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13657\AppData\Local\Microsoft\Windows\INetCache\Content.Outlook\4I32SZT7\"/>
    </mc:Choice>
  </mc:AlternateContent>
  <xr:revisionPtr revIDLastSave="0" documentId="13_ncr:1_{61E09B21-D1DC-456F-9789-83F80651F429}" xr6:coauthVersionLast="47" xr6:coauthVersionMax="47" xr10:uidLastSave="{00000000-0000-0000-0000-000000000000}"/>
  <bookViews>
    <workbookView xWindow="-108" yWindow="-108" windowWidth="23256" windowHeight="13896" tabRatio="748" activeTab="3" xr2:uid="{00000000-000D-0000-FFFF-FFFF00000000}"/>
  </bookViews>
  <sheets>
    <sheet name="報告書" sheetId="1" r:id="rId1"/>
    <sheet name="Sheet1" sheetId="2" r:id="rId2"/>
    <sheet name="店別ランク" sheetId="3" r:id="rId3"/>
    <sheet name="平均粗利益率・PH" sheetId="4" r:id="rId4"/>
    <sheet name="貼り付けデータ" sheetId="5" r:id="rId5"/>
  </sheets>
  <externalReferences>
    <externalReference r:id="rId6"/>
    <externalReference r:id="rId7"/>
    <externalReference r:id="rId8"/>
  </externalReferences>
  <definedNames>
    <definedName name="_xlnm._FilterDatabase" localSheetId="4" hidden="1">貼り付けデータ!$A$2:$Y$6251</definedName>
    <definedName name="_xlnm.Print_Area" localSheetId="0">INDIRECT(報告書!$X$1)</definedName>
    <definedName name="経営談義資料" localSheetId="0">報告書!$A$3:$X$38</definedName>
    <definedName name="報告書" localSheetId="0">報告書!$A$3:$X$55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5" l="1"/>
  <c r="H3" i="5"/>
  <c r="G3" i="5"/>
  <c r="G5" i="5"/>
  <c r="H5" i="5"/>
  <c r="I5" i="5"/>
  <c r="G6" i="5"/>
  <c r="H6" i="5"/>
  <c r="I6" i="5"/>
  <c r="G7" i="5"/>
  <c r="H7" i="5"/>
  <c r="I7" i="5"/>
  <c r="G8" i="5"/>
  <c r="H8" i="5"/>
  <c r="I8" i="5"/>
  <c r="G9" i="5"/>
  <c r="H9" i="5"/>
  <c r="I9" i="5"/>
  <c r="G10" i="5"/>
  <c r="H10" i="5"/>
  <c r="I10" i="5"/>
  <c r="G11" i="5"/>
  <c r="H11" i="5"/>
  <c r="I11" i="5"/>
  <c r="G12" i="5"/>
  <c r="H12" i="5"/>
  <c r="I12" i="5"/>
  <c r="G13" i="5"/>
  <c r="H13" i="5"/>
  <c r="I13" i="5"/>
  <c r="G14" i="5"/>
  <c r="H14" i="5"/>
  <c r="I14" i="5"/>
  <c r="G15" i="5"/>
  <c r="H15" i="5"/>
  <c r="I15" i="5"/>
  <c r="G16" i="5"/>
  <c r="H16" i="5"/>
  <c r="I16" i="5"/>
  <c r="G17" i="5"/>
  <c r="H17" i="5"/>
  <c r="I17" i="5"/>
  <c r="G18" i="5"/>
  <c r="H18" i="5"/>
  <c r="I18" i="5"/>
  <c r="G19" i="5"/>
  <c r="H19" i="5"/>
  <c r="I19" i="5"/>
  <c r="G20" i="5"/>
  <c r="H20" i="5"/>
  <c r="I20" i="5"/>
  <c r="G21" i="5"/>
  <c r="H21" i="5"/>
  <c r="I21" i="5"/>
  <c r="G22" i="5"/>
  <c r="H22" i="5"/>
  <c r="I22" i="5"/>
  <c r="G23" i="5"/>
  <c r="H23" i="5"/>
  <c r="I23" i="5"/>
  <c r="G24" i="5"/>
  <c r="H24" i="5"/>
  <c r="I24" i="5"/>
  <c r="G25" i="5"/>
  <c r="H25" i="5"/>
  <c r="I25" i="5"/>
  <c r="G26" i="5"/>
  <c r="H26" i="5"/>
  <c r="I26" i="5"/>
  <c r="G27" i="5"/>
  <c r="H27" i="5"/>
  <c r="I27" i="5"/>
  <c r="G28" i="5"/>
  <c r="H28" i="5"/>
  <c r="I28" i="5"/>
  <c r="G29" i="5"/>
  <c r="H29" i="5"/>
  <c r="I29" i="5"/>
  <c r="G30" i="5"/>
  <c r="H30" i="5"/>
  <c r="I30" i="5"/>
  <c r="G31" i="5"/>
  <c r="H31" i="5"/>
  <c r="I31" i="5"/>
  <c r="G32" i="5"/>
  <c r="H32" i="5"/>
  <c r="I32" i="5"/>
  <c r="G33" i="5"/>
  <c r="H33" i="5"/>
  <c r="I33" i="5"/>
  <c r="G34" i="5"/>
  <c r="H34" i="5"/>
  <c r="I34" i="5"/>
  <c r="G35" i="5"/>
  <c r="H35" i="5"/>
  <c r="I35" i="5"/>
  <c r="G36" i="5"/>
  <c r="H36" i="5"/>
  <c r="I36" i="5"/>
  <c r="G37" i="5"/>
  <c r="H37" i="5"/>
  <c r="I37" i="5"/>
  <c r="G38" i="5"/>
  <c r="H38" i="5"/>
  <c r="I38" i="5"/>
  <c r="G39" i="5"/>
  <c r="H39" i="5"/>
  <c r="I39" i="5"/>
  <c r="G40" i="5"/>
  <c r="H40" i="5"/>
  <c r="I40" i="5"/>
  <c r="G41" i="5"/>
  <c r="H41" i="5"/>
  <c r="I41" i="5"/>
  <c r="G42" i="5"/>
  <c r="H42" i="5"/>
  <c r="I42" i="5"/>
  <c r="G43" i="5"/>
  <c r="H43" i="5"/>
  <c r="I43" i="5"/>
  <c r="G44" i="5"/>
  <c r="H44" i="5"/>
  <c r="I44" i="5"/>
  <c r="G45" i="5"/>
  <c r="H45" i="5"/>
  <c r="I45" i="5"/>
  <c r="G46" i="5"/>
  <c r="H46" i="5"/>
  <c r="I46" i="5"/>
  <c r="G47" i="5"/>
  <c r="H47" i="5"/>
  <c r="I47" i="5"/>
  <c r="G48" i="5"/>
  <c r="H48" i="5"/>
  <c r="I48" i="5"/>
  <c r="G49" i="5"/>
  <c r="H49" i="5"/>
  <c r="I49" i="5"/>
  <c r="G50" i="5"/>
  <c r="H50" i="5"/>
  <c r="I50" i="5"/>
  <c r="G51" i="5"/>
  <c r="H51" i="5"/>
  <c r="I51" i="5"/>
  <c r="G52" i="5"/>
  <c r="H52" i="5"/>
  <c r="I52" i="5"/>
  <c r="G53" i="5"/>
  <c r="H53" i="5"/>
  <c r="I53" i="5"/>
  <c r="G54" i="5"/>
  <c r="H54" i="5"/>
  <c r="I54" i="5"/>
  <c r="G55" i="5"/>
  <c r="H55" i="5"/>
  <c r="I55" i="5"/>
  <c r="G56" i="5"/>
  <c r="H56" i="5"/>
  <c r="I56" i="5"/>
  <c r="G57" i="5"/>
  <c r="H57" i="5"/>
  <c r="I57" i="5"/>
  <c r="G58" i="5"/>
  <c r="H58" i="5"/>
  <c r="I58" i="5"/>
  <c r="G59" i="5"/>
  <c r="H59" i="5"/>
  <c r="I59" i="5"/>
  <c r="G60" i="5"/>
  <c r="H60" i="5"/>
  <c r="I60" i="5"/>
  <c r="G61" i="5"/>
  <c r="H61" i="5"/>
  <c r="I61" i="5"/>
  <c r="G62" i="5"/>
  <c r="H62" i="5"/>
  <c r="I62" i="5"/>
  <c r="G63" i="5"/>
  <c r="H63" i="5"/>
  <c r="I63" i="5"/>
  <c r="G64" i="5"/>
  <c r="H64" i="5"/>
  <c r="I64" i="5"/>
  <c r="G65" i="5"/>
  <c r="H65" i="5"/>
  <c r="I65" i="5"/>
  <c r="G66" i="5"/>
  <c r="H66" i="5"/>
  <c r="I66" i="5"/>
  <c r="G67" i="5"/>
  <c r="H67" i="5"/>
  <c r="I67" i="5"/>
  <c r="G68" i="5"/>
  <c r="H68" i="5"/>
  <c r="I68" i="5"/>
  <c r="G69" i="5"/>
  <c r="H69" i="5"/>
  <c r="I69" i="5"/>
  <c r="G70" i="5"/>
  <c r="H70" i="5"/>
  <c r="I70" i="5"/>
  <c r="G71" i="5"/>
  <c r="H71" i="5"/>
  <c r="I71" i="5"/>
  <c r="G72" i="5"/>
  <c r="H72" i="5"/>
  <c r="I72" i="5"/>
  <c r="G73" i="5"/>
  <c r="H73" i="5"/>
  <c r="I73" i="5"/>
  <c r="G74" i="5"/>
  <c r="H74" i="5"/>
  <c r="I74" i="5"/>
  <c r="G75" i="5"/>
  <c r="H75" i="5"/>
  <c r="I75" i="5"/>
  <c r="G76" i="5"/>
  <c r="H76" i="5"/>
  <c r="I76" i="5"/>
  <c r="G77" i="5"/>
  <c r="H77" i="5"/>
  <c r="I77" i="5"/>
  <c r="G78" i="5"/>
  <c r="H78" i="5"/>
  <c r="I78" i="5"/>
  <c r="G79" i="5"/>
  <c r="H79" i="5"/>
  <c r="I79" i="5"/>
  <c r="G80" i="5"/>
  <c r="H80" i="5"/>
  <c r="I80" i="5"/>
  <c r="G81" i="5"/>
  <c r="H81" i="5"/>
  <c r="I81" i="5"/>
  <c r="G82" i="5"/>
  <c r="H82" i="5"/>
  <c r="I82" i="5"/>
  <c r="G83" i="5"/>
  <c r="H83" i="5"/>
  <c r="I83" i="5"/>
  <c r="G84" i="5"/>
  <c r="H84" i="5"/>
  <c r="I84" i="5"/>
  <c r="G85" i="5"/>
  <c r="H85" i="5"/>
  <c r="I85" i="5"/>
  <c r="G86" i="5"/>
  <c r="H86" i="5"/>
  <c r="I86" i="5"/>
  <c r="G87" i="5"/>
  <c r="H87" i="5"/>
  <c r="I87" i="5"/>
  <c r="G88" i="5"/>
  <c r="H88" i="5"/>
  <c r="I88" i="5"/>
  <c r="G89" i="5"/>
  <c r="H89" i="5"/>
  <c r="I89" i="5"/>
  <c r="G90" i="5"/>
  <c r="H90" i="5"/>
  <c r="I90" i="5"/>
  <c r="G91" i="5"/>
  <c r="H91" i="5"/>
  <c r="I91" i="5"/>
  <c r="G92" i="5"/>
  <c r="H92" i="5"/>
  <c r="I92" i="5"/>
  <c r="G93" i="5"/>
  <c r="H93" i="5"/>
  <c r="I93" i="5"/>
  <c r="G94" i="5"/>
  <c r="H94" i="5"/>
  <c r="I94" i="5"/>
  <c r="G95" i="5"/>
  <c r="H95" i="5"/>
  <c r="I95" i="5"/>
  <c r="G96" i="5"/>
  <c r="H96" i="5"/>
  <c r="I96" i="5"/>
  <c r="G97" i="5"/>
  <c r="H97" i="5"/>
  <c r="I97" i="5"/>
  <c r="G98" i="5"/>
  <c r="H98" i="5"/>
  <c r="I98" i="5"/>
  <c r="G99" i="5"/>
  <c r="H99" i="5"/>
  <c r="I99" i="5"/>
  <c r="G100" i="5"/>
  <c r="H100" i="5"/>
  <c r="I100" i="5"/>
  <c r="G101" i="5"/>
  <c r="H101" i="5"/>
  <c r="I101" i="5"/>
  <c r="G102" i="5"/>
  <c r="H102" i="5"/>
  <c r="I102" i="5"/>
  <c r="G103" i="5"/>
  <c r="H103" i="5"/>
  <c r="I103" i="5"/>
  <c r="G104" i="5"/>
  <c r="H104" i="5"/>
  <c r="I104" i="5"/>
  <c r="G105" i="5"/>
  <c r="H105" i="5"/>
  <c r="I105" i="5"/>
  <c r="G106" i="5"/>
  <c r="H106" i="5"/>
  <c r="I106" i="5"/>
  <c r="G107" i="5"/>
  <c r="H107" i="5"/>
  <c r="I107" i="5"/>
  <c r="G108" i="5"/>
  <c r="H108" i="5"/>
  <c r="I108" i="5"/>
  <c r="G109" i="5"/>
  <c r="H109" i="5"/>
  <c r="I109" i="5"/>
  <c r="G110" i="5"/>
  <c r="H110" i="5"/>
  <c r="I110" i="5"/>
  <c r="G111" i="5"/>
  <c r="H111" i="5"/>
  <c r="I111" i="5"/>
  <c r="G112" i="5"/>
  <c r="H112" i="5"/>
  <c r="I112" i="5"/>
  <c r="G113" i="5"/>
  <c r="H113" i="5"/>
  <c r="I113" i="5"/>
  <c r="G114" i="5"/>
  <c r="H114" i="5"/>
  <c r="I114" i="5"/>
  <c r="G115" i="5"/>
  <c r="H115" i="5"/>
  <c r="I115" i="5"/>
  <c r="G116" i="5"/>
  <c r="H116" i="5"/>
  <c r="I116" i="5"/>
  <c r="G117" i="5"/>
  <c r="H117" i="5"/>
  <c r="I117" i="5"/>
  <c r="G118" i="5"/>
  <c r="H118" i="5"/>
  <c r="I118" i="5"/>
  <c r="G119" i="5"/>
  <c r="H119" i="5"/>
  <c r="I119" i="5"/>
  <c r="G120" i="5"/>
  <c r="H120" i="5"/>
  <c r="I120" i="5"/>
  <c r="G121" i="5"/>
  <c r="H121" i="5"/>
  <c r="I121" i="5"/>
  <c r="G122" i="5"/>
  <c r="H122" i="5"/>
  <c r="I122" i="5"/>
  <c r="G123" i="5"/>
  <c r="H123" i="5"/>
  <c r="I123" i="5"/>
  <c r="G124" i="5"/>
  <c r="H124" i="5"/>
  <c r="I124" i="5"/>
  <c r="G125" i="5"/>
  <c r="H125" i="5"/>
  <c r="I125" i="5"/>
  <c r="G126" i="5"/>
  <c r="H126" i="5"/>
  <c r="I126" i="5"/>
  <c r="G127" i="5"/>
  <c r="H127" i="5"/>
  <c r="I127" i="5"/>
  <c r="G128" i="5"/>
  <c r="H128" i="5"/>
  <c r="I128" i="5"/>
  <c r="G129" i="5"/>
  <c r="H129" i="5"/>
  <c r="I129" i="5"/>
  <c r="G130" i="5"/>
  <c r="H130" i="5"/>
  <c r="I130" i="5"/>
  <c r="G131" i="5"/>
  <c r="H131" i="5"/>
  <c r="I131" i="5"/>
  <c r="G132" i="5"/>
  <c r="H132" i="5"/>
  <c r="I132" i="5"/>
  <c r="G133" i="5"/>
  <c r="H133" i="5"/>
  <c r="I133" i="5"/>
  <c r="G134" i="5"/>
  <c r="H134" i="5"/>
  <c r="I134" i="5"/>
  <c r="G135" i="5"/>
  <c r="H135" i="5"/>
  <c r="I135" i="5"/>
  <c r="G136" i="5"/>
  <c r="H136" i="5"/>
  <c r="I136" i="5"/>
  <c r="G137" i="5"/>
  <c r="H137" i="5"/>
  <c r="I137" i="5"/>
  <c r="G138" i="5"/>
  <c r="H138" i="5"/>
  <c r="I138" i="5"/>
  <c r="G139" i="5"/>
  <c r="H139" i="5"/>
  <c r="I139" i="5"/>
  <c r="G140" i="5"/>
  <c r="H140" i="5"/>
  <c r="I140" i="5"/>
  <c r="G141" i="5"/>
  <c r="H141" i="5"/>
  <c r="I141" i="5"/>
  <c r="G142" i="5"/>
  <c r="H142" i="5"/>
  <c r="I142" i="5"/>
  <c r="G143" i="5"/>
  <c r="H143" i="5"/>
  <c r="I143" i="5"/>
  <c r="G144" i="5"/>
  <c r="H144" i="5"/>
  <c r="I144" i="5"/>
  <c r="G145" i="5"/>
  <c r="H145" i="5"/>
  <c r="I145" i="5"/>
  <c r="G146" i="5"/>
  <c r="H146" i="5"/>
  <c r="I146" i="5"/>
  <c r="G147" i="5"/>
  <c r="H147" i="5"/>
  <c r="I147" i="5"/>
  <c r="G148" i="5"/>
  <c r="H148" i="5"/>
  <c r="I148" i="5"/>
  <c r="G149" i="5"/>
  <c r="H149" i="5"/>
  <c r="I149" i="5"/>
  <c r="G150" i="5"/>
  <c r="H150" i="5"/>
  <c r="I150" i="5"/>
  <c r="G151" i="5"/>
  <c r="H151" i="5"/>
  <c r="I151" i="5"/>
  <c r="G152" i="5"/>
  <c r="H152" i="5"/>
  <c r="I152" i="5"/>
  <c r="G153" i="5"/>
  <c r="H153" i="5"/>
  <c r="I153" i="5"/>
  <c r="G154" i="5"/>
  <c r="H154" i="5"/>
  <c r="I154" i="5"/>
  <c r="G155" i="5"/>
  <c r="H155" i="5"/>
  <c r="I155" i="5"/>
  <c r="G156" i="5"/>
  <c r="H156" i="5"/>
  <c r="I156" i="5"/>
  <c r="G157" i="5"/>
  <c r="H157" i="5"/>
  <c r="I157" i="5"/>
  <c r="G158" i="5"/>
  <c r="H158" i="5"/>
  <c r="I158" i="5"/>
  <c r="G159" i="5"/>
  <c r="H159" i="5"/>
  <c r="I159" i="5"/>
  <c r="G160" i="5"/>
  <c r="H160" i="5"/>
  <c r="I160" i="5"/>
  <c r="G161" i="5"/>
  <c r="H161" i="5"/>
  <c r="I161" i="5"/>
  <c r="G162" i="5"/>
  <c r="H162" i="5"/>
  <c r="I162" i="5"/>
  <c r="G163" i="5"/>
  <c r="H163" i="5"/>
  <c r="I163" i="5"/>
  <c r="G164" i="5"/>
  <c r="H164" i="5"/>
  <c r="I164" i="5"/>
  <c r="G165" i="5"/>
  <c r="H165" i="5"/>
  <c r="I165" i="5"/>
  <c r="G166" i="5"/>
  <c r="H166" i="5"/>
  <c r="I166" i="5"/>
  <c r="G167" i="5"/>
  <c r="H167" i="5"/>
  <c r="I167" i="5"/>
  <c r="G168" i="5"/>
  <c r="H168" i="5"/>
  <c r="I168" i="5"/>
  <c r="G169" i="5"/>
  <c r="H169" i="5"/>
  <c r="I169" i="5"/>
  <c r="G170" i="5"/>
  <c r="H170" i="5"/>
  <c r="I170" i="5"/>
  <c r="G171" i="5"/>
  <c r="H171" i="5"/>
  <c r="I171" i="5"/>
  <c r="G172" i="5"/>
  <c r="H172" i="5"/>
  <c r="I172" i="5"/>
  <c r="G173" i="5"/>
  <c r="H173" i="5"/>
  <c r="I173" i="5"/>
  <c r="G174" i="5"/>
  <c r="H174" i="5"/>
  <c r="I174" i="5"/>
  <c r="G175" i="5"/>
  <c r="H175" i="5"/>
  <c r="I175" i="5"/>
  <c r="G176" i="5"/>
  <c r="H176" i="5"/>
  <c r="I176" i="5"/>
  <c r="G177" i="5"/>
  <c r="H177" i="5"/>
  <c r="I177" i="5"/>
  <c r="G178" i="5"/>
  <c r="H178" i="5"/>
  <c r="I178" i="5"/>
  <c r="G179" i="5"/>
  <c r="H179" i="5"/>
  <c r="I179" i="5"/>
  <c r="G180" i="5"/>
  <c r="H180" i="5"/>
  <c r="I180" i="5"/>
  <c r="G181" i="5"/>
  <c r="H181" i="5"/>
  <c r="I181" i="5"/>
  <c r="G182" i="5"/>
  <c r="H182" i="5"/>
  <c r="I182" i="5"/>
  <c r="G183" i="5"/>
  <c r="H183" i="5"/>
  <c r="I183" i="5"/>
  <c r="G184" i="5"/>
  <c r="H184" i="5"/>
  <c r="I184" i="5"/>
  <c r="G185" i="5"/>
  <c r="H185" i="5"/>
  <c r="I185" i="5"/>
  <c r="G186" i="5"/>
  <c r="H186" i="5"/>
  <c r="I186" i="5"/>
  <c r="G187" i="5"/>
  <c r="H187" i="5"/>
  <c r="I187" i="5"/>
  <c r="G188" i="5"/>
  <c r="H188" i="5"/>
  <c r="I188" i="5"/>
  <c r="G189" i="5"/>
  <c r="H189" i="5"/>
  <c r="I189" i="5"/>
  <c r="G190" i="5"/>
  <c r="H190" i="5"/>
  <c r="I190" i="5"/>
  <c r="G191" i="5"/>
  <c r="H191" i="5"/>
  <c r="I191" i="5"/>
  <c r="G192" i="5"/>
  <c r="H192" i="5"/>
  <c r="I192" i="5"/>
  <c r="G193" i="5"/>
  <c r="H193" i="5"/>
  <c r="I193" i="5"/>
  <c r="G194" i="5"/>
  <c r="H194" i="5"/>
  <c r="I194" i="5"/>
  <c r="G195" i="5"/>
  <c r="H195" i="5"/>
  <c r="I195" i="5"/>
  <c r="G196" i="5"/>
  <c r="H196" i="5"/>
  <c r="I196" i="5"/>
  <c r="G197" i="5"/>
  <c r="H197" i="5"/>
  <c r="I197" i="5"/>
  <c r="G198" i="5"/>
  <c r="H198" i="5"/>
  <c r="I198" i="5"/>
  <c r="G199" i="5"/>
  <c r="H199" i="5"/>
  <c r="I199" i="5"/>
  <c r="G200" i="5"/>
  <c r="H200" i="5"/>
  <c r="I200" i="5"/>
  <c r="G201" i="5"/>
  <c r="H201" i="5"/>
  <c r="I201" i="5"/>
  <c r="G202" i="5"/>
  <c r="H202" i="5"/>
  <c r="I202" i="5"/>
  <c r="G203" i="5"/>
  <c r="H203" i="5"/>
  <c r="I203" i="5"/>
  <c r="G204" i="5"/>
  <c r="H204" i="5"/>
  <c r="I204" i="5"/>
  <c r="G205" i="5"/>
  <c r="H205" i="5"/>
  <c r="I205" i="5"/>
  <c r="G206" i="5"/>
  <c r="H206" i="5"/>
  <c r="I206" i="5"/>
  <c r="G207" i="5"/>
  <c r="H207" i="5"/>
  <c r="I207" i="5"/>
  <c r="G208" i="5"/>
  <c r="H208" i="5"/>
  <c r="I208" i="5"/>
  <c r="G209" i="5"/>
  <c r="H209" i="5"/>
  <c r="I209" i="5"/>
  <c r="G210" i="5"/>
  <c r="H210" i="5"/>
  <c r="I210" i="5"/>
  <c r="G211" i="5"/>
  <c r="H211" i="5"/>
  <c r="I211" i="5"/>
  <c r="G212" i="5"/>
  <c r="H212" i="5"/>
  <c r="I212" i="5"/>
  <c r="G213" i="5"/>
  <c r="H213" i="5"/>
  <c r="I213" i="5"/>
  <c r="G214" i="5"/>
  <c r="H214" i="5"/>
  <c r="I214" i="5"/>
  <c r="G215" i="5"/>
  <c r="H215" i="5"/>
  <c r="I215" i="5"/>
  <c r="G216" i="5"/>
  <c r="H216" i="5"/>
  <c r="I216" i="5"/>
  <c r="G217" i="5"/>
  <c r="H217" i="5"/>
  <c r="I217" i="5"/>
  <c r="G218" i="5"/>
  <c r="H218" i="5"/>
  <c r="I218" i="5"/>
  <c r="G219" i="5"/>
  <c r="H219" i="5"/>
  <c r="I219" i="5"/>
  <c r="G220" i="5"/>
  <c r="H220" i="5"/>
  <c r="I220" i="5"/>
  <c r="G221" i="5"/>
  <c r="H221" i="5"/>
  <c r="I221" i="5"/>
  <c r="G222" i="5"/>
  <c r="H222" i="5"/>
  <c r="I222" i="5"/>
  <c r="G223" i="5"/>
  <c r="H223" i="5"/>
  <c r="I223" i="5"/>
  <c r="G224" i="5"/>
  <c r="H224" i="5"/>
  <c r="I224" i="5"/>
  <c r="G225" i="5"/>
  <c r="H225" i="5"/>
  <c r="I225" i="5"/>
  <c r="G226" i="5"/>
  <c r="H226" i="5"/>
  <c r="I226" i="5"/>
  <c r="G227" i="5"/>
  <c r="H227" i="5"/>
  <c r="I227" i="5"/>
  <c r="G228" i="5"/>
  <c r="H228" i="5"/>
  <c r="I228" i="5"/>
  <c r="G229" i="5"/>
  <c r="H229" i="5"/>
  <c r="I229" i="5"/>
  <c r="G230" i="5"/>
  <c r="H230" i="5"/>
  <c r="I230" i="5"/>
  <c r="G231" i="5"/>
  <c r="H231" i="5"/>
  <c r="I231" i="5"/>
  <c r="G232" i="5"/>
  <c r="H232" i="5"/>
  <c r="I232" i="5"/>
  <c r="G233" i="5"/>
  <c r="H233" i="5"/>
  <c r="I233" i="5"/>
  <c r="G234" i="5"/>
  <c r="H234" i="5"/>
  <c r="I234" i="5"/>
  <c r="G235" i="5"/>
  <c r="H235" i="5"/>
  <c r="I235" i="5"/>
  <c r="G236" i="5"/>
  <c r="H236" i="5"/>
  <c r="I236" i="5"/>
  <c r="G237" i="5"/>
  <c r="H237" i="5"/>
  <c r="I237" i="5"/>
  <c r="G238" i="5"/>
  <c r="H238" i="5"/>
  <c r="I238" i="5"/>
  <c r="G239" i="5"/>
  <c r="H239" i="5"/>
  <c r="I239" i="5"/>
  <c r="G240" i="5"/>
  <c r="H240" i="5"/>
  <c r="I240" i="5"/>
  <c r="G241" i="5"/>
  <c r="H241" i="5"/>
  <c r="I241" i="5"/>
  <c r="G242" i="5"/>
  <c r="H242" i="5"/>
  <c r="I242" i="5"/>
  <c r="G243" i="5"/>
  <c r="H243" i="5"/>
  <c r="I243" i="5"/>
  <c r="G244" i="5"/>
  <c r="H244" i="5"/>
  <c r="I244" i="5"/>
  <c r="G245" i="5"/>
  <c r="H245" i="5"/>
  <c r="I245" i="5"/>
  <c r="G246" i="5"/>
  <c r="H246" i="5"/>
  <c r="I246" i="5"/>
  <c r="G247" i="5"/>
  <c r="H247" i="5"/>
  <c r="I247" i="5"/>
  <c r="G248" i="5"/>
  <c r="H248" i="5"/>
  <c r="I248" i="5"/>
  <c r="G249" i="5"/>
  <c r="H249" i="5"/>
  <c r="I249" i="5"/>
  <c r="G250" i="5"/>
  <c r="H250" i="5"/>
  <c r="I250" i="5"/>
  <c r="G251" i="5"/>
  <c r="H251" i="5"/>
  <c r="I251" i="5"/>
  <c r="G252" i="5"/>
  <c r="H252" i="5"/>
  <c r="I252" i="5"/>
  <c r="G253" i="5"/>
  <c r="H253" i="5"/>
  <c r="I253" i="5"/>
  <c r="G254" i="5"/>
  <c r="H254" i="5"/>
  <c r="I254" i="5"/>
  <c r="G255" i="5"/>
  <c r="H255" i="5"/>
  <c r="I255" i="5"/>
  <c r="G256" i="5"/>
  <c r="H256" i="5"/>
  <c r="I256" i="5"/>
  <c r="G257" i="5"/>
  <c r="H257" i="5"/>
  <c r="I257" i="5"/>
  <c r="G258" i="5"/>
  <c r="H258" i="5"/>
  <c r="I258" i="5"/>
  <c r="G259" i="5"/>
  <c r="H259" i="5"/>
  <c r="I259" i="5"/>
  <c r="G260" i="5"/>
  <c r="H260" i="5"/>
  <c r="I260" i="5"/>
  <c r="G261" i="5"/>
  <c r="H261" i="5"/>
  <c r="I261" i="5"/>
  <c r="G262" i="5"/>
  <c r="H262" i="5"/>
  <c r="I262" i="5"/>
  <c r="G263" i="5"/>
  <c r="H263" i="5"/>
  <c r="I263" i="5"/>
  <c r="G264" i="5"/>
  <c r="H264" i="5"/>
  <c r="I264" i="5"/>
  <c r="G265" i="5"/>
  <c r="H265" i="5"/>
  <c r="I265" i="5"/>
  <c r="G266" i="5"/>
  <c r="H266" i="5"/>
  <c r="I266" i="5"/>
  <c r="G267" i="5"/>
  <c r="H267" i="5"/>
  <c r="I267" i="5"/>
  <c r="G268" i="5"/>
  <c r="H268" i="5"/>
  <c r="I268" i="5"/>
  <c r="G269" i="5"/>
  <c r="H269" i="5"/>
  <c r="I269" i="5"/>
  <c r="G270" i="5"/>
  <c r="H270" i="5"/>
  <c r="I270" i="5"/>
  <c r="G271" i="5"/>
  <c r="H271" i="5"/>
  <c r="I271" i="5"/>
  <c r="G272" i="5"/>
  <c r="H272" i="5"/>
  <c r="I272" i="5"/>
  <c r="G273" i="5"/>
  <c r="H273" i="5"/>
  <c r="I273" i="5"/>
  <c r="G274" i="5"/>
  <c r="H274" i="5"/>
  <c r="I274" i="5"/>
  <c r="G275" i="5"/>
  <c r="H275" i="5"/>
  <c r="I275" i="5"/>
  <c r="G276" i="5"/>
  <c r="H276" i="5"/>
  <c r="I276" i="5"/>
  <c r="G277" i="5"/>
  <c r="H277" i="5"/>
  <c r="I277" i="5"/>
  <c r="G278" i="5"/>
  <c r="H278" i="5"/>
  <c r="I278" i="5"/>
  <c r="G279" i="5"/>
  <c r="H279" i="5"/>
  <c r="I279" i="5"/>
  <c r="G280" i="5"/>
  <c r="H280" i="5"/>
  <c r="I280" i="5"/>
  <c r="G281" i="5"/>
  <c r="H281" i="5"/>
  <c r="I281" i="5"/>
  <c r="G282" i="5"/>
  <c r="H282" i="5"/>
  <c r="I282" i="5"/>
  <c r="G283" i="5"/>
  <c r="H283" i="5"/>
  <c r="I283" i="5"/>
  <c r="G284" i="5"/>
  <c r="H284" i="5"/>
  <c r="I284" i="5"/>
  <c r="G285" i="5"/>
  <c r="H285" i="5"/>
  <c r="I285" i="5"/>
  <c r="G286" i="5"/>
  <c r="H286" i="5"/>
  <c r="I286" i="5"/>
  <c r="G287" i="5"/>
  <c r="H287" i="5"/>
  <c r="I287" i="5"/>
  <c r="G288" i="5"/>
  <c r="H288" i="5"/>
  <c r="I288" i="5"/>
  <c r="G289" i="5"/>
  <c r="H289" i="5"/>
  <c r="I289" i="5"/>
  <c r="G290" i="5"/>
  <c r="H290" i="5"/>
  <c r="I290" i="5"/>
  <c r="G291" i="5"/>
  <c r="H291" i="5"/>
  <c r="I291" i="5"/>
  <c r="G292" i="5"/>
  <c r="H292" i="5"/>
  <c r="I292" i="5"/>
  <c r="G293" i="5"/>
  <c r="H293" i="5"/>
  <c r="I293" i="5"/>
  <c r="G294" i="5"/>
  <c r="H294" i="5"/>
  <c r="I294" i="5"/>
  <c r="G295" i="5"/>
  <c r="H295" i="5"/>
  <c r="I295" i="5"/>
  <c r="G296" i="5"/>
  <c r="H296" i="5"/>
  <c r="I296" i="5"/>
  <c r="G297" i="5"/>
  <c r="H297" i="5"/>
  <c r="I297" i="5"/>
  <c r="G298" i="5"/>
  <c r="H298" i="5"/>
  <c r="I298" i="5"/>
  <c r="G299" i="5"/>
  <c r="H299" i="5"/>
  <c r="I299" i="5"/>
  <c r="G300" i="5"/>
  <c r="H300" i="5"/>
  <c r="I300" i="5"/>
  <c r="G301" i="5"/>
  <c r="H301" i="5"/>
  <c r="I301" i="5"/>
  <c r="G302" i="5"/>
  <c r="H302" i="5"/>
  <c r="I302" i="5"/>
  <c r="G303" i="5"/>
  <c r="H303" i="5"/>
  <c r="I303" i="5"/>
  <c r="G304" i="5"/>
  <c r="H304" i="5"/>
  <c r="I304" i="5"/>
  <c r="G305" i="5"/>
  <c r="H305" i="5"/>
  <c r="I305" i="5"/>
  <c r="G306" i="5"/>
  <c r="H306" i="5"/>
  <c r="I306" i="5"/>
  <c r="G307" i="5"/>
  <c r="H307" i="5"/>
  <c r="I307" i="5"/>
  <c r="G308" i="5"/>
  <c r="H308" i="5"/>
  <c r="I308" i="5"/>
  <c r="G309" i="5"/>
  <c r="H309" i="5"/>
  <c r="I309" i="5"/>
  <c r="G310" i="5"/>
  <c r="H310" i="5"/>
  <c r="I310" i="5"/>
  <c r="G311" i="5"/>
  <c r="H311" i="5"/>
  <c r="I311" i="5"/>
  <c r="G312" i="5"/>
  <c r="H312" i="5"/>
  <c r="I312" i="5"/>
  <c r="G313" i="5"/>
  <c r="H313" i="5"/>
  <c r="I313" i="5"/>
  <c r="G314" i="5"/>
  <c r="H314" i="5"/>
  <c r="I314" i="5"/>
  <c r="G315" i="5"/>
  <c r="H315" i="5"/>
  <c r="I315" i="5"/>
  <c r="G316" i="5"/>
  <c r="H316" i="5"/>
  <c r="I316" i="5"/>
  <c r="G317" i="5"/>
  <c r="H317" i="5"/>
  <c r="I317" i="5"/>
  <c r="G318" i="5"/>
  <c r="H318" i="5"/>
  <c r="I318" i="5"/>
  <c r="G319" i="5"/>
  <c r="H319" i="5"/>
  <c r="I319" i="5"/>
  <c r="G320" i="5"/>
  <c r="H320" i="5"/>
  <c r="I320" i="5"/>
  <c r="G321" i="5"/>
  <c r="H321" i="5"/>
  <c r="I321" i="5"/>
  <c r="G322" i="5"/>
  <c r="H322" i="5"/>
  <c r="I322" i="5"/>
  <c r="G323" i="5"/>
  <c r="H323" i="5"/>
  <c r="I323" i="5"/>
  <c r="G324" i="5"/>
  <c r="H324" i="5"/>
  <c r="I324" i="5"/>
  <c r="G325" i="5"/>
  <c r="H325" i="5"/>
  <c r="I325" i="5"/>
  <c r="G326" i="5"/>
  <c r="H326" i="5"/>
  <c r="I326" i="5"/>
  <c r="G327" i="5"/>
  <c r="H327" i="5"/>
  <c r="I327" i="5"/>
  <c r="G328" i="5"/>
  <c r="H328" i="5"/>
  <c r="I328" i="5"/>
  <c r="G329" i="5"/>
  <c r="H329" i="5"/>
  <c r="I329" i="5"/>
  <c r="G330" i="5"/>
  <c r="H330" i="5"/>
  <c r="I330" i="5"/>
  <c r="G331" i="5"/>
  <c r="H331" i="5"/>
  <c r="I331" i="5"/>
  <c r="G332" i="5"/>
  <c r="H332" i="5"/>
  <c r="I332" i="5"/>
  <c r="G333" i="5"/>
  <c r="H333" i="5"/>
  <c r="I333" i="5"/>
  <c r="G334" i="5"/>
  <c r="H334" i="5"/>
  <c r="I334" i="5"/>
  <c r="G335" i="5"/>
  <c r="H335" i="5"/>
  <c r="I335" i="5"/>
  <c r="G336" i="5"/>
  <c r="H336" i="5"/>
  <c r="I336" i="5"/>
  <c r="G337" i="5"/>
  <c r="H337" i="5"/>
  <c r="I337" i="5"/>
  <c r="G338" i="5"/>
  <c r="H338" i="5"/>
  <c r="I338" i="5"/>
  <c r="G339" i="5"/>
  <c r="H339" i="5"/>
  <c r="I339" i="5"/>
  <c r="G340" i="5"/>
  <c r="H340" i="5"/>
  <c r="I340" i="5"/>
  <c r="G341" i="5"/>
  <c r="H341" i="5"/>
  <c r="I341" i="5"/>
  <c r="G342" i="5"/>
  <c r="H342" i="5"/>
  <c r="I342" i="5"/>
  <c r="G343" i="5"/>
  <c r="H343" i="5"/>
  <c r="I343" i="5"/>
  <c r="G344" i="5"/>
  <c r="H344" i="5"/>
  <c r="I344" i="5"/>
  <c r="G345" i="5"/>
  <c r="H345" i="5"/>
  <c r="I345" i="5"/>
  <c r="G346" i="5"/>
  <c r="H346" i="5"/>
  <c r="I346" i="5"/>
  <c r="G347" i="5"/>
  <c r="H347" i="5"/>
  <c r="I347" i="5"/>
  <c r="G348" i="5"/>
  <c r="H348" i="5"/>
  <c r="I348" i="5"/>
  <c r="G349" i="5"/>
  <c r="H349" i="5"/>
  <c r="I349" i="5"/>
  <c r="G350" i="5"/>
  <c r="H350" i="5"/>
  <c r="I350" i="5"/>
  <c r="G351" i="5"/>
  <c r="H351" i="5"/>
  <c r="I351" i="5"/>
  <c r="G352" i="5"/>
  <c r="H352" i="5"/>
  <c r="I352" i="5"/>
  <c r="G353" i="5"/>
  <c r="H353" i="5"/>
  <c r="I353" i="5"/>
  <c r="G354" i="5"/>
  <c r="H354" i="5"/>
  <c r="I354" i="5"/>
  <c r="G355" i="5"/>
  <c r="H355" i="5"/>
  <c r="I355" i="5"/>
  <c r="G356" i="5"/>
  <c r="H356" i="5"/>
  <c r="I356" i="5"/>
  <c r="G357" i="5"/>
  <c r="H357" i="5"/>
  <c r="I357" i="5"/>
  <c r="G358" i="5"/>
  <c r="H358" i="5"/>
  <c r="I358" i="5"/>
  <c r="G359" i="5"/>
  <c r="H359" i="5"/>
  <c r="I359" i="5"/>
  <c r="G360" i="5"/>
  <c r="H360" i="5"/>
  <c r="I360" i="5"/>
  <c r="G361" i="5"/>
  <c r="H361" i="5"/>
  <c r="I361" i="5"/>
  <c r="G362" i="5"/>
  <c r="H362" i="5"/>
  <c r="I362" i="5"/>
  <c r="G363" i="5"/>
  <c r="H363" i="5"/>
  <c r="I363" i="5"/>
  <c r="G364" i="5"/>
  <c r="H364" i="5"/>
  <c r="I364" i="5"/>
  <c r="G365" i="5"/>
  <c r="H365" i="5"/>
  <c r="I365" i="5"/>
  <c r="G366" i="5"/>
  <c r="H366" i="5"/>
  <c r="I366" i="5"/>
  <c r="G367" i="5"/>
  <c r="H367" i="5"/>
  <c r="I367" i="5"/>
  <c r="G368" i="5"/>
  <c r="H368" i="5"/>
  <c r="I368" i="5"/>
  <c r="G369" i="5"/>
  <c r="H369" i="5"/>
  <c r="I369" i="5"/>
  <c r="G370" i="5"/>
  <c r="H370" i="5"/>
  <c r="I370" i="5"/>
  <c r="G371" i="5"/>
  <c r="H371" i="5"/>
  <c r="I371" i="5"/>
  <c r="G372" i="5"/>
  <c r="H372" i="5"/>
  <c r="I372" i="5"/>
  <c r="G373" i="5"/>
  <c r="H373" i="5"/>
  <c r="I373" i="5"/>
  <c r="G374" i="5"/>
  <c r="H374" i="5"/>
  <c r="I374" i="5"/>
  <c r="G375" i="5"/>
  <c r="H375" i="5"/>
  <c r="I375" i="5"/>
  <c r="G376" i="5"/>
  <c r="H376" i="5"/>
  <c r="I376" i="5"/>
  <c r="G377" i="5"/>
  <c r="H377" i="5"/>
  <c r="I377" i="5"/>
  <c r="G378" i="5"/>
  <c r="H378" i="5"/>
  <c r="I378" i="5"/>
  <c r="G379" i="5"/>
  <c r="H379" i="5"/>
  <c r="I379" i="5"/>
  <c r="G380" i="5"/>
  <c r="H380" i="5"/>
  <c r="I380" i="5"/>
  <c r="G381" i="5"/>
  <c r="H381" i="5"/>
  <c r="I381" i="5"/>
  <c r="G382" i="5"/>
  <c r="H382" i="5"/>
  <c r="I382" i="5"/>
  <c r="G383" i="5"/>
  <c r="H383" i="5"/>
  <c r="I383" i="5"/>
  <c r="G384" i="5"/>
  <c r="H384" i="5"/>
  <c r="I384" i="5"/>
  <c r="G385" i="5"/>
  <c r="H385" i="5"/>
  <c r="I385" i="5"/>
  <c r="G386" i="5"/>
  <c r="H386" i="5"/>
  <c r="I386" i="5"/>
  <c r="G387" i="5"/>
  <c r="H387" i="5"/>
  <c r="I387" i="5"/>
  <c r="G388" i="5"/>
  <c r="H388" i="5"/>
  <c r="I388" i="5"/>
  <c r="G389" i="5"/>
  <c r="H389" i="5"/>
  <c r="I389" i="5"/>
  <c r="G390" i="5"/>
  <c r="H390" i="5"/>
  <c r="I390" i="5"/>
  <c r="G391" i="5"/>
  <c r="H391" i="5"/>
  <c r="I391" i="5"/>
  <c r="G392" i="5"/>
  <c r="H392" i="5"/>
  <c r="I392" i="5"/>
  <c r="G393" i="5"/>
  <c r="H393" i="5"/>
  <c r="I393" i="5"/>
  <c r="G394" i="5"/>
  <c r="H394" i="5"/>
  <c r="I394" i="5"/>
  <c r="G395" i="5"/>
  <c r="H395" i="5"/>
  <c r="I395" i="5"/>
  <c r="G396" i="5"/>
  <c r="H396" i="5"/>
  <c r="I396" i="5"/>
  <c r="G397" i="5"/>
  <c r="H397" i="5"/>
  <c r="I397" i="5"/>
  <c r="G398" i="5"/>
  <c r="H398" i="5"/>
  <c r="I398" i="5"/>
  <c r="G399" i="5"/>
  <c r="H399" i="5"/>
  <c r="I399" i="5"/>
  <c r="G400" i="5"/>
  <c r="H400" i="5"/>
  <c r="I400" i="5"/>
  <c r="G401" i="5"/>
  <c r="H401" i="5"/>
  <c r="I401" i="5"/>
  <c r="G402" i="5"/>
  <c r="H402" i="5"/>
  <c r="I402" i="5"/>
  <c r="G403" i="5"/>
  <c r="H403" i="5"/>
  <c r="I403" i="5"/>
  <c r="G404" i="5"/>
  <c r="H404" i="5"/>
  <c r="I404" i="5"/>
  <c r="G405" i="5"/>
  <c r="H405" i="5"/>
  <c r="I405" i="5"/>
  <c r="G406" i="5"/>
  <c r="H406" i="5"/>
  <c r="I406" i="5"/>
  <c r="G407" i="5"/>
  <c r="H407" i="5"/>
  <c r="I407" i="5"/>
  <c r="G408" i="5"/>
  <c r="H408" i="5"/>
  <c r="I408" i="5"/>
  <c r="G409" i="5"/>
  <c r="H409" i="5"/>
  <c r="I409" i="5"/>
  <c r="G410" i="5"/>
  <c r="H410" i="5"/>
  <c r="I410" i="5"/>
  <c r="G411" i="5"/>
  <c r="H411" i="5"/>
  <c r="I411" i="5"/>
  <c r="G412" i="5"/>
  <c r="H412" i="5"/>
  <c r="I412" i="5"/>
  <c r="G413" i="5"/>
  <c r="H413" i="5"/>
  <c r="I413" i="5"/>
  <c r="G414" i="5"/>
  <c r="H414" i="5"/>
  <c r="I414" i="5"/>
  <c r="G415" i="5"/>
  <c r="H415" i="5"/>
  <c r="I415" i="5"/>
  <c r="G416" i="5"/>
  <c r="H416" i="5"/>
  <c r="I416" i="5"/>
  <c r="G417" i="5"/>
  <c r="H417" i="5"/>
  <c r="I417" i="5"/>
  <c r="G418" i="5"/>
  <c r="H418" i="5"/>
  <c r="I418" i="5"/>
  <c r="G419" i="5"/>
  <c r="H419" i="5"/>
  <c r="I419" i="5"/>
  <c r="G420" i="5"/>
  <c r="H420" i="5"/>
  <c r="I420" i="5"/>
  <c r="G421" i="5"/>
  <c r="H421" i="5"/>
  <c r="I421" i="5"/>
  <c r="G422" i="5"/>
  <c r="H422" i="5"/>
  <c r="I422" i="5"/>
  <c r="G423" i="5"/>
  <c r="H423" i="5"/>
  <c r="I423" i="5"/>
  <c r="G424" i="5"/>
  <c r="H424" i="5"/>
  <c r="I424" i="5"/>
  <c r="G425" i="5"/>
  <c r="H425" i="5"/>
  <c r="I425" i="5"/>
  <c r="G426" i="5"/>
  <c r="H426" i="5"/>
  <c r="I426" i="5"/>
  <c r="G427" i="5"/>
  <c r="H427" i="5"/>
  <c r="I427" i="5"/>
  <c r="G428" i="5"/>
  <c r="H428" i="5"/>
  <c r="I428" i="5"/>
  <c r="G429" i="5"/>
  <c r="H429" i="5"/>
  <c r="I429" i="5"/>
  <c r="G430" i="5"/>
  <c r="H430" i="5"/>
  <c r="I430" i="5"/>
  <c r="G431" i="5"/>
  <c r="H431" i="5"/>
  <c r="I431" i="5"/>
  <c r="G432" i="5"/>
  <c r="H432" i="5"/>
  <c r="I432" i="5"/>
  <c r="G433" i="5"/>
  <c r="H433" i="5"/>
  <c r="I433" i="5"/>
  <c r="G434" i="5"/>
  <c r="H434" i="5"/>
  <c r="I434" i="5"/>
  <c r="G435" i="5"/>
  <c r="H435" i="5"/>
  <c r="I435" i="5"/>
  <c r="G436" i="5"/>
  <c r="H436" i="5"/>
  <c r="I436" i="5"/>
  <c r="G437" i="5"/>
  <c r="H437" i="5"/>
  <c r="I437" i="5"/>
  <c r="G438" i="5"/>
  <c r="H438" i="5"/>
  <c r="I438" i="5"/>
  <c r="G439" i="5"/>
  <c r="H439" i="5"/>
  <c r="I439" i="5"/>
  <c r="G440" i="5"/>
  <c r="H440" i="5"/>
  <c r="I440" i="5"/>
  <c r="G441" i="5"/>
  <c r="H441" i="5"/>
  <c r="I441" i="5"/>
  <c r="G442" i="5"/>
  <c r="H442" i="5"/>
  <c r="I442" i="5"/>
  <c r="G443" i="5"/>
  <c r="H443" i="5"/>
  <c r="I443" i="5"/>
  <c r="G444" i="5"/>
  <c r="H444" i="5"/>
  <c r="I444" i="5"/>
  <c r="G445" i="5"/>
  <c r="H445" i="5"/>
  <c r="I445" i="5"/>
  <c r="G446" i="5"/>
  <c r="H446" i="5"/>
  <c r="I446" i="5"/>
  <c r="G447" i="5"/>
  <c r="H447" i="5"/>
  <c r="I447" i="5"/>
  <c r="G448" i="5"/>
  <c r="H448" i="5"/>
  <c r="I448" i="5"/>
  <c r="G449" i="5"/>
  <c r="H449" i="5"/>
  <c r="I449" i="5"/>
  <c r="G450" i="5"/>
  <c r="H450" i="5"/>
  <c r="I450" i="5"/>
  <c r="G451" i="5"/>
  <c r="H451" i="5"/>
  <c r="I451" i="5"/>
  <c r="G452" i="5"/>
  <c r="H452" i="5"/>
  <c r="I452" i="5"/>
  <c r="G453" i="5"/>
  <c r="H453" i="5"/>
  <c r="I453" i="5"/>
  <c r="G454" i="5"/>
  <c r="H454" i="5"/>
  <c r="I454" i="5"/>
  <c r="G455" i="5"/>
  <c r="H455" i="5"/>
  <c r="I455" i="5"/>
  <c r="G456" i="5"/>
  <c r="H456" i="5"/>
  <c r="I456" i="5"/>
  <c r="G457" i="5"/>
  <c r="H457" i="5"/>
  <c r="I457" i="5"/>
  <c r="G458" i="5"/>
  <c r="H458" i="5"/>
  <c r="I458" i="5"/>
  <c r="G459" i="5"/>
  <c r="H459" i="5"/>
  <c r="I459" i="5"/>
  <c r="G460" i="5"/>
  <c r="H460" i="5"/>
  <c r="I460" i="5"/>
  <c r="G461" i="5"/>
  <c r="H461" i="5"/>
  <c r="I461" i="5"/>
  <c r="G462" i="5"/>
  <c r="H462" i="5"/>
  <c r="I462" i="5"/>
  <c r="G463" i="5"/>
  <c r="H463" i="5"/>
  <c r="I463" i="5"/>
  <c r="G464" i="5"/>
  <c r="H464" i="5"/>
  <c r="I464" i="5"/>
  <c r="G465" i="5"/>
  <c r="H465" i="5"/>
  <c r="I465" i="5"/>
  <c r="G466" i="5"/>
  <c r="H466" i="5"/>
  <c r="I466" i="5"/>
  <c r="G467" i="5"/>
  <c r="H467" i="5"/>
  <c r="I467" i="5"/>
  <c r="G468" i="5"/>
  <c r="H468" i="5"/>
  <c r="I468" i="5"/>
  <c r="G469" i="5"/>
  <c r="H469" i="5"/>
  <c r="I469" i="5"/>
  <c r="G470" i="5"/>
  <c r="H470" i="5"/>
  <c r="I470" i="5"/>
  <c r="G471" i="5"/>
  <c r="H471" i="5"/>
  <c r="I471" i="5"/>
  <c r="G472" i="5"/>
  <c r="H472" i="5"/>
  <c r="I472" i="5"/>
  <c r="G473" i="5"/>
  <c r="H473" i="5"/>
  <c r="I473" i="5"/>
  <c r="G474" i="5"/>
  <c r="H474" i="5"/>
  <c r="I474" i="5"/>
  <c r="G475" i="5"/>
  <c r="H475" i="5"/>
  <c r="I475" i="5"/>
  <c r="G476" i="5"/>
  <c r="H476" i="5"/>
  <c r="I476" i="5"/>
  <c r="G477" i="5"/>
  <c r="H477" i="5"/>
  <c r="I477" i="5"/>
  <c r="G478" i="5"/>
  <c r="H478" i="5"/>
  <c r="I478" i="5"/>
  <c r="G479" i="5"/>
  <c r="H479" i="5"/>
  <c r="I479" i="5"/>
  <c r="G480" i="5"/>
  <c r="H480" i="5"/>
  <c r="I480" i="5"/>
  <c r="G481" i="5"/>
  <c r="H481" i="5"/>
  <c r="I481" i="5"/>
  <c r="G482" i="5"/>
  <c r="H482" i="5"/>
  <c r="I482" i="5"/>
  <c r="G483" i="5"/>
  <c r="H483" i="5"/>
  <c r="I483" i="5"/>
  <c r="G484" i="5"/>
  <c r="H484" i="5"/>
  <c r="I484" i="5"/>
  <c r="G485" i="5"/>
  <c r="H485" i="5"/>
  <c r="I485" i="5"/>
  <c r="G486" i="5"/>
  <c r="H486" i="5"/>
  <c r="I486" i="5"/>
  <c r="G487" i="5"/>
  <c r="H487" i="5"/>
  <c r="I487" i="5"/>
  <c r="G488" i="5"/>
  <c r="H488" i="5"/>
  <c r="I488" i="5"/>
  <c r="G489" i="5"/>
  <c r="H489" i="5"/>
  <c r="I489" i="5"/>
  <c r="G490" i="5"/>
  <c r="H490" i="5"/>
  <c r="I490" i="5"/>
  <c r="G491" i="5"/>
  <c r="H491" i="5"/>
  <c r="I491" i="5"/>
  <c r="G492" i="5"/>
  <c r="H492" i="5"/>
  <c r="I492" i="5"/>
  <c r="G493" i="5"/>
  <c r="H493" i="5"/>
  <c r="I493" i="5"/>
  <c r="G494" i="5"/>
  <c r="H494" i="5"/>
  <c r="I494" i="5"/>
  <c r="G495" i="5"/>
  <c r="H495" i="5"/>
  <c r="I495" i="5"/>
  <c r="G496" i="5"/>
  <c r="H496" i="5"/>
  <c r="I496" i="5"/>
  <c r="G497" i="5"/>
  <c r="H497" i="5"/>
  <c r="I497" i="5"/>
  <c r="G498" i="5"/>
  <c r="H498" i="5"/>
  <c r="I498" i="5"/>
  <c r="G499" i="5"/>
  <c r="H499" i="5"/>
  <c r="I499" i="5"/>
  <c r="G500" i="5"/>
  <c r="H500" i="5"/>
  <c r="I500" i="5"/>
  <c r="G501" i="5"/>
  <c r="H501" i="5"/>
  <c r="I501" i="5"/>
  <c r="G502" i="5"/>
  <c r="H502" i="5"/>
  <c r="I502" i="5"/>
  <c r="G503" i="5"/>
  <c r="H503" i="5"/>
  <c r="I503" i="5"/>
  <c r="G504" i="5"/>
  <c r="H504" i="5"/>
  <c r="I504" i="5"/>
  <c r="G505" i="5"/>
  <c r="H505" i="5"/>
  <c r="I505" i="5"/>
  <c r="G506" i="5"/>
  <c r="H506" i="5"/>
  <c r="I506" i="5"/>
  <c r="G507" i="5"/>
  <c r="H507" i="5"/>
  <c r="I507" i="5"/>
  <c r="G508" i="5"/>
  <c r="H508" i="5"/>
  <c r="I508" i="5"/>
  <c r="G509" i="5"/>
  <c r="H509" i="5"/>
  <c r="I509" i="5"/>
  <c r="G510" i="5"/>
  <c r="H510" i="5"/>
  <c r="I510" i="5"/>
  <c r="G511" i="5"/>
  <c r="H511" i="5"/>
  <c r="I511" i="5"/>
  <c r="G512" i="5"/>
  <c r="H512" i="5"/>
  <c r="I512" i="5"/>
  <c r="G513" i="5"/>
  <c r="H513" i="5"/>
  <c r="I513" i="5"/>
  <c r="G514" i="5"/>
  <c r="H514" i="5"/>
  <c r="I514" i="5"/>
  <c r="G515" i="5"/>
  <c r="H515" i="5"/>
  <c r="I515" i="5"/>
  <c r="G516" i="5"/>
  <c r="H516" i="5"/>
  <c r="I516" i="5"/>
  <c r="G517" i="5"/>
  <c r="H517" i="5"/>
  <c r="I517" i="5"/>
  <c r="G518" i="5"/>
  <c r="H518" i="5"/>
  <c r="I518" i="5"/>
  <c r="G519" i="5"/>
  <c r="H519" i="5"/>
  <c r="I519" i="5"/>
  <c r="G520" i="5"/>
  <c r="H520" i="5"/>
  <c r="I520" i="5"/>
  <c r="G521" i="5"/>
  <c r="H521" i="5"/>
  <c r="I521" i="5"/>
  <c r="G522" i="5"/>
  <c r="H522" i="5"/>
  <c r="I522" i="5"/>
  <c r="G523" i="5"/>
  <c r="H523" i="5"/>
  <c r="I523" i="5"/>
  <c r="G524" i="5"/>
  <c r="H524" i="5"/>
  <c r="I524" i="5"/>
  <c r="G525" i="5"/>
  <c r="H525" i="5"/>
  <c r="I525" i="5"/>
  <c r="G526" i="5"/>
  <c r="H526" i="5"/>
  <c r="I526" i="5"/>
  <c r="G527" i="5"/>
  <c r="H527" i="5"/>
  <c r="I527" i="5"/>
  <c r="G528" i="5"/>
  <c r="H528" i="5"/>
  <c r="I528" i="5"/>
  <c r="G529" i="5"/>
  <c r="H529" i="5"/>
  <c r="I529" i="5"/>
  <c r="G530" i="5"/>
  <c r="H530" i="5"/>
  <c r="I530" i="5"/>
  <c r="G531" i="5"/>
  <c r="H531" i="5"/>
  <c r="I531" i="5"/>
  <c r="G532" i="5"/>
  <c r="H532" i="5"/>
  <c r="I532" i="5"/>
  <c r="G533" i="5"/>
  <c r="H533" i="5"/>
  <c r="I533" i="5"/>
  <c r="G534" i="5"/>
  <c r="H534" i="5"/>
  <c r="I534" i="5"/>
  <c r="G535" i="5"/>
  <c r="H535" i="5"/>
  <c r="I535" i="5"/>
  <c r="G536" i="5"/>
  <c r="H536" i="5"/>
  <c r="I536" i="5"/>
  <c r="G537" i="5"/>
  <c r="H537" i="5"/>
  <c r="I537" i="5"/>
  <c r="G538" i="5"/>
  <c r="H538" i="5"/>
  <c r="I538" i="5"/>
  <c r="G539" i="5"/>
  <c r="H539" i="5"/>
  <c r="I539" i="5"/>
  <c r="G540" i="5"/>
  <c r="H540" i="5"/>
  <c r="I540" i="5"/>
  <c r="G541" i="5"/>
  <c r="H541" i="5"/>
  <c r="I541" i="5"/>
  <c r="G542" i="5"/>
  <c r="H542" i="5"/>
  <c r="I542" i="5"/>
  <c r="G543" i="5"/>
  <c r="H543" i="5"/>
  <c r="I543" i="5"/>
  <c r="G544" i="5"/>
  <c r="H544" i="5"/>
  <c r="I544" i="5"/>
  <c r="G545" i="5"/>
  <c r="H545" i="5"/>
  <c r="I545" i="5"/>
  <c r="G546" i="5"/>
  <c r="H546" i="5"/>
  <c r="I546" i="5"/>
  <c r="G547" i="5"/>
  <c r="H547" i="5"/>
  <c r="I547" i="5"/>
  <c r="G548" i="5"/>
  <c r="H548" i="5"/>
  <c r="I548" i="5"/>
  <c r="G549" i="5"/>
  <c r="H549" i="5"/>
  <c r="I549" i="5"/>
  <c r="G550" i="5"/>
  <c r="H550" i="5"/>
  <c r="I550" i="5"/>
  <c r="G551" i="5"/>
  <c r="H551" i="5"/>
  <c r="I551" i="5"/>
  <c r="G552" i="5"/>
  <c r="H552" i="5"/>
  <c r="I552" i="5"/>
  <c r="G553" i="5"/>
  <c r="H553" i="5"/>
  <c r="I553" i="5"/>
  <c r="G554" i="5"/>
  <c r="H554" i="5"/>
  <c r="I554" i="5"/>
  <c r="G555" i="5"/>
  <c r="H555" i="5"/>
  <c r="I555" i="5"/>
  <c r="G556" i="5"/>
  <c r="H556" i="5"/>
  <c r="I556" i="5"/>
  <c r="G557" i="5"/>
  <c r="H557" i="5"/>
  <c r="I557" i="5"/>
  <c r="G558" i="5"/>
  <c r="H558" i="5"/>
  <c r="I558" i="5"/>
  <c r="G559" i="5"/>
  <c r="H559" i="5"/>
  <c r="I559" i="5"/>
  <c r="G560" i="5"/>
  <c r="H560" i="5"/>
  <c r="I560" i="5"/>
  <c r="G561" i="5"/>
  <c r="H561" i="5"/>
  <c r="I561" i="5"/>
  <c r="G562" i="5"/>
  <c r="H562" i="5"/>
  <c r="I562" i="5"/>
  <c r="G563" i="5"/>
  <c r="H563" i="5"/>
  <c r="I563" i="5"/>
  <c r="G564" i="5"/>
  <c r="H564" i="5"/>
  <c r="I564" i="5"/>
  <c r="G565" i="5"/>
  <c r="H565" i="5"/>
  <c r="I565" i="5"/>
  <c r="G566" i="5"/>
  <c r="H566" i="5"/>
  <c r="I566" i="5"/>
  <c r="G567" i="5"/>
  <c r="H567" i="5"/>
  <c r="I567" i="5"/>
  <c r="G568" i="5"/>
  <c r="H568" i="5"/>
  <c r="I568" i="5"/>
  <c r="G569" i="5"/>
  <c r="H569" i="5"/>
  <c r="I569" i="5"/>
  <c r="G570" i="5"/>
  <c r="H570" i="5"/>
  <c r="I570" i="5"/>
  <c r="G571" i="5"/>
  <c r="H571" i="5"/>
  <c r="I571" i="5"/>
  <c r="G572" i="5"/>
  <c r="H572" i="5"/>
  <c r="I572" i="5"/>
  <c r="G573" i="5"/>
  <c r="H573" i="5"/>
  <c r="I573" i="5"/>
  <c r="G574" i="5"/>
  <c r="H574" i="5"/>
  <c r="I574" i="5"/>
  <c r="G575" i="5"/>
  <c r="H575" i="5"/>
  <c r="I575" i="5"/>
  <c r="G576" i="5"/>
  <c r="H576" i="5"/>
  <c r="I576" i="5"/>
  <c r="G577" i="5"/>
  <c r="H577" i="5"/>
  <c r="I577" i="5"/>
  <c r="G578" i="5"/>
  <c r="H578" i="5"/>
  <c r="I578" i="5"/>
  <c r="G579" i="5"/>
  <c r="H579" i="5"/>
  <c r="I579" i="5"/>
  <c r="G580" i="5"/>
  <c r="H580" i="5"/>
  <c r="I580" i="5"/>
  <c r="G581" i="5"/>
  <c r="H581" i="5"/>
  <c r="I581" i="5"/>
  <c r="G582" i="5"/>
  <c r="H582" i="5"/>
  <c r="I582" i="5"/>
  <c r="G583" i="5"/>
  <c r="H583" i="5"/>
  <c r="I583" i="5"/>
  <c r="G584" i="5"/>
  <c r="H584" i="5"/>
  <c r="I584" i="5"/>
  <c r="G585" i="5"/>
  <c r="H585" i="5"/>
  <c r="I585" i="5"/>
  <c r="G586" i="5"/>
  <c r="H586" i="5"/>
  <c r="I586" i="5"/>
  <c r="G587" i="5"/>
  <c r="H587" i="5"/>
  <c r="I587" i="5"/>
  <c r="G588" i="5"/>
  <c r="H588" i="5"/>
  <c r="I588" i="5"/>
  <c r="G589" i="5"/>
  <c r="H589" i="5"/>
  <c r="I589" i="5"/>
  <c r="G590" i="5"/>
  <c r="H590" i="5"/>
  <c r="I590" i="5"/>
  <c r="G591" i="5"/>
  <c r="H591" i="5"/>
  <c r="I591" i="5"/>
  <c r="G592" i="5"/>
  <c r="H592" i="5"/>
  <c r="I592" i="5"/>
  <c r="G593" i="5"/>
  <c r="H593" i="5"/>
  <c r="I593" i="5"/>
  <c r="G594" i="5"/>
  <c r="H594" i="5"/>
  <c r="I594" i="5"/>
  <c r="G595" i="5"/>
  <c r="H595" i="5"/>
  <c r="I595" i="5"/>
  <c r="G596" i="5"/>
  <c r="H596" i="5"/>
  <c r="I596" i="5"/>
  <c r="G597" i="5"/>
  <c r="H597" i="5"/>
  <c r="I597" i="5"/>
  <c r="G598" i="5"/>
  <c r="H598" i="5"/>
  <c r="I598" i="5"/>
  <c r="G599" i="5"/>
  <c r="H599" i="5"/>
  <c r="I599" i="5"/>
  <c r="G600" i="5"/>
  <c r="H600" i="5"/>
  <c r="I600" i="5"/>
  <c r="G601" i="5"/>
  <c r="H601" i="5"/>
  <c r="I601" i="5"/>
  <c r="G602" i="5"/>
  <c r="H602" i="5"/>
  <c r="I602" i="5"/>
  <c r="G603" i="5"/>
  <c r="H603" i="5"/>
  <c r="I603" i="5"/>
  <c r="G604" i="5"/>
  <c r="H604" i="5"/>
  <c r="I604" i="5"/>
  <c r="G605" i="5"/>
  <c r="H605" i="5"/>
  <c r="I605" i="5"/>
  <c r="G606" i="5"/>
  <c r="H606" i="5"/>
  <c r="I606" i="5"/>
  <c r="G607" i="5"/>
  <c r="H607" i="5"/>
  <c r="I607" i="5"/>
  <c r="G608" i="5"/>
  <c r="H608" i="5"/>
  <c r="I608" i="5"/>
  <c r="G609" i="5"/>
  <c r="H609" i="5"/>
  <c r="I609" i="5"/>
  <c r="G610" i="5"/>
  <c r="H610" i="5"/>
  <c r="I610" i="5"/>
  <c r="G611" i="5"/>
  <c r="H611" i="5"/>
  <c r="I611" i="5"/>
  <c r="G612" i="5"/>
  <c r="H612" i="5"/>
  <c r="I612" i="5"/>
  <c r="G613" i="5"/>
  <c r="H613" i="5"/>
  <c r="I613" i="5"/>
  <c r="G614" i="5"/>
  <c r="H614" i="5"/>
  <c r="I614" i="5"/>
  <c r="G615" i="5"/>
  <c r="H615" i="5"/>
  <c r="I615" i="5"/>
  <c r="G616" i="5"/>
  <c r="H616" i="5"/>
  <c r="I616" i="5"/>
  <c r="G617" i="5"/>
  <c r="H617" i="5"/>
  <c r="I617" i="5"/>
  <c r="G618" i="5"/>
  <c r="H618" i="5"/>
  <c r="I618" i="5"/>
  <c r="G619" i="5"/>
  <c r="H619" i="5"/>
  <c r="I619" i="5"/>
  <c r="G620" i="5"/>
  <c r="H620" i="5"/>
  <c r="I620" i="5"/>
  <c r="G621" i="5"/>
  <c r="H621" i="5"/>
  <c r="I621" i="5"/>
  <c r="G622" i="5"/>
  <c r="H622" i="5"/>
  <c r="I622" i="5"/>
  <c r="G623" i="5"/>
  <c r="H623" i="5"/>
  <c r="I623" i="5"/>
  <c r="G624" i="5"/>
  <c r="H624" i="5"/>
  <c r="I624" i="5"/>
  <c r="G625" i="5"/>
  <c r="H625" i="5"/>
  <c r="I625" i="5"/>
  <c r="G626" i="5"/>
  <c r="H626" i="5"/>
  <c r="I626" i="5"/>
  <c r="G627" i="5"/>
  <c r="H627" i="5"/>
  <c r="I627" i="5"/>
  <c r="G628" i="5"/>
  <c r="H628" i="5"/>
  <c r="I628" i="5"/>
  <c r="G629" i="5"/>
  <c r="H629" i="5"/>
  <c r="I629" i="5"/>
  <c r="G630" i="5"/>
  <c r="H630" i="5"/>
  <c r="I630" i="5"/>
  <c r="G631" i="5"/>
  <c r="H631" i="5"/>
  <c r="I631" i="5"/>
  <c r="G632" i="5"/>
  <c r="H632" i="5"/>
  <c r="I632" i="5"/>
  <c r="G633" i="5"/>
  <c r="H633" i="5"/>
  <c r="I633" i="5"/>
  <c r="G634" i="5"/>
  <c r="H634" i="5"/>
  <c r="I634" i="5"/>
  <c r="G635" i="5"/>
  <c r="H635" i="5"/>
  <c r="I635" i="5"/>
  <c r="G636" i="5"/>
  <c r="H636" i="5"/>
  <c r="I636" i="5"/>
  <c r="G637" i="5"/>
  <c r="H637" i="5"/>
  <c r="I637" i="5"/>
  <c r="G638" i="5"/>
  <c r="H638" i="5"/>
  <c r="I638" i="5"/>
  <c r="G639" i="5"/>
  <c r="H639" i="5"/>
  <c r="I639" i="5"/>
  <c r="G640" i="5"/>
  <c r="H640" i="5"/>
  <c r="I640" i="5"/>
  <c r="G641" i="5"/>
  <c r="H641" i="5"/>
  <c r="I641" i="5"/>
  <c r="G642" i="5"/>
  <c r="H642" i="5"/>
  <c r="I642" i="5"/>
  <c r="G643" i="5"/>
  <c r="H643" i="5"/>
  <c r="I643" i="5"/>
  <c r="G644" i="5"/>
  <c r="H644" i="5"/>
  <c r="I644" i="5"/>
  <c r="G645" i="5"/>
  <c r="H645" i="5"/>
  <c r="I645" i="5"/>
  <c r="G646" i="5"/>
  <c r="H646" i="5"/>
  <c r="I646" i="5"/>
  <c r="G647" i="5"/>
  <c r="H647" i="5"/>
  <c r="I647" i="5"/>
  <c r="G648" i="5"/>
  <c r="H648" i="5"/>
  <c r="I648" i="5"/>
  <c r="G649" i="5"/>
  <c r="H649" i="5"/>
  <c r="I649" i="5"/>
  <c r="G650" i="5"/>
  <c r="H650" i="5"/>
  <c r="I650" i="5"/>
  <c r="G651" i="5"/>
  <c r="H651" i="5"/>
  <c r="I651" i="5"/>
  <c r="G652" i="5"/>
  <c r="H652" i="5"/>
  <c r="I652" i="5"/>
  <c r="G653" i="5"/>
  <c r="H653" i="5"/>
  <c r="I653" i="5"/>
  <c r="G654" i="5"/>
  <c r="H654" i="5"/>
  <c r="I654" i="5"/>
  <c r="G655" i="5"/>
  <c r="H655" i="5"/>
  <c r="I655" i="5"/>
  <c r="G656" i="5"/>
  <c r="H656" i="5"/>
  <c r="I656" i="5"/>
  <c r="G657" i="5"/>
  <c r="H657" i="5"/>
  <c r="I657" i="5"/>
  <c r="G658" i="5"/>
  <c r="H658" i="5"/>
  <c r="I658" i="5"/>
  <c r="G659" i="5"/>
  <c r="H659" i="5"/>
  <c r="I659" i="5"/>
  <c r="G660" i="5"/>
  <c r="H660" i="5"/>
  <c r="I660" i="5"/>
  <c r="G661" i="5"/>
  <c r="H661" i="5"/>
  <c r="I661" i="5"/>
  <c r="G662" i="5"/>
  <c r="H662" i="5"/>
  <c r="I662" i="5"/>
  <c r="G663" i="5"/>
  <c r="H663" i="5"/>
  <c r="I663" i="5"/>
  <c r="G664" i="5"/>
  <c r="H664" i="5"/>
  <c r="I664" i="5"/>
  <c r="G665" i="5"/>
  <c r="H665" i="5"/>
  <c r="I665" i="5"/>
  <c r="G666" i="5"/>
  <c r="H666" i="5"/>
  <c r="I666" i="5"/>
  <c r="G667" i="5"/>
  <c r="H667" i="5"/>
  <c r="I667" i="5"/>
  <c r="G668" i="5"/>
  <c r="H668" i="5"/>
  <c r="I668" i="5"/>
  <c r="G669" i="5"/>
  <c r="H669" i="5"/>
  <c r="I669" i="5"/>
  <c r="G670" i="5"/>
  <c r="H670" i="5"/>
  <c r="I670" i="5"/>
  <c r="G671" i="5"/>
  <c r="H671" i="5"/>
  <c r="I671" i="5"/>
  <c r="G672" i="5"/>
  <c r="H672" i="5"/>
  <c r="I672" i="5"/>
  <c r="G673" i="5"/>
  <c r="H673" i="5"/>
  <c r="I673" i="5"/>
  <c r="G674" i="5"/>
  <c r="H674" i="5"/>
  <c r="I674" i="5"/>
  <c r="G675" i="5"/>
  <c r="H675" i="5"/>
  <c r="I675" i="5"/>
  <c r="G676" i="5"/>
  <c r="H676" i="5"/>
  <c r="I676" i="5"/>
  <c r="G677" i="5"/>
  <c r="H677" i="5"/>
  <c r="I677" i="5"/>
  <c r="G678" i="5"/>
  <c r="H678" i="5"/>
  <c r="I678" i="5"/>
  <c r="G679" i="5"/>
  <c r="H679" i="5"/>
  <c r="I679" i="5"/>
  <c r="G680" i="5"/>
  <c r="H680" i="5"/>
  <c r="I680" i="5"/>
  <c r="G681" i="5"/>
  <c r="H681" i="5"/>
  <c r="I681" i="5"/>
  <c r="G682" i="5"/>
  <c r="H682" i="5"/>
  <c r="I682" i="5"/>
  <c r="G683" i="5"/>
  <c r="H683" i="5"/>
  <c r="I683" i="5"/>
  <c r="G684" i="5"/>
  <c r="H684" i="5"/>
  <c r="I684" i="5"/>
  <c r="G685" i="5"/>
  <c r="H685" i="5"/>
  <c r="I685" i="5"/>
  <c r="G686" i="5"/>
  <c r="H686" i="5"/>
  <c r="I686" i="5"/>
  <c r="G687" i="5"/>
  <c r="H687" i="5"/>
  <c r="I687" i="5"/>
  <c r="G688" i="5"/>
  <c r="H688" i="5"/>
  <c r="I688" i="5"/>
  <c r="G689" i="5"/>
  <c r="H689" i="5"/>
  <c r="I689" i="5"/>
  <c r="G690" i="5"/>
  <c r="H690" i="5"/>
  <c r="I690" i="5"/>
  <c r="G691" i="5"/>
  <c r="H691" i="5"/>
  <c r="I691" i="5"/>
  <c r="G692" i="5"/>
  <c r="H692" i="5"/>
  <c r="I692" i="5"/>
  <c r="G693" i="5"/>
  <c r="H693" i="5"/>
  <c r="I693" i="5"/>
  <c r="G694" i="5"/>
  <c r="H694" i="5"/>
  <c r="I694" i="5"/>
  <c r="G695" i="5"/>
  <c r="H695" i="5"/>
  <c r="I695" i="5"/>
  <c r="G696" i="5"/>
  <c r="H696" i="5"/>
  <c r="I696" i="5"/>
  <c r="G697" i="5"/>
  <c r="H697" i="5"/>
  <c r="I697" i="5"/>
  <c r="G698" i="5"/>
  <c r="H698" i="5"/>
  <c r="I698" i="5"/>
  <c r="G699" i="5"/>
  <c r="H699" i="5"/>
  <c r="I699" i="5"/>
  <c r="G700" i="5"/>
  <c r="H700" i="5"/>
  <c r="I700" i="5"/>
  <c r="G701" i="5"/>
  <c r="H701" i="5"/>
  <c r="I701" i="5"/>
  <c r="G702" i="5"/>
  <c r="H702" i="5"/>
  <c r="I702" i="5"/>
  <c r="G703" i="5"/>
  <c r="H703" i="5"/>
  <c r="I703" i="5"/>
  <c r="G704" i="5"/>
  <c r="H704" i="5"/>
  <c r="I704" i="5"/>
  <c r="G705" i="5"/>
  <c r="H705" i="5"/>
  <c r="I705" i="5"/>
  <c r="G706" i="5"/>
  <c r="H706" i="5"/>
  <c r="I706" i="5"/>
  <c r="G707" i="5"/>
  <c r="H707" i="5"/>
  <c r="I707" i="5"/>
  <c r="G708" i="5"/>
  <c r="H708" i="5"/>
  <c r="I708" i="5"/>
  <c r="G709" i="5"/>
  <c r="H709" i="5"/>
  <c r="I709" i="5"/>
  <c r="G710" i="5"/>
  <c r="H710" i="5"/>
  <c r="I710" i="5"/>
  <c r="G711" i="5"/>
  <c r="H711" i="5"/>
  <c r="I711" i="5"/>
  <c r="G712" i="5"/>
  <c r="H712" i="5"/>
  <c r="I712" i="5"/>
  <c r="G713" i="5"/>
  <c r="H713" i="5"/>
  <c r="I713" i="5"/>
  <c r="G714" i="5"/>
  <c r="H714" i="5"/>
  <c r="I714" i="5"/>
  <c r="G715" i="5"/>
  <c r="H715" i="5"/>
  <c r="I715" i="5"/>
  <c r="G716" i="5"/>
  <c r="H716" i="5"/>
  <c r="I716" i="5"/>
  <c r="G717" i="5"/>
  <c r="H717" i="5"/>
  <c r="I717" i="5"/>
  <c r="G718" i="5"/>
  <c r="H718" i="5"/>
  <c r="I718" i="5"/>
  <c r="G719" i="5"/>
  <c r="H719" i="5"/>
  <c r="I719" i="5"/>
  <c r="G720" i="5"/>
  <c r="H720" i="5"/>
  <c r="I720" i="5"/>
  <c r="G721" i="5"/>
  <c r="H721" i="5"/>
  <c r="I721" i="5"/>
  <c r="G722" i="5"/>
  <c r="H722" i="5"/>
  <c r="I722" i="5"/>
  <c r="G723" i="5"/>
  <c r="H723" i="5"/>
  <c r="I723" i="5"/>
  <c r="G724" i="5"/>
  <c r="H724" i="5"/>
  <c r="I724" i="5"/>
  <c r="G725" i="5"/>
  <c r="H725" i="5"/>
  <c r="I725" i="5"/>
  <c r="G726" i="5"/>
  <c r="H726" i="5"/>
  <c r="I726" i="5"/>
  <c r="G727" i="5"/>
  <c r="H727" i="5"/>
  <c r="I727" i="5"/>
  <c r="G728" i="5"/>
  <c r="H728" i="5"/>
  <c r="I728" i="5"/>
  <c r="G729" i="5"/>
  <c r="H729" i="5"/>
  <c r="I729" i="5"/>
  <c r="G730" i="5"/>
  <c r="H730" i="5"/>
  <c r="I730" i="5"/>
  <c r="G731" i="5"/>
  <c r="H731" i="5"/>
  <c r="I731" i="5"/>
  <c r="G732" i="5"/>
  <c r="H732" i="5"/>
  <c r="I732" i="5"/>
  <c r="G733" i="5"/>
  <c r="H733" i="5"/>
  <c r="I733" i="5"/>
  <c r="G734" i="5"/>
  <c r="H734" i="5"/>
  <c r="I734" i="5"/>
  <c r="G735" i="5"/>
  <c r="H735" i="5"/>
  <c r="I735" i="5"/>
  <c r="G736" i="5"/>
  <c r="H736" i="5"/>
  <c r="I736" i="5"/>
  <c r="G737" i="5"/>
  <c r="H737" i="5"/>
  <c r="I737" i="5"/>
  <c r="G738" i="5"/>
  <c r="H738" i="5"/>
  <c r="I738" i="5"/>
  <c r="G739" i="5"/>
  <c r="H739" i="5"/>
  <c r="I739" i="5"/>
  <c r="G740" i="5"/>
  <c r="H740" i="5"/>
  <c r="I740" i="5"/>
  <c r="G741" i="5"/>
  <c r="H741" i="5"/>
  <c r="I741" i="5"/>
  <c r="G742" i="5"/>
  <c r="H742" i="5"/>
  <c r="I742" i="5"/>
  <c r="G743" i="5"/>
  <c r="H743" i="5"/>
  <c r="I743" i="5"/>
  <c r="G744" i="5"/>
  <c r="H744" i="5"/>
  <c r="I744" i="5"/>
  <c r="G745" i="5"/>
  <c r="H745" i="5"/>
  <c r="I745" i="5"/>
  <c r="G746" i="5"/>
  <c r="H746" i="5"/>
  <c r="I746" i="5"/>
  <c r="G747" i="5"/>
  <c r="H747" i="5"/>
  <c r="I747" i="5"/>
  <c r="G748" i="5"/>
  <c r="H748" i="5"/>
  <c r="I748" i="5"/>
  <c r="G749" i="5"/>
  <c r="H749" i="5"/>
  <c r="I749" i="5"/>
  <c r="G750" i="5"/>
  <c r="H750" i="5"/>
  <c r="I750" i="5"/>
  <c r="G751" i="5"/>
  <c r="H751" i="5"/>
  <c r="I751" i="5"/>
  <c r="G752" i="5"/>
  <c r="H752" i="5"/>
  <c r="I752" i="5"/>
  <c r="G753" i="5"/>
  <c r="H753" i="5"/>
  <c r="I753" i="5"/>
  <c r="G754" i="5"/>
  <c r="H754" i="5"/>
  <c r="I754" i="5"/>
  <c r="G755" i="5"/>
  <c r="H755" i="5"/>
  <c r="I755" i="5"/>
  <c r="G756" i="5"/>
  <c r="H756" i="5"/>
  <c r="I756" i="5"/>
  <c r="G757" i="5"/>
  <c r="H757" i="5"/>
  <c r="I757" i="5"/>
  <c r="G758" i="5"/>
  <c r="H758" i="5"/>
  <c r="I758" i="5"/>
  <c r="G759" i="5"/>
  <c r="H759" i="5"/>
  <c r="I759" i="5"/>
  <c r="G760" i="5"/>
  <c r="H760" i="5"/>
  <c r="I760" i="5"/>
  <c r="G761" i="5"/>
  <c r="H761" i="5"/>
  <c r="I761" i="5"/>
  <c r="G762" i="5"/>
  <c r="H762" i="5"/>
  <c r="I762" i="5"/>
  <c r="G763" i="5"/>
  <c r="H763" i="5"/>
  <c r="I763" i="5"/>
  <c r="G764" i="5"/>
  <c r="H764" i="5"/>
  <c r="I764" i="5"/>
  <c r="G765" i="5"/>
  <c r="H765" i="5"/>
  <c r="I765" i="5"/>
  <c r="G766" i="5"/>
  <c r="H766" i="5"/>
  <c r="I766" i="5"/>
  <c r="G767" i="5"/>
  <c r="H767" i="5"/>
  <c r="I767" i="5"/>
  <c r="G768" i="5"/>
  <c r="H768" i="5"/>
  <c r="I768" i="5"/>
  <c r="G769" i="5"/>
  <c r="H769" i="5"/>
  <c r="I769" i="5"/>
  <c r="G770" i="5"/>
  <c r="H770" i="5"/>
  <c r="I770" i="5"/>
  <c r="G771" i="5"/>
  <c r="H771" i="5"/>
  <c r="I771" i="5"/>
  <c r="G772" i="5"/>
  <c r="H772" i="5"/>
  <c r="I772" i="5"/>
  <c r="G773" i="5"/>
  <c r="H773" i="5"/>
  <c r="I773" i="5"/>
  <c r="G774" i="5"/>
  <c r="H774" i="5"/>
  <c r="I774" i="5"/>
  <c r="G775" i="5"/>
  <c r="H775" i="5"/>
  <c r="I775" i="5"/>
  <c r="G776" i="5"/>
  <c r="H776" i="5"/>
  <c r="I776" i="5"/>
  <c r="G777" i="5"/>
  <c r="H777" i="5"/>
  <c r="I777" i="5"/>
  <c r="G778" i="5"/>
  <c r="H778" i="5"/>
  <c r="I778" i="5"/>
  <c r="G779" i="5"/>
  <c r="H779" i="5"/>
  <c r="I779" i="5"/>
  <c r="G780" i="5"/>
  <c r="H780" i="5"/>
  <c r="I780" i="5"/>
  <c r="G781" i="5"/>
  <c r="H781" i="5"/>
  <c r="I781" i="5"/>
  <c r="G782" i="5"/>
  <c r="H782" i="5"/>
  <c r="I782" i="5"/>
  <c r="G783" i="5"/>
  <c r="H783" i="5"/>
  <c r="I783" i="5"/>
  <c r="G784" i="5"/>
  <c r="H784" i="5"/>
  <c r="I784" i="5"/>
  <c r="G785" i="5"/>
  <c r="H785" i="5"/>
  <c r="I785" i="5"/>
  <c r="G786" i="5"/>
  <c r="H786" i="5"/>
  <c r="I786" i="5"/>
  <c r="G787" i="5"/>
  <c r="H787" i="5"/>
  <c r="I787" i="5"/>
  <c r="G788" i="5"/>
  <c r="H788" i="5"/>
  <c r="I788" i="5"/>
  <c r="G789" i="5"/>
  <c r="H789" i="5"/>
  <c r="I789" i="5"/>
  <c r="G790" i="5"/>
  <c r="H790" i="5"/>
  <c r="I790" i="5"/>
  <c r="G791" i="5"/>
  <c r="H791" i="5"/>
  <c r="I791" i="5"/>
  <c r="G792" i="5"/>
  <c r="H792" i="5"/>
  <c r="I792" i="5"/>
  <c r="G793" i="5"/>
  <c r="H793" i="5"/>
  <c r="I793" i="5"/>
  <c r="G794" i="5"/>
  <c r="H794" i="5"/>
  <c r="I794" i="5"/>
  <c r="G795" i="5"/>
  <c r="H795" i="5"/>
  <c r="I795" i="5"/>
  <c r="G796" i="5"/>
  <c r="H796" i="5"/>
  <c r="I796" i="5"/>
  <c r="G797" i="5"/>
  <c r="H797" i="5"/>
  <c r="I797" i="5"/>
  <c r="G798" i="5"/>
  <c r="H798" i="5"/>
  <c r="I798" i="5"/>
  <c r="G799" i="5"/>
  <c r="H799" i="5"/>
  <c r="I799" i="5"/>
  <c r="G800" i="5"/>
  <c r="H800" i="5"/>
  <c r="I800" i="5"/>
  <c r="G801" i="5"/>
  <c r="H801" i="5"/>
  <c r="I801" i="5"/>
  <c r="G802" i="5"/>
  <c r="H802" i="5"/>
  <c r="I802" i="5"/>
  <c r="G803" i="5"/>
  <c r="H803" i="5"/>
  <c r="I803" i="5"/>
  <c r="G804" i="5"/>
  <c r="H804" i="5"/>
  <c r="I804" i="5"/>
  <c r="G805" i="5"/>
  <c r="H805" i="5"/>
  <c r="I805" i="5"/>
  <c r="G806" i="5"/>
  <c r="H806" i="5"/>
  <c r="I806" i="5"/>
  <c r="G807" i="5"/>
  <c r="H807" i="5"/>
  <c r="I807" i="5"/>
  <c r="G808" i="5"/>
  <c r="H808" i="5"/>
  <c r="I808" i="5"/>
  <c r="G809" i="5"/>
  <c r="H809" i="5"/>
  <c r="I809" i="5"/>
  <c r="G810" i="5"/>
  <c r="H810" i="5"/>
  <c r="I810" i="5"/>
  <c r="G811" i="5"/>
  <c r="H811" i="5"/>
  <c r="I811" i="5"/>
  <c r="G812" i="5"/>
  <c r="H812" i="5"/>
  <c r="I812" i="5"/>
  <c r="G813" i="5"/>
  <c r="H813" i="5"/>
  <c r="I813" i="5"/>
  <c r="G814" i="5"/>
  <c r="H814" i="5"/>
  <c r="I814" i="5"/>
  <c r="G815" i="5"/>
  <c r="H815" i="5"/>
  <c r="I815" i="5"/>
  <c r="G816" i="5"/>
  <c r="H816" i="5"/>
  <c r="I816" i="5"/>
  <c r="G817" i="5"/>
  <c r="H817" i="5"/>
  <c r="I817" i="5"/>
  <c r="G818" i="5"/>
  <c r="H818" i="5"/>
  <c r="I818" i="5"/>
  <c r="G819" i="5"/>
  <c r="H819" i="5"/>
  <c r="I819" i="5"/>
  <c r="G820" i="5"/>
  <c r="H820" i="5"/>
  <c r="I820" i="5"/>
  <c r="G821" i="5"/>
  <c r="H821" i="5"/>
  <c r="I821" i="5"/>
  <c r="G822" i="5"/>
  <c r="H822" i="5"/>
  <c r="I822" i="5"/>
  <c r="G823" i="5"/>
  <c r="H823" i="5"/>
  <c r="I823" i="5"/>
  <c r="G824" i="5"/>
  <c r="H824" i="5"/>
  <c r="I824" i="5"/>
  <c r="G825" i="5"/>
  <c r="H825" i="5"/>
  <c r="I825" i="5"/>
  <c r="G826" i="5"/>
  <c r="H826" i="5"/>
  <c r="I826" i="5"/>
  <c r="G827" i="5"/>
  <c r="H827" i="5"/>
  <c r="I827" i="5"/>
  <c r="G828" i="5"/>
  <c r="H828" i="5"/>
  <c r="I828" i="5"/>
  <c r="G829" i="5"/>
  <c r="H829" i="5"/>
  <c r="I829" i="5"/>
  <c r="G830" i="5"/>
  <c r="H830" i="5"/>
  <c r="I830" i="5"/>
  <c r="G831" i="5"/>
  <c r="H831" i="5"/>
  <c r="I831" i="5"/>
  <c r="G832" i="5"/>
  <c r="H832" i="5"/>
  <c r="I832" i="5"/>
  <c r="G833" i="5"/>
  <c r="H833" i="5"/>
  <c r="I833" i="5"/>
  <c r="G834" i="5"/>
  <c r="H834" i="5"/>
  <c r="I834" i="5"/>
  <c r="G835" i="5"/>
  <c r="H835" i="5"/>
  <c r="I835" i="5"/>
  <c r="G836" i="5"/>
  <c r="H836" i="5"/>
  <c r="I836" i="5"/>
  <c r="G837" i="5"/>
  <c r="H837" i="5"/>
  <c r="I837" i="5"/>
  <c r="G838" i="5"/>
  <c r="H838" i="5"/>
  <c r="I838" i="5"/>
  <c r="G839" i="5"/>
  <c r="H839" i="5"/>
  <c r="I839" i="5"/>
  <c r="G840" i="5"/>
  <c r="H840" i="5"/>
  <c r="I840" i="5"/>
  <c r="G841" i="5"/>
  <c r="H841" i="5"/>
  <c r="I841" i="5"/>
  <c r="G842" i="5"/>
  <c r="H842" i="5"/>
  <c r="I842" i="5"/>
  <c r="G843" i="5"/>
  <c r="H843" i="5"/>
  <c r="I843" i="5"/>
  <c r="G844" i="5"/>
  <c r="H844" i="5"/>
  <c r="I844" i="5"/>
  <c r="G845" i="5"/>
  <c r="H845" i="5"/>
  <c r="I845" i="5"/>
  <c r="G846" i="5"/>
  <c r="H846" i="5"/>
  <c r="I846" i="5"/>
  <c r="G847" i="5"/>
  <c r="H847" i="5"/>
  <c r="I847" i="5"/>
  <c r="G848" i="5"/>
  <c r="H848" i="5"/>
  <c r="I848" i="5"/>
  <c r="G849" i="5"/>
  <c r="H849" i="5"/>
  <c r="I849" i="5"/>
  <c r="G850" i="5"/>
  <c r="H850" i="5"/>
  <c r="I850" i="5"/>
  <c r="G851" i="5"/>
  <c r="H851" i="5"/>
  <c r="I851" i="5"/>
  <c r="G852" i="5"/>
  <c r="H852" i="5"/>
  <c r="I852" i="5"/>
  <c r="G853" i="5"/>
  <c r="H853" i="5"/>
  <c r="I853" i="5"/>
  <c r="G854" i="5"/>
  <c r="H854" i="5"/>
  <c r="I854" i="5"/>
  <c r="G855" i="5"/>
  <c r="H855" i="5"/>
  <c r="I855" i="5"/>
  <c r="G856" i="5"/>
  <c r="H856" i="5"/>
  <c r="I856" i="5"/>
  <c r="G857" i="5"/>
  <c r="H857" i="5"/>
  <c r="I857" i="5"/>
  <c r="G858" i="5"/>
  <c r="H858" i="5"/>
  <c r="I858" i="5"/>
  <c r="G859" i="5"/>
  <c r="H859" i="5"/>
  <c r="I859" i="5"/>
  <c r="G860" i="5"/>
  <c r="H860" i="5"/>
  <c r="I860" i="5"/>
  <c r="G861" i="5"/>
  <c r="H861" i="5"/>
  <c r="I861" i="5"/>
  <c r="G862" i="5"/>
  <c r="H862" i="5"/>
  <c r="I862" i="5"/>
  <c r="G863" i="5"/>
  <c r="H863" i="5"/>
  <c r="I863" i="5"/>
  <c r="G864" i="5"/>
  <c r="H864" i="5"/>
  <c r="I864" i="5"/>
  <c r="G865" i="5"/>
  <c r="H865" i="5"/>
  <c r="I865" i="5"/>
  <c r="G866" i="5"/>
  <c r="H866" i="5"/>
  <c r="I866" i="5"/>
  <c r="G867" i="5"/>
  <c r="H867" i="5"/>
  <c r="I867" i="5"/>
  <c r="G868" i="5"/>
  <c r="H868" i="5"/>
  <c r="I868" i="5"/>
  <c r="G869" i="5"/>
  <c r="H869" i="5"/>
  <c r="I869" i="5"/>
  <c r="G870" i="5"/>
  <c r="H870" i="5"/>
  <c r="I870" i="5"/>
  <c r="G871" i="5"/>
  <c r="H871" i="5"/>
  <c r="I871" i="5"/>
  <c r="G872" i="5"/>
  <c r="H872" i="5"/>
  <c r="I872" i="5"/>
  <c r="G873" i="5"/>
  <c r="H873" i="5"/>
  <c r="I873" i="5"/>
  <c r="G874" i="5"/>
  <c r="H874" i="5"/>
  <c r="I874" i="5"/>
  <c r="G875" i="5"/>
  <c r="H875" i="5"/>
  <c r="I875" i="5"/>
  <c r="G876" i="5"/>
  <c r="H876" i="5"/>
  <c r="I876" i="5"/>
  <c r="G877" i="5"/>
  <c r="H877" i="5"/>
  <c r="I877" i="5"/>
  <c r="G878" i="5"/>
  <c r="H878" i="5"/>
  <c r="I878" i="5"/>
  <c r="G879" i="5"/>
  <c r="H879" i="5"/>
  <c r="I879" i="5"/>
  <c r="G880" i="5"/>
  <c r="H880" i="5"/>
  <c r="I880" i="5"/>
  <c r="G881" i="5"/>
  <c r="H881" i="5"/>
  <c r="I881" i="5"/>
  <c r="G882" i="5"/>
  <c r="H882" i="5"/>
  <c r="I882" i="5"/>
  <c r="G883" i="5"/>
  <c r="H883" i="5"/>
  <c r="I883" i="5"/>
  <c r="G884" i="5"/>
  <c r="H884" i="5"/>
  <c r="I884" i="5"/>
  <c r="G885" i="5"/>
  <c r="H885" i="5"/>
  <c r="I885" i="5"/>
  <c r="G886" i="5"/>
  <c r="H886" i="5"/>
  <c r="I886" i="5"/>
  <c r="G887" i="5"/>
  <c r="H887" i="5"/>
  <c r="I887" i="5"/>
  <c r="G888" i="5"/>
  <c r="H888" i="5"/>
  <c r="I888" i="5"/>
  <c r="G889" i="5"/>
  <c r="H889" i="5"/>
  <c r="I889" i="5"/>
  <c r="G890" i="5"/>
  <c r="H890" i="5"/>
  <c r="I890" i="5"/>
  <c r="G891" i="5"/>
  <c r="H891" i="5"/>
  <c r="I891" i="5"/>
  <c r="G892" i="5"/>
  <c r="H892" i="5"/>
  <c r="I892" i="5"/>
  <c r="G893" i="5"/>
  <c r="H893" i="5"/>
  <c r="I893" i="5"/>
  <c r="G894" i="5"/>
  <c r="H894" i="5"/>
  <c r="I894" i="5"/>
  <c r="G895" i="5"/>
  <c r="H895" i="5"/>
  <c r="I895" i="5"/>
  <c r="G896" i="5"/>
  <c r="H896" i="5"/>
  <c r="I896" i="5"/>
  <c r="G897" i="5"/>
  <c r="H897" i="5"/>
  <c r="I897" i="5"/>
  <c r="G898" i="5"/>
  <c r="H898" i="5"/>
  <c r="I898" i="5"/>
  <c r="G899" i="5"/>
  <c r="H899" i="5"/>
  <c r="I899" i="5"/>
  <c r="G900" i="5"/>
  <c r="H900" i="5"/>
  <c r="I900" i="5"/>
  <c r="G901" i="5"/>
  <c r="H901" i="5"/>
  <c r="I901" i="5"/>
  <c r="G902" i="5"/>
  <c r="H902" i="5"/>
  <c r="I902" i="5"/>
  <c r="G903" i="5"/>
  <c r="H903" i="5"/>
  <c r="I903" i="5"/>
  <c r="G904" i="5"/>
  <c r="H904" i="5"/>
  <c r="I904" i="5"/>
  <c r="G905" i="5"/>
  <c r="H905" i="5"/>
  <c r="I905" i="5"/>
  <c r="G906" i="5"/>
  <c r="H906" i="5"/>
  <c r="I906" i="5"/>
  <c r="G907" i="5"/>
  <c r="H907" i="5"/>
  <c r="I907" i="5"/>
  <c r="G908" i="5"/>
  <c r="H908" i="5"/>
  <c r="I908" i="5"/>
  <c r="G909" i="5"/>
  <c r="H909" i="5"/>
  <c r="I909" i="5"/>
  <c r="G910" i="5"/>
  <c r="H910" i="5"/>
  <c r="I910" i="5"/>
  <c r="G911" i="5"/>
  <c r="H911" i="5"/>
  <c r="I911" i="5"/>
  <c r="G912" i="5"/>
  <c r="H912" i="5"/>
  <c r="I912" i="5"/>
  <c r="G913" i="5"/>
  <c r="H913" i="5"/>
  <c r="I913" i="5"/>
  <c r="G914" i="5"/>
  <c r="H914" i="5"/>
  <c r="I914" i="5"/>
  <c r="G915" i="5"/>
  <c r="H915" i="5"/>
  <c r="I915" i="5"/>
  <c r="G916" i="5"/>
  <c r="H916" i="5"/>
  <c r="I916" i="5"/>
  <c r="G917" i="5"/>
  <c r="H917" i="5"/>
  <c r="I917" i="5"/>
  <c r="G918" i="5"/>
  <c r="H918" i="5"/>
  <c r="I918" i="5"/>
  <c r="G919" i="5"/>
  <c r="H919" i="5"/>
  <c r="I919" i="5"/>
  <c r="G920" i="5"/>
  <c r="H920" i="5"/>
  <c r="I920" i="5"/>
  <c r="G921" i="5"/>
  <c r="H921" i="5"/>
  <c r="I921" i="5"/>
  <c r="G922" i="5"/>
  <c r="H922" i="5"/>
  <c r="I922" i="5"/>
  <c r="G923" i="5"/>
  <c r="H923" i="5"/>
  <c r="I923" i="5"/>
  <c r="G924" i="5"/>
  <c r="H924" i="5"/>
  <c r="I924" i="5"/>
  <c r="G925" i="5"/>
  <c r="H925" i="5"/>
  <c r="I925" i="5"/>
  <c r="G926" i="5"/>
  <c r="H926" i="5"/>
  <c r="I926" i="5"/>
  <c r="G927" i="5"/>
  <c r="H927" i="5"/>
  <c r="I927" i="5"/>
  <c r="G928" i="5"/>
  <c r="H928" i="5"/>
  <c r="I928" i="5"/>
  <c r="G929" i="5"/>
  <c r="H929" i="5"/>
  <c r="I929" i="5"/>
  <c r="G930" i="5"/>
  <c r="H930" i="5"/>
  <c r="I930" i="5"/>
  <c r="G931" i="5"/>
  <c r="H931" i="5"/>
  <c r="I931" i="5"/>
  <c r="G932" i="5"/>
  <c r="H932" i="5"/>
  <c r="I932" i="5"/>
  <c r="G933" i="5"/>
  <c r="H933" i="5"/>
  <c r="I933" i="5"/>
  <c r="G934" i="5"/>
  <c r="H934" i="5"/>
  <c r="I934" i="5"/>
  <c r="G935" i="5"/>
  <c r="H935" i="5"/>
  <c r="I935" i="5"/>
  <c r="G936" i="5"/>
  <c r="H936" i="5"/>
  <c r="I936" i="5"/>
  <c r="G937" i="5"/>
  <c r="H937" i="5"/>
  <c r="I937" i="5"/>
  <c r="G938" i="5"/>
  <c r="H938" i="5"/>
  <c r="I938" i="5"/>
  <c r="G939" i="5"/>
  <c r="H939" i="5"/>
  <c r="I939" i="5"/>
  <c r="G940" i="5"/>
  <c r="H940" i="5"/>
  <c r="I940" i="5"/>
  <c r="G941" i="5"/>
  <c r="H941" i="5"/>
  <c r="I941" i="5"/>
  <c r="G942" i="5"/>
  <c r="H942" i="5"/>
  <c r="I942" i="5"/>
  <c r="G943" i="5"/>
  <c r="H943" i="5"/>
  <c r="I943" i="5"/>
  <c r="G944" i="5"/>
  <c r="H944" i="5"/>
  <c r="I944" i="5"/>
  <c r="G945" i="5"/>
  <c r="H945" i="5"/>
  <c r="I945" i="5"/>
  <c r="G946" i="5"/>
  <c r="H946" i="5"/>
  <c r="I946" i="5"/>
  <c r="G947" i="5"/>
  <c r="H947" i="5"/>
  <c r="I947" i="5"/>
  <c r="G948" i="5"/>
  <c r="H948" i="5"/>
  <c r="I948" i="5"/>
  <c r="G949" i="5"/>
  <c r="H949" i="5"/>
  <c r="I949" i="5"/>
  <c r="G950" i="5"/>
  <c r="H950" i="5"/>
  <c r="I950" i="5"/>
  <c r="G951" i="5"/>
  <c r="H951" i="5"/>
  <c r="I951" i="5"/>
  <c r="G952" i="5"/>
  <c r="H952" i="5"/>
  <c r="I952" i="5"/>
  <c r="G953" i="5"/>
  <c r="H953" i="5"/>
  <c r="I953" i="5"/>
  <c r="G954" i="5"/>
  <c r="H954" i="5"/>
  <c r="I954" i="5"/>
  <c r="G955" i="5"/>
  <c r="H955" i="5"/>
  <c r="I955" i="5"/>
  <c r="G956" i="5"/>
  <c r="H956" i="5"/>
  <c r="I956" i="5"/>
  <c r="G957" i="5"/>
  <c r="H957" i="5"/>
  <c r="I957" i="5"/>
  <c r="G958" i="5"/>
  <c r="H958" i="5"/>
  <c r="I958" i="5"/>
  <c r="G959" i="5"/>
  <c r="H959" i="5"/>
  <c r="I959" i="5"/>
  <c r="G960" i="5"/>
  <c r="H960" i="5"/>
  <c r="I960" i="5"/>
  <c r="G961" i="5"/>
  <c r="H961" i="5"/>
  <c r="I961" i="5"/>
  <c r="G962" i="5"/>
  <c r="H962" i="5"/>
  <c r="I962" i="5"/>
  <c r="G963" i="5"/>
  <c r="H963" i="5"/>
  <c r="I963" i="5"/>
  <c r="G964" i="5"/>
  <c r="H964" i="5"/>
  <c r="I964" i="5"/>
  <c r="G965" i="5"/>
  <c r="H965" i="5"/>
  <c r="I965" i="5"/>
  <c r="G966" i="5"/>
  <c r="H966" i="5"/>
  <c r="I966" i="5"/>
  <c r="G967" i="5"/>
  <c r="H967" i="5"/>
  <c r="I967" i="5"/>
  <c r="G968" i="5"/>
  <c r="H968" i="5"/>
  <c r="I968" i="5"/>
  <c r="G969" i="5"/>
  <c r="H969" i="5"/>
  <c r="I969" i="5"/>
  <c r="G970" i="5"/>
  <c r="H970" i="5"/>
  <c r="I970" i="5"/>
  <c r="G971" i="5"/>
  <c r="H971" i="5"/>
  <c r="I971" i="5"/>
  <c r="G972" i="5"/>
  <c r="H972" i="5"/>
  <c r="I972" i="5"/>
  <c r="G973" i="5"/>
  <c r="H973" i="5"/>
  <c r="I973" i="5"/>
  <c r="G974" i="5"/>
  <c r="H974" i="5"/>
  <c r="I974" i="5"/>
  <c r="G975" i="5"/>
  <c r="H975" i="5"/>
  <c r="I975" i="5"/>
  <c r="G976" i="5"/>
  <c r="H976" i="5"/>
  <c r="I976" i="5"/>
  <c r="G977" i="5"/>
  <c r="H977" i="5"/>
  <c r="I977" i="5"/>
  <c r="G978" i="5"/>
  <c r="H978" i="5"/>
  <c r="I978" i="5"/>
  <c r="G979" i="5"/>
  <c r="H979" i="5"/>
  <c r="I979" i="5"/>
  <c r="G980" i="5"/>
  <c r="H980" i="5"/>
  <c r="I980" i="5"/>
  <c r="G981" i="5"/>
  <c r="H981" i="5"/>
  <c r="I981" i="5"/>
  <c r="G982" i="5"/>
  <c r="H982" i="5"/>
  <c r="I982" i="5"/>
  <c r="G983" i="5"/>
  <c r="H983" i="5"/>
  <c r="I983" i="5"/>
  <c r="G984" i="5"/>
  <c r="H984" i="5"/>
  <c r="I984" i="5"/>
  <c r="G985" i="5"/>
  <c r="H985" i="5"/>
  <c r="I985" i="5"/>
  <c r="G986" i="5"/>
  <c r="H986" i="5"/>
  <c r="I986" i="5"/>
  <c r="G987" i="5"/>
  <c r="H987" i="5"/>
  <c r="I987" i="5"/>
  <c r="G988" i="5"/>
  <c r="H988" i="5"/>
  <c r="I988" i="5"/>
  <c r="G989" i="5"/>
  <c r="H989" i="5"/>
  <c r="I989" i="5"/>
  <c r="G990" i="5"/>
  <c r="H990" i="5"/>
  <c r="I990" i="5"/>
  <c r="G991" i="5"/>
  <c r="H991" i="5"/>
  <c r="I991" i="5"/>
  <c r="G992" i="5"/>
  <c r="H992" i="5"/>
  <c r="I992" i="5"/>
  <c r="G993" i="5"/>
  <c r="H993" i="5"/>
  <c r="I993" i="5"/>
  <c r="G994" i="5"/>
  <c r="H994" i="5"/>
  <c r="I994" i="5"/>
  <c r="G995" i="5"/>
  <c r="H995" i="5"/>
  <c r="I995" i="5"/>
  <c r="G996" i="5"/>
  <c r="H996" i="5"/>
  <c r="I996" i="5"/>
  <c r="G997" i="5"/>
  <c r="H997" i="5"/>
  <c r="I997" i="5"/>
  <c r="G998" i="5"/>
  <c r="H998" i="5"/>
  <c r="I998" i="5"/>
  <c r="G999" i="5"/>
  <c r="H999" i="5"/>
  <c r="I999" i="5"/>
  <c r="G1000" i="5"/>
  <c r="H1000" i="5"/>
  <c r="I1000" i="5"/>
  <c r="G1001" i="5"/>
  <c r="H1001" i="5"/>
  <c r="I1001" i="5"/>
  <c r="G1002" i="5"/>
  <c r="H1002" i="5"/>
  <c r="I1002" i="5"/>
  <c r="G1003" i="5"/>
  <c r="H1003" i="5"/>
  <c r="I1003" i="5"/>
  <c r="G1004" i="5"/>
  <c r="H1004" i="5"/>
  <c r="I1004" i="5"/>
  <c r="G1005" i="5"/>
  <c r="H1005" i="5"/>
  <c r="I1005" i="5"/>
  <c r="G1006" i="5"/>
  <c r="H1006" i="5"/>
  <c r="I1006" i="5"/>
  <c r="G1007" i="5"/>
  <c r="H1007" i="5"/>
  <c r="I1007" i="5"/>
  <c r="G1008" i="5"/>
  <c r="H1008" i="5"/>
  <c r="I1008" i="5"/>
  <c r="G1009" i="5"/>
  <c r="H1009" i="5"/>
  <c r="I1009" i="5"/>
  <c r="G1010" i="5"/>
  <c r="H1010" i="5"/>
  <c r="I1010" i="5"/>
  <c r="G1011" i="5"/>
  <c r="H1011" i="5"/>
  <c r="I1011" i="5"/>
  <c r="G1012" i="5"/>
  <c r="H1012" i="5"/>
  <c r="I1012" i="5"/>
  <c r="G1013" i="5"/>
  <c r="H1013" i="5"/>
  <c r="I1013" i="5"/>
  <c r="G1014" i="5"/>
  <c r="H1014" i="5"/>
  <c r="I1014" i="5"/>
  <c r="G1015" i="5"/>
  <c r="H1015" i="5"/>
  <c r="I1015" i="5"/>
  <c r="G1016" i="5"/>
  <c r="H1016" i="5"/>
  <c r="I1016" i="5"/>
  <c r="G1017" i="5"/>
  <c r="H1017" i="5"/>
  <c r="I1017" i="5"/>
  <c r="G1018" i="5"/>
  <c r="H1018" i="5"/>
  <c r="I1018" i="5"/>
  <c r="G1019" i="5"/>
  <c r="H1019" i="5"/>
  <c r="I1019" i="5"/>
  <c r="G1020" i="5"/>
  <c r="H1020" i="5"/>
  <c r="I1020" i="5"/>
  <c r="G1021" i="5"/>
  <c r="H1021" i="5"/>
  <c r="I1021" i="5"/>
  <c r="G1022" i="5"/>
  <c r="H1022" i="5"/>
  <c r="I1022" i="5"/>
  <c r="G1023" i="5"/>
  <c r="H1023" i="5"/>
  <c r="I1023" i="5"/>
  <c r="G1024" i="5"/>
  <c r="H1024" i="5"/>
  <c r="I1024" i="5"/>
  <c r="G1025" i="5"/>
  <c r="H1025" i="5"/>
  <c r="I1025" i="5"/>
  <c r="G1026" i="5"/>
  <c r="H1026" i="5"/>
  <c r="I1026" i="5"/>
  <c r="G1027" i="5"/>
  <c r="H1027" i="5"/>
  <c r="I1027" i="5"/>
  <c r="G1028" i="5"/>
  <c r="H1028" i="5"/>
  <c r="I1028" i="5"/>
  <c r="G1029" i="5"/>
  <c r="H1029" i="5"/>
  <c r="I1029" i="5"/>
  <c r="G1030" i="5"/>
  <c r="H1030" i="5"/>
  <c r="I1030" i="5"/>
  <c r="G1031" i="5"/>
  <c r="H1031" i="5"/>
  <c r="I1031" i="5"/>
  <c r="G1032" i="5"/>
  <c r="H1032" i="5"/>
  <c r="I1032" i="5"/>
  <c r="G1033" i="5"/>
  <c r="H1033" i="5"/>
  <c r="I1033" i="5"/>
  <c r="G1034" i="5"/>
  <c r="H1034" i="5"/>
  <c r="I1034" i="5"/>
  <c r="G1035" i="5"/>
  <c r="H1035" i="5"/>
  <c r="I1035" i="5"/>
  <c r="G1036" i="5"/>
  <c r="H1036" i="5"/>
  <c r="I1036" i="5"/>
  <c r="G1037" i="5"/>
  <c r="H1037" i="5"/>
  <c r="I1037" i="5"/>
  <c r="G1038" i="5"/>
  <c r="H1038" i="5"/>
  <c r="I1038" i="5"/>
  <c r="G1039" i="5"/>
  <c r="H1039" i="5"/>
  <c r="I1039" i="5"/>
  <c r="G1040" i="5"/>
  <c r="H1040" i="5"/>
  <c r="I1040" i="5"/>
  <c r="G1041" i="5"/>
  <c r="H1041" i="5"/>
  <c r="I1041" i="5"/>
  <c r="G1042" i="5"/>
  <c r="H1042" i="5"/>
  <c r="I1042" i="5"/>
  <c r="G1043" i="5"/>
  <c r="H1043" i="5"/>
  <c r="I1043" i="5"/>
  <c r="G1044" i="5"/>
  <c r="H1044" i="5"/>
  <c r="I1044" i="5"/>
  <c r="G1045" i="5"/>
  <c r="H1045" i="5"/>
  <c r="I1045" i="5"/>
  <c r="G1046" i="5"/>
  <c r="H1046" i="5"/>
  <c r="I1046" i="5"/>
  <c r="G1047" i="5"/>
  <c r="H1047" i="5"/>
  <c r="I1047" i="5"/>
  <c r="G1048" i="5"/>
  <c r="H1048" i="5"/>
  <c r="I1048" i="5"/>
  <c r="G1049" i="5"/>
  <c r="H1049" i="5"/>
  <c r="I1049" i="5"/>
  <c r="G1050" i="5"/>
  <c r="H1050" i="5"/>
  <c r="I1050" i="5"/>
  <c r="G1051" i="5"/>
  <c r="H1051" i="5"/>
  <c r="I1051" i="5"/>
  <c r="G1052" i="5"/>
  <c r="H1052" i="5"/>
  <c r="I1052" i="5"/>
  <c r="G1053" i="5"/>
  <c r="H1053" i="5"/>
  <c r="I1053" i="5"/>
  <c r="G1054" i="5"/>
  <c r="H1054" i="5"/>
  <c r="I1054" i="5"/>
  <c r="G1055" i="5"/>
  <c r="H1055" i="5"/>
  <c r="I1055" i="5"/>
  <c r="G1056" i="5"/>
  <c r="H1056" i="5"/>
  <c r="I1056" i="5"/>
  <c r="G1057" i="5"/>
  <c r="H1057" i="5"/>
  <c r="I1057" i="5"/>
  <c r="G1058" i="5"/>
  <c r="H1058" i="5"/>
  <c r="I1058" i="5"/>
  <c r="G1059" i="5"/>
  <c r="H1059" i="5"/>
  <c r="I1059" i="5"/>
  <c r="G1060" i="5"/>
  <c r="H1060" i="5"/>
  <c r="I1060" i="5"/>
  <c r="G1061" i="5"/>
  <c r="H1061" i="5"/>
  <c r="I1061" i="5"/>
  <c r="G1062" i="5"/>
  <c r="H1062" i="5"/>
  <c r="I1062" i="5"/>
  <c r="G1063" i="5"/>
  <c r="H1063" i="5"/>
  <c r="I1063" i="5"/>
  <c r="G1064" i="5"/>
  <c r="H1064" i="5"/>
  <c r="I1064" i="5"/>
  <c r="G1065" i="5"/>
  <c r="H1065" i="5"/>
  <c r="I1065" i="5"/>
  <c r="G1066" i="5"/>
  <c r="H1066" i="5"/>
  <c r="I1066" i="5"/>
  <c r="G1067" i="5"/>
  <c r="H1067" i="5"/>
  <c r="I1067" i="5"/>
  <c r="G1068" i="5"/>
  <c r="H1068" i="5"/>
  <c r="I1068" i="5"/>
  <c r="G1069" i="5"/>
  <c r="H1069" i="5"/>
  <c r="I1069" i="5"/>
  <c r="G1070" i="5"/>
  <c r="H1070" i="5"/>
  <c r="I1070" i="5"/>
  <c r="G1071" i="5"/>
  <c r="H1071" i="5"/>
  <c r="I1071" i="5"/>
  <c r="G1072" i="5"/>
  <c r="H1072" i="5"/>
  <c r="I1072" i="5"/>
  <c r="G1073" i="5"/>
  <c r="H1073" i="5"/>
  <c r="I1073" i="5"/>
  <c r="G1074" i="5"/>
  <c r="H1074" i="5"/>
  <c r="I1074" i="5"/>
  <c r="G1075" i="5"/>
  <c r="H1075" i="5"/>
  <c r="I1075" i="5"/>
  <c r="G1076" i="5"/>
  <c r="H1076" i="5"/>
  <c r="I1076" i="5"/>
  <c r="G1077" i="5"/>
  <c r="H1077" i="5"/>
  <c r="I1077" i="5"/>
  <c r="G1078" i="5"/>
  <c r="H1078" i="5"/>
  <c r="I1078" i="5"/>
  <c r="G1079" i="5"/>
  <c r="H1079" i="5"/>
  <c r="I1079" i="5"/>
  <c r="G1080" i="5"/>
  <c r="H1080" i="5"/>
  <c r="I1080" i="5"/>
  <c r="G1081" i="5"/>
  <c r="H1081" i="5"/>
  <c r="I1081" i="5"/>
  <c r="G1082" i="5"/>
  <c r="H1082" i="5"/>
  <c r="I1082" i="5"/>
  <c r="G1083" i="5"/>
  <c r="H1083" i="5"/>
  <c r="I1083" i="5"/>
  <c r="G1084" i="5"/>
  <c r="H1084" i="5"/>
  <c r="I1084" i="5"/>
  <c r="G1085" i="5"/>
  <c r="H1085" i="5"/>
  <c r="I1085" i="5"/>
  <c r="G1086" i="5"/>
  <c r="H1086" i="5"/>
  <c r="I1086" i="5"/>
  <c r="G1087" i="5"/>
  <c r="H1087" i="5"/>
  <c r="I1087" i="5"/>
  <c r="G1088" i="5"/>
  <c r="H1088" i="5"/>
  <c r="I1088" i="5"/>
  <c r="G1089" i="5"/>
  <c r="H1089" i="5"/>
  <c r="I1089" i="5"/>
  <c r="G1090" i="5"/>
  <c r="H1090" i="5"/>
  <c r="I1090" i="5"/>
  <c r="G1091" i="5"/>
  <c r="H1091" i="5"/>
  <c r="I1091" i="5"/>
  <c r="G1092" i="5"/>
  <c r="H1092" i="5"/>
  <c r="I1092" i="5"/>
  <c r="G1093" i="5"/>
  <c r="H1093" i="5"/>
  <c r="I1093" i="5"/>
  <c r="G1094" i="5"/>
  <c r="H1094" i="5"/>
  <c r="I1094" i="5"/>
  <c r="G1095" i="5"/>
  <c r="H1095" i="5"/>
  <c r="I1095" i="5"/>
  <c r="G1096" i="5"/>
  <c r="H1096" i="5"/>
  <c r="I1096" i="5"/>
  <c r="G1097" i="5"/>
  <c r="H1097" i="5"/>
  <c r="I1097" i="5"/>
  <c r="G1098" i="5"/>
  <c r="H1098" i="5"/>
  <c r="I1098" i="5"/>
  <c r="G1099" i="5"/>
  <c r="H1099" i="5"/>
  <c r="I1099" i="5"/>
  <c r="G1100" i="5"/>
  <c r="H1100" i="5"/>
  <c r="I1100" i="5"/>
  <c r="G1101" i="5"/>
  <c r="H1101" i="5"/>
  <c r="I1101" i="5"/>
  <c r="G1102" i="5"/>
  <c r="H1102" i="5"/>
  <c r="I1102" i="5"/>
  <c r="G1103" i="5"/>
  <c r="H1103" i="5"/>
  <c r="I1103" i="5"/>
  <c r="G1104" i="5"/>
  <c r="H1104" i="5"/>
  <c r="I1104" i="5"/>
  <c r="G1105" i="5"/>
  <c r="H1105" i="5"/>
  <c r="I1105" i="5"/>
  <c r="G1106" i="5"/>
  <c r="H1106" i="5"/>
  <c r="I1106" i="5"/>
  <c r="G1107" i="5"/>
  <c r="H1107" i="5"/>
  <c r="I1107" i="5"/>
  <c r="G1108" i="5"/>
  <c r="H1108" i="5"/>
  <c r="I1108" i="5"/>
  <c r="G1109" i="5"/>
  <c r="H1109" i="5"/>
  <c r="I1109" i="5"/>
  <c r="G1110" i="5"/>
  <c r="H1110" i="5"/>
  <c r="I1110" i="5"/>
  <c r="G1111" i="5"/>
  <c r="H1111" i="5"/>
  <c r="I1111" i="5"/>
  <c r="G1112" i="5"/>
  <c r="H1112" i="5"/>
  <c r="I1112" i="5"/>
  <c r="G1113" i="5"/>
  <c r="H1113" i="5"/>
  <c r="I1113" i="5"/>
  <c r="G1114" i="5"/>
  <c r="H1114" i="5"/>
  <c r="I1114" i="5"/>
  <c r="G1115" i="5"/>
  <c r="H1115" i="5"/>
  <c r="I1115" i="5"/>
  <c r="G1116" i="5"/>
  <c r="H1116" i="5"/>
  <c r="I1116" i="5"/>
  <c r="G1117" i="5"/>
  <c r="H1117" i="5"/>
  <c r="I1117" i="5"/>
  <c r="G1118" i="5"/>
  <c r="H1118" i="5"/>
  <c r="I1118" i="5"/>
  <c r="G1119" i="5"/>
  <c r="H1119" i="5"/>
  <c r="I1119" i="5"/>
  <c r="G1120" i="5"/>
  <c r="H1120" i="5"/>
  <c r="I1120" i="5"/>
  <c r="G1121" i="5"/>
  <c r="H1121" i="5"/>
  <c r="I1121" i="5"/>
  <c r="G1122" i="5"/>
  <c r="H1122" i="5"/>
  <c r="I1122" i="5"/>
  <c r="G1123" i="5"/>
  <c r="H1123" i="5"/>
  <c r="I1123" i="5"/>
  <c r="G1124" i="5"/>
  <c r="H1124" i="5"/>
  <c r="I1124" i="5"/>
  <c r="G1125" i="5"/>
  <c r="H1125" i="5"/>
  <c r="I1125" i="5"/>
  <c r="G1126" i="5"/>
  <c r="H1126" i="5"/>
  <c r="I1126" i="5"/>
  <c r="G1127" i="5"/>
  <c r="H1127" i="5"/>
  <c r="I1127" i="5"/>
  <c r="G1128" i="5"/>
  <c r="H1128" i="5"/>
  <c r="I1128" i="5"/>
  <c r="G1129" i="5"/>
  <c r="H1129" i="5"/>
  <c r="I1129" i="5"/>
  <c r="G1130" i="5"/>
  <c r="H1130" i="5"/>
  <c r="I1130" i="5"/>
  <c r="G1131" i="5"/>
  <c r="H1131" i="5"/>
  <c r="I1131" i="5"/>
  <c r="G1132" i="5"/>
  <c r="H1132" i="5"/>
  <c r="I1132" i="5"/>
  <c r="G1133" i="5"/>
  <c r="H1133" i="5"/>
  <c r="I1133" i="5"/>
  <c r="G1134" i="5"/>
  <c r="H1134" i="5"/>
  <c r="I1134" i="5"/>
  <c r="G1135" i="5"/>
  <c r="H1135" i="5"/>
  <c r="I1135" i="5"/>
  <c r="G1136" i="5"/>
  <c r="H1136" i="5"/>
  <c r="I1136" i="5"/>
  <c r="G1137" i="5"/>
  <c r="H1137" i="5"/>
  <c r="I1137" i="5"/>
  <c r="G1138" i="5"/>
  <c r="H1138" i="5"/>
  <c r="I1138" i="5"/>
  <c r="G1139" i="5"/>
  <c r="H1139" i="5"/>
  <c r="I1139" i="5"/>
  <c r="G1140" i="5"/>
  <c r="H1140" i="5"/>
  <c r="I1140" i="5"/>
  <c r="G1141" i="5"/>
  <c r="H1141" i="5"/>
  <c r="I1141" i="5"/>
  <c r="G1142" i="5"/>
  <c r="H1142" i="5"/>
  <c r="I1142" i="5"/>
  <c r="G1143" i="5"/>
  <c r="H1143" i="5"/>
  <c r="I1143" i="5"/>
  <c r="G1144" i="5"/>
  <c r="H1144" i="5"/>
  <c r="I1144" i="5"/>
  <c r="G1145" i="5"/>
  <c r="H1145" i="5"/>
  <c r="I1145" i="5"/>
  <c r="G1146" i="5"/>
  <c r="H1146" i="5"/>
  <c r="I1146" i="5"/>
  <c r="G1147" i="5"/>
  <c r="H1147" i="5"/>
  <c r="I1147" i="5"/>
  <c r="G1148" i="5"/>
  <c r="H1148" i="5"/>
  <c r="I1148" i="5"/>
  <c r="G1149" i="5"/>
  <c r="H1149" i="5"/>
  <c r="I1149" i="5"/>
  <c r="G1150" i="5"/>
  <c r="H1150" i="5"/>
  <c r="I1150" i="5"/>
  <c r="G1151" i="5"/>
  <c r="H1151" i="5"/>
  <c r="I1151" i="5"/>
  <c r="G1152" i="5"/>
  <c r="H1152" i="5"/>
  <c r="I1152" i="5"/>
  <c r="G1153" i="5"/>
  <c r="H1153" i="5"/>
  <c r="I1153" i="5"/>
  <c r="G1154" i="5"/>
  <c r="H1154" i="5"/>
  <c r="I1154" i="5"/>
  <c r="G1155" i="5"/>
  <c r="H1155" i="5"/>
  <c r="I1155" i="5"/>
  <c r="G1156" i="5"/>
  <c r="H1156" i="5"/>
  <c r="I1156" i="5"/>
  <c r="G1157" i="5"/>
  <c r="H1157" i="5"/>
  <c r="I1157" i="5"/>
  <c r="G1158" i="5"/>
  <c r="H1158" i="5"/>
  <c r="I1158" i="5"/>
  <c r="G1159" i="5"/>
  <c r="H1159" i="5"/>
  <c r="I1159" i="5"/>
  <c r="G1160" i="5"/>
  <c r="H1160" i="5"/>
  <c r="I1160" i="5"/>
  <c r="G1161" i="5"/>
  <c r="H1161" i="5"/>
  <c r="I1161" i="5"/>
  <c r="G1162" i="5"/>
  <c r="H1162" i="5"/>
  <c r="I1162" i="5"/>
  <c r="G1163" i="5"/>
  <c r="H1163" i="5"/>
  <c r="I1163" i="5"/>
  <c r="G1164" i="5"/>
  <c r="H1164" i="5"/>
  <c r="I1164" i="5"/>
  <c r="G1165" i="5"/>
  <c r="H1165" i="5"/>
  <c r="I1165" i="5"/>
  <c r="G1166" i="5"/>
  <c r="H1166" i="5"/>
  <c r="I1166" i="5"/>
  <c r="G1167" i="5"/>
  <c r="H1167" i="5"/>
  <c r="I1167" i="5"/>
  <c r="G1168" i="5"/>
  <c r="H1168" i="5"/>
  <c r="I1168" i="5"/>
  <c r="G1169" i="5"/>
  <c r="H1169" i="5"/>
  <c r="I1169" i="5"/>
  <c r="G1170" i="5"/>
  <c r="H1170" i="5"/>
  <c r="I1170" i="5"/>
  <c r="G1171" i="5"/>
  <c r="H1171" i="5"/>
  <c r="I1171" i="5"/>
  <c r="G1172" i="5"/>
  <c r="H1172" i="5"/>
  <c r="I1172" i="5"/>
  <c r="G1173" i="5"/>
  <c r="H1173" i="5"/>
  <c r="I1173" i="5"/>
  <c r="G1174" i="5"/>
  <c r="H1174" i="5"/>
  <c r="I1174" i="5"/>
  <c r="G1175" i="5"/>
  <c r="H1175" i="5"/>
  <c r="I1175" i="5"/>
  <c r="G1176" i="5"/>
  <c r="H1176" i="5"/>
  <c r="I1176" i="5"/>
  <c r="G1177" i="5"/>
  <c r="H1177" i="5"/>
  <c r="I1177" i="5"/>
  <c r="G1178" i="5"/>
  <c r="H1178" i="5"/>
  <c r="I1178" i="5"/>
  <c r="G1179" i="5"/>
  <c r="H1179" i="5"/>
  <c r="I1179" i="5"/>
  <c r="G1180" i="5"/>
  <c r="H1180" i="5"/>
  <c r="I1180" i="5"/>
  <c r="G1181" i="5"/>
  <c r="H1181" i="5"/>
  <c r="I1181" i="5"/>
  <c r="G1182" i="5"/>
  <c r="H1182" i="5"/>
  <c r="I1182" i="5"/>
  <c r="G1183" i="5"/>
  <c r="H1183" i="5"/>
  <c r="I1183" i="5"/>
  <c r="G1184" i="5"/>
  <c r="H1184" i="5"/>
  <c r="I1184" i="5"/>
  <c r="G1185" i="5"/>
  <c r="H1185" i="5"/>
  <c r="I1185" i="5"/>
  <c r="G1186" i="5"/>
  <c r="H1186" i="5"/>
  <c r="I1186" i="5"/>
  <c r="G1187" i="5"/>
  <c r="H1187" i="5"/>
  <c r="I1187" i="5"/>
  <c r="G1188" i="5"/>
  <c r="H1188" i="5"/>
  <c r="I1188" i="5"/>
  <c r="G1189" i="5"/>
  <c r="H1189" i="5"/>
  <c r="I1189" i="5"/>
  <c r="G1190" i="5"/>
  <c r="H1190" i="5"/>
  <c r="I1190" i="5"/>
  <c r="G1191" i="5"/>
  <c r="H1191" i="5"/>
  <c r="I1191" i="5"/>
  <c r="G1192" i="5"/>
  <c r="H1192" i="5"/>
  <c r="I1192" i="5"/>
  <c r="G1193" i="5"/>
  <c r="H1193" i="5"/>
  <c r="I1193" i="5"/>
  <c r="G1194" i="5"/>
  <c r="H1194" i="5"/>
  <c r="I1194" i="5"/>
  <c r="G1195" i="5"/>
  <c r="H1195" i="5"/>
  <c r="I1195" i="5"/>
  <c r="G1196" i="5"/>
  <c r="H1196" i="5"/>
  <c r="I1196" i="5"/>
  <c r="G1197" i="5"/>
  <c r="H1197" i="5"/>
  <c r="I1197" i="5"/>
  <c r="G1198" i="5"/>
  <c r="H1198" i="5"/>
  <c r="I1198" i="5"/>
  <c r="G1199" i="5"/>
  <c r="H1199" i="5"/>
  <c r="I1199" i="5"/>
  <c r="G1200" i="5"/>
  <c r="H1200" i="5"/>
  <c r="I1200" i="5"/>
  <c r="G1201" i="5"/>
  <c r="H1201" i="5"/>
  <c r="I1201" i="5"/>
  <c r="G1202" i="5"/>
  <c r="H1202" i="5"/>
  <c r="I1202" i="5"/>
  <c r="G1203" i="5"/>
  <c r="H1203" i="5"/>
  <c r="I1203" i="5"/>
  <c r="G1204" i="5"/>
  <c r="H1204" i="5"/>
  <c r="I1204" i="5"/>
  <c r="G1205" i="5"/>
  <c r="H1205" i="5"/>
  <c r="I1205" i="5"/>
  <c r="G1206" i="5"/>
  <c r="H1206" i="5"/>
  <c r="I1206" i="5"/>
  <c r="G1207" i="5"/>
  <c r="H1207" i="5"/>
  <c r="I1207" i="5"/>
  <c r="G1208" i="5"/>
  <c r="H1208" i="5"/>
  <c r="I1208" i="5"/>
  <c r="G1209" i="5"/>
  <c r="H1209" i="5"/>
  <c r="I1209" i="5"/>
  <c r="G1210" i="5"/>
  <c r="H1210" i="5"/>
  <c r="I1210" i="5"/>
  <c r="G1211" i="5"/>
  <c r="H1211" i="5"/>
  <c r="I1211" i="5"/>
  <c r="G1212" i="5"/>
  <c r="H1212" i="5"/>
  <c r="I1212" i="5"/>
  <c r="G1213" i="5"/>
  <c r="H1213" i="5"/>
  <c r="I1213" i="5"/>
  <c r="G1214" i="5"/>
  <c r="H1214" i="5"/>
  <c r="I1214" i="5"/>
  <c r="G1215" i="5"/>
  <c r="H1215" i="5"/>
  <c r="I1215" i="5"/>
  <c r="G1216" i="5"/>
  <c r="H1216" i="5"/>
  <c r="I1216" i="5"/>
  <c r="G1217" i="5"/>
  <c r="H1217" i="5"/>
  <c r="I1217" i="5"/>
  <c r="G1218" i="5"/>
  <c r="H1218" i="5"/>
  <c r="I1218" i="5"/>
  <c r="G1219" i="5"/>
  <c r="H1219" i="5"/>
  <c r="I1219" i="5"/>
  <c r="G1220" i="5"/>
  <c r="H1220" i="5"/>
  <c r="I1220" i="5"/>
  <c r="G1221" i="5"/>
  <c r="H1221" i="5"/>
  <c r="I1221" i="5"/>
  <c r="G1222" i="5"/>
  <c r="H1222" i="5"/>
  <c r="I1222" i="5"/>
  <c r="G1223" i="5"/>
  <c r="H1223" i="5"/>
  <c r="I1223" i="5"/>
  <c r="G1224" i="5"/>
  <c r="H1224" i="5"/>
  <c r="I1224" i="5"/>
  <c r="G1225" i="5"/>
  <c r="H1225" i="5"/>
  <c r="I1225" i="5"/>
  <c r="G1226" i="5"/>
  <c r="H1226" i="5"/>
  <c r="I1226" i="5"/>
  <c r="G1227" i="5"/>
  <c r="H1227" i="5"/>
  <c r="I1227" i="5"/>
  <c r="G1228" i="5"/>
  <c r="H1228" i="5"/>
  <c r="I1228" i="5"/>
  <c r="G1229" i="5"/>
  <c r="H1229" i="5"/>
  <c r="I1229" i="5"/>
  <c r="G1230" i="5"/>
  <c r="H1230" i="5"/>
  <c r="I1230" i="5"/>
  <c r="G1231" i="5"/>
  <c r="H1231" i="5"/>
  <c r="I1231" i="5"/>
  <c r="G1232" i="5"/>
  <c r="H1232" i="5"/>
  <c r="I1232" i="5"/>
  <c r="G1233" i="5"/>
  <c r="H1233" i="5"/>
  <c r="I1233" i="5"/>
  <c r="G1234" i="5"/>
  <c r="H1234" i="5"/>
  <c r="I1234" i="5"/>
  <c r="G1235" i="5"/>
  <c r="H1235" i="5"/>
  <c r="I1235" i="5"/>
  <c r="G1236" i="5"/>
  <c r="H1236" i="5"/>
  <c r="I1236" i="5"/>
  <c r="G1237" i="5"/>
  <c r="H1237" i="5"/>
  <c r="I1237" i="5"/>
  <c r="G1238" i="5"/>
  <c r="H1238" i="5"/>
  <c r="I1238" i="5"/>
  <c r="G1239" i="5"/>
  <c r="H1239" i="5"/>
  <c r="I1239" i="5"/>
  <c r="G1240" i="5"/>
  <c r="H1240" i="5"/>
  <c r="I1240" i="5"/>
  <c r="G1241" i="5"/>
  <c r="H1241" i="5"/>
  <c r="I1241" i="5"/>
  <c r="G1242" i="5"/>
  <c r="H1242" i="5"/>
  <c r="I1242" i="5"/>
  <c r="G1243" i="5"/>
  <c r="H1243" i="5"/>
  <c r="I1243" i="5"/>
  <c r="G1244" i="5"/>
  <c r="H1244" i="5"/>
  <c r="I1244" i="5"/>
  <c r="G1245" i="5"/>
  <c r="H1245" i="5"/>
  <c r="I1245" i="5"/>
  <c r="G1246" i="5"/>
  <c r="H1246" i="5"/>
  <c r="I1246" i="5"/>
  <c r="G1247" i="5"/>
  <c r="H1247" i="5"/>
  <c r="I1247" i="5"/>
  <c r="G1248" i="5"/>
  <c r="H1248" i="5"/>
  <c r="I1248" i="5"/>
  <c r="G1249" i="5"/>
  <c r="H1249" i="5"/>
  <c r="I1249" i="5"/>
  <c r="G1250" i="5"/>
  <c r="H1250" i="5"/>
  <c r="I1250" i="5"/>
  <c r="G1251" i="5"/>
  <c r="H1251" i="5"/>
  <c r="I1251" i="5"/>
  <c r="G1252" i="5"/>
  <c r="H1252" i="5"/>
  <c r="I1252" i="5"/>
  <c r="G1253" i="5"/>
  <c r="H1253" i="5"/>
  <c r="I1253" i="5"/>
  <c r="G1254" i="5"/>
  <c r="H1254" i="5"/>
  <c r="I1254" i="5"/>
  <c r="G1255" i="5"/>
  <c r="H1255" i="5"/>
  <c r="I1255" i="5"/>
  <c r="G1256" i="5"/>
  <c r="H1256" i="5"/>
  <c r="I1256" i="5"/>
  <c r="G1257" i="5"/>
  <c r="H1257" i="5"/>
  <c r="I1257" i="5"/>
  <c r="G1258" i="5"/>
  <c r="H1258" i="5"/>
  <c r="I1258" i="5"/>
  <c r="G1259" i="5"/>
  <c r="H1259" i="5"/>
  <c r="I1259" i="5"/>
  <c r="G1260" i="5"/>
  <c r="H1260" i="5"/>
  <c r="I1260" i="5"/>
  <c r="G1261" i="5"/>
  <c r="H1261" i="5"/>
  <c r="I1261" i="5"/>
  <c r="G1262" i="5"/>
  <c r="H1262" i="5"/>
  <c r="I1262" i="5"/>
  <c r="G1263" i="5"/>
  <c r="H1263" i="5"/>
  <c r="I1263" i="5"/>
  <c r="G1264" i="5"/>
  <c r="H1264" i="5"/>
  <c r="I1264" i="5"/>
  <c r="G1265" i="5"/>
  <c r="H1265" i="5"/>
  <c r="I1265" i="5"/>
  <c r="G1266" i="5"/>
  <c r="H1266" i="5"/>
  <c r="I1266" i="5"/>
  <c r="G1267" i="5"/>
  <c r="H1267" i="5"/>
  <c r="I1267" i="5"/>
  <c r="G1268" i="5"/>
  <c r="H1268" i="5"/>
  <c r="I1268" i="5"/>
  <c r="G1269" i="5"/>
  <c r="H1269" i="5"/>
  <c r="I1269" i="5"/>
  <c r="G1270" i="5"/>
  <c r="H1270" i="5"/>
  <c r="I1270" i="5"/>
  <c r="G1271" i="5"/>
  <c r="H1271" i="5"/>
  <c r="I1271" i="5"/>
  <c r="G1272" i="5"/>
  <c r="H1272" i="5"/>
  <c r="I1272" i="5"/>
  <c r="G1273" i="5"/>
  <c r="H1273" i="5"/>
  <c r="I1273" i="5"/>
  <c r="G1274" i="5"/>
  <c r="H1274" i="5"/>
  <c r="I1274" i="5"/>
  <c r="G1275" i="5"/>
  <c r="H1275" i="5"/>
  <c r="I1275" i="5"/>
  <c r="G1276" i="5"/>
  <c r="H1276" i="5"/>
  <c r="I1276" i="5"/>
  <c r="G1277" i="5"/>
  <c r="H1277" i="5"/>
  <c r="I1277" i="5"/>
  <c r="G1278" i="5"/>
  <c r="H1278" i="5"/>
  <c r="I1278" i="5"/>
  <c r="G1279" i="5"/>
  <c r="H1279" i="5"/>
  <c r="I1279" i="5"/>
  <c r="G1280" i="5"/>
  <c r="H1280" i="5"/>
  <c r="I1280" i="5"/>
  <c r="G1281" i="5"/>
  <c r="H1281" i="5"/>
  <c r="I1281" i="5"/>
  <c r="G1282" i="5"/>
  <c r="H1282" i="5"/>
  <c r="I1282" i="5"/>
  <c r="G1283" i="5"/>
  <c r="H1283" i="5"/>
  <c r="I1283" i="5"/>
  <c r="G1284" i="5"/>
  <c r="H1284" i="5"/>
  <c r="I1284" i="5"/>
  <c r="G1285" i="5"/>
  <c r="H1285" i="5"/>
  <c r="I1285" i="5"/>
  <c r="G1286" i="5"/>
  <c r="H1286" i="5"/>
  <c r="I1286" i="5"/>
  <c r="G1287" i="5"/>
  <c r="H1287" i="5"/>
  <c r="I1287" i="5"/>
  <c r="G1288" i="5"/>
  <c r="H1288" i="5"/>
  <c r="I1288" i="5"/>
  <c r="G1289" i="5"/>
  <c r="H1289" i="5"/>
  <c r="I1289" i="5"/>
  <c r="G1290" i="5"/>
  <c r="H1290" i="5"/>
  <c r="I1290" i="5"/>
  <c r="G1291" i="5"/>
  <c r="H1291" i="5"/>
  <c r="I1291" i="5"/>
  <c r="G1292" i="5"/>
  <c r="H1292" i="5"/>
  <c r="I1292" i="5"/>
  <c r="G1293" i="5"/>
  <c r="H1293" i="5"/>
  <c r="I1293" i="5"/>
  <c r="G1294" i="5"/>
  <c r="H1294" i="5"/>
  <c r="I1294" i="5"/>
  <c r="G1295" i="5"/>
  <c r="H1295" i="5"/>
  <c r="I1295" i="5"/>
  <c r="G1296" i="5"/>
  <c r="H1296" i="5"/>
  <c r="I1296" i="5"/>
  <c r="G1297" i="5"/>
  <c r="H1297" i="5"/>
  <c r="I1297" i="5"/>
  <c r="G1298" i="5"/>
  <c r="H1298" i="5"/>
  <c r="I1298" i="5"/>
  <c r="G1299" i="5"/>
  <c r="H1299" i="5"/>
  <c r="I1299" i="5"/>
  <c r="G1300" i="5"/>
  <c r="H1300" i="5"/>
  <c r="I1300" i="5"/>
  <c r="G1301" i="5"/>
  <c r="H1301" i="5"/>
  <c r="I1301" i="5"/>
  <c r="G1302" i="5"/>
  <c r="H1302" i="5"/>
  <c r="I1302" i="5"/>
  <c r="G1303" i="5"/>
  <c r="H1303" i="5"/>
  <c r="I1303" i="5"/>
  <c r="G1304" i="5"/>
  <c r="H1304" i="5"/>
  <c r="I1304" i="5"/>
  <c r="G1305" i="5"/>
  <c r="H1305" i="5"/>
  <c r="I1305" i="5"/>
  <c r="G1306" i="5"/>
  <c r="H1306" i="5"/>
  <c r="I1306" i="5"/>
  <c r="G1307" i="5"/>
  <c r="H1307" i="5"/>
  <c r="I1307" i="5"/>
  <c r="G1308" i="5"/>
  <c r="H1308" i="5"/>
  <c r="I1308" i="5"/>
  <c r="G1309" i="5"/>
  <c r="H1309" i="5"/>
  <c r="I1309" i="5"/>
  <c r="G1310" i="5"/>
  <c r="H1310" i="5"/>
  <c r="I1310" i="5"/>
  <c r="G1311" i="5"/>
  <c r="H1311" i="5"/>
  <c r="I1311" i="5"/>
  <c r="G1312" i="5"/>
  <c r="H1312" i="5"/>
  <c r="I1312" i="5"/>
  <c r="G1313" i="5"/>
  <c r="H1313" i="5"/>
  <c r="I1313" i="5"/>
  <c r="G1314" i="5"/>
  <c r="H1314" i="5"/>
  <c r="I1314" i="5"/>
  <c r="G1315" i="5"/>
  <c r="H1315" i="5"/>
  <c r="I1315" i="5"/>
  <c r="G1316" i="5"/>
  <c r="H1316" i="5"/>
  <c r="I1316" i="5"/>
  <c r="G1317" i="5"/>
  <c r="H1317" i="5"/>
  <c r="I1317" i="5"/>
  <c r="G1318" i="5"/>
  <c r="H1318" i="5"/>
  <c r="I1318" i="5"/>
  <c r="G1319" i="5"/>
  <c r="H1319" i="5"/>
  <c r="I1319" i="5"/>
  <c r="G1320" i="5"/>
  <c r="H1320" i="5"/>
  <c r="I1320" i="5"/>
  <c r="G1321" i="5"/>
  <c r="H1321" i="5"/>
  <c r="I1321" i="5"/>
  <c r="G1322" i="5"/>
  <c r="H1322" i="5"/>
  <c r="I1322" i="5"/>
  <c r="G1323" i="5"/>
  <c r="H1323" i="5"/>
  <c r="I1323" i="5"/>
  <c r="G1324" i="5"/>
  <c r="H1324" i="5"/>
  <c r="I1324" i="5"/>
  <c r="G1325" i="5"/>
  <c r="H1325" i="5"/>
  <c r="I1325" i="5"/>
  <c r="G1326" i="5"/>
  <c r="H1326" i="5"/>
  <c r="I1326" i="5"/>
  <c r="G1327" i="5"/>
  <c r="H1327" i="5"/>
  <c r="I1327" i="5"/>
  <c r="G1328" i="5"/>
  <c r="H1328" i="5"/>
  <c r="I1328" i="5"/>
  <c r="G1329" i="5"/>
  <c r="H1329" i="5"/>
  <c r="I1329" i="5"/>
  <c r="G1330" i="5"/>
  <c r="H1330" i="5"/>
  <c r="I1330" i="5"/>
  <c r="G1331" i="5"/>
  <c r="H1331" i="5"/>
  <c r="I1331" i="5"/>
  <c r="G1332" i="5"/>
  <c r="H1332" i="5"/>
  <c r="I1332" i="5"/>
  <c r="G1333" i="5"/>
  <c r="H1333" i="5"/>
  <c r="I1333" i="5"/>
  <c r="G1334" i="5"/>
  <c r="H1334" i="5"/>
  <c r="I1334" i="5"/>
  <c r="G1335" i="5"/>
  <c r="H1335" i="5"/>
  <c r="I1335" i="5"/>
  <c r="G1336" i="5"/>
  <c r="H1336" i="5"/>
  <c r="I1336" i="5"/>
  <c r="G1337" i="5"/>
  <c r="H1337" i="5"/>
  <c r="I1337" i="5"/>
  <c r="G1338" i="5"/>
  <c r="H1338" i="5"/>
  <c r="I1338" i="5"/>
  <c r="G1339" i="5"/>
  <c r="H1339" i="5"/>
  <c r="I1339" i="5"/>
  <c r="G1340" i="5"/>
  <c r="H1340" i="5"/>
  <c r="I1340" i="5"/>
  <c r="G1341" i="5"/>
  <c r="H1341" i="5"/>
  <c r="I1341" i="5"/>
  <c r="G1342" i="5"/>
  <c r="H1342" i="5"/>
  <c r="I1342" i="5"/>
  <c r="G1343" i="5"/>
  <c r="H1343" i="5"/>
  <c r="I1343" i="5"/>
  <c r="G1344" i="5"/>
  <c r="H1344" i="5"/>
  <c r="I1344" i="5"/>
  <c r="G1345" i="5"/>
  <c r="H1345" i="5"/>
  <c r="I1345" i="5"/>
  <c r="G1346" i="5"/>
  <c r="H1346" i="5"/>
  <c r="I1346" i="5"/>
  <c r="G1347" i="5"/>
  <c r="H1347" i="5"/>
  <c r="I1347" i="5"/>
  <c r="G1348" i="5"/>
  <c r="H1348" i="5"/>
  <c r="I1348" i="5"/>
  <c r="G1349" i="5"/>
  <c r="H1349" i="5"/>
  <c r="I1349" i="5"/>
  <c r="G1350" i="5"/>
  <c r="H1350" i="5"/>
  <c r="I1350" i="5"/>
  <c r="G1351" i="5"/>
  <c r="H1351" i="5"/>
  <c r="I1351" i="5"/>
  <c r="G1352" i="5"/>
  <c r="H1352" i="5"/>
  <c r="I1352" i="5"/>
  <c r="G1353" i="5"/>
  <c r="H1353" i="5"/>
  <c r="I1353" i="5"/>
  <c r="G1354" i="5"/>
  <c r="H1354" i="5"/>
  <c r="I1354" i="5"/>
  <c r="G1355" i="5"/>
  <c r="H1355" i="5"/>
  <c r="I1355" i="5"/>
  <c r="G1356" i="5"/>
  <c r="H1356" i="5"/>
  <c r="I1356" i="5"/>
  <c r="G1357" i="5"/>
  <c r="H1357" i="5"/>
  <c r="I1357" i="5"/>
  <c r="G1358" i="5"/>
  <c r="H1358" i="5"/>
  <c r="I1358" i="5"/>
  <c r="G1359" i="5"/>
  <c r="H1359" i="5"/>
  <c r="I1359" i="5"/>
  <c r="G1360" i="5"/>
  <c r="H1360" i="5"/>
  <c r="I1360" i="5"/>
  <c r="G1361" i="5"/>
  <c r="H1361" i="5"/>
  <c r="I1361" i="5"/>
  <c r="G1362" i="5"/>
  <c r="H1362" i="5"/>
  <c r="I1362" i="5"/>
  <c r="G1363" i="5"/>
  <c r="H1363" i="5"/>
  <c r="I1363" i="5"/>
  <c r="G1364" i="5"/>
  <c r="H1364" i="5"/>
  <c r="I1364" i="5"/>
  <c r="G1365" i="5"/>
  <c r="H1365" i="5"/>
  <c r="I1365" i="5"/>
  <c r="G1366" i="5"/>
  <c r="H1366" i="5"/>
  <c r="I1366" i="5"/>
  <c r="G1367" i="5"/>
  <c r="H1367" i="5"/>
  <c r="I1367" i="5"/>
  <c r="G1368" i="5"/>
  <c r="H1368" i="5"/>
  <c r="I1368" i="5"/>
  <c r="G1369" i="5"/>
  <c r="H1369" i="5"/>
  <c r="I1369" i="5"/>
  <c r="G1370" i="5"/>
  <c r="H1370" i="5"/>
  <c r="I1370" i="5"/>
  <c r="G1371" i="5"/>
  <c r="H1371" i="5"/>
  <c r="I1371" i="5"/>
  <c r="G1372" i="5"/>
  <c r="H1372" i="5"/>
  <c r="I1372" i="5"/>
  <c r="G1373" i="5"/>
  <c r="H1373" i="5"/>
  <c r="I1373" i="5"/>
  <c r="G1374" i="5"/>
  <c r="H1374" i="5"/>
  <c r="I1374" i="5"/>
  <c r="G1375" i="5"/>
  <c r="H1375" i="5"/>
  <c r="I1375" i="5"/>
  <c r="G1376" i="5"/>
  <c r="H1376" i="5"/>
  <c r="I1376" i="5"/>
  <c r="G1377" i="5"/>
  <c r="H1377" i="5"/>
  <c r="I1377" i="5"/>
  <c r="G1378" i="5"/>
  <c r="H1378" i="5"/>
  <c r="I1378" i="5"/>
  <c r="G1379" i="5"/>
  <c r="H1379" i="5"/>
  <c r="I1379" i="5"/>
  <c r="G1380" i="5"/>
  <c r="H1380" i="5"/>
  <c r="I1380" i="5"/>
  <c r="G1381" i="5"/>
  <c r="H1381" i="5"/>
  <c r="I1381" i="5"/>
  <c r="G1382" i="5"/>
  <c r="H1382" i="5"/>
  <c r="I1382" i="5"/>
  <c r="G1383" i="5"/>
  <c r="H1383" i="5"/>
  <c r="I1383" i="5"/>
  <c r="G1384" i="5"/>
  <c r="H1384" i="5"/>
  <c r="I1384" i="5"/>
  <c r="G1385" i="5"/>
  <c r="H1385" i="5"/>
  <c r="I1385" i="5"/>
  <c r="G1386" i="5"/>
  <c r="H1386" i="5"/>
  <c r="I1386" i="5"/>
  <c r="G1387" i="5"/>
  <c r="H1387" i="5"/>
  <c r="I1387" i="5"/>
  <c r="G1388" i="5"/>
  <c r="H1388" i="5"/>
  <c r="I1388" i="5"/>
  <c r="G1389" i="5"/>
  <c r="H1389" i="5"/>
  <c r="I1389" i="5"/>
  <c r="G1390" i="5"/>
  <c r="H1390" i="5"/>
  <c r="I1390" i="5"/>
  <c r="G1391" i="5"/>
  <c r="H1391" i="5"/>
  <c r="I1391" i="5"/>
  <c r="G1392" i="5"/>
  <c r="H1392" i="5"/>
  <c r="I1392" i="5"/>
  <c r="G1393" i="5"/>
  <c r="H1393" i="5"/>
  <c r="I1393" i="5"/>
  <c r="G1394" i="5"/>
  <c r="H1394" i="5"/>
  <c r="I1394" i="5"/>
  <c r="G1395" i="5"/>
  <c r="H1395" i="5"/>
  <c r="I1395" i="5"/>
  <c r="G1396" i="5"/>
  <c r="H1396" i="5"/>
  <c r="I1396" i="5"/>
  <c r="G1397" i="5"/>
  <c r="H1397" i="5"/>
  <c r="I1397" i="5"/>
  <c r="G1398" i="5"/>
  <c r="H1398" i="5"/>
  <c r="I1398" i="5"/>
  <c r="G1399" i="5"/>
  <c r="H1399" i="5"/>
  <c r="I1399" i="5"/>
  <c r="G1400" i="5"/>
  <c r="H1400" i="5"/>
  <c r="I1400" i="5"/>
  <c r="G1401" i="5"/>
  <c r="H1401" i="5"/>
  <c r="I1401" i="5"/>
  <c r="G1402" i="5"/>
  <c r="H1402" i="5"/>
  <c r="I1402" i="5"/>
  <c r="G1403" i="5"/>
  <c r="H1403" i="5"/>
  <c r="I1403" i="5"/>
  <c r="G1404" i="5"/>
  <c r="H1404" i="5"/>
  <c r="I1404" i="5"/>
  <c r="G1405" i="5"/>
  <c r="H1405" i="5"/>
  <c r="I1405" i="5"/>
  <c r="G1406" i="5"/>
  <c r="H1406" i="5"/>
  <c r="I1406" i="5"/>
  <c r="G1407" i="5"/>
  <c r="H1407" i="5"/>
  <c r="I1407" i="5"/>
  <c r="G1408" i="5"/>
  <c r="H1408" i="5"/>
  <c r="I1408" i="5"/>
  <c r="G1409" i="5"/>
  <c r="H1409" i="5"/>
  <c r="I1409" i="5"/>
  <c r="G1410" i="5"/>
  <c r="H1410" i="5"/>
  <c r="I1410" i="5"/>
  <c r="G1411" i="5"/>
  <c r="H1411" i="5"/>
  <c r="I1411" i="5"/>
  <c r="G1412" i="5"/>
  <c r="H1412" i="5"/>
  <c r="I1412" i="5"/>
  <c r="G1413" i="5"/>
  <c r="H1413" i="5"/>
  <c r="I1413" i="5"/>
  <c r="G1414" i="5"/>
  <c r="H1414" i="5"/>
  <c r="I1414" i="5"/>
  <c r="G1415" i="5"/>
  <c r="H1415" i="5"/>
  <c r="I1415" i="5"/>
  <c r="G1416" i="5"/>
  <c r="H1416" i="5"/>
  <c r="I1416" i="5"/>
  <c r="G1417" i="5"/>
  <c r="H1417" i="5"/>
  <c r="I1417" i="5"/>
  <c r="G1418" i="5"/>
  <c r="H1418" i="5"/>
  <c r="I1418" i="5"/>
  <c r="G1419" i="5"/>
  <c r="H1419" i="5"/>
  <c r="I1419" i="5"/>
  <c r="G1420" i="5"/>
  <c r="H1420" i="5"/>
  <c r="I1420" i="5"/>
  <c r="G1421" i="5"/>
  <c r="H1421" i="5"/>
  <c r="I1421" i="5"/>
  <c r="G1422" i="5"/>
  <c r="H1422" i="5"/>
  <c r="I1422" i="5"/>
  <c r="G1423" i="5"/>
  <c r="H1423" i="5"/>
  <c r="I1423" i="5"/>
  <c r="G1424" i="5"/>
  <c r="H1424" i="5"/>
  <c r="I1424" i="5"/>
  <c r="G1425" i="5"/>
  <c r="H1425" i="5"/>
  <c r="I1425" i="5"/>
  <c r="G1426" i="5"/>
  <c r="H1426" i="5"/>
  <c r="I1426" i="5"/>
  <c r="G1427" i="5"/>
  <c r="H1427" i="5"/>
  <c r="I1427" i="5"/>
  <c r="G1428" i="5"/>
  <c r="H1428" i="5"/>
  <c r="I1428" i="5"/>
  <c r="G1429" i="5"/>
  <c r="H1429" i="5"/>
  <c r="I1429" i="5"/>
  <c r="G1430" i="5"/>
  <c r="H1430" i="5"/>
  <c r="I1430" i="5"/>
  <c r="G1431" i="5"/>
  <c r="H1431" i="5"/>
  <c r="I1431" i="5"/>
  <c r="G1432" i="5"/>
  <c r="H1432" i="5"/>
  <c r="I1432" i="5"/>
  <c r="G1433" i="5"/>
  <c r="H1433" i="5"/>
  <c r="I1433" i="5"/>
  <c r="G1434" i="5"/>
  <c r="H1434" i="5"/>
  <c r="I1434" i="5"/>
  <c r="G1435" i="5"/>
  <c r="H1435" i="5"/>
  <c r="I1435" i="5"/>
  <c r="G1436" i="5"/>
  <c r="H1436" i="5"/>
  <c r="I1436" i="5"/>
  <c r="G1437" i="5"/>
  <c r="H1437" i="5"/>
  <c r="I1437" i="5"/>
  <c r="G1438" i="5"/>
  <c r="H1438" i="5"/>
  <c r="I1438" i="5"/>
  <c r="G1439" i="5"/>
  <c r="H1439" i="5"/>
  <c r="I1439" i="5"/>
  <c r="G1440" i="5"/>
  <c r="H1440" i="5"/>
  <c r="I1440" i="5"/>
  <c r="G1441" i="5"/>
  <c r="H1441" i="5"/>
  <c r="I1441" i="5"/>
  <c r="G1442" i="5"/>
  <c r="H1442" i="5"/>
  <c r="I1442" i="5"/>
  <c r="G1443" i="5"/>
  <c r="H1443" i="5"/>
  <c r="I1443" i="5"/>
  <c r="G1444" i="5"/>
  <c r="H1444" i="5"/>
  <c r="I1444" i="5"/>
  <c r="G1445" i="5"/>
  <c r="H1445" i="5"/>
  <c r="I1445" i="5"/>
  <c r="G1446" i="5"/>
  <c r="H1446" i="5"/>
  <c r="I1446" i="5"/>
  <c r="G1447" i="5"/>
  <c r="H1447" i="5"/>
  <c r="I1447" i="5"/>
  <c r="G1448" i="5"/>
  <c r="H1448" i="5"/>
  <c r="I1448" i="5"/>
  <c r="G1449" i="5"/>
  <c r="H1449" i="5"/>
  <c r="I1449" i="5"/>
  <c r="G1450" i="5"/>
  <c r="H1450" i="5"/>
  <c r="I1450" i="5"/>
  <c r="G1451" i="5"/>
  <c r="H1451" i="5"/>
  <c r="I1451" i="5"/>
  <c r="G1452" i="5"/>
  <c r="H1452" i="5"/>
  <c r="I1452" i="5"/>
  <c r="G1453" i="5"/>
  <c r="H1453" i="5"/>
  <c r="I1453" i="5"/>
  <c r="G1454" i="5"/>
  <c r="H1454" i="5"/>
  <c r="I1454" i="5"/>
  <c r="G1455" i="5"/>
  <c r="H1455" i="5"/>
  <c r="I1455" i="5"/>
  <c r="G1456" i="5"/>
  <c r="H1456" i="5"/>
  <c r="I1456" i="5"/>
  <c r="G1457" i="5"/>
  <c r="H1457" i="5"/>
  <c r="I1457" i="5"/>
  <c r="G1458" i="5"/>
  <c r="H1458" i="5"/>
  <c r="I1458" i="5"/>
  <c r="G1459" i="5"/>
  <c r="H1459" i="5"/>
  <c r="I1459" i="5"/>
  <c r="G1460" i="5"/>
  <c r="H1460" i="5"/>
  <c r="I1460" i="5"/>
  <c r="G1461" i="5"/>
  <c r="H1461" i="5"/>
  <c r="I1461" i="5"/>
  <c r="G1462" i="5"/>
  <c r="H1462" i="5"/>
  <c r="I1462" i="5"/>
  <c r="G1463" i="5"/>
  <c r="H1463" i="5"/>
  <c r="I1463" i="5"/>
  <c r="G1464" i="5"/>
  <c r="H1464" i="5"/>
  <c r="I1464" i="5"/>
  <c r="G1465" i="5"/>
  <c r="H1465" i="5"/>
  <c r="I1465" i="5"/>
  <c r="G1466" i="5"/>
  <c r="H1466" i="5"/>
  <c r="I1466" i="5"/>
  <c r="G1467" i="5"/>
  <c r="H1467" i="5"/>
  <c r="I1467" i="5"/>
  <c r="G1468" i="5"/>
  <c r="H1468" i="5"/>
  <c r="I1468" i="5"/>
  <c r="G1469" i="5"/>
  <c r="H1469" i="5"/>
  <c r="I1469" i="5"/>
  <c r="G1470" i="5"/>
  <c r="H1470" i="5"/>
  <c r="I1470" i="5"/>
  <c r="G1471" i="5"/>
  <c r="H1471" i="5"/>
  <c r="I1471" i="5"/>
  <c r="G1472" i="5"/>
  <c r="H1472" i="5"/>
  <c r="I1472" i="5"/>
  <c r="G1473" i="5"/>
  <c r="H1473" i="5"/>
  <c r="I1473" i="5"/>
  <c r="G1474" i="5"/>
  <c r="H1474" i="5"/>
  <c r="I1474" i="5"/>
  <c r="G1475" i="5"/>
  <c r="H1475" i="5"/>
  <c r="I1475" i="5"/>
  <c r="G1476" i="5"/>
  <c r="H1476" i="5"/>
  <c r="I1476" i="5"/>
  <c r="G1477" i="5"/>
  <c r="H1477" i="5"/>
  <c r="I1477" i="5"/>
  <c r="G1478" i="5"/>
  <c r="H1478" i="5"/>
  <c r="I1478" i="5"/>
  <c r="G1479" i="5"/>
  <c r="H1479" i="5"/>
  <c r="I1479" i="5"/>
  <c r="G1480" i="5"/>
  <c r="H1480" i="5"/>
  <c r="I1480" i="5"/>
  <c r="G1481" i="5"/>
  <c r="H1481" i="5"/>
  <c r="I1481" i="5"/>
  <c r="G1482" i="5"/>
  <c r="H1482" i="5"/>
  <c r="I1482" i="5"/>
  <c r="G1483" i="5"/>
  <c r="H1483" i="5"/>
  <c r="I1483" i="5"/>
  <c r="G1484" i="5"/>
  <c r="H1484" i="5"/>
  <c r="I1484" i="5"/>
  <c r="G1485" i="5"/>
  <c r="H1485" i="5"/>
  <c r="I1485" i="5"/>
  <c r="G1486" i="5"/>
  <c r="H1486" i="5"/>
  <c r="I1486" i="5"/>
  <c r="G1487" i="5"/>
  <c r="H1487" i="5"/>
  <c r="I1487" i="5"/>
  <c r="G1488" i="5"/>
  <c r="H1488" i="5"/>
  <c r="I1488" i="5"/>
  <c r="G1489" i="5"/>
  <c r="H1489" i="5"/>
  <c r="I1489" i="5"/>
  <c r="G1490" i="5"/>
  <c r="H1490" i="5"/>
  <c r="I1490" i="5"/>
  <c r="G1491" i="5"/>
  <c r="H1491" i="5"/>
  <c r="I1491" i="5"/>
  <c r="G1492" i="5"/>
  <c r="H1492" i="5"/>
  <c r="I1492" i="5"/>
  <c r="G1493" i="5"/>
  <c r="H1493" i="5"/>
  <c r="I1493" i="5"/>
  <c r="G1494" i="5"/>
  <c r="H1494" i="5"/>
  <c r="I1494" i="5"/>
  <c r="G1495" i="5"/>
  <c r="H1495" i="5"/>
  <c r="I1495" i="5"/>
  <c r="G1496" i="5"/>
  <c r="H1496" i="5"/>
  <c r="I1496" i="5"/>
  <c r="G1497" i="5"/>
  <c r="H1497" i="5"/>
  <c r="I1497" i="5"/>
  <c r="G1498" i="5"/>
  <c r="H1498" i="5"/>
  <c r="I1498" i="5"/>
  <c r="G1499" i="5"/>
  <c r="H1499" i="5"/>
  <c r="I1499" i="5"/>
  <c r="G1500" i="5"/>
  <c r="H1500" i="5"/>
  <c r="I1500" i="5"/>
  <c r="G1501" i="5"/>
  <c r="H1501" i="5"/>
  <c r="I1501" i="5"/>
  <c r="G1502" i="5"/>
  <c r="H1502" i="5"/>
  <c r="I1502" i="5"/>
  <c r="G1503" i="5"/>
  <c r="H1503" i="5"/>
  <c r="I1503" i="5"/>
  <c r="G1504" i="5"/>
  <c r="H1504" i="5"/>
  <c r="I1504" i="5"/>
  <c r="G1505" i="5"/>
  <c r="H1505" i="5"/>
  <c r="I1505" i="5"/>
  <c r="G1506" i="5"/>
  <c r="H1506" i="5"/>
  <c r="I1506" i="5"/>
  <c r="G1507" i="5"/>
  <c r="H1507" i="5"/>
  <c r="I1507" i="5"/>
  <c r="G1508" i="5"/>
  <c r="H1508" i="5"/>
  <c r="I1508" i="5"/>
  <c r="G1509" i="5"/>
  <c r="H1509" i="5"/>
  <c r="I1509" i="5"/>
  <c r="G1510" i="5"/>
  <c r="H1510" i="5"/>
  <c r="I1510" i="5"/>
  <c r="G1511" i="5"/>
  <c r="H1511" i="5"/>
  <c r="I1511" i="5"/>
  <c r="G1512" i="5"/>
  <c r="H1512" i="5"/>
  <c r="I1512" i="5"/>
  <c r="G1513" i="5"/>
  <c r="H1513" i="5"/>
  <c r="I1513" i="5"/>
  <c r="G1514" i="5"/>
  <c r="H1514" i="5"/>
  <c r="I1514" i="5"/>
  <c r="G1515" i="5"/>
  <c r="H1515" i="5"/>
  <c r="I1515" i="5"/>
  <c r="G1516" i="5"/>
  <c r="H1516" i="5"/>
  <c r="I1516" i="5"/>
  <c r="G1517" i="5"/>
  <c r="H1517" i="5"/>
  <c r="I1517" i="5"/>
  <c r="G1518" i="5"/>
  <c r="H1518" i="5"/>
  <c r="I1518" i="5"/>
  <c r="G1519" i="5"/>
  <c r="H1519" i="5"/>
  <c r="I1519" i="5"/>
  <c r="G1520" i="5"/>
  <c r="H1520" i="5"/>
  <c r="I1520" i="5"/>
  <c r="G1521" i="5"/>
  <c r="H1521" i="5"/>
  <c r="I1521" i="5"/>
  <c r="G1522" i="5"/>
  <c r="H1522" i="5"/>
  <c r="I1522" i="5"/>
  <c r="G1523" i="5"/>
  <c r="H1523" i="5"/>
  <c r="I1523" i="5"/>
  <c r="G1524" i="5"/>
  <c r="H1524" i="5"/>
  <c r="I1524" i="5"/>
  <c r="G1525" i="5"/>
  <c r="H1525" i="5"/>
  <c r="I1525" i="5"/>
  <c r="G1526" i="5"/>
  <c r="H1526" i="5"/>
  <c r="I1526" i="5"/>
  <c r="G1527" i="5"/>
  <c r="H1527" i="5"/>
  <c r="I1527" i="5"/>
  <c r="G1528" i="5"/>
  <c r="H1528" i="5"/>
  <c r="I1528" i="5"/>
  <c r="G1529" i="5"/>
  <c r="H1529" i="5"/>
  <c r="I1529" i="5"/>
  <c r="G1530" i="5"/>
  <c r="H1530" i="5"/>
  <c r="I1530" i="5"/>
  <c r="G1531" i="5"/>
  <c r="H1531" i="5"/>
  <c r="I1531" i="5"/>
  <c r="G1532" i="5"/>
  <c r="H1532" i="5"/>
  <c r="I1532" i="5"/>
  <c r="G1533" i="5"/>
  <c r="H1533" i="5"/>
  <c r="I1533" i="5"/>
  <c r="G1534" i="5"/>
  <c r="H1534" i="5"/>
  <c r="I1534" i="5"/>
  <c r="G1535" i="5"/>
  <c r="H1535" i="5"/>
  <c r="I1535" i="5"/>
  <c r="G1536" i="5"/>
  <c r="H1536" i="5"/>
  <c r="I1536" i="5"/>
  <c r="G1537" i="5"/>
  <c r="H1537" i="5"/>
  <c r="I1537" i="5"/>
  <c r="G1538" i="5"/>
  <c r="H1538" i="5"/>
  <c r="I1538" i="5"/>
  <c r="G1539" i="5"/>
  <c r="H1539" i="5"/>
  <c r="I1539" i="5"/>
  <c r="G1540" i="5"/>
  <c r="H1540" i="5"/>
  <c r="I1540" i="5"/>
  <c r="G1541" i="5"/>
  <c r="H1541" i="5"/>
  <c r="I1541" i="5"/>
  <c r="G1542" i="5"/>
  <c r="H1542" i="5"/>
  <c r="I1542" i="5"/>
  <c r="G1543" i="5"/>
  <c r="H1543" i="5"/>
  <c r="I1543" i="5"/>
  <c r="G1544" i="5"/>
  <c r="H1544" i="5"/>
  <c r="I1544" i="5"/>
  <c r="G1545" i="5"/>
  <c r="H1545" i="5"/>
  <c r="I1545" i="5"/>
  <c r="G1546" i="5"/>
  <c r="H1546" i="5"/>
  <c r="I1546" i="5"/>
  <c r="G1547" i="5"/>
  <c r="H1547" i="5"/>
  <c r="I1547" i="5"/>
  <c r="G1548" i="5"/>
  <c r="H1548" i="5"/>
  <c r="I1548" i="5"/>
  <c r="G1549" i="5"/>
  <c r="H1549" i="5"/>
  <c r="I1549" i="5"/>
  <c r="G1550" i="5"/>
  <c r="H1550" i="5"/>
  <c r="I1550" i="5"/>
  <c r="G1551" i="5"/>
  <c r="H1551" i="5"/>
  <c r="I1551" i="5"/>
  <c r="G1552" i="5"/>
  <c r="H1552" i="5"/>
  <c r="I1552" i="5"/>
  <c r="G1553" i="5"/>
  <c r="H1553" i="5"/>
  <c r="I1553" i="5"/>
  <c r="G1554" i="5"/>
  <c r="H1554" i="5"/>
  <c r="I1554" i="5"/>
  <c r="G1555" i="5"/>
  <c r="H1555" i="5"/>
  <c r="I1555" i="5"/>
  <c r="G1556" i="5"/>
  <c r="H1556" i="5"/>
  <c r="I1556" i="5"/>
  <c r="G1557" i="5"/>
  <c r="H1557" i="5"/>
  <c r="I1557" i="5"/>
  <c r="G1558" i="5"/>
  <c r="H1558" i="5"/>
  <c r="I1558" i="5"/>
  <c r="G1559" i="5"/>
  <c r="H1559" i="5"/>
  <c r="I1559" i="5"/>
  <c r="G1560" i="5"/>
  <c r="H1560" i="5"/>
  <c r="I1560" i="5"/>
  <c r="G1561" i="5"/>
  <c r="H1561" i="5"/>
  <c r="I1561" i="5"/>
  <c r="G1562" i="5"/>
  <c r="H1562" i="5"/>
  <c r="I1562" i="5"/>
  <c r="G1563" i="5"/>
  <c r="H1563" i="5"/>
  <c r="I1563" i="5"/>
  <c r="G1564" i="5"/>
  <c r="H1564" i="5"/>
  <c r="I1564" i="5"/>
  <c r="G1565" i="5"/>
  <c r="H1565" i="5"/>
  <c r="I1565" i="5"/>
  <c r="G1566" i="5"/>
  <c r="H1566" i="5"/>
  <c r="I1566" i="5"/>
  <c r="G1567" i="5"/>
  <c r="H1567" i="5"/>
  <c r="I1567" i="5"/>
  <c r="G1568" i="5"/>
  <c r="H1568" i="5"/>
  <c r="I1568" i="5"/>
  <c r="G1569" i="5"/>
  <c r="H1569" i="5"/>
  <c r="I1569" i="5"/>
  <c r="G1570" i="5"/>
  <c r="H1570" i="5"/>
  <c r="I1570" i="5"/>
  <c r="G1571" i="5"/>
  <c r="H1571" i="5"/>
  <c r="I1571" i="5"/>
  <c r="G1572" i="5"/>
  <c r="H1572" i="5"/>
  <c r="I1572" i="5"/>
  <c r="G1573" i="5"/>
  <c r="H1573" i="5"/>
  <c r="I1573" i="5"/>
  <c r="G1574" i="5"/>
  <c r="H1574" i="5"/>
  <c r="I1574" i="5"/>
  <c r="G1575" i="5"/>
  <c r="H1575" i="5"/>
  <c r="I1575" i="5"/>
  <c r="G1576" i="5"/>
  <c r="H1576" i="5"/>
  <c r="I1576" i="5"/>
  <c r="G1577" i="5"/>
  <c r="H1577" i="5"/>
  <c r="I1577" i="5"/>
  <c r="G1578" i="5"/>
  <c r="H1578" i="5"/>
  <c r="I1578" i="5"/>
  <c r="G1579" i="5"/>
  <c r="H1579" i="5"/>
  <c r="I1579" i="5"/>
  <c r="G1580" i="5"/>
  <c r="H1580" i="5"/>
  <c r="I1580" i="5"/>
  <c r="G1581" i="5"/>
  <c r="H1581" i="5"/>
  <c r="I1581" i="5"/>
  <c r="G1582" i="5"/>
  <c r="H1582" i="5"/>
  <c r="I1582" i="5"/>
  <c r="G1583" i="5"/>
  <c r="H1583" i="5"/>
  <c r="I1583" i="5"/>
  <c r="G1584" i="5"/>
  <c r="H1584" i="5"/>
  <c r="I1584" i="5"/>
  <c r="G1585" i="5"/>
  <c r="H1585" i="5"/>
  <c r="I1585" i="5"/>
  <c r="G1586" i="5"/>
  <c r="H1586" i="5"/>
  <c r="I1586" i="5"/>
  <c r="G1587" i="5"/>
  <c r="H1587" i="5"/>
  <c r="I1587" i="5"/>
  <c r="G1588" i="5"/>
  <c r="H1588" i="5"/>
  <c r="I1588" i="5"/>
  <c r="G1589" i="5"/>
  <c r="H1589" i="5"/>
  <c r="I1589" i="5"/>
  <c r="G1590" i="5"/>
  <c r="H1590" i="5"/>
  <c r="I1590" i="5"/>
  <c r="G1591" i="5"/>
  <c r="H1591" i="5"/>
  <c r="I1591" i="5"/>
  <c r="G1592" i="5"/>
  <c r="H1592" i="5"/>
  <c r="I1592" i="5"/>
  <c r="G1593" i="5"/>
  <c r="H1593" i="5"/>
  <c r="I1593" i="5"/>
  <c r="G1594" i="5"/>
  <c r="H1594" i="5"/>
  <c r="I1594" i="5"/>
  <c r="G1595" i="5"/>
  <c r="H1595" i="5"/>
  <c r="I1595" i="5"/>
  <c r="G1596" i="5"/>
  <c r="H1596" i="5"/>
  <c r="I1596" i="5"/>
  <c r="G1597" i="5"/>
  <c r="H1597" i="5"/>
  <c r="I1597" i="5"/>
  <c r="G1598" i="5"/>
  <c r="H1598" i="5"/>
  <c r="I1598" i="5"/>
  <c r="G1599" i="5"/>
  <c r="H1599" i="5"/>
  <c r="I1599" i="5"/>
  <c r="G1600" i="5"/>
  <c r="H1600" i="5"/>
  <c r="I1600" i="5"/>
  <c r="G1601" i="5"/>
  <c r="H1601" i="5"/>
  <c r="I1601" i="5"/>
  <c r="G1602" i="5"/>
  <c r="H1602" i="5"/>
  <c r="I1602" i="5"/>
  <c r="G1603" i="5"/>
  <c r="H1603" i="5"/>
  <c r="I1603" i="5"/>
  <c r="G1604" i="5"/>
  <c r="H1604" i="5"/>
  <c r="I1604" i="5"/>
  <c r="G1605" i="5"/>
  <c r="H1605" i="5"/>
  <c r="I1605" i="5"/>
  <c r="G1606" i="5"/>
  <c r="H1606" i="5"/>
  <c r="I1606" i="5"/>
  <c r="G1607" i="5"/>
  <c r="H1607" i="5"/>
  <c r="I1607" i="5"/>
  <c r="G1608" i="5"/>
  <c r="H1608" i="5"/>
  <c r="I1608" i="5"/>
  <c r="G1609" i="5"/>
  <c r="H1609" i="5"/>
  <c r="I1609" i="5"/>
  <c r="G1610" i="5"/>
  <c r="H1610" i="5"/>
  <c r="I1610" i="5"/>
  <c r="G1611" i="5"/>
  <c r="H1611" i="5"/>
  <c r="I1611" i="5"/>
  <c r="G1612" i="5"/>
  <c r="H1612" i="5"/>
  <c r="I1612" i="5"/>
  <c r="G1613" i="5"/>
  <c r="H1613" i="5"/>
  <c r="I1613" i="5"/>
  <c r="G1614" i="5"/>
  <c r="H1614" i="5"/>
  <c r="I1614" i="5"/>
  <c r="G1615" i="5"/>
  <c r="H1615" i="5"/>
  <c r="I1615" i="5"/>
  <c r="G1616" i="5"/>
  <c r="H1616" i="5"/>
  <c r="I1616" i="5"/>
  <c r="G1617" i="5"/>
  <c r="H1617" i="5"/>
  <c r="I1617" i="5"/>
  <c r="G1618" i="5"/>
  <c r="H1618" i="5"/>
  <c r="I1618" i="5"/>
  <c r="G1619" i="5"/>
  <c r="H1619" i="5"/>
  <c r="I1619" i="5"/>
  <c r="G1620" i="5"/>
  <c r="H1620" i="5"/>
  <c r="I1620" i="5"/>
  <c r="G1621" i="5"/>
  <c r="H1621" i="5"/>
  <c r="I1621" i="5"/>
  <c r="G1622" i="5"/>
  <c r="H1622" i="5"/>
  <c r="I1622" i="5"/>
  <c r="G1623" i="5"/>
  <c r="H1623" i="5"/>
  <c r="I1623" i="5"/>
  <c r="G1624" i="5"/>
  <c r="H1624" i="5"/>
  <c r="I1624" i="5"/>
  <c r="G1625" i="5"/>
  <c r="H1625" i="5"/>
  <c r="I1625" i="5"/>
  <c r="G1626" i="5"/>
  <c r="H1626" i="5"/>
  <c r="I1626" i="5"/>
  <c r="G1627" i="5"/>
  <c r="H1627" i="5"/>
  <c r="I1627" i="5"/>
  <c r="G1628" i="5"/>
  <c r="H1628" i="5"/>
  <c r="I1628" i="5"/>
  <c r="G1629" i="5"/>
  <c r="H1629" i="5"/>
  <c r="I1629" i="5"/>
  <c r="G1630" i="5"/>
  <c r="H1630" i="5"/>
  <c r="I1630" i="5"/>
  <c r="G1631" i="5"/>
  <c r="H1631" i="5"/>
  <c r="I1631" i="5"/>
  <c r="G1632" i="5"/>
  <c r="H1632" i="5"/>
  <c r="I1632" i="5"/>
  <c r="G1633" i="5"/>
  <c r="H1633" i="5"/>
  <c r="I1633" i="5"/>
  <c r="G1634" i="5"/>
  <c r="H1634" i="5"/>
  <c r="I1634" i="5"/>
  <c r="G1635" i="5"/>
  <c r="H1635" i="5"/>
  <c r="I1635" i="5"/>
  <c r="G1636" i="5"/>
  <c r="H1636" i="5"/>
  <c r="I1636" i="5"/>
  <c r="G1637" i="5"/>
  <c r="H1637" i="5"/>
  <c r="I1637" i="5"/>
  <c r="G1638" i="5"/>
  <c r="H1638" i="5"/>
  <c r="I1638" i="5"/>
  <c r="G1639" i="5"/>
  <c r="H1639" i="5"/>
  <c r="I1639" i="5"/>
  <c r="G1640" i="5"/>
  <c r="H1640" i="5"/>
  <c r="I1640" i="5"/>
  <c r="G1641" i="5"/>
  <c r="H1641" i="5"/>
  <c r="I1641" i="5"/>
  <c r="G1642" i="5"/>
  <c r="H1642" i="5"/>
  <c r="I1642" i="5"/>
  <c r="G1643" i="5"/>
  <c r="H1643" i="5"/>
  <c r="I1643" i="5"/>
  <c r="G1644" i="5"/>
  <c r="H1644" i="5"/>
  <c r="I1644" i="5"/>
  <c r="G1645" i="5"/>
  <c r="H1645" i="5"/>
  <c r="I1645" i="5"/>
  <c r="G1646" i="5"/>
  <c r="H1646" i="5"/>
  <c r="I1646" i="5"/>
  <c r="G1647" i="5"/>
  <c r="H1647" i="5"/>
  <c r="I1647" i="5"/>
  <c r="G1648" i="5"/>
  <c r="H1648" i="5"/>
  <c r="I1648" i="5"/>
  <c r="G1649" i="5"/>
  <c r="H1649" i="5"/>
  <c r="I1649" i="5"/>
  <c r="G1650" i="5"/>
  <c r="H1650" i="5"/>
  <c r="I1650" i="5"/>
  <c r="G1651" i="5"/>
  <c r="H1651" i="5"/>
  <c r="I1651" i="5"/>
  <c r="G1652" i="5"/>
  <c r="H1652" i="5"/>
  <c r="I1652" i="5"/>
  <c r="G1653" i="5"/>
  <c r="H1653" i="5"/>
  <c r="I1653" i="5"/>
  <c r="G1654" i="5"/>
  <c r="H1654" i="5"/>
  <c r="I1654" i="5"/>
  <c r="G1655" i="5"/>
  <c r="H1655" i="5"/>
  <c r="I1655" i="5"/>
  <c r="G1656" i="5"/>
  <c r="H1656" i="5"/>
  <c r="I1656" i="5"/>
  <c r="G1657" i="5"/>
  <c r="H1657" i="5"/>
  <c r="I1657" i="5"/>
  <c r="G1658" i="5"/>
  <c r="H1658" i="5"/>
  <c r="I1658" i="5"/>
  <c r="G1659" i="5"/>
  <c r="H1659" i="5"/>
  <c r="I1659" i="5"/>
  <c r="G1660" i="5"/>
  <c r="H1660" i="5"/>
  <c r="I1660" i="5"/>
  <c r="G1661" i="5"/>
  <c r="H1661" i="5"/>
  <c r="I1661" i="5"/>
  <c r="G1662" i="5"/>
  <c r="H1662" i="5"/>
  <c r="I1662" i="5"/>
  <c r="G1663" i="5"/>
  <c r="H1663" i="5"/>
  <c r="I1663" i="5"/>
  <c r="G1664" i="5"/>
  <c r="H1664" i="5"/>
  <c r="I1664" i="5"/>
  <c r="G1665" i="5"/>
  <c r="H1665" i="5"/>
  <c r="I1665" i="5"/>
  <c r="G1666" i="5"/>
  <c r="H1666" i="5"/>
  <c r="I1666" i="5"/>
  <c r="G1667" i="5"/>
  <c r="H1667" i="5"/>
  <c r="I1667" i="5"/>
  <c r="G1668" i="5"/>
  <c r="H1668" i="5"/>
  <c r="I1668" i="5"/>
  <c r="G1669" i="5"/>
  <c r="H1669" i="5"/>
  <c r="I1669" i="5"/>
  <c r="G1670" i="5"/>
  <c r="H1670" i="5"/>
  <c r="I1670" i="5"/>
  <c r="G1671" i="5"/>
  <c r="H1671" i="5"/>
  <c r="I1671" i="5"/>
  <c r="G1672" i="5"/>
  <c r="H1672" i="5"/>
  <c r="I1672" i="5"/>
  <c r="G1673" i="5"/>
  <c r="H1673" i="5"/>
  <c r="I1673" i="5"/>
  <c r="G1674" i="5"/>
  <c r="H1674" i="5"/>
  <c r="I1674" i="5"/>
  <c r="G1675" i="5"/>
  <c r="H1675" i="5"/>
  <c r="I1675" i="5"/>
  <c r="G1676" i="5"/>
  <c r="H1676" i="5"/>
  <c r="I1676" i="5"/>
  <c r="G1677" i="5"/>
  <c r="H1677" i="5"/>
  <c r="I1677" i="5"/>
  <c r="G1678" i="5"/>
  <c r="H1678" i="5"/>
  <c r="I1678" i="5"/>
  <c r="G1679" i="5"/>
  <c r="H1679" i="5"/>
  <c r="I1679" i="5"/>
  <c r="G1680" i="5"/>
  <c r="H1680" i="5"/>
  <c r="I1680" i="5"/>
  <c r="G1681" i="5"/>
  <c r="H1681" i="5"/>
  <c r="I1681" i="5"/>
  <c r="G1682" i="5"/>
  <c r="H1682" i="5"/>
  <c r="I1682" i="5"/>
  <c r="G1683" i="5"/>
  <c r="H1683" i="5"/>
  <c r="I1683" i="5"/>
  <c r="G1684" i="5"/>
  <c r="H1684" i="5"/>
  <c r="I1684" i="5"/>
  <c r="G1685" i="5"/>
  <c r="H1685" i="5"/>
  <c r="I1685" i="5"/>
  <c r="G1686" i="5"/>
  <c r="H1686" i="5"/>
  <c r="I1686" i="5"/>
  <c r="G1687" i="5"/>
  <c r="H1687" i="5"/>
  <c r="I1687" i="5"/>
  <c r="G1688" i="5"/>
  <c r="H1688" i="5"/>
  <c r="I1688" i="5"/>
  <c r="G1689" i="5"/>
  <c r="H1689" i="5"/>
  <c r="I1689" i="5"/>
  <c r="G1690" i="5"/>
  <c r="H1690" i="5"/>
  <c r="I1690" i="5"/>
  <c r="G1691" i="5"/>
  <c r="H1691" i="5"/>
  <c r="I1691" i="5"/>
  <c r="G1692" i="5"/>
  <c r="H1692" i="5"/>
  <c r="I1692" i="5"/>
  <c r="G1693" i="5"/>
  <c r="H1693" i="5"/>
  <c r="I1693" i="5"/>
  <c r="G1694" i="5"/>
  <c r="H1694" i="5"/>
  <c r="I1694" i="5"/>
  <c r="G1695" i="5"/>
  <c r="H1695" i="5"/>
  <c r="I1695" i="5"/>
  <c r="G1696" i="5"/>
  <c r="H1696" i="5"/>
  <c r="I1696" i="5"/>
  <c r="G1697" i="5"/>
  <c r="H1697" i="5"/>
  <c r="I1697" i="5"/>
  <c r="G1698" i="5"/>
  <c r="H1698" i="5"/>
  <c r="I1698" i="5"/>
  <c r="G1699" i="5"/>
  <c r="H1699" i="5"/>
  <c r="I1699" i="5"/>
  <c r="G1700" i="5"/>
  <c r="H1700" i="5"/>
  <c r="I1700" i="5"/>
  <c r="G1701" i="5"/>
  <c r="H1701" i="5"/>
  <c r="I1701" i="5"/>
  <c r="G1702" i="5"/>
  <c r="H1702" i="5"/>
  <c r="I1702" i="5"/>
  <c r="G1703" i="5"/>
  <c r="H1703" i="5"/>
  <c r="I1703" i="5"/>
  <c r="G1704" i="5"/>
  <c r="H1704" i="5"/>
  <c r="I1704" i="5"/>
  <c r="G1705" i="5"/>
  <c r="H1705" i="5"/>
  <c r="I1705" i="5"/>
  <c r="G1706" i="5"/>
  <c r="H1706" i="5"/>
  <c r="I1706" i="5"/>
  <c r="G1707" i="5"/>
  <c r="H1707" i="5"/>
  <c r="I1707" i="5"/>
  <c r="G1708" i="5"/>
  <c r="H1708" i="5"/>
  <c r="I1708" i="5"/>
  <c r="G1709" i="5"/>
  <c r="H1709" i="5"/>
  <c r="I1709" i="5"/>
  <c r="G1710" i="5"/>
  <c r="H1710" i="5"/>
  <c r="I1710" i="5"/>
  <c r="G1711" i="5"/>
  <c r="H1711" i="5"/>
  <c r="I1711" i="5"/>
  <c r="G1712" i="5"/>
  <c r="H1712" i="5"/>
  <c r="I1712" i="5"/>
  <c r="G1713" i="5"/>
  <c r="H1713" i="5"/>
  <c r="I1713" i="5"/>
  <c r="G1714" i="5"/>
  <c r="H1714" i="5"/>
  <c r="I1714" i="5"/>
  <c r="G1715" i="5"/>
  <c r="H1715" i="5"/>
  <c r="I1715" i="5"/>
  <c r="G1716" i="5"/>
  <c r="H1716" i="5"/>
  <c r="I1716" i="5"/>
  <c r="G1717" i="5"/>
  <c r="H1717" i="5"/>
  <c r="I1717" i="5"/>
  <c r="G1718" i="5"/>
  <c r="H1718" i="5"/>
  <c r="I1718" i="5"/>
  <c r="G1719" i="5"/>
  <c r="H1719" i="5"/>
  <c r="I1719" i="5"/>
  <c r="G1720" i="5"/>
  <c r="H1720" i="5"/>
  <c r="I1720" i="5"/>
  <c r="G1721" i="5"/>
  <c r="H1721" i="5"/>
  <c r="I1721" i="5"/>
  <c r="G1722" i="5"/>
  <c r="H1722" i="5"/>
  <c r="I1722" i="5"/>
  <c r="G1723" i="5"/>
  <c r="H1723" i="5"/>
  <c r="I1723" i="5"/>
  <c r="G1724" i="5"/>
  <c r="H1724" i="5"/>
  <c r="I1724" i="5"/>
  <c r="G1725" i="5"/>
  <c r="H1725" i="5"/>
  <c r="I1725" i="5"/>
  <c r="G1726" i="5"/>
  <c r="H1726" i="5"/>
  <c r="I1726" i="5"/>
  <c r="G1727" i="5"/>
  <c r="H1727" i="5"/>
  <c r="I1727" i="5"/>
  <c r="G1728" i="5"/>
  <c r="H1728" i="5"/>
  <c r="I1728" i="5"/>
  <c r="G1729" i="5"/>
  <c r="H1729" i="5"/>
  <c r="I1729" i="5"/>
  <c r="G1730" i="5"/>
  <c r="H1730" i="5"/>
  <c r="I1730" i="5"/>
  <c r="G1731" i="5"/>
  <c r="H1731" i="5"/>
  <c r="I1731" i="5"/>
  <c r="G1732" i="5"/>
  <c r="H1732" i="5"/>
  <c r="I1732" i="5"/>
  <c r="G1733" i="5"/>
  <c r="H1733" i="5"/>
  <c r="I1733" i="5"/>
  <c r="G1734" i="5"/>
  <c r="H1734" i="5"/>
  <c r="I1734" i="5"/>
  <c r="G1735" i="5"/>
  <c r="H1735" i="5"/>
  <c r="I1735" i="5"/>
  <c r="G1736" i="5"/>
  <c r="H1736" i="5"/>
  <c r="I1736" i="5"/>
  <c r="G1737" i="5"/>
  <c r="H1737" i="5"/>
  <c r="I1737" i="5"/>
  <c r="G1738" i="5"/>
  <c r="H1738" i="5"/>
  <c r="I1738" i="5"/>
  <c r="G1739" i="5"/>
  <c r="H1739" i="5"/>
  <c r="I1739" i="5"/>
  <c r="G1740" i="5"/>
  <c r="H1740" i="5"/>
  <c r="I1740" i="5"/>
  <c r="G1741" i="5"/>
  <c r="H1741" i="5"/>
  <c r="I1741" i="5"/>
  <c r="G1742" i="5"/>
  <c r="H1742" i="5"/>
  <c r="I1742" i="5"/>
  <c r="G1743" i="5"/>
  <c r="H1743" i="5"/>
  <c r="I1743" i="5"/>
  <c r="G1744" i="5"/>
  <c r="H1744" i="5"/>
  <c r="I1744" i="5"/>
  <c r="G1745" i="5"/>
  <c r="H1745" i="5"/>
  <c r="I1745" i="5"/>
  <c r="G1746" i="5"/>
  <c r="H1746" i="5"/>
  <c r="I1746" i="5"/>
  <c r="G1747" i="5"/>
  <c r="H1747" i="5"/>
  <c r="I1747" i="5"/>
  <c r="G1748" i="5"/>
  <c r="H1748" i="5"/>
  <c r="I1748" i="5"/>
  <c r="G1749" i="5"/>
  <c r="H1749" i="5"/>
  <c r="I1749" i="5"/>
  <c r="G1750" i="5"/>
  <c r="H1750" i="5"/>
  <c r="I1750" i="5"/>
  <c r="G1751" i="5"/>
  <c r="H1751" i="5"/>
  <c r="I1751" i="5"/>
  <c r="G1752" i="5"/>
  <c r="H1752" i="5"/>
  <c r="I1752" i="5"/>
  <c r="G1753" i="5"/>
  <c r="H1753" i="5"/>
  <c r="I1753" i="5"/>
  <c r="G1754" i="5"/>
  <c r="H1754" i="5"/>
  <c r="I1754" i="5"/>
  <c r="G1755" i="5"/>
  <c r="H1755" i="5"/>
  <c r="I1755" i="5"/>
  <c r="G1756" i="5"/>
  <c r="H1756" i="5"/>
  <c r="I1756" i="5"/>
  <c r="G1757" i="5"/>
  <c r="H1757" i="5"/>
  <c r="I1757" i="5"/>
  <c r="G1758" i="5"/>
  <c r="H1758" i="5"/>
  <c r="I1758" i="5"/>
  <c r="G1759" i="5"/>
  <c r="H1759" i="5"/>
  <c r="I1759" i="5"/>
  <c r="G1760" i="5"/>
  <c r="H1760" i="5"/>
  <c r="I1760" i="5"/>
  <c r="G1761" i="5"/>
  <c r="H1761" i="5"/>
  <c r="I1761" i="5"/>
  <c r="G1762" i="5"/>
  <c r="H1762" i="5"/>
  <c r="I1762" i="5"/>
  <c r="G1763" i="5"/>
  <c r="H1763" i="5"/>
  <c r="I1763" i="5"/>
  <c r="G1764" i="5"/>
  <c r="H1764" i="5"/>
  <c r="I1764" i="5"/>
  <c r="G1765" i="5"/>
  <c r="H1765" i="5"/>
  <c r="I1765" i="5"/>
  <c r="G1766" i="5"/>
  <c r="H1766" i="5"/>
  <c r="I1766" i="5"/>
  <c r="G1767" i="5"/>
  <c r="H1767" i="5"/>
  <c r="I1767" i="5"/>
  <c r="G1768" i="5"/>
  <c r="H1768" i="5"/>
  <c r="I1768" i="5"/>
  <c r="G1769" i="5"/>
  <c r="H1769" i="5"/>
  <c r="I1769" i="5"/>
  <c r="G1770" i="5"/>
  <c r="H1770" i="5"/>
  <c r="I1770" i="5"/>
  <c r="G1771" i="5"/>
  <c r="H1771" i="5"/>
  <c r="I1771" i="5"/>
  <c r="G1772" i="5"/>
  <c r="H1772" i="5"/>
  <c r="I1772" i="5"/>
  <c r="G1773" i="5"/>
  <c r="H1773" i="5"/>
  <c r="I1773" i="5"/>
  <c r="G1774" i="5"/>
  <c r="H1774" i="5"/>
  <c r="I1774" i="5"/>
  <c r="G1775" i="5"/>
  <c r="H1775" i="5"/>
  <c r="I1775" i="5"/>
  <c r="G1776" i="5"/>
  <c r="H1776" i="5"/>
  <c r="I1776" i="5"/>
  <c r="G1777" i="5"/>
  <c r="H1777" i="5"/>
  <c r="I1777" i="5"/>
  <c r="G1778" i="5"/>
  <c r="H1778" i="5"/>
  <c r="I1778" i="5"/>
  <c r="G1779" i="5"/>
  <c r="H1779" i="5"/>
  <c r="I1779" i="5"/>
  <c r="G1780" i="5"/>
  <c r="H1780" i="5"/>
  <c r="I1780" i="5"/>
  <c r="G1781" i="5"/>
  <c r="H1781" i="5"/>
  <c r="I1781" i="5"/>
  <c r="G1782" i="5"/>
  <c r="H1782" i="5"/>
  <c r="I1782" i="5"/>
  <c r="G1783" i="5"/>
  <c r="H1783" i="5"/>
  <c r="I1783" i="5"/>
  <c r="G1784" i="5"/>
  <c r="H1784" i="5"/>
  <c r="I1784" i="5"/>
  <c r="G1785" i="5"/>
  <c r="H1785" i="5"/>
  <c r="I1785" i="5"/>
  <c r="G1786" i="5"/>
  <c r="H1786" i="5"/>
  <c r="I1786" i="5"/>
  <c r="G1787" i="5"/>
  <c r="H1787" i="5"/>
  <c r="I1787" i="5"/>
  <c r="G1788" i="5"/>
  <c r="H1788" i="5"/>
  <c r="I1788" i="5"/>
  <c r="G1789" i="5"/>
  <c r="H1789" i="5"/>
  <c r="I1789" i="5"/>
  <c r="G1790" i="5"/>
  <c r="H1790" i="5"/>
  <c r="I1790" i="5"/>
  <c r="G1791" i="5"/>
  <c r="H1791" i="5"/>
  <c r="I1791" i="5"/>
  <c r="G1792" i="5"/>
  <c r="H1792" i="5"/>
  <c r="I1792" i="5"/>
  <c r="G1793" i="5"/>
  <c r="H1793" i="5"/>
  <c r="I1793" i="5"/>
  <c r="G1794" i="5"/>
  <c r="H1794" i="5"/>
  <c r="I1794" i="5"/>
  <c r="G1795" i="5"/>
  <c r="H1795" i="5"/>
  <c r="I1795" i="5"/>
  <c r="G1796" i="5"/>
  <c r="H1796" i="5"/>
  <c r="I1796" i="5"/>
  <c r="G1797" i="5"/>
  <c r="H1797" i="5"/>
  <c r="I1797" i="5"/>
  <c r="G1798" i="5"/>
  <c r="H1798" i="5"/>
  <c r="I1798" i="5"/>
  <c r="G1799" i="5"/>
  <c r="H1799" i="5"/>
  <c r="I1799" i="5"/>
  <c r="G1800" i="5"/>
  <c r="H1800" i="5"/>
  <c r="I1800" i="5"/>
  <c r="G1801" i="5"/>
  <c r="H1801" i="5"/>
  <c r="I1801" i="5"/>
  <c r="G1802" i="5"/>
  <c r="H1802" i="5"/>
  <c r="I1802" i="5"/>
  <c r="G1803" i="5"/>
  <c r="H1803" i="5"/>
  <c r="I1803" i="5"/>
  <c r="G1804" i="5"/>
  <c r="H1804" i="5"/>
  <c r="I1804" i="5"/>
  <c r="G1805" i="5"/>
  <c r="H1805" i="5"/>
  <c r="I1805" i="5"/>
  <c r="G1806" i="5"/>
  <c r="H1806" i="5"/>
  <c r="I1806" i="5"/>
  <c r="G1807" i="5"/>
  <c r="H1807" i="5"/>
  <c r="I1807" i="5"/>
  <c r="G1808" i="5"/>
  <c r="H1808" i="5"/>
  <c r="I1808" i="5"/>
  <c r="G1809" i="5"/>
  <c r="H1809" i="5"/>
  <c r="I1809" i="5"/>
  <c r="G1810" i="5"/>
  <c r="H1810" i="5"/>
  <c r="I1810" i="5"/>
  <c r="G1811" i="5"/>
  <c r="H1811" i="5"/>
  <c r="I1811" i="5"/>
  <c r="G1812" i="5"/>
  <c r="H1812" i="5"/>
  <c r="I1812" i="5"/>
  <c r="G1813" i="5"/>
  <c r="H1813" i="5"/>
  <c r="I1813" i="5"/>
  <c r="G1814" i="5"/>
  <c r="H1814" i="5"/>
  <c r="I1814" i="5"/>
  <c r="G1815" i="5"/>
  <c r="H1815" i="5"/>
  <c r="I1815" i="5"/>
  <c r="G1816" i="5"/>
  <c r="H1816" i="5"/>
  <c r="I1816" i="5"/>
  <c r="G1817" i="5"/>
  <c r="H1817" i="5"/>
  <c r="I1817" i="5"/>
  <c r="G1818" i="5"/>
  <c r="H1818" i="5"/>
  <c r="I1818" i="5"/>
  <c r="G1819" i="5"/>
  <c r="H1819" i="5"/>
  <c r="I1819" i="5"/>
  <c r="G1820" i="5"/>
  <c r="H1820" i="5"/>
  <c r="I1820" i="5"/>
  <c r="G1821" i="5"/>
  <c r="H1821" i="5"/>
  <c r="I1821" i="5"/>
  <c r="G1822" i="5"/>
  <c r="H1822" i="5"/>
  <c r="I1822" i="5"/>
  <c r="G1823" i="5"/>
  <c r="H1823" i="5"/>
  <c r="I1823" i="5"/>
  <c r="G1824" i="5"/>
  <c r="H1824" i="5"/>
  <c r="I1824" i="5"/>
  <c r="G1825" i="5"/>
  <c r="H1825" i="5"/>
  <c r="I1825" i="5"/>
  <c r="G1826" i="5"/>
  <c r="H1826" i="5"/>
  <c r="I1826" i="5"/>
  <c r="G1827" i="5"/>
  <c r="H1827" i="5"/>
  <c r="I1827" i="5"/>
  <c r="G1828" i="5"/>
  <c r="H1828" i="5"/>
  <c r="I1828" i="5"/>
  <c r="G1829" i="5"/>
  <c r="H1829" i="5"/>
  <c r="I1829" i="5"/>
  <c r="G1830" i="5"/>
  <c r="H1830" i="5"/>
  <c r="I1830" i="5"/>
  <c r="G1831" i="5"/>
  <c r="H1831" i="5"/>
  <c r="I1831" i="5"/>
  <c r="G1832" i="5"/>
  <c r="H1832" i="5"/>
  <c r="I1832" i="5"/>
  <c r="G1833" i="5"/>
  <c r="H1833" i="5"/>
  <c r="I1833" i="5"/>
  <c r="G1834" i="5"/>
  <c r="H1834" i="5"/>
  <c r="I1834" i="5"/>
  <c r="G1835" i="5"/>
  <c r="H1835" i="5"/>
  <c r="I1835" i="5"/>
  <c r="G1836" i="5"/>
  <c r="H1836" i="5"/>
  <c r="I1836" i="5"/>
  <c r="G1837" i="5"/>
  <c r="H1837" i="5"/>
  <c r="I1837" i="5"/>
  <c r="G1838" i="5"/>
  <c r="H1838" i="5"/>
  <c r="I1838" i="5"/>
  <c r="G1839" i="5"/>
  <c r="H1839" i="5"/>
  <c r="I1839" i="5"/>
  <c r="G1840" i="5"/>
  <c r="H1840" i="5"/>
  <c r="I1840" i="5"/>
  <c r="G1841" i="5"/>
  <c r="H1841" i="5"/>
  <c r="I1841" i="5"/>
  <c r="G1842" i="5"/>
  <c r="H1842" i="5"/>
  <c r="I1842" i="5"/>
  <c r="G1843" i="5"/>
  <c r="H1843" i="5"/>
  <c r="I1843" i="5"/>
  <c r="G1844" i="5"/>
  <c r="H1844" i="5"/>
  <c r="I1844" i="5"/>
  <c r="G1845" i="5"/>
  <c r="H1845" i="5"/>
  <c r="I1845" i="5"/>
  <c r="G1846" i="5"/>
  <c r="H1846" i="5"/>
  <c r="I1846" i="5"/>
  <c r="G1847" i="5"/>
  <c r="H1847" i="5"/>
  <c r="I1847" i="5"/>
  <c r="G1848" i="5"/>
  <c r="H1848" i="5"/>
  <c r="I1848" i="5"/>
  <c r="G1849" i="5"/>
  <c r="H1849" i="5"/>
  <c r="I1849" i="5"/>
  <c r="G1850" i="5"/>
  <c r="H1850" i="5"/>
  <c r="I1850" i="5"/>
  <c r="G1851" i="5"/>
  <c r="H1851" i="5"/>
  <c r="I1851" i="5"/>
  <c r="G1852" i="5"/>
  <c r="H1852" i="5"/>
  <c r="I1852" i="5"/>
  <c r="G1853" i="5"/>
  <c r="H1853" i="5"/>
  <c r="I1853" i="5"/>
  <c r="G1854" i="5"/>
  <c r="H1854" i="5"/>
  <c r="I1854" i="5"/>
  <c r="G1855" i="5"/>
  <c r="H1855" i="5"/>
  <c r="I1855" i="5"/>
  <c r="G1856" i="5"/>
  <c r="H1856" i="5"/>
  <c r="I1856" i="5"/>
  <c r="G1857" i="5"/>
  <c r="H1857" i="5"/>
  <c r="I1857" i="5"/>
  <c r="G1858" i="5"/>
  <c r="H1858" i="5"/>
  <c r="I1858" i="5"/>
  <c r="G1859" i="5"/>
  <c r="H1859" i="5"/>
  <c r="I1859" i="5"/>
  <c r="G1860" i="5"/>
  <c r="H1860" i="5"/>
  <c r="I1860" i="5"/>
  <c r="G1861" i="5"/>
  <c r="H1861" i="5"/>
  <c r="I1861" i="5"/>
  <c r="G1862" i="5"/>
  <c r="H1862" i="5"/>
  <c r="I1862" i="5"/>
  <c r="G1863" i="5"/>
  <c r="H1863" i="5"/>
  <c r="I1863" i="5"/>
  <c r="G1864" i="5"/>
  <c r="H1864" i="5"/>
  <c r="I1864" i="5"/>
  <c r="G1865" i="5"/>
  <c r="H1865" i="5"/>
  <c r="I1865" i="5"/>
  <c r="G1866" i="5"/>
  <c r="H1866" i="5"/>
  <c r="I1866" i="5"/>
  <c r="G1867" i="5"/>
  <c r="H1867" i="5"/>
  <c r="I1867" i="5"/>
  <c r="G1868" i="5"/>
  <c r="H1868" i="5"/>
  <c r="I1868" i="5"/>
  <c r="G1869" i="5"/>
  <c r="H1869" i="5"/>
  <c r="I1869" i="5"/>
  <c r="G1870" i="5"/>
  <c r="H1870" i="5"/>
  <c r="I1870" i="5"/>
  <c r="G1871" i="5"/>
  <c r="H1871" i="5"/>
  <c r="I1871" i="5"/>
  <c r="G1872" i="5"/>
  <c r="H1872" i="5"/>
  <c r="I1872" i="5"/>
  <c r="G1873" i="5"/>
  <c r="H1873" i="5"/>
  <c r="I1873" i="5"/>
  <c r="G1874" i="5"/>
  <c r="H1874" i="5"/>
  <c r="I1874" i="5"/>
  <c r="G1875" i="5"/>
  <c r="H1875" i="5"/>
  <c r="I1875" i="5"/>
  <c r="G1876" i="5"/>
  <c r="H1876" i="5"/>
  <c r="I1876" i="5"/>
  <c r="G1877" i="5"/>
  <c r="H1877" i="5"/>
  <c r="I1877" i="5"/>
  <c r="G1878" i="5"/>
  <c r="H1878" i="5"/>
  <c r="I1878" i="5"/>
  <c r="G1879" i="5"/>
  <c r="H1879" i="5"/>
  <c r="I1879" i="5"/>
  <c r="G1880" i="5"/>
  <c r="H1880" i="5"/>
  <c r="I1880" i="5"/>
  <c r="G1881" i="5"/>
  <c r="H1881" i="5"/>
  <c r="I1881" i="5"/>
  <c r="G1882" i="5"/>
  <c r="H1882" i="5"/>
  <c r="I1882" i="5"/>
  <c r="G1883" i="5"/>
  <c r="H1883" i="5"/>
  <c r="I1883" i="5"/>
  <c r="G1884" i="5"/>
  <c r="H1884" i="5"/>
  <c r="I1884" i="5"/>
  <c r="G1885" i="5"/>
  <c r="H1885" i="5"/>
  <c r="I1885" i="5"/>
  <c r="G1886" i="5"/>
  <c r="H1886" i="5"/>
  <c r="I1886" i="5"/>
  <c r="G1887" i="5"/>
  <c r="H1887" i="5"/>
  <c r="I1887" i="5"/>
  <c r="G1888" i="5"/>
  <c r="H1888" i="5"/>
  <c r="I1888" i="5"/>
  <c r="G1889" i="5"/>
  <c r="H1889" i="5"/>
  <c r="I1889" i="5"/>
  <c r="G1890" i="5"/>
  <c r="H1890" i="5"/>
  <c r="I1890" i="5"/>
  <c r="G1891" i="5"/>
  <c r="H1891" i="5"/>
  <c r="I1891" i="5"/>
  <c r="G1892" i="5"/>
  <c r="H1892" i="5"/>
  <c r="I1892" i="5"/>
  <c r="G1893" i="5"/>
  <c r="H1893" i="5"/>
  <c r="I1893" i="5"/>
  <c r="G1894" i="5"/>
  <c r="H1894" i="5"/>
  <c r="I1894" i="5"/>
  <c r="G1895" i="5"/>
  <c r="H1895" i="5"/>
  <c r="I1895" i="5"/>
  <c r="G1896" i="5"/>
  <c r="H1896" i="5"/>
  <c r="I1896" i="5"/>
  <c r="G1897" i="5"/>
  <c r="H1897" i="5"/>
  <c r="I1897" i="5"/>
  <c r="G1898" i="5"/>
  <c r="H1898" i="5"/>
  <c r="I1898" i="5"/>
  <c r="G1899" i="5"/>
  <c r="H1899" i="5"/>
  <c r="I1899" i="5"/>
  <c r="G1900" i="5"/>
  <c r="H1900" i="5"/>
  <c r="I1900" i="5"/>
  <c r="G1901" i="5"/>
  <c r="H1901" i="5"/>
  <c r="I1901" i="5"/>
  <c r="G1902" i="5"/>
  <c r="H1902" i="5"/>
  <c r="I1902" i="5"/>
  <c r="G1903" i="5"/>
  <c r="H1903" i="5"/>
  <c r="I1903" i="5"/>
  <c r="G1904" i="5"/>
  <c r="H1904" i="5"/>
  <c r="I1904" i="5"/>
  <c r="G1905" i="5"/>
  <c r="H1905" i="5"/>
  <c r="I1905" i="5"/>
  <c r="G1906" i="5"/>
  <c r="H1906" i="5"/>
  <c r="I1906" i="5"/>
  <c r="G1907" i="5"/>
  <c r="H1907" i="5"/>
  <c r="I1907" i="5"/>
  <c r="G1908" i="5"/>
  <c r="H1908" i="5"/>
  <c r="I1908" i="5"/>
  <c r="G1909" i="5"/>
  <c r="H1909" i="5"/>
  <c r="I1909" i="5"/>
  <c r="G1910" i="5"/>
  <c r="H1910" i="5"/>
  <c r="I1910" i="5"/>
  <c r="G1911" i="5"/>
  <c r="H1911" i="5"/>
  <c r="I1911" i="5"/>
  <c r="G1912" i="5"/>
  <c r="H1912" i="5"/>
  <c r="I1912" i="5"/>
  <c r="G1913" i="5"/>
  <c r="H1913" i="5"/>
  <c r="I1913" i="5"/>
  <c r="G1914" i="5"/>
  <c r="H1914" i="5"/>
  <c r="I1914" i="5"/>
  <c r="G1915" i="5"/>
  <c r="H1915" i="5"/>
  <c r="I1915" i="5"/>
  <c r="G1916" i="5"/>
  <c r="H1916" i="5"/>
  <c r="I1916" i="5"/>
  <c r="G1917" i="5"/>
  <c r="H1917" i="5"/>
  <c r="I1917" i="5"/>
  <c r="G1918" i="5"/>
  <c r="H1918" i="5"/>
  <c r="I1918" i="5"/>
  <c r="G1919" i="5"/>
  <c r="H1919" i="5"/>
  <c r="I1919" i="5"/>
  <c r="G1920" i="5"/>
  <c r="H1920" i="5"/>
  <c r="I1920" i="5"/>
  <c r="G1921" i="5"/>
  <c r="H1921" i="5"/>
  <c r="I1921" i="5"/>
  <c r="G1922" i="5"/>
  <c r="H1922" i="5"/>
  <c r="I1922" i="5"/>
  <c r="G1923" i="5"/>
  <c r="H1923" i="5"/>
  <c r="I1923" i="5"/>
  <c r="G1924" i="5"/>
  <c r="H1924" i="5"/>
  <c r="I1924" i="5"/>
  <c r="G1925" i="5"/>
  <c r="H1925" i="5"/>
  <c r="I1925" i="5"/>
  <c r="G1926" i="5"/>
  <c r="H1926" i="5"/>
  <c r="I1926" i="5"/>
  <c r="G1927" i="5"/>
  <c r="H1927" i="5"/>
  <c r="I1927" i="5"/>
  <c r="G1928" i="5"/>
  <c r="H1928" i="5"/>
  <c r="I1928" i="5"/>
  <c r="G1929" i="5"/>
  <c r="H1929" i="5"/>
  <c r="I1929" i="5"/>
  <c r="G1930" i="5"/>
  <c r="H1930" i="5"/>
  <c r="I1930" i="5"/>
  <c r="G1931" i="5"/>
  <c r="H1931" i="5"/>
  <c r="I1931" i="5"/>
  <c r="G1932" i="5"/>
  <c r="H1932" i="5"/>
  <c r="I1932" i="5"/>
  <c r="G1933" i="5"/>
  <c r="H1933" i="5"/>
  <c r="I1933" i="5"/>
  <c r="G1934" i="5"/>
  <c r="H1934" i="5"/>
  <c r="I1934" i="5"/>
  <c r="G1935" i="5"/>
  <c r="H1935" i="5"/>
  <c r="I1935" i="5"/>
  <c r="G1936" i="5"/>
  <c r="H1936" i="5"/>
  <c r="I1936" i="5"/>
  <c r="G1937" i="5"/>
  <c r="H1937" i="5"/>
  <c r="I1937" i="5"/>
  <c r="G1938" i="5"/>
  <c r="H1938" i="5"/>
  <c r="I1938" i="5"/>
  <c r="G1939" i="5"/>
  <c r="H1939" i="5"/>
  <c r="I1939" i="5"/>
  <c r="G1940" i="5"/>
  <c r="H1940" i="5"/>
  <c r="I1940" i="5"/>
  <c r="G1941" i="5"/>
  <c r="H1941" i="5"/>
  <c r="I1941" i="5"/>
  <c r="G1942" i="5"/>
  <c r="H1942" i="5"/>
  <c r="I1942" i="5"/>
  <c r="G1943" i="5"/>
  <c r="H1943" i="5"/>
  <c r="I1943" i="5"/>
  <c r="G1944" i="5"/>
  <c r="H1944" i="5"/>
  <c r="I1944" i="5"/>
  <c r="G1945" i="5"/>
  <c r="H1945" i="5"/>
  <c r="I1945" i="5"/>
  <c r="G1946" i="5"/>
  <c r="H1946" i="5"/>
  <c r="I1946" i="5"/>
  <c r="G1947" i="5"/>
  <c r="H1947" i="5"/>
  <c r="I1947" i="5"/>
  <c r="G1948" i="5"/>
  <c r="H1948" i="5"/>
  <c r="I1948" i="5"/>
  <c r="G1949" i="5"/>
  <c r="H1949" i="5"/>
  <c r="I1949" i="5"/>
  <c r="G1950" i="5"/>
  <c r="H1950" i="5"/>
  <c r="I1950" i="5"/>
  <c r="G1951" i="5"/>
  <c r="H1951" i="5"/>
  <c r="I1951" i="5"/>
  <c r="G1952" i="5"/>
  <c r="H1952" i="5"/>
  <c r="I1952" i="5"/>
  <c r="G1953" i="5"/>
  <c r="H1953" i="5"/>
  <c r="I1953" i="5"/>
  <c r="G1954" i="5"/>
  <c r="H1954" i="5"/>
  <c r="I1954" i="5"/>
  <c r="G1955" i="5"/>
  <c r="H1955" i="5"/>
  <c r="I1955" i="5"/>
  <c r="G1956" i="5"/>
  <c r="H1956" i="5"/>
  <c r="I1956" i="5"/>
  <c r="G1957" i="5"/>
  <c r="H1957" i="5"/>
  <c r="I1957" i="5"/>
  <c r="G1958" i="5"/>
  <c r="H1958" i="5"/>
  <c r="I1958" i="5"/>
  <c r="G1959" i="5"/>
  <c r="H1959" i="5"/>
  <c r="I1959" i="5"/>
  <c r="G1960" i="5"/>
  <c r="H1960" i="5"/>
  <c r="I1960" i="5"/>
  <c r="G1961" i="5"/>
  <c r="H1961" i="5"/>
  <c r="I1961" i="5"/>
  <c r="G1962" i="5"/>
  <c r="H1962" i="5"/>
  <c r="I1962" i="5"/>
  <c r="G1963" i="5"/>
  <c r="H1963" i="5"/>
  <c r="I1963" i="5"/>
  <c r="G1964" i="5"/>
  <c r="H1964" i="5"/>
  <c r="I1964" i="5"/>
  <c r="G1965" i="5"/>
  <c r="H1965" i="5"/>
  <c r="I1965" i="5"/>
  <c r="G1966" i="5"/>
  <c r="H1966" i="5"/>
  <c r="I1966" i="5"/>
  <c r="G1967" i="5"/>
  <c r="H1967" i="5"/>
  <c r="I1967" i="5"/>
  <c r="G1968" i="5"/>
  <c r="H1968" i="5"/>
  <c r="I1968" i="5"/>
  <c r="G1969" i="5"/>
  <c r="H1969" i="5"/>
  <c r="I1969" i="5"/>
  <c r="G1970" i="5"/>
  <c r="H1970" i="5"/>
  <c r="I1970" i="5"/>
  <c r="G1971" i="5"/>
  <c r="H1971" i="5"/>
  <c r="I1971" i="5"/>
  <c r="G1972" i="5"/>
  <c r="H1972" i="5"/>
  <c r="I1972" i="5"/>
  <c r="G1973" i="5"/>
  <c r="H1973" i="5"/>
  <c r="I1973" i="5"/>
  <c r="G1974" i="5"/>
  <c r="H1974" i="5"/>
  <c r="I1974" i="5"/>
  <c r="G1975" i="5"/>
  <c r="H1975" i="5"/>
  <c r="I1975" i="5"/>
  <c r="G1976" i="5"/>
  <c r="H1976" i="5"/>
  <c r="I1976" i="5"/>
  <c r="G1977" i="5"/>
  <c r="H1977" i="5"/>
  <c r="I1977" i="5"/>
  <c r="G1978" i="5"/>
  <c r="H1978" i="5"/>
  <c r="I1978" i="5"/>
  <c r="G1979" i="5"/>
  <c r="H1979" i="5"/>
  <c r="I1979" i="5"/>
  <c r="G1980" i="5"/>
  <c r="H1980" i="5"/>
  <c r="I1980" i="5"/>
  <c r="G1981" i="5"/>
  <c r="H1981" i="5"/>
  <c r="I1981" i="5"/>
  <c r="G1982" i="5"/>
  <c r="H1982" i="5"/>
  <c r="I1982" i="5"/>
  <c r="G1983" i="5"/>
  <c r="H1983" i="5"/>
  <c r="I1983" i="5"/>
  <c r="G1984" i="5"/>
  <c r="H1984" i="5"/>
  <c r="I1984" i="5"/>
  <c r="G1985" i="5"/>
  <c r="H1985" i="5"/>
  <c r="I1985" i="5"/>
  <c r="G1986" i="5"/>
  <c r="H1986" i="5"/>
  <c r="I1986" i="5"/>
  <c r="G1987" i="5"/>
  <c r="H1987" i="5"/>
  <c r="I1987" i="5"/>
  <c r="G1988" i="5"/>
  <c r="H1988" i="5"/>
  <c r="I1988" i="5"/>
  <c r="G1989" i="5"/>
  <c r="H1989" i="5"/>
  <c r="I1989" i="5"/>
  <c r="G1990" i="5"/>
  <c r="H1990" i="5"/>
  <c r="I1990" i="5"/>
  <c r="G1991" i="5"/>
  <c r="H1991" i="5"/>
  <c r="I1991" i="5"/>
  <c r="G1992" i="5"/>
  <c r="H1992" i="5"/>
  <c r="I1992" i="5"/>
  <c r="G1993" i="5"/>
  <c r="H1993" i="5"/>
  <c r="I1993" i="5"/>
  <c r="G1994" i="5"/>
  <c r="H1994" i="5"/>
  <c r="I1994" i="5"/>
  <c r="G1995" i="5"/>
  <c r="H1995" i="5"/>
  <c r="I1995" i="5"/>
  <c r="G1996" i="5"/>
  <c r="H1996" i="5"/>
  <c r="I1996" i="5"/>
  <c r="G1997" i="5"/>
  <c r="H1997" i="5"/>
  <c r="I1997" i="5"/>
  <c r="G1998" i="5"/>
  <c r="H1998" i="5"/>
  <c r="I1998" i="5"/>
  <c r="G1999" i="5"/>
  <c r="H1999" i="5"/>
  <c r="I1999" i="5"/>
  <c r="G2000" i="5"/>
  <c r="H2000" i="5"/>
  <c r="I2000" i="5"/>
  <c r="G2001" i="5"/>
  <c r="H2001" i="5"/>
  <c r="I2001" i="5"/>
  <c r="G2002" i="5"/>
  <c r="H2002" i="5"/>
  <c r="I2002" i="5"/>
  <c r="G2003" i="5"/>
  <c r="H2003" i="5"/>
  <c r="I2003" i="5"/>
  <c r="G2004" i="5"/>
  <c r="H2004" i="5"/>
  <c r="I2004" i="5"/>
  <c r="G2005" i="5"/>
  <c r="H2005" i="5"/>
  <c r="I2005" i="5"/>
  <c r="G2006" i="5"/>
  <c r="H2006" i="5"/>
  <c r="I2006" i="5"/>
  <c r="G2007" i="5"/>
  <c r="H2007" i="5"/>
  <c r="I2007" i="5"/>
  <c r="G2008" i="5"/>
  <c r="H2008" i="5"/>
  <c r="I2008" i="5"/>
  <c r="G2009" i="5"/>
  <c r="H2009" i="5"/>
  <c r="I2009" i="5"/>
  <c r="G2010" i="5"/>
  <c r="H2010" i="5"/>
  <c r="I2010" i="5"/>
  <c r="G2011" i="5"/>
  <c r="H2011" i="5"/>
  <c r="I2011" i="5"/>
  <c r="G2012" i="5"/>
  <c r="H2012" i="5"/>
  <c r="I2012" i="5"/>
  <c r="G2013" i="5"/>
  <c r="H2013" i="5"/>
  <c r="I2013" i="5"/>
  <c r="G2014" i="5"/>
  <c r="H2014" i="5"/>
  <c r="I2014" i="5"/>
  <c r="G2015" i="5"/>
  <c r="H2015" i="5"/>
  <c r="I2015" i="5"/>
  <c r="G2016" i="5"/>
  <c r="H2016" i="5"/>
  <c r="I2016" i="5"/>
  <c r="G2017" i="5"/>
  <c r="H2017" i="5"/>
  <c r="I2017" i="5"/>
  <c r="G2018" i="5"/>
  <c r="H2018" i="5"/>
  <c r="I2018" i="5"/>
  <c r="G2019" i="5"/>
  <c r="H2019" i="5"/>
  <c r="I2019" i="5"/>
  <c r="G2020" i="5"/>
  <c r="H2020" i="5"/>
  <c r="I2020" i="5"/>
  <c r="G2021" i="5"/>
  <c r="H2021" i="5"/>
  <c r="I2021" i="5"/>
  <c r="G2022" i="5"/>
  <c r="H2022" i="5"/>
  <c r="I2022" i="5"/>
  <c r="G2023" i="5"/>
  <c r="H2023" i="5"/>
  <c r="I2023" i="5"/>
  <c r="G2024" i="5"/>
  <c r="H2024" i="5"/>
  <c r="I2024" i="5"/>
  <c r="G2025" i="5"/>
  <c r="H2025" i="5"/>
  <c r="I2025" i="5"/>
  <c r="G2026" i="5"/>
  <c r="H2026" i="5"/>
  <c r="I2026" i="5"/>
  <c r="G2027" i="5"/>
  <c r="H2027" i="5"/>
  <c r="I2027" i="5"/>
  <c r="G2028" i="5"/>
  <c r="H2028" i="5"/>
  <c r="I2028" i="5"/>
  <c r="G2029" i="5"/>
  <c r="H2029" i="5"/>
  <c r="I2029" i="5"/>
  <c r="G2030" i="5"/>
  <c r="H2030" i="5"/>
  <c r="I2030" i="5"/>
  <c r="G2031" i="5"/>
  <c r="H2031" i="5"/>
  <c r="I2031" i="5"/>
  <c r="G2032" i="5"/>
  <c r="H2032" i="5"/>
  <c r="I2032" i="5"/>
  <c r="G2033" i="5"/>
  <c r="H2033" i="5"/>
  <c r="I2033" i="5"/>
  <c r="G2034" i="5"/>
  <c r="H2034" i="5"/>
  <c r="I2034" i="5"/>
  <c r="G2035" i="5"/>
  <c r="H2035" i="5"/>
  <c r="I2035" i="5"/>
  <c r="G2036" i="5"/>
  <c r="H2036" i="5"/>
  <c r="I2036" i="5"/>
  <c r="G2037" i="5"/>
  <c r="H2037" i="5"/>
  <c r="I2037" i="5"/>
  <c r="G2038" i="5"/>
  <c r="H2038" i="5"/>
  <c r="I2038" i="5"/>
  <c r="G2039" i="5"/>
  <c r="H2039" i="5"/>
  <c r="I2039" i="5"/>
  <c r="G2040" i="5"/>
  <c r="H2040" i="5"/>
  <c r="I2040" i="5"/>
  <c r="G2041" i="5"/>
  <c r="H2041" i="5"/>
  <c r="I2041" i="5"/>
  <c r="G2042" i="5"/>
  <c r="H2042" i="5"/>
  <c r="I2042" i="5"/>
  <c r="G2043" i="5"/>
  <c r="H2043" i="5"/>
  <c r="I2043" i="5"/>
  <c r="G2044" i="5"/>
  <c r="H2044" i="5"/>
  <c r="I2044" i="5"/>
  <c r="G2045" i="5"/>
  <c r="H2045" i="5"/>
  <c r="I2045" i="5"/>
  <c r="G2046" i="5"/>
  <c r="H2046" i="5"/>
  <c r="I2046" i="5"/>
  <c r="G2047" i="5"/>
  <c r="H2047" i="5"/>
  <c r="I2047" i="5"/>
  <c r="G2048" i="5"/>
  <c r="H2048" i="5"/>
  <c r="I2048" i="5"/>
  <c r="G2049" i="5"/>
  <c r="H2049" i="5"/>
  <c r="I2049" i="5"/>
  <c r="G2050" i="5"/>
  <c r="H2050" i="5"/>
  <c r="I2050" i="5"/>
  <c r="G2051" i="5"/>
  <c r="H2051" i="5"/>
  <c r="I2051" i="5"/>
  <c r="G2052" i="5"/>
  <c r="H2052" i="5"/>
  <c r="I2052" i="5"/>
  <c r="G2053" i="5"/>
  <c r="H2053" i="5"/>
  <c r="I2053" i="5"/>
  <c r="G2054" i="5"/>
  <c r="H2054" i="5"/>
  <c r="I2054" i="5"/>
  <c r="G2055" i="5"/>
  <c r="H2055" i="5"/>
  <c r="I2055" i="5"/>
  <c r="G2056" i="5"/>
  <c r="H2056" i="5"/>
  <c r="I2056" i="5"/>
  <c r="G2057" i="5"/>
  <c r="H2057" i="5"/>
  <c r="I2057" i="5"/>
  <c r="G2058" i="5"/>
  <c r="H2058" i="5"/>
  <c r="I2058" i="5"/>
  <c r="G2059" i="5"/>
  <c r="H2059" i="5"/>
  <c r="I2059" i="5"/>
  <c r="G2060" i="5"/>
  <c r="H2060" i="5"/>
  <c r="I2060" i="5"/>
  <c r="G2061" i="5"/>
  <c r="H2061" i="5"/>
  <c r="I2061" i="5"/>
  <c r="G2062" i="5"/>
  <c r="H2062" i="5"/>
  <c r="I2062" i="5"/>
  <c r="G2063" i="5"/>
  <c r="H2063" i="5"/>
  <c r="I2063" i="5"/>
  <c r="G2064" i="5"/>
  <c r="H2064" i="5"/>
  <c r="I2064" i="5"/>
  <c r="G2065" i="5"/>
  <c r="H2065" i="5"/>
  <c r="I2065" i="5"/>
  <c r="G2066" i="5"/>
  <c r="H2066" i="5"/>
  <c r="I2066" i="5"/>
  <c r="G2067" i="5"/>
  <c r="H2067" i="5"/>
  <c r="I2067" i="5"/>
  <c r="G2068" i="5"/>
  <c r="H2068" i="5"/>
  <c r="I2068" i="5"/>
  <c r="G2069" i="5"/>
  <c r="H2069" i="5"/>
  <c r="I2069" i="5"/>
  <c r="G2070" i="5"/>
  <c r="H2070" i="5"/>
  <c r="I2070" i="5"/>
  <c r="G2071" i="5"/>
  <c r="H2071" i="5"/>
  <c r="I2071" i="5"/>
  <c r="G2072" i="5"/>
  <c r="H2072" i="5"/>
  <c r="I2072" i="5"/>
  <c r="G2073" i="5"/>
  <c r="H2073" i="5"/>
  <c r="I2073" i="5"/>
  <c r="G2074" i="5"/>
  <c r="H2074" i="5"/>
  <c r="I2074" i="5"/>
  <c r="G2075" i="5"/>
  <c r="H2075" i="5"/>
  <c r="I2075" i="5"/>
  <c r="G2076" i="5"/>
  <c r="H2076" i="5"/>
  <c r="I2076" i="5"/>
  <c r="G2077" i="5"/>
  <c r="H2077" i="5"/>
  <c r="I2077" i="5"/>
  <c r="G2078" i="5"/>
  <c r="H2078" i="5"/>
  <c r="I2078" i="5"/>
  <c r="G2079" i="5"/>
  <c r="H2079" i="5"/>
  <c r="I2079" i="5"/>
  <c r="G2080" i="5"/>
  <c r="H2080" i="5"/>
  <c r="I2080" i="5"/>
  <c r="G2081" i="5"/>
  <c r="H2081" i="5"/>
  <c r="I2081" i="5"/>
  <c r="G2082" i="5"/>
  <c r="H2082" i="5"/>
  <c r="I2082" i="5"/>
  <c r="G2083" i="5"/>
  <c r="H2083" i="5"/>
  <c r="I2083" i="5"/>
  <c r="G2084" i="5"/>
  <c r="H2084" i="5"/>
  <c r="I2084" i="5"/>
  <c r="G2085" i="5"/>
  <c r="H2085" i="5"/>
  <c r="I2085" i="5"/>
  <c r="G2086" i="5"/>
  <c r="H2086" i="5"/>
  <c r="I2086" i="5"/>
  <c r="G2087" i="5"/>
  <c r="H2087" i="5"/>
  <c r="I2087" i="5"/>
  <c r="G2088" i="5"/>
  <c r="H2088" i="5"/>
  <c r="I2088" i="5"/>
  <c r="G2089" i="5"/>
  <c r="H2089" i="5"/>
  <c r="I2089" i="5"/>
  <c r="G2090" i="5"/>
  <c r="H2090" i="5"/>
  <c r="I2090" i="5"/>
  <c r="G2091" i="5"/>
  <c r="H2091" i="5"/>
  <c r="I2091" i="5"/>
  <c r="G2092" i="5"/>
  <c r="H2092" i="5"/>
  <c r="I2092" i="5"/>
  <c r="G2093" i="5"/>
  <c r="H2093" i="5"/>
  <c r="I2093" i="5"/>
  <c r="G2094" i="5"/>
  <c r="H2094" i="5"/>
  <c r="I2094" i="5"/>
  <c r="G2095" i="5"/>
  <c r="H2095" i="5"/>
  <c r="I2095" i="5"/>
  <c r="G2096" i="5"/>
  <c r="H2096" i="5"/>
  <c r="I2096" i="5"/>
  <c r="G2097" i="5"/>
  <c r="H2097" i="5"/>
  <c r="I2097" i="5"/>
  <c r="G2098" i="5"/>
  <c r="H2098" i="5"/>
  <c r="I2098" i="5"/>
  <c r="G2099" i="5"/>
  <c r="H2099" i="5"/>
  <c r="I2099" i="5"/>
  <c r="G2100" i="5"/>
  <c r="H2100" i="5"/>
  <c r="I2100" i="5"/>
  <c r="G2101" i="5"/>
  <c r="H2101" i="5"/>
  <c r="I2101" i="5"/>
  <c r="G2102" i="5"/>
  <c r="H2102" i="5"/>
  <c r="I2102" i="5"/>
  <c r="G2103" i="5"/>
  <c r="H2103" i="5"/>
  <c r="I2103" i="5"/>
  <c r="G2104" i="5"/>
  <c r="H2104" i="5"/>
  <c r="I2104" i="5"/>
  <c r="G2105" i="5"/>
  <c r="H2105" i="5"/>
  <c r="I2105" i="5"/>
  <c r="G2106" i="5"/>
  <c r="H2106" i="5"/>
  <c r="I2106" i="5"/>
  <c r="G2107" i="5"/>
  <c r="H2107" i="5"/>
  <c r="I2107" i="5"/>
  <c r="G2108" i="5"/>
  <c r="H2108" i="5"/>
  <c r="I2108" i="5"/>
  <c r="G2109" i="5"/>
  <c r="H2109" i="5"/>
  <c r="I2109" i="5"/>
  <c r="G2110" i="5"/>
  <c r="H2110" i="5"/>
  <c r="I2110" i="5"/>
  <c r="G2111" i="5"/>
  <c r="H2111" i="5"/>
  <c r="I2111" i="5"/>
  <c r="G2112" i="5"/>
  <c r="H2112" i="5"/>
  <c r="I2112" i="5"/>
  <c r="G2113" i="5"/>
  <c r="H2113" i="5"/>
  <c r="I2113" i="5"/>
  <c r="G2114" i="5"/>
  <c r="H2114" i="5"/>
  <c r="I2114" i="5"/>
  <c r="G2115" i="5"/>
  <c r="H2115" i="5"/>
  <c r="I2115" i="5"/>
  <c r="G2116" i="5"/>
  <c r="H2116" i="5"/>
  <c r="I2116" i="5"/>
  <c r="G2117" i="5"/>
  <c r="H2117" i="5"/>
  <c r="I2117" i="5"/>
  <c r="G2118" i="5"/>
  <c r="H2118" i="5"/>
  <c r="I2118" i="5"/>
  <c r="G2119" i="5"/>
  <c r="H2119" i="5"/>
  <c r="I2119" i="5"/>
  <c r="G2120" i="5"/>
  <c r="H2120" i="5"/>
  <c r="I2120" i="5"/>
  <c r="G2121" i="5"/>
  <c r="H2121" i="5"/>
  <c r="I2121" i="5"/>
  <c r="G2122" i="5"/>
  <c r="H2122" i="5"/>
  <c r="I2122" i="5"/>
  <c r="G2123" i="5"/>
  <c r="H2123" i="5"/>
  <c r="I2123" i="5"/>
  <c r="G2124" i="5"/>
  <c r="H2124" i="5"/>
  <c r="I2124" i="5"/>
  <c r="G2125" i="5"/>
  <c r="H2125" i="5"/>
  <c r="I2125" i="5"/>
  <c r="G2126" i="5"/>
  <c r="H2126" i="5"/>
  <c r="I2126" i="5"/>
  <c r="G2127" i="5"/>
  <c r="H2127" i="5"/>
  <c r="I2127" i="5"/>
  <c r="G2128" i="5"/>
  <c r="H2128" i="5"/>
  <c r="I2128" i="5"/>
  <c r="G2129" i="5"/>
  <c r="H2129" i="5"/>
  <c r="I2129" i="5"/>
  <c r="G2130" i="5"/>
  <c r="H2130" i="5"/>
  <c r="I2130" i="5"/>
  <c r="G2131" i="5"/>
  <c r="H2131" i="5"/>
  <c r="I2131" i="5"/>
  <c r="G2132" i="5"/>
  <c r="H2132" i="5"/>
  <c r="I2132" i="5"/>
  <c r="G2133" i="5"/>
  <c r="H2133" i="5"/>
  <c r="I2133" i="5"/>
  <c r="G2134" i="5"/>
  <c r="H2134" i="5"/>
  <c r="I2134" i="5"/>
  <c r="G2135" i="5"/>
  <c r="H2135" i="5"/>
  <c r="I2135" i="5"/>
  <c r="G2136" i="5"/>
  <c r="H2136" i="5"/>
  <c r="I2136" i="5"/>
  <c r="G2137" i="5"/>
  <c r="H2137" i="5"/>
  <c r="I2137" i="5"/>
  <c r="G2138" i="5"/>
  <c r="H2138" i="5"/>
  <c r="I2138" i="5"/>
  <c r="G2139" i="5"/>
  <c r="H2139" i="5"/>
  <c r="I2139" i="5"/>
  <c r="G2140" i="5"/>
  <c r="H2140" i="5"/>
  <c r="I2140" i="5"/>
  <c r="G2141" i="5"/>
  <c r="H2141" i="5"/>
  <c r="I2141" i="5"/>
  <c r="G2142" i="5"/>
  <c r="H2142" i="5"/>
  <c r="I2142" i="5"/>
  <c r="G2143" i="5"/>
  <c r="H2143" i="5"/>
  <c r="I2143" i="5"/>
  <c r="G2144" i="5"/>
  <c r="H2144" i="5"/>
  <c r="I2144" i="5"/>
  <c r="G2145" i="5"/>
  <c r="H2145" i="5"/>
  <c r="I2145" i="5"/>
  <c r="G2146" i="5"/>
  <c r="H2146" i="5"/>
  <c r="I2146" i="5"/>
  <c r="G2147" i="5"/>
  <c r="H2147" i="5"/>
  <c r="I2147" i="5"/>
  <c r="G2148" i="5"/>
  <c r="H2148" i="5"/>
  <c r="I2148" i="5"/>
  <c r="G2149" i="5"/>
  <c r="H2149" i="5"/>
  <c r="I2149" i="5"/>
  <c r="G2150" i="5"/>
  <c r="H2150" i="5"/>
  <c r="I2150" i="5"/>
  <c r="G2151" i="5"/>
  <c r="H2151" i="5"/>
  <c r="I2151" i="5"/>
  <c r="G2152" i="5"/>
  <c r="H2152" i="5"/>
  <c r="I2152" i="5"/>
  <c r="G2153" i="5"/>
  <c r="H2153" i="5"/>
  <c r="I2153" i="5"/>
  <c r="G2154" i="5"/>
  <c r="H2154" i="5"/>
  <c r="I2154" i="5"/>
  <c r="G2155" i="5"/>
  <c r="H2155" i="5"/>
  <c r="I2155" i="5"/>
  <c r="G2156" i="5"/>
  <c r="H2156" i="5"/>
  <c r="I2156" i="5"/>
  <c r="G2157" i="5"/>
  <c r="H2157" i="5"/>
  <c r="I2157" i="5"/>
  <c r="G2158" i="5"/>
  <c r="H2158" i="5"/>
  <c r="I2158" i="5"/>
  <c r="G2159" i="5"/>
  <c r="H2159" i="5"/>
  <c r="I2159" i="5"/>
  <c r="G2160" i="5"/>
  <c r="H2160" i="5"/>
  <c r="I2160" i="5"/>
  <c r="G2161" i="5"/>
  <c r="H2161" i="5"/>
  <c r="I2161" i="5"/>
  <c r="G2162" i="5"/>
  <c r="H2162" i="5"/>
  <c r="I2162" i="5"/>
  <c r="G2163" i="5"/>
  <c r="H2163" i="5"/>
  <c r="I2163" i="5"/>
  <c r="G2164" i="5"/>
  <c r="H2164" i="5"/>
  <c r="I2164" i="5"/>
  <c r="G2165" i="5"/>
  <c r="H2165" i="5"/>
  <c r="I2165" i="5"/>
  <c r="G2166" i="5"/>
  <c r="H2166" i="5"/>
  <c r="I2166" i="5"/>
  <c r="G2167" i="5"/>
  <c r="H2167" i="5"/>
  <c r="I2167" i="5"/>
  <c r="G2168" i="5"/>
  <c r="H2168" i="5"/>
  <c r="I2168" i="5"/>
  <c r="G2169" i="5"/>
  <c r="H2169" i="5"/>
  <c r="I2169" i="5"/>
  <c r="G2170" i="5"/>
  <c r="H2170" i="5"/>
  <c r="I2170" i="5"/>
  <c r="G2171" i="5"/>
  <c r="H2171" i="5"/>
  <c r="I2171" i="5"/>
  <c r="G2172" i="5"/>
  <c r="H2172" i="5"/>
  <c r="I2172" i="5"/>
  <c r="G2173" i="5"/>
  <c r="H2173" i="5"/>
  <c r="I2173" i="5"/>
  <c r="G2174" i="5"/>
  <c r="H2174" i="5"/>
  <c r="I2174" i="5"/>
  <c r="G2175" i="5"/>
  <c r="H2175" i="5"/>
  <c r="I2175" i="5"/>
  <c r="G2176" i="5"/>
  <c r="H2176" i="5"/>
  <c r="I2176" i="5"/>
  <c r="G2177" i="5"/>
  <c r="H2177" i="5"/>
  <c r="I2177" i="5"/>
  <c r="G2178" i="5"/>
  <c r="H2178" i="5"/>
  <c r="I2178" i="5"/>
  <c r="G2179" i="5"/>
  <c r="H2179" i="5"/>
  <c r="I2179" i="5"/>
  <c r="G2180" i="5"/>
  <c r="H2180" i="5"/>
  <c r="I2180" i="5"/>
  <c r="G2181" i="5"/>
  <c r="H2181" i="5"/>
  <c r="I2181" i="5"/>
  <c r="G2182" i="5"/>
  <c r="H2182" i="5"/>
  <c r="I2182" i="5"/>
  <c r="G2183" i="5"/>
  <c r="H2183" i="5"/>
  <c r="I2183" i="5"/>
  <c r="G2184" i="5"/>
  <c r="H2184" i="5"/>
  <c r="I2184" i="5"/>
  <c r="G2185" i="5"/>
  <c r="H2185" i="5"/>
  <c r="I2185" i="5"/>
  <c r="G2186" i="5"/>
  <c r="H2186" i="5"/>
  <c r="I2186" i="5"/>
  <c r="G2187" i="5"/>
  <c r="H2187" i="5"/>
  <c r="I2187" i="5"/>
  <c r="G2188" i="5"/>
  <c r="H2188" i="5"/>
  <c r="I2188" i="5"/>
  <c r="G2189" i="5"/>
  <c r="H2189" i="5"/>
  <c r="I2189" i="5"/>
  <c r="G2190" i="5"/>
  <c r="H2190" i="5"/>
  <c r="I2190" i="5"/>
  <c r="G2191" i="5"/>
  <c r="H2191" i="5"/>
  <c r="I2191" i="5"/>
  <c r="G2192" i="5"/>
  <c r="H2192" i="5"/>
  <c r="I2192" i="5"/>
  <c r="G2193" i="5"/>
  <c r="H2193" i="5"/>
  <c r="I2193" i="5"/>
  <c r="G2194" i="5"/>
  <c r="H2194" i="5"/>
  <c r="I2194" i="5"/>
  <c r="G2195" i="5"/>
  <c r="H2195" i="5"/>
  <c r="I2195" i="5"/>
  <c r="G2196" i="5"/>
  <c r="H2196" i="5"/>
  <c r="I2196" i="5"/>
  <c r="G2197" i="5"/>
  <c r="H2197" i="5"/>
  <c r="I2197" i="5"/>
  <c r="G2198" i="5"/>
  <c r="H2198" i="5"/>
  <c r="I2198" i="5"/>
  <c r="G2199" i="5"/>
  <c r="H2199" i="5"/>
  <c r="I2199" i="5"/>
  <c r="G2200" i="5"/>
  <c r="H2200" i="5"/>
  <c r="I2200" i="5"/>
  <c r="G2201" i="5"/>
  <c r="H2201" i="5"/>
  <c r="I2201" i="5"/>
  <c r="G2202" i="5"/>
  <c r="H2202" i="5"/>
  <c r="I2202" i="5"/>
  <c r="G2203" i="5"/>
  <c r="H2203" i="5"/>
  <c r="I2203" i="5"/>
  <c r="G2204" i="5"/>
  <c r="H2204" i="5"/>
  <c r="I2204" i="5"/>
  <c r="G2205" i="5"/>
  <c r="H2205" i="5"/>
  <c r="I2205" i="5"/>
  <c r="G2206" i="5"/>
  <c r="H2206" i="5"/>
  <c r="I2206" i="5"/>
  <c r="G2207" i="5"/>
  <c r="H2207" i="5"/>
  <c r="I2207" i="5"/>
  <c r="G2208" i="5"/>
  <c r="H2208" i="5"/>
  <c r="I2208" i="5"/>
  <c r="G2209" i="5"/>
  <c r="H2209" i="5"/>
  <c r="I2209" i="5"/>
  <c r="G2210" i="5"/>
  <c r="H2210" i="5"/>
  <c r="I2210" i="5"/>
  <c r="G2211" i="5"/>
  <c r="H2211" i="5"/>
  <c r="I2211" i="5"/>
  <c r="G2212" i="5"/>
  <c r="H2212" i="5"/>
  <c r="I2212" i="5"/>
  <c r="G2213" i="5"/>
  <c r="H2213" i="5"/>
  <c r="I2213" i="5"/>
  <c r="G2214" i="5"/>
  <c r="H2214" i="5"/>
  <c r="I2214" i="5"/>
  <c r="G2215" i="5"/>
  <c r="H2215" i="5"/>
  <c r="I2215" i="5"/>
  <c r="G2216" i="5"/>
  <c r="H2216" i="5"/>
  <c r="I2216" i="5"/>
  <c r="G2217" i="5"/>
  <c r="H2217" i="5"/>
  <c r="I2217" i="5"/>
  <c r="G2218" i="5"/>
  <c r="H2218" i="5"/>
  <c r="I2218" i="5"/>
  <c r="G2219" i="5"/>
  <c r="H2219" i="5"/>
  <c r="I2219" i="5"/>
  <c r="G2220" i="5"/>
  <c r="H2220" i="5"/>
  <c r="I2220" i="5"/>
  <c r="G2221" i="5"/>
  <c r="H2221" i="5"/>
  <c r="I2221" i="5"/>
  <c r="G2222" i="5"/>
  <c r="H2222" i="5"/>
  <c r="I2222" i="5"/>
  <c r="G2223" i="5"/>
  <c r="H2223" i="5"/>
  <c r="I2223" i="5"/>
  <c r="G2224" i="5"/>
  <c r="H2224" i="5"/>
  <c r="I2224" i="5"/>
  <c r="G2225" i="5"/>
  <c r="H2225" i="5"/>
  <c r="I2225" i="5"/>
  <c r="G2226" i="5"/>
  <c r="H2226" i="5"/>
  <c r="I2226" i="5"/>
  <c r="G2227" i="5"/>
  <c r="H2227" i="5"/>
  <c r="I2227" i="5"/>
  <c r="G2228" i="5"/>
  <c r="H2228" i="5"/>
  <c r="I2228" i="5"/>
  <c r="G2229" i="5"/>
  <c r="H2229" i="5"/>
  <c r="I2229" i="5"/>
  <c r="G2230" i="5"/>
  <c r="H2230" i="5"/>
  <c r="I2230" i="5"/>
  <c r="G2231" i="5"/>
  <c r="H2231" i="5"/>
  <c r="I2231" i="5"/>
  <c r="G2232" i="5"/>
  <c r="H2232" i="5"/>
  <c r="I2232" i="5"/>
  <c r="G2233" i="5"/>
  <c r="H2233" i="5"/>
  <c r="I2233" i="5"/>
  <c r="G2234" i="5"/>
  <c r="H2234" i="5"/>
  <c r="I2234" i="5"/>
  <c r="G2235" i="5"/>
  <c r="H2235" i="5"/>
  <c r="I2235" i="5"/>
  <c r="G2236" i="5"/>
  <c r="H2236" i="5"/>
  <c r="I2236" i="5"/>
  <c r="G2237" i="5"/>
  <c r="H2237" i="5"/>
  <c r="I2237" i="5"/>
  <c r="G2238" i="5"/>
  <c r="H2238" i="5"/>
  <c r="I2238" i="5"/>
  <c r="G2239" i="5"/>
  <c r="H2239" i="5"/>
  <c r="I2239" i="5"/>
  <c r="G2240" i="5"/>
  <c r="H2240" i="5"/>
  <c r="I2240" i="5"/>
  <c r="G2241" i="5"/>
  <c r="H2241" i="5"/>
  <c r="I2241" i="5"/>
  <c r="G2242" i="5"/>
  <c r="H2242" i="5"/>
  <c r="I2242" i="5"/>
  <c r="G2243" i="5"/>
  <c r="H2243" i="5"/>
  <c r="I2243" i="5"/>
  <c r="G2244" i="5"/>
  <c r="H2244" i="5"/>
  <c r="I2244" i="5"/>
  <c r="G2245" i="5"/>
  <c r="H2245" i="5"/>
  <c r="I2245" i="5"/>
  <c r="G2246" i="5"/>
  <c r="H2246" i="5"/>
  <c r="I2246" i="5"/>
  <c r="G2247" i="5"/>
  <c r="H2247" i="5"/>
  <c r="I2247" i="5"/>
  <c r="G2248" i="5"/>
  <c r="H2248" i="5"/>
  <c r="I2248" i="5"/>
  <c r="G2249" i="5"/>
  <c r="H2249" i="5"/>
  <c r="I2249" i="5"/>
  <c r="G2250" i="5"/>
  <c r="H2250" i="5"/>
  <c r="I2250" i="5"/>
  <c r="G2251" i="5"/>
  <c r="H2251" i="5"/>
  <c r="I2251" i="5"/>
  <c r="G2252" i="5"/>
  <c r="H2252" i="5"/>
  <c r="I2252" i="5"/>
  <c r="G2253" i="5"/>
  <c r="H2253" i="5"/>
  <c r="I2253" i="5"/>
  <c r="G2254" i="5"/>
  <c r="H2254" i="5"/>
  <c r="I2254" i="5"/>
  <c r="G2255" i="5"/>
  <c r="H2255" i="5"/>
  <c r="I2255" i="5"/>
  <c r="G2256" i="5"/>
  <c r="H2256" i="5"/>
  <c r="I2256" i="5"/>
  <c r="G2257" i="5"/>
  <c r="H2257" i="5"/>
  <c r="I2257" i="5"/>
  <c r="G2258" i="5"/>
  <c r="H2258" i="5"/>
  <c r="I2258" i="5"/>
  <c r="G2259" i="5"/>
  <c r="H2259" i="5"/>
  <c r="I2259" i="5"/>
  <c r="G2260" i="5"/>
  <c r="H2260" i="5"/>
  <c r="I2260" i="5"/>
  <c r="G2261" i="5"/>
  <c r="H2261" i="5"/>
  <c r="I2261" i="5"/>
  <c r="G2262" i="5"/>
  <c r="H2262" i="5"/>
  <c r="I2262" i="5"/>
  <c r="G2263" i="5"/>
  <c r="H2263" i="5"/>
  <c r="I2263" i="5"/>
  <c r="G2264" i="5"/>
  <c r="H2264" i="5"/>
  <c r="I2264" i="5"/>
  <c r="G2265" i="5"/>
  <c r="H2265" i="5"/>
  <c r="I2265" i="5"/>
  <c r="G2266" i="5"/>
  <c r="H2266" i="5"/>
  <c r="I2266" i="5"/>
  <c r="G2267" i="5"/>
  <c r="H2267" i="5"/>
  <c r="I2267" i="5"/>
  <c r="G2268" i="5"/>
  <c r="H2268" i="5"/>
  <c r="I2268" i="5"/>
  <c r="G2269" i="5"/>
  <c r="H2269" i="5"/>
  <c r="I2269" i="5"/>
  <c r="G2270" i="5"/>
  <c r="H2270" i="5"/>
  <c r="I2270" i="5"/>
  <c r="G2271" i="5"/>
  <c r="H2271" i="5"/>
  <c r="I2271" i="5"/>
  <c r="G2272" i="5"/>
  <c r="H2272" i="5"/>
  <c r="I2272" i="5"/>
  <c r="G2273" i="5"/>
  <c r="H2273" i="5"/>
  <c r="I2273" i="5"/>
  <c r="G2274" i="5"/>
  <c r="H2274" i="5"/>
  <c r="I2274" i="5"/>
  <c r="G2275" i="5"/>
  <c r="H2275" i="5"/>
  <c r="I2275" i="5"/>
  <c r="G2276" i="5"/>
  <c r="H2276" i="5"/>
  <c r="I2276" i="5"/>
  <c r="G2277" i="5"/>
  <c r="H2277" i="5"/>
  <c r="I2277" i="5"/>
  <c r="G2278" i="5"/>
  <c r="H2278" i="5"/>
  <c r="I2278" i="5"/>
  <c r="G2279" i="5"/>
  <c r="H2279" i="5"/>
  <c r="I2279" i="5"/>
  <c r="G2280" i="5"/>
  <c r="H2280" i="5"/>
  <c r="I2280" i="5"/>
  <c r="G2281" i="5"/>
  <c r="H2281" i="5"/>
  <c r="I2281" i="5"/>
  <c r="G2282" i="5"/>
  <c r="H2282" i="5"/>
  <c r="I2282" i="5"/>
  <c r="G2283" i="5"/>
  <c r="H2283" i="5"/>
  <c r="I2283" i="5"/>
  <c r="G2284" i="5"/>
  <c r="H2284" i="5"/>
  <c r="I2284" i="5"/>
  <c r="G2285" i="5"/>
  <c r="H2285" i="5"/>
  <c r="I2285" i="5"/>
  <c r="G2286" i="5"/>
  <c r="H2286" i="5"/>
  <c r="I2286" i="5"/>
  <c r="G2287" i="5"/>
  <c r="H2287" i="5"/>
  <c r="I2287" i="5"/>
  <c r="G2288" i="5"/>
  <c r="H2288" i="5"/>
  <c r="I2288" i="5"/>
  <c r="G2289" i="5"/>
  <c r="H2289" i="5"/>
  <c r="I2289" i="5"/>
  <c r="G2290" i="5"/>
  <c r="H2290" i="5"/>
  <c r="I2290" i="5"/>
  <c r="G2291" i="5"/>
  <c r="H2291" i="5"/>
  <c r="I2291" i="5"/>
  <c r="G2292" i="5"/>
  <c r="H2292" i="5"/>
  <c r="I2292" i="5"/>
  <c r="G2293" i="5"/>
  <c r="H2293" i="5"/>
  <c r="I2293" i="5"/>
  <c r="G2294" i="5"/>
  <c r="H2294" i="5"/>
  <c r="I2294" i="5"/>
  <c r="G2295" i="5"/>
  <c r="H2295" i="5"/>
  <c r="I2295" i="5"/>
  <c r="G2296" i="5"/>
  <c r="H2296" i="5"/>
  <c r="I2296" i="5"/>
  <c r="G2297" i="5"/>
  <c r="H2297" i="5"/>
  <c r="I2297" i="5"/>
  <c r="G2298" i="5"/>
  <c r="H2298" i="5"/>
  <c r="I2298" i="5"/>
  <c r="G2299" i="5"/>
  <c r="H2299" i="5"/>
  <c r="I2299" i="5"/>
  <c r="G2300" i="5"/>
  <c r="H2300" i="5"/>
  <c r="I2300" i="5"/>
  <c r="G2301" i="5"/>
  <c r="H2301" i="5"/>
  <c r="I2301" i="5"/>
  <c r="G2302" i="5"/>
  <c r="H2302" i="5"/>
  <c r="I2302" i="5"/>
  <c r="G2303" i="5"/>
  <c r="H2303" i="5"/>
  <c r="I2303" i="5"/>
  <c r="G2304" i="5"/>
  <c r="H2304" i="5"/>
  <c r="I2304" i="5"/>
  <c r="G2305" i="5"/>
  <c r="H2305" i="5"/>
  <c r="I2305" i="5"/>
  <c r="G2306" i="5"/>
  <c r="H2306" i="5"/>
  <c r="I2306" i="5"/>
  <c r="G2307" i="5"/>
  <c r="H2307" i="5"/>
  <c r="I2307" i="5"/>
  <c r="G2308" i="5"/>
  <c r="H2308" i="5"/>
  <c r="I2308" i="5"/>
  <c r="G2309" i="5"/>
  <c r="H2309" i="5"/>
  <c r="I2309" i="5"/>
  <c r="G2310" i="5"/>
  <c r="H2310" i="5"/>
  <c r="I2310" i="5"/>
  <c r="G2311" i="5"/>
  <c r="H2311" i="5"/>
  <c r="I2311" i="5"/>
  <c r="G2312" i="5"/>
  <c r="H2312" i="5"/>
  <c r="I2312" i="5"/>
  <c r="G2313" i="5"/>
  <c r="H2313" i="5"/>
  <c r="I2313" i="5"/>
  <c r="G2314" i="5"/>
  <c r="H2314" i="5"/>
  <c r="I2314" i="5"/>
  <c r="G2315" i="5"/>
  <c r="H2315" i="5"/>
  <c r="I2315" i="5"/>
  <c r="G2316" i="5"/>
  <c r="H2316" i="5"/>
  <c r="I2316" i="5"/>
  <c r="G2317" i="5"/>
  <c r="H2317" i="5"/>
  <c r="I2317" i="5"/>
  <c r="G2318" i="5"/>
  <c r="H2318" i="5"/>
  <c r="I2318" i="5"/>
  <c r="G2319" i="5"/>
  <c r="H2319" i="5"/>
  <c r="I2319" i="5"/>
  <c r="G2320" i="5"/>
  <c r="H2320" i="5"/>
  <c r="I2320" i="5"/>
  <c r="G2321" i="5"/>
  <c r="H2321" i="5"/>
  <c r="I2321" i="5"/>
  <c r="G2322" i="5"/>
  <c r="H2322" i="5"/>
  <c r="I2322" i="5"/>
  <c r="G2323" i="5"/>
  <c r="H2323" i="5"/>
  <c r="I2323" i="5"/>
  <c r="G2324" i="5"/>
  <c r="H2324" i="5"/>
  <c r="I2324" i="5"/>
  <c r="G2325" i="5"/>
  <c r="H2325" i="5"/>
  <c r="I2325" i="5"/>
  <c r="G2326" i="5"/>
  <c r="H2326" i="5"/>
  <c r="I2326" i="5"/>
  <c r="G2327" i="5"/>
  <c r="H2327" i="5"/>
  <c r="I2327" i="5"/>
  <c r="G2328" i="5"/>
  <c r="H2328" i="5"/>
  <c r="I2328" i="5"/>
  <c r="G2329" i="5"/>
  <c r="H2329" i="5"/>
  <c r="I2329" i="5"/>
  <c r="G2330" i="5"/>
  <c r="H2330" i="5"/>
  <c r="I2330" i="5"/>
  <c r="G2331" i="5"/>
  <c r="H2331" i="5"/>
  <c r="I2331" i="5"/>
  <c r="G2332" i="5"/>
  <c r="H2332" i="5"/>
  <c r="I2332" i="5"/>
  <c r="G2333" i="5"/>
  <c r="H2333" i="5"/>
  <c r="I2333" i="5"/>
  <c r="G2334" i="5"/>
  <c r="H2334" i="5"/>
  <c r="I2334" i="5"/>
  <c r="G2335" i="5"/>
  <c r="H2335" i="5"/>
  <c r="I2335" i="5"/>
  <c r="G2336" i="5"/>
  <c r="H2336" i="5"/>
  <c r="I2336" i="5"/>
  <c r="G2337" i="5"/>
  <c r="H2337" i="5"/>
  <c r="I2337" i="5"/>
  <c r="G2338" i="5"/>
  <c r="H2338" i="5"/>
  <c r="I2338" i="5"/>
  <c r="G2339" i="5"/>
  <c r="H2339" i="5"/>
  <c r="I2339" i="5"/>
  <c r="G2340" i="5"/>
  <c r="H2340" i="5"/>
  <c r="I2340" i="5"/>
  <c r="G2341" i="5"/>
  <c r="H2341" i="5"/>
  <c r="I2341" i="5"/>
  <c r="G2342" i="5"/>
  <c r="H2342" i="5"/>
  <c r="I2342" i="5"/>
  <c r="G2343" i="5"/>
  <c r="H2343" i="5"/>
  <c r="I2343" i="5"/>
  <c r="G2344" i="5"/>
  <c r="H2344" i="5"/>
  <c r="I2344" i="5"/>
  <c r="G2345" i="5"/>
  <c r="H2345" i="5"/>
  <c r="I2345" i="5"/>
  <c r="G2346" i="5"/>
  <c r="H2346" i="5"/>
  <c r="I2346" i="5"/>
  <c r="G2347" i="5"/>
  <c r="H2347" i="5"/>
  <c r="I2347" i="5"/>
  <c r="G2348" i="5"/>
  <c r="H2348" i="5"/>
  <c r="I2348" i="5"/>
  <c r="G2349" i="5"/>
  <c r="H2349" i="5"/>
  <c r="I2349" i="5"/>
  <c r="G2350" i="5"/>
  <c r="H2350" i="5"/>
  <c r="I2350" i="5"/>
  <c r="G2351" i="5"/>
  <c r="H2351" i="5"/>
  <c r="I2351" i="5"/>
  <c r="G2352" i="5"/>
  <c r="H2352" i="5"/>
  <c r="I2352" i="5"/>
  <c r="G2353" i="5"/>
  <c r="H2353" i="5"/>
  <c r="I2353" i="5"/>
  <c r="G2354" i="5"/>
  <c r="H2354" i="5"/>
  <c r="I2354" i="5"/>
  <c r="G2355" i="5"/>
  <c r="H2355" i="5"/>
  <c r="I2355" i="5"/>
  <c r="G2356" i="5"/>
  <c r="H2356" i="5"/>
  <c r="I2356" i="5"/>
  <c r="G2357" i="5"/>
  <c r="H2357" i="5"/>
  <c r="I2357" i="5"/>
  <c r="G2358" i="5"/>
  <c r="H2358" i="5"/>
  <c r="I2358" i="5"/>
  <c r="G2359" i="5"/>
  <c r="H2359" i="5"/>
  <c r="I2359" i="5"/>
  <c r="G2360" i="5"/>
  <c r="H2360" i="5"/>
  <c r="I2360" i="5"/>
  <c r="G2361" i="5"/>
  <c r="H2361" i="5"/>
  <c r="I2361" i="5"/>
  <c r="G2362" i="5"/>
  <c r="H2362" i="5"/>
  <c r="I2362" i="5"/>
  <c r="G2363" i="5"/>
  <c r="H2363" i="5"/>
  <c r="I2363" i="5"/>
  <c r="G2364" i="5"/>
  <c r="H2364" i="5"/>
  <c r="I2364" i="5"/>
  <c r="G2365" i="5"/>
  <c r="H2365" i="5"/>
  <c r="I2365" i="5"/>
  <c r="G2366" i="5"/>
  <c r="H2366" i="5"/>
  <c r="I2366" i="5"/>
  <c r="G2367" i="5"/>
  <c r="H2367" i="5"/>
  <c r="I2367" i="5"/>
  <c r="G2368" i="5"/>
  <c r="H2368" i="5"/>
  <c r="I2368" i="5"/>
  <c r="G2369" i="5"/>
  <c r="H2369" i="5"/>
  <c r="I2369" i="5"/>
  <c r="G2370" i="5"/>
  <c r="H2370" i="5"/>
  <c r="I2370" i="5"/>
  <c r="G2371" i="5"/>
  <c r="H2371" i="5"/>
  <c r="I2371" i="5"/>
  <c r="G2372" i="5"/>
  <c r="H2372" i="5"/>
  <c r="I2372" i="5"/>
  <c r="G2373" i="5"/>
  <c r="H2373" i="5"/>
  <c r="I2373" i="5"/>
  <c r="G2374" i="5"/>
  <c r="H2374" i="5"/>
  <c r="I2374" i="5"/>
  <c r="G2375" i="5"/>
  <c r="H2375" i="5"/>
  <c r="I2375" i="5"/>
  <c r="G2376" i="5"/>
  <c r="H2376" i="5"/>
  <c r="I2376" i="5"/>
  <c r="G2377" i="5"/>
  <c r="H2377" i="5"/>
  <c r="I2377" i="5"/>
  <c r="G2378" i="5"/>
  <c r="H2378" i="5"/>
  <c r="I2378" i="5"/>
  <c r="G2379" i="5"/>
  <c r="H2379" i="5"/>
  <c r="I2379" i="5"/>
  <c r="G2380" i="5"/>
  <c r="H2380" i="5"/>
  <c r="I2380" i="5"/>
  <c r="G2381" i="5"/>
  <c r="H2381" i="5"/>
  <c r="I2381" i="5"/>
  <c r="G2382" i="5"/>
  <c r="H2382" i="5"/>
  <c r="I2382" i="5"/>
  <c r="G2383" i="5"/>
  <c r="H2383" i="5"/>
  <c r="I2383" i="5"/>
  <c r="G2384" i="5"/>
  <c r="H2384" i="5"/>
  <c r="I2384" i="5"/>
  <c r="G2385" i="5"/>
  <c r="H2385" i="5"/>
  <c r="I2385" i="5"/>
  <c r="G2386" i="5"/>
  <c r="H2386" i="5"/>
  <c r="I2386" i="5"/>
  <c r="G2387" i="5"/>
  <c r="H2387" i="5"/>
  <c r="I2387" i="5"/>
  <c r="G2388" i="5"/>
  <c r="H2388" i="5"/>
  <c r="I2388" i="5"/>
  <c r="G2389" i="5"/>
  <c r="H2389" i="5"/>
  <c r="I2389" i="5"/>
  <c r="G2390" i="5"/>
  <c r="H2390" i="5"/>
  <c r="I2390" i="5"/>
  <c r="G2391" i="5"/>
  <c r="H2391" i="5"/>
  <c r="I2391" i="5"/>
  <c r="G2392" i="5"/>
  <c r="H2392" i="5"/>
  <c r="I2392" i="5"/>
  <c r="G2393" i="5"/>
  <c r="H2393" i="5"/>
  <c r="I2393" i="5"/>
  <c r="G2394" i="5"/>
  <c r="H2394" i="5"/>
  <c r="I2394" i="5"/>
  <c r="G2395" i="5"/>
  <c r="H2395" i="5"/>
  <c r="I2395" i="5"/>
  <c r="G2396" i="5"/>
  <c r="H2396" i="5"/>
  <c r="I2396" i="5"/>
  <c r="G2397" i="5"/>
  <c r="H2397" i="5"/>
  <c r="I2397" i="5"/>
  <c r="G2398" i="5"/>
  <c r="H2398" i="5"/>
  <c r="I2398" i="5"/>
  <c r="G2399" i="5"/>
  <c r="H2399" i="5"/>
  <c r="I2399" i="5"/>
  <c r="G2400" i="5"/>
  <c r="H2400" i="5"/>
  <c r="I2400" i="5"/>
  <c r="G2401" i="5"/>
  <c r="H2401" i="5"/>
  <c r="I2401" i="5"/>
  <c r="G2402" i="5"/>
  <c r="H2402" i="5"/>
  <c r="I2402" i="5"/>
  <c r="G2403" i="5"/>
  <c r="H2403" i="5"/>
  <c r="I2403" i="5"/>
  <c r="G2404" i="5"/>
  <c r="H2404" i="5"/>
  <c r="I2404" i="5"/>
  <c r="G2405" i="5"/>
  <c r="H2405" i="5"/>
  <c r="I2405" i="5"/>
  <c r="G2406" i="5"/>
  <c r="H2406" i="5"/>
  <c r="I2406" i="5"/>
  <c r="G2407" i="5"/>
  <c r="H2407" i="5"/>
  <c r="I2407" i="5"/>
  <c r="G2408" i="5"/>
  <c r="H2408" i="5"/>
  <c r="I2408" i="5"/>
  <c r="G2409" i="5"/>
  <c r="H2409" i="5"/>
  <c r="I2409" i="5"/>
  <c r="G2410" i="5"/>
  <c r="H2410" i="5"/>
  <c r="I2410" i="5"/>
  <c r="G2411" i="5"/>
  <c r="H2411" i="5"/>
  <c r="I2411" i="5"/>
  <c r="G2412" i="5"/>
  <c r="H2412" i="5"/>
  <c r="I2412" i="5"/>
  <c r="G2413" i="5"/>
  <c r="H2413" i="5"/>
  <c r="I2413" i="5"/>
  <c r="G2414" i="5"/>
  <c r="H2414" i="5"/>
  <c r="I2414" i="5"/>
  <c r="G2415" i="5"/>
  <c r="H2415" i="5"/>
  <c r="I2415" i="5"/>
  <c r="G2416" i="5"/>
  <c r="H2416" i="5"/>
  <c r="I2416" i="5"/>
  <c r="G2417" i="5"/>
  <c r="H2417" i="5"/>
  <c r="I2417" i="5"/>
  <c r="G2418" i="5"/>
  <c r="H2418" i="5"/>
  <c r="I2418" i="5"/>
  <c r="G2419" i="5"/>
  <c r="H2419" i="5"/>
  <c r="I2419" i="5"/>
  <c r="G2420" i="5"/>
  <c r="H2420" i="5"/>
  <c r="I2420" i="5"/>
  <c r="G2421" i="5"/>
  <c r="H2421" i="5"/>
  <c r="I2421" i="5"/>
  <c r="G2422" i="5"/>
  <c r="H2422" i="5"/>
  <c r="I2422" i="5"/>
  <c r="G2423" i="5"/>
  <c r="H2423" i="5"/>
  <c r="I2423" i="5"/>
  <c r="G2424" i="5"/>
  <c r="H2424" i="5"/>
  <c r="I2424" i="5"/>
  <c r="G2425" i="5"/>
  <c r="H2425" i="5"/>
  <c r="I2425" i="5"/>
  <c r="G2426" i="5"/>
  <c r="H2426" i="5"/>
  <c r="I2426" i="5"/>
  <c r="G2427" i="5"/>
  <c r="H2427" i="5"/>
  <c r="I2427" i="5"/>
  <c r="G2428" i="5"/>
  <c r="H2428" i="5"/>
  <c r="I2428" i="5"/>
  <c r="G2429" i="5"/>
  <c r="H2429" i="5"/>
  <c r="I2429" i="5"/>
  <c r="G2430" i="5"/>
  <c r="H2430" i="5"/>
  <c r="I2430" i="5"/>
  <c r="G2431" i="5"/>
  <c r="H2431" i="5"/>
  <c r="I2431" i="5"/>
  <c r="G2432" i="5"/>
  <c r="H2432" i="5"/>
  <c r="I2432" i="5"/>
  <c r="G2433" i="5"/>
  <c r="H2433" i="5"/>
  <c r="I2433" i="5"/>
  <c r="G2434" i="5"/>
  <c r="H2434" i="5"/>
  <c r="I2434" i="5"/>
  <c r="G2435" i="5"/>
  <c r="H2435" i="5"/>
  <c r="I2435" i="5"/>
  <c r="G2436" i="5"/>
  <c r="H2436" i="5"/>
  <c r="I2436" i="5"/>
  <c r="G2437" i="5"/>
  <c r="H2437" i="5"/>
  <c r="I2437" i="5"/>
  <c r="G2438" i="5"/>
  <c r="H2438" i="5"/>
  <c r="I2438" i="5"/>
  <c r="G2439" i="5"/>
  <c r="H2439" i="5"/>
  <c r="I2439" i="5"/>
  <c r="G2440" i="5"/>
  <c r="H2440" i="5"/>
  <c r="I2440" i="5"/>
  <c r="G2441" i="5"/>
  <c r="H2441" i="5"/>
  <c r="I2441" i="5"/>
  <c r="G2442" i="5"/>
  <c r="H2442" i="5"/>
  <c r="I2442" i="5"/>
  <c r="G2443" i="5"/>
  <c r="H2443" i="5"/>
  <c r="I2443" i="5"/>
  <c r="G2444" i="5"/>
  <c r="H2444" i="5"/>
  <c r="I2444" i="5"/>
  <c r="G2445" i="5"/>
  <c r="H2445" i="5"/>
  <c r="I2445" i="5"/>
  <c r="G2446" i="5"/>
  <c r="H2446" i="5"/>
  <c r="I2446" i="5"/>
  <c r="G2447" i="5"/>
  <c r="H2447" i="5"/>
  <c r="I2447" i="5"/>
  <c r="G2448" i="5"/>
  <c r="H2448" i="5"/>
  <c r="I2448" i="5"/>
  <c r="G2449" i="5"/>
  <c r="H2449" i="5"/>
  <c r="I2449" i="5"/>
  <c r="G2450" i="5"/>
  <c r="H2450" i="5"/>
  <c r="I2450" i="5"/>
  <c r="G2451" i="5"/>
  <c r="H2451" i="5"/>
  <c r="I2451" i="5"/>
  <c r="G2452" i="5"/>
  <c r="H2452" i="5"/>
  <c r="I2452" i="5"/>
  <c r="G2453" i="5"/>
  <c r="H2453" i="5"/>
  <c r="I2453" i="5"/>
  <c r="G2454" i="5"/>
  <c r="H2454" i="5"/>
  <c r="I2454" i="5"/>
  <c r="G2455" i="5"/>
  <c r="H2455" i="5"/>
  <c r="I2455" i="5"/>
  <c r="G2456" i="5"/>
  <c r="H2456" i="5"/>
  <c r="I2456" i="5"/>
  <c r="G2457" i="5"/>
  <c r="H2457" i="5"/>
  <c r="I2457" i="5"/>
  <c r="G2458" i="5"/>
  <c r="H2458" i="5"/>
  <c r="I2458" i="5"/>
  <c r="G2459" i="5"/>
  <c r="H2459" i="5"/>
  <c r="I2459" i="5"/>
  <c r="G2460" i="5"/>
  <c r="H2460" i="5"/>
  <c r="I2460" i="5"/>
  <c r="G2461" i="5"/>
  <c r="H2461" i="5"/>
  <c r="I2461" i="5"/>
  <c r="G2462" i="5"/>
  <c r="H2462" i="5"/>
  <c r="I2462" i="5"/>
  <c r="G2463" i="5"/>
  <c r="H2463" i="5"/>
  <c r="I2463" i="5"/>
  <c r="G2464" i="5"/>
  <c r="H2464" i="5"/>
  <c r="I2464" i="5"/>
  <c r="G2465" i="5"/>
  <c r="H2465" i="5"/>
  <c r="I2465" i="5"/>
  <c r="G2466" i="5"/>
  <c r="H2466" i="5"/>
  <c r="I2466" i="5"/>
  <c r="G2467" i="5"/>
  <c r="H2467" i="5"/>
  <c r="I2467" i="5"/>
  <c r="G2468" i="5"/>
  <c r="H2468" i="5"/>
  <c r="I2468" i="5"/>
  <c r="G2469" i="5"/>
  <c r="H2469" i="5"/>
  <c r="I2469" i="5"/>
  <c r="G2470" i="5"/>
  <c r="H2470" i="5"/>
  <c r="I2470" i="5"/>
  <c r="G2471" i="5"/>
  <c r="H2471" i="5"/>
  <c r="I2471" i="5"/>
  <c r="G2472" i="5"/>
  <c r="H2472" i="5"/>
  <c r="I2472" i="5"/>
  <c r="G2473" i="5"/>
  <c r="H2473" i="5"/>
  <c r="I2473" i="5"/>
  <c r="G2474" i="5"/>
  <c r="H2474" i="5"/>
  <c r="I2474" i="5"/>
  <c r="G2475" i="5"/>
  <c r="H2475" i="5"/>
  <c r="I2475" i="5"/>
  <c r="G2476" i="5"/>
  <c r="H2476" i="5"/>
  <c r="I2476" i="5"/>
  <c r="G2477" i="5"/>
  <c r="H2477" i="5"/>
  <c r="I2477" i="5"/>
  <c r="G2478" i="5"/>
  <c r="H2478" i="5"/>
  <c r="I2478" i="5"/>
  <c r="G2479" i="5"/>
  <c r="H2479" i="5"/>
  <c r="I2479" i="5"/>
  <c r="G2480" i="5"/>
  <c r="H2480" i="5"/>
  <c r="I2480" i="5"/>
  <c r="G2481" i="5"/>
  <c r="H2481" i="5"/>
  <c r="I2481" i="5"/>
  <c r="G2482" i="5"/>
  <c r="H2482" i="5"/>
  <c r="I2482" i="5"/>
  <c r="G2483" i="5"/>
  <c r="H2483" i="5"/>
  <c r="I2483" i="5"/>
  <c r="G2484" i="5"/>
  <c r="H2484" i="5"/>
  <c r="I2484" i="5"/>
  <c r="G2485" i="5"/>
  <c r="H2485" i="5"/>
  <c r="I2485" i="5"/>
  <c r="G2486" i="5"/>
  <c r="H2486" i="5"/>
  <c r="I2486" i="5"/>
  <c r="G2487" i="5"/>
  <c r="H2487" i="5"/>
  <c r="I2487" i="5"/>
  <c r="G2488" i="5"/>
  <c r="H2488" i="5"/>
  <c r="I2488" i="5"/>
  <c r="G2489" i="5"/>
  <c r="H2489" i="5"/>
  <c r="I2489" i="5"/>
  <c r="G2490" i="5"/>
  <c r="H2490" i="5"/>
  <c r="I2490" i="5"/>
  <c r="G2491" i="5"/>
  <c r="H2491" i="5"/>
  <c r="I2491" i="5"/>
  <c r="G2492" i="5"/>
  <c r="H2492" i="5"/>
  <c r="I2492" i="5"/>
  <c r="G2493" i="5"/>
  <c r="H2493" i="5"/>
  <c r="I2493" i="5"/>
  <c r="G2494" i="5"/>
  <c r="H2494" i="5"/>
  <c r="I2494" i="5"/>
  <c r="G2495" i="5"/>
  <c r="H2495" i="5"/>
  <c r="I2495" i="5"/>
  <c r="G2496" i="5"/>
  <c r="H2496" i="5"/>
  <c r="I2496" i="5"/>
  <c r="G2497" i="5"/>
  <c r="H2497" i="5"/>
  <c r="I2497" i="5"/>
  <c r="G2498" i="5"/>
  <c r="H2498" i="5"/>
  <c r="I2498" i="5"/>
  <c r="G2499" i="5"/>
  <c r="H2499" i="5"/>
  <c r="I2499" i="5"/>
  <c r="G2500" i="5"/>
  <c r="H2500" i="5"/>
  <c r="I2500" i="5"/>
  <c r="G2501" i="5"/>
  <c r="H2501" i="5"/>
  <c r="I2501" i="5"/>
  <c r="G2502" i="5"/>
  <c r="H2502" i="5"/>
  <c r="I2502" i="5"/>
  <c r="G2503" i="5"/>
  <c r="H2503" i="5"/>
  <c r="I2503" i="5"/>
  <c r="G2504" i="5"/>
  <c r="H2504" i="5"/>
  <c r="I2504" i="5"/>
  <c r="G2505" i="5"/>
  <c r="H2505" i="5"/>
  <c r="I2505" i="5"/>
  <c r="G2506" i="5"/>
  <c r="H2506" i="5"/>
  <c r="I2506" i="5"/>
  <c r="G2507" i="5"/>
  <c r="H2507" i="5"/>
  <c r="I2507" i="5"/>
  <c r="G2508" i="5"/>
  <c r="H2508" i="5"/>
  <c r="I2508" i="5"/>
  <c r="G2509" i="5"/>
  <c r="H2509" i="5"/>
  <c r="I2509" i="5"/>
  <c r="G2510" i="5"/>
  <c r="H2510" i="5"/>
  <c r="I2510" i="5"/>
  <c r="G2511" i="5"/>
  <c r="H2511" i="5"/>
  <c r="I2511" i="5"/>
  <c r="G2512" i="5"/>
  <c r="H2512" i="5"/>
  <c r="I2512" i="5"/>
  <c r="G2513" i="5"/>
  <c r="H2513" i="5"/>
  <c r="I2513" i="5"/>
  <c r="G2514" i="5"/>
  <c r="H2514" i="5"/>
  <c r="I2514" i="5"/>
  <c r="G2515" i="5"/>
  <c r="H2515" i="5"/>
  <c r="I2515" i="5"/>
  <c r="G2516" i="5"/>
  <c r="H2516" i="5"/>
  <c r="I2516" i="5"/>
  <c r="G2517" i="5"/>
  <c r="H2517" i="5"/>
  <c r="I2517" i="5"/>
  <c r="G2518" i="5"/>
  <c r="H2518" i="5"/>
  <c r="I2518" i="5"/>
  <c r="G2519" i="5"/>
  <c r="H2519" i="5"/>
  <c r="I2519" i="5"/>
  <c r="G2520" i="5"/>
  <c r="H2520" i="5"/>
  <c r="I2520" i="5"/>
  <c r="G2521" i="5"/>
  <c r="H2521" i="5"/>
  <c r="I2521" i="5"/>
  <c r="G2522" i="5"/>
  <c r="H2522" i="5"/>
  <c r="I2522" i="5"/>
  <c r="G2523" i="5"/>
  <c r="H2523" i="5"/>
  <c r="I2523" i="5"/>
  <c r="G2524" i="5"/>
  <c r="H2524" i="5"/>
  <c r="I2524" i="5"/>
  <c r="G2525" i="5"/>
  <c r="H2525" i="5"/>
  <c r="I2525" i="5"/>
  <c r="G2526" i="5"/>
  <c r="H2526" i="5"/>
  <c r="I2526" i="5"/>
  <c r="G2527" i="5"/>
  <c r="H2527" i="5"/>
  <c r="I2527" i="5"/>
  <c r="G2528" i="5"/>
  <c r="H2528" i="5"/>
  <c r="I2528" i="5"/>
  <c r="G2529" i="5"/>
  <c r="H2529" i="5"/>
  <c r="I2529" i="5"/>
  <c r="G2530" i="5"/>
  <c r="H2530" i="5"/>
  <c r="I2530" i="5"/>
  <c r="G2531" i="5"/>
  <c r="H2531" i="5"/>
  <c r="I2531" i="5"/>
  <c r="G2532" i="5"/>
  <c r="H2532" i="5"/>
  <c r="I2532" i="5"/>
  <c r="G2533" i="5"/>
  <c r="H2533" i="5"/>
  <c r="I2533" i="5"/>
  <c r="G2534" i="5"/>
  <c r="H2534" i="5"/>
  <c r="I2534" i="5"/>
  <c r="G2535" i="5"/>
  <c r="H2535" i="5"/>
  <c r="I2535" i="5"/>
  <c r="G2536" i="5"/>
  <c r="H2536" i="5"/>
  <c r="I2536" i="5"/>
  <c r="G2537" i="5"/>
  <c r="H2537" i="5"/>
  <c r="I2537" i="5"/>
  <c r="G2538" i="5"/>
  <c r="H2538" i="5"/>
  <c r="I2538" i="5"/>
  <c r="G2539" i="5"/>
  <c r="H2539" i="5"/>
  <c r="I2539" i="5"/>
  <c r="G2540" i="5"/>
  <c r="H2540" i="5"/>
  <c r="I2540" i="5"/>
  <c r="G2541" i="5"/>
  <c r="H2541" i="5"/>
  <c r="I2541" i="5"/>
  <c r="G2542" i="5"/>
  <c r="H2542" i="5"/>
  <c r="I2542" i="5"/>
  <c r="G2543" i="5"/>
  <c r="H2543" i="5"/>
  <c r="I2543" i="5"/>
  <c r="G2544" i="5"/>
  <c r="H2544" i="5"/>
  <c r="I2544" i="5"/>
  <c r="G2545" i="5"/>
  <c r="H2545" i="5"/>
  <c r="I2545" i="5"/>
  <c r="G2546" i="5"/>
  <c r="H2546" i="5"/>
  <c r="I2546" i="5"/>
  <c r="G2547" i="5"/>
  <c r="H2547" i="5"/>
  <c r="I2547" i="5"/>
  <c r="G2548" i="5"/>
  <c r="H2548" i="5"/>
  <c r="I2548" i="5"/>
  <c r="G2549" i="5"/>
  <c r="H2549" i="5"/>
  <c r="I2549" i="5"/>
  <c r="G2550" i="5"/>
  <c r="H2550" i="5"/>
  <c r="I2550" i="5"/>
  <c r="G2551" i="5"/>
  <c r="H2551" i="5"/>
  <c r="I2551" i="5"/>
  <c r="G2552" i="5"/>
  <c r="H2552" i="5"/>
  <c r="I2552" i="5"/>
  <c r="G2553" i="5"/>
  <c r="H2553" i="5"/>
  <c r="I2553" i="5"/>
  <c r="G2554" i="5"/>
  <c r="H2554" i="5"/>
  <c r="I2554" i="5"/>
  <c r="G2555" i="5"/>
  <c r="H2555" i="5"/>
  <c r="I2555" i="5"/>
  <c r="G2556" i="5"/>
  <c r="H2556" i="5"/>
  <c r="I2556" i="5"/>
  <c r="G2557" i="5"/>
  <c r="H2557" i="5"/>
  <c r="I2557" i="5"/>
  <c r="G2558" i="5"/>
  <c r="H2558" i="5"/>
  <c r="I2558" i="5"/>
  <c r="G2559" i="5"/>
  <c r="H2559" i="5"/>
  <c r="I2559" i="5"/>
  <c r="G2560" i="5"/>
  <c r="H2560" i="5"/>
  <c r="I2560" i="5"/>
  <c r="G2561" i="5"/>
  <c r="H2561" i="5"/>
  <c r="I2561" i="5"/>
  <c r="G2562" i="5"/>
  <c r="H2562" i="5"/>
  <c r="I2562" i="5"/>
  <c r="G2563" i="5"/>
  <c r="H2563" i="5"/>
  <c r="I2563" i="5"/>
  <c r="G2564" i="5"/>
  <c r="H2564" i="5"/>
  <c r="I2564" i="5"/>
  <c r="G2565" i="5"/>
  <c r="H2565" i="5"/>
  <c r="I2565" i="5"/>
  <c r="G2566" i="5"/>
  <c r="H2566" i="5"/>
  <c r="I2566" i="5"/>
  <c r="G2567" i="5"/>
  <c r="H2567" i="5"/>
  <c r="I2567" i="5"/>
  <c r="G2568" i="5"/>
  <c r="H2568" i="5"/>
  <c r="I2568" i="5"/>
  <c r="G2569" i="5"/>
  <c r="H2569" i="5"/>
  <c r="I2569" i="5"/>
  <c r="G2570" i="5"/>
  <c r="H2570" i="5"/>
  <c r="I2570" i="5"/>
  <c r="G2571" i="5"/>
  <c r="H2571" i="5"/>
  <c r="I2571" i="5"/>
  <c r="G2572" i="5"/>
  <c r="H2572" i="5"/>
  <c r="I2572" i="5"/>
  <c r="G2573" i="5"/>
  <c r="H2573" i="5"/>
  <c r="I2573" i="5"/>
  <c r="G2574" i="5"/>
  <c r="H2574" i="5"/>
  <c r="I2574" i="5"/>
  <c r="G2575" i="5"/>
  <c r="H2575" i="5"/>
  <c r="I2575" i="5"/>
  <c r="G2576" i="5"/>
  <c r="H2576" i="5"/>
  <c r="I2576" i="5"/>
  <c r="G2577" i="5"/>
  <c r="H2577" i="5"/>
  <c r="I2577" i="5"/>
  <c r="G2578" i="5"/>
  <c r="H2578" i="5"/>
  <c r="I2578" i="5"/>
  <c r="G2579" i="5"/>
  <c r="H2579" i="5"/>
  <c r="I2579" i="5"/>
  <c r="G2580" i="5"/>
  <c r="H2580" i="5"/>
  <c r="I2580" i="5"/>
  <c r="G2581" i="5"/>
  <c r="H2581" i="5"/>
  <c r="I2581" i="5"/>
  <c r="G2582" i="5"/>
  <c r="H2582" i="5"/>
  <c r="I2582" i="5"/>
  <c r="G2583" i="5"/>
  <c r="H2583" i="5"/>
  <c r="I2583" i="5"/>
  <c r="G2584" i="5"/>
  <c r="H2584" i="5"/>
  <c r="I2584" i="5"/>
  <c r="G2585" i="5"/>
  <c r="H2585" i="5"/>
  <c r="I2585" i="5"/>
  <c r="G2586" i="5"/>
  <c r="H2586" i="5"/>
  <c r="I2586" i="5"/>
  <c r="G2587" i="5"/>
  <c r="H2587" i="5"/>
  <c r="I2587" i="5"/>
  <c r="G2588" i="5"/>
  <c r="H2588" i="5"/>
  <c r="I2588" i="5"/>
  <c r="G2589" i="5"/>
  <c r="H2589" i="5"/>
  <c r="I2589" i="5"/>
  <c r="G2590" i="5"/>
  <c r="H2590" i="5"/>
  <c r="I2590" i="5"/>
  <c r="G2591" i="5"/>
  <c r="H2591" i="5"/>
  <c r="I2591" i="5"/>
  <c r="G2592" i="5"/>
  <c r="H2592" i="5"/>
  <c r="I2592" i="5"/>
  <c r="G2593" i="5"/>
  <c r="H2593" i="5"/>
  <c r="I2593" i="5"/>
  <c r="G2594" i="5"/>
  <c r="H2594" i="5"/>
  <c r="I2594" i="5"/>
  <c r="G2595" i="5"/>
  <c r="H2595" i="5"/>
  <c r="I2595" i="5"/>
  <c r="G2596" i="5"/>
  <c r="H2596" i="5"/>
  <c r="I2596" i="5"/>
  <c r="G2597" i="5"/>
  <c r="H2597" i="5"/>
  <c r="I2597" i="5"/>
  <c r="G2598" i="5"/>
  <c r="H2598" i="5"/>
  <c r="I2598" i="5"/>
  <c r="G2599" i="5"/>
  <c r="H2599" i="5"/>
  <c r="I2599" i="5"/>
  <c r="G2600" i="5"/>
  <c r="H2600" i="5"/>
  <c r="I2600" i="5"/>
  <c r="G2601" i="5"/>
  <c r="H2601" i="5"/>
  <c r="I2601" i="5"/>
  <c r="G2602" i="5"/>
  <c r="H2602" i="5"/>
  <c r="I2602" i="5"/>
  <c r="G2603" i="5"/>
  <c r="H2603" i="5"/>
  <c r="I2603" i="5"/>
  <c r="G2604" i="5"/>
  <c r="H2604" i="5"/>
  <c r="I2604" i="5"/>
  <c r="G2605" i="5"/>
  <c r="H2605" i="5"/>
  <c r="I2605" i="5"/>
  <c r="G2606" i="5"/>
  <c r="H2606" i="5"/>
  <c r="I2606" i="5"/>
  <c r="G2607" i="5"/>
  <c r="H2607" i="5"/>
  <c r="I2607" i="5"/>
  <c r="G2608" i="5"/>
  <c r="H2608" i="5"/>
  <c r="I2608" i="5"/>
  <c r="G2609" i="5"/>
  <c r="H2609" i="5"/>
  <c r="I2609" i="5"/>
  <c r="G2610" i="5"/>
  <c r="H2610" i="5"/>
  <c r="I2610" i="5"/>
  <c r="G2611" i="5"/>
  <c r="H2611" i="5"/>
  <c r="I2611" i="5"/>
  <c r="G2612" i="5"/>
  <c r="H2612" i="5"/>
  <c r="I2612" i="5"/>
  <c r="G2613" i="5"/>
  <c r="H2613" i="5"/>
  <c r="I2613" i="5"/>
  <c r="G2614" i="5"/>
  <c r="H2614" i="5"/>
  <c r="I2614" i="5"/>
  <c r="G2615" i="5"/>
  <c r="H2615" i="5"/>
  <c r="I2615" i="5"/>
  <c r="G2616" i="5"/>
  <c r="H2616" i="5"/>
  <c r="I2616" i="5"/>
  <c r="G2617" i="5"/>
  <c r="H2617" i="5"/>
  <c r="I2617" i="5"/>
  <c r="G2618" i="5"/>
  <c r="H2618" i="5"/>
  <c r="I2618" i="5"/>
  <c r="G2619" i="5"/>
  <c r="H2619" i="5"/>
  <c r="I2619" i="5"/>
  <c r="G2620" i="5"/>
  <c r="H2620" i="5"/>
  <c r="I2620" i="5"/>
  <c r="G2621" i="5"/>
  <c r="H2621" i="5"/>
  <c r="I2621" i="5"/>
  <c r="G2622" i="5"/>
  <c r="H2622" i="5"/>
  <c r="I2622" i="5"/>
  <c r="G2623" i="5"/>
  <c r="H2623" i="5"/>
  <c r="I2623" i="5"/>
  <c r="G2624" i="5"/>
  <c r="H2624" i="5"/>
  <c r="I2624" i="5"/>
  <c r="G2625" i="5"/>
  <c r="H2625" i="5"/>
  <c r="I2625" i="5"/>
  <c r="G2626" i="5"/>
  <c r="H2626" i="5"/>
  <c r="I2626" i="5"/>
  <c r="G2627" i="5"/>
  <c r="H2627" i="5"/>
  <c r="I2627" i="5"/>
  <c r="G2628" i="5"/>
  <c r="H2628" i="5"/>
  <c r="I2628" i="5"/>
  <c r="G2629" i="5"/>
  <c r="H2629" i="5"/>
  <c r="I2629" i="5"/>
  <c r="G2630" i="5"/>
  <c r="H2630" i="5"/>
  <c r="I2630" i="5"/>
  <c r="G2631" i="5"/>
  <c r="H2631" i="5"/>
  <c r="I2631" i="5"/>
  <c r="G2632" i="5"/>
  <c r="H2632" i="5"/>
  <c r="I2632" i="5"/>
  <c r="G2633" i="5"/>
  <c r="H2633" i="5"/>
  <c r="I2633" i="5"/>
  <c r="G2634" i="5"/>
  <c r="H2634" i="5"/>
  <c r="I2634" i="5"/>
  <c r="G2635" i="5"/>
  <c r="H2635" i="5"/>
  <c r="I2635" i="5"/>
  <c r="G2636" i="5"/>
  <c r="H2636" i="5"/>
  <c r="I2636" i="5"/>
  <c r="G2637" i="5"/>
  <c r="H2637" i="5"/>
  <c r="I2637" i="5"/>
  <c r="G2638" i="5"/>
  <c r="H2638" i="5"/>
  <c r="I2638" i="5"/>
  <c r="G2639" i="5"/>
  <c r="H2639" i="5"/>
  <c r="I2639" i="5"/>
  <c r="G2640" i="5"/>
  <c r="H2640" i="5"/>
  <c r="I2640" i="5"/>
  <c r="G2641" i="5"/>
  <c r="H2641" i="5"/>
  <c r="I2641" i="5"/>
  <c r="G2642" i="5"/>
  <c r="H2642" i="5"/>
  <c r="I2642" i="5"/>
  <c r="G2643" i="5"/>
  <c r="H2643" i="5"/>
  <c r="I2643" i="5"/>
  <c r="G2644" i="5"/>
  <c r="H2644" i="5"/>
  <c r="I2644" i="5"/>
  <c r="G2645" i="5"/>
  <c r="H2645" i="5"/>
  <c r="I2645" i="5"/>
  <c r="G2646" i="5"/>
  <c r="H2646" i="5"/>
  <c r="I2646" i="5"/>
  <c r="G2647" i="5"/>
  <c r="H2647" i="5"/>
  <c r="I2647" i="5"/>
  <c r="G2648" i="5"/>
  <c r="H2648" i="5"/>
  <c r="I2648" i="5"/>
  <c r="G2649" i="5"/>
  <c r="H2649" i="5"/>
  <c r="I2649" i="5"/>
  <c r="G2650" i="5"/>
  <c r="H2650" i="5"/>
  <c r="I2650" i="5"/>
  <c r="G2651" i="5"/>
  <c r="H2651" i="5"/>
  <c r="I2651" i="5"/>
  <c r="G2652" i="5"/>
  <c r="H2652" i="5"/>
  <c r="I2652" i="5"/>
  <c r="G2653" i="5"/>
  <c r="H2653" i="5"/>
  <c r="I2653" i="5"/>
  <c r="G2654" i="5"/>
  <c r="H2654" i="5"/>
  <c r="I2654" i="5"/>
  <c r="G2655" i="5"/>
  <c r="H2655" i="5"/>
  <c r="I2655" i="5"/>
  <c r="G2656" i="5"/>
  <c r="H2656" i="5"/>
  <c r="I2656" i="5"/>
  <c r="G2657" i="5"/>
  <c r="H2657" i="5"/>
  <c r="I2657" i="5"/>
  <c r="G2658" i="5"/>
  <c r="H2658" i="5"/>
  <c r="I2658" i="5"/>
  <c r="G2659" i="5"/>
  <c r="H2659" i="5"/>
  <c r="I2659" i="5"/>
  <c r="G2660" i="5"/>
  <c r="H2660" i="5"/>
  <c r="I2660" i="5"/>
  <c r="G2661" i="5"/>
  <c r="H2661" i="5"/>
  <c r="I2661" i="5"/>
  <c r="G2662" i="5"/>
  <c r="H2662" i="5"/>
  <c r="I2662" i="5"/>
  <c r="G2663" i="5"/>
  <c r="H2663" i="5"/>
  <c r="I2663" i="5"/>
  <c r="G2664" i="5"/>
  <c r="H2664" i="5"/>
  <c r="I2664" i="5"/>
  <c r="G2665" i="5"/>
  <c r="H2665" i="5"/>
  <c r="I2665" i="5"/>
  <c r="G2666" i="5"/>
  <c r="H2666" i="5"/>
  <c r="I2666" i="5"/>
  <c r="G2667" i="5"/>
  <c r="H2667" i="5"/>
  <c r="I2667" i="5"/>
  <c r="G2668" i="5"/>
  <c r="H2668" i="5"/>
  <c r="I2668" i="5"/>
  <c r="G2669" i="5"/>
  <c r="H2669" i="5"/>
  <c r="I2669" i="5"/>
  <c r="G2670" i="5"/>
  <c r="H2670" i="5"/>
  <c r="I2670" i="5"/>
  <c r="G2671" i="5"/>
  <c r="H2671" i="5"/>
  <c r="I2671" i="5"/>
  <c r="G2672" i="5"/>
  <c r="H2672" i="5"/>
  <c r="I2672" i="5"/>
  <c r="G2673" i="5"/>
  <c r="H2673" i="5"/>
  <c r="I2673" i="5"/>
  <c r="G2674" i="5"/>
  <c r="H2674" i="5"/>
  <c r="I2674" i="5"/>
  <c r="G2675" i="5"/>
  <c r="H2675" i="5"/>
  <c r="I2675" i="5"/>
  <c r="G2676" i="5"/>
  <c r="H2676" i="5"/>
  <c r="I2676" i="5"/>
  <c r="G2677" i="5"/>
  <c r="H2677" i="5"/>
  <c r="I2677" i="5"/>
  <c r="G2678" i="5"/>
  <c r="H2678" i="5"/>
  <c r="I2678" i="5"/>
  <c r="G2679" i="5"/>
  <c r="H2679" i="5"/>
  <c r="I2679" i="5"/>
  <c r="G2680" i="5"/>
  <c r="H2680" i="5"/>
  <c r="I2680" i="5"/>
  <c r="G2681" i="5"/>
  <c r="H2681" i="5"/>
  <c r="I2681" i="5"/>
  <c r="G2682" i="5"/>
  <c r="H2682" i="5"/>
  <c r="I2682" i="5"/>
  <c r="G2683" i="5"/>
  <c r="H2683" i="5"/>
  <c r="I2683" i="5"/>
  <c r="G2684" i="5"/>
  <c r="H2684" i="5"/>
  <c r="I2684" i="5"/>
  <c r="G2685" i="5"/>
  <c r="H2685" i="5"/>
  <c r="I2685" i="5"/>
  <c r="G2686" i="5"/>
  <c r="H2686" i="5"/>
  <c r="I2686" i="5"/>
  <c r="G2687" i="5"/>
  <c r="H2687" i="5"/>
  <c r="I2687" i="5"/>
  <c r="G2688" i="5"/>
  <c r="H2688" i="5"/>
  <c r="I2688" i="5"/>
  <c r="G2689" i="5"/>
  <c r="H2689" i="5"/>
  <c r="I2689" i="5"/>
  <c r="G2690" i="5"/>
  <c r="H2690" i="5"/>
  <c r="I2690" i="5"/>
  <c r="G2691" i="5"/>
  <c r="H2691" i="5"/>
  <c r="I2691" i="5"/>
  <c r="G2692" i="5"/>
  <c r="H2692" i="5"/>
  <c r="I2692" i="5"/>
  <c r="G2693" i="5"/>
  <c r="H2693" i="5"/>
  <c r="I2693" i="5"/>
  <c r="G2694" i="5"/>
  <c r="H2694" i="5"/>
  <c r="I2694" i="5"/>
  <c r="G2695" i="5"/>
  <c r="H2695" i="5"/>
  <c r="I2695" i="5"/>
  <c r="G2696" i="5"/>
  <c r="H2696" i="5"/>
  <c r="I2696" i="5"/>
  <c r="G2697" i="5"/>
  <c r="H2697" i="5"/>
  <c r="I2697" i="5"/>
  <c r="G2698" i="5"/>
  <c r="H2698" i="5"/>
  <c r="I2698" i="5"/>
  <c r="G2699" i="5"/>
  <c r="H2699" i="5"/>
  <c r="I2699" i="5"/>
  <c r="G2700" i="5"/>
  <c r="H2700" i="5"/>
  <c r="I2700" i="5"/>
  <c r="G2701" i="5"/>
  <c r="H2701" i="5"/>
  <c r="I2701" i="5"/>
  <c r="G2702" i="5"/>
  <c r="H2702" i="5"/>
  <c r="I2702" i="5"/>
  <c r="G2703" i="5"/>
  <c r="H2703" i="5"/>
  <c r="I2703" i="5"/>
  <c r="G2704" i="5"/>
  <c r="H2704" i="5"/>
  <c r="I2704" i="5"/>
  <c r="G2705" i="5"/>
  <c r="H2705" i="5"/>
  <c r="I2705" i="5"/>
  <c r="G2706" i="5"/>
  <c r="H2706" i="5"/>
  <c r="I2706" i="5"/>
  <c r="G2707" i="5"/>
  <c r="H2707" i="5"/>
  <c r="I2707" i="5"/>
  <c r="G2708" i="5"/>
  <c r="H2708" i="5"/>
  <c r="I2708" i="5"/>
  <c r="G2709" i="5"/>
  <c r="H2709" i="5"/>
  <c r="I2709" i="5"/>
  <c r="G2710" i="5"/>
  <c r="H2710" i="5"/>
  <c r="I2710" i="5"/>
  <c r="G2711" i="5"/>
  <c r="H2711" i="5"/>
  <c r="I2711" i="5"/>
  <c r="G2712" i="5"/>
  <c r="H2712" i="5"/>
  <c r="I2712" i="5"/>
  <c r="G2713" i="5"/>
  <c r="H2713" i="5"/>
  <c r="I2713" i="5"/>
  <c r="G2714" i="5"/>
  <c r="H2714" i="5"/>
  <c r="I2714" i="5"/>
  <c r="G2715" i="5"/>
  <c r="H2715" i="5"/>
  <c r="I2715" i="5"/>
  <c r="G2716" i="5"/>
  <c r="H2716" i="5"/>
  <c r="I2716" i="5"/>
  <c r="G2717" i="5"/>
  <c r="H2717" i="5"/>
  <c r="I2717" i="5"/>
  <c r="G2718" i="5"/>
  <c r="H2718" i="5"/>
  <c r="I2718" i="5"/>
  <c r="G2719" i="5"/>
  <c r="H2719" i="5"/>
  <c r="I2719" i="5"/>
  <c r="G2720" i="5"/>
  <c r="H2720" i="5"/>
  <c r="I2720" i="5"/>
  <c r="G2721" i="5"/>
  <c r="H2721" i="5"/>
  <c r="I2721" i="5"/>
  <c r="G2722" i="5"/>
  <c r="H2722" i="5"/>
  <c r="I2722" i="5"/>
  <c r="G2723" i="5"/>
  <c r="H2723" i="5"/>
  <c r="I2723" i="5"/>
  <c r="G2724" i="5"/>
  <c r="H2724" i="5"/>
  <c r="I2724" i="5"/>
  <c r="G2725" i="5"/>
  <c r="H2725" i="5"/>
  <c r="I2725" i="5"/>
  <c r="G2726" i="5"/>
  <c r="H2726" i="5"/>
  <c r="I2726" i="5"/>
  <c r="G2727" i="5"/>
  <c r="H2727" i="5"/>
  <c r="I2727" i="5"/>
  <c r="G2728" i="5"/>
  <c r="H2728" i="5"/>
  <c r="I2728" i="5"/>
  <c r="G2729" i="5"/>
  <c r="H2729" i="5"/>
  <c r="I2729" i="5"/>
  <c r="G2730" i="5"/>
  <c r="H2730" i="5"/>
  <c r="I2730" i="5"/>
  <c r="G2731" i="5"/>
  <c r="H2731" i="5"/>
  <c r="I2731" i="5"/>
  <c r="G2732" i="5"/>
  <c r="H2732" i="5"/>
  <c r="I2732" i="5"/>
  <c r="G2733" i="5"/>
  <c r="H2733" i="5"/>
  <c r="I2733" i="5"/>
  <c r="G2734" i="5"/>
  <c r="H2734" i="5"/>
  <c r="I2734" i="5"/>
  <c r="G2735" i="5"/>
  <c r="H2735" i="5"/>
  <c r="I2735" i="5"/>
  <c r="G2736" i="5"/>
  <c r="H2736" i="5"/>
  <c r="I2736" i="5"/>
  <c r="G2737" i="5"/>
  <c r="H2737" i="5"/>
  <c r="I2737" i="5"/>
  <c r="G2738" i="5"/>
  <c r="H2738" i="5"/>
  <c r="I2738" i="5"/>
  <c r="G2739" i="5"/>
  <c r="H2739" i="5"/>
  <c r="I2739" i="5"/>
  <c r="G2740" i="5"/>
  <c r="H2740" i="5"/>
  <c r="I2740" i="5"/>
  <c r="G2741" i="5"/>
  <c r="H2741" i="5"/>
  <c r="I2741" i="5"/>
  <c r="G2742" i="5"/>
  <c r="H2742" i="5"/>
  <c r="I2742" i="5"/>
  <c r="G2743" i="5"/>
  <c r="H2743" i="5"/>
  <c r="I2743" i="5"/>
  <c r="G2744" i="5"/>
  <c r="H2744" i="5"/>
  <c r="I2744" i="5"/>
  <c r="G2745" i="5"/>
  <c r="H2745" i="5"/>
  <c r="I2745" i="5"/>
  <c r="G2746" i="5"/>
  <c r="H2746" i="5"/>
  <c r="I2746" i="5"/>
  <c r="G2747" i="5"/>
  <c r="H2747" i="5"/>
  <c r="I2747" i="5"/>
  <c r="G2748" i="5"/>
  <c r="H2748" i="5"/>
  <c r="I2748" i="5"/>
  <c r="G2749" i="5"/>
  <c r="H2749" i="5"/>
  <c r="I2749" i="5"/>
  <c r="G2750" i="5"/>
  <c r="H2750" i="5"/>
  <c r="I2750" i="5"/>
  <c r="G2751" i="5"/>
  <c r="H2751" i="5"/>
  <c r="I2751" i="5"/>
  <c r="G2752" i="5"/>
  <c r="H2752" i="5"/>
  <c r="I2752" i="5"/>
  <c r="G2753" i="5"/>
  <c r="H2753" i="5"/>
  <c r="I2753" i="5"/>
  <c r="G2754" i="5"/>
  <c r="H2754" i="5"/>
  <c r="I2754" i="5"/>
  <c r="G2755" i="5"/>
  <c r="H2755" i="5"/>
  <c r="I2755" i="5"/>
  <c r="G2756" i="5"/>
  <c r="H2756" i="5"/>
  <c r="I2756" i="5"/>
  <c r="G2757" i="5"/>
  <c r="H2757" i="5"/>
  <c r="I2757" i="5"/>
  <c r="G2758" i="5"/>
  <c r="H2758" i="5"/>
  <c r="I2758" i="5"/>
  <c r="G2759" i="5"/>
  <c r="H2759" i="5"/>
  <c r="I2759" i="5"/>
  <c r="G2760" i="5"/>
  <c r="H2760" i="5"/>
  <c r="I2760" i="5"/>
  <c r="G2761" i="5"/>
  <c r="H2761" i="5"/>
  <c r="I2761" i="5"/>
  <c r="G2762" i="5"/>
  <c r="H2762" i="5"/>
  <c r="I2762" i="5"/>
  <c r="G2763" i="5"/>
  <c r="H2763" i="5"/>
  <c r="I2763" i="5"/>
  <c r="G2764" i="5"/>
  <c r="H2764" i="5"/>
  <c r="I2764" i="5"/>
  <c r="G2765" i="5"/>
  <c r="H2765" i="5"/>
  <c r="I2765" i="5"/>
  <c r="G2766" i="5"/>
  <c r="H2766" i="5"/>
  <c r="I2766" i="5"/>
  <c r="G2767" i="5"/>
  <c r="H2767" i="5"/>
  <c r="I2767" i="5"/>
  <c r="G2768" i="5"/>
  <c r="H2768" i="5"/>
  <c r="I2768" i="5"/>
  <c r="G2769" i="5"/>
  <c r="H2769" i="5"/>
  <c r="I2769" i="5"/>
  <c r="G2770" i="5"/>
  <c r="H2770" i="5"/>
  <c r="I2770" i="5"/>
  <c r="G2771" i="5"/>
  <c r="H2771" i="5"/>
  <c r="I2771" i="5"/>
  <c r="G2772" i="5"/>
  <c r="H2772" i="5"/>
  <c r="I2772" i="5"/>
  <c r="G2773" i="5"/>
  <c r="H2773" i="5"/>
  <c r="I2773" i="5"/>
  <c r="G2774" i="5"/>
  <c r="H2774" i="5"/>
  <c r="I2774" i="5"/>
  <c r="G2775" i="5"/>
  <c r="H2775" i="5"/>
  <c r="I2775" i="5"/>
  <c r="G2776" i="5"/>
  <c r="H2776" i="5"/>
  <c r="I2776" i="5"/>
  <c r="G2777" i="5"/>
  <c r="H2777" i="5"/>
  <c r="I2777" i="5"/>
  <c r="G2778" i="5"/>
  <c r="H2778" i="5"/>
  <c r="I2778" i="5"/>
  <c r="G2779" i="5"/>
  <c r="H2779" i="5"/>
  <c r="I2779" i="5"/>
  <c r="G2780" i="5"/>
  <c r="H2780" i="5"/>
  <c r="I2780" i="5"/>
  <c r="G2781" i="5"/>
  <c r="H2781" i="5"/>
  <c r="I2781" i="5"/>
  <c r="G2782" i="5"/>
  <c r="H2782" i="5"/>
  <c r="I2782" i="5"/>
  <c r="G2783" i="5"/>
  <c r="H2783" i="5"/>
  <c r="I2783" i="5"/>
  <c r="G2784" i="5"/>
  <c r="H2784" i="5"/>
  <c r="I2784" i="5"/>
  <c r="G2785" i="5"/>
  <c r="H2785" i="5"/>
  <c r="I2785" i="5"/>
  <c r="G2786" i="5"/>
  <c r="H2786" i="5"/>
  <c r="I2786" i="5"/>
  <c r="G2787" i="5"/>
  <c r="H2787" i="5"/>
  <c r="I2787" i="5"/>
  <c r="G2788" i="5"/>
  <c r="H2788" i="5"/>
  <c r="I2788" i="5"/>
  <c r="G2789" i="5"/>
  <c r="H2789" i="5"/>
  <c r="I2789" i="5"/>
  <c r="G2790" i="5"/>
  <c r="H2790" i="5"/>
  <c r="I2790" i="5"/>
  <c r="G2791" i="5"/>
  <c r="H2791" i="5"/>
  <c r="I2791" i="5"/>
  <c r="G2792" i="5"/>
  <c r="H2792" i="5"/>
  <c r="I2792" i="5"/>
  <c r="G2793" i="5"/>
  <c r="H2793" i="5"/>
  <c r="I2793" i="5"/>
  <c r="G2794" i="5"/>
  <c r="H2794" i="5"/>
  <c r="I2794" i="5"/>
  <c r="G2795" i="5"/>
  <c r="H2795" i="5"/>
  <c r="I2795" i="5"/>
  <c r="G2796" i="5"/>
  <c r="H2796" i="5"/>
  <c r="I2796" i="5"/>
  <c r="G2797" i="5"/>
  <c r="H2797" i="5"/>
  <c r="I2797" i="5"/>
  <c r="G2798" i="5"/>
  <c r="H2798" i="5"/>
  <c r="I2798" i="5"/>
  <c r="G2799" i="5"/>
  <c r="H2799" i="5"/>
  <c r="I2799" i="5"/>
  <c r="G2800" i="5"/>
  <c r="H2800" i="5"/>
  <c r="I2800" i="5"/>
  <c r="G2801" i="5"/>
  <c r="H2801" i="5"/>
  <c r="I2801" i="5"/>
  <c r="G2802" i="5"/>
  <c r="H2802" i="5"/>
  <c r="I2802" i="5"/>
  <c r="G2803" i="5"/>
  <c r="H2803" i="5"/>
  <c r="I2803" i="5"/>
  <c r="G2804" i="5"/>
  <c r="H2804" i="5"/>
  <c r="I2804" i="5"/>
  <c r="G2805" i="5"/>
  <c r="H2805" i="5"/>
  <c r="I2805" i="5"/>
  <c r="G2806" i="5"/>
  <c r="H2806" i="5"/>
  <c r="I2806" i="5"/>
  <c r="G2807" i="5"/>
  <c r="H2807" i="5"/>
  <c r="I2807" i="5"/>
  <c r="G2808" i="5"/>
  <c r="H2808" i="5"/>
  <c r="I2808" i="5"/>
  <c r="G2809" i="5"/>
  <c r="H2809" i="5"/>
  <c r="I2809" i="5"/>
  <c r="G2810" i="5"/>
  <c r="H2810" i="5"/>
  <c r="I2810" i="5"/>
  <c r="G2811" i="5"/>
  <c r="H2811" i="5"/>
  <c r="I2811" i="5"/>
  <c r="G2812" i="5"/>
  <c r="H2812" i="5"/>
  <c r="I2812" i="5"/>
  <c r="G2813" i="5"/>
  <c r="H2813" i="5"/>
  <c r="I2813" i="5"/>
  <c r="G2814" i="5"/>
  <c r="H2814" i="5"/>
  <c r="I2814" i="5"/>
  <c r="G2815" i="5"/>
  <c r="H2815" i="5"/>
  <c r="I2815" i="5"/>
  <c r="G2816" i="5"/>
  <c r="H2816" i="5"/>
  <c r="I2816" i="5"/>
  <c r="G2817" i="5"/>
  <c r="H2817" i="5"/>
  <c r="I2817" i="5"/>
  <c r="G2818" i="5"/>
  <c r="H2818" i="5"/>
  <c r="I2818" i="5"/>
  <c r="G2819" i="5"/>
  <c r="H2819" i="5"/>
  <c r="I2819" i="5"/>
  <c r="G2820" i="5"/>
  <c r="H2820" i="5"/>
  <c r="I2820" i="5"/>
  <c r="G2821" i="5"/>
  <c r="H2821" i="5"/>
  <c r="I2821" i="5"/>
  <c r="G2822" i="5"/>
  <c r="H2822" i="5"/>
  <c r="I2822" i="5"/>
  <c r="G2823" i="5"/>
  <c r="H2823" i="5"/>
  <c r="I2823" i="5"/>
  <c r="G2824" i="5"/>
  <c r="H2824" i="5"/>
  <c r="I2824" i="5"/>
  <c r="G2825" i="5"/>
  <c r="H2825" i="5"/>
  <c r="I2825" i="5"/>
  <c r="G2826" i="5"/>
  <c r="H2826" i="5"/>
  <c r="I2826" i="5"/>
  <c r="G2827" i="5"/>
  <c r="H2827" i="5"/>
  <c r="I2827" i="5"/>
  <c r="G2828" i="5"/>
  <c r="H2828" i="5"/>
  <c r="I2828" i="5"/>
  <c r="G2829" i="5"/>
  <c r="H2829" i="5"/>
  <c r="I2829" i="5"/>
  <c r="G2830" i="5"/>
  <c r="H2830" i="5"/>
  <c r="I2830" i="5"/>
  <c r="G2831" i="5"/>
  <c r="H2831" i="5"/>
  <c r="I2831" i="5"/>
  <c r="G2832" i="5"/>
  <c r="H2832" i="5"/>
  <c r="I2832" i="5"/>
  <c r="G2833" i="5"/>
  <c r="H2833" i="5"/>
  <c r="I2833" i="5"/>
  <c r="G2834" i="5"/>
  <c r="H2834" i="5"/>
  <c r="I2834" i="5"/>
  <c r="G2835" i="5"/>
  <c r="H2835" i="5"/>
  <c r="I2835" i="5"/>
  <c r="G2836" i="5"/>
  <c r="H2836" i="5"/>
  <c r="I2836" i="5"/>
  <c r="G2837" i="5"/>
  <c r="H2837" i="5"/>
  <c r="I2837" i="5"/>
  <c r="G2838" i="5"/>
  <c r="H2838" i="5"/>
  <c r="I2838" i="5"/>
  <c r="G2839" i="5"/>
  <c r="H2839" i="5"/>
  <c r="I2839" i="5"/>
  <c r="G2840" i="5"/>
  <c r="H2840" i="5"/>
  <c r="I2840" i="5"/>
  <c r="G2841" i="5"/>
  <c r="H2841" i="5"/>
  <c r="I2841" i="5"/>
  <c r="G2842" i="5"/>
  <c r="H2842" i="5"/>
  <c r="I2842" i="5"/>
  <c r="G2843" i="5"/>
  <c r="H2843" i="5"/>
  <c r="I2843" i="5"/>
  <c r="G2844" i="5"/>
  <c r="H2844" i="5"/>
  <c r="I2844" i="5"/>
  <c r="G2845" i="5"/>
  <c r="H2845" i="5"/>
  <c r="I2845" i="5"/>
  <c r="G2846" i="5"/>
  <c r="H2846" i="5"/>
  <c r="I2846" i="5"/>
  <c r="G2847" i="5"/>
  <c r="H2847" i="5"/>
  <c r="I2847" i="5"/>
  <c r="G2848" i="5"/>
  <c r="H2848" i="5"/>
  <c r="I2848" i="5"/>
  <c r="G2849" i="5"/>
  <c r="H2849" i="5"/>
  <c r="I2849" i="5"/>
  <c r="G2850" i="5"/>
  <c r="H2850" i="5"/>
  <c r="I2850" i="5"/>
  <c r="G2851" i="5"/>
  <c r="H2851" i="5"/>
  <c r="I2851" i="5"/>
  <c r="G2852" i="5"/>
  <c r="H2852" i="5"/>
  <c r="I2852" i="5"/>
  <c r="G2853" i="5"/>
  <c r="H2853" i="5"/>
  <c r="I2853" i="5"/>
  <c r="G2854" i="5"/>
  <c r="H2854" i="5"/>
  <c r="I2854" i="5"/>
  <c r="G2855" i="5"/>
  <c r="H2855" i="5"/>
  <c r="I2855" i="5"/>
  <c r="G2856" i="5"/>
  <c r="H2856" i="5"/>
  <c r="I2856" i="5"/>
  <c r="G2857" i="5"/>
  <c r="H2857" i="5"/>
  <c r="I2857" i="5"/>
  <c r="G2858" i="5"/>
  <c r="H2858" i="5"/>
  <c r="I2858" i="5"/>
  <c r="G2859" i="5"/>
  <c r="H2859" i="5"/>
  <c r="I2859" i="5"/>
  <c r="G2860" i="5"/>
  <c r="H2860" i="5"/>
  <c r="I2860" i="5"/>
  <c r="G2861" i="5"/>
  <c r="H2861" i="5"/>
  <c r="I2861" i="5"/>
  <c r="G2862" i="5"/>
  <c r="H2862" i="5"/>
  <c r="I2862" i="5"/>
  <c r="G2863" i="5"/>
  <c r="H2863" i="5"/>
  <c r="I2863" i="5"/>
  <c r="G2864" i="5"/>
  <c r="H2864" i="5"/>
  <c r="I2864" i="5"/>
  <c r="G2865" i="5"/>
  <c r="H2865" i="5"/>
  <c r="I2865" i="5"/>
  <c r="G2866" i="5"/>
  <c r="H2866" i="5"/>
  <c r="I2866" i="5"/>
  <c r="G2867" i="5"/>
  <c r="H2867" i="5"/>
  <c r="I2867" i="5"/>
  <c r="G2868" i="5"/>
  <c r="H2868" i="5"/>
  <c r="I2868" i="5"/>
  <c r="G2869" i="5"/>
  <c r="H2869" i="5"/>
  <c r="I2869" i="5"/>
  <c r="G2870" i="5"/>
  <c r="H2870" i="5"/>
  <c r="I2870" i="5"/>
  <c r="G2871" i="5"/>
  <c r="H2871" i="5"/>
  <c r="I2871" i="5"/>
  <c r="G2872" i="5"/>
  <c r="H2872" i="5"/>
  <c r="I2872" i="5"/>
  <c r="G2873" i="5"/>
  <c r="H2873" i="5"/>
  <c r="I2873" i="5"/>
  <c r="G2874" i="5"/>
  <c r="H2874" i="5"/>
  <c r="I2874" i="5"/>
  <c r="G2875" i="5"/>
  <c r="H2875" i="5"/>
  <c r="I2875" i="5"/>
  <c r="G2876" i="5"/>
  <c r="H2876" i="5"/>
  <c r="I2876" i="5"/>
  <c r="G2877" i="5"/>
  <c r="H2877" i="5"/>
  <c r="I2877" i="5"/>
  <c r="G2878" i="5"/>
  <c r="H2878" i="5"/>
  <c r="I2878" i="5"/>
  <c r="G2879" i="5"/>
  <c r="H2879" i="5"/>
  <c r="I2879" i="5"/>
  <c r="G2880" i="5"/>
  <c r="H2880" i="5"/>
  <c r="I2880" i="5"/>
  <c r="G2881" i="5"/>
  <c r="H2881" i="5"/>
  <c r="I2881" i="5"/>
  <c r="G2882" i="5"/>
  <c r="H2882" i="5"/>
  <c r="I2882" i="5"/>
  <c r="G2883" i="5"/>
  <c r="H2883" i="5"/>
  <c r="I2883" i="5"/>
  <c r="G2884" i="5"/>
  <c r="H2884" i="5"/>
  <c r="I2884" i="5"/>
  <c r="G2885" i="5"/>
  <c r="H2885" i="5"/>
  <c r="I2885" i="5"/>
  <c r="G2886" i="5"/>
  <c r="H2886" i="5"/>
  <c r="I2886" i="5"/>
  <c r="G2887" i="5"/>
  <c r="H2887" i="5"/>
  <c r="I2887" i="5"/>
  <c r="G2888" i="5"/>
  <c r="H2888" i="5"/>
  <c r="I2888" i="5"/>
  <c r="G2889" i="5"/>
  <c r="H2889" i="5"/>
  <c r="I2889" i="5"/>
  <c r="G2890" i="5"/>
  <c r="H2890" i="5"/>
  <c r="I2890" i="5"/>
  <c r="G2891" i="5"/>
  <c r="H2891" i="5"/>
  <c r="I2891" i="5"/>
  <c r="G2892" i="5"/>
  <c r="H2892" i="5"/>
  <c r="I2892" i="5"/>
  <c r="G2893" i="5"/>
  <c r="H2893" i="5"/>
  <c r="I2893" i="5"/>
  <c r="G2894" i="5"/>
  <c r="H2894" i="5"/>
  <c r="I2894" i="5"/>
  <c r="G2895" i="5"/>
  <c r="H2895" i="5"/>
  <c r="I2895" i="5"/>
  <c r="G2896" i="5"/>
  <c r="H2896" i="5"/>
  <c r="I2896" i="5"/>
  <c r="G2897" i="5"/>
  <c r="H2897" i="5"/>
  <c r="I2897" i="5"/>
  <c r="G2898" i="5"/>
  <c r="H2898" i="5"/>
  <c r="I2898" i="5"/>
  <c r="G2899" i="5"/>
  <c r="H2899" i="5"/>
  <c r="I2899" i="5"/>
  <c r="G2900" i="5"/>
  <c r="H2900" i="5"/>
  <c r="I2900" i="5"/>
  <c r="G2901" i="5"/>
  <c r="H2901" i="5"/>
  <c r="I2901" i="5"/>
  <c r="G2902" i="5"/>
  <c r="H2902" i="5"/>
  <c r="I2902" i="5"/>
  <c r="G2903" i="5"/>
  <c r="H2903" i="5"/>
  <c r="I2903" i="5"/>
  <c r="G2904" i="5"/>
  <c r="H2904" i="5"/>
  <c r="I2904" i="5"/>
  <c r="G2905" i="5"/>
  <c r="H2905" i="5"/>
  <c r="I2905" i="5"/>
  <c r="G2906" i="5"/>
  <c r="H2906" i="5"/>
  <c r="I2906" i="5"/>
  <c r="G2907" i="5"/>
  <c r="H2907" i="5"/>
  <c r="I2907" i="5"/>
  <c r="G2908" i="5"/>
  <c r="H2908" i="5"/>
  <c r="I2908" i="5"/>
  <c r="G2909" i="5"/>
  <c r="H2909" i="5"/>
  <c r="I2909" i="5"/>
  <c r="G2910" i="5"/>
  <c r="H2910" i="5"/>
  <c r="I2910" i="5"/>
  <c r="G2911" i="5"/>
  <c r="H2911" i="5"/>
  <c r="I2911" i="5"/>
  <c r="G2912" i="5"/>
  <c r="H2912" i="5"/>
  <c r="I2912" i="5"/>
  <c r="G2913" i="5"/>
  <c r="H2913" i="5"/>
  <c r="I2913" i="5"/>
  <c r="G2914" i="5"/>
  <c r="H2914" i="5"/>
  <c r="I2914" i="5"/>
  <c r="G2915" i="5"/>
  <c r="H2915" i="5"/>
  <c r="I2915" i="5"/>
  <c r="G2916" i="5"/>
  <c r="H2916" i="5"/>
  <c r="I2916" i="5"/>
  <c r="G2917" i="5"/>
  <c r="H2917" i="5"/>
  <c r="I2917" i="5"/>
  <c r="G2918" i="5"/>
  <c r="H2918" i="5"/>
  <c r="I2918" i="5"/>
  <c r="G2919" i="5"/>
  <c r="H2919" i="5"/>
  <c r="I2919" i="5"/>
  <c r="G2920" i="5"/>
  <c r="H2920" i="5"/>
  <c r="I2920" i="5"/>
  <c r="G2921" i="5"/>
  <c r="H2921" i="5"/>
  <c r="I2921" i="5"/>
  <c r="G2922" i="5"/>
  <c r="H2922" i="5"/>
  <c r="I2922" i="5"/>
  <c r="G2923" i="5"/>
  <c r="H2923" i="5"/>
  <c r="I2923" i="5"/>
  <c r="G2924" i="5"/>
  <c r="H2924" i="5"/>
  <c r="I2924" i="5"/>
  <c r="G2925" i="5"/>
  <c r="H2925" i="5"/>
  <c r="I2925" i="5"/>
  <c r="G2926" i="5"/>
  <c r="H2926" i="5"/>
  <c r="I2926" i="5"/>
  <c r="G2927" i="5"/>
  <c r="H2927" i="5"/>
  <c r="I2927" i="5"/>
  <c r="G2928" i="5"/>
  <c r="H2928" i="5"/>
  <c r="I2928" i="5"/>
  <c r="G2929" i="5"/>
  <c r="H2929" i="5"/>
  <c r="I2929" i="5"/>
  <c r="G2930" i="5"/>
  <c r="H2930" i="5"/>
  <c r="I2930" i="5"/>
  <c r="G2931" i="5"/>
  <c r="H2931" i="5"/>
  <c r="I2931" i="5"/>
  <c r="G2932" i="5"/>
  <c r="H2932" i="5"/>
  <c r="I2932" i="5"/>
  <c r="G2933" i="5"/>
  <c r="H2933" i="5"/>
  <c r="I2933" i="5"/>
  <c r="G2934" i="5"/>
  <c r="H2934" i="5"/>
  <c r="I2934" i="5"/>
  <c r="G2935" i="5"/>
  <c r="H2935" i="5"/>
  <c r="I2935" i="5"/>
  <c r="G2936" i="5"/>
  <c r="H2936" i="5"/>
  <c r="I2936" i="5"/>
  <c r="G2937" i="5"/>
  <c r="H2937" i="5"/>
  <c r="I2937" i="5"/>
  <c r="G2938" i="5"/>
  <c r="H2938" i="5"/>
  <c r="I2938" i="5"/>
  <c r="G2939" i="5"/>
  <c r="H2939" i="5"/>
  <c r="I2939" i="5"/>
  <c r="G2940" i="5"/>
  <c r="H2940" i="5"/>
  <c r="I2940" i="5"/>
  <c r="G2941" i="5"/>
  <c r="H2941" i="5"/>
  <c r="I2941" i="5"/>
  <c r="G2942" i="5"/>
  <c r="H2942" i="5"/>
  <c r="I2942" i="5"/>
  <c r="G2943" i="5"/>
  <c r="H2943" i="5"/>
  <c r="I2943" i="5"/>
  <c r="G2944" i="5"/>
  <c r="H2944" i="5"/>
  <c r="I2944" i="5"/>
  <c r="G2945" i="5"/>
  <c r="H2945" i="5"/>
  <c r="I2945" i="5"/>
  <c r="G2946" i="5"/>
  <c r="H2946" i="5"/>
  <c r="I2946" i="5"/>
  <c r="G2947" i="5"/>
  <c r="H2947" i="5"/>
  <c r="I2947" i="5"/>
  <c r="G2948" i="5"/>
  <c r="H2948" i="5"/>
  <c r="I2948" i="5"/>
  <c r="G2949" i="5"/>
  <c r="H2949" i="5"/>
  <c r="I2949" i="5"/>
  <c r="G2950" i="5"/>
  <c r="H2950" i="5"/>
  <c r="I2950" i="5"/>
  <c r="G2951" i="5"/>
  <c r="H2951" i="5"/>
  <c r="I2951" i="5"/>
  <c r="G2952" i="5"/>
  <c r="H2952" i="5"/>
  <c r="I2952" i="5"/>
  <c r="G2953" i="5"/>
  <c r="H2953" i="5"/>
  <c r="I2953" i="5"/>
  <c r="G2954" i="5"/>
  <c r="H2954" i="5"/>
  <c r="I2954" i="5"/>
  <c r="G2955" i="5"/>
  <c r="H2955" i="5"/>
  <c r="I2955" i="5"/>
  <c r="G2956" i="5"/>
  <c r="H2956" i="5"/>
  <c r="I2956" i="5"/>
  <c r="G2957" i="5"/>
  <c r="H2957" i="5"/>
  <c r="I2957" i="5"/>
  <c r="G2958" i="5"/>
  <c r="H2958" i="5"/>
  <c r="I2958" i="5"/>
  <c r="G2959" i="5"/>
  <c r="H2959" i="5"/>
  <c r="I2959" i="5"/>
  <c r="G2960" i="5"/>
  <c r="H2960" i="5"/>
  <c r="I2960" i="5"/>
  <c r="G2961" i="5"/>
  <c r="H2961" i="5"/>
  <c r="I2961" i="5"/>
  <c r="G2962" i="5"/>
  <c r="H2962" i="5"/>
  <c r="I2962" i="5"/>
  <c r="G2963" i="5"/>
  <c r="H2963" i="5"/>
  <c r="I2963" i="5"/>
  <c r="G2964" i="5"/>
  <c r="H2964" i="5"/>
  <c r="I2964" i="5"/>
  <c r="G2965" i="5"/>
  <c r="H2965" i="5"/>
  <c r="I2965" i="5"/>
  <c r="G2966" i="5"/>
  <c r="H2966" i="5"/>
  <c r="I2966" i="5"/>
  <c r="G2967" i="5"/>
  <c r="H2967" i="5"/>
  <c r="I2967" i="5"/>
  <c r="G2968" i="5"/>
  <c r="H2968" i="5"/>
  <c r="I2968" i="5"/>
  <c r="G2969" i="5"/>
  <c r="H2969" i="5"/>
  <c r="I2969" i="5"/>
  <c r="G2970" i="5"/>
  <c r="H2970" i="5"/>
  <c r="I2970" i="5"/>
  <c r="G2971" i="5"/>
  <c r="H2971" i="5"/>
  <c r="I2971" i="5"/>
  <c r="G2972" i="5"/>
  <c r="H2972" i="5"/>
  <c r="I2972" i="5"/>
  <c r="G2973" i="5"/>
  <c r="H2973" i="5"/>
  <c r="I2973" i="5"/>
  <c r="G2974" i="5"/>
  <c r="H2974" i="5"/>
  <c r="I2974" i="5"/>
  <c r="G2975" i="5"/>
  <c r="H2975" i="5"/>
  <c r="I2975" i="5"/>
  <c r="G2976" i="5"/>
  <c r="H2976" i="5"/>
  <c r="I2976" i="5"/>
  <c r="G2977" i="5"/>
  <c r="H2977" i="5"/>
  <c r="I2977" i="5"/>
  <c r="G2978" i="5"/>
  <c r="H2978" i="5"/>
  <c r="I2978" i="5"/>
  <c r="G2979" i="5"/>
  <c r="H2979" i="5"/>
  <c r="I2979" i="5"/>
  <c r="G2980" i="5"/>
  <c r="H2980" i="5"/>
  <c r="I2980" i="5"/>
  <c r="G2981" i="5"/>
  <c r="H2981" i="5"/>
  <c r="I2981" i="5"/>
  <c r="G2982" i="5"/>
  <c r="H2982" i="5"/>
  <c r="I2982" i="5"/>
  <c r="G2983" i="5"/>
  <c r="H2983" i="5"/>
  <c r="I2983" i="5"/>
  <c r="G2984" i="5"/>
  <c r="H2984" i="5"/>
  <c r="I2984" i="5"/>
  <c r="G2985" i="5"/>
  <c r="H2985" i="5"/>
  <c r="I2985" i="5"/>
  <c r="G2986" i="5"/>
  <c r="H2986" i="5"/>
  <c r="I2986" i="5"/>
  <c r="G2987" i="5"/>
  <c r="H2987" i="5"/>
  <c r="I2987" i="5"/>
  <c r="G2988" i="5"/>
  <c r="H2988" i="5"/>
  <c r="I2988" i="5"/>
  <c r="G2989" i="5"/>
  <c r="H2989" i="5"/>
  <c r="I2989" i="5"/>
  <c r="G2990" i="5"/>
  <c r="H2990" i="5"/>
  <c r="I2990" i="5"/>
  <c r="G2991" i="5"/>
  <c r="H2991" i="5"/>
  <c r="I2991" i="5"/>
  <c r="G2992" i="5"/>
  <c r="H2992" i="5"/>
  <c r="I2992" i="5"/>
  <c r="G2993" i="5"/>
  <c r="H2993" i="5"/>
  <c r="I2993" i="5"/>
  <c r="G2994" i="5"/>
  <c r="H2994" i="5"/>
  <c r="I2994" i="5"/>
  <c r="G2995" i="5"/>
  <c r="H2995" i="5"/>
  <c r="I2995" i="5"/>
  <c r="G2996" i="5"/>
  <c r="H2996" i="5"/>
  <c r="I2996" i="5"/>
  <c r="G2997" i="5"/>
  <c r="H2997" i="5"/>
  <c r="I2997" i="5"/>
  <c r="G2998" i="5"/>
  <c r="H2998" i="5"/>
  <c r="I2998" i="5"/>
  <c r="G2999" i="5"/>
  <c r="H2999" i="5"/>
  <c r="I2999" i="5"/>
  <c r="G3000" i="5"/>
  <c r="H3000" i="5"/>
  <c r="I3000" i="5"/>
  <c r="G3001" i="5"/>
  <c r="H3001" i="5"/>
  <c r="I3001" i="5"/>
  <c r="G3002" i="5"/>
  <c r="H3002" i="5"/>
  <c r="I3002" i="5"/>
  <c r="G3003" i="5"/>
  <c r="H3003" i="5"/>
  <c r="I3003" i="5"/>
  <c r="G3004" i="5"/>
  <c r="H3004" i="5"/>
  <c r="I3004" i="5"/>
  <c r="G3005" i="5"/>
  <c r="H3005" i="5"/>
  <c r="I3005" i="5"/>
  <c r="G3006" i="5"/>
  <c r="H3006" i="5"/>
  <c r="I3006" i="5"/>
  <c r="G3007" i="5"/>
  <c r="H3007" i="5"/>
  <c r="I3007" i="5"/>
  <c r="G3008" i="5"/>
  <c r="H3008" i="5"/>
  <c r="I3008" i="5"/>
  <c r="G3009" i="5"/>
  <c r="H3009" i="5"/>
  <c r="I3009" i="5"/>
  <c r="G3010" i="5"/>
  <c r="H3010" i="5"/>
  <c r="I3010" i="5"/>
  <c r="G3011" i="5"/>
  <c r="H3011" i="5"/>
  <c r="I3011" i="5"/>
  <c r="G3012" i="5"/>
  <c r="H3012" i="5"/>
  <c r="I3012" i="5"/>
  <c r="G3013" i="5"/>
  <c r="H3013" i="5"/>
  <c r="I3013" i="5"/>
  <c r="G3014" i="5"/>
  <c r="H3014" i="5"/>
  <c r="I3014" i="5"/>
  <c r="G3015" i="5"/>
  <c r="H3015" i="5"/>
  <c r="I3015" i="5"/>
  <c r="G3016" i="5"/>
  <c r="H3016" i="5"/>
  <c r="I3016" i="5"/>
  <c r="G3017" i="5"/>
  <c r="H3017" i="5"/>
  <c r="I3017" i="5"/>
  <c r="G3018" i="5"/>
  <c r="H3018" i="5"/>
  <c r="I3018" i="5"/>
  <c r="G3019" i="5"/>
  <c r="H3019" i="5"/>
  <c r="I3019" i="5"/>
  <c r="G3020" i="5"/>
  <c r="H3020" i="5"/>
  <c r="I3020" i="5"/>
  <c r="G3021" i="5"/>
  <c r="H3021" i="5"/>
  <c r="I3021" i="5"/>
  <c r="G3022" i="5"/>
  <c r="H3022" i="5"/>
  <c r="I3022" i="5"/>
  <c r="G3023" i="5"/>
  <c r="H3023" i="5"/>
  <c r="I3023" i="5"/>
  <c r="G3024" i="5"/>
  <c r="H3024" i="5"/>
  <c r="I3024" i="5"/>
  <c r="G3025" i="5"/>
  <c r="H3025" i="5"/>
  <c r="I3025" i="5"/>
  <c r="G3026" i="5"/>
  <c r="H3026" i="5"/>
  <c r="I3026" i="5"/>
  <c r="G3027" i="5"/>
  <c r="H3027" i="5"/>
  <c r="I3027" i="5"/>
  <c r="G3028" i="5"/>
  <c r="H3028" i="5"/>
  <c r="I3028" i="5"/>
  <c r="G3029" i="5"/>
  <c r="H3029" i="5"/>
  <c r="I3029" i="5"/>
  <c r="G3030" i="5"/>
  <c r="H3030" i="5"/>
  <c r="I3030" i="5"/>
  <c r="G3031" i="5"/>
  <c r="H3031" i="5"/>
  <c r="I3031" i="5"/>
  <c r="G3032" i="5"/>
  <c r="H3032" i="5"/>
  <c r="I3032" i="5"/>
  <c r="G3033" i="5"/>
  <c r="H3033" i="5"/>
  <c r="I3033" i="5"/>
  <c r="G3034" i="5"/>
  <c r="H3034" i="5"/>
  <c r="I3034" i="5"/>
  <c r="G3035" i="5"/>
  <c r="H3035" i="5"/>
  <c r="I3035" i="5"/>
  <c r="G3036" i="5"/>
  <c r="H3036" i="5"/>
  <c r="I3036" i="5"/>
  <c r="G3037" i="5"/>
  <c r="H3037" i="5"/>
  <c r="I3037" i="5"/>
  <c r="G3038" i="5"/>
  <c r="H3038" i="5"/>
  <c r="I3038" i="5"/>
  <c r="G3039" i="5"/>
  <c r="H3039" i="5"/>
  <c r="I3039" i="5"/>
  <c r="G3040" i="5"/>
  <c r="H3040" i="5"/>
  <c r="I3040" i="5"/>
  <c r="G3041" i="5"/>
  <c r="H3041" i="5"/>
  <c r="I3041" i="5"/>
  <c r="G3042" i="5"/>
  <c r="H3042" i="5"/>
  <c r="I3042" i="5"/>
  <c r="G3043" i="5"/>
  <c r="H3043" i="5"/>
  <c r="I3043" i="5"/>
  <c r="G3044" i="5"/>
  <c r="H3044" i="5"/>
  <c r="I3044" i="5"/>
  <c r="G3045" i="5"/>
  <c r="H3045" i="5"/>
  <c r="I3045" i="5"/>
  <c r="G3046" i="5"/>
  <c r="H3046" i="5"/>
  <c r="I3046" i="5"/>
  <c r="G3047" i="5"/>
  <c r="H3047" i="5"/>
  <c r="I3047" i="5"/>
  <c r="G3048" i="5"/>
  <c r="H3048" i="5"/>
  <c r="I3048" i="5"/>
  <c r="G3049" i="5"/>
  <c r="H3049" i="5"/>
  <c r="I3049" i="5"/>
  <c r="G3050" i="5"/>
  <c r="H3050" i="5"/>
  <c r="I3050" i="5"/>
  <c r="G3051" i="5"/>
  <c r="H3051" i="5"/>
  <c r="I3051" i="5"/>
  <c r="G3052" i="5"/>
  <c r="H3052" i="5"/>
  <c r="I3052" i="5"/>
  <c r="G3053" i="5"/>
  <c r="H3053" i="5"/>
  <c r="I3053" i="5"/>
  <c r="G3054" i="5"/>
  <c r="H3054" i="5"/>
  <c r="I3054" i="5"/>
  <c r="G3055" i="5"/>
  <c r="H3055" i="5"/>
  <c r="I3055" i="5"/>
  <c r="G3056" i="5"/>
  <c r="H3056" i="5"/>
  <c r="I3056" i="5"/>
  <c r="G3057" i="5"/>
  <c r="H3057" i="5"/>
  <c r="I3057" i="5"/>
  <c r="G3058" i="5"/>
  <c r="H3058" i="5"/>
  <c r="I3058" i="5"/>
  <c r="G3059" i="5"/>
  <c r="H3059" i="5"/>
  <c r="I3059" i="5"/>
  <c r="G3060" i="5"/>
  <c r="H3060" i="5"/>
  <c r="I3060" i="5"/>
  <c r="G3061" i="5"/>
  <c r="H3061" i="5"/>
  <c r="I3061" i="5"/>
  <c r="G3062" i="5"/>
  <c r="H3062" i="5"/>
  <c r="I3062" i="5"/>
  <c r="G3063" i="5"/>
  <c r="H3063" i="5"/>
  <c r="I3063" i="5"/>
  <c r="G3064" i="5"/>
  <c r="H3064" i="5"/>
  <c r="I3064" i="5"/>
  <c r="G3065" i="5"/>
  <c r="H3065" i="5"/>
  <c r="I3065" i="5"/>
  <c r="G3066" i="5"/>
  <c r="H3066" i="5"/>
  <c r="I3066" i="5"/>
  <c r="G3067" i="5"/>
  <c r="H3067" i="5"/>
  <c r="I3067" i="5"/>
  <c r="G3068" i="5"/>
  <c r="H3068" i="5"/>
  <c r="I3068" i="5"/>
  <c r="G3069" i="5"/>
  <c r="H3069" i="5"/>
  <c r="I3069" i="5"/>
  <c r="G3070" i="5"/>
  <c r="H3070" i="5"/>
  <c r="I3070" i="5"/>
  <c r="G3071" i="5"/>
  <c r="H3071" i="5"/>
  <c r="I3071" i="5"/>
  <c r="G3072" i="5"/>
  <c r="H3072" i="5"/>
  <c r="I3072" i="5"/>
  <c r="G3073" i="5"/>
  <c r="H3073" i="5"/>
  <c r="I3073" i="5"/>
  <c r="G3074" i="5"/>
  <c r="H3074" i="5"/>
  <c r="I3074" i="5"/>
  <c r="G3075" i="5"/>
  <c r="H3075" i="5"/>
  <c r="I3075" i="5"/>
  <c r="G3076" i="5"/>
  <c r="H3076" i="5"/>
  <c r="I3076" i="5"/>
  <c r="G3077" i="5"/>
  <c r="H3077" i="5"/>
  <c r="I3077" i="5"/>
  <c r="G3078" i="5"/>
  <c r="H3078" i="5"/>
  <c r="I3078" i="5"/>
  <c r="G3079" i="5"/>
  <c r="H3079" i="5"/>
  <c r="I3079" i="5"/>
  <c r="G3080" i="5"/>
  <c r="H3080" i="5"/>
  <c r="I3080" i="5"/>
  <c r="G3081" i="5"/>
  <c r="H3081" i="5"/>
  <c r="I3081" i="5"/>
  <c r="G3082" i="5"/>
  <c r="H3082" i="5"/>
  <c r="I3082" i="5"/>
  <c r="G3083" i="5"/>
  <c r="H3083" i="5"/>
  <c r="I3083" i="5"/>
  <c r="G3084" i="5"/>
  <c r="H3084" i="5"/>
  <c r="I3084" i="5"/>
  <c r="G3085" i="5"/>
  <c r="H3085" i="5"/>
  <c r="I3085" i="5"/>
  <c r="G3086" i="5"/>
  <c r="H3086" i="5"/>
  <c r="I3086" i="5"/>
  <c r="G3087" i="5"/>
  <c r="H3087" i="5"/>
  <c r="I3087" i="5"/>
  <c r="G3088" i="5"/>
  <c r="H3088" i="5"/>
  <c r="I3088" i="5"/>
  <c r="G3089" i="5"/>
  <c r="H3089" i="5"/>
  <c r="I3089" i="5"/>
  <c r="G3090" i="5"/>
  <c r="H3090" i="5"/>
  <c r="I3090" i="5"/>
  <c r="G3091" i="5"/>
  <c r="H3091" i="5"/>
  <c r="I3091" i="5"/>
  <c r="G3092" i="5"/>
  <c r="H3092" i="5"/>
  <c r="I3092" i="5"/>
  <c r="G3093" i="5"/>
  <c r="H3093" i="5"/>
  <c r="I3093" i="5"/>
  <c r="G3094" i="5"/>
  <c r="H3094" i="5"/>
  <c r="I3094" i="5"/>
  <c r="G3095" i="5"/>
  <c r="H3095" i="5"/>
  <c r="I3095" i="5"/>
  <c r="G3096" i="5"/>
  <c r="H3096" i="5"/>
  <c r="I3096" i="5"/>
  <c r="G3097" i="5"/>
  <c r="H3097" i="5"/>
  <c r="I3097" i="5"/>
  <c r="G3098" i="5"/>
  <c r="H3098" i="5"/>
  <c r="I3098" i="5"/>
  <c r="G3099" i="5"/>
  <c r="H3099" i="5"/>
  <c r="I3099" i="5"/>
  <c r="G3100" i="5"/>
  <c r="H3100" i="5"/>
  <c r="I3100" i="5"/>
  <c r="G3101" i="5"/>
  <c r="H3101" i="5"/>
  <c r="I3101" i="5"/>
  <c r="G3102" i="5"/>
  <c r="H3102" i="5"/>
  <c r="I3102" i="5"/>
  <c r="G3103" i="5"/>
  <c r="H3103" i="5"/>
  <c r="I3103" i="5"/>
  <c r="G3104" i="5"/>
  <c r="H3104" i="5"/>
  <c r="I3104" i="5"/>
  <c r="G3105" i="5"/>
  <c r="H3105" i="5"/>
  <c r="I3105" i="5"/>
  <c r="G3106" i="5"/>
  <c r="H3106" i="5"/>
  <c r="I3106" i="5"/>
  <c r="G3107" i="5"/>
  <c r="H3107" i="5"/>
  <c r="I3107" i="5"/>
  <c r="G3108" i="5"/>
  <c r="H3108" i="5"/>
  <c r="I3108" i="5"/>
  <c r="G3109" i="5"/>
  <c r="H3109" i="5"/>
  <c r="I3109" i="5"/>
  <c r="G3110" i="5"/>
  <c r="H3110" i="5"/>
  <c r="I3110" i="5"/>
  <c r="G3111" i="5"/>
  <c r="H3111" i="5"/>
  <c r="I3111" i="5"/>
  <c r="G3112" i="5"/>
  <c r="H3112" i="5"/>
  <c r="I3112" i="5"/>
  <c r="G3113" i="5"/>
  <c r="H3113" i="5"/>
  <c r="I3113" i="5"/>
  <c r="G3114" i="5"/>
  <c r="H3114" i="5"/>
  <c r="I3114" i="5"/>
  <c r="G3115" i="5"/>
  <c r="H3115" i="5"/>
  <c r="I3115" i="5"/>
  <c r="G3116" i="5"/>
  <c r="H3116" i="5"/>
  <c r="I3116" i="5"/>
  <c r="G3117" i="5"/>
  <c r="H3117" i="5"/>
  <c r="I3117" i="5"/>
  <c r="G3118" i="5"/>
  <c r="H3118" i="5"/>
  <c r="I3118" i="5"/>
  <c r="G3119" i="5"/>
  <c r="H3119" i="5"/>
  <c r="I3119" i="5"/>
  <c r="G3120" i="5"/>
  <c r="H3120" i="5"/>
  <c r="I3120" i="5"/>
  <c r="G3121" i="5"/>
  <c r="H3121" i="5"/>
  <c r="I3121" i="5"/>
  <c r="G3122" i="5"/>
  <c r="H3122" i="5"/>
  <c r="I3122" i="5"/>
  <c r="G3123" i="5"/>
  <c r="H3123" i="5"/>
  <c r="I3123" i="5"/>
  <c r="G3124" i="5"/>
  <c r="H3124" i="5"/>
  <c r="I3124" i="5"/>
  <c r="G3125" i="5"/>
  <c r="H3125" i="5"/>
  <c r="I3125" i="5"/>
  <c r="G3126" i="5"/>
  <c r="H3126" i="5"/>
  <c r="I3126" i="5"/>
  <c r="G3127" i="5"/>
  <c r="H3127" i="5"/>
  <c r="I3127" i="5"/>
  <c r="G3128" i="5"/>
  <c r="H3128" i="5"/>
  <c r="I3128" i="5"/>
  <c r="G3129" i="5"/>
  <c r="H3129" i="5"/>
  <c r="I3129" i="5"/>
  <c r="G3130" i="5"/>
  <c r="H3130" i="5"/>
  <c r="I3130" i="5"/>
  <c r="G3131" i="5"/>
  <c r="H3131" i="5"/>
  <c r="I3131" i="5"/>
  <c r="G3132" i="5"/>
  <c r="H3132" i="5"/>
  <c r="I3132" i="5"/>
  <c r="G3133" i="5"/>
  <c r="H3133" i="5"/>
  <c r="I3133" i="5"/>
  <c r="G3134" i="5"/>
  <c r="H3134" i="5"/>
  <c r="I3134" i="5"/>
  <c r="G3135" i="5"/>
  <c r="H3135" i="5"/>
  <c r="I3135" i="5"/>
  <c r="G3136" i="5"/>
  <c r="H3136" i="5"/>
  <c r="I3136" i="5"/>
  <c r="G3137" i="5"/>
  <c r="H3137" i="5"/>
  <c r="I3137" i="5"/>
  <c r="G3138" i="5"/>
  <c r="H3138" i="5"/>
  <c r="I3138" i="5"/>
  <c r="G3139" i="5"/>
  <c r="H3139" i="5"/>
  <c r="I3139" i="5"/>
  <c r="G3140" i="5"/>
  <c r="H3140" i="5"/>
  <c r="I3140" i="5"/>
  <c r="G3141" i="5"/>
  <c r="H3141" i="5"/>
  <c r="I3141" i="5"/>
  <c r="G3142" i="5"/>
  <c r="H3142" i="5"/>
  <c r="I3142" i="5"/>
  <c r="G3143" i="5"/>
  <c r="H3143" i="5"/>
  <c r="I3143" i="5"/>
  <c r="G3144" i="5"/>
  <c r="H3144" i="5"/>
  <c r="I3144" i="5"/>
  <c r="G3145" i="5"/>
  <c r="H3145" i="5"/>
  <c r="I3145" i="5"/>
  <c r="G3146" i="5"/>
  <c r="H3146" i="5"/>
  <c r="I3146" i="5"/>
  <c r="G3147" i="5"/>
  <c r="H3147" i="5"/>
  <c r="I3147" i="5"/>
  <c r="G3148" i="5"/>
  <c r="H3148" i="5"/>
  <c r="I3148" i="5"/>
  <c r="G3149" i="5"/>
  <c r="H3149" i="5"/>
  <c r="I3149" i="5"/>
  <c r="G3150" i="5"/>
  <c r="H3150" i="5"/>
  <c r="I3150" i="5"/>
  <c r="G3151" i="5"/>
  <c r="H3151" i="5"/>
  <c r="I3151" i="5"/>
  <c r="G3152" i="5"/>
  <c r="H3152" i="5"/>
  <c r="I3152" i="5"/>
  <c r="G3153" i="5"/>
  <c r="H3153" i="5"/>
  <c r="I3153" i="5"/>
  <c r="G3154" i="5"/>
  <c r="H3154" i="5"/>
  <c r="I3154" i="5"/>
  <c r="G3155" i="5"/>
  <c r="H3155" i="5"/>
  <c r="I3155" i="5"/>
  <c r="G3156" i="5"/>
  <c r="H3156" i="5"/>
  <c r="I3156" i="5"/>
  <c r="G3157" i="5"/>
  <c r="H3157" i="5"/>
  <c r="I3157" i="5"/>
  <c r="G3158" i="5"/>
  <c r="H3158" i="5"/>
  <c r="I3158" i="5"/>
  <c r="G3159" i="5"/>
  <c r="H3159" i="5"/>
  <c r="I3159" i="5"/>
  <c r="G3160" i="5"/>
  <c r="H3160" i="5"/>
  <c r="I3160" i="5"/>
  <c r="G3161" i="5"/>
  <c r="H3161" i="5"/>
  <c r="I3161" i="5"/>
  <c r="G3162" i="5"/>
  <c r="H3162" i="5"/>
  <c r="I3162" i="5"/>
  <c r="G3163" i="5"/>
  <c r="H3163" i="5"/>
  <c r="I3163" i="5"/>
  <c r="G3164" i="5"/>
  <c r="H3164" i="5"/>
  <c r="I3164" i="5"/>
  <c r="G3165" i="5"/>
  <c r="H3165" i="5"/>
  <c r="I3165" i="5"/>
  <c r="G3166" i="5"/>
  <c r="H3166" i="5"/>
  <c r="I3166" i="5"/>
  <c r="G3167" i="5"/>
  <c r="H3167" i="5"/>
  <c r="I3167" i="5"/>
  <c r="G3168" i="5"/>
  <c r="H3168" i="5"/>
  <c r="I3168" i="5"/>
  <c r="G3169" i="5"/>
  <c r="H3169" i="5"/>
  <c r="I3169" i="5"/>
  <c r="G3170" i="5"/>
  <c r="H3170" i="5"/>
  <c r="I3170" i="5"/>
  <c r="G3171" i="5"/>
  <c r="H3171" i="5"/>
  <c r="I3171" i="5"/>
  <c r="G3172" i="5"/>
  <c r="H3172" i="5"/>
  <c r="I3172" i="5"/>
  <c r="G3173" i="5"/>
  <c r="H3173" i="5"/>
  <c r="I3173" i="5"/>
  <c r="G3174" i="5"/>
  <c r="H3174" i="5"/>
  <c r="I3174" i="5"/>
  <c r="G3175" i="5"/>
  <c r="H3175" i="5"/>
  <c r="I3175" i="5"/>
  <c r="G3176" i="5"/>
  <c r="H3176" i="5"/>
  <c r="I3176" i="5"/>
  <c r="G3177" i="5"/>
  <c r="H3177" i="5"/>
  <c r="I3177" i="5"/>
  <c r="G3178" i="5"/>
  <c r="H3178" i="5"/>
  <c r="I3178" i="5"/>
  <c r="G3179" i="5"/>
  <c r="H3179" i="5"/>
  <c r="I3179" i="5"/>
  <c r="G3180" i="5"/>
  <c r="H3180" i="5"/>
  <c r="I3180" i="5"/>
  <c r="G3181" i="5"/>
  <c r="H3181" i="5"/>
  <c r="I3181" i="5"/>
  <c r="G3182" i="5"/>
  <c r="H3182" i="5"/>
  <c r="I3182" i="5"/>
  <c r="G3183" i="5"/>
  <c r="H3183" i="5"/>
  <c r="I3183" i="5"/>
  <c r="G3184" i="5"/>
  <c r="H3184" i="5"/>
  <c r="I3184" i="5"/>
  <c r="G3185" i="5"/>
  <c r="H3185" i="5"/>
  <c r="I3185" i="5"/>
  <c r="G3186" i="5"/>
  <c r="H3186" i="5"/>
  <c r="I3186" i="5"/>
  <c r="G3187" i="5"/>
  <c r="H3187" i="5"/>
  <c r="I3187" i="5"/>
  <c r="G3188" i="5"/>
  <c r="H3188" i="5"/>
  <c r="I3188" i="5"/>
  <c r="G3189" i="5"/>
  <c r="H3189" i="5"/>
  <c r="I3189" i="5"/>
  <c r="G3190" i="5"/>
  <c r="H3190" i="5"/>
  <c r="I3190" i="5"/>
  <c r="G3191" i="5"/>
  <c r="H3191" i="5"/>
  <c r="I3191" i="5"/>
  <c r="G3192" i="5"/>
  <c r="H3192" i="5"/>
  <c r="I3192" i="5"/>
  <c r="G3193" i="5"/>
  <c r="H3193" i="5"/>
  <c r="I3193" i="5"/>
  <c r="G3194" i="5"/>
  <c r="H3194" i="5"/>
  <c r="I3194" i="5"/>
  <c r="G3195" i="5"/>
  <c r="H3195" i="5"/>
  <c r="I3195" i="5"/>
  <c r="G3196" i="5"/>
  <c r="H3196" i="5"/>
  <c r="I3196" i="5"/>
  <c r="G3197" i="5"/>
  <c r="H3197" i="5"/>
  <c r="I3197" i="5"/>
  <c r="G3198" i="5"/>
  <c r="H3198" i="5"/>
  <c r="I3198" i="5"/>
  <c r="G3199" i="5"/>
  <c r="H3199" i="5"/>
  <c r="I3199" i="5"/>
  <c r="G3200" i="5"/>
  <c r="H3200" i="5"/>
  <c r="I3200" i="5"/>
  <c r="G3201" i="5"/>
  <c r="H3201" i="5"/>
  <c r="I3201" i="5"/>
  <c r="G3202" i="5"/>
  <c r="H3202" i="5"/>
  <c r="I3202" i="5"/>
  <c r="G3203" i="5"/>
  <c r="H3203" i="5"/>
  <c r="I3203" i="5"/>
  <c r="G3204" i="5"/>
  <c r="H3204" i="5"/>
  <c r="I3204" i="5"/>
  <c r="G3205" i="5"/>
  <c r="H3205" i="5"/>
  <c r="I3205" i="5"/>
  <c r="G3206" i="5"/>
  <c r="H3206" i="5"/>
  <c r="I3206" i="5"/>
  <c r="G3207" i="5"/>
  <c r="H3207" i="5"/>
  <c r="I3207" i="5"/>
  <c r="G3208" i="5"/>
  <c r="H3208" i="5"/>
  <c r="I3208" i="5"/>
  <c r="G3209" i="5"/>
  <c r="H3209" i="5"/>
  <c r="I3209" i="5"/>
  <c r="G3210" i="5"/>
  <c r="H3210" i="5"/>
  <c r="I3210" i="5"/>
  <c r="G3211" i="5"/>
  <c r="H3211" i="5"/>
  <c r="I3211" i="5"/>
  <c r="G3212" i="5"/>
  <c r="H3212" i="5"/>
  <c r="I3212" i="5"/>
  <c r="G3213" i="5"/>
  <c r="H3213" i="5"/>
  <c r="I3213" i="5"/>
  <c r="G3214" i="5"/>
  <c r="H3214" i="5"/>
  <c r="I3214" i="5"/>
  <c r="G3215" i="5"/>
  <c r="H3215" i="5"/>
  <c r="I3215" i="5"/>
  <c r="G3216" i="5"/>
  <c r="H3216" i="5"/>
  <c r="I3216" i="5"/>
  <c r="G3217" i="5"/>
  <c r="H3217" i="5"/>
  <c r="I3217" i="5"/>
  <c r="G3218" i="5"/>
  <c r="H3218" i="5"/>
  <c r="I3218" i="5"/>
  <c r="G3219" i="5"/>
  <c r="H3219" i="5"/>
  <c r="I3219" i="5"/>
  <c r="G3220" i="5"/>
  <c r="H3220" i="5"/>
  <c r="I3220" i="5"/>
  <c r="G3221" i="5"/>
  <c r="H3221" i="5"/>
  <c r="I3221" i="5"/>
  <c r="G3222" i="5"/>
  <c r="H3222" i="5"/>
  <c r="I3222" i="5"/>
  <c r="G3223" i="5"/>
  <c r="H3223" i="5"/>
  <c r="I3223" i="5"/>
  <c r="G3224" i="5"/>
  <c r="H3224" i="5"/>
  <c r="I3224" i="5"/>
  <c r="G3225" i="5"/>
  <c r="H3225" i="5"/>
  <c r="I3225" i="5"/>
  <c r="G3226" i="5"/>
  <c r="H3226" i="5"/>
  <c r="I3226" i="5"/>
  <c r="G3227" i="5"/>
  <c r="H3227" i="5"/>
  <c r="I3227" i="5"/>
  <c r="G3228" i="5"/>
  <c r="H3228" i="5"/>
  <c r="I3228" i="5"/>
  <c r="G3229" i="5"/>
  <c r="H3229" i="5"/>
  <c r="I3229" i="5"/>
  <c r="G3230" i="5"/>
  <c r="H3230" i="5"/>
  <c r="I3230" i="5"/>
  <c r="G3231" i="5"/>
  <c r="H3231" i="5"/>
  <c r="I3231" i="5"/>
  <c r="G3232" i="5"/>
  <c r="H3232" i="5"/>
  <c r="I3232" i="5"/>
  <c r="G3233" i="5"/>
  <c r="H3233" i="5"/>
  <c r="I3233" i="5"/>
  <c r="G3234" i="5"/>
  <c r="H3234" i="5"/>
  <c r="I3234" i="5"/>
  <c r="G3235" i="5"/>
  <c r="H3235" i="5"/>
  <c r="I3235" i="5"/>
  <c r="G3236" i="5"/>
  <c r="H3236" i="5"/>
  <c r="I3236" i="5"/>
  <c r="G3237" i="5"/>
  <c r="H3237" i="5"/>
  <c r="I3237" i="5"/>
  <c r="G3238" i="5"/>
  <c r="H3238" i="5"/>
  <c r="I3238" i="5"/>
  <c r="G3239" i="5"/>
  <c r="H3239" i="5"/>
  <c r="I3239" i="5"/>
  <c r="G3240" i="5"/>
  <c r="H3240" i="5"/>
  <c r="I3240" i="5"/>
  <c r="G3241" i="5"/>
  <c r="H3241" i="5"/>
  <c r="I3241" i="5"/>
  <c r="G3242" i="5"/>
  <c r="H3242" i="5"/>
  <c r="I3242" i="5"/>
  <c r="G3243" i="5"/>
  <c r="H3243" i="5"/>
  <c r="I3243" i="5"/>
  <c r="G3244" i="5"/>
  <c r="H3244" i="5"/>
  <c r="I3244" i="5"/>
  <c r="G3245" i="5"/>
  <c r="H3245" i="5"/>
  <c r="I3245" i="5"/>
  <c r="G3246" i="5"/>
  <c r="H3246" i="5"/>
  <c r="I3246" i="5"/>
  <c r="G3247" i="5"/>
  <c r="H3247" i="5"/>
  <c r="I3247" i="5"/>
  <c r="G3248" i="5"/>
  <c r="H3248" i="5"/>
  <c r="I3248" i="5"/>
  <c r="G3249" i="5"/>
  <c r="H3249" i="5"/>
  <c r="I3249" i="5"/>
  <c r="G3250" i="5"/>
  <c r="H3250" i="5"/>
  <c r="I3250" i="5"/>
  <c r="G3251" i="5"/>
  <c r="H3251" i="5"/>
  <c r="I3251" i="5"/>
  <c r="G3252" i="5"/>
  <c r="H3252" i="5"/>
  <c r="I3252" i="5"/>
  <c r="G3253" i="5"/>
  <c r="H3253" i="5"/>
  <c r="I3253" i="5"/>
  <c r="G3254" i="5"/>
  <c r="H3254" i="5"/>
  <c r="I3254" i="5"/>
  <c r="G3255" i="5"/>
  <c r="H3255" i="5"/>
  <c r="I3255" i="5"/>
  <c r="G3256" i="5"/>
  <c r="H3256" i="5"/>
  <c r="I3256" i="5"/>
  <c r="G3257" i="5"/>
  <c r="H3257" i="5"/>
  <c r="I3257" i="5"/>
  <c r="G3258" i="5"/>
  <c r="H3258" i="5"/>
  <c r="I3258" i="5"/>
  <c r="G3259" i="5"/>
  <c r="H3259" i="5"/>
  <c r="I3259" i="5"/>
  <c r="G3260" i="5"/>
  <c r="H3260" i="5"/>
  <c r="I3260" i="5"/>
  <c r="G3261" i="5"/>
  <c r="H3261" i="5"/>
  <c r="I3261" i="5"/>
  <c r="G3262" i="5"/>
  <c r="H3262" i="5"/>
  <c r="I3262" i="5"/>
  <c r="G3263" i="5"/>
  <c r="H3263" i="5"/>
  <c r="I3263" i="5"/>
  <c r="G3264" i="5"/>
  <c r="H3264" i="5"/>
  <c r="I3264" i="5"/>
  <c r="G3265" i="5"/>
  <c r="H3265" i="5"/>
  <c r="I3265" i="5"/>
  <c r="G3266" i="5"/>
  <c r="H3266" i="5"/>
  <c r="I3266" i="5"/>
  <c r="G3267" i="5"/>
  <c r="H3267" i="5"/>
  <c r="I3267" i="5"/>
  <c r="G3268" i="5"/>
  <c r="H3268" i="5"/>
  <c r="I3268" i="5"/>
  <c r="G3269" i="5"/>
  <c r="H3269" i="5"/>
  <c r="I3269" i="5"/>
  <c r="G3270" i="5"/>
  <c r="H3270" i="5"/>
  <c r="I3270" i="5"/>
  <c r="G3271" i="5"/>
  <c r="H3271" i="5"/>
  <c r="I3271" i="5"/>
  <c r="G3272" i="5"/>
  <c r="H3272" i="5"/>
  <c r="I3272" i="5"/>
  <c r="G3273" i="5"/>
  <c r="H3273" i="5"/>
  <c r="I3273" i="5"/>
  <c r="G3274" i="5"/>
  <c r="H3274" i="5"/>
  <c r="I3274" i="5"/>
  <c r="G3275" i="5"/>
  <c r="H3275" i="5"/>
  <c r="I3275" i="5"/>
  <c r="G3276" i="5"/>
  <c r="H3276" i="5"/>
  <c r="I3276" i="5"/>
  <c r="G3277" i="5"/>
  <c r="H3277" i="5"/>
  <c r="I3277" i="5"/>
  <c r="G3278" i="5"/>
  <c r="H3278" i="5"/>
  <c r="I3278" i="5"/>
  <c r="G3279" i="5"/>
  <c r="H3279" i="5"/>
  <c r="I3279" i="5"/>
  <c r="G3280" i="5"/>
  <c r="H3280" i="5"/>
  <c r="I3280" i="5"/>
  <c r="G3281" i="5"/>
  <c r="H3281" i="5"/>
  <c r="I3281" i="5"/>
  <c r="G3282" i="5"/>
  <c r="H3282" i="5"/>
  <c r="I3282" i="5"/>
  <c r="G3283" i="5"/>
  <c r="H3283" i="5"/>
  <c r="I3283" i="5"/>
  <c r="G3284" i="5"/>
  <c r="H3284" i="5"/>
  <c r="I3284" i="5"/>
  <c r="G3285" i="5"/>
  <c r="H3285" i="5"/>
  <c r="I3285" i="5"/>
  <c r="G3286" i="5"/>
  <c r="H3286" i="5"/>
  <c r="I3286" i="5"/>
  <c r="G3287" i="5"/>
  <c r="H3287" i="5"/>
  <c r="I3287" i="5"/>
  <c r="G3288" i="5"/>
  <c r="H3288" i="5"/>
  <c r="I3288" i="5"/>
  <c r="G3289" i="5"/>
  <c r="H3289" i="5"/>
  <c r="I3289" i="5"/>
  <c r="G3290" i="5"/>
  <c r="H3290" i="5"/>
  <c r="I3290" i="5"/>
  <c r="G3291" i="5"/>
  <c r="H3291" i="5"/>
  <c r="I3291" i="5"/>
  <c r="G3292" i="5"/>
  <c r="H3292" i="5"/>
  <c r="I3292" i="5"/>
  <c r="G3293" i="5"/>
  <c r="H3293" i="5"/>
  <c r="I3293" i="5"/>
  <c r="G3294" i="5"/>
  <c r="H3294" i="5"/>
  <c r="I3294" i="5"/>
  <c r="G3295" i="5"/>
  <c r="H3295" i="5"/>
  <c r="I3295" i="5"/>
  <c r="G3296" i="5"/>
  <c r="H3296" i="5"/>
  <c r="I3296" i="5"/>
  <c r="G3297" i="5"/>
  <c r="H3297" i="5"/>
  <c r="I3297" i="5"/>
  <c r="G3298" i="5"/>
  <c r="H3298" i="5"/>
  <c r="I3298" i="5"/>
  <c r="G3299" i="5"/>
  <c r="H3299" i="5"/>
  <c r="I3299" i="5"/>
  <c r="G3300" i="5"/>
  <c r="H3300" i="5"/>
  <c r="I3300" i="5"/>
  <c r="G3301" i="5"/>
  <c r="H3301" i="5"/>
  <c r="I3301" i="5"/>
  <c r="G3302" i="5"/>
  <c r="H3302" i="5"/>
  <c r="I3302" i="5"/>
  <c r="G3303" i="5"/>
  <c r="H3303" i="5"/>
  <c r="I3303" i="5"/>
  <c r="G3304" i="5"/>
  <c r="H3304" i="5"/>
  <c r="I3304" i="5"/>
  <c r="G3305" i="5"/>
  <c r="H3305" i="5"/>
  <c r="I3305" i="5"/>
  <c r="G3306" i="5"/>
  <c r="H3306" i="5"/>
  <c r="I3306" i="5"/>
  <c r="G3307" i="5"/>
  <c r="H3307" i="5"/>
  <c r="I3307" i="5"/>
  <c r="G3308" i="5"/>
  <c r="H3308" i="5"/>
  <c r="I3308" i="5"/>
  <c r="G3309" i="5"/>
  <c r="H3309" i="5"/>
  <c r="I3309" i="5"/>
  <c r="G3310" i="5"/>
  <c r="H3310" i="5"/>
  <c r="I3310" i="5"/>
  <c r="G3311" i="5"/>
  <c r="H3311" i="5"/>
  <c r="I3311" i="5"/>
  <c r="G3312" i="5"/>
  <c r="H3312" i="5"/>
  <c r="I3312" i="5"/>
  <c r="G3313" i="5"/>
  <c r="H3313" i="5"/>
  <c r="I3313" i="5"/>
  <c r="G3314" i="5"/>
  <c r="H3314" i="5"/>
  <c r="I3314" i="5"/>
  <c r="G3315" i="5"/>
  <c r="H3315" i="5"/>
  <c r="I3315" i="5"/>
  <c r="G3316" i="5"/>
  <c r="H3316" i="5"/>
  <c r="I3316" i="5"/>
  <c r="G3317" i="5"/>
  <c r="H3317" i="5"/>
  <c r="I3317" i="5"/>
  <c r="G3318" i="5"/>
  <c r="H3318" i="5"/>
  <c r="I3318" i="5"/>
  <c r="G3319" i="5"/>
  <c r="H3319" i="5"/>
  <c r="I3319" i="5"/>
  <c r="G3320" i="5"/>
  <c r="H3320" i="5"/>
  <c r="I3320" i="5"/>
  <c r="G3321" i="5"/>
  <c r="H3321" i="5"/>
  <c r="I3321" i="5"/>
  <c r="G3322" i="5"/>
  <c r="H3322" i="5"/>
  <c r="I3322" i="5"/>
  <c r="G3323" i="5"/>
  <c r="H3323" i="5"/>
  <c r="I3323" i="5"/>
  <c r="G3324" i="5"/>
  <c r="H3324" i="5"/>
  <c r="I3324" i="5"/>
  <c r="G3325" i="5"/>
  <c r="H3325" i="5"/>
  <c r="I3325" i="5"/>
  <c r="G3326" i="5"/>
  <c r="H3326" i="5"/>
  <c r="I3326" i="5"/>
  <c r="G3327" i="5"/>
  <c r="H3327" i="5"/>
  <c r="I3327" i="5"/>
  <c r="G3328" i="5"/>
  <c r="H3328" i="5"/>
  <c r="I3328" i="5"/>
  <c r="G3329" i="5"/>
  <c r="H3329" i="5"/>
  <c r="I3329" i="5"/>
  <c r="G3330" i="5"/>
  <c r="H3330" i="5"/>
  <c r="I3330" i="5"/>
  <c r="G3331" i="5"/>
  <c r="H3331" i="5"/>
  <c r="I3331" i="5"/>
  <c r="G3332" i="5"/>
  <c r="H3332" i="5"/>
  <c r="I3332" i="5"/>
  <c r="G3333" i="5"/>
  <c r="H3333" i="5"/>
  <c r="I3333" i="5"/>
  <c r="G3334" i="5"/>
  <c r="H3334" i="5"/>
  <c r="I3334" i="5"/>
  <c r="G3335" i="5"/>
  <c r="H3335" i="5"/>
  <c r="I3335" i="5"/>
  <c r="G3336" i="5"/>
  <c r="H3336" i="5"/>
  <c r="I3336" i="5"/>
  <c r="G3337" i="5"/>
  <c r="H3337" i="5"/>
  <c r="I3337" i="5"/>
  <c r="G3338" i="5"/>
  <c r="H3338" i="5"/>
  <c r="I3338" i="5"/>
  <c r="G3339" i="5"/>
  <c r="H3339" i="5"/>
  <c r="I3339" i="5"/>
  <c r="G3340" i="5"/>
  <c r="H3340" i="5"/>
  <c r="I3340" i="5"/>
  <c r="G3341" i="5"/>
  <c r="H3341" i="5"/>
  <c r="I3341" i="5"/>
  <c r="G3342" i="5"/>
  <c r="H3342" i="5"/>
  <c r="I3342" i="5"/>
  <c r="G3343" i="5"/>
  <c r="H3343" i="5"/>
  <c r="I3343" i="5"/>
  <c r="G3344" i="5"/>
  <c r="H3344" i="5"/>
  <c r="I3344" i="5"/>
  <c r="G3345" i="5"/>
  <c r="H3345" i="5"/>
  <c r="I3345" i="5"/>
  <c r="G3346" i="5"/>
  <c r="H3346" i="5"/>
  <c r="I3346" i="5"/>
  <c r="G3347" i="5"/>
  <c r="H3347" i="5"/>
  <c r="I3347" i="5"/>
  <c r="G3348" i="5"/>
  <c r="H3348" i="5"/>
  <c r="I3348" i="5"/>
  <c r="G3349" i="5"/>
  <c r="H3349" i="5"/>
  <c r="I3349" i="5"/>
  <c r="G3350" i="5"/>
  <c r="H3350" i="5"/>
  <c r="I3350" i="5"/>
  <c r="G3351" i="5"/>
  <c r="H3351" i="5"/>
  <c r="I3351" i="5"/>
  <c r="G3352" i="5"/>
  <c r="H3352" i="5"/>
  <c r="I3352" i="5"/>
  <c r="G3353" i="5"/>
  <c r="H3353" i="5"/>
  <c r="I3353" i="5"/>
  <c r="G3354" i="5"/>
  <c r="H3354" i="5"/>
  <c r="I3354" i="5"/>
  <c r="G3355" i="5"/>
  <c r="H3355" i="5"/>
  <c r="I3355" i="5"/>
  <c r="G3356" i="5"/>
  <c r="H3356" i="5"/>
  <c r="I3356" i="5"/>
  <c r="G3357" i="5"/>
  <c r="H3357" i="5"/>
  <c r="I3357" i="5"/>
  <c r="G3358" i="5"/>
  <c r="H3358" i="5"/>
  <c r="I3358" i="5"/>
  <c r="G3359" i="5"/>
  <c r="H3359" i="5"/>
  <c r="I3359" i="5"/>
  <c r="G3360" i="5"/>
  <c r="H3360" i="5"/>
  <c r="I3360" i="5"/>
  <c r="G3361" i="5"/>
  <c r="H3361" i="5"/>
  <c r="I3361" i="5"/>
  <c r="G3362" i="5"/>
  <c r="H3362" i="5"/>
  <c r="I3362" i="5"/>
  <c r="G3363" i="5"/>
  <c r="H3363" i="5"/>
  <c r="I3363" i="5"/>
  <c r="G3364" i="5"/>
  <c r="H3364" i="5"/>
  <c r="I3364" i="5"/>
  <c r="G3365" i="5"/>
  <c r="H3365" i="5"/>
  <c r="I3365" i="5"/>
  <c r="G3366" i="5"/>
  <c r="H3366" i="5"/>
  <c r="I3366" i="5"/>
  <c r="G3367" i="5"/>
  <c r="H3367" i="5"/>
  <c r="I3367" i="5"/>
  <c r="G3368" i="5"/>
  <c r="H3368" i="5"/>
  <c r="I3368" i="5"/>
  <c r="G3369" i="5"/>
  <c r="H3369" i="5"/>
  <c r="I3369" i="5"/>
  <c r="G3370" i="5"/>
  <c r="H3370" i="5"/>
  <c r="I3370" i="5"/>
  <c r="G3371" i="5"/>
  <c r="H3371" i="5"/>
  <c r="I3371" i="5"/>
  <c r="G3372" i="5"/>
  <c r="H3372" i="5"/>
  <c r="I3372" i="5"/>
  <c r="G3373" i="5"/>
  <c r="H3373" i="5"/>
  <c r="I3373" i="5"/>
  <c r="G3374" i="5"/>
  <c r="H3374" i="5"/>
  <c r="I3374" i="5"/>
  <c r="G3375" i="5"/>
  <c r="H3375" i="5"/>
  <c r="I3375" i="5"/>
  <c r="G3376" i="5"/>
  <c r="H3376" i="5"/>
  <c r="I3376" i="5"/>
  <c r="G3377" i="5"/>
  <c r="H3377" i="5"/>
  <c r="I3377" i="5"/>
  <c r="G3378" i="5"/>
  <c r="H3378" i="5"/>
  <c r="I3378" i="5"/>
  <c r="G3379" i="5"/>
  <c r="H3379" i="5"/>
  <c r="I3379" i="5"/>
  <c r="G3380" i="5"/>
  <c r="H3380" i="5"/>
  <c r="I3380" i="5"/>
  <c r="G3381" i="5"/>
  <c r="H3381" i="5"/>
  <c r="I3381" i="5"/>
  <c r="G3382" i="5"/>
  <c r="H3382" i="5"/>
  <c r="I3382" i="5"/>
  <c r="G3383" i="5"/>
  <c r="H3383" i="5"/>
  <c r="I3383" i="5"/>
  <c r="G3384" i="5"/>
  <c r="H3384" i="5"/>
  <c r="I3384" i="5"/>
  <c r="G3385" i="5"/>
  <c r="H3385" i="5"/>
  <c r="I3385" i="5"/>
  <c r="G3386" i="5"/>
  <c r="H3386" i="5"/>
  <c r="I3386" i="5"/>
  <c r="G3387" i="5"/>
  <c r="H3387" i="5"/>
  <c r="I3387" i="5"/>
  <c r="G3388" i="5"/>
  <c r="H3388" i="5"/>
  <c r="I3388" i="5"/>
  <c r="G3389" i="5"/>
  <c r="H3389" i="5"/>
  <c r="I3389" i="5"/>
  <c r="G3390" i="5"/>
  <c r="H3390" i="5"/>
  <c r="I3390" i="5"/>
  <c r="G3391" i="5"/>
  <c r="H3391" i="5"/>
  <c r="I3391" i="5"/>
  <c r="G3392" i="5"/>
  <c r="H3392" i="5"/>
  <c r="I3392" i="5"/>
  <c r="G3393" i="5"/>
  <c r="H3393" i="5"/>
  <c r="I3393" i="5"/>
  <c r="G3394" i="5"/>
  <c r="H3394" i="5"/>
  <c r="I3394" i="5"/>
  <c r="G3395" i="5"/>
  <c r="H3395" i="5"/>
  <c r="I3395" i="5"/>
  <c r="G3396" i="5"/>
  <c r="H3396" i="5"/>
  <c r="I3396" i="5"/>
  <c r="G3397" i="5"/>
  <c r="H3397" i="5"/>
  <c r="I3397" i="5"/>
  <c r="G3398" i="5"/>
  <c r="H3398" i="5"/>
  <c r="I3398" i="5"/>
  <c r="G3399" i="5"/>
  <c r="H3399" i="5"/>
  <c r="I3399" i="5"/>
  <c r="G3400" i="5"/>
  <c r="H3400" i="5"/>
  <c r="I3400" i="5"/>
  <c r="G3401" i="5"/>
  <c r="H3401" i="5"/>
  <c r="I3401" i="5"/>
  <c r="G3402" i="5"/>
  <c r="H3402" i="5"/>
  <c r="I3402" i="5"/>
  <c r="G3403" i="5"/>
  <c r="H3403" i="5"/>
  <c r="I3403" i="5"/>
  <c r="G3404" i="5"/>
  <c r="H3404" i="5"/>
  <c r="I3404" i="5"/>
  <c r="G3405" i="5"/>
  <c r="H3405" i="5"/>
  <c r="I3405" i="5"/>
  <c r="G3406" i="5"/>
  <c r="H3406" i="5"/>
  <c r="I3406" i="5"/>
  <c r="G3407" i="5"/>
  <c r="H3407" i="5"/>
  <c r="I3407" i="5"/>
  <c r="G3408" i="5"/>
  <c r="H3408" i="5"/>
  <c r="I3408" i="5"/>
  <c r="G3409" i="5"/>
  <c r="H3409" i="5"/>
  <c r="I3409" i="5"/>
  <c r="G3410" i="5"/>
  <c r="H3410" i="5"/>
  <c r="I3410" i="5"/>
  <c r="G3411" i="5"/>
  <c r="H3411" i="5"/>
  <c r="I3411" i="5"/>
  <c r="G3412" i="5"/>
  <c r="H3412" i="5"/>
  <c r="I3412" i="5"/>
  <c r="G3413" i="5"/>
  <c r="H3413" i="5"/>
  <c r="I3413" i="5"/>
  <c r="G3414" i="5"/>
  <c r="H3414" i="5"/>
  <c r="I3414" i="5"/>
  <c r="G3415" i="5"/>
  <c r="H3415" i="5"/>
  <c r="I3415" i="5"/>
  <c r="G3416" i="5"/>
  <c r="H3416" i="5"/>
  <c r="I3416" i="5"/>
  <c r="G3417" i="5"/>
  <c r="H3417" i="5"/>
  <c r="I3417" i="5"/>
  <c r="G3418" i="5"/>
  <c r="H3418" i="5"/>
  <c r="I3418" i="5"/>
  <c r="G3419" i="5"/>
  <c r="H3419" i="5"/>
  <c r="I3419" i="5"/>
  <c r="G3420" i="5"/>
  <c r="H3420" i="5"/>
  <c r="I3420" i="5"/>
  <c r="G3421" i="5"/>
  <c r="H3421" i="5"/>
  <c r="I3421" i="5"/>
  <c r="G3422" i="5"/>
  <c r="H3422" i="5"/>
  <c r="I3422" i="5"/>
  <c r="G3423" i="5"/>
  <c r="H3423" i="5"/>
  <c r="I3423" i="5"/>
  <c r="G3424" i="5"/>
  <c r="H3424" i="5"/>
  <c r="I3424" i="5"/>
  <c r="G3425" i="5"/>
  <c r="H3425" i="5"/>
  <c r="I3425" i="5"/>
  <c r="G3426" i="5"/>
  <c r="H3426" i="5"/>
  <c r="I3426" i="5"/>
  <c r="G3427" i="5"/>
  <c r="H3427" i="5"/>
  <c r="I3427" i="5"/>
  <c r="G3428" i="5"/>
  <c r="H3428" i="5"/>
  <c r="I3428" i="5"/>
  <c r="G3429" i="5"/>
  <c r="H3429" i="5"/>
  <c r="I3429" i="5"/>
  <c r="G3430" i="5"/>
  <c r="H3430" i="5"/>
  <c r="I3430" i="5"/>
  <c r="G3431" i="5"/>
  <c r="H3431" i="5"/>
  <c r="I3431" i="5"/>
  <c r="G3432" i="5"/>
  <c r="H3432" i="5"/>
  <c r="I3432" i="5"/>
  <c r="G3433" i="5"/>
  <c r="H3433" i="5"/>
  <c r="I3433" i="5"/>
  <c r="G3434" i="5"/>
  <c r="H3434" i="5"/>
  <c r="I3434" i="5"/>
  <c r="G3435" i="5"/>
  <c r="H3435" i="5"/>
  <c r="I3435" i="5"/>
  <c r="G3436" i="5"/>
  <c r="H3436" i="5"/>
  <c r="I3436" i="5"/>
  <c r="G3437" i="5"/>
  <c r="H3437" i="5"/>
  <c r="I3437" i="5"/>
  <c r="G3438" i="5"/>
  <c r="H3438" i="5"/>
  <c r="I3438" i="5"/>
  <c r="G3439" i="5"/>
  <c r="H3439" i="5"/>
  <c r="I3439" i="5"/>
  <c r="G3440" i="5"/>
  <c r="H3440" i="5"/>
  <c r="I3440" i="5"/>
  <c r="G3441" i="5"/>
  <c r="H3441" i="5"/>
  <c r="I3441" i="5"/>
  <c r="G3442" i="5"/>
  <c r="H3442" i="5"/>
  <c r="I3442" i="5"/>
  <c r="G3443" i="5"/>
  <c r="H3443" i="5"/>
  <c r="I3443" i="5"/>
  <c r="G3444" i="5"/>
  <c r="H3444" i="5"/>
  <c r="I3444" i="5"/>
  <c r="G3445" i="5"/>
  <c r="H3445" i="5"/>
  <c r="I3445" i="5"/>
  <c r="G3446" i="5"/>
  <c r="H3446" i="5"/>
  <c r="I3446" i="5"/>
  <c r="G3447" i="5"/>
  <c r="H3447" i="5"/>
  <c r="I3447" i="5"/>
  <c r="G3448" i="5"/>
  <c r="H3448" i="5"/>
  <c r="I3448" i="5"/>
  <c r="G3449" i="5"/>
  <c r="H3449" i="5"/>
  <c r="I3449" i="5"/>
  <c r="G3450" i="5"/>
  <c r="H3450" i="5"/>
  <c r="I3450" i="5"/>
  <c r="G3451" i="5"/>
  <c r="H3451" i="5"/>
  <c r="I3451" i="5"/>
  <c r="G3452" i="5"/>
  <c r="H3452" i="5"/>
  <c r="I3452" i="5"/>
  <c r="G3453" i="5"/>
  <c r="H3453" i="5"/>
  <c r="I3453" i="5"/>
  <c r="G3454" i="5"/>
  <c r="H3454" i="5"/>
  <c r="I3454" i="5"/>
  <c r="G3455" i="5"/>
  <c r="H3455" i="5"/>
  <c r="I3455" i="5"/>
  <c r="G3456" i="5"/>
  <c r="H3456" i="5"/>
  <c r="I3456" i="5"/>
  <c r="G3457" i="5"/>
  <c r="H3457" i="5"/>
  <c r="I3457" i="5"/>
  <c r="G3458" i="5"/>
  <c r="H3458" i="5"/>
  <c r="I3458" i="5"/>
  <c r="G3459" i="5"/>
  <c r="H3459" i="5"/>
  <c r="I3459" i="5"/>
  <c r="G3460" i="5"/>
  <c r="H3460" i="5"/>
  <c r="I3460" i="5"/>
  <c r="G3461" i="5"/>
  <c r="H3461" i="5"/>
  <c r="I3461" i="5"/>
  <c r="G3462" i="5"/>
  <c r="H3462" i="5"/>
  <c r="I3462" i="5"/>
  <c r="G3463" i="5"/>
  <c r="H3463" i="5"/>
  <c r="I3463" i="5"/>
  <c r="G3464" i="5"/>
  <c r="H3464" i="5"/>
  <c r="I3464" i="5"/>
  <c r="G3465" i="5"/>
  <c r="H3465" i="5"/>
  <c r="I3465" i="5"/>
  <c r="G3466" i="5"/>
  <c r="H3466" i="5"/>
  <c r="I3466" i="5"/>
  <c r="G3467" i="5"/>
  <c r="H3467" i="5"/>
  <c r="I3467" i="5"/>
  <c r="G3468" i="5"/>
  <c r="H3468" i="5"/>
  <c r="I3468" i="5"/>
  <c r="G3469" i="5"/>
  <c r="H3469" i="5"/>
  <c r="I3469" i="5"/>
  <c r="G3470" i="5"/>
  <c r="H3470" i="5"/>
  <c r="I3470" i="5"/>
  <c r="G3471" i="5"/>
  <c r="H3471" i="5"/>
  <c r="I3471" i="5"/>
  <c r="G3472" i="5"/>
  <c r="H3472" i="5"/>
  <c r="I3472" i="5"/>
  <c r="G3473" i="5"/>
  <c r="H3473" i="5"/>
  <c r="I3473" i="5"/>
  <c r="G3474" i="5"/>
  <c r="H3474" i="5"/>
  <c r="I3474" i="5"/>
  <c r="G3475" i="5"/>
  <c r="H3475" i="5"/>
  <c r="I3475" i="5"/>
  <c r="G3476" i="5"/>
  <c r="H3476" i="5"/>
  <c r="I3476" i="5"/>
  <c r="G3477" i="5"/>
  <c r="H3477" i="5"/>
  <c r="I3477" i="5"/>
  <c r="G3478" i="5"/>
  <c r="H3478" i="5"/>
  <c r="I3478" i="5"/>
  <c r="G3479" i="5"/>
  <c r="H3479" i="5"/>
  <c r="I3479" i="5"/>
  <c r="G3480" i="5"/>
  <c r="H3480" i="5"/>
  <c r="I3480" i="5"/>
  <c r="G3481" i="5"/>
  <c r="H3481" i="5"/>
  <c r="I3481" i="5"/>
  <c r="G3482" i="5"/>
  <c r="H3482" i="5"/>
  <c r="I3482" i="5"/>
  <c r="G3483" i="5"/>
  <c r="H3483" i="5"/>
  <c r="I3483" i="5"/>
  <c r="G3484" i="5"/>
  <c r="H3484" i="5"/>
  <c r="I3484" i="5"/>
  <c r="G3485" i="5"/>
  <c r="H3485" i="5"/>
  <c r="I3485" i="5"/>
  <c r="G3486" i="5"/>
  <c r="H3486" i="5"/>
  <c r="I3486" i="5"/>
  <c r="G3487" i="5"/>
  <c r="H3487" i="5"/>
  <c r="I3487" i="5"/>
  <c r="G3488" i="5"/>
  <c r="H3488" i="5"/>
  <c r="I3488" i="5"/>
  <c r="G3489" i="5"/>
  <c r="H3489" i="5"/>
  <c r="I3489" i="5"/>
  <c r="G3490" i="5"/>
  <c r="H3490" i="5"/>
  <c r="I3490" i="5"/>
  <c r="G3491" i="5"/>
  <c r="H3491" i="5"/>
  <c r="I3491" i="5"/>
  <c r="G3492" i="5"/>
  <c r="H3492" i="5"/>
  <c r="I3492" i="5"/>
  <c r="G3493" i="5"/>
  <c r="H3493" i="5"/>
  <c r="I3493" i="5"/>
  <c r="G3494" i="5"/>
  <c r="H3494" i="5"/>
  <c r="I3494" i="5"/>
  <c r="G3495" i="5"/>
  <c r="H3495" i="5"/>
  <c r="I3495" i="5"/>
  <c r="G3496" i="5"/>
  <c r="H3496" i="5"/>
  <c r="I3496" i="5"/>
  <c r="G3497" i="5"/>
  <c r="H3497" i="5"/>
  <c r="I3497" i="5"/>
  <c r="G3498" i="5"/>
  <c r="H3498" i="5"/>
  <c r="I3498" i="5"/>
  <c r="G3499" i="5"/>
  <c r="H3499" i="5"/>
  <c r="I3499" i="5"/>
  <c r="G3500" i="5"/>
  <c r="H3500" i="5"/>
  <c r="I3500" i="5"/>
  <c r="G3501" i="5"/>
  <c r="H3501" i="5"/>
  <c r="I3501" i="5"/>
  <c r="G3502" i="5"/>
  <c r="H3502" i="5"/>
  <c r="I3502" i="5"/>
  <c r="G3503" i="5"/>
  <c r="H3503" i="5"/>
  <c r="I3503" i="5"/>
  <c r="G3504" i="5"/>
  <c r="H3504" i="5"/>
  <c r="I3504" i="5"/>
  <c r="G3505" i="5"/>
  <c r="H3505" i="5"/>
  <c r="I3505" i="5"/>
  <c r="G3506" i="5"/>
  <c r="H3506" i="5"/>
  <c r="I3506" i="5"/>
  <c r="G3507" i="5"/>
  <c r="H3507" i="5"/>
  <c r="I3507" i="5"/>
  <c r="G3508" i="5"/>
  <c r="H3508" i="5"/>
  <c r="I3508" i="5"/>
  <c r="G3509" i="5"/>
  <c r="H3509" i="5"/>
  <c r="I3509" i="5"/>
  <c r="G3510" i="5"/>
  <c r="H3510" i="5"/>
  <c r="I3510" i="5"/>
  <c r="G3511" i="5"/>
  <c r="H3511" i="5"/>
  <c r="I3511" i="5"/>
  <c r="G3512" i="5"/>
  <c r="H3512" i="5"/>
  <c r="I3512" i="5"/>
  <c r="G3513" i="5"/>
  <c r="H3513" i="5"/>
  <c r="I3513" i="5"/>
  <c r="G3514" i="5"/>
  <c r="H3514" i="5"/>
  <c r="I3514" i="5"/>
  <c r="G3515" i="5"/>
  <c r="H3515" i="5"/>
  <c r="I3515" i="5"/>
  <c r="G3516" i="5"/>
  <c r="H3516" i="5"/>
  <c r="I3516" i="5"/>
  <c r="G3517" i="5"/>
  <c r="H3517" i="5"/>
  <c r="I3517" i="5"/>
  <c r="G3518" i="5"/>
  <c r="H3518" i="5"/>
  <c r="I3518" i="5"/>
  <c r="G3519" i="5"/>
  <c r="H3519" i="5"/>
  <c r="I3519" i="5"/>
  <c r="G3520" i="5"/>
  <c r="H3520" i="5"/>
  <c r="I3520" i="5"/>
  <c r="G3521" i="5"/>
  <c r="H3521" i="5"/>
  <c r="I3521" i="5"/>
  <c r="G3522" i="5"/>
  <c r="H3522" i="5"/>
  <c r="I3522" i="5"/>
  <c r="G3523" i="5"/>
  <c r="H3523" i="5"/>
  <c r="I3523" i="5"/>
  <c r="G3524" i="5"/>
  <c r="H3524" i="5"/>
  <c r="I3524" i="5"/>
  <c r="G3525" i="5"/>
  <c r="H3525" i="5"/>
  <c r="I3525" i="5"/>
  <c r="G3526" i="5"/>
  <c r="H3526" i="5"/>
  <c r="I3526" i="5"/>
  <c r="G3527" i="5"/>
  <c r="H3527" i="5"/>
  <c r="I3527" i="5"/>
  <c r="G3528" i="5"/>
  <c r="H3528" i="5"/>
  <c r="I3528" i="5"/>
  <c r="G3529" i="5"/>
  <c r="H3529" i="5"/>
  <c r="I3529" i="5"/>
  <c r="G3530" i="5"/>
  <c r="H3530" i="5"/>
  <c r="I3530" i="5"/>
  <c r="G3531" i="5"/>
  <c r="H3531" i="5"/>
  <c r="I3531" i="5"/>
  <c r="G3532" i="5"/>
  <c r="H3532" i="5"/>
  <c r="I3532" i="5"/>
  <c r="G3533" i="5"/>
  <c r="H3533" i="5"/>
  <c r="I3533" i="5"/>
  <c r="G3534" i="5"/>
  <c r="H3534" i="5"/>
  <c r="I3534" i="5"/>
  <c r="G3535" i="5"/>
  <c r="H3535" i="5"/>
  <c r="I3535" i="5"/>
  <c r="G3536" i="5"/>
  <c r="H3536" i="5"/>
  <c r="I3536" i="5"/>
  <c r="G3537" i="5"/>
  <c r="H3537" i="5"/>
  <c r="I3537" i="5"/>
  <c r="G3538" i="5"/>
  <c r="H3538" i="5"/>
  <c r="I3538" i="5"/>
  <c r="G3539" i="5"/>
  <c r="H3539" i="5"/>
  <c r="I3539" i="5"/>
  <c r="G3540" i="5"/>
  <c r="H3540" i="5"/>
  <c r="I3540" i="5"/>
  <c r="G3541" i="5"/>
  <c r="H3541" i="5"/>
  <c r="I3541" i="5"/>
  <c r="G3542" i="5"/>
  <c r="H3542" i="5"/>
  <c r="I3542" i="5"/>
  <c r="G3543" i="5"/>
  <c r="H3543" i="5"/>
  <c r="I3543" i="5"/>
  <c r="G3544" i="5"/>
  <c r="H3544" i="5"/>
  <c r="I3544" i="5"/>
  <c r="G3545" i="5"/>
  <c r="H3545" i="5"/>
  <c r="I3545" i="5"/>
  <c r="G3546" i="5"/>
  <c r="H3546" i="5"/>
  <c r="I3546" i="5"/>
  <c r="G3547" i="5"/>
  <c r="H3547" i="5"/>
  <c r="I3547" i="5"/>
  <c r="G3548" i="5"/>
  <c r="H3548" i="5"/>
  <c r="I3548" i="5"/>
  <c r="G3549" i="5"/>
  <c r="H3549" i="5"/>
  <c r="I3549" i="5"/>
  <c r="G3550" i="5"/>
  <c r="H3550" i="5"/>
  <c r="I3550" i="5"/>
  <c r="G3551" i="5"/>
  <c r="H3551" i="5"/>
  <c r="I3551" i="5"/>
  <c r="G3552" i="5"/>
  <c r="H3552" i="5"/>
  <c r="I3552" i="5"/>
  <c r="G3553" i="5"/>
  <c r="H3553" i="5"/>
  <c r="I3553" i="5"/>
  <c r="G3554" i="5"/>
  <c r="H3554" i="5"/>
  <c r="I3554" i="5"/>
  <c r="G3555" i="5"/>
  <c r="H3555" i="5"/>
  <c r="I3555" i="5"/>
  <c r="G3556" i="5"/>
  <c r="H3556" i="5"/>
  <c r="I3556" i="5"/>
  <c r="G3557" i="5"/>
  <c r="H3557" i="5"/>
  <c r="I3557" i="5"/>
  <c r="G3558" i="5"/>
  <c r="H3558" i="5"/>
  <c r="I3558" i="5"/>
  <c r="G3559" i="5"/>
  <c r="H3559" i="5"/>
  <c r="I3559" i="5"/>
  <c r="G3560" i="5"/>
  <c r="H3560" i="5"/>
  <c r="I3560" i="5"/>
  <c r="G3561" i="5"/>
  <c r="H3561" i="5"/>
  <c r="I3561" i="5"/>
  <c r="G3562" i="5"/>
  <c r="H3562" i="5"/>
  <c r="I3562" i="5"/>
  <c r="G3563" i="5"/>
  <c r="H3563" i="5"/>
  <c r="I3563" i="5"/>
  <c r="G3564" i="5"/>
  <c r="H3564" i="5"/>
  <c r="I3564" i="5"/>
  <c r="G3565" i="5"/>
  <c r="H3565" i="5"/>
  <c r="I3565" i="5"/>
  <c r="G3566" i="5"/>
  <c r="H3566" i="5"/>
  <c r="I3566" i="5"/>
  <c r="G3567" i="5"/>
  <c r="H3567" i="5"/>
  <c r="I3567" i="5"/>
  <c r="G3568" i="5"/>
  <c r="H3568" i="5"/>
  <c r="I3568" i="5"/>
  <c r="G3569" i="5"/>
  <c r="H3569" i="5"/>
  <c r="I3569" i="5"/>
  <c r="G3570" i="5"/>
  <c r="H3570" i="5"/>
  <c r="I3570" i="5"/>
  <c r="G3571" i="5"/>
  <c r="H3571" i="5"/>
  <c r="I3571" i="5"/>
  <c r="G3572" i="5"/>
  <c r="H3572" i="5"/>
  <c r="I3572" i="5"/>
  <c r="G3573" i="5"/>
  <c r="H3573" i="5"/>
  <c r="I3573" i="5"/>
  <c r="G3574" i="5"/>
  <c r="H3574" i="5"/>
  <c r="I3574" i="5"/>
  <c r="G3575" i="5"/>
  <c r="H3575" i="5"/>
  <c r="I3575" i="5"/>
  <c r="G3576" i="5"/>
  <c r="H3576" i="5"/>
  <c r="I3576" i="5"/>
  <c r="G3577" i="5"/>
  <c r="H3577" i="5"/>
  <c r="I3577" i="5"/>
  <c r="G3578" i="5"/>
  <c r="H3578" i="5"/>
  <c r="I3578" i="5"/>
  <c r="G3579" i="5"/>
  <c r="H3579" i="5"/>
  <c r="I3579" i="5"/>
  <c r="G3580" i="5"/>
  <c r="H3580" i="5"/>
  <c r="I3580" i="5"/>
  <c r="G3581" i="5"/>
  <c r="H3581" i="5"/>
  <c r="I3581" i="5"/>
  <c r="G3582" i="5"/>
  <c r="H3582" i="5"/>
  <c r="I3582" i="5"/>
  <c r="G3583" i="5"/>
  <c r="H3583" i="5"/>
  <c r="I3583" i="5"/>
  <c r="G3584" i="5"/>
  <c r="H3584" i="5"/>
  <c r="I3584" i="5"/>
  <c r="G3585" i="5"/>
  <c r="H3585" i="5"/>
  <c r="I3585" i="5"/>
  <c r="G3586" i="5"/>
  <c r="H3586" i="5"/>
  <c r="I3586" i="5"/>
  <c r="G3587" i="5"/>
  <c r="H3587" i="5"/>
  <c r="I3587" i="5"/>
  <c r="G3588" i="5"/>
  <c r="H3588" i="5"/>
  <c r="I3588" i="5"/>
  <c r="G3589" i="5"/>
  <c r="H3589" i="5"/>
  <c r="I3589" i="5"/>
  <c r="G3590" i="5"/>
  <c r="H3590" i="5"/>
  <c r="I3590" i="5"/>
  <c r="G3591" i="5"/>
  <c r="H3591" i="5"/>
  <c r="I3591" i="5"/>
  <c r="G3592" i="5"/>
  <c r="H3592" i="5"/>
  <c r="I3592" i="5"/>
  <c r="G3593" i="5"/>
  <c r="H3593" i="5"/>
  <c r="I3593" i="5"/>
  <c r="G3594" i="5"/>
  <c r="H3594" i="5"/>
  <c r="I3594" i="5"/>
  <c r="G3595" i="5"/>
  <c r="H3595" i="5"/>
  <c r="I3595" i="5"/>
  <c r="G3596" i="5"/>
  <c r="H3596" i="5"/>
  <c r="I3596" i="5"/>
  <c r="G3597" i="5"/>
  <c r="H3597" i="5"/>
  <c r="I3597" i="5"/>
  <c r="G3598" i="5"/>
  <c r="H3598" i="5"/>
  <c r="I3598" i="5"/>
  <c r="G3599" i="5"/>
  <c r="H3599" i="5"/>
  <c r="I3599" i="5"/>
  <c r="G3600" i="5"/>
  <c r="H3600" i="5"/>
  <c r="I3600" i="5"/>
  <c r="G3601" i="5"/>
  <c r="H3601" i="5"/>
  <c r="I3601" i="5"/>
  <c r="G3602" i="5"/>
  <c r="H3602" i="5"/>
  <c r="I3602" i="5"/>
  <c r="G3603" i="5"/>
  <c r="H3603" i="5"/>
  <c r="I3603" i="5"/>
  <c r="G3604" i="5"/>
  <c r="H3604" i="5"/>
  <c r="I3604" i="5"/>
  <c r="G3605" i="5"/>
  <c r="H3605" i="5"/>
  <c r="I3605" i="5"/>
  <c r="G3606" i="5"/>
  <c r="H3606" i="5"/>
  <c r="I3606" i="5"/>
  <c r="G3607" i="5"/>
  <c r="H3607" i="5"/>
  <c r="I3607" i="5"/>
  <c r="G3608" i="5"/>
  <c r="H3608" i="5"/>
  <c r="I3608" i="5"/>
  <c r="G3609" i="5"/>
  <c r="H3609" i="5"/>
  <c r="I3609" i="5"/>
  <c r="G3610" i="5"/>
  <c r="H3610" i="5"/>
  <c r="I3610" i="5"/>
  <c r="G3611" i="5"/>
  <c r="H3611" i="5"/>
  <c r="I3611" i="5"/>
  <c r="G3612" i="5"/>
  <c r="H3612" i="5"/>
  <c r="I3612" i="5"/>
  <c r="G3613" i="5"/>
  <c r="H3613" i="5"/>
  <c r="I3613" i="5"/>
  <c r="G3614" i="5"/>
  <c r="H3614" i="5"/>
  <c r="I3614" i="5"/>
  <c r="G3615" i="5"/>
  <c r="H3615" i="5"/>
  <c r="I3615" i="5"/>
  <c r="G3616" i="5"/>
  <c r="H3616" i="5"/>
  <c r="I3616" i="5"/>
  <c r="G3617" i="5"/>
  <c r="H3617" i="5"/>
  <c r="I3617" i="5"/>
  <c r="G3618" i="5"/>
  <c r="H3618" i="5"/>
  <c r="I3618" i="5"/>
  <c r="G3619" i="5"/>
  <c r="H3619" i="5"/>
  <c r="I3619" i="5"/>
  <c r="G3620" i="5"/>
  <c r="H3620" i="5"/>
  <c r="I3620" i="5"/>
  <c r="G3621" i="5"/>
  <c r="H3621" i="5"/>
  <c r="I3621" i="5"/>
  <c r="G3622" i="5"/>
  <c r="H3622" i="5"/>
  <c r="I3622" i="5"/>
  <c r="G3623" i="5"/>
  <c r="H3623" i="5"/>
  <c r="I3623" i="5"/>
  <c r="G3624" i="5"/>
  <c r="H3624" i="5"/>
  <c r="I3624" i="5"/>
  <c r="G3625" i="5"/>
  <c r="H3625" i="5"/>
  <c r="I3625" i="5"/>
  <c r="G3626" i="5"/>
  <c r="H3626" i="5"/>
  <c r="I3626" i="5"/>
  <c r="G3627" i="5"/>
  <c r="H3627" i="5"/>
  <c r="I3627" i="5"/>
  <c r="G3628" i="5"/>
  <c r="H3628" i="5"/>
  <c r="I3628" i="5"/>
  <c r="G3629" i="5"/>
  <c r="H3629" i="5"/>
  <c r="I3629" i="5"/>
  <c r="G3630" i="5"/>
  <c r="H3630" i="5"/>
  <c r="I3630" i="5"/>
  <c r="G3631" i="5"/>
  <c r="H3631" i="5"/>
  <c r="I3631" i="5"/>
  <c r="G3632" i="5"/>
  <c r="H3632" i="5"/>
  <c r="I3632" i="5"/>
  <c r="G3633" i="5"/>
  <c r="H3633" i="5"/>
  <c r="I3633" i="5"/>
  <c r="G3634" i="5"/>
  <c r="H3634" i="5"/>
  <c r="I3634" i="5"/>
  <c r="G3635" i="5"/>
  <c r="H3635" i="5"/>
  <c r="I3635" i="5"/>
  <c r="G3636" i="5"/>
  <c r="H3636" i="5"/>
  <c r="I3636" i="5"/>
  <c r="G3637" i="5"/>
  <c r="H3637" i="5"/>
  <c r="I3637" i="5"/>
  <c r="G3638" i="5"/>
  <c r="H3638" i="5"/>
  <c r="I3638" i="5"/>
  <c r="G3639" i="5"/>
  <c r="H3639" i="5"/>
  <c r="I3639" i="5"/>
  <c r="G3640" i="5"/>
  <c r="H3640" i="5"/>
  <c r="I3640" i="5"/>
  <c r="G3641" i="5"/>
  <c r="H3641" i="5"/>
  <c r="I3641" i="5"/>
  <c r="G3642" i="5"/>
  <c r="H3642" i="5"/>
  <c r="I3642" i="5"/>
  <c r="G3643" i="5"/>
  <c r="H3643" i="5"/>
  <c r="I3643" i="5"/>
  <c r="G3644" i="5"/>
  <c r="H3644" i="5"/>
  <c r="I3644" i="5"/>
  <c r="G3645" i="5"/>
  <c r="H3645" i="5"/>
  <c r="I3645" i="5"/>
  <c r="G3646" i="5"/>
  <c r="H3646" i="5"/>
  <c r="I3646" i="5"/>
  <c r="G3647" i="5"/>
  <c r="H3647" i="5"/>
  <c r="I3647" i="5"/>
  <c r="G3648" i="5"/>
  <c r="H3648" i="5"/>
  <c r="I3648" i="5"/>
  <c r="G3649" i="5"/>
  <c r="H3649" i="5"/>
  <c r="I3649" i="5"/>
  <c r="G3650" i="5"/>
  <c r="H3650" i="5"/>
  <c r="I3650" i="5"/>
  <c r="G3651" i="5"/>
  <c r="H3651" i="5"/>
  <c r="I3651" i="5"/>
  <c r="G3652" i="5"/>
  <c r="H3652" i="5"/>
  <c r="I3652" i="5"/>
  <c r="G3653" i="5"/>
  <c r="H3653" i="5"/>
  <c r="I3653" i="5"/>
  <c r="G3654" i="5"/>
  <c r="H3654" i="5"/>
  <c r="I3654" i="5"/>
  <c r="G3655" i="5"/>
  <c r="H3655" i="5"/>
  <c r="I3655" i="5"/>
  <c r="G3656" i="5"/>
  <c r="H3656" i="5"/>
  <c r="I3656" i="5"/>
  <c r="G3657" i="5"/>
  <c r="H3657" i="5"/>
  <c r="I3657" i="5"/>
  <c r="G3658" i="5"/>
  <c r="H3658" i="5"/>
  <c r="I3658" i="5"/>
  <c r="G3659" i="5"/>
  <c r="H3659" i="5"/>
  <c r="I3659" i="5"/>
  <c r="G3660" i="5"/>
  <c r="H3660" i="5"/>
  <c r="I3660" i="5"/>
  <c r="G3661" i="5"/>
  <c r="H3661" i="5"/>
  <c r="I3661" i="5"/>
  <c r="G3662" i="5"/>
  <c r="H3662" i="5"/>
  <c r="I3662" i="5"/>
  <c r="G3663" i="5"/>
  <c r="H3663" i="5"/>
  <c r="I3663" i="5"/>
  <c r="G3664" i="5"/>
  <c r="H3664" i="5"/>
  <c r="I3664" i="5"/>
  <c r="G3665" i="5"/>
  <c r="H3665" i="5"/>
  <c r="I3665" i="5"/>
  <c r="G3666" i="5"/>
  <c r="H3666" i="5"/>
  <c r="I3666" i="5"/>
  <c r="G3667" i="5"/>
  <c r="H3667" i="5"/>
  <c r="I3667" i="5"/>
  <c r="G3668" i="5"/>
  <c r="H3668" i="5"/>
  <c r="I3668" i="5"/>
  <c r="G3669" i="5"/>
  <c r="H3669" i="5"/>
  <c r="I3669" i="5"/>
  <c r="G3670" i="5"/>
  <c r="H3670" i="5"/>
  <c r="I3670" i="5"/>
  <c r="G3671" i="5"/>
  <c r="H3671" i="5"/>
  <c r="I3671" i="5"/>
  <c r="G3672" i="5"/>
  <c r="H3672" i="5"/>
  <c r="I3672" i="5"/>
  <c r="G3673" i="5"/>
  <c r="H3673" i="5"/>
  <c r="I3673" i="5"/>
  <c r="G3674" i="5"/>
  <c r="H3674" i="5"/>
  <c r="I3674" i="5"/>
  <c r="G3675" i="5"/>
  <c r="H3675" i="5"/>
  <c r="I3675" i="5"/>
  <c r="G3676" i="5"/>
  <c r="H3676" i="5"/>
  <c r="I3676" i="5"/>
  <c r="G3677" i="5"/>
  <c r="H3677" i="5"/>
  <c r="I3677" i="5"/>
  <c r="G3678" i="5"/>
  <c r="H3678" i="5"/>
  <c r="I3678" i="5"/>
  <c r="G3679" i="5"/>
  <c r="H3679" i="5"/>
  <c r="I3679" i="5"/>
  <c r="G3680" i="5"/>
  <c r="H3680" i="5"/>
  <c r="I3680" i="5"/>
  <c r="G3681" i="5"/>
  <c r="H3681" i="5"/>
  <c r="I3681" i="5"/>
  <c r="G3682" i="5"/>
  <c r="H3682" i="5"/>
  <c r="I3682" i="5"/>
  <c r="G3683" i="5"/>
  <c r="H3683" i="5"/>
  <c r="I3683" i="5"/>
  <c r="G3684" i="5"/>
  <c r="H3684" i="5"/>
  <c r="I3684" i="5"/>
  <c r="G3685" i="5"/>
  <c r="H3685" i="5"/>
  <c r="I3685" i="5"/>
  <c r="G3686" i="5"/>
  <c r="H3686" i="5"/>
  <c r="I3686" i="5"/>
  <c r="G3687" i="5"/>
  <c r="H3687" i="5"/>
  <c r="I3687" i="5"/>
  <c r="G3688" i="5"/>
  <c r="H3688" i="5"/>
  <c r="I3688" i="5"/>
  <c r="G3689" i="5"/>
  <c r="H3689" i="5"/>
  <c r="I3689" i="5"/>
  <c r="G3690" i="5"/>
  <c r="H3690" i="5"/>
  <c r="I3690" i="5"/>
  <c r="G3691" i="5"/>
  <c r="H3691" i="5"/>
  <c r="I3691" i="5"/>
  <c r="G3692" i="5"/>
  <c r="H3692" i="5"/>
  <c r="I3692" i="5"/>
  <c r="G3693" i="5"/>
  <c r="H3693" i="5"/>
  <c r="I3693" i="5"/>
  <c r="G3694" i="5"/>
  <c r="H3694" i="5"/>
  <c r="I3694" i="5"/>
  <c r="G3695" i="5"/>
  <c r="H3695" i="5"/>
  <c r="I3695" i="5"/>
  <c r="G3696" i="5"/>
  <c r="H3696" i="5"/>
  <c r="I3696" i="5"/>
  <c r="G3697" i="5"/>
  <c r="H3697" i="5"/>
  <c r="I3697" i="5"/>
  <c r="G3698" i="5"/>
  <c r="H3698" i="5"/>
  <c r="I3698" i="5"/>
  <c r="G3699" i="5"/>
  <c r="H3699" i="5"/>
  <c r="I3699" i="5"/>
  <c r="G3700" i="5"/>
  <c r="H3700" i="5"/>
  <c r="I3700" i="5"/>
  <c r="G3701" i="5"/>
  <c r="H3701" i="5"/>
  <c r="I3701" i="5"/>
  <c r="G3702" i="5"/>
  <c r="H3702" i="5"/>
  <c r="I3702" i="5"/>
  <c r="G3703" i="5"/>
  <c r="H3703" i="5"/>
  <c r="I3703" i="5"/>
  <c r="G3704" i="5"/>
  <c r="H3704" i="5"/>
  <c r="I3704" i="5"/>
  <c r="G3705" i="5"/>
  <c r="H3705" i="5"/>
  <c r="I3705" i="5"/>
  <c r="G3706" i="5"/>
  <c r="H3706" i="5"/>
  <c r="I3706" i="5"/>
  <c r="G3707" i="5"/>
  <c r="H3707" i="5"/>
  <c r="I3707" i="5"/>
  <c r="G3708" i="5"/>
  <c r="H3708" i="5"/>
  <c r="I3708" i="5"/>
  <c r="G3709" i="5"/>
  <c r="H3709" i="5"/>
  <c r="I3709" i="5"/>
  <c r="G3710" i="5"/>
  <c r="H3710" i="5"/>
  <c r="I3710" i="5"/>
  <c r="G3711" i="5"/>
  <c r="H3711" i="5"/>
  <c r="I3711" i="5"/>
  <c r="G3712" i="5"/>
  <c r="H3712" i="5"/>
  <c r="I3712" i="5"/>
  <c r="G3713" i="5"/>
  <c r="H3713" i="5"/>
  <c r="I3713" i="5"/>
  <c r="G3714" i="5"/>
  <c r="H3714" i="5"/>
  <c r="I3714" i="5"/>
  <c r="G3715" i="5"/>
  <c r="H3715" i="5"/>
  <c r="I3715" i="5"/>
  <c r="G3716" i="5"/>
  <c r="H3716" i="5"/>
  <c r="I3716" i="5"/>
  <c r="G3717" i="5"/>
  <c r="H3717" i="5"/>
  <c r="I3717" i="5"/>
  <c r="G3718" i="5"/>
  <c r="H3718" i="5"/>
  <c r="I3718" i="5"/>
  <c r="G3719" i="5"/>
  <c r="H3719" i="5"/>
  <c r="I3719" i="5"/>
  <c r="G3720" i="5"/>
  <c r="H3720" i="5"/>
  <c r="I3720" i="5"/>
  <c r="G3721" i="5"/>
  <c r="H3721" i="5"/>
  <c r="I3721" i="5"/>
  <c r="G3722" i="5"/>
  <c r="H3722" i="5"/>
  <c r="I3722" i="5"/>
  <c r="G3723" i="5"/>
  <c r="H3723" i="5"/>
  <c r="I3723" i="5"/>
  <c r="G3724" i="5"/>
  <c r="H3724" i="5"/>
  <c r="I3724" i="5"/>
  <c r="G3725" i="5"/>
  <c r="H3725" i="5"/>
  <c r="I3725" i="5"/>
  <c r="G3726" i="5"/>
  <c r="H3726" i="5"/>
  <c r="I3726" i="5"/>
  <c r="G3727" i="5"/>
  <c r="H3727" i="5"/>
  <c r="I3727" i="5"/>
  <c r="G3728" i="5"/>
  <c r="H3728" i="5"/>
  <c r="I3728" i="5"/>
  <c r="G3729" i="5"/>
  <c r="H3729" i="5"/>
  <c r="I3729" i="5"/>
  <c r="G3730" i="5"/>
  <c r="H3730" i="5"/>
  <c r="I3730" i="5"/>
  <c r="G3731" i="5"/>
  <c r="H3731" i="5"/>
  <c r="I3731" i="5"/>
  <c r="G3732" i="5"/>
  <c r="H3732" i="5"/>
  <c r="I3732" i="5"/>
  <c r="G3733" i="5"/>
  <c r="H3733" i="5"/>
  <c r="I3733" i="5"/>
  <c r="G3734" i="5"/>
  <c r="H3734" i="5"/>
  <c r="I3734" i="5"/>
  <c r="G3735" i="5"/>
  <c r="H3735" i="5"/>
  <c r="I3735" i="5"/>
  <c r="G3736" i="5"/>
  <c r="H3736" i="5"/>
  <c r="I3736" i="5"/>
  <c r="G3737" i="5"/>
  <c r="H3737" i="5"/>
  <c r="I3737" i="5"/>
  <c r="G3738" i="5"/>
  <c r="H3738" i="5"/>
  <c r="I3738" i="5"/>
  <c r="G3739" i="5"/>
  <c r="H3739" i="5"/>
  <c r="I3739" i="5"/>
  <c r="G3740" i="5"/>
  <c r="H3740" i="5"/>
  <c r="I3740" i="5"/>
  <c r="G3741" i="5"/>
  <c r="H3741" i="5"/>
  <c r="I3741" i="5"/>
  <c r="G3742" i="5"/>
  <c r="H3742" i="5"/>
  <c r="I3742" i="5"/>
  <c r="G3743" i="5"/>
  <c r="H3743" i="5"/>
  <c r="I3743" i="5"/>
  <c r="G3744" i="5"/>
  <c r="H3744" i="5"/>
  <c r="I3744" i="5"/>
  <c r="G3745" i="5"/>
  <c r="H3745" i="5"/>
  <c r="I3745" i="5"/>
  <c r="G3746" i="5"/>
  <c r="H3746" i="5"/>
  <c r="I3746" i="5"/>
  <c r="G3747" i="5"/>
  <c r="H3747" i="5"/>
  <c r="I3747" i="5"/>
  <c r="G3748" i="5"/>
  <c r="H3748" i="5"/>
  <c r="I3748" i="5"/>
  <c r="G3749" i="5"/>
  <c r="H3749" i="5"/>
  <c r="I3749" i="5"/>
  <c r="G3750" i="5"/>
  <c r="H3750" i="5"/>
  <c r="I3750" i="5"/>
  <c r="G3751" i="5"/>
  <c r="H3751" i="5"/>
  <c r="I3751" i="5"/>
  <c r="G3752" i="5"/>
  <c r="H3752" i="5"/>
  <c r="I3752" i="5"/>
  <c r="G3753" i="5"/>
  <c r="H3753" i="5"/>
  <c r="I3753" i="5"/>
  <c r="G3754" i="5"/>
  <c r="H3754" i="5"/>
  <c r="I3754" i="5"/>
  <c r="G3755" i="5"/>
  <c r="H3755" i="5"/>
  <c r="I3755" i="5"/>
  <c r="G3756" i="5"/>
  <c r="H3756" i="5"/>
  <c r="I3756" i="5"/>
  <c r="G3757" i="5"/>
  <c r="H3757" i="5"/>
  <c r="I3757" i="5"/>
  <c r="G3758" i="5"/>
  <c r="H3758" i="5"/>
  <c r="I3758" i="5"/>
  <c r="G3759" i="5"/>
  <c r="H3759" i="5"/>
  <c r="I3759" i="5"/>
  <c r="G3760" i="5"/>
  <c r="H3760" i="5"/>
  <c r="I3760" i="5"/>
  <c r="G3761" i="5"/>
  <c r="H3761" i="5"/>
  <c r="I3761" i="5"/>
  <c r="G3762" i="5"/>
  <c r="H3762" i="5"/>
  <c r="I3762" i="5"/>
  <c r="G3763" i="5"/>
  <c r="H3763" i="5"/>
  <c r="I3763" i="5"/>
  <c r="G3764" i="5"/>
  <c r="H3764" i="5"/>
  <c r="I3764" i="5"/>
  <c r="G3765" i="5"/>
  <c r="H3765" i="5"/>
  <c r="I3765" i="5"/>
  <c r="G3766" i="5"/>
  <c r="H3766" i="5"/>
  <c r="I3766" i="5"/>
  <c r="G3767" i="5"/>
  <c r="H3767" i="5"/>
  <c r="I3767" i="5"/>
  <c r="G3768" i="5"/>
  <c r="H3768" i="5"/>
  <c r="I3768" i="5"/>
  <c r="G3769" i="5"/>
  <c r="H3769" i="5"/>
  <c r="I3769" i="5"/>
  <c r="G3770" i="5"/>
  <c r="H3770" i="5"/>
  <c r="I3770" i="5"/>
  <c r="G3771" i="5"/>
  <c r="H3771" i="5"/>
  <c r="I3771" i="5"/>
  <c r="G3772" i="5"/>
  <c r="H3772" i="5"/>
  <c r="I3772" i="5"/>
  <c r="G3773" i="5"/>
  <c r="H3773" i="5"/>
  <c r="I3773" i="5"/>
  <c r="G3774" i="5"/>
  <c r="H3774" i="5"/>
  <c r="I3774" i="5"/>
  <c r="G3775" i="5"/>
  <c r="H3775" i="5"/>
  <c r="I3775" i="5"/>
  <c r="G3776" i="5"/>
  <c r="H3776" i="5"/>
  <c r="I3776" i="5"/>
  <c r="G3777" i="5"/>
  <c r="H3777" i="5"/>
  <c r="I3777" i="5"/>
  <c r="G3778" i="5"/>
  <c r="H3778" i="5"/>
  <c r="I3778" i="5"/>
  <c r="G3779" i="5"/>
  <c r="H3779" i="5"/>
  <c r="I3779" i="5"/>
  <c r="G3780" i="5"/>
  <c r="H3780" i="5"/>
  <c r="I3780" i="5"/>
  <c r="G3781" i="5"/>
  <c r="H3781" i="5"/>
  <c r="I3781" i="5"/>
  <c r="G3782" i="5"/>
  <c r="H3782" i="5"/>
  <c r="I3782" i="5"/>
  <c r="G3783" i="5"/>
  <c r="H3783" i="5"/>
  <c r="I3783" i="5"/>
  <c r="G3784" i="5"/>
  <c r="H3784" i="5"/>
  <c r="I3784" i="5"/>
  <c r="G3785" i="5"/>
  <c r="H3785" i="5"/>
  <c r="I3785" i="5"/>
  <c r="G3786" i="5"/>
  <c r="H3786" i="5"/>
  <c r="I3786" i="5"/>
  <c r="G3787" i="5"/>
  <c r="H3787" i="5"/>
  <c r="I3787" i="5"/>
  <c r="G3788" i="5"/>
  <c r="H3788" i="5"/>
  <c r="I3788" i="5"/>
  <c r="G3789" i="5"/>
  <c r="H3789" i="5"/>
  <c r="I3789" i="5"/>
  <c r="G3790" i="5"/>
  <c r="H3790" i="5"/>
  <c r="I3790" i="5"/>
  <c r="G3791" i="5"/>
  <c r="H3791" i="5"/>
  <c r="I3791" i="5"/>
  <c r="G3792" i="5"/>
  <c r="H3792" i="5"/>
  <c r="I3792" i="5"/>
  <c r="G3793" i="5"/>
  <c r="H3793" i="5"/>
  <c r="I3793" i="5"/>
  <c r="G3794" i="5"/>
  <c r="H3794" i="5"/>
  <c r="I3794" i="5"/>
  <c r="G3795" i="5"/>
  <c r="H3795" i="5"/>
  <c r="I3795" i="5"/>
  <c r="G3796" i="5"/>
  <c r="H3796" i="5"/>
  <c r="I3796" i="5"/>
  <c r="G3797" i="5"/>
  <c r="H3797" i="5"/>
  <c r="I3797" i="5"/>
  <c r="G3798" i="5"/>
  <c r="H3798" i="5"/>
  <c r="I3798" i="5"/>
  <c r="G3799" i="5"/>
  <c r="H3799" i="5"/>
  <c r="I3799" i="5"/>
  <c r="G3800" i="5"/>
  <c r="H3800" i="5"/>
  <c r="I3800" i="5"/>
  <c r="G3801" i="5"/>
  <c r="H3801" i="5"/>
  <c r="I3801" i="5"/>
  <c r="G3802" i="5"/>
  <c r="H3802" i="5"/>
  <c r="I3802" i="5"/>
  <c r="G3803" i="5"/>
  <c r="H3803" i="5"/>
  <c r="I3803" i="5"/>
  <c r="G3804" i="5"/>
  <c r="H3804" i="5"/>
  <c r="I3804" i="5"/>
  <c r="G3805" i="5"/>
  <c r="H3805" i="5"/>
  <c r="I3805" i="5"/>
  <c r="G3806" i="5"/>
  <c r="H3806" i="5"/>
  <c r="I3806" i="5"/>
  <c r="G3807" i="5"/>
  <c r="H3807" i="5"/>
  <c r="I3807" i="5"/>
  <c r="G3808" i="5"/>
  <c r="H3808" i="5"/>
  <c r="I3808" i="5"/>
  <c r="G3809" i="5"/>
  <c r="H3809" i="5"/>
  <c r="I3809" i="5"/>
  <c r="G3810" i="5"/>
  <c r="H3810" i="5"/>
  <c r="I3810" i="5"/>
  <c r="G3811" i="5"/>
  <c r="H3811" i="5"/>
  <c r="I3811" i="5"/>
  <c r="G3812" i="5"/>
  <c r="H3812" i="5"/>
  <c r="I3812" i="5"/>
  <c r="G3813" i="5"/>
  <c r="H3813" i="5"/>
  <c r="I3813" i="5"/>
  <c r="G3814" i="5"/>
  <c r="H3814" i="5"/>
  <c r="I3814" i="5"/>
  <c r="G3815" i="5"/>
  <c r="H3815" i="5"/>
  <c r="I3815" i="5"/>
  <c r="G3816" i="5"/>
  <c r="H3816" i="5"/>
  <c r="I3816" i="5"/>
  <c r="G3817" i="5"/>
  <c r="H3817" i="5"/>
  <c r="I3817" i="5"/>
  <c r="G3818" i="5"/>
  <c r="H3818" i="5"/>
  <c r="I3818" i="5"/>
  <c r="G3819" i="5"/>
  <c r="H3819" i="5"/>
  <c r="I3819" i="5"/>
  <c r="G3820" i="5"/>
  <c r="H3820" i="5"/>
  <c r="I3820" i="5"/>
  <c r="G3821" i="5"/>
  <c r="H3821" i="5"/>
  <c r="I3821" i="5"/>
  <c r="G3822" i="5"/>
  <c r="H3822" i="5"/>
  <c r="I3822" i="5"/>
  <c r="G3823" i="5"/>
  <c r="H3823" i="5"/>
  <c r="I3823" i="5"/>
  <c r="G3824" i="5"/>
  <c r="H3824" i="5"/>
  <c r="I3824" i="5"/>
  <c r="G3825" i="5"/>
  <c r="H3825" i="5"/>
  <c r="I3825" i="5"/>
  <c r="G3826" i="5"/>
  <c r="H3826" i="5"/>
  <c r="I3826" i="5"/>
  <c r="G3827" i="5"/>
  <c r="H3827" i="5"/>
  <c r="I3827" i="5"/>
  <c r="G3828" i="5"/>
  <c r="H3828" i="5"/>
  <c r="I3828" i="5"/>
  <c r="G3829" i="5"/>
  <c r="H3829" i="5"/>
  <c r="I3829" i="5"/>
  <c r="G3830" i="5"/>
  <c r="H3830" i="5"/>
  <c r="I3830" i="5"/>
  <c r="G3831" i="5"/>
  <c r="H3831" i="5"/>
  <c r="I3831" i="5"/>
  <c r="G3832" i="5"/>
  <c r="H3832" i="5"/>
  <c r="I3832" i="5"/>
  <c r="G3833" i="5"/>
  <c r="H3833" i="5"/>
  <c r="I3833" i="5"/>
  <c r="G3834" i="5"/>
  <c r="H3834" i="5"/>
  <c r="I3834" i="5"/>
  <c r="G3835" i="5"/>
  <c r="H3835" i="5"/>
  <c r="I3835" i="5"/>
  <c r="G3836" i="5"/>
  <c r="H3836" i="5"/>
  <c r="I3836" i="5"/>
  <c r="G3837" i="5"/>
  <c r="H3837" i="5"/>
  <c r="I3837" i="5"/>
  <c r="G3838" i="5"/>
  <c r="H3838" i="5"/>
  <c r="I3838" i="5"/>
  <c r="G3839" i="5"/>
  <c r="H3839" i="5"/>
  <c r="I3839" i="5"/>
  <c r="G3840" i="5"/>
  <c r="H3840" i="5"/>
  <c r="I3840" i="5"/>
  <c r="G3841" i="5"/>
  <c r="H3841" i="5"/>
  <c r="I3841" i="5"/>
  <c r="G3842" i="5"/>
  <c r="H3842" i="5"/>
  <c r="I3842" i="5"/>
  <c r="G3843" i="5"/>
  <c r="H3843" i="5"/>
  <c r="I3843" i="5"/>
  <c r="G3844" i="5"/>
  <c r="H3844" i="5"/>
  <c r="I3844" i="5"/>
  <c r="G3845" i="5"/>
  <c r="H3845" i="5"/>
  <c r="I3845" i="5"/>
  <c r="G3846" i="5"/>
  <c r="H3846" i="5"/>
  <c r="I3846" i="5"/>
  <c r="G3847" i="5"/>
  <c r="H3847" i="5"/>
  <c r="I3847" i="5"/>
  <c r="G3848" i="5"/>
  <c r="H3848" i="5"/>
  <c r="I3848" i="5"/>
  <c r="G3849" i="5"/>
  <c r="H3849" i="5"/>
  <c r="I3849" i="5"/>
  <c r="G3850" i="5"/>
  <c r="H3850" i="5"/>
  <c r="I3850" i="5"/>
  <c r="G3851" i="5"/>
  <c r="H3851" i="5"/>
  <c r="I3851" i="5"/>
  <c r="G3852" i="5"/>
  <c r="H3852" i="5"/>
  <c r="I3852" i="5"/>
  <c r="G3853" i="5"/>
  <c r="H3853" i="5"/>
  <c r="I3853" i="5"/>
  <c r="G3854" i="5"/>
  <c r="H3854" i="5"/>
  <c r="I3854" i="5"/>
  <c r="G3855" i="5"/>
  <c r="H3855" i="5"/>
  <c r="I3855" i="5"/>
  <c r="G3856" i="5"/>
  <c r="H3856" i="5"/>
  <c r="I3856" i="5"/>
  <c r="G3857" i="5"/>
  <c r="H3857" i="5"/>
  <c r="I3857" i="5"/>
  <c r="G3858" i="5"/>
  <c r="H3858" i="5"/>
  <c r="I3858" i="5"/>
  <c r="G3859" i="5"/>
  <c r="H3859" i="5"/>
  <c r="I3859" i="5"/>
  <c r="G3860" i="5"/>
  <c r="H3860" i="5"/>
  <c r="I3860" i="5"/>
  <c r="G3861" i="5"/>
  <c r="H3861" i="5"/>
  <c r="I3861" i="5"/>
  <c r="G3862" i="5"/>
  <c r="H3862" i="5"/>
  <c r="I3862" i="5"/>
  <c r="G3863" i="5"/>
  <c r="H3863" i="5"/>
  <c r="I3863" i="5"/>
  <c r="G3864" i="5"/>
  <c r="H3864" i="5"/>
  <c r="I3864" i="5"/>
  <c r="G3865" i="5"/>
  <c r="H3865" i="5"/>
  <c r="I3865" i="5"/>
  <c r="G3866" i="5"/>
  <c r="H3866" i="5"/>
  <c r="I3866" i="5"/>
  <c r="G3867" i="5"/>
  <c r="H3867" i="5"/>
  <c r="I3867" i="5"/>
  <c r="G3868" i="5"/>
  <c r="H3868" i="5"/>
  <c r="I3868" i="5"/>
  <c r="G3869" i="5"/>
  <c r="H3869" i="5"/>
  <c r="I3869" i="5"/>
  <c r="G3870" i="5"/>
  <c r="H3870" i="5"/>
  <c r="I3870" i="5"/>
  <c r="G3871" i="5"/>
  <c r="H3871" i="5"/>
  <c r="I3871" i="5"/>
  <c r="G3872" i="5"/>
  <c r="H3872" i="5"/>
  <c r="I3872" i="5"/>
  <c r="G3873" i="5"/>
  <c r="H3873" i="5"/>
  <c r="I3873" i="5"/>
  <c r="G3874" i="5"/>
  <c r="H3874" i="5"/>
  <c r="I3874" i="5"/>
  <c r="G3875" i="5"/>
  <c r="H3875" i="5"/>
  <c r="I3875" i="5"/>
  <c r="G3876" i="5"/>
  <c r="H3876" i="5"/>
  <c r="I3876" i="5"/>
  <c r="G3877" i="5"/>
  <c r="H3877" i="5"/>
  <c r="I3877" i="5"/>
  <c r="G3878" i="5"/>
  <c r="H3878" i="5"/>
  <c r="I3878" i="5"/>
  <c r="G3879" i="5"/>
  <c r="H3879" i="5"/>
  <c r="I3879" i="5"/>
  <c r="G3880" i="5"/>
  <c r="H3880" i="5"/>
  <c r="I3880" i="5"/>
  <c r="G3881" i="5"/>
  <c r="H3881" i="5"/>
  <c r="I3881" i="5"/>
  <c r="G3882" i="5"/>
  <c r="H3882" i="5"/>
  <c r="I3882" i="5"/>
  <c r="G3883" i="5"/>
  <c r="H3883" i="5"/>
  <c r="I3883" i="5"/>
  <c r="G3884" i="5"/>
  <c r="H3884" i="5"/>
  <c r="I3884" i="5"/>
  <c r="G3885" i="5"/>
  <c r="H3885" i="5"/>
  <c r="I3885" i="5"/>
  <c r="G3886" i="5"/>
  <c r="H3886" i="5"/>
  <c r="I3886" i="5"/>
  <c r="G3887" i="5"/>
  <c r="H3887" i="5"/>
  <c r="I3887" i="5"/>
  <c r="G3888" i="5"/>
  <c r="H3888" i="5"/>
  <c r="I3888" i="5"/>
  <c r="G3889" i="5"/>
  <c r="H3889" i="5"/>
  <c r="I3889" i="5"/>
  <c r="G3890" i="5"/>
  <c r="H3890" i="5"/>
  <c r="I3890" i="5"/>
  <c r="G3891" i="5"/>
  <c r="H3891" i="5"/>
  <c r="I3891" i="5"/>
  <c r="G3892" i="5"/>
  <c r="H3892" i="5"/>
  <c r="I3892" i="5"/>
  <c r="G3893" i="5"/>
  <c r="H3893" i="5"/>
  <c r="I3893" i="5"/>
  <c r="G3894" i="5"/>
  <c r="H3894" i="5"/>
  <c r="I3894" i="5"/>
  <c r="G3895" i="5"/>
  <c r="H3895" i="5"/>
  <c r="I3895" i="5"/>
  <c r="G3896" i="5"/>
  <c r="H3896" i="5"/>
  <c r="I3896" i="5"/>
  <c r="G3897" i="5"/>
  <c r="H3897" i="5"/>
  <c r="I3897" i="5"/>
  <c r="G3898" i="5"/>
  <c r="H3898" i="5"/>
  <c r="I3898" i="5"/>
  <c r="G3899" i="5"/>
  <c r="H3899" i="5"/>
  <c r="I3899" i="5"/>
  <c r="G3900" i="5"/>
  <c r="H3900" i="5"/>
  <c r="I3900" i="5"/>
  <c r="G3901" i="5"/>
  <c r="H3901" i="5"/>
  <c r="I3901" i="5"/>
  <c r="G3902" i="5"/>
  <c r="H3902" i="5"/>
  <c r="I3902" i="5"/>
  <c r="G3903" i="5"/>
  <c r="H3903" i="5"/>
  <c r="I3903" i="5"/>
  <c r="G3904" i="5"/>
  <c r="H3904" i="5"/>
  <c r="I3904" i="5"/>
  <c r="G3905" i="5"/>
  <c r="H3905" i="5"/>
  <c r="I3905" i="5"/>
  <c r="G3906" i="5"/>
  <c r="H3906" i="5"/>
  <c r="I3906" i="5"/>
  <c r="G3907" i="5"/>
  <c r="H3907" i="5"/>
  <c r="I3907" i="5"/>
  <c r="G3908" i="5"/>
  <c r="H3908" i="5"/>
  <c r="I3908" i="5"/>
  <c r="G3909" i="5"/>
  <c r="H3909" i="5"/>
  <c r="I3909" i="5"/>
  <c r="G3910" i="5"/>
  <c r="H3910" i="5"/>
  <c r="I3910" i="5"/>
  <c r="G3911" i="5"/>
  <c r="H3911" i="5"/>
  <c r="I3911" i="5"/>
  <c r="G3912" i="5"/>
  <c r="H3912" i="5"/>
  <c r="I3912" i="5"/>
  <c r="G3913" i="5"/>
  <c r="H3913" i="5"/>
  <c r="I3913" i="5"/>
  <c r="G3914" i="5"/>
  <c r="H3914" i="5"/>
  <c r="I3914" i="5"/>
  <c r="G3915" i="5"/>
  <c r="H3915" i="5"/>
  <c r="I3915" i="5"/>
  <c r="G3916" i="5"/>
  <c r="H3916" i="5"/>
  <c r="I3916" i="5"/>
  <c r="G3917" i="5"/>
  <c r="H3917" i="5"/>
  <c r="I3917" i="5"/>
  <c r="G3918" i="5"/>
  <c r="H3918" i="5"/>
  <c r="I3918" i="5"/>
  <c r="G3919" i="5"/>
  <c r="H3919" i="5"/>
  <c r="I3919" i="5"/>
  <c r="G3920" i="5"/>
  <c r="H3920" i="5"/>
  <c r="I3920" i="5"/>
  <c r="G3921" i="5"/>
  <c r="H3921" i="5"/>
  <c r="I3921" i="5"/>
  <c r="G3922" i="5"/>
  <c r="H3922" i="5"/>
  <c r="I3922" i="5"/>
  <c r="G3923" i="5"/>
  <c r="H3923" i="5"/>
  <c r="I3923" i="5"/>
  <c r="G3924" i="5"/>
  <c r="H3924" i="5"/>
  <c r="I3924" i="5"/>
  <c r="G3925" i="5"/>
  <c r="H3925" i="5"/>
  <c r="I3925" i="5"/>
  <c r="G3926" i="5"/>
  <c r="H3926" i="5"/>
  <c r="I3926" i="5"/>
  <c r="G3927" i="5"/>
  <c r="H3927" i="5"/>
  <c r="I3927" i="5"/>
  <c r="G3928" i="5"/>
  <c r="H3928" i="5"/>
  <c r="I3928" i="5"/>
  <c r="G3929" i="5"/>
  <c r="H3929" i="5"/>
  <c r="I3929" i="5"/>
  <c r="G3930" i="5"/>
  <c r="H3930" i="5"/>
  <c r="I3930" i="5"/>
  <c r="G3931" i="5"/>
  <c r="H3931" i="5"/>
  <c r="I3931" i="5"/>
  <c r="G3932" i="5"/>
  <c r="H3932" i="5"/>
  <c r="I3932" i="5"/>
  <c r="G3933" i="5"/>
  <c r="H3933" i="5"/>
  <c r="I3933" i="5"/>
  <c r="G3934" i="5"/>
  <c r="H3934" i="5"/>
  <c r="I3934" i="5"/>
  <c r="G3935" i="5"/>
  <c r="H3935" i="5"/>
  <c r="I3935" i="5"/>
  <c r="G3936" i="5"/>
  <c r="H3936" i="5"/>
  <c r="I3936" i="5"/>
  <c r="G3937" i="5"/>
  <c r="H3937" i="5"/>
  <c r="I3937" i="5"/>
  <c r="G3938" i="5"/>
  <c r="H3938" i="5"/>
  <c r="I3938" i="5"/>
  <c r="G3939" i="5"/>
  <c r="H3939" i="5"/>
  <c r="I3939" i="5"/>
  <c r="G3940" i="5"/>
  <c r="H3940" i="5"/>
  <c r="I3940" i="5"/>
  <c r="G3941" i="5"/>
  <c r="H3941" i="5"/>
  <c r="I3941" i="5"/>
  <c r="G3942" i="5"/>
  <c r="H3942" i="5"/>
  <c r="I3942" i="5"/>
  <c r="G3943" i="5"/>
  <c r="H3943" i="5"/>
  <c r="I3943" i="5"/>
  <c r="G3944" i="5"/>
  <c r="H3944" i="5"/>
  <c r="I3944" i="5"/>
  <c r="G3945" i="5"/>
  <c r="H3945" i="5"/>
  <c r="I3945" i="5"/>
  <c r="G3946" i="5"/>
  <c r="H3946" i="5"/>
  <c r="I3946" i="5"/>
  <c r="G3947" i="5"/>
  <c r="H3947" i="5"/>
  <c r="I3947" i="5"/>
  <c r="G3948" i="5"/>
  <c r="H3948" i="5"/>
  <c r="I3948" i="5"/>
  <c r="G3949" i="5"/>
  <c r="H3949" i="5"/>
  <c r="I3949" i="5"/>
  <c r="G3950" i="5"/>
  <c r="H3950" i="5"/>
  <c r="I3950" i="5"/>
  <c r="G3951" i="5"/>
  <c r="H3951" i="5"/>
  <c r="I3951" i="5"/>
  <c r="G3952" i="5"/>
  <c r="H3952" i="5"/>
  <c r="I3952" i="5"/>
  <c r="G3953" i="5"/>
  <c r="H3953" i="5"/>
  <c r="I3953" i="5"/>
  <c r="G3954" i="5"/>
  <c r="H3954" i="5"/>
  <c r="I3954" i="5"/>
  <c r="G3955" i="5"/>
  <c r="H3955" i="5"/>
  <c r="I3955" i="5"/>
  <c r="G3956" i="5"/>
  <c r="H3956" i="5"/>
  <c r="I3956" i="5"/>
  <c r="G3957" i="5"/>
  <c r="H3957" i="5"/>
  <c r="I3957" i="5"/>
  <c r="G3958" i="5"/>
  <c r="H3958" i="5"/>
  <c r="I3958" i="5"/>
  <c r="G3959" i="5"/>
  <c r="H3959" i="5"/>
  <c r="I3959" i="5"/>
  <c r="G3960" i="5"/>
  <c r="H3960" i="5"/>
  <c r="I3960" i="5"/>
  <c r="G3961" i="5"/>
  <c r="H3961" i="5"/>
  <c r="I3961" i="5"/>
  <c r="G3962" i="5"/>
  <c r="H3962" i="5"/>
  <c r="I3962" i="5"/>
  <c r="G3963" i="5"/>
  <c r="H3963" i="5"/>
  <c r="I3963" i="5"/>
  <c r="G3964" i="5"/>
  <c r="H3964" i="5"/>
  <c r="I3964" i="5"/>
  <c r="G3965" i="5"/>
  <c r="H3965" i="5"/>
  <c r="I3965" i="5"/>
  <c r="G3966" i="5"/>
  <c r="H3966" i="5"/>
  <c r="I3966" i="5"/>
  <c r="G3967" i="5"/>
  <c r="H3967" i="5"/>
  <c r="I3967" i="5"/>
  <c r="G3968" i="5"/>
  <c r="H3968" i="5"/>
  <c r="I3968" i="5"/>
  <c r="G3969" i="5"/>
  <c r="H3969" i="5"/>
  <c r="I3969" i="5"/>
  <c r="G3970" i="5"/>
  <c r="H3970" i="5"/>
  <c r="I3970" i="5"/>
  <c r="G3971" i="5"/>
  <c r="H3971" i="5"/>
  <c r="I3971" i="5"/>
  <c r="G3972" i="5"/>
  <c r="H3972" i="5"/>
  <c r="I3972" i="5"/>
  <c r="G3973" i="5"/>
  <c r="H3973" i="5"/>
  <c r="I3973" i="5"/>
  <c r="G3974" i="5"/>
  <c r="H3974" i="5"/>
  <c r="I3974" i="5"/>
  <c r="G3975" i="5"/>
  <c r="H3975" i="5"/>
  <c r="I3975" i="5"/>
  <c r="G3976" i="5"/>
  <c r="H3976" i="5"/>
  <c r="I3976" i="5"/>
  <c r="G3977" i="5"/>
  <c r="H3977" i="5"/>
  <c r="I3977" i="5"/>
  <c r="G3978" i="5"/>
  <c r="H3978" i="5"/>
  <c r="I3978" i="5"/>
  <c r="G3979" i="5"/>
  <c r="H3979" i="5"/>
  <c r="I3979" i="5"/>
  <c r="G3980" i="5"/>
  <c r="H3980" i="5"/>
  <c r="I3980" i="5"/>
  <c r="G3981" i="5"/>
  <c r="H3981" i="5"/>
  <c r="I3981" i="5"/>
  <c r="G3982" i="5"/>
  <c r="H3982" i="5"/>
  <c r="I3982" i="5"/>
  <c r="G3983" i="5"/>
  <c r="H3983" i="5"/>
  <c r="I3983" i="5"/>
  <c r="G3984" i="5"/>
  <c r="H3984" i="5"/>
  <c r="I3984" i="5"/>
  <c r="G3985" i="5"/>
  <c r="H3985" i="5"/>
  <c r="I3985" i="5"/>
  <c r="G3986" i="5"/>
  <c r="H3986" i="5"/>
  <c r="I3986" i="5"/>
  <c r="G3987" i="5"/>
  <c r="H3987" i="5"/>
  <c r="I3987" i="5"/>
  <c r="G3988" i="5"/>
  <c r="H3988" i="5"/>
  <c r="I3988" i="5"/>
  <c r="G3989" i="5"/>
  <c r="H3989" i="5"/>
  <c r="I3989" i="5"/>
  <c r="G3990" i="5"/>
  <c r="H3990" i="5"/>
  <c r="I3990" i="5"/>
  <c r="G3991" i="5"/>
  <c r="H3991" i="5"/>
  <c r="I3991" i="5"/>
  <c r="G3992" i="5"/>
  <c r="H3992" i="5"/>
  <c r="I3992" i="5"/>
  <c r="G3993" i="5"/>
  <c r="H3993" i="5"/>
  <c r="I3993" i="5"/>
  <c r="G3994" i="5"/>
  <c r="H3994" i="5"/>
  <c r="I3994" i="5"/>
  <c r="G3995" i="5"/>
  <c r="H3995" i="5"/>
  <c r="I3995" i="5"/>
  <c r="G3996" i="5"/>
  <c r="H3996" i="5"/>
  <c r="I3996" i="5"/>
  <c r="G3997" i="5"/>
  <c r="H3997" i="5"/>
  <c r="I3997" i="5"/>
  <c r="G3998" i="5"/>
  <c r="H3998" i="5"/>
  <c r="I3998" i="5"/>
  <c r="G3999" i="5"/>
  <c r="H3999" i="5"/>
  <c r="I3999" i="5"/>
  <c r="G4000" i="5"/>
  <c r="H4000" i="5"/>
  <c r="I4000" i="5"/>
  <c r="G4001" i="5"/>
  <c r="H4001" i="5"/>
  <c r="I4001" i="5"/>
  <c r="G4002" i="5"/>
  <c r="H4002" i="5"/>
  <c r="I4002" i="5"/>
  <c r="G4003" i="5"/>
  <c r="H4003" i="5"/>
  <c r="I4003" i="5"/>
  <c r="G4004" i="5"/>
  <c r="H4004" i="5"/>
  <c r="I4004" i="5"/>
  <c r="G4005" i="5"/>
  <c r="H4005" i="5"/>
  <c r="I4005" i="5"/>
  <c r="G4006" i="5"/>
  <c r="H4006" i="5"/>
  <c r="I4006" i="5"/>
  <c r="G4007" i="5"/>
  <c r="H4007" i="5"/>
  <c r="I4007" i="5"/>
  <c r="G4008" i="5"/>
  <c r="H4008" i="5"/>
  <c r="I4008" i="5"/>
  <c r="G4009" i="5"/>
  <c r="H4009" i="5"/>
  <c r="I4009" i="5"/>
  <c r="G4010" i="5"/>
  <c r="H4010" i="5"/>
  <c r="I4010" i="5"/>
  <c r="G4011" i="5"/>
  <c r="H4011" i="5"/>
  <c r="I4011" i="5"/>
  <c r="G4012" i="5"/>
  <c r="H4012" i="5"/>
  <c r="I4012" i="5"/>
  <c r="G4013" i="5"/>
  <c r="H4013" i="5"/>
  <c r="I4013" i="5"/>
  <c r="G4014" i="5"/>
  <c r="H4014" i="5"/>
  <c r="I4014" i="5"/>
  <c r="G4015" i="5"/>
  <c r="H4015" i="5"/>
  <c r="I4015" i="5"/>
  <c r="G4016" i="5"/>
  <c r="H4016" i="5"/>
  <c r="I4016" i="5"/>
  <c r="G4017" i="5"/>
  <c r="H4017" i="5"/>
  <c r="I4017" i="5"/>
  <c r="G4018" i="5"/>
  <c r="H4018" i="5"/>
  <c r="I4018" i="5"/>
  <c r="G4019" i="5"/>
  <c r="H4019" i="5"/>
  <c r="I4019" i="5"/>
  <c r="G4020" i="5"/>
  <c r="H4020" i="5"/>
  <c r="I4020" i="5"/>
  <c r="G4021" i="5"/>
  <c r="H4021" i="5"/>
  <c r="I4021" i="5"/>
  <c r="G4022" i="5"/>
  <c r="H4022" i="5"/>
  <c r="I4022" i="5"/>
  <c r="G4023" i="5"/>
  <c r="H4023" i="5"/>
  <c r="I4023" i="5"/>
  <c r="G4024" i="5"/>
  <c r="H4024" i="5"/>
  <c r="I4024" i="5"/>
  <c r="G4025" i="5"/>
  <c r="H4025" i="5"/>
  <c r="I4025" i="5"/>
  <c r="G4026" i="5"/>
  <c r="H4026" i="5"/>
  <c r="I4026" i="5"/>
  <c r="G4027" i="5"/>
  <c r="H4027" i="5"/>
  <c r="I4027" i="5"/>
  <c r="G4028" i="5"/>
  <c r="H4028" i="5"/>
  <c r="I4028" i="5"/>
  <c r="G4029" i="5"/>
  <c r="H4029" i="5"/>
  <c r="I4029" i="5"/>
  <c r="G4030" i="5"/>
  <c r="H4030" i="5"/>
  <c r="I4030" i="5"/>
  <c r="G4031" i="5"/>
  <c r="H4031" i="5"/>
  <c r="I4031" i="5"/>
  <c r="G4032" i="5"/>
  <c r="H4032" i="5"/>
  <c r="I4032" i="5"/>
  <c r="G4033" i="5"/>
  <c r="H4033" i="5"/>
  <c r="I4033" i="5"/>
  <c r="G4034" i="5"/>
  <c r="H4034" i="5"/>
  <c r="I4034" i="5"/>
  <c r="G4035" i="5"/>
  <c r="H4035" i="5"/>
  <c r="I4035" i="5"/>
  <c r="G4036" i="5"/>
  <c r="H4036" i="5"/>
  <c r="I4036" i="5"/>
  <c r="G4037" i="5"/>
  <c r="H4037" i="5"/>
  <c r="I4037" i="5"/>
  <c r="G4038" i="5"/>
  <c r="H4038" i="5"/>
  <c r="I4038" i="5"/>
  <c r="G4039" i="5"/>
  <c r="H4039" i="5"/>
  <c r="I4039" i="5"/>
  <c r="G4040" i="5"/>
  <c r="H4040" i="5"/>
  <c r="I4040" i="5"/>
  <c r="G4041" i="5"/>
  <c r="H4041" i="5"/>
  <c r="I4041" i="5"/>
  <c r="G4042" i="5"/>
  <c r="H4042" i="5"/>
  <c r="I4042" i="5"/>
  <c r="G4043" i="5"/>
  <c r="H4043" i="5"/>
  <c r="I4043" i="5"/>
  <c r="G4044" i="5"/>
  <c r="H4044" i="5"/>
  <c r="I4044" i="5"/>
  <c r="G4045" i="5"/>
  <c r="H4045" i="5"/>
  <c r="I4045" i="5"/>
  <c r="G4046" i="5"/>
  <c r="H4046" i="5"/>
  <c r="I4046" i="5"/>
  <c r="G4047" i="5"/>
  <c r="H4047" i="5"/>
  <c r="I4047" i="5"/>
  <c r="G4048" i="5"/>
  <c r="H4048" i="5"/>
  <c r="I4048" i="5"/>
  <c r="G4049" i="5"/>
  <c r="H4049" i="5"/>
  <c r="I4049" i="5"/>
  <c r="G4050" i="5"/>
  <c r="H4050" i="5"/>
  <c r="I4050" i="5"/>
  <c r="G4051" i="5"/>
  <c r="H4051" i="5"/>
  <c r="I4051" i="5"/>
  <c r="G4052" i="5"/>
  <c r="H4052" i="5"/>
  <c r="I4052" i="5"/>
  <c r="G4053" i="5"/>
  <c r="H4053" i="5"/>
  <c r="I4053" i="5"/>
  <c r="G4054" i="5"/>
  <c r="H4054" i="5"/>
  <c r="I4054" i="5"/>
  <c r="G4055" i="5"/>
  <c r="H4055" i="5"/>
  <c r="I4055" i="5"/>
  <c r="G4056" i="5"/>
  <c r="H4056" i="5"/>
  <c r="I4056" i="5"/>
  <c r="G4057" i="5"/>
  <c r="H4057" i="5"/>
  <c r="I4057" i="5"/>
  <c r="G4058" i="5"/>
  <c r="H4058" i="5"/>
  <c r="I4058" i="5"/>
  <c r="G4059" i="5"/>
  <c r="H4059" i="5"/>
  <c r="I4059" i="5"/>
  <c r="G4060" i="5"/>
  <c r="H4060" i="5"/>
  <c r="I4060" i="5"/>
  <c r="G4061" i="5"/>
  <c r="H4061" i="5"/>
  <c r="I4061" i="5"/>
  <c r="G4062" i="5"/>
  <c r="H4062" i="5"/>
  <c r="I4062" i="5"/>
  <c r="G4063" i="5"/>
  <c r="H4063" i="5"/>
  <c r="I4063" i="5"/>
  <c r="G4064" i="5"/>
  <c r="H4064" i="5"/>
  <c r="I4064" i="5"/>
  <c r="G4065" i="5"/>
  <c r="H4065" i="5"/>
  <c r="I4065" i="5"/>
  <c r="G4066" i="5"/>
  <c r="H4066" i="5"/>
  <c r="I4066" i="5"/>
  <c r="G4067" i="5"/>
  <c r="H4067" i="5"/>
  <c r="I4067" i="5"/>
  <c r="G4068" i="5"/>
  <c r="H4068" i="5"/>
  <c r="I4068" i="5"/>
  <c r="G4069" i="5"/>
  <c r="H4069" i="5"/>
  <c r="I4069" i="5"/>
  <c r="G4070" i="5"/>
  <c r="H4070" i="5"/>
  <c r="I4070" i="5"/>
  <c r="G4071" i="5"/>
  <c r="H4071" i="5"/>
  <c r="I4071" i="5"/>
  <c r="G4072" i="5"/>
  <c r="H4072" i="5"/>
  <c r="I4072" i="5"/>
  <c r="G4073" i="5"/>
  <c r="H4073" i="5"/>
  <c r="I4073" i="5"/>
  <c r="G4074" i="5"/>
  <c r="H4074" i="5"/>
  <c r="I4074" i="5"/>
  <c r="G4075" i="5"/>
  <c r="H4075" i="5"/>
  <c r="I4075" i="5"/>
  <c r="G4076" i="5"/>
  <c r="H4076" i="5"/>
  <c r="I4076" i="5"/>
  <c r="G4077" i="5"/>
  <c r="H4077" i="5"/>
  <c r="I4077" i="5"/>
  <c r="G4078" i="5"/>
  <c r="H4078" i="5"/>
  <c r="I4078" i="5"/>
  <c r="G4079" i="5"/>
  <c r="H4079" i="5"/>
  <c r="I4079" i="5"/>
  <c r="G4080" i="5"/>
  <c r="H4080" i="5"/>
  <c r="I4080" i="5"/>
  <c r="G4081" i="5"/>
  <c r="H4081" i="5"/>
  <c r="I4081" i="5"/>
  <c r="G4082" i="5"/>
  <c r="H4082" i="5"/>
  <c r="I4082" i="5"/>
  <c r="G4083" i="5"/>
  <c r="H4083" i="5"/>
  <c r="I4083" i="5"/>
  <c r="G4084" i="5"/>
  <c r="H4084" i="5"/>
  <c r="I4084" i="5"/>
  <c r="G4085" i="5"/>
  <c r="H4085" i="5"/>
  <c r="I4085" i="5"/>
  <c r="G4086" i="5"/>
  <c r="H4086" i="5"/>
  <c r="I4086" i="5"/>
  <c r="G4087" i="5"/>
  <c r="H4087" i="5"/>
  <c r="I4087" i="5"/>
  <c r="G4088" i="5"/>
  <c r="H4088" i="5"/>
  <c r="I4088" i="5"/>
  <c r="G4089" i="5"/>
  <c r="H4089" i="5"/>
  <c r="I4089" i="5"/>
  <c r="G4090" i="5"/>
  <c r="H4090" i="5"/>
  <c r="I4090" i="5"/>
  <c r="G4091" i="5"/>
  <c r="H4091" i="5"/>
  <c r="I4091" i="5"/>
  <c r="G4092" i="5"/>
  <c r="H4092" i="5"/>
  <c r="I4092" i="5"/>
  <c r="G4093" i="5"/>
  <c r="H4093" i="5"/>
  <c r="I4093" i="5"/>
  <c r="G4094" i="5"/>
  <c r="H4094" i="5"/>
  <c r="I4094" i="5"/>
  <c r="G4095" i="5"/>
  <c r="H4095" i="5"/>
  <c r="I4095" i="5"/>
  <c r="G4096" i="5"/>
  <c r="H4096" i="5"/>
  <c r="I4096" i="5"/>
  <c r="G4097" i="5"/>
  <c r="H4097" i="5"/>
  <c r="I4097" i="5"/>
  <c r="G4098" i="5"/>
  <c r="H4098" i="5"/>
  <c r="I4098" i="5"/>
  <c r="G4099" i="5"/>
  <c r="H4099" i="5"/>
  <c r="I4099" i="5"/>
  <c r="G4100" i="5"/>
  <c r="H4100" i="5"/>
  <c r="I4100" i="5"/>
  <c r="G4101" i="5"/>
  <c r="H4101" i="5"/>
  <c r="I4101" i="5"/>
  <c r="G4102" i="5"/>
  <c r="H4102" i="5"/>
  <c r="I4102" i="5"/>
  <c r="G4103" i="5"/>
  <c r="H4103" i="5"/>
  <c r="I4103" i="5"/>
  <c r="G4104" i="5"/>
  <c r="H4104" i="5"/>
  <c r="I4104" i="5"/>
  <c r="G4105" i="5"/>
  <c r="H4105" i="5"/>
  <c r="I4105" i="5"/>
  <c r="G4106" i="5"/>
  <c r="H4106" i="5"/>
  <c r="I4106" i="5"/>
  <c r="G4107" i="5"/>
  <c r="H4107" i="5"/>
  <c r="I4107" i="5"/>
  <c r="G4108" i="5"/>
  <c r="H4108" i="5"/>
  <c r="I4108" i="5"/>
  <c r="G4109" i="5"/>
  <c r="H4109" i="5"/>
  <c r="I4109" i="5"/>
  <c r="G4110" i="5"/>
  <c r="H4110" i="5"/>
  <c r="I4110" i="5"/>
  <c r="G4111" i="5"/>
  <c r="H4111" i="5"/>
  <c r="I4111" i="5"/>
  <c r="G4112" i="5"/>
  <c r="H4112" i="5"/>
  <c r="I4112" i="5"/>
  <c r="G4113" i="5"/>
  <c r="H4113" i="5"/>
  <c r="I4113" i="5"/>
  <c r="G4114" i="5"/>
  <c r="H4114" i="5"/>
  <c r="I4114" i="5"/>
  <c r="G4115" i="5"/>
  <c r="H4115" i="5"/>
  <c r="I4115" i="5"/>
  <c r="G4116" i="5"/>
  <c r="H4116" i="5"/>
  <c r="I4116" i="5"/>
  <c r="G4117" i="5"/>
  <c r="H4117" i="5"/>
  <c r="I4117" i="5"/>
  <c r="G4118" i="5"/>
  <c r="H4118" i="5"/>
  <c r="I4118" i="5"/>
  <c r="G4119" i="5"/>
  <c r="H4119" i="5"/>
  <c r="I4119" i="5"/>
  <c r="G4120" i="5"/>
  <c r="H4120" i="5"/>
  <c r="I4120" i="5"/>
  <c r="G4121" i="5"/>
  <c r="H4121" i="5"/>
  <c r="I4121" i="5"/>
  <c r="G4122" i="5"/>
  <c r="H4122" i="5"/>
  <c r="I4122" i="5"/>
  <c r="G4123" i="5"/>
  <c r="H4123" i="5"/>
  <c r="I4123" i="5"/>
  <c r="G4124" i="5"/>
  <c r="H4124" i="5"/>
  <c r="I4124" i="5"/>
  <c r="G4125" i="5"/>
  <c r="H4125" i="5"/>
  <c r="I4125" i="5"/>
  <c r="G4126" i="5"/>
  <c r="H4126" i="5"/>
  <c r="I4126" i="5"/>
  <c r="G4127" i="5"/>
  <c r="H4127" i="5"/>
  <c r="I4127" i="5"/>
  <c r="G4128" i="5"/>
  <c r="H4128" i="5"/>
  <c r="I4128" i="5"/>
  <c r="G4129" i="5"/>
  <c r="H4129" i="5"/>
  <c r="I4129" i="5"/>
  <c r="G4130" i="5"/>
  <c r="H4130" i="5"/>
  <c r="I4130" i="5"/>
  <c r="G4131" i="5"/>
  <c r="H4131" i="5"/>
  <c r="I4131" i="5"/>
  <c r="G4132" i="5"/>
  <c r="H4132" i="5"/>
  <c r="I4132" i="5"/>
  <c r="G4133" i="5"/>
  <c r="H4133" i="5"/>
  <c r="I4133" i="5"/>
  <c r="G4134" i="5"/>
  <c r="H4134" i="5"/>
  <c r="I4134" i="5"/>
  <c r="G4135" i="5"/>
  <c r="H4135" i="5"/>
  <c r="I4135" i="5"/>
  <c r="G4136" i="5"/>
  <c r="H4136" i="5"/>
  <c r="I4136" i="5"/>
  <c r="G4137" i="5"/>
  <c r="H4137" i="5"/>
  <c r="I4137" i="5"/>
  <c r="G4138" i="5"/>
  <c r="H4138" i="5"/>
  <c r="I4138" i="5"/>
  <c r="G4139" i="5"/>
  <c r="H4139" i="5"/>
  <c r="I4139" i="5"/>
  <c r="G4140" i="5"/>
  <c r="H4140" i="5"/>
  <c r="I4140" i="5"/>
  <c r="G4141" i="5"/>
  <c r="H4141" i="5"/>
  <c r="I4141" i="5"/>
  <c r="G4142" i="5"/>
  <c r="H4142" i="5"/>
  <c r="I4142" i="5"/>
  <c r="G4143" i="5"/>
  <c r="H4143" i="5"/>
  <c r="I4143" i="5"/>
  <c r="G4144" i="5"/>
  <c r="H4144" i="5"/>
  <c r="I4144" i="5"/>
  <c r="G4145" i="5"/>
  <c r="H4145" i="5"/>
  <c r="I4145" i="5"/>
  <c r="G4146" i="5"/>
  <c r="H4146" i="5"/>
  <c r="I4146" i="5"/>
  <c r="G4147" i="5"/>
  <c r="H4147" i="5"/>
  <c r="I4147" i="5"/>
  <c r="G4148" i="5"/>
  <c r="H4148" i="5"/>
  <c r="I4148" i="5"/>
  <c r="G4149" i="5"/>
  <c r="H4149" i="5"/>
  <c r="I4149" i="5"/>
  <c r="G4150" i="5"/>
  <c r="H4150" i="5"/>
  <c r="I4150" i="5"/>
  <c r="G4151" i="5"/>
  <c r="H4151" i="5"/>
  <c r="I4151" i="5"/>
  <c r="G4152" i="5"/>
  <c r="H4152" i="5"/>
  <c r="I4152" i="5"/>
  <c r="G4153" i="5"/>
  <c r="H4153" i="5"/>
  <c r="I4153" i="5"/>
  <c r="G4154" i="5"/>
  <c r="H4154" i="5"/>
  <c r="I4154" i="5"/>
  <c r="G4155" i="5"/>
  <c r="H4155" i="5"/>
  <c r="I4155" i="5"/>
  <c r="G4156" i="5"/>
  <c r="H4156" i="5"/>
  <c r="I4156" i="5"/>
  <c r="G4157" i="5"/>
  <c r="H4157" i="5"/>
  <c r="I4157" i="5"/>
  <c r="G4158" i="5"/>
  <c r="H4158" i="5"/>
  <c r="I4158" i="5"/>
  <c r="G4159" i="5"/>
  <c r="H4159" i="5"/>
  <c r="I4159" i="5"/>
  <c r="G4160" i="5"/>
  <c r="H4160" i="5"/>
  <c r="I4160" i="5"/>
  <c r="G4161" i="5"/>
  <c r="H4161" i="5"/>
  <c r="I4161" i="5"/>
  <c r="G4162" i="5"/>
  <c r="H4162" i="5"/>
  <c r="I4162" i="5"/>
  <c r="G4163" i="5"/>
  <c r="H4163" i="5"/>
  <c r="I4163" i="5"/>
  <c r="G4164" i="5"/>
  <c r="H4164" i="5"/>
  <c r="I4164" i="5"/>
  <c r="G4165" i="5"/>
  <c r="H4165" i="5"/>
  <c r="I4165" i="5"/>
  <c r="G4166" i="5"/>
  <c r="H4166" i="5"/>
  <c r="I4166" i="5"/>
  <c r="G4167" i="5"/>
  <c r="H4167" i="5"/>
  <c r="I4167" i="5"/>
  <c r="G4168" i="5"/>
  <c r="H4168" i="5"/>
  <c r="I4168" i="5"/>
  <c r="G4169" i="5"/>
  <c r="H4169" i="5"/>
  <c r="I4169" i="5"/>
  <c r="G4170" i="5"/>
  <c r="H4170" i="5"/>
  <c r="I4170" i="5"/>
  <c r="G4171" i="5"/>
  <c r="H4171" i="5"/>
  <c r="I4171" i="5"/>
  <c r="G4172" i="5"/>
  <c r="H4172" i="5"/>
  <c r="I4172" i="5"/>
  <c r="G4173" i="5"/>
  <c r="H4173" i="5"/>
  <c r="I4173" i="5"/>
  <c r="G4174" i="5"/>
  <c r="H4174" i="5"/>
  <c r="I4174" i="5"/>
  <c r="G4175" i="5"/>
  <c r="H4175" i="5"/>
  <c r="I4175" i="5"/>
  <c r="G4176" i="5"/>
  <c r="H4176" i="5"/>
  <c r="I4176" i="5"/>
  <c r="G4177" i="5"/>
  <c r="H4177" i="5"/>
  <c r="I4177" i="5"/>
  <c r="G4178" i="5"/>
  <c r="H4178" i="5"/>
  <c r="I4178" i="5"/>
  <c r="G4179" i="5"/>
  <c r="H4179" i="5"/>
  <c r="I4179" i="5"/>
  <c r="G4180" i="5"/>
  <c r="H4180" i="5"/>
  <c r="I4180" i="5"/>
  <c r="G4181" i="5"/>
  <c r="H4181" i="5"/>
  <c r="I4181" i="5"/>
  <c r="G4182" i="5"/>
  <c r="H4182" i="5"/>
  <c r="I4182" i="5"/>
  <c r="G4183" i="5"/>
  <c r="H4183" i="5"/>
  <c r="I4183" i="5"/>
  <c r="G4184" i="5"/>
  <c r="H4184" i="5"/>
  <c r="I4184" i="5"/>
  <c r="G4185" i="5"/>
  <c r="H4185" i="5"/>
  <c r="I4185" i="5"/>
  <c r="G4186" i="5"/>
  <c r="H4186" i="5"/>
  <c r="I4186" i="5"/>
  <c r="G4187" i="5"/>
  <c r="H4187" i="5"/>
  <c r="I4187" i="5"/>
  <c r="G4188" i="5"/>
  <c r="H4188" i="5"/>
  <c r="I4188" i="5"/>
  <c r="G4189" i="5"/>
  <c r="H4189" i="5"/>
  <c r="I4189" i="5"/>
  <c r="G4190" i="5"/>
  <c r="H4190" i="5"/>
  <c r="I4190" i="5"/>
  <c r="G4191" i="5"/>
  <c r="H4191" i="5"/>
  <c r="I4191" i="5"/>
  <c r="G4192" i="5"/>
  <c r="H4192" i="5"/>
  <c r="I4192" i="5"/>
  <c r="G4193" i="5"/>
  <c r="H4193" i="5"/>
  <c r="I4193" i="5"/>
  <c r="G4194" i="5"/>
  <c r="H4194" i="5"/>
  <c r="I4194" i="5"/>
  <c r="G4195" i="5"/>
  <c r="H4195" i="5"/>
  <c r="I4195" i="5"/>
  <c r="G4196" i="5"/>
  <c r="H4196" i="5"/>
  <c r="I4196" i="5"/>
  <c r="G4197" i="5"/>
  <c r="H4197" i="5"/>
  <c r="I4197" i="5"/>
  <c r="G4198" i="5"/>
  <c r="H4198" i="5"/>
  <c r="I4198" i="5"/>
  <c r="G4199" i="5"/>
  <c r="H4199" i="5"/>
  <c r="I4199" i="5"/>
  <c r="G4200" i="5"/>
  <c r="H4200" i="5"/>
  <c r="I4200" i="5"/>
  <c r="G4201" i="5"/>
  <c r="H4201" i="5"/>
  <c r="I4201" i="5"/>
  <c r="G4202" i="5"/>
  <c r="H4202" i="5"/>
  <c r="I4202" i="5"/>
  <c r="G4203" i="5"/>
  <c r="H4203" i="5"/>
  <c r="I4203" i="5"/>
  <c r="G4204" i="5"/>
  <c r="H4204" i="5"/>
  <c r="I4204" i="5"/>
  <c r="G4205" i="5"/>
  <c r="H4205" i="5"/>
  <c r="I4205" i="5"/>
  <c r="G4206" i="5"/>
  <c r="H4206" i="5"/>
  <c r="I4206" i="5"/>
  <c r="G4207" i="5"/>
  <c r="H4207" i="5"/>
  <c r="I4207" i="5"/>
  <c r="G4208" i="5"/>
  <c r="H4208" i="5"/>
  <c r="I4208" i="5"/>
  <c r="G4209" i="5"/>
  <c r="H4209" i="5"/>
  <c r="I4209" i="5"/>
  <c r="G4210" i="5"/>
  <c r="H4210" i="5"/>
  <c r="I4210" i="5"/>
  <c r="G4211" i="5"/>
  <c r="H4211" i="5"/>
  <c r="I4211" i="5"/>
  <c r="G4212" i="5"/>
  <c r="H4212" i="5"/>
  <c r="I4212" i="5"/>
  <c r="G4213" i="5"/>
  <c r="H4213" i="5"/>
  <c r="I4213" i="5"/>
  <c r="G4214" i="5"/>
  <c r="H4214" i="5"/>
  <c r="I4214" i="5"/>
  <c r="G4215" i="5"/>
  <c r="H4215" i="5"/>
  <c r="I4215" i="5"/>
  <c r="G4216" i="5"/>
  <c r="H4216" i="5"/>
  <c r="I4216" i="5"/>
  <c r="G4217" i="5"/>
  <c r="H4217" i="5"/>
  <c r="I4217" i="5"/>
  <c r="G4218" i="5"/>
  <c r="H4218" i="5"/>
  <c r="I4218" i="5"/>
  <c r="G4219" i="5"/>
  <c r="H4219" i="5"/>
  <c r="I4219" i="5"/>
  <c r="G4220" i="5"/>
  <c r="H4220" i="5"/>
  <c r="I4220" i="5"/>
  <c r="G4221" i="5"/>
  <c r="H4221" i="5"/>
  <c r="I4221" i="5"/>
  <c r="G4222" i="5"/>
  <c r="H4222" i="5"/>
  <c r="I4222" i="5"/>
  <c r="G4223" i="5"/>
  <c r="H4223" i="5"/>
  <c r="I4223" i="5"/>
  <c r="G4224" i="5"/>
  <c r="H4224" i="5"/>
  <c r="I4224" i="5"/>
  <c r="G4225" i="5"/>
  <c r="H4225" i="5"/>
  <c r="I4225" i="5"/>
  <c r="G4226" i="5"/>
  <c r="H4226" i="5"/>
  <c r="I4226" i="5"/>
  <c r="G4227" i="5"/>
  <c r="H4227" i="5"/>
  <c r="I4227" i="5"/>
  <c r="G4228" i="5"/>
  <c r="H4228" i="5"/>
  <c r="I4228" i="5"/>
  <c r="G4229" i="5"/>
  <c r="H4229" i="5"/>
  <c r="I4229" i="5"/>
  <c r="G4230" i="5"/>
  <c r="H4230" i="5"/>
  <c r="I4230" i="5"/>
  <c r="G4231" i="5"/>
  <c r="H4231" i="5"/>
  <c r="I4231" i="5"/>
  <c r="G4232" i="5"/>
  <c r="H4232" i="5"/>
  <c r="I4232" i="5"/>
  <c r="G4233" i="5"/>
  <c r="H4233" i="5"/>
  <c r="I4233" i="5"/>
  <c r="G4234" i="5"/>
  <c r="H4234" i="5"/>
  <c r="I4234" i="5"/>
  <c r="G4235" i="5"/>
  <c r="H4235" i="5"/>
  <c r="I4235" i="5"/>
  <c r="G4236" i="5"/>
  <c r="H4236" i="5"/>
  <c r="I4236" i="5"/>
  <c r="G4237" i="5"/>
  <c r="H4237" i="5"/>
  <c r="I4237" i="5"/>
  <c r="G4238" i="5"/>
  <c r="H4238" i="5"/>
  <c r="I4238" i="5"/>
  <c r="G4239" i="5"/>
  <c r="H4239" i="5"/>
  <c r="I4239" i="5"/>
  <c r="G4240" i="5"/>
  <c r="H4240" i="5"/>
  <c r="I4240" i="5"/>
  <c r="G4241" i="5"/>
  <c r="H4241" i="5"/>
  <c r="I4241" i="5"/>
  <c r="G4242" i="5"/>
  <c r="H4242" i="5"/>
  <c r="I4242" i="5"/>
  <c r="G4243" i="5"/>
  <c r="H4243" i="5"/>
  <c r="I4243" i="5"/>
  <c r="G4244" i="5"/>
  <c r="H4244" i="5"/>
  <c r="I4244" i="5"/>
  <c r="G4245" i="5"/>
  <c r="H4245" i="5"/>
  <c r="I4245" i="5"/>
  <c r="G4246" i="5"/>
  <c r="H4246" i="5"/>
  <c r="I4246" i="5"/>
  <c r="G4247" i="5"/>
  <c r="H4247" i="5"/>
  <c r="I4247" i="5"/>
  <c r="G4248" i="5"/>
  <c r="H4248" i="5"/>
  <c r="I4248" i="5"/>
  <c r="G4249" i="5"/>
  <c r="H4249" i="5"/>
  <c r="I4249" i="5"/>
  <c r="G4250" i="5"/>
  <c r="H4250" i="5"/>
  <c r="I4250" i="5"/>
  <c r="G4251" i="5"/>
  <c r="H4251" i="5"/>
  <c r="I4251" i="5"/>
  <c r="G4252" i="5"/>
  <c r="H4252" i="5"/>
  <c r="I4252" i="5"/>
  <c r="G4253" i="5"/>
  <c r="H4253" i="5"/>
  <c r="I4253" i="5"/>
  <c r="G4254" i="5"/>
  <c r="H4254" i="5"/>
  <c r="I4254" i="5"/>
  <c r="G4255" i="5"/>
  <c r="H4255" i="5"/>
  <c r="I4255" i="5"/>
  <c r="G4256" i="5"/>
  <c r="H4256" i="5"/>
  <c r="I4256" i="5"/>
  <c r="G4257" i="5"/>
  <c r="H4257" i="5"/>
  <c r="I4257" i="5"/>
  <c r="G4258" i="5"/>
  <c r="H4258" i="5"/>
  <c r="I4258" i="5"/>
  <c r="G4259" i="5"/>
  <c r="H4259" i="5"/>
  <c r="I4259" i="5"/>
  <c r="G4260" i="5"/>
  <c r="H4260" i="5"/>
  <c r="I4260" i="5"/>
  <c r="G4261" i="5"/>
  <c r="H4261" i="5"/>
  <c r="I4261" i="5"/>
  <c r="G4262" i="5"/>
  <c r="H4262" i="5"/>
  <c r="I4262" i="5"/>
  <c r="G4263" i="5"/>
  <c r="H4263" i="5"/>
  <c r="I4263" i="5"/>
  <c r="G4264" i="5"/>
  <c r="H4264" i="5"/>
  <c r="I4264" i="5"/>
  <c r="G4265" i="5"/>
  <c r="H4265" i="5"/>
  <c r="I4265" i="5"/>
  <c r="G4266" i="5"/>
  <c r="H4266" i="5"/>
  <c r="I4266" i="5"/>
  <c r="G4267" i="5"/>
  <c r="H4267" i="5"/>
  <c r="I4267" i="5"/>
  <c r="G4268" i="5"/>
  <c r="H4268" i="5"/>
  <c r="I4268" i="5"/>
  <c r="G4269" i="5"/>
  <c r="H4269" i="5"/>
  <c r="I4269" i="5"/>
  <c r="G4270" i="5"/>
  <c r="H4270" i="5"/>
  <c r="I4270" i="5"/>
  <c r="G4271" i="5"/>
  <c r="H4271" i="5"/>
  <c r="I4271" i="5"/>
  <c r="G4272" i="5"/>
  <c r="H4272" i="5"/>
  <c r="I4272" i="5"/>
  <c r="G4273" i="5"/>
  <c r="H4273" i="5"/>
  <c r="I4273" i="5"/>
  <c r="G4274" i="5"/>
  <c r="H4274" i="5"/>
  <c r="I4274" i="5"/>
  <c r="G4275" i="5"/>
  <c r="H4275" i="5"/>
  <c r="I4275" i="5"/>
  <c r="G4276" i="5"/>
  <c r="H4276" i="5"/>
  <c r="I4276" i="5"/>
  <c r="G4277" i="5"/>
  <c r="H4277" i="5"/>
  <c r="I4277" i="5"/>
  <c r="G4278" i="5"/>
  <c r="H4278" i="5"/>
  <c r="I4278" i="5"/>
  <c r="G4279" i="5"/>
  <c r="H4279" i="5"/>
  <c r="I4279" i="5"/>
  <c r="G4280" i="5"/>
  <c r="H4280" i="5"/>
  <c r="I4280" i="5"/>
  <c r="G4281" i="5"/>
  <c r="H4281" i="5"/>
  <c r="I4281" i="5"/>
  <c r="G4282" i="5"/>
  <c r="H4282" i="5"/>
  <c r="I4282" i="5"/>
  <c r="G4283" i="5"/>
  <c r="H4283" i="5"/>
  <c r="I4283" i="5"/>
  <c r="G4284" i="5"/>
  <c r="H4284" i="5"/>
  <c r="I4284" i="5"/>
  <c r="G4285" i="5"/>
  <c r="H4285" i="5"/>
  <c r="I4285" i="5"/>
  <c r="G4286" i="5"/>
  <c r="H4286" i="5"/>
  <c r="I4286" i="5"/>
  <c r="G4287" i="5"/>
  <c r="H4287" i="5"/>
  <c r="I4287" i="5"/>
  <c r="G4288" i="5"/>
  <c r="H4288" i="5"/>
  <c r="I4288" i="5"/>
  <c r="G4289" i="5"/>
  <c r="H4289" i="5"/>
  <c r="I4289" i="5"/>
  <c r="G4290" i="5"/>
  <c r="H4290" i="5"/>
  <c r="I4290" i="5"/>
  <c r="G4291" i="5"/>
  <c r="H4291" i="5"/>
  <c r="I4291" i="5"/>
  <c r="G4292" i="5"/>
  <c r="H4292" i="5"/>
  <c r="I4292" i="5"/>
  <c r="G4293" i="5"/>
  <c r="H4293" i="5"/>
  <c r="I4293" i="5"/>
  <c r="G4294" i="5"/>
  <c r="H4294" i="5"/>
  <c r="I4294" i="5"/>
  <c r="G4295" i="5"/>
  <c r="H4295" i="5"/>
  <c r="I4295" i="5"/>
  <c r="G4296" i="5"/>
  <c r="H4296" i="5"/>
  <c r="I4296" i="5"/>
  <c r="G4297" i="5"/>
  <c r="H4297" i="5"/>
  <c r="I4297" i="5"/>
  <c r="G4298" i="5"/>
  <c r="H4298" i="5"/>
  <c r="I4298" i="5"/>
  <c r="G4299" i="5"/>
  <c r="H4299" i="5"/>
  <c r="I4299" i="5"/>
  <c r="G4300" i="5"/>
  <c r="H4300" i="5"/>
  <c r="I4300" i="5"/>
  <c r="G4301" i="5"/>
  <c r="H4301" i="5"/>
  <c r="I4301" i="5"/>
  <c r="G4302" i="5"/>
  <c r="H4302" i="5"/>
  <c r="I4302" i="5"/>
  <c r="G4303" i="5"/>
  <c r="H4303" i="5"/>
  <c r="I4303" i="5"/>
  <c r="G4304" i="5"/>
  <c r="H4304" i="5"/>
  <c r="I4304" i="5"/>
  <c r="G4305" i="5"/>
  <c r="H4305" i="5"/>
  <c r="I4305" i="5"/>
  <c r="G4306" i="5"/>
  <c r="H4306" i="5"/>
  <c r="I4306" i="5"/>
  <c r="G4307" i="5"/>
  <c r="H4307" i="5"/>
  <c r="I4307" i="5"/>
  <c r="G4308" i="5"/>
  <c r="H4308" i="5"/>
  <c r="I4308" i="5"/>
  <c r="G4309" i="5"/>
  <c r="H4309" i="5"/>
  <c r="I4309" i="5"/>
  <c r="G4310" i="5"/>
  <c r="H4310" i="5"/>
  <c r="I4310" i="5"/>
  <c r="G4311" i="5"/>
  <c r="H4311" i="5"/>
  <c r="I4311" i="5"/>
  <c r="G4312" i="5"/>
  <c r="H4312" i="5"/>
  <c r="I4312" i="5"/>
  <c r="G4313" i="5"/>
  <c r="H4313" i="5"/>
  <c r="I4313" i="5"/>
  <c r="G4314" i="5"/>
  <c r="H4314" i="5"/>
  <c r="I4314" i="5"/>
  <c r="G4315" i="5"/>
  <c r="H4315" i="5"/>
  <c r="I4315" i="5"/>
  <c r="G4316" i="5"/>
  <c r="H4316" i="5"/>
  <c r="I4316" i="5"/>
  <c r="G4317" i="5"/>
  <c r="H4317" i="5"/>
  <c r="I4317" i="5"/>
  <c r="G4318" i="5"/>
  <c r="H4318" i="5"/>
  <c r="I4318" i="5"/>
  <c r="G4319" i="5"/>
  <c r="H4319" i="5"/>
  <c r="I4319" i="5"/>
  <c r="G4320" i="5"/>
  <c r="H4320" i="5"/>
  <c r="I4320" i="5"/>
  <c r="G4321" i="5"/>
  <c r="H4321" i="5"/>
  <c r="I4321" i="5"/>
  <c r="G4322" i="5"/>
  <c r="H4322" i="5"/>
  <c r="I4322" i="5"/>
  <c r="G4323" i="5"/>
  <c r="H4323" i="5"/>
  <c r="I4323" i="5"/>
  <c r="G4324" i="5"/>
  <c r="H4324" i="5"/>
  <c r="I4324" i="5"/>
  <c r="G4325" i="5"/>
  <c r="H4325" i="5"/>
  <c r="I4325" i="5"/>
  <c r="G4326" i="5"/>
  <c r="H4326" i="5"/>
  <c r="I4326" i="5"/>
  <c r="G4327" i="5"/>
  <c r="H4327" i="5"/>
  <c r="I4327" i="5"/>
  <c r="G4328" i="5"/>
  <c r="H4328" i="5"/>
  <c r="I4328" i="5"/>
  <c r="G4329" i="5"/>
  <c r="H4329" i="5"/>
  <c r="I4329" i="5"/>
  <c r="G4330" i="5"/>
  <c r="H4330" i="5"/>
  <c r="I4330" i="5"/>
  <c r="G4331" i="5"/>
  <c r="H4331" i="5"/>
  <c r="I4331" i="5"/>
  <c r="G4332" i="5"/>
  <c r="H4332" i="5"/>
  <c r="I4332" i="5"/>
  <c r="G4333" i="5"/>
  <c r="H4333" i="5"/>
  <c r="I4333" i="5"/>
  <c r="G4334" i="5"/>
  <c r="H4334" i="5"/>
  <c r="I4334" i="5"/>
  <c r="G4335" i="5"/>
  <c r="H4335" i="5"/>
  <c r="I4335" i="5"/>
  <c r="G4336" i="5"/>
  <c r="H4336" i="5"/>
  <c r="I4336" i="5"/>
  <c r="G4337" i="5"/>
  <c r="H4337" i="5"/>
  <c r="I4337" i="5"/>
  <c r="G4338" i="5"/>
  <c r="H4338" i="5"/>
  <c r="I4338" i="5"/>
  <c r="G4339" i="5"/>
  <c r="H4339" i="5"/>
  <c r="I4339" i="5"/>
  <c r="G4340" i="5"/>
  <c r="H4340" i="5"/>
  <c r="I4340" i="5"/>
  <c r="G4341" i="5"/>
  <c r="H4341" i="5"/>
  <c r="I4341" i="5"/>
  <c r="G4342" i="5"/>
  <c r="H4342" i="5"/>
  <c r="I4342" i="5"/>
  <c r="G4343" i="5"/>
  <c r="H4343" i="5"/>
  <c r="I4343" i="5"/>
  <c r="G4344" i="5"/>
  <c r="H4344" i="5"/>
  <c r="I4344" i="5"/>
  <c r="G4345" i="5"/>
  <c r="H4345" i="5"/>
  <c r="I4345" i="5"/>
  <c r="G4346" i="5"/>
  <c r="H4346" i="5"/>
  <c r="I4346" i="5"/>
  <c r="G4347" i="5"/>
  <c r="H4347" i="5"/>
  <c r="I4347" i="5"/>
  <c r="G4348" i="5"/>
  <c r="H4348" i="5"/>
  <c r="I4348" i="5"/>
  <c r="G4349" i="5"/>
  <c r="H4349" i="5"/>
  <c r="I4349" i="5"/>
  <c r="G4350" i="5"/>
  <c r="H4350" i="5"/>
  <c r="I4350" i="5"/>
  <c r="G4351" i="5"/>
  <c r="H4351" i="5"/>
  <c r="I4351" i="5"/>
  <c r="G4352" i="5"/>
  <c r="H4352" i="5"/>
  <c r="I4352" i="5"/>
  <c r="G4353" i="5"/>
  <c r="H4353" i="5"/>
  <c r="I4353" i="5"/>
  <c r="G4354" i="5"/>
  <c r="H4354" i="5"/>
  <c r="I4354" i="5"/>
  <c r="G4355" i="5"/>
  <c r="H4355" i="5"/>
  <c r="I4355" i="5"/>
  <c r="G4356" i="5"/>
  <c r="H4356" i="5"/>
  <c r="I4356" i="5"/>
  <c r="G4357" i="5"/>
  <c r="H4357" i="5"/>
  <c r="I4357" i="5"/>
  <c r="G4358" i="5"/>
  <c r="H4358" i="5"/>
  <c r="I4358" i="5"/>
  <c r="G4359" i="5"/>
  <c r="H4359" i="5"/>
  <c r="I4359" i="5"/>
  <c r="G4360" i="5"/>
  <c r="H4360" i="5"/>
  <c r="I4360" i="5"/>
  <c r="G4361" i="5"/>
  <c r="H4361" i="5"/>
  <c r="I4361" i="5"/>
  <c r="G4362" i="5"/>
  <c r="H4362" i="5"/>
  <c r="I4362" i="5"/>
  <c r="G4363" i="5"/>
  <c r="H4363" i="5"/>
  <c r="I4363" i="5"/>
  <c r="G4364" i="5"/>
  <c r="H4364" i="5"/>
  <c r="I4364" i="5"/>
  <c r="G4365" i="5"/>
  <c r="H4365" i="5"/>
  <c r="I4365" i="5"/>
  <c r="G4366" i="5"/>
  <c r="H4366" i="5"/>
  <c r="I4366" i="5"/>
  <c r="G4367" i="5"/>
  <c r="H4367" i="5"/>
  <c r="I4367" i="5"/>
  <c r="G4368" i="5"/>
  <c r="H4368" i="5"/>
  <c r="I4368" i="5"/>
  <c r="G4369" i="5"/>
  <c r="H4369" i="5"/>
  <c r="I4369" i="5"/>
  <c r="G4370" i="5"/>
  <c r="H4370" i="5"/>
  <c r="I4370" i="5"/>
  <c r="G4371" i="5"/>
  <c r="H4371" i="5"/>
  <c r="I4371" i="5"/>
  <c r="G4372" i="5"/>
  <c r="H4372" i="5"/>
  <c r="I4372" i="5"/>
  <c r="G4373" i="5"/>
  <c r="H4373" i="5"/>
  <c r="I4373" i="5"/>
  <c r="G4374" i="5"/>
  <c r="H4374" i="5"/>
  <c r="I4374" i="5"/>
  <c r="G4375" i="5"/>
  <c r="H4375" i="5"/>
  <c r="I4375" i="5"/>
  <c r="G4376" i="5"/>
  <c r="H4376" i="5"/>
  <c r="I4376" i="5"/>
  <c r="G4377" i="5"/>
  <c r="H4377" i="5"/>
  <c r="I4377" i="5"/>
  <c r="G4378" i="5"/>
  <c r="H4378" i="5"/>
  <c r="I4378" i="5"/>
  <c r="G4379" i="5"/>
  <c r="H4379" i="5"/>
  <c r="I4379" i="5"/>
  <c r="G4380" i="5"/>
  <c r="H4380" i="5"/>
  <c r="I4380" i="5"/>
  <c r="G4381" i="5"/>
  <c r="H4381" i="5"/>
  <c r="I4381" i="5"/>
  <c r="G4382" i="5"/>
  <c r="H4382" i="5"/>
  <c r="I4382" i="5"/>
  <c r="G4383" i="5"/>
  <c r="H4383" i="5"/>
  <c r="I4383" i="5"/>
  <c r="G4384" i="5"/>
  <c r="H4384" i="5"/>
  <c r="I4384" i="5"/>
  <c r="G4385" i="5"/>
  <c r="H4385" i="5"/>
  <c r="I4385" i="5"/>
  <c r="G4386" i="5"/>
  <c r="H4386" i="5"/>
  <c r="I4386" i="5"/>
  <c r="G4387" i="5"/>
  <c r="H4387" i="5"/>
  <c r="I4387" i="5"/>
  <c r="G4388" i="5"/>
  <c r="H4388" i="5"/>
  <c r="I4388" i="5"/>
  <c r="G4389" i="5"/>
  <c r="H4389" i="5"/>
  <c r="I4389" i="5"/>
  <c r="G4390" i="5"/>
  <c r="H4390" i="5"/>
  <c r="I4390" i="5"/>
  <c r="G4391" i="5"/>
  <c r="H4391" i="5"/>
  <c r="I4391" i="5"/>
  <c r="G4392" i="5"/>
  <c r="H4392" i="5"/>
  <c r="I4392" i="5"/>
  <c r="G4393" i="5"/>
  <c r="H4393" i="5"/>
  <c r="I4393" i="5"/>
  <c r="G4394" i="5"/>
  <c r="H4394" i="5"/>
  <c r="I4394" i="5"/>
  <c r="G4395" i="5"/>
  <c r="H4395" i="5"/>
  <c r="I4395" i="5"/>
  <c r="G4396" i="5"/>
  <c r="H4396" i="5"/>
  <c r="I4396" i="5"/>
  <c r="G4397" i="5"/>
  <c r="H4397" i="5"/>
  <c r="I4397" i="5"/>
  <c r="G4398" i="5"/>
  <c r="H4398" i="5"/>
  <c r="I4398" i="5"/>
  <c r="G4399" i="5"/>
  <c r="H4399" i="5"/>
  <c r="I4399" i="5"/>
  <c r="G4400" i="5"/>
  <c r="H4400" i="5"/>
  <c r="I4400" i="5"/>
  <c r="G4401" i="5"/>
  <c r="H4401" i="5"/>
  <c r="I4401" i="5"/>
  <c r="G4402" i="5"/>
  <c r="H4402" i="5"/>
  <c r="I4402" i="5"/>
  <c r="G4403" i="5"/>
  <c r="H4403" i="5"/>
  <c r="I4403" i="5"/>
  <c r="G4404" i="5"/>
  <c r="H4404" i="5"/>
  <c r="I4404" i="5"/>
  <c r="G4405" i="5"/>
  <c r="H4405" i="5"/>
  <c r="I4405" i="5"/>
  <c r="G4406" i="5"/>
  <c r="H4406" i="5"/>
  <c r="I4406" i="5"/>
  <c r="G4407" i="5"/>
  <c r="H4407" i="5"/>
  <c r="I4407" i="5"/>
  <c r="G4408" i="5"/>
  <c r="H4408" i="5"/>
  <c r="I4408" i="5"/>
  <c r="G4409" i="5"/>
  <c r="H4409" i="5"/>
  <c r="I4409" i="5"/>
  <c r="G4410" i="5"/>
  <c r="H4410" i="5"/>
  <c r="I4410" i="5"/>
  <c r="G4411" i="5"/>
  <c r="H4411" i="5"/>
  <c r="I4411" i="5"/>
  <c r="G4412" i="5"/>
  <c r="H4412" i="5"/>
  <c r="I4412" i="5"/>
  <c r="G4413" i="5"/>
  <c r="H4413" i="5"/>
  <c r="I4413" i="5"/>
  <c r="G4414" i="5"/>
  <c r="H4414" i="5"/>
  <c r="I4414" i="5"/>
  <c r="G4415" i="5"/>
  <c r="H4415" i="5"/>
  <c r="I4415" i="5"/>
  <c r="G4416" i="5"/>
  <c r="H4416" i="5"/>
  <c r="I4416" i="5"/>
  <c r="G4417" i="5"/>
  <c r="H4417" i="5"/>
  <c r="I4417" i="5"/>
  <c r="G4418" i="5"/>
  <c r="H4418" i="5"/>
  <c r="I4418" i="5"/>
  <c r="G4419" i="5"/>
  <c r="H4419" i="5"/>
  <c r="I4419" i="5"/>
  <c r="G4420" i="5"/>
  <c r="H4420" i="5"/>
  <c r="I4420" i="5"/>
  <c r="G4421" i="5"/>
  <c r="H4421" i="5"/>
  <c r="I4421" i="5"/>
  <c r="G4422" i="5"/>
  <c r="H4422" i="5"/>
  <c r="I4422" i="5"/>
  <c r="G4423" i="5"/>
  <c r="H4423" i="5"/>
  <c r="I4423" i="5"/>
  <c r="G4424" i="5"/>
  <c r="H4424" i="5"/>
  <c r="I4424" i="5"/>
  <c r="G4425" i="5"/>
  <c r="H4425" i="5"/>
  <c r="I4425" i="5"/>
  <c r="G4426" i="5"/>
  <c r="H4426" i="5"/>
  <c r="I4426" i="5"/>
  <c r="G4427" i="5"/>
  <c r="H4427" i="5"/>
  <c r="I4427" i="5"/>
  <c r="G4428" i="5"/>
  <c r="H4428" i="5"/>
  <c r="I4428" i="5"/>
  <c r="G4429" i="5"/>
  <c r="H4429" i="5"/>
  <c r="I4429" i="5"/>
  <c r="G4430" i="5"/>
  <c r="H4430" i="5"/>
  <c r="I4430" i="5"/>
  <c r="G4431" i="5"/>
  <c r="H4431" i="5"/>
  <c r="I4431" i="5"/>
  <c r="G4432" i="5"/>
  <c r="H4432" i="5"/>
  <c r="I4432" i="5"/>
  <c r="G4433" i="5"/>
  <c r="H4433" i="5"/>
  <c r="I4433" i="5"/>
  <c r="G4434" i="5"/>
  <c r="H4434" i="5"/>
  <c r="I4434" i="5"/>
  <c r="G4435" i="5"/>
  <c r="H4435" i="5"/>
  <c r="I4435" i="5"/>
  <c r="G4436" i="5"/>
  <c r="H4436" i="5"/>
  <c r="I4436" i="5"/>
  <c r="G4437" i="5"/>
  <c r="H4437" i="5"/>
  <c r="I4437" i="5"/>
  <c r="G4438" i="5"/>
  <c r="H4438" i="5"/>
  <c r="I4438" i="5"/>
  <c r="G4439" i="5"/>
  <c r="H4439" i="5"/>
  <c r="I4439" i="5"/>
  <c r="G4440" i="5"/>
  <c r="H4440" i="5"/>
  <c r="I4440" i="5"/>
  <c r="G4441" i="5"/>
  <c r="H4441" i="5"/>
  <c r="I4441" i="5"/>
  <c r="G4442" i="5"/>
  <c r="H4442" i="5"/>
  <c r="I4442" i="5"/>
  <c r="G4443" i="5"/>
  <c r="H4443" i="5"/>
  <c r="I4443" i="5"/>
  <c r="G4444" i="5"/>
  <c r="H4444" i="5"/>
  <c r="I4444" i="5"/>
  <c r="G4445" i="5"/>
  <c r="H4445" i="5"/>
  <c r="I4445" i="5"/>
  <c r="G4446" i="5"/>
  <c r="H4446" i="5"/>
  <c r="I4446" i="5"/>
  <c r="G4447" i="5"/>
  <c r="H4447" i="5"/>
  <c r="I4447" i="5"/>
  <c r="G4448" i="5"/>
  <c r="H4448" i="5"/>
  <c r="I4448" i="5"/>
  <c r="G4449" i="5"/>
  <c r="H4449" i="5"/>
  <c r="I4449" i="5"/>
  <c r="G4450" i="5"/>
  <c r="H4450" i="5"/>
  <c r="I4450" i="5"/>
  <c r="G4451" i="5"/>
  <c r="H4451" i="5"/>
  <c r="I4451" i="5"/>
  <c r="G4452" i="5"/>
  <c r="H4452" i="5"/>
  <c r="I4452" i="5"/>
  <c r="G4453" i="5"/>
  <c r="H4453" i="5"/>
  <c r="I4453" i="5"/>
  <c r="G4454" i="5"/>
  <c r="H4454" i="5"/>
  <c r="I4454" i="5"/>
  <c r="G4455" i="5"/>
  <c r="H4455" i="5"/>
  <c r="I4455" i="5"/>
  <c r="G4456" i="5"/>
  <c r="H4456" i="5"/>
  <c r="I4456" i="5"/>
  <c r="G4457" i="5"/>
  <c r="H4457" i="5"/>
  <c r="I4457" i="5"/>
  <c r="G4458" i="5"/>
  <c r="H4458" i="5"/>
  <c r="I4458" i="5"/>
  <c r="G4459" i="5"/>
  <c r="H4459" i="5"/>
  <c r="I4459" i="5"/>
  <c r="G4460" i="5"/>
  <c r="H4460" i="5"/>
  <c r="I4460" i="5"/>
  <c r="G4461" i="5"/>
  <c r="H4461" i="5"/>
  <c r="I4461" i="5"/>
  <c r="G4462" i="5"/>
  <c r="H4462" i="5"/>
  <c r="I4462" i="5"/>
  <c r="G4463" i="5"/>
  <c r="H4463" i="5"/>
  <c r="I4463" i="5"/>
  <c r="G4464" i="5"/>
  <c r="H4464" i="5"/>
  <c r="I4464" i="5"/>
  <c r="G4465" i="5"/>
  <c r="H4465" i="5"/>
  <c r="I4465" i="5"/>
  <c r="G4466" i="5"/>
  <c r="H4466" i="5"/>
  <c r="I4466" i="5"/>
  <c r="G4467" i="5"/>
  <c r="H4467" i="5"/>
  <c r="I4467" i="5"/>
  <c r="G4468" i="5"/>
  <c r="H4468" i="5"/>
  <c r="I4468" i="5"/>
  <c r="G4469" i="5"/>
  <c r="H4469" i="5"/>
  <c r="I4469" i="5"/>
  <c r="G4470" i="5"/>
  <c r="H4470" i="5"/>
  <c r="I4470" i="5"/>
  <c r="G4471" i="5"/>
  <c r="H4471" i="5"/>
  <c r="I4471" i="5"/>
  <c r="G4472" i="5"/>
  <c r="H4472" i="5"/>
  <c r="I4472" i="5"/>
  <c r="G4473" i="5"/>
  <c r="H4473" i="5"/>
  <c r="I4473" i="5"/>
  <c r="G4474" i="5"/>
  <c r="H4474" i="5"/>
  <c r="I4474" i="5"/>
  <c r="G4475" i="5"/>
  <c r="H4475" i="5"/>
  <c r="I4475" i="5"/>
  <c r="G4476" i="5"/>
  <c r="H4476" i="5"/>
  <c r="I4476" i="5"/>
  <c r="G4477" i="5"/>
  <c r="H4477" i="5"/>
  <c r="I4477" i="5"/>
  <c r="G4478" i="5"/>
  <c r="H4478" i="5"/>
  <c r="I4478" i="5"/>
  <c r="G4479" i="5"/>
  <c r="H4479" i="5"/>
  <c r="I4479" i="5"/>
  <c r="G4480" i="5"/>
  <c r="H4480" i="5"/>
  <c r="I4480" i="5"/>
  <c r="G4481" i="5"/>
  <c r="H4481" i="5"/>
  <c r="I4481" i="5"/>
  <c r="G4482" i="5"/>
  <c r="H4482" i="5"/>
  <c r="I4482" i="5"/>
  <c r="G4483" i="5"/>
  <c r="H4483" i="5"/>
  <c r="I4483" i="5"/>
  <c r="G4484" i="5"/>
  <c r="H4484" i="5"/>
  <c r="I4484" i="5"/>
  <c r="G4485" i="5"/>
  <c r="H4485" i="5"/>
  <c r="I4485" i="5"/>
  <c r="G4486" i="5"/>
  <c r="H4486" i="5"/>
  <c r="I4486" i="5"/>
  <c r="G4487" i="5"/>
  <c r="H4487" i="5"/>
  <c r="I4487" i="5"/>
  <c r="G4488" i="5"/>
  <c r="H4488" i="5"/>
  <c r="I4488" i="5"/>
  <c r="G4489" i="5"/>
  <c r="H4489" i="5"/>
  <c r="I4489" i="5"/>
  <c r="G4490" i="5"/>
  <c r="H4490" i="5"/>
  <c r="I4490" i="5"/>
  <c r="G4491" i="5"/>
  <c r="H4491" i="5"/>
  <c r="I4491" i="5"/>
  <c r="G4492" i="5"/>
  <c r="H4492" i="5"/>
  <c r="I4492" i="5"/>
  <c r="G4493" i="5"/>
  <c r="H4493" i="5"/>
  <c r="I4493" i="5"/>
  <c r="G4494" i="5"/>
  <c r="H4494" i="5"/>
  <c r="I4494" i="5"/>
  <c r="G4495" i="5"/>
  <c r="H4495" i="5"/>
  <c r="I4495" i="5"/>
  <c r="G4496" i="5"/>
  <c r="H4496" i="5"/>
  <c r="I4496" i="5"/>
  <c r="G4497" i="5"/>
  <c r="H4497" i="5"/>
  <c r="I4497" i="5"/>
  <c r="G4498" i="5"/>
  <c r="H4498" i="5"/>
  <c r="I4498" i="5"/>
  <c r="G4499" i="5"/>
  <c r="H4499" i="5"/>
  <c r="I4499" i="5"/>
  <c r="G4500" i="5"/>
  <c r="H4500" i="5"/>
  <c r="I4500" i="5"/>
  <c r="G4501" i="5"/>
  <c r="H4501" i="5"/>
  <c r="I4501" i="5"/>
  <c r="G4502" i="5"/>
  <c r="H4502" i="5"/>
  <c r="I4502" i="5"/>
  <c r="G4503" i="5"/>
  <c r="H4503" i="5"/>
  <c r="I4503" i="5"/>
  <c r="G4504" i="5"/>
  <c r="H4504" i="5"/>
  <c r="I4504" i="5"/>
  <c r="G4505" i="5"/>
  <c r="H4505" i="5"/>
  <c r="I4505" i="5"/>
  <c r="G4506" i="5"/>
  <c r="H4506" i="5"/>
  <c r="I4506" i="5"/>
  <c r="G4507" i="5"/>
  <c r="H4507" i="5"/>
  <c r="I4507" i="5"/>
  <c r="G4508" i="5"/>
  <c r="H4508" i="5"/>
  <c r="I4508" i="5"/>
  <c r="G4509" i="5"/>
  <c r="H4509" i="5"/>
  <c r="I4509" i="5"/>
  <c r="G4510" i="5"/>
  <c r="H4510" i="5"/>
  <c r="I4510" i="5"/>
  <c r="G4511" i="5"/>
  <c r="H4511" i="5"/>
  <c r="I4511" i="5"/>
  <c r="G4512" i="5"/>
  <c r="H4512" i="5"/>
  <c r="I4512" i="5"/>
  <c r="G4513" i="5"/>
  <c r="H4513" i="5"/>
  <c r="I4513" i="5"/>
  <c r="G4514" i="5"/>
  <c r="H4514" i="5"/>
  <c r="I4514" i="5"/>
  <c r="G4515" i="5"/>
  <c r="H4515" i="5"/>
  <c r="I4515" i="5"/>
  <c r="G4516" i="5"/>
  <c r="H4516" i="5"/>
  <c r="I4516" i="5"/>
  <c r="G4517" i="5"/>
  <c r="H4517" i="5"/>
  <c r="I4517" i="5"/>
  <c r="G4518" i="5"/>
  <c r="H4518" i="5"/>
  <c r="I4518" i="5"/>
  <c r="G4519" i="5"/>
  <c r="H4519" i="5"/>
  <c r="I4519" i="5"/>
  <c r="G4520" i="5"/>
  <c r="H4520" i="5"/>
  <c r="I4520" i="5"/>
  <c r="G4521" i="5"/>
  <c r="H4521" i="5"/>
  <c r="I4521" i="5"/>
  <c r="G4522" i="5"/>
  <c r="H4522" i="5"/>
  <c r="I4522" i="5"/>
  <c r="G4523" i="5"/>
  <c r="H4523" i="5"/>
  <c r="I4523" i="5"/>
  <c r="G4524" i="5"/>
  <c r="H4524" i="5"/>
  <c r="I4524" i="5"/>
  <c r="G4525" i="5"/>
  <c r="H4525" i="5"/>
  <c r="I4525" i="5"/>
  <c r="G4526" i="5"/>
  <c r="H4526" i="5"/>
  <c r="I4526" i="5"/>
  <c r="G4527" i="5"/>
  <c r="H4527" i="5"/>
  <c r="I4527" i="5"/>
  <c r="G4528" i="5"/>
  <c r="H4528" i="5"/>
  <c r="I4528" i="5"/>
  <c r="G4529" i="5"/>
  <c r="H4529" i="5"/>
  <c r="I4529" i="5"/>
  <c r="G4530" i="5"/>
  <c r="H4530" i="5"/>
  <c r="I4530" i="5"/>
  <c r="G4531" i="5"/>
  <c r="H4531" i="5"/>
  <c r="I4531" i="5"/>
  <c r="G4532" i="5"/>
  <c r="H4532" i="5"/>
  <c r="I4532" i="5"/>
  <c r="G4533" i="5"/>
  <c r="H4533" i="5"/>
  <c r="I4533" i="5"/>
  <c r="G4534" i="5"/>
  <c r="H4534" i="5"/>
  <c r="I4534" i="5"/>
  <c r="G4535" i="5"/>
  <c r="H4535" i="5"/>
  <c r="I4535" i="5"/>
  <c r="G4536" i="5"/>
  <c r="H4536" i="5"/>
  <c r="I4536" i="5"/>
  <c r="G4537" i="5"/>
  <c r="H4537" i="5"/>
  <c r="I4537" i="5"/>
  <c r="G4538" i="5"/>
  <c r="H4538" i="5"/>
  <c r="I4538" i="5"/>
  <c r="G4539" i="5"/>
  <c r="H4539" i="5"/>
  <c r="I4539" i="5"/>
  <c r="G4540" i="5"/>
  <c r="H4540" i="5"/>
  <c r="I4540" i="5"/>
  <c r="G4541" i="5"/>
  <c r="H4541" i="5"/>
  <c r="I4541" i="5"/>
  <c r="G4542" i="5"/>
  <c r="H4542" i="5"/>
  <c r="I4542" i="5"/>
  <c r="G4543" i="5"/>
  <c r="H4543" i="5"/>
  <c r="I4543" i="5"/>
  <c r="G4544" i="5"/>
  <c r="H4544" i="5"/>
  <c r="I4544" i="5"/>
  <c r="G4545" i="5"/>
  <c r="H4545" i="5"/>
  <c r="I4545" i="5"/>
  <c r="G4546" i="5"/>
  <c r="H4546" i="5"/>
  <c r="I4546" i="5"/>
  <c r="G4547" i="5"/>
  <c r="H4547" i="5"/>
  <c r="I4547" i="5"/>
  <c r="G4548" i="5"/>
  <c r="H4548" i="5"/>
  <c r="I4548" i="5"/>
  <c r="G4549" i="5"/>
  <c r="H4549" i="5"/>
  <c r="I4549" i="5"/>
  <c r="G4550" i="5"/>
  <c r="H4550" i="5"/>
  <c r="I4550" i="5"/>
  <c r="G4551" i="5"/>
  <c r="H4551" i="5"/>
  <c r="I4551" i="5"/>
  <c r="G4552" i="5"/>
  <c r="H4552" i="5"/>
  <c r="I4552" i="5"/>
  <c r="G4553" i="5"/>
  <c r="H4553" i="5"/>
  <c r="I4553" i="5"/>
  <c r="G4554" i="5"/>
  <c r="H4554" i="5"/>
  <c r="I4554" i="5"/>
  <c r="G4555" i="5"/>
  <c r="H4555" i="5"/>
  <c r="I4555" i="5"/>
  <c r="G4556" i="5"/>
  <c r="H4556" i="5"/>
  <c r="I4556" i="5"/>
  <c r="G4557" i="5"/>
  <c r="H4557" i="5"/>
  <c r="I4557" i="5"/>
  <c r="G4558" i="5"/>
  <c r="H4558" i="5"/>
  <c r="I4558" i="5"/>
  <c r="G4559" i="5"/>
  <c r="H4559" i="5"/>
  <c r="I4559" i="5"/>
  <c r="G4560" i="5"/>
  <c r="H4560" i="5"/>
  <c r="I4560" i="5"/>
  <c r="G4561" i="5"/>
  <c r="H4561" i="5"/>
  <c r="I4561" i="5"/>
  <c r="G4562" i="5"/>
  <c r="H4562" i="5"/>
  <c r="I4562" i="5"/>
  <c r="G4563" i="5"/>
  <c r="H4563" i="5"/>
  <c r="I4563" i="5"/>
  <c r="G4564" i="5"/>
  <c r="H4564" i="5"/>
  <c r="I4564" i="5"/>
  <c r="G4565" i="5"/>
  <c r="H4565" i="5"/>
  <c r="I4565" i="5"/>
  <c r="G4566" i="5"/>
  <c r="H4566" i="5"/>
  <c r="I4566" i="5"/>
  <c r="G4567" i="5"/>
  <c r="H4567" i="5"/>
  <c r="I4567" i="5"/>
  <c r="G4568" i="5"/>
  <c r="H4568" i="5"/>
  <c r="I4568" i="5"/>
  <c r="G4569" i="5"/>
  <c r="H4569" i="5"/>
  <c r="I4569" i="5"/>
  <c r="G4570" i="5"/>
  <c r="H4570" i="5"/>
  <c r="I4570" i="5"/>
  <c r="G4571" i="5"/>
  <c r="H4571" i="5"/>
  <c r="I4571" i="5"/>
  <c r="G4572" i="5"/>
  <c r="H4572" i="5"/>
  <c r="I4572" i="5"/>
  <c r="G4573" i="5"/>
  <c r="H4573" i="5"/>
  <c r="I4573" i="5"/>
  <c r="G4574" i="5"/>
  <c r="H4574" i="5"/>
  <c r="I4574" i="5"/>
  <c r="G4575" i="5"/>
  <c r="H4575" i="5"/>
  <c r="I4575" i="5"/>
  <c r="G4576" i="5"/>
  <c r="H4576" i="5"/>
  <c r="I4576" i="5"/>
  <c r="G4577" i="5"/>
  <c r="H4577" i="5"/>
  <c r="I4577" i="5"/>
  <c r="G4578" i="5"/>
  <c r="H4578" i="5"/>
  <c r="I4578" i="5"/>
  <c r="G4579" i="5"/>
  <c r="H4579" i="5"/>
  <c r="I4579" i="5"/>
  <c r="G4580" i="5"/>
  <c r="H4580" i="5"/>
  <c r="I4580" i="5"/>
  <c r="G4581" i="5"/>
  <c r="H4581" i="5"/>
  <c r="I4581" i="5"/>
  <c r="G4582" i="5"/>
  <c r="H4582" i="5"/>
  <c r="I4582" i="5"/>
  <c r="G4583" i="5"/>
  <c r="H4583" i="5"/>
  <c r="I4583" i="5"/>
  <c r="G4584" i="5"/>
  <c r="H4584" i="5"/>
  <c r="I4584" i="5"/>
  <c r="G4585" i="5"/>
  <c r="H4585" i="5"/>
  <c r="I4585" i="5"/>
  <c r="G4586" i="5"/>
  <c r="H4586" i="5"/>
  <c r="I4586" i="5"/>
  <c r="G4587" i="5"/>
  <c r="H4587" i="5"/>
  <c r="I4587" i="5"/>
  <c r="G4588" i="5"/>
  <c r="H4588" i="5"/>
  <c r="I4588" i="5"/>
  <c r="G4589" i="5"/>
  <c r="H4589" i="5"/>
  <c r="I4589" i="5"/>
  <c r="G4590" i="5"/>
  <c r="H4590" i="5"/>
  <c r="I4590" i="5"/>
  <c r="G4591" i="5"/>
  <c r="H4591" i="5"/>
  <c r="I4591" i="5"/>
  <c r="G4592" i="5"/>
  <c r="H4592" i="5"/>
  <c r="I4592" i="5"/>
  <c r="G4593" i="5"/>
  <c r="H4593" i="5"/>
  <c r="I4593" i="5"/>
  <c r="G4594" i="5"/>
  <c r="H4594" i="5"/>
  <c r="I4594" i="5"/>
  <c r="G4595" i="5"/>
  <c r="H4595" i="5"/>
  <c r="I4595" i="5"/>
  <c r="G4596" i="5"/>
  <c r="H4596" i="5"/>
  <c r="I4596" i="5"/>
  <c r="G4597" i="5"/>
  <c r="H4597" i="5"/>
  <c r="I4597" i="5"/>
  <c r="G4598" i="5"/>
  <c r="H4598" i="5"/>
  <c r="I4598" i="5"/>
  <c r="G4599" i="5"/>
  <c r="H4599" i="5"/>
  <c r="I4599" i="5"/>
  <c r="G4600" i="5"/>
  <c r="H4600" i="5"/>
  <c r="I4600" i="5"/>
  <c r="G4601" i="5"/>
  <c r="H4601" i="5"/>
  <c r="I4601" i="5"/>
  <c r="G4602" i="5"/>
  <c r="H4602" i="5"/>
  <c r="I4602" i="5"/>
  <c r="G4603" i="5"/>
  <c r="H4603" i="5"/>
  <c r="I4603" i="5"/>
  <c r="G4604" i="5"/>
  <c r="H4604" i="5"/>
  <c r="I4604" i="5"/>
  <c r="G4605" i="5"/>
  <c r="H4605" i="5"/>
  <c r="I4605" i="5"/>
  <c r="G4606" i="5"/>
  <c r="H4606" i="5"/>
  <c r="I4606" i="5"/>
  <c r="G4607" i="5"/>
  <c r="H4607" i="5"/>
  <c r="I4607" i="5"/>
  <c r="G4608" i="5"/>
  <c r="H4608" i="5"/>
  <c r="I4608" i="5"/>
  <c r="G4609" i="5"/>
  <c r="H4609" i="5"/>
  <c r="I4609" i="5"/>
  <c r="G4610" i="5"/>
  <c r="H4610" i="5"/>
  <c r="I4610" i="5"/>
  <c r="G4611" i="5"/>
  <c r="H4611" i="5"/>
  <c r="I4611" i="5"/>
  <c r="G4612" i="5"/>
  <c r="H4612" i="5"/>
  <c r="I4612" i="5"/>
  <c r="G4613" i="5"/>
  <c r="H4613" i="5"/>
  <c r="I4613" i="5"/>
  <c r="G4614" i="5"/>
  <c r="H4614" i="5"/>
  <c r="I4614" i="5"/>
  <c r="G4615" i="5"/>
  <c r="H4615" i="5"/>
  <c r="I4615" i="5"/>
  <c r="G4616" i="5"/>
  <c r="H4616" i="5"/>
  <c r="I4616" i="5"/>
  <c r="G4617" i="5"/>
  <c r="H4617" i="5"/>
  <c r="I4617" i="5"/>
  <c r="G4618" i="5"/>
  <c r="H4618" i="5"/>
  <c r="I4618" i="5"/>
  <c r="G4619" i="5"/>
  <c r="H4619" i="5"/>
  <c r="I4619" i="5"/>
  <c r="G4620" i="5"/>
  <c r="H4620" i="5"/>
  <c r="I4620" i="5"/>
  <c r="G4621" i="5"/>
  <c r="H4621" i="5"/>
  <c r="I4621" i="5"/>
  <c r="G4622" i="5"/>
  <c r="H4622" i="5"/>
  <c r="I4622" i="5"/>
  <c r="G4623" i="5"/>
  <c r="H4623" i="5"/>
  <c r="I4623" i="5"/>
  <c r="G4624" i="5"/>
  <c r="H4624" i="5"/>
  <c r="I4624" i="5"/>
  <c r="G4625" i="5"/>
  <c r="H4625" i="5"/>
  <c r="I4625" i="5"/>
  <c r="G4626" i="5"/>
  <c r="H4626" i="5"/>
  <c r="I4626" i="5"/>
  <c r="G4627" i="5"/>
  <c r="H4627" i="5"/>
  <c r="I4627" i="5"/>
  <c r="G4628" i="5"/>
  <c r="H4628" i="5"/>
  <c r="I4628" i="5"/>
  <c r="G4629" i="5"/>
  <c r="H4629" i="5"/>
  <c r="I4629" i="5"/>
  <c r="G4630" i="5"/>
  <c r="H4630" i="5"/>
  <c r="I4630" i="5"/>
  <c r="G4631" i="5"/>
  <c r="H4631" i="5"/>
  <c r="I4631" i="5"/>
  <c r="G4632" i="5"/>
  <c r="H4632" i="5"/>
  <c r="I4632" i="5"/>
  <c r="G4633" i="5"/>
  <c r="H4633" i="5"/>
  <c r="I4633" i="5"/>
  <c r="G4634" i="5"/>
  <c r="H4634" i="5"/>
  <c r="I4634" i="5"/>
  <c r="G4635" i="5"/>
  <c r="H4635" i="5"/>
  <c r="I4635" i="5"/>
  <c r="G4636" i="5"/>
  <c r="H4636" i="5"/>
  <c r="I4636" i="5"/>
  <c r="G4637" i="5"/>
  <c r="H4637" i="5"/>
  <c r="I4637" i="5"/>
  <c r="G4638" i="5"/>
  <c r="H4638" i="5"/>
  <c r="I4638" i="5"/>
  <c r="G4639" i="5"/>
  <c r="H4639" i="5"/>
  <c r="I4639" i="5"/>
  <c r="G4640" i="5"/>
  <c r="H4640" i="5"/>
  <c r="I4640" i="5"/>
  <c r="G4641" i="5"/>
  <c r="H4641" i="5"/>
  <c r="I4641" i="5"/>
  <c r="G4642" i="5"/>
  <c r="H4642" i="5"/>
  <c r="I4642" i="5"/>
  <c r="G4643" i="5"/>
  <c r="H4643" i="5"/>
  <c r="I4643" i="5"/>
  <c r="G4644" i="5"/>
  <c r="H4644" i="5"/>
  <c r="I4644" i="5"/>
  <c r="G4645" i="5"/>
  <c r="H4645" i="5"/>
  <c r="I4645" i="5"/>
  <c r="G4646" i="5"/>
  <c r="H4646" i="5"/>
  <c r="I4646" i="5"/>
  <c r="G4647" i="5"/>
  <c r="H4647" i="5"/>
  <c r="I4647" i="5"/>
  <c r="G4648" i="5"/>
  <c r="H4648" i="5"/>
  <c r="I4648" i="5"/>
  <c r="G4649" i="5"/>
  <c r="H4649" i="5"/>
  <c r="I4649" i="5"/>
  <c r="G4650" i="5"/>
  <c r="H4650" i="5"/>
  <c r="I4650" i="5"/>
  <c r="G4651" i="5"/>
  <c r="H4651" i="5"/>
  <c r="I4651" i="5"/>
  <c r="G4652" i="5"/>
  <c r="H4652" i="5"/>
  <c r="I4652" i="5"/>
  <c r="G4653" i="5"/>
  <c r="H4653" i="5"/>
  <c r="I4653" i="5"/>
  <c r="G4654" i="5"/>
  <c r="H4654" i="5"/>
  <c r="I4654" i="5"/>
  <c r="G4655" i="5"/>
  <c r="H4655" i="5"/>
  <c r="I4655" i="5"/>
  <c r="G4656" i="5"/>
  <c r="H4656" i="5"/>
  <c r="I4656" i="5"/>
  <c r="G4657" i="5"/>
  <c r="H4657" i="5"/>
  <c r="I4657" i="5"/>
  <c r="G4658" i="5"/>
  <c r="H4658" i="5"/>
  <c r="I4658" i="5"/>
  <c r="G4659" i="5"/>
  <c r="H4659" i="5"/>
  <c r="I4659" i="5"/>
  <c r="G4660" i="5"/>
  <c r="H4660" i="5"/>
  <c r="I4660" i="5"/>
  <c r="G4661" i="5"/>
  <c r="H4661" i="5"/>
  <c r="I4661" i="5"/>
  <c r="G4662" i="5"/>
  <c r="H4662" i="5"/>
  <c r="I4662" i="5"/>
  <c r="G4663" i="5"/>
  <c r="H4663" i="5"/>
  <c r="I4663" i="5"/>
  <c r="G4664" i="5"/>
  <c r="H4664" i="5"/>
  <c r="I4664" i="5"/>
  <c r="G4665" i="5"/>
  <c r="H4665" i="5"/>
  <c r="I4665" i="5"/>
  <c r="G4666" i="5"/>
  <c r="H4666" i="5"/>
  <c r="I4666" i="5"/>
  <c r="G4667" i="5"/>
  <c r="H4667" i="5"/>
  <c r="I4667" i="5"/>
  <c r="G4668" i="5"/>
  <c r="H4668" i="5"/>
  <c r="I4668" i="5"/>
  <c r="G4669" i="5"/>
  <c r="H4669" i="5"/>
  <c r="I4669" i="5"/>
  <c r="G4670" i="5"/>
  <c r="H4670" i="5"/>
  <c r="I4670" i="5"/>
  <c r="G4671" i="5"/>
  <c r="H4671" i="5"/>
  <c r="I4671" i="5"/>
  <c r="G4672" i="5"/>
  <c r="H4672" i="5"/>
  <c r="I4672" i="5"/>
  <c r="G4673" i="5"/>
  <c r="H4673" i="5"/>
  <c r="I4673" i="5"/>
  <c r="G4674" i="5"/>
  <c r="H4674" i="5"/>
  <c r="I4674" i="5"/>
  <c r="G4675" i="5"/>
  <c r="H4675" i="5"/>
  <c r="I4675" i="5"/>
  <c r="G4676" i="5"/>
  <c r="H4676" i="5"/>
  <c r="I4676" i="5"/>
  <c r="G4677" i="5"/>
  <c r="H4677" i="5"/>
  <c r="I4677" i="5"/>
  <c r="G4678" i="5"/>
  <c r="H4678" i="5"/>
  <c r="I4678" i="5"/>
  <c r="G4679" i="5"/>
  <c r="H4679" i="5"/>
  <c r="I4679" i="5"/>
  <c r="G4680" i="5"/>
  <c r="H4680" i="5"/>
  <c r="I4680" i="5"/>
  <c r="G4681" i="5"/>
  <c r="H4681" i="5"/>
  <c r="I4681" i="5"/>
  <c r="G4682" i="5"/>
  <c r="H4682" i="5"/>
  <c r="I4682" i="5"/>
  <c r="G4683" i="5"/>
  <c r="H4683" i="5"/>
  <c r="I4683" i="5"/>
  <c r="G4684" i="5"/>
  <c r="H4684" i="5"/>
  <c r="I4684" i="5"/>
  <c r="G4685" i="5"/>
  <c r="H4685" i="5"/>
  <c r="I4685" i="5"/>
  <c r="G4686" i="5"/>
  <c r="H4686" i="5"/>
  <c r="I4686" i="5"/>
  <c r="G4687" i="5"/>
  <c r="H4687" i="5"/>
  <c r="I4687" i="5"/>
  <c r="G4688" i="5"/>
  <c r="H4688" i="5"/>
  <c r="I4688" i="5"/>
  <c r="G4689" i="5"/>
  <c r="H4689" i="5"/>
  <c r="I4689" i="5"/>
  <c r="G4690" i="5"/>
  <c r="H4690" i="5"/>
  <c r="I4690" i="5"/>
  <c r="G4691" i="5"/>
  <c r="H4691" i="5"/>
  <c r="I4691" i="5"/>
  <c r="G4692" i="5"/>
  <c r="H4692" i="5"/>
  <c r="I4692" i="5"/>
  <c r="G4693" i="5"/>
  <c r="H4693" i="5"/>
  <c r="I4693" i="5"/>
  <c r="G4694" i="5"/>
  <c r="H4694" i="5"/>
  <c r="I4694" i="5"/>
  <c r="G4695" i="5"/>
  <c r="H4695" i="5"/>
  <c r="I4695" i="5"/>
  <c r="G4696" i="5"/>
  <c r="H4696" i="5"/>
  <c r="I4696" i="5"/>
  <c r="G4697" i="5"/>
  <c r="H4697" i="5"/>
  <c r="I4697" i="5"/>
  <c r="G4698" i="5"/>
  <c r="H4698" i="5"/>
  <c r="I4698" i="5"/>
  <c r="G4699" i="5"/>
  <c r="H4699" i="5"/>
  <c r="I4699" i="5"/>
  <c r="G4700" i="5"/>
  <c r="H4700" i="5"/>
  <c r="I4700" i="5"/>
  <c r="G4701" i="5"/>
  <c r="H4701" i="5"/>
  <c r="I4701" i="5"/>
  <c r="G4702" i="5"/>
  <c r="H4702" i="5"/>
  <c r="I4702" i="5"/>
  <c r="G4703" i="5"/>
  <c r="H4703" i="5"/>
  <c r="I4703" i="5"/>
  <c r="G4704" i="5"/>
  <c r="H4704" i="5"/>
  <c r="I4704" i="5"/>
  <c r="G4705" i="5"/>
  <c r="H4705" i="5"/>
  <c r="I4705" i="5"/>
  <c r="G4706" i="5"/>
  <c r="H4706" i="5"/>
  <c r="I4706" i="5"/>
  <c r="G4707" i="5"/>
  <c r="H4707" i="5"/>
  <c r="I4707" i="5"/>
  <c r="G4708" i="5"/>
  <c r="H4708" i="5"/>
  <c r="I4708" i="5"/>
  <c r="G4709" i="5"/>
  <c r="H4709" i="5"/>
  <c r="I4709" i="5"/>
  <c r="G4710" i="5"/>
  <c r="H4710" i="5"/>
  <c r="I4710" i="5"/>
  <c r="G4711" i="5"/>
  <c r="H4711" i="5"/>
  <c r="I4711" i="5"/>
  <c r="G4712" i="5"/>
  <c r="H4712" i="5"/>
  <c r="I4712" i="5"/>
  <c r="G4713" i="5"/>
  <c r="H4713" i="5"/>
  <c r="I4713" i="5"/>
  <c r="G4714" i="5"/>
  <c r="H4714" i="5"/>
  <c r="I4714" i="5"/>
  <c r="G4715" i="5"/>
  <c r="H4715" i="5"/>
  <c r="I4715" i="5"/>
  <c r="G4716" i="5"/>
  <c r="H4716" i="5"/>
  <c r="I4716" i="5"/>
  <c r="G4717" i="5"/>
  <c r="H4717" i="5"/>
  <c r="I4717" i="5"/>
  <c r="G4718" i="5"/>
  <c r="H4718" i="5"/>
  <c r="I4718" i="5"/>
  <c r="G4719" i="5"/>
  <c r="H4719" i="5"/>
  <c r="I4719" i="5"/>
  <c r="G4720" i="5"/>
  <c r="H4720" i="5"/>
  <c r="I4720" i="5"/>
  <c r="G4721" i="5"/>
  <c r="H4721" i="5"/>
  <c r="I4721" i="5"/>
  <c r="G4722" i="5"/>
  <c r="H4722" i="5"/>
  <c r="I4722" i="5"/>
  <c r="G4723" i="5"/>
  <c r="H4723" i="5"/>
  <c r="I4723" i="5"/>
  <c r="G4724" i="5"/>
  <c r="H4724" i="5"/>
  <c r="I4724" i="5"/>
  <c r="G4725" i="5"/>
  <c r="H4725" i="5"/>
  <c r="I4725" i="5"/>
  <c r="G4726" i="5"/>
  <c r="H4726" i="5"/>
  <c r="I4726" i="5"/>
  <c r="G4727" i="5"/>
  <c r="H4727" i="5"/>
  <c r="I4727" i="5"/>
  <c r="G4728" i="5"/>
  <c r="H4728" i="5"/>
  <c r="I4728" i="5"/>
  <c r="G4729" i="5"/>
  <c r="H4729" i="5"/>
  <c r="I4729" i="5"/>
  <c r="G4730" i="5"/>
  <c r="H4730" i="5"/>
  <c r="I4730" i="5"/>
  <c r="G4731" i="5"/>
  <c r="H4731" i="5"/>
  <c r="I4731" i="5"/>
  <c r="G4732" i="5"/>
  <c r="H4732" i="5"/>
  <c r="I4732" i="5"/>
  <c r="G4733" i="5"/>
  <c r="H4733" i="5"/>
  <c r="I4733" i="5"/>
  <c r="G4734" i="5"/>
  <c r="H4734" i="5"/>
  <c r="I4734" i="5"/>
  <c r="G4735" i="5"/>
  <c r="H4735" i="5"/>
  <c r="I4735" i="5"/>
  <c r="G4736" i="5"/>
  <c r="H4736" i="5"/>
  <c r="I4736" i="5"/>
  <c r="G4737" i="5"/>
  <c r="H4737" i="5"/>
  <c r="I4737" i="5"/>
  <c r="G4738" i="5"/>
  <c r="H4738" i="5"/>
  <c r="I4738" i="5"/>
  <c r="G4739" i="5"/>
  <c r="H4739" i="5"/>
  <c r="I4739" i="5"/>
  <c r="G4740" i="5"/>
  <c r="H4740" i="5"/>
  <c r="I4740" i="5"/>
  <c r="G4741" i="5"/>
  <c r="H4741" i="5"/>
  <c r="I4741" i="5"/>
  <c r="G4742" i="5"/>
  <c r="H4742" i="5"/>
  <c r="I4742" i="5"/>
  <c r="G4743" i="5"/>
  <c r="H4743" i="5"/>
  <c r="I4743" i="5"/>
  <c r="G4744" i="5"/>
  <c r="H4744" i="5"/>
  <c r="I4744" i="5"/>
  <c r="G4745" i="5"/>
  <c r="H4745" i="5"/>
  <c r="I4745" i="5"/>
  <c r="G4746" i="5"/>
  <c r="H4746" i="5"/>
  <c r="I4746" i="5"/>
  <c r="G4747" i="5"/>
  <c r="H4747" i="5"/>
  <c r="I4747" i="5"/>
  <c r="G4748" i="5"/>
  <c r="H4748" i="5"/>
  <c r="I4748" i="5"/>
  <c r="G4749" i="5"/>
  <c r="H4749" i="5"/>
  <c r="I4749" i="5"/>
  <c r="G4750" i="5"/>
  <c r="H4750" i="5"/>
  <c r="I4750" i="5"/>
  <c r="G4751" i="5"/>
  <c r="H4751" i="5"/>
  <c r="I4751" i="5"/>
  <c r="G4752" i="5"/>
  <c r="H4752" i="5"/>
  <c r="I4752" i="5"/>
  <c r="G4753" i="5"/>
  <c r="H4753" i="5"/>
  <c r="I4753" i="5"/>
  <c r="G4754" i="5"/>
  <c r="H4754" i="5"/>
  <c r="I4754" i="5"/>
  <c r="G4755" i="5"/>
  <c r="H4755" i="5"/>
  <c r="I4755" i="5"/>
  <c r="G4756" i="5"/>
  <c r="H4756" i="5"/>
  <c r="I4756" i="5"/>
  <c r="G4757" i="5"/>
  <c r="H4757" i="5"/>
  <c r="I4757" i="5"/>
  <c r="G4758" i="5"/>
  <c r="H4758" i="5"/>
  <c r="I4758" i="5"/>
  <c r="G4759" i="5"/>
  <c r="H4759" i="5"/>
  <c r="I4759" i="5"/>
  <c r="G4760" i="5"/>
  <c r="H4760" i="5"/>
  <c r="I4760" i="5"/>
  <c r="G4761" i="5"/>
  <c r="H4761" i="5"/>
  <c r="I4761" i="5"/>
  <c r="G4762" i="5"/>
  <c r="H4762" i="5"/>
  <c r="I4762" i="5"/>
  <c r="G4763" i="5"/>
  <c r="H4763" i="5"/>
  <c r="I4763" i="5"/>
  <c r="G4764" i="5"/>
  <c r="H4764" i="5"/>
  <c r="I4764" i="5"/>
  <c r="G4765" i="5"/>
  <c r="H4765" i="5"/>
  <c r="I4765" i="5"/>
  <c r="G4766" i="5"/>
  <c r="H4766" i="5"/>
  <c r="I4766" i="5"/>
  <c r="G4767" i="5"/>
  <c r="H4767" i="5"/>
  <c r="I4767" i="5"/>
  <c r="G4768" i="5"/>
  <c r="H4768" i="5"/>
  <c r="I4768" i="5"/>
  <c r="G4769" i="5"/>
  <c r="H4769" i="5"/>
  <c r="I4769" i="5"/>
  <c r="G4770" i="5"/>
  <c r="H4770" i="5"/>
  <c r="I4770" i="5"/>
  <c r="G4771" i="5"/>
  <c r="H4771" i="5"/>
  <c r="I4771" i="5"/>
  <c r="G4772" i="5"/>
  <c r="H4772" i="5"/>
  <c r="I4772" i="5"/>
  <c r="G4773" i="5"/>
  <c r="H4773" i="5"/>
  <c r="I4773" i="5"/>
  <c r="G4774" i="5"/>
  <c r="H4774" i="5"/>
  <c r="I4774" i="5"/>
  <c r="G4775" i="5"/>
  <c r="H4775" i="5"/>
  <c r="I4775" i="5"/>
  <c r="G4776" i="5"/>
  <c r="H4776" i="5"/>
  <c r="I4776" i="5"/>
  <c r="G4777" i="5"/>
  <c r="H4777" i="5"/>
  <c r="I4777" i="5"/>
  <c r="G4778" i="5"/>
  <c r="H4778" i="5"/>
  <c r="I4778" i="5"/>
  <c r="G4779" i="5"/>
  <c r="H4779" i="5"/>
  <c r="I4779" i="5"/>
  <c r="G4780" i="5"/>
  <c r="H4780" i="5"/>
  <c r="I4780" i="5"/>
  <c r="G4781" i="5"/>
  <c r="H4781" i="5"/>
  <c r="I4781" i="5"/>
  <c r="G4782" i="5"/>
  <c r="H4782" i="5"/>
  <c r="I4782" i="5"/>
  <c r="G4783" i="5"/>
  <c r="H4783" i="5"/>
  <c r="I4783" i="5"/>
  <c r="G4784" i="5"/>
  <c r="H4784" i="5"/>
  <c r="I4784" i="5"/>
  <c r="G4785" i="5"/>
  <c r="H4785" i="5"/>
  <c r="I4785" i="5"/>
  <c r="G4786" i="5"/>
  <c r="H4786" i="5"/>
  <c r="I4786" i="5"/>
  <c r="G4787" i="5"/>
  <c r="H4787" i="5"/>
  <c r="I4787" i="5"/>
  <c r="G4788" i="5"/>
  <c r="H4788" i="5"/>
  <c r="I4788" i="5"/>
  <c r="G4789" i="5"/>
  <c r="H4789" i="5"/>
  <c r="I4789" i="5"/>
  <c r="G4790" i="5"/>
  <c r="H4790" i="5"/>
  <c r="I4790" i="5"/>
  <c r="G4791" i="5"/>
  <c r="H4791" i="5"/>
  <c r="I4791" i="5"/>
  <c r="G4792" i="5"/>
  <c r="H4792" i="5"/>
  <c r="I4792" i="5"/>
  <c r="G4793" i="5"/>
  <c r="H4793" i="5"/>
  <c r="I4793" i="5"/>
  <c r="G4794" i="5"/>
  <c r="H4794" i="5"/>
  <c r="I4794" i="5"/>
  <c r="G4795" i="5"/>
  <c r="H4795" i="5"/>
  <c r="I4795" i="5"/>
  <c r="G4796" i="5"/>
  <c r="H4796" i="5"/>
  <c r="I4796" i="5"/>
  <c r="G4797" i="5"/>
  <c r="H4797" i="5"/>
  <c r="I4797" i="5"/>
  <c r="G4798" i="5"/>
  <c r="H4798" i="5"/>
  <c r="I4798" i="5"/>
  <c r="G4799" i="5"/>
  <c r="H4799" i="5"/>
  <c r="I4799" i="5"/>
  <c r="G4800" i="5"/>
  <c r="H4800" i="5"/>
  <c r="I4800" i="5"/>
  <c r="G4801" i="5"/>
  <c r="H4801" i="5"/>
  <c r="I4801" i="5"/>
  <c r="G4802" i="5"/>
  <c r="H4802" i="5"/>
  <c r="I4802" i="5"/>
  <c r="G4803" i="5"/>
  <c r="H4803" i="5"/>
  <c r="I4803" i="5"/>
  <c r="G4804" i="5"/>
  <c r="H4804" i="5"/>
  <c r="I4804" i="5"/>
  <c r="G4805" i="5"/>
  <c r="H4805" i="5"/>
  <c r="I4805" i="5"/>
  <c r="G4806" i="5"/>
  <c r="H4806" i="5"/>
  <c r="I4806" i="5"/>
  <c r="G4807" i="5"/>
  <c r="H4807" i="5"/>
  <c r="I4807" i="5"/>
  <c r="G4808" i="5"/>
  <c r="H4808" i="5"/>
  <c r="I4808" i="5"/>
  <c r="G4809" i="5"/>
  <c r="H4809" i="5"/>
  <c r="I4809" i="5"/>
  <c r="G4810" i="5"/>
  <c r="H4810" i="5"/>
  <c r="I4810" i="5"/>
  <c r="G4811" i="5"/>
  <c r="H4811" i="5"/>
  <c r="I4811" i="5"/>
  <c r="G4812" i="5"/>
  <c r="H4812" i="5"/>
  <c r="I4812" i="5"/>
  <c r="G4813" i="5"/>
  <c r="H4813" i="5"/>
  <c r="I4813" i="5"/>
  <c r="G4814" i="5"/>
  <c r="H4814" i="5"/>
  <c r="I4814" i="5"/>
  <c r="G4815" i="5"/>
  <c r="H4815" i="5"/>
  <c r="I4815" i="5"/>
  <c r="G4816" i="5"/>
  <c r="H4816" i="5"/>
  <c r="I4816" i="5"/>
  <c r="G4817" i="5"/>
  <c r="H4817" i="5"/>
  <c r="I4817" i="5"/>
  <c r="G4818" i="5"/>
  <c r="H4818" i="5"/>
  <c r="I4818" i="5"/>
  <c r="G4819" i="5"/>
  <c r="H4819" i="5"/>
  <c r="I4819" i="5"/>
  <c r="G4820" i="5"/>
  <c r="H4820" i="5"/>
  <c r="I4820" i="5"/>
  <c r="G4821" i="5"/>
  <c r="H4821" i="5"/>
  <c r="I4821" i="5"/>
  <c r="G4822" i="5"/>
  <c r="H4822" i="5"/>
  <c r="I4822" i="5"/>
  <c r="G4823" i="5"/>
  <c r="H4823" i="5"/>
  <c r="I4823" i="5"/>
  <c r="G4824" i="5"/>
  <c r="H4824" i="5"/>
  <c r="I4824" i="5"/>
  <c r="G4825" i="5"/>
  <c r="H4825" i="5"/>
  <c r="I4825" i="5"/>
  <c r="G4826" i="5"/>
  <c r="H4826" i="5"/>
  <c r="I4826" i="5"/>
  <c r="G4827" i="5"/>
  <c r="H4827" i="5"/>
  <c r="I4827" i="5"/>
  <c r="G4828" i="5"/>
  <c r="H4828" i="5"/>
  <c r="I4828" i="5"/>
  <c r="G4829" i="5"/>
  <c r="H4829" i="5"/>
  <c r="I4829" i="5"/>
  <c r="G4830" i="5"/>
  <c r="H4830" i="5"/>
  <c r="I4830" i="5"/>
  <c r="G4831" i="5"/>
  <c r="H4831" i="5"/>
  <c r="I4831" i="5"/>
  <c r="G4832" i="5"/>
  <c r="H4832" i="5"/>
  <c r="I4832" i="5"/>
  <c r="G4833" i="5"/>
  <c r="H4833" i="5"/>
  <c r="I4833" i="5"/>
  <c r="G4834" i="5"/>
  <c r="H4834" i="5"/>
  <c r="I4834" i="5"/>
  <c r="G4835" i="5"/>
  <c r="H4835" i="5"/>
  <c r="I4835" i="5"/>
  <c r="G4836" i="5"/>
  <c r="H4836" i="5"/>
  <c r="I4836" i="5"/>
  <c r="G4837" i="5"/>
  <c r="H4837" i="5"/>
  <c r="I4837" i="5"/>
  <c r="G4838" i="5"/>
  <c r="H4838" i="5"/>
  <c r="I4838" i="5"/>
  <c r="G4839" i="5"/>
  <c r="H4839" i="5"/>
  <c r="I4839" i="5"/>
  <c r="G4840" i="5"/>
  <c r="H4840" i="5"/>
  <c r="I4840" i="5"/>
  <c r="G4841" i="5"/>
  <c r="H4841" i="5"/>
  <c r="I4841" i="5"/>
  <c r="G4842" i="5"/>
  <c r="H4842" i="5"/>
  <c r="I4842" i="5"/>
  <c r="G4843" i="5"/>
  <c r="H4843" i="5"/>
  <c r="I4843" i="5"/>
  <c r="G4844" i="5"/>
  <c r="H4844" i="5"/>
  <c r="I4844" i="5"/>
  <c r="G4845" i="5"/>
  <c r="H4845" i="5"/>
  <c r="I4845" i="5"/>
  <c r="G4846" i="5"/>
  <c r="H4846" i="5"/>
  <c r="I4846" i="5"/>
  <c r="G4847" i="5"/>
  <c r="H4847" i="5"/>
  <c r="I4847" i="5"/>
  <c r="G4848" i="5"/>
  <c r="H4848" i="5"/>
  <c r="I4848" i="5"/>
  <c r="G4849" i="5"/>
  <c r="H4849" i="5"/>
  <c r="I4849" i="5"/>
  <c r="G4850" i="5"/>
  <c r="H4850" i="5"/>
  <c r="I4850" i="5"/>
  <c r="G4851" i="5"/>
  <c r="H4851" i="5"/>
  <c r="I4851" i="5"/>
  <c r="G4852" i="5"/>
  <c r="H4852" i="5"/>
  <c r="I4852" i="5"/>
  <c r="G4853" i="5"/>
  <c r="H4853" i="5"/>
  <c r="I4853" i="5"/>
  <c r="G4854" i="5"/>
  <c r="H4854" i="5"/>
  <c r="I4854" i="5"/>
  <c r="G4855" i="5"/>
  <c r="H4855" i="5"/>
  <c r="I4855" i="5"/>
  <c r="G4856" i="5"/>
  <c r="H4856" i="5"/>
  <c r="I4856" i="5"/>
  <c r="G4857" i="5"/>
  <c r="H4857" i="5"/>
  <c r="I4857" i="5"/>
  <c r="G4858" i="5"/>
  <c r="H4858" i="5"/>
  <c r="I4858" i="5"/>
  <c r="G4859" i="5"/>
  <c r="H4859" i="5"/>
  <c r="I4859" i="5"/>
  <c r="G4860" i="5"/>
  <c r="H4860" i="5"/>
  <c r="I4860" i="5"/>
  <c r="G4861" i="5"/>
  <c r="H4861" i="5"/>
  <c r="I4861" i="5"/>
  <c r="G4862" i="5"/>
  <c r="H4862" i="5"/>
  <c r="I4862" i="5"/>
  <c r="G4863" i="5"/>
  <c r="H4863" i="5"/>
  <c r="I4863" i="5"/>
  <c r="G4864" i="5"/>
  <c r="H4864" i="5"/>
  <c r="I4864" i="5"/>
  <c r="G4865" i="5"/>
  <c r="H4865" i="5"/>
  <c r="I4865" i="5"/>
  <c r="G4866" i="5"/>
  <c r="H4866" i="5"/>
  <c r="I4866" i="5"/>
  <c r="G4867" i="5"/>
  <c r="H4867" i="5"/>
  <c r="I4867" i="5"/>
  <c r="G4868" i="5"/>
  <c r="H4868" i="5"/>
  <c r="I4868" i="5"/>
  <c r="G4869" i="5"/>
  <c r="H4869" i="5"/>
  <c r="I4869" i="5"/>
  <c r="G4870" i="5"/>
  <c r="H4870" i="5"/>
  <c r="I4870" i="5"/>
  <c r="G4871" i="5"/>
  <c r="H4871" i="5"/>
  <c r="I4871" i="5"/>
  <c r="G4872" i="5"/>
  <c r="H4872" i="5"/>
  <c r="I4872" i="5"/>
  <c r="G4873" i="5"/>
  <c r="H4873" i="5"/>
  <c r="I4873" i="5"/>
  <c r="G4874" i="5"/>
  <c r="H4874" i="5"/>
  <c r="I4874" i="5"/>
  <c r="G4875" i="5"/>
  <c r="H4875" i="5"/>
  <c r="I4875" i="5"/>
  <c r="G4876" i="5"/>
  <c r="H4876" i="5"/>
  <c r="I4876" i="5"/>
  <c r="G4877" i="5"/>
  <c r="H4877" i="5"/>
  <c r="I4877" i="5"/>
  <c r="G4878" i="5"/>
  <c r="H4878" i="5"/>
  <c r="I4878" i="5"/>
  <c r="G4879" i="5"/>
  <c r="H4879" i="5"/>
  <c r="I4879" i="5"/>
  <c r="G4880" i="5"/>
  <c r="H4880" i="5"/>
  <c r="I4880" i="5"/>
  <c r="G4881" i="5"/>
  <c r="H4881" i="5"/>
  <c r="I4881" i="5"/>
  <c r="G4882" i="5"/>
  <c r="H4882" i="5"/>
  <c r="I4882" i="5"/>
  <c r="G4883" i="5"/>
  <c r="H4883" i="5"/>
  <c r="I4883" i="5"/>
  <c r="G4884" i="5"/>
  <c r="H4884" i="5"/>
  <c r="I4884" i="5"/>
  <c r="G4885" i="5"/>
  <c r="H4885" i="5"/>
  <c r="I4885" i="5"/>
  <c r="G4886" i="5"/>
  <c r="H4886" i="5"/>
  <c r="I4886" i="5"/>
  <c r="G4887" i="5"/>
  <c r="H4887" i="5"/>
  <c r="I4887" i="5"/>
  <c r="G4888" i="5"/>
  <c r="H4888" i="5"/>
  <c r="I4888" i="5"/>
  <c r="G4889" i="5"/>
  <c r="H4889" i="5"/>
  <c r="I4889" i="5"/>
  <c r="G4890" i="5"/>
  <c r="H4890" i="5"/>
  <c r="I4890" i="5"/>
  <c r="G4891" i="5"/>
  <c r="H4891" i="5"/>
  <c r="I4891" i="5"/>
  <c r="G4892" i="5"/>
  <c r="H4892" i="5"/>
  <c r="I4892" i="5"/>
  <c r="G4893" i="5"/>
  <c r="H4893" i="5"/>
  <c r="I4893" i="5"/>
  <c r="G4894" i="5"/>
  <c r="H4894" i="5"/>
  <c r="I4894" i="5"/>
  <c r="G4895" i="5"/>
  <c r="H4895" i="5"/>
  <c r="I4895" i="5"/>
  <c r="G4896" i="5"/>
  <c r="H4896" i="5"/>
  <c r="I4896" i="5"/>
  <c r="G4897" i="5"/>
  <c r="H4897" i="5"/>
  <c r="I4897" i="5"/>
  <c r="G4898" i="5"/>
  <c r="H4898" i="5"/>
  <c r="I4898" i="5"/>
  <c r="G4899" i="5"/>
  <c r="H4899" i="5"/>
  <c r="I4899" i="5"/>
  <c r="G4900" i="5"/>
  <c r="H4900" i="5"/>
  <c r="I4900" i="5"/>
  <c r="G4901" i="5"/>
  <c r="H4901" i="5"/>
  <c r="I4901" i="5"/>
  <c r="G4902" i="5"/>
  <c r="H4902" i="5"/>
  <c r="I4902" i="5"/>
  <c r="G4903" i="5"/>
  <c r="H4903" i="5"/>
  <c r="I4903" i="5"/>
  <c r="G4904" i="5"/>
  <c r="H4904" i="5"/>
  <c r="I4904" i="5"/>
  <c r="G4905" i="5"/>
  <c r="H4905" i="5"/>
  <c r="I4905" i="5"/>
  <c r="G4906" i="5"/>
  <c r="H4906" i="5"/>
  <c r="I4906" i="5"/>
  <c r="G4907" i="5"/>
  <c r="H4907" i="5"/>
  <c r="I4907" i="5"/>
  <c r="G4908" i="5"/>
  <c r="H4908" i="5"/>
  <c r="I4908" i="5"/>
  <c r="G4909" i="5"/>
  <c r="H4909" i="5"/>
  <c r="I4909" i="5"/>
  <c r="G4910" i="5"/>
  <c r="H4910" i="5"/>
  <c r="I4910" i="5"/>
  <c r="G4911" i="5"/>
  <c r="H4911" i="5"/>
  <c r="I4911" i="5"/>
  <c r="G4912" i="5"/>
  <c r="H4912" i="5"/>
  <c r="I4912" i="5"/>
  <c r="G4913" i="5"/>
  <c r="H4913" i="5"/>
  <c r="I4913" i="5"/>
  <c r="G4914" i="5"/>
  <c r="H4914" i="5"/>
  <c r="I4914" i="5"/>
  <c r="G4915" i="5"/>
  <c r="H4915" i="5"/>
  <c r="I4915" i="5"/>
  <c r="G4916" i="5"/>
  <c r="H4916" i="5"/>
  <c r="I4916" i="5"/>
  <c r="G4917" i="5"/>
  <c r="H4917" i="5"/>
  <c r="I4917" i="5"/>
  <c r="G4918" i="5"/>
  <c r="H4918" i="5"/>
  <c r="I4918" i="5"/>
  <c r="G4919" i="5"/>
  <c r="H4919" i="5"/>
  <c r="I4919" i="5"/>
  <c r="G4920" i="5"/>
  <c r="H4920" i="5"/>
  <c r="I4920" i="5"/>
  <c r="G4921" i="5"/>
  <c r="H4921" i="5"/>
  <c r="I4921" i="5"/>
  <c r="G4922" i="5"/>
  <c r="H4922" i="5"/>
  <c r="I4922" i="5"/>
  <c r="G4923" i="5"/>
  <c r="H4923" i="5"/>
  <c r="I4923" i="5"/>
  <c r="G4924" i="5"/>
  <c r="H4924" i="5"/>
  <c r="I4924" i="5"/>
  <c r="G4925" i="5"/>
  <c r="H4925" i="5"/>
  <c r="I4925" i="5"/>
  <c r="G4926" i="5"/>
  <c r="H4926" i="5"/>
  <c r="I4926" i="5"/>
  <c r="G4927" i="5"/>
  <c r="H4927" i="5"/>
  <c r="I4927" i="5"/>
  <c r="G4928" i="5"/>
  <c r="H4928" i="5"/>
  <c r="I4928" i="5"/>
  <c r="G4929" i="5"/>
  <c r="H4929" i="5"/>
  <c r="I4929" i="5"/>
  <c r="G4930" i="5"/>
  <c r="H4930" i="5"/>
  <c r="I4930" i="5"/>
  <c r="G4931" i="5"/>
  <c r="H4931" i="5"/>
  <c r="I4931" i="5"/>
  <c r="G4932" i="5"/>
  <c r="H4932" i="5"/>
  <c r="I4932" i="5"/>
  <c r="G4933" i="5"/>
  <c r="H4933" i="5"/>
  <c r="I4933" i="5"/>
  <c r="G4934" i="5"/>
  <c r="H4934" i="5"/>
  <c r="I4934" i="5"/>
  <c r="G4935" i="5"/>
  <c r="H4935" i="5"/>
  <c r="I4935" i="5"/>
  <c r="G4936" i="5"/>
  <c r="H4936" i="5"/>
  <c r="I4936" i="5"/>
  <c r="G4937" i="5"/>
  <c r="H4937" i="5"/>
  <c r="I4937" i="5"/>
  <c r="G4938" i="5"/>
  <c r="H4938" i="5"/>
  <c r="I4938" i="5"/>
  <c r="G4939" i="5"/>
  <c r="H4939" i="5"/>
  <c r="I4939" i="5"/>
  <c r="G4940" i="5"/>
  <c r="H4940" i="5"/>
  <c r="I4940" i="5"/>
  <c r="G4941" i="5"/>
  <c r="H4941" i="5"/>
  <c r="I4941" i="5"/>
  <c r="G4942" i="5"/>
  <c r="H4942" i="5"/>
  <c r="I4942" i="5"/>
  <c r="G4943" i="5"/>
  <c r="H4943" i="5"/>
  <c r="I4943" i="5"/>
  <c r="G4944" i="5"/>
  <c r="H4944" i="5"/>
  <c r="I4944" i="5"/>
  <c r="G4945" i="5"/>
  <c r="H4945" i="5"/>
  <c r="I4945" i="5"/>
  <c r="G4946" i="5"/>
  <c r="H4946" i="5"/>
  <c r="I4946" i="5"/>
  <c r="G4947" i="5"/>
  <c r="H4947" i="5"/>
  <c r="I4947" i="5"/>
  <c r="G4948" i="5"/>
  <c r="H4948" i="5"/>
  <c r="I4948" i="5"/>
  <c r="G4949" i="5"/>
  <c r="H4949" i="5"/>
  <c r="I4949" i="5"/>
  <c r="G4950" i="5"/>
  <c r="H4950" i="5"/>
  <c r="I4950" i="5"/>
  <c r="G4951" i="5"/>
  <c r="H4951" i="5"/>
  <c r="I4951" i="5"/>
  <c r="G4952" i="5"/>
  <c r="H4952" i="5"/>
  <c r="I4952" i="5"/>
  <c r="G4953" i="5"/>
  <c r="H4953" i="5"/>
  <c r="I4953" i="5"/>
  <c r="G4954" i="5"/>
  <c r="H4954" i="5"/>
  <c r="I4954" i="5"/>
  <c r="G4955" i="5"/>
  <c r="H4955" i="5"/>
  <c r="I4955" i="5"/>
  <c r="G4956" i="5"/>
  <c r="H4956" i="5"/>
  <c r="I4956" i="5"/>
  <c r="G4957" i="5"/>
  <c r="H4957" i="5"/>
  <c r="I4957" i="5"/>
  <c r="G4958" i="5"/>
  <c r="H4958" i="5"/>
  <c r="I4958" i="5"/>
  <c r="G4959" i="5"/>
  <c r="H4959" i="5"/>
  <c r="I4959" i="5"/>
  <c r="G4960" i="5"/>
  <c r="H4960" i="5"/>
  <c r="I4960" i="5"/>
  <c r="G4961" i="5"/>
  <c r="H4961" i="5"/>
  <c r="I4961" i="5"/>
  <c r="G4962" i="5"/>
  <c r="H4962" i="5"/>
  <c r="I4962" i="5"/>
  <c r="G4963" i="5"/>
  <c r="H4963" i="5"/>
  <c r="I4963" i="5"/>
  <c r="G4964" i="5"/>
  <c r="H4964" i="5"/>
  <c r="I4964" i="5"/>
  <c r="G4965" i="5"/>
  <c r="H4965" i="5"/>
  <c r="I4965" i="5"/>
  <c r="G4966" i="5"/>
  <c r="H4966" i="5"/>
  <c r="I4966" i="5"/>
  <c r="G4967" i="5"/>
  <c r="H4967" i="5"/>
  <c r="I4967" i="5"/>
  <c r="G4968" i="5"/>
  <c r="H4968" i="5"/>
  <c r="I4968" i="5"/>
  <c r="G4969" i="5"/>
  <c r="H4969" i="5"/>
  <c r="I4969" i="5"/>
  <c r="G4970" i="5"/>
  <c r="H4970" i="5"/>
  <c r="I4970" i="5"/>
  <c r="G4971" i="5"/>
  <c r="H4971" i="5"/>
  <c r="I4971" i="5"/>
  <c r="G4972" i="5"/>
  <c r="H4972" i="5"/>
  <c r="I4972" i="5"/>
  <c r="G4973" i="5"/>
  <c r="H4973" i="5"/>
  <c r="I4973" i="5"/>
  <c r="G4974" i="5"/>
  <c r="H4974" i="5"/>
  <c r="I4974" i="5"/>
  <c r="G4975" i="5"/>
  <c r="H4975" i="5"/>
  <c r="I4975" i="5"/>
  <c r="G4976" i="5"/>
  <c r="H4976" i="5"/>
  <c r="I4976" i="5"/>
  <c r="G4977" i="5"/>
  <c r="H4977" i="5"/>
  <c r="I4977" i="5"/>
  <c r="G4978" i="5"/>
  <c r="H4978" i="5"/>
  <c r="I4978" i="5"/>
  <c r="G4979" i="5"/>
  <c r="H4979" i="5"/>
  <c r="I4979" i="5"/>
  <c r="G4980" i="5"/>
  <c r="H4980" i="5"/>
  <c r="I4980" i="5"/>
  <c r="G4981" i="5"/>
  <c r="H4981" i="5"/>
  <c r="I4981" i="5"/>
  <c r="G4982" i="5"/>
  <c r="H4982" i="5"/>
  <c r="I4982" i="5"/>
  <c r="G4983" i="5"/>
  <c r="H4983" i="5"/>
  <c r="I4983" i="5"/>
  <c r="G4984" i="5"/>
  <c r="H4984" i="5"/>
  <c r="I4984" i="5"/>
  <c r="G4985" i="5"/>
  <c r="H4985" i="5"/>
  <c r="I4985" i="5"/>
  <c r="G4986" i="5"/>
  <c r="H4986" i="5"/>
  <c r="I4986" i="5"/>
  <c r="G4987" i="5"/>
  <c r="H4987" i="5"/>
  <c r="I4987" i="5"/>
  <c r="G4988" i="5"/>
  <c r="H4988" i="5"/>
  <c r="I4988" i="5"/>
  <c r="G4989" i="5"/>
  <c r="H4989" i="5"/>
  <c r="I4989" i="5"/>
  <c r="G4990" i="5"/>
  <c r="H4990" i="5"/>
  <c r="I4990" i="5"/>
  <c r="G4991" i="5"/>
  <c r="H4991" i="5"/>
  <c r="I4991" i="5"/>
  <c r="G4992" i="5"/>
  <c r="H4992" i="5"/>
  <c r="I4992" i="5"/>
  <c r="G4993" i="5"/>
  <c r="H4993" i="5"/>
  <c r="I4993" i="5"/>
  <c r="G4994" i="5"/>
  <c r="H4994" i="5"/>
  <c r="I4994" i="5"/>
  <c r="G4995" i="5"/>
  <c r="H4995" i="5"/>
  <c r="I4995" i="5"/>
  <c r="G4996" i="5"/>
  <c r="H4996" i="5"/>
  <c r="I4996" i="5"/>
  <c r="G4997" i="5"/>
  <c r="H4997" i="5"/>
  <c r="I4997" i="5"/>
  <c r="G4998" i="5"/>
  <c r="H4998" i="5"/>
  <c r="I4998" i="5"/>
  <c r="G4999" i="5"/>
  <c r="H4999" i="5"/>
  <c r="I4999" i="5"/>
  <c r="G5000" i="5"/>
  <c r="H5000" i="5"/>
  <c r="I5000" i="5"/>
  <c r="G5001" i="5"/>
  <c r="H5001" i="5"/>
  <c r="I5001" i="5"/>
  <c r="G5002" i="5"/>
  <c r="H5002" i="5"/>
  <c r="I5002" i="5"/>
  <c r="G5003" i="5"/>
  <c r="H5003" i="5"/>
  <c r="I5003" i="5"/>
  <c r="G5004" i="5"/>
  <c r="H5004" i="5"/>
  <c r="I5004" i="5"/>
  <c r="G5005" i="5"/>
  <c r="H5005" i="5"/>
  <c r="I5005" i="5"/>
  <c r="G5006" i="5"/>
  <c r="H5006" i="5"/>
  <c r="I5006" i="5"/>
  <c r="G5007" i="5"/>
  <c r="H5007" i="5"/>
  <c r="I5007" i="5"/>
  <c r="G5008" i="5"/>
  <c r="H5008" i="5"/>
  <c r="I5008" i="5"/>
  <c r="G5009" i="5"/>
  <c r="H5009" i="5"/>
  <c r="I5009" i="5"/>
  <c r="G5010" i="5"/>
  <c r="H5010" i="5"/>
  <c r="I5010" i="5"/>
  <c r="G5011" i="5"/>
  <c r="H5011" i="5"/>
  <c r="I5011" i="5"/>
  <c r="G5012" i="5"/>
  <c r="H5012" i="5"/>
  <c r="I5012" i="5"/>
  <c r="G5013" i="5"/>
  <c r="H5013" i="5"/>
  <c r="I5013" i="5"/>
  <c r="G5014" i="5"/>
  <c r="H5014" i="5"/>
  <c r="I5014" i="5"/>
  <c r="G5015" i="5"/>
  <c r="H5015" i="5"/>
  <c r="I5015" i="5"/>
  <c r="G5016" i="5"/>
  <c r="H5016" i="5"/>
  <c r="I5016" i="5"/>
  <c r="G5017" i="5"/>
  <c r="H5017" i="5"/>
  <c r="I5017" i="5"/>
  <c r="G5018" i="5"/>
  <c r="H5018" i="5"/>
  <c r="I5018" i="5"/>
  <c r="G5019" i="5"/>
  <c r="H5019" i="5"/>
  <c r="I5019" i="5"/>
  <c r="G5020" i="5"/>
  <c r="H5020" i="5"/>
  <c r="I5020" i="5"/>
  <c r="G5021" i="5"/>
  <c r="H5021" i="5"/>
  <c r="I5021" i="5"/>
  <c r="G5022" i="5"/>
  <c r="H5022" i="5"/>
  <c r="I5022" i="5"/>
  <c r="G5023" i="5"/>
  <c r="H5023" i="5"/>
  <c r="I5023" i="5"/>
  <c r="G5024" i="5"/>
  <c r="H5024" i="5"/>
  <c r="I5024" i="5"/>
  <c r="G5025" i="5"/>
  <c r="H5025" i="5"/>
  <c r="I5025" i="5"/>
  <c r="G5026" i="5"/>
  <c r="H5026" i="5"/>
  <c r="I5026" i="5"/>
  <c r="G5027" i="5"/>
  <c r="H5027" i="5"/>
  <c r="I5027" i="5"/>
  <c r="G5028" i="5"/>
  <c r="H5028" i="5"/>
  <c r="I5028" i="5"/>
  <c r="G5029" i="5"/>
  <c r="H5029" i="5"/>
  <c r="I5029" i="5"/>
  <c r="G5030" i="5"/>
  <c r="H5030" i="5"/>
  <c r="I5030" i="5"/>
  <c r="G5031" i="5"/>
  <c r="H5031" i="5"/>
  <c r="I5031" i="5"/>
  <c r="G5032" i="5"/>
  <c r="H5032" i="5"/>
  <c r="I5032" i="5"/>
  <c r="G5033" i="5"/>
  <c r="H5033" i="5"/>
  <c r="I5033" i="5"/>
  <c r="G5034" i="5"/>
  <c r="H5034" i="5"/>
  <c r="I5034" i="5"/>
  <c r="G5035" i="5"/>
  <c r="H5035" i="5"/>
  <c r="I5035" i="5"/>
  <c r="G5036" i="5"/>
  <c r="H5036" i="5"/>
  <c r="I5036" i="5"/>
  <c r="G5037" i="5"/>
  <c r="H5037" i="5"/>
  <c r="I5037" i="5"/>
  <c r="G5038" i="5"/>
  <c r="H5038" i="5"/>
  <c r="I5038" i="5"/>
  <c r="G5039" i="5"/>
  <c r="H5039" i="5"/>
  <c r="I5039" i="5"/>
  <c r="G5040" i="5"/>
  <c r="H5040" i="5"/>
  <c r="I5040" i="5"/>
  <c r="G5041" i="5"/>
  <c r="H5041" i="5"/>
  <c r="I5041" i="5"/>
  <c r="G5042" i="5"/>
  <c r="H5042" i="5"/>
  <c r="I5042" i="5"/>
  <c r="G5043" i="5"/>
  <c r="H5043" i="5"/>
  <c r="I5043" i="5"/>
  <c r="G5044" i="5"/>
  <c r="H5044" i="5"/>
  <c r="I5044" i="5"/>
  <c r="G5045" i="5"/>
  <c r="H5045" i="5"/>
  <c r="I5045" i="5"/>
  <c r="G5046" i="5"/>
  <c r="H5046" i="5"/>
  <c r="I5046" i="5"/>
  <c r="G5047" i="5"/>
  <c r="H5047" i="5"/>
  <c r="I5047" i="5"/>
  <c r="G5048" i="5"/>
  <c r="H5048" i="5"/>
  <c r="I5048" i="5"/>
  <c r="G5049" i="5"/>
  <c r="H5049" i="5"/>
  <c r="I5049" i="5"/>
  <c r="G5050" i="5"/>
  <c r="H5050" i="5"/>
  <c r="I5050" i="5"/>
  <c r="G5051" i="5"/>
  <c r="H5051" i="5"/>
  <c r="I5051" i="5"/>
  <c r="G5052" i="5"/>
  <c r="H5052" i="5"/>
  <c r="I5052" i="5"/>
  <c r="G5053" i="5"/>
  <c r="H5053" i="5"/>
  <c r="I5053" i="5"/>
  <c r="G5054" i="5"/>
  <c r="H5054" i="5"/>
  <c r="I5054" i="5"/>
  <c r="G5055" i="5"/>
  <c r="H5055" i="5"/>
  <c r="I5055" i="5"/>
  <c r="G5056" i="5"/>
  <c r="H5056" i="5"/>
  <c r="I5056" i="5"/>
  <c r="G5057" i="5"/>
  <c r="H5057" i="5"/>
  <c r="I5057" i="5"/>
  <c r="G5058" i="5"/>
  <c r="H5058" i="5"/>
  <c r="I5058" i="5"/>
  <c r="G5059" i="5"/>
  <c r="H5059" i="5"/>
  <c r="I5059" i="5"/>
  <c r="G5060" i="5"/>
  <c r="H5060" i="5"/>
  <c r="I5060" i="5"/>
  <c r="G5061" i="5"/>
  <c r="H5061" i="5"/>
  <c r="I5061" i="5"/>
  <c r="G5062" i="5"/>
  <c r="H5062" i="5"/>
  <c r="I5062" i="5"/>
  <c r="G5063" i="5"/>
  <c r="H5063" i="5"/>
  <c r="I5063" i="5"/>
  <c r="G5064" i="5"/>
  <c r="H5064" i="5"/>
  <c r="I5064" i="5"/>
  <c r="G5065" i="5"/>
  <c r="H5065" i="5"/>
  <c r="I5065" i="5"/>
  <c r="G5066" i="5"/>
  <c r="H5066" i="5"/>
  <c r="I5066" i="5"/>
  <c r="G5067" i="5"/>
  <c r="H5067" i="5"/>
  <c r="I5067" i="5"/>
  <c r="G5068" i="5"/>
  <c r="H5068" i="5"/>
  <c r="I5068" i="5"/>
  <c r="G5069" i="5"/>
  <c r="H5069" i="5"/>
  <c r="I5069" i="5"/>
  <c r="G5070" i="5"/>
  <c r="H5070" i="5"/>
  <c r="I5070" i="5"/>
  <c r="G5071" i="5"/>
  <c r="H5071" i="5"/>
  <c r="I5071" i="5"/>
  <c r="G5072" i="5"/>
  <c r="H5072" i="5"/>
  <c r="I5072" i="5"/>
  <c r="G5073" i="5"/>
  <c r="H5073" i="5"/>
  <c r="I5073" i="5"/>
  <c r="G5074" i="5"/>
  <c r="H5074" i="5"/>
  <c r="I5074" i="5"/>
  <c r="G5075" i="5"/>
  <c r="H5075" i="5"/>
  <c r="I5075" i="5"/>
  <c r="G5076" i="5"/>
  <c r="H5076" i="5"/>
  <c r="I5076" i="5"/>
  <c r="G5077" i="5"/>
  <c r="H5077" i="5"/>
  <c r="I5077" i="5"/>
  <c r="G5078" i="5"/>
  <c r="H5078" i="5"/>
  <c r="I5078" i="5"/>
  <c r="G5079" i="5"/>
  <c r="H5079" i="5"/>
  <c r="I5079" i="5"/>
  <c r="G5080" i="5"/>
  <c r="H5080" i="5"/>
  <c r="I5080" i="5"/>
  <c r="G5081" i="5"/>
  <c r="H5081" i="5"/>
  <c r="I5081" i="5"/>
  <c r="G5082" i="5"/>
  <c r="H5082" i="5"/>
  <c r="I5082" i="5"/>
  <c r="G5083" i="5"/>
  <c r="H5083" i="5"/>
  <c r="I5083" i="5"/>
  <c r="G5084" i="5"/>
  <c r="H5084" i="5"/>
  <c r="I5084" i="5"/>
  <c r="G5085" i="5"/>
  <c r="H5085" i="5"/>
  <c r="I5085" i="5"/>
  <c r="G5086" i="5"/>
  <c r="H5086" i="5"/>
  <c r="I5086" i="5"/>
  <c r="G5087" i="5"/>
  <c r="H5087" i="5"/>
  <c r="I5087" i="5"/>
  <c r="G5088" i="5"/>
  <c r="H5088" i="5"/>
  <c r="I5088" i="5"/>
  <c r="G5089" i="5"/>
  <c r="H5089" i="5"/>
  <c r="I5089" i="5"/>
  <c r="G5090" i="5"/>
  <c r="H5090" i="5"/>
  <c r="I5090" i="5"/>
  <c r="G5091" i="5"/>
  <c r="H5091" i="5"/>
  <c r="I5091" i="5"/>
  <c r="G5092" i="5"/>
  <c r="H5092" i="5"/>
  <c r="I5092" i="5"/>
  <c r="G5093" i="5"/>
  <c r="H5093" i="5"/>
  <c r="I5093" i="5"/>
  <c r="G5094" i="5"/>
  <c r="H5094" i="5"/>
  <c r="I5094" i="5"/>
  <c r="G5095" i="5"/>
  <c r="H5095" i="5"/>
  <c r="I5095" i="5"/>
  <c r="G5096" i="5"/>
  <c r="H5096" i="5"/>
  <c r="I5096" i="5"/>
  <c r="G5097" i="5"/>
  <c r="H5097" i="5"/>
  <c r="I5097" i="5"/>
  <c r="G5098" i="5"/>
  <c r="H5098" i="5"/>
  <c r="I5098" i="5"/>
  <c r="G5099" i="5"/>
  <c r="H5099" i="5"/>
  <c r="I5099" i="5"/>
  <c r="G5100" i="5"/>
  <c r="H5100" i="5"/>
  <c r="I5100" i="5"/>
  <c r="G5101" i="5"/>
  <c r="H5101" i="5"/>
  <c r="I5101" i="5"/>
  <c r="G5102" i="5"/>
  <c r="H5102" i="5"/>
  <c r="I5102" i="5"/>
  <c r="G5103" i="5"/>
  <c r="H5103" i="5"/>
  <c r="I5103" i="5"/>
  <c r="G5104" i="5"/>
  <c r="H5104" i="5"/>
  <c r="I5104" i="5"/>
  <c r="G5105" i="5"/>
  <c r="H5105" i="5"/>
  <c r="I5105" i="5"/>
  <c r="G5106" i="5"/>
  <c r="H5106" i="5"/>
  <c r="I5106" i="5"/>
  <c r="G5107" i="5"/>
  <c r="H5107" i="5"/>
  <c r="I5107" i="5"/>
  <c r="G5108" i="5"/>
  <c r="H5108" i="5"/>
  <c r="I5108" i="5"/>
  <c r="G5109" i="5"/>
  <c r="H5109" i="5"/>
  <c r="I5109" i="5"/>
  <c r="G5110" i="5"/>
  <c r="H5110" i="5"/>
  <c r="I5110" i="5"/>
  <c r="G5111" i="5"/>
  <c r="H5111" i="5"/>
  <c r="I5111" i="5"/>
  <c r="G5112" i="5"/>
  <c r="H5112" i="5"/>
  <c r="I5112" i="5"/>
  <c r="G5113" i="5"/>
  <c r="H5113" i="5"/>
  <c r="I5113" i="5"/>
  <c r="G5114" i="5"/>
  <c r="H5114" i="5"/>
  <c r="I5114" i="5"/>
  <c r="G5115" i="5"/>
  <c r="H5115" i="5"/>
  <c r="I5115" i="5"/>
  <c r="G5116" i="5"/>
  <c r="H5116" i="5"/>
  <c r="I5116" i="5"/>
  <c r="G5117" i="5"/>
  <c r="H5117" i="5"/>
  <c r="I5117" i="5"/>
  <c r="G5118" i="5"/>
  <c r="H5118" i="5"/>
  <c r="I5118" i="5"/>
  <c r="G5119" i="5"/>
  <c r="H5119" i="5"/>
  <c r="I5119" i="5"/>
  <c r="G5120" i="5"/>
  <c r="H5120" i="5"/>
  <c r="I5120" i="5"/>
  <c r="G5121" i="5"/>
  <c r="H5121" i="5"/>
  <c r="I5121" i="5"/>
  <c r="G5122" i="5"/>
  <c r="H5122" i="5"/>
  <c r="I5122" i="5"/>
  <c r="G5123" i="5"/>
  <c r="H5123" i="5"/>
  <c r="I5123" i="5"/>
  <c r="G5124" i="5"/>
  <c r="H5124" i="5"/>
  <c r="I5124" i="5"/>
  <c r="G5125" i="5"/>
  <c r="H5125" i="5"/>
  <c r="I5125" i="5"/>
  <c r="G5126" i="5"/>
  <c r="H5126" i="5"/>
  <c r="I5126" i="5"/>
  <c r="G5127" i="5"/>
  <c r="H5127" i="5"/>
  <c r="I5127" i="5"/>
  <c r="G5128" i="5"/>
  <c r="H5128" i="5"/>
  <c r="I5128" i="5"/>
  <c r="G5129" i="5"/>
  <c r="H5129" i="5"/>
  <c r="I5129" i="5"/>
  <c r="G5130" i="5"/>
  <c r="H5130" i="5"/>
  <c r="I5130" i="5"/>
  <c r="G5131" i="5"/>
  <c r="H5131" i="5"/>
  <c r="I5131" i="5"/>
  <c r="G5132" i="5"/>
  <c r="H5132" i="5"/>
  <c r="I5132" i="5"/>
  <c r="G5133" i="5"/>
  <c r="H5133" i="5"/>
  <c r="I5133" i="5"/>
  <c r="G5134" i="5"/>
  <c r="H5134" i="5"/>
  <c r="I5134" i="5"/>
  <c r="G5135" i="5"/>
  <c r="H5135" i="5"/>
  <c r="I5135" i="5"/>
  <c r="G5136" i="5"/>
  <c r="H5136" i="5"/>
  <c r="I5136" i="5"/>
  <c r="G5137" i="5"/>
  <c r="H5137" i="5"/>
  <c r="I5137" i="5"/>
  <c r="G5138" i="5"/>
  <c r="H5138" i="5"/>
  <c r="I5138" i="5"/>
  <c r="G5139" i="5"/>
  <c r="H5139" i="5"/>
  <c r="I5139" i="5"/>
  <c r="G5140" i="5"/>
  <c r="H5140" i="5"/>
  <c r="I5140" i="5"/>
  <c r="G5141" i="5"/>
  <c r="H5141" i="5"/>
  <c r="I5141" i="5"/>
  <c r="G5142" i="5"/>
  <c r="H5142" i="5"/>
  <c r="I5142" i="5"/>
  <c r="G5143" i="5"/>
  <c r="H5143" i="5"/>
  <c r="I5143" i="5"/>
  <c r="G5144" i="5"/>
  <c r="H5144" i="5"/>
  <c r="I5144" i="5"/>
  <c r="G5145" i="5"/>
  <c r="H5145" i="5"/>
  <c r="I5145" i="5"/>
  <c r="G5146" i="5"/>
  <c r="H5146" i="5"/>
  <c r="I5146" i="5"/>
  <c r="G5147" i="5"/>
  <c r="H5147" i="5"/>
  <c r="I5147" i="5"/>
  <c r="G5148" i="5"/>
  <c r="H5148" i="5"/>
  <c r="I5148" i="5"/>
  <c r="G5149" i="5"/>
  <c r="H5149" i="5"/>
  <c r="I5149" i="5"/>
  <c r="G5150" i="5"/>
  <c r="H5150" i="5"/>
  <c r="I5150" i="5"/>
  <c r="G5151" i="5"/>
  <c r="H5151" i="5"/>
  <c r="I5151" i="5"/>
  <c r="G5152" i="5"/>
  <c r="H5152" i="5"/>
  <c r="I5152" i="5"/>
  <c r="G5153" i="5"/>
  <c r="H5153" i="5"/>
  <c r="I5153" i="5"/>
  <c r="G5154" i="5"/>
  <c r="H5154" i="5"/>
  <c r="I5154" i="5"/>
  <c r="G5155" i="5"/>
  <c r="H5155" i="5"/>
  <c r="I5155" i="5"/>
  <c r="G5156" i="5"/>
  <c r="H5156" i="5"/>
  <c r="I5156" i="5"/>
  <c r="G5157" i="5"/>
  <c r="H5157" i="5"/>
  <c r="I5157" i="5"/>
  <c r="G5158" i="5"/>
  <c r="H5158" i="5"/>
  <c r="I5158" i="5"/>
  <c r="G5159" i="5"/>
  <c r="H5159" i="5"/>
  <c r="I5159" i="5"/>
  <c r="G5160" i="5"/>
  <c r="H5160" i="5"/>
  <c r="I5160" i="5"/>
  <c r="G5161" i="5"/>
  <c r="H5161" i="5"/>
  <c r="I5161" i="5"/>
  <c r="G5162" i="5"/>
  <c r="H5162" i="5"/>
  <c r="I5162" i="5"/>
  <c r="G5163" i="5"/>
  <c r="H5163" i="5"/>
  <c r="I5163" i="5"/>
  <c r="G5164" i="5"/>
  <c r="H5164" i="5"/>
  <c r="I5164" i="5"/>
  <c r="G5165" i="5"/>
  <c r="H5165" i="5"/>
  <c r="I5165" i="5"/>
  <c r="G5166" i="5"/>
  <c r="H5166" i="5"/>
  <c r="I5166" i="5"/>
  <c r="G5167" i="5"/>
  <c r="H5167" i="5"/>
  <c r="I5167" i="5"/>
  <c r="G5168" i="5"/>
  <c r="H5168" i="5"/>
  <c r="I5168" i="5"/>
  <c r="G5169" i="5"/>
  <c r="H5169" i="5"/>
  <c r="I5169" i="5"/>
  <c r="G5170" i="5"/>
  <c r="H5170" i="5"/>
  <c r="I5170" i="5"/>
  <c r="G5171" i="5"/>
  <c r="H5171" i="5"/>
  <c r="I5171" i="5"/>
  <c r="G5172" i="5"/>
  <c r="H5172" i="5"/>
  <c r="I5172" i="5"/>
  <c r="G5173" i="5"/>
  <c r="H5173" i="5"/>
  <c r="I5173" i="5"/>
  <c r="G5174" i="5"/>
  <c r="H5174" i="5"/>
  <c r="I5174" i="5"/>
  <c r="G5175" i="5"/>
  <c r="H5175" i="5"/>
  <c r="I5175" i="5"/>
  <c r="G5176" i="5"/>
  <c r="H5176" i="5"/>
  <c r="I5176" i="5"/>
  <c r="G5177" i="5"/>
  <c r="H5177" i="5"/>
  <c r="I5177" i="5"/>
  <c r="G5178" i="5"/>
  <c r="H5178" i="5"/>
  <c r="I5178" i="5"/>
  <c r="G5179" i="5"/>
  <c r="H5179" i="5"/>
  <c r="I5179" i="5"/>
  <c r="G5180" i="5"/>
  <c r="H5180" i="5"/>
  <c r="I5180" i="5"/>
  <c r="G5181" i="5"/>
  <c r="H5181" i="5"/>
  <c r="I5181" i="5"/>
  <c r="G5182" i="5"/>
  <c r="H5182" i="5"/>
  <c r="I5182" i="5"/>
  <c r="G5183" i="5"/>
  <c r="H5183" i="5"/>
  <c r="I5183" i="5"/>
  <c r="G5184" i="5"/>
  <c r="H5184" i="5"/>
  <c r="I5184" i="5"/>
  <c r="G5185" i="5"/>
  <c r="H5185" i="5"/>
  <c r="I5185" i="5"/>
  <c r="G5186" i="5"/>
  <c r="H5186" i="5"/>
  <c r="I5186" i="5"/>
  <c r="G5187" i="5"/>
  <c r="H5187" i="5"/>
  <c r="I5187" i="5"/>
  <c r="G5188" i="5"/>
  <c r="H5188" i="5"/>
  <c r="I5188" i="5"/>
  <c r="G5189" i="5"/>
  <c r="H5189" i="5"/>
  <c r="I5189" i="5"/>
  <c r="G5190" i="5"/>
  <c r="H5190" i="5"/>
  <c r="I5190" i="5"/>
  <c r="G5191" i="5"/>
  <c r="H5191" i="5"/>
  <c r="I5191" i="5"/>
  <c r="G5192" i="5"/>
  <c r="H5192" i="5"/>
  <c r="I5192" i="5"/>
  <c r="G5193" i="5"/>
  <c r="H5193" i="5"/>
  <c r="I5193" i="5"/>
  <c r="G5194" i="5"/>
  <c r="H5194" i="5"/>
  <c r="I5194" i="5"/>
  <c r="G5195" i="5"/>
  <c r="H5195" i="5"/>
  <c r="I5195" i="5"/>
  <c r="G5196" i="5"/>
  <c r="H5196" i="5"/>
  <c r="I5196" i="5"/>
  <c r="G5197" i="5"/>
  <c r="H5197" i="5"/>
  <c r="I5197" i="5"/>
  <c r="G5198" i="5"/>
  <c r="H5198" i="5"/>
  <c r="I5198" i="5"/>
  <c r="G5199" i="5"/>
  <c r="H5199" i="5"/>
  <c r="I5199" i="5"/>
  <c r="G5200" i="5"/>
  <c r="H5200" i="5"/>
  <c r="I5200" i="5"/>
  <c r="G5201" i="5"/>
  <c r="H5201" i="5"/>
  <c r="I5201" i="5"/>
  <c r="G5202" i="5"/>
  <c r="H5202" i="5"/>
  <c r="I5202" i="5"/>
  <c r="G5203" i="5"/>
  <c r="H5203" i="5"/>
  <c r="I5203" i="5"/>
  <c r="G5204" i="5"/>
  <c r="H5204" i="5"/>
  <c r="I5204" i="5"/>
  <c r="G5205" i="5"/>
  <c r="H5205" i="5"/>
  <c r="I5205" i="5"/>
  <c r="G5206" i="5"/>
  <c r="H5206" i="5"/>
  <c r="I5206" i="5"/>
  <c r="G5207" i="5"/>
  <c r="H5207" i="5"/>
  <c r="I5207" i="5"/>
  <c r="G5208" i="5"/>
  <c r="H5208" i="5"/>
  <c r="I5208" i="5"/>
  <c r="G5209" i="5"/>
  <c r="H5209" i="5"/>
  <c r="I5209" i="5"/>
  <c r="G5210" i="5"/>
  <c r="H5210" i="5"/>
  <c r="I5210" i="5"/>
  <c r="G5211" i="5"/>
  <c r="H5211" i="5"/>
  <c r="I5211" i="5"/>
  <c r="G5212" i="5"/>
  <c r="H5212" i="5"/>
  <c r="I5212" i="5"/>
  <c r="G5213" i="5"/>
  <c r="H5213" i="5"/>
  <c r="I5213" i="5"/>
  <c r="G5214" i="5"/>
  <c r="H5214" i="5"/>
  <c r="I5214" i="5"/>
  <c r="G5215" i="5"/>
  <c r="H5215" i="5"/>
  <c r="I5215" i="5"/>
  <c r="G5216" i="5"/>
  <c r="H5216" i="5"/>
  <c r="I5216" i="5"/>
  <c r="G5217" i="5"/>
  <c r="H5217" i="5"/>
  <c r="I5217" i="5"/>
  <c r="G5218" i="5"/>
  <c r="H5218" i="5"/>
  <c r="I5218" i="5"/>
  <c r="G5219" i="5"/>
  <c r="H5219" i="5"/>
  <c r="I5219" i="5"/>
  <c r="G5220" i="5"/>
  <c r="H5220" i="5"/>
  <c r="I5220" i="5"/>
  <c r="G5221" i="5"/>
  <c r="H5221" i="5"/>
  <c r="I5221" i="5"/>
  <c r="G5222" i="5"/>
  <c r="H5222" i="5"/>
  <c r="I5222" i="5"/>
  <c r="G5223" i="5"/>
  <c r="H5223" i="5"/>
  <c r="I5223" i="5"/>
  <c r="G5224" i="5"/>
  <c r="H5224" i="5"/>
  <c r="I5224" i="5"/>
  <c r="G5225" i="5"/>
  <c r="H5225" i="5"/>
  <c r="I5225" i="5"/>
  <c r="G5226" i="5"/>
  <c r="H5226" i="5"/>
  <c r="I5226" i="5"/>
  <c r="G5227" i="5"/>
  <c r="H5227" i="5"/>
  <c r="I5227" i="5"/>
  <c r="G5228" i="5"/>
  <c r="H5228" i="5"/>
  <c r="I5228" i="5"/>
  <c r="G5229" i="5"/>
  <c r="H5229" i="5"/>
  <c r="I5229" i="5"/>
  <c r="G5230" i="5"/>
  <c r="H5230" i="5"/>
  <c r="I5230" i="5"/>
  <c r="G5231" i="5"/>
  <c r="H5231" i="5"/>
  <c r="I5231" i="5"/>
  <c r="G5232" i="5"/>
  <c r="H5232" i="5"/>
  <c r="I5232" i="5"/>
  <c r="G5233" i="5"/>
  <c r="H5233" i="5"/>
  <c r="I5233" i="5"/>
  <c r="G5234" i="5"/>
  <c r="H5234" i="5"/>
  <c r="I5234" i="5"/>
  <c r="G5235" i="5"/>
  <c r="H5235" i="5"/>
  <c r="I5235" i="5"/>
  <c r="G5236" i="5"/>
  <c r="H5236" i="5"/>
  <c r="I5236" i="5"/>
  <c r="G5237" i="5"/>
  <c r="H5237" i="5"/>
  <c r="I5237" i="5"/>
  <c r="G5238" i="5"/>
  <c r="H5238" i="5"/>
  <c r="I5238" i="5"/>
  <c r="G5239" i="5"/>
  <c r="H5239" i="5"/>
  <c r="I5239" i="5"/>
  <c r="G5240" i="5"/>
  <c r="H5240" i="5"/>
  <c r="I5240" i="5"/>
  <c r="G5241" i="5"/>
  <c r="H5241" i="5"/>
  <c r="I5241" i="5"/>
  <c r="G5242" i="5"/>
  <c r="H5242" i="5"/>
  <c r="I5242" i="5"/>
  <c r="G5243" i="5"/>
  <c r="H5243" i="5"/>
  <c r="I5243" i="5"/>
  <c r="G5244" i="5"/>
  <c r="H5244" i="5"/>
  <c r="I5244" i="5"/>
  <c r="G5245" i="5"/>
  <c r="H5245" i="5"/>
  <c r="I5245" i="5"/>
  <c r="G5246" i="5"/>
  <c r="H5246" i="5"/>
  <c r="I5246" i="5"/>
  <c r="G5247" i="5"/>
  <c r="H5247" i="5"/>
  <c r="I5247" i="5"/>
  <c r="G5248" i="5"/>
  <c r="H5248" i="5"/>
  <c r="I5248" i="5"/>
  <c r="G5249" i="5"/>
  <c r="H5249" i="5"/>
  <c r="I5249" i="5"/>
  <c r="G5250" i="5"/>
  <c r="H5250" i="5"/>
  <c r="I5250" i="5"/>
  <c r="G5251" i="5"/>
  <c r="H5251" i="5"/>
  <c r="I5251" i="5"/>
  <c r="G5252" i="5"/>
  <c r="H5252" i="5"/>
  <c r="I5252" i="5"/>
  <c r="G5253" i="5"/>
  <c r="H5253" i="5"/>
  <c r="I5253" i="5"/>
  <c r="G5254" i="5"/>
  <c r="H5254" i="5"/>
  <c r="I5254" i="5"/>
  <c r="G5255" i="5"/>
  <c r="H5255" i="5"/>
  <c r="I5255" i="5"/>
  <c r="G5256" i="5"/>
  <c r="H5256" i="5"/>
  <c r="I5256" i="5"/>
  <c r="G5257" i="5"/>
  <c r="H5257" i="5"/>
  <c r="I5257" i="5"/>
  <c r="G5258" i="5"/>
  <c r="H5258" i="5"/>
  <c r="I5258" i="5"/>
  <c r="G5259" i="5"/>
  <c r="H5259" i="5"/>
  <c r="I5259" i="5"/>
  <c r="G5260" i="5"/>
  <c r="H5260" i="5"/>
  <c r="I5260" i="5"/>
  <c r="G5261" i="5"/>
  <c r="H5261" i="5"/>
  <c r="I5261" i="5"/>
  <c r="G5262" i="5"/>
  <c r="H5262" i="5"/>
  <c r="I5262" i="5"/>
  <c r="G5263" i="5"/>
  <c r="H5263" i="5"/>
  <c r="I5263" i="5"/>
  <c r="G5264" i="5"/>
  <c r="H5264" i="5"/>
  <c r="I5264" i="5"/>
  <c r="G5265" i="5"/>
  <c r="H5265" i="5"/>
  <c r="I5265" i="5"/>
  <c r="G5266" i="5"/>
  <c r="H5266" i="5"/>
  <c r="I5266" i="5"/>
  <c r="G5267" i="5"/>
  <c r="H5267" i="5"/>
  <c r="I5267" i="5"/>
  <c r="G5268" i="5"/>
  <c r="H5268" i="5"/>
  <c r="I5268" i="5"/>
  <c r="G5269" i="5"/>
  <c r="H5269" i="5"/>
  <c r="I5269" i="5"/>
  <c r="G5270" i="5"/>
  <c r="H5270" i="5"/>
  <c r="I5270" i="5"/>
  <c r="G5271" i="5"/>
  <c r="H5271" i="5"/>
  <c r="I5271" i="5"/>
  <c r="G5272" i="5"/>
  <c r="H5272" i="5"/>
  <c r="I5272" i="5"/>
  <c r="G5273" i="5"/>
  <c r="H5273" i="5"/>
  <c r="I5273" i="5"/>
  <c r="G5274" i="5"/>
  <c r="H5274" i="5"/>
  <c r="I5274" i="5"/>
  <c r="G5275" i="5"/>
  <c r="H5275" i="5"/>
  <c r="I5275" i="5"/>
  <c r="G5276" i="5"/>
  <c r="H5276" i="5"/>
  <c r="I5276" i="5"/>
  <c r="G5277" i="5"/>
  <c r="H5277" i="5"/>
  <c r="I5277" i="5"/>
  <c r="G5278" i="5"/>
  <c r="H5278" i="5"/>
  <c r="I5278" i="5"/>
  <c r="G5279" i="5"/>
  <c r="H5279" i="5"/>
  <c r="I5279" i="5"/>
  <c r="G5280" i="5"/>
  <c r="H5280" i="5"/>
  <c r="I5280" i="5"/>
  <c r="G5281" i="5"/>
  <c r="H5281" i="5"/>
  <c r="I5281" i="5"/>
  <c r="G5282" i="5"/>
  <c r="H5282" i="5"/>
  <c r="I5282" i="5"/>
  <c r="G5283" i="5"/>
  <c r="H5283" i="5"/>
  <c r="I5283" i="5"/>
  <c r="G5284" i="5"/>
  <c r="H5284" i="5"/>
  <c r="I5284" i="5"/>
  <c r="G5285" i="5"/>
  <c r="H5285" i="5"/>
  <c r="I5285" i="5"/>
  <c r="G5286" i="5"/>
  <c r="H5286" i="5"/>
  <c r="I5286" i="5"/>
  <c r="G5287" i="5"/>
  <c r="H5287" i="5"/>
  <c r="I5287" i="5"/>
  <c r="G5288" i="5"/>
  <c r="H5288" i="5"/>
  <c r="I5288" i="5"/>
  <c r="G5289" i="5"/>
  <c r="H5289" i="5"/>
  <c r="I5289" i="5"/>
  <c r="G5290" i="5"/>
  <c r="H5290" i="5"/>
  <c r="I5290" i="5"/>
  <c r="G5291" i="5"/>
  <c r="H5291" i="5"/>
  <c r="I5291" i="5"/>
  <c r="G5292" i="5"/>
  <c r="H5292" i="5"/>
  <c r="I5292" i="5"/>
  <c r="G5293" i="5"/>
  <c r="H5293" i="5"/>
  <c r="I5293" i="5"/>
  <c r="G5294" i="5"/>
  <c r="H5294" i="5"/>
  <c r="I5294" i="5"/>
  <c r="G5295" i="5"/>
  <c r="H5295" i="5"/>
  <c r="I5295" i="5"/>
  <c r="G5296" i="5"/>
  <c r="H5296" i="5"/>
  <c r="I5296" i="5"/>
  <c r="G5297" i="5"/>
  <c r="H5297" i="5"/>
  <c r="I5297" i="5"/>
  <c r="G5298" i="5"/>
  <c r="H5298" i="5"/>
  <c r="I5298" i="5"/>
  <c r="G5299" i="5"/>
  <c r="H5299" i="5"/>
  <c r="I5299" i="5"/>
  <c r="G5300" i="5"/>
  <c r="H5300" i="5"/>
  <c r="I5300" i="5"/>
  <c r="G5301" i="5"/>
  <c r="H5301" i="5"/>
  <c r="I5301" i="5"/>
  <c r="G5302" i="5"/>
  <c r="H5302" i="5"/>
  <c r="I5302" i="5"/>
  <c r="G5303" i="5"/>
  <c r="H5303" i="5"/>
  <c r="I5303" i="5"/>
  <c r="G5304" i="5"/>
  <c r="H5304" i="5"/>
  <c r="I5304" i="5"/>
  <c r="G5305" i="5"/>
  <c r="H5305" i="5"/>
  <c r="I5305" i="5"/>
  <c r="G5306" i="5"/>
  <c r="H5306" i="5"/>
  <c r="I5306" i="5"/>
  <c r="G5307" i="5"/>
  <c r="H5307" i="5"/>
  <c r="I5307" i="5"/>
  <c r="G5308" i="5"/>
  <c r="H5308" i="5"/>
  <c r="I5308" i="5"/>
  <c r="G5309" i="5"/>
  <c r="H5309" i="5"/>
  <c r="I5309" i="5"/>
  <c r="G5310" i="5"/>
  <c r="H5310" i="5"/>
  <c r="I5310" i="5"/>
  <c r="G5311" i="5"/>
  <c r="H5311" i="5"/>
  <c r="I5311" i="5"/>
  <c r="G5312" i="5"/>
  <c r="H5312" i="5"/>
  <c r="I5312" i="5"/>
  <c r="G5313" i="5"/>
  <c r="H5313" i="5"/>
  <c r="I5313" i="5"/>
  <c r="G5314" i="5"/>
  <c r="H5314" i="5"/>
  <c r="I5314" i="5"/>
  <c r="G5315" i="5"/>
  <c r="H5315" i="5"/>
  <c r="I5315" i="5"/>
  <c r="G5316" i="5"/>
  <c r="H5316" i="5"/>
  <c r="I5316" i="5"/>
  <c r="G5317" i="5"/>
  <c r="H5317" i="5"/>
  <c r="I5317" i="5"/>
  <c r="G5318" i="5"/>
  <c r="H5318" i="5"/>
  <c r="I5318" i="5"/>
  <c r="G5319" i="5"/>
  <c r="H5319" i="5"/>
  <c r="I5319" i="5"/>
  <c r="G5320" i="5"/>
  <c r="H5320" i="5"/>
  <c r="I5320" i="5"/>
  <c r="G5321" i="5"/>
  <c r="H5321" i="5"/>
  <c r="I5321" i="5"/>
  <c r="G5322" i="5"/>
  <c r="H5322" i="5"/>
  <c r="I5322" i="5"/>
  <c r="G5323" i="5"/>
  <c r="H5323" i="5"/>
  <c r="I5323" i="5"/>
  <c r="G5324" i="5"/>
  <c r="H5324" i="5"/>
  <c r="I5324" i="5"/>
  <c r="G5325" i="5"/>
  <c r="H5325" i="5"/>
  <c r="I5325" i="5"/>
  <c r="G5326" i="5"/>
  <c r="H5326" i="5"/>
  <c r="I5326" i="5"/>
  <c r="G5327" i="5"/>
  <c r="H5327" i="5"/>
  <c r="I5327" i="5"/>
  <c r="G5328" i="5"/>
  <c r="H5328" i="5"/>
  <c r="I5328" i="5"/>
  <c r="G5329" i="5"/>
  <c r="H5329" i="5"/>
  <c r="I5329" i="5"/>
  <c r="G5330" i="5"/>
  <c r="H5330" i="5"/>
  <c r="I5330" i="5"/>
  <c r="G5331" i="5"/>
  <c r="H5331" i="5"/>
  <c r="I5331" i="5"/>
  <c r="G5332" i="5"/>
  <c r="H5332" i="5"/>
  <c r="I5332" i="5"/>
  <c r="G5333" i="5"/>
  <c r="H5333" i="5"/>
  <c r="I5333" i="5"/>
  <c r="G5334" i="5"/>
  <c r="H5334" i="5"/>
  <c r="I5334" i="5"/>
  <c r="G5335" i="5"/>
  <c r="H5335" i="5"/>
  <c r="I5335" i="5"/>
  <c r="G5336" i="5"/>
  <c r="H5336" i="5"/>
  <c r="I5336" i="5"/>
  <c r="G5337" i="5"/>
  <c r="H5337" i="5"/>
  <c r="I5337" i="5"/>
  <c r="G5338" i="5"/>
  <c r="H5338" i="5"/>
  <c r="I5338" i="5"/>
  <c r="G5339" i="5"/>
  <c r="H5339" i="5"/>
  <c r="I5339" i="5"/>
  <c r="G5340" i="5"/>
  <c r="H5340" i="5"/>
  <c r="I5340" i="5"/>
  <c r="G5341" i="5"/>
  <c r="H5341" i="5"/>
  <c r="I5341" i="5"/>
  <c r="G5342" i="5"/>
  <c r="H5342" i="5"/>
  <c r="I5342" i="5"/>
  <c r="G5343" i="5"/>
  <c r="H5343" i="5"/>
  <c r="I5343" i="5"/>
  <c r="G5344" i="5"/>
  <c r="H5344" i="5"/>
  <c r="I5344" i="5"/>
  <c r="G5345" i="5"/>
  <c r="H5345" i="5"/>
  <c r="I5345" i="5"/>
  <c r="G5346" i="5"/>
  <c r="H5346" i="5"/>
  <c r="I5346" i="5"/>
  <c r="G5347" i="5"/>
  <c r="H5347" i="5"/>
  <c r="I5347" i="5"/>
  <c r="G5348" i="5"/>
  <c r="H5348" i="5"/>
  <c r="I5348" i="5"/>
  <c r="G5349" i="5"/>
  <c r="H5349" i="5"/>
  <c r="I5349" i="5"/>
  <c r="G5350" i="5"/>
  <c r="H5350" i="5"/>
  <c r="I5350" i="5"/>
  <c r="G5351" i="5"/>
  <c r="H5351" i="5"/>
  <c r="I5351" i="5"/>
  <c r="G5352" i="5"/>
  <c r="H5352" i="5"/>
  <c r="I5352" i="5"/>
  <c r="G5353" i="5"/>
  <c r="H5353" i="5"/>
  <c r="I5353" i="5"/>
  <c r="G5354" i="5"/>
  <c r="H5354" i="5"/>
  <c r="I5354" i="5"/>
  <c r="G5355" i="5"/>
  <c r="H5355" i="5"/>
  <c r="I5355" i="5"/>
  <c r="G5356" i="5"/>
  <c r="H5356" i="5"/>
  <c r="I5356" i="5"/>
  <c r="G5357" i="5"/>
  <c r="H5357" i="5"/>
  <c r="I5357" i="5"/>
  <c r="G5358" i="5"/>
  <c r="H5358" i="5"/>
  <c r="I5358" i="5"/>
  <c r="G5359" i="5"/>
  <c r="H5359" i="5"/>
  <c r="I5359" i="5"/>
  <c r="G5360" i="5"/>
  <c r="H5360" i="5"/>
  <c r="I5360" i="5"/>
  <c r="G5361" i="5"/>
  <c r="H5361" i="5"/>
  <c r="I5361" i="5"/>
  <c r="G5362" i="5"/>
  <c r="H5362" i="5"/>
  <c r="I5362" i="5"/>
  <c r="G5363" i="5"/>
  <c r="H5363" i="5"/>
  <c r="I5363" i="5"/>
  <c r="G5364" i="5"/>
  <c r="H5364" i="5"/>
  <c r="I5364" i="5"/>
  <c r="G5365" i="5"/>
  <c r="H5365" i="5"/>
  <c r="I5365" i="5"/>
  <c r="G5366" i="5"/>
  <c r="H5366" i="5"/>
  <c r="I5366" i="5"/>
  <c r="G5367" i="5"/>
  <c r="H5367" i="5"/>
  <c r="I5367" i="5"/>
  <c r="G5368" i="5"/>
  <c r="H5368" i="5"/>
  <c r="I5368" i="5"/>
  <c r="G5369" i="5"/>
  <c r="H5369" i="5"/>
  <c r="I5369" i="5"/>
  <c r="G5370" i="5"/>
  <c r="H5370" i="5"/>
  <c r="I5370" i="5"/>
  <c r="G5371" i="5"/>
  <c r="H5371" i="5"/>
  <c r="I5371" i="5"/>
  <c r="G5372" i="5"/>
  <c r="H5372" i="5"/>
  <c r="I5372" i="5"/>
  <c r="G5373" i="5"/>
  <c r="H5373" i="5"/>
  <c r="I5373" i="5"/>
  <c r="G5374" i="5"/>
  <c r="H5374" i="5"/>
  <c r="I5374" i="5"/>
  <c r="G5375" i="5"/>
  <c r="H5375" i="5"/>
  <c r="I5375" i="5"/>
  <c r="G5376" i="5"/>
  <c r="H5376" i="5"/>
  <c r="I5376" i="5"/>
  <c r="G5377" i="5"/>
  <c r="H5377" i="5"/>
  <c r="I5377" i="5"/>
  <c r="G5378" i="5"/>
  <c r="H5378" i="5"/>
  <c r="I5378" i="5"/>
  <c r="G5379" i="5"/>
  <c r="H5379" i="5"/>
  <c r="I5379" i="5"/>
  <c r="G5380" i="5"/>
  <c r="H5380" i="5"/>
  <c r="I5380" i="5"/>
  <c r="G5381" i="5"/>
  <c r="H5381" i="5"/>
  <c r="I5381" i="5"/>
  <c r="G5382" i="5"/>
  <c r="H5382" i="5"/>
  <c r="I5382" i="5"/>
  <c r="G5383" i="5"/>
  <c r="H5383" i="5"/>
  <c r="I5383" i="5"/>
  <c r="G5384" i="5"/>
  <c r="H5384" i="5"/>
  <c r="I5384" i="5"/>
  <c r="G5385" i="5"/>
  <c r="H5385" i="5"/>
  <c r="I5385" i="5"/>
  <c r="G5386" i="5"/>
  <c r="H5386" i="5"/>
  <c r="I5386" i="5"/>
  <c r="G5387" i="5"/>
  <c r="H5387" i="5"/>
  <c r="I5387" i="5"/>
  <c r="G5388" i="5"/>
  <c r="H5388" i="5"/>
  <c r="I5388" i="5"/>
  <c r="G5389" i="5"/>
  <c r="H5389" i="5"/>
  <c r="I5389" i="5"/>
  <c r="G5390" i="5"/>
  <c r="H5390" i="5"/>
  <c r="I5390" i="5"/>
  <c r="G5391" i="5"/>
  <c r="H5391" i="5"/>
  <c r="I5391" i="5"/>
  <c r="G5392" i="5"/>
  <c r="H5392" i="5"/>
  <c r="I5392" i="5"/>
  <c r="G5393" i="5"/>
  <c r="H5393" i="5"/>
  <c r="I5393" i="5"/>
  <c r="G5394" i="5"/>
  <c r="H5394" i="5"/>
  <c r="I5394" i="5"/>
  <c r="G5395" i="5"/>
  <c r="H5395" i="5"/>
  <c r="I5395" i="5"/>
  <c r="G5396" i="5"/>
  <c r="H5396" i="5"/>
  <c r="I5396" i="5"/>
  <c r="G5397" i="5"/>
  <c r="H5397" i="5"/>
  <c r="I5397" i="5"/>
  <c r="G5398" i="5"/>
  <c r="H5398" i="5"/>
  <c r="I5398" i="5"/>
  <c r="G5399" i="5"/>
  <c r="H5399" i="5"/>
  <c r="I5399" i="5"/>
  <c r="G5400" i="5"/>
  <c r="H5400" i="5"/>
  <c r="I5400" i="5"/>
  <c r="G5401" i="5"/>
  <c r="H5401" i="5"/>
  <c r="I5401" i="5"/>
  <c r="G5402" i="5"/>
  <c r="H5402" i="5"/>
  <c r="I5402" i="5"/>
  <c r="G5403" i="5"/>
  <c r="H5403" i="5"/>
  <c r="I5403" i="5"/>
  <c r="G5404" i="5"/>
  <c r="H5404" i="5"/>
  <c r="I5404" i="5"/>
  <c r="G5405" i="5"/>
  <c r="H5405" i="5"/>
  <c r="I5405" i="5"/>
  <c r="G5406" i="5"/>
  <c r="H5406" i="5"/>
  <c r="I5406" i="5"/>
  <c r="G5407" i="5"/>
  <c r="H5407" i="5"/>
  <c r="I5407" i="5"/>
  <c r="G5408" i="5"/>
  <c r="H5408" i="5"/>
  <c r="I5408" i="5"/>
  <c r="G5409" i="5"/>
  <c r="H5409" i="5"/>
  <c r="I5409" i="5"/>
  <c r="G5410" i="5"/>
  <c r="H5410" i="5"/>
  <c r="I5410" i="5"/>
  <c r="G5411" i="5"/>
  <c r="H5411" i="5"/>
  <c r="I5411" i="5"/>
  <c r="G5412" i="5"/>
  <c r="H5412" i="5"/>
  <c r="I5412" i="5"/>
  <c r="G5413" i="5"/>
  <c r="H5413" i="5"/>
  <c r="I5413" i="5"/>
  <c r="G5414" i="5"/>
  <c r="H5414" i="5"/>
  <c r="I5414" i="5"/>
  <c r="G5415" i="5"/>
  <c r="H5415" i="5"/>
  <c r="I5415" i="5"/>
  <c r="G5416" i="5"/>
  <c r="H5416" i="5"/>
  <c r="I5416" i="5"/>
  <c r="G5417" i="5"/>
  <c r="H5417" i="5"/>
  <c r="I5417" i="5"/>
  <c r="G5418" i="5"/>
  <c r="H5418" i="5"/>
  <c r="I5418" i="5"/>
  <c r="G5419" i="5"/>
  <c r="H5419" i="5"/>
  <c r="I5419" i="5"/>
  <c r="G5420" i="5"/>
  <c r="H5420" i="5"/>
  <c r="I5420" i="5"/>
  <c r="G5421" i="5"/>
  <c r="H5421" i="5"/>
  <c r="I5421" i="5"/>
  <c r="G5422" i="5"/>
  <c r="H5422" i="5"/>
  <c r="I5422" i="5"/>
  <c r="G5423" i="5"/>
  <c r="H5423" i="5"/>
  <c r="I5423" i="5"/>
  <c r="G5424" i="5"/>
  <c r="H5424" i="5"/>
  <c r="I5424" i="5"/>
  <c r="G5425" i="5"/>
  <c r="H5425" i="5"/>
  <c r="I5425" i="5"/>
  <c r="G5426" i="5"/>
  <c r="H5426" i="5"/>
  <c r="I5426" i="5"/>
  <c r="G5427" i="5"/>
  <c r="H5427" i="5"/>
  <c r="I5427" i="5"/>
  <c r="G5428" i="5"/>
  <c r="H5428" i="5"/>
  <c r="I5428" i="5"/>
  <c r="G5429" i="5"/>
  <c r="H5429" i="5"/>
  <c r="I5429" i="5"/>
  <c r="G5430" i="5"/>
  <c r="H5430" i="5"/>
  <c r="I5430" i="5"/>
  <c r="G5431" i="5"/>
  <c r="H5431" i="5"/>
  <c r="I5431" i="5"/>
  <c r="G5432" i="5"/>
  <c r="H5432" i="5"/>
  <c r="I5432" i="5"/>
  <c r="G5433" i="5"/>
  <c r="H5433" i="5"/>
  <c r="I5433" i="5"/>
  <c r="G5434" i="5"/>
  <c r="H5434" i="5"/>
  <c r="I5434" i="5"/>
  <c r="G5435" i="5"/>
  <c r="H5435" i="5"/>
  <c r="I5435" i="5"/>
  <c r="G5436" i="5"/>
  <c r="H5436" i="5"/>
  <c r="I5436" i="5"/>
  <c r="G5437" i="5"/>
  <c r="H5437" i="5"/>
  <c r="I5437" i="5"/>
  <c r="G5438" i="5"/>
  <c r="H5438" i="5"/>
  <c r="I5438" i="5"/>
  <c r="G5439" i="5"/>
  <c r="H5439" i="5"/>
  <c r="I5439" i="5"/>
  <c r="G5440" i="5"/>
  <c r="H5440" i="5"/>
  <c r="I5440" i="5"/>
  <c r="G5441" i="5"/>
  <c r="H5441" i="5"/>
  <c r="I5441" i="5"/>
  <c r="G5442" i="5"/>
  <c r="H5442" i="5"/>
  <c r="I5442" i="5"/>
  <c r="G5443" i="5"/>
  <c r="H5443" i="5"/>
  <c r="I5443" i="5"/>
  <c r="G5444" i="5"/>
  <c r="H5444" i="5"/>
  <c r="I5444" i="5"/>
  <c r="G5445" i="5"/>
  <c r="H5445" i="5"/>
  <c r="I5445" i="5"/>
  <c r="G5446" i="5"/>
  <c r="H5446" i="5"/>
  <c r="I5446" i="5"/>
  <c r="G5447" i="5"/>
  <c r="H5447" i="5"/>
  <c r="I5447" i="5"/>
  <c r="G5448" i="5"/>
  <c r="H5448" i="5"/>
  <c r="I5448" i="5"/>
  <c r="G5449" i="5"/>
  <c r="H5449" i="5"/>
  <c r="I5449" i="5"/>
  <c r="G5450" i="5"/>
  <c r="H5450" i="5"/>
  <c r="I5450" i="5"/>
  <c r="G5451" i="5"/>
  <c r="H5451" i="5"/>
  <c r="I5451" i="5"/>
  <c r="G5452" i="5"/>
  <c r="H5452" i="5"/>
  <c r="I5452" i="5"/>
  <c r="G5453" i="5"/>
  <c r="H5453" i="5"/>
  <c r="I5453" i="5"/>
  <c r="G5454" i="5"/>
  <c r="H5454" i="5"/>
  <c r="I5454" i="5"/>
  <c r="G5455" i="5"/>
  <c r="H5455" i="5"/>
  <c r="I5455" i="5"/>
  <c r="G5456" i="5"/>
  <c r="H5456" i="5"/>
  <c r="I5456" i="5"/>
  <c r="G5457" i="5"/>
  <c r="H5457" i="5"/>
  <c r="I5457" i="5"/>
  <c r="G5458" i="5"/>
  <c r="H5458" i="5"/>
  <c r="I5458" i="5"/>
  <c r="G5459" i="5"/>
  <c r="H5459" i="5"/>
  <c r="I5459" i="5"/>
  <c r="G5460" i="5"/>
  <c r="H5460" i="5"/>
  <c r="I5460" i="5"/>
  <c r="G5461" i="5"/>
  <c r="H5461" i="5"/>
  <c r="I5461" i="5"/>
  <c r="G5462" i="5"/>
  <c r="H5462" i="5"/>
  <c r="I5462" i="5"/>
  <c r="G5463" i="5"/>
  <c r="H5463" i="5"/>
  <c r="I5463" i="5"/>
  <c r="G5464" i="5"/>
  <c r="H5464" i="5"/>
  <c r="I5464" i="5"/>
  <c r="G5465" i="5"/>
  <c r="H5465" i="5"/>
  <c r="I5465" i="5"/>
  <c r="G5466" i="5"/>
  <c r="H5466" i="5"/>
  <c r="I5466" i="5"/>
  <c r="G5467" i="5"/>
  <c r="H5467" i="5"/>
  <c r="I5467" i="5"/>
  <c r="G5468" i="5"/>
  <c r="H5468" i="5"/>
  <c r="I5468" i="5"/>
  <c r="G5469" i="5"/>
  <c r="H5469" i="5"/>
  <c r="I5469" i="5"/>
  <c r="G5470" i="5"/>
  <c r="H5470" i="5"/>
  <c r="I5470" i="5"/>
  <c r="G5471" i="5"/>
  <c r="H5471" i="5"/>
  <c r="I5471" i="5"/>
  <c r="G5472" i="5"/>
  <c r="H5472" i="5"/>
  <c r="I5472" i="5"/>
  <c r="G5473" i="5"/>
  <c r="H5473" i="5"/>
  <c r="I5473" i="5"/>
  <c r="G5474" i="5"/>
  <c r="H5474" i="5"/>
  <c r="I5474" i="5"/>
  <c r="G5475" i="5"/>
  <c r="H5475" i="5"/>
  <c r="I5475" i="5"/>
  <c r="G5476" i="5"/>
  <c r="H5476" i="5"/>
  <c r="I5476" i="5"/>
  <c r="G5477" i="5"/>
  <c r="H5477" i="5"/>
  <c r="I5477" i="5"/>
  <c r="G5478" i="5"/>
  <c r="H5478" i="5"/>
  <c r="I5478" i="5"/>
  <c r="G5479" i="5"/>
  <c r="H5479" i="5"/>
  <c r="I5479" i="5"/>
  <c r="G5480" i="5"/>
  <c r="H5480" i="5"/>
  <c r="I5480" i="5"/>
  <c r="G5481" i="5"/>
  <c r="H5481" i="5"/>
  <c r="I5481" i="5"/>
  <c r="G5482" i="5"/>
  <c r="H5482" i="5"/>
  <c r="I5482" i="5"/>
  <c r="G5483" i="5"/>
  <c r="H5483" i="5"/>
  <c r="I5483" i="5"/>
  <c r="G5484" i="5"/>
  <c r="H5484" i="5"/>
  <c r="I5484" i="5"/>
  <c r="G5485" i="5"/>
  <c r="H5485" i="5"/>
  <c r="I5485" i="5"/>
  <c r="G5486" i="5"/>
  <c r="H5486" i="5"/>
  <c r="I5486" i="5"/>
  <c r="G5487" i="5"/>
  <c r="H5487" i="5"/>
  <c r="I5487" i="5"/>
  <c r="G5488" i="5"/>
  <c r="H5488" i="5"/>
  <c r="I5488" i="5"/>
  <c r="G5489" i="5"/>
  <c r="H5489" i="5"/>
  <c r="I5489" i="5"/>
  <c r="G5490" i="5"/>
  <c r="H5490" i="5"/>
  <c r="I5490" i="5"/>
  <c r="G5491" i="5"/>
  <c r="H5491" i="5"/>
  <c r="I5491" i="5"/>
  <c r="G5492" i="5"/>
  <c r="H5492" i="5"/>
  <c r="I5492" i="5"/>
  <c r="G5493" i="5"/>
  <c r="H5493" i="5"/>
  <c r="I5493" i="5"/>
  <c r="G5494" i="5"/>
  <c r="H5494" i="5"/>
  <c r="I5494" i="5"/>
  <c r="G5495" i="5"/>
  <c r="H5495" i="5"/>
  <c r="I5495" i="5"/>
  <c r="G5496" i="5"/>
  <c r="H5496" i="5"/>
  <c r="I5496" i="5"/>
  <c r="G5497" i="5"/>
  <c r="H5497" i="5"/>
  <c r="I5497" i="5"/>
  <c r="G5498" i="5"/>
  <c r="H5498" i="5"/>
  <c r="I5498" i="5"/>
  <c r="G5499" i="5"/>
  <c r="H5499" i="5"/>
  <c r="I5499" i="5"/>
  <c r="G5500" i="5"/>
  <c r="H5500" i="5"/>
  <c r="I5500" i="5"/>
  <c r="G5501" i="5"/>
  <c r="H5501" i="5"/>
  <c r="I5501" i="5"/>
  <c r="G5502" i="5"/>
  <c r="H5502" i="5"/>
  <c r="I5502" i="5"/>
  <c r="G5503" i="5"/>
  <c r="H5503" i="5"/>
  <c r="I5503" i="5"/>
  <c r="G5504" i="5"/>
  <c r="H5504" i="5"/>
  <c r="I5504" i="5"/>
  <c r="G5505" i="5"/>
  <c r="H5505" i="5"/>
  <c r="I5505" i="5"/>
  <c r="G5506" i="5"/>
  <c r="H5506" i="5"/>
  <c r="I5506" i="5"/>
  <c r="G5507" i="5"/>
  <c r="H5507" i="5"/>
  <c r="I5507" i="5"/>
  <c r="G5508" i="5"/>
  <c r="H5508" i="5"/>
  <c r="I5508" i="5"/>
  <c r="G5509" i="5"/>
  <c r="H5509" i="5"/>
  <c r="I5509" i="5"/>
  <c r="G5510" i="5"/>
  <c r="H5510" i="5"/>
  <c r="I5510" i="5"/>
  <c r="G5511" i="5"/>
  <c r="H5511" i="5"/>
  <c r="I5511" i="5"/>
  <c r="G5512" i="5"/>
  <c r="H5512" i="5"/>
  <c r="I5512" i="5"/>
  <c r="G5513" i="5"/>
  <c r="H5513" i="5"/>
  <c r="I5513" i="5"/>
  <c r="G5514" i="5"/>
  <c r="H5514" i="5"/>
  <c r="I5514" i="5"/>
  <c r="G5515" i="5"/>
  <c r="H5515" i="5"/>
  <c r="I5515" i="5"/>
  <c r="G5516" i="5"/>
  <c r="H5516" i="5"/>
  <c r="I5516" i="5"/>
  <c r="G5517" i="5"/>
  <c r="H5517" i="5"/>
  <c r="I5517" i="5"/>
  <c r="G5518" i="5"/>
  <c r="H5518" i="5"/>
  <c r="I5518" i="5"/>
  <c r="G5519" i="5"/>
  <c r="H5519" i="5"/>
  <c r="I5519" i="5"/>
  <c r="G5520" i="5"/>
  <c r="H5520" i="5"/>
  <c r="I5520" i="5"/>
  <c r="G5521" i="5"/>
  <c r="H5521" i="5"/>
  <c r="I5521" i="5"/>
  <c r="G5522" i="5"/>
  <c r="H5522" i="5"/>
  <c r="I5522" i="5"/>
  <c r="G5523" i="5"/>
  <c r="H5523" i="5"/>
  <c r="I5523" i="5"/>
  <c r="G5524" i="5"/>
  <c r="H5524" i="5"/>
  <c r="I5524" i="5"/>
  <c r="G5525" i="5"/>
  <c r="H5525" i="5"/>
  <c r="I5525" i="5"/>
  <c r="G5526" i="5"/>
  <c r="H5526" i="5"/>
  <c r="I5526" i="5"/>
  <c r="G5527" i="5"/>
  <c r="H5527" i="5"/>
  <c r="I5527" i="5"/>
  <c r="G5528" i="5"/>
  <c r="H5528" i="5"/>
  <c r="I5528" i="5"/>
  <c r="G5529" i="5"/>
  <c r="H5529" i="5"/>
  <c r="I5529" i="5"/>
  <c r="G5530" i="5"/>
  <c r="H5530" i="5"/>
  <c r="I5530" i="5"/>
  <c r="G5531" i="5"/>
  <c r="H5531" i="5"/>
  <c r="I5531" i="5"/>
  <c r="G5532" i="5"/>
  <c r="H5532" i="5"/>
  <c r="I5532" i="5"/>
  <c r="G5533" i="5"/>
  <c r="H5533" i="5"/>
  <c r="I5533" i="5"/>
  <c r="G5534" i="5"/>
  <c r="H5534" i="5"/>
  <c r="I5534" i="5"/>
  <c r="G5535" i="5"/>
  <c r="H5535" i="5"/>
  <c r="I5535" i="5"/>
  <c r="G5536" i="5"/>
  <c r="H5536" i="5"/>
  <c r="I5536" i="5"/>
  <c r="G5537" i="5"/>
  <c r="H5537" i="5"/>
  <c r="I5537" i="5"/>
  <c r="G5538" i="5"/>
  <c r="H5538" i="5"/>
  <c r="I5538" i="5"/>
  <c r="G5539" i="5"/>
  <c r="H5539" i="5"/>
  <c r="I5539" i="5"/>
  <c r="G5540" i="5"/>
  <c r="H5540" i="5"/>
  <c r="I5540" i="5"/>
  <c r="G5541" i="5"/>
  <c r="H5541" i="5"/>
  <c r="I5541" i="5"/>
  <c r="G5542" i="5"/>
  <c r="H5542" i="5"/>
  <c r="I5542" i="5"/>
  <c r="G5543" i="5"/>
  <c r="H5543" i="5"/>
  <c r="I5543" i="5"/>
  <c r="G5544" i="5"/>
  <c r="H5544" i="5"/>
  <c r="I5544" i="5"/>
  <c r="G5545" i="5"/>
  <c r="H5545" i="5"/>
  <c r="I5545" i="5"/>
  <c r="G5546" i="5"/>
  <c r="H5546" i="5"/>
  <c r="I5546" i="5"/>
  <c r="G5547" i="5"/>
  <c r="H5547" i="5"/>
  <c r="I5547" i="5"/>
  <c r="G5548" i="5"/>
  <c r="H5548" i="5"/>
  <c r="I5548" i="5"/>
  <c r="G5549" i="5"/>
  <c r="H5549" i="5"/>
  <c r="I5549" i="5"/>
  <c r="G5550" i="5"/>
  <c r="H5550" i="5"/>
  <c r="I5550" i="5"/>
  <c r="G5551" i="5"/>
  <c r="H5551" i="5"/>
  <c r="I5551" i="5"/>
  <c r="G5552" i="5"/>
  <c r="H5552" i="5"/>
  <c r="I5552" i="5"/>
  <c r="G5553" i="5"/>
  <c r="H5553" i="5"/>
  <c r="I5553" i="5"/>
  <c r="G5554" i="5"/>
  <c r="H5554" i="5"/>
  <c r="I5554" i="5"/>
  <c r="G5555" i="5"/>
  <c r="H5555" i="5"/>
  <c r="I5555" i="5"/>
  <c r="G5556" i="5"/>
  <c r="H5556" i="5"/>
  <c r="I5556" i="5"/>
  <c r="G5557" i="5"/>
  <c r="H5557" i="5"/>
  <c r="I5557" i="5"/>
  <c r="G5558" i="5"/>
  <c r="H5558" i="5"/>
  <c r="I5558" i="5"/>
  <c r="G5559" i="5"/>
  <c r="H5559" i="5"/>
  <c r="I5559" i="5"/>
  <c r="G5560" i="5"/>
  <c r="H5560" i="5"/>
  <c r="I5560" i="5"/>
  <c r="G5561" i="5"/>
  <c r="H5561" i="5"/>
  <c r="I5561" i="5"/>
  <c r="G5562" i="5"/>
  <c r="H5562" i="5"/>
  <c r="I5562" i="5"/>
  <c r="G5563" i="5"/>
  <c r="H5563" i="5"/>
  <c r="I5563" i="5"/>
  <c r="G5564" i="5"/>
  <c r="H5564" i="5"/>
  <c r="I5564" i="5"/>
  <c r="G5565" i="5"/>
  <c r="H5565" i="5"/>
  <c r="I5565" i="5"/>
  <c r="G5566" i="5"/>
  <c r="H5566" i="5"/>
  <c r="I5566" i="5"/>
  <c r="G5567" i="5"/>
  <c r="H5567" i="5"/>
  <c r="I5567" i="5"/>
  <c r="G5568" i="5"/>
  <c r="H5568" i="5"/>
  <c r="I5568" i="5"/>
  <c r="G5569" i="5"/>
  <c r="H5569" i="5"/>
  <c r="I5569" i="5"/>
  <c r="G5570" i="5"/>
  <c r="H5570" i="5"/>
  <c r="I5570" i="5"/>
  <c r="G5571" i="5"/>
  <c r="H5571" i="5"/>
  <c r="I5571" i="5"/>
  <c r="G5572" i="5"/>
  <c r="H5572" i="5"/>
  <c r="I5572" i="5"/>
  <c r="G5573" i="5"/>
  <c r="H5573" i="5"/>
  <c r="I5573" i="5"/>
  <c r="G5574" i="5"/>
  <c r="H5574" i="5"/>
  <c r="I5574" i="5"/>
  <c r="G5575" i="5"/>
  <c r="H5575" i="5"/>
  <c r="I5575" i="5"/>
  <c r="G5576" i="5"/>
  <c r="H5576" i="5"/>
  <c r="I5576" i="5"/>
  <c r="G5577" i="5"/>
  <c r="H5577" i="5"/>
  <c r="I5577" i="5"/>
  <c r="G5578" i="5"/>
  <c r="H5578" i="5"/>
  <c r="I5578" i="5"/>
  <c r="G5579" i="5"/>
  <c r="H5579" i="5"/>
  <c r="I5579" i="5"/>
  <c r="G5580" i="5"/>
  <c r="H5580" i="5"/>
  <c r="I5580" i="5"/>
  <c r="G5581" i="5"/>
  <c r="H5581" i="5"/>
  <c r="I5581" i="5"/>
  <c r="G5582" i="5"/>
  <c r="H5582" i="5"/>
  <c r="I5582" i="5"/>
  <c r="G5583" i="5"/>
  <c r="H5583" i="5"/>
  <c r="I5583" i="5"/>
  <c r="G5584" i="5"/>
  <c r="H5584" i="5"/>
  <c r="I5584" i="5"/>
  <c r="G5585" i="5"/>
  <c r="H5585" i="5"/>
  <c r="I5585" i="5"/>
  <c r="G5586" i="5"/>
  <c r="H5586" i="5"/>
  <c r="I5586" i="5"/>
  <c r="G5587" i="5"/>
  <c r="H5587" i="5"/>
  <c r="I5587" i="5"/>
  <c r="G5588" i="5"/>
  <c r="H5588" i="5"/>
  <c r="I5588" i="5"/>
  <c r="G5589" i="5"/>
  <c r="H5589" i="5"/>
  <c r="I5589" i="5"/>
  <c r="G5590" i="5"/>
  <c r="H5590" i="5"/>
  <c r="I5590" i="5"/>
  <c r="G5591" i="5"/>
  <c r="H5591" i="5"/>
  <c r="I5591" i="5"/>
  <c r="G5592" i="5"/>
  <c r="H5592" i="5"/>
  <c r="I5592" i="5"/>
  <c r="G5593" i="5"/>
  <c r="H5593" i="5"/>
  <c r="I5593" i="5"/>
  <c r="G5594" i="5"/>
  <c r="H5594" i="5"/>
  <c r="I5594" i="5"/>
  <c r="G5595" i="5"/>
  <c r="H5595" i="5"/>
  <c r="I5595" i="5"/>
  <c r="G5596" i="5"/>
  <c r="H5596" i="5"/>
  <c r="I5596" i="5"/>
  <c r="G5597" i="5"/>
  <c r="H5597" i="5"/>
  <c r="I5597" i="5"/>
  <c r="G5598" i="5"/>
  <c r="H5598" i="5"/>
  <c r="I5598" i="5"/>
  <c r="G5599" i="5"/>
  <c r="H5599" i="5"/>
  <c r="I5599" i="5"/>
  <c r="G5600" i="5"/>
  <c r="H5600" i="5"/>
  <c r="I5600" i="5"/>
  <c r="G5601" i="5"/>
  <c r="H5601" i="5"/>
  <c r="I5601" i="5"/>
  <c r="G5602" i="5"/>
  <c r="H5602" i="5"/>
  <c r="I5602" i="5"/>
  <c r="G5603" i="5"/>
  <c r="H5603" i="5"/>
  <c r="I5603" i="5"/>
  <c r="G5604" i="5"/>
  <c r="H5604" i="5"/>
  <c r="I5604" i="5"/>
  <c r="G5605" i="5"/>
  <c r="H5605" i="5"/>
  <c r="I5605" i="5"/>
  <c r="G5606" i="5"/>
  <c r="H5606" i="5"/>
  <c r="I5606" i="5"/>
  <c r="G5607" i="5"/>
  <c r="H5607" i="5"/>
  <c r="I5607" i="5"/>
  <c r="G5608" i="5"/>
  <c r="H5608" i="5"/>
  <c r="I5608" i="5"/>
  <c r="G5609" i="5"/>
  <c r="H5609" i="5"/>
  <c r="I5609" i="5"/>
  <c r="G5610" i="5"/>
  <c r="H5610" i="5"/>
  <c r="I5610" i="5"/>
  <c r="G5611" i="5"/>
  <c r="H5611" i="5"/>
  <c r="I5611" i="5"/>
  <c r="G5612" i="5"/>
  <c r="H5612" i="5"/>
  <c r="I5612" i="5"/>
  <c r="G5613" i="5"/>
  <c r="H5613" i="5"/>
  <c r="I5613" i="5"/>
  <c r="G5614" i="5"/>
  <c r="H5614" i="5"/>
  <c r="I5614" i="5"/>
  <c r="G5615" i="5"/>
  <c r="H5615" i="5"/>
  <c r="I5615" i="5"/>
  <c r="G5616" i="5"/>
  <c r="H5616" i="5"/>
  <c r="I5616" i="5"/>
  <c r="G5617" i="5"/>
  <c r="H5617" i="5"/>
  <c r="I5617" i="5"/>
  <c r="G5618" i="5"/>
  <c r="H5618" i="5"/>
  <c r="I5618" i="5"/>
  <c r="G5619" i="5"/>
  <c r="H5619" i="5"/>
  <c r="I5619" i="5"/>
  <c r="G5620" i="5"/>
  <c r="H5620" i="5"/>
  <c r="I5620" i="5"/>
  <c r="G5621" i="5"/>
  <c r="H5621" i="5"/>
  <c r="I5621" i="5"/>
  <c r="G5622" i="5"/>
  <c r="H5622" i="5"/>
  <c r="I5622" i="5"/>
  <c r="G5623" i="5"/>
  <c r="H5623" i="5"/>
  <c r="I5623" i="5"/>
  <c r="G5624" i="5"/>
  <c r="H5624" i="5"/>
  <c r="I5624" i="5"/>
  <c r="G5625" i="5"/>
  <c r="H5625" i="5"/>
  <c r="I5625" i="5"/>
  <c r="G5626" i="5"/>
  <c r="H5626" i="5"/>
  <c r="I5626" i="5"/>
  <c r="G5627" i="5"/>
  <c r="H5627" i="5"/>
  <c r="I5627" i="5"/>
  <c r="G5628" i="5"/>
  <c r="H5628" i="5"/>
  <c r="I5628" i="5"/>
  <c r="G5629" i="5"/>
  <c r="H5629" i="5"/>
  <c r="I5629" i="5"/>
  <c r="G5630" i="5"/>
  <c r="H5630" i="5"/>
  <c r="I5630" i="5"/>
  <c r="G5631" i="5"/>
  <c r="H5631" i="5"/>
  <c r="I5631" i="5"/>
  <c r="G5632" i="5"/>
  <c r="H5632" i="5"/>
  <c r="I5632" i="5"/>
  <c r="G5633" i="5"/>
  <c r="H5633" i="5"/>
  <c r="I5633" i="5"/>
  <c r="G5634" i="5"/>
  <c r="H5634" i="5"/>
  <c r="I5634" i="5"/>
  <c r="G5635" i="5"/>
  <c r="H5635" i="5"/>
  <c r="I5635" i="5"/>
  <c r="G5636" i="5"/>
  <c r="H5636" i="5"/>
  <c r="I5636" i="5"/>
  <c r="G5637" i="5"/>
  <c r="H5637" i="5"/>
  <c r="I5637" i="5"/>
  <c r="G5638" i="5"/>
  <c r="H5638" i="5"/>
  <c r="I5638" i="5"/>
  <c r="G5639" i="5"/>
  <c r="H5639" i="5"/>
  <c r="I5639" i="5"/>
  <c r="G5640" i="5"/>
  <c r="H5640" i="5"/>
  <c r="I5640" i="5"/>
  <c r="G5641" i="5"/>
  <c r="H5641" i="5"/>
  <c r="I5641" i="5"/>
  <c r="G5642" i="5"/>
  <c r="H5642" i="5"/>
  <c r="I5642" i="5"/>
  <c r="G5643" i="5"/>
  <c r="H5643" i="5"/>
  <c r="I5643" i="5"/>
  <c r="G5644" i="5"/>
  <c r="H5644" i="5"/>
  <c r="I5644" i="5"/>
  <c r="G5645" i="5"/>
  <c r="H5645" i="5"/>
  <c r="I5645" i="5"/>
  <c r="G5646" i="5"/>
  <c r="H5646" i="5"/>
  <c r="I5646" i="5"/>
  <c r="G5647" i="5"/>
  <c r="H5647" i="5"/>
  <c r="I5647" i="5"/>
  <c r="G5648" i="5"/>
  <c r="H5648" i="5"/>
  <c r="I5648" i="5"/>
  <c r="G5649" i="5"/>
  <c r="H5649" i="5"/>
  <c r="I5649" i="5"/>
  <c r="G5650" i="5"/>
  <c r="H5650" i="5"/>
  <c r="I5650" i="5"/>
  <c r="G5651" i="5"/>
  <c r="H5651" i="5"/>
  <c r="I5651" i="5"/>
  <c r="G5652" i="5"/>
  <c r="H5652" i="5"/>
  <c r="I5652" i="5"/>
  <c r="G5653" i="5"/>
  <c r="H5653" i="5"/>
  <c r="I5653" i="5"/>
  <c r="G5654" i="5"/>
  <c r="H5654" i="5"/>
  <c r="I5654" i="5"/>
  <c r="G5655" i="5"/>
  <c r="H5655" i="5"/>
  <c r="I5655" i="5"/>
  <c r="G5656" i="5"/>
  <c r="H5656" i="5"/>
  <c r="I5656" i="5"/>
  <c r="G5657" i="5"/>
  <c r="H5657" i="5"/>
  <c r="I5657" i="5"/>
  <c r="G5658" i="5"/>
  <c r="H5658" i="5"/>
  <c r="I5658" i="5"/>
  <c r="G5659" i="5"/>
  <c r="H5659" i="5"/>
  <c r="I5659" i="5"/>
  <c r="G5660" i="5"/>
  <c r="H5660" i="5"/>
  <c r="I5660" i="5"/>
  <c r="G5661" i="5"/>
  <c r="H5661" i="5"/>
  <c r="I5661" i="5"/>
  <c r="G5662" i="5"/>
  <c r="H5662" i="5"/>
  <c r="I5662" i="5"/>
  <c r="G5663" i="5"/>
  <c r="H5663" i="5"/>
  <c r="I5663" i="5"/>
  <c r="G5664" i="5"/>
  <c r="H5664" i="5"/>
  <c r="I5664" i="5"/>
  <c r="G5665" i="5"/>
  <c r="H5665" i="5"/>
  <c r="I5665" i="5"/>
  <c r="G5666" i="5"/>
  <c r="H5666" i="5"/>
  <c r="I5666" i="5"/>
  <c r="G5667" i="5"/>
  <c r="H5667" i="5"/>
  <c r="I5667" i="5"/>
  <c r="G5668" i="5"/>
  <c r="H5668" i="5"/>
  <c r="I5668" i="5"/>
  <c r="G5669" i="5"/>
  <c r="H5669" i="5"/>
  <c r="I5669" i="5"/>
  <c r="G5670" i="5"/>
  <c r="H5670" i="5"/>
  <c r="I5670" i="5"/>
  <c r="G5671" i="5"/>
  <c r="H5671" i="5"/>
  <c r="I5671" i="5"/>
  <c r="G5672" i="5"/>
  <c r="H5672" i="5"/>
  <c r="I5672" i="5"/>
  <c r="G5673" i="5"/>
  <c r="H5673" i="5"/>
  <c r="I5673" i="5"/>
  <c r="G5674" i="5"/>
  <c r="H5674" i="5"/>
  <c r="I5674" i="5"/>
  <c r="G5675" i="5"/>
  <c r="H5675" i="5"/>
  <c r="I5675" i="5"/>
  <c r="G5676" i="5"/>
  <c r="H5676" i="5"/>
  <c r="I5676" i="5"/>
  <c r="G5677" i="5"/>
  <c r="H5677" i="5"/>
  <c r="I5677" i="5"/>
  <c r="G5678" i="5"/>
  <c r="H5678" i="5"/>
  <c r="I5678" i="5"/>
  <c r="G5679" i="5"/>
  <c r="H5679" i="5"/>
  <c r="I5679" i="5"/>
  <c r="G5680" i="5"/>
  <c r="H5680" i="5"/>
  <c r="I5680" i="5"/>
  <c r="G5681" i="5"/>
  <c r="H5681" i="5"/>
  <c r="I5681" i="5"/>
  <c r="G5682" i="5"/>
  <c r="H5682" i="5"/>
  <c r="I5682" i="5"/>
  <c r="G5683" i="5"/>
  <c r="H5683" i="5"/>
  <c r="I5683" i="5"/>
  <c r="G5684" i="5"/>
  <c r="H5684" i="5"/>
  <c r="I5684" i="5"/>
  <c r="G5685" i="5"/>
  <c r="H5685" i="5"/>
  <c r="I5685" i="5"/>
  <c r="G5686" i="5"/>
  <c r="H5686" i="5"/>
  <c r="I5686" i="5"/>
  <c r="G5687" i="5"/>
  <c r="H5687" i="5"/>
  <c r="I5687" i="5"/>
  <c r="G5688" i="5"/>
  <c r="H5688" i="5"/>
  <c r="I5688" i="5"/>
  <c r="G5689" i="5"/>
  <c r="H5689" i="5"/>
  <c r="I5689" i="5"/>
  <c r="G5690" i="5"/>
  <c r="H5690" i="5"/>
  <c r="I5690" i="5"/>
  <c r="G5691" i="5"/>
  <c r="H5691" i="5"/>
  <c r="I5691" i="5"/>
  <c r="G5692" i="5"/>
  <c r="H5692" i="5"/>
  <c r="I5692" i="5"/>
  <c r="G5693" i="5"/>
  <c r="H5693" i="5"/>
  <c r="I5693" i="5"/>
  <c r="G5694" i="5"/>
  <c r="H5694" i="5"/>
  <c r="I5694" i="5"/>
  <c r="G5695" i="5"/>
  <c r="H5695" i="5"/>
  <c r="I5695" i="5"/>
  <c r="G5696" i="5"/>
  <c r="H5696" i="5"/>
  <c r="I5696" i="5"/>
  <c r="G5697" i="5"/>
  <c r="H5697" i="5"/>
  <c r="I5697" i="5"/>
  <c r="G5698" i="5"/>
  <c r="H5698" i="5"/>
  <c r="I5698" i="5"/>
  <c r="G5699" i="5"/>
  <c r="H5699" i="5"/>
  <c r="I5699" i="5"/>
  <c r="G5700" i="5"/>
  <c r="H5700" i="5"/>
  <c r="I5700" i="5"/>
  <c r="G5701" i="5"/>
  <c r="H5701" i="5"/>
  <c r="I5701" i="5"/>
  <c r="G5702" i="5"/>
  <c r="H5702" i="5"/>
  <c r="I5702" i="5"/>
  <c r="G5703" i="5"/>
  <c r="H5703" i="5"/>
  <c r="I5703" i="5"/>
  <c r="G5704" i="5"/>
  <c r="H5704" i="5"/>
  <c r="I5704" i="5"/>
  <c r="G5705" i="5"/>
  <c r="H5705" i="5"/>
  <c r="I5705" i="5"/>
  <c r="G5706" i="5"/>
  <c r="H5706" i="5"/>
  <c r="I5706" i="5"/>
  <c r="G5707" i="5"/>
  <c r="H5707" i="5"/>
  <c r="I5707" i="5"/>
  <c r="G5708" i="5"/>
  <c r="H5708" i="5"/>
  <c r="I5708" i="5"/>
  <c r="G5709" i="5"/>
  <c r="H5709" i="5"/>
  <c r="I5709" i="5"/>
  <c r="G5710" i="5"/>
  <c r="H5710" i="5"/>
  <c r="I5710" i="5"/>
  <c r="G5711" i="5"/>
  <c r="H5711" i="5"/>
  <c r="I5711" i="5"/>
  <c r="G5712" i="5"/>
  <c r="H5712" i="5"/>
  <c r="I5712" i="5"/>
  <c r="G5713" i="5"/>
  <c r="H5713" i="5"/>
  <c r="I5713" i="5"/>
  <c r="G5714" i="5"/>
  <c r="H5714" i="5"/>
  <c r="I5714" i="5"/>
  <c r="G5715" i="5"/>
  <c r="H5715" i="5"/>
  <c r="I5715" i="5"/>
  <c r="G5716" i="5"/>
  <c r="H5716" i="5"/>
  <c r="I5716" i="5"/>
  <c r="G5717" i="5"/>
  <c r="H5717" i="5"/>
  <c r="I5717" i="5"/>
  <c r="G5718" i="5"/>
  <c r="H5718" i="5"/>
  <c r="I5718" i="5"/>
  <c r="G5719" i="5"/>
  <c r="H5719" i="5"/>
  <c r="I5719" i="5"/>
  <c r="G5720" i="5"/>
  <c r="H5720" i="5"/>
  <c r="I5720" i="5"/>
  <c r="G5721" i="5"/>
  <c r="H5721" i="5"/>
  <c r="I5721" i="5"/>
  <c r="G5722" i="5"/>
  <c r="H5722" i="5"/>
  <c r="I5722" i="5"/>
  <c r="G5723" i="5"/>
  <c r="H5723" i="5"/>
  <c r="I5723" i="5"/>
  <c r="G5724" i="5"/>
  <c r="H5724" i="5"/>
  <c r="I5724" i="5"/>
  <c r="G5725" i="5"/>
  <c r="H5725" i="5"/>
  <c r="I5725" i="5"/>
  <c r="G5726" i="5"/>
  <c r="H5726" i="5"/>
  <c r="I5726" i="5"/>
  <c r="G5727" i="5"/>
  <c r="H5727" i="5"/>
  <c r="I5727" i="5"/>
  <c r="G5728" i="5"/>
  <c r="H5728" i="5"/>
  <c r="I5728" i="5"/>
  <c r="G5729" i="5"/>
  <c r="H5729" i="5"/>
  <c r="I5729" i="5"/>
  <c r="G5730" i="5"/>
  <c r="H5730" i="5"/>
  <c r="I5730" i="5"/>
  <c r="G5731" i="5"/>
  <c r="H5731" i="5"/>
  <c r="I5731" i="5"/>
  <c r="G5732" i="5"/>
  <c r="H5732" i="5"/>
  <c r="I5732" i="5"/>
  <c r="G5733" i="5"/>
  <c r="H5733" i="5"/>
  <c r="I5733" i="5"/>
  <c r="G5734" i="5"/>
  <c r="H5734" i="5"/>
  <c r="I5734" i="5"/>
  <c r="G5735" i="5"/>
  <c r="H5735" i="5"/>
  <c r="I5735" i="5"/>
  <c r="G5736" i="5"/>
  <c r="H5736" i="5"/>
  <c r="I5736" i="5"/>
  <c r="G5737" i="5"/>
  <c r="H5737" i="5"/>
  <c r="I5737" i="5"/>
  <c r="G5738" i="5"/>
  <c r="H5738" i="5"/>
  <c r="I5738" i="5"/>
  <c r="G5739" i="5"/>
  <c r="H5739" i="5"/>
  <c r="I5739" i="5"/>
  <c r="G5740" i="5"/>
  <c r="H5740" i="5"/>
  <c r="I5740" i="5"/>
  <c r="G5741" i="5"/>
  <c r="H5741" i="5"/>
  <c r="I5741" i="5"/>
  <c r="G5742" i="5"/>
  <c r="H5742" i="5"/>
  <c r="I5742" i="5"/>
  <c r="G5743" i="5"/>
  <c r="H5743" i="5"/>
  <c r="I5743" i="5"/>
  <c r="G5744" i="5"/>
  <c r="H5744" i="5"/>
  <c r="I5744" i="5"/>
  <c r="G5745" i="5"/>
  <c r="H5745" i="5"/>
  <c r="I5745" i="5"/>
  <c r="G5746" i="5"/>
  <c r="H5746" i="5"/>
  <c r="I5746" i="5"/>
  <c r="G5747" i="5"/>
  <c r="H5747" i="5"/>
  <c r="I5747" i="5"/>
  <c r="G5748" i="5"/>
  <c r="H5748" i="5"/>
  <c r="I5748" i="5"/>
  <c r="G5749" i="5"/>
  <c r="H5749" i="5"/>
  <c r="I5749" i="5"/>
  <c r="G5750" i="5"/>
  <c r="H5750" i="5"/>
  <c r="I5750" i="5"/>
  <c r="G5751" i="5"/>
  <c r="H5751" i="5"/>
  <c r="I5751" i="5"/>
  <c r="G5752" i="5"/>
  <c r="H5752" i="5"/>
  <c r="I5752" i="5"/>
  <c r="G5753" i="5"/>
  <c r="H5753" i="5"/>
  <c r="I5753" i="5"/>
  <c r="G5754" i="5"/>
  <c r="H5754" i="5"/>
  <c r="I5754" i="5"/>
  <c r="G5755" i="5"/>
  <c r="H5755" i="5"/>
  <c r="I5755" i="5"/>
  <c r="G5756" i="5"/>
  <c r="H5756" i="5"/>
  <c r="I5756" i="5"/>
  <c r="G5757" i="5"/>
  <c r="H5757" i="5"/>
  <c r="I5757" i="5"/>
  <c r="G5758" i="5"/>
  <c r="H5758" i="5"/>
  <c r="I5758" i="5"/>
  <c r="G5759" i="5"/>
  <c r="H5759" i="5"/>
  <c r="I5759" i="5"/>
  <c r="G5760" i="5"/>
  <c r="H5760" i="5"/>
  <c r="I5760" i="5"/>
  <c r="G5761" i="5"/>
  <c r="H5761" i="5"/>
  <c r="I5761" i="5"/>
  <c r="G5762" i="5"/>
  <c r="H5762" i="5"/>
  <c r="I5762" i="5"/>
  <c r="G5763" i="5"/>
  <c r="H5763" i="5"/>
  <c r="I5763" i="5"/>
  <c r="G5764" i="5"/>
  <c r="H5764" i="5"/>
  <c r="I5764" i="5"/>
  <c r="G5765" i="5"/>
  <c r="H5765" i="5"/>
  <c r="I5765" i="5"/>
  <c r="G5766" i="5"/>
  <c r="H5766" i="5"/>
  <c r="I5766" i="5"/>
  <c r="G5767" i="5"/>
  <c r="H5767" i="5"/>
  <c r="I5767" i="5"/>
  <c r="G5768" i="5"/>
  <c r="H5768" i="5"/>
  <c r="I5768" i="5"/>
  <c r="G5769" i="5"/>
  <c r="H5769" i="5"/>
  <c r="I5769" i="5"/>
  <c r="G5770" i="5"/>
  <c r="H5770" i="5"/>
  <c r="I5770" i="5"/>
  <c r="G5771" i="5"/>
  <c r="H5771" i="5"/>
  <c r="I5771" i="5"/>
  <c r="G5772" i="5"/>
  <c r="H5772" i="5"/>
  <c r="I5772" i="5"/>
  <c r="G5773" i="5"/>
  <c r="H5773" i="5"/>
  <c r="I5773" i="5"/>
  <c r="G5774" i="5"/>
  <c r="H5774" i="5"/>
  <c r="I5774" i="5"/>
  <c r="G5775" i="5"/>
  <c r="H5775" i="5"/>
  <c r="I5775" i="5"/>
  <c r="G5776" i="5"/>
  <c r="H5776" i="5"/>
  <c r="I5776" i="5"/>
  <c r="G5777" i="5"/>
  <c r="H5777" i="5"/>
  <c r="I5777" i="5"/>
  <c r="G5778" i="5"/>
  <c r="H5778" i="5"/>
  <c r="I5778" i="5"/>
  <c r="G5779" i="5"/>
  <c r="H5779" i="5"/>
  <c r="I5779" i="5"/>
  <c r="G5780" i="5"/>
  <c r="H5780" i="5"/>
  <c r="I5780" i="5"/>
  <c r="G5781" i="5"/>
  <c r="H5781" i="5"/>
  <c r="I5781" i="5"/>
  <c r="G5782" i="5"/>
  <c r="H5782" i="5"/>
  <c r="I5782" i="5"/>
  <c r="G5783" i="5"/>
  <c r="H5783" i="5"/>
  <c r="I5783" i="5"/>
  <c r="G5784" i="5"/>
  <c r="H5784" i="5"/>
  <c r="I5784" i="5"/>
  <c r="G5785" i="5"/>
  <c r="H5785" i="5"/>
  <c r="I5785" i="5"/>
  <c r="G5786" i="5"/>
  <c r="H5786" i="5"/>
  <c r="I5786" i="5"/>
  <c r="G5787" i="5"/>
  <c r="H5787" i="5"/>
  <c r="I5787" i="5"/>
  <c r="G5788" i="5"/>
  <c r="H5788" i="5"/>
  <c r="I5788" i="5"/>
  <c r="G5789" i="5"/>
  <c r="H5789" i="5"/>
  <c r="I5789" i="5"/>
  <c r="G5790" i="5"/>
  <c r="H5790" i="5"/>
  <c r="I5790" i="5"/>
  <c r="G5791" i="5"/>
  <c r="H5791" i="5"/>
  <c r="I5791" i="5"/>
  <c r="G5792" i="5"/>
  <c r="H5792" i="5"/>
  <c r="I5792" i="5"/>
  <c r="G5793" i="5"/>
  <c r="H5793" i="5"/>
  <c r="I5793" i="5"/>
  <c r="G5794" i="5"/>
  <c r="H5794" i="5"/>
  <c r="I5794" i="5"/>
  <c r="G5795" i="5"/>
  <c r="H5795" i="5"/>
  <c r="I5795" i="5"/>
  <c r="G5796" i="5"/>
  <c r="H5796" i="5"/>
  <c r="I5796" i="5"/>
  <c r="G5797" i="5"/>
  <c r="H5797" i="5"/>
  <c r="I5797" i="5"/>
  <c r="G5798" i="5"/>
  <c r="H5798" i="5"/>
  <c r="I5798" i="5"/>
  <c r="G5799" i="5"/>
  <c r="H5799" i="5"/>
  <c r="I5799" i="5"/>
  <c r="G5800" i="5"/>
  <c r="H5800" i="5"/>
  <c r="I5800" i="5"/>
  <c r="G5801" i="5"/>
  <c r="H5801" i="5"/>
  <c r="I5801" i="5"/>
  <c r="G5802" i="5"/>
  <c r="H5802" i="5"/>
  <c r="I5802" i="5"/>
  <c r="G5803" i="5"/>
  <c r="H5803" i="5"/>
  <c r="I5803" i="5"/>
  <c r="G5804" i="5"/>
  <c r="H5804" i="5"/>
  <c r="I5804" i="5"/>
  <c r="G5805" i="5"/>
  <c r="H5805" i="5"/>
  <c r="I5805" i="5"/>
  <c r="G5806" i="5"/>
  <c r="H5806" i="5"/>
  <c r="I5806" i="5"/>
  <c r="G5807" i="5"/>
  <c r="H5807" i="5"/>
  <c r="I5807" i="5"/>
  <c r="G5808" i="5"/>
  <c r="H5808" i="5"/>
  <c r="I5808" i="5"/>
  <c r="G5809" i="5"/>
  <c r="H5809" i="5"/>
  <c r="I5809" i="5"/>
  <c r="G5810" i="5"/>
  <c r="H5810" i="5"/>
  <c r="I5810" i="5"/>
  <c r="G5811" i="5"/>
  <c r="H5811" i="5"/>
  <c r="I5811" i="5"/>
  <c r="G5812" i="5"/>
  <c r="H5812" i="5"/>
  <c r="I5812" i="5"/>
  <c r="G5813" i="5"/>
  <c r="H5813" i="5"/>
  <c r="I5813" i="5"/>
  <c r="G5814" i="5"/>
  <c r="H5814" i="5"/>
  <c r="I5814" i="5"/>
  <c r="G5815" i="5"/>
  <c r="H5815" i="5"/>
  <c r="I5815" i="5"/>
  <c r="G5816" i="5"/>
  <c r="H5816" i="5"/>
  <c r="I5816" i="5"/>
  <c r="G5817" i="5"/>
  <c r="H5817" i="5"/>
  <c r="I5817" i="5"/>
  <c r="G5818" i="5"/>
  <c r="H5818" i="5"/>
  <c r="I5818" i="5"/>
  <c r="G5819" i="5"/>
  <c r="H5819" i="5"/>
  <c r="I5819" i="5"/>
  <c r="G5820" i="5"/>
  <c r="H5820" i="5"/>
  <c r="I5820" i="5"/>
  <c r="G5821" i="5"/>
  <c r="H5821" i="5"/>
  <c r="I5821" i="5"/>
  <c r="G5822" i="5"/>
  <c r="H5822" i="5"/>
  <c r="I5822" i="5"/>
  <c r="G5823" i="5"/>
  <c r="H5823" i="5"/>
  <c r="I5823" i="5"/>
  <c r="G5824" i="5"/>
  <c r="H5824" i="5"/>
  <c r="I5824" i="5"/>
  <c r="G5825" i="5"/>
  <c r="H5825" i="5"/>
  <c r="I5825" i="5"/>
  <c r="G5826" i="5"/>
  <c r="H5826" i="5"/>
  <c r="I5826" i="5"/>
  <c r="G5827" i="5"/>
  <c r="H5827" i="5"/>
  <c r="I5827" i="5"/>
  <c r="G5828" i="5"/>
  <c r="H5828" i="5"/>
  <c r="I5828" i="5"/>
  <c r="G5829" i="5"/>
  <c r="H5829" i="5"/>
  <c r="I5829" i="5"/>
  <c r="G5830" i="5"/>
  <c r="H5830" i="5"/>
  <c r="I5830" i="5"/>
  <c r="G5831" i="5"/>
  <c r="H5831" i="5"/>
  <c r="I5831" i="5"/>
  <c r="G5832" i="5"/>
  <c r="H5832" i="5"/>
  <c r="I5832" i="5"/>
  <c r="G5833" i="5"/>
  <c r="H5833" i="5"/>
  <c r="I5833" i="5"/>
  <c r="G5834" i="5"/>
  <c r="H5834" i="5"/>
  <c r="I5834" i="5"/>
  <c r="G5835" i="5"/>
  <c r="H5835" i="5"/>
  <c r="I5835" i="5"/>
  <c r="G5836" i="5"/>
  <c r="H5836" i="5"/>
  <c r="I5836" i="5"/>
  <c r="G5837" i="5"/>
  <c r="H5837" i="5"/>
  <c r="I5837" i="5"/>
  <c r="G5838" i="5"/>
  <c r="H5838" i="5"/>
  <c r="I5838" i="5"/>
  <c r="G5839" i="5"/>
  <c r="H5839" i="5"/>
  <c r="I5839" i="5"/>
  <c r="G5840" i="5"/>
  <c r="H5840" i="5"/>
  <c r="I5840" i="5"/>
  <c r="G5841" i="5"/>
  <c r="H5841" i="5"/>
  <c r="I5841" i="5"/>
  <c r="G5842" i="5"/>
  <c r="H5842" i="5"/>
  <c r="I5842" i="5"/>
  <c r="G5843" i="5"/>
  <c r="H5843" i="5"/>
  <c r="I5843" i="5"/>
  <c r="G5844" i="5"/>
  <c r="H5844" i="5"/>
  <c r="I5844" i="5"/>
  <c r="G5845" i="5"/>
  <c r="H5845" i="5"/>
  <c r="I5845" i="5"/>
  <c r="G5846" i="5"/>
  <c r="H5846" i="5"/>
  <c r="I5846" i="5"/>
  <c r="G5847" i="5"/>
  <c r="H5847" i="5"/>
  <c r="I5847" i="5"/>
  <c r="G5848" i="5"/>
  <c r="H5848" i="5"/>
  <c r="I5848" i="5"/>
  <c r="G5849" i="5"/>
  <c r="H5849" i="5"/>
  <c r="I5849" i="5"/>
  <c r="G5850" i="5"/>
  <c r="H5850" i="5"/>
  <c r="I5850" i="5"/>
  <c r="G5851" i="5"/>
  <c r="H5851" i="5"/>
  <c r="I5851" i="5"/>
  <c r="G5852" i="5"/>
  <c r="H5852" i="5"/>
  <c r="I5852" i="5"/>
  <c r="G5853" i="5"/>
  <c r="H5853" i="5"/>
  <c r="I5853" i="5"/>
  <c r="G5854" i="5"/>
  <c r="H5854" i="5"/>
  <c r="I5854" i="5"/>
  <c r="G5855" i="5"/>
  <c r="H5855" i="5"/>
  <c r="I5855" i="5"/>
  <c r="G5856" i="5"/>
  <c r="H5856" i="5"/>
  <c r="I5856" i="5"/>
  <c r="G5857" i="5"/>
  <c r="H5857" i="5"/>
  <c r="I5857" i="5"/>
  <c r="G5858" i="5"/>
  <c r="H5858" i="5"/>
  <c r="I5858" i="5"/>
  <c r="G5859" i="5"/>
  <c r="H5859" i="5"/>
  <c r="I5859" i="5"/>
  <c r="G5860" i="5"/>
  <c r="H5860" i="5"/>
  <c r="I5860" i="5"/>
  <c r="G5861" i="5"/>
  <c r="H5861" i="5"/>
  <c r="I5861" i="5"/>
  <c r="G5862" i="5"/>
  <c r="H5862" i="5"/>
  <c r="I5862" i="5"/>
  <c r="G5863" i="5"/>
  <c r="H5863" i="5"/>
  <c r="I5863" i="5"/>
  <c r="G5864" i="5"/>
  <c r="H5864" i="5"/>
  <c r="I5864" i="5"/>
  <c r="G5865" i="5"/>
  <c r="H5865" i="5"/>
  <c r="I5865" i="5"/>
  <c r="G5866" i="5"/>
  <c r="H5866" i="5"/>
  <c r="I5866" i="5"/>
  <c r="G5867" i="5"/>
  <c r="H5867" i="5"/>
  <c r="I5867" i="5"/>
  <c r="G5868" i="5"/>
  <c r="H5868" i="5"/>
  <c r="I5868" i="5"/>
  <c r="G5869" i="5"/>
  <c r="H5869" i="5"/>
  <c r="I5869" i="5"/>
  <c r="G5870" i="5"/>
  <c r="H5870" i="5"/>
  <c r="I5870" i="5"/>
  <c r="G5871" i="5"/>
  <c r="H5871" i="5"/>
  <c r="I5871" i="5"/>
  <c r="G5872" i="5"/>
  <c r="H5872" i="5"/>
  <c r="I5872" i="5"/>
  <c r="G5873" i="5"/>
  <c r="H5873" i="5"/>
  <c r="I5873" i="5"/>
  <c r="G5874" i="5"/>
  <c r="H5874" i="5"/>
  <c r="I5874" i="5"/>
  <c r="G5875" i="5"/>
  <c r="H5875" i="5"/>
  <c r="I5875" i="5"/>
  <c r="G5876" i="5"/>
  <c r="H5876" i="5"/>
  <c r="I5876" i="5"/>
  <c r="G5877" i="5"/>
  <c r="H5877" i="5"/>
  <c r="I5877" i="5"/>
  <c r="G5878" i="5"/>
  <c r="H5878" i="5"/>
  <c r="I5878" i="5"/>
  <c r="G5879" i="5"/>
  <c r="H5879" i="5"/>
  <c r="I5879" i="5"/>
  <c r="G5880" i="5"/>
  <c r="H5880" i="5"/>
  <c r="I5880" i="5"/>
  <c r="G5881" i="5"/>
  <c r="H5881" i="5"/>
  <c r="I5881" i="5"/>
  <c r="G5882" i="5"/>
  <c r="H5882" i="5"/>
  <c r="I5882" i="5"/>
  <c r="G5883" i="5"/>
  <c r="H5883" i="5"/>
  <c r="I5883" i="5"/>
  <c r="G5884" i="5"/>
  <c r="H5884" i="5"/>
  <c r="I5884" i="5"/>
  <c r="G5885" i="5"/>
  <c r="H5885" i="5"/>
  <c r="I5885" i="5"/>
  <c r="G5886" i="5"/>
  <c r="H5886" i="5"/>
  <c r="I5886" i="5"/>
  <c r="G5887" i="5"/>
  <c r="H5887" i="5"/>
  <c r="I5887" i="5"/>
  <c r="G5888" i="5"/>
  <c r="H5888" i="5"/>
  <c r="I5888" i="5"/>
  <c r="G5889" i="5"/>
  <c r="H5889" i="5"/>
  <c r="I5889" i="5"/>
  <c r="G5890" i="5"/>
  <c r="H5890" i="5"/>
  <c r="I5890" i="5"/>
  <c r="G5891" i="5"/>
  <c r="H5891" i="5"/>
  <c r="I5891" i="5"/>
  <c r="G5892" i="5"/>
  <c r="H5892" i="5"/>
  <c r="I5892" i="5"/>
  <c r="G5893" i="5"/>
  <c r="H5893" i="5"/>
  <c r="I5893" i="5"/>
  <c r="G5894" i="5"/>
  <c r="H5894" i="5"/>
  <c r="I5894" i="5"/>
  <c r="G5895" i="5"/>
  <c r="H5895" i="5"/>
  <c r="I5895" i="5"/>
  <c r="G5896" i="5"/>
  <c r="H5896" i="5"/>
  <c r="I5896" i="5"/>
  <c r="G5897" i="5"/>
  <c r="H5897" i="5"/>
  <c r="I5897" i="5"/>
  <c r="G5898" i="5"/>
  <c r="H5898" i="5"/>
  <c r="I5898" i="5"/>
  <c r="G5899" i="5"/>
  <c r="H5899" i="5"/>
  <c r="I5899" i="5"/>
  <c r="G5900" i="5"/>
  <c r="H5900" i="5"/>
  <c r="I5900" i="5"/>
  <c r="G5901" i="5"/>
  <c r="H5901" i="5"/>
  <c r="I5901" i="5"/>
  <c r="G5902" i="5"/>
  <c r="H5902" i="5"/>
  <c r="I5902" i="5"/>
  <c r="G5903" i="5"/>
  <c r="H5903" i="5"/>
  <c r="I5903" i="5"/>
  <c r="G5904" i="5"/>
  <c r="H5904" i="5"/>
  <c r="I5904" i="5"/>
  <c r="G5905" i="5"/>
  <c r="H5905" i="5"/>
  <c r="I5905" i="5"/>
  <c r="G5906" i="5"/>
  <c r="H5906" i="5"/>
  <c r="I5906" i="5"/>
  <c r="G5907" i="5"/>
  <c r="H5907" i="5"/>
  <c r="I5907" i="5"/>
  <c r="G5908" i="5"/>
  <c r="H5908" i="5"/>
  <c r="I5908" i="5"/>
  <c r="G5909" i="5"/>
  <c r="H5909" i="5"/>
  <c r="I5909" i="5"/>
  <c r="G5910" i="5"/>
  <c r="H5910" i="5"/>
  <c r="I5910" i="5"/>
  <c r="G5911" i="5"/>
  <c r="H5911" i="5"/>
  <c r="I5911" i="5"/>
  <c r="G5912" i="5"/>
  <c r="H5912" i="5"/>
  <c r="I5912" i="5"/>
  <c r="G5913" i="5"/>
  <c r="H5913" i="5"/>
  <c r="I5913" i="5"/>
  <c r="G5914" i="5"/>
  <c r="H5914" i="5"/>
  <c r="I5914" i="5"/>
  <c r="G5915" i="5"/>
  <c r="H5915" i="5"/>
  <c r="I5915" i="5"/>
  <c r="G5916" i="5"/>
  <c r="H5916" i="5"/>
  <c r="I5916" i="5"/>
  <c r="G5917" i="5"/>
  <c r="H5917" i="5"/>
  <c r="I5917" i="5"/>
  <c r="G5918" i="5"/>
  <c r="H5918" i="5"/>
  <c r="I5918" i="5"/>
  <c r="G5919" i="5"/>
  <c r="H5919" i="5"/>
  <c r="I5919" i="5"/>
  <c r="G5920" i="5"/>
  <c r="H5920" i="5"/>
  <c r="I5920" i="5"/>
  <c r="G5921" i="5"/>
  <c r="H5921" i="5"/>
  <c r="I5921" i="5"/>
  <c r="G5922" i="5"/>
  <c r="H5922" i="5"/>
  <c r="I5922" i="5"/>
  <c r="G5923" i="5"/>
  <c r="H5923" i="5"/>
  <c r="I5923" i="5"/>
  <c r="G5924" i="5"/>
  <c r="H5924" i="5"/>
  <c r="I5924" i="5"/>
  <c r="G5925" i="5"/>
  <c r="H5925" i="5"/>
  <c r="I5925" i="5"/>
  <c r="G5926" i="5"/>
  <c r="H5926" i="5"/>
  <c r="I5926" i="5"/>
  <c r="G5927" i="5"/>
  <c r="H5927" i="5"/>
  <c r="I5927" i="5"/>
  <c r="G5928" i="5"/>
  <c r="H5928" i="5"/>
  <c r="I5928" i="5"/>
  <c r="G5929" i="5"/>
  <c r="H5929" i="5"/>
  <c r="I5929" i="5"/>
  <c r="G5930" i="5"/>
  <c r="H5930" i="5"/>
  <c r="I5930" i="5"/>
  <c r="G5931" i="5"/>
  <c r="H5931" i="5"/>
  <c r="I5931" i="5"/>
  <c r="G5932" i="5"/>
  <c r="H5932" i="5"/>
  <c r="I5932" i="5"/>
  <c r="G5933" i="5"/>
  <c r="H5933" i="5"/>
  <c r="I5933" i="5"/>
  <c r="G5934" i="5"/>
  <c r="H5934" i="5"/>
  <c r="I5934" i="5"/>
  <c r="G5935" i="5"/>
  <c r="H5935" i="5"/>
  <c r="I5935" i="5"/>
  <c r="G5936" i="5"/>
  <c r="H5936" i="5"/>
  <c r="I5936" i="5"/>
  <c r="G5937" i="5"/>
  <c r="H5937" i="5"/>
  <c r="I5937" i="5"/>
  <c r="G5938" i="5"/>
  <c r="H5938" i="5"/>
  <c r="I5938" i="5"/>
  <c r="G5939" i="5"/>
  <c r="H5939" i="5"/>
  <c r="I5939" i="5"/>
  <c r="G5940" i="5"/>
  <c r="H5940" i="5"/>
  <c r="I5940" i="5"/>
  <c r="G5941" i="5"/>
  <c r="H5941" i="5"/>
  <c r="I5941" i="5"/>
  <c r="G5942" i="5"/>
  <c r="H5942" i="5"/>
  <c r="I5942" i="5"/>
  <c r="G5943" i="5"/>
  <c r="H5943" i="5"/>
  <c r="I5943" i="5"/>
  <c r="G5944" i="5"/>
  <c r="H5944" i="5"/>
  <c r="I5944" i="5"/>
  <c r="G5945" i="5"/>
  <c r="H5945" i="5"/>
  <c r="I5945" i="5"/>
  <c r="G5946" i="5"/>
  <c r="H5946" i="5"/>
  <c r="I5946" i="5"/>
  <c r="G5947" i="5"/>
  <c r="H5947" i="5"/>
  <c r="I5947" i="5"/>
  <c r="G5948" i="5"/>
  <c r="H5948" i="5"/>
  <c r="I5948" i="5"/>
  <c r="G5949" i="5"/>
  <c r="H5949" i="5"/>
  <c r="I5949" i="5"/>
  <c r="G5950" i="5"/>
  <c r="H5950" i="5"/>
  <c r="I5950" i="5"/>
  <c r="G5951" i="5"/>
  <c r="H5951" i="5"/>
  <c r="I5951" i="5"/>
  <c r="G5952" i="5"/>
  <c r="H5952" i="5"/>
  <c r="I5952" i="5"/>
  <c r="G5953" i="5"/>
  <c r="H5953" i="5"/>
  <c r="I5953" i="5"/>
  <c r="G5954" i="5"/>
  <c r="H5954" i="5"/>
  <c r="I5954" i="5"/>
  <c r="G5955" i="5"/>
  <c r="H5955" i="5"/>
  <c r="I5955" i="5"/>
  <c r="G5956" i="5"/>
  <c r="H5956" i="5"/>
  <c r="I5956" i="5"/>
  <c r="G5957" i="5"/>
  <c r="H5957" i="5"/>
  <c r="I5957" i="5"/>
  <c r="G5958" i="5"/>
  <c r="H5958" i="5"/>
  <c r="I5958" i="5"/>
  <c r="G5959" i="5"/>
  <c r="H5959" i="5"/>
  <c r="I5959" i="5"/>
  <c r="G5960" i="5"/>
  <c r="H5960" i="5"/>
  <c r="I5960" i="5"/>
  <c r="G5961" i="5"/>
  <c r="H5961" i="5"/>
  <c r="I5961" i="5"/>
  <c r="G5962" i="5"/>
  <c r="H5962" i="5"/>
  <c r="I5962" i="5"/>
  <c r="G5963" i="5"/>
  <c r="H5963" i="5"/>
  <c r="I5963" i="5"/>
  <c r="G5964" i="5"/>
  <c r="H5964" i="5"/>
  <c r="I5964" i="5"/>
  <c r="G5965" i="5"/>
  <c r="H5965" i="5"/>
  <c r="I5965" i="5"/>
  <c r="G5966" i="5"/>
  <c r="H5966" i="5"/>
  <c r="I5966" i="5"/>
  <c r="G5967" i="5"/>
  <c r="H5967" i="5"/>
  <c r="I5967" i="5"/>
  <c r="G5968" i="5"/>
  <c r="H5968" i="5"/>
  <c r="I5968" i="5"/>
  <c r="G5969" i="5"/>
  <c r="H5969" i="5"/>
  <c r="I5969" i="5"/>
  <c r="G5970" i="5"/>
  <c r="H5970" i="5"/>
  <c r="I5970" i="5"/>
  <c r="G5971" i="5"/>
  <c r="H5971" i="5"/>
  <c r="I5971" i="5"/>
  <c r="G5972" i="5"/>
  <c r="H5972" i="5"/>
  <c r="I5972" i="5"/>
  <c r="G5973" i="5"/>
  <c r="H5973" i="5"/>
  <c r="I5973" i="5"/>
  <c r="G5974" i="5"/>
  <c r="H5974" i="5"/>
  <c r="I5974" i="5"/>
  <c r="G5975" i="5"/>
  <c r="H5975" i="5"/>
  <c r="I5975" i="5"/>
  <c r="G5976" i="5"/>
  <c r="H5976" i="5"/>
  <c r="I5976" i="5"/>
  <c r="G5977" i="5"/>
  <c r="H5977" i="5"/>
  <c r="I5977" i="5"/>
  <c r="G5978" i="5"/>
  <c r="H5978" i="5"/>
  <c r="I5978" i="5"/>
  <c r="G5979" i="5"/>
  <c r="H5979" i="5"/>
  <c r="I5979" i="5"/>
  <c r="G5980" i="5"/>
  <c r="H5980" i="5"/>
  <c r="I5980" i="5"/>
  <c r="G5981" i="5"/>
  <c r="H5981" i="5"/>
  <c r="I5981" i="5"/>
  <c r="G5982" i="5"/>
  <c r="H5982" i="5"/>
  <c r="I5982" i="5"/>
  <c r="G5983" i="5"/>
  <c r="H5983" i="5"/>
  <c r="I5983" i="5"/>
  <c r="G5984" i="5"/>
  <c r="H5984" i="5"/>
  <c r="I5984" i="5"/>
  <c r="G5985" i="5"/>
  <c r="H5985" i="5"/>
  <c r="I5985" i="5"/>
  <c r="G5986" i="5"/>
  <c r="H5986" i="5"/>
  <c r="I5986" i="5"/>
  <c r="G5987" i="5"/>
  <c r="H5987" i="5"/>
  <c r="I5987" i="5"/>
  <c r="G5988" i="5"/>
  <c r="H5988" i="5"/>
  <c r="I5988" i="5"/>
  <c r="G5989" i="5"/>
  <c r="H5989" i="5"/>
  <c r="I5989" i="5"/>
  <c r="G5990" i="5"/>
  <c r="H5990" i="5"/>
  <c r="I5990" i="5"/>
  <c r="G5991" i="5"/>
  <c r="H5991" i="5"/>
  <c r="I5991" i="5"/>
  <c r="G5992" i="5"/>
  <c r="H5992" i="5"/>
  <c r="I5992" i="5"/>
  <c r="G5993" i="5"/>
  <c r="H5993" i="5"/>
  <c r="I5993" i="5"/>
  <c r="G5994" i="5"/>
  <c r="H5994" i="5"/>
  <c r="I5994" i="5"/>
  <c r="G5995" i="5"/>
  <c r="H5995" i="5"/>
  <c r="I5995" i="5"/>
  <c r="G5996" i="5"/>
  <c r="H5996" i="5"/>
  <c r="I5996" i="5"/>
  <c r="G5997" i="5"/>
  <c r="H5997" i="5"/>
  <c r="I5997" i="5"/>
  <c r="G5998" i="5"/>
  <c r="H5998" i="5"/>
  <c r="I5998" i="5"/>
  <c r="G5999" i="5"/>
  <c r="H5999" i="5"/>
  <c r="I5999" i="5"/>
  <c r="G6000" i="5"/>
  <c r="H6000" i="5"/>
  <c r="I6000" i="5"/>
  <c r="G6001" i="5"/>
  <c r="H6001" i="5"/>
  <c r="I6001" i="5"/>
  <c r="G6002" i="5"/>
  <c r="H6002" i="5"/>
  <c r="I6002" i="5"/>
  <c r="G6003" i="5"/>
  <c r="H6003" i="5"/>
  <c r="I6003" i="5"/>
  <c r="G6004" i="5"/>
  <c r="H6004" i="5"/>
  <c r="I6004" i="5"/>
  <c r="G6005" i="5"/>
  <c r="H6005" i="5"/>
  <c r="I6005" i="5"/>
  <c r="G6006" i="5"/>
  <c r="H6006" i="5"/>
  <c r="I6006" i="5"/>
  <c r="G6007" i="5"/>
  <c r="H6007" i="5"/>
  <c r="I6007" i="5"/>
  <c r="G6008" i="5"/>
  <c r="H6008" i="5"/>
  <c r="I6008" i="5"/>
  <c r="G6009" i="5"/>
  <c r="H6009" i="5"/>
  <c r="I6009" i="5"/>
  <c r="G6010" i="5"/>
  <c r="H6010" i="5"/>
  <c r="I6010" i="5"/>
  <c r="G6011" i="5"/>
  <c r="H6011" i="5"/>
  <c r="I6011" i="5"/>
  <c r="G6012" i="5"/>
  <c r="H6012" i="5"/>
  <c r="I6012" i="5"/>
  <c r="G6013" i="5"/>
  <c r="H6013" i="5"/>
  <c r="I6013" i="5"/>
  <c r="G6014" i="5"/>
  <c r="H6014" i="5"/>
  <c r="I6014" i="5"/>
  <c r="G6015" i="5"/>
  <c r="H6015" i="5"/>
  <c r="I6015" i="5"/>
  <c r="G6016" i="5"/>
  <c r="H6016" i="5"/>
  <c r="I6016" i="5"/>
  <c r="G6017" i="5"/>
  <c r="H6017" i="5"/>
  <c r="I6017" i="5"/>
  <c r="G6018" i="5"/>
  <c r="H6018" i="5"/>
  <c r="I6018" i="5"/>
  <c r="G6019" i="5"/>
  <c r="H6019" i="5"/>
  <c r="I6019" i="5"/>
  <c r="G6020" i="5"/>
  <c r="H6020" i="5"/>
  <c r="I6020" i="5"/>
  <c r="G6021" i="5"/>
  <c r="H6021" i="5"/>
  <c r="I6021" i="5"/>
  <c r="G6022" i="5"/>
  <c r="H6022" i="5"/>
  <c r="I6022" i="5"/>
  <c r="G6023" i="5"/>
  <c r="H6023" i="5"/>
  <c r="I6023" i="5"/>
  <c r="G6024" i="5"/>
  <c r="H6024" i="5"/>
  <c r="I6024" i="5"/>
  <c r="G6025" i="5"/>
  <c r="H6025" i="5"/>
  <c r="I6025" i="5"/>
  <c r="G6026" i="5"/>
  <c r="H6026" i="5"/>
  <c r="I6026" i="5"/>
  <c r="G6027" i="5"/>
  <c r="H6027" i="5"/>
  <c r="I6027" i="5"/>
  <c r="G6028" i="5"/>
  <c r="H6028" i="5"/>
  <c r="I6028" i="5"/>
  <c r="G6029" i="5"/>
  <c r="H6029" i="5"/>
  <c r="I6029" i="5"/>
  <c r="G6030" i="5"/>
  <c r="H6030" i="5"/>
  <c r="I6030" i="5"/>
  <c r="G6031" i="5"/>
  <c r="H6031" i="5"/>
  <c r="I6031" i="5"/>
  <c r="G6032" i="5"/>
  <c r="H6032" i="5"/>
  <c r="I6032" i="5"/>
  <c r="G6033" i="5"/>
  <c r="H6033" i="5"/>
  <c r="I6033" i="5"/>
  <c r="G6034" i="5"/>
  <c r="H6034" i="5"/>
  <c r="I6034" i="5"/>
  <c r="G6035" i="5"/>
  <c r="H6035" i="5"/>
  <c r="I6035" i="5"/>
  <c r="G6036" i="5"/>
  <c r="H6036" i="5"/>
  <c r="I6036" i="5"/>
  <c r="G6037" i="5"/>
  <c r="H6037" i="5"/>
  <c r="I6037" i="5"/>
  <c r="G6038" i="5"/>
  <c r="H6038" i="5"/>
  <c r="I6038" i="5"/>
  <c r="G6039" i="5"/>
  <c r="H6039" i="5"/>
  <c r="I6039" i="5"/>
  <c r="G6040" i="5"/>
  <c r="H6040" i="5"/>
  <c r="I6040" i="5"/>
  <c r="G6041" i="5"/>
  <c r="H6041" i="5"/>
  <c r="I6041" i="5"/>
  <c r="G6042" i="5"/>
  <c r="H6042" i="5"/>
  <c r="I6042" i="5"/>
  <c r="G6043" i="5"/>
  <c r="H6043" i="5"/>
  <c r="I6043" i="5"/>
  <c r="G6044" i="5"/>
  <c r="H6044" i="5"/>
  <c r="I6044" i="5"/>
  <c r="G6045" i="5"/>
  <c r="H6045" i="5"/>
  <c r="I6045" i="5"/>
  <c r="G6046" i="5"/>
  <c r="H6046" i="5"/>
  <c r="I6046" i="5"/>
  <c r="G6047" i="5"/>
  <c r="H6047" i="5"/>
  <c r="I6047" i="5"/>
  <c r="G6048" i="5"/>
  <c r="H6048" i="5"/>
  <c r="I6048" i="5"/>
  <c r="G6049" i="5"/>
  <c r="H6049" i="5"/>
  <c r="I6049" i="5"/>
  <c r="G6050" i="5"/>
  <c r="H6050" i="5"/>
  <c r="I6050" i="5"/>
  <c r="G6051" i="5"/>
  <c r="H6051" i="5"/>
  <c r="I6051" i="5"/>
  <c r="G6052" i="5"/>
  <c r="H6052" i="5"/>
  <c r="I6052" i="5"/>
  <c r="G6053" i="5"/>
  <c r="H6053" i="5"/>
  <c r="I6053" i="5"/>
  <c r="G6054" i="5"/>
  <c r="H6054" i="5"/>
  <c r="I6054" i="5"/>
  <c r="G6055" i="5"/>
  <c r="H6055" i="5"/>
  <c r="I6055" i="5"/>
  <c r="G6056" i="5"/>
  <c r="H6056" i="5"/>
  <c r="I6056" i="5"/>
  <c r="G6057" i="5"/>
  <c r="H6057" i="5"/>
  <c r="I6057" i="5"/>
  <c r="G6058" i="5"/>
  <c r="H6058" i="5"/>
  <c r="I6058" i="5"/>
  <c r="G6059" i="5"/>
  <c r="H6059" i="5"/>
  <c r="I6059" i="5"/>
  <c r="G6060" i="5"/>
  <c r="H6060" i="5"/>
  <c r="I6060" i="5"/>
  <c r="G6061" i="5"/>
  <c r="H6061" i="5"/>
  <c r="I6061" i="5"/>
  <c r="G6062" i="5"/>
  <c r="H6062" i="5"/>
  <c r="I6062" i="5"/>
  <c r="G6063" i="5"/>
  <c r="H6063" i="5"/>
  <c r="I6063" i="5"/>
  <c r="G6064" i="5"/>
  <c r="H6064" i="5"/>
  <c r="I6064" i="5"/>
  <c r="G6065" i="5"/>
  <c r="H6065" i="5"/>
  <c r="I6065" i="5"/>
  <c r="G6066" i="5"/>
  <c r="H6066" i="5"/>
  <c r="I6066" i="5"/>
  <c r="G6067" i="5"/>
  <c r="H6067" i="5"/>
  <c r="I6067" i="5"/>
  <c r="G6068" i="5"/>
  <c r="H6068" i="5"/>
  <c r="I6068" i="5"/>
  <c r="G6069" i="5"/>
  <c r="H6069" i="5"/>
  <c r="I6069" i="5"/>
  <c r="G6070" i="5"/>
  <c r="H6070" i="5"/>
  <c r="I6070" i="5"/>
  <c r="G6071" i="5"/>
  <c r="H6071" i="5"/>
  <c r="I6071" i="5"/>
  <c r="G6072" i="5"/>
  <c r="H6072" i="5"/>
  <c r="I6072" i="5"/>
  <c r="G6073" i="5"/>
  <c r="H6073" i="5"/>
  <c r="I6073" i="5"/>
  <c r="G6074" i="5"/>
  <c r="H6074" i="5"/>
  <c r="I6074" i="5"/>
  <c r="G6075" i="5"/>
  <c r="H6075" i="5"/>
  <c r="I6075" i="5"/>
  <c r="G6076" i="5"/>
  <c r="H6076" i="5"/>
  <c r="I6076" i="5"/>
  <c r="G6077" i="5"/>
  <c r="H6077" i="5"/>
  <c r="I6077" i="5"/>
  <c r="G6078" i="5"/>
  <c r="H6078" i="5"/>
  <c r="I6078" i="5"/>
  <c r="G6079" i="5"/>
  <c r="H6079" i="5"/>
  <c r="I6079" i="5"/>
  <c r="G6080" i="5"/>
  <c r="H6080" i="5"/>
  <c r="I6080" i="5"/>
  <c r="G6081" i="5"/>
  <c r="H6081" i="5"/>
  <c r="I6081" i="5"/>
  <c r="G6082" i="5"/>
  <c r="H6082" i="5"/>
  <c r="I6082" i="5"/>
  <c r="G6083" i="5"/>
  <c r="H6083" i="5"/>
  <c r="I6083" i="5"/>
  <c r="G6084" i="5"/>
  <c r="H6084" i="5"/>
  <c r="I6084" i="5"/>
  <c r="G6085" i="5"/>
  <c r="H6085" i="5"/>
  <c r="I6085" i="5"/>
  <c r="G6086" i="5"/>
  <c r="H6086" i="5"/>
  <c r="I6086" i="5"/>
  <c r="G6087" i="5"/>
  <c r="H6087" i="5"/>
  <c r="I6087" i="5"/>
  <c r="G6088" i="5"/>
  <c r="H6088" i="5"/>
  <c r="I6088" i="5"/>
  <c r="G6089" i="5"/>
  <c r="H6089" i="5"/>
  <c r="I6089" i="5"/>
  <c r="G6090" i="5"/>
  <c r="H6090" i="5"/>
  <c r="I6090" i="5"/>
  <c r="G6091" i="5"/>
  <c r="H6091" i="5"/>
  <c r="I6091" i="5"/>
  <c r="G6092" i="5"/>
  <c r="H6092" i="5"/>
  <c r="I6092" i="5"/>
  <c r="G6093" i="5"/>
  <c r="H6093" i="5"/>
  <c r="I6093" i="5"/>
  <c r="G6094" i="5"/>
  <c r="H6094" i="5"/>
  <c r="I6094" i="5"/>
  <c r="G6095" i="5"/>
  <c r="H6095" i="5"/>
  <c r="I6095" i="5"/>
  <c r="G6096" i="5"/>
  <c r="H6096" i="5"/>
  <c r="I6096" i="5"/>
  <c r="G6097" i="5"/>
  <c r="H6097" i="5"/>
  <c r="I6097" i="5"/>
  <c r="G6098" i="5"/>
  <c r="H6098" i="5"/>
  <c r="I6098" i="5"/>
  <c r="G6099" i="5"/>
  <c r="H6099" i="5"/>
  <c r="I6099" i="5"/>
  <c r="G6100" i="5"/>
  <c r="H6100" i="5"/>
  <c r="I6100" i="5"/>
  <c r="G6101" i="5"/>
  <c r="H6101" i="5"/>
  <c r="I6101" i="5"/>
  <c r="G6102" i="5"/>
  <c r="H6102" i="5"/>
  <c r="I6102" i="5"/>
  <c r="G6103" i="5"/>
  <c r="H6103" i="5"/>
  <c r="I6103" i="5"/>
  <c r="G6104" i="5"/>
  <c r="H6104" i="5"/>
  <c r="I6104" i="5"/>
  <c r="G6105" i="5"/>
  <c r="H6105" i="5"/>
  <c r="I6105" i="5"/>
  <c r="G6106" i="5"/>
  <c r="H6106" i="5"/>
  <c r="I6106" i="5"/>
  <c r="G6107" i="5"/>
  <c r="H6107" i="5"/>
  <c r="I6107" i="5"/>
  <c r="G6108" i="5"/>
  <c r="H6108" i="5"/>
  <c r="I6108" i="5"/>
  <c r="G6109" i="5"/>
  <c r="H6109" i="5"/>
  <c r="I6109" i="5"/>
  <c r="G6110" i="5"/>
  <c r="H6110" i="5"/>
  <c r="I6110" i="5"/>
  <c r="G6111" i="5"/>
  <c r="H6111" i="5"/>
  <c r="I6111" i="5"/>
  <c r="G6112" i="5"/>
  <c r="H6112" i="5"/>
  <c r="I6112" i="5"/>
  <c r="G6113" i="5"/>
  <c r="H6113" i="5"/>
  <c r="I6113" i="5"/>
  <c r="G6114" i="5"/>
  <c r="H6114" i="5"/>
  <c r="I6114" i="5"/>
  <c r="G6115" i="5"/>
  <c r="H6115" i="5"/>
  <c r="I6115" i="5"/>
  <c r="G6116" i="5"/>
  <c r="H6116" i="5"/>
  <c r="I6116" i="5"/>
  <c r="G6117" i="5"/>
  <c r="H6117" i="5"/>
  <c r="I6117" i="5"/>
  <c r="G6118" i="5"/>
  <c r="H6118" i="5"/>
  <c r="I6118" i="5"/>
  <c r="G6119" i="5"/>
  <c r="H6119" i="5"/>
  <c r="I6119" i="5"/>
  <c r="G6120" i="5"/>
  <c r="H6120" i="5"/>
  <c r="I6120" i="5"/>
  <c r="G6121" i="5"/>
  <c r="H6121" i="5"/>
  <c r="I6121" i="5"/>
  <c r="G6122" i="5"/>
  <c r="H6122" i="5"/>
  <c r="I6122" i="5"/>
  <c r="G6123" i="5"/>
  <c r="H6123" i="5"/>
  <c r="I6123" i="5"/>
  <c r="G6124" i="5"/>
  <c r="H6124" i="5"/>
  <c r="I6124" i="5"/>
  <c r="G6125" i="5"/>
  <c r="H6125" i="5"/>
  <c r="I6125" i="5"/>
  <c r="G6126" i="5"/>
  <c r="H6126" i="5"/>
  <c r="I6126" i="5"/>
  <c r="G6127" i="5"/>
  <c r="H6127" i="5"/>
  <c r="I6127" i="5"/>
  <c r="G6128" i="5"/>
  <c r="H6128" i="5"/>
  <c r="I6128" i="5"/>
  <c r="G6129" i="5"/>
  <c r="H6129" i="5"/>
  <c r="I6129" i="5"/>
  <c r="G6130" i="5"/>
  <c r="H6130" i="5"/>
  <c r="I6130" i="5"/>
  <c r="G6131" i="5"/>
  <c r="H6131" i="5"/>
  <c r="I6131" i="5"/>
  <c r="G6132" i="5"/>
  <c r="H6132" i="5"/>
  <c r="I6132" i="5"/>
  <c r="G6133" i="5"/>
  <c r="H6133" i="5"/>
  <c r="I6133" i="5"/>
  <c r="G6134" i="5"/>
  <c r="H6134" i="5"/>
  <c r="I6134" i="5"/>
  <c r="G6135" i="5"/>
  <c r="H6135" i="5"/>
  <c r="I6135" i="5"/>
  <c r="G6136" i="5"/>
  <c r="H6136" i="5"/>
  <c r="I6136" i="5"/>
  <c r="G6137" i="5"/>
  <c r="H6137" i="5"/>
  <c r="I6137" i="5"/>
  <c r="G6138" i="5"/>
  <c r="H6138" i="5"/>
  <c r="I6138" i="5"/>
  <c r="G6139" i="5"/>
  <c r="H6139" i="5"/>
  <c r="I6139" i="5"/>
  <c r="G6140" i="5"/>
  <c r="H6140" i="5"/>
  <c r="I6140" i="5"/>
  <c r="G6141" i="5"/>
  <c r="H6141" i="5"/>
  <c r="I6141" i="5"/>
  <c r="G6142" i="5"/>
  <c r="H6142" i="5"/>
  <c r="I6142" i="5"/>
  <c r="G6143" i="5"/>
  <c r="H6143" i="5"/>
  <c r="I6143" i="5"/>
  <c r="G6144" i="5"/>
  <c r="H6144" i="5"/>
  <c r="I6144" i="5"/>
  <c r="G6145" i="5"/>
  <c r="H6145" i="5"/>
  <c r="I6145" i="5"/>
  <c r="G6146" i="5"/>
  <c r="H6146" i="5"/>
  <c r="I6146" i="5"/>
  <c r="G6147" i="5"/>
  <c r="H6147" i="5"/>
  <c r="I6147" i="5"/>
  <c r="G6148" i="5"/>
  <c r="H6148" i="5"/>
  <c r="I6148" i="5"/>
  <c r="G6149" i="5"/>
  <c r="H6149" i="5"/>
  <c r="I6149" i="5"/>
  <c r="G6150" i="5"/>
  <c r="H6150" i="5"/>
  <c r="I6150" i="5"/>
  <c r="G6151" i="5"/>
  <c r="H6151" i="5"/>
  <c r="I6151" i="5"/>
  <c r="G6152" i="5"/>
  <c r="H6152" i="5"/>
  <c r="I6152" i="5"/>
  <c r="G6153" i="5"/>
  <c r="H6153" i="5"/>
  <c r="I6153" i="5"/>
  <c r="G6154" i="5"/>
  <c r="H6154" i="5"/>
  <c r="I6154" i="5"/>
  <c r="G6155" i="5"/>
  <c r="H6155" i="5"/>
  <c r="I6155" i="5"/>
  <c r="G6156" i="5"/>
  <c r="H6156" i="5"/>
  <c r="I6156" i="5"/>
  <c r="G6157" i="5"/>
  <c r="H6157" i="5"/>
  <c r="I6157" i="5"/>
  <c r="G6158" i="5"/>
  <c r="H6158" i="5"/>
  <c r="I6158" i="5"/>
  <c r="G6159" i="5"/>
  <c r="H6159" i="5"/>
  <c r="I6159" i="5"/>
  <c r="G6160" i="5"/>
  <c r="H6160" i="5"/>
  <c r="I6160" i="5"/>
  <c r="G6161" i="5"/>
  <c r="H6161" i="5"/>
  <c r="I6161" i="5"/>
  <c r="G6162" i="5"/>
  <c r="H6162" i="5"/>
  <c r="I6162" i="5"/>
  <c r="G6163" i="5"/>
  <c r="H6163" i="5"/>
  <c r="I6163" i="5"/>
  <c r="G6164" i="5"/>
  <c r="H6164" i="5"/>
  <c r="I6164" i="5"/>
  <c r="G6165" i="5"/>
  <c r="H6165" i="5"/>
  <c r="I6165" i="5"/>
  <c r="G6166" i="5"/>
  <c r="H6166" i="5"/>
  <c r="I6166" i="5"/>
  <c r="G6167" i="5"/>
  <c r="H6167" i="5"/>
  <c r="I6167" i="5"/>
  <c r="G6168" i="5"/>
  <c r="H6168" i="5"/>
  <c r="I6168" i="5"/>
  <c r="G6169" i="5"/>
  <c r="H6169" i="5"/>
  <c r="I6169" i="5"/>
  <c r="G6170" i="5"/>
  <c r="H6170" i="5"/>
  <c r="I6170" i="5"/>
  <c r="G6171" i="5"/>
  <c r="H6171" i="5"/>
  <c r="I6171" i="5"/>
  <c r="G6172" i="5"/>
  <c r="H6172" i="5"/>
  <c r="I6172" i="5"/>
  <c r="G6173" i="5"/>
  <c r="H6173" i="5"/>
  <c r="I6173" i="5"/>
  <c r="G6174" i="5"/>
  <c r="H6174" i="5"/>
  <c r="I6174" i="5"/>
  <c r="G6175" i="5"/>
  <c r="H6175" i="5"/>
  <c r="I6175" i="5"/>
  <c r="G6176" i="5"/>
  <c r="H6176" i="5"/>
  <c r="I6176" i="5"/>
  <c r="G6177" i="5"/>
  <c r="H6177" i="5"/>
  <c r="I6177" i="5"/>
  <c r="G6178" i="5"/>
  <c r="H6178" i="5"/>
  <c r="I6178" i="5"/>
  <c r="G6179" i="5"/>
  <c r="H6179" i="5"/>
  <c r="I6179" i="5"/>
  <c r="G6180" i="5"/>
  <c r="H6180" i="5"/>
  <c r="I6180" i="5"/>
  <c r="G6181" i="5"/>
  <c r="H6181" i="5"/>
  <c r="I6181" i="5"/>
  <c r="G6182" i="5"/>
  <c r="H6182" i="5"/>
  <c r="I6182" i="5"/>
  <c r="G6183" i="5"/>
  <c r="H6183" i="5"/>
  <c r="I6183" i="5"/>
  <c r="G6184" i="5"/>
  <c r="H6184" i="5"/>
  <c r="I6184" i="5"/>
  <c r="G6185" i="5"/>
  <c r="H6185" i="5"/>
  <c r="I6185" i="5"/>
  <c r="G6186" i="5"/>
  <c r="H6186" i="5"/>
  <c r="I6186" i="5"/>
  <c r="G6187" i="5"/>
  <c r="H6187" i="5"/>
  <c r="I6187" i="5"/>
  <c r="G6188" i="5"/>
  <c r="H6188" i="5"/>
  <c r="I6188" i="5"/>
  <c r="G6189" i="5"/>
  <c r="H6189" i="5"/>
  <c r="I6189" i="5"/>
  <c r="G6190" i="5"/>
  <c r="H6190" i="5"/>
  <c r="I6190" i="5"/>
  <c r="G6191" i="5"/>
  <c r="H6191" i="5"/>
  <c r="I6191" i="5"/>
  <c r="G6192" i="5"/>
  <c r="H6192" i="5"/>
  <c r="I6192" i="5"/>
  <c r="G6193" i="5"/>
  <c r="H6193" i="5"/>
  <c r="I6193" i="5"/>
  <c r="G6194" i="5"/>
  <c r="H6194" i="5"/>
  <c r="I6194" i="5"/>
  <c r="G6195" i="5"/>
  <c r="H6195" i="5"/>
  <c r="I6195" i="5"/>
  <c r="G6196" i="5"/>
  <c r="H6196" i="5"/>
  <c r="I6196" i="5"/>
  <c r="G6197" i="5"/>
  <c r="H6197" i="5"/>
  <c r="I6197" i="5"/>
  <c r="G6198" i="5"/>
  <c r="H6198" i="5"/>
  <c r="I6198" i="5"/>
  <c r="G6199" i="5"/>
  <c r="H6199" i="5"/>
  <c r="I6199" i="5"/>
  <c r="G6200" i="5"/>
  <c r="H6200" i="5"/>
  <c r="I6200" i="5"/>
  <c r="G6201" i="5"/>
  <c r="H6201" i="5"/>
  <c r="I6201" i="5"/>
  <c r="G6202" i="5"/>
  <c r="H6202" i="5"/>
  <c r="I6202" i="5"/>
  <c r="G6203" i="5"/>
  <c r="H6203" i="5"/>
  <c r="I6203" i="5"/>
  <c r="G6204" i="5"/>
  <c r="H6204" i="5"/>
  <c r="I6204" i="5"/>
  <c r="G6205" i="5"/>
  <c r="H6205" i="5"/>
  <c r="I6205" i="5"/>
  <c r="G6206" i="5"/>
  <c r="H6206" i="5"/>
  <c r="I6206" i="5"/>
  <c r="G6207" i="5"/>
  <c r="H6207" i="5"/>
  <c r="I6207" i="5"/>
  <c r="G6208" i="5"/>
  <c r="H6208" i="5"/>
  <c r="I6208" i="5"/>
  <c r="G6209" i="5"/>
  <c r="H6209" i="5"/>
  <c r="I6209" i="5"/>
  <c r="G6210" i="5"/>
  <c r="H6210" i="5"/>
  <c r="I6210" i="5"/>
  <c r="G6211" i="5"/>
  <c r="H6211" i="5"/>
  <c r="I6211" i="5"/>
  <c r="G6212" i="5"/>
  <c r="H6212" i="5"/>
  <c r="I6212" i="5"/>
  <c r="G6213" i="5"/>
  <c r="H6213" i="5"/>
  <c r="I6213" i="5"/>
  <c r="G6214" i="5"/>
  <c r="H6214" i="5"/>
  <c r="I6214" i="5"/>
  <c r="G6215" i="5"/>
  <c r="H6215" i="5"/>
  <c r="I6215" i="5"/>
  <c r="G6216" i="5"/>
  <c r="H6216" i="5"/>
  <c r="I6216" i="5"/>
  <c r="G6217" i="5"/>
  <c r="H6217" i="5"/>
  <c r="I6217" i="5"/>
  <c r="G6218" i="5"/>
  <c r="H6218" i="5"/>
  <c r="I6218" i="5"/>
  <c r="G6219" i="5"/>
  <c r="H6219" i="5"/>
  <c r="I6219" i="5"/>
  <c r="G6220" i="5"/>
  <c r="H6220" i="5"/>
  <c r="I6220" i="5"/>
  <c r="G6221" i="5"/>
  <c r="H6221" i="5"/>
  <c r="I6221" i="5"/>
  <c r="G6222" i="5"/>
  <c r="H6222" i="5"/>
  <c r="I6222" i="5"/>
  <c r="G6223" i="5"/>
  <c r="H6223" i="5"/>
  <c r="I6223" i="5"/>
  <c r="G6224" i="5"/>
  <c r="H6224" i="5"/>
  <c r="I6224" i="5"/>
  <c r="G6225" i="5"/>
  <c r="H6225" i="5"/>
  <c r="I6225" i="5"/>
  <c r="G6226" i="5"/>
  <c r="H6226" i="5"/>
  <c r="I6226" i="5"/>
  <c r="G6227" i="5"/>
  <c r="H6227" i="5"/>
  <c r="I6227" i="5"/>
  <c r="G6228" i="5"/>
  <c r="H6228" i="5"/>
  <c r="I6228" i="5"/>
  <c r="G6229" i="5"/>
  <c r="H6229" i="5"/>
  <c r="I6229" i="5"/>
  <c r="G6230" i="5"/>
  <c r="H6230" i="5"/>
  <c r="I6230" i="5"/>
  <c r="G6231" i="5"/>
  <c r="H6231" i="5"/>
  <c r="I6231" i="5"/>
  <c r="G6232" i="5"/>
  <c r="H6232" i="5"/>
  <c r="I6232" i="5"/>
  <c r="G6233" i="5"/>
  <c r="H6233" i="5"/>
  <c r="I6233" i="5"/>
  <c r="G6234" i="5"/>
  <c r="H6234" i="5"/>
  <c r="I6234" i="5"/>
  <c r="G6235" i="5"/>
  <c r="H6235" i="5"/>
  <c r="I6235" i="5"/>
  <c r="G6236" i="5"/>
  <c r="H6236" i="5"/>
  <c r="I6236" i="5"/>
  <c r="G6237" i="5"/>
  <c r="H6237" i="5"/>
  <c r="I6237" i="5"/>
  <c r="G6238" i="5"/>
  <c r="H6238" i="5"/>
  <c r="I6238" i="5"/>
  <c r="G6239" i="5"/>
  <c r="H6239" i="5"/>
  <c r="I6239" i="5"/>
  <c r="G6240" i="5"/>
  <c r="H6240" i="5"/>
  <c r="I6240" i="5"/>
  <c r="G6241" i="5"/>
  <c r="H6241" i="5"/>
  <c r="I6241" i="5"/>
  <c r="G6242" i="5"/>
  <c r="H6242" i="5"/>
  <c r="I6242" i="5"/>
  <c r="G6243" i="5"/>
  <c r="H6243" i="5"/>
  <c r="I6243" i="5"/>
  <c r="G6244" i="5"/>
  <c r="H6244" i="5"/>
  <c r="I6244" i="5"/>
  <c r="G6245" i="5"/>
  <c r="H6245" i="5"/>
  <c r="I6245" i="5"/>
  <c r="G6246" i="5"/>
  <c r="H6246" i="5"/>
  <c r="I6246" i="5"/>
  <c r="G6247" i="5"/>
  <c r="H6247" i="5"/>
  <c r="I6247" i="5"/>
  <c r="G6248" i="5"/>
  <c r="H6248" i="5"/>
  <c r="I6248" i="5"/>
  <c r="G6249" i="5"/>
  <c r="H6249" i="5"/>
  <c r="I6249" i="5"/>
  <c r="G6250" i="5"/>
  <c r="H6250" i="5"/>
  <c r="I6250" i="5"/>
  <c r="G6251" i="5"/>
  <c r="H6251" i="5"/>
  <c r="I6251" i="5"/>
  <c r="G4" i="5"/>
  <c r="H4" i="5"/>
  <c r="I4" i="5"/>
  <c r="F3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3073" i="5"/>
  <c r="F3074" i="5"/>
  <c r="F3075" i="5"/>
  <c r="F3076" i="5"/>
  <c r="F3077" i="5"/>
  <c r="F3078" i="5"/>
  <c r="F3079" i="5"/>
  <c r="F3080" i="5"/>
  <c r="F3081" i="5"/>
  <c r="F3082" i="5"/>
  <c r="F3083" i="5"/>
  <c r="F3084" i="5"/>
  <c r="F3085" i="5"/>
  <c r="F3086" i="5"/>
  <c r="F3087" i="5"/>
  <c r="F3088" i="5"/>
  <c r="F3089" i="5"/>
  <c r="F3090" i="5"/>
  <c r="F3091" i="5"/>
  <c r="F3092" i="5"/>
  <c r="F3093" i="5"/>
  <c r="F3094" i="5"/>
  <c r="F3095" i="5"/>
  <c r="F3096" i="5"/>
  <c r="F3097" i="5"/>
  <c r="F3098" i="5"/>
  <c r="F3099" i="5"/>
  <c r="F3100" i="5"/>
  <c r="F3101" i="5"/>
  <c r="F3102" i="5"/>
  <c r="F3103" i="5"/>
  <c r="F3104" i="5"/>
  <c r="F3105" i="5"/>
  <c r="F3106" i="5"/>
  <c r="F3107" i="5"/>
  <c r="F3108" i="5"/>
  <c r="F3109" i="5"/>
  <c r="F3110" i="5"/>
  <c r="F3111" i="5"/>
  <c r="F3112" i="5"/>
  <c r="F3113" i="5"/>
  <c r="F3114" i="5"/>
  <c r="F3115" i="5"/>
  <c r="F3116" i="5"/>
  <c r="F3117" i="5"/>
  <c r="F3118" i="5"/>
  <c r="F3119" i="5"/>
  <c r="F3120" i="5"/>
  <c r="F3121" i="5"/>
  <c r="F3122" i="5"/>
  <c r="F3123" i="5"/>
  <c r="F3124" i="5"/>
  <c r="F3125" i="5"/>
  <c r="F3126" i="5"/>
  <c r="F3127" i="5"/>
  <c r="F3128" i="5"/>
  <c r="F3129" i="5"/>
  <c r="F3130" i="5"/>
  <c r="F3131" i="5"/>
  <c r="F3132" i="5"/>
  <c r="F3133" i="5"/>
  <c r="F3134" i="5"/>
  <c r="F3135" i="5"/>
  <c r="F3136" i="5"/>
  <c r="F3137" i="5"/>
  <c r="F3138" i="5"/>
  <c r="F3139" i="5"/>
  <c r="F3140" i="5"/>
  <c r="F3141" i="5"/>
  <c r="F3142" i="5"/>
  <c r="F3143" i="5"/>
  <c r="F3144" i="5"/>
  <c r="F3145" i="5"/>
  <c r="F3146" i="5"/>
  <c r="F3147" i="5"/>
  <c r="F3148" i="5"/>
  <c r="F3149" i="5"/>
  <c r="F3150" i="5"/>
  <c r="F3151" i="5"/>
  <c r="F3152" i="5"/>
  <c r="F3153" i="5"/>
  <c r="F3154" i="5"/>
  <c r="F3155" i="5"/>
  <c r="F3156" i="5"/>
  <c r="F3157" i="5"/>
  <c r="F3158" i="5"/>
  <c r="F3159" i="5"/>
  <c r="F3160" i="5"/>
  <c r="F3161" i="5"/>
  <c r="F3162" i="5"/>
  <c r="F3163" i="5"/>
  <c r="F3164" i="5"/>
  <c r="F3165" i="5"/>
  <c r="F3166" i="5"/>
  <c r="F3167" i="5"/>
  <c r="F3168" i="5"/>
  <c r="F3169" i="5"/>
  <c r="F3170" i="5"/>
  <c r="F3171" i="5"/>
  <c r="F3172" i="5"/>
  <c r="F3173" i="5"/>
  <c r="F3174" i="5"/>
  <c r="F3175" i="5"/>
  <c r="F3176" i="5"/>
  <c r="F3177" i="5"/>
  <c r="F3178" i="5"/>
  <c r="F3179" i="5"/>
  <c r="F3180" i="5"/>
  <c r="F3181" i="5"/>
  <c r="F3182" i="5"/>
  <c r="F3183" i="5"/>
  <c r="F3184" i="5"/>
  <c r="F3185" i="5"/>
  <c r="F3186" i="5"/>
  <c r="F3187" i="5"/>
  <c r="F3188" i="5"/>
  <c r="F3189" i="5"/>
  <c r="F3190" i="5"/>
  <c r="F3191" i="5"/>
  <c r="F3192" i="5"/>
  <c r="F3193" i="5"/>
  <c r="F3194" i="5"/>
  <c r="F3195" i="5"/>
  <c r="F3196" i="5"/>
  <c r="F3197" i="5"/>
  <c r="F3198" i="5"/>
  <c r="F3199" i="5"/>
  <c r="F3200" i="5"/>
  <c r="F3201" i="5"/>
  <c r="F3202" i="5"/>
  <c r="F3203" i="5"/>
  <c r="F3204" i="5"/>
  <c r="F3205" i="5"/>
  <c r="F3206" i="5"/>
  <c r="F3207" i="5"/>
  <c r="F3208" i="5"/>
  <c r="F3209" i="5"/>
  <c r="F3210" i="5"/>
  <c r="F3211" i="5"/>
  <c r="F3212" i="5"/>
  <c r="F3213" i="5"/>
  <c r="F3214" i="5"/>
  <c r="F3215" i="5"/>
  <c r="F3216" i="5"/>
  <c r="F3217" i="5"/>
  <c r="F3218" i="5"/>
  <c r="F3219" i="5"/>
  <c r="F3220" i="5"/>
  <c r="F3221" i="5"/>
  <c r="F3222" i="5"/>
  <c r="F3223" i="5"/>
  <c r="F3224" i="5"/>
  <c r="F3225" i="5"/>
  <c r="F3226" i="5"/>
  <c r="F3227" i="5"/>
  <c r="F3228" i="5"/>
  <c r="F3229" i="5"/>
  <c r="F3230" i="5"/>
  <c r="F3231" i="5"/>
  <c r="F3232" i="5"/>
  <c r="F3233" i="5"/>
  <c r="F3234" i="5"/>
  <c r="F3235" i="5"/>
  <c r="F3236" i="5"/>
  <c r="F3237" i="5"/>
  <c r="F3238" i="5"/>
  <c r="F3239" i="5"/>
  <c r="F3240" i="5"/>
  <c r="F3241" i="5"/>
  <c r="F3242" i="5"/>
  <c r="F3243" i="5"/>
  <c r="F3244" i="5"/>
  <c r="F3245" i="5"/>
  <c r="F3246" i="5"/>
  <c r="F3247" i="5"/>
  <c r="F3248" i="5"/>
  <c r="F3249" i="5"/>
  <c r="F3250" i="5"/>
  <c r="F3251" i="5"/>
  <c r="F3252" i="5"/>
  <c r="F3253" i="5"/>
  <c r="F3254" i="5"/>
  <c r="F3255" i="5"/>
  <c r="F3256" i="5"/>
  <c r="F3257" i="5"/>
  <c r="F3258" i="5"/>
  <c r="F3259" i="5"/>
  <c r="F3260" i="5"/>
  <c r="F3261" i="5"/>
  <c r="F3262" i="5"/>
  <c r="F3263" i="5"/>
  <c r="F3264" i="5"/>
  <c r="F3265" i="5"/>
  <c r="F3266" i="5"/>
  <c r="F3267" i="5"/>
  <c r="F3268" i="5"/>
  <c r="F3269" i="5"/>
  <c r="F3270" i="5"/>
  <c r="F3271" i="5"/>
  <c r="F3272" i="5"/>
  <c r="F3273" i="5"/>
  <c r="F3274" i="5"/>
  <c r="F3275" i="5"/>
  <c r="F3276" i="5"/>
  <c r="F3277" i="5"/>
  <c r="F3278" i="5"/>
  <c r="F3279" i="5"/>
  <c r="F3280" i="5"/>
  <c r="F3281" i="5"/>
  <c r="F3282" i="5"/>
  <c r="F3283" i="5"/>
  <c r="F3284" i="5"/>
  <c r="F3285" i="5"/>
  <c r="F3286" i="5"/>
  <c r="F3287" i="5"/>
  <c r="F3288" i="5"/>
  <c r="F3289" i="5"/>
  <c r="F3290" i="5"/>
  <c r="F3291" i="5"/>
  <c r="F3292" i="5"/>
  <c r="F3293" i="5"/>
  <c r="F3294" i="5"/>
  <c r="F3295" i="5"/>
  <c r="F3296" i="5"/>
  <c r="F3297" i="5"/>
  <c r="F3298" i="5"/>
  <c r="F3299" i="5"/>
  <c r="F3300" i="5"/>
  <c r="F3301" i="5"/>
  <c r="F3302" i="5"/>
  <c r="F3303" i="5"/>
  <c r="F3304" i="5"/>
  <c r="F3305" i="5"/>
  <c r="F3306" i="5"/>
  <c r="F3307" i="5"/>
  <c r="F3308" i="5"/>
  <c r="F3309" i="5"/>
  <c r="F3310" i="5"/>
  <c r="F3311" i="5"/>
  <c r="F3312" i="5"/>
  <c r="F3313" i="5"/>
  <c r="F3314" i="5"/>
  <c r="F3315" i="5"/>
  <c r="F3316" i="5"/>
  <c r="F3317" i="5"/>
  <c r="F3318" i="5"/>
  <c r="F3319" i="5"/>
  <c r="F3320" i="5"/>
  <c r="F3321" i="5"/>
  <c r="F3322" i="5"/>
  <c r="F3323" i="5"/>
  <c r="F3324" i="5"/>
  <c r="F3325" i="5"/>
  <c r="F3326" i="5"/>
  <c r="F3327" i="5"/>
  <c r="F3328" i="5"/>
  <c r="F3329" i="5"/>
  <c r="F3330" i="5"/>
  <c r="F3331" i="5"/>
  <c r="F3332" i="5"/>
  <c r="F3333" i="5"/>
  <c r="F3334" i="5"/>
  <c r="F3335" i="5"/>
  <c r="F3336" i="5"/>
  <c r="F3337" i="5"/>
  <c r="F3338" i="5"/>
  <c r="F3339" i="5"/>
  <c r="F3340" i="5"/>
  <c r="F3341" i="5"/>
  <c r="F3342" i="5"/>
  <c r="F3343" i="5"/>
  <c r="F3344" i="5"/>
  <c r="F3345" i="5"/>
  <c r="F3346" i="5"/>
  <c r="F3347" i="5"/>
  <c r="F3348" i="5"/>
  <c r="F3349" i="5"/>
  <c r="F3350" i="5"/>
  <c r="F3351" i="5"/>
  <c r="F3352" i="5"/>
  <c r="F3353" i="5"/>
  <c r="F3354" i="5"/>
  <c r="F3355" i="5"/>
  <c r="F3356" i="5"/>
  <c r="F3357" i="5"/>
  <c r="F3358" i="5"/>
  <c r="F3359" i="5"/>
  <c r="F3360" i="5"/>
  <c r="F3361" i="5"/>
  <c r="F3362" i="5"/>
  <c r="F3363" i="5"/>
  <c r="F3364" i="5"/>
  <c r="F3365" i="5"/>
  <c r="F3366" i="5"/>
  <c r="F3367" i="5"/>
  <c r="F3368" i="5"/>
  <c r="F3369" i="5"/>
  <c r="F3370" i="5"/>
  <c r="F3371" i="5"/>
  <c r="F3372" i="5"/>
  <c r="F3373" i="5"/>
  <c r="F3374" i="5"/>
  <c r="F3375" i="5"/>
  <c r="F3376" i="5"/>
  <c r="F3377" i="5"/>
  <c r="F3378" i="5"/>
  <c r="F3379" i="5"/>
  <c r="F3380" i="5"/>
  <c r="F3381" i="5"/>
  <c r="F3382" i="5"/>
  <c r="F3383" i="5"/>
  <c r="F3384" i="5"/>
  <c r="F3385" i="5"/>
  <c r="F3386" i="5"/>
  <c r="F3387" i="5"/>
  <c r="F3388" i="5"/>
  <c r="F3389" i="5"/>
  <c r="F3390" i="5"/>
  <c r="F3391" i="5"/>
  <c r="F3392" i="5"/>
  <c r="F3393" i="5"/>
  <c r="F3394" i="5"/>
  <c r="F3395" i="5"/>
  <c r="F3396" i="5"/>
  <c r="F3397" i="5"/>
  <c r="F3398" i="5"/>
  <c r="F3399" i="5"/>
  <c r="F3400" i="5"/>
  <c r="F3401" i="5"/>
  <c r="F3402" i="5"/>
  <c r="F3403" i="5"/>
  <c r="F3404" i="5"/>
  <c r="F3405" i="5"/>
  <c r="F3406" i="5"/>
  <c r="F3407" i="5"/>
  <c r="F3408" i="5"/>
  <c r="F3409" i="5"/>
  <c r="F3410" i="5"/>
  <c r="F3411" i="5"/>
  <c r="F3412" i="5"/>
  <c r="F3413" i="5"/>
  <c r="F3414" i="5"/>
  <c r="F3415" i="5"/>
  <c r="F3416" i="5"/>
  <c r="F3417" i="5"/>
  <c r="F3418" i="5"/>
  <c r="F3419" i="5"/>
  <c r="F3420" i="5"/>
  <c r="F3421" i="5"/>
  <c r="F3422" i="5"/>
  <c r="F3423" i="5"/>
  <c r="F3424" i="5"/>
  <c r="F3425" i="5"/>
  <c r="F3426" i="5"/>
  <c r="F3427" i="5"/>
  <c r="F3428" i="5"/>
  <c r="F3429" i="5"/>
  <c r="F3430" i="5"/>
  <c r="F3431" i="5"/>
  <c r="F3432" i="5"/>
  <c r="F3433" i="5"/>
  <c r="F3434" i="5"/>
  <c r="F3435" i="5"/>
  <c r="F3436" i="5"/>
  <c r="F3437" i="5"/>
  <c r="F3438" i="5"/>
  <c r="F3439" i="5"/>
  <c r="F3440" i="5"/>
  <c r="F3441" i="5"/>
  <c r="F3442" i="5"/>
  <c r="F3443" i="5"/>
  <c r="F3444" i="5"/>
  <c r="F3445" i="5"/>
  <c r="F3446" i="5"/>
  <c r="F3447" i="5"/>
  <c r="F3448" i="5"/>
  <c r="F3449" i="5"/>
  <c r="F3450" i="5"/>
  <c r="F3451" i="5"/>
  <c r="F3452" i="5"/>
  <c r="F3453" i="5"/>
  <c r="F3454" i="5"/>
  <c r="F3455" i="5"/>
  <c r="F3456" i="5"/>
  <c r="F3457" i="5"/>
  <c r="F3458" i="5"/>
  <c r="F3459" i="5"/>
  <c r="F3460" i="5"/>
  <c r="F3461" i="5"/>
  <c r="F3462" i="5"/>
  <c r="F3463" i="5"/>
  <c r="F3464" i="5"/>
  <c r="F3465" i="5"/>
  <c r="F3466" i="5"/>
  <c r="F3467" i="5"/>
  <c r="F3468" i="5"/>
  <c r="F3469" i="5"/>
  <c r="F3470" i="5"/>
  <c r="F3471" i="5"/>
  <c r="F3472" i="5"/>
  <c r="F3473" i="5"/>
  <c r="F3474" i="5"/>
  <c r="F3475" i="5"/>
  <c r="F3476" i="5"/>
  <c r="F3477" i="5"/>
  <c r="F3478" i="5"/>
  <c r="F3479" i="5"/>
  <c r="F3480" i="5"/>
  <c r="F3481" i="5"/>
  <c r="F3482" i="5"/>
  <c r="F3483" i="5"/>
  <c r="F3484" i="5"/>
  <c r="F3485" i="5"/>
  <c r="F3486" i="5"/>
  <c r="F3487" i="5"/>
  <c r="F3488" i="5"/>
  <c r="F3489" i="5"/>
  <c r="F3490" i="5"/>
  <c r="F3491" i="5"/>
  <c r="F3492" i="5"/>
  <c r="F3493" i="5"/>
  <c r="F3494" i="5"/>
  <c r="F3495" i="5"/>
  <c r="F3496" i="5"/>
  <c r="F3497" i="5"/>
  <c r="F3498" i="5"/>
  <c r="F3499" i="5"/>
  <c r="F3500" i="5"/>
  <c r="F3501" i="5"/>
  <c r="F3502" i="5"/>
  <c r="F3503" i="5"/>
  <c r="F3504" i="5"/>
  <c r="F3505" i="5"/>
  <c r="F3506" i="5"/>
  <c r="F3507" i="5"/>
  <c r="F3508" i="5"/>
  <c r="F3509" i="5"/>
  <c r="F3510" i="5"/>
  <c r="F3511" i="5"/>
  <c r="F3512" i="5"/>
  <c r="F3513" i="5"/>
  <c r="F3514" i="5"/>
  <c r="F3515" i="5"/>
  <c r="F3516" i="5"/>
  <c r="F3517" i="5"/>
  <c r="F3518" i="5"/>
  <c r="F3519" i="5"/>
  <c r="F3520" i="5"/>
  <c r="F3521" i="5"/>
  <c r="F3522" i="5"/>
  <c r="F3523" i="5"/>
  <c r="F3524" i="5"/>
  <c r="F3525" i="5"/>
  <c r="F3526" i="5"/>
  <c r="F3527" i="5"/>
  <c r="F3528" i="5"/>
  <c r="F3529" i="5"/>
  <c r="F3530" i="5"/>
  <c r="F3531" i="5"/>
  <c r="F3532" i="5"/>
  <c r="F3533" i="5"/>
  <c r="F3534" i="5"/>
  <c r="F3535" i="5"/>
  <c r="F3536" i="5"/>
  <c r="F3537" i="5"/>
  <c r="F3538" i="5"/>
  <c r="F3539" i="5"/>
  <c r="F3540" i="5"/>
  <c r="F3541" i="5"/>
  <c r="F3542" i="5"/>
  <c r="F3543" i="5"/>
  <c r="F3544" i="5"/>
  <c r="F3545" i="5"/>
  <c r="F3546" i="5"/>
  <c r="F3547" i="5"/>
  <c r="F3548" i="5"/>
  <c r="F3549" i="5"/>
  <c r="F3550" i="5"/>
  <c r="F3551" i="5"/>
  <c r="F3552" i="5"/>
  <c r="F3553" i="5"/>
  <c r="F3554" i="5"/>
  <c r="F3555" i="5"/>
  <c r="F3556" i="5"/>
  <c r="F3557" i="5"/>
  <c r="F3558" i="5"/>
  <c r="F3559" i="5"/>
  <c r="F3560" i="5"/>
  <c r="F3561" i="5"/>
  <c r="F3562" i="5"/>
  <c r="F3563" i="5"/>
  <c r="F3564" i="5"/>
  <c r="F3565" i="5"/>
  <c r="F3566" i="5"/>
  <c r="F3567" i="5"/>
  <c r="F3568" i="5"/>
  <c r="F3569" i="5"/>
  <c r="F3570" i="5"/>
  <c r="F3571" i="5"/>
  <c r="F3572" i="5"/>
  <c r="F3573" i="5"/>
  <c r="F3574" i="5"/>
  <c r="F3575" i="5"/>
  <c r="F3576" i="5"/>
  <c r="F3577" i="5"/>
  <c r="F3578" i="5"/>
  <c r="F3579" i="5"/>
  <c r="F3580" i="5"/>
  <c r="F3581" i="5"/>
  <c r="F3582" i="5"/>
  <c r="F3583" i="5"/>
  <c r="F3584" i="5"/>
  <c r="F3585" i="5"/>
  <c r="F3586" i="5"/>
  <c r="F3587" i="5"/>
  <c r="F3588" i="5"/>
  <c r="F3589" i="5"/>
  <c r="F3590" i="5"/>
  <c r="F3591" i="5"/>
  <c r="F3592" i="5"/>
  <c r="F3593" i="5"/>
  <c r="F3594" i="5"/>
  <c r="F3595" i="5"/>
  <c r="F3596" i="5"/>
  <c r="F3597" i="5"/>
  <c r="F3598" i="5"/>
  <c r="F3599" i="5"/>
  <c r="F3600" i="5"/>
  <c r="F3601" i="5"/>
  <c r="F3602" i="5"/>
  <c r="F3603" i="5"/>
  <c r="F3604" i="5"/>
  <c r="F3605" i="5"/>
  <c r="F3606" i="5"/>
  <c r="F3607" i="5"/>
  <c r="F3608" i="5"/>
  <c r="F3609" i="5"/>
  <c r="F3610" i="5"/>
  <c r="F3611" i="5"/>
  <c r="F3612" i="5"/>
  <c r="F3613" i="5"/>
  <c r="F3614" i="5"/>
  <c r="F3615" i="5"/>
  <c r="F3616" i="5"/>
  <c r="F3617" i="5"/>
  <c r="F3618" i="5"/>
  <c r="F3619" i="5"/>
  <c r="F3620" i="5"/>
  <c r="F3621" i="5"/>
  <c r="F3622" i="5"/>
  <c r="F3623" i="5"/>
  <c r="F3624" i="5"/>
  <c r="F3625" i="5"/>
  <c r="F3626" i="5"/>
  <c r="F3627" i="5"/>
  <c r="F3628" i="5"/>
  <c r="F3629" i="5"/>
  <c r="F3630" i="5"/>
  <c r="F3631" i="5"/>
  <c r="F3632" i="5"/>
  <c r="F3633" i="5"/>
  <c r="F3634" i="5"/>
  <c r="F3635" i="5"/>
  <c r="F3636" i="5"/>
  <c r="F3637" i="5"/>
  <c r="F3638" i="5"/>
  <c r="F3639" i="5"/>
  <c r="F3640" i="5"/>
  <c r="F3641" i="5"/>
  <c r="F3642" i="5"/>
  <c r="F3643" i="5"/>
  <c r="F3644" i="5"/>
  <c r="F3645" i="5"/>
  <c r="F3646" i="5"/>
  <c r="F3647" i="5"/>
  <c r="F3648" i="5"/>
  <c r="F3649" i="5"/>
  <c r="F3650" i="5"/>
  <c r="F3651" i="5"/>
  <c r="F3652" i="5"/>
  <c r="F3653" i="5"/>
  <c r="F3654" i="5"/>
  <c r="F3655" i="5"/>
  <c r="F3656" i="5"/>
  <c r="F3657" i="5"/>
  <c r="F3658" i="5"/>
  <c r="F3659" i="5"/>
  <c r="F3660" i="5"/>
  <c r="F3661" i="5"/>
  <c r="F3662" i="5"/>
  <c r="F3663" i="5"/>
  <c r="F3664" i="5"/>
  <c r="F3665" i="5"/>
  <c r="F3666" i="5"/>
  <c r="F3667" i="5"/>
  <c r="F3668" i="5"/>
  <c r="F3669" i="5"/>
  <c r="F3670" i="5"/>
  <c r="F3671" i="5"/>
  <c r="F3672" i="5"/>
  <c r="F3673" i="5"/>
  <c r="F3674" i="5"/>
  <c r="F3675" i="5"/>
  <c r="F3676" i="5"/>
  <c r="F3677" i="5"/>
  <c r="F3678" i="5"/>
  <c r="F3679" i="5"/>
  <c r="F3680" i="5"/>
  <c r="F3681" i="5"/>
  <c r="F3682" i="5"/>
  <c r="F3683" i="5"/>
  <c r="F3684" i="5"/>
  <c r="F3685" i="5"/>
  <c r="F3686" i="5"/>
  <c r="F3687" i="5"/>
  <c r="F3688" i="5"/>
  <c r="F3689" i="5"/>
  <c r="F3690" i="5"/>
  <c r="F3691" i="5"/>
  <c r="F3692" i="5"/>
  <c r="F3693" i="5"/>
  <c r="F3694" i="5"/>
  <c r="F3695" i="5"/>
  <c r="F3696" i="5"/>
  <c r="F3697" i="5"/>
  <c r="F3698" i="5"/>
  <c r="F3699" i="5"/>
  <c r="F3700" i="5"/>
  <c r="F3701" i="5"/>
  <c r="F3702" i="5"/>
  <c r="F3703" i="5"/>
  <c r="F3704" i="5"/>
  <c r="F3705" i="5"/>
  <c r="F3706" i="5"/>
  <c r="F3707" i="5"/>
  <c r="F3708" i="5"/>
  <c r="F3709" i="5"/>
  <c r="F3710" i="5"/>
  <c r="F3711" i="5"/>
  <c r="F3712" i="5"/>
  <c r="F3713" i="5"/>
  <c r="F3714" i="5"/>
  <c r="F3715" i="5"/>
  <c r="F3716" i="5"/>
  <c r="F3717" i="5"/>
  <c r="F3718" i="5"/>
  <c r="F3719" i="5"/>
  <c r="F3720" i="5"/>
  <c r="F3721" i="5"/>
  <c r="F3722" i="5"/>
  <c r="F3723" i="5"/>
  <c r="F3724" i="5"/>
  <c r="F3725" i="5"/>
  <c r="F3726" i="5"/>
  <c r="F3727" i="5"/>
  <c r="F3728" i="5"/>
  <c r="F3729" i="5"/>
  <c r="F3730" i="5"/>
  <c r="F3731" i="5"/>
  <c r="F3732" i="5"/>
  <c r="F3733" i="5"/>
  <c r="F3734" i="5"/>
  <c r="F3735" i="5"/>
  <c r="F3736" i="5"/>
  <c r="F3737" i="5"/>
  <c r="F3738" i="5"/>
  <c r="F3739" i="5"/>
  <c r="F3740" i="5"/>
  <c r="F3741" i="5"/>
  <c r="F3742" i="5"/>
  <c r="F3743" i="5"/>
  <c r="F3744" i="5"/>
  <c r="F3745" i="5"/>
  <c r="F3746" i="5"/>
  <c r="F3747" i="5"/>
  <c r="F3748" i="5"/>
  <c r="F3749" i="5"/>
  <c r="F3750" i="5"/>
  <c r="F3751" i="5"/>
  <c r="F3752" i="5"/>
  <c r="F3753" i="5"/>
  <c r="F3754" i="5"/>
  <c r="F3755" i="5"/>
  <c r="F3756" i="5"/>
  <c r="F3757" i="5"/>
  <c r="F3758" i="5"/>
  <c r="F3759" i="5"/>
  <c r="F3760" i="5"/>
  <c r="F3761" i="5"/>
  <c r="F3762" i="5"/>
  <c r="F3763" i="5"/>
  <c r="F3764" i="5"/>
  <c r="F3765" i="5"/>
  <c r="F3766" i="5"/>
  <c r="F3767" i="5"/>
  <c r="F3768" i="5"/>
  <c r="F3769" i="5"/>
  <c r="F3770" i="5"/>
  <c r="F3771" i="5"/>
  <c r="F3772" i="5"/>
  <c r="F3773" i="5"/>
  <c r="F3774" i="5"/>
  <c r="F3775" i="5"/>
  <c r="F3776" i="5"/>
  <c r="F3777" i="5"/>
  <c r="F3778" i="5"/>
  <c r="F3779" i="5"/>
  <c r="F3780" i="5"/>
  <c r="F3781" i="5"/>
  <c r="F3782" i="5"/>
  <c r="F3783" i="5"/>
  <c r="F3784" i="5"/>
  <c r="F3785" i="5"/>
  <c r="F3786" i="5"/>
  <c r="F3787" i="5"/>
  <c r="F3788" i="5"/>
  <c r="F3789" i="5"/>
  <c r="F3790" i="5"/>
  <c r="F3791" i="5"/>
  <c r="F3792" i="5"/>
  <c r="F3793" i="5"/>
  <c r="F3794" i="5"/>
  <c r="F3795" i="5"/>
  <c r="F3796" i="5"/>
  <c r="F3797" i="5"/>
  <c r="F3798" i="5"/>
  <c r="F3799" i="5"/>
  <c r="F3800" i="5"/>
  <c r="F3801" i="5"/>
  <c r="F3802" i="5"/>
  <c r="F3803" i="5"/>
  <c r="F3804" i="5"/>
  <c r="F3805" i="5"/>
  <c r="F3806" i="5"/>
  <c r="F3807" i="5"/>
  <c r="F3808" i="5"/>
  <c r="F3809" i="5"/>
  <c r="F3810" i="5"/>
  <c r="F3811" i="5"/>
  <c r="F3812" i="5"/>
  <c r="F3813" i="5"/>
  <c r="F3814" i="5"/>
  <c r="F3815" i="5"/>
  <c r="F3816" i="5"/>
  <c r="F3817" i="5"/>
  <c r="F3818" i="5"/>
  <c r="F3819" i="5"/>
  <c r="F3820" i="5"/>
  <c r="F3821" i="5"/>
  <c r="F3822" i="5"/>
  <c r="F3823" i="5"/>
  <c r="F3824" i="5"/>
  <c r="F3825" i="5"/>
  <c r="F3826" i="5"/>
  <c r="F3827" i="5"/>
  <c r="F3828" i="5"/>
  <c r="F3829" i="5"/>
  <c r="F3830" i="5"/>
  <c r="F3831" i="5"/>
  <c r="F3832" i="5"/>
  <c r="F3833" i="5"/>
  <c r="F3834" i="5"/>
  <c r="F3835" i="5"/>
  <c r="F3836" i="5"/>
  <c r="F3837" i="5"/>
  <c r="F3838" i="5"/>
  <c r="F3839" i="5"/>
  <c r="F3840" i="5"/>
  <c r="F3841" i="5"/>
  <c r="F3842" i="5"/>
  <c r="F3843" i="5"/>
  <c r="F3844" i="5"/>
  <c r="F3845" i="5"/>
  <c r="F3846" i="5"/>
  <c r="F3847" i="5"/>
  <c r="F3848" i="5"/>
  <c r="F3849" i="5"/>
  <c r="F3850" i="5"/>
  <c r="F3851" i="5"/>
  <c r="F3852" i="5"/>
  <c r="F3853" i="5"/>
  <c r="F3854" i="5"/>
  <c r="F3855" i="5"/>
  <c r="F3856" i="5"/>
  <c r="F3857" i="5"/>
  <c r="F3858" i="5"/>
  <c r="F3859" i="5"/>
  <c r="F3860" i="5"/>
  <c r="F3861" i="5"/>
  <c r="F3862" i="5"/>
  <c r="F3863" i="5"/>
  <c r="F3864" i="5"/>
  <c r="F3865" i="5"/>
  <c r="F3866" i="5"/>
  <c r="F3867" i="5"/>
  <c r="F3868" i="5"/>
  <c r="F3869" i="5"/>
  <c r="F3870" i="5"/>
  <c r="F3871" i="5"/>
  <c r="F3872" i="5"/>
  <c r="F3873" i="5"/>
  <c r="F3874" i="5"/>
  <c r="F3875" i="5"/>
  <c r="F3876" i="5"/>
  <c r="F3877" i="5"/>
  <c r="F3878" i="5"/>
  <c r="F3879" i="5"/>
  <c r="F3880" i="5"/>
  <c r="F3881" i="5"/>
  <c r="F3882" i="5"/>
  <c r="F3883" i="5"/>
  <c r="F3884" i="5"/>
  <c r="F3885" i="5"/>
  <c r="F3886" i="5"/>
  <c r="F3887" i="5"/>
  <c r="F3888" i="5"/>
  <c r="F3889" i="5"/>
  <c r="F3890" i="5"/>
  <c r="F3891" i="5"/>
  <c r="F3892" i="5"/>
  <c r="F3893" i="5"/>
  <c r="F3894" i="5"/>
  <c r="F3895" i="5"/>
  <c r="F3896" i="5"/>
  <c r="F3897" i="5"/>
  <c r="F3898" i="5"/>
  <c r="F3899" i="5"/>
  <c r="F3900" i="5"/>
  <c r="F3901" i="5"/>
  <c r="F3902" i="5"/>
  <c r="F3903" i="5"/>
  <c r="F3904" i="5"/>
  <c r="F3905" i="5"/>
  <c r="F3906" i="5"/>
  <c r="F3907" i="5"/>
  <c r="F3908" i="5"/>
  <c r="F3909" i="5"/>
  <c r="F3910" i="5"/>
  <c r="F3911" i="5"/>
  <c r="F3912" i="5"/>
  <c r="F3913" i="5"/>
  <c r="F3914" i="5"/>
  <c r="F3915" i="5"/>
  <c r="F3916" i="5"/>
  <c r="F3917" i="5"/>
  <c r="F3918" i="5"/>
  <c r="F3919" i="5"/>
  <c r="F3920" i="5"/>
  <c r="F3921" i="5"/>
  <c r="F3922" i="5"/>
  <c r="F3923" i="5"/>
  <c r="F3924" i="5"/>
  <c r="F3925" i="5"/>
  <c r="F3926" i="5"/>
  <c r="F3927" i="5"/>
  <c r="F3928" i="5"/>
  <c r="F3929" i="5"/>
  <c r="F3930" i="5"/>
  <c r="F3931" i="5"/>
  <c r="F3932" i="5"/>
  <c r="F3933" i="5"/>
  <c r="F3934" i="5"/>
  <c r="F3935" i="5"/>
  <c r="F3936" i="5"/>
  <c r="F3937" i="5"/>
  <c r="F3938" i="5"/>
  <c r="F3939" i="5"/>
  <c r="F3940" i="5"/>
  <c r="F3941" i="5"/>
  <c r="F3942" i="5"/>
  <c r="F3943" i="5"/>
  <c r="F3944" i="5"/>
  <c r="F3945" i="5"/>
  <c r="F3946" i="5"/>
  <c r="F3947" i="5"/>
  <c r="F3948" i="5"/>
  <c r="F3949" i="5"/>
  <c r="F3950" i="5"/>
  <c r="F3951" i="5"/>
  <c r="F3952" i="5"/>
  <c r="F3953" i="5"/>
  <c r="F3954" i="5"/>
  <c r="F3955" i="5"/>
  <c r="F3956" i="5"/>
  <c r="F3957" i="5"/>
  <c r="F3958" i="5"/>
  <c r="F3959" i="5"/>
  <c r="F3960" i="5"/>
  <c r="F3961" i="5"/>
  <c r="F3962" i="5"/>
  <c r="F3963" i="5"/>
  <c r="F3964" i="5"/>
  <c r="F3965" i="5"/>
  <c r="F3966" i="5"/>
  <c r="F3967" i="5"/>
  <c r="F3968" i="5"/>
  <c r="F3969" i="5"/>
  <c r="F3970" i="5"/>
  <c r="F3971" i="5"/>
  <c r="F3972" i="5"/>
  <c r="F3973" i="5"/>
  <c r="F3974" i="5"/>
  <c r="F3975" i="5"/>
  <c r="F3976" i="5"/>
  <c r="F3977" i="5"/>
  <c r="F3978" i="5"/>
  <c r="F3979" i="5"/>
  <c r="F3980" i="5"/>
  <c r="F3981" i="5"/>
  <c r="F3982" i="5"/>
  <c r="F3983" i="5"/>
  <c r="F3984" i="5"/>
  <c r="F3985" i="5"/>
  <c r="F3986" i="5"/>
  <c r="F3987" i="5"/>
  <c r="F3988" i="5"/>
  <c r="F3989" i="5"/>
  <c r="F3990" i="5"/>
  <c r="F3991" i="5"/>
  <c r="F3992" i="5"/>
  <c r="F3993" i="5"/>
  <c r="F3994" i="5"/>
  <c r="F3995" i="5"/>
  <c r="F3996" i="5"/>
  <c r="F3997" i="5"/>
  <c r="F3998" i="5"/>
  <c r="F3999" i="5"/>
  <c r="F4000" i="5"/>
  <c r="F4001" i="5"/>
  <c r="F4002" i="5"/>
  <c r="F4003" i="5"/>
  <c r="F4004" i="5"/>
  <c r="F4005" i="5"/>
  <c r="F4006" i="5"/>
  <c r="F4007" i="5"/>
  <c r="F4008" i="5"/>
  <c r="F4009" i="5"/>
  <c r="F4010" i="5"/>
  <c r="F4011" i="5"/>
  <c r="F4012" i="5"/>
  <c r="F4013" i="5"/>
  <c r="F4014" i="5"/>
  <c r="F4015" i="5"/>
  <c r="F4016" i="5"/>
  <c r="F4017" i="5"/>
  <c r="F4018" i="5"/>
  <c r="F4019" i="5"/>
  <c r="F4020" i="5"/>
  <c r="F4021" i="5"/>
  <c r="F4022" i="5"/>
  <c r="F4023" i="5"/>
  <c r="F4024" i="5"/>
  <c r="F4025" i="5"/>
  <c r="F4026" i="5"/>
  <c r="F4027" i="5"/>
  <c r="F4028" i="5"/>
  <c r="F4029" i="5"/>
  <c r="F4030" i="5"/>
  <c r="F4031" i="5"/>
  <c r="F4032" i="5"/>
  <c r="F4033" i="5"/>
  <c r="F4034" i="5"/>
  <c r="F4035" i="5"/>
  <c r="F4036" i="5"/>
  <c r="F4037" i="5"/>
  <c r="F4038" i="5"/>
  <c r="F4039" i="5"/>
  <c r="F4040" i="5"/>
  <c r="F4041" i="5"/>
  <c r="F4042" i="5"/>
  <c r="F4043" i="5"/>
  <c r="F4044" i="5"/>
  <c r="F4045" i="5"/>
  <c r="F4046" i="5"/>
  <c r="F4047" i="5"/>
  <c r="F4048" i="5"/>
  <c r="F4049" i="5"/>
  <c r="F4050" i="5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F4063" i="5"/>
  <c r="F4064" i="5"/>
  <c r="F4065" i="5"/>
  <c r="F4066" i="5"/>
  <c r="F4067" i="5"/>
  <c r="F4068" i="5"/>
  <c r="F4069" i="5"/>
  <c r="F4070" i="5"/>
  <c r="F4071" i="5"/>
  <c r="F4072" i="5"/>
  <c r="F4073" i="5"/>
  <c r="F4074" i="5"/>
  <c r="F4075" i="5"/>
  <c r="F4076" i="5"/>
  <c r="F4077" i="5"/>
  <c r="F4078" i="5"/>
  <c r="F4079" i="5"/>
  <c r="F4080" i="5"/>
  <c r="F4081" i="5"/>
  <c r="F4082" i="5"/>
  <c r="F4083" i="5"/>
  <c r="F4084" i="5"/>
  <c r="F4085" i="5"/>
  <c r="F4086" i="5"/>
  <c r="F4087" i="5"/>
  <c r="F4088" i="5"/>
  <c r="F4089" i="5"/>
  <c r="F4090" i="5"/>
  <c r="F4091" i="5"/>
  <c r="F4092" i="5"/>
  <c r="F4093" i="5"/>
  <c r="F4094" i="5"/>
  <c r="F4095" i="5"/>
  <c r="F4096" i="5"/>
  <c r="F4097" i="5"/>
  <c r="F4098" i="5"/>
  <c r="F4099" i="5"/>
  <c r="F4100" i="5"/>
  <c r="F4101" i="5"/>
  <c r="F4102" i="5"/>
  <c r="F4103" i="5"/>
  <c r="F4104" i="5"/>
  <c r="F4105" i="5"/>
  <c r="F4106" i="5"/>
  <c r="F4107" i="5"/>
  <c r="F4108" i="5"/>
  <c r="F4109" i="5"/>
  <c r="F4110" i="5"/>
  <c r="F4111" i="5"/>
  <c r="F4112" i="5"/>
  <c r="F4113" i="5"/>
  <c r="F4114" i="5"/>
  <c r="F4115" i="5"/>
  <c r="F4116" i="5"/>
  <c r="F4117" i="5"/>
  <c r="F4118" i="5"/>
  <c r="F4119" i="5"/>
  <c r="F4120" i="5"/>
  <c r="F4121" i="5"/>
  <c r="F4122" i="5"/>
  <c r="F4123" i="5"/>
  <c r="F4124" i="5"/>
  <c r="F4125" i="5"/>
  <c r="F4126" i="5"/>
  <c r="F4127" i="5"/>
  <c r="F4128" i="5"/>
  <c r="F4129" i="5"/>
  <c r="F4130" i="5"/>
  <c r="F4131" i="5"/>
  <c r="F4132" i="5"/>
  <c r="F4133" i="5"/>
  <c r="F4134" i="5"/>
  <c r="F4135" i="5"/>
  <c r="F4136" i="5"/>
  <c r="F4137" i="5"/>
  <c r="F4138" i="5"/>
  <c r="F4139" i="5"/>
  <c r="F4140" i="5"/>
  <c r="F4141" i="5"/>
  <c r="F4142" i="5"/>
  <c r="F4143" i="5"/>
  <c r="F4144" i="5"/>
  <c r="F4145" i="5"/>
  <c r="F4146" i="5"/>
  <c r="F4147" i="5"/>
  <c r="F4148" i="5"/>
  <c r="F4149" i="5"/>
  <c r="F4150" i="5"/>
  <c r="F4151" i="5"/>
  <c r="F4152" i="5"/>
  <c r="F4153" i="5"/>
  <c r="F4154" i="5"/>
  <c r="F4155" i="5"/>
  <c r="F4156" i="5"/>
  <c r="F4157" i="5"/>
  <c r="F4158" i="5"/>
  <c r="F4159" i="5"/>
  <c r="F4160" i="5"/>
  <c r="F4161" i="5"/>
  <c r="F4162" i="5"/>
  <c r="F4163" i="5"/>
  <c r="F4164" i="5"/>
  <c r="F4165" i="5"/>
  <c r="F4166" i="5"/>
  <c r="F4167" i="5"/>
  <c r="F4168" i="5"/>
  <c r="F4169" i="5"/>
  <c r="F4170" i="5"/>
  <c r="F4171" i="5"/>
  <c r="F4172" i="5"/>
  <c r="F4173" i="5"/>
  <c r="F4174" i="5"/>
  <c r="F4175" i="5"/>
  <c r="F4176" i="5"/>
  <c r="F4177" i="5"/>
  <c r="F4178" i="5"/>
  <c r="F4179" i="5"/>
  <c r="F4180" i="5"/>
  <c r="F4181" i="5"/>
  <c r="F4182" i="5"/>
  <c r="F4183" i="5"/>
  <c r="F4184" i="5"/>
  <c r="F4185" i="5"/>
  <c r="F4186" i="5"/>
  <c r="F4187" i="5"/>
  <c r="F4188" i="5"/>
  <c r="F4189" i="5"/>
  <c r="F4190" i="5"/>
  <c r="F4191" i="5"/>
  <c r="F4192" i="5"/>
  <c r="F4193" i="5"/>
  <c r="F4194" i="5"/>
  <c r="F4195" i="5"/>
  <c r="F4196" i="5"/>
  <c r="F4197" i="5"/>
  <c r="F4198" i="5"/>
  <c r="F4199" i="5"/>
  <c r="F4200" i="5"/>
  <c r="F4201" i="5"/>
  <c r="F4202" i="5"/>
  <c r="F4203" i="5"/>
  <c r="F4204" i="5"/>
  <c r="F4205" i="5"/>
  <c r="F4206" i="5"/>
  <c r="F4207" i="5"/>
  <c r="F4208" i="5"/>
  <c r="F4209" i="5"/>
  <c r="F4210" i="5"/>
  <c r="F4211" i="5"/>
  <c r="F4212" i="5"/>
  <c r="F4213" i="5"/>
  <c r="F4214" i="5"/>
  <c r="F4215" i="5"/>
  <c r="F4216" i="5"/>
  <c r="F4217" i="5"/>
  <c r="F4218" i="5"/>
  <c r="F4219" i="5"/>
  <c r="F4220" i="5"/>
  <c r="F4221" i="5"/>
  <c r="F4222" i="5"/>
  <c r="F4223" i="5"/>
  <c r="F4224" i="5"/>
  <c r="F4225" i="5"/>
  <c r="F4226" i="5"/>
  <c r="F4227" i="5"/>
  <c r="F4228" i="5"/>
  <c r="F4229" i="5"/>
  <c r="F4230" i="5"/>
  <c r="F4231" i="5"/>
  <c r="F4232" i="5"/>
  <c r="F4233" i="5"/>
  <c r="F4234" i="5"/>
  <c r="F4235" i="5"/>
  <c r="F4236" i="5"/>
  <c r="F4237" i="5"/>
  <c r="F4238" i="5"/>
  <c r="F4239" i="5"/>
  <c r="F4240" i="5"/>
  <c r="F4241" i="5"/>
  <c r="F4242" i="5"/>
  <c r="F4243" i="5"/>
  <c r="F4244" i="5"/>
  <c r="F4245" i="5"/>
  <c r="F4246" i="5"/>
  <c r="F4247" i="5"/>
  <c r="F4248" i="5"/>
  <c r="F4249" i="5"/>
  <c r="F4250" i="5"/>
  <c r="F4251" i="5"/>
  <c r="F4252" i="5"/>
  <c r="F4253" i="5"/>
  <c r="F4254" i="5"/>
  <c r="F4255" i="5"/>
  <c r="F4256" i="5"/>
  <c r="F4257" i="5"/>
  <c r="F4258" i="5"/>
  <c r="F4259" i="5"/>
  <c r="F4260" i="5"/>
  <c r="F4261" i="5"/>
  <c r="F4262" i="5"/>
  <c r="F4263" i="5"/>
  <c r="F4264" i="5"/>
  <c r="F4265" i="5"/>
  <c r="F4266" i="5"/>
  <c r="F4267" i="5"/>
  <c r="F4268" i="5"/>
  <c r="F4269" i="5"/>
  <c r="F4270" i="5"/>
  <c r="F4271" i="5"/>
  <c r="F4272" i="5"/>
  <c r="F4273" i="5"/>
  <c r="F4274" i="5"/>
  <c r="F4275" i="5"/>
  <c r="F4276" i="5"/>
  <c r="F4277" i="5"/>
  <c r="F4278" i="5"/>
  <c r="F4279" i="5"/>
  <c r="F4280" i="5"/>
  <c r="F4281" i="5"/>
  <c r="F4282" i="5"/>
  <c r="F4283" i="5"/>
  <c r="F4284" i="5"/>
  <c r="F4285" i="5"/>
  <c r="F4286" i="5"/>
  <c r="F4287" i="5"/>
  <c r="F4288" i="5"/>
  <c r="F4289" i="5"/>
  <c r="F4290" i="5"/>
  <c r="F4291" i="5"/>
  <c r="F4292" i="5"/>
  <c r="F4293" i="5"/>
  <c r="F4294" i="5"/>
  <c r="F4295" i="5"/>
  <c r="F4296" i="5"/>
  <c r="F4297" i="5"/>
  <c r="F4298" i="5"/>
  <c r="F4299" i="5"/>
  <c r="F4300" i="5"/>
  <c r="F4301" i="5"/>
  <c r="F4302" i="5"/>
  <c r="F4303" i="5"/>
  <c r="F4304" i="5"/>
  <c r="F4305" i="5"/>
  <c r="F4306" i="5"/>
  <c r="F4307" i="5"/>
  <c r="F4308" i="5"/>
  <c r="F4309" i="5"/>
  <c r="F4310" i="5"/>
  <c r="F4311" i="5"/>
  <c r="F4312" i="5"/>
  <c r="F4313" i="5"/>
  <c r="F4314" i="5"/>
  <c r="F4315" i="5"/>
  <c r="F4316" i="5"/>
  <c r="F4317" i="5"/>
  <c r="F4318" i="5"/>
  <c r="F4319" i="5"/>
  <c r="F4320" i="5"/>
  <c r="F4321" i="5"/>
  <c r="F4322" i="5"/>
  <c r="F4323" i="5"/>
  <c r="F4324" i="5"/>
  <c r="F4325" i="5"/>
  <c r="F4326" i="5"/>
  <c r="F4327" i="5"/>
  <c r="F4328" i="5"/>
  <c r="F4329" i="5"/>
  <c r="F4330" i="5"/>
  <c r="F4331" i="5"/>
  <c r="F4332" i="5"/>
  <c r="F4333" i="5"/>
  <c r="F4334" i="5"/>
  <c r="F4335" i="5"/>
  <c r="F4336" i="5"/>
  <c r="F4337" i="5"/>
  <c r="F4338" i="5"/>
  <c r="F4339" i="5"/>
  <c r="F4340" i="5"/>
  <c r="F4341" i="5"/>
  <c r="F4342" i="5"/>
  <c r="F4343" i="5"/>
  <c r="F4344" i="5"/>
  <c r="F4345" i="5"/>
  <c r="F4346" i="5"/>
  <c r="F4347" i="5"/>
  <c r="F4348" i="5"/>
  <c r="F4349" i="5"/>
  <c r="F4350" i="5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F4363" i="5"/>
  <c r="F4364" i="5"/>
  <c r="F4365" i="5"/>
  <c r="F4366" i="5"/>
  <c r="F4367" i="5"/>
  <c r="F4368" i="5"/>
  <c r="F4369" i="5"/>
  <c r="F4370" i="5"/>
  <c r="F4371" i="5"/>
  <c r="F4372" i="5"/>
  <c r="F4373" i="5"/>
  <c r="F4374" i="5"/>
  <c r="F4375" i="5"/>
  <c r="F4376" i="5"/>
  <c r="F4377" i="5"/>
  <c r="F4378" i="5"/>
  <c r="F4379" i="5"/>
  <c r="F4380" i="5"/>
  <c r="F4381" i="5"/>
  <c r="F4382" i="5"/>
  <c r="F4383" i="5"/>
  <c r="F4384" i="5"/>
  <c r="F4385" i="5"/>
  <c r="F4386" i="5"/>
  <c r="F4387" i="5"/>
  <c r="F4388" i="5"/>
  <c r="F4389" i="5"/>
  <c r="F4390" i="5"/>
  <c r="F4391" i="5"/>
  <c r="F4392" i="5"/>
  <c r="F4393" i="5"/>
  <c r="F4394" i="5"/>
  <c r="F4395" i="5"/>
  <c r="F4396" i="5"/>
  <c r="F4397" i="5"/>
  <c r="F4398" i="5"/>
  <c r="F4399" i="5"/>
  <c r="F4400" i="5"/>
  <c r="F4401" i="5"/>
  <c r="F4402" i="5"/>
  <c r="F4403" i="5"/>
  <c r="F4404" i="5"/>
  <c r="F4405" i="5"/>
  <c r="F4406" i="5"/>
  <c r="F4407" i="5"/>
  <c r="F4408" i="5"/>
  <c r="F4409" i="5"/>
  <c r="F4410" i="5"/>
  <c r="F4411" i="5"/>
  <c r="F4412" i="5"/>
  <c r="F4413" i="5"/>
  <c r="F4414" i="5"/>
  <c r="F4415" i="5"/>
  <c r="F4416" i="5"/>
  <c r="F4417" i="5"/>
  <c r="F4418" i="5"/>
  <c r="F4419" i="5"/>
  <c r="F4420" i="5"/>
  <c r="F4421" i="5"/>
  <c r="F4422" i="5"/>
  <c r="F4423" i="5"/>
  <c r="F4424" i="5"/>
  <c r="F4425" i="5"/>
  <c r="F4426" i="5"/>
  <c r="F4427" i="5"/>
  <c r="F4428" i="5"/>
  <c r="F4429" i="5"/>
  <c r="F4430" i="5"/>
  <c r="F4431" i="5"/>
  <c r="F4432" i="5"/>
  <c r="F4433" i="5"/>
  <c r="F4434" i="5"/>
  <c r="F4435" i="5"/>
  <c r="F4436" i="5"/>
  <c r="F4437" i="5"/>
  <c r="F4438" i="5"/>
  <c r="F4439" i="5"/>
  <c r="F4440" i="5"/>
  <c r="F4441" i="5"/>
  <c r="F4442" i="5"/>
  <c r="F4443" i="5"/>
  <c r="F4444" i="5"/>
  <c r="F4445" i="5"/>
  <c r="F4446" i="5"/>
  <c r="F4447" i="5"/>
  <c r="F4448" i="5"/>
  <c r="F4449" i="5"/>
  <c r="F4450" i="5"/>
  <c r="F4451" i="5"/>
  <c r="F4452" i="5"/>
  <c r="F4453" i="5"/>
  <c r="F4454" i="5"/>
  <c r="F4455" i="5"/>
  <c r="F4456" i="5"/>
  <c r="F4457" i="5"/>
  <c r="F4458" i="5"/>
  <c r="F4459" i="5"/>
  <c r="F4460" i="5"/>
  <c r="F4461" i="5"/>
  <c r="F4462" i="5"/>
  <c r="F4463" i="5"/>
  <c r="F4464" i="5"/>
  <c r="F4465" i="5"/>
  <c r="F4466" i="5"/>
  <c r="F4467" i="5"/>
  <c r="F4468" i="5"/>
  <c r="F4469" i="5"/>
  <c r="F4470" i="5"/>
  <c r="F4471" i="5"/>
  <c r="F4472" i="5"/>
  <c r="F4473" i="5"/>
  <c r="F4474" i="5"/>
  <c r="F4475" i="5"/>
  <c r="F4476" i="5"/>
  <c r="F4477" i="5"/>
  <c r="F4478" i="5"/>
  <c r="F4479" i="5"/>
  <c r="F4480" i="5"/>
  <c r="F4481" i="5"/>
  <c r="F4482" i="5"/>
  <c r="F4483" i="5"/>
  <c r="F4484" i="5"/>
  <c r="F4485" i="5"/>
  <c r="F4486" i="5"/>
  <c r="F4487" i="5"/>
  <c r="F4488" i="5"/>
  <c r="F4489" i="5"/>
  <c r="F4490" i="5"/>
  <c r="F4491" i="5"/>
  <c r="F4492" i="5"/>
  <c r="F4493" i="5"/>
  <c r="F4494" i="5"/>
  <c r="F4495" i="5"/>
  <c r="F4496" i="5"/>
  <c r="F4497" i="5"/>
  <c r="F4498" i="5"/>
  <c r="F4499" i="5"/>
  <c r="F4500" i="5"/>
  <c r="F4501" i="5"/>
  <c r="F4502" i="5"/>
  <c r="F4503" i="5"/>
  <c r="F4504" i="5"/>
  <c r="F4505" i="5"/>
  <c r="F4506" i="5"/>
  <c r="F4507" i="5"/>
  <c r="F4508" i="5"/>
  <c r="F4509" i="5"/>
  <c r="F4510" i="5"/>
  <c r="F4511" i="5"/>
  <c r="F4512" i="5"/>
  <c r="F4513" i="5"/>
  <c r="F4514" i="5"/>
  <c r="F4515" i="5"/>
  <c r="F4516" i="5"/>
  <c r="F4517" i="5"/>
  <c r="F4518" i="5"/>
  <c r="F4519" i="5"/>
  <c r="F4520" i="5"/>
  <c r="F4521" i="5"/>
  <c r="F4522" i="5"/>
  <c r="F4523" i="5"/>
  <c r="F4524" i="5"/>
  <c r="F4525" i="5"/>
  <c r="F4526" i="5"/>
  <c r="F4527" i="5"/>
  <c r="F4528" i="5"/>
  <c r="F4529" i="5"/>
  <c r="F4530" i="5"/>
  <c r="F4531" i="5"/>
  <c r="F4532" i="5"/>
  <c r="F4533" i="5"/>
  <c r="F4534" i="5"/>
  <c r="F4535" i="5"/>
  <c r="F4536" i="5"/>
  <c r="F4537" i="5"/>
  <c r="F4538" i="5"/>
  <c r="F4539" i="5"/>
  <c r="F4540" i="5"/>
  <c r="F4541" i="5"/>
  <c r="F4542" i="5"/>
  <c r="F4543" i="5"/>
  <c r="F4544" i="5"/>
  <c r="F4545" i="5"/>
  <c r="F4546" i="5"/>
  <c r="F4547" i="5"/>
  <c r="F4548" i="5"/>
  <c r="F4549" i="5"/>
  <c r="F4550" i="5"/>
  <c r="F4551" i="5"/>
  <c r="F4552" i="5"/>
  <c r="F4553" i="5"/>
  <c r="F4554" i="5"/>
  <c r="F4555" i="5"/>
  <c r="F4556" i="5"/>
  <c r="F4557" i="5"/>
  <c r="F4558" i="5"/>
  <c r="F4559" i="5"/>
  <c r="F4560" i="5"/>
  <c r="F4561" i="5"/>
  <c r="F4562" i="5"/>
  <c r="F4563" i="5"/>
  <c r="F4564" i="5"/>
  <c r="F4565" i="5"/>
  <c r="F4566" i="5"/>
  <c r="F4567" i="5"/>
  <c r="F4568" i="5"/>
  <c r="F4569" i="5"/>
  <c r="F4570" i="5"/>
  <c r="F4571" i="5"/>
  <c r="F4572" i="5"/>
  <c r="F4573" i="5"/>
  <c r="F4574" i="5"/>
  <c r="F4575" i="5"/>
  <c r="F4576" i="5"/>
  <c r="F4577" i="5"/>
  <c r="F4578" i="5"/>
  <c r="F4579" i="5"/>
  <c r="F4580" i="5"/>
  <c r="F4581" i="5"/>
  <c r="F4582" i="5"/>
  <c r="F4583" i="5"/>
  <c r="F4584" i="5"/>
  <c r="F4585" i="5"/>
  <c r="F4586" i="5"/>
  <c r="F4587" i="5"/>
  <c r="F4588" i="5"/>
  <c r="F4589" i="5"/>
  <c r="F4590" i="5"/>
  <c r="F4591" i="5"/>
  <c r="F4592" i="5"/>
  <c r="F4593" i="5"/>
  <c r="F4594" i="5"/>
  <c r="F4595" i="5"/>
  <c r="F4596" i="5"/>
  <c r="F4597" i="5"/>
  <c r="F4598" i="5"/>
  <c r="F4599" i="5"/>
  <c r="F4600" i="5"/>
  <c r="F4601" i="5"/>
  <c r="F4602" i="5"/>
  <c r="F4603" i="5"/>
  <c r="F4604" i="5"/>
  <c r="F4605" i="5"/>
  <c r="F4606" i="5"/>
  <c r="F4607" i="5"/>
  <c r="F4608" i="5"/>
  <c r="F4609" i="5"/>
  <c r="F4610" i="5"/>
  <c r="F4611" i="5"/>
  <c r="F4612" i="5"/>
  <c r="F4613" i="5"/>
  <c r="F4614" i="5"/>
  <c r="F4615" i="5"/>
  <c r="F4616" i="5"/>
  <c r="F4617" i="5"/>
  <c r="F4618" i="5"/>
  <c r="F4619" i="5"/>
  <c r="F4620" i="5"/>
  <c r="F4621" i="5"/>
  <c r="F4622" i="5"/>
  <c r="F4623" i="5"/>
  <c r="F4624" i="5"/>
  <c r="F4625" i="5"/>
  <c r="F4626" i="5"/>
  <c r="F4627" i="5"/>
  <c r="F4628" i="5"/>
  <c r="F4629" i="5"/>
  <c r="F4630" i="5"/>
  <c r="F4631" i="5"/>
  <c r="F4632" i="5"/>
  <c r="F4633" i="5"/>
  <c r="F4634" i="5"/>
  <c r="F4635" i="5"/>
  <c r="F4636" i="5"/>
  <c r="F4637" i="5"/>
  <c r="F4638" i="5"/>
  <c r="F4639" i="5"/>
  <c r="F4640" i="5"/>
  <c r="F4641" i="5"/>
  <c r="F4642" i="5"/>
  <c r="F4643" i="5"/>
  <c r="F4644" i="5"/>
  <c r="F4645" i="5"/>
  <c r="F4646" i="5"/>
  <c r="F4647" i="5"/>
  <c r="F4648" i="5"/>
  <c r="F4649" i="5"/>
  <c r="F4650" i="5"/>
  <c r="F4651" i="5"/>
  <c r="F4652" i="5"/>
  <c r="F4653" i="5"/>
  <c r="F4654" i="5"/>
  <c r="F4655" i="5"/>
  <c r="F4656" i="5"/>
  <c r="F4657" i="5"/>
  <c r="F4658" i="5"/>
  <c r="F4659" i="5"/>
  <c r="F4660" i="5"/>
  <c r="F4661" i="5"/>
  <c r="F4662" i="5"/>
  <c r="F4663" i="5"/>
  <c r="F4664" i="5"/>
  <c r="F4665" i="5"/>
  <c r="F4666" i="5"/>
  <c r="F4667" i="5"/>
  <c r="F4668" i="5"/>
  <c r="F4669" i="5"/>
  <c r="F4670" i="5"/>
  <c r="F4671" i="5"/>
  <c r="F4672" i="5"/>
  <c r="F4673" i="5"/>
  <c r="F4674" i="5"/>
  <c r="F4675" i="5"/>
  <c r="F4676" i="5"/>
  <c r="F4677" i="5"/>
  <c r="F4678" i="5"/>
  <c r="F4679" i="5"/>
  <c r="F4680" i="5"/>
  <c r="F4681" i="5"/>
  <c r="F4682" i="5"/>
  <c r="F4683" i="5"/>
  <c r="F4684" i="5"/>
  <c r="F4685" i="5"/>
  <c r="F4686" i="5"/>
  <c r="F4687" i="5"/>
  <c r="F4688" i="5"/>
  <c r="F4689" i="5"/>
  <c r="F4690" i="5"/>
  <c r="F4691" i="5"/>
  <c r="F4692" i="5"/>
  <c r="F4693" i="5"/>
  <c r="F4694" i="5"/>
  <c r="F4695" i="5"/>
  <c r="F4696" i="5"/>
  <c r="F4697" i="5"/>
  <c r="F4698" i="5"/>
  <c r="F4699" i="5"/>
  <c r="F4700" i="5"/>
  <c r="F4701" i="5"/>
  <c r="F4702" i="5"/>
  <c r="F4703" i="5"/>
  <c r="F4704" i="5"/>
  <c r="F4705" i="5"/>
  <c r="F4706" i="5"/>
  <c r="F4707" i="5"/>
  <c r="F4708" i="5"/>
  <c r="F4709" i="5"/>
  <c r="F4710" i="5"/>
  <c r="F4711" i="5"/>
  <c r="F4712" i="5"/>
  <c r="F4713" i="5"/>
  <c r="F4714" i="5"/>
  <c r="F4715" i="5"/>
  <c r="F4716" i="5"/>
  <c r="F4717" i="5"/>
  <c r="F4718" i="5"/>
  <c r="F4719" i="5"/>
  <c r="F4720" i="5"/>
  <c r="F4721" i="5"/>
  <c r="F4722" i="5"/>
  <c r="F4723" i="5"/>
  <c r="F4724" i="5"/>
  <c r="F4725" i="5"/>
  <c r="F4726" i="5"/>
  <c r="F4727" i="5"/>
  <c r="F4728" i="5"/>
  <c r="F4729" i="5"/>
  <c r="F4730" i="5"/>
  <c r="F4731" i="5"/>
  <c r="F4732" i="5"/>
  <c r="F4733" i="5"/>
  <c r="F4734" i="5"/>
  <c r="F4735" i="5"/>
  <c r="F4736" i="5"/>
  <c r="F4737" i="5"/>
  <c r="F4738" i="5"/>
  <c r="F4739" i="5"/>
  <c r="F4740" i="5"/>
  <c r="F4741" i="5"/>
  <c r="F4742" i="5"/>
  <c r="F4743" i="5"/>
  <c r="F4744" i="5"/>
  <c r="F4745" i="5"/>
  <c r="F4746" i="5"/>
  <c r="F4747" i="5"/>
  <c r="F4748" i="5"/>
  <c r="F4749" i="5"/>
  <c r="F4750" i="5"/>
  <c r="F4751" i="5"/>
  <c r="F4752" i="5"/>
  <c r="F4753" i="5"/>
  <c r="F4754" i="5"/>
  <c r="F4755" i="5"/>
  <c r="F4756" i="5"/>
  <c r="F4757" i="5"/>
  <c r="F4758" i="5"/>
  <c r="F4759" i="5"/>
  <c r="F4760" i="5"/>
  <c r="F4761" i="5"/>
  <c r="F4762" i="5"/>
  <c r="F4763" i="5"/>
  <c r="F4764" i="5"/>
  <c r="F4765" i="5"/>
  <c r="F4766" i="5"/>
  <c r="F4767" i="5"/>
  <c r="F4768" i="5"/>
  <c r="F4769" i="5"/>
  <c r="F4770" i="5"/>
  <c r="F4771" i="5"/>
  <c r="F4772" i="5"/>
  <c r="F4773" i="5"/>
  <c r="F4774" i="5"/>
  <c r="F4775" i="5"/>
  <c r="F4776" i="5"/>
  <c r="F4777" i="5"/>
  <c r="F4778" i="5"/>
  <c r="F4779" i="5"/>
  <c r="F4780" i="5"/>
  <c r="F4781" i="5"/>
  <c r="F4782" i="5"/>
  <c r="F4783" i="5"/>
  <c r="F4784" i="5"/>
  <c r="F4785" i="5"/>
  <c r="F4786" i="5"/>
  <c r="F4787" i="5"/>
  <c r="F4788" i="5"/>
  <c r="F4789" i="5"/>
  <c r="F4790" i="5"/>
  <c r="F4791" i="5"/>
  <c r="F4792" i="5"/>
  <c r="F4793" i="5"/>
  <c r="F4794" i="5"/>
  <c r="F4795" i="5"/>
  <c r="F4796" i="5"/>
  <c r="F4797" i="5"/>
  <c r="F4798" i="5"/>
  <c r="F4799" i="5"/>
  <c r="F4800" i="5"/>
  <c r="F4801" i="5"/>
  <c r="F4802" i="5"/>
  <c r="F4803" i="5"/>
  <c r="F4804" i="5"/>
  <c r="F4805" i="5"/>
  <c r="F4806" i="5"/>
  <c r="F4807" i="5"/>
  <c r="F4808" i="5"/>
  <c r="F4809" i="5"/>
  <c r="F4810" i="5"/>
  <c r="F4811" i="5"/>
  <c r="F4812" i="5"/>
  <c r="F4813" i="5"/>
  <c r="F4814" i="5"/>
  <c r="F4815" i="5"/>
  <c r="F4816" i="5"/>
  <c r="F4817" i="5"/>
  <c r="F4818" i="5"/>
  <c r="F4819" i="5"/>
  <c r="F4820" i="5"/>
  <c r="F4821" i="5"/>
  <c r="F4822" i="5"/>
  <c r="F4823" i="5"/>
  <c r="F4824" i="5"/>
  <c r="F4825" i="5"/>
  <c r="F4826" i="5"/>
  <c r="F4827" i="5"/>
  <c r="F4828" i="5"/>
  <c r="F4829" i="5"/>
  <c r="F4830" i="5"/>
  <c r="F4831" i="5"/>
  <c r="F4832" i="5"/>
  <c r="F4833" i="5"/>
  <c r="F4834" i="5"/>
  <c r="F4835" i="5"/>
  <c r="F4836" i="5"/>
  <c r="F4837" i="5"/>
  <c r="F4838" i="5"/>
  <c r="F4839" i="5"/>
  <c r="F4840" i="5"/>
  <c r="F4841" i="5"/>
  <c r="F4842" i="5"/>
  <c r="F4843" i="5"/>
  <c r="F4844" i="5"/>
  <c r="F4845" i="5"/>
  <c r="F4846" i="5"/>
  <c r="F4847" i="5"/>
  <c r="F4848" i="5"/>
  <c r="F4849" i="5"/>
  <c r="F4850" i="5"/>
  <c r="F4851" i="5"/>
  <c r="F4852" i="5"/>
  <c r="F4853" i="5"/>
  <c r="F4854" i="5"/>
  <c r="F4855" i="5"/>
  <c r="F4856" i="5"/>
  <c r="F4857" i="5"/>
  <c r="F4858" i="5"/>
  <c r="F4859" i="5"/>
  <c r="F4860" i="5"/>
  <c r="F4861" i="5"/>
  <c r="F4862" i="5"/>
  <c r="F4863" i="5"/>
  <c r="F4864" i="5"/>
  <c r="F4865" i="5"/>
  <c r="F4866" i="5"/>
  <c r="F4867" i="5"/>
  <c r="F4868" i="5"/>
  <c r="F4869" i="5"/>
  <c r="F4870" i="5"/>
  <c r="F4871" i="5"/>
  <c r="F4872" i="5"/>
  <c r="F4873" i="5"/>
  <c r="F4874" i="5"/>
  <c r="F4875" i="5"/>
  <c r="F4876" i="5"/>
  <c r="F4877" i="5"/>
  <c r="F4878" i="5"/>
  <c r="F4879" i="5"/>
  <c r="F4880" i="5"/>
  <c r="F4881" i="5"/>
  <c r="F4882" i="5"/>
  <c r="F4883" i="5"/>
  <c r="F4884" i="5"/>
  <c r="F4885" i="5"/>
  <c r="F4886" i="5"/>
  <c r="F4887" i="5"/>
  <c r="F4888" i="5"/>
  <c r="F4889" i="5"/>
  <c r="F4890" i="5"/>
  <c r="F4891" i="5"/>
  <c r="F4892" i="5"/>
  <c r="F4893" i="5"/>
  <c r="F4894" i="5"/>
  <c r="F4895" i="5"/>
  <c r="F4896" i="5"/>
  <c r="F4897" i="5"/>
  <c r="F4898" i="5"/>
  <c r="F4899" i="5"/>
  <c r="F4900" i="5"/>
  <c r="F4901" i="5"/>
  <c r="F4902" i="5"/>
  <c r="F4903" i="5"/>
  <c r="F4904" i="5"/>
  <c r="F4905" i="5"/>
  <c r="F4906" i="5"/>
  <c r="F4907" i="5"/>
  <c r="F4908" i="5"/>
  <c r="F4909" i="5"/>
  <c r="F4910" i="5"/>
  <c r="F4911" i="5"/>
  <c r="F4912" i="5"/>
  <c r="F4913" i="5"/>
  <c r="F4914" i="5"/>
  <c r="F4915" i="5"/>
  <c r="F4916" i="5"/>
  <c r="F4917" i="5"/>
  <c r="F4918" i="5"/>
  <c r="F4919" i="5"/>
  <c r="F4920" i="5"/>
  <c r="F4921" i="5"/>
  <c r="F4922" i="5"/>
  <c r="F4923" i="5"/>
  <c r="F4924" i="5"/>
  <c r="F4925" i="5"/>
  <c r="F4926" i="5"/>
  <c r="F4927" i="5"/>
  <c r="F4928" i="5"/>
  <c r="F4929" i="5"/>
  <c r="F4930" i="5"/>
  <c r="F4931" i="5"/>
  <c r="F4932" i="5"/>
  <c r="F4933" i="5"/>
  <c r="F4934" i="5"/>
  <c r="F4935" i="5"/>
  <c r="F4936" i="5"/>
  <c r="F4937" i="5"/>
  <c r="F4938" i="5"/>
  <c r="F4939" i="5"/>
  <c r="F4940" i="5"/>
  <c r="F4941" i="5"/>
  <c r="F4942" i="5"/>
  <c r="F4943" i="5"/>
  <c r="F4944" i="5"/>
  <c r="F4945" i="5"/>
  <c r="F4946" i="5"/>
  <c r="F4947" i="5"/>
  <c r="F4948" i="5"/>
  <c r="F4949" i="5"/>
  <c r="F4950" i="5"/>
  <c r="F4951" i="5"/>
  <c r="F4952" i="5"/>
  <c r="F4953" i="5"/>
  <c r="F4954" i="5"/>
  <c r="F4955" i="5"/>
  <c r="F4956" i="5"/>
  <c r="F4957" i="5"/>
  <c r="F4958" i="5"/>
  <c r="F4959" i="5"/>
  <c r="F4960" i="5"/>
  <c r="F4961" i="5"/>
  <c r="F4962" i="5"/>
  <c r="F4963" i="5"/>
  <c r="F4964" i="5"/>
  <c r="F4965" i="5"/>
  <c r="F4966" i="5"/>
  <c r="F4967" i="5"/>
  <c r="F4968" i="5"/>
  <c r="F4969" i="5"/>
  <c r="F4970" i="5"/>
  <c r="F4971" i="5"/>
  <c r="F4972" i="5"/>
  <c r="F4973" i="5"/>
  <c r="F4974" i="5"/>
  <c r="F4975" i="5"/>
  <c r="F4976" i="5"/>
  <c r="F4977" i="5"/>
  <c r="F4978" i="5"/>
  <c r="F4979" i="5"/>
  <c r="F4980" i="5"/>
  <c r="F4981" i="5"/>
  <c r="F4982" i="5"/>
  <c r="F4983" i="5"/>
  <c r="F4984" i="5"/>
  <c r="F4985" i="5"/>
  <c r="F4986" i="5"/>
  <c r="F4987" i="5"/>
  <c r="F4988" i="5"/>
  <c r="F4989" i="5"/>
  <c r="F4990" i="5"/>
  <c r="F4991" i="5"/>
  <c r="F4992" i="5"/>
  <c r="F4993" i="5"/>
  <c r="F4994" i="5"/>
  <c r="F4995" i="5"/>
  <c r="F4996" i="5"/>
  <c r="F4997" i="5"/>
  <c r="F4998" i="5"/>
  <c r="F4999" i="5"/>
  <c r="F5000" i="5"/>
  <c r="F5001" i="5"/>
  <c r="F5002" i="5"/>
  <c r="F5003" i="5"/>
  <c r="F5004" i="5"/>
  <c r="F5005" i="5"/>
  <c r="F5006" i="5"/>
  <c r="F5007" i="5"/>
  <c r="F5008" i="5"/>
  <c r="F5009" i="5"/>
  <c r="F5010" i="5"/>
  <c r="F5011" i="5"/>
  <c r="F5012" i="5"/>
  <c r="F5013" i="5"/>
  <c r="F5014" i="5"/>
  <c r="F5015" i="5"/>
  <c r="F5016" i="5"/>
  <c r="F5017" i="5"/>
  <c r="F5018" i="5"/>
  <c r="F5019" i="5"/>
  <c r="F5020" i="5"/>
  <c r="F5021" i="5"/>
  <c r="F5022" i="5"/>
  <c r="F5023" i="5"/>
  <c r="F5024" i="5"/>
  <c r="F5025" i="5"/>
  <c r="F5026" i="5"/>
  <c r="F5027" i="5"/>
  <c r="F5028" i="5"/>
  <c r="F5029" i="5"/>
  <c r="F5030" i="5"/>
  <c r="F5031" i="5"/>
  <c r="F5032" i="5"/>
  <c r="F5033" i="5"/>
  <c r="F5034" i="5"/>
  <c r="F5035" i="5"/>
  <c r="F5036" i="5"/>
  <c r="F5037" i="5"/>
  <c r="F5038" i="5"/>
  <c r="F5039" i="5"/>
  <c r="F5040" i="5"/>
  <c r="F5041" i="5"/>
  <c r="F5042" i="5"/>
  <c r="F5043" i="5"/>
  <c r="F5044" i="5"/>
  <c r="F5045" i="5"/>
  <c r="F5046" i="5"/>
  <c r="F5047" i="5"/>
  <c r="F5048" i="5"/>
  <c r="F5049" i="5"/>
  <c r="F5050" i="5"/>
  <c r="F5051" i="5"/>
  <c r="F5052" i="5"/>
  <c r="F5053" i="5"/>
  <c r="F5054" i="5"/>
  <c r="F5055" i="5"/>
  <c r="F5056" i="5"/>
  <c r="F5057" i="5"/>
  <c r="F5058" i="5"/>
  <c r="F5059" i="5"/>
  <c r="F5060" i="5"/>
  <c r="F5061" i="5"/>
  <c r="F5062" i="5"/>
  <c r="F5063" i="5"/>
  <c r="F5064" i="5"/>
  <c r="F5065" i="5"/>
  <c r="F5066" i="5"/>
  <c r="F5067" i="5"/>
  <c r="F5068" i="5"/>
  <c r="F5069" i="5"/>
  <c r="F5070" i="5"/>
  <c r="F5071" i="5"/>
  <c r="F5072" i="5"/>
  <c r="F5073" i="5"/>
  <c r="F5074" i="5"/>
  <c r="F5075" i="5"/>
  <c r="F5076" i="5"/>
  <c r="F5077" i="5"/>
  <c r="F5078" i="5"/>
  <c r="F5079" i="5"/>
  <c r="F5080" i="5"/>
  <c r="F5081" i="5"/>
  <c r="F5082" i="5"/>
  <c r="F5083" i="5"/>
  <c r="F5084" i="5"/>
  <c r="F5085" i="5"/>
  <c r="F5086" i="5"/>
  <c r="F5087" i="5"/>
  <c r="F5088" i="5"/>
  <c r="F5089" i="5"/>
  <c r="F5090" i="5"/>
  <c r="F5091" i="5"/>
  <c r="F5092" i="5"/>
  <c r="F5093" i="5"/>
  <c r="F5094" i="5"/>
  <c r="F5095" i="5"/>
  <c r="F5096" i="5"/>
  <c r="F5097" i="5"/>
  <c r="F5098" i="5"/>
  <c r="F5099" i="5"/>
  <c r="F5100" i="5"/>
  <c r="F5101" i="5"/>
  <c r="F5102" i="5"/>
  <c r="F5103" i="5"/>
  <c r="F5104" i="5"/>
  <c r="F5105" i="5"/>
  <c r="F5106" i="5"/>
  <c r="F5107" i="5"/>
  <c r="F5108" i="5"/>
  <c r="F5109" i="5"/>
  <c r="F5110" i="5"/>
  <c r="F5111" i="5"/>
  <c r="F5112" i="5"/>
  <c r="F5113" i="5"/>
  <c r="F5114" i="5"/>
  <c r="F5115" i="5"/>
  <c r="F5116" i="5"/>
  <c r="F5117" i="5"/>
  <c r="F5118" i="5"/>
  <c r="F5119" i="5"/>
  <c r="F5120" i="5"/>
  <c r="F5121" i="5"/>
  <c r="F5122" i="5"/>
  <c r="F5123" i="5"/>
  <c r="F5124" i="5"/>
  <c r="F5125" i="5"/>
  <c r="F5126" i="5"/>
  <c r="F5127" i="5"/>
  <c r="F5128" i="5"/>
  <c r="F5129" i="5"/>
  <c r="F5130" i="5"/>
  <c r="F5131" i="5"/>
  <c r="F5132" i="5"/>
  <c r="F5133" i="5"/>
  <c r="F5134" i="5"/>
  <c r="F5135" i="5"/>
  <c r="F5136" i="5"/>
  <c r="F5137" i="5"/>
  <c r="F5138" i="5"/>
  <c r="F5139" i="5"/>
  <c r="F5140" i="5"/>
  <c r="F5141" i="5"/>
  <c r="F5142" i="5"/>
  <c r="F5143" i="5"/>
  <c r="F5144" i="5"/>
  <c r="F5145" i="5"/>
  <c r="F5146" i="5"/>
  <c r="F5147" i="5"/>
  <c r="F5148" i="5"/>
  <c r="F5149" i="5"/>
  <c r="F5150" i="5"/>
  <c r="F5151" i="5"/>
  <c r="F5152" i="5"/>
  <c r="F5153" i="5"/>
  <c r="F5154" i="5"/>
  <c r="F5155" i="5"/>
  <c r="F5156" i="5"/>
  <c r="F5157" i="5"/>
  <c r="F5158" i="5"/>
  <c r="F5159" i="5"/>
  <c r="F5160" i="5"/>
  <c r="F5161" i="5"/>
  <c r="F5162" i="5"/>
  <c r="F5163" i="5"/>
  <c r="F5164" i="5"/>
  <c r="F5165" i="5"/>
  <c r="F5166" i="5"/>
  <c r="F5167" i="5"/>
  <c r="F5168" i="5"/>
  <c r="F5169" i="5"/>
  <c r="F5170" i="5"/>
  <c r="F5171" i="5"/>
  <c r="F5172" i="5"/>
  <c r="F5173" i="5"/>
  <c r="F5174" i="5"/>
  <c r="F5175" i="5"/>
  <c r="F5176" i="5"/>
  <c r="F5177" i="5"/>
  <c r="F5178" i="5"/>
  <c r="F5179" i="5"/>
  <c r="F5180" i="5"/>
  <c r="F5181" i="5"/>
  <c r="F5182" i="5"/>
  <c r="F5183" i="5"/>
  <c r="F5184" i="5"/>
  <c r="F5185" i="5"/>
  <c r="F5186" i="5"/>
  <c r="F5187" i="5"/>
  <c r="F5188" i="5"/>
  <c r="F5189" i="5"/>
  <c r="F5190" i="5"/>
  <c r="F5191" i="5"/>
  <c r="F5192" i="5"/>
  <c r="F5193" i="5"/>
  <c r="F5194" i="5"/>
  <c r="F5195" i="5"/>
  <c r="F5196" i="5"/>
  <c r="F5197" i="5"/>
  <c r="F5198" i="5"/>
  <c r="F5199" i="5"/>
  <c r="F5200" i="5"/>
  <c r="F5201" i="5"/>
  <c r="F5202" i="5"/>
  <c r="F5203" i="5"/>
  <c r="F5204" i="5"/>
  <c r="F5205" i="5"/>
  <c r="F5206" i="5"/>
  <c r="F5207" i="5"/>
  <c r="F5208" i="5"/>
  <c r="F5209" i="5"/>
  <c r="F5210" i="5"/>
  <c r="F5211" i="5"/>
  <c r="F5212" i="5"/>
  <c r="F5213" i="5"/>
  <c r="F5214" i="5"/>
  <c r="F5215" i="5"/>
  <c r="F5216" i="5"/>
  <c r="F5217" i="5"/>
  <c r="F5218" i="5"/>
  <c r="F5219" i="5"/>
  <c r="F5220" i="5"/>
  <c r="F5221" i="5"/>
  <c r="F5222" i="5"/>
  <c r="F5223" i="5"/>
  <c r="F5224" i="5"/>
  <c r="F5225" i="5"/>
  <c r="F5226" i="5"/>
  <c r="F5227" i="5"/>
  <c r="F5228" i="5"/>
  <c r="F5229" i="5"/>
  <c r="F5230" i="5"/>
  <c r="F5231" i="5"/>
  <c r="F5232" i="5"/>
  <c r="F5233" i="5"/>
  <c r="F5234" i="5"/>
  <c r="F5235" i="5"/>
  <c r="F5236" i="5"/>
  <c r="F5237" i="5"/>
  <c r="F5238" i="5"/>
  <c r="F5239" i="5"/>
  <c r="F5240" i="5"/>
  <c r="F5241" i="5"/>
  <c r="F5242" i="5"/>
  <c r="F5243" i="5"/>
  <c r="F5244" i="5"/>
  <c r="F5245" i="5"/>
  <c r="F5246" i="5"/>
  <c r="F5247" i="5"/>
  <c r="F5248" i="5"/>
  <c r="F5249" i="5"/>
  <c r="F5250" i="5"/>
  <c r="F5251" i="5"/>
  <c r="F5252" i="5"/>
  <c r="F5253" i="5"/>
  <c r="F5254" i="5"/>
  <c r="F5255" i="5"/>
  <c r="F5256" i="5"/>
  <c r="F5257" i="5"/>
  <c r="F5258" i="5"/>
  <c r="F5259" i="5"/>
  <c r="F5260" i="5"/>
  <c r="F5261" i="5"/>
  <c r="F5262" i="5"/>
  <c r="F5263" i="5"/>
  <c r="F5264" i="5"/>
  <c r="F5265" i="5"/>
  <c r="F5266" i="5"/>
  <c r="F5267" i="5"/>
  <c r="F5268" i="5"/>
  <c r="F5269" i="5"/>
  <c r="F5270" i="5"/>
  <c r="F5271" i="5"/>
  <c r="F5272" i="5"/>
  <c r="F5273" i="5"/>
  <c r="F5274" i="5"/>
  <c r="F5275" i="5"/>
  <c r="F5276" i="5"/>
  <c r="F5277" i="5"/>
  <c r="F5278" i="5"/>
  <c r="F5279" i="5"/>
  <c r="F5280" i="5"/>
  <c r="F5281" i="5"/>
  <c r="F5282" i="5"/>
  <c r="F5283" i="5"/>
  <c r="F5284" i="5"/>
  <c r="F5285" i="5"/>
  <c r="F5286" i="5"/>
  <c r="F5287" i="5"/>
  <c r="F5288" i="5"/>
  <c r="F5289" i="5"/>
  <c r="F5290" i="5"/>
  <c r="F5291" i="5"/>
  <c r="F5292" i="5"/>
  <c r="F5293" i="5"/>
  <c r="F5294" i="5"/>
  <c r="F5295" i="5"/>
  <c r="F5296" i="5"/>
  <c r="F5297" i="5"/>
  <c r="F5298" i="5"/>
  <c r="F5299" i="5"/>
  <c r="F5300" i="5"/>
  <c r="F5301" i="5"/>
  <c r="F5302" i="5"/>
  <c r="F5303" i="5"/>
  <c r="F5304" i="5"/>
  <c r="F5305" i="5"/>
  <c r="F5306" i="5"/>
  <c r="F5307" i="5"/>
  <c r="F5308" i="5"/>
  <c r="F5309" i="5"/>
  <c r="F5310" i="5"/>
  <c r="F5311" i="5"/>
  <c r="F5312" i="5"/>
  <c r="F5313" i="5"/>
  <c r="F5314" i="5"/>
  <c r="F5315" i="5"/>
  <c r="F5316" i="5"/>
  <c r="F5317" i="5"/>
  <c r="F5318" i="5"/>
  <c r="F5319" i="5"/>
  <c r="F5320" i="5"/>
  <c r="F5321" i="5"/>
  <c r="F5322" i="5"/>
  <c r="F5323" i="5"/>
  <c r="F5324" i="5"/>
  <c r="F5325" i="5"/>
  <c r="F5326" i="5"/>
  <c r="F5327" i="5"/>
  <c r="F5328" i="5"/>
  <c r="F5329" i="5"/>
  <c r="F5330" i="5"/>
  <c r="F5331" i="5"/>
  <c r="F5332" i="5"/>
  <c r="F5333" i="5"/>
  <c r="F5334" i="5"/>
  <c r="F5335" i="5"/>
  <c r="F5336" i="5"/>
  <c r="F5337" i="5"/>
  <c r="F5338" i="5"/>
  <c r="F5339" i="5"/>
  <c r="F5340" i="5"/>
  <c r="F5341" i="5"/>
  <c r="F5342" i="5"/>
  <c r="F5343" i="5"/>
  <c r="F5344" i="5"/>
  <c r="F5345" i="5"/>
  <c r="F5346" i="5"/>
  <c r="F5347" i="5"/>
  <c r="F5348" i="5"/>
  <c r="F5349" i="5"/>
  <c r="F5350" i="5"/>
  <c r="F5351" i="5"/>
  <c r="F5352" i="5"/>
  <c r="F5353" i="5"/>
  <c r="F5354" i="5"/>
  <c r="F5355" i="5"/>
  <c r="F5356" i="5"/>
  <c r="F5357" i="5"/>
  <c r="F5358" i="5"/>
  <c r="F5359" i="5"/>
  <c r="F5360" i="5"/>
  <c r="F5361" i="5"/>
  <c r="F5362" i="5"/>
  <c r="F5363" i="5"/>
  <c r="F5364" i="5"/>
  <c r="F5365" i="5"/>
  <c r="F5366" i="5"/>
  <c r="F5367" i="5"/>
  <c r="F5368" i="5"/>
  <c r="F5369" i="5"/>
  <c r="F5370" i="5"/>
  <c r="F5371" i="5"/>
  <c r="F5372" i="5"/>
  <c r="F5373" i="5"/>
  <c r="F5374" i="5"/>
  <c r="F5375" i="5"/>
  <c r="F5376" i="5"/>
  <c r="F5377" i="5"/>
  <c r="F5378" i="5"/>
  <c r="F5379" i="5"/>
  <c r="F5380" i="5"/>
  <c r="F5381" i="5"/>
  <c r="F5382" i="5"/>
  <c r="F5383" i="5"/>
  <c r="F5384" i="5"/>
  <c r="F5385" i="5"/>
  <c r="F5386" i="5"/>
  <c r="F5387" i="5"/>
  <c r="F5388" i="5"/>
  <c r="F5389" i="5"/>
  <c r="F5390" i="5"/>
  <c r="F5391" i="5"/>
  <c r="F5392" i="5"/>
  <c r="F5393" i="5"/>
  <c r="F5394" i="5"/>
  <c r="F5395" i="5"/>
  <c r="F5396" i="5"/>
  <c r="F5397" i="5"/>
  <c r="F5398" i="5"/>
  <c r="F5399" i="5"/>
  <c r="F5400" i="5"/>
  <c r="F5401" i="5"/>
  <c r="F5402" i="5"/>
  <c r="F5403" i="5"/>
  <c r="F5404" i="5"/>
  <c r="F5405" i="5"/>
  <c r="F5406" i="5"/>
  <c r="F5407" i="5"/>
  <c r="F5408" i="5"/>
  <c r="F5409" i="5"/>
  <c r="F5410" i="5"/>
  <c r="F5411" i="5"/>
  <c r="F5412" i="5"/>
  <c r="F5413" i="5"/>
  <c r="F5414" i="5"/>
  <c r="F5415" i="5"/>
  <c r="F5416" i="5"/>
  <c r="F5417" i="5"/>
  <c r="F5418" i="5"/>
  <c r="F5419" i="5"/>
  <c r="F5420" i="5"/>
  <c r="F5421" i="5"/>
  <c r="F5422" i="5"/>
  <c r="F5423" i="5"/>
  <c r="F5424" i="5"/>
  <c r="F5425" i="5"/>
  <c r="F5426" i="5"/>
  <c r="F5427" i="5"/>
  <c r="F5428" i="5"/>
  <c r="F5429" i="5"/>
  <c r="F5430" i="5"/>
  <c r="F5431" i="5"/>
  <c r="F5432" i="5"/>
  <c r="F5433" i="5"/>
  <c r="F5434" i="5"/>
  <c r="F5435" i="5"/>
  <c r="F5436" i="5"/>
  <c r="F5437" i="5"/>
  <c r="F5438" i="5"/>
  <c r="F5439" i="5"/>
  <c r="F5440" i="5"/>
  <c r="F5441" i="5"/>
  <c r="F5442" i="5"/>
  <c r="F5443" i="5"/>
  <c r="F5444" i="5"/>
  <c r="F5445" i="5"/>
  <c r="F5446" i="5"/>
  <c r="F5447" i="5"/>
  <c r="F5448" i="5"/>
  <c r="F5449" i="5"/>
  <c r="F5450" i="5"/>
  <c r="F5451" i="5"/>
  <c r="F5452" i="5"/>
  <c r="F5453" i="5"/>
  <c r="F5454" i="5"/>
  <c r="F5455" i="5"/>
  <c r="F5456" i="5"/>
  <c r="F5457" i="5"/>
  <c r="F5458" i="5"/>
  <c r="F5459" i="5"/>
  <c r="F5460" i="5"/>
  <c r="F5461" i="5"/>
  <c r="F5462" i="5"/>
  <c r="F5463" i="5"/>
  <c r="F5464" i="5"/>
  <c r="F5465" i="5"/>
  <c r="F5466" i="5"/>
  <c r="F5467" i="5"/>
  <c r="F5468" i="5"/>
  <c r="F5469" i="5"/>
  <c r="F5470" i="5"/>
  <c r="F5471" i="5"/>
  <c r="F5472" i="5"/>
  <c r="F5473" i="5"/>
  <c r="F5474" i="5"/>
  <c r="F5475" i="5"/>
  <c r="F5476" i="5"/>
  <c r="F5477" i="5"/>
  <c r="F5478" i="5"/>
  <c r="F5479" i="5"/>
  <c r="F5480" i="5"/>
  <c r="F5481" i="5"/>
  <c r="F5482" i="5"/>
  <c r="F5483" i="5"/>
  <c r="F5484" i="5"/>
  <c r="F5485" i="5"/>
  <c r="F5486" i="5"/>
  <c r="F5487" i="5"/>
  <c r="F5488" i="5"/>
  <c r="F5489" i="5"/>
  <c r="F5490" i="5"/>
  <c r="F5491" i="5"/>
  <c r="F5492" i="5"/>
  <c r="F5493" i="5"/>
  <c r="F5494" i="5"/>
  <c r="F5495" i="5"/>
  <c r="F5496" i="5"/>
  <c r="F5497" i="5"/>
  <c r="F5498" i="5"/>
  <c r="F5499" i="5"/>
  <c r="F5500" i="5"/>
  <c r="F5501" i="5"/>
  <c r="F5502" i="5"/>
  <c r="F5503" i="5"/>
  <c r="F5504" i="5"/>
  <c r="F5505" i="5"/>
  <c r="F5506" i="5"/>
  <c r="F5507" i="5"/>
  <c r="F5508" i="5"/>
  <c r="F5509" i="5"/>
  <c r="F5510" i="5"/>
  <c r="F5511" i="5"/>
  <c r="F5512" i="5"/>
  <c r="F5513" i="5"/>
  <c r="F5514" i="5"/>
  <c r="F5515" i="5"/>
  <c r="F5516" i="5"/>
  <c r="F5517" i="5"/>
  <c r="F5518" i="5"/>
  <c r="F5519" i="5"/>
  <c r="F5520" i="5"/>
  <c r="F5521" i="5"/>
  <c r="F5522" i="5"/>
  <c r="F5523" i="5"/>
  <c r="F5524" i="5"/>
  <c r="F5525" i="5"/>
  <c r="F5526" i="5"/>
  <c r="F5527" i="5"/>
  <c r="F5528" i="5"/>
  <c r="F5529" i="5"/>
  <c r="F5530" i="5"/>
  <c r="F5531" i="5"/>
  <c r="F5532" i="5"/>
  <c r="F5533" i="5"/>
  <c r="F5534" i="5"/>
  <c r="F5535" i="5"/>
  <c r="F5536" i="5"/>
  <c r="F5537" i="5"/>
  <c r="F5538" i="5"/>
  <c r="F5539" i="5"/>
  <c r="F5540" i="5"/>
  <c r="F5541" i="5"/>
  <c r="F5542" i="5"/>
  <c r="F5543" i="5"/>
  <c r="F5544" i="5"/>
  <c r="F5545" i="5"/>
  <c r="F5546" i="5"/>
  <c r="F5547" i="5"/>
  <c r="F5548" i="5"/>
  <c r="F5549" i="5"/>
  <c r="F5550" i="5"/>
  <c r="F5551" i="5"/>
  <c r="F5552" i="5"/>
  <c r="F5553" i="5"/>
  <c r="F5554" i="5"/>
  <c r="F5555" i="5"/>
  <c r="F5556" i="5"/>
  <c r="F5557" i="5"/>
  <c r="F5558" i="5"/>
  <c r="F5559" i="5"/>
  <c r="F5560" i="5"/>
  <c r="F5561" i="5"/>
  <c r="F5562" i="5"/>
  <c r="F5563" i="5"/>
  <c r="F5564" i="5"/>
  <c r="F5565" i="5"/>
  <c r="F5566" i="5"/>
  <c r="F5567" i="5"/>
  <c r="F5568" i="5"/>
  <c r="F5569" i="5"/>
  <c r="F5570" i="5"/>
  <c r="F5571" i="5"/>
  <c r="F5572" i="5"/>
  <c r="F5573" i="5"/>
  <c r="F5574" i="5"/>
  <c r="F5575" i="5"/>
  <c r="F5576" i="5"/>
  <c r="F5577" i="5"/>
  <c r="F5578" i="5"/>
  <c r="F5579" i="5"/>
  <c r="F5580" i="5"/>
  <c r="F5581" i="5"/>
  <c r="F5582" i="5"/>
  <c r="F5583" i="5"/>
  <c r="F5584" i="5"/>
  <c r="F5585" i="5"/>
  <c r="F5586" i="5"/>
  <c r="F5587" i="5"/>
  <c r="F5588" i="5"/>
  <c r="F5589" i="5"/>
  <c r="F5590" i="5"/>
  <c r="F5591" i="5"/>
  <c r="F5592" i="5"/>
  <c r="F5593" i="5"/>
  <c r="F5594" i="5"/>
  <c r="F5595" i="5"/>
  <c r="F5596" i="5"/>
  <c r="F5597" i="5"/>
  <c r="F5598" i="5"/>
  <c r="F5599" i="5"/>
  <c r="F5600" i="5"/>
  <c r="F5601" i="5"/>
  <c r="F5602" i="5"/>
  <c r="F5603" i="5"/>
  <c r="F5604" i="5"/>
  <c r="F5605" i="5"/>
  <c r="F5606" i="5"/>
  <c r="F5607" i="5"/>
  <c r="F5608" i="5"/>
  <c r="F5609" i="5"/>
  <c r="F5610" i="5"/>
  <c r="F5611" i="5"/>
  <c r="F5612" i="5"/>
  <c r="F5613" i="5"/>
  <c r="F5614" i="5"/>
  <c r="F5615" i="5"/>
  <c r="F5616" i="5"/>
  <c r="F5617" i="5"/>
  <c r="F5618" i="5"/>
  <c r="F5619" i="5"/>
  <c r="F5620" i="5"/>
  <c r="F5621" i="5"/>
  <c r="F5622" i="5"/>
  <c r="F5623" i="5"/>
  <c r="F5624" i="5"/>
  <c r="F5625" i="5"/>
  <c r="F5626" i="5"/>
  <c r="F5627" i="5"/>
  <c r="F5628" i="5"/>
  <c r="F5629" i="5"/>
  <c r="F5630" i="5"/>
  <c r="F5631" i="5"/>
  <c r="F5632" i="5"/>
  <c r="F5633" i="5"/>
  <c r="F5634" i="5"/>
  <c r="F5635" i="5"/>
  <c r="F5636" i="5"/>
  <c r="F5637" i="5"/>
  <c r="F5638" i="5"/>
  <c r="F5639" i="5"/>
  <c r="F5640" i="5"/>
  <c r="F5641" i="5"/>
  <c r="F5642" i="5"/>
  <c r="F5643" i="5"/>
  <c r="F5644" i="5"/>
  <c r="F5645" i="5"/>
  <c r="F5646" i="5"/>
  <c r="F5647" i="5"/>
  <c r="F5648" i="5"/>
  <c r="F5649" i="5"/>
  <c r="F5650" i="5"/>
  <c r="F5651" i="5"/>
  <c r="F5652" i="5"/>
  <c r="F5653" i="5"/>
  <c r="F5654" i="5"/>
  <c r="F5655" i="5"/>
  <c r="F5656" i="5"/>
  <c r="F5657" i="5"/>
  <c r="F5658" i="5"/>
  <c r="F5659" i="5"/>
  <c r="F5660" i="5"/>
  <c r="F5661" i="5"/>
  <c r="F5662" i="5"/>
  <c r="F5663" i="5"/>
  <c r="F5664" i="5"/>
  <c r="F5665" i="5"/>
  <c r="F5666" i="5"/>
  <c r="F5667" i="5"/>
  <c r="F5668" i="5"/>
  <c r="F5669" i="5"/>
  <c r="F5670" i="5"/>
  <c r="F5671" i="5"/>
  <c r="F5672" i="5"/>
  <c r="F5673" i="5"/>
  <c r="F5674" i="5"/>
  <c r="F5675" i="5"/>
  <c r="F5676" i="5"/>
  <c r="F5677" i="5"/>
  <c r="F5678" i="5"/>
  <c r="F5679" i="5"/>
  <c r="F5680" i="5"/>
  <c r="F5681" i="5"/>
  <c r="F5682" i="5"/>
  <c r="F5683" i="5"/>
  <c r="F5684" i="5"/>
  <c r="F5685" i="5"/>
  <c r="F5686" i="5"/>
  <c r="F5687" i="5"/>
  <c r="F5688" i="5"/>
  <c r="F5689" i="5"/>
  <c r="F5690" i="5"/>
  <c r="F5691" i="5"/>
  <c r="F5692" i="5"/>
  <c r="F5693" i="5"/>
  <c r="F5694" i="5"/>
  <c r="F5695" i="5"/>
  <c r="F5696" i="5"/>
  <c r="F5697" i="5"/>
  <c r="F5698" i="5"/>
  <c r="F5699" i="5"/>
  <c r="F5700" i="5"/>
  <c r="F5701" i="5"/>
  <c r="F5702" i="5"/>
  <c r="F5703" i="5"/>
  <c r="F5704" i="5"/>
  <c r="F5705" i="5"/>
  <c r="F5706" i="5"/>
  <c r="F5707" i="5"/>
  <c r="F5708" i="5"/>
  <c r="F5709" i="5"/>
  <c r="F5710" i="5"/>
  <c r="F5711" i="5"/>
  <c r="F5712" i="5"/>
  <c r="F5713" i="5"/>
  <c r="F5714" i="5"/>
  <c r="F5715" i="5"/>
  <c r="F5716" i="5"/>
  <c r="F5717" i="5"/>
  <c r="F5718" i="5"/>
  <c r="F5719" i="5"/>
  <c r="F5720" i="5"/>
  <c r="F5721" i="5"/>
  <c r="F5722" i="5"/>
  <c r="F5723" i="5"/>
  <c r="F5724" i="5"/>
  <c r="F5725" i="5"/>
  <c r="F5726" i="5"/>
  <c r="F5727" i="5"/>
  <c r="F5728" i="5"/>
  <c r="F5729" i="5"/>
  <c r="F5730" i="5"/>
  <c r="F5731" i="5"/>
  <c r="F5732" i="5"/>
  <c r="F5733" i="5"/>
  <c r="F5734" i="5"/>
  <c r="F5735" i="5"/>
  <c r="F5736" i="5"/>
  <c r="F5737" i="5"/>
  <c r="F5738" i="5"/>
  <c r="F5739" i="5"/>
  <c r="F5740" i="5"/>
  <c r="F5741" i="5"/>
  <c r="F5742" i="5"/>
  <c r="F5743" i="5"/>
  <c r="F5744" i="5"/>
  <c r="F5745" i="5"/>
  <c r="F5746" i="5"/>
  <c r="F5747" i="5"/>
  <c r="F5748" i="5"/>
  <c r="F5749" i="5"/>
  <c r="F5750" i="5"/>
  <c r="F5751" i="5"/>
  <c r="F5752" i="5"/>
  <c r="F5753" i="5"/>
  <c r="F5754" i="5"/>
  <c r="F5755" i="5"/>
  <c r="F5756" i="5"/>
  <c r="F5757" i="5"/>
  <c r="F5758" i="5"/>
  <c r="F5759" i="5"/>
  <c r="F5760" i="5"/>
  <c r="F5761" i="5"/>
  <c r="F5762" i="5"/>
  <c r="F5763" i="5"/>
  <c r="F5764" i="5"/>
  <c r="F5765" i="5"/>
  <c r="F5766" i="5"/>
  <c r="F5767" i="5"/>
  <c r="F5768" i="5"/>
  <c r="F5769" i="5"/>
  <c r="F5770" i="5"/>
  <c r="F5771" i="5"/>
  <c r="F5772" i="5"/>
  <c r="F5773" i="5"/>
  <c r="F5774" i="5"/>
  <c r="F5775" i="5"/>
  <c r="F5776" i="5"/>
  <c r="F5777" i="5"/>
  <c r="F5778" i="5"/>
  <c r="F5779" i="5"/>
  <c r="F5780" i="5"/>
  <c r="F5781" i="5"/>
  <c r="F5782" i="5"/>
  <c r="F5783" i="5"/>
  <c r="F5784" i="5"/>
  <c r="F5785" i="5"/>
  <c r="F5786" i="5"/>
  <c r="F5787" i="5"/>
  <c r="F5788" i="5"/>
  <c r="F5789" i="5"/>
  <c r="F5790" i="5"/>
  <c r="F5791" i="5"/>
  <c r="F5792" i="5"/>
  <c r="F5793" i="5"/>
  <c r="F5794" i="5"/>
  <c r="F5795" i="5"/>
  <c r="F5796" i="5"/>
  <c r="F5797" i="5"/>
  <c r="F5798" i="5"/>
  <c r="F5799" i="5"/>
  <c r="F5800" i="5"/>
  <c r="F5801" i="5"/>
  <c r="F5802" i="5"/>
  <c r="F5803" i="5"/>
  <c r="F5804" i="5"/>
  <c r="F5805" i="5"/>
  <c r="F5806" i="5"/>
  <c r="F5807" i="5"/>
  <c r="F5808" i="5"/>
  <c r="F5809" i="5"/>
  <c r="F5810" i="5"/>
  <c r="F5811" i="5"/>
  <c r="F5812" i="5"/>
  <c r="F5813" i="5"/>
  <c r="F5814" i="5"/>
  <c r="F5815" i="5"/>
  <c r="F5816" i="5"/>
  <c r="F5817" i="5"/>
  <c r="F5818" i="5"/>
  <c r="F5819" i="5"/>
  <c r="F5820" i="5"/>
  <c r="F5821" i="5"/>
  <c r="F5822" i="5"/>
  <c r="F5823" i="5"/>
  <c r="F5824" i="5"/>
  <c r="F5825" i="5"/>
  <c r="F5826" i="5"/>
  <c r="F5827" i="5"/>
  <c r="F5828" i="5"/>
  <c r="F5829" i="5"/>
  <c r="F5830" i="5"/>
  <c r="F5831" i="5"/>
  <c r="F5832" i="5"/>
  <c r="F5833" i="5"/>
  <c r="F5834" i="5"/>
  <c r="F5835" i="5"/>
  <c r="F5836" i="5"/>
  <c r="F5837" i="5"/>
  <c r="F5838" i="5"/>
  <c r="F5839" i="5"/>
  <c r="F5840" i="5"/>
  <c r="F5841" i="5"/>
  <c r="F5842" i="5"/>
  <c r="F5843" i="5"/>
  <c r="F5844" i="5"/>
  <c r="F5845" i="5"/>
  <c r="F5846" i="5"/>
  <c r="F5847" i="5"/>
  <c r="F5848" i="5"/>
  <c r="F5849" i="5"/>
  <c r="F5850" i="5"/>
  <c r="F5851" i="5"/>
  <c r="F5852" i="5"/>
  <c r="F5853" i="5"/>
  <c r="F5854" i="5"/>
  <c r="F5855" i="5"/>
  <c r="F5856" i="5"/>
  <c r="F5857" i="5"/>
  <c r="F5858" i="5"/>
  <c r="F5859" i="5"/>
  <c r="F5860" i="5"/>
  <c r="F5861" i="5"/>
  <c r="F5862" i="5"/>
  <c r="F5863" i="5"/>
  <c r="F5864" i="5"/>
  <c r="F5865" i="5"/>
  <c r="F5866" i="5"/>
  <c r="F5867" i="5"/>
  <c r="F5868" i="5"/>
  <c r="F5869" i="5"/>
  <c r="F5870" i="5"/>
  <c r="F5871" i="5"/>
  <c r="F5872" i="5"/>
  <c r="F5873" i="5"/>
  <c r="F5874" i="5"/>
  <c r="F5875" i="5"/>
  <c r="F5876" i="5"/>
  <c r="F5877" i="5"/>
  <c r="F5878" i="5"/>
  <c r="F5879" i="5"/>
  <c r="F5880" i="5"/>
  <c r="F5881" i="5"/>
  <c r="F5882" i="5"/>
  <c r="F5883" i="5"/>
  <c r="F5884" i="5"/>
  <c r="F5885" i="5"/>
  <c r="F5886" i="5"/>
  <c r="F5887" i="5"/>
  <c r="F5888" i="5"/>
  <c r="F5889" i="5"/>
  <c r="F5890" i="5"/>
  <c r="F5891" i="5"/>
  <c r="F5892" i="5"/>
  <c r="F5893" i="5"/>
  <c r="F5894" i="5"/>
  <c r="F5895" i="5"/>
  <c r="F5896" i="5"/>
  <c r="F5897" i="5"/>
  <c r="F5898" i="5"/>
  <c r="F5899" i="5"/>
  <c r="F5900" i="5"/>
  <c r="F5901" i="5"/>
  <c r="F5902" i="5"/>
  <c r="F5903" i="5"/>
  <c r="F5904" i="5"/>
  <c r="F5905" i="5"/>
  <c r="F5906" i="5"/>
  <c r="F5907" i="5"/>
  <c r="F5908" i="5"/>
  <c r="F5909" i="5"/>
  <c r="F5910" i="5"/>
  <c r="F5911" i="5"/>
  <c r="F5912" i="5"/>
  <c r="F5913" i="5"/>
  <c r="F5914" i="5"/>
  <c r="F5915" i="5"/>
  <c r="F5916" i="5"/>
  <c r="F5917" i="5"/>
  <c r="F5918" i="5"/>
  <c r="F5919" i="5"/>
  <c r="F5920" i="5"/>
  <c r="F5921" i="5"/>
  <c r="F5922" i="5"/>
  <c r="F5923" i="5"/>
  <c r="F5924" i="5"/>
  <c r="F5925" i="5"/>
  <c r="F5926" i="5"/>
  <c r="F5927" i="5"/>
  <c r="F5928" i="5"/>
  <c r="F5929" i="5"/>
  <c r="F5930" i="5"/>
  <c r="F5931" i="5"/>
  <c r="F5932" i="5"/>
  <c r="F5933" i="5"/>
  <c r="F5934" i="5"/>
  <c r="F5935" i="5"/>
  <c r="F5936" i="5"/>
  <c r="F5937" i="5"/>
  <c r="F5938" i="5"/>
  <c r="F5939" i="5"/>
  <c r="F5940" i="5"/>
  <c r="F5941" i="5"/>
  <c r="F5942" i="5"/>
  <c r="F5943" i="5"/>
  <c r="F5944" i="5"/>
  <c r="F5945" i="5"/>
  <c r="F5946" i="5"/>
  <c r="F5947" i="5"/>
  <c r="F5948" i="5"/>
  <c r="F5949" i="5"/>
  <c r="F5950" i="5"/>
  <c r="F5951" i="5"/>
  <c r="F5952" i="5"/>
  <c r="F5953" i="5"/>
  <c r="F5954" i="5"/>
  <c r="F5955" i="5"/>
  <c r="F5956" i="5"/>
  <c r="F5957" i="5"/>
  <c r="F5958" i="5"/>
  <c r="F5959" i="5"/>
  <c r="F5960" i="5"/>
  <c r="F5961" i="5"/>
  <c r="F5962" i="5"/>
  <c r="F5963" i="5"/>
  <c r="F5964" i="5"/>
  <c r="F5965" i="5"/>
  <c r="F5966" i="5"/>
  <c r="F5967" i="5"/>
  <c r="F5968" i="5"/>
  <c r="F5969" i="5"/>
  <c r="F5970" i="5"/>
  <c r="F5971" i="5"/>
  <c r="F5972" i="5"/>
  <c r="F5973" i="5"/>
  <c r="F5974" i="5"/>
  <c r="F5975" i="5"/>
  <c r="F5976" i="5"/>
  <c r="F5977" i="5"/>
  <c r="F5978" i="5"/>
  <c r="F5979" i="5"/>
  <c r="F5980" i="5"/>
  <c r="F5981" i="5"/>
  <c r="F5982" i="5"/>
  <c r="F5983" i="5"/>
  <c r="F5984" i="5"/>
  <c r="F5985" i="5"/>
  <c r="F5986" i="5"/>
  <c r="F5987" i="5"/>
  <c r="F5988" i="5"/>
  <c r="F5989" i="5"/>
  <c r="F5990" i="5"/>
  <c r="F5991" i="5"/>
  <c r="F5992" i="5"/>
  <c r="F5993" i="5"/>
  <c r="F5994" i="5"/>
  <c r="F5995" i="5"/>
  <c r="F5996" i="5"/>
  <c r="F5997" i="5"/>
  <c r="F5998" i="5"/>
  <c r="F5999" i="5"/>
  <c r="F6000" i="5"/>
  <c r="F6001" i="5"/>
  <c r="F6002" i="5"/>
  <c r="F6003" i="5"/>
  <c r="F6004" i="5"/>
  <c r="F6005" i="5"/>
  <c r="F6006" i="5"/>
  <c r="F6007" i="5"/>
  <c r="F6008" i="5"/>
  <c r="F6009" i="5"/>
  <c r="F6010" i="5"/>
  <c r="F6011" i="5"/>
  <c r="F6012" i="5"/>
  <c r="F6013" i="5"/>
  <c r="F6014" i="5"/>
  <c r="F6015" i="5"/>
  <c r="F6016" i="5"/>
  <c r="F6017" i="5"/>
  <c r="F6018" i="5"/>
  <c r="F6019" i="5"/>
  <c r="F6020" i="5"/>
  <c r="F6021" i="5"/>
  <c r="F6022" i="5"/>
  <c r="F6023" i="5"/>
  <c r="F6024" i="5"/>
  <c r="F6025" i="5"/>
  <c r="F6026" i="5"/>
  <c r="F6027" i="5"/>
  <c r="F6028" i="5"/>
  <c r="F6029" i="5"/>
  <c r="F6030" i="5"/>
  <c r="F6031" i="5"/>
  <c r="F6032" i="5"/>
  <c r="F6033" i="5"/>
  <c r="F6034" i="5"/>
  <c r="F6035" i="5"/>
  <c r="F6036" i="5"/>
  <c r="F6037" i="5"/>
  <c r="F6038" i="5"/>
  <c r="F6039" i="5"/>
  <c r="F6040" i="5"/>
  <c r="F6041" i="5"/>
  <c r="F6042" i="5"/>
  <c r="F6043" i="5"/>
  <c r="F6044" i="5"/>
  <c r="F6045" i="5"/>
  <c r="F6046" i="5"/>
  <c r="F6047" i="5"/>
  <c r="F6048" i="5"/>
  <c r="F6049" i="5"/>
  <c r="F6050" i="5"/>
  <c r="F6051" i="5"/>
  <c r="F6052" i="5"/>
  <c r="F6053" i="5"/>
  <c r="F6054" i="5"/>
  <c r="F6055" i="5"/>
  <c r="F6056" i="5"/>
  <c r="F6057" i="5"/>
  <c r="F6058" i="5"/>
  <c r="F6059" i="5"/>
  <c r="F6060" i="5"/>
  <c r="F6061" i="5"/>
  <c r="F6062" i="5"/>
  <c r="F6063" i="5"/>
  <c r="F6064" i="5"/>
  <c r="F6065" i="5"/>
  <c r="F6066" i="5"/>
  <c r="F6067" i="5"/>
  <c r="F6068" i="5"/>
  <c r="F6069" i="5"/>
  <c r="F6070" i="5"/>
  <c r="F6071" i="5"/>
  <c r="F6072" i="5"/>
  <c r="F6073" i="5"/>
  <c r="F6074" i="5"/>
  <c r="F6075" i="5"/>
  <c r="F6076" i="5"/>
  <c r="F6077" i="5"/>
  <c r="F6078" i="5"/>
  <c r="F6079" i="5"/>
  <c r="F6080" i="5"/>
  <c r="F6081" i="5"/>
  <c r="F6082" i="5"/>
  <c r="F6083" i="5"/>
  <c r="F6084" i="5"/>
  <c r="F6085" i="5"/>
  <c r="F6086" i="5"/>
  <c r="F6087" i="5"/>
  <c r="F6088" i="5"/>
  <c r="F6089" i="5"/>
  <c r="F6090" i="5"/>
  <c r="F6091" i="5"/>
  <c r="F6092" i="5"/>
  <c r="F6093" i="5"/>
  <c r="F6094" i="5"/>
  <c r="F6095" i="5"/>
  <c r="F6096" i="5"/>
  <c r="F6097" i="5"/>
  <c r="F6098" i="5"/>
  <c r="F6099" i="5"/>
  <c r="F6100" i="5"/>
  <c r="F6101" i="5"/>
  <c r="F6102" i="5"/>
  <c r="F6103" i="5"/>
  <c r="F6104" i="5"/>
  <c r="F6105" i="5"/>
  <c r="F6106" i="5"/>
  <c r="F6107" i="5"/>
  <c r="F6108" i="5"/>
  <c r="F6109" i="5"/>
  <c r="F6110" i="5"/>
  <c r="F6111" i="5"/>
  <c r="F6112" i="5"/>
  <c r="F6113" i="5"/>
  <c r="F6114" i="5"/>
  <c r="F6115" i="5"/>
  <c r="F6116" i="5"/>
  <c r="F6117" i="5"/>
  <c r="F6118" i="5"/>
  <c r="F6119" i="5"/>
  <c r="F6120" i="5"/>
  <c r="F6121" i="5"/>
  <c r="F6122" i="5"/>
  <c r="F6123" i="5"/>
  <c r="F6124" i="5"/>
  <c r="F6125" i="5"/>
  <c r="F6126" i="5"/>
  <c r="F6127" i="5"/>
  <c r="F6128" i="5"/>
  <c r="F6129" i="5"/>
  <c r="F6130" i="5"/>
  <c r="F6131" i="5"/>
  <c r="F6132" i="5"/>
  <c r="F6133" i="5"/>
  <c r="F6134" i="5"/>
  <c r="F6135" i="5"/>
  <c r="F6136" i="5"/>
  <c r="F6137" i="5"/>
  <c r="F6138" i="5"/>
  <c r="F6139" i="5"/>
  <c r="F6140" i="5"/>
  <c r="F6141" i="5"/>
  <c r="F6142" i="5"/>
  <c r="F6143" i="5"/>
  <c r="F6144" i="5"/>
  <c r="F6145" i="5"/>
  <c r="F6146" i="5"/>
  <c r="F6147" i="5"/>
  <c r="F6148" i="5"/>
  <c r="F6149" i="5"/>
  <c r="F6150" i="5"/>
  <c r="F6151" i="5"/>
  <c r="F6152" i="5"/>
  <c r="F6153" i="5"/>
  <c r="F6154" i="5"/>
  <c r="F6155" i="5"/>
  <c r="F6156" i="5"/>
  <c r="F6157" i="5"/>
  <c r="F6158" i="5"/>
  <c r="F6159" i="5"/>
  <c r="F6160" i="5"/>
  <c r="F6161" i="5"/>
  <c r="F6162" i="5"/>
  <c r="F6163" i="5"/>
  <c r="F6164" i="5"/>
  <c r="F6165" i="5"/>
  <c r="F6166" i="5"/>
  <c r="F6167" i="5"/>
  <c r="F6168" i="5"/>
  <c r="F6169" i="5"/>
  <c r="F6170" i="5"/>
  <c r="F6171" i="5"/>
  <c r="F6172" i="5"/>
  <c r="F6173" i="5"/>
  <c r="F6174" i="5"/>
  <c r="F6175" i="5"/>
  <c r="F6176" i="5"/>
  <c r="F6177" i="5"/>
  <c r="F6178" i="5"/>
  <c r="F6179" i="5"/>
  <c r="F6180" i="5"/>
  <c r="F6181" i="5"/>
  <c r="F6182" i="5"/>
  <c r="F6183" i="5"/>
  <c r="F6184" i="5"/>
  <c r="F6185" i="5"/>
  <c r="F6186" i="5"/>
  <c r="F6187" i="5"/>
  <c r="F6188" i="5"/>
  <c r="F6189" i="5"/>
  <c r="F6190" i="5"/>
  <c r="F6191" i="5"/>
  <c r="F6192" i="5"/>
  <c r="F6193" i="5"/>
  <c r="F6194" i="5"/>
  <c r="F6195" i="5"/>
  <c r="F6196" i="5"/>
  <c r="F6197" i="5"/>
  <c r="F6198" i="5"/>
  <c r="F6199" i="5"/>
  <c r="F6200" i="5"/>
  <c r="F6201" i="5"/>
  <c r="F6202" i="5"/>
  <c r="F6203" i="5"/>
  <c r="F6204" i="5"/>
  <c r="F6205" i="5"/>
  <c r="F6206" i="5"/>
  <c r="F6207" i="5"/>
  <c r="F6208" i="5"/>
  <c r="F6209" i="5"/>
  <c r="F6210" i="5"/>
  <c r="F6211" i="5"/>
  <c r="F6212" i="5"/>
  <c r="F6213" i="5"/>
  <c r="F6214" i="5"/>
  <c r="F6215" i="5"/>
  <c r="F6216" i="5"/>
  <c r="F6217" i="5"/>
  <c r="F6218" i="5"/>
  <c r="F6219" i="5"/>
  <c r="F6220" i="5"/>
  <c r="F6221" i="5"/>
  <c r="F6222" i="5"/>
  <c r="F6223" i="5"/>
  <c r="F6224" i="5"/>
  <c r="F6225" i="5"/>
  <c r="F6226" i="5"/>
  <c r="F6227" i="5"/>
  <c r="F6228" i="5"/>
  <c r="F6229" i="5"/>
  <c r="F6230" i="5"/>
  <c r="F6231" i="5"/>
  <c r="F6232" i="5"/>
  <c r="F6233" i="5"/>
  <c r="F6234" i="5"/>
  <c r="F6235" i="5"/>
  <c r="F6236" i="5"/>
  <c r="F6237" i="5"/>
  <c r="F6238" i="5"/>
  <c r="F6239" i="5"/>
  <c r="F6240" i="5"/>
  <c r="F6241" i="5"/>
  <c r="F6242" i="5"/>
  <c r="F6243" i="5"/>
  <c r="F6244" i="5"/>
  <c r="F6245" i="5"/>
  <c r="F6246" i="5"/>
  <c r="F6247" i="5"/>
  <c r="F6248" i="5"/>
  <c r="F6249" i="5"/>
  <c r="F6250" i="5"/>
  <c r="F6251" i="5"/>
  <c r="F4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518" i="5"/>
  <c r="E2519" i="5"/>
  <c r="E2520" i="5"/>
  <c r="E2521" i="5"/>
  <c r="E2522" i="5"/>
  <c r="E2523" i="5"/>
  <c r="E2524" i="5"/>
  <c r="E2525" i="5"/>
  <c r="E2526" i="5"/>
  <c r="E2527" i="5"/>
  <c r="E2528" i="5"/>
  <c r="E2529" i="5"/>
  <c r="E2530" i="5"/>
  <c r="E2531" i="5"/>
  <c r="E2532" i="5"/>
  <c r="E2533" i="5"/>
  <c r="E2534" i="5"/>
  <c r="E2535" i="5"/>
  <c r="E2536" i="5"/>
  <c r="E2537" i="5"/>
  <c r="E2538" i="5"/>
  <c r="E2539" i="5"/>
  <c r="E2540" i="5"/>
  <c r="E2541" i="5"/>
  <c r="E2542" i="5"/>
  <c r="E2543" i="5"/>
  <c r="E2544" i="5"/>
  <c r="E2545" i="5"/>
  <c r="E2546" i="5"/>
  <c r="E2547" i="5"/>
  <c r="E2548" i="5"/>
  <c r="E2549" i="5"/>
  <c r="E2550" i="5"/>
  <c r="E2551" i="5"/>
  <c r="E2552" i="5"/>
  <c r="E2553" i="5"/>
  <c r="E2554" i="5"/>
  <c r="E2555" i="5"/>
  <c r="E2556" i="5"/>
  <c r="E2557" i="5"/>
  <c r="E2558" i="5"/>
  <c r="E2559" i="5"/>
  <c r="E2560" i="5"/>
  <c r="E2561" i="5"/>
  <c r="E2562" i="5"/>
  <c r="E2563" i="5"/>
  <c r="E2564" i="5"/>
  <c r="E2565" i="5"/>
  <c r="E2566" i="5"/>
  <c r="E2567" i="5"/>
  <c r="E2568" i="5"/>
  <c r="E2569" i="5"/>
  <c r="E2570" i="5"/>
  <c r="E2571" i="5"/>
  <c r="E2572" i="5"/>
  <c r="E2573" i="5"/>
  <c r="E2574" i="5"/>
  <c r="E2575" i="5"/>
  <c r="E2576" i="5"/>
  <c r="E2577" i="5"/>
  <c r="E2578" i="5"/>
  <c r="E2579" i="5"/>
  <c r="E2580" i="5"/>
  <c r="E2581" i="5"/>
  <c r="E2582" i="5"/>
  <c r="E2583" i="5"/>
  <c r="E2584" i="5"/>
  <c r="E2585" i="5"/>
  <c r="E2586" i="5"/>
  <c r="E2587" i="5"/>
  <c r="E2588" i="5"/>
  <c r="E2589" i="5"/>
  <c r="E2590" i="5"/>
  <c r="E2591" i="5"/>
  <c r="E2592" i="5"/>
  <c r="E2593" i="5"/>
  <c r="E2594" i="5"/>
  <c r="E2595" i="5"/>
  <c r="E2596" i="5"/>
  <c r="E2597" i="5"/>
  <c r="E2598" i="5"/>
  <c r="E2599" i="5"/>
  <c r="E2600" i="5"/>
  <c r="E2601" i="5"/>
  <c r="E2602" i="5"/>
  <c r="E2603" i="5"/>
  <c r="E2604" i="5"/>
  <c r="E2605" i="5"/>
  <c r="E2606" i="5"/>
  <c r="E2607" i="5"/>
  <c r="E2608" i="5"/>
  <c r="E2609" i="5"/>
  <c r="E2610" i="5"/>
  <c r="E2611" i="5"/>
  <c r="E2612" i="5"/>
  <c r="E2613" i="5"/>
  <c r="E2614" i="5"/>
  <c r="E2615" i="5"/>
  <c r="E2616" i="5"/>
  <c r="E2617" i="5"/>
  <c r="E2618" i="5"/>
  <c r="E2619" i="5"/>
  <c r="E2620" i="5"/>
  <c r="E2621" i="5"/>
  <c r="E2622" i="5"/>
  <c r="E2623" i="5"/>
  <c r="E2624" i="5"/>
  <c r="E2625" i="5"/>
  <c r="E2626" i="5"/>
  <c r="E2627" i="5"/>
  <c r="E2628" i="5"/>
  <c r="E2629" i="5"/>
  <c r="E2630" i="5"/>
  <c r="E2631" i="5"/>
  <c r="E2632" i="5"/>
  <c r="E2633" i="5"/>
  <c r="E2634" i="5"/>
  <c r="E2635" i="5"/>
  <c r="E2636" i="5"/>
  <c r="E2637" i="5"/>
  <c r="E2638" i="5"/>
  <c r="E2639" i="5"/>
  <c r="E2640" i="5"/>
  <c r="E2641" i="5"/>
  <c r="E2642" i="5"/>
  <c r="E2643" i="5"/>
  <c r="E2644" i="5"/>
  <c r="E2645" i="5"/>
  <c r="E2646" i="5"/>
  <c r="E2647" i="5"/>
  <c r="E2648" i="5"/>
  <c r="E2649" i="5"/>
  <c r="E2650" i="5"/>
  <c r="E2651" i="5"/>
  <c r="E2652" i="5"/>
  <c r="E2653" i="5"/>
  <c r="E2654" i="5"/>
  <c r="E2655" i="5"/>
  <c r="E2656" i="5"/>
  <c r="E2657" i="5"/>
  <c r="E2658" i="5"/>
  <c r="E2659" i="5"/>
  <c r="E2660" i="5"/>
  <c r="E2661" i="5"/>
  <c r="E2662" i="5"/>
  <c r="E2663" i="5"/>
  <c r="E2664" i="5"/>
  <c r="E2665" i="5"/>
  <c r="E2666" i="5"/>
  <c r="E2667" i="5"/>
  <c r="E2668" i="5"/>
  <c r="E2669" i="5"/>
  <c r="E2670" i="5"/>
  <c r="E2671" i="5"/>
  <c r="E2672" i="5"/>
  <c r="E2673" i="5"/>
  <c r="E2674" i="5"/>
  <c r="E2675" i="5"/>
  <c r="E2676" i="5"/>
  <c r="E2677" i="5"/>
  <c r="E2678" i="5"/>
  <c r="E2679" i="5"/>
  <c r="E2680" i="5"/>
  <c r="E2681" i="5"/>
  <c r="E2682" i="5"/>
  <c r="E2683" i="5"/>
  <c r="E2684" i="5"/>
  <c r="E2685" i="5"/>
  <c r="E2686" i="5"/>
  <c r="E2687" i="5"/>
  <c r="E2688" i="5"/>
  <c r="E2689" i="5"/>
  <c r="E2690" i="5"/>
  <c r="E2691" i="5"/>
  <c r="E2692" i="5"/>
  <c r="E2693" i="5"/>
  <c r="E2694" i="5"/>
  <c r="E2695" i="5"/>
  <c r="E2696" i="5"/>
  <c r="E2697" i="5"/>
  <c r="E2698" i="5"/>
  <c r="E2699" i="5"/>
  <c r="E2700" i="5"/>
  <c r="E2701" i="5"/>
  <c r="E2702" i="5"/>
  <c r="E2703" i="5"/>
  <c r="E2704" i="5"/>
  <c r="E2705" i="5"/>
  <c r="E2706" i="5"/>
  <c r="E2707" i="5"/>
  <c r="E2708" i="5"/>
  <c r="E2709" i="5"/>
  <c r="E2710" i="5"/>
  <c r="E2711" i="5"/>
  <c r="E2712" i="5"/>
  <c r="E2713" i="5"/>
  <c r="E2714" i="5"/>
  <c r="E2715" i="5"/>
  <c r="E2716" i="5"/>
  <c r="E2717" i="5"/>
  <c r="E2718" i="5"/>
  <c r="E2719" i="5"/>
  <c r="E2720" i="5"/>
  <c r="E2721" i="5"/>
  <c r="E2722" i="5"/>
  <c r="E2723" i="5"/>
  <c r="E2724" i="5"/>
  <c r="E2725" i="5"/>
  <c r="E2726" i="5"/>
  <c r="E2727" i="5"/>
  <c r="E2728" i="5"/>
  <c r="E2729" i="5"/>
  <c r="E2730" i="5"/>
  <c r="E2731" i="5"/>
  <c r="E2732" i="5"/>
  <c r="E2733" i="5"/>
  <c r="E2734" i="5"/>
  <c r="E2735" i="5"/>
  <c r="E2736" i="5"/>
  <c r="E2737" i="5"/>
  <c r="E2738" i="5"/>
  <c r="E2739" i="5"/>
  <c r="E2740" i="5"/>
  <c r="E2741" i="5"/>
  <c r="E2742" i="5"/>
  <c r="E2743" i="5"/>
  <c r="E2744" i="5"/>
  <c r="E2745" i="5"/>
  <c r="E2746" i="5"/>
  <c r="E2747" i="5"/>
  <c r="E2748" i="5"/>
  <c r="E2749" i="5"/>
  <c r="E2750" i="5"/>
  <c r="E2751" i="5"/>
  <c r="E2752" i="5"/>
  <c r="E2753" i="5"/>
  <c r="E2754" i="5"/>
  <c r="E2755" i="5"/>
  <c r="E2756" i="5"/>
  <c r="E2757" i="5"/>
  <c r="E2758" i="5"/>
  <c r="E2759" i="5"/>
  <c r="E2760" i="5"/>
  <c r="E2761" i="5"/>
  <c r="E2762" i="5"/>
  <c r="E2763" i="5"/>
  <c r="E2764" i="5"/>
  <c r="E2765" i="5"/>
  <c r="E2766" i="5"/>
  <c r="E2767" i="5"/>
  <c r="E2768" i="5"/>
  <c r="E2769" i="5"/>
  <c r="E2770" i="5"/>
  <c r="E2771" i="5"/>
  <c r="E2772" i="5"/>
  <c r="E2773" i="5"/>
  <c r="E2774" i="5"/>
  <c r="E2775" i="5"/>
  <c r="E2776" i="5"/>
  <c r="E2777" i="5"/>
  <c r="E2778" i="5"/>
  <c r="E2779" i="5"/>
  <c r="E2780" i="5"/>
  <c r="E2781" i="5"/>
  <c r="E2782" i="5"/>
  <c r="E2783" i="5"/>
  <c r="E2784" i="5"/>
  <c r="E2785" i="5"/>
  <c r="E2786" i="5"/>
  <c r="E2787" i="5"/>
  <c r="E2788" i="5"/>
  <c r="E2789" i="5"/>
  <c r="E2790" i="5"/>
  <c r="E2791" i="5"/>
  <c r="E2792" i="5"/>
  <c r="E2793" i="5"/>
  <c r="E2794" i="5"/>
  <c r="E2795" i="5"/>
  <c r="E2796" i="5"/>
  <c r="E2797" i="5"/>
  <c r="E2798" i="5"/>
  <c r="E2799" i="5"/>
  <c r="E2800" i="5"/>
  <c r="E2801" i="5"/>
  <c r="E2802" i="5"/>
  <c r="E2803" i="5"/>
  <c r="E2804" i="5"/>
  <c r="E2805" i="5"/>
  <c r="E2806" i="5"/>
  <c r="E2807" i="5"/>
  <c r="E2808" i="5"/>
  <c r="E2809" i="5"/>
  <c r="E2810" i="5"/>
  <c r="E2811" i="5"/>
  <c r="E2812" i="5"/>
  <c r="E2813" i="5"/>
  <c r="E2814" i="5"/>
  <c r="E2815" i="5"/>
  <c r="E2816" i="5"/>
  <c r="E2817" i="5"/>
  <c r="E2818" i="5"/>
  <c r="E2819" i="5"/>
  <c r="E2820" i="5"/>
  <c r="E2821" i="5"/>
  <c r="E2822" i="5"/>
  <c r="E2823" i="5"/>
  <c r="E2824" i="5"/>
  <c r="E2825" i="5"/>
  <c r="E2826" i="5"/>
  <c r="E2827" i="5"/>
  <c r="E2828" i="5"/>
  <c r="E2829" i="5"/>
  <c r="E2830" i="5"/>
  <c r="E2831" i="5"/>
  <c r="E2832" i="5"/>
  <c r="E2833" i="5"/>
  <c r="E2834" i="5"/>
  <c r="E2835" i="5"/>
  <c r="E2836" i="5"/>
  <c r="E2837" i="5"/>
  <c r="E2838" i="5"/>
  <c r="E2839" i="5"/>
  <c r="E2840" i="5"/>
  <c r="E2841" i="5"/>
  <c r="E2842" i="5"/>
  <c r="E2843" i="5"/>
  <c r="E2844" i="5"/>
  <c r="E2845" i="5"/>
  <c r="E2846" i="5"/>
  <c r="E2847" i="5"/>
  <c r="E2848" i="5"/>
  <c r="E2849" i="5"/>
  <c r="E2850" i="5"/>
  <c r="E2851" i="5"/>
  <c r="E2852" i="5"/>
  <c r="E2853" i="5"/>
  <c r="E2854" i="5"/>
  <c r="E2855" i="5"/>
  <c r="E2856" i="5"/>
  <c r="E2857" i="5"/>
  <c r="E2858" i="5"/>
  <c r="E2859" i="5"/>
  <c r="E2860" i="5"/>
  <c r="E2861" i="5"/>
  <c r="E2862" i="5"/>
  <c r="E2863" i="5"/>
  <c r="E2864" i="5"/>
  <c r="E2865" i="5"/>
  <c r="E2866" i="5"/>
  <c r="E2867" i="5"/>
  <c r="E2868" i="5"/>
  <c r="E2869" i="5"/>
  <c r="E2870" i="5"/>
  <c r="E2871" i="5"/>
  <c r="E2872" i="5"/>
  <c r="E2873" i="5"/>
  <c r="E2874" i="5"/>
  <c r="E2875" i="5"/>
  <c r="E2876" i="5"/>
  <c r="E2877" i="5"/>
  <c r="E2878" i="5"/>
  <c r="E2879" i="5"/>
  <c r="E2880" i="5"/>
  <c r="E2881" i="5"/>
  <c r="E2882" i="5"/>
  <c r="E2883" i="5"/>
  <c r="E2884" i="5"/>
  <c r="E2885" i="5"/>
  <c r="E2886" i="5"/>
  <c r="E2887" i="5"/>
  <c r="E2888" i="5"/>
  <c r="E2889" i="5"/>
  <c r="E2890" i="5"/>
  <c r="E2891" i="5"/>
  <c r="E2892" i="5"/>
  <c r="E2893" i="5"/>
  <c r="E2894" i="5"/>
  <c r="E2895" i="5"/>
  <c r="E2896" i="5"/>
  <c r="E2897" i="5"/>
  <c r="E2898" i="5"/>
  <c r="E2899" i="5"/>
  <c r="E2900" i="5"/>
  <c r="E2901" i="5"/>
  <c r="E2902" i="5"/>
  <c r="E2903" i="5"/>
  <c r="E2904" i="5"/>
  <c r="E2905" i="5"/>
  <c r="E2906" i="5"/>
  <c r="E2907" i="5"/>
  <c r="E2908" i="5"/>
  <c r="E2909" i="5"/>
  <c r="E2910" i="5"/>
  <c r="E2911" i="5"/>
  <c r="E2912" i="5"/>
  <c r="E2913" i="5"/>
  <c r="E2914" i="5"/>
  <c r="E2915" i="5"/>
  <c r="E2916" i="5"/>
  <c r="E2917" i="5"/>
  <c r="E2918" i="5"/>
  <c r="E2919" i="5"/>
  <c r="E2920" i="5"/>
  <c r="E2921" i="5"/>
  <c r="E2922" i="5"/>
  <c r="E2923" i="5"/>
  <c r="E2924" i="5"/>
  <c r="E2925" i="5"/>
  <c r="E2926" i="5"/>
  <c r="E2927" i="5"/>
  <c r="E2928" i="5"/>
  <c r="E2929" i="5"/>
  <c r="E2930" i="5"/>
  <c r="E2931" i="5"/>
  <c r="E2932" i="5"/>
  <c r="E2933" i="5"/>
  <c r="E2934" i="5"/>
  <c r="E2935" i="5"/>
  <c r="E2936" i="5"/>
  <c r="E2937" i="5"/>
  <c r="E2938" i="5"/>
  <c r="E2939" i="5"/>
  <c r="E2940" i="5"/>
  <c r="E2941" i="5"/>
  <c r="E2942" i="5"/>
  <c r="E2943" i="5"/>
  <c r="E2944" i="5"/>
  <c r="E2945" i="5"/>
  <c r="E2946" i="5"/>
  <c r="E2947" i="5"/>
  <c r="E2948" i="5"/>
  <c r="E2949" i="5"/>
  <c r="E2950" i="5"/>
  <c r="E2951" i="5"/>
  <c r="E2952" i="5"/>
  <c r="E2953" i="5"/>
  <c r="E2954" i="5"/>
  <c r="E2955" i="5"/>
  <c r="E2956" i="5"/>
  <c r="E2957" i="5"/>
  <c r="E2958" i="5"/>
  <c r="E2959" i="5"/>
  <c r="E2960" i="5"/>
  <c r="E2961" i="5"/>
  <c r="E2962" i="5"/>
  <c r="E2963" i="5"/>
  <c r="E2964" i="5"/>
  <c r="E2965" i="5"/>
  <c r="E2966" i="5"/>
  <c r="E2967" i="5"/>
  <c r="E2968" i="5"/>
  <c r="E2969" i="5"/>
  <c r="E2970" i="5"/>
  <c r="E2971" i="5"/>
  <c r="E2972" i="5"/>
  <c r="E2973" i="5"/>
  <c r="E2974" i="5"/>
  <c r="E2975" i="5"/>
  <c r="E2976" i="5"/>
  <c r="E2977" i="5"/>
  <c r="E2978" i="5"/>
  <c r="E2979" i="5"/>
  <c r="E2980" i="5"/>
  <c r="E2981" i="5"/>
  <c r="E2982" i="5"/>
  <c r="E2983" i="5"/>
  <c r="E2984" i="5"/>
  <c r="E2985" i="5"/>
  <c r="E2986" i="5"/>
  <c r="E2987" i="5"/>
  <c r="E2988" i="5"/>
  <c r="E2989" i="5"/>
  <c r="E2990" i="5"/>
  <c r="E2991" i="5"/>
  <c r="E2992" i="5"/>
  <c r="E2993" i="5"/>
  <c r="E2994" i="5"/>
  <c r="E2995" i="5"/>
  <c r="E2996" i="5"/>
  <c r="E2997" i="5"/>
  <c r="E2998" i="5"/>
  <c r="E2999" i="5"/>
  <c r="E3000" i="5"/>
  <c r="E3001" i="5"/>
  <c r="E3002" i="5"/>
  <c r="E3003" i="5"/>
  <c r="E3004" i="5"/>
  <c r="E3005" i="5"/>
  <c r="E3006" i="5"/>
  <c r="E3007" i="5"/>
  <c r="E3008" i="5"/>
  <c r="E3009" i="5"/>
  <c r="E3010" i="5"/>
  <c r="E3011" i="5"/>
  <c r="E3012" i="5"/>
  <c r="E3013" i="5"/>
  <c r="E3014" i="5"/>
  <c r="E3015" i="5"/>
  <c r="E3016" i="5"/>
  <c r="E3017" i="5"/>
  <c r="E3018" i="5"/>
  <c r="E3019" i="5"/>
  <c r="E3020" i="5"/>
  <c r="E3021" i="5"/>
  <c r="E3022" i="5"/>
  <c r="E3023" i="5"/>
  <c r="E3024" i="5"/>
  <c r="E3025" i="5"/>
  <c r="E3026" i="5"/>
  <c r="E3027" i="5"/>
  <c r="E3028" i="5"/>
  <c r="E3029" i="5"/>
  <c r="E3030" i="5"/>
  <c r="E3031" i="5"/>
  <c r="E3032" i="5"/>
  <c r="E3033" i="5"/>
  <c r="E3034" i="5"/>
  <c r="E3035" i="5"/>
  <c r="E3036" i="5"/>
  <c r="E3037" i="5"/>
  <c r="E3038" i="5"/>
  <c r="E3039" i="5"/>
  <c r="E3040" i="5"/>
  <c r="E3041" i="5"/>
  <c r="E3042" i="5"/>
  <c r="E3043" i="5"/>
  <c r="E3044" i="5"/>
  <c r="E3045" i="5"/>
  <c r="E3046" i="5"/>
  <c r="E3047" i="5"/>
  <c r="E3048" i="5"/>
  <c r="E3049" i="5"/>
  <c r="E3050" i="5"/>
  <c r="E3051" i="5"/>
  <c r="E3052" i="5"/>
  <c r="E3053" i="5"/>
  <c r="E3054" i="5"/>
  <c r="E3055" i="5"/>
  <c r="E3056" i="5"/>
  <c r="E3057" i="5"/>
  <c r="E3058" i="5"/>
  <c r="E3059" i="5"/>
  <c r="E3060" i="5"/>
  <c r="E3061" i="5"/>
  <c r="E3062" i="5"/>
  <c r="E3063" i="5"/>
  <c r="E3064" i="5"/>
  <c r="E3065" i="5"/>
  <c r="E3066" i="5"/>
  <c r="E3067" i="5"/>
  <c r="E3068" i="5"/>
  <c r="E3069" i="5"/>
  <c r="E3070" i="5"/>
  <c r="E3071" i="5"/>
  <c r="E3072" i="5"/>
  <c r="E3073" i="5"/>
  <c r="E3074" i="5"/>
  <c r="E3075" i="5"/>
  <c r="E3076" i="5"/>
  <c r="E3077" i="5"/>
  <c r="E3078" i="5"/>
  <c r="E3079" i="5"/>
  <c r="E3080" i="5"/>
  <c r="E3081" i="5"/>
  <c r="E3082" i="5"/>
  <c r="E3083" i="5"/>
  <c r="E3084" i="5"/>
  <c r="E3085" i="5"/>
  <c r="E3086" i="5"/>
  <c r="E3087" i="5"/>
  <c r="E3088" i="5"/>
  <c r="E3089" i="5"/>
  <c r="E3090" i="5"/>
  <c r="E3091" i="5"/>
  <c r="E3092" i="5"/>
  <c r="E3093" i="5"/>
  <c r="E3094" i="5"/>
  <c r="E3095" i="5"/>
  <c r="E3096" i="5"/>
  <c r="E3097" i="5"/>
  <c r="E3098" i="5"/>
  <c r="E3099" i="5"/>
  <c r="E3100" i="5"/>
  <c r="E3101" i="5"/>
  <c r="E3102" i="5"/>
  <c r="E3103" i="5"/>
  <c r="E3104" i="5"/>
  <c r="E3105" i="5"/>
  <c r="E3106" i="5"/>
  <c r="E3107" i="5"/>
  <c r="E3108" i="5"/>
  <c r="E3109" i="5"/>
  <c r="E3110" i="5"/>
  <c r="E3111" i="5"/>
  <c r="E3112" i="5"/>
  <c r="E3113" i="5"/>
  <c r="E3114" i="5"/>
  <c r="E3115" i="5"/>
  <c r="E3116" i="5"/>
  <c r="E3117" i="5"/>
  <c r="E3118" i="5"/>
  <c r="E3119" i="5"/>
  <c r="E3120" i="5"/>
  <c r="E3121" i="5"/>
  <c r="E3122" i="5"/>
  <c r="E3123" i="5"/>
  <c r="E3124" i="5"/>
  <c r="E3125" i="5"/>
  <c r="E3126" i="5"/>
  <c r="E3127" i="5"/>
  <c r="E3128" i="5"/>
  <c r="E3129" i="5"/>
  <c r="E3130" i="5"/>
  <c r="E3131" i="5"/>
  <c r="E3132" i="5"/>
  <c r="E3133" i="5"/>
  <c r="E3134" i="5"/>
  <c r="E3135" i="5"/>
  <c r="E3136" i="5"/>
  <c r="E3137" i="5"/>
  <c r="E3138" i="5"/>
  <c r="E3139" i="5"/>
  <c r="E3140" i="5"/>
  <c r="E3141" i="5"/>
  <c r="E3142" i="5"/>
  <c r="E3143" i="5"/>
  <c r="E3144" i="5"/>
  <c r="E3145" i="5"/>
  <c r="E3146" i="5"/>
  <c r="E3147" i="5"/>
  <c r="E3148" i="5"/>
  <c r="E3149" i="5"/>
  <c r="E3150" i="5"/>
  <c r="E3151" i="5"/>
  <c r="E3152" i="5"/>
  <c r="E3153" i="5"/>
  <c r="E3154" i="5"/>
  <c r="E3155" i="5"/>
  <c r="E3156" i="5"/>
  <c r="E3157" i="5"/>
  <c r="E3158" i="5"/>
  <c r="E3159" i="5"/>
  <c r="E3160" i="5"/>
  <c r="E3161" i="5"/>
  <c r="E3162" i="5"/>
  <c r="E3163" i="5"/>
  <c r="E3164" i="5"/>
  <c r="E3165" i="5"/>
  <c r="E3166" i="5"/>
  <c r="E3167" i="5"/>
  <c r="E3168" i="5"/>
  <c r="E3169" i="5"/>
  <c r="E3170" i="5"/>
  <c r="E3171" i="5"/>
  <c r="E3172" i="5"/>
  <c r="E3173" i="5"/>
  <c r="E3174" i="5"/>
  <c r="E3175" i="5"/>
  <c r="E3176" i="5"/>
  <c r="E3177" i="5"/>
  <c r="E3178" i="5"/>
  <c r="E3179" i="5"/>
  <c r="E3180" i="5"/>
  <c r="E3181" i="5"/>
  <c r="E3182" i="5"/>
  <c r="E3183" i="5"/>
  <c r="E3184" i="5"/>
  <c r="E3185" i="5"/>
  <c r="E3186" i="5"/>
  <c r="E3187" i="5"/>
  <c r="E3188" i="5"/>
  <c r="E3189" i="5"/>
  <c r="E3190" i="5"/>
  <c r="E3191" i="5"/>
  <c r="E3192" i="5"/>
  <c r="E3193" i="5"/>
  <c r="E3194" i="5"/>
  <c r="E3195" i="5"/>
  <c r="E3196" i="5"/>
  <c r="E3197" i="5"/>
  <c r="E3198" i="5"/>
  <c r="E3199" i="5"/>
  <c r="E3200" i="5"/>
  <c r="E3201" i="5"/>
  <c r="E3202" i="5"/>
  <c r="E3203" i="5"/>
  <c r="E3204" i="5"/>
  <c r="E3205" i="5"/>
  <c r="E3206" i="5"/>
  <c r="E3207" i="5"/>
  <c r="E3208" i="5"/>
  <c r="E3209" i="5"/>
  <c r="E3210" i="5"/>
  <c r="E3211" i="5"/>
  <c r="E3212" i="5"/>
  <c r="E3213" i="5"/>
  <c r="E3214" i="5"/>
  <c r="E3215" i="5"/>
  <c r="E3216" i="5"/>
  <c r="E3217" i="5"/>
  <c r="E3218" i="5"/>
  <c r="E3219" i="5"/>
  <c r="E3220" i="5"/>
  <c r="E3221" i="5"/>
  <c r="E3222" i="5"/>
  <c r="E3223" i="5"/>
  <c r="E3224" i="5"/>
  <c r="E3225" i="5"/>
  <c r="E3226" i="5"/>
  <c r="E3227" i="5"/>
  <c r="E3228" i="5"/>
  <c r="E3229" i="5"/>
  <c r="E3230" i="5"/>
  <c r="E3231" i="5"/>
  <c r="E3232" i="5"/>
  <c r="E3233" i="5"/>
  <c r="E3234" i="5"/>
  <c r="E3235" i="5"/>
  <c r="E3236" i="5"/>
  <c r="E3237" i="5"/>
  <c r="E3238" i="5"/>
  <c r="E3239" i="5"/>
  <c r="E3240" i="5"/>
  <c r="E3241" i="5"/>
  <c r="E3242" i="5"/>
  <c r="E3243" i="5"/>
  <c r="E3244" i="5"/>
  <c r="E3245" i="5"/>
  <c r="E3246" i="5"/>
  <c r="E3247" i="5"/>
  <c r="E3248" i="5"/>
  <c r="E3249" i="5"/>
  <c r="E3250" i="5"/>
  <c r="E3251" i="5"/>
  <c r="E3252" i="5"/>
  <c r="E3253" i="5"/>
  <c r="E3254" i="5"/>
  <c r="E3255" i="5"/>
  <c r="E3256" i="5"/>
  <c r="E3257" i="5"/>
  <c r="E3258" i="5"/>
  <c r="E3259" i="5"/>
  <c r="E3260" i="5"/>
  <c r="E3261" i="5"/>
  <c r="E3262" i="5"/>
  <c r="E3263" i="5"/>
  <c r="E3264" i="5"/>
  <c r="E3265" i="5"/>
  <c r="E3266" i="5"/>
  <c r="E3267" i="5"/>
  <c r="E3268" i="5"/>
  <c r="E3269" i="5"/>
  <c r="E3270" i="5"/>
  <c r="E3271" i="5"/>
  <c r="E3272" i="5"/>
  <c r="E3273" i="5"/>
  <c r="E3274" i="5"/>
  <c r="E3275" i="5"/>
  <c r="E3276" i="5"/>
  <c r="E3277" i="5"/>
  <c r="E3278" i="5"/>
  <c r="E3279" i="5"/>
  <c r="E3280" i="5"/>
  <c r="E3281" i="5"/>
  <c r="E3282" i="5"/>
  <c r="E3283" i="5"/>
  <c r="E3284" i="5"/>
  <c r="E3285" i="5"/>
  <c r="E3286" i="5"/>
  <c r="E3287" i="5"/>
  <c r="E3288" i="5"/>
  <c r="E3289" i="5"/>
  <c r="E3290" i="5"/>
  <c r="E3291" i="5"/>
  <c r="E3292" i="5"/>
  <c r="E3293" i="5"/>
  <c r="E3294" i="5"/>
  <c r="E3295" i="5"/>
  <c r="E3296" i="5"/>
  <c r="E3297" i="5"/>
  <c r="E3298" i="5"/>
  <c r="E3299" i="5"/>
  <c r="E3300" i="5"/>
  <c r="E3301" i="5"/>
  <c r="E3302" i="5"/>
  <c r="E3303" i="5"/>
  <c r="E3304" i="5"/>
  <c r="E3305" i="5"/>
  <c r="E3306" i="5"/>
  <c r="E3307" i="5"/>
  <c r="E3308" i="5"/>
  <c r="E3309" i="5"/>
  <c r="E3310" i="5"/>
  <c r="E3311" i="5"/>
  <c r="E3312" i="5"/>
  <c r="E3313" i="5"/>
  <c r="E3314" i="5"/>
  <c r="E3315" i="5"/>
  <c r="E3316" i="5"/>
  <c r="E3317" i="5"/>
  <c r="E3318" i="5"/>
  <c r="E3319" i="5"/>
  <c r="E3320" i="5"/>
  <c r="E3321" i="5"/>
  <c r="E3322" i="5"/>
  <c r="E3323" i="5"/>
  <c r="E3324" i="5"/>
  <c r="E3325" i="5"/>
  <c r="E3326" i="5"/>
  <c r="E3327" i="5"/>
  <c r="E3328" i="5"/>
  <c r="E3329" i="5"/>
  <c r="E3330" i="5"/>
  <c r="E3331" i="5"/>
  <c r="E3332" i="5"/>
  <c r="E3333" i="5"/>
  <c r="E3334" i="5"/>
  <c r="E3335" i="5"/>
  <c r="E3336" i="5"/>
  <c r="E3337" i="5"/>
  <c r="E3338" i="5"/>
  <c r="E3339" i="5"/>
  <c r="E3340" i="5"/>
  <c r="E3341" i="5"/>
  <c r="E3342" i="5"/>
  <c r="E3343" i="5"/>
  <c r="E3344" i="5"/>
  <c r="E3345" i="5"/>
  <c r="E3346" i="5"/>
  <c r="E3347" i="5"/>
  <c r="E3348" i="5"/>
  <c r="E3349" i="5"/>
  <c r="E3350" i="5"/>
  <c r="E3351" i="5"/>
  <c r="E3352" i="5"/>
  <c r="E3353" i="5"/>
  <c r="E3354" i="5"/>
  <c r="E3355" i="5"/>
  <c r="E3356" i="5"/>
  <c r="E3357" i="5"/>
  <c r="E3358" i="5"/>
  <c r="E3359" i="5"/>
  <c r="E3360" i="5"/>
  <c r="E3361" i="5"/>
  <c r="E3362" i="5"/>
  <c r="E3363" i="5"/>
  <c r="E3364" i="5"/>
  <c r="E3365" i="5"/>
  <c r="E3366" i="5"/>
  <c r="E3367" i="5"/>
  <c r="E3368" i="5"/>
  <c r="E3369" i="5"/>
  <c r="E3370" i="5"/>
  <c r="E3371" i="5"/>
  <c r="E3372" i="5"/>
  <c r="E3373" i="5"/>
  <c r="E3374" i="5"/>
  <c r="E3375" i="5"/>
  <c r="E3376" i="5"/>
  <c r="E3377" i="5"/>
  <c r="E3378" i="5"/>
  <c r="E3379" i="5"/>
  <c r="E3380" i="5"/>
  <c r="E3381" i="5"/>
  <c r="E3382" i="5"/>
  <c r="E3383" i="5"/>
  <c r="E3384" i="5"/>
  <c r="E3385" i="5"/>
  <c r="E3386" i="5"/>
  <c r="E3387" i="5"/>
  <c r="E3388" i="5"/>
  <c r="E3389" i="5"/>
  <c r="E3390" i="5"/>
  <c r="E3391" i="5"/>
  <c r="E3392" i="5"/>
  <c r="E3393" i="5"/>
  <c r="E3394" i="5"/>
  <c r="E3395" i="5"/>
  <c r="E3396" i="5"/>
  <c r="E3397" i="5"/>
  <c r="E3398" i="5"/>
  <c r="E3399" i="5"/>
  <c r="E3400" i="5"/>
  <c r="E3401" i="5"/>
  <c r="E3402" i="5"/>
  <c r="E3403" i="5"/>
  <c r="E3404" i="5"/>
  <c r="E3405" i="5"/>
  <c r="E3406" i="5"/>
  <c r="E3407" i="5"/>
  <c r="E3408" i="5"/>
  <c r="E3409" i="5"/>
  <c r="E3410" i="5"/>
  <c r="E3411" i="5"/>
  <c r="E3412" i="5"/>
  <c r="E3413" i="5"/>
  <c r="E3414" i="5"/>
  <c r="E3415" i="5"/>
  <c r="E3416" i="5"/>
  <c r="E3417" i="5"/>
  <c r="E3418" i="5"/>
  <c r="E3419" i="5"/>
  <c r="E3420" i="5"/>
  <c r="E3421" i="5"/>
  <c r="E3422" i="5"/>
  <c r="E3423" i="5"/>
  <c r="E3424" i="5"/>
  <c r="E3425" i="5"/>
  <c r="E3426" i="5"/>
  <c r="E3427" i="5"/>
  <c r="E3428" i="5"/>
  <c r="E3429" i="5"/>
  <c r="E3430" i="5"/>
  <c r="E3431" i="5"/>
  <c r="E3432" i="5"/>
  <c r="E3433" i="5"/>
  <c r="E3434" i="5"/>
  <c r="E3435" i="5"/>
  <c r="E3436" i="5"/>
  <c r="E3437" i="5"/>
  <c r="E3438" i="5"/>
  <c r="E3439" i="5"/>
  <c r="E3440" i="5"/>
  <c r="E3441" i="5"/>
  <c r="E3442" i="5"/>
  <c r="E3443" i="5"/>
  <c r="E3444" i="5"/>
  <c r="E3445" i="5"/>
  <c r="E3446" i="5"/>
  <c r="E3447" i="5"/>
  <c r="E3448" i="5"/>
  <c r="E3449" i="5"/>
  <c r="E3450" i="5"/>
  <c r="E3451" i="5"/>
  <c r="E3452" i="5"/>
  <c r="E3453" i="5"/>
  <c r="E3454" i="5"/>
  <c r="E3455" i="5"/>
  <c r="E3456" i="5"/>
  <c r="E3457" i="5"/>
  <c r="E3458" i="5"/>
  <c r="E3459" i="5"/>
  <c r="E3460" i="5"/>
  <c r="E3461" i="5"/>
  <c r="E3462" i="5"/>
  <c r="E3463" i="5"/>
  <c r="E3464" i="5"/>
  <c r="E3465" i="5"/>
  <c r="E3466" i="5"/>
  <c r="E3467" i="5"/>
  <c r="E3468" i="5"/>
  <c r="E3469" i="5"/>
  <c r="E3470" i="5"/>
  <c r="E3471" i="5"/>
  <c r="E3472" i="5"/>
  <c r="E3473" i="5"/>
  <c r="E3474" i="5"/>
  <c r="E3475" i="5"/>
  <c r="E3476" i="5"/>
  <c r="E3477" i="5"/>
  <c r="E3478" i="5"/>
  <c r="E3479" i="5"/>
  <c r="E3480" i="5"/>
  <c r="E3481" i="5"/>
  <c r="E3482" i="5"/>
  <c r="E3483" i="5"/>
  <c r="E3484" i="5"/>
  <c r="E3485" i="5"/>
  <c r="E3486" i="5"/>
  <c r="E3487" i="5"/>
  <c r="E3488" i="5"/>
  <c r="E3489" i="5"/>
  <c r="E3490" i="5"/>
  <c r="E3491" i="5"/>
  <c r="E3492" i="5"/>
  <c r="E3493" i="5"/>
  <c r="E3494" i="5"/>
  <c r="E3495" i="5"/>
  <c r="E3496" i="5"/>
  <c r="E3497" i="5"/>
  <c r="E3498" i="5"/>
  <c r="E3499" i="5"/>
  <c r="E3500" i="5"/>
  <c r="E3501" i="5"/>
  <c r="E3502" i="5"/>
  <c r="E3503" i="5"/>
  <c r="E3504" i="5"/>
  <c r="E3505" i="5"/>
  <c r="E3506" i="5"/>
  <c r="E3507" i="5"/>
  <c r="E3508" i="5"/>
  <c r="E3509" i="5"/>
  <c r="E3510" i="5"/>
  <c r="E3511" i="5"/>
  <c r="E3512" i="5"/>
  <c r="E3513" i="5"/>
  <c r="E3514" i="5"/>
  <c r="E3515" i="5"/>
  <c r="E3516" i="5"/>
  <c r="E3517" i="5"/>
  <c r="E3518" i="5"/>
  <c r="E3519" i="5"/>
  <c r="E3520" i="5"/>
  <c r="E3521" i="5"/>
  <c r="E3522" i="5"/>
  <c r="E3523" i="5"/>
  <c r="E3524" i="5"/>
  <c r="E3525" i="5"/>
  <c r="E3526" i="5"/>
  <c r="E3527" i="5"/>
  <c r="E3528" i="5"/>
  <c r="E3529" i="5"/>
  <c r="E3530" i="5"/>
  <c r="E3531" i="5"/>
  <c r="E3532" i="5"/>
  <c r="E3533" i="5"/>
  <c r="E3534" i="5"/>
  <c r="E3535" i="5"/>
  <c r="E3536" i="5"/>
  <c r="E3537" i="5"/>
  <c r="E3538" i="5"/>
  <c r="E3539" i="5"/>
  <c r="E3540" i="5"/>
  <c r="E3541" i="5"/>
  <c r="E3542" i="5"/>
  <c r="E3543" i="5"/>
  <c r="E3544" i="5"/>
  <c r="E3545" i="5"/>
  <c r="E3546" i="5"/>
  <c r="E3547" i="5"/>
  <c r="E3548" i="5"/>
  <c r="E3549" i="5"/>
  <c r="E3550" i="5"/>
  <c r="E3551" i="5"/>
  <c r="E3552" i="5"/>
  <c r="E3553" i="5"/>
  <c r="E3554" i="5"/>
  <c r="E3555" i="5"/>
  <c r="E3556" i="5"/>
  <c r="E3557" i="5"/>
  <c r="E3558" i="5"/>
  <c r="E3559" i="5"/>
  <c r="E3560" i="5"/>
  <c r="E3561" i="5"/>
  <c r="E3562" i="5"/>
  <c r="E3563" i="5"/>
  <c r="E3564" i="5"/>
  <c r="E3565" i="5"/>
  <c r="E3566" i="5"/>
  <c r="E3567" i="5"/>
  <c r="E3568" i="5"/>
  <c r="E3569" i="5"/>
  <c r="E3570" i="5"/>
  <c r="E3571" i="5"/>
  <c r="E3572" i="5"/>
  <c r="E3573" i="5"/>
  <c r="E3574" i="5"/>
  <c r="E3575" i="5"/>
  <c r="E3576" i="5"/>
  <c r="E3577" i="5"/>
  <c r="E3578" i="5"/>
  <c r="E3579" i="5"/>
  <c r="E3580" i="5"/>
  <c r="E3581" i="5"/>
  <c r="E3582" i="5"/>
  <c r="E3583" i="5"/>
  <c r="E3584" i="5"/>
  <c r="E3585" i="5"/>
  <c r="E3586" i="5"/>
  <c r="E3587" i="5"/>
  <c r="E3588" i="5"/>
  <c r="E3589" i="5"/>
  <c r="E3590" i="5"/>
  <c r="E3591" i="5"/>
  <c r="E3592" i="5"/>
  <c r="E3593" i="5"/>
  <c r="E3594" i="5"/>
  <c r="E3595" i="5"/>
  <c r="E3596" i="5"/>
  <c r="E3597" i="5"/>
  <c r="E3598" i="5"/>
  <c r="E3599" i="5"/>
  <c r="E3600" i="5"/>
  <c r="E3601" i="5"/>
  <c r="E3602" i="5"/>
  <c r="E3603" i="5"/>
  <c r="E3604" i="5"/>
  <c r="E3605" i="5"/>
  <c r="E3606" i="5"/>
  <c r="E3607" i="5"/>
  <c r="E3608" i="5"/>
  <c r="E3609" i="5"/>
  <c r="E3610" i="5"/>
  <c r="E3611" i="5"/>
  <c r="E3612" i="5"/>
  <c r="E3613" i="5"/>
  <c r="E3614" i="5"/>
  <c r="E3615" i="5"/>
  <c r="E3616" i="5"/>
  <c r="E3617" i="5"/>
  <c r="E3618" i="5"/>
  <c r="E3619" i="5"/>
  <c r="E3620" i="5"/>
  <c r="E3621" i="5"/>
  <c r="E3622" i="5"/>
  <c r="E3623" i="5"/>
  <c r="E3624" i="5"/>
  <c r="E3625" i="5"/>
  <c r="E3626" i="5"/>
  <c r="E3627" i="5"/>
  <c r="E3628" i="5"/>
  <c r="E3629" i="5"/>
  <c r="E3630" i="5"/>
  <c r="E3631" i="5"/>
  <c r="E3632" i="5"/>
  <c r="E3633" i="5"/>
  <c r="E3634" i="5"/>
  <c r="E3635" i="5"/>
  <c r="E3636" i="5"/>
  <c r="E3637" i="5"/>
  <c r="E3638" i="5"/>
  <c r="E3639" i="5"/>
  <c r="E3640" i="5"/>
  <c r="E3641" i="5"/>
  <c r="E3642" i="5"/>
  <c r="E3643" i="5"/>
  <c r="E3644" i="5"/>
  <c r="E3645" i="5"/>
  <c r="E3646" i="5"/>
  <c r="E3647" i="5"/>
  <c r="E3648" i="5"/>
  <c r="E3649" i="5"/>
  <c r="E3650" i="5"/>
  <c r="E3651" i="5"/>
  <c r="E3652" i="5"/>
  <c r="E3653" i="5"/>
  <c r="E3654" i="5"/>
  <c r="E3655" i="5"/>
  <c r="E3656" i="5"/>
  <c r="E3657" i="5"/>
  <c r="E3658" i="5"/>
  <c r="E3659" i="5"/>
  <c r="E3660" i="5"/>
  <c r="E3661" i="5"/>
  <c r="E3662" i="5"/>
  <c r="E3663" i="5"/>
  <c r="E3664" i="5"/>
  <c r="E3665" i="5"/>
  <c r="E3666" i="5"/>
  <c r="E3667" i="5"/>
  <c r="E3668" i="5"/>
  <c r="E3669" i="5"/>
  <c r="E3670" i="5"/>
  <c r="E3671" i="5"/>
  <c r="E3672" i="5"/>
  <c r="E3673" i="5"/>
  <c r="E3674" i="5"/>
  <c r="E3675" i="5"/>
  <c r="E3676" i="5"/>
  <c r="E3677" i="5"/>
  <c r="E3678" i="5"/>
  <c r="E3679" i="5"/>
  <c r="E3680" i="5"/>
  <c r="E3681" i="5"/>
  <c r="E3682" i="5"/>
  <c r="E3683" i="5"/>
  <c r="E3684" i="5"/>
  <c r="E3685" i="5"/>
  <c r="E3686" i="5"/>
  <c r="E3687" i="5"/>
  <c r="E3688" i="5"/>
  <c r="E3689" i="5"/>
  <c r="E3690" i="5"/>
  <c r="E3691" i="5"/>
  <c r="E3692" i="5"/>
  <c r="E3693" i="5"/>
  <c r="E3694" i="5"/>
  <c r="E3695" i="5"/>
  <c r="E3696" i="5"/>
  <c r="E3697" i="5"/>
  <c r="E3698" i="5"/>
  <c r="E3699" i="5"/>
  <c r="E3700" i="5"/>
  <c r="E3701" i="5"/>
  <c r="E3702" i="5"/>
  <c r="E3703" i="5"/>
  <c r="E3704" i="5"/>
  <c r="E3705" i="5"/>
  <c r="E3706" i="5"/>
  <c r="E3707" i="5"/>
  <c r="E3708" i="5"/>
  <c r="E3709" i="5"/>
  <c r="E3710" i="5"/>
  <c r="E3711" i="5"/>
  <c r="E3712" i="5"/>
  <c r="E3713" i="5"/>
  <c r="E3714" i="5"/>
  <c r="E3715" i="5"/>
  <c r="E3716" i="5"/>
  <c r="E3717" i="5"/>
  <c r="E3718" i="5"/>
  <c r="E3719" i="5"/>
  <c r="E3720" i="5"/>
  <c r="E3721" i="5"/>
  <c r="E3722" i="5"/>
  <c r="E3723" i="5"/>
  <c r="E3724" i="5"/>
  <c r="E3725" i="5"/>
  <c r="E3726" i="5"/>
  <c r="E3727" i="5"/>
  <c r="E3728" i="5"/>
  <c r="E3729" i="5"/>
  <c r="E3730" i="5"/>
  <c r="E3731" i="5"/>
  <c r="E3732" i="5"/>
  <c r="E3733" i="5"/>
  <c r="E3734" i="5"/>
  <c r="E3735" i="5"/>
  <c r="E3736" i="5"/>
  <c r="E3737" i="5"/>
  <c r="E3738" i="5"/>
  <c r="E3739" i="5"/>
  <c r="E3740" i="5"/>
  <c r="E3741" i="5"/>
  <c r="E3742" i="5"/>
  <c r="E3743" i="5"/>
  <c r="E3744" i="5"/>
  <c r="E3745" i="5"/>
  <c r="E3746" i="5"/>
  <c r="E3747" i="5"/>
  <c r="E3748" i="5"/>
  <c r="E3749" i="5"/>
  <c r="E3750" i="5"/>
  <c r="E3751" i="5"/>
  <c r="E3752" i="5"/>
  <c r="E3753" i="5"/>
  <c r="E3754" i="5"/>
  <c r="E3755" i="5"/>
  <c r="E3756" i="5"/>
  <c r="E3757" i="5"/>
  <c r="E3758" i="5"/>
  <c r="E3759" i="5"/>
  <c r="E3760" i="5"/>
  <c r="E3761" i="5"/>
  <c r="E3762" i="5"/>
  <c r="E3763" i="5"/>
  <c r="E3764" i="5"/>
  <c r="E3765" i="5"/>
  <c r="E3766" i="5"/>
  <c r="E3767" i="5"/>
  <c r="E3768" i="5"/>
  <c r="E3769" i="5"/>
  <c r="E3770" i="5"/>
  <c r="E3771" i="5"/>
  <c r="E3772" i="5"/>
  <c r="E3773" i="5"/>
  <c r="E3774" i="5"/>
  <c r="E3775" i="5"/>
  <c r="E3776" i="5"/>
  <c r="E3777" i="5"/>
  <c r="E3778" i="5"/>
  <c r="E3779" i="5"/>
  <c r="E3780" i="5"/>
  <c r="E3781" i="5"/>
  <c r="E3782" i="5"/>
  <c r="E3783" i="5"/>
  <c r="E3784" i="5"/>
  <c r="E3785" i="5"/>
  <c r="E3786" i="5"/>
  <c r="E3787" i="5"/>
  <c r="E3788" i="5"/>
  <c r="E3789" i="5"/>
  <c r="E3790" i="5"/>
  <c r="E3791" i="5"/>
  <c r="E3792" i="5"/>
  <c r="E3793" i="5"/>
  <c r="E3794" i="5"/>
  <c r="E3795" i="5"/>
  <c r="E3796" i="5"/>
  <c r="E3797" i="5"/>
  <c r="E3798" i="5"/>
  <c r="E3799" i="5"/>
  <c r="E3800" i="5"/>
  <c r="E3801" i="5"/>
  <c r="E3802" i="5"/>
  <c r="E3803" i="5"/>
  <c r="E3804" i="5"/>
  <c r="E3805" i="5"/>
  <c r="E3806" i="5"/>
  <c r="E3807" i="5"/>
  <c r="E3808" i="5"/>
  <c r="E3809" i="5"/>
  <c r="E3810" i="5"/>
  <c r="E3811" i="5"/>
  <c r="E3812" i="5"/>
  <c r="E3813" i="5"/>
  <c r="E3814" i="5"/>
  <c r="E3815" i="5"/>
  <c r="E3816" i="5"/>
  <c r="E3817" i="5"/>
  <c r="E3818" i="5"/>
  <c r="E3819" i="5"/>
  <c r="E3820" i="5"/>
  <c r="E3821" i="5"/>
  <c r="E3822" i="5"/>
  <c r="E3823" i="5"/>
  <c r="E3824" i="5"/>
  <c r="E3825" i="5"/>
  <c r="E3826" i="5"/>
  <c r="E3827" i="5"/>
  <c r="E3828" i="5"/>
  <c r="E3829" i="5"/>
  <c r="E3830" i="5"/>
  <c r="E3831" i="5"/>
  <c r="E3832" i="5"/>
  <c r="E3833" i="5"/>
  <c r="E3834" i="5"/>
  <c r="E3835" i="5"/>
  <c r="E3836" i="5"/>
  <c r="E3837" i="5"/>
  <c r="E3838" i="5"/>
  <c r="E3839" i="5"/>
  <c r="E3840" i="5"/>
  <c r="E3841" i="5"/>
  <c r="E3842" i="5"/>
  <c r="E3843" i="5"/>
  <c r="E3844" i="5"/>
  <c r="E3845" i="5"/>
  <c r="E3846" i="5"/>
  <c r="E3847" i="5"/>
  <c r="E3848" i="5"/>
  <c r="E3849" i="5"/>
  <c r="E3850" i="5"/>
  <c r="E3851" i="5"/>
  <c r="E3852" i="5"/>
  <c r="E3853" i="5"/>
  <c r="E3854" i="5"/>
  <c r="E3855" i="5"/>
  <c r="E3856" i="5"/>
  <c r="E3857" i="5"/>
  <c r="E3858" i="5"/>
  <c r="E3859" i="5"/>
  <c r="E3860" i="5"/>
  <c r="E3861" i="5"/>
  <c r="E3862" i="5"/>
  <c r="E3863" i="5"/>
  <c r="E3864" i="5"/>
  <c r="E3865" i="5"/>
  <c r="E3866" i="5"/>
  <c r="E3867" i="5"/>
  <c r="E3868" i="5"/>
  <c r="E3869" i="5"/>
  <c r="E3870" i="5"/>
  <c r="E3871" i="5"/>
  <c r="E3872" i="5"/>
  <c r="E3873" i="5"/>
  <c r="E3874" i="5"/>
  <c r="E3875" i="5"/>
  <c r="E3876" i="5"/>
  <c r="E3877" i="5"/>
  <c r="E3878" i="5"/>
  <c r="E3879" i="5"/>
  <c r="E3880" i="5"/>
  <c r="E3881" i="5"/>
  <c r="E3882" i="5"/>
  <c r="E3883" i="5"/>
  <c r="E3884" i="5"/>
  <c r="E3885" i="5"/>
  <c r="E3886" i="5"/>
  <c r="E3887" i="5"/>
  <c r="E3888" i="5"/>
  <c r="E3889" i="5"/>
  <c r="E3890" i="5"/>
  <c r="E3891" i="5"/>
  <c r="E3892" i="5"/>
  <c r="E3893" i="5"/>
  <c r="E3894" i="5"/>
  <c r="E3895" i="5"/>
  <c r="E3896" i="5"/>
  <c r="E3897" i="5"/>
  <c r="E3898" i="5"/>
  <c r="E3899" i="5"/>
  <c r="E3900" i="5"/>
  <c r="E3901" i="5"/>
  <c r="E3902" i="5"/>
  <c r="E3903" i="5"/>
  <c r="E3904" i="5"/>
  <c r="E3905" i="5"/>
  <c r="E3906" i="5"/>
  <c r="E3907" i="5"/>
  <c r="E3908" i="5"/>
  <c r="E3909" i="5"/>
  <c r="E3910" i="5"/>
  <c r="E3911" i="5"/>
  <c r="E3912" i="5"/>
  <c r="E3913" i="5"/>
  <c r="E3914" i="5"/>
  <c r="E3915" i="5"/>
  <c r="E3916" i="5"/>
  <c r="E3917" i="5"/>
  <c r="E3918" i="5"/>
  <c r="E3919" i="5"/>
  <c r="E3920" i="5"/>
  <c r="E3921" i="5"/>
  <c r="E3922" i="5"/>
  <c r="E3923" i="5"/>
  <c r="E3924" i="5"/>
  <c r="E3925" i="5"/>
  <c r="E3926" i="5"/>
  <c r="E3927" i="5"/>
  <c r="E3928" i="5"/>
  <c r="E3929" i="5"/>
  <c r="E3930" i="5"/>
  <c r="E3931" i="5"/>
  <c r="E3932" i="5"/>
  <c r="E3933" i="5"/>
  <c r="E3934" i="5"/>
  <c r="E3935" i="5"/>
  <c r="E3936" i="5"/>
  <c r="E3937" i="5"/>
  <c r="E3938" i="5"/>
  <c r="E3939" i="5"/>
  <c r="E3940" i="5"/>
  <c r="E3941" i="5"/>
  <c r="E3942" i="5"/>
  <c r="E3943" i="5"/>
  <c r="E3944" i="5"/>
  <c r="E3945" i="5"/>
  <c r="E3946" i="5"/>
  <c r="E3947" i="5"/>
  <c r="E3948" i="5"/>
  <c r="E3949" i="5"/>
  <c r="E3950" i="5"/>
  <c r="E3951" i="5"/>
  <c r="E3952" i="5"/>
  <c r="E3953" i="5"/>
  <c r="E3954" i="5"/>
  <c r="E3955" i="5"/>
  <c r="E3956" i="5"/>
  <c r="E3957" i="5"/>
  <c r="E3958" i="5"/>
  <c r="E3959" i="5"/>
  <c r="E3960" i="5"/>
  <c r="E3961" i="5"/>
  <c r="E3962" i="5"/>
  <c r="E3963" i="5"/>
  <c r="E3964" i="5"/>
  <c r="E3965" i="5"/>
  <c r="E3966" i="5"/>
  <c r="E3967" i="5"/>
  <c r="E3968" i="5"/>
  <c r="E3969" i="5"/>
  <c r="E3970" i="5"/>
  <c r="E3971" i="5"/>
  <c r="E3972" i="5"/>
  <c r="E3973" i="5"/>
  <c r="E3974" i="5"/>
  <c r="E3975" i="5"/>
  <c r="E3976" i="5"/>
  <c r="E3977" i="5"/>
  <c r="E3978" i="5"/>
  <c r="E3979" i="5"/>
  <c r="E3980" i="5"/>
  <c r="E3981" i="5"/>
  <c r="E3982" i="5"/>
  <c r="E3983" i="5"/>
  <c r="E3984" i="5"/>
  <c r="E3985" i="5"/>
  <c r="E3986" i="5"/>
  <c r="E3987" i="5"/>
  <c r="E3988" i="5"/>
  <c r="E3989" i="5"/>
  <c r="E3990" i="5"/>
  <c r="E3991" i="5"/>
  <c r="E3992" i="5"/>
  <c r="E3993" i="5"/>
  <c r="E3994" i="5"/>
  <c r="E3995" i="5"/>
  <c r="E3996" i="5"/>
  <c r="E3997" i="5"/>
  <c r="E3998" i="5"/>
  <c r="E3999" i="5"/>
  <c r="E4000" i="5"/>
  <c r="E4001" i="5"/>
  <c r="E4002" i="5"/>
  <c r="E4003" i="5"/>
  <c r="E4004" i="5"/>
  <c r="E4005" i="5"/>
  <c r="E4006" i="5"/>
  <c r="E4007" i="5"/>
  <c r="E4008" i="5"/>
  <c r="E4009" i="5"/>
  <c r="E4010" i="5"/>
  <c r="E4011" i="5"/>
  <c r="E4012" i="5"/>
  <c r="E4013" i="5"/>
  <c r="E4014" i="5"/>
  <c r="E4015" i="5"/>
  <c r="E4016" i="5"/>
  <c r="E4017" i="5"/>
  <c r="E4018" i="5"/>
  <c r="E4019" i="5"/>
  <c r="E4020" i="5"/>
  <c r="E4021" i="5"/>
  <c r="E4022" i="5"/>
  <c r="E4023" i="5"/>
  <c r="E4024" i="5"/>
  <c r="E4025" i="5"/>
  <c r="E4026" i="5"/>
  <c r="E4027" i="5"/>
  <c r="E4028" i="5"/>
  <c r="E4029" i="5"/>
  <c r="E4030" i="5"/>
  <c r="E4031" i="5"/>
  <c r="E4032" i="5"/>
  <c r="E4033" i="5"/>
  <c r="E4034" i="5"/>
  <c r="E4035" i="5"/>
  <c r="E4036" i="5"/>
  <c r="E4037" i="5"/>
  <c r="E4038" i="5"/>
  <c r="E4039" i="5"/>
  <c r="E4040" i="5"/>
  <c r="E4041" i="5"/>
  <c r="E4042" i="5"/>
  <c r="E4043" i="5"/>
  <c r="E4044" i="5"/>
  <c r="E4045" i="5"/>
  <c r="E4046" i="5"/>
  <c r="E4047" i="5"/>
  <c r="E4048" i="5"/>
  <c r="E4049" i="5"/>
  <c r="E4050" i="5"/>
  <c r="E4051" i="5"/>
  <c r="E4052" i="5"/>
  <c r="E4053" i="5"/>
  <c r="E4054" i="5"/>
  <c r="E4055" i="5"/>
  <c r="E4056" i="5"/>
  <c r="E4057" i="5"/>
  <c r="E4058" i="5"/>
  <c r="E4059" i="5"/>
  <c r="E4060" i="5"/>
  <c r="E4061" i="5"/>
  <c r="E4062" i="5"/>
  <c r="E4063" i="5"/>
  <c r="E4064" i="5"/>
  <c r="E4065" i="5"/>
  <c r="E4066" i="5"/>
  <c r="E4067" i="5"/>
  <c r="E4068" i="5"/>
  <c r="E4069" i="5"/>
  <c r="E4070" i="5"/>
  <c r="E4071" i="5"/>
  <c r="E4072" i="5"/>
  <c r="E4073" i="5"/>
  <c r="E4074" i="5"/>
  <c r="E4075" i="5"/>
  <c r="E4076" i="5"/>
  <c r="E4077" i="5"/>
  <c r="E4078" i="5"/>
  <c r="E4079" i="5"/>
  <c r="E4080" i="5"/>
  <c r="E4081" i="5"/>
  <c r="E4082" i="5"/>
  <c r="E4083" i="5"/>
  <c r="E4084" i="5"/>
  <c r="E4085" i="5"/>
  <c r="E4086" i="5"/>
  <c r="E4087" i="5"/>
  <c r="E4088" i="5"/>
  <c r="E4089" i="5"/>
  <c r="E4090" i="5"/>
  <c r="E4091" i="5"/>
  <c r="E4092" i="5"/>
  <c r="E4093" i="5"/>
  <c r="E4094" i="5"/>
  <c r="E4095" i="5"/>
  <c r="E4096" i="5"/>
  <c r="E4097" i="5"/>
  <c r="E4098" i="5"/>
  <c r="E4099" i="5"/>
  <c r="E4100" i="5"/>
  <c r="E4101" i="5"/>
  <c r="E4102" i="5"/>
  <c r="E4103" i="5"/>
  <c r="E4104" i="5"/>
  <c r="E4105" i="5"/>
  <c r="E4106" i="5"/>
  <c r="E4107" i="5"/>
  <c r="E4108" i="5"/>
  <c r="E4109" i="5"/>
  <c r="E4110" i="5"/>
  <c r="E4111" i="5"/>
  <c r="E4112" i="5"/>
  <c r="E4113" i="5"/>
  <c r="E4114" i="5"/>
  <c r="E4115" i="5"/>
  <c r="E4116" i="5"/>
  <c r="E4117" i="5"/>
  <c r="E4118" i="5"/>
  <c r="E4119" i="5"/>
  <c r="E4120" i="5"/>
  <c r="E4121" i="5"/>
  <c r="E4122" i="5"/>
  <c r="E4123" i="5"/>
  <c r="E4124" i="5"/>
  <c r="E4125" i="5"/>
  <c r="E4126" i="5"/>
  <c r="E4127" i="5"/>
  <c r="E4128" i="5"/>
  <c r="E4129" i="5"/>
  <c r="E4130" i="5"/>
  <c r="E4131" i="5"/>
  <c r="E4132" i="5"/>
  <c r="E4133" i="5"/>
  <c r="E4134" i="5"/>
  <c r="E4135" i="5"/>
  <c r="E4136" i="5"/>
  <c r="E4137" i="5"/>
  <c r="E4138" i="5"/>
  <c r="E4139" i="5"/>
  <c r="E4140" i="5"/>
  <c r="E4141" i="5"/>
  <c r="E4142" i="5"/>
  <c r="E4143" i="5"/>
  <c r="E4144" i="5"/>
  <c r="E4145" i="5"/>
  <c r="E4146" i="5"/>
  <c r="E4147" i="5"/>
  <c r="E4148" i="5"/>
  <c r="E4149" i="5"/>
  <c r="E4150" i="5"/>
  <c r="E4151" i="5"/>
  <c r="E4152" i="5"/>
  <c r="E4153" i="5"/>
  <c r="E4154" i="5"/>
  <c r="E4155" i="5"/>
  <c r="E4156" i="5"/>
  <c r="E4157" i="5"/>
  <c r="E4158" i="5"/>
  <c r="E4159" i="5"/>
  <c r="E4160" i="5"/>
  <c r="E4161" i="5"/>
  <c r="E4162" i="5"/>
  <c r="E4163" i="5"/>
  <c r="E4164" i="5"/>
  <c r="E4165" i="5"/>
  <c r="E4166" i="5"/>
  <c r="E4167" i="5"/>
  <c r="E4168" i="5"/>
  <c r="E4169" i="5"/>
  <c r="E4170" i="5"/>
  <c r="E4171" i="5"/>
  <c r="E4172" i="5"/>
  <c r="E4173" i="5"/>
  <c r="E4174" i="5"/>
  <c r="E4175" i="5"/>
  <c r="E4176" i="5"/>
  <c r="E4177" i="5"/>
  <c r="E4178" i="5"/>
  <c r="E4179" i="5"/>
  <c r="E4180" i="5"/>
  <c r="E4181" i="5"/>
  <c r="E4182" i="5"/>
  <c r="E4183" i="5"/>
  <c r="E4184" i="5"/>
  <c r="E4185" i="5"/>
  <c r="E4186" i="5"/>
  <c r="E4187" i="5"/>
  <c r="E4188" i="5"/>
  <c r="E4189" i="5"/>
  <c r="E4190" i="5"/>
  <c r="E4191" i="5"/>
  <c r="E4192" i="5"/>
  <c r="E4193" i="5"/>
  <c r="E4194" i="5"/>
  <c r="E4195" i="5"/>
  <c r="E4196" i="5"/>
  <c r="E4197" i="5"/>
  <c r="E4198" i="5"/>
  <c r="E4199" i="5"/>
  <c r="E4200" i="5"/>
  <c r="E4201" i="5"/>
  <c r="E4202" i="5"/>
  <c r="E4203" i="5"/>
  <c r="E4204" i="5"/>
  <c r="E4205" i="5"/>
  <c r="E4206" i="5"/>
  <c r="E4207" i="5"/>
  <c r="E4208" i="5"/>
  <c r="E4209" i="5"/>
  <c r="E4210" i="5"/>
  <c r="E4211" i="5"/>
  <c r="E4212" i="5"/>
  <c r="E4213" i="5"/>
  <c r="E4214" i="5"/>
  <c r="E4215" i="5"/>
  <c r="E4216" i="5"/>
  <c r="E4217" i="5"/>
  <c r="E4218" i="5"/>
  <c r="E4219" i="5"/>
  <c r="E4220" i="5"/>
  <c r="E4221" i="5"/>
  <c r="E4222" i="5"/>
  <c r="E4223" i="5"/>
  <c r="E4224" i="5"/>
  <c r="E4225" i="5"/>
  <c r="E4226" i="5"/>
  <c r="E4227" i="5"/>
  <c r="E4228" i="5"/>
  <c r="E4229" i="5"/>
  <c r="E4230" i="5"/>
  <c r="E4231" i="5"/>
  <c r="E4232" i="5"/>
  <c r="E4233" i="5"/>
  <c r="E4234" i="5"/>
  <c r="E4235" i="5"/>
  <c r="E4236" i="5"/>
  <c r="E4237" i="5"/>
  <c r="E4238" i="5"/>
  <c r="E4239" i="5"/>
  <c r="E4240" i="5"/>
  <c r="E4241" i="5"/>
  <c r="E4242" i="5"/>
  <c r="E4243" i="5"/>
  <c r="E4244" i="5"/>
  <c r="E4245" i="5"/>
  <c r="E4246" i="5"/>
  <c r="E4247" i="5"/>
  <c r="E4248" i="5"/>
  <c r="E4249" i="5"/>
  <c r="E4250" i="5"/>
  <c r="E4251" i="5"/>
  <c r="E4252" i="5"/>
  <c r="E4253" i="5"/>
  <c r="E4254" i="5"/>
  <c r="E4255" i="5"/>
  <c r="E4256" i="5"/>
  <c r="E4257" i="5"/>
  <c r="E4258" i="5"/>
  <c r="E4259" i="5"/>
  <c r="E4260" i="5"/>
  <c r="E4261" i="5"/>
  <c r="E4262" i="5"/>
  <c r="E4263" i="5"/>
  <c r="E4264" i="5"/>
  <c r="E4265" i="5"/>
  <c r="E4266" i="5"/>
  <c r="E4267" i="5"/>
  <c r="E4268" i="5"/>
  <c r="E4269" i="5"/>
  <c r="E4270" i="5"/>
  <c r="E4271" i="5"/>
  <c r="E4272" i="5"/>
  <c r="E4273" i="5"/>
  <c r="E4274" i="5"/>
  <c r="E4275" i="5"/>
  <c r="E4276" i="5"/>
  <c r="E4277" i="5"/>
  <c r="E4278" i="5"/>
  <c r="E4279" i="5"/>
  <c r="E4280" i="5"/>
  <c r="E4281" i="5"/>
  <c r="E4282" i="5"/>
  <c r="E4283" i="5"/>
  <c r="E4284" i="5"/>
  <c r="E4285" i="5"/>
  <c r="E4286" i="5"/>
  <c r="E4287" i="5"/>
  <c r="E4288" i="5"/>
  <c r="E4289" i="5"/>
  <c r="E4290" i="5"/>
  <c r="E4291" i="5"/>
  <c r="E4292" i="5"/>
  <c r="E4293" i="5"/>
  <c r="E4294" i="5"/>
  <c r="E4295" i="5"/>
  <c r="E4296" i="5"/>
  <c r="E4297" i="5"/>
  <c r="E4298" i="5"/>
  <c r="E4299" i="5"/>
  <c r="E4300" i="5"/>
  <c r="E4301" i="5"/>
  <c r="E4302" i="5"/>
  <c r="E4303" i="5"/>
  <c r="E4304" i="5"/>
  <c r="E4305" i="5"/>
  <c r="E4306" i="5"/>
  <c r="E4307" i="5"/>
  <c r="E4308" i="5"/>
  <c r="E4309" i="5"/>
  <c r="E4310" i="5"/>
  <c r="E4311" i="5"/>
  <c r="E4312" i="5"/>
  <c r="E4313" i="5"/>
  <c r="E4314" i="5"/>
  <c r="E4315" i="5"/>
  <c r="E4316" i="5"/>
  <c r="E4317" i="5"/>
  <c r="E4318" i="5"/>
  <c r="E4319" i="5"/>
  <c r="E4320" i="5"/>
  <c r="E4321" i="5"/>
  <c r="E4322" i="5"/>
  <c r="E4323" i="5"/>
  <c r="E4324" i="5"/>
  <c r="E4325" i="5"/>
  <c r="E4326" i="5"/>
  <c r="E4327" i="5"/>
  <c r="E4328" i="5"/>
  <c r="E4329" i="5"/>
  <c r="E4330" i="5"/>
  <c r="E4331" i="5"/>
  <c r="E4332" i="5"/>
  <c r="E4333" i="5"/>
  <c r="E4334" i="5"/>
  <c r="E4335" i="5"/>
  <c r="E4336" i="5"/>
  <c r="E4337" i="5"/>
  <c r="E4338" i="5"/>
  <c r="E4339" i="5"/>
  <c r="E4340" i="5"/>
  <c r="E4341" i="5"/>
  <c r="E4342" i="5"/>
  <c r="E4343" i="5"/>
  <c r="E4344" i="5"/>
  <c r="E4345" i="5"/>
  <c r="E4346" i="5"/>
  <c r="E4347" i="5"/>
  <c r="E4348" i="5"/>
  <c r="E4349" i="5"/>
  <c r="E4350" i="5"/>
  <c r="E4351" i="5"/>
  <c r="E4352" i="5"/>
  <c r="E4353" i="5"/>
  <c r="E4354" i="5"/>
  <c r="E4355" i="5"/>
  <c r="E4356" i="5"/>
  <c r="E4357" i="5"/>
  <c r="E4358" i="5"/>
  <c r="E4359" i="5"/>
  <c r="E4360" i="5"/>
  <c r="E4361" i="5"/>
  <c r="E4362" i="5"/>
  <c r="E4363" i="5"/>
  <c r="E4364" i="5"/>
  <c r="E4365" i="5"/>
  <c r="E4366" i="5"/>
  <c r="E4367" i="5"/>
  <c r="E4368" i="5"/>
  <c r="E4369" i="5"/>
  <c r="E4370" i="5"/>
  <c r="E4371" i="5"/>
  <c r="E4372" i="5"/>
  <c r="E4373" i="5"/>
  <c r="E4374" i="5"/>
  <c r="E4375" i="5"/>
  <c r="E4376" i="5"/>
  <c r="E4377" i="5"/>
  <c r="E4378" i="5"/>
  <c r="E4379" i="5"/>
  <c r="E4380" i="5"/>
  <c r="E4381" i="5"/>
  <c r="E4382" i="5"/>
  <c r="E4383" i="5"/>
  <c r="E4384" i="5"/>
  <c r="E4385" i="5"/>
  <c r="E4386" i="5"/>
  <c r="E4387" i="5"/>
  <c r="E4388" i="5"/>
  <c r="E4389" i="5"/>
  <c r="E4390" i="5"/>
  <c r="E4391" i="5"/>
  <c r="E4392" i="5"/>
  <c r="E4393" i="5"/>
  <c r="E4394" i="5"/>
  <c r="E4395" i="5"/>
  <c r="E4396" i="5"/>
  <c r="E4397" i="5"/>
  <c r="E4398" i="5"/>
  <c r="E4399" i="5"/>
  <c r="E4400" i="5"/>
  <c r="E4401" i="5"/>
  <c r="E4402" i="5"/>
  <c r="E4403" i="5"/>
  <c r="E4404" i="5"/>
  <c r="E4405" i="5"/>
  <c r="E4406" i="5"/>
  <c r="E4407" i="5"/>
  <c r="E4408" i="5"/>
  <c r="E4409" i="5"/>
  <c r="E4410" i="5"/>
  <c r="E4411" i="5"/>
  <c r="E4412" i="5"/>
  <c r="E4413" i="5"/>
  <c r="E4414" i="5"/>
  <c r="E4415" i="5"/>
  <c r="E4416" i="5"/>
  <c r="E4417" i="5"/>
  <c r="E4418" i="5"/>
  <c r="E4419" i="5"/>
  <c r="E4420" i="5"/>
  <c r="E4421" i="5"/>
  <c r="E4422" i="5"/>
  <c r="E4423" i="5"/>
  <c r="E4424" i="5"/>
  <c r="E4425" i="5"/>
  <c r="E4426" i="5"/>
  <c r="E4427" i="5"/>
  <c r="E4428" i="5"/>
  <c r="E4429" i="5"/>
  <c r="E4430" i="5"/>
  <c r="E4431" i="5"/>
  <c r="E4432" i="5"/>
  <c r="E4433" i="5"/>
  <c r="E4434" i="5"/>
  <c r="E4435" i="5"/>
  <c r="E4436" i="5"/>
  <c r="E4437" i="5"/>
  <c r="E4438" i="5"/>
  <c r="E4439" i="5"/>
  <c r="E4440" i="5"/>
  <c r="E4441" i="5"/>
  <c r="E4442" i="5"/>
  <c r="E4443" i="5"/>
  <c r="E4444" i="5"/>
  <c r="E4445" i="5"/>
  <c r="E4446" i="5"/>
  <c r="E4447" i="5"/>
  <c r="E4448" i="5"/>
  <c r="E4449" i="5"/>
  <c r="E4450" i="5"/>
  <c r="E4451" i="5"/>
  <c r="E4452" i="5"/>
  <c r="E4453" i="5"/>
  <c r="E4454" i="5"/>
  <c r="E4455" i="5"/>
  <c r="E4456" i="5"/>
  <c r="E4457" i="5"/>
  <c r="E4458" i="5"/>
  <c r="E4459" i="5"/>
  <c r="E4460" i="5"/>
  <c r="E4461" i="5"/>
  <c r="E4462" i="5"/>
  <c r="E4463" i="5"/>
  <c r="E4464" i="5"/>
  <c r="E4465" i="5"/>
  <c r="E4466" i="5"/>
  <c r="E4467" i="5"/>
  <c r="E4468" i="5"/>
  <c r="E4469" i="5"/>
  <c r="E4470" i="5"/>
  <c r="E4471" i="5"/>
  <c r="E4472" i="5"/>
  <c r="E4473" i="5"/>
  <c r="E4474" i="5"/>
  <c r="E4475" i="5"/>
  <c r="E4476" i="5"/>
  <c r="E4477" i="5"/>
  <c r="E4478" i="5"/>
  <c r="E4479" i="5"/>
  <c r="E4480" i="5"/>
  <c r="E4481" i="5"/>
  <c r="E4482" i="5"/>
  <c r="E4483" i="5"/>
  <c r="E4484" i="5"/>
  <c r="E4485" i="5"/>
  <c r="E4486" i="5"/>
  <c r="E4487" i="5"/>
  <c r="E4488" i="5"/>
  <c r="E4489" i="5"/>
  <c r="E4490" i="5"/>
  <c r="E4491" i="5"/>
  <c r="E4492" i="5"/>
  <c r="E4493" i="5"/>
  <c r="E4494" i="5"/>
  <c r="E4495" i="5"/>
  <c r="E4496" i="5"/>
  <c r="E4497" i="5"/>
  <c r="E4498" i="5"/>
  <c r="E4499" i="5"/>
  <c r="E4500" i="5"/>
  <c r="E4501" i="5"/>
  <c r="E4502" i="5"/>
  <c r="E4503" i="5"/>
  <c r="E4504" i="5"/>
  <c r="E4505" i="5"/>
  <c r="E4506" i="5"/>
  <c r="E4507" i="5"/>
  <c r="E4508" i="5"/>
  <c r="E4509" i="5"/>
  <c r="E4510" i="5"/>
  <c r="E4511" i="5"/>
  <c r="E4512" i="5"/>
  <c r="E4513" i="5"/>
  <c r="E4514" i="5"/>
  <c r="E4515" i="5"/>
  <c r="E4516" i="5"/>
  <c r="E4517" i="5"/>
  <c r="E4518" i="5"/>
  <c r="E4519" i="5"/>
  <c r="E4520" i="5"/>
  <c r="E4521" i="5"/>
  <c r="E4522" i="5"/>
  <c r="E4523" i="5"/>
  <c r="E4524" i="5"/>
  <c r="E4525" i="5"/>
  <c r="E4526" i="5"/>
  <c r="E4527" i="5"/>
  <c r="E4528" i="5"/>
  <c r="E4529" i="5"/>
  <c r="E4530" i="5"/>
  <c r="E4531" i="5"/>
  <c r="E4532" i="5"/>
  <c r="E4533" i="5"/>
  <c r="E4534" i="5"/>
  <c r="E4535" i="5"/>
  <c r="E4536" i="5"/>
  <c r="E4537" i="5"/>
  <c r="E4538" i="5"/>
  <c r="E4539" i="5"/>
  <c r="E4540" i="5"/>
  <c r="E4541" i="5"/>
  <c r="E4542" i="5"/>
  <c r="E4543" i="5"/>
  <c r="E4544" i="5"/>
  <c r="E4545" i="5"/>
  <c r="E4546" i="5"/>
  <c r="E4547" i="5"/>
  <c r="E4548" i="5"/>
  <c r="E4549" i="5"/>
  <c r="E4550" i="5"/>
  <c r="E4551" i="5"/>
  <c r="E4552" i="5"/>
  <c r="E4553" i="5"/>
  <c r="E4554" i="5"/>
  <c r="E4555" i="5"/>
  <c r="E4556" i="5"/>
  <c r="E4557" i="5"/>
  <c r="E4558" i="5"/>
  <c r="E4559" i="5"/>
  <c r="E4560" i="5"/>
  <c r="E4561" i="5"/>
  <c r="E4562" i="5"/>
  <c r="E4563" i="5"/>
  <c r="E4564" i="5"/>
  <c r="E4565" i="5"/>
  <c r="E4566" i="5"/>
  <c r="E4567" i="5"/>
  <c r="E4568" i="5"/>
  <c r="E4569" i="5"/>
  <c r="E4570" i="5"/>
  <c r="E4571" i="5"/>
  <c r="E4572" i="5"/>
  <c r="E4573" i="5"/>
  <c r="E4574" i="5"/>
  <c r="E4575" i="5"/>
  <c r="E4576" i="5"/>
  <c r="E4577" i="5"/>
  <c r="E4578" i="5"/>
  <c r="E4579" i="5"/>
  <c r="E4580" i="5"/>
  <c r="E4581" i="5"/>
  <c r="E4582" i="5"/>
  <c r="E4583" i="5"/>
  <c r="E4584" i="5"/>
  <c r="E4585" i="5"/>
  <c r="E4586" i="5"/>
  <c r="E4587" i="5"/>
  <c r="E4588" i="5"/>
  <c r="E4589" i="5"/>
  <c r="E4590" i="5"/>
  <c r="E4591" i="5"/>
  <c r="E4592" i="5"/>
  <c r="E4593" i="5"/>
  <c r="E4594" i="5"/>
  <c r="E4595" i="5"/>
  <c r="E4596" i="5"/>
  <c r="E4597" i="5"/>
  <c r="E4598" i="5"/>
  <c r="E4599" i="5"/>
  <c r="E4600" i="5"/>
  <c r="E4601" i="5"/>
  <c r="E4602" i="5"/>
  <c r="E4603" i="5"/>
  <c r="E4604" i="5"/>
  <c r="E4605" i="5"/>
  <c r="E4606" i="5"/>
  <c r="E4607" i="5"/>
  <c r="E4608" i="5"/>
  <c r="E4609" i="5"/>
  <c r="E4610" i="5"/>
  <c r="E4611" i="5"/>
  <c r="E4612" i="5"/>
  <c r="E4613" i="5"/>
  <c r="E4614" i="5"/>
  <c r="E4615" i="5"/>
  <c r="E4616" i="5"/>
  <c r="E4617" i="5"/>
  <c r="E4618" i="5"/>
  <c r="E4619" i="5"/>
  <c r="E4620" i="5"/>
  <c r="E4621" i="5"/>
  <c r="E4622" i="5"/>
  <c r="E4623" i="5"/>
  <c r="E4624" i="5"/>
  <c r="E4625" i="5"/>
  <c r="E4626" i="5"/>
  <c r="E4627" i="5"/>
  <c r="E4628" i="5"/>
  <c r="E4629" i="5"/>
  <c r="E4630" i="5"/>
  <c r="E4631" i="5"/>
  <c r="E4632" i="5"/>
  <c r="E4633" i="5"/>
  <c r="E4634" i="5"/>
  <c r="E4635" i="5"/>
  <c r="E4636" i="5"/>
  <c r="E4637" i="5"/>
  <c r="E4638" i="5"/>
  <c r="E4639" i="5"/>
  <c r="E4640" i="5"/>
  <c r="E4641" i="5"/>
  <c r="E4642" i="5"/>
  <c r="E4643" i="5"/>
  <c r="E4644" i="5"/>
  <c r="E4645" i="5"/>
  <c r="E4646" i="5"/>
  <c r="E4647" i="5"/>
  <c r="E4648" i="5"/>
  <c r="E4649" i="5"/>
  <c r="E4650" i="5"/>
  <c r="E4651" i="5"/>
  <c r="E4652" i="5"/>
  <c r="E4653" i="5"/>
  <c r="E4654" i="5"/>
  <c r="E4655" i="5"/>
  <c r="E4656" i="5"/>
  <c r="E4657" i="5"/>
  <c r="E4658" i="5"/>
  <c r="E4659" i="5"/>
  <c r="E4660" i="5"/>
  <c r="E4661" i="5"/>
  <c r="E4662" i="5"/>
  <c r="E4663" i="5"/>
  <c r="E4664" i="5"/>
  <c r="E4665" i="5"/>
  <c r="E4666" i="5"/>
  <c r="E4667" i="5"/>
  <c r="E4668" i="5"/>
  <c r="E4669" i="5"/>
  <c r="E4670" i="5"/>
  <c r="E4671" i="5"/>
  <c r="E4672" i="5"/>
  <c r="E4673" i="5"/>
  <c r="E4674" i="5"/>
  <c r="E4675" i="5"/>
  <c r="E4676" i="5"/>
  <c r="E4677" i="5"/>
  <c r="E4678" i="5"/>
  <c r="E4679" i="5"/>
  <c r="E4680" i="5"/>
  <c r="E4681" i="5"/>
  <c r="E4682" i="5"/>
  <c r="E4683" i="5"/>
  <c r="E4684" i="5"/>
  <c r="E4685" i="5"/>
  <c r="E4686" i="5"/>
  <c r="E4687" i="5"/>
  <c r="E4688" i="5"/>
  <c r="E4689" i="5"/>
  <c r="E4690" i="5"/>
  <c r="E4691" i="5"/>
  <c r="E4692" i="5"/>
  <c r="E4693" i="5"/>
  <c r="E4694" i="5"/>
  <c r="E4695" i="5"/>
  <c r="E4696" i="5"/>
  <c r="E4697" i="5"/>
  <c r="E4698" i="5"/>
  <c r="E4699" i="5"/>
  <c r="E4700" i="5"/>
  <c r="E4701" i="5"/>
  <c r="E4702" i="5"/>
  <c r="E4703" i="5"/>
  <c r="E4704" i="5"/>
  <c r="E4705" i="5"/>
  <c r="E4706" i="5"/>
  <c r="E4707" i="5"/>
  <c r="E4708" i="5"/>
  <c r="E4709" i="5"/>
  <c r="E4710" i="5"/>
  <c r="E4711" i="5"/>
  <c r="E4712" i="5"/>
  <c r="E4713" i="5"/>
  <c r="E4714" i="5"/>
  <c r="E4715" i="5"/>
  <c r="E4716" i="5"/>
  <c r="E4717" i="5"/>
  <c r="E4718" i="5"/>
  <c r="E4719" i="5"/>
  <c r="E4720" i="5"/>
  <c r="E4721" i="5"/>
  <c r="E4722" i="5"/>
  <c r="E4723" i="5"/>
  <c r="E4724" i="5"/>
  <c r="E4725" i="5"/>
  <c r="E4726" i="5"/>
  <c r="E4727" i="5"/>
  <c r="E4728" i="5"/>
  <c r="E4729" i="5"/>
  <c r="E4730" i="5"/>
  <c r="E4731" i="5"/>
  <c r="E4732" i="5"/>
  <c r="E4733" i="5"/>
  <c r="E4734" i="5"/>
  <c r="E4735" i="5"/>
  <c r="E4736" i="5"/>
  <c r="E4737" i="5"/>
  <c r="E4738" i="5"/>
  <c r="E4739" i="5"/>
  <c r="E4740" i="5"/>
  <c r="E4741" i="5"/>
  <c r="E4742" i="5"/>
  <c r="E4743" i="5"/>
  <c r="E4744" i="5"/>
  <c r="E4745" i="5"/>
  <c r="E4746" i="5"/>
  <c r="E4747" i="5"/>
  <c r="E4748" i="5"/>
  <c r="E4749" i="5"/>
  <c r="E4750" i="5"/>
  <c r="E4751" i="5"/>
  <c r="E4752" i="5"/>
  <c r="E4753" i="5"/>
  <c r="E4754" i="5"/>
  <c r="E4755" i="5"/>
  <c r="E4756" i="5"/>
  <c r="E4757" i="5"/>
  <c r="E4758" i="5"/>
  <c r="E4759" i="5"/>
  <c r="E4760" i="5"/>
  <c r="E4761" i="5"/>
  <c r="E4762" i="5"/>
  <c r="E4763" i="5"/>
  <c r="E4764" i="5"/>
  <c r="E4765" i="5"/>
  <c r="E4766" i="5"/>
  <c r="E4767" i="5"/>
  <c r="E4768" i="5"/>
  <c r="E4769" i="5"/>
  <c r="E4770" i="5"/>
  <c r="E4771" i="5"/>
  <c r="E4772" i="5"/>
  <c r="E4773" i="5"/>
  <c r="E4774" i="5"/>
  <c r="E4775" i="5"/>
  <c r="E4776" i="5"/>
  <c r="E4777" i="5"/>
  <c r="E4778" i="5"/>
  <c r="E4779" i="5"/>
  <c r="E4780" i="5"/>
  <c r="E4781" i="5"/>
  <c r="E4782" i="5"/>
  <c r="E4783" i="5"/>
  <c r="E4784" i="5"/>
  <c r="E4785" i="5"/>
  <c r="E4786" i="5"/>
  <c r="E4787" i="5"/>
  <c r="E4788" i="5"/>
  <c r="E4789" i="5"/>
  <c r="E4790" i="5"/>
  <c r="E4791" i="5"/>
  <c r="E4792" i="5"/>
  <c r="E4793" i="5"/>
  <c r="E4794" i="5"/>
  <c r="E4795" i="5"/>
  <c r="E4796" i="5"/>
  <c r="E4797" i="5"/>
  <c r="E4798" i="5"/>
  <c r="E4799" i="5"/>
  <c r="E4800" i="5"/>
  <c r="E4801" i="5"/>
  <c r="E4802" i="5"/>
  <c r="E4803" i="5"/>
  <c r="E4804" i="5"/>
  <c r="E4805" i="5"/>
  <c r="E4806" i="5"/>
  <c r="E4807" i="5"/>
  <c r="E4808" i="5"/>
  <c r="E4809" i="5"/>
  <c r="E4810" i="5"/>
  <c r="E4811" i="5"/>
  <c r="E4812" i="5"/>
  <c r="E4813" i="5"/>
  <c r="E4814" i="5"/>
  <c r="E4815" i="5"/>
  <c r="E4816" i="5"/>
  <c r="E4817" i="5"/>
  <c r="E4818" i="5"/>
  <c r="E4819" i="5"/>
  <c r="E4820" i="5"/>
  <c r="E4821" i="5"/>
  <c r="E4822" i="5"/>
  <c r="E4823" i="5"/>
  <c r="E4824" i="5"/>
  <c r="E4825" i="5"/>
  <c r="E4826" i="5"/>
  <c r="E4827" i="5"/>
  <c r="E4828" i="5"/>
  <c r="E4829" i="5"/>
  <c r="E4830" i="5"/>
  <c r="E4831" i="5"/>
  <c r="E4832" i="5"/>
  <c r="E4833" i="5"/>
  <c r="E4834" i="5"/>
  <c r="E4835" i="5"/>
  <c r="E4836" i="5"/>
  <c r="E4837" i="5"/>
  <c r="E4838" i="5"/>
  <c r="E4839" i="5"/>
  <c r="E4840" i="5"/>
  <c r="E4841" i="5"/>
  <c r="E4842" i="5"/>
  <c r="E4843" i="5"/>
  <c r="E4844" i="5"/>
  <c r="E4845" i="5"/>
  <c r="E4846" i="5"/>
  <c r="E4847" i="5"/>
  <c r="E4848" i="5"/>
  <c r="E4849" i="5"/>
  <c r="E4850" i="5"/>
  <c r="E4851" i="5"/>
  <c r="E4852" i="5"/>
  <c r="E4853" i="5"/>
  <c r="E4854" i="5"/>
  <c r="E4855" i="5"/>
  <c r="E4856" i="5"/>
  <c r="E4857" i="5"/>
  <c r="E4858" i="5"/>
  <c r="E4859" i="5"/>
  <c r="E4860" i="5"/>
  <c r="E4861" i="5"/>
  <c r="E4862" i="5"/>
  <c r="E4863" i="5"/>
  <c r="E4864" i="5"/>
  <c r="E4865" i="5"/>
  <c r="E4866" i="5"/>
  <c r="E4867" i="5"/>
  <c r="E4868" i="5"/>
  <c r="E4869" i="5"/>
  <c r="E4870" i="5"/>
  <c r="E4871" i="5"/>
  <c r="E4872" i="5"/>
  <c r="E4873" i="5"/>
  <c r="E4874" i="5"/>
  <c r="E4875" i="5"/>
  <c r="E4876" i="5"/>
  <c r="E4877" i="5"/>
  <c r="E4878" i="5"/>
  <c r="E4879" i="5"/>
  <c r="E4880" i="5"/>
  <c r="E4881" i="5"/>
  <c r="E4882" i="5"/>
  <c r="E4883" i="5"/>
  <c r="E4884" i="5"/>
  <c r="E4885" i="5"/>
  <c r="E4886" i="5"/>
  <c r="E4887" i="5"/>
  <c r="E4888" i="5"/>
  <c r="E4889" i="5"/>
  <c r="E4890" i="5"/>
  <c r="E4891" i="5"/>
  <c r="E4892" i="5"/>
  <c r="E4893" i="5"/>
  <c r="E4894" i="5"/>
  <c r="E4895" i="5"/>
  <c r="E4896" i="5"/>
  <c r="E4897" i="5"/>
  <c r="E4898" i="5"/>
  <c r="E4899" i="5"/>
  <c r="E4900" i="5"/>
  <c r="E4901" i="5"/>
  <c r="E4902" i="5"/>
  <c r="E4903" i="5"/>
  <c r="E4904" i="5"/>
  <c r="E4905" i="5"/>
  <c r="E4906" i="5"/>
  <c r="E4907" i="5"/>
  <c r="E4908" i="5"/>
  <c r="E4909" i="5"/>
  <c r="E4910" i="5"/>
  <c r="E4911" i="5"/>
  <c r="E4912" i="5"/>
  <c r="E4913" i="5"/>
  <c r="E4914" i="5"/>
  <c r="E4915" i="5"/>
  <c r="E4916" i="5"/>
  <c r="E4917" i="5"/>
  <c r="E4918" i="5"/>
  <c r="E4919" i="5"/>
  <c r="E4920" i="5"/>
  <c r="E4921" i="5"/>
  <c r="E4922" i="5"/>
  <c r="E4923" i="5"/>
  <c r="E4924" i="5"/>
  <c r="E4925" i="5"/>
  <c r="E4926" i="5"/>
  <c r="E4927" i="5"/>
  <c r="E4928" i="5"/>
  <c r="E4929" i="5"/>
  <c r="E4930" i="5"/>
  <c r="E4931" i="5"/>
  <c r="E4932" i="5"/>
  <c r="E4933" i="5"/>
  <c r="E4934" i="5"/>
  <c r="E4935" i="5"/>
  <c r="E4936" i="5"/>
  <c r="E4937" i="5"/>
  <c r="E4938" i="5"/>
  <c r="E4939" i="5"/>
  <c r="E4940" i="5"/>
  <c r="E4941" i="5"/>
  <c r="E4942" i="5"/>
  <c r="E4943" i="5"/>
  <c r="E4944" i="5"/>
  <c r="E4945" i="5"/>
  <c r="E4946" i="5"/>
  <c r="E4947" i="5"/>
  <c r="E4948" i="5"/>
  <c r="E4949" i="5"/>
  <c r="E4950" i="5"/>
  <c r="E4951" i="5"/>
  <c r="E4952" i="5"/>
  <c r="E4953" i="5"/>
  <c r="E4954" i="5"/>
  <c r="E4955" i="5"/>
  <c r="E4956" i="5"/>
  <c r="E4957" i="5"/>
  <c r="E4958" i="5"/>
  <c r="E4959" i="5"/>
  <c r="E4960" i="5"/>
  <c r="E4961" i="5"/>
  <c r="E4962" i="5"/>
  <c r="E4963" i="5"/>
  <c r="E4964" i="5"/>
  <c r="E4965" i="5"/>
  <c r="E4966" i="5"/>
  <c r="E4967" i="5"/>
  <c r="E4968" i="5"/>
  <c r="E4969" i="5"/>
  <c r="E4970" i="5"/>
  <c r="E4971" i="5"/>
  <c r="E4972" i="5"/>
  <c r="E4973" i="5"/>
  <c r="E4974" i="5"/>
  <c r="E4975" i="5"/>
  <c r="E4976" i="5"/>
  <c r="E4977" i="5"/>
  <c r="E4978" i="5"/>
  <c r="E4979" i="5"/>
  <c r="E4980" i="5"/>
  <c r="E4981" i="5"/>
  <c r="E4982" i="5"/>
  <c r="E4983" i="5"/>
  <c r="E4984" i="5"/>
  <c r="E4985" i="5"/>
  <c r="E4986" i="5"/>
  <c r="E4987" i="5"/>
  <c r="E4988" i="5"/>
  <c r="E4989" i="5"/>
  <c r="E4990" i="5"/>
  <c r="E4991" i="5"/>
  <c r="E4992" i="5"/>
  <c r="E4993" i="5"/>
  <c r="E4994" i="5"/>
  <c r="E4995" i="5"/>
  <c r="E4996" i="5"/>
  <c r="E4997" i="5"/>
  <c r="E4998" i="5"/>
  <c r="E4999" i="5"/>
  <c r="E5000" i="5"/>
  <c r="E5001" i="5"/>
  <c r="E5002" i="5"/>
  <c r="E5003" i="5"/>
  <c r="E5004" i="5"/>
  <c r="E5005" i="5"/>
  <c r="E5006" i="5"/>
  <c r="E5007" i="5"/>
  <c r="E5008" i="5"/>
  <c r="E5009" i="5"/>
  <c r="E5010" i="5"/>
  <c r="E5011" i="5"/>
  <c r="E5012" i="5"/>
  <c r="E5013" i="5"/>
  <c r="E5014" i="5"/>
  <c r="E5015" i="5"/>
  <c r="E5016" i="5"/>
  <c r="E5017" i="5"/>
  <c r="E5018" i="5"/>
  <c r="E5019" i="5"/>
  <c r="E5020" i="5"/>
  <c r="E5021" i="5"/>
  <c r="E5022" i="5"/>
  <c r="E5023" i="5"/>
  <c r="E5024" i="5"/>
  <c r="E5025" i="5"/>
  <c r="E5026" i="5"/>
  <c r="E5027" i="5"/>
  <c r="E5028" i="5"/>
  <c r="E5029" i="5"/>
  <c r="E5030" i="5"/>
  <c r="E5031" i="5"/>
  <c r="E5032" i="5"/>
  <c r="E5033" i="5"/>
  <c r="E5034" i="5"/>
  <c r="E5035" i="5"/>
  <c r="E5036" i="5"/>
  <c r="E5037" i="5"/>
  <c r="E5038" i="5"/>
  <c r="E5039" i="5"/>
  <c r="E5040" i="5"/>
  <c r="E5041" i="5"/>
  <c r="E5042" i="5"/>
  <c r="E5043" i="5"/>
  <c r="E5044" i="5"/>
  <c r="E5045" i="5"/>
  <c r="E5046" i="5"/>
  <c r="E5047" i="5"/>
  <c r="E5048" i="5"/>
  <c r="E5049" i="5"/>
  <c r="E5050" i="5"/>
  <c r="E5051" i="5"/>
  <c r="E5052" i="5"/>
  <c r="E5053" i="5"/>
  <c r="E5054" i="5"/>
  <c r="E5055" i="5"/>
  <c r="E5056" i="5"/>
  <c r="E5057" i="5"/>
  <c r="E5058" i="5"/>
  <c r="E5059" i="5"/>
  <c r="E5060" i="5"/>
  <c r="E5061" i="5"/>
  <c r="E5062" i="5"/>
  <c r="E5063" i="5"/>
  <c r="E5064" i="5"/>
  <c r="E5065" i="5"/>
  <c r="E5066" i="5"/>
  <c r="E5067" i="5"/>
  <c r="E5068" i="5"/>
  <c r="E5069" i="5"/>
  <c r="E5070" i="5"/>
  <c r="E5071" i="5"/>
  <c r="E5072" i="5"/>
  <c r="E5073" i="5"/>
  <c r="E5074" i="5"/>
  <c r="E5075" i="5"/>
  <c r="E5076" i="5"/>
  <c r="E5077" i="5"/>
  <c r="E5078" i="5"/>
  <c r="E5079" i="5"/>
  <c r="E5080" i="5"/>
  <c r="E5081" i="5"/>
  <c r="E5082" i="5"/>
  <c r="E5083" i="5"/>
  <c r="E5084" i="5"/>
  <c r="E5085" i="5"/>
  <c r="E5086" i="5"/>
  <c r="E5087" i="5"/>
  <c r="E5088" i="5"/>
  <c r="E5089" i="5"/>
  <c r="E5090" i="5"/>
  <c r="E5091" i="5"/>
  <c r="E5092" i="5"/>
  <c r="E5093" i="5"/>
  <c r="E5094" i="5"/>
  <c r="E5095" i="5"/>
  <c r="E5096" i="5"/>
  <c r="E5097" i="5"/>
  <c r="E5098" i="5"/>
  <c r="E5099" i="5"/>
  <c r="E5100" i="5"/>
  <c r="E5101" i="5"/>
  <c r="E5102" i="5"/>
  <c r="E5103" i="5"/>
  <c r="E5104" i="5"/>
  <c r="E5105" i="5"/>
  <c r="E5106" i="5"/>
  <c r="E5107" i="5"/>
  <c r="E5108" i="5"/>
  <c r="E5109" i="5"/>
  <c r="E5110" i="5"/>
  <c r="E5111" i="5"/>
  <c r="E5112" i="5"/>
  <c r="E5113" i="5"/>
  <c r="E5114" i="5"/>
  <c r="E5115" i="5"/>
  <c r="E5116" i="5"/>
  <c r="E5117" i="5"/>
  <c r="E5118" i="5"/>
  <c r="E5119" i="5"/>
  <c r="E5120" i="5"/>
  <c r="E5121" i="5"/>
  <c r="E5122" i="5"/>
  <c r="E5123" i="5"/>
  <c r="E5124" i="5"/>
  <c r="E5125" i="5"/>
  <c r="E5126" i="5"/>
  <c r="E5127" i="5"/>
  <c r="E5128" i="5"/>
  <c r="E5129" i="5"/>
  <c r="E5130" i="5"/>
  <c r="E5131" i="5"/>
  <c r="E5132" i="5"/>
  <c r="E5133" i="5"/>
  <c r="E5134" i="5"/>
  <c r="E5135" i="5"/>
  <c r="E5136" i="5"/>
  <c r="E5137" i="5"/>
  <c r="E5138" i="5"/>
  <c r="E5139" i="5"/>
  <c r="E5140" i="5"/>
  <c r="E5141" i="5"/>
  <c r="E5142" i="5"/>
  <c r="E5143" i="5"/>
  <c r="E5144" i="5"/>
  <c r="E5145" i="5"/>
  <c r="E5146" i="5"/>
  <c r="E5147" i="5"/>
  <c r="E5148" i="5"/>
  <c r="E5149" i="5"/>
  <c r="E5150" i="5"/>
  <c r="E5151" i="5"/>
  <c r="E5152" i="5"/>
  <c r="E5153" i="5"/>
  <c r="E5154" i="5"/>
  <c r="E5155" i="5"/>
  <c r="E5156" i="5"/>
  <c r="E5157" i="5"/>
  <c r="E5158" i="5"/>
  <c r="E5159" i="5"/>
  <c r="E5160" i="5"/>
  <c r="E5161" i="5"/>
  <c r="E5162" i="5"/>
  <c r="E5163" i="5"/>
  <c r="E5164" i="5"/>
  <c r="E5165" i="5"/>
  <c r="E5166" i="5"/>
  <c r="E5167" i="5"/>
  <c r="E5168" i="5"/>
  <c r="E5169" i="5"/>
  <c r="E5170" i="5"/>
  <c r="E5171" i="5"/>
  <c r="E5172" i="5"/>
  <c r="E5173" i="5"/>
  <c r="E5174" i="5"/>
  <c r="E5175" i="5"/>
  <c r="E5176" i="5"/>
  <c r="E5177" i="5"/>
  <c r="E5178" i="5"/>
  <c r="E5179" i="5"/>
  <c r="E5180" i="5"/>
  <c r="E5181" i="5"/>
  <c r="E5182" i="5"/>
  <c r="E5183" i="5"/>
  <c r="E5184" i="5"/>
  <c r="E5185" i="5"/>
  <c r="E5186" i="5"/>
  <c r="E5187" i="5"/>
  <c r="E5188" i="5"/>
  <c r="E5189" i="5"/>
  <c r="E5190" i="5"/>
  <c r="E5191" i="5"/>
  <c r="E5192" i="5"/>
  <c r="E5193" i="5"/>
  <c r="E5194" i="5"/>
  <c r="E5195" i="5"/>
  <c r="E5196" i="5"/>
  <c r="E5197" i="5"/>
  <c r="E5198" i="5"/>
  <c r="E5199" i="5"/>
  <c r="E5200" i="5"/>
  <c r="E5201" i="5"/>
  <c r="E5202" i="5"/>
  <c r="E5203" i="5"/>
  <c r="E5204" i="5"/>
  <c r="E5205" i="5"/>
  <c r="E5206" i="5"/>
  <c r="E5207" i="5"/>
  <c r="E5208" i="5"/>
  <c r="E5209" i="5"/>
  <c r="E5210" i="5"/>
  <c r="E5211" i="5"/>
  <c r="E5212" i="5"/>
  <c r="E5213" i="5"/>
  <c r="E5214" i="5"/>
  <c r="E5215" i="5"/>
  <c r="E5216" i="5"/>
  <c r="E5217" i="5"/>
  <c r="E5218" i="5"/>
  <c r="E5219" i="5"/>
  <c r="E5220" i="5"/>
  <c r="E5221" i="5"/>
  <c r="E5222" i="5"/>
  <c r="E5223" i="5"/>
  <c r="E5224" i="5"/>
  <c r="E5225" i="5"/>
  <c r="E5226" i="5"/>
  <c r="E5227" i="5"/>
  <c r="E5228" i="5"/>
  <c r="E5229" i="5"/>
  <c r="E5230" i="5"/>
  <c r="E5231" i="5"/>
  <c r="E5232" i="5"/>
  <c r="E5233" i="5"/>
  <c r="E5234" i="5"/>
  <c r="E5235" i="5"/>
  <c r="E5236" i="5"/>
  <c r="E5237" i="5"/>
  <c r="E5238" i="5"/>
  <c r="E5239" i="5"/>
  <c r="E5240" i="5"/>
  <c r="E5241" i="5"/>
  <c r="E5242" i="5"/>
  <c r="E5243" i="5"/>
  <c r="E5244" i="5"/>
  <c r="E5245" i="5"/>
  <c r="E5246" i="5"/>
  <c r="E5247" i="5"/>
  <c r="E5248" i="5"/>
  <c r="E5249" i="5"/>
  <c r="E5250" i="5"/>
  <c r="E5251" i="5"/>
  <c r="E5252" i="5"/>
  <c r="E5253" i="5"/>
  <c r="E5254" i="5"/>
  <c r="E5255" i="5"/>
  <c r="E5256" i="5"/>
  <c r="E5257" i="5"/>
  <c r="E5258" i="5"/>
  <c r="E5259" i="5"/>
  <c r="E5260" i="5"/>
  <c r="E5261" i="5"/>
  <c r="E5262" i="5"/>
  <c r="E5263" i="5"/>
  <c r="E5264" i="5"/>
  <c r="E5265" i="5"/>
  <c r="E5266" i="5"/>
  <c r="E5267" i="5"/>
  <c r="E5268" i="5"/>
  <c r="E5269" i="5"/>
  <c r="E5270" i="5"/>
  <c r="E5271" i="5"/>
  <c r="E5272" i="5"/>
  <c r="E5273" i="5"/>
  <c r="E5274" i="5"/>
  <c r="E5275" i="5"/>
  <c r="E5276" i="5"/>
  <c r="E5277" i="5"/>
  <c r="E5278" i="5"/>
  <c r="E5279" i="5"/>
  <c r="E5280" i="5"/>
  <c r="E5281" i="5"/>
  <c r="E5282" i="5"/>
  <c r="E5283" i="5"/>
  <c r="E5284" i="5"/>
  <c r="E5285" i="5"/>
  <c r="E5286" i="5"/>
  <c r="E5287" i="5"/>
  <c r="E5288" i="5"/>
  <c r="E5289" i="5"/>
  <c r="E5290" i="5"/>
  <c r="E5291" i="5"/>
  <c r="E5292" i="5"/>
  <c r="E5293" i="5"/>
  <c r="E5294" i="5"/>
  <c r="E5295" i="5"/>
  <c r="E5296" i="5"/>
  <c r="E5297" i="5"/>
  <c r="E5298" i="5"/>
  <c r="E5299" i="5"/>
  <c r="E5300" i="5"/>
  <c r="E5301" i="5"/>
  <c r="E5302" i="5"/>
  <c r="E5303" i="5"/>
  <c r="E5304" i="5"/>
  <c r="E5305" i="5"/>
  <c r="E5306" i="5"/>
  <c r="E5307" i="5"/>
  <c r="E5308" i="5"/>
  <c r="E5309" i="5"/>
  <c r="E5310" i="5"/>
  <c r="E5311" i="5"/>
  <c r="E5312" i="5"/>
  <c r="E5313" i="5"/>
  <c r="E5314" i="5"/>
  <c r="E5315" i="5"/>
  <c r="E5316" i="5"/>
  <c r="E5317" i="5"/>
  <c r="E5318" i="5"/>
  <c r="E5319" i="5"/>
  <c r="E5320" i="5"/>
  <c r="E5321" i="5"/>
  <c r="E5322" i="5"/>
  <c r="E5323" i="5"/>
  <c r="E5324" i="5"/>
  <c r="E5325" i="5"/>
  <c r="E5326" i="5"/>
  <c r="E5327" i="5"/>
  <c r="E5328" i="5"/>
  <c r="E5329" i="5"/>
  <c r="E5330" i="5"/>
  <c r="E5331" i="5"/>
  <c r="E5332" i="5"/>
  <c r="E5333" i="5"/>
  <c r="E5334" i="5"/>
  <c r="E5335" i="5"/>
  <c r="E5336" i="5"/>
  <c r="E5337" i="5"/>
  <c r="E5338" i="5"/>
  <c r="E5339" i="5"/>
  <c r="E5340" i="5"/>
  <c r="E5341" i="5"/>
  <c r="E5342" i="5"/>
  <c r="E5343" i="5"/>
  <c r="E5344" i="5"/>
  <c r="E5345" i="5"/>
  <c r="E5346" i="5"/>
  <c r="E5347" i="5"/>
  <c r="E5348" i="5"/>
  <c r="E5349" i="5"/>
  <c r="E5350" i="5"/>
  <c r="E5351" i="5"/>
  <c r="E5352" i="5"/>
  <c r="E5353" i="5"/>
  <c r="E5354" i="5"/>
  <c r="E5355" i="5"/>
  <c r="E5356" i="5"/>
  <c r="E5357" i="5"/>
  <c r="E5358" i="5"/>
  <c r="E5359" i="5"/>
  <c r="E5360" i="5"/>
  <c r="E5361" i="5"/>
  <c r="E5362" i="5"/>
  <c r="E5363" i="5"/>
  <c r="E5364" i="5"/>
  <c r="E5365" i="5"/>
  <c r="E5366" i="5"/>
  <c r="E5367" i="5"/>
  <c r="E5368" i="5"/>
  <c r="E5369" i="5"/>
  <c r="E5370" i="5"/>
  <c r="E5371" i="5"/>
  <c r="E5372" i="5"/>
  <c r="E5373" i="5"/>
  <c r="E5374" i="5"/>
  <c r="E5375" i="5"/>
  <c r="E5376" i="5"/>
  <c r="E5377" i="5"/>
  <c r="E5378" i="5"/>
  <c r="E5379" i="5"/>
  <c r="E5380" i="5"/>
  <c r="E5381" i="5"/>
  <c r="E5382" i="5"/>
  <c r="E5383" i="5"/>
  <c r="E5384" i="5"/>
  <c r="E5385" i="5"/>
  <c r="E5386" i="5"/>
  <c r="E5387" i="5"/>
  <c r="E5388" i="5"/>
  <c r="E5389" i="5"/>
  <c r="E5390" i="5"/>
  <c r="E5391" i="5"/>
  <c r="E5392" i="5"/>
  <c r="E5393" i="5"/>
  <c r="E5394" i="5"/>
  <c r="E5395" i="5"/>
  <c r="E5396" i="5"/>
  <c r="E5397" i="5"/>
  <c r="E5398" i="5"/>
  <c r="E5399" i="5"/>
  <c r="E5400" i="5"/>
  <c r="E5401" i="5"/>
  <c r="E5402" i="5"/>
  <c r="E5403" i="5"/>
  <c r="E5404" i="5"/>
  <c r="E5405" i="5"/>
  <c r="E5406" i="5"/>
  <c r="E5407" i="5"/>
  <c r="E5408" i="5"/>
  <c r="E5409" i="5"/>
  <c r="E5410" i="5"/>
  <c r="E5411" i="5"/>
  <c r="E5412" i="5"/>
  <c r="E5413" i="5"/>
  <c r="E5414" i="5"/>
  <c r="E5415" i="5"/>
  <c r="E5416" i="5"/>
  <c r="E5417" i="5"/>
  <c r="E5418" i="5"/>
  <c r="E5419" i="5"/>
  <c r="E5420" i="5"/>
  <c r="E5421" i="5"/>
  <c r="E5422" i="5"/>
  <c r="E5423" i="5"/>
  <c r="E5424" i="5"/>
  <c r="E5425" i="5"/>
  <c r="E5426" i="5"/>
  <c r="E5427" i="5"/>
  <c r="E5428" i="5"/>
  <c r="E5429" i="5"/>
  <c r="E5430" i="5"/>
  <c r="E5431" i="5"/>
  <c r="E5432" i="5"/>
  <c r="E5433" i="5"/>
  <c r="E5434" i="5"/>
  <c r="E5435" i="5"/>
  <c r="E5436" i="5"/>
  <c r="E5437" i="5"/>
  <c r="E5438" i="5"/>
  <c r="E5439" i="5"/>
  <c r="E5440" i="5"/>
  <c r="E5441" i="5"/>
  <c r="E5442" i="5"/>
  <c r="E5443" i="5"/>
  <c r="E5444" i="5"/>
  <c r="E5445" i="5"/>
  <c r="E5446" i="5"/>
  <c r="E5447" i="5"/>
  <c r="E5448" i="5"/>
  <c r="E5449" i="5"/>
  <c r="E5450" i="5"/>
  <c r="E5451" i="5"/>
  <c r="E5452" i="5"/>
  <c r="E5453" i="5"/>
  <c r="E5454" i="5"/>
  <c r="E5455" i="5"/>
  <c r="E5456" i="5"/>
  <c r="E5457" i="5"/>
  <c r="E5458" i="5"/>
  <c r="E5459" i="5"/>
  <c r="E5460" i="5"/>
  <c r="E5461" i="5"/>
  <c r="E5462" i="5"/>
  <c r="E5463" i="5"/>
  <c r="E5464" i="5"/>
  <c r="E5465" i="5"/>
  <c r="E5466" i="5"/>
  <c r="E5467" i="5"/>
  <c r="E5468" i="5"/>
  <c r="E5469" i="5"/>
  <c r="E5470" i="5"/>
  <c r="E5471" i="5"/>
  <c r="E5472" i="5"/>
  <c r="E5473" i="5"/>
  <c r="E5474" i="5"/>
  <c r="E5475" i="5"/>
  <c r="E5476" i="5"/>
  <c r="E5477" i="5"/>
  <c r="E5478" i="5"/>
  <c r="E5479" i="5"/>
  <c r="E5480" i="5"/>
  <c r="E5481" i="5"/>
  <c r="E5482" i="5"/>
  <c r="E5483" i="5"/>
  <c r="E5484" i="5"/>
  <c r="E5485" i="5"/>
  <c r="E5486" i="5"/>
  <c r="E5487" i="5"/>
  <c r="E5488" i="5"/>
  <c r="E5489" i="5"/>
  <c r="E5490" i="5"/>
  <c r="E5491" i="5"/>
  <c r="E5492" i="5"/>
  <c r="E5493" i="5"/>
  <c r="E5494" i="5"/>
  <c r="E5495" i="5"/>
  <c r="E5496" i="5"/>
  <c r="E5497" i="5"/>
  <c r="E5498" i="5"/>
  <c r="E5499" i="5"/>
  <c r="E5500" i="5"/>
  <c r="E5501" i="5"/>
  <c r="E5502" i="5"/>
  <c r="E5503" i="5"/>
  <c r="E5504" i="5"/>
  <c r="E5505" i="5"/>
  <c r="E5506" i="5"/>
  <c r="E5507" i="5"/>
  <c r="E5508" i="5"/>
  <c r="E5509" i="5"/>
  <c r="E5510" i="5"/>
  <c r="E5511" i="5"/>
  <c r="E5512" i="5"/>
  <c r="E5513" i="5"/>
  <c r="E5514" i="5"/>
  <c r="E5515" i="5"/>
  <c r="E5516" i="5"/>
  <c r="E5517" i="5"/>
  <c r="E5518" i="5"/>
  <c r="E5519" i="5"/>
  <c r="E5520" i="5"/>
  <c r="E5521" i="5"/>
  <c r="E5522" i="5"/>
  <c r="E5523" i="5"/>
  <c r="E5524" i="5"/>
  <c r="E5525" i="5"/>
  <c r="E5526" i="5"/>
  <c r="E5527" i="5"/>
  <c r="E5528" i="5"/>
  <c r="E5529" i="5"/>
  <c r="E5530" i="5"/>
  <c r="E5531" i="5"/>
  <c r="E5532" i="5"/>
  <c r="E5533" i="5"/>
  <c r="E5534" i="5"/>
  <c r="E5535" i="5"/>
  <c r="E5536" i="5"/>
  <c r="E5537" i="5"/>
  <c r="E5538" i="5"/>
  <c r="E5539" i="5"/>
  <c r="E5540" i="5"/>
  <c r="E5541" i="5"/>
  <c r="E5542" i="5"/>
  <c r="E5543" i="5"/>
  <c r="E5544" i="5"/>
  <c r="E5545" i="5"/>
  <c r="E5546" i="5"/>
  <c r="E5547" i="5"/>
  <c r="E5548" i="5"/>
  <c r="E5549" i="5"/>
  <c r="E5550" i="5"/>
  <c r="E5551" i="5"/>
  <c r="E5552" i="5"/>
  <c r="E5553" i="5"/>
  <c r="E5554" i="5"/>
  <c r="E5555" i="5"/>
  <c r="E5556" i="5"/>
  <c r="E5557" i="5"/>
  <c r="E5558" i="5"/>
  <c r="E5559" i="5"/>
  <c r="E5560" i="5"/>
  <c r="E5561" i="5"/>
  <c r="E5562" i="5"/>
  <c r="E5563" i="5"/>
  <c r="E5564" i="5"/>
  <c r="E5565" i="5"/>
  <c r="E5566" i="5"/>
  <c r="E5567" i="5"/>
  <c r="E5568" i="5"/>
  <c r="E5569" i="5"/>
  <c r="E5570" i="5"/>
  <c r="E5571" i="5"/>
  <c r="E5572" i="5"/>
  <c r="E5573" i="5"/>
  <c r="E5574" i="5"/>
  <c r="E5575" i="5"/>
  <c r="E5576" i="5"/>
  <c r="E5577" i="5"/>
  <c r="E5578" i="5"/>
  <c r="E5579" i="5"/>
  <c r="E5580" i="5"/>
  <c r="E5581" i="5"/>
  <c r="E5582" i="5"/>
  <c r="E5583" i="5"/>
  <c r="E5584" i="5"/>
  <c r="E5585" i="5"/>
  <c r="E5586" i="5"/>
  <c r="E5587" i="5"/>
  <c r="E5588" i="5"/>
  <c r="E5589" i="5"/>
  <c r="E5590" i="5"/>
  <c r="E5591" i="5"/>
  <c r="E5592" i="5"/>
  <c r="E5593" i="5"/>
  <c r="E5594" i="5"/>
  <c r="E5595" i="5"/>
  <c r="E5596" i="5"/>
  <c r="E5597" i="5"/>
  <c r="E5598" i="5"/>
  <c r="E5599" i="5"/>
  <c r="E5600" i="5"/>
  <c r="E5601" i="5"/>
  <c r="E5602" i="5"/>
  <c r="E5603" i="5"/>
  <c r="E5604" i="5"/>
  <c r="E5605" i="5"/>
  <c r="E5606" i="5"/>
  <c r="E5607" i="5"/>
  <c r="E5608" i="5"/>
  <c r="E5609" i="5"/>
  <c r="E5610" i="5"/>
  <c r="E5611" i="5"/>
  <c r="E5612" i="5"/>
  <c r="E5613" i="5"/>
  <c r="E5614" i="5"/>
  <c r="E5615" i="5"/>
  <c r="E5616" i="5"/>
  <c r="E5617" i="5"/>
  <c r="E5618" i="5"/>
  <c r="E5619" i="5"/>
  <c r="E5620" i="5"/>
  <c r="E5621" i="5"/>
  <c r="E5622" i="5"/>
  <c r="E5623" i="5"/>
  <c r="E5624" i="5"/>
  <c r="E5625" i="5"/>
  <c r="E5626" i="5"/>
  <c r="E5627" i="5"/>
  <c r="E5628" i="5"/>
  <c r="E5629" i="5"/>
  <c r="E5630" i="5"/>
  <c r="E5631" i="5"/>
  <c r="E5632" i="5"/>
  <c r="E5633" i="5"/>
  <c r="E5634" i="5"/>
  <c r="E5635" i="5"/>
  <c r="E5636" i="5"/>
  <c r="E5637" i="5"/>
  <c r="E5638" i="5"/>
  <c r="E5639" i="5"/>
  <c r="E5640" i="5"/>
  <c r="E5641" i="5"/>
  <c r="E5642" i="5"/>
  <c r="E5643" i="5"/>
  <c r="E5644" i="5"/>
  <c r="E5645" i="5"/>
  <c r="E5646" i="5"/>
  <c r="E5647" i="5"/>
  <c r="E5648" i="5"/>
  <c r="E5649" i="5"/>
  <c r="E5650" i="5"/>
  <c r="E5651" i="5"/>
  <c r="E5652" i="5"/>
  <c r="E5653" i="5"/>
  <c r="E5654" i="5"/>
  <c r="E5655" i="5"/>
  <c r="E5656" i="5"/>
  <c r="E5657" i="5"/>
  <c r="E5658" i="5"/>
  <c r="E5659" i="5"/>
  <c r="E5660" i="5"/>
  <c r="E5661" i="5"/>
  <c r="E5662" i="5"/>
  <c r="E5663" i="5"/>
  <c r="E5664" i="5"/>
  <c r="E5665" i="5"/>
  <c r="E5666" i="5"/>
  <c r="E5667" i="5"/>
  <c r="E5668" i="5"/>
  <c r="E5669" i="5"/>
  <c r="E5670" i="5"/>
  <c r="E5671" i="5"/>
  <c r="E5672" i="5"/>
  <c r="E5673" i="5"/>
  <c r="E5674" i="5"/>
  <c r="E5675" i="5"/>
  <c r="E5676" i="5"/>
  <c r="E5677" i="5"/>
  <c r="E5678" i="5"/>
  <c r="E5679" i="5"/>
  <c r="E5680" i="5"/>
  <c r="E5681" i="5"/>
  <c r="E5682" i="5"/>
  <c r="E5683" i="5"/>
  <c r="E5684" i="5"/>
  <c r="E5685" i="5"/>
  <c r="E5686" i="5"/>
  <c r="E5687" i="5"/>
  <c r="E5688" i="5"/>
  <c r="E5689" i="5"/>
  <c r="E5690" i="5"/>
  <c r="E5691" i="5"/>
  <c r="E5692" i="5"/>
  <c r="E5693" i="5"/>
  <c r="E5694" i="5"/>
  <c r="E5695" i="5"/>
  <c r="E5696" i="5"/>
  <c r="E5697" i="5"/>
  <c r="E5698" i="5"/>
  <c r="E5699" i="5"/>
  <c r="E5700" i="5"/>
  <c r="E5701" i="5"/>
  <c r="E5702" i="5"/>
  <c r="E5703" i="5"/>
  <c r="E5704" i="5"/>
  <c r="E5705" i="5"/>
  <c r="E5706" i="5"/>
  <c r="E5707" i="5"/>
  <c r="E5708" i="5"/>
  <c r="E5709" i="5"/>
  <c r="E5710" i="5"/>
  <c r="E5711" i="5"/>
  <c r="E5712" i="5"/>
  <c r="E5713" i="5"/>
  <c r="E5714" i="5"/>
  <c r="E5715" i="5"/>
  <c r="E5716" i="5"/>
  <c r="E5717" i="5"/>
  <c r="E5718" i="5"/>
  <c r="E5719" i="5"/>
  <c r="E5720" i="5"/>
  <c r="E5721" i="5"/>
  <c r="E5722" i="5"/>
  <c r="E5723" i="5"/>
  <c r="E5724" i="5"/>
  <c r="E5725" i="5"/>
  <c r="E5726" i="5"/>
  <c r="E5727" i="5"/>
  <c r="E5728" i="5"/>
  <c r="E5729" i="5"/>
  <c r="E5730" i="5"/>
  <c r="E5731" i="5"/>
  <c r="E5732" i="5"/>
  <c r="E5733" i="5"/>
  <c r="E5734" i="5"/>
  <c r="E5735" i="5"/>
  <c r="E5736" i="5"/>
  <c r="E5737" i="5"/>
  <c r="E5738" i="5"/>
  <c r="E5739" i="5"/>
  <c r="E5740" i="5"/>
  <c r="E5741" i="5"/>
  <c r="E5742" i="5"/>
  <c r="E5743" i="5"/>
  <c r="E5744" i="5"/>
  <c r="E5745" i="5"/>
  <c r="E5746" i="5"/>
  <c r="E5747" i="5"/>
  <c r="E5748" i="5"/>
  <c r="E5749" i="5"/>
  <c r="E5750" i="5"/>
  <c r="E5751" i="5"/>
  <c r="E5752" i="5"/>
  <c r="E5753" i="5"/>
  <c r="E5754" i="5"/>
  <c r="E5755" i="5"/>
  <c r="E5756" i="5"/>
  <c r="E5757" i="5"/>
  <c r="E5758" i="5"/>
  <c r="E5759" i="5"/>
  <c r="E5760" i="5"/>
  <c r="E5761" i="5"/>
  <c r="E5762" i="5"/>
  <c r="E5763" i="5"/>
  <c r="E5764" i="5"/>
  <c r="E5765" i="5"/>
  <c r="E5766" i="5"/>
  <c r="E5767" i="5"/>
  <c r="E5768" i="5"/>
  <c r="E5769" i="5"/>
  <c r="E5770" i="5"/>
  <c r="E5771" i="5"/>
  <c r="E5772" i="5"/>
  <c r="E5773" i="5"/>
  <c r="E5774" i="5"/>
  <c r="E5775" i="5"/>
  <c r="E5776" i="5"/>
  <c r="E5777" i="5"/>
  <c r="E5778" i="5"/>
  <c r="E5779" i="5"/>
  <c r="E5780" i="5"/>
  <c r="E5781" i="5"/>
  <c r="E5782" i="5"/>
  <c r="E5783" i="5"/>
  <c r="E5784" i="5"/>
  <c r="E5785" i="5"/>
  <c r="E5786" i="5"/>
  <c r="E5787" i="5"/>
  <c r="E5788" i="5"/>
  <c r="E5789" i="5"/>
  <c r="E5790" i="5"/>
  <c r="E5791" i="5"/>
  <c r="E5792" i="5"/>
  <c r="E5793" i="5"/>
  <c r="E5794" i="5"/>
  <c r="E5795" i="5"/>
  <c r="E5796" i="5"/>
  <c r="E5797" i="5"/>
  <c r="E5798" i="5"/>
  <c r="E5799" i="5"/>
  <c r="E5800" i="5"/>
  <c r="E5801" i="5"/>
  <c r="E5802" i="5"/>
  <c r="E5803" i="5"/>
  <c r="E5804" i="5"/>
  <c r="E5805" i="5"/>
  <c r="E5806" i="5"/>
  <c r="E5807" i="5"/>
  <c r="E5808" i="5"/>
  <c r="E5809" i="5"/>
  <c r="E5810" i="5"/>
  <c r="E5811" i="5"/>
  <c r="E5812" i="5"/>
  <c r="E5813" i="5"/>
  <c r="E5814" i="5"/>
  <c r="E5815" i="5"/>
  <c r="E5816" i="5"/>
  <c r="E5817" i="5"/>
  <c r="E5818" i="5"/>
  <c r="E5819" i="5"/>
  <c r="E5820" i="5"/>
  <c r="E5821" i="5"/>
  <c r="E5822" i="5"/>
  <c r="E5823" i="5"/>
  <c r="E5824" i="5"/>
  <c r="E5825" i="5"/>
  <c r="E5826" i="5"/>
  <c r="E5827" i="5"/>
  <c r="E5828" i="5"/>
  <c r="E5829" i="5"/>
  <c r="E5830" i="5"/>
  <c r="E5831" i="5"/>
  <c r="E5832" i="5"/>
  <c r="E5833" i="5"/>
  <c r="E5834" i="5"/>
  <c r="E5835" i="5"/>
  <c r="E5836" i="5"/>
  <c r="E5837" i="5"/>
  <c r="E5838" i="5"/>
  <c r="E5839" i="5"/>
  <c r="E5840" i="5"/>
  <c r="E5841" i="5"/>
  <c r="E5842" i="5"/>
  <c r="E5843" i="5"/>
  <c r="E5844" i="5"/>
  <c r="E5845" i="5"/>
  <c r="E5846" i="5"/>
  <c r="E5847" i="5"/>
  <c r="E5848" i="5"/>
  <c r="E5849" i="5"/>
  <c r="E5850" i="5"/>
  <c r="E5851" i="5"/>
  <c r="E5852" i="5"/>
  <c r="E5853" i="5"/>
  <c r="E5854" i="5"/>
  <c r="E5855" i="5"/>
  <c r="E5856" i="5"/>
  <c r="E5857" i="5"/>
  <c r="E5858" i="5"/>
  <c r="E5859" i="5"/>
  <c r="E5860" i="5"/>
  <c r="E5861" i="5"/>
  <c r="E5862" i="5"/>
  <c r="E5863" i="5"/>
  <c r="E5864" i="5"/>
  <c r="E5865" i="5"/>
  <c r="E5866" i="5"/>
  <c r="E5867" i="5"/>
  <c r="E5868" i="5"/>
  <c r="E5869" i="5"/>
  <c r="E5870" i="5"/>
  <c r="E5871" i="5"/>
  <c r="E5872" i="5"/>
  <c r="E5873" i="5"/>
  <c r="E5874" i="5"/>
  <c r="E5875" i="5"/>
  <c r="E5876" i="5"/>
  <c r="E5877" i="5"/>
  <c r="E5878" i="5"/>
  <c r="E5879" i="5"/>
  <c r="E5880" i="5"/>
  <c r="E5881" i="5"/>
  <c r="E5882" i="5"/>
  <c r="E5883" i="5"/>
  <c r="E5884" i="5"/>
  <c r="E5885" i="5"/>
  <c r="E5886" i="5"/>
  <c r="E5887" i="5"/>
  <c r="E5888" i="5"/>
  <c r="E5889" i="5"/>
  <c r="E5890" i="5"/>
  <c r="E5891" i="5"/>
  <c r="E5892" i="5"/>
  <c r="E5893" i="5"/>
  <c r="E5894" i="5"/>
  <c r="E5895" i="5"/>
  <c r="E5896" i="5"/>
  <c r="E5897" i="5"/>
  <c r="E5898" i="5"/>
  <c r="E5899" i="5"/>
  <c r="E5900" i="5"/>
  <c r="E5901" i="5"/>
  <c r="E5902" i="5"/>
  <c r="E5903" i="5"/>
  <c r="E5904" i="5"/>
  <c r="E5905" i="5"/>
  <c r="E5906" i="5"/>
  <c r="E5907" i="5"/>
  <c r="E5908" i="5"/>
  <c r="E5909" i="5"/>
  <c r="E5910" i="5"/>
  <c r="E5911" i="5"/>
  <c r="E5912" i="5"/>
  <c r="E5913" i="5"/>
  <c r="E5914" i="5"/>
  <c r="E5915" i="5"/>
  <c r="E5916" i="5"/>
  <c r="E5917" i="5"/>
  <c r="E5918" i="5"/>
  <c r="E5919" i="5"/>
  <c r="E5920" i="5"/>
  <c r="E5921" i="5"/>
  <c r="E5922" i="5"/>
  <c r="E5923" i="5"/>
  <c r="E5924" i="5"/>
  <c r="E5925" i="5"/>
  <c r="E5926" i="5"/>
  <c r="E5927" i="5"/>
  <c r="E5928" i="5"/>
  <c r="E5929" i="5"/>
  <c r="E5930" i="5"/>
  <c r="E5931" i="5"/>
  <c r="E5932" i="5"/>
  <c r="E5933" i="5"/>
  <c r="E5934" i="5"/>
  <c r="E5935" i="5"/>
  <c r="E5936" i="5"/>
  <c r="E5937" i="5"/>
  <c r="E5938" i="5"/>
  <c r="E5939" i="5"/>
  <c r="E5940" i="5"/>
  <c r="E5941" i="5"/>
  <c r="E5942" i="5"/>
  <c r="E5943" i="5"/>
  <c r="E5944" i="5"/>
  <c r="E5945" i="5"/>
  <c r="E5946" i="5"/>
  <c r="E5947" i="5"/>
  <c r="E5948" i="5"/>
  <c r="E5949" i="5"/>
  <c r="E5950" i="5"/>
  <c r="E5951" i="5"/>
  <c r="E5952" i="5"/>
  <c r="E5953" i="5"/>
  <c r="E5954" i="5"/>
  <c r="E5955" i="5"/>
  <c r="E5956" i="5"/>
  <c r="E5957" i="5"/>
  <c r="E5958" i="5"/>
  <c r="E5959" i="5"/>
  <c r="E5960" i="5"/>
  <c r="E5961" i="5"/>
  <c r="E5962" i="5"/>
  <c r="E5963" i="5"/>
  <c r="E5964" i="5"/>
  <c r="E5965" i="5"/>
  <c r="E5966" i="5"/>
  <c r="E5967" i="5"/>
  <c r="E5968" i="5"/>
  <c r="E5969" i="5"/>
  <c r="E5970" i="5"/>
  <c r="E5971" i="5"/>
  <c r="E5972" i="5"/>
  <c r="E5973" i="5"/>
  <c r="E5974" i="5"/>
  <c r="E5975" i="5"/>
  <c r="E5976" i="5"/>
  <c r="E5977" i="5"/>
  <c r="E5978" i="5"/>
  <c r="E5979" i="5"/>
  <c r="E5980" i="5"/>
  <c r="E5981" i="5"/>
  <c r="E5982" i="5"/>
  <c r="E5983" i="5"/>
  <c r="E5984" i="5"/>
  <c r="E5985" i="5"/>
  <c r="E5986" i="5"/>
  <c r="E5987" i="5"/>
  <c r="E5988" i="5"/>
  <c r="E5989" i="5"/>
  <c r="E5990" i="5"/>
  <c r="E5991" i="5"/>
  <c r="E5992" i="5"/>
  <c r="E5993" i="5"/>
  <c r="E5994" i="5"/>
  <c r="E5995" i="5"/>
  <c r="E5996" i="5"/>
  <c r="E5997" i="5"/>
  <c r="E5998" i="5"/>
  <c r="E5999" i="5"/>
  <c r="E6000" i="5"/>
  <c r="E6001" i="5"/>
  <c r="E6002" i="5"/>
  <c r="E6003" i="5"/>
  <c r="E6004" i="5"/>
  <c r="E6005" i="5"/>
  <c r="E6006" i="5"/>
  <c r="E6007" i="5"/>
  <c r="E6008" i="5"/>
  <c r="E6009" i="5"/>
  <c r="E6010" i="5"/>
  <c r="E6011" i="5"/>
  <c r="E6012" i="5"/>
  <c r="E6013" i="5"/>
  <c r="E6014" i="5"/>
  <c r="E6015" i="5"/>
  <c r="E6016" i="5"/>
  <c r="E6017" i="5"/>
  <c r="E6018" i="5"/>
  <c r="E6019" i="5"/>
  <c r="E6020" i="5"/>
  <c r="E6021" i="5"/>
  <c r="E6022" i="5"/>
  <c r="E6023" i="5"/>
  <c r="E6024" i="5"/>
  <c r="E6025" i="5"/>
  <c r="E6026" i="5"/>
  <c r="E6027" i="5"/>
  <c r="E6028" i="5"/>
  <c r="E6029" i="5"/>
  <c r="E6030" i="5"/>
  <c r="E6031" i="5"/>
  <c r="E6032" i="5"/>
  <c r="E6033" i="5"/>
  <c r="E6034" i="5"/>
  <c r="E6035" i="5"/>
  <c r="E6036" i="5"/>
  <c r="E6037" i="5"/>
  <c r="E6038" i="5"/>
  <c r="E6039" i="5"/>
  <c r="E6040" i="5"/>
  <c r="E6041" i="5"/>
  <c r="E6042" i="5"/>
  <c r="E6043" i="5"/>
  <c r="E6044" i="5"/>
  <c r="E6045" i="5"/>
  <c r="E6046" i="5"/>
  <c r="E6047" i="5"/>
  <c r="E6048" i="5"/>
  <c r="E6049" i="5"/>
  <c r="E6050" i="5"/>
  <c r="E6051" i="5"/>
  <c r="E6052" i="5"/>
  <c r="E6053" i="5"/>
  <c r="E6054" i="5"/>
  <c r="E6055" i="5"/>
  <c r="E6056" i="5"/>
  <c r="E6057" i="5"/>
  <c r="E6058" i="5"/>
  <c r="E6059" i="5"/>
  <c r="E6060" i="5"/>
  <c r="E6061" i="5"/>
  <c r="E6062" i="5"/>
  <c r="E6063" i="5"/>
  <c r="E6064" i="5"/>
  <c r="E6065" i="5"/>
  <c r="E6066" i="5"/>
  <c r="E6067" i="5"/>
  <c r="E6068" i="5"/>
  <c r="E6069" i="5"/>
  <c r="E6070" i="5"/>
  <c r="E6071" i="5"/>
  <c r="E6072" i="5"/>
  <c r="E6073" i="5"/>
  <c r="E6074" i="5"/>
  <c r="E6075" i="5"/>
  <c r="E6076" i="5"/>
  <c r="E6077" i="5"/>
  <c r="E6078" i="5"/>
  <c r="E6079" i="5"/>
  <c r="E6080" i="5"/>
  <c r="E6081" i="5"/>
  <c r="E6082" i="5"/>
  <c r="E6083" i="5"/>
  <c r="E6084" i="5"/>
  <c r="E6085" i="5"/>
  <c r="E6086" i="5"/>
  <c r="E6087" i="5"/>
  <c r="E6088" i="5"/>
  <c r="E6089" i="5"/>
  <c r="E6090" i="5"/>
  <c r="E6091" i="5"/>
  <c r="E6092" i="5"/>
  <c r="E6093" i="5"/>
  <c r="E6094" i="5"/>
  <c r="E6095" i="5"/>
  <c r="E6096" i="5"/>
  <c r="E6097" i="5"/>
  <c r="E6098" i="5"/>
  <c r="E6099" i="5"/>
  <c r="E6100" i="5"/>
  <c r="E6101" i="5"/>
  <c r="E6102" i="5"/>
  <c r="E6103" i="5"/>
  <c r="E6104" i="5"/>
  <c r="E6105" i="5"/>
  <c r="E6106" i="5"/>
  <c r="E6107" i="5"/>
  <c r="E6108" i="5"/>
  <c r="E6109" i="5"/>
  <c r="E6110" i="5"/>
  <c r="E6111" i="5"/>
  <c r="E6112" i="5"/>
  <c r="E6113" i="5"/>
  <c r="E6114" i="5"/>
  <c r="E6115" i="5"/>
  <c r="E6116" i="5"/>
  <c r="E6117" i="5"/>
  <c r="E6118" i="5"/>
  <c r="E6119" i="5"/>
  <c r="E6120" i="5"/>
  <c r="E6121" i="5"/>
  <c r="E6122" i="5"/>
  <c r="E6123" i="5"/>
  <c r="E6124" i="5"/>
  <c r="E6125" i="5"/>
  <c r="E6126" i="5"/>
  <c r="E6127" i="5"/>
  <c r="E6128" i="5"/>
  <c r="E6129" i="5"/>
  <c r="E6130" i="5"/>
  <c r="E6131" i="5"/>
  <c r="E6132" i="5"/>
  <c r="E6133" i="5"/>
  <c r="E6134" i="5"/>
  <c r="E6135" i="5"/>
  <c r="E6136" i="5"/>
  <c r="E6137" i="5"/>
  <c r="E6138" i="5"/>
  <c r="E6139" i="5"/>
  <c r="E6140" i="5"/>
  <c r="E6141" i="5"/>
  <c r="E6142" i="5"/>
  <c r="E6143" i="5"/>
  <c r="E6144" i="5"/>
  <c r="E6145" i="5"/>
  <c r="E6146" i="5"/>
  <c r="E6147" i="5"/>
  <c r="E6148" i="5"/>
  <c r="E6149" i="5"/>
  <c r="E6150" i="5"/>
  <c r="E6151" i="5"/>
  <c r="E6152" i="5"/>
  <c r="E6153" i="5"/>
  <c r="E6154" i="5"/>
  <c r="E6155" i="5"/>
  <c r="E6156" i="5"/>
  <c r="E6157" i="5"/>
  <c r="E6158" i="5"/>
  <c r="E6159" i="5"/>
  <c r="E6160" i="5"/>
  <c r="E6161" i="5"/>
  <c r="E6162" i="5"/>
  <c r="E6163" i="5"/>
  <c r="E6164" i="5"/>
  <c r="E6165" i="5"/>
  <c r="E6166" i="5"/>
  <c r="E6167" i="5"/>
  <c r="E6168" i="5"/>
  <c r="E6169" i="5"/>
  <c r="E6170" i="5"/>
  <c r="E6171" i="5"/>
  <c r="E6172" i="5"/>
  <c r="E6173" i="5"/>
  <c r="E6174" i="5"/>
  <c r="E6175" i="5"/>
  <c r="E6176" i="5"/>
  <c r="E6177" i="5"/>
  <c r="E6178" i="5"/>
  <c r="E6179" i="5"/>
  <c r="E6180" i="5"/>
  <c r="E6181" i="5"/>
  <c r="E6182" i="5"/>
  <c r="E6183" i="5"/>
  <c r="E6184" i="5"/>
  <c r="E6185" i="5"/>
  <c r="E6186" i="5"/>
  <c r="E6187" i="5"/>
  <c r="E6188" i="5"/>
  <c r="E6189" i="5"/>
  <c r="E6190" i="5"/>
  <c r="E6191" i="5"/>
  <c r="E6192" i="5"/>
  <c r="E6193" i="5"/>
  <c r="E6194" i="5"/>
  <c r="E6195" i="5"/>
  <c r="E6196" i="5"/>
  <c r="E6197" i="5"/>
  <c r="E6198" i="5"/>
  <c r="E6199" i="5"/>
  <c r="E6200" i="5"/>
  <c r="E6201" i="5"/>
  <c r="E6202" i="5"/>
  <c r="E6203" i="5"/>
  <c r="E6204" i="5"/>
  <c r="E6205" i="5"/>
  <c r="E6206" i="5"/>
  <c r="E6207" i="5"/>
  <c r="E6208" i="5"/>
  <c r="E6209" i="5"/>
  <c r="E6210" i="5"/>
  <c r="E6211" i="5"/>
  <c r="E6212" i="5"/>
  <c r="E6213" i="5"/>
  <c r="E6214" i="5"/>
  <c r="E6215" i="5"/>
  <c r="E6216" i="5"/>
  <c r="E6217" i="5"/>
  <c r="E6218" i="5"/>
  <c r="E6219" i="5"/>
  <c r="E6220" i="5"/>
  <c r="E6221" i="5"/>
  <c r="E6222" i="5"/>
  <c r="E6223" i="5"/>
  <c r="E6224" i="5"/>
  <c r="E6225" i="5"/>
  <c r="E6226" i="5"/>
  <c r="E6227" i="5"/>
  <c r="E6228" i="5"/>
  <c r="E6229" i="5"/>
  <c r="E6230" i="5"/>
  <c r="E6231" i="5"/>
  <c r="E6232" i="5"/>
  <c r="E6233" i="5"/>
  <c r="E6234" i="5"/>
  <c r="E6235" i="5"/>
  <c r="E6236" i="5"/>
  <c r="E6237" i="5"/>
  <c r="E6238" i="5"/>
  <c r="E6239" i="5"/>
  <c r="E6240" i="5"/>
  <c r="E6241" i="5"/>
  <c r="E6242" i="5"/>
  <c r="E6243" i="5"/>
  <c r="E6244" i="5"/>
  <c r="E6245" i="5"/>
  <c r="E6246" i="5"/>
  <c r="E6247" i="5"/>
  <c r="E6248" i="5"/>
  <c r="E6249" i="5"/>
  <c r="E6250" i="5"/>
  <c r="E6251" i="5"/>
  <c r="E3" i="5"/>
  <c r="B6251" i="5"/>
  <c r="B6250" i="5"/>
  <c r="B6249" i="5"/>
  <c r="B6248" i="5"/>
  <c r="B6247" i="5"/>
  <c r="B6246" i="5"/>
  <c r="B6245" i="5"/>
  <c r="B6244" i="5"/>
  <c r="B6243" i="5"/>
  <c r="B6242" i="5"/>
  <c r="B6241" i="5"/>
  <c r="B6240" i="5"/>
  <c r="B6239" i="5"/>
  <c r="B6238" i="5"/>
  <c r="B6237" i="5"/>
  <c r="B6236" i="5"/>
  <c r="B6235" i="5"/>
  <c r="B6234" i="5"/>
  <c r="B6233" i="5"/>
  <c r="B6232" i="5"/>
  <c r="B6231" i="5"/>
  <c r="B6230" i="5"/>
  <c r="B6229" i="5"/>
  <c r="B6228" i="5"/>
  <c r="B6227" i="5"/>
  <c r="B6226" i="5"/>
  <c r="B6225" i="5"/>
  <c r="B6224" i="5"/>
  <c r="B6223" i="5"/>
  <c r="B6222" i="5"/>
  <c r="B6221" i="5"/>
  <c r="B6220" i="5"/>
  <c r="B6219" i="5"/>
  <c r="B6218" i="5"/>
  <c r="B6217" i="5"/>
  <c r="B6216" i="5"/>
  <c r="B6215" i="5"/>
  <c r="B6214" i="5"/>
  <c r="B6213" i="5"/>
  <c r="B6212" i="5"/>
  <c r="B6211" i="5"/>
  <c r="B6210" i="5"/>
  <c r="B6209" i="5"/>
  <c r="B6208" i="5"/>
  <c r="B6207" i="5"/>
  <c r="B6206" i="5"/>
  <c r="B6205" i="5"/>
  <c r="B6204" i="5"/>
  <c r="B6203" i="5"/>
  <c r="B6202" i="5"/>
  <c r="B6201" i="5"/>
  <c r="B6200" i="5"/>
  <c r="B6199" i="5"/>
  <c r="B6198" i="5"/>
  <c r="B6197" i="5"/>
  <c r="B6196" i="5"/>
  <c r="B6195" i="5"/>
  <c r="B6194" i="5"/>
  <c r="B6193" i="5"/>
  <c r="B6192" i="5"/>
  <c r="B6191" i="5"/>
  <c r="B6190" i="5"/>
  <c r="B6189" i="5"/>
  <c r="B6188" i="5"/>
  <c r="B6187" i="5"/>
  <c r="B6186" i="5"/>
  <c r="B6185" i="5"/>
  <c r="B6184" i="5"/>
  <c r="B6183" i="5"/>
  <c r="B6182" i="5"/>
  <c r="B6181" i="5"/>
  <c r="B6180" i="5"/>
  <c r="B6179" i="5"/>
  <c r="B6178" i="5"/>
  <c r="B6177" i="5"/>
  <c r="B6176" i="5"/>
  <c r="B6175" i="5"/>
  <c r="B6174" i="5"/>
  <c r="B6173" i="5"/>
  <c r="B6172" i="5"/>
  <c r="B6171" i="5"/>
  <c r="B6170" i="5"/>
  <c r="B6169" i="5"/>
  <c r="B6168" i="5"/>
  <c r="B6167" i="5"/>
  <c r="B6166" i="5"/>
  <c r="B6165" i="5"/>
  <c r="B6164" i="5"/>
  <c r="B6163" i="5"/>
  <c r="B6162" i="5"/>
  <c r="B6161" i="5"/>
  <c r="B6160" i="5"/>
  <c r="B6159" i="5"/>
  <c r="B6158" i="5"/>
  <c r="B6157" i="5"/>
  <c r="B6156" i="5"/>
  <c r="B6155" i="5"/>
  <c r="B6154" i="5"/>
  <c r="B6153" i="5"/>
  <c r="B6152" i="5"/>
  <c r="B6151" i="5"/>
  <c r="B6150" i="5"/>
  <c r="B6149" i="5"/>
  <c r="B6148" i="5"/>
  <c r="B6147" i="5"/>
  <c r="B6146" i="5"/>
  <c r="B6145" i="5"/>
  <c r="B6144" i="5"/>
  <c r="B6143" i="5"/>
  <c r="B6142" i="5"/>
  <c r="B6141" i="5"/>
  <c r="B6140" i="5"/>
  <c r="B6139" i="5"/>
  <c r="B6138" i="5"/>
  <c r="B6137" i="5"/>
  <c r="B6136" i="5"/>
  <c r="B6135" i="5"/>
  <c r="B6134" i="5"/>
  <c r="B6133" i="5"/>
  <c r="B6132" i="5"/>
  <c r="B6131" i="5"/>
  <c r="B6130" i="5"/>
  <c r="B6129" i="5"/>
  <c r="B6128" i="5"/>
  <c r="B6127" i="5"/>
  <c r="B6126" i="5"/>
  <c r="B6125" i="5"/>
  <c r="B6124" i="5"/>
  <c r="B6123" i="5"/>
  <c r="B6122" i="5"/>
  <c r="B6121" i="5"/>
  <c r="B6120" i="5"/>
  <c r="B6119" i="5"/>
  <c r="B6118" i="5"/>
  <c r="B6117" i="5"/>
  <c r="B6116" i="5"/>
  <c r="B6115" i="5"/>
  <c r="B6114" i="5"/>
  <c r="B6113" i="5"/>
  <c r="B6112" i="5"/>
  <c r="B6111" i="5"/>
  <c r="B6110" i="5"/>
  <c r="B6109" i="5"/>
  <c r="B6108" i="5"/>
  <c r="B6107" i="5"/>
  <c r="B6106" i="5"/>
  <c r="B6105" i="5"/>
  <c r="B6104" i="5"/>
  <c r="B6103" i="5"/>
  <c r="B6102" i="5"/>
  <c r="B6101" i="5"/>
  <c r="B6100" i="5"/>
  <c r="B6099" i="5"/>
  <c r="B6098" i="5"/>
  <c r="B6097" i="5"/>
  <c r="B6096" i="5"/>
  <c r="B6095" i="5"/>
  <c r="B6094" i="5"/>
  <c r="B6093" i="5"/>
  <c r="B6092" i="5"/>
  <c r="B6091" i="5"/>
  <c r="B6090" i="5"/>
  <c r="B6089" i="5"/>
  <c r="B6088" i="5"/>
  <c r="B6087" i="5"/>
  <c r="B6086" i="5"/>
  <c r="B6085" i="5"/>
  <c r="B6084" i="5"/>
  <c r="B6083" i="5"/>
  <c r="B6082" i="5"/>
  <c r="B6081" i="5"/>
  <c r="B6080" i="5"/>
  <c r="B6079" i="5"/>
  <c r="B6078" i="5"/>
  <c r="B6077" i="5"/>
  <c r="B6076" i="5"/>
  <c r="B6075" i="5"/>
  <c r="B6074" i="5"/>
  <c r="B6073" i="5"/>
  <c r="B6072" i="5"/>
  <c r="B6071" i="5"/>
  <c r="B6070" i="5"/>
  <c r="B6069" i="5"/>
  <c r="B6068" i="5"/>
  <c r="B6067" i="5"/>
  <c r="B6066" i="5"/>
  <c r="B6065" i="5"/>
  <c r="B6064" i="5"/>
  <c r="B6063" i="5"/>
  <c r="B6062" i="5"/>
  <c r="B6061" i="5"/>
  <c r="B6060" i="5"/>
  <c r="B6059" i="5"/>
  <c r="B6058" i="5"/>
  <c r="B6057" i="5"/>
  <c r="B6056" i="5"/>
  <c r="B6055" i="5"/>
  <c r="B6054" i="5"/>
  <c r="B6053" i="5"/>
  <c r="B6052" i="5"/>
  <c r="B6051" i="5"/>
  <c r="B6050" i="5"/>
  <c r="B6049" i="5"/>
  <c r="B6048" i="5"/>
  <c r="B6047" i="5"/>
  <c r="B6046" i="5"/>
  <c r="B6045" i="5"/>
  <c r="B6044" i="5"/>
  <c r="B6043" i="5"/>
  <c r="B6042" i="5"/>
  <c r="B6041" i="5"/>
  <c r="B6040" i="5"/>
  <c r="B6039" i="5"/>
  <c r="B6038" i="5"/>
  <c r="B6037" i="5"/>
  <c r="B6036" i="5"/>
  <c r="B6035" i="5"/>
  <c r="B6034" i="5"/>
  <c r="B6033" i="5"/>
  <c r="B6032" i="5"/>
  <c r="B6031" i="5"/>
  <c r="B6030" i="5"/>
  <c r="B6029" i="5"/>
  <c r="B6028" i="5"/>
  <c r="B6027" i="5"/>
  <c r="B6026" i="5"/>
  <c r="B6025" i="5"/>
  <c r="B6024" i="5"/>
  <c r="B6023" i="5"/>
  <c r="B6022" i="5"/>
  <c r="B6021" i="5"/>
  <c r="B6020" i="5"/>
  <c r="B6019" i="5"/>
  <c r="B6018" i="5"/>
  <c r="B6017" i="5"/>
  <c r="B6016" i="5"/>
  <c r="B6015" i="5"/>
  <c r="B6014" i="5"/>
  <c r="B6013" i="5"/>
  <c r="B6012" i="5"/>
  <c r="B6011" i="5"/>
  <c r="B6010" i="5"/>
  <c r="B6009" i="5"/>
  <c r="B6008" i="5"/>
  <c r="B6007" i="5"/>
  <c r="B6006" i="5"/>
  <c r="B6005" i="5"/>
  <c r="B6004" i="5"/>
  <c r="B6003" i="5"/>
  <c r="B6002" i="5"/>
  <c r="B6001" i="5"/>
  <c r="B6000" i="5"/>
  <c r="B5999" i="5"/>
  <c r="B5998" i="5"/>
  <c r="B5997" i="5"/>
  <c r="B5996" i="5"/>
  <c r="B5995" i="5"/>
  <c r="B5994" i="5"/>
  <c r="B5993" i="5"/>
  <c r="B5992" i="5"/>
  <c r="B5991" i="5"/>
  <c r="B5990" i="5"/>
  <c r="B5989" i="5"/>
  <c r="B5988" i="5"/>
  <c r="B5987" i="5"/>
  <c r="B5986" i="5"/>
  <c r="B5985" i="5"/>
  <c r="B5984" i="5"/>
  <c r="B5983" i="5"/>
  <c r="B5982" i="5"/>
  <c r="B5981" i="5"/>
  <c r="B5980" i="5"/>
  <c r="B5979" i="5"/>
  <c r="B5978" i="5"/>
  <c r="B5977" i="5"/>
  <c r="B5976" i="5"/>
  <c r="B5975" i="5"/>
  <c r="B5974" i="5"/>
  <c r="B5973" i="5"/>
  <c r="B5972" i="5"/>
  <c r="B5971" i="5"/>
  <c r="B5970" i="5"/>
  <c r="B5969" i="5"/>
  <c r="B5968" i="5"/>
  <c r="B5967" i="5"/>
  <c r="B5966" i="5"/>
  <c r="B5965" i="5"/>
  <c r="B5964" i="5"/>
  <c r="B5963" i="5"/>
  <c r="B5962" i="5"/>
  <c r="B5961" i="5"/>
  <c r="B5960" i="5"/>
  <c r="B5959" i="5"/>
  <c r="B5958" i="5"/>
  <c r="B5957" i="5"/>
  <c r="B5956" i="5"/>
  <c r="B5955" i="5"/>
  <c r="B5954" i="5"/>
  <c r="B5953" i="5"/>
  <c r="B5952" i="5"/>
  <c r="B5951" i="5"/>
  <c r="B5950" i="5"/>
  <c r="B5949" i="5"/>
  <c r="B5948" i="5"/>
  <c r="B5947" i="5"/>
  <c r="B5946" i="5"/>
  <c r="B5945" i="5"/>
  <c r="B5944" i="5"/>
  <c r="B5943" i="5"/>
  <c r="B5942" i="5"/>
  <c r="B5941" i="5"/>
  <c r="B5940" i="5"/>
  <c r="B5939" i="5"/>
  <c r="B5938" i="5"/>
  <c r="B5937" i="5"/>
  <c r="B5936" i="5"/>
  <c r="B5935" i="5"/>
  <c r="B5934" i="5"/>
  <c r="B5933" i="5"/>
  <c r="B5932" i="5"/>
  <c r="B5931" i="5"/>
  <c r="B5930" i="5"/>
  <c r="B5929" i="5"/>
  <c r="B5928" i="5"/>
  <c r="B5927" i="5"/>
  <c r="B5926" i="5"/>
  <c r="B5925" i="5"/>
  <c r="B5924" i="5"/>
  <c r="B5923" i="5"/>
  <c r="B5922" i="5"/>
  <c r="B5921" i="5"/>
  <c r="B5920" i="5"/>
  <c r="B5919" i="5"/>
  <c r="B5918" i="5"/>
  <c r="B5917" i="5"/>
  <c r="B5916" i="5"/>
  <c r="B5915" i="5"/>
  <c r="B5914" i="5"/>
  <c r="B5913" i="5"/>
  <c r="B5912" i="5"/>
  <c r="B5911" i="5"/>
  <c r="B5910" i="5"/>
  <c r="B5909" i="5"/>
  <c r="B5908" i="5"/>
  <c r="B5907" i="5"/>
  <c r="B5906" i="5"/>
  <c r="B5905" i="5"/>
  <c r="B5904" i="5"/>
  <c r="B5903" i="5"/>
  <c r="B5902" i="5"/>
  <c r="B5901" i="5"/>
  <c r="B5900" i="5"/>
  <c r="B5899" i="5"/>
  <c r="B5898" i="5"/>
  <c r="B5897" i="5"/>
  <c r="B5896" i="5"/>
  <c r="B5895" i="5"/>
  <c r="B5894" i="5"/>
  <c r="B5893" i="5"/>
  <c r="B5892" i="5"/>
  <c r="B5891" i="5"/>
  <c r="B5890" i="5"/>
  <c r="B5889" i="5"/>
  <c r="B5888" i="5"/>
  <c r="B5887" i="5"/>
  <c r="B5886" i="5"/>
  <c r="B5885" i="5"/>
  <c r="B5884" i="5"/>
  <c r="B5883" i="5"/>
  <c r="B5882" i="5"/>
  <c r="B5881" i="5"/>
  <c r="B5880" i="5"/>
  <c r="B5879" i="5"/>
  <c r="B5878" i="5"/>
  <c r="B5877" i="5"/>
  <c r="B5876" i="5"/>
  <c r="B5875" i="5"/>
  <c r="B5874" i="5"/>
  <c r="B5873" i="5"/>
  <c r="B5872" i="5"/>
  <c r="B5871" i="5"/>
  <c r="B5870" i="5"/>
  <c r="B5869" i="5"/>
  <c r="B5868" i="5"/>
  <c r="B5867" i="5"/>
  <c r="B5866" i="5"/>
  <c r="B5865" i="5"/>
  <c r="B5864" i="5"/>
  <c r="B5863" i="5"/>
  <c r="B5862" i="5"/>
  <c r="B5861" i="5"/>
  <c r="B5860" i="5"/>
  <c r="B5859" i="5"/>
  <c r="B5858" i="5"/>
  <c r="B5857" i="5"/>
  <c r="B5856" i="5"/>
  <c r="B5855" i="5"/>
  <c r="B5854" i="5"/>
  <c r="B5853" i="5"/>
  <c r="B5852" i="5"/>
  <c r="B5851" i="5"/>
  <c r="B5850" i="5"/>
  <c r="B5849" i="5"/>
  <c r="B5848" i="5"/>
  <c r="B5847" i="5"/>
  <c r="B5846" i="5"/>
  <c r="B5845" i="5"/>
  <c r="B5844" i="5"/>
  <c r="B5843" i="5"/>
  <c r="B5842" i="5"/>
  <c r="B5841" i="5"/>
  <c r="B5840" i="5"/>
  <c r="B5839" i="5"/>
  <c r="B5838" i="5"/>
  <c r="B5837" i="5"/>
  <c r="B5836" i="5"/>
  <c r="B5835" i="5"/>
  <c r="B5834" i="5"/>
  <c r="B5833" i="5"/>
  <c r="B5832" i="5"/>
  <c r="B5831" i="5"/>
  <c r="B5830" i="5"/>
  <c r="B5829" i="5"/>
  <c r="B5828" i="5"/>
  <c r="B5827" i="5"/>
  <c r="B5826" i="5"/>
  <c r="B5825" i="5"/>
  <c r="B5824" i="5"/>
  <c r="B5823" i="5"/>
  <c r="B5822" i="5"/>
  <c r="B5821" i="5"/>
  <c r="B5820" i="5"/>
  <c r="B5819" i="5"/>
  <c r="B5818" i="5"/>
  <c r="B5817" i="5"/>
  <c r="B5816" i="5"/>
  <c r="B5815" i="5"/>
  <c r="B5814" i="5"/>
  <c r="B5813" i="5"/>
  <c r="B5812" i="5"/>
  <c r="B5811" i="5"/>
  <c r="B5810" i="5"/>
  <c r="B5809" i="5"/>
  <c r="B5808" i="5"/>
  <c r="B5807" i="5"/>
  <c r="B5806" i="5"/>
  <c r="B5805" i="5"/>
  <c r="B5804" i="5"/>
  <c r="B5803" i="5"/>
  <c r="B5802" i="5"/>
  <c r="B5801" i="5"/>
  <c r="B5800" i="5"/>
  <c r="B5799" i="5"/>
  <c r="B5798" i="5"/>
  <c r="B5797" i="5"/>
  <c r="B5796" i="5"/>
  <c r="B5795" i="5"/>
  <c r="B5794" i="5"/>
  <c r="B5793" i="5"/>
  <c r="B5792" i="5"/>
  <c r="B5791" i="5"/>
  <c r="B5790" i="5"/>
  <c r="B5789" i="5"/>
  <c r="B5788" i="5"/>
  <c r="B5787" i="5"/>
  <c r="B5786" i="5"/>
  <c r="B5785" i="5"/>
  <c r="B5784" i="5"/>
  <c r="B5783" i="5"/>
  <c r="B5782" i="5"/>
  <c r="B5781" i="5"/>
  <c r="B5780" i="5"/>
  <c r="B5779" i="5"/>
  <c r="B5778" i="5"/>
  <c r="B5777" i="5"/>
  <c r="B5776" i="5"/>
  <c r="B5775" i="5"/>
  <c r="B5774" i="5"/>
  <c r="B5773" i="5"/>
  <c r="B5772" i="5"/>
  <c r="B5771" i="5"/>
  <c r="B5770" i="5"/>
  <c r="B5769" i="5"/>
  <c r="B5768" i="5"/>
  <c r="B5767" i="5"/>
  <c r="B5766" i="5"/>
  <c r="B5765" i="5"/>
  <c r="B5764" i="5"/>
  <c r="B5763" i="5"/>
  <c r="B5762" i="5"/>
  <c r="B5761" i="5"/>
  <c r="B5760" i="5"/>
  <c r="B5759" i="5"/>
  <c r="B5758" i="5"/>
  <c r="B5757" i="5"/>
  <c r="B5756" i="5"/>
  <c r="B5755" i="5"/>
  <c r="B5754" i="5"/>
  <c r="B5753" i="5"/>
  <c r="B5752" i="5"/>
  <c r="B5751" i="5"/>
  <c r="B5750" i="5"/>
  <c r="B5749" i="5"/>
  <c r="B5748" i="5"/>
  <c r="B5747" i="5"/>
  <c r="B5746" i="5"/>
  <c r="B5745" i="5"/>
  <c r="B5744" i="5"/>
  <c r="B5743" i="5"/>
  <c r="B5742" i="5"/>
  <c r="B5741" i="5"/>
  <c r="B5740" i="5"/>
  <c r="B5739" i="5"/>
  <c r="B5738" i="5"/>
  <c r="B5737" i="5"/>
  <c r="B5736" i="5"/>
  <c r="B5735" i="5"/>
  <c r="B5734" i="5"/>
  <c r="B5733" i="5"/>
  <c r="B5732" i="5"/>
  <c r="B5731" i="5"/>
  <c r="B5730" i="5"/>
  <c r="B5729" i="5"/>
  <c r="B5728" i="5"/>
  <c r="B5727" i="5"/>
  <c r="B5726" i="5"/>
  <c r="B5725" i="5"/>
  <c r="B5724" i="5"/>
  <c r="B5723" i="5"/>
  <c r="B5722" i="5"/>
  <c r="B5721" i="5"/>
  <c r="B5720" i="5"/>
  <c r="B5719" i="5"/>
  <c r="B5718" i="5"/>
  <c r="B5717" i="5"/>
  <c r="B5716" i="5"/>
  <c r="B5715" i="5"/>
  <c r="B5714" i="5"/>
  <c r="B5713" i="5"/>
  <c r="B5712" i="5"/>
  <c r="B5711" i="5"/>
  <c r="B5710" i="5"/>
  <c r="B5709" i="5"/>
  <c r="B5708" i="5"/>
  <c r="B5707" i="5"/>
  <c r="B5706" i="5"/>
  <c r="B5705" i="5"/>
  <c r="B5704" i="5"/>
  <c r="B5703" i="5"/>
  <c r="B5702" i="5"/>
  <c r="B5701" i="5"/>
  <c r="B5700" i="5"/>
  <c r="B5699" i="5"/>
  <c r="B5698" i="5"/>
  <c r="B5697" i="5"/>
  <c r="B5696" i="5"/>
  <c r="B5695" i="5"/>
  <c r="B5694" i="5"/>
  <c r="B5693" i="5"/>
  <c r="B5692" i="5"/>
  <c r="B5691" i="5"/>
  <c r="B5690" i="5"/>
  <c r="B5689" i="5"/>
  <c r="B5688" i="5"/>
  <c r="B5687" i="5"/>
  <c r="B5686" i="5"/>
  <c r="B5685" i="5"/>
  <c r="B5684" i="5"/>
  <c r="B5683" i="5"/>
  <c r="B5682" i="5"/>
  <c r="B5681" i="5"/>
  <c r="B5680" i="5"/>
  <c r="B5679" i="5"/>
  <c r="B5678" i="5"/>
  <c r="B5677" i="5"/>
  <c r="B5676" i="5"/>
  <c r="B5675" i="5"/>
  <c r="B5674" i="5"/>
  <c r="B5673" i="5"/>
  <c r="B5672" i="5"/>
  <c r="B5671" i="5"/>
  <c r="B5670" i="5"/>
  <c r="B5669" i="5"/>
  <c r="B5668" i="5"/>
  <c r="B5667" i="5"/>
  <c r="B5666" i="5"/>
  <c r="B5665" i="5"/>
  <c r="B5664" i="5"/>
  <c r="B5663" i="5"/>
  <c r="B5662" i="5"/>
  <c r="B5661" i="5"/>
  <c r="B5660" i="5"/>
  <c r="B5659" i="5"/>
  <c r="B5658" i="5"/>
  <c r="B5657" i="5"/>
  <c r="B5656" i="5"/>
  <c r="B5655" i="5"/>
  <c r="B5654" i="5"/>
  <c r="B5653" i="5"/>
  <c r="B5652" i="5"/>
  <c r="B5651" i="5"/>
  <c r="B5650" i="5"/>
  <c r="B5649" i="5"/>
  <c r="B5648" i="5"/>
  <c r="B5647" i="5"/>
  <c r="B5646" i="5"/>
  <c r="B5645" i="5"/>
  <c r="B5644" i="5"/>
  <c r="B5643" i="5"/>
  <c r="B5642" i="5"/>
  <c r="B5641" i="5"/>
  <c r="B5640" i="5"/>
  <c r="B5639" i="5"/>
  <c r="B5638" i="5"/>
  <c r="B5637" i="5"/>
  <c r="B5636" i="5"/>
  <c r="B5635" i="5"/>
  <c r="B5634" i="5"/>
  <c r="B5633" i="5"/>
  <c r="B5632" i="5"/>
  <c r="B5631" i="5"/>
  <c r="B5630" i="5"/>
  <c r="B5629" i="5"/>
  <c r="B5628" i="5"/>
  <c r="B5627" i="5"/>
  <c r="B5626" i="5"/>
  <c r="B5625" i="5"/>
  <c r="B5624" i="5"/>
  <c r="B5623" i="5"/>
  <c r="B5622" i="5"/>
  <c r="B5621" i="5"/>
  <c r="B5620" i="5"/>
  <c r="B5619" i="5"/>
  <c r="B5618" i="5"/>
  <c r="B5617" i="5"/>
  <c r="B5616" i="5"/>
  <c r="B5615" i="5"/>
  <c r="B5614" i="5"/>
  <c r="B5613" i="5"/>
  <c r="B5612" i="5"/>
  <c r="B5611" i="5"/>
  <c r="B5610" i="5"/>
  <c r="B5609" i="5"/>
  <c r="B5608" i="5"/>
  <c r="B5607" i="5"/>
  <c r="B5606" i="5"/>
  <c r="B5605" i="5"/>
  <c r="B5604" i="5"/>
  <c r="B5603" i="5"/>
  <c r="B5602" i="5"/>
  <c r="B5601" i="5"/>
  <c r="B5600" i="5"/>
  <c r="B5599" i="5"/>
  <c r="B5598" i="5"/>
  <c r="B5597" i="5"/>
  <c r="B5596" i="5"/>
  <c r="B5595" i="5"/>
  <c r="B5594" i="5"/>
  <c r="B5593" i="5"/>
  <c r="B5592" i="5"/>
  <c r="B5591" i="5"/>
  <c r="B5590" i="5"/>
  <c r="B5589" i="5"/>
  <c r="B5588" i="5"/>
  <c r="B5587" i="5"/>
  <c r="B5586" i="5"/>
  <c r="B5585" i="5"/>
  <c r="B5584" i="5"/>
  <c r="B5583" i="5"/>
  <c r="B5582" i="5"/>
  <c r="B5581" i="5"/>
  <c r="B5580" i="5"/>
  <c r="B5579" i="5"/>
  <c r="B5578" i="5"/>
  <c r="B5577" i="5"/>
  <c r="B5576" i="5"/>
  <c r="B5575" i="5"/>
  <c r="B5574" i="5"/>
  <c r="B5573" i="5"/>
  <c r="B5572" i="5"/>
  <c r="B5571" i="5"/>
  <c r="B5570" i="5"/>
  <c r="B5569" i="5"/>
  <c r="B5568" i="5"/>
  <c r="B5567" i="5"/>
  <c r="B5566" i="5"/>
  <c r="B5565" i="5"/>
  <c r="B5564" i="5"/>
  <c r="B5563" i="5"/>
  <c r="B5562" i="5"/>
  <c r="B5561" i="5"/>
  <c r="B5560" i="5"/>
  <c r="B5559" i="5"/>
  <c r="B5558" i="5"/>
  <c r="B5557" i="5"/>
  <c r="B5556" i="5"/>
  <c r="B5555" i="5"/>
  <c r="B5554" i="5"/>
  <c r="B5553" i="5"/>
  <c r="B5552" i="5"/>
  <c r="B5551" i="5"/>
  <c r="B5550" i="5"/>
  <c r="B5549" i="5"/>
  <c r="B5548" i="5"/>
  <c r="B5547" i="5"/>
  <c r="B5546" i="5"/>
  <c r="B5545" i="5"/>
  <c r="B5544" i="5"/>
  <c r="B5543" i="5"/>
  <c r="B5542" i="5"/>
  <c r="B5541" i="5"/>
  <c r="B5540" i="5"/>
  <c r="B5539" i="5"/>
  <c r="B5538" i="5"/>
  <c r="B5537" i="5"/>
  <c r="B5536" i="5"/>
  <c r="B5535" i="5"/>
  <c r="B5534" i="5"/>
  <c r="B5533" i="5"/>
  <c r="B5532" i="5"/>
  <c r="B5531" i="5"/>
  <c r="B5530" i="5"/>
  <c r="B5529" i="5"/>
  <c r="B5528" i="5"/>
  <c r="B5527" i="5"/>
  <c r="B5526" i="5"/>
  <c r="B5525" i="5"/>
  <c r="B5524" i="5"/>
  <c r="B5523" i="5"/>
  <c r="B5522" i="5"/>
  <c r="B5521" i="5"/>
  <c r="B5520" i="5"/>
  <c r="B5519" i="5"/>
  <c r="B5518" i="5"/>
  <c r="B5517" i="5"/>
  <c r="B5516" i="5"/>
  <c r="B5515" i="5"/>
  <c r="B5514" i="5"/>
  <c r="B5513" i="5"/>
  <c r="B5512" i="5"/>
  <c r="B5511" i="5"/>
  <c r="B5510" i="5"/>
  <c r="B5509" i="5"/>
  <c r="B5508" i="5"/>
  <c r="B5507" i="5"/>
  <c r="B5506" i="5"/>
  <c r="B5505" i="5"/>
  <c r="B5504" i="5"/>
  <c r="B5503" i="5"/>
  <c r="B5502" i="5"/>
  <c r="B5501" i="5"/>
  <c r="B5500" i="5"/>
  <c r="B5499" i="5"/>
  <c r="B5498" i="5"/>
  <c r="B5497" i="5"/>
  <c r="B5496" i="5"/>
  <c r="B5495" i="5"/>
  <c r="B5494" i="5"/>
  <c r="B5493" i="5"/>
  <c r="B5492" i="5"/>
  <c r="B5491" i="5"/>
  <c r="B5490" i="5"/>
  <c r="B5489" i="5"/>
  <c r="B5488" i="5"/>
  <c r="B5487" i="5"/>
  <c r="B5486" i="5"/>
  <c r="B5485" i="5"/>
  <c r="B5484" i="5"/>
  <c r="B5483" i="5"/>
  <c r="B5482" i="5"/>
  <c r="B5481" i="5"/>
  <c r="B5480" i="5"/>
  <c r="B5479" i="5"/>
  <c r="B5478" i="5"/>
  <c r="B5477" i="5"/>
  <c r="B5476" i="5"/>
  <c r="B5475" i="5"/>
  <c r="B5474" i="5"/>
  <c r="B5473" i="5"/>
  <c r="B5472" i="5"/>
  <c r="B5471" i="5"/>
  <c r="B5470" i="5"/>
  <c r="B5469" i="5"/>
  <c r="B5468" i="5"/>
  <c r="B5467" i="5"/>
  <c r="B5466" i="5"/>
  <c r="B5465" i="5"/>
  <c r="B5464" i="5"/>
  <c r="B5463" i="5"/>
  <c r="B5462" i="5"/>
  <c r="B5461" i="5"/>
  <c r="B5460" i="5"/>
  <c r="B5459" i="5"/>
  <c r="B5458" i="5"/>
  <c r="B5457" i="5"/>
  <c r="B5456" i="5"/>
  <c r="B5455" i="5"/>
  <c r="B5454" i="5"/>
  <c r="B5453" i="5"/>
  <c r="B5452" i="5"/>
  <c r="B5451" i="5"/>
  <c r="B5450" i="5"/>
  <c r="B5449" i="5"/>
  <c r="B5448" i="5"/>
  <c r="B5447" i="5"/>
  <c r="B5446" i="5"/>
  <c r="B5445" i="5"/>
  <c r="B5444" i="5"/>
  <c r="B5443" i="5"/>
  <c r="B5442" i="5"/>
  <c r="B5441" i="5"/>
  <c r="B5440" i="5"/>
  <c r="B5439" i="5"/>
  <c r="B5438" i="5"/>
  <c r="B5437" i="5"/>
  <c r="B5436" i="5"/>
  <c r="B5435" i="5"/>
  <c r="B5434" i="5"/>
  <c r="B5433" i="5"/>
  <c r="B5432" i="5"/>
  <c r="B5431" i="5"/>
  <c r="B5430" i="5"/>
  <c r="B5429" i="5"/>
  <c r="B5428" i="5"/>
  <c r="B5427" i="5"/>
  <c r="B5426" i="5"/>
  <c r="B5425" i="5"/>
  <c r="B5424" i="5"/>
  <c r="B5423" i="5"/>
  <c r="B5422" i="5"/>
  <c r="B5421" i="5"/>
  <c r="B5420" i="5"/>
  <c r="B5419" i="5"/>
  <c r="B5418" i="5"/>
  <c r="B5417" i="5"/>
  <c r="B5416" i="5"/>
  <c r="B5415" i="5"/>
  <c r="B5414" i="5"/>
  <c r="B5413" i="5"/>
  <c r="B5412" i="5"/>
  <c r="B5411" i="5"/>
  <c r="B5410" i="5"/>
  <c r="B5409" i="5"/>
  <c r="B5408" i="5"/>
  <c r="B5407" i="5"/>
  <c r="B5406" i="5"/>
  <c r="B5405" i="5"/>
  <c r="B5404" i="5"/>
  <c r="B5403" i="5"/>
  <c r="B5402" i="5"/>
  <c r="B5401" i="5"/>
  <c r="B5400" i="5"/>
  <c r="B5399" i="5"/>
  <c r="B5398" i="5"/>
  <c r="B5397" i="5"/>
  <c r="B5396" i="5"/>
  <c r="B5395" i="5"/>
  <c r="B5394" i="5"/>
  <c r="B5393" i="5"/>
  <c r="B5392" i="5"/>
  <c r="B5391" i="5"/>
  <c r="B5390" i="5"/>
  <c r="B5389" i="5"/>
  <c r="B5388" i="5"/>
  <c r="B5387" i="5"/>
  <c r="B5386" i="5"/>
  <c r="B5385" i="5"/>
  <c r="B5384" i="5"/>
  <c r="B5383" i="5"/>
  <c r="B5382" i="5"/>
  <c r="B5381" i="5"/>
  <c r="B5380" i="5"/>
  <c r="B5379" i="5"/>
  <c r="B5378" i="5"/>
  <c r="B5377" i="5"/>
  <c r="B5376" i="5"/>
  <c r="B5375" i="5"/>
  <c r="B5374" i="5"/>
  <c r="B5373" i="5"/>
  <c r="B5372" i="5"/>
  <c r="B5371" i="5"/>
  <c r="B5370" i="5"/>
  <c r="B5369" i="5"/>
  <c r="B5368" i="5"/>
  <c r="B5367" i="5"/>
  <c r="B5366" i="5"/>
  <c r="B5365" i="5"/>
  <c r="B5364" i="5"/>
  <c r="B5363" i="5"/>
  <c r="B5362" i="5"/>
  <c r="B5361" i="5"/>
  <c r="B5360" i="5"/>
  <c r="B5359" i="5"/>
  <c r="B5358" i="5"/>
  <c r="B5357" i="5"/>
  <c r="B5356" i="5"/>
  <c r="B5355" i="5"/>
  <c r="B5354" i="5"/>
  <c r="B5353" i="5"/>
  <c r="B5352" i="5"/>
  <c r="B5351" i="5"/>
  <c r="B5350" i="5"/>
  <c r="B5349" i="5"/>
  <c r="B5348" i="5"/>
  <c r="B5347" i="5"/>
  <c r="B5346" i="5"/>
  <c r="B5345" i="5"/>
  <c r="B5344" i="5"/>
  <c r="B5343" i="5"/>
  <c r="B5342" i="5"/>
  <c r="B5341" i="5"/>
  <c r="B5340" i="5"/>
  <c r="B5339" i="5"/>
  <c r="B5338" i="5"/>
  <c r="B5337" i="5"/>
  <c r="B5336" i="5"/>
  <c r="B5335" i="5"/>
  <c r="B5334" i="5"/>
  <c r="B5333" i="5"/>
  <c r="B5332" i="5"/>
  <c r="B5331" i="5"/>
  <c r="B5330" i="5"/>
  <c r="B5329" i="5"/>
  <c r="B5328" i="5"/>
  <c r="B5327" i="5"/>
  <c r="B5326" i="5"/>
  <c r="B5325" i="5"/>
  <c r="B5324" i="5"/>
  <c r="B5323" i="5"/>
  <c r="B5322" i="5"/>
  <c r="B5321" i="5"/>
  <c r="B5320" i="5"/>
  <c r="B5319" i="5"/>
  <c r="B5318" i="5"/>
  <c r="B5317" i="5"/>
  <c r="B5316" i="5"/>
  <c r="B5315" i="5"/>
  <c r="B5314" i="5"/>
  <c r="B5313" i="5"/>
  <c r="B5312" i="5"/>
  <c r="B5311" i="5"/>
  <c r="B5310" i="5"/>
  <c r="B5309" i="5"/>
  <c r="B5308" i="5"/>
  <c r="B5307" i="5"/>
  <c r="B5306" i="5"/>
  <c r="B5305" i="5"/>
  <c r="B5304" i="5"/>
  <c r="B5303" i="5"/>
  <c r="B5302" i="5"/>
  <c r="B5301" i="5"/>
  <c r="B5300" i="5"/>
  <c r="B5299" i="5"/>
  <c r="B5298" i="5"/>
  <c r="B5297" i="5"/>
  <c r="B5296" i="5"/>
  <c r="B5295" i="5"/>
  <c r="B5294" i="5"/>
  <c r="B5293" i="5"/>
  <c r="B5292" i="5"/>
  <c r="B5291" i="5"/>
  <c r="B5290" i="5"/>
  <c r="B5289" i="5"/>
  <c r="B5288" i="5"/>
  <c r="B5287" i="5"/>
  <c r="B5286" i="5"/>
  <c r="B5285" i="5"/>
  <c r="B5284" i="5"/>
  <c r="B5283" i="5"/>
  <c r="B5282" i="5"/>
  <c r="B5281" i="5"/>
  <c r="B5280" i="5"/>
  <c r="B5279" i="5"/>
  <c r="B5278" i="5"/>
  <c r="B5277" i="5"/>
  <c r="B5276" i="5"/>
  <c r="B5275" i="5"/>
  <c r="B5274" i="5"/>
  <c r="B5273" i="5"/>
  <c r="B5272" i="5"/>
  <c r="B5271" i="5"/>
  <c r="B5270" i="5"/>
  <c r="B5269" i="5"/>
  <c r="B5268" i="5"/>
  <c r="B5267" i="5"/>
  <c r="B5266" i="5"/>
  <c r="B5265" i="5"/>
  <c r="B5264" i="5"/>
  <c r="B5263" i="5"/>
  <c r="B5262" i="5"/>
  <c r="B5261" i="5"/>
  <c r="B5260" i="5"/>
  <c r="B5259" i="5"/>
  <c r="B5258" i="5"/>
  <c r="B5257" i="5"/>
  <c r="B5256" i="5"/>
  <c r="B5255" i="5"/>
  <c r="B5254" i="5"/>
  <c r="B5253" i="5"/>
  <c r="B5252" i="5"/>
  <c r="B5251" i="5"/>
  <c r="B5250" i="5"/>
  <c r="B5249" i="5"/>
  <c r="B5248" i="5"/>
  <c r="B5247" i="5"/>
  <c r="B5246" i="5"/>
  <c r="B5245" i="5"/>
  <c r="B5244" i="5"/>
  <c r="B5243" i="5"/>
  <c r="B5242" i="5"/>
  <c r="B5241" i="5"/>
  <c r="B5240" i="5"/>
  <c r="B5239" i="5"/>
  <c r="B5238" i="5"/>
  <c r="B5237" i="5"/>
  <c r="B5236" i="5"/>
  <c r="B5235" i="5"/>
  <c r="B5234" i="5"/>
  <c r="B5233" i="5"/>
  <c r="B5232" i="5"/>
  <c r="B5231" i="5"/>
  <c r="B5230" i="5"/>
  <c r="B5229" i="5"/>
  <c r="B5228" i="5"/>
  <c r="B5227" i="5"/>
  <c r="B5226" i="5"/>
  <c r="B5225" i="5"/>
  <c r="B5224" i="5"/>
  <c r="B5223" i="5"/>
  <c r="B5222" i="5"/>
  <c r="B5221" i="5"/>
  <c r="B5220" i="5"/>
  <c r="B5219" i="5"/>
  <c r="B5218" i="5"/>
  <c r="B5217" i="5"/>
  <c r="B5216" i="5"/>
  <c r="B5215" i="5"/>
  <c r="B5214" i="5"/>
  <c r="B5213" i="5"/>
  <c r="B5212" i="5"/>
  <c r="B5211" i="5"/>
  <c r="B5210" i="5"/>
  <c r="B5209" i="5"/>
  <c r="B5208" i="5"/>
  <c r="B5207" i="5"/>
  <c r="B5206" i="5"/>
  <c r="B5205" i="5"/>
  <c r="B5204" i="5"/>
  <c r="B5203" i="5"/>
  <c r="B5202" i="5"/>
  <c r="B5201" i="5"/>
  <c r="B5200" i="5"/>
  <c r="B5199" i="5"/>
  <c r="B5198" i="5"/>
  <c r="B5197" i="5"/>
  <c r="B5196" i="5"/>
  <c r="B5195" i="5"/>
  <c r="B5194" i="5"/>
  <c r="B5193" i="5"/>
  <c r="B5192" i="5"/>
  <c r="B5191" i="5"/>
  <c r="B5190" i="5"/>
  <c r="B5189" i="5"/>
  <c r="B5188" i="5"/>
  <c r="B5187" i="5"/>
  <c r="B5186" i="5"/>
  <c r="B5185" i="5"/>
  <c r="B5184" i="5"/>
  <c r="B5183" i="5"/>
  <c r="B5182" i="5"/>
  <c r="B5181" i="5"/>
  <c r="B5180" i="5"/>
  <c r="B5179" i="5"/>
  <c r="B5178" i="5"/>
  <c r="B5177" i="5"/>
  <c r="B5176" i="5"/>
  <c r="B5175" i="5"/>
  <c r="B5174" i="5"/>
  <c r="B5173" i="5"/>
  <c r="B5172" i="5"/>
  <c r="B5171" i="5"/>
  <c r="B5170" i="5"/>
  <c r="B5169" i="5"/>
  <c r="B5168" i="5"/>
  <c r="B5167" i="5"/>
  <c r="B5166" i="5"/>
  <c r="B5165" i="5"/>
  <c r="B5164" i="5"/>
  <c r="B5163" i="5"/>
  <c r="B5162" i="5"/>
  <c r="B5161" i="5"/>
  <c r="B5160" i="5"/>
  <c r="B5159" i="5"/>
  <c r="B5158" i="5"/>
  <c r="B5157" i="5"/>
  <c r="B5156" i="5"/>
  <c r="B5155" i="5"/>
  <c r="B5154" i="5"/>
  <c r="B5153" i="5"/>
  <c r="B5152" i="5"/>
  <c r="B5151" i="5"/>
  <c r="B5150" i="5"/>
  <c r="B5149" i="5"/>
  <c r="B5148" i="5"/>
  <c r="B5147" i="5"/>
  <c r="B5146" i="5"/>
  <c r="B5145" i="5"/>
  <c r="B5144" i="5"/>
  <c r="B5143" i="5"/>
  <c r="B5142" i="5"/>
  <c r="B5141" i="5"/>
  <c r="B5140" i="5"/>
  <c r="B5139" i="5"/>
  <c r="B5138" i="5"/>
  <c r="B5137" i="5"/>
  <c r="B5136" i="5"/>
  <c r="B5135" i="5"/>
  <c r="B5134" i="5"/>
  <c r="B5133" i="5"/>
  <c r="B5132" i="5"/>
  <c r="B5131" i="5"/>
  <c r="B5130" i="5"/>
  <c r="B5129" i="5"/>
  <c r="B5128" i="5"/>
  <c r="B5127" i="5"/>
  <c r="B5126" i="5"/>
  <c r="B5125" i="5"/>
  <c r="B5124" i="5"/>
  <c r="B5123" i="5"/>
  <c r="B5122" i="5"/>
  <c r="B5121" i="5"/>
  <c r="B5120" i="5"/>
  <c r="B5119" i="5"/>
  <c r="B5118" i="5"/>
  <c r="B5117" i="5"/>
  <c r="B5116" i="5"/>
  <c r="B5115" i="5"/>
  <c r="B5114" i="5"/>
  <c r="B5113" i="5"/>
  <c r="B5112" i="5"/>
  <c r="B5111" i="5"/>
  <c r="B5110" i="5"/>
  <c r="B5109" i="5"/>
  <c r="B5108" i="5"/>
  <c r="B5107" i="5"/>
  <c r="B5106" i="5"/>
  <c r="B5105" i="5"/>
  <c r="B5104" i="5"/>
  <c r="B5103" i="5"/>
  <c r="B5102" i="5"/>
  <c r="B5101" i="5"/>
  <c r="B5100" i="5"/>
  <c r="B5099" i="5"/>
  <c r="B5098" i="5"/>
  <c r="B5097" i="5"/>
  <c r="B5096" i="5"/>
  <c r="B5095" i="5"/>
  <c r="B5094" i="5"/>
  <c r="B5093" i="5"/>
  <c r="B5092" i="5"/>
  <c r="B5091" i="5"/>
  <c r="B5090" i="5"/>
  <c r="B5089" i="5"/>
  <c r="B5088" i="5"/>
  <c r="B5087" i="5"/>
  <c r="B5086" i="5"/>
  <c r="B5085" i="5"/>
  <c r="B5084" i="5"/>
  <c r="B5083" i="5"/>
  <c r="B5082" i="5"/>
  <c r="B5081" i="5"/>
  <c r="B5080" i="5"/>
  <c r="B5079" i="5"/>
  <c r="B5078" i="5"/>
  <c r="B5077" i="5"/>
  <c r="B5076" i="5"/>
  <c r="B5075" i="5"/>
  <c r="B5074" i="5"/>
  <c r="B5073" i="5"/>
  <c r="B5072" i="5"/>
  <c r="B5071" i="5"/>
  <c r="B5070" i="5"/>
  <c r="B5069" i="5"/>
  <c r="B5068" i="5"/>
  <c r="B5067" i="5"/>
  <c r="B5066" i="5"/>
  <c r="B5065" i="5"/>
  <c r="B5064" i="5"/>
  <c r="B5063" i="5"/>
  <c r="B5062" i="5"/>
  <c r="B5061" i="5"/>
  <c r="B5060" i="5"/>
  <c r="B5059" i="5"/>
  <c r="B5058" i="5"/>
  <c r="B5057" i="5"/>
  <c r="B5056" i="5"/>
  <c r="B5055" i="5"/>
  <c r="B5054" i="5"/>
  <c r="B5053" i="5"/>
  <c r="B5052" i="5"/>
  <c r="B5051" i="5"/>
  <c r="B5050" i="5"/>
  <c r="B5049" i="5"/>
  <c r="B5048" i="5"/>
  <c r="B5047" i="5"/>
  <c r="B5046" i="5"/>
  <c r="B5045" i="5"/>
  <c r="B5044" i="5"/>
  <c r="B5043" i="5"/>
  <c r="B5042" i="5"/>
  <c r="B5041" i="5"/>
  <c r="B5040" i="5"/>
  <c r="B5039" i="5"/>
  <c r="B5038" i="5"/>
  <c r="B5037" i="5"/>
  <c r="B5036" i="5"/>
  <c r="B5035" i="5"/>
  <c r="B5034" i="5"/>
  <c r="B5033" i="5"/>
  <c r="B5032" i="5"/>
  <c r="B5031" i="5"/>
  <c r="B5030" i="5"/>
  <c r="B5029" i="5"/>
  <c r="B5028" i="5"/>
  <c r="B5027" i="5"/>
  <c r="B5026" i="5"/>
  <c r="B5025" i="5"/>
  <c r="B5024" i="5"/>
  <c r="B5023" i="5"/>
  <c r="B5022" i="5"/>
  <c r="B5021" i="5"/>
  <c r="B5020" i="5"/>
  <c r="B5019" i="5"/>
  <c r="B5018" i="5"/>
  <c r="B5017" i="5"/>
  <c r="B5016" i="5"/>
  <c r="B5015" i="5"/>
  <c r="B5014" i="5"/>
  <c r="B5013" i="5"/>
  <c r="B5012" i="5"/>
  <c r="B5011" i="5"/>
  <c r="B5010" i="5"/>
  <c r="B5009" i="5"/>
  <c r="B5008" i="5"/>
  <c r="B5007" i="5"/>
  <c r="B5006" i="5"/>
  <c r="B5005" i="5"/>
  <c r="B5004" i="5"/>
  <c r="B5003" i="5"/>
  <c r="B5002" i="5"/>
  <c r="B5001" i="5"/>
  <c r="B5000" i="5"/>
  <c r="B4999" i="5"/>
  <c r="B4998" i="5"/>
  <c r="B4997" i="5"/>
  <c r="B4996" i="5"/>
  <c r="B4995" i="5"/>
  <c r="B4994" i="5"/>
  <c r="B4993" i="5"/>
  <c r="B4992" i="5"/>
  <c r="B4991" i="5"/>
  <c r="B4990" i="5"/>
  <c r="B4989" i="5"/>
  <c r="B4988" i="5"/>
  <c r="B4987" i="5"/>
  <c r="B4986" i="5"/>
  <c r="B4985" i="5"/>
  <c r="B4984" i="5"/>
  <c r="B4983" i="5"/>
  <c r="B4982" i="5"/>
  <c r="B4981" i="5"/>
  <c r="B4980" i="5"/>
  <c r="B4979" i="5"/>
  <c r="B4978" i="5"/>
  <c r="B4977" i="5"/>
  <c r="B4976" i="5"/>
  <c r="B4975" i="5"/>
  <c r="B4974" i="5"/>
  <c r="B4973" i="5"/>
  <c r="B4972" i="5"/>
  <c r="B4971" i="5"/>
  <c r="B4970" i="5"/>
  <c r="B4969" i="5"/>
  <c r="B4968" i="5"/>
  <c r="B4967" i="5"/>
  <c r="B4966" i="5"/>
  <c r="B4965" i="5"/>
  <c r="B4964" i="5"/>
  <c r="B4963" i="5"/>
  <c r="B4962" i="5"/>
  <c r="B4961" i="5"/>
  <c r="B4960" i="5"/>
  <c r="B4959" i="5"/>
  <c r="B4958" i="5"/>
  <c r="B4957" i="5"/>
  <c r="B4956" i="5"/>
  <c r="B4955" i="5"/>
  <c r="B4954" i="5"/>
  <c r="B4953" i="5"/>
  <c r="B4952" i="5"/>
  <c r="B4951" i="5"/>
  <c r="B4950" i="5"/>
  <c r="B4949" i="5"/>
  <c r="B4948" i="5"/>
  <c r="B4947" i="5"/>
  <c r="B4946" i="5"/>
  <c r="B4945" i="5"/>
  <c r="B4944" i="5"/>
  <c r="B4943" i="5"/>
  <c r="B4942" i="5"/>
  <c r="B4941" i="5"/>
  <c r="B4940" i="5"/>
  <c r="B4939" i="5"/>
  <c r="B4938" i="5"/>
  <c r="B4937" i="5"/>
  <c r="B4936" i="5"/>
  <c r="B4935" i="5"/>
  <c r="B4934" i="5"/>
  <c r="B4933" i="5"/>
  <c r="B4932" i="5"/>
  <c r="B4931" i="5"/>
  <c r="B4930" i="5"/>
  <c r="B4929" i="5"/>
  <c r="B4928" i="5"/>
  <c r="B4927" i="5"/>
  <c r="B4926" i="5"/>
  <c r="B4925" i="5"/>
  <c r="B4924" i="5"/>
  <c r="B4923" i="5"/>
  <c r="B4922" i="5"/>
  <c r="B4921" i="5"/>
  <c r="B4920" i="5"/>
  <c r="B4919" i="5"/>
  <c r="B4918" i="5"/>
  <c r="B4917" i="5"/>
  <c r="B4916" i="5"/>
  <c r="B4915" i="5"/>
  <c r="B4914" i="5"/>
  <c r="B4913" i="5"/>
  <c r="B4912" i="5"/>
  <c r="B4911" i="5"/>
  <c r="B4910" i="5"/>
  <c r="B4909" i="5"/>
  <c r="B4908" i="5"/>
  <c r="B4907" i="5"/>
  <c r="B4906" i="5"/>
  <c r="B4905" i="5"/>
  <c r="B4904" i="5"/>
  <c r="B4903" i="5"/>
  <c r="B4902" i="5"/>
  <c r="B4901" i="5"/>
  <c r="B4900" i="5"/>
  <c r="B4899" i="5"/>
  <c r="B4898" i="5"/>
  <c r="B4897" i="5"/>
  <c r="B4896" i="5"/>
  <c r="B4895" i="5"/>
  <c r="B4894" i="5"/>
  <c r="B4893" i="5"/>
  <c r="B4892" i="5"/>
  <c r="B4891" i="5"/>
  <c r="B4890" i="5"/>
  <c r="B4889" i="5"/>
  <c r="B4888" i="5"/>
  <c r="B4887" i="5"/>
  <c r="B4886" i="5"/>
  <c r="B4885" i="5"/>
  <c r="B4884" i="5"/>
  <c r="B4883" i="5"/>
  <c r="B4882" i="5"/>
  <c r="B4881" i="5"/>
  <c r="B4880" i="5"/>
  <c r="B4879" i="5"/>
  <c r="B4878" i="5"/>
  <c r="B4877" i="5"/>
  <c r="B4876" i="5"/>
  <c r="B4875" i="5"/>
  <c r="B4874" i="5"/>
  <c r="B4873" i="5"/>
  <c r="B4872" i="5"/>
  <c r="B4871" i="5"/>
  <c r="B4870" i="5"/>
  <c r="B4869" i="5"/>
  <c r="B4868" i="5"/>
  <c r="B4867" i="5"/>
  <c r="B4866" i="5"/>
  <c r="B4865" i="5"/>
  <c r="B4864" i="5"/>
  <c r="B4863" i="5"/>
  <c r="B4862" i="5"/>
  <c r="B4861" i="5"/>
  <c r="B4860" i="5"/>
  <c r="B4859" i="5"/>
  <c r="B4858" i="5"/>
  <c r="B4857" i="5"/>
  <c r="B4856" i="5"/>
  <c r="B4855" i="5"/>
  <c r="B4854" i="5"/>
  <c r="B4853" i="5"/>
  <c r="B4852" i="5"/>
  <c r="B4851" i="5"/>
  <c r="B4850" i="5"/>
  <c r="B4849" i="5"/>
  <c r="B4848" i="5"/>
  <c r="B4847" i="5"/>
  <c r="B4846" i="5"/>
  <c r="B4845" i="5"/>
  <c r="B4844" i="5"/>
  <c r="B4843" i="5"/>
  <c r="B4842" i="5"/>
  <c r="B4841" i="5"/>
  <c r="B4840" i="5"/>
  <c r="B4839" i="5"/>
  <c r="B4838" i="5"/>
  <c r="B4837" i="5"/>
  <c r="B4836" i="5"/>
  <c r="B4835" i="5"/>
  <c r="B4834" i="5"/>
  <c r="B4833" i="5"/>
  <c r="B4832" i="5"/>
  <c r="B4831" i="5"/>
  <c r="B4830" i="5"/>
  <c r="B4829" i="5"/>
  <c r="B4828" i="5"/>
  <c r="B4827" i="5"/>
  <c r="B4826" i="5"/>
  <c r="B4825" i="5"/>
  <c r="B4824" i="5"/>
  <c r="B4823" i="5"/>
  <c r="B4822" i="5"/>
  <c r="B4821" i="5"/>
  <c r="B4820" i="5"/>
  <c r="B4819" i="5"/>
  <c r="B4818" i="5"/>
  <c r="B4817" i="5"/>
  <c r="B4816" i="5"/>
  <c r="B4815" i="5"/>
  <c r="B4814" i="5"/>
  <c r="B4813" i="5"/>
  <c r="B4812" i="5"/>
  <c r="B4811" i="5"/>
  <c r="B4810" i="5"/>
  <c r="B4809" i="5"/>
  <c r="B4808" i="5"/>
  <c r="B4807" i="5"/>
  <c r="B4806" i="5"/>
  <c r="B4805" i="5"/>
  <c r="B4804" i="5"/>
  <c r="B4803" i="5"/>
  <c r="B4802" i="5"/>
  <c r="B4801" i="5"/>
  <c r="B4800" i="5"/>
  <c r="B4799" i="5"/>
  <c r="B4798" i="5"/>
  <c r="B4797" i="5"/>
  <c r="B4796" i="5"/>
  <c r="B4795" i="5"/>
  <c r="B4794" i="5"/>
  <c r="B4793" i="5"/>
  <c r="B4792" i="5"/>
  <c r="B4791" i="5"/>
  <c r="B4790" i="5"/>
  <c r="B4789" i="5"/>
  <c r="B4788" i="5"/>
  <c r="B4787" i="5"/>
  <c r="B4786" i="5"/>
  <c r="B4785" i="5"/>
  <c r="B4784" i="5"/>
  <c r="B4783" i="5"/>
  <c r="B4782" i="5"/>
  <c r="B4781" i="5"/>
  <c r="B4780" i="5"/>
  <c r="B4779" i="5"/>
  <c r="B4778" i="5"/>
  <c r="B4777" i="5"/>
  <c r="B4776" i="5"/>
  <c r="B4775" i="5"/>
  <c r="B4774" i="5"/>
  <c r="B4773" i="5"/>
  <c r="B4772" i="5"/>
  <c r="B4771" i="5"/>
  <c r="B4770" i="5"/>
  <c r="B4769" i="5"/>
  <c r="B4768" i="5"/>
  <c r="B4767" i="5"/>
  <c r="B4766" i="5"/>
  <c r="B4765" i="5"/>
  <c r="B4764" i="5"/>
  <c r="B4763" i="5"/>
  <c r="B4762" i="5"/>
  <c r="B4761" i="5"/>
  <c r="B4760" i="5"/>
  <c r="B4759" i="5"/>
  <c r="B4758" i="5"/>
  <c r="B4757" i="5"/>
  <c r="B4756" i="5"/>
  <c r="B4755" i="5"/>
  <c r="B4754" i="5"/>
  <c r="B4753" i="5"/>
  <c r="B4752" i="5"/>
  <c r="B4751" i="5"/>
  <c r="B4750" i="5"/>
  <c r="B4749" i="5"/>
  <c r="B4748" i="5"/>
  <c r="B4747" i="5"/>
  <c r="B4746" i="5"/>
  <c r="B4745" i="5"/>
  <c r="B4744" i="5"/>
  <c r="B4743" i="5"/>
  <c r="B4742" i="5"/>
  <c r="B4741" i="5"/>
  <c r="B4740" i="5"/>
  <c r="B4739" i="5"/>
  <c r="B4738" i="5"/>
  <c r="B4737" i="5"/>
  <c r="B4736" i="5"/>
  <c r="B4735" i="5"/>
  <c r="B4734" i="5"/>
  <c r="B4733" i="5"/>
  <c r="B4732" i="5"/>
  <c r="B4731" i="5"/>
  <c r="B4730" i="5"/>
  <c r="B4729" i="5"/>
  <c r="B4728" i="5"/>
  <c r="B4727" i="5"/>
  <c r="B4726" i="5"/>
  <c r="B4725" i="5"/>
  <c r="B4724" i="5"/>
  <c r="B4723" i="5"/>
  <c r="B4722" i="5"/>
  <c r="B4721" i="5"/>
  <c r="B4720" i="5"/>
  <c r="B4719" i="5"/>
  <c r="B4718" i="5"/>
  <c r="B4717" i="5"/>
  <c r="B4716" i="5"/>
  <c r="B4715" i="5"/>
  <c r="B4714" i="5"/>
  <c r="B4713" i="5"/>
  <c r="B4712" i="5"/>
  <c r="B4711" i="5"/>
  <c r="B4710" i="5"/>
  <c r="B4709" i="5"/>
  <c r="B4708" i="5"/>
  <c r="B4707" i="5"/>
  <c r="B4706" i="5"/>
  <c r="B4705" i="5"/>
  <c r="B4704" i="5"/>
  <c r="B4703" i="5"/>
  <c r="B4702" i="5"/>
  <c r="B4701" i="5"/>
  <c r="B4700" i="5"/>
  <c r="B4699" i="5"/>
  <c r="B4698" i="5"/>
  <c r="B4697" i="5"/>
  <c r="B4696" i="5"/>
  <c r="B4695" i="5"/>
  <c r="B4694" i="5"/>
  <c r="B4693" i="5"/>
  <c r="B4692" i="5"/>
  <c r="B4691" i="5"/>
  <c r="B4690" i="5"/>
  <c r="B4689" i="5"/>
  <c r="B4688" i="5"/>
  <c r="B4687" i="5"/>
  <c r="B4686" i="5"/>
  <c r="B4685" i="5"/>
  <c r="B4684" i="5"/>
  <c r="B4683" i="5"/>
  <c r="B4682" i="5"/>
  <c r="B4681" i="5"/>
  <c r="B4680" i="5"/>
  <c r="B4679" i="5"/>
  <c r="B4678" i="5"/>
  <c r="B4677" i="5"/>
  <c r="B4676" i="5"/>
  <c r="B4675" i="5"/>
  <c r="B4674" i="5"/>
  <c r="B4673" i="5"/>
  <c r="B4672" i="5"/>
  <c r="B4671" i="5"/>
  <c r="B4670" i="5"/>
  <c r="B4669" i="5"/>
  <c r="B4668" i="5"/>
  <c r="B4667" i="5"/>
  <c r="B4666" i="5"/>
  <c r="B4665" i="5"/>
  <c r="B4664" i="5"/>
  <c r="B4663" i="5"/>
  <c r="B4662" i="5"/>
  <c r="B4661" i="5"/>
  <c r="B4660" i="5"/>
  <c r="B4659" i="5"/>
  <c r="B4658" i="5"/>
  <c r="B4657" i="5"/>
  <c r="B4656" i="5"/>
  <c r="B4655" i="5"/>
  <c r="B4654" i="5"/>
  <c r="B4653" i="5"/>
  <c r="B4652" i="5"/>
  <c r="B4651" i="5"/>
  <c r="B4650" i="5"/>
  <c r="B4649" i="5"/>
  <c r="B4648" i="5"/>
  <c r="B4647" i="5"/>
  <c r="B4646" i="5"/>
  <c r="B4645" i="5"/>
  <c r="B4644" i="5"/>
  <c r="B4643" i="5"/>
  <c r="B4642" i="5"/>
  <c r="B4641" i="5"/>
  <c r="B4640" i="5"/>
  <c r="B4639" i="5"/>
  <c r="B4638" i="5"/>
  <c r="B4637" i="5"/>
  <c r="B4636" i="5"/>
  <c r="B4635" i="5"/>
  <c r="B4634" i="5"/>
  <c r="B4633" i="5"/>
  <c r="B4632" i="5"/>
  <c r="B4631" i="5"/>
  <c r="B4630" i="5"/>
  <c r="B4629" i="5"/>
  <c r="B4628" i="5"/>
  <c r="B4627" i="5"/>
  <c r="B4626" i="5"/>
  <c r="B4625" i="5"/>
  <c r="B4624" i="5"/>
  <c r="B4623" i="5"/>
  <c r="B4622" i="5"/>
  <c r="B4621" i="5"/>
  <c r="B4620" i="5"/>
  <c r="B4619" i="5"/>
  <c r="B4618" i="5"/>
  <c r="B4617" i="5"/>
  <c r="B4616" i="5"/>
  <c r="B4615" i="5"/>
  <c r="B4614" i="5"/>
  <c r="B4613" i="5"/>
  <c r="B4612" i="5"/>
  <c r="B4611" i="5"/>
  <c r="B4610" i="5"/>
  <c r="B4609" i="5"/>
  <c r="B4608" i="5"/>
  <c r="B4607" i="5"/>
  <c r="B4606" i="5"/>
  <c r="B4605" i="5"/>
  <c r="B4604" i="5"/>
  <c r="B4603" i="5"/>
  <c r="B4602" i="5"/>
  <c r="B4601" i="5"/>
  <c r="B4600" i="5"/>
  <c r="B4599" i="5"/>
  <c r="B4598" i="5"/>
  <c r="B4597" i="5"/>
  <c r="B4596" i="5"/>
  <c r="B4595" i="5"/>
  <c r="B4594" i="5"/>
  <c r="B4593" i="5"/>
  <c r="B4592" i="5"/>
  <c r="B4591" i="5"/>
  <c r="B4590" i="5"/>
  <c r="B4589" i="5"/>
  <c r="B4588" i="5"/>
  <c r="B4587" i="5"/>
  <c r="B4586" i="5"/>
  <c r="B4585" i="5"/>
  <c r="B4584" i="5"/>
  <c r="B4583" i="5"/>
  <c r="B4582" i="5"/>
  <c r="B4581" i="5"/>
  <c r="B4580" i="5"/>
  <c r="B4579" i="5"/>
  <c r="B4578" i="5"/>
  <c r="B4577" i="5"/>
  <c r="B4576" i="5"/>
  <c r="B4575" i="5"/>
  <c r="B4574" i="5"/>
  <c r="B4573" i="5"/>
  <c r="B4572" i="5"/>
  <c r="B4571" i="5"/>
  <c r="B4570" i="5"/>
  <c r="B4569" i="5"/>
  <c r="B4568" i="5"/>
  <c r="B4567" i="5"/>
  <c r="B4566" i="5"/>
  <c r="B4565" i="5"/>
  <c r="B4564" i="5"/>
  <c r="B4563" i="5"/>
  <c r="B4562" i="5"/>
  <c r="B4561" i="5"/>
  <c r="B4560" i="5"/>
  <c r="B4559" i="5"/>
  <c r="B4558" i="5"/>
  <c r="B4557" i="5"/>
  <c r="B4556" i="5"/>
  <c r="B4555" i="5"/>
  <c r="B4554" i="5"/>
  <c r="B4553" i="5"/>
  <c r="B4552" i="5"/>
  <c r="B4551" i="5"/>
  <c r="B4550" i="5"/>
  <c r="B4549" i="5"/>
  <c r="B4548" i="5"/>
  <c r="B4547" i="5"/>
  <c r="B4546" i="5"/>
  <c r="B4545" i="5"/>
  <c r="B4544" i="5"/>
  <c r="B4543" i="5"/>
  <c r="B4542" i="5"/>
  <c r="B4541" i="5"/>
  <c r="B4540" i="5"/>
  <c r="B4539" i="5"/>
  <c r="B4538" i="5"/>
  <c r="B4537" i="5"/>
  <c r="B4536" i="5"/>
  <c r="B4535" i="5"/>
  <c r="B4534" i="5"/>
  <c r="B4533" i="5"/>
  <c r="B4532" i="5"/>
  <c r="B4531" i="5"/>
  <c r="B4530" i="5"/>
  <c r="B4529" i="5"/>
  <c r="B4528" i="5"/>
  <c r="B4527" i="5"/>
  <c r="B4526" i="5"/>
  <c r="B4525" i="5"/>
  <c r="B4524" i="5"/>
  <c r="B4523" i="5"/>
  <c r="B4522" i="5"/>
  <c r="B4521" i="5"/>
  <c r="B4520" i="5"/>
  <c r="B4519" i="5"/>
  <c r="B4518" i="5"/>
  <c r="B4517" i="5"/>
  <c r="B4516" i="5"/>
  <c r="B4515" i="5"/>
  <c r="B4514" i="5"/>
  <c r="B4513" i="5"/>
  <c r="B4512" i="5"/>
  <c r="B4511" i="5"/>
  <c r="B4510" i="5"/>
  <c r="B4509" i="5"/>
  <c r="B4508" i="5"/>
  <c r="B4507" i="5"/>
  <c r="B4506" i="5"/>
  <c r="B4505" i="5"/>
  <c r="B4504" i="5"/>
  <c r="B4503" i="5"/>
  <c r="B4502" i="5"/>
  <c r="B4501" i="5"/>
  <c r="B4500" i="5"/>
  <c r="B4499" i="5"/>
  <c r="B4498" i="5"/>
  <c r="B4497" i="5"/>
  <c r="B4496" i="5"/>
  <c r="B4495" i="5"/>
  <c r="B4494" i="5"/>
  <c r="B4493" i="5"/>
  <c r="B4492" i="5"/>
  <c r="B4491" i="5"/>
  <c r="B4490" i="5"/>
  <c r="B4489" i="5"/>
  <c r="B4488" i="5"/>
  <c r="B4487" i="5"/>
  <c r="B4486" i="5"/>
  <c r="B4485" i="5"/>
  <c r="B4484" i="5"/>
  <c r="B4483" i="5"/>
  <c r="B4482" i="5"/>
  <c r="B4481" i="5"/>
  <c r="B4480" i="5"/>
  <c r="B4479" i="5"/>
  <c r="B4478" i="5"/>
  <c r="B4477" i="5"/>
  <c r="B4476" i="5"/>
  <c r="B4475" i="5"/>
  <c r="B4474" i="5"/>
  <c r="B4473" i="5"/>
  <c r="B4472" i="5"/>
  <c r="B4471" i="5"/>
  <c r="B4470" i="5"/>
  <c r="B4469" i="5"/>
  <c r="B4468" i="5"/>
  <c r="B4467" i="5"/>
  <c r="B4466" i="5"/>
  <c r="B4465" i="5"/>
  <c r="B4464" i="5"/>
  <c r="B4463" i="5"/>
  <c r="B4462" i="5"/>
  <c r="B4461" i="5"/>
  <c r="B4460" i="5"/>
  <c r="B4459" i="5"/>
  <c r="B4458" i="5"/>
  <c r="B4457" i="5"/>
  <c r="B4456" i="5"/>
  <c r="B4455" i="5"/>
  <c r="B4454" i="5"/>
  <c r="B4453" i="5"/>
  <c r="B4452" i="5"/>
  <c r="B4451" i="5"/>
  <c r="B4450" i="5"/>
  <c r="B4449" i="5"/>
  <c r="B4448" i="5"/>
  <c r="B4447" i="5"/>
  <c r="B4446" i="5"/>
  <c r="B4445" i="5"/>
  <c r="B4444" i="5"/>
  <c r="B4443" i="5"/>
  <c r="B4442" i="5"/>
  <c r="B4441" i="5"/>
  <c r="B4440" i="5"/>
  <c r="B4439" i="5"/>
  <c r="B4438" i="5"/>
  <c r="B4437" i="5"/>
  <c r="B4436" i="5"/>
  <c r="B4435" i="5"/>
  <c r="B4434" i="5"/>
  <c r="B4433" i="5"/>
  <c r="B4432" i="5"/>
  <c r="B4431" i="5"/>
  <c r="B4430" i="5"/>
  <c r="B4429" i="5"/>
  <c r="B4428" i="5"/>
  <c r="B4427" i="5"/>
  <c r="B4426" i="5"/>
  <c r="B4425" i="5"/>
  <c r="B4424" i="5"/>
  <c r="B4423" i="5"/>
  <c r="B4422" i="5"/>
  <c r="B4421" i="5"/>
  <c r="B4420" i="5"/>
  <c r="B4419" i="5"/>
  <c r="B4418" i="5"/>
  <c r="B4417" i="5"/>
  <c r="B4416" i="5"/>
  <c r="B4415" i="5"/>
  <c r="B4414" i="5"/>
  <c r="B4413" i="5"/>
  <c r="B4412" i="5"/>
  <c r="B4411" i="5"/>
  <c r="B4410" i="5"/>
  <c r="B4409" i="5"/>
  <c r="B4408" i="5"/>
  <c r="B4407" i="5"/>
  <c r="B4406" i="5"/>
  <c r="B4405" i="5"/>
  <c r="B4404" i="5"/>
  <c r="B4403" i="5"/>
  <c r="B4402" i="5"/>
  <c r="B4401" i="5"/>
  <c r="B4400" i="5"/>
  <c r="B4399" i="5"/>
  <c r="B4398" i="5"/>
  <c r="B4397" i="5"/>
  <c r="B4396" i="5"/>
  <c r="B4395" i="5"/>
  <c r="B4394" i="5"/>
  <c r="B4393" i="5"/>
  <c r="B4392" i="5"/>
  <c r="B4391" i="5"/>
  <c r="B4390" i="5"/>
  <c r="B4389" i="5"/>
  <c r="B4388" i="5"/>
  <c r="B4387" i="5"/>
  <c r="B4386" i="5"/>
  <c r="B4385" i="5"/>
  <c r="B4384" i="5"/>
  <c r="B4383" i="5"/>
  <c r="B4382" i="5"/>
  <c r="B4381" i="5"/>
  <c r="B4380" i="5"/>
  <c r="B4379" i="5"/>
  <c r="B4378" i="5"/>
  <c r="B4377" i="5"/>
  <c r="B4376" i="5"/>
  <c r="B4375" i="5"/>
  <c r="B4374" i="5"/>
  <c r="B4373" i="5"/>
  <c r="B4372" i="5"/>
  <c r="B4371" i="5"/>
  <c r="B4370" i="5"/>
  <c r="B4369" i="5"/>
  <c r="B4368" i="5"/>
  <c r="B4367" i="5"/>
  <c r="B4366" i="5"/>
  <c r="B4365" i="5"/>
  <c r="B4364" i="5"/>
  <c r="B4363" i="5"/>
  <c r="B4362" i="5"/>
  <c r="B4361" i="5"/>
  <c r="B4360" i="5"/>
  <c r="B4359" i="5"/>
  <c r="B4358" i="5"/>
  <c r="B4357" i="5"/>
  <c r="B4356" i="5"/>
  <c r="B4355" i="5"/>
  <c r="B4354" i="5"/>
  <c r="B4353" i="5"/>
  <c r="B4352" i="5"/>
  <c r="B4351" i="5"/>
  <c r="B4350" i="5"/>
  <c r="B4349" i="5"/>
  <c r="B4348" i="5"/>
  <c r="B4347" i="5"/>
  <c r="B4346" i="5"/>
  <c r="B4345" i="5"/>
  <c r="B4344" i="5"/>
  <c r="B4343" i="5"/>
  <c r="B4342" i="5"/>
  <c r="B4341" i="5"/>
  <c r="B4340" i="5"/>
  <c r="B4339" i="5"/>
  <c r="B4338" i="5"/>
  <c r="B4337" i="5"/>
  <c r="B4336" i="5"/>
  <c r="B4335" i="5"/>
  <c r="B4334" i="5"/>
  <c r="B4333" i="5"/>
  <c r="B4332" i="5"/>
  <c r="B4331" i="5"/>
  <c r="B4330" i="5"/>
  <c r="B4329" i="5"/>
  <c r="B4328" i="5"/>
  <c r="B4327" i="5"/>
  <c r="B4326" i="5"/>
  <c r="B4325" i="5"/>
  <c r="B4324" i="5"/>
  <c r="B4323" i="5"/>
  <c r="B4322" i="5"/>
  <c r="B4321" i="5"/>
  <c r="B4320" i="5"/>
  <c r="B4319" i="5"/>
  <c r="B4318" i="5"/>
  <c r="B4317" i="5"/>
  <c r="B4316" i="5"/>
  <c r="B4315" i="5"/>
  <c r="B4314" i="5"/>
  <c r="B4313" i="5"/>
  <c r="B4312" i="5"/>
  <c r="B4311" i="5"/>
  <c r="B4310" i="5"/>
  <c r="B4309" i="5"/>
  <c r="B4308" i="5"/>
  <c r="B4307" i="5"/>
  <c r="B4306" i="5"/>
  <c r="B4305" i="5"/>
  <c r="B4304" i="5"/>
  <c r="B4303" i="5"/>
  <c r="B4302" i="5"/>
  <c r="B4301" i="5"/>
  <c r="B4300" i="5"/>
  <c r="B4299" i="5"/>
  <c r="B4298" i="5"/>
  <c r="B4297" i="5"/>
  <c r="B4296" i="5"/>
  <c r="B4295" i="5"/>
  <c r="B4294" i="5"/>
  <c r="B4293" i="5"/>
  <c r="B4292" i="5"/>
  <c r="B4291" i="5"/>
  <c r="B4290" i="5"/>
  <c r="B4289" i="5"/>
  <c r="B4288" i="5"/>
  <c r="B4287" i="5"/>
  <c r="B4286" i="5"/>
  <c r="B4285" i="5"/>
  <c r="B4284" i="5"/>
  <c r="B4283" i="5"/>
  <c r="B4282" i="5"/>
  <c r="B4281" i="5"/>
  <c r="B4280" i="5"/>
  <c r="B4279" i="5"/>
  <c r="B4278" i="5"/>
  <c r="B4277" i="5"/>
  <c r="B4276" i="5"/>
  <c r="B4275" i="5"/>
  <c r="B4274" i="5"/>
  <c r="B4273" i="5"/>
  <c r="B4272" i="5"/>
  <c r="B4271" i="5"/>
  <c r="B4270" i="5"/>
  <c r="B4269" i="5"/>
  <c r="B4268" i="5"/>
  <c r="B4267" i="5"/>
  <c r="B4266" i="5"/>
  <c r="B4265" i="5"/>
  <c r="B4264" i="5"/>
  <c r="B4263" i="5"/>
  <c r="B4262" i="5"/>
  <c r="B4261" i="5"/>
  <c r="B4260" i="5"/>
  <c r="B4259" i="5"/>
  <c r="B4258" i="5"/>
  <c r="B4257" i="5"/>
  <c r="B4256" i="5"/>
  <c r="B4255" i="5"/>
  <c r="B4254" i="5"/>
  <c r="B4253" i="5"/>
  <c r="B4252" i="5"/>
  <c r="B4251" i="5"/>
  <c r="B4250" i="5"/>
  <c r="B4249" i="5"/>
  <c r="B4248" i="5"/>
  <c r="B4247" i="5"/>
  <c r="B4246" i="5"/>
  <c r="B4245" i="5"/>
  <c r="B4244" i="5"/>
  <c r="B4243" i="5"/>
  <c r="B4242" i="5"/>
  <c r="B4241" i="5"/>
  <c r="B4240" i="5"/>
  <c r="B4239" i="5"/>
  <c r="B4238" i="5"/>
  <c r="B4237" i="5"/>
  <c r="B4236" i="5"/>
  <c r="B4235" i="5"/>
  <c r="B4234" i="5"/>
  <c r="B4233" i="5"/>
  <c r="B4232" i="5"/>
  <c r="B4231" i="5"/>
  <c r="B4230" i="5"/>
  <c r="B4229" i="5"/>
  <c r="B4228" i="5"/>
  <c r="B4227" i="5"/>
  <c r="B4226" i="5"/>
  <c r="B4225" i="5"/>
  <c r="B4224" i="5"/>
  <c r="B4223" i="5"/>
  <c r="B4222" i="5"/>
  <c r="B4221" i="5"/>
  <c r="B4220" i="5"/>
  <c r="B4219" i="5"/>
  <c r="B4218" i="5"/>
  <c r="B4217" i="5"/>
  <c r="B4216" i="5"/>
  <c r="B4215" i="5"/>
  <c r="B4214" i="5"/>
  <c r="B4213" i="5"/>
  <c r="B4212" i="5"/>
  <c r="B4211" i="5"/>
  <c r="B4210" i="5"/>
  <c r="B4209" i="5"/>
  <c r="B4208" i="5"/>
  <c r="B4207" i="5"/>
  <c r="B4206" i="5"/>
  <c r="B4205" i="5"/>
  <c r="B4204" i="5"/>
  <c r="B4203" i="5"/>
  <c r="B4202" i="5"/>
  <c r="B4201" i="5"/>
  <c r="B4200" i="5"/>
  <c r="B4199" i="5"/>
  <c r="B4198" i="5"/>
  <c r="B4197" i="5"/>
  <c r="B4196" i="5"/>
  <c r="B4195" i="5"/>
  <c r="B4194" i="5"/>
  <c r="B4193" i="5"/>
  <c r="B4192" i="5"/>
  <c r="B4191" i="5"/>
  <c r="B4190" i="5"/>
  <c r="B4189" i="5"/>
  <c r="B4188" i="5"/>
  <c r="B4187" i="5"/>
  <c r="B4186" i="5"/>
  <c r="B4185" i="5"/>
  <c r="B4184" i="5"/>
  <c r="B4183" i="5"/>
  <c r="B4182" i="5"/>
  <c r="B4181" i="5"/>
  <c r="B4180" i="5"/>
  <c r="B4179" i="5"/>
  <c r="B4178" i="5"/>
  <c r="B4177" i="5"/>
  <c r="B4176" i="5"/>
  <c r="B4175" i="5"/>
  <c r="B4174" i="5"/>
  <c r="B4173" i="5"/>
  <c r="B4172" i="5"/>
  <c r="B4171" i="5"/>
  <c r="B4170" i="5"/>
  <c r="B4169" i="5"/>
  <c r="B4168" i="5"/>
  <c r="B4167" i="5"/>
  <c r="B4166" i="5"/>
  <c r="B4165" i="5"/>
  <c r="B4164" i="5"/>
  <c r="B4163" i="5"/>
  <c r="B4162" i="5"/>
  <c r="B4161" i="5"/>
  <c r="B4160" i="5"/>
  <c r="B4159" i="5"/>
  <c r="B4158" i="5"/>
  <c r="B4157" i="5"/>
  <c r="B4156" i="5"/>
  <c r="B4155" i="5"/>
  <c r="B4154" i="5"/>
  <c r="B4153" i="5"/>
  <c r="B4152" i="5"/>
  <c r="B4151" i="5"/>
  <c r="B4150" i="5"/>
  <c r="B4149" i="5"/>
  <c r="B4148" i="5"/>
  <c r="B4147" i="5"/>
  <c r="B4146" i="5"/>
  <c r="B4145" i="5"/>
  <c r="B4144" i="5"/>
  <c r="B4143" i="5"/>
  <c r="B4142" i="5"/>
  <c r="B4141" i="5"/>
  <c r="B4140" i="5"/>
  <c r="B4139" i="5"/>
  <c r="B4138" i="5"/>
  <c r="B4137" i="5"/>
  <c r="B4136" i="5"/>
  <c r="B4135" i="5"/>
  <c r="B4134" i="5"/>
  <c r="B4133" i="5"/>
  <c r="B4132" i="5"/>
  <c r="B4131" i="5"/>
  <c r="B4130" i="5"/>
  <c r="B4129" i="5"/>
  <c r="B4128" i="5"/>
  <c r="B4127" i="5"/>
  <c r="B4126" i="5"/>
  <c r="B4125" i="5"/>
  <c r="B4124" i="5"/>
  <c r="B4123" i="5"/>
  <c r="B4122" i="5"/>
  <c r="B4121" i="5"/>
  <c r="B4120" i="5"/>
  <c r="B4119" i="5"/>
  <c r="B4118" i="5"/>
  <c r="B4117" i="5"/>
  <c r="B4116" i="5"/>
  <c r="B4115" i="5"/>
  <c r="B4114" i="5"/>
  <c r="B4113" i="5"/>
  <c r="B4112" i="5"/>
  <c r="B4111" i="5"/>
  <c r="B4110" i="5"/>
  <c r="B4109" i="5"/>
  <c r="B4108" i="5"/>
  <c r="B4107" i="5"/>
  <c r="B4106" i="5"/>
  <c r="B4105" i="5"/>
  <c r="B4104" i="5"/>
  <c r="B4103" i="5"/>
  <c r="B4102" i="5"/>
  <c r="B4101" i="5"/>
  <c r="B4100" i="5"/>
  <c r="B4099" i="5"/>
  <c r="B4098" i="5"/>
  <c r="B4097" i="5"/>
  <c r="B4096" i="5"/>
  <c r="B4095" i="5"/>
  <c r="B4094" i="5"/>
  <c r="B4093" i="5"/>
  <c r="B4092" i="5"/>
  <c r="B4091" i="5"/>
  <c r="B4090" i="5"/>
  <c r="B4089" i="5"/>
  <c r="B4088" i="5"/>
  <c r="B4087" i="5"/>
  <c r="B4086" i="5"/>
  <c r="B4085" i="5"/>
  <c r="B4084" i="5"/>
  <c r="B4083" i="5"/>
  <c r="B4082" i="5"/>
  <c r="B4081" i="5"/>
  <c r="B4080" i="5"/>
  <c r="B4079" i="5"/>
  <c r="B4078" i="5"/>
  <c r="B4077" i="5"/>
  <c r="B4076" i="5"/>
  <c r="B4075" i="5"/>
  <c r="B4074" i="5"/>
  <c r="B4073" i="5"/>
  <c r="B4072" i="5"/>
  <c r="B4071" i="5"/>
  <c r="B4070" i="5"/>
  <c r="B4069" i="5"/>
  <c r="B4068" i="5"/>
  <c r="B4067" i="5"/>
  <c r="B4066" i="5"/>
  <c r="B4065" i="5"/>
  <c r="B4064" i="5"/>
  <c r="B4063" i="5"/>
  <c r="B4062" i="5"/>
  <c r="B4061" i="5"/>
  <c r="B4060" i="5"/>
  <c r="B4059" i="5"/>
  <c r="B4058" i="5"/>
  <c r="B4057" i="5"/>
  <c r="B4056" i="5"/>
  <c r="B4055" i="5"/>
  <c r="B4054" i="5"/>
  <c r="B4053" i="5"/>
  <c r="B4052" i="5"/>
  <c r="B4051" i="5"/>
  <c r="B4050" i="5"/>
  <c r="B4049" i="5"/>
  <c r="B4048" i="5"/>
  <c r="B4047" i="5"/>
  <c r="B4046" i="5"/>
  <c r="B4045" i="5"/>
  <c r="B4044" i="5"/>
  <c r="B4043" i="5"/>
  <c r="B4042" i="5"/>
  <c r="B4041" i="5"/>
  <c r="B4040" i="5"/>
  <c r="B4039" i="5"/>
  <c r="B4038" i="5"/>
  <c r="B4037" i="5"/>
  <c r="B4036" i="5"/>
  <c r="B4035" i="5"/>
  <c r="B4034" i="5"/>
  <c r="B4033" i="5"/>
  <c r="B4032" i="5"/>
  <c r="B4031" i="5"/>
  <c r="B4030" i="5"/>
  <c r="B4029" i="5"/>
  <c r="B4028" i="5"/>
  <c r="B4027" i="5"/>
  <c r="B4026" i="5"/>
  <c r="B4025" i="5"/>
  <c r="B4024" i="5"/>
  <c r="B4023" i="5"/>
  <c r="B4022" i="5"/>
  <c r="B4021" i="5"/>
  <c r="B4020" i="5"/>
  <c r="B4019" i="5"/>
  <c r="B4018" i="5"/>
  <c r="B4017" i="5"/>
  <c r="B4016" i="5"/>
  <c r="B4015" i="5"/>
  <c r="B4014" i="5"/>
  <c r="B4013" i="5"/>
  <c r="B4012" i="5"/>
  <c r="B4011" i="5"/>
  <c r="B4010" i="5"/>
  <c r="B4009" i="5"/>
  <c r="B4008" i="5"/>
  <c r="B4007" i="5"/>
  <c r="B4006" i="5"/>
  <c r="B4005" i="5"/>
  <c r="B4004" i="5"/>
  <c r="B4003" i="5"/>
  <c r="B4002" i="5"/>
  <c r="B4001" i="5"/>
  <c r="B4000" i="5"/>
  <c r="B3999" i="5"/>
  <c r="B3998" i="5"/>
  <c r="B3997" i="5"/>
  <c r="B3996" i="5"/>
  <c r="B3995" i="5"/>
  <c r="B3994" i="5"/>
  <c r="B3993" i="5"/>
  <c r="B3992" i="5"/>
  <c r="B3991" i="5"/>
  <c r="B3990" i="5"/>
  <c r="B3989" i="5"/>
  <c r="B3988" i="5"/>
  <c r="B3987" i="5"/>
  <c r="B3986" i="5"/>
  <c r="B3985" i="5"/>
  <c r="B3984" i="5"/>
  <c r="B3983" i="5"/>
  <c r="B3982" i="5"/>
  <c r="B3981" i="5"/>
  <c r="B3980" i="5"/>
  <c r="B3979" i="5"/>
  <c r="B3978" i="5"/>
  <c r="B3977" i="5"/>
  <c r="B3976" i="5"/>
  <c r="B3975" i="5"/>
  <c r="B3974" i="5"/>
  <c r="B3973" i="5"/>
  <c r="B3972" i="5"/>
  <c r="B3971" i="5"/>
  <c r="B3970" i="5"/>
  <c r="B3969" i="5"/>
  <c r="B3968" i="5"/>
  <c r="B3967" i="5"/>
  <c r="B3966" i="5"/>
  <c r="B3965" i="5"/>
  <c r="B3964" i="5"/>
  <c r="B3963" i="5"/>
  <c r="B3962" i="5"/>
  <c r="B3961" i="5"/>
  <c r="B3960" i="5"/>
  <c r="B3959" i="5"/>
  <c r="B3958" i="5"/>
  <c r="B3957" i="5"/>
  <c r="B3956" i="5"/>
  <c r="B3955" i="5"/>
  <c r="B3954" i="5"/>
  <c r="B3953" i="5"/>
  <c r="B3952" i="5"/>
  <c r="B3951" i="5"/>
  <c r="B3950" i="5"/>
  <c r="B3949" i="5"/>
  <c r="B3948" i="5"/>
  <c r="B3947" i="5"/>
  <c r="B3946" i="5"/>
  <c r="B3945" i="5"/>
  <c r="B3944" i="5"/>
  <c r="B3943" i="5"/>
  <c r="B3942" i="5"/>
  <c r="B3941" i="5"/>
  <c r="B3940" i="5"/>
  <c r="B3939" i="5"/>
  <c r="B3938" i="5"/>
  <c r="B3937" i="5"/>
  <c r="B3936" i="5"/>
  <c r="B3935" i="5"/>
  <c r="B3934" i="5"/>
  <c r="B3933" i="5"/>
  <c r="B3932" i="5"/>
  <c r="B3931" i="5"/>
  <c r="B3930" i="5"/>
  <c r="B3929" i="5"/>
  <c r="B3928" i="5"/>
  <c r="B3927" i="5"/>
  <c r="B3926" i="5"/>
  <c r="B3925" i="5"/>
  <c r="B3924" i="5"/>
  <c r="B3923" i="5"/>
  <c r="B3922" i="5"/>
  <c r="B3921" i="5"/>
  <c r="B3920" i="5"/>
  <c r="B3919" i="5"/>
  <c r="B3918" i="5"/>
  <c r="B3917" i="5"/>
  <c r="B3916" i="5"/>
  <c r="B3915" i="5"/>
  <c r="B3914" i="5"/>
  <c r="B3913" i="5"/>
  <c r="B3912" i="5"/>
  <c r="B3911" i="5"/>
  <c r="B3910" i="5"/>
  <c r="B3909" i="5"/>
  <c r="B3908" i="5"/>
  <c r="B3907" i="5"/>
  <c r="B3906" i="5"/>
  <c r="B3905" i="5"/>
  <c r="B3904" i="5"/>
  <c r="B3903" i="5"/>
  <c r="B3902" i="5"/>
  <c r="B3901" i="5"/>
  <c r="B3900" i="5"/>
  <c r="B3899" i="5"/>
  <c r="B3898" i="5"/>
  <c r="B3897" i="5"/>
  <c r="B3896" i="5"/>
  <c r="B3895" i="5"/>
  <c r="B3894" i="5"/>
  <c r="B3893" i="5"/>
  <c r="B3892" i="5"/>
  <c r="B3891" i="5"/>
  <c r="B3890" i="5"/>
  <c r="B3889" i="5"/>
  <c r="B3888" i="5"/>
  <c r="B3887" i="5"/>
  <c r="B3886" i="5"/>
  <c r="B3885" i="5"/>
  <c r="B3884" i="5"/>
  <c r="B3883" i="5"/>
  <c r="B3882" i="5"/>
  <c r="B3881" i="5"/>
  <c r="B3880" i="5"/>
  <c r="B3879" i="5"/>
  <c r="B3878" i="5"/>
  <c r="B3877" i="5"/>
  <c r="B3876" i="5"/>
  <c r="B3875" i="5"/>
  <c r="B3874" i="5"/>
  <c r="B3873" i="5"/>
  <c r="B3872" i="5"/>
  <c r="B3871" i="5"/>
  <c r="B3870" i="5"/>
  <c r="B3869" i="5"/>
  <c r="B3868" i="5"/>
  <c r="B3867" i="5"/>
  <c r="B3866" i="5"/>
  <c r="B3865" i="5"/>
  <c r="B3864" i="5"/>
  <c r="B3863" i="5"/>
  <c r="B3862" i="5"/>
  <c r="B3861" i="5"/>
  <c r="B3860" i="5"/>
  <c r="B3859" i="5"/>
  <c r="B3858" i="5"/>
  <c r="B3857" i="5"/>
  <c r="B3856" i="5"/>
  <c r="B3855" i="5"/>
  <c r="B3854" i="5"/>
  <c r="B3853" i="5"/>
  <c r="B3852" i="5"/>
  <c r="B3851" i="5"/>
  <c r="B3850" i="5"/>
  <c r="B3849" i="5"/>
  <c r="B3848" i="5"/>
  <c r="B3847" i="5"/>
  <c r="B3846" i="5"/>
  <c r="B3845" i="5"/>
  <c r="B3844" i="5"/>
  <c r="B3843" i="5"/>
  <c r="B3842" i="5"/>
  <c r="B3841" i="5"/>
  <c r="B3840" i="5"/>
  <c r="B3839" i="5"/>
  <c r="B3838" i="5"/>
  <c r="B3837" i="5"/>
  <c r="B3836" i="5"/>
  <c r="B3835" i="5"/>
  <c r="B3834" i="5"/>
  <c r="B3833" i="5"/>
  <c r="B3832" i="5"/>
  <c r="B3831" i="5"/>
  <c r="B3830" i="5"/>
  <c r="B3829" i="5"/>
  <c r="B3828" i="5"/>
  <c r="B3827" i="5"/>
  <c r="B3826" i="5"/>
  <c r="B3825" i="5"/>
  <c r="B3824" i="5"/>
  <c r="B3823" i="5"/>
  <c r="B3822" i="5"/>
  <c r="B3821" i="5"/>
  <c r="B3820" i="5"/>
  <c r="B3819" i="5"/>
  <c r="B3818" i="5"/>
  <c r="B3817" i="5"/>
  <c r="B3816" i="5"/>
  <c r="B3815" i="5"/>
  <c r="B3814" i="5"/>
  <c r="B3813" i="5"/>
  <c r="B3812" i="5"/>
  <c r="B3811" i="5"/>
  <c r="B3810" i="5"/>
  <c r="B3809" i="5"/>
  <c r="B3808" i="5"/>
  <c r="B3807" i="5"/>
  <c r="B3806" i="5"/>
  <c r="B3805" i="5"/>
  <c r="B3804" i="5"/>
  <c r="B3803" i="5"/>
  <c r="B3802" i="5"/>
  <c r="B3801" i="5"/>
  <c r="B3800" i="5"/>
  <c r="B3799" i="5"/>
  <c r="B3798" i="5"/>
  <c r="B3797" i="5"/>
  <c r="B3796" i="5"/>
  <c r="B3795" i="5"/>
  <c r="B3794" i="5"/>
  <c r="B3793" i="5"/>
  <c r="B3792" i="5"/>
  <c r="B3791" i="5"/>
  <c r="B3790" i="5"/>
  <c r="B3789" i="5"/>
  <c r="B3788" i="5"/>
  <c r="B3787" i="5"/>
  <c r="B3786" i="5"/>
  <c r="B3785" i="5"/>
  <c r="B3784" i="5"/>
  <c r="B3783" i="5"/>
  <c r="B3782" i="5"/>
  <c r="B3781" i="5"/>
  <c r="B3780" i="5"/>
  <c r="B3779" i="5"/>
  <c r="B3778" i="5"/>
  <c r="B3777" i="5"/>
  <c r="B3776" i="5"/>
  <c r="B3775" i="5"/>
  <c r="B3774" i="5"/>
  <c r="B3773" i="5"/>
  <c r="B3772" i="5"/>
  <c r="B3771" i="5"/>
  <c r="B3770" i="5"/>
  <c r="B3769" i="5"/>
  <c r="B3768" i="5"/>
  <c r="B3767" i="5"/>
  <c r="B3766" i="5"/>
  <c r="B3765" i="5"/>
  <c r="B3764" i="5"/>
  <c r="B3763" i="5"/>
  <c r="B3762" i="5"/>
  <c r="B3761" i="5"/>
  <c r="B3760" i="5"/>
  <c r="B3759" i="5"/>
  <c r="B3758" i="5"/>
  <c r="B3757" i="5"/>
  <c r="B3756" i="5"/>
  <c r="B3755" i="5"/>
  <c r="B3754" i="5"/>
  <c r="B3753" i="5"/>
  <c r="B3752" i="5"/>
  <c r="B3751" i="5"/>
  <c r="B3750" i="5"/>
  <c r="B3749" i="5"/>
  <c r="B3748" i="5"/>
  <c r="B3747" i="5"/>
  <c r="B3746" i="5"/>
  <c r="B3745" i="5"/>
  <c r="B3744" i="5"/>
  <c r="B3743" i="5"/>
  <c r="B3742" i="5"/>
  <c r="B3741" i="5"/>
  <c r="B3740" i="5"/>
  <c r="B3739" i="5"/>
  <c r="B3738" i="5"/>
  <c r="B3737" i="5"/>
  <c r="B3736" i="5"/>
  <c r="B3735" i="5"/>
  <c r="B3734" i="5"/>
  <c r="B3733" i="5"/>
  <c r="B3732" i="5"/>
  <c r="B3731" i="5"/>
  <c r="B3730" i="5"/>
  <c r="B3729" i="5"/>
  <c r="B3728" i="5"/>
  <c r="B3727" i="5"/>
  <c r="B3726" i="5"/>
  <c r="B3725" i="5"/>
  <c r="B3724" i="5"/>
  <c r="B3723" i="5"/>
  <c r="B3722" i="5"/>
  <c r="B3721" i="5"/>
  <c r="B3720" i="5"/>
  <c r="B3719" i="5"/>
  <c r="B3718" i="5"/>
  <c r="B3717" i="5"/>
  <c r="B3716" i="5"/>
  <c r="B3715" i="5"/>
  <c r="B3714" i="5"/>
  <c r="B3713" i="5"/>
  <c r="B3712" i="5"/>
  <c r="B3711" i="5"/>
  <c r="B3710" i="5"/>
  <c r="B3709" i="5"/>
  <c r="B3708" i="5"/>
  <c r="B3707" i="5"/>
  <c r="B3706" i="5"/>
  <c r="B3705" i="5"/>
  <c r="B3704" i="5"/>
  <c r="B3703" i="5"/>
  <c r="B3702" i="5"/>
  <c r="B3701" i="5"/>
  <c r="B3700" i="5"/>
  <c r="B3699" i="5"/>
  <c r="B3698" i="5"/>
  <c r="B3697" i="5"/>
  <c r="B3696" i="5"/>
  <c r="B3695" i="5"/>
  <c r="B3694" i="5"/>
  <c r="B3693" i="5"/>
  <c r="B3692" i="5"/>
  <c r="B3691" i="5"/>
  <c r="B3690" i="5"/>
  <c r="B3689" i="5"/>
  <c r="B3688" i="5"/>
  <c r="B3687" i="5"/>
  <c r="B3686" i="5"/>
  <c r="B3685" i="5"/>
  <c r="B3684" i="5"/>
  <c r="B3683" i="5"/>
  <c r="B3682" i="5"/>
  <c r="B3681" i="5"/>
  <c r="B3680" i="5"/>
  <c r="B3679" i="5"/>
  <c r="B3678" i="5"/>
  <c r="B3677" i="5"/>
  <c r="B3676" i="5"/>
  <c r="B3675" i="5"/>
  <c r="B3674" i="5"/>
  <c r="B3673" i="5"/>
  <c r="B3672" i="5"/>
  <c r="B3671" i="5"/>
  <c r="B3670" i="5"/>
  <c r="B3669" i="5"/>
  <c r="B3668" i="5"/>
  <c r="B3667" i="5"/>
  <c r="B3666" i="5"/>
  <c r="B3665" i="5"/>
  <c r="B3664" i="5"/>
  <c r="B3663" i="5"/>
  <c r="B3662" i="5"/>
  <c r="B3661" i="5"/>
  <c r="B3660" i="5"/>
  <c r="B3659" i="5"/>
  <c r="B3658" i="5"/>
  <c r="B3657" i="5"/>
  <c r="B3656" i="5"/>
  <c r="B3655" i="5"/>
  <c r="B3654" i="5"/>
  <c r="B3653" i="5"/>
  <c r="B3652" i="5"/>
  <c r="B3651" i="5"/>
  <c r="B3650" i="5"/>
  <c r="B3649" i="5"/>
  <c r="B3648" i="5"/>
  <c r="B3647" i="5"/>
  <c r="B3646" i="5"/>
  <c r="B3645" i="5"/>
  <c r="B3644" i="5"/>
  <c r="B3643" i="5"/>
  <c r="B3642" i="5"/>
  <c r="B3641" i="5"/>
  <c r="B3640" i="5"/>
  <c r="B3639" i="5"/>
  <c r="B3638" i="5"/>
  <c r="B3637" i="5"/>
  <c r="B3636" i="5"/>
  <c r="B3635" i="5"/>
  <c r="B3634" i="5"/>
  <c r="B3633" i="5"/>
  <c r="B3632" i="5"/>
  <c r="B3631" i="5"/>
  <c r="B3630" i="5"/>
  <c r="B3629" i="5"/>
  <c r="B3628" i="5"/>
  <c r="B3627" i="5"/>
  <c r="B3626" i="5"/>
  <c r="B3625" i="5"/>
  <c r="B3624" i="5"/>
  <c r="B3623" i="5"/>
  <c r="B3622" i="5"/>
  <c r="B3621" i="5"/>
  <c r="B3620" i="5"/>
  <c r="B3619" i="5"/>
  <c r="B3618" i="5"/>
  <c r="B3617" i="5"/>
  <c r="B3616" i="5"/>
  <c r="B3615" i="5"/>
  <c r="B3614" i="5"/>
  <c r="B3613" i="5"/>
  <c r="B3612" i="5"/>
  <c r="B3611" i="5"/>
  <c r="B3610" i="5"/>
  <c r="B3609" i="5"/>
  <c r="B3608" i="5"/>
  <c r="B3607" i="5"/>
  <c r="B3606" i="5"/>
  <c r="B3605" i="5"/>
  <c r="B3604" i="5"/>
  <c r="B3603" i="5"/>
  <c r="B3602" i="5"/>
  <c r="B3601" i="5"/>
  <c r="B3600" i="5"/>
  <c r="B3599" i="5"/>
  <c r="B3598" i="5"/>
  <c r="B3597" i="5"/>
  <c r="B3596" i="5"/>
  <c r="B3595" i="5"/>
  <c r="B3594" i="5"/>
  <c r="B3593" i="5"/>
  <c r="B3592" i="5"/>
  <c r="B3591" i="5"/>
  <c r="B3590" i="5"/>
  <c r="B3589" i="5"/>
  <c r="B3588" i="5"/>
  <c r="B3587" i="5"/>
  <c r="B3586" i="5"/>
  <c r="B3585" i="5"/>
  <c r="B3584" i="5"/>
  <c r="B3583" i="5"/>
  <c r="B3582" i="5"/>
  <c r="B3581" i="5"/>
  <c r="B3580" i="5"/>
  <c r="B3579" i="5"/>
  <c r="B3578" i="5"/>
  <c r="B3577" i="5"/>
  <c r="B3576" i="5"/>
  <c r="B3575" i="5"/>
  <c r="B3574" i="5"/>
  <c r="B3573" i="5"/>
  <c r="B3572" i="5"/>
  <c r="B3571" i="5"/>
  <c r="B3570" i="5"/>
  <c r="B3569" i="5"/>
  <c r="B3568" i="5"/>
  <c r="B3567" i="5"/>
  <c r="B3566" i="5"/>
  <c r="B3565" i="5"/>
  <c r="B3564" i="5"/>
  <c r="B3563" i="5"/>
  <c r="B3562" i="5"/>
  <c r="B3561" i="5"/>
  <c r="B3560" i="5"/>
  <c r="B3559" i="5"/>
  <c r="B3558" i="5"/>
  <c r="B3557" i="5"/>
  <c r="B3556" i="5"/>
  <c r="B3555" i="5"/>
  <c r="B3554" i="5"/>
  <c r="B3553" i="5"/>
  <c r="B3552" i="5"/>
  <c r="B3551" i="5"/>
  <c r="B3550" i="5"/>
  <c r="B3549" i="5"/>
  <c r="B3548" i="5"/>
  <c r="B3547" i="5"/>
  <c r="B3546" i="5"/>
  <c r="B3545" i="5"/>
  <c r="B3544" i="5"/>
  <c r="B3543" i="5"/>
  <c r="B3542" i="5"/>
  <c r="B3541" i="5"/>
  <c r="B3540" i="5"/>
  <c r="B3539" i="5"/>
  <c r="B3538" i="5"/>
  <c r="B3537" i="5"/>
  <c r="B3536" i="5"/>
  <c r="B3535" i="5"/>
  <c r="B3534" i="5"/>
  <c r="B3533" i="5"/>
  <c r="B3532" i="5"/>
  <c r="B3531" i="5"/>
  <c r="B3530" i="5"/>
  <c r="B3529" i="5"/>
  <c r="B3528" i="5"/>
  <c r="B3527" i="5"/>
  <c r="B3526" i="5"/>
  <c r="B3525" i="5"/>
  <c r="B3524" i="5"/>
  <c r="B3523" i="5"/>
  <c r="B3522" i="5"/>
  <c r="B3521" i="5"/>
  <c r="B3520" i="5"/>
  <c r="B3519" i="5"/>
  <c r="B3518" i="5"/>
  <c r="B3517" i="5"/>
  <c r="B3516" i="5"/>
  <c r="B3515" i="5"/>
  <c r="B3514" i="5"/>
  <c r="B3513" i="5"/>
  <c r="B3512" i="5"/>
  <c r="B3511" i="5"/>
  <c r="B3510" i="5"/>
  <c r="B3509" i="5"/>
  <c r="B3508" i="5"/>
  <c r="B3507" i="5"/>
  <c r="B3506" i="5"/>
  <c r="B3505" i="5"/>
  <c r="B3504" i="5"/>
  <c r="B3503" i="5"/>
  <c r="B3502" i="5"/>
  <c r="B3501" i="5"/>
  <c r="B3500" i="5"/>
  <c r="B3499" i="5"/>
  <c r="B3498" i="5"/>
  <c r="B3497" i="5"/>
  <c r="B3496" i="5"/>
  <c r="B3495" i="5"/>
  <c r="B3494" i="5"/>
  <c r="B3493" i="5"/>
  <c r="B3492" i="5"/>
  <c r="B3491" i="5"/>
  <c r="B3490" i="5"/>
  <c r="B3489" i="5"/>
  <c r="B3488" i="5"/>
  <c r="B3487" i="5"/>
  <c r="B3486" i="5"/>
  <c r="B3485" i="5"/>
  <c r="B3484" i="5"/>
  <c r="B3483" i="5"/>
  <c r="B3482" i="5"/>
  <c r="B3481" i="5"/>
  <c r="B3480" i="5"/>
  <c r="B3479" i="5"/>
  <c r="B3478" i="5"/>
  <c r="B3477" i="5"/>
  <c r="B3476" i="5"/>
  <c r="B3475" i="5"/>
  <c r="B3474" i="5"/>
  <c r="B3473" i="5"/>
  <c r="B3472" i="5"/>
  <c r="B3471" i="5"/>
  <c r="B3470" i="5"/>
  <c r="B3469" i="5"/>
  <c r="B3468" i="5"/>
  <c r="B3467" i="5"/>
  <c r="B3466" i="5"/>
  <c r="B3465" i="5"/>
  <c r="B3464" i="5"/>
  <c r="B3463" i="5"/>
  <c r="B3462" i="5"/>
  <c r="B3461" i="5"/>
  <c r="B3460" i="5"/>
  <c r="B3459" i="5"/>
  <c r="B3458" i="5"/>
  <c r="B3457" i="5"/>
  <c r="B3456" i="5"/>
  <c r="B3455" i="5"/>
  <c r="B3454" i="5"/>
  <c r="B3453" i="5"/>
  <c r="B3452" i="5"/>
  <c r="B3451" i="5"/>
  <c r="B3450" i="5"/>
  <c r="B3449" i="5"/>
  <c r="B3448" i="5"/>
  <c r="B3447" i="5"/>
  <c r="B3446" i="5"/>
  <c r="B3445" i="5"/>
  <c r="B3444" i="5"/>
  <c r="B3443" i="5"/>
  <c r="B3442" i="5"/>
  <c r="B3441" i="5"/>
  <c r="B3440" i="5"/>
  <c r="B3439" i="5"/>
  <c r="B3438" i="5"/>
  <c r="B3437" i="5"/>
  <c r="B3436" i="5"/>
  <c r="B3435" i="5"/>
  <c r="B3434" i="5"/>
  <c r="B3433" i="5"/>
  <c r="B3432" i="5"/>
  <c r="B3431" i="5"/>
  <c r="B3430" i="5"/>
  <c r="B3429" i="5"/>
  <c r="B3428" i="5"/>
  <c r="B3427" i="5"/>
  <c r="B3426" i="5"/>
  <c r="B3425" i="5"/>
  <c r="B3424" i="5"/>
  <c r="B3423" i="5"/>
  <c r="B3422" i="5"/>
  <c r="B3421" i="5"/>
  <c r="B3420" i="5"/>
  <c r="B3419" i="5"/>
  <c r="B3418" i="5"/>
  <c r="B3417" i="5"/>
  <c r="B3416" i="5"/>
  <c r="B3415" i="5"/>
  <c r="B3414" i="5"/>
  <c r="B3413" i="5"/>
  <c r="B3412" i="5"/>
  <c r="B3411" i="5"/>
  <c r="B3410" i="5"/>
  <c r="B3409" i="5"/>
  <c r="B3408" i="5"/>
  <c r="B3407" i="5"/>
  <c r="B3406" i="5"/>
  <c r="B3405" i="5"/>
  <c r="B3404" i="5"/>
  <c r="B3403" i="5"/>
  <c r="B3402" i="5"/>
  <c r="B3401" i="5"/>
  <c r="B3400" i="5"/>
  <c r="B3399" i="5"/>
  <c r="B3398" i="5"/>
  <c r="B3397" i="5"/>
  <c r="B3396" i="5"/>
  <c r="B3395" i="5"/>
  <c r="B3394" i="5"/>
  <c r="B3393" i="5"/>
  <c r="B3392" i="5"/>
  <c r="B3391" i="5"/>
  <c r="B3390" i="5"/>
  <c r="B3389" i="5"/>
  <c r="B3388" i="5"/>
  <c r="B3387" i="5"/>
  <c r="B3386" i="5"/>
  <c r="B3385" i="5"/>
  <c r="B3384" i="5"/>
  <c r="B3383" i="5"/>
  <c r="B3382" i="5"/>
  <c r="B3381" i="5"/>
  <c r="B3380" i="5"/>
  <c r="B3379" i="5"/>
  <c r="B3378" i="5"/>
  <c r="B3377" i="5"/>
  <c r="B3376" i="5"/>
  <c r="B3375" i="5"/>
  <c r="B3374" i="5"/>
  <c r="B3373" i="5"/>
  <c r="B3372" i="5"/>
  <c r="B3371" i="5"/>
  <c r="B3370" i="5"/>
  <c r="B3369" i="5"/>
  <c r="B3368" i="5"/>
  <c r="B3367" i="5"/>
  <c r="B3366" i="5"/>
  <c r="B3365" i="5"/>
  <c r="B3364" i="5"/>
  <c r="B3363" i="5"/>
  <c r="B3362" i="5"/>
  <c r="B3361" i="5"/>
  <c r="B3360" i="5"/>
  <c r="B3359" i="5"/>
  <c r="B3358" i="5"/>
  <c r="B3357" i="5"/>
  <c r="B3356" i="5"/>
  <c r="B3355" i="5"/>
  <c r="B3354" i="5"/>
  <c r="B3353" i="5"/>
  <c r="B3352" i="5"/>
  <c r="B3351" i="5"/>
  <c r="B3350" i="5"/>
  <c r="B3349" i="5"/>
  <c r="B3348" i="5"/>
  <c r="B3347" i="5"/>
  <c r="B3346" i="5"/>
  <c r="B3345" i="5"/>
  <c r="B3344" i="5"/>
  <c r="B3343" i="5"/>
  <c r="B3342" i="5"/>
  <c r="B3341" i="5"/>
  <c r="B3340" i="5"/>
  <c r="B3339" i="5"/>
  <c r="B3338" i="5"/>
  <c r="B3337" i="5"/>
  <c r="B3336" i="5"/>
  <c r="B3335" i="5"/>
  <c r="B3334" i="5"/>
  <c r="B3333" i="5"/>
  <c r="B3332" i="5"/>
  <c r="B3331" i="5"/>
  <c r="B3330" i="5"/>
  <c r="B3329" i="5"/>
  <c r="B3328" i="5"/>
  <c r="B3327" i="5"/>
  <c r="B3326" i="5"/>
  <c r="B3325" i="5"/>
  <c r="B3324" i="5"/>
  <c r="B3323" i="5"/>
  <c r="B3322" i="5"/>
  <c r="B3321" i="5"/>
  <c r="B3320" i="5"/>
  <c r="B3319" i="5"/>
  <c r="B3318" i="5"/>
  <c r="B3317" i="5"/>
  <c r="B3316" i="5"/>
  <c r="B3315" i="5"/>
  <c r="B3314" i="5"/>
  <c r="B3313" i="5"/>
  <c r="B3312" i="5"/>
  <c r="B3311" i="5"/>
  <c r="B3310" i="5"/>
  <c r="B3309" i="5"/>
  <c r="B3308" i="5"/>
  <c r="B3307" i="5"/>
  <c r="B3306" i="5"/>
  <c r="B3305" i="5"/>
  <c r="B3304" i="5"/>
  <c r="B3303" i="5"/>
  <c r="B3302" i="5"/>
  <c r="B3301" i="5"/>
  <c r="B3300" i="5"/>
  <c r="B3299" i="5"/>
  <c r="B3298" i="5"/>
  <c r="B3297" i="5"/>
  <c r="B3296" i="5"/>
  <c r="B3295" i="5"/>
  <c r="B3294" i="5"/>
  <c r="B3293" i="5"/>
  <c r="B3292" i="5"/>
  <c r="B3291" i="5"/>
  <c r="B3290" i="5"/>
  <c r="B3289" i="5"/>
  <c r="B3288" i="5"/>
  <c r="B3287" i="5"/>
  <c r="B3286" i="5"/>
  <c r="B3285" i="5"/>
  <c r="B3284" i="5"/>
  <c r="B3283" i="5"/>
  <c r="B3282" i="5"/>
  <c r="B3281" i="5"/>
  <c r="B3280" i="5"/>
  <c r="B3279" i="5"/>
  <c r="B3278" i="5"/>
  <c r="B3277" i="5"/>
  <c r="B3276" i="5"/>
  <c r="B3275" i="5"/>
  <c r="B3274" i="5"/>
  <c r="B3273" i="5"/>
  <c r="B3272" i="5"/>
  <c r="B3271" i="5"/>
  <c r="B3270" i="5"/>
  <c r="B3269" i="5"/>
  <c r="B3268" i="5"/>
  <c r="B3267" i="5"/>
  <c r="B3266" i="5"/>
  <c r="B3265" i="5"/>
  <c r="B3264" i="5"/>
  <c r="B3263" i="5"/>
  <c r="B3262" i="5"/>
  <c r="B3261" i="5"/>
  <c r="B3260" i="5"/>
  <c r="B3259" i="5"/>
  <c r="B3258" i="5"/>
  <c r="B3257" i="5"/>
  <c r="B3256" i="5"/>
  <c r="B3255" i="5"/>
  <c r="B3254" i="5"/>
  <c r="B3253" i="5"/>
  <c r="B3252" i="5"/>
  <c r="B3251" i="5"/>
  <c r="B3250" i="5"/>
  <c r="B3249" i="5"/>
  <c r="B3248" i="5"/>
  <c r="B3247" i="5"/>
  <c r="B3246" i="5"/>
  <c r="B3245" i="5"/>
  <c r="B3244" i="5"/>
  <c r="B3243" i="5"/>
  <c r="B3242" i="5"/>
  <c r="B3241" i="5"/>
  <c r="B3240" i="5"/>
  <c r="B3239" i="5"/>
  <c r="B3238" i="5"/>
  <c r="B3237" i="5"/>
  <c r="B3236" i="5"/>
  <c r="B3235" i="5"/>
  <c r="B3234" i="5"/>
  <c r="B3233" i="5"/>
  <c r="B3232" i="5"/>
  <c r="B3231" i="5"/>
  <c r="B3230" i="5"/>
  <c r="B3229" i="5"/>
  <c r="B3228" i="5"/>
  <c r="B3227" i="5"/>
  <c r="B3226" i="5"/>
  <c r="B3225" i="5"/>
  <c r="B3224" i="5"/>
  <c r="B3223" i="5"/>
  <c r="B3222" i="5"/>
  <c r="B3221" i="5"/>
  <c r="B3220" i="5"/>
  <c r="B3219" i="5"/>
  <c r="B3218" i="5"/>
  <c r="B3217" i="5"/>
  <c r="B3216" i="5"/>
  <c r="B3215" i="5"/>
  <c r="B3214" i="5"/>
  <c r="B3213" i="5"/>
  <c r="B3212" i="5"/>
  <c r="B3211" i="5"/>
  <c r="B3210" i="5"/>
  <c r="B3209" i="5"/>
  <c r="B3208" i="5"/>
  <c r="B3207" i="5"/>
  <c r="B3206" i="5"/>
  <c r="B3205" i="5"/>
  <c r="B3204" i="5"/>
  <c r="B3203" i="5"/>
  <c r="B3202" i="5"/>
  <c r="B3201" i="5"/>
  <c r="B3200" i="5"/>
  <c r="B3199" i="5"/>
  <c r="B3198" i="5"/>
  <c r="B3197" i="5"/>
  <c r="B3196" i="5"/>
  <c r="B3195" i="5"/>
  <c r="B3194" i="5"/>
  <c r="B3193" i="5"/>
  <c r="B3192" i="5"/>
  <c r="B3191" i="5"/>
  <c r="B3190" i="5"/>
  <c r="B3189" i="5"/>
  <c r="B3188" i="5"/>
  <c r="B3187" i="5"/>
  <c r="B3186" i="5"/>
  <c r="B3185" i="5"/>
  <c r="B3184" i="5"/>
  <c r="B3183" i="5"/>
  <c r="B3182" i="5"/>
  <c r="B3181" i="5"/>
  <c r="B3180" i="5"/>
  <c r="B3179" i="5"/>
  <c r="B3178" i="5"/>
  <c r="B3177" i="5"/>
  <c r="B3176" i="5"/>
  <c r="B3175" i="5"/>
  <c r="B3174" i="5"/>
  <c r="B3173" i="5"/>
  <c r="B3172" i="5"/>
  <c r="B3171" i="5"/>
  <c r="B3170" i="5"/>
  <c r="B3169" i="5"/>
  <c r="B3168" i="5"/>
  <c r="B3167" i="5"/>
  <c r="B3166" i="5"/>
  <c r="B3165" i="5"/>
  <c r="B3164" i="5"/>
  <c r="B3163" i="5"/>
  <c r="B3162" i="5"/>
  <c r="B3161" i="5"/>
  <c r="B3160" i="5"/>
  <c r="B3159" i="5"/>
  <c r="B3158" i="5"/>
  <c r="B3157" i="5"/>
  <c r="B3156" i="5"/>
  <c r="B3155" i="5"/>
  <c r="B3154" i="5"/>
  <c r="B3153" i="5"/>
  <c r="B3152" i="5"/>
  <c r="B3151" i="5"/>
  <c r="B3150" i="5"/>
  <c r="B3149" i="5"/>
  <c r="B3148" i="5"/>
  <c r="B3147" i="5"/>
  <c r="B3146" i="5"/>
  <c r="B3145" i="5"/>
  <c r="B3144" i="5"/>
  <c r="B3143" i="5"/>
  <c r="B3142" i="5"/>
  <c r="B3141" i="5"/>
  <c r="B3140" i="5"/>
  <c r="B3139" i="5"/>
  <c r="B3138" i="5"/>
  <c r="B3137" i="5"/>
  <c r="B3136" i="5"/>
  <c r="B3135" i="5"/>
  <c r="B3134" i="5"/>
  <c r="B3133" i="5"/>
  <c r="B3132" i="5"/>
  <c r="B3131" i="5"/>
  <c r="B3130" i="5"/>
  <c r="B3129" i="5"/>
  <c r="B3128" i="5"/>
  <c r="B3127" i="5"/>
  <c r="B3126" i="5"/>
  <c r="B3125" i="5"/>
  <c r="B3124" i="5"/>
  <c r="B3123" i="5"/>
  <c r="B3122" i="5"/>
  <c r="B3121" i="5"/>
  <c r="B3120" i="5"/>
  <c r="B3119" i="5"/>
  <c r="B3118" i="5"/>
  <c r="B3117" i="5"/>
  <c r="B3116" i="5"/>
  <c r="B3115" i="5"/>
  <c r="B3114" i="5"/>
  <c r="B3113" i="5"/>
  <c r="B3112" i="5"/>
  <c r="B3111" i="5"/>
  <c r="B3110" i="5"/>
  <c r="B3109" i="5"/>
  <c r="B3108" i="5"/>
  <c r="B3107" i="5"/>
  <c r="B3106" i="5"/>
  <c r="B3105" i="5"/>
  <c r="B3104" i="5"/>
  <c r="B3103" i="5"/>
  <c r="B3102" i="5"/>
  <c r="B3101" i="5"/>
  <c r="B3100" i="5"/>
  <c r="B3099" i="5"/>
  <c r="B3098" i="5"/>
  <c r="B3097" i="5"/>
  <c r="B3096" i="5"/>
  <c r="B3095" i="5"/>
  <c r="B3094" i="5"/>
  <c r="B3093" i="5"/>
  <c r="B3092" i="5"/>
  <c r="B3091" i="5"/>
  <c r="B3090" i="5"/>
  <c r="B3089" i="5"/>
  <c r="B3088" i="5"/>
  <c r="B3087" i="5"/>
  <c r="B3086" i="5"/>
  <c r="B3085" i="5"/>
  <c r="B3084" i="5"/>
  <c r="B3083" i="5"/>
  <c r="B3082" i="5"/>
  <c r="B3081" i="5"/>
  <c r="B3080" i="5"/>
  <c r="B3079" i="5"/>
  <c r="B3078" i="5"/>
  <c r="B3077" i="5"/>
  <c r="B3076" i="5"/>
  <c r="B3075" i="5"/>
  <c r="B3074" i="5"/>
  <c r="B3073" i="5"/>
  <c r="B3072" i="5"/>
  <c r="B3071" i="5"/>
  <c r="B3070" i="5"/>
  <c r="B3069" i="5"/>
  <c r="B3068" i="5"/>
  <c r="B3067" i="5"/>
  <c r="B3066" i="5"/>
  <c r="B3065" i="5"/>
  <c r="B3064" i="5"/>
  <c r="B3063" i="5"/>
  <c r="B3062" i="5"/>
  <c r="B3061" i="5"/>
  <c r="B3060" i="5"/>
  <c r="B3059" i="5"/>
  <c r="B3058" i="5"/>
  <c r="B3057" i="5"/>
  <c r="B3056" i="5"/>
  <c r="B3055" i="5"/>
  <c r="B3054" i="5"/>
  <c r="B3053" i="5"/>
  <c r="B3052" i="5"/>
  <c r="B3051" i="5"/>
  <c r="B3050" i="5"/>
  <c r="B3049" i="5"/>
  <c r="B3048" i="5"/>
  <c r="B3047" i="5"/>
  <c r="B3046" i="5"/>
  <c r="B3045" i="5"/>
  <c r="B3044" i="5"/>
  <c r="B3043" i="5"/>
  <c r="B3042" i="5"/>
  <c r="B3041" i="5"/>
  <c r="B3040" i="5"/>
  <c r="B3039" i="5"/>
  <c r="B3038" i="5"/>
  <c r="B3037" i="5"/>
  <c r="B3036" i="5"/>
  <c r="B3035" i="5"/>
  <c r="B3034" i="5"/>
  <c r="B3033" i="5"/>
  <c r="B3032" i="5"/>
  <c r="B3031" i="5"/>
  <c r="B3030" i="5"/>
  <c r="B3029" i="5"/>
  <c r="B3028" i="5"/>
  <c r="B3027" i="5"/>
  <c r="B3026" i="5"/>
  <c r="B3025" i="5"/>
  <c r="B3024" i="5"/>
  <c r="B3023" i="5"/>
  <c r="B3022" i="5"/>
  <c r="B3021" i="5"/>
  <c r="B3020" i="5"/>
  <c r="B3019" i="5"/>
  <c r="B3018" i="5"/>
  <c r="B3017" i="5"/>
  <c r="B3016" i="5"/>
  <c r="B3015" i="5"/>
  <c r="B3014" i="5"/>
  <c r="B3013" i="5"/>
  <c r="B3012" i="5"/>
  <c r="B3011" i="5"/>
  <c r="B3010" i="5"/>
  <c r="B3009" i="5"/>
  <c r="B3008" i="5"/>
  <c r="B3007" i="5"/>
  <c r="B3006" i="5"/>
  <c r="B3005" i="5"/>
  <c r="B3004" i="5"/>
  <c r="B3003" i="5"/>
  <c r="B3002" i="5"/>
  <c r="B3001" i="5"/>
  <c r="B3000" i="5"/>
  <c r="B2999" i="5"/>
  <c r="B2998" i="5"/>
  <c r="B2997" i="5"/>
  <c r="B2996" i="5"/>
  <c r="B2995" i="5"/>
  <c r="B2994" i="5"/>
  <c r="B2993" i="5"/>
  <c r="B2992" i="5"/>
  <c r="B2991" i="5"/>
  <c r="B2990" i="5"/>
  <c r="B2989" i="5"/>
  <c r="B2988" i="5"/>
  <c r="B2987" i="5"/>
  <c r="B2986" i="5"/>
  <c r="B2985" i="5"/>
  <c r="B2984" i="5"/>
  <c r="B2983" i="5"/>
  <c r="B2982" i="5"/>
  <c r="B2981" i="5"/>
  <c r="B2980" i="5"/>
  <c r="B2979" i="5"/>
  <c r="B2978" i="5"/>
  <c r="B2977" i="5"/>
  <c r="B2976" i="5"/>
  <c r="B2975" i="5"/>
  <c r="B2974" i="5"/>
  <c r="B2973" i="5"/>
  <c r="B2972" i="5"/>
  <c r="B2971" i="5"/>
  <c r="B2970" i="5"/>
  <c r="B2969" i="5"/>
  <c r="B2968" i="5"/>
  <c r="B2967" i="5"/>
  <c r="B2966" i="5"/>
  <c r="B2965" i="5"/>
  <c r="B2964" i="5"/>
  <c r="B2963" i="5"/>
  <c r="B2962" i="5"/>
  <c r="B2961" i="5"/>
  <c r="B2960" i="5"/>
  <c r="B2959" i="5"/>
  <c r="B2958" i="5"/>
  <c r="B2957" i="5"/>
  <c r="B2956" i="5"/>
  <c r="B2955" i="5"/>
  <c r="B2954" i="5"/>
  <c r="B2953" i="5"/>
  <c r="B2952" i="5"/>
  <c r="B2951" i="5"/>
  <c r="B2950" i="5"/>
  <c r="B2949" i="5"/>
  <c r="B2948" i="5"/>
  <c r="B2947" i="5"/>
  <c r="B2946" i="5"/>
  <c r="B2945" i="5"/>
  <c r="B2944" i="5"/>
  <c r="B2943" i="5"/>
  <c r="B2942" i="5"/>
  <c r="B2941" i="5"/>
  <c r="B2940" i="5"/>
  <c r="B2939" i="5"/>
  <c r="B2938" i="5"/>
  <c r="B2937" i="5"/>
  <c r="B2936" i="5"/>
  <c r="B2935" i="5"/>
  <c r="B2934" i="5"/>
  <c r="B2933" i="5"/>
  <c r="B2932" i="5"/>
  <c r="B2931" i="5"/>
  <c r="B2930" i="5"/>
  <c r="B2929" i="5"/>
  <c r="B2928" i="5"/>
  <c r="B2927" i="5"/>
  <c r="B2926" i="5"/>
  <c r="B2925" i="5"/>
  <c r="B2924" i="5"/>
  <c r="B2923" i="5"/>
  <c r="B2922" i="5"/>
  <c r="B2921" i="5"/>
  <c r="B2920" i="5"/>
  <c r="B2919" i="5"/>
  <c r="B2918" i="5"/>
  <c r="B2917" i="5"/>
  <c r="B2916" i="5"/>
  <c r="B2915" i="5"/>
  <c r="B2914" i="5"/>
  <c r="B2913" i="5"/>
  <c r="B2912" i="5"/>
  <c r="B2911" i="5"/>
  <c r="B2910" i="5"/>
  <c r="B2909" i="5"/>
  <c r="B2908" i="5"/>
  <c r="B2907" i="5"/>
  <c r="B2906" i="5"/>
  <c r="B2905" i="5"/>
  <c r="B2904" i="5"/>
  <c r="B2903" i="5"/>
  <c r="B2902" i="5"/>
  <c r="B2901" i="5"/>
  <c r="B2900" i="5"/>
  <c r="B2899" i="5"/>
  <c r="B2898" i="5"/>
  <c r="B2897" i="5"/>
  <c r="B2896" i="5"/>
  <c r="B2895" i="5"/>
  <c r="B2894" i="5"/>
  <c r="B2893" i="5"/>
  <c r="B2892" i="5"/>
  <c r="B2891" i="5"/>
  <c r="B2890" i="5"/>
  <c r="B2889" i="5"/>
  <c r="B2888" i="5"/>
  <c r="B2887" i="5"/>
  <c r="B2886" i="5"/>
  <c r="B2885" i="5"/>
  <c r="B2884" i="5"/>
  <c r="B2883" i="5"/>
  <c r="B2882" i="5"/>
  <c r="B2881" i="5"/>
  <c r="B2880" i="5"/>
  <c r="B2879" i="5"/>
  <c r="B2878" i="5"/>
  <c r="B2877" i="5"/>
  <c r="B2876" i="5"/>
  <c r="B2875" i="5"/>
  <c r="B2874" i="5"/>
  <c r="B2873" i="5"/>
  <c r="B2872" i="5"/>
  <c r="B2871" i="5"/>
  <c r="B2870" i="5"/>
  <c r="B2869" i="5"/>
  <c r="B2868" i="5"/>
  <c r="B2867" i="5"/>
  <c r="B2866" i="5"/>
  <c r="B2865" i="5"/>
  <c r="B2864" i="5"/>
  <c r="B2863" i="5"/>
  <c r="B2862" i="5"/>
  <c r="B2861" i="5"/>
  <c r="B2860" i="5"/>
  <c r="B2859" i="5"/>
  <c r="B2858" i="5"/>
  <c r="B2857" i="5"/>
  <c r="B2856" i="5"/>
  <c r="B2855" i="5"/>
  <c r="B2854" i="5"/>
  <c r="B2853" i="5"/>
  <c r="B2852" i="5"/>
  <c r="B2851" i="5"/>
  <c r="B2850" i="5"/>
  <c r="B2849" i="5"/>
  <c r="B2848" i="5"/>
  <c r="B2847" i="5"/>
  <c r="B2846" i="5"/>
  <c r="B2845" i="5"/>
  <c r="B2844" i="5"/>
  <c r="B2843" i="5"/>
  <c r="B2842" i="5"/>
  <c r="B2841" i="5"/>
  <c r="B2840" i="5"/>
  <c r="B2839" i="5"/>
  <c r="B2838" i="5"/>
  <c r="B2837" i="5"/>
  <c r="B2836" i="5"/>
  <c r="B2835" i="5"/>
  <c r="B2834" i="5"/>
  <c r="B2833" i="5"/>
  <c r="B2832" i="5"/>
  <c r="B2831" i="5"/>
  <c r="B2830" i="5"/>
  <c r="B2829" i="5"/>
  <c r="B2828" i="5"/>
  <c r="B2827" i="5"/>
  <c r="B2826" i="5"/>
  <c r="B2825" i="5"/>
  <c r="B2824" i="5"/>
  <c r="B2823" i="5"/>
  <c r="B2822" i="5"/>
  <c r="B2821" i="5"/>
  <c r="B2820" i="5"/>
  <c r="B2819" i="5"/>
  <c r="B2818" i="5"/>
  <c r="B2817" i="5"/>
  <c r="B2816" i="5"/>
  <c r="B2815" i="5"/>
  <c r="B2814" i="5"/>
  <c r="B2813" i="5"/>
  <c r="B2812" i="5"/>
  <c r="B2811" i="5"/>
  <c r="B2810" i="5"/>
  <c r="B2809" i="5"/>
  <c r="B2808" i="5"/>
  <c r="B2807" i="5"/>
  <c r="B2806" i="5"/>
  <c r="B2805" i="5"/>
  <c r="B2804" i="5"/>
  <c r="B2803" i="5"/>
  <c r="B2802" i="5"/>
  <c r="B2801" i="5"/>
  <c r="B2800" i="5"/>
  <c r="B2799" i="5"/>
  <c r="B2798" i="5"/>
  <c r="B2797" i="5"/>
  <c r="B2796" i="5"/>
  <c r="B2795" i="5"/>
  <c r="B2794" i="5"/>
  <c r="B2793" i="5"/>
  <c r="B2792" i="5"/>
  <c r="B2791" i="5"/>
  <c r="B2790" i="5"/>
  <c r="B2789" i="5"/>
  <c r="B2788" i="5"/>
  <c r="B2787" i="5"/>
  <c r="B2786" i="5"/>
  <c r="B2785" i="5"/>
  <c r="B2784" i="5"/>
  <c r="B2783" i="5"/>
  <c r="B2782" i="5"/>
  <c r="B2781" i="5"/>
  <c r="B2780" i="5"/>
  <c r="B2779" i="5"/>
  <c r="B2778" i="5"/>
  <c r="B2777" i="5"/>
  <c r="B2776" i="5"/>
  <c r="B2775" i="5"/>
  <c r="B2774" i="5"/>
  <c r="B2773" i="5"/>
  <c r="B2772" i="5"/>
  <c r="B2771" i="5"/>
  <c r="B2770" i="5"/>
  <c r="B2769" i="5"/>
  <c r="B2768" i="5"/>
  <c r="B2767" i="5"/>
  <c r="B2766" i="5"/>
  <c r="B2765" i="5"/>
  <c r="B2764" i="5"/>
  <c r="B2763" i="5"/>
  <c r="B2762" i="5"/>
  <c r="B2761" i="5"/>
  <c r="B2760" i="5"/>
  <c r="B2759" i="5"/>
  <c r="B2758" i="5"/>
  <c r="B2757" i="5"/>
  <c r="B2756" i="5"/>
  <c r="B2755" i="5"/>
  <c r="B2754" i="5"/>
  <c r="B2753" i="5"/>
  <c r="B2752" i="5"/>
  <c r="B2751" i="5"/>
  <c r="B2750" i="5"/>
  <c r="B2749" i="5"/>
  <c r="B2748" i="5"/>
  <c r="B2747" i="5"/>
  <c r="B2746" i="5"/>
  <c r="B2745" i="5"/>
  <c r="B2744" i="5"/>
  <c r="B2743" i="5"/>
  <c r="B2742" i="5"/>
  <c r="B2741" i="5"/>
  <c r="B2740" i="5"/>
  <c r="B2739" i="5"/>
  <c r="B2738" i="5"/>
  <c r="B2737" i="5"/>
  <c r="B2736" i="5"/>
  <c r="B2735" i="5"/>
  <c r="B2734" i="5"/>
  <c r="B2733" i="5"/>
  <c r="B2732" i="5"/>
  <c r="B2731" i="5"/>
  <c r="B2730" i="5"/>
  <c r="B2729" i="5"/>
  <c r="B2728" i="5"/>
  <c r="B2727" i="5"/>
  <c r="B2726" i="5"/>
  <c r="B2725" i="5"/>
  <c r="B2724" i="5"/>
  <c r="B2723" i="5"/>
  <c r="B2722" i="5"/>
  <c r="B2721" i="5"/>
  <c r="B2720" i="5"/>
  <c r="B2719" i="5"/>
  <c r="B2718" i="5"/>
  <c r="B2717" i="5"/>
  <c r="B2716" i="5"/>
  <c r="B2715" i="5"/>
  <c r="B2714" i="5"/>
  <c r="B2713" i="5"/>
  <c r="B2712" i="5"/>
  <c r="B2711" i="5"/>
  <c r="B2710" i="5"/>
  <c r="B2709" i="5"/>
  <c r="B2708" i="5"/>
  <c r="B2707" i="5"/>
  <c r="B2706" i="5"/>
  <c r="B2705" i="5"/>
  <c r="B2704" i="5"/>
  <c r="B2703" i="5"/>
  <c r="B2702" i="5"/>
  <c r="B2701" i="5"/>
  <c r="B2700" i="5"/>
  <c r="B2699" i="5"/>
  <c r="B2698" i="5"/>
  <c r="B2697" i="5"/>
  <c r="B2696" i="5"/>
  <c r="B2695" i="5"/>
  <c r="B2694" i="5"/>
  <c r="B2693" i="5"/>
  <c r="B2692" i="5"/>
  <c r="B2691" i="5"/>
  <c r="B2690" i="5"/>
  <c r="B2689" i="5"/>
  <c r="B2688" i="5"/>
  <c r="B2687" i="5"/>
  <c r="B2686" i="5"/>
  <c r="B2685" i="5"/>
  <c r="B2684" i="5"/>
  <c r="B2683" i="5"/>
  <c r="B2682" i="5"/>
  <c r="B2681" i="5"/>
  <c r="B2680" i="5"/>
  <c r="B2679" i="5"/>
  <c r="B2678" i="5"/>
  <c r="B2677" i="5"/>
  <c r="B2676" i="5"/>
  <c r="B2675" i="5"/>
  <c r="B2674" i="5"/>
  <c r="B2673" i="5"/>
  <c r="B2672" i="5"/>
  <c r="B2671" i="5"/>
  <c r="B2670" i="5"/>
  <c r="B2669" i="5"/>
  <c r="B2668" i="5"/>
  <c r="B2667" i="5"/>
  <c r="B2666" i="5"/>
  <c r="B2665" i="5"/>
  <c r="B2664" i="5"/>
  <c r="B2663" i="5"/>
  <c r="B2662" i="5"/>
  <c r="B2661" i="5"/>
  <c r="B2660" i="5"/>
  <c r="B2659" i="5"/>
  <c r="B2658" i="5"/>
  <c r="B2657" i="5"/>
  <c r="B2656" i="5"/>
  <c r="B2655" i="5"/>
  <c r="B2654" i="5"/>
  <c r="B2653" i="5"/>
  <c r="B2652" i="5"/>
  <c r="B2651" i="5"/>
  <c r="B2650" i="5"/>
  <c r="B2649" i="5"/>
  <c r="B2648" i="5"/>
  <c r="B2647" i="5"/>
  <c r="B2646" i="5"/>
  <c r="B2645" i="5"/>
  <c r="B2644" i="5"/>
  <c r="B2643" i="5"/>
  <c r="B2642" i="5"/>
  <c r="B2641" i="5"/>
  <c r="B2640" i="5"/>
  <c r="B2639" i="5"/>
  <c r="B2638" i="5"/>
  <c r="B2637" i="5"/>
  <c r="B2636" i="5"/>
  <c r="B2635" i="5"/>
  <c r="B2634" i="5"/>
  <c r="B2633" i="5"/>
  <c r="B2632" i="5"/>
  <c r="B2631" i="5"/>
  <c r="B2630" i="5"/>
  <c r="B2629" i="5"/>
  <c r="B2628" i="5"/>
  <c r="B2627" i="5"/>
  <c r="B2626" i="5"/>
  <c r="B2625" i="5"/>
  <c r="B2624" i="5"/>
  <c r="B2623" i="5"/>
  <c r="B2622" i="5"/>
  <c r="B2621" i="5"/>
  <c r="B2620" i="5"/>
  <c r="B2619" i="5"/>
  <c r="B2618" i="5"/>
  <c r="B2617" i="5"/>
  <c r="B2616" i="5"/>
  <c r="B2615" i="5"/>
  <c r="B2614" i="5"/>
  <c r="B2613" i="5"/>
  <c r="B2612" i="5"/>
  <c r="B2611" i="5"/>
  <c r="B2610" i="5"/>
  <c r="B2609" i="5"/>
  <c r="B2608" i="5"/>
  <c r="B2607" i="5"/>
  <c r="B2606" i="5"/>
  <c r="B2605" i="5"/>
  <c r="B2604" i="5"/>
  <c r="B2603" i="5"/>
  <c r="B2602" i="5"/>
  <c r="B2601" i="5"/>
  <c r="B2600" i="5"/>
  <c r="B2599" i="5"/>
  <c r="B2598" i="5"/>
  <c r="B2597" i="5"/>
  <c r="B2596" i="5"/>
  <c r="B2595" i="5"/>
  <c r="B2594" i="5"/>
  <c r="B2593" i="5"/>
  <c r="B2592" i="5"/>
  <c r="B2591" i="5"/>
  <c r="B2590" i="5"/>
  <c r="B2589" i="5"/>
  <c r="B2588" i="5"/>
  <c r="B2587" i="5"/>
  <c r="B2586" i="5"/>
  <c r="B2585" i="5"/>
  <c r="B2584" i="5"/>
  <c r="B2583" i="5"/>
  <c r="B2582" i="5"/>
  <c r="B2581" i="5"/>
  <c r="B2580" i="5"/>
  <c r="B2579" i="5"/>
  <c r="B2578" i="5"/>
  <c r="B2577" i="5"/>
  <c r="B2576" i="5"/>
  <c r="B2575" i="5"/>
  <c r="B2574" i="5"/>
  <c r="B2573" i="5"/>
  <c r="B2572" i="5"/>
  <c r="B2571" i="5"/>
  <c r="B2570" i="5"/>
  <c r="B2569" i="5"/>
  <c r="B2568" i="5"/>
  <c r="B2567" i="5"/>
  <c r="B2566" i="5"/>
  <c r="B2565" i="5"/>
  <c r="B2564" i="5"/>
  <c r="B2563" i="5"/>
  <c r="B2562" i="5"/>
  <c r="B2561" i="5"/>
  <c r="B2560" i="5"/>
  <c r="B2559" i="5"/>
  <c r="B2558" i="5"/>
  <c r="B2557" i="5"/>
  <c r="B2556" i="5"/>
  <c r="B2555" i="5"/>
  <c r="B2554" i="5"/>
  <c r="B2553" i="5"/>
  <c r="B2552" i="5"/>
  <c r="B2551" i="5"/>
  <c r="B2550" i="5"/>
  <c r="B2549" i="5"/>
  <c r="B2548" i="5"/>
  <c r="B2547" i="5"/>
  <c r="B2546" i="5"/>
  <c r="B2545" i="5"/>
  <c r="B2544" i="5"/>
  <c r="B2543" i="5"/>
  <c r="B2542" i="5"/>
  <c r="B2541" i="5"/>
  <c r="B2540" i="5"/>
  <c r="B2539" i="5"/>
  <c r="B2538" i="5"/>
  <c r="B2537" i="5"/>
  <c r="B2536" i="5"/>
  <c r="B2535" i="5"/>
  <c r="B2534" i="5"/>
  <c r="B2533" i="5"/>
  <c r="B2532" i="5"/>
  <c r="B2531" i="5"/>
  <c r="B2530" i="5"/>
  <c r="B2529" i="5"/>
  <c r="B2528" i="5"/>
  <c r="B2527" i="5"/>
  <c r="B2526" i="5"/>
  <c r="B2525" i="5"/>
  <c r="B2524" i="5"/>
  <c r="B2523" i="5"/>
  <c r="B2522" i="5"/>
  <c r="B2521" i="5"/>
  <c r="B2520" i="5"/>
  <c r="B2519" i="5"/>
  <c r="B2518" i="5"/>
  <c r="B2517" i="5"/>
  <c r="B2516" i="5"/>
  <c r="B2515" i="5"/>
  <c r="B2514" i="5"/>
  <c r="B2513" i="5"/>
  <c r="B2512" i="5"/>
  <c r="B2511" i="5"/>
  <c r="B2510" i="5"/>
  <c r="B2509" i="5"/>
  <c r="B2508" i="5"/>
  <c r="B2507" i="5"/>
  <c r="B2506" i="5"/>
  <c r="B2505" i="5"/>
  <c r="B2504" i="5"/>
  <c r="B2503" i="5"/>
  <c r="B2502" i="5"/>
  <c r="B2501" i="5"/>
  <c r="B2500" i="5"/>
  <c r="B2499" i="5"/>
  <c r="B2498" i="5"/>
  <c r="B2497" i="5"/>
  <c r="B2496" i="5"/>
  <c r="B2495" i="5"/>
  <c r="B2494" i="5"/>
  <c r="B2493" i="5"/>
  <c r="B2492" i="5"/>
  <c r="B2491" i="5"/>
  <c r="B2490" i="5"/>
  <c r="B2489" i="5"/>
  <c r="B2488" i="5"/>
  <c r="B2487" i="5"/>
  <c r="B2486" i="5"/>
  <c r="B2485" i="5"/>
  <c r="B2484" i="5"/>
  <c r="B2483" i="5"/>
  <c r="B2482" i="5"/>
  <c r="B2481" i="5"/>
  <c r="B2480" i="5"/>
  <c r="B2479" i="5"/>
  <c r="B2478" i="5"/>
  <c r="B2477" i="5"/>
  <c r="B2476" i="5"/>
  <c r="B2475" i="5"/>
  <c r="B2474" i="5"/>
  <c r="B2473" i="5"/>
  <c r="B2472" i="5"/>
  <c r="B2471" i="5"/>
  <c r="B2470" i="5"/>
  <c r="B2469" i="5"/>
  <c r="B2468" i="5"/>
  <c r="B2467" i="5"/>
  <c r="B2466" i="5"/>
  <c r="B2465" i="5"/>
  <c r="B2464" i="5"/>
  <c r="B2463" i="5"/>
  <c r="B2462" i="5"/>
  <c r="B2461" i="5"/>
  <c r="B2460" i="5"/>
  <c r="B2459" i="5"/>
  <c r="B2458" i="5"/>
  <c r="B2457" i="5"/>
  <c r="B2456" i="5"/>
  <c r="B2455" i="5"/>
  <c r="B2454" i="5"/>
  <c r="B2453" i="5"/>
  <c r="B2452" i="5"/>
  <c r="B2451" i="5"/>
  <c r="B2450" i="5"/>
  <c r="B2449" i="5"/>
  <c r="B2448" i="5"/>
  <c r="B2447" i="5"/>
  <c r="B2446" i="5"/>
  <c r="B2445" i="5"/>
  <c r="B2444" i="5"/>
  <c r="B2443" i="5"/>
  <c r="B2442" i="5"/>
  <c r="B2441" i="5"/>
  <c r="B2440" i="5"/>
  <c r="B2439" i="5"/>
  <c r="B2438" i="5"/>
  <c r="B2437" i="5"/>
  <c r="B2436" i="5"/>
  <c r="B2435" i="5"/>
  <c r="B2434" i="5"/>
  <c r="B2433" i="5"/>
  <c r="B2432" i="5"/>
  <c r="B2431" i="5"/>
  <c r="B2430" i="5"/>
  <c r="B2429" i="5"/>
  <c r="B2428" i="5"/>
  <c r="B2427" i="5"/>
  <c r="B2426" i="5"/>
  <c r="B2425" i="5"/>
  <c r="B2424" i="5"/>
  <c r="B2423" i="5"/>
  <c r="B2422" i="5"/>
  <c r="B2421" i="5"/>
  <c r="B2420" i="5"/>
  <c r="B2419" i="5"/>
  <c r="B2418" i="5"/>
  <c r="B2417" i="5"/>
  <c r="B2416" i="5"/>
  <c r="B2415" i="5"/>
  <c r="B2414" i="5"/>
  <c r="B2413" i="5"/>
  <c r="B2412" i="5"/>
  <c r="B2411" i="5"/>
  <c r="B2410" i="5"/>
  <c r="B2409" i="5"/>
  <c r="B2408" i="5"/>
  <c r="B2407" i="5"/>
  <c r="B2406" i="5"/>
  <c r="B2405" i="5"/>
  <c r="B2404" i="5"/>
  <c r="B2403" i="5"/>
  <c r="B2402" i="5"/>
  <c r="B2401" i="5"/>
  <c r="B2400" i="5"/>
  <c r="B2399" i="5"/>
  <c r="B2398" i="5"/>
  <c r="B2397" i="5"/>
  <c r="B2396" i="5"/>
  <c r="B2395" i="5"/>
  <c r="B2394" i="5"/>
  <c r="B2393" i="5"/>
  <c r="B2392" i="5"/>
  <c r="B2391" i="5"/>
  <c r="B2390" i="5"/>
  <c r="B2389" i="5"/>
  <c r="B2388" i="5"/>
  <c r="B2387" i="5"/>
  <c r="B2386" i="5"/>
  <c r="B2385" i="5"/>
  <c r="B2384" i="5"/>
  <c r="B2383" i="5"/>
  <c r="B2382" i="5"/>
  <c r="B2381" i="5"/>
  <c r="B2380" i="5"/>
  <c r="B2379" i="5"/>
  <c r="B2378" i="5"/>
  <c r="B2377" i="5"/>
  <c r="B2376" i="5"/>
  <c r="B2375" i="5"/>
  <c r="B2374" i="5"/>
  <c r="B2373" i="5"/>
  <c r="B2372" i="5"/>
  <c r="B2371" i="5"/>
  <c r="B2370" i="5"/>
  <c r="B2369" i="5"/>
  <c r="B2368" i="5"/>
  <c r="B2367" i="5"/>
  <c r="B2366" i="5"/>
  <c r="B2365" i="5"/>
  <c r="B2364" i="5"/>
  <c r="B2363" i="5"/>
  <c r="B2362" i="5"/>
  <c r="B2361" i="5"/>
  <c r="B2360" i="5"/>
  <c r="B2359" i="5"/>
  <c r="B2358" i="5"/>
  <c r="B2357" i="5"/>
  <c r="B2356" i="5"/>
  <c r="B2355" i="5"/>
  <c r="B2354" i="5"/>
  <c r="B2353" i="5"/>
  <c r="B2352" i="5"/>
  <c r="B2351" i="5"/>
  <c r="B2350" i="5"/>
  <c r="B2349" i="5"/>
  <c r="B2348" i="5"/>
  <c r="B2347" i="5"/>
  <c r="B2346" i="5"/>
  <c r="B2345" i="5"/>
  <c r="B2344" i="5"/>
  <c r="B2343" i="5"/>
  <c r="B2342" i="5"/>
  <c r="B2341" i="5"/>
  <c r="B2340" i="5"/>
  <c r="B2339" i="5"/>
  <c r="B2338" i="5"/>
  <c r="B2337" i="5"/>
  <c r="B2336" i="5"/>
  <c r="B2335" i="5"/>
  <c r="B2334" i="5"/>
  <c r="B2333" i="5"/>
  <c r="B2332" i="5"/>
  <c r="B2331" i="5"/>
  <c r="B2330" i="5"/>
  <c r="B2329" i="5"/>
  <c r="B2328" i="5"/>
  <c r="B2327" i="5"/>
  <c r="B2326" i="5"/>
  <c r="B2325" i="5"/>
  <c r="B2324" i="5"/>
  <c r="B2323" i="5"/>
  <c r="B2322" i="5"/>
  <c r="B2321" i="5"/>
  <c r="B2320" i="5"/>
  <c r="B2319" i="5"/>
  <c r="B2318" i="5"/>
  <c r="B2317" i="5"/>
  <c r="B2316" i="5"/>
  <c r="B2315" i="5"/>
  <c r="B2314" i="5"/>
  <c r="B2313" i="5"/>
  <c r="B2312" i="5"/>
  <c r="B2311" i="5"/>
  <c r="B2310" i="5"/>
  <c r="B2309" i="5"/>
  <c r="B2308" i="5"/>
  <c r="B2307" i="5"/>
  <c r="B2306" i="5"/>
  <c r="B2305" i="5"/>
  <c r="B2304" i="5"/>
  <c r="B2303" i="5"/>
  <c r="B2302" i="5"/>
  <c r="B2301" i="5"/>
  <c r="B2300" i="5"/>
  <c r="B2299" i="5"/>
  <c r="B2298" i="5"/>
  <c r="B2297" i="5"/>
  <c r="B2296" i="5"/>
  <c r="B2295" i="5"/>
  <c r="B2294" i="5"/>
  <c r="B2293" i="5"/>
  <c r="B2292" i="5"/>
  <c r="B2291" i="5"/>
  <c r="B2290" i="5"/>
  <c r="B2289" i="5"/>
  <c r="B2288" i="5"/>
  <c r="B2287" i="5"/>
  <c r="B2286" i="5"/>
  <c r="B2285" i="5"/>
  <c r="B2284" i="5"/>
  <c r="B2283" i="5"/>
  <c r="B2282" i="5"/>
  <c r="B2281" i="5"/>
  <c r="B2280" i="5"/>
  <c r="B2279" i="5"/>
  <c r="B2278" i="5"/>
  <c r="B2277" i="5"/>
  <c r="B2276" i="5"/>
  <c r="B2275" i="5"/>
  <c r="B2274" i="5"/>
  <c r="B2273" i="5"/>
  <c r="B2272" i="5"/>
  <c r="B2271" i="5"/>
  <c r="B2270" i="5"/>
  <c r="B2269" i="5"/>
  <c r="B2268" i="5"/>
  <c r="B2267" i="5"/>
  <c r="B2266" i="5"/>
  <c r="B2265" i="5"/>
  <c r="B2264" i="5"/>
  <c r="B2263" i="5"/>
  <c r="B2262" i="5"/>
  <c r="B2261" i="5"/>
  <c r="B2260" i="5"/>
  <c r="B2259" i="5"/>
  <c r="B2258" i="5"/>
  <c r="B2257" i="5"/>
  <c r="B2256" i="5"/>
  <c r="B2255" i="5"/>
  <c r="B2254" i="5"/>
  <c r="B2253" i="5"/>
  <c r="B2252" i="5"/>
  <c r="B2251" i="5"/>
  <c r="B2250" i="5"/>
  <c r="B2249" i="5"/>
  <c r="B2248" i="5"/>
  <c r="B2247" i="5"/>
  <c r="B2246" i="5"/>
  <c r="B2245" i="5"/>
  <c r="B2244" i="5"/>
  <c r="B2243" i="5"/>
  <c r="B2242" i="5"/>
  <c r="B2241" i="5"/>
  <c r="B2240" i="5"/>
  <c r="B2239" i="5"/>
  <c r="B2238" i="5"/>
  <c r="B2237" i="5"/>
  <c r="B2236" i="5"/>
  <c r="B2235" i="5"/>
  <c r="B2234" i="5"/>
  <c r="B2233" i="5"/>
  <c r="B2232" i="5"/>
  <c r="B2231" i="5"/>
  <c r="B2230" i="5"/>
  <c r="B2229" i="5"/>
  <c r="B2228" i="5"/>
  <c r="B2227" i="5"/>
  <c r="B2226" i="5"/>
  <c r="B2225" i="5"/>
  <c r="B2224" i="5"/>
  <c r="B2223" i="5"/>
  <c r="B2222" i="5"/>
  <c r="B2221" i="5"/>
  <c r="B2220" i="5"/>
  <c r="B2219" i="5"/>
  <c r="B2218" i="5"/>
  <c r="B2217" i="5"/>
  <c r="B2216" i="5"/>
  <c r="B2215" i="5"/>
  <c r="B2214" i="5"/>
  <c r="B2213" i="5"/>
  <c r="B2212" i="5"/>
  <c r="B2211" i="5"/>
  <c r="B2210" i="5"/>
  <c r="B2209" i="5"/>
  <c r="B2208" i="5"/>
  <c r="B2207" i="5"/>
  <c r="B2206" i="5"/>
  <c r="B2205" i="5"/>
  <c r="B2204" i="5"/>
  <c r="B2203" i="5"/>
  <c r="B2202" i="5"/>
  <c r="B2201" i="5"/>
  <c r="B2200" i="5"/>
  <c r="B2199" i="5"/>
  <c r="B2198" i="5"/>
  <c r="B2197" i="5"/>
  <c r="B2196" i="5"/>
  <c r="B2195" i="5"/>
  <c r="B2194" i="5"/>
  <c r="B2193" i="5"/>
  <c r="B2192" i="5"/>
  <c r="B2191" i="5"/>
  <c r="B2190" i="5"/>
  <c r="B2189" i="5"/>
  <c r="B2188" i="5"/>
  <c r="B2187" i="5"/>
  <c r="B2186" i="5"/>
  <c r="B2185" i="5"/>
  <c r="B2184" i="5"/>
  <c r="B2183" i="5"/>
  <c r="B2182" i="5"/>
  <c r="B2181" i="5"/>
  <c r="B2180" i="5"/>
  <c r="B2179" i="5"/>
  <c r="B2178" i="5"/>
  <c r="B2177" i="5"/>
  <c r="B2176" i="5"/>
  <c r="B2175" i="5"/>
  <c r="B2174" i="5"/>
  <c r="B2173" i="5"/>
  <c r="B2172" i="5"/>
  <c r="B2171" i="5"/>
  <c r="B2170" i="5"/>
  <c r="B2169" i="5"/>
  <c r="B2168" i="5"/>
  <c r="B2167" i="5"/>
  <c r="B2166" i="5"/>
  <c r="B2165" i="5"/>
  <c r="B2164" i="5"/>
  <c r="B2163" i="5"/>
  <c r="B2162" i="5"/>
  <c r="B2161" i="5"/>
  <c r="B2160" i="5"/>
  <c r="B2159" i="5"/>
  <c r="B2158" i="5"/>
  <c r="B2157" i="5"/>
  <c r="B2156" i="5"/>
  <c r="B2155" i="5"/>
  <c r="B2154" i="5"/>
  <c r="B2153" i="5"/>
  <c r="B2152" i="5"/>
  <c r="B2151" i="5"/>
  <c r="B2150" i="5"/>
  <c r="B2149" i="5"/>
  <c r="B2148" i="5"/>
  <c r="B2147" i="5"/>
  <c r="B2146" i="5"/>
  <c r="B2145" i="5"/>
  <c r="B2144" i="5"/>
  <c r="B2143" i="5"/>
  <c r="B2142" i="5"/>
  <c r="B2141" i="5"/>
  <c r="B2140" i="5"/>
  <c r="B2139" i="5"/>
  <c r="B2138" i="5"/>
  <c r="B2137" i="5"/>
  <c r="B2136" i="5"/>
  <c r="B2135" i="5"/>
  <c r="B2134" i="5"/>
  <c r="B2133" i="5"/>
  <c r="B2132" i="5"/>
  <c r="B2131" i="5"/>
  <c r="B2130" i="5"/>
  <c r="B2129" i="5"/>
  <c r="B2128" i="5"/>
  <c r="B2127" i="5"/>
  <c r="B2126" i="5"/>
  <c r="B2125" i="5"/>
  <c r="B2124" i="5"/>
  <c r="B2123" i="5"/>
  <c r="B2122" i="5"/>
  <c r="B2121" i="5"/>
  <c r="B2120" i="5"/>
  <c r="B2119" i="5"/>
  <c r="B2118" i="5"/>
  <c r="B2117" i="5"/>
  <c r="B2116" i="5"/>
  <c r="B2115" i="5"/>
  <c r="B2114" i="5"/>
  <c r="B2113" i="5"/>
  <c r="B2112" i="5"/>
  <c r="B2111" i="5"/>
  <c r="B2110" i="5"/>
  <c r="B2109" i="5"/>
  <c r="B2108" i="5"/>
  <c r="B2107" i="5"/>
  <c r="B2106" i="5"/>
  <c r="B2105" i="5"/>
  <c r="B2104" i="5"/>
  <c r="B2103" i="5"/>
  <c r="B2102" i="5"/>
  <c r="B2101" i="5"/>
  <c r="B2100" i="5"/>
  <c r="B2099" i="5"/>
  <c r="B2098" i="5"/>
  <c r="B2097" i="5"/>
  <c r="B2096" i="5"/>
  <c r="B2095" i="5"/>
  <c r="B2094" i="5"/>
  <c r="B2093" i="5"/>
  <c r="B2092" i="5"/>
  <c r="B2091" i="5"/>
  <c r="B2090" i="5"/>
  <c r="B2089" i="5"/>
  <c r="B2088" i="5"/>
  <c r="B2087" i="5"/>
  <c r="B2086" i="5"/>
  <c r="B2085" i="5"/>
  <c r="B2084" i="5"/>
  <c r="B2083" i="5"/>
  <c r="B2082" i="5"/>
  <c r="B2081" i="5"/>
  <c r="B2080" i="5"/>
  <c r="B2079" i="5"/>
  <c r="B2078" i="5"/>
  <c r="B2077" i="5"/>
  <c r="B2076" i="5"/>
  <c r="B2075" i="5"/>
  <c r="B2074" i="5"/>
  <c r="B2073" i="5"/>
  <c r="B2072" i="5"/>
  <c r="B2071" i="5"/>
  <c r="B2070" i="5"/>
  <c r="B2069" i="5"/>
  <c r="B2068" i="5"/>
  <c r="B2067" i="5"/>
  <c r="B2066" i="5"/>
  <c r="B2065" i="5"/>
  <c r="B2064" i="5"/>
  <c r="B2063" i="5"/>
  <c r="B2062" i="5"/>
  <c r="B2061" i="5"/>
  <c r="B2060" i="5"/>
  <c r="B2059" i="5"/>
  <c r="B2058" i="5"/>
  <c r="B2057" i="5"/>
  <c r="B2056" i="5"/>
  <c r="B2055" i="5"/>
  <c r="B2054" i="5"/>
  <c r="B2053" i="5"/>
  <c r="B2052" i="5"/>
  <c r="B2051" i="5"/>
  <c r="B2050" i="5"/>
  <c r="B2049" i="5"/>
  <c r="B2048" i="5"/>
  <c r="B2047" i="5"/>
  <c r="B2046" i="5"/>
  <c r="B2045" i="5"/>
  <c r="B2044" i="5"/>
  <c r="B2043" i="5"/>
  <c r="B2042" i="5"/>
  <c r="B2041" i="5"/>
  <c r="B2040" i="5"/>
  <c r="B2039" i="5"/>
  <c r="B2038" i="5"/>
  <c r="B2037" i="5"/>
  <c r="B2036" i="5"/>
  <c r="B2035" i="5"/>
  <c r="B2034" i="5"/>
  <c r="B2033" i="5"/>
  <c r="B2032" i="5"/>
  <c r="B2031" i="5"/>
  <c r="B2030" i="5"/>
  <c r="B2029" i="5"/>
  <c r="B2028" i="5"/>
  <c r="B2027" i="5"/>
  <c r="B2026" i="5"/>
  <c r="B2025" i="5"/>
  <c r="B2024" i="5"/>
  <c r="B2023" i="5"/>
  <c r="B2022" i="5"/>
  <c r="B2021" i="5"/>
  <c r="B2020" i="5"/>
  <c r="B2019" i="5"/>
  <c r="B2018" i="5"/>
  <c r="B2017" i="5"/>
  <c r="B2016" i="5"/>
  <c r="B2015" i="5"/>
  <c r="B2014" i="5"/>
  <c r="B2013" i="5"/>
  <c r="B2012" i="5"/>
  <c r="B2011" i="5"/>
  <c r="B2010" i="5"/>
  <c r="B2009" i="5"/>
  <c r="B2008" i="5"/>
  <c r="B2007" i="5"/>
  <c r="B2006" i="5"/>
  <c r="B2005" i="5"/>
  <c r="B2004" i="5"/>
  <c r="B2003" i="5"/>
  <c r="B2002" i="5"/>
  <c r="B2001" i="5"/>
  <c r="B2000" i="5"/>
  <c r="B1999" i="5"/>
  <c r="B1998" i="5"/>
  <c r="B1997" i="5"/>
  <c r="B1996" i="5"/>
  <c r="B1995" i="5"/>
  <c r="B1994" i="5"/>
  <c r="B1993" i="5"/>
  <c r="B1992" i="5"/>
  <c r="B1991" i="5"/>
  <c r="B1990" i="5"/>
  <c r="B1989" i="5"/>
  <c r="B1988" i="5"/>
  <c r="B1987" i="5"/>
  <c r="B1986" i="5"/>
  <c r="B1985" i="5"/>
  <c r="B1984" i="5"/>
  <c r="B1983" i="5"/>
  <c r="B1982" i="5"/>
  <c r="B1981" i="5"/>
  <c r="B1980" i="5"/>
  <c r="B1979" i="5"/>
  <c r="B1978" i="5"/>
  <c r="B1977" i="5"/>
  <c r="B1976" i="5"/>
  <c r="B1975" i="5"/>
  <c r="B1974" i="5"/>
  <c r="B1973" i="5"/>
  <c r="B1972" i="5"/>
  <c r="B1971" i="5"/>
  <c r="B1970" i="5"/>
  <c r="B1969" i="5"/>
  <c r="B1968" i="5"/>
  <c r="B1967" i="5"/>
  <c r="B1966" i="5"/>
  <c r="B1965" i="5"/>
  <c r="B1964" i="5"/>
  <c r="B1963" i="5"/>
  <c r="B1962" i="5"/>
  <c r="B1961" i="5"/>
  <c r="B1960" i="5"/>
  <c r="B1959" i="5"/>
  <c r="B1958" i="5"/>
  <c r="B1957" i="5"/>
  <c r="B1956" i="5"/>
  <c r="B1955" i="5"/>
  <c r="B1954" i="5"/>
  <c r="B1953" i="5"/>
  <c r="B1952" i="5"/>
  <c r="B1951" i="5"/>
  <c r="B1950" i="5"/>
  <c r="B1949" i="5"/>
  <c r="B1948" i="5"/>
  <c r="B1947" i="5"/>
  <c r="B1946" i="5"/>
  <c r="B1945" i="5"/>
  <c r="B1944" i="5"/>
  <c r="B1943" i="5"/>
  <c r="B1942" i="5"/>
  <c r="B1941" i="5"/>
  <c r="B1940" i="5"/>
  <c r="B1939" i="5"/>
  <c r="B1938" i="5"/>
  <c r="B1937" i="5"/>
  <c r="B1936" i="5"/>
  <c r="B1935" i="5"/>
  <c r="B1934" i="5"/>
  <c r="B1933" i="5"/>
  <c r="B1932" i="5"/>
  <c r="B1931" i="5"/>
  <c r="B1930" i="5"/>
  <c r="B1929" i="5"/>
  <c r="B1928" i="5"/>
  <c r="B1927" i="5"/>
  <c r="B1926" i="5"/>
  <c r="B1925" i="5"/>
  <c r="B1924" i="5"/>
  <c r="B1923" i="5"/>
  <c r="B1922" i="5"/>
  <c r="B1921" i="5"/>
  <c r="B1920" i="5"/>
  <c r="B1919" i="5"/>
  <c r="B1918" i="5"/>
  <c r="B1917" i="5"/>
  <c r="B1916" i="5"/>
  <c r="B1915" i="5"/>
  <c r="B1914" i="5"/>
  <c r="B1913" i="5"/>
  <c r="B1912" i="5"/>
  <c r="B1911" i="5"/>
  <c r="B1910" i="5"/>
  <c r="B1909" i="5"/>
  <c r="B1908" i="5"/>
  <c r="B1907" i="5"/>
  <c r="B1906" i="5"/>
  <c r="B1905" i="5"/>
  <c r="B1904" i="5"/>
  <c r="B1903" i="5"/>
  <c r="B1902" i="5"/>
  <c r="B1901" i="5"/>
  <c r="B1900" i="5"/>
  <c r="B1899" i="5"/>
  <c r="B1898" i="5"/>
  <c r="B1897" i="5"/>
  <c r="B1896" i="5"/>
  <c r="B1895" i="5"/>
  <c r="B1894" i="5"/>
  <c r="B1893" i="5"/>
  <c r="B1892" i="5"/>
  <c r="B1891" i="5"/>
  <c r="B1890" i="5"/>
  <c r="B1889" i="5"/>
  <c r="B1888" i="5"/>
  <c r="B1887" i="5"/>
  <c r="B1886" i="5"/>
  <c r="B1885" i="5"/>
  <c r="B1884" i="5"/>
  <c r="B1883" i="5"/>
  <c r="B1882" i="5"/>
  <c r="B1881" i="5"/>
  <c r="B1880" i="5"/>
  <c r="B1879" i="5"/>
  <c r="B1878" i="5"/>
  <c r="B1877" i="5"/>
  <c r="B1876" i="5"/>
  <c r="B1875" i="5"/>
  <c r="B1874" i="5"/>
  <c r="B1873" i="5"/>
  <c r="B1872" i="5"/>
  <c r="B1871" i="5"/>
  <c r="B1870" i="5"/>
  <c r="B1869" i="5"/>
  <c r="B1868" i="5"/>
  <c r="B1867" i="5"/>
  <c r="B1866" i="5"/>
  <c r="B1865" i="5"/>
  <c r="B1864" i="5"/>
  <c r="B1863" i="5"/>
  <c r="B1862" i="5"/>
  <c r="B1861" i="5"/>
  <c r="B1860" i="5"/>
  <c r="B1859" i="5"/>
  <c r="B1858" i="5"/>
  <c r="B1857" i="5"/>
  <c r="B1856" i="5"/>
  <c r="B1855" i="5"/>
  <c r="B1854" i="5"/>
  <c r="B1853" i="5"/>
  <c r="B1852" i="5"/>
  <c r="B1851" i="5"/>
  <c r="B1850" i="5"/>
  <c r="B1849" i="5"/>
  <c r="B1848" i="5"/>
  <c r="B1847" i="5"/>
  <c r="B1846" i="5"/>
  <c r="B1845" i="5"/>
  <c r="B1844" i="5"/>
  <c r="B1843" i="5"/>
  <c r="B1842" i="5"/>
  <c r="B1841" i="5"/>
  <c r="B1840" i="5"/>
  <c r="B1839" i="5"/>
  <c r="B1838" i="5"/>
  <c r="B1837" i="5"/>
  <c r="B1836" i="5"/>
  <c r="B1835" i="5"/>
  <c r="B1834" i="5"/>
  <c r="B1833" i="5"/>
  <c r="B1832" i="5"/>
  <c r="B1831" i="5"/>
  <c r="B1830" i="5"/>
  <c r="B1829" i="5"/>
  <c r="B1828" i="5"/>
  <c r="B1827" i="5"/>
  <c r="B1826" i="5"/>
  <c r="B1825" i="5"/>
  <c r="B1824" i="5"/>
  <c r="B1823" i="5"/>
  <c r="B1822" i="5"/>
  <c r="B1821" i="5"/>
  <c r="B1820" i="5"/>
  <c r="B1819" i="5"/>
  <c r="B1818" i="5"/>
  <c r="B1817" i="5"/>
  <c r="B1816" i="5"/>
  <c r="B1815" i="5"/>
  <c r="B1814" i="5"/>
  <c r="B1813" i="5"/>
  <c r="B1812" i="5"/>
  <c r="B1811" i="5"/>
  <c r="B1810" i="5"/>
  <c r="B1809" i="5"/>
  <c r="B1808" i="5"/>
  <c r="B1807" i="5"/>
  <c r="B1806" i="5"/>
  <c r="B1805" i="5"/>
  <c r="B1804" i="5"/>
  <c r="B1803" i="5"/>
  <c r="B1802" i="5"/>
  <c r="B1801" i="5"/>
  <c r="B1800" i="5"/>
  <c r="B1799" i="5"/>
  <c r="B1798" i="5"/>
  <c r="B1797" i="5"/>
  <c r="B1796" i="5"/>
  <c r="B1795" i="5"/>
  <c r="B1794" i="5"/>
  <c r="B1793" i="5"/>
  <c r="B1792" i="5"/>
  <c r="B1791" i="5"/>
  <c r="B1790" i="5"/>
  <c r="B1789" i="5"/>
  <c r="B1788" i="5"/>
  <c r="B1787" i="5"/>
  <c r="B1786" i="5"/>
  <c r="B1785" i="5"/>
  <c r="B1784" i="5"/>
  <c r="B1783" i="5"/>
  <c r="B1782" i="5"/>
  <c r="B1781" i="5"/>
  <c r="B1780" i="5"/>
  <c r="B1779" i="5"/>
  <c r="B1778" i="5"/>
  <c r="B1777" i="5"/>
  <c r="B1776" i="5"/>
  <c r="B1775" i="5"/>
  <c r="B1774" i="5"/>
  <c r="B1773" i="5"/>
  <c r="B1772" i="5"/>
  <c r="B1771" i="5"/>
  <c r="B1770" i="5"/>
  <c r="B1769" i="5"/>
  <c r="B1768" i="5"/>
  <c r="B1767" i="5"/>
  <c r="B1766" i="5"/>
  <c r="B1765" i="5"/>
  <c r="B1764" i="5"/>
  <c r="B1763" i="5"/>
  <c r="B1762" i="5"/>
  <c r="B1761" i="5"/>
  <c r="B1760" i="5"/>
  <c r="B1759" i="5"/>
  <c r="B1758" i="5"/>
  <c r="B1757" i="5"/>
  <c r="B1756" i="5"/>
  <c r="B1755" i="5"/>
  <c r="B1754" i="5"/>
  <c r="B1753" i="5"/>
  <c r="B1752" i="5"/>
  <c r="B1751" i="5"/>
  <c r="B1750" i="5"/>
  <c r="B1749" i="5"/>
  <c r="B1748" i="5"/>
  <c r="B1747" i="5"/>
  <c r="B1746" i="5"/>
  <c r="B1745" i="5"/>
  <c r="B1744" i="5"/>
  <c r="B1743" i="5"/>
  <c r="B1742" i="5"/>
  <c r="B1741" i="5"/>
  <c r="B1740" i="5"/>
  <c r="B1739" i="5"/>
  <c r="B1738" i="5"/>
  <c r="B1737" i="5"/>
  <c r="B1736" i="5"/>
  <c r="B1735" i="5"/>
  <c r="B1734" i="5"/>
  <c r="B1733" i="5"/>
  <c r="B1732" i="5"/>
  <c r="B1731" i="5"/>
  <c r="B1730" i="5"/>
  <c r="B1729" i="5"/>
  <c r="B1728" i="5"/>
  <c r="B1727" i="5"/>
  <c r="B1726" i="5"/>
  <c r="B1725" i="5"/>
  <c r="B1724" i="5"/>
  <c r="B1723" i="5"/>
  <c r="B1722" i="5"/>
  <c r="B1721" i="5"/>
  <c r="B1720" i="5"/>
  <c r="B1719" i="5"/>
  <c r="B1718" i="5"/>
  <c r="B1717" i="5"/>
  <c r="B1716" i="5"/>
  <c r="B1715" i="5"/>
  <c r="B1714" i="5"/>
  <c r="B1713" i="5"/>
  <c r="B1712" i="5"/>
  <c r="B1711" i="5"/>
  <c r="B1710" i="5"/>
  <c r="B1709" i="5"/>
  <c r="B1708" i="5"/>
  <c r="B1707" i="5"/>
  <c r="B1706" i="5"/>
  <c r="B1705" i="5"/>
  <c r="B1704" i="5"/>
  <c r="B1703" i="5"/>
  <c r="B1702" i="5"/>
  <c r="B1701" i="5"/>
  <c r="B1700" i="5"/>
  <c r="B1699" i="5"/>
  <c r="B1698" i="5"/>
  <c r="B1697" i="5"/>
  <c r="B1696" i="5"/>
  <c r="B1695" i="5"/>
  <c r="B1694" i="5"/>
  <c r="B1693" i="5"/>
  <c r="B1692" i="5"/>
  <c r="B1691" i="5"/>
  <c r="B1690" i="5"/>
  <c r="B1689" i="5"/>
  <c r="B1688" i="5"/>
  <c r="B1687" i="5"/>
  <c r="B1686" i="5"/>
  <c r="B1685" i="5"/>
  <c r="B1684" i="5"/>
  <c r="B1683" i="5"/>
  <c r="B1682" i="5"/>
  <c r="B1681" i="5"/>
  <c r="B1680" i="5"/>
  <c r="B1679" i="5"/>
  <c r="B1678" i="5"/>
  <c r="B1677" i="5"/>
  <c r="B1676" i="5"/>
  <c r="B1675" i="5"/>
  <c r="B1674" i="5"/>
  <c r="B1673" i="5"/>
  <c r="B1672" i="5"/>
  <c r="B1671" i="5"/>
  <c r="B1670" i="5"/>
  <c r="B1669" i="5"/>
  <c r="B1668" i="5"/>
  <c r="B1667" i="5"/>
  <c r="B1666" i="5"/>
  <c r="B1665" i="5"/>
  <c r="B1664" i="5"/>
  <c r="B1663" i="5"/>
  <c r="B1662" i="5"/>
  <c r="B1661" i="5"/>
  <c r="B1660" i="5"/>
  <c r="B1659" i="5"/>
  <c r="B1658" i="5"/>
  <c r="B1657" i="5"/>
  <c r="B1656" i="5"/>
  <c r="B1655" i="5"/>
  <c r="B1654" i="5"/>
  <c r="B1653" i="5"/>
  <c r="B1652" i="5"/>
  <c r="B1651" i="5"/>
  <c r="B1650" i="5"/>
  <c r="B1649" i="5"/>
  <c r="B1648" i="5"/>
  <c r="B1647" i="5"/>
  <c r="B1646" i="5"/>
  <c r="B1645" i="5"/>
  <c r="B1644" i="5"/>
  <c r="B1643" i="5"/>
  <c r="B1642" i="5"/>
  <c r="B1641" i="5"/>
  <c r="B1640" i="5"/>
  <c r="B1639" i="5"/>
  <c r="B1638" i="5"/>
  <c r="B1637" i="5"/>
  <c r="B1636" i="5"/>
  <c r="B1635" i="5"/>
  <c r="B1634" i="5"/>
  <c r="B1633" i="5"/>
  <c r="B1632" i="5"/>
  <c r="B1631" i="5"/>
  <c r="B1630" i="5"/>
  <c r="B1629" i="5"/>
  <c r="B1628" i="5"/>
  <c r="B1627" i="5"/>
  <c r="B1626" i="5"/>
  <c r="B1625" i="5"/>
  <c r="B1624" i="5"/>
  <c r="B1623" i="5"/>
  <c r="B1622" i="5"/>
  <c r="B1621" i="5"/>
  <c r="B1620" i="5"/>
  <c r="B1619" i="5"/>
  <c r="B1618" i="5"/>
  <c r="B1617" i="5"/>
  <c r="B1616" i="5"/>
  <c r="B1615" i="5"/>
  <c r="B1614" i="5"/>
  <c r="B1613" i="5"/>
  <c r="B1612" i="5"/>
  <c r="B1611" i="5"/>
  <c r="B1610" i="5"/>
  <c r="B1609" i="5"/>
  <c r="B1608" i="5"/>
  <c r="B1607" i="5"/>
  <c r="B1606" i="5"/>
  <c r="B1605" i="5"/>
  <c r="B1604" i="5"/>
  <c r="B1603" i="5"/>
  <c r="B1602" i="5"/>
  <c r="B1601" i="5"/>
  <c r="B1600" i="5"/>
  <c r="B1599" i="5"/>
  <c r="B1598" i="5"/>
  <c r="B1597" i="5"/>
  <c r="B1596" i="5"/>
  <c r="B1595" i="5"/>
  <c r="B1594" i="5"/>
  <c r="B1593" i="5"/>
  <c r="B1592" i="5"/>
  <c r="B1591" i="5"/>
  <c r="B1590" i="5"/>
  <c r="B1589" i="5"/>
  <c r="B1588" i="5"/>
  <c r="B1587" i="5"/>
  <c r="B1586" i="5"/>
  <c r="B1585" i="5"/>
  <c r="B1584" i="5"/>
  <c r="B1583" i="5"/>
  <c r="B1582" i="5"/>
  <c r="B1581" i="5"/>
  <c r="B1580" i="5"/>
  <c r="B1579" i="5"/>
  <c r="B1578" i="5"/>
  <c r="B1577" i="5"/>
  <c r="B1576" i="5"/>
  <c r="B1575" i="5"/>
  <c r="B1574" i="5"/>
  <c r="B1573" i="5"/>
  <c r="B1572" i="5"/>
  <c r="B1571" i="5"/>
  <c r="B1570" i="5"/>
  <c r="B1569" i="5"/>
  <c r="B1568" i="5"/>
  <c r="B1567" i="5"/>
  <c r="B1566" i="5"/>
  <c r="B1565" i="5"/>
  <c r="B1564" i="5"/>
  <c r="B1563" i="5"/>
  <c r="B1562" i="5"/>
  <c r="B1561" i="5"/>
  <c r="B1560" i="5"/>
  <c r="B1559" i="5"/>
  <c r="B1558" i="5"/>
  <c r="B1557" i="5"/>
  <c r="B1556" i="5"/>
  <c r="B1555" i="5"/>
  <c r="B1554" i="5"/>
  <c r="B1553" i="5"/>
  <c r="B1552" i="5"/>
  <c r="B1551" i="5"/>
  <c r="B1550" i="5"/>
  <c r="B1549" i="5"/>
  <c r="B1548" i="5"/>
  <c r="B1547" i="5"/>
  <c r="B1546" i="5"/>
  <c r="B1545" i="5"/>
  <c r="B1544" i="5"/>
  <c r="B1543" i="5"/>
  <c r="B1542" i="5"/>
  <c r="B1541" i="5"/>
  <c r="B1540" i="5"/>
  <c r="B1539" i="5"/>
  <c r="B1538" i="5"/>
  <c r="B1537" i="5"/>
  <c r="B1536" i="5"/>
  <c r="B1535" i="5"/>
  <c r="B1534" i="5"/>
  <c r="B1533" i="5"/>
  <c r="B1532" i="5"/>
  <c r="B1531" i="5"/>
  <c r="B1530" i="5"/>
  <c r="B1529" i="5"/>
  <c r="B1528" i="5"/>
  <c r="B1527" i="5"/>
  <c r="B1526" i="5"/>
  <c r="B1525" i="5"/>
  <c r="B1524" i="5"/>
  <c r="B1523" i="5"/>
  <c r="B1522" i="5"/>
  <c r="B1521" i="5"/>
  <c r="B1520" i="5"/>
  <c r="B1519" i="5"/>
  <c r="B1518" i="5"/>
  <c r="B1517" i="5"/>
  <c r="B1516" i="5"/>
  <c r="B1515" i="5"/>
  <c r="B1514" i="5"/>
  <c r="B1513" i="5"/>
  <c r="B1512" i="5"/>
  <c r="B1511" i="5"/>
  <c r="B1510" i="5"/>
  <c r="B1509" i="5"/>
  <c r="B1508" i="5"/>
  <c r="B1507" i="5"/>
  <c r="B1506" i="5"/>
  <c r="B1505" i="5"/>
  <c r="B1504" i="5"/>
  <c r="B1503" i="5"/>
  <c r="B1502" i="5"/>
  <c r="B1501" i="5"/>
  <c r="B1500" i="5"/>
  <c r="B1499" i="5"/>
  <c r="B1498" i="5"/>
  <c r="B1497" i="5"/>
  <c r="B1496" i="5"/>
  <c r="B1495" i="5"/>
  <c r="B1494" i="5"/>
  <c r="B1493" i="5"/>
  <c r="B1492" i="5"/>
  <c r="B1491" i="5"/>
  <c r="B1490" i="5"/>
  <c r="B1489" i="5"/>
  <c r="B1488" i="5"/>
  <c r="B1487" i="5"/>
  <c r="B1486" i="5"/>
  <c r="B1485" i="5"/>
  <c r="B1484" i="5"/>
  <c r="B1483" i="5"/>
  <c r="B1482" i="5"/>
  <c r="B1481" i="5"/>
  <c r="B1480" i="5"/>
  <c r="B1479" i="5"/>
  <c r="B1478" i="5"/>
  <c r="B1477" i="5"/>
  <c r="B1476" i="5"/>
  <c r="B1475" i="5"/>
  <c r="B1474" i="5"/>
  <c r="B1473" i="5"/>
  <c r="B1472" i="5"/>
  <c r="B1471" i="5"/>
  <c r="B1470" i="5"/>
  <c r="B1469" i="5"/>
  <c r="B1468" i="5"/>
  <c r="B1467" i="5"/>
  <c r="B1466" i="5"/>
  <c r="B1465" i="5"/>
  <c r="B1464" i="5"/>
  <c r="B1463" i="5"/>
  <c r="B1462" i="5"/>
  <c r="B1461" i="5"/>
  <c r="B1460" i="5"/>
  <c r="B1459" i="5"/>
  <c r="B1458" i="5"/>
  <c r="B1457" i="5"/>
  <c r="B1456" i="5"/>
  <c r="B1455" i="5"/>
  <c r="B1454" i="5"/>
  <c r="B1453" i="5"/>
  <c r="B1452" i="5"/>
  <c r="B1451" i="5"/>
  <c r="B1450" i="5"/>
  <c r="B1449" i="5"/>
  <c r="B1448" i="5"/>
  <c r="B1447" i="5"/>
  <c r="B1446" i="5"/>
  <c r="B1445" i="5"/>
  <c r="B1444" i="5"/>
  <c r="B1443" i="5"/>
  <c r="B1442" i="5"/>
  <c r="B1441" i="5"/>
  <c r="B1440" i="5"/>
  <c r="B1439" i="5"/>
  <c r="B1438" i="5"/>
  <c r="B1437" i="5"/>
  <c r="B1436" i="5"/>
  <c r="B1435" i="5"/>
  <c r="B1434" i="5"/>
  <c r="B1433" i="5"/>
  <c r="B1432" i="5"/>
  <c r="B1431" i="5"/>
  <c r="B1430" i="5"/>
  <c r="B1429" i="5"/>
  <c r="B1428" i="5"/>
  <c r="B1427" i="5"/>
  <c r="B1426" i="5"/>
  <c r="B1425" i="5"/>
  <c r="B1424" i="5"/>
  <c r="B1423" i="5"/>
  <c r="B1422" i="5"/>
  <c r="B1421" i="5"/>
  <c r="B1420" i="5"/>
  <c r="B1419" i="5"/>
  <c r="B1418" i="5"/>
  <c r="B1417" i="5"/>
  <c r="B1416" i="5"/>
  <c r="B1415" i="5"/>
  <c r="B1414" i="5"/>
  <c r="B1413" i="5"/>
  <c r="B1412" i="5"/>
  <c r="B1411" i="5"/>
  <c r="B1410" i="5"/>
  <c r="B1409" i="5"/>
  <c r="B1408" i="5"/>
  <c r="B1407" i="5"/>
  <c r="B1406" i="5"/>
  <c r="B1405" i="5"/>
  <c r="B1404" i="5"/>
  <c r="B1403" i="5"/>
  <c r="B1402" i="5"/>
  <c r="B1401" i="5"/>
  <c r="B1400" i="5"/>
  <c r="B1399" i="5"/>
  <c r="B1398" i="5"/>
  <c r="B1397" i="5"/>
  <c r="B1396" i="5"/>
  <c r="B1395" i="5"/>
  <c r="B1394" i="5"/>
  <c r="B1393" i="5"/>
  <c r="B1392" i="5"/>
  <c r="B1391" i="5"/>
  <c r="B1390" i="5"/>
  <c r="B1389" i="5"/>
  <c r="B1388" i="5"/>
  <c r="B1387" i="5"/>
  <c r="B1386" i="5"/>
  <c r="B1385" i="5"/>
  <c r="B1384" i="5"/>
  <c r="B1383" i="5"/>
  <c r="B1382" i="5"/>
  <c r="B1381" i="5"/>
  <c r="B1380" i="5"/>
  <c r="B1379" i="5"/>
  <c r="B1378" i="5"/>
  <c r="B1377" i="5"/>
  <c r="B1376" i="5"/>
  <c r="B1375" i="5"/>
  <c r="B1374" i="5"/>
  <c r="B1373" i="5"/>
  <c r="B1372" i="5"/>
  <c r="B1371" i="5"/>
  <c r="B1370" i="5"/>
  <c r="B1369" i="5"/>
  <c r="B1368" i="5"/>
  <c r="B1367" i="5"/>
  <c r="B1366" i="5"/>
  <c r="B1365" i="5"/>
  <c r="B1364" i="5"/>
  <c r="B1363" i="5"/>
  <c r="B1362" i="5"/>
  <c r="B1361" i="5"/>
  <c r="B1360" i="5"/>
  <c r="B1359" i="5"/>
  <c r="B1358" i="5"/>
  <c r="B1357" i="5"/>
  <c r="B1356" i="5"/>
  <c r="B1355" i="5"/>
  <c r="B1354" i="5"/>
  <c r="B1353" i="5"/>
  <c r="B1352" i="5"/>
  <c r="B1351" i="5"/>
  <c r="B1350" i="5"/>
  <c r="B1349" i="5"/>
  <c r="B1348" i="5"/>
  <c r="B1347" i="5"/>
  <c r="B1346" i="5"/>
  <c r="B1345" i="5"/>
  <c r="B1344" i="5"/>
  <c r="B1343" i="5"/>
  <c r="B1342" i="5"/>
  <c r="B1341" i="5"/>
  <c r="B1340" i="5"/>
  <c r="B1339" i="5"/>
  <c r="B1338" i="5"/>
  <c r="B1337" i="5"/>
  <c r="B1336" i="5"/>
  <c r="B1335" i="5"/>
  <c r="B1334" i="5"/>
  <c r="B1333" i="5"/>
  <c r="B1332" i="5"/>
  <c r="B1331" i="5"/>
  <c r="B1330" i="5"/>
  <c r="B1329" i="5"/>
  <c r="B1328" i="5"/>
  <c r="B1327" i="5"/>
  <c r="B1326" i="5"/>
  <c r="B1325" i="5"/>
  <c r="B1324" i="5"/>
  <c r="B1323" i="5"/>
  <c r="B1322" i="5"/>
  <c r="B1321" i="5"/>
  <c r="B1320" i="5"/>
  <c r="B1319" i="5"/>
  <c r="B1318" i="5"/>
  <c r="B1317" i="5"/>
  <c r="B1316" i="5"/>
  <c r="B1315" i="5"/>
  <c r="B1314" i="5"/>
  <c r="B1313" i="5"/>
  <c r="B1312" i="5"/>
  <c r="B1311" i="5"/>
  <c r="B1310" i="5"/>
  <c r="B1309" i="5"/>
  <c r="B1308" i="5"/>
  <c r="B1307" i="5"/>
  <c r="B1306" i="5"/>
  <c r="B1305" i="5"/>
  <c r="B1304" i="5"/>
  <c r="B1303" i="5"/>
  <c r="B1302" i="5"/>
  <c r="B1301" i="5"/>
  <c r="B1300" i="5"/>
  <c r="B1299" i="5"/>
  <c r="B1298" i="5"/>
  <c r="B1297" i="5"/>
  <c r="B1296" i="5"/>
  <c r="B1295" i="5"/>
  <c r="B1294" i="5"/>
  <c r="B1293" i="5"/>
  <c r="B1292" i="5"/>
  <c r="B1291" i="5"/>
  <c r="B1290" i="5"/>
  <c r="B1289" i="5"/>
  <c r="B1288" i="5"/>
  <c r="B1287" i="5"/>
  <c r="B1286" i="5"/>
  <c r="B1285" i="5"/>
  <c r="B1284" i="5"/>
  <c r="B1283" i="5"/>
  <c r="B1282" i="5"/>
  <c r="B1281" i="5"/>
  <c r="B1280" i="5"/>
  <c r="B1279" i="5"/>
  <c r="B1278" i="5"/>
  <c r="B1277" i="5"/>
  <c r="B1276" i="5"/>
  <c r="B1275" i="5"/>
  <c r="B1274" i="5"/>
  <c r="B1273" i="5"/>
  <c r="B1272" i="5"/>
  <c r="B1271" i="5"/>
  <c r="B1270" i="5"/>
  <c r="B1269" i="5"/>
  <c r="B1268" i="5"/>
  <c r="B1267" i="5"/>
  <c r="B1266" i="5"/>
  <c r="B1265" i="5"/>
  <c r="B1264" i="5"/>
  <c r="B1263" i="5"/>
  <c r="B1262" i="5"/>
  <c r="B1261" i="5"/>
  <c r="B1260" i="5"/>
  <c r="B1259" i="5"/>
  <c r="B1258" i="5"/>
  <c r="B1257" i="5"/>
  <c r="B1256" i="5"/>
  <c r="B1255" i="5"/>
  <c r="B1254" i="5"/>
  <c r="B1253" i="5"/>
  <c r="B1252" i="5"/>
  <c r="B1251" i="5"/>
  <c r="B1250" i="5"/>
  <c r="B1249" i="5"/>
  <c r="B1248" i="5"/>
  <c r="B1247" i="5"/>
  <c r="B1246" i="5"/>
  <c r="B1245" i="5"/>
  <c r="B1244" i="5"/>
  <c r="B1243" i="5"/>
  <c r="B1242" i="5"/>
  <c r="B1241" i="5"/>
  <c r="B1240" i="5"/>
  <c r="B1239" i="5"/>
  <c r="B1238" i="5"/>
  <c r="B1237" i="5"/>
  <c r="B1236" i="5"/>
  <c r="B1235" i="5"/>
  <c r="B1234" i="5"/>
  <c r="B1233" i="5"/>
  <c r="B1232" i="5"/>
  <c r="B1231" i="5"/>
  <c r="B1230" i="5"/>
  <c r="B1229" i="5"/>
  <c r="B1228" i="5"/>
  <c r="B1227" i="5"/>
  <c r="B1226" i="5"/>
  <c r="B1225" i="5"/>
  <c r="B1224" i="5"/>
  <c r="B1223" i="5"/>
  <c r="B1222" i="5"/>
  <c r="B1221" i="5"/>
  <c r="B1220" i="5"/>
  <c r="B1219" i="5"/>
  <c r="B1218" i="5"/>
  <c r="B1217" i="5"/>
  <c r="B1216" i="5"/>
  <c r="B1215" i="5"/>
  <c r="B1214" i="5"/>
  <c r="B1213" i="5"/>
  <c r="B1212" i="5"/>
  <c r="B1211" i="5"/>
  <c r="B1210" i="5"/>
  <c r="B1209" i="5"/>
  <c r="B1208" i="5"/>
  <c r="B1207" i="5"/>
  <c r="B1206" i="5"/>
  <c r="B1205" i="5"/>
  <c r="B1204" i="5"/>
  <c r="B1203" i="5"/>
  <c r="B1202" i="5"/>
  <c r="B1201" i="5"/>
  <c r="B1200" i="5"/>
  <c r="B1199" i="5"/>
  <c r="B1198" i="5"/>
  <c r="B1197" i="5"/>
  <c r="B1196" i="5"/>
  <c r="B1195" i="5"/>
  <c r="B1194" i="5"/>
  <c r="B1193" i="5"/>
  <c r="B1192" i="5"/>
  <c r="B1191" i="5"/>
  <c r="B1190" i="5"/>
  <c r="B1189" i="5"/>
  <c r="B1188" i="5"/>
  <c r="B1187" i="5"/>
  <c r="B1186" i="5"/>
  <c r="B1185" i="5"/>
  <c r="B1184" i="5"/>
  <c r="B1183" i="5"/>
  <c r="B1182" i="5"/>
  <c r="B1181" i="5"/>
  <c r="B1180" i="5"/>
  <c r="B1179" i="5"/>
  <c r="B1178" i="5"/>
  <c r="B1177" i="5"/>
  <c r="B1176" i="5"/>
  <c r="B1175" i="5"/>
  <c r="B1174" i="5"/>
  <c r="B1173" i="5"/>
  <c r="B1172" i="5"/>
  <c r="B1171" i="5"/>
  <c r="B1170" i="5"/>
  <c r="B1169" i="5"/>
  <c r="B1168" i="5"/>
  <c r="B1167" i="5"/>
  <c r="B1166" i="5"/>
  <c r="B1165" i="5"/>
  <c r="B1164" i="5"/>
  <c r="B1163" i="5"/>
  <c r="B1162" i="5"/>
  <c r="B1161" i="5"/>
  <c r="B1160" i="5"/>
  <c r="B1159" i="5"/>
  <c r="B1158" i="5"/>
  <c r="B1157" i="5"/>
  <c r="B1156" i="5"/>
  <c r="B1155" i="5"/>
  <c r="B1154" i="5"/>
  <c r="B1153" i="5"/>
  <c r="B1152" i="5"/>
  <c r="B1151" i="5"/>
  <c r="B1150" i="5"/>
  <c r="B1149" i="5"/>
  <c r="B1148" i="5"/>
  <c r="B1147" i="5"/>
  <c r="B1146" i="5"/>
  <c r="B1145" i="5"/>
  <c r="B1144" i="5"/>
  <c r="B1143" i="5"/>
  <c r="B1142" i="5"/>
  <c r="B1141" i="5"/>
  <c r="B1140" i="5"/>
  <c r="B1139" i="5"/>
  <c r="B1138" i="5"/>
  <c r="B1137" i="5"/>
  <c r="B1136" i="5"/>
  <c r="B1135" i="5"/>
  <c r="B1134" i="5"/>
  <c r="B1133" i="5"/>
  <c r="B1132" i="5"/>
  <c r="B1131" i="5"/>
  <c r="B1130" i="5"/>
  <c r="B1129" i="5"/>
  <c r="B1128" i="5"/>
  <c r="B1127" i="5"/>
  <c r="B1126" i="5"/>
  <c r="B1125" i="5"/>
  <c r="B1124" i="5"/>
  <c r="B1123" i="5"/>
  <c r="B1122" i="5"/>
  <c r="B1121" i="5"/>
  <c r="B1120" i="5"/>
  <c r="B1119" i="5"/>
  <c r="B1118" i="5"/>
  <c r="B1117" i="5"/>
  <c r="B1116" i="5"/>
  <c r="B1115" i="5"/>
  <c r="B1114" i="5"/>
  <c r="B1113" i="5"/>
  <c r="B1112" i="5"/>
  <c r="B1111" i="5"/>
  <c r="B1110" i="5"/>
  <c r="B1109" i="5"/>
  <c r="B1108" i="5"/>
  <c r="B1107" i="5"/>
  <c r="B1106" i="5"/>
  <c r="B1105" i="5"/>
  <c r="B1104" i="5"/>
  <c r="B1103" i="5"/>
  <c r="B1102" i="5"/>
  <c r="B1101" i="5"/>
  <c r="B1100" i="5"/>
  <c r="B1099" i="5"/>
  <c r="B1098" i="5"/>
  <c r="B1097" i="5"/>
  <c r="B1096" i="5"/>
  <c r="B1095" i="5"/>
  <c r="B1094" i="5"/>
  <c r="B1093" i="5"/>
  <c r="B1092" i="5"/>
  <c r="B1091" i="5"/>
  <c r="B1090" i="5"/>
  <c r="B1089" i="5"/>
  <c r="B1088" i="5"/>
  <c r="B1087" i="5"/>
  <c r="B1086" i="5"/>
  <c r="B1085" i="5"/>
  <c r="B1084" i="5"/>
  <c r="B1083" i="5"/>
  <c r="B1082" i="5"/>
  <c r="B1081" i="5"/>
  <c r="B1080" i="5"/>
  <c r="B1079" i="5"/>
  <c r="B1078" i="5"/>
  <c r="B1077" i="5"/>
  <c r="B1076" i="5"/>
  <c r="B1075" i="5"/>
  <c r="B1074" i="5"/>
  <c r="B1073" i="5"/>
  <c r="B1072" i="5"/>
  <c r="B1071" i="5"/>
  <c r="B1070" i="5"/>
  <c r="B1069" i="5"/>
  <c r="B1068" i="5"/>
  <c r="B1067" i="5"/>
  <c r="B1066" i="5"/>
  <c r="B1065" i="5"/>
  <c r="B1064" i="5"/>
  <c r="B1063" i="5"/>
  <c r="B1062" i="5"/>
  <c r="B1061" i="5"/>
  <c r="B1060" i="5"/>
  <c r="B1059" i="5"/>
  <c r="B1058" i="5"/>
  <c r="B1057" i="5"/>
  <c r="B1056" i="5"/>
  <c r="B1055" i="5"/>
  <c r="B1054" i="5"/>
  <c r="B1053" i="5"/>
  <c r="B1052" i="5"/>
  <c r="B1051" i="5"/>
  <c r="B1050" i="5"/>
  <c r="B1049" i="5"/>
  <c r="B1048" i="5"/>
  <c r="B1047" i="5"/>
  <c r="B1046" i="5"/>
  <c r="B1045" i="5"/>
  <c r="B1044" i="5"/>
  <c r="B1043" i="5"/>
  <c r="B1042" i="5"/>
  <c r="B1041" i="5"/>
  <c r="B1040" i="5"/>
  <c r="B1039" i="5"/>
  <c r="B1038" i="5"/>
  <c r="B1037" i="5"/>
  <c r="B1036" i="5"/>
  <c r="B1035" i="5"/>
  <c r="B1034" i="5"/>
  <c r="B1033" i="5"/>
  <c r="B1032" i="5"/>
  <c r="B1031" i="5"/>
  <c r="B1030" i="5"/>
  <c r="B1029" i="5"/>
  <c r="B1028" i="5"/>
  <c r="B1027" i="5"/>
  <c r="B1026" i="5"/>
  <c r="B1025" i="5"/>
  <c r="B1024" i="5"/>
  <c r="B1023" i="5"/>
  <c r="B1022" i="5"/>
  <c r="B1021" i="5"/>
  <c r="B1020" i="5"/>
  <c r="B1019" i="5"/>
  <c r="B1018" i="5"/>
  <c r="B1017" i="5"/>
  <c r="B1016" i="5"/>
  <c r="B1015" i="5"/>
  <c r="B1014" i="5"/>
  <c r="B1013" i="5"/>
  <c r="B1012" i="5"/>
  <c r="B1011" i="5"/>
  <c r="B1010" i="5"/>
  <c r="B1009" i="5"/>
  <c r="B1008" i="5"/>
  <c r="B1007" i="5"/>
  <c r="B1006" i="5"/>
  <c r="B1005" i="5"/>
  <c r="B1004" i="5"/>
  <c r="B1003" i="5"/>
  <c r="B1002" i="5"/>
  <c r="B1001" i="5"/>
  <c r="B1000" i="5"/>
  <c r="B999" i="5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2" i="5"/>
  <c r="B981" i="5"/>
  <c r="B980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M40" i="1" l="1"/>
  <c r="K40" i="1"/>
  <c r="I40" i="1"/>
  <c r="G40" i="1"/>
  <c r="E40" i="1"/>
  <c r="G42" i="1"/>
  <c r="G41" i="1"/>
  <c r="E44" i="1"/>
  <c r="E43" i="1"/>
  <c r="E42" i="1"/>
  <c r="E41" i="1"/>
  <c r="G12" i="1"/>
  <c r="E12" i="1"/>
  <c r="M44" i="1"/>
  <c r="M43" i="1"/>
  <c r="M42" i="1"/>
  <c r="M41" i="1"/>
  <c r="K44" i="1"/>
  <c r="K43" i="1"/>
  <c r="K42" i="1"/>
  <c r="K41" i="1"/>
  <c r="I44" i="1"/>
  <c r="I43" i="1"/>
  <c r="J43" i="1" s="1"/>
  <c r="I42" i="1"/>
  <c r="I41" i="1"/>
  <c r="J41" i="1" s="1"/>
  <c r="G44" i="1"/>
  <c r="G43" i="1"/>
  <c r="K12" i="1"/>
  <c r="L42" i="1" l="1"/>
  <c r="J44" i="1"/>
  <c r="L41" i="1"/>
  <c r="H44" i="1"/>
  <c r="J42" i="1"/>
  <c r="H43" i="1"/>
  <c r="L43" i="1"/>
  <c r="L44" i="1"/>
  <c r="F44" i="1"/>
  <c r="H41" i="1"/>
  <c r="H42" i="1"/>
  <c r="F43" i="1"/>
  <c r="F42" i="1"/>
  <c r="F41" i="1"/>
  <c r="A2" i="2"/>
  <c r="C2" i="2" s="1"/>
  <c r="K38" i="1"/>
  <c r="G38" i="1"/>
  <c r="E16" i="1"/>
  <c r="E11" i="1"/>
  <c r="S11" i="1" s="1"/>
  <c r="E26" i="1"/>
  <c r="T26" i="1" s="1"/>
  <c r="T20" i="1"/>
  <c r="E38" i="1"/>
  <c r="T9" i="1"/>
  <c r="S9" i="1"/>
  <c r="E32" i="1"/>
  <c r="T32" i="1" s="1"/>
  <c r="T34" i="1"/>
  <c r="T30" i="1"/>
  <c r="T24" i="1"/>
  <c r="T35" i="1"/>
  <c r="T25" i="1"/>
  <c r="T19" i="1"/>
  <c r="S24" i="1"/>
  <c r="S35" i="1"/>
  <c r="S19" i="1"/>
  <c r="S25" i="1"/>
  <c r="D2" i="2" l="1"/>
  <c r="S32" i="1"/>
  <c r="S16" i="1"/>
  <c r="S26" i="1"/>
  <c r="S20" i="1"/>
  <c r="S34" i="1"/>
  <c r="S30" i="1"/>
  <c r="T38" i="1"/>
  <c r="S38" i="1" s="1"/>
  <c r="T37" i="1"/>
  <c r="S37" i="1" s="1"/>
  <c r="E36" i="1"/>
  <c r="E34" i="1"/>
  <c r="E30" i="1"/>
  <c r="E28" i="1"/>
  <c r="E24" i="1"/>
  <c r="E22" i="1"/>
  <c r="E20" i="1"/>
  <c r="E18" i="1"/>
  <c r="E13" i="1"/>
  <c r="E14" i="1" s="1"/>
  <c r="E10" i="1"/>
  <c r="K13" i="1"/>
  <c r="K14" i="1" s="1"/>
  <c r="G13" i="1"/>
  <c r="G14" i="1" s="1"/>
  <c r="K26" i="1"/>
  <c r="K24" i="1"/>
  <c r="K22" i="1"/>
  <c r="K20" i="1"/>
  <c r="K18" i="1"/>
  <c r="K16" i="1"/>
  <c r="G26" i="1"/>
  <c r="G24" i="1"/>
  <c r="G22" i="1"/>
  <c r="G20" i="1"/>
  <c r="G18" i="1"/>
  <c r="G16" i="1"/>
  <c r="K10" i="1"/>
  <c r="K36" i="1" s="1"/>
  <c r="G10" i="1"/>
  <c r="G36" i="1" s="1"/>
  <c r="E2" i="2" l="1"/>
  <c r="P16" i="1" s="1"/>
  <c r="T16" i="1" s="1"/>
  <c r="F2" i="2"/>
  <c r="P11" i="1" s="1"/>
  <c r="T11" i="1" s="1"/>
  <c r="T40" i="1" s="1"/>
  <c r="K11" i="1"/>
  <c r="K34" i="1"/>
  <c r="K28" i="1"/>
  <c r="K30" i="1"/>
  <c r="K32" i="1"/>
  <c r="G30" i="1"/>
  <c r="G32" i="1"/>
  <c r="G28" i="1"/>
  <c r="G11" i="1"/>
  <c r="G34" i="1"/>
  <c r="X6" i="1" l="1"/>
  <c r="X5" i="1"/>
  <c r="D5" i="1"/>
  <c r="M27" i="1" l="1"/>
  <c r="I12" i="1" l="1"/>
  <c r="I27" i="1"/>
  <c r="I29" i="1"/>
  <c r="M12" i="1"/>
  <c r="M38" i="1"/>
  <c r="M29" i="1"/>
  <c r="I17" i="1"/>
  <c r="M33" i="1"/>
  <c r="M24" i="1"/>
  <c r="I22" i="1"/>
  <c r="I18" i="1"/>
  <c r="I31" i="1"/>
  <c r="M16" i="1"/>
  <c r="M34" i="1"/>
  <c r="M20" i="1"/>
  <c r="M17" i="1"/>
  <c r="M21" i="1"/>
  <c r="M25" i="1"/>
  <c r="M31" i="1"/>
  <c r="M35" i="1"/>
  <c r="M18" i="1"/>
  <c r="M22" i="1"/>
  <c r="M26" i="1"/>
  <c r="M32" i="1"/>
  <c r="M36" i="1"/>
  <c r="M19" i="1"/>
  <c r="M23" i="1"/>
  <c r="I26" i="1"/>
  <c r="I36" i="1"/>
  <c r="I19" i="1"/>
  <c r="I23" i="1"/>
  <c r="I33" i="1"/>
  <c r="I20" i="1"/>
  <c r="M28" i="1" l="1"/>
  <c r="I30" i="1"/>
  <c r="M30" i="1"/>
  <c r="I28" i="1"/>
  <c r="M37" i="1"/>
  <c r="I32" i="1"/>
  <c r="I24" i="1"/>
  <c r="I34" i="1"/>
  <c r="I35" i="1"/>
  <c r="I16" i="1"/>
  <c r="I25" i="1"/>
  <c r="I21" i="1"/>
  <c r="M14" i="1" l="1"/>
  <c r="M13" i="1"/>
  <c r="I13" i="1"/>
  <c r="I14" i="1"/>
  <c r="M15" i="1" l="1"/>
  <c r="I15" i="1" l="1"/>
  <c r="M10" i="1"/>
  <c r="M9" i="1" l="1"/>
  <c r="I9" i="1"/>
  <c r="M11" i="1"/>
  <c r="I10" i="1"/>
  <c r="I11" i="1" l="1"/>
</calcChain>
</file>

<file path=xl/sharedStrings.xml><?xml version="1.0" encoding="utf-8"?>
<sst xmlns="http://schemas.openxmlformats.org/spreadsheetml/2006/main" count="21448" uniqueCount="5415">
  <si>
    <t>印刷範囲の設定</t>
    <rPh sb="0" eb="2">
      <t>インサツ</t>
    </rPh>
    <rPh sb="2" eb="4">
      <t>ハンイ</t>
    </rPh>
    <rPh sb="5" eb="7">
      <t>セッテイ</t>
    </rPh>
    <phoneticPr fontId="7"/>
  </si>
  <si>
    <t>報告書</t>
    <rPh sb="0" eb="2">
      <t>ホウコク</t>
    </rPh>
    <rPh sb="2" eb="3">
      <t>ショ</t>
    </rPh>
    <phoneticPr fontId="7"/>
  </si>
  <si>
    <t>経営談義資料</t>
    <rPh sb="0" eb="2">
      <t>ケイエイ</t>
    </rPh>
    <rPh sb="2" eb="4">
      <t>ダンギ</t>
    </rPh>
    <rPh sb="4" eb="6">
      <t>シリョウ</t>
    </rPh>
    <phoneticPr fontId="7"/>
  </si>
  <si>
    <t>店コード</t>
    <rPh sb="0" eb="1">
      <t>テン</t>
    </rPh>
    <phoneticPr fontId="7"/>
  </si>
  <si>
    <t>店　　名</t>
    <rPh sb="0" eb="1">
      <t>テン</t>
    </rPh>
    <rPh sb="3" eb="4">
      <t>メイ</t>
    </rPh>
    <phoneticPr fontId="7"/>
  </si>
  <si>
    <t>様</t>
    <rPh sb="0" eb="1">
      <t>サマ</t>
    </rPh>
    <phoneticPr fontId="7"/>
  </si>
  <si>
    <t>営業所</t>
    <rPh sb="0" eb="3">
      <t>エイギョウショ</t>
    </rPh>
    <phoneticPr fontId="7"/>
  </si>
  <si>
    <t>担当者</t>
    <rPh sb="0" eb="3">
      <t>タントウシャ</t>
    </rPh>
    <phoneticPr fontId="7"/>
  </si>
  <si>
    <t>項　　　　目</t>
    <rPh sb="0" eb="1">
      <t>コウ</t>
    </rPh>
    <rPh sb="5" eb="6">
      <t>メ</t>
    </rPh>
    <phoneticPr fontId="7"/>
  </si>
  <si>
    <t>前期差</t>
    <rPh sb="0" eb="2">
      <t>ゼンキ</t>
    </rPh>
    <rPh sb="2" eb="3">
      <t>サ</t>
    </rPh>
    <phoneticPr fontId="7"/>
  </si>
  <si>
    <t>参考値</t>
    <rPh sb="0" eb="2">
      <t>サンコウ</t>
    </rPh>
    <rPh sb="2" eb="3">
      <t>チ</t>
    </rPh>
    <phoneticPr fontId="7"/>
  </si>
  <si>
    <t>課題値</t>
    <rPh sb="0" eb="2">
      <t>カダイ</t>
    </rPh>
    <rPh sb="2" eb="3">
      <t>チ</t>
    </rPh>
    <phoneticPr fontId="7"/>
  </si>
  <si>
    <t>経営課題と改善提案</t>
    <rPh sb="0" eb="2">
      <t>ケイエイ</t>
    </rPh>
    <rPh sb="2" eb="4">
      <t>カダイ</t>
    </rPh>
    <rPh sb="5" eb="7">
      <t>カイゼン</t>
    </rPh>
    <rPh sb="7" eb="9">
      <t>テイアン</t>
    </rPh>
    <phoneticPr fontId="7"/>
  </si>
  <si>
    <t>課題</t>
    <rPh sb="0" eb="2">
      <t>カダイ</t>
    </rPh>
    <phoneticPr fontId="7"/>
  </si>
  <si>
    <t>販売</t>
    <rPh sb="0" eb="2">
      <t>ハンバイ</t>
    </rPh>
    <phoneticPr fontId="7"/>
  </si>
  <si>
    <t>①</t>
    <phoneticPr fontId="7"/>
  </si>
  <si>
    <t>販　売　高</t>
    <rPh sb="0" eb="1">
      <t>ハン</t>
    </rPh>
    <rPh sb="2" eb="3">
      <t>バイ</t>
    </rPh>
    <rPh sb="4" eb="5">
      <t>タカ</t>
    </rPh>
    <phoneticPr fontId="7"/>
  </si>
  <si>
    <t>千円</t>
    <rPh sb="0" eb="2">
      <t>センエン</t>
    </rPh>
    <phoneticPr fontId="7"/>
  </si>
  <si>
    <t>100%以上</t>
    <rPh sb="4" eb="6">
      <t>イジョウ</t>
    </rPh>
    <phoneticPr fontId="7"/>
  </si>
  <si>
    <t>②</t>
    <phoneticPr fontId="7"/>
  </si>
  <si>
    <t>平均月商</t>
    <rPh sb="0" eb="2">
      <t>ヘイキン</t>
    </rPh>
    <rPh sb="2" eb="4">
      <t>ゲッショウ</t>
    </rPh>
    <phoneticPr fontId="7"/>
  </si>
  <si>
    <t>③</t>
    <phoneticPr fontId="7"/>
  </si>
  <si>
    <t>従業員Ｐ・Ｈ</t>
    <rPh sb="0" eb="3">
      <t>ジュウギョウイン</t>
    </rPh>
    <phoneticPr fontId="7"/>
  </si>
  <si>
    <r>
      <t>対象従業員</t>
    </r>
    <r>
      <rPr>
        <b/>
        <sz val="9"/>
        <color theme="3" tint="0.59999389629810485"/>
        <rFont val="ＭＳ Ｐゴシック"/>
        <family val="3"/>
        <charset val="128"/>
      </rPr>
      <t>(※2)</t>
    </r>
    <rPh sb="0" eb="2">
      <t>タイショウ</t>
    </rPh>
    <rPh sb="2" eb="5">
      <t>ジュウギョウイン</t>
    </rPh>
    <phoneticPr fontId="7"/>
  </si>
  <si>
    <t>人</t>
    <rPh sb="0" eb="1">
      <t>ニン</t>
    </rPh>
    <phoneticPr fontId="7"/>
  </si>
  <si>
    <t>提案</t>
    <rPh sb="0" eb="2">
      <t>テイアン</t>
    </rPh>
    <phoneticPr fontId="7"/>
  </si>
  <si>
    <t>④</t>
    <phoneticPr fontId="7"/>
  </si>
  <si>
    <t>ﾍﾟｲﾗｲﾝ（年間）</t>
    <rPh sb="7" eb="9">
      <t>ネンカン</t>
    </rPh>
    <phoneticPr fontId="7"/>
  </si>
  <si>
    <t>ﾍﾟｲﾗｲﾝ（月）</t>
    <rPh sb="7" eb="8">
      <t>ツキ</t>
    </rPh>
    <phoneticPr fontId="7"/>
  </si>
  <si>
    <t>収支</t>
    <rPh sb="0" eb="2">
      <t>シュウシ</t>
    </rPh>
    <phoneticPr fontId="7"/>
  </si>
  <si>
    <t>⑤</t>
    <phoneticPr fontId="7"/>
  </si>
  <si>
    <t>％</t>
    <phoneticPr fontId="7"/>
  </si>
  <si>
    <t>⑥</t>
    <phoneticPr fontId="7"/>
  </si>
  <si>
    <t>管理経費</t>
    <rPh sb="0" eb="2">
      <t>カンリ</t>
    </rPh>
    <rPh sb="2" eb="4">
      <t>ケイヒ</t>
    </rPh>
    <phoneticPr fontId="7"/>
  </si>
  <si>
    <t>　〃　率</t>
    <phoneticPr fontId="7"/>
  </si>
  <si>
    <t>平均値-2％以下</t>
    <rPh sb="0" eb="3">
      <t>ヘイキンチ</t>
    </rPh>
    <rPh sb="6" eb="8">
      <t>イカ</t>
    </rPh>
    <phoneticPr fontId="7"/>
  </si>
  <si>
    <t>⑦</t>
    <phoneticPr fontId="7"/>
  </si>
  <si>
    <t>営業利益</t>
    <rPh sb="0" eb="2">
      <t>エイギョウ</t>
    </rPh>
    <rPh sb="2" eb="4">
      <t>リエキ</t>
    </rPh>
    <phoneticPr fontId="7"/>
  </si>
  <si>
    <t>赤字</t>
    <rPh sb="0" eb="2">
      <t>アカジ</t>
    </rPh>
    <phoneticPr fontId="7"/>
  </si>
  <si>
    <t>2％以上</t>
    <rPh sb="2" eb="4">
      <t>イジョウ</t>
    </rPh>
    <phoneticPr fontId="7"/>
  </si>
  <si>
    <t>マイナス</t>
    <phoneticPr fontId="7"/>
  </si>
  <si>
    <t>⑧</t>
    <phoneticPr fontId="7"/>
  </si>
  <si>
    <t>営業外損益</t>
    <rPh sb="0" eb="3">
      <t>エイギョウガイ</t>
    </rPh>
    <rPh sb="3" eb="5">
      <t>ソンエキ</t>
    </rPh>
    <phoneticPr fontId="7"/>
  </si>
  <si>
    <t>⑨</t>
    <phoneticPr fontId="7"/>
  </si>
  <si>
    <t>支払利息</t>
    <rPh sb="0" eb="2">
      <t>シハライ</t>
    </rPh>
    <rPh sb="2" eb="4">
      <t>リソク</t>
    </rPh>
    <phoneticPr fontId="7"/>
  </si>
  <si>
    <t>⑩</t>
    <phoneticPr fontId="7"/>
  </si>
  <si>
    <r>
      <t>2％</t>
    </r>
    <r>
      <rPr>
        <b/>
        <sz val="8"/>
        <color rgb="FF000000"/>
        <rFont val="ＭＳ Ｐゴシック"/>
        <family val="3"/>
        <charset val="128"/>
      </rPr>
      <t>以上</t>
    </r>
    <rPh sb="2" eb="4">
      <t>イジョウ</t>
    </rPh>
    <phoneticPr fontId="7"/>
  </si>
  <si>
    <t>資金</t>
    <rPh sb="0" eb="2">
      <t>シキン</t>
    </rPh>
    <phoneticPr fontId="7"/>
  </si>
  <si>
    <t>⑪</t>
    <phoneticPr fontId="7"/>
  </si>
  <si>
    <t>現預金</t>
    <rPh sb="0" eb="3">
      <t>ゲンヨキン</t>
    </rPh>
    <phoneticPr fontId="7"/>
  </si>
  <si>
    <t>　〃　日数</t>
    <rPh sb="3" eb="5">
      <t>ニッスウ</t>
    </rPh>
    <phoneticPr fontId="7"/>
  </si>
  <si>
    <t>日</t>
    <rPh sb="0" eb="1">
      <t>ヒ</t>
    </rPh>
    <phoneticPr fontId="7"/>
  </si>
  <si>
    <t>⑫</t>
    <phoneticPr fontId="7"/>
  </si>
  <si>
    <t>売掛金</t>
    <rPh sb="0" eb="2">
      <t>ウリカケ</t>
    </rPh>
    <rPh sb="2" eb="3">
      <t>キン</t>
    </rPh>
    <phoneticPr fontId="7"/>
  </si>
  <si>
    <r>
      <t>15日</t>
    </r>
    <r>
      <rPr>
        <b/>
        <sz val="8"/>
        <color rgb="FF000000"/>
        <rFont val="ＭＳ Ｐゴシック"/>
        <family val="3"/>
        <charset val="128"/>
      </rPr>
      <t>以下</t>
    </r>
    <rPh sb="2" eb="3">
      <t>ヒ</t>
    </rPh>
    <rPh sb="3" eb="5">
      <t>イカ</t>
    </rPh>
    <phoneticPr fontId="7"/>
  </si>
  <si>
    <t>６０日以上</t>
    <rPh sb="1" eb="2">
      <t>ヒ</t>
    </rPh>
    <rPh sb="2" eb="4">
      <t>イジョウ</t>
    </rPh>
    <phoneticPr fontId="7"/>
  </si>
  <si>
    <t>⑬</t>
    <phoneticPr fontId="7"/>
  </si>
  <si>
    <t>棚卸高</t>
    <rPh sb="0" eb="2">
      <t>タナオロシ</t>
    </rPh>
    <rPh sb="2" eb="3">
      <t>ダカ</t>
    </rPh>
    <phoneticPr fontId="7"/>
  </si>
  <si>
    <r>
      <t>30日</t>
    </r>
    <r>
      <rPr>
        <b/>
        <sz val="8"/>
        <color rgb="FF000000"/>
        <rFont val="ＭＳ Ｐゴシック"/>
        <family val="3"/>
        <charset val="128"/>
      </rPr>
      <t>以下</t>
    </r>
    <rPh sb="2" eb="3">
      <t>ヒ</t>
    </rPh>
    <rPh sb="3" eb="5">
      <t>イカ</t>
    </rPh>
    <phoneticPr fontId="7"/>
  </si>
  <si>
    <t>⑭</t>
    <phoneticPr fontId="7"/>
  </si>
  <si>
    <t>借入金</t>
    <rPh sb="0" eb="2">
      <t>カリイレ</t>
    </rPh>
    <rPh sb="2" eb="3">
      <t>キン</t>
    </rPh>
    <phoneticPr fontId="7"/>
  </si>
  <si>
    <r>
      <t>70日</t>
    </r>
    <r>
      <rPr>
        <b/>
        <sz val="8"/>
        <color rgb="FF000000"/>
        <rFont val="ＭＳ Ｐゴシック"/>
        <family val="3"/>
        <charset val="128"/>
      </rPr>
      <t>以下</t>
    </r>
    <rPh sb="2" eb="3">
      <t>ヒ</t>
    </rPh>
    <rPh sb="3" eb="5">
      <t>イカ</t>
    </rPh>
    <phoneticPr fontId="7"/>
  </si>
  <si>
    <t>707日以上</t>
    <rPh sb="2" eb="3">
      <t>ヒ</t>
    </rPh>
    <rPh sb="3" eb="5">
      <t>イジョウ</t>
    </rPh>
    <phoneticPr fontId="7"/>
  </si>
  <si>
    <t>⑮</t>
    <phoneticPr fontId="7"/>
  </si>
  <si>
    <t>自己資本</t>
    <rPh sb="0" eb="2">
      <t>ジコ</t>
    </rPh>
    <rPh sb="2" eb="4">
      <t>シホン</t>
    </rPh>
    <phoneticPr fontId="7"/>
  </si>
  <si>
    <t>⑯</t>
    <phoneticPr fontId="7"/>
  </si>
  <si>
    <t>未回収履歴</t>
    <rPh sb="0" eb="3">
      <t>ミカイシュウ</t>
    </rPh>
    <rPh sb="3" eb="5">
      <t>リレキ</t>
    </rPh>
    <phoneticPr fontId="7"/>
  </si>
  <si>
    <t>回</t>
    <rPh sb="0" eb="1">
      <t>カイ</t>
    </rPh>
    <phoneticPr fontId="7"/>
  </si>
  <si>
    <t>⑰</t>
    <phoneticPr fontId="7"/>
  </si>
  <si>
    <t>決算書（ＢＳ）</t>
    <rPh sb="0" eb="2">
      <t>ケッサン</t>
    </rPh>
    <rPh sb="2" eb="3">
      <t>ショ</t>
    </rPh>
    <phoneticPr fontId="7"/>
  </si>
  <si>
    <t>顧客稼働　　　　　　状況</t>
    <rPh sb="0" eb="2">
      <t>コキャク</t>
    </rPh>
    <rPh sb="2" eb="4">
      <t>カドウ</t>
    </rPh>
    <rPh sb="10" eb="12">
      <t>ジョウキョウ</t>
    </rPh>
    <phoneticPr fontId="19"/>
  </si>
  <si>
    <t>年度</t>
    <rPh sb="0" eb="2">
      <t>ネンド</t>
    </rPh>
    <phoneticPr fontId="19"/>
  </si>
  <si>
    <t>前年比</t>
    <rPh sb="0" eb="3">
      <t>ゼンネンヒ</t>
    </rPh>
    <phoneticPr fontId="19"/>
  </si>
  <si>
    <t>稼働客</t>
    <rPh sb="0" eb="2">
      <t>カドウ</t>
    </rPh>
    <rPh sb="2" eb="3">
      <t>キャク</t>
    </rPh>
    <phoneticPr fontId="19"/>
  </si>
  <si>
    <t>提案</t>
    <phoneticPr fontId="7"/>
  </si>
  <si>
    <t>直近一年</t>
    <phoneticPr fontId="19"/>
  </si>
  <si>
    <t>５年稼働客</t>
    <rPh sb="1" eb="2">
      <t>ネン</t>
    </rPh>
    <phoneticPr fontId="19"/>
  </si>
  <si>
    <t>ＡＢ世帯数</t>
    <phoneticPr fontId="19"/>
  </si>
  <si>
    <t>新規客</t>
    <rPh sb="0" eb="2">
      <t>シンキ</t>
    </rPh>
    <rPh sb="2" eb="3">
      <t>キャク</t>
    </rPh>
    <phoneticPr fontId="19"/>
  </si>
  <si>
    <t>実施日</t>
    <rPh sb="0" eb="3">
      <t>ジッシビ</t>
    </rPh>
    <phoneticPr fontId="7"/>
  </si>
  <si>
    <t>上司</t>
    <rPh sb="0" eb="2">
      <t>ジョウシ</t>
    </rPh>
    <phoneticPr fontId="7"/>
  </si>
  <si>
    <t>場　所</t>
    <rPh sb="0" eb="1">
      <t>バ</t>
    </rPh>
    <rPh sb="2" eb="3">
      <t>ショ</t>
    </rPh>
    <phoneticPr fontId="7"/>
  </si>
  <si>
    <t>印</t>
    <rPh sb="0" eb="1">
      <t>イン</t>
    </rPh>
    <phoneticPr fontId="7"/>
  </si>
  <si>
    <t>先　方</t>
    <rPh sb="0" eb="1">
      <t>サキ</t>
    </rPh>
    <rPh sb="2" eb="3">
      <t>ホウ</t>
    </rPh>
    <phoneticPr fontId="7"/>
  </si>
  <si>
    <t>担当</t>
    <rPh sb="0" eb="2">
      <t>タントウ</t>
    </rPh>
    <phoneticPr fontId="7"/>
  </si>
  <si>
    <t>当　方</t>
    <rPh sb="0" eb="1">
      <t>トウ</t>
    </rPh>
    <rPh sb="2" eb="3">
      <t>カタ</t>
    </rPh>
    <phoneticPr fontId="7"/>
  </si>
  <si>
    <t>備　考</t>
    <rPh sb="0" eb="1">
      <t>ソナエ</t>
    </rPh>
    <rPh sb="2" eb="3">
      <t>コウ</t>
    </rPh>
    <phoneticPr fontId="7"/>
  </si>
  <si>
    <t>80％以下</t>
    <rPh sb="3" eb="5">
      <t>イカ</t>
    </rPh>
    <phoneticPr fontId="7"/>
  </si>
  <si>
    <t>0.8%以上</t>
    <rPh sb="4" eb="6">
      <t>イジョウ</t>
    </rPh>
    <phoneticPr fontId="7"/>
  </si>
  <si>
    <t>※</t>
    <phoneticPr fontId="7"/>
  </si>
  <si>
    <t>20%以下</t>
    <rPh sb="2" eb="4">
      <t>イカ</t>
    </rPh>
    <phoneticPr fontId="7"/>
  </si>
  <si>
    <t>経営トーク資料</t>
    <rPh sb="0" eb="2">
      <t>ケイエイ</t>
    </rPh>
    <rPh sb="5" eb="7">
      <t>シリョウ</t>
    </rPh>
    <phoneticPr fontId="7"/>
  </si>
  <si>
    <t>【経営トーク報告書】</t>
    <rPh sb="1" eb="3">
      <t>ケイエイ</t>
    </rPh>
    <rPh sb="6" eb="8">
      <t>ホウコク</t>
    </rPh>
    <rPh sb="8" eb="9">
      <t>ショ</t>
    </rPh>
    <phoneticPr fontId="7"/>
  </si>
  <si>
    <t>前々期差</t>
    <rPh sb="0" eb="1">
      <t>マエ</t>
    </rPh>
    <rPh sb="2" eb="3">
      <t>キ</t>
    </rPh>
    <rPh sb="3" eb="4">
      <t>サ</t>
    </rPh>
    <phoneticPr fontId="7"/>
  </si>
  <si>
    <t>粗 利 益 額</t>
    <rPh sb="0" eb="1">
      <t>ホボ</t>
    </rPh>
    <rPh sb="2" eb="3">
      <t>リ</t>
    </rPh>
    <rPh sb="4" eb="5">
      <t>エキ</t>
    </rPh>
    <rPh sb="6" eb="7">
      <t>ガク</t>
    </rPh>
    <phoneticPr fontId="7"/>
  </si>
  <si>
    <t>税 前 利 益</t>
    <rPh sb="0" eb="1">
      <t>ゼイ</t>
    </rPh>
    <rPh sb="2" eb="3">
      <t>マエ</t>
    </rPh>
    <rPh sb="4" eb="5">
      <t>リ</t>
    </rPh>
    <rPh sb="6" eb="7">
      <t>エキ</t>
    </rPh>
    <phoneticPr fontId="7"/>
  </si>
  <si>
    <t>経営項目判定</t>
    <rPh sb="0" eb="2">
      <t>ケイエイ</t>
    </rPh>
    <rPh sb="2" eb="4">
      <t>コウモク</t>
    </rPh>
    <rPh sb="4" eb="6">
      <t>ハンテイ</t>
    </rPh>
    <phoneticPr fontId="7"/>
  </si>
  <si>
    <t>店コード</t>
  </si>
  <si>
    <t>店名</t>
  </si>
  <si>
    <t>（株）花岡電器</t>
  </si>
  <si>
    <t>VⅡ</t>
  </si>
  <si>
    <t>コンパス　ベル・スズキ</t>
  </si>
  <si>
    <t>B</t>
  </si>
  <si>
    <t>ＪＵＭＰ２１　藤野</t>
  </si>
  <si>
    <t>（株）みかほ電器プラザ澄川</t>
  </si>
  <si>
    <t>AⅡ</t>
  </si>
  <si>
    <t>（株）コアデンキ</t>
  </si>
  <si>
    <t>AⅢ</t>
  </si>
  <si>
    <t>コンパス　ホリイ</t>
  </si>
  <si>
    <t>C</t>
  </si>
  <si>
    <t>N</t>
  </si>
  <si>
    <t>北郷）　（株）電器のいとう</t>
  </si>
  <si>
    <t>パナルック　ササキ</t>
  </si>
  <si>
    <t>パナプラザ　エイト電器（株）</t>
  </si>
  <si>
    <t>（有）あさひ電機</t>
  </si>
  <si>
    <t>あさひ　さとう電器</t>
  </si>
  <si>
    <t>千歳パナプラザ</t>
  </si>
  <si>
    <t>パナプラザ　ほくせん</t>
  </si>
  <si>
    <t>アルファ電器ニューメディア店</t>
  </si>
  <si>
    <t>コンパス　おおあさ</t>
  </si>
  <si>
    <t>当別）　（有）千葉電気商会</t>
  </si>
  <si>
    <t>コンパス　畠山</t>
  </si>
  <si>
    <t>有限会社パナ・スガワラ電化設備</t>
  </si>
  <si>
    <t>コンパス　勝戸</t>
  </si>
  <si>
    <t>（有）クラヤ電器</t>
  </si>
  <si>
    <t>株式会社　東洋社</t>
  </si>
  <si>
    <t>パナプラザ　ハタノ</t>
  </si>
  <si>
    <t>パナプラザ　いとう</t>
  </si>
  <si>
    <t>大河原ＴＶサービス</t>
  </si>
  <si>
    <t>あいたなか　田中電器店</t>
  </si>
  <si>
    <t>パナプラザ　日の出</t>
  </si>
  <si>
    <t>清水沢オオハシ電気</t>
  </si>
  <si>
    <t>パナプラザ　こばやし</t>
  </si>
  <si>
    <t>（有）デンキの桐原</t>
  </si>
  <si>
    <t>リビングナカジマ</t>
  </si>
  <si>
    <t>パナスター　コダマ</t>
  </si>
  <si>
    <t>（有）ハツセオデンキ</t>
  </si>
  <si>
    <t>とまでん　マルコー</t>
  </si>
  <si>
    <t>AⅠ</t>
  </si>
  <si>
    <t>松崎電機</t>
  </si>
  <si>
    <t>（有）マインド　ムラカミ</t>
  </si>
  <si>
    <t>ナイスタニオカ</t>
  </si>
  <si>
    <t>有限会社　電器のキムラ</t>
  </si>
  <si>
    <t>（株）でんきのシマムラ</t>
  </si>
  <si>
    <t>有限会社　テラヤマ</t>
  </si>
  <si>
    <t>（株）藤原商会</t>
  </si>
  <si>
    <t>（有）スペース２７</t>
  </si>
  <si>
    <t>スペース　ちくし</t>
  </si>
  <si>
    <t>株式会社　ホクタン</t>
  </si>
  <si>
    <t>大倉電気（株）今金店</t>
  </si>
  <si>
    <t>有限会社　エジソン</t>
  </si>
  <si>
    <t>干場電気商会</t>
  </si>
  <si>
    <t>ラッキー家電</t>
  </si>
  <si>
    <t>（有）阿部電器</t>
  </si>
  <si>
    <t>株式会社　ビーウイズ</t>
  </si>
  <si>
    <t>シグナス商事（株）</t>
  </si>
  <si>
    <t>VⅠ</t>
  </si>
  <si>
    <t>青木電機株式会社</t>
  </si>
  <si>
    <t>パナポート（株）</t>
  </si>
  <si>
    <t>クメ電器</t>
  </si>
  <si>
    <t>（株）武田時計電器商会</t>
  </si>
  <si>
    <t>ジャスト電器（有）</t>
  </si>
  <si>
    <t>（有）ホリ電器</t>
  </si>
  <si>
    <t>株式会社　シバヤマ電器</t>
  </si>
  <si>
    <t>（有）田中電器</t>
  </si>
  <si>
    <t>（有）毛利ラジオ店</t>
  </si>
  <si>
    <t>（有）ユモト</t>
  </si>
  <si>
    <t>いがらし電器</t>
  </si>
  <si>
    <t>コンパス　マカベ</t>
  </si>
  <si>
    <t>有限会社　佐野電器商会</t>
  </si>
  <si>
    <t>（有）児玉時計電化センター</t>
  </si>
  <si>
    <t>（有）ナカムラデンキ</t>
  </si>
  <si>
    <t>株式会社　ようでん</t>
  </si>
  <si>
    <t>有限会社　福原電器</t>
  </si>
  <si>
    <t>ハクサン電器</t>
  </si>
  <si>
    <t>有限会社　オカベ電器</t>
  </si>
  <si>
    <t>（株）長谷川電機</t>
  </si>
  <si>
    <t>田辺電器店</t>
  </si>
  <si>
    <t>朝陽電器（株）</t>
  </si>
  <si>
    <t>（有）サトウ電器商会</t>
  </si>
  <si>
    <t>ワタナベデンキ</t>
  </si>
  <si>
    <t>（有）わかさ電機</t>
  </si>
  <si>
    <t>有限会社電器のクマナカ</t>
  </si>
  <si>
    <t>（有）電器のオオミ</t>
  </si>
  <si>
    <t>海渕電器</t>
  </si>
  <si>
    <t>（有）高原電器</t>
  </si>
  <si>
    <t>（有）デンキショップ中河</t>
  </si>
  <si>
    <t>（有）エムエス電器商会</t>
  </si>
  <si>
    <t>（有）大空電気店</t>
  </si>
  <si>
    <t>サンプラザ</t>
  </si>
  <si>
    <t>ＤＥＮＫＩＰＬＡＺＡマツオカ</t>
  </si>
  <si>
    <t>電器のコイ</t>
  </si>
  <si>
    <t>（株）久保田電器商会</t>
  </si>
  <si>
    <t>（有）ヤブタデンキ</t>
  </si>
  <si>
    <t>（有）伯苗和電器</t>
  </si>
  <si>
    <t>（株）シバノデンキ</t>
  </si>
  <si>
    <t>（有）イシカワ電器</t>
  </si>
  <si>
    <t>（有）ツシマ</t>
  </si>
  <si>
    <t>（有）ながぬま電器</t>
  </si>
  <si>
    <t>ポウラスター　ミヤカワ</t>
  </si>
  <si>
    <t>有限会社　村上デンキ</t>
  </si>
  <si>
    <t>モリピア　にっきょう</t>
  </si>
  <si>
    <t>上路電器</t>
  </si>
  <si>
    <t>（株）花正電気商会</t>
  </si>
  <si>
    <t>ラブリー　マツミヤ</t>
  </si>
  <si>
    <t>（平賀）　きむら電器</t>
  </si>
  <si>
    <t>あさひデンキ</t>
  </si>
  <si>
    <t>金沢電機</t>
  </si>
  <si>
    <t>モリピア　やわた</t>
  </si>
  <si>
    <t>江陽フルサト電器</t>
  </si>
  <si>
    <t>山崎電気商会</t>
  </si>
  <si>
    <t>池田電器</t>
  </si>
  <si>
    <t>パナック　ちだ</t>
  </si>
  <si>
    <t>（有）柿沢電器</t>
  </si>
  <si>
    <t>（有）高橋無線商会</t>
  </si>
  <si>
    <t>（有）電化ライフ　ヨシダ</t>
  </si>
  <si>
    <t>ウインベル　ササヤ</t>
  </si>
  <si>
    <t>近藤電気</t>
  </si>
  <si>
    <t>パナデンジョイフル</t>
  </si>
  <si>
    <t>ＷＩＮＢＥＬホ－ムデンキ</t>
  </si>
  <si>
    <t>エムス　アライ</t>
  </si>
  <si>
    <t>ウインベル　たかはし</t>
  </si>
  <si>
    <t>電気シマザキの店</t>
  </si>
  <si>
    <t>タカシマ電気</t>
  </si>
  <si>
    <t>（有）川村電気商会</t>
  </si>
  <si>
    <t>小田島電器</t>
  </si>
  <si>
    <t>（有）ベルミマス</t>
  </si>
  <si>
    <t>オザワデンキ</t>
  </si>
  <si>
    <t>Ｐａｎａｃｃ　ミズデン</t>
  </si>
  <si>
    <t>ヤワタ電器</t>
  </si>
  <si>
    <t>有限会社　千田電器</t>
  </si>
  <si>
    <t>トキワ電化サ―ビス</t>
  </si>
  <si>
    <t>サト―デンキ</t>
  </si>
  <si>
    <t>千葉商会</t>
  </si>
  <si>
    <t>（有）小野寺電気商会</t>
  </si>
  <si>
    <t>セキデン</t>
  </si>
  <si>
    <t>ＭＡＣ　２１</t>
  </si>
  <si>
    <t>電化サロン　こいわ</t>
  </si>
  <si>
    <t>（有）古内電器商会</t>
  </si>
  <si>
    <t>（茂庭）佐藤電器店</t>
  </si>
  <si>
    <t>（鶴ヶ谷）イトウ電化</t>
  </si>
  <si>
    <t>大村電気商会</t>
  </si>
  <si>
    <t>ア－バかわむら</t>
  </si>
  <si>
    <t>マコト電気商会</t>
  </si>
  <si>
    <t>ＰＡＬＳＨＯＰオオタ</t>
  </si>
  <si>
    <t>（有）田仲電気商会</t>
  </si>
  <si>
    <t>（株）戸塚電機商会</t>
  </si>
  <si>
    <t>株式会社　あいづや</t>
  </si>
  <si>
    <t>（有）鎌田電機</t>
  </si>
  <si>
    <t>ＲＡＤＩＯ　１　コンノ</t>
  </si>
  <si>
    <t>（株）咲間電化センタ－</t>
  </si>
  <si>
    <t>（矢本）　アーバ・アサノ</t>
  </si>
  <si>
    <t>ミヤデン石巻</t>
  </si>
  <si>
    <t>首藤でんき</t>
  </si>
  <si>
    <t>遊電館　志津川店</t>
  </si>
  <si>
    <t>パナック　ささき</t>
  </si>
  <si>
    <t>アイ電器商会</t>
  </si>
  <si>
    <t>（株）ヒシヌマ</t>
  </si>
  <si>
    <t>（有）クサノ電器</t>
  </si>
  <si>
    <t>アーバ・あべ</t>
  </si>
  <si>
    <t>株式会社　山徳</t>
  </si>
  <si>
    <t>（有）むつ電器</t>
  </si>
  <si>
    <t>菊地電気</t>
  </si>
  <si>
    <t>（有）ホ－ム電器</t>
  </si>
  <si>
    <t>でんきや　ハピネス</t>
  </si>
  <si>
    <t>カジハタデンキ</t>
  </si>
  <si>
    <t>ライフスペース　コマツ</t>
  </si>
  <si>
    <t>菊地電器</t>
  </si>
  <si>
    <t>（株）やまでん</t>
  </si>
  <si>
    <t>（有）協和電機商会</t>
  </si>
  <si>
    <t>Ｄ倶楽部ＳＥＩＤＥＮささや</t>
  </si>
  <si>
    <t>（有）ピックアップタイヨー</t>
  </si>
  <si>
    <t>（有）電化の佐藤</t>
  </si>
  <si>
    <t>徳丸電器</t>
  </si>
  <si>
    <t>（株）福島ダイイチ家電</t>
  </si>
  <si>
    <t>（有）松田電機商会</t>
  </si>
  <si>
    <t>もちづり電化</t>
  </si>
  <si>
    <t>山下電器株式会社</t>
  </si>
  <si>
    <t>ライト・ハウス</t>
  </si>
  <si>
    <t>株式会社　映電社</t>
  </si>
  <si>
    <t>青葉電気店</t>
  </si>
  <si>
    <t>でんき倶楽部　かとう</t>
  </si>
  <si>
    <t>でんき倶楽部さがら</t>
  </si>
  <si>
    <t>（有）綜合電器</t>
  </si>
  <si>
    <t>テクノショップ　大竹電気</t>
  </si>
  <si>
    <t>伊藤家電サービス</t>
  </si>
  <si>
    <t>（有）イシザワデンキ</t>
  </si>
  <si>
    <t>オーディー・サービス</t>
  </si>
  <si>
    <t>でんき倶楽部おおほり</t>
  </si>
  <si>
    <t>野口電機商会</t>
  </si>
  <si>
    <t>マルサ電器商会</t>
  </si>
  <si>
    <t>（有）光洋電化若木商会</t>
  </si>
  <si>
    <t>有限会社　緑川電器</t>
  </si>
  <si>
    <t>（有）塩電機商会</t>
  </si>
  <si>
    <t>（合資）ふるうち</t>
  </si>
  <si>
    <t>パナピア　きたかた</t>
  </si>
  <si>
    <t>はにゅうでんき</t>
  </si>
  <si>
    <t>有限会社　新生電機商会</t>
  </si>
  <si>
    <t>ふくでん　宝槻</t>
  </si>
  <si>
    <t>（有）高橋電器　桑折</t>
  </si>
  <si>
    <t>（有）渡辺屋</t>
  </si>
  <si>
    <t>（有）木津電化ストアー</t>
  </si>
  <si>
    <t>パナファミリー　ワタナベ</t>
  </si>
  <si>
    <t>石井電器病院</t>
  </si>
  <si>
    <t>東北電化センター</t>
  </si>
  <si>
    <t>（株）パナレイク</t>
  </si>
  <si>
    <t>柳津　サトウデンキ</t>
  </si>
  <si>
    <t>長沢テレビピアノ商会</t>
  </si>
  <si>
    <t>（有）佐藤電気商会</t>
  </si>
  <si>
    <t>第一電化</t>
  </si>
  <si>
    <t>松本電機商会　東舘</t>
  </si>
  <si>
    <t>三春電化サービス</t>
  </si>
  <si>
    <t>パナエイト　はまや</t>
  </si>
  <si>
    <t>ハイテク　わたなべ</t>
  </si>
  <si>
    <t>パナピット　サクライ店</t>
  </si>
  <si>
    <t>中島電器店</t>
  </si>
  <si>
    <t>熊倉電気　株式会社</t>
  </si>
  <si>
    <t>ハートライン　カジマ</t>
  </si>
  <si>
    <t>（有）桜井電化</t>
  </si>
  <si>
    <t>村井電器</t>
  </si>
  <si>
    <t>（有）増渕ラジオ商会</t>
  </si>
  <si>
    <t>（有）サンエーデンキ</t>
  </si>
  <si>
    <t>つくば電気空調株式会社</t>
  </si>
  <si>
    <t>（有）シノザキデンキ</t>
  </si>
  <si>
    <t>（有）斉藤無線</t>
  </si>
  <si>
    <t>（有）ハートライン　ショウエイ</t>
  </si>
  <si>
    <t>富田デンキ</t>
  </si>
  <si>
    <t>ライフアップ千代田</t>
  </si>
  <si>
    <t>（有）ヤマコシデンキ</t>
  </si>
  <si>
    <t>（有）菅谷電機商会</t>
  </si>
  <si>
    <t>ライフサポート　フダ</t>
  </si>
  <si>
    <t>（株）井関電機</t>
  </si>
  <si>
    <t>（株）鹿光電業</t>
  </si>
  <si>
    <t>（有）ネモトデンキ</t>
  </si>
  <si>
    <t>ハートライン　ヤマグチ</t>
  </si>
  <si>
    <t>（有）川瀬電機商会</t>
  </si>
  <si>
    <t>（株）ナイス電気商会</t>
  </si>
  <si>
    <t>バリュー　ケイシン</t>
  </si>
  <si>
    <t>（有）水戸テレビセンター</t>
  </si>
  <si>
    <t>粉川電機商会</t>
  </si>
  <si>
    <t>株式会社　河原井電機商会</t>
  </si>
  <si>
    <t>ひたち電器　水戸店</t>
  </si>
  <si>
    <t>パナピット　イシカワ</t>
  </si>
  <si>
    <t>（有）フジタデンキ</t>
  </si>
  <si>
    <t>（有）日栄電器</t>
  </si>
  <si>
    <t>ワタナベラジオ</t>
  </si>
  <si>
    <t>（株）船橋</t>
  </si>
  <si>
    <t>ハクトデンキ</t>
  </si>
  <si>
    <t>金子　電器</t>
  </si>
  <si>
    <t>（有）平根無線商会</t>
  </si>
  <si>
    <t>ハートライン　アユデン</t>
  </si>
  <si>
    <t>光陽無線　東海店</t>
  </si>
  <si>
    <t>柳田電器商会</t>
  </si>
  <si>
    <t>（有）中里電機</t>
  </si>
  <si>
    <t>αサクライ</t>
  </si>
  <si>
    <t>（有）エビハラ電器店</t>
  </si>
  <si>
    <t>（株）小林電気商会</t>
  </si>
  <si>
    <t>パーム　サイトウ</t>
  </si>
  <si>
    <t>（有）足利電音商会</t>
  </si>
  <si>
    <t>（有）アナハラデンキ</t>
  </si>
  <si>
    <t>株式会社ショーワ</t>
  </si>
  <si>
    <t>（有）メグミ電気</t>
  </si>
  <si>
    <t>野沢電化</t>
  </si>
  <si>
    <t>青山デンキ</t>
  </si>
  <si>
    <t>鈴木電気</t>
  </si>
  <si>
    <t>（有）パナハート　アイシー電気</t>
  </si>
  <si>
    <t>ＰａｎａＬｉｆｅ　ツカダ</t>
  </si>
  <si>
    <t>（有）天野屋電機商会</t>
  </si>
  <si>
    <t>伊藤電機（株）</t>
  </si>
  <si>
    <t>（有）ダイセイ</t>
  </si>
  <si>
    <t>（有）高岩電気</t>
  </si>
  <si>
    <t>安藤電気</t>
  </si>
  <si>
    <t>ヤマグチカデン</t>
  </si>
  <si>
    <t>ニエダデンキ</t>
  </si>
  <si>
    <t>タムラデンキ</t>
  </si>
  <si>
    <t>（株）サニーハウス・アダチ</t>
  </si>
  <si>
    <t>（有）平田電機店</t>
  </si>
  <si>
    <t>アクツデンキ</t>
  </si>
  <si>
    <t>斎藤電器</t>
  </si>
  <si>
    <t>橋本デンキ販売（株）</t>
  </si>
  <si>
    <t>（有）菊池電気商会</t>
  </si>
  <si>
    <t>パナトピア　モリシタ</t>
  </si>
  <si>
    <t>たくまや電機</t>
  </si>
  <si>
    <t>パナトピア　せきぐち</t>
  </si>
  <si>
    <t>（有）篠原電機店</t>
  </si>
  <si>
    <t>パナトピア・カマクサ</t>
  </si>
  <si>
    <t>（有）メデイア　イン　ナオイ</t>
  </si>
  <si>
    <t>西脇ラジオ店</t>
  </si>
  <si>
    <t>（有）スターテレビ商会</t>
  </si>
  <si>
    <t>（有）人見ラジオ店</t>
  </si>
  <si>
    <t>株式会社　カワデン</t>
  </si>
  <si>
    <t>清水住宅機器（株）</t>
  </si>
  <si>
    <t>（有）青木電器商会</t>
  </si>
  <si>
    <t>（株）坂庭商会</t>
  </si>
  <si>
    <t>（有）ナカデン</t>
  </si>
  <si>
    <t>（株）サウンド・エコー</t>
  </si>
  <si>
    <t>（有）ヤマグチ電機商会</t>
  </si>
  <si>
    <t>（有）城田電器センター</t>
  </si>
  <si>
    <t>トピックキタ</t>
  </si>
  <si>
    <t>井戸沢電機（株）</t>
  </si>
  <si>
    <t>飯塚電気</t>
  </si>
  <si>
    <t>堀越電気商会</t>
  </si>
  <si>
    <t>山田電機</t>
  </si>
  <si>
    <t>（有）松浦電器商会</t>
  </si>
  <si>
    <t>（有）倉林電機商会</t>
  </si>
  <si>
    <t>シノダ電機</t>
  </si>
  <si>
    <t>（株）羽鳥電機</t>
  </si>
  <si>
    <t>（有）神久電機工業所</t>
  </si>
  <si>
    <t>ミヤシタデンキ（株）</t>
  </si>
  <si>
    <t>電器館　うめざわ</t>
  </si>
  <si>
    <t>（有）岩上電機</t>
  </si>
  <si>
    <t>北爪電化サービス</t>
  </si>
  <si>
    <t>（株）太陽電気</t>
  </si>
  <si>
    <t>松橋電器商会</t>
  </si>
  <si>
    <t>田島電器　本庄店</t>
  </si>
  <si>
    <t>藤倉電気商会</t>
  </si>
  <si>
    <t>（有）川崎商店</t>
  </si>
  <si>
    <t>（有）上村電気銀座店</t>
  </si>
  <si>
    <t>テクノＢＯＸ（株）</t>
  </si>
  <si>
    <t>（有）サイトウデンキ</t>
  </si>
  <si>
    <t>（有）栄和電器</t>
  </si>
  <si>
    <t>（有）星野電器商会</t>
  </si>
  <si>
    <t>（有）小菅電気商会</t>
  </si>
  <si>
    <t>（有）早川電機商会</t>
  </si>
  <si>
    <t>（有）近江屋ラジオ店</t>
  </si>
  <si>
    <t>（有）マツダ電気</t>
  </si>
  <si>
    <t>（有）ホーム家電サービス</t>
  </si>
  <si>
    <t>（株）エストサポート　サクライ</t>
  </si>
  <si>
    <t>パーム　電気屋　ヒライ</t>
  </si>
  <si>
    <t>（有）新桐生リゲルコバヤシ</t>
  </si>
  <si>
    <t>株式会社Ａ＆Ｚ</t>
  </si>
  <si>
    <t>（株）ライフデンキ</t>
  </si>
  <si>
    <t>（有）ヤマシン</t>
  </si>
  <si>
    <t>（有）奥平電機</t>
  </si>
  <si>
    <t>パーム　イシハラ</t>
  </si>
  <si>
    <t>（有）ヨシダ電器</t>
  </si>
  <si>
    <t>鈴木電機商会</t>
  </si>
  <si>
    <t>パーム　ニシムラ</t>
  </si>
  <si>
    <t>ニュータカラ　薮塚店</t>
  </si>
  <si>
    <t>塚越電器　　　　　　［藪塚］</t>
  </si>
  <si>
    <t>（株）電建</t>
  </si>
  <si>
    <t>ライフパートナー映音</t>
  </si>
  <si>
    <t>（株）ライフパートナー岩田</t>
  </si>
  <si>
    <t>（株）ライフパートナー関口</t>
  </si>
  <si>
    <t>コヤノ電化</t>
  </si>
  <si>
    <t>有限会社ハシモトデンキ</t>
  </si>
  <si>
    <t>株式会社電気のさいとう</t>
  </si>
  <si>
    <t>（有）でんきらんど　ワタナベ</t>
  </si>
  <si>
    <t>（有）小見電器</t>
  </si>
  <si>
    <t>でんきハウス星野</t>
  </si>
  <si>
    <t>ｅプラザ内野店</t>
  </si>
  <si>
    <t>（株）福光産業　関屋店</t>
  </si>
  <si>
    <t>でんきやＳＵＮタナカ</t>
  </si>
  <si>
    <t>うちやまでんき</t>
  </si>
  <si>
    <t>パナ・コスモス　キムラ</t>
  </si>
  <si>
    <t>マスイ電器　番場店</t>
  </si>
  <si>
    <t>パナ・コスモス　タカハシ</t>
  </si>
  <si>
    <t>小野電気</t>
  </si>
  <si>
    <t>田辺電機商会</t>
  </si>
  <si>
    <t>イトウデンキ</t>
  </si>
  <si>
    <t>株式会社アベデンキ</t>
  </si>
  <si>
    <t>（有）古泉電機商会</t>
  </si>
  <si>
    <t>マルホン電気商会</t>
  </si>
  <si>
    <t>羽田電器</t>
  </si>
  <si>
    <t>でんきのイトウ</t>
  </si>
  <si>
    <t>パナ・コスモス　コバヤシ</t>
  </si>
  <si>
    <t>（有）加藤電器</t>
  </si>
  <si>
    <t>広木電器</t>
  </si>
  <si>
    <t>石崎電器</t>
  </si>
  <si>
    <t>ヤギサワデンキ</t>
  </si>
  <si>
    <t>パナ・コスモス　アマノ</t>
  </si>
  <si>
    <t>有限会社コマツチェーン湯沢店</t>
  </si>
  <si>
    <t>佐渡電化サービス</t>
  </si>
  <si>
    <t>（有）サカイ電化センター</t>
  </si>
  <si>
    <t>パナ・コスモス　オキミヤ</t>
  </si>
  <si>
    <t>クズノデンキ</t>
  </si>
  <si>
    <t>シミズ電器</t>
  </si>
  <si>
    <t>（有）シブヤ電器</t>
  </si>
  <si>
    <t>なかまちでんき　五十公野</t>
  </si>
  <si>
    <t>小川電器</t>
  </si>
  <si>
    <t>株式会社　越中屋商店</t>
  </si>
  <si>
    <t>電政社</t>
  </si>
  <si>
    <t>ナカノサービス</t>
  </si>
  <si>
    <t>サトウデンキ</t>
  </si>
  <si>
    <t>（株）ミズサワ</t>
  </si>
  <si>
    <t>パナ・コスモス　シンキョウ</t>
  </si>
  <si>
    <t>前田デンキ店</t>
  </si>
  <si>
    <t>相馬電機商会</t>
  </si>
  <si>
    <t>（有）江口電気商会</t>
  </si>
  <si>
    <t>おおかわ電気商会</t>
  </si>
  <si>
    <t>株式会社　丸正無線電機商会</t>
  </si>
  <si>
    <t>ライトハウス（株）</t>
  </si>
  <si>
    <t>三好屋商店電機部</t>
  </si>
  <si>
    <t>金子電機</t>
  </si>
  <si>
    <t>（株）山王デンキ</t>
  </si>
  <si>
    <t>有限会社デンキのあだち</t>
  </si>
  <si>
    <t>（有）西野電化</t>
  </si>
  <si>
    <t>でんきと住まいの　エイシンドウ</t>
  </si>
  <si>
    <t>有限会社　桑原電気</t>
  </si>
  <si>
    <t>でんきと住まいの　カドヤマ</t>
  </si>
  <si>
    <t>でんきの鈴木</t>
  </si>
  <si>
    <t>日の出電器</t>
  </si>
  <si>
    <t>真野電機店</t>
  </si>
  <si>
    <t>鈴善</t>
  </si>
  <si>
    <t>ライフネット　さいとう</t>
  </si>
  <si>
    <t>（株）三野電機商会</t>
  </si>
  <si>
    <t>株式会社ヒライデンキ</t>
  </si>
  <si>
    <t>（株）星野電業社</t>
  </si>
  <si>
    <t>（有）明道テレビサービス</t>
  </si>
  <si>
    <t>パナ・コスモス　オカムラ</t>
  </si>
  <si>
    <t>パナ・コスモス　カネデン</t>
  </si>
  <si>
    <t>（有）阿部電器商会</t>
  </si>
  <si>
    <t>（有）三好屋電器</t>
  </si>
  <si>
    <t>株式会社　三本電機</t>
  </si>
  <si>
    <t>弱電サービスセンター</t>
  </si>
  <si>
    <t>フジイホームサービス</t>
  </si>
  <si>
    <t>東邦ラジオ商会</t>
  </si>
  <si>
    <t>株式会社　ぱるえむ</t>
  </si>
  <si>
    <t>株式会社タケダデンキ</t>
  </si>
  <si>
    <t>パナ・コスモス　マツモト</t>
  </si>
  <si>
    <t>株式会社ヨコタ</t>
  </si>
  <si>
    <t>（有）チクダ</t>
  </si>
  <si>
    <t>宮本電化</t>
  </si>
  <si>
    <t>パナ・コスモス　コヤマ</t>
  </si>
  <si>
    <t>パナコスモスタマヤ</t>
  </si>
  <si>
    <t>飯吉デンキ</t>
  </si>
  <si>
    <t>でんきのワンズ狭山台店</t>
  </si>
  <si>
    <t>（株）石井電気Ａ－ＯＮＥ</t>
  </si>
  <si>
    <t>（有）高木電気商会</t>
  </si>
  <si>
    <t>（株）シンエイ</t>
  </si>
  <si>
    <t>パナハート　ミズイ</t>
  </si>
  <si>
    <t>ニューライフねぎし</t>
  </si>
  <si>
    <t>（株）田村商会</t>
  </si>
  <si>
    <t>城南無線</t>
  </si>
  <si>
    <t>（栗橋）ＴＯＰ電器</t>
  </si>
  <si>
    <t>株式会社エコー</t>
  </si>
  <si>
    <t>（株）丸山電化サ－ビス</t>
  </si>
  <si>
    <t>有限会社タケデン</t>
  </si>
  <si>
    <t>岡村電気商会</t>
  </si>
  <si>
    <t>川上電化サ－ビス</t>
  </si>
  <si>
    <t>（有）コウノ電化センター</t>
  </si>
  <si>
    <t>（株）小林電機</t>
  </si>
  <si>
    <t>ユー・ミックス白岡駅前店</t>
  </si>
  <si>
    <t>有限会社　あすなろ</t>
  </si>
  <si>
    <t>内田電気商会</t>
  </si>
  <si>
    <t>セタデンキサービス</t>
  </si>
  <si>
    <t>小林電機商会</t>
  </si>
  <si>
    <t>（有）桜木電気商会</t>
  </si>
  <si>
    <t>（有）テックワン</t>
  </si>
  <si>
    <t>（株）エルショップ</t>
  </si>
  <si>
    <t>（有）シティデンキ　さとう</t>
  </si>
  <si>
    <t>秋葉電化（有）</t>
  </si>
  <si>
    <t>（有）アスマ電気商会</t>
  </si>
  <si>
    <t>技術はトップのウチヤマ電気</t>
  </si>
  <si>
    <t>オカノデンキ</t>
  </si>
  <si>
    <t>マスダデンキ</t>
  </si>
  <si>
    <t>パナランド　イノウエ</t>
  </si>
  <si>
    <t>（株）正電社</t>
  </si>
  <si>
    <t>有限会社フクシマデンキ長瀞店</t>
  </si>
  <si>
    <t>恩田電気（株）</t>
  </si>
  <si>
    <t>（有）オザワデンキ</t>
  </si>
  <si>
    <t>（有）エレキッド</t>
  </si>
  <si>
    <t>（株）ＢＯＮＴＥＣサービス</t>
  </si>
  <si>
    <t>（株）飯塚兄弟電機商会</t>
  </si>
  <si>
    <t>（有）マックス　カミネデンキ</t>
  </si>
  <si>
    <t>（有）栗原無線商会</t>
  </si>
  <si>
    <t>佐富電機株式会社</t>
  </si>
  <si>
    <t>（有）ゴールド電器</t>
  </si>
  <si>
    <t>ヤマシタデンキ</t>
  </si>
  <si>
    <t>パナハート　ハシモト</t>
  </si>
  <si>
    <t>（有）林電気商会</t>
  </si>
  <si>
    <t>（有）植竹ラジオ商会</t>
  </si>
  <si>
    <t>（株）サクライ電器</t>
  </si>
  <si>
    <t>（有）吉原電気商会</t>
  </si>
  <si>
    <t>（株）ホダカ電器</t>
  </si>
  <si>
    <t>株式会社ウスキ電機</t>
  </si>
  <si>
    <t>（有）遠藤電気商会</t>
  </si>
  <si>
    <t>Ｌ－ＭＥＤＩＡ　ヒマワリ</t>
  </si>
  <si>
    <t>たかはしでんき</t>
  </si>
  <si>
    <t>大明電機（株）</t>
  </si>
  <si>
    <t>（有）大熊電機</t>
  </si>
  <si>
    <t>（有）毛塚電気商会</t>
  </si>
  <si>
    <t>株式会社モリモト電機</t>
  </si>
  <si>
    <t>有限会社パナハートハシモト</t>
  </si>
  <si>
    <t>（有）コウゴ電器</t>
  </si>
  <si>
    <t>（有）粕谷ラジオテレビ商会</t>
  </si>
  <si>
    <t>（株）クレ電機</t>
  </si>
  <si>
    <t>（株）誠電社</t>
  </si>
  <si>
    <t>パナハート　イケノヤ</t>
  </si>
  <si>
    <t>（有）サンエス電気</t>
  </si>
  <si>
    <t>（株）フジデン</t>
  </si>
  <si>
    <t>パナハート　マツダ</t>
  </si>
  <si>
    <t>（有）大徳電器</t>
  </si>
  <si>
    <t>有限会社　ワダデンキ</t>
  </si>
  <si>
    <t>パナピット　ながみね</t>
  </si>
  <si>
    <t>（有）若狭電器</t>
  </si>
  <si>
    <t>（日高）関口電気</t>
  </si>
  <si>
    <t>（日高）パナハートオオコシ</t>
  </si>
  <si>
    <t>（有）塚本電気</t>
  </si>
  <si>
    <t>（有）パナハート　こばやし</t>
  </si>
  <si>
    <t>（鳩山）福島電気</t>
  </si>
  <si>
    <t>まちだ電機</t>
  </si>
  <si>
    <t>（有）中西電機</t>
  </si>
  <si>
    <t>パナハート　フジ</t>
  </si>
  <si>
    <t>（株）新島電気</t>
  </si>
  <si>
    <t>ごとうでんき</t>
  </si>
  <si>
    <t>パナハート　ネオ・かみしば</t>
  </si>
  <si>
    <t>ダイワ電器</t>
  </si>
  <si>
    <t>内山電気</t>
  </si>
  <si>
    <t>パナピット　オオヤ</t>
  </si>
  <si>
    <t>（有）ヤジマ電気</t>
  </si>
  <si>
    <t>井田電器</t>
  </si>
  <si>
    <t>ミサワ電機サ－ビス（株）</t>
  </si>
  <si>
    <t>パナハート　おおさわ</t>
  </si>
  <si>
    <t>パナハート　おぎはら</t>
  </si>
  <si>
    <t>（有）長谷川電機センター</t>
  </si>
  <si>
    <t>（加須）ワタナベでんき</t>
  </si>
  <si>
    <t>えはら電化サ－ビス</t>
  </si>
  <si>
    <t>田口デンキ</t>
  </si>
  <si>
    <t>ヤマモトデンキ</t>
  </si>
  <si>
    <t>（有）チハラデンキ</t>
  </si>
  <si>
    <t>株式会社でんきぱるなりた</t>
  </si>
  <si>
    <t>カタヤマデンキ</t>
  </si>
  <si>
    <t>（有）岩本電機</t>
  </si>
  <si>
    <t>アベデンキ</t>
  </si>
  <si>
    <t>サイトウ電化サ－ビス</t>
  </si>
  <si>
    <t>パナオックス</t>
  </si>
  <si>
    <t>大洋電気商会</t>
  </si>
  <si>
    <t>（有）家電ノ村松</t>
  </si>
  <si>
    <t>有限会社ワイ、エスデンキ</t>
  </si>
  <si>
    <t>リペアハウス．オーニシ</t>
  </si>
  <si>
    <t>（有）高梨電器</t>
  </si>
  <si>
    <t>アイワデンキ</t>
  </si>
  <si>
    <t>（有）君塚電器</t>
  </si>
  <si>
    <t>ウイング　タカハシ</t>
  </si>
  <si>
    <t>鳥海電機商会</t>
  </si>
  <si>
    <t>有限会社パナロードたかはし</t>
  </si>
  <si>
    <t>（有）双立電機</t>
  </si>
  <si>
    <t>ツチヤデンキ</t>
  </si>
  <si>
    <t>パナクレール　みやざき</t>
  </si>
  <si>
    <t>よねもとでんき</t>
  </si>
  <si>
    <t>（有）宇野沢楽只堂</t>
  </si>
  <si>
    <t>（有）ライフプラザすえよし</t>
  </si>
  <si>
    <t>（有）白浜電気</t>
  </si>
  <si>
    <t>（有）片岡時計電器店</t>
  </si>
  <si>
    <t>でんきのＳＳＳ</t>
  </si>
  <si>
    <t>飯島電機</t>
  </si>
  <si>
    <t>タムラテレビ</t>
  </si>
  <si>
    <t>安井電気</t>
  </si>
  <si>
    <t>（株）メディア　ツカモト</t>
  </si>
  <si>
    <t>（有）精工堂電器商会</t>
  </si>
  <si>
    <t>電化ショ－ル－ム小原</t>
  </si>
  <si>
    <t>高寺電機</t>
  </si>
  <si>
    <t>有限会社　ヤハタ電機商会</t>
  </si>
  <si>
    <t>中央電気商会</t>
  </si>
  <si>
    <t>（有）宮川電器</t>
  </si>
  <si>
    <t>（有）山田電気商会</t>
  </si>
  <si>
    <t>有）オカモトデンキ</t>
  </si>
  <si>
    <t>つるおかでんき</t>
  </si>
  <si>
    <t>株式会社マツドサンヨー</t>
  </si>
  <si>
    <t>有）アキバ電器</t>
  </si>
  <si>
    <t>大川電器　　佐倉店</t>
  </si>
  <si>
    <t>臼井電器</t>
  </si>
  <si>
    <t>（株）田中電気商会</t>
  </si>
  <si>
    <t>ＢＡＲＡＫＩ　いしでん</t>
  </si>
  <si>
    <t>（株）フィットうえはら</t>
  </si>
  <si>
    <t>（株）ながしま電器</t>
  </si>
  <si>
    <t>（有）青山デンキプラザ</t>
  </si>
  <si>
    <t>カツタ電気（有）</t>
  </si>
  <si>
    <t>パ－ム　フレンディオオクマ</t>
  </si>
  <si>
    <t>（有）シバタ電機</t>
  </si>
  <si>
    <t>（株）八三電機</t>
  </si>
  <si>
    <t>モリイチデンキ　鈴木店</t>
  </si>
  <si>
    <t>（株）宇田川電機</t>
  </si>
  <si>
    <t>（有）大井電気商会</t>
  </si>
  <si>
    <t>（有）久我電気商会</t>
  </si>
  <si>
    <t>（株）コマ電機商会</t>
  </si>
  <si>
    <t>パ－ム　ザマ</t>
  </si>
  <si>
    <t>パナクレ－ル　つるた</t>
  </si>
  <si>
    <t>（有）矢口電機</t>
  </si>
  <si>
    <t>（株）薮崎電気</t>
  </si>
  <si>
    <t>パ－ム　エポックタナカ</t>
  </si>
  <si>
    <t>株式会社　電化ライフ　カゴタニ</t>
  </si>
  <si>
    <t>パ－ム　コバタ</t>
  </si>
  <si>
    <t>有）ト－マツデンキ</t>
  </si>
  <si>
    <t>（有）麓電気商会</t>
  </si>
  <si>
    <t>（株）電化のマンセイ</t>
  </si>
  <si>
    <t>あおき電器</t>
  </si>
  <si>
    <t>有）二興電気</t>
  </si>
  <si>
    <t>株式会社パルコンドウ</t>
  </si>
  <si>
    <t>（有）サトミ電気</t>
  </si>
  <si>
    <t>（有）サンワ電機販売</t>
  </si>
  <si>
    <t>パ－ム　ウィングホンダ</t>
  </si>
  <si>
    <t>（株）モリデンキ</t>
  </si>
  <si>
    <t>（有）江沢電器</t>
  </si>
  <si>
    <t>有）グリーンハウスヤマダ</t>
  </si>
  <si>
    <t>スワダ電器店</t>
  </si>
  <si>
    <t>（有）イシイデンキ</t>
  </si>
  <si>
    <t>（有）小駒ラジオ店</t>
  </si>
  <si>
    <t>（有）石井電化センタ－</t>
  </si>
  <si>
    <t>小熊電気商会</t>
  </si>
  <si>
    <t>有）Ｊｏｉｎカツナン</t>
  </si>
  <si>
    <t>（有）ミウラ電気商会</t>
  </si>
  <si>
    <t>ナカノデンキ</t>
  </si>
  <si>
    <t>ア－ト電器</t>
  </si>
  <si>
    <t>パ－ム　タカセ</t>
  </si>
  <si>
    <t>有）宇田川電器</t>
  </si>
  <si>
    <t>株式会社　エルク</t>
  </si>
  <si>
    <t>タカハシデンキ株式会社</t>
  </si>
  <si>
    <t>パナピット　あまの</t>
  </si>
  <si>
    <t>パナピット　こやまでんき</t>
  </si>
  <si>
    <t>（株）田中テレビサ－ビス</t>
  </si>
  <si>
    <t>パナピット　フジタ</t>
  </si>
  <si>
    <t>株式会社　ヤスダ電器</t>
  </si>
  <si>
    <t>パナピット　しもとり</t>
  </si>
  <si>
    <t>パナピット　日野</t>
  </si>
  <si>
    <t>パナピット　おがわ</t>
  </si>
  <si>
    <t>山本電機（株）</t>
  </si>
  <si>
    <t>川辺電気</t>
  </si>
  <si>
    <t>生活彩館ニシムラ</t>
  </si>
  <si>
    <t>でんきのイチカワ</t>
  </si>
  <si>
    <t>有限会社　ワ－ルド電器</t>
  </si>
  <si>
    <t>（有）デンキの　したら</t>
  </si>
  <si>
    <t>電化の総合サ―ビスＥＣＳ</t>
  </si>
  <si>
    <t>（株）ジャストオン</t>
  </si>
  <si>
    <t>（有）ムトウデンキ</t>
  </si>
  <si>
    <t>（有）　信濃無線</t>
  </si>
  <si>
    <t>株式会社　フクダヤ</t>
  </si>
  <si>
    <t>（有）　フタバ</t>
  </si>
  <si>
    <t>（株）三栄商会</t>
  </si>
  <si>
    <t>星野電器（株）</t>
  </si>
  <si>
    <t>（有）　本山テレビ商会</t>
  </si>
  <si>
    <t>（株）　電器堂</t>
  </si>
  <si>
    <t>株式会社　古城家電</t>
  </si>
  <si>
    <t>大澤電器サービス</t>
  </si>
  <si>
    <t>（株）大垣電器</t>
  </si>
  <si>
    <t>（有）さとうでんきサービス</t>
  </si>
  <si>
    <t>（有）マサミツ電気</t>
  </si>
  <si>
    <t>株式会社　小岩家電</t>
  </si>
  <si>
    <t>（株）　アイデン</t>
  </si>
  <si>
    <t>生活彩館　かさい電器（株）</t>
  </si>
  <si>
    <t>生活彩館　もりよし電器</t>
  </si>
  <si>
    <t>（株）マキノインクス</t>
  </si>
  <si>
    <t>生活彩館　（有）ルックマルゼン</t>
  </si>
  <si>
    <t>ＡＶＡＮＴ　レッツヤマギシＰ１</t>
  </si>
  <si>
    <t>エニータイム　（有）セイノ電器</t>
  </si>
  <si>
    <t>パナリブＶＩＶＩＤトーシン</t>
  </si>
  <si>
    <t>生活彩館（有）キシモトデンキ</t>
  </si>
  <si>
    <t>生活彩館　石井電気</t>
  </si>
  <si>
    <t>（有）　コガイ電気商会</t>
  </si>
  <si>
    <t>（株）デンカショップ　ライフ</t>
  </si>
  <si>
    <t>生活彩館　さかえ電気</t>
  </si>
  <si>
    <t>生活彩館　いしづ電器</t>
  </si>
  <si>
    <t>（株）サンエス電気</t>
  </si>
  <si>
    <t>有限会社ひばり堂　ラーク電器</t>
  </si>
  <si>
    <t>東陽電気（株）東陽店</t>
  </si>
  <si>
    <t>合資会社　伊藤商店</t>
  </si>
  <si>
    <t>（有）ワタナベレック</t>
  </si>
  <si>
    <t>小沢電気商会</t>
  </si>
  <si>
    <t>（株）三　晃　電　機</t>
  </si>
  <si>
    <t>有限会社　海老名電機</t>
  </si>
  <si>
    <t>（有）渋　谷　電　機</t>
  </si>
  <si>
    <t>安藤テレビ商会</t>
  </si>
  <si>
    <t>（株）　優　工　社</t>
  </si>
  <si>
    <t>（有）ヤマザキ電化</t>
  </si>
  <si>
    <t>東　洋　電　機　産　業（株）</t>
  </si>
  <si>
    <t>（有）スヤマ家電</t>
  </si>
  <si>
    <t>さいとうでんき</t>
  </si>
  <si>
    <t>くらしテックヨネヤマ蒲田店</t>
  </si>
  <si>
    <t>（有）テルミー電機</t>
  </si>
  <si>
    <t>（有）マコト電機</t>
  </si>
  <si>
    <t>（株）サンコーフレックス</t>
  </si>
  <si>
    <t>パナライフ　さか</t>
  </si>
  <si>
    <t>（株）村田電器商会　（喜多見）</t>
  </si>
  <si>
    <t>（有）小林電気商会〈成城地区〉</t>
  </si>
  <si>
    <t>（有）五十嵐電気</t>
  </si>
  <si>
    <t>（有）セキネデンキ</t>
  </si>
  <si>
    <t>石　塚　デ　ン　キ</t>
  </si>
  <si>
    <t>（有）日の出　佐藤</t>
  </si>
  <si>
    <t>電化パークいしの</t>
  </si>
  <si>
    <t>（株）北　原　電　気　商　会</t>
  </si>
  <si>
    <t>関　戸　電　気　商　会</t>
  </si>
  <si>
    <t>（有）東大でんき</t>
  </si>
  <si>
    <t>（株）電化のホシノ</t>
  </si>
  <si>
    <t>東　大　電　気　株式会社</t>
  </si>
  <si>
    <t>（有）わーるどデンキ</t>
  </si>
  <si>
    <t>小　　沢　　電　　気</t>
  </si>
  <si>
    <t>ア　メ　ノ　モ　リ</t>
  </si>
  <si>
    <t>（株）光明電機　　本店</t>
  </si>
  <si>
    <t>（有）服部電気商会</t>
  </si>
  <si>
    <t>大和田電機サ－ビス</t>
  </si>
  <si>
    <t>（株）清和デンキ　江原店</t>
  </si>
  <si>
    <t>（有）渡辺商会</t>
  </si>
  <si>
    <t>（株）田中電気</t>
  </si>
  <si>
    <t>（株）光進電機</t>
  </si>
  <si>
    <t>（有）荻窪　共同電気</t>
  </si>
  <si>
    <t>（有）光栄電器商会</t>
  </si>
  <si>
    <t>長谷川電機商会</t>
  </si>
  <si>
    <t>（有）清和電機　西荻店</t>
  </si>
  <si>
    <t>西口（有）長谷川電家商会</t>
  </si>
  <si>
    <t>（有）英電社</t>
  </si>
  <si>
    <t>アキラ電器</t>
  </si>
  <si>
    <t>（有）大野無線電気</t>
  </si>
  <si>
    <t>株式会社　サテライト・ウェイブ</t>
  </si>
  <si>
    <t>（株）ニシムラ電器</t>
  </si>
  <si>
    <t>（有）ソノベ電機商会</t>
  </si>
  <si>
    <t>シャイニー・こいけ</t>
  </si>
  <si>
    <t>マ　チ　ダ　電　器</t>
  </si>
  <si>
    <t>オ　ミ　デ　ン　キ</t>
  </si>
  <si>
    <t>（有）マイコニック</t>
  </si>
  <si>
    <t>エニータイム　ロッコウ</t>
  </si>
  <si>
    <t>サウンド・サカタ（株）タケシゲ</t>
  </si>
  <si>
    <t>有限会社　楯電気</t>
  </si>
  <si>
    <t>イマイ電気</t>
  </si>
  <si>
    <t>（有）遠山電気商会</t>
  </si>
  <si>
    <t>（株）横関電気商会</t>
  </si>
  <si>
    <t>美鈴デンキ</t>
  </si>
  <si>
    <t>西澤電機商会</t>
  </si>
  <si>
    <t>でんきのスターズ</t>
  </si>
  <si>
    <t>（有）大関電機商会</t>
  </si>
  <si>
    <t>（有）森山電気商会</t>
  </si>
  <si>
    <t>（有）光音堂</t>
  </si>
  <si>
    <t>（有）鈴木ラヂオ商会</t>
  </si>
  <si>
    <t>（株）折戸電機商会</t>
  </si>
  <si>
    <t>（有）ニシムラ電器</t>
  </si>
  <si>
    <t>（株）市橋電気</t>
  </si>
  <si>
    <t>芹沢電気商会</t>
  </si>
  <si>
    <t>（有）大嶽商店</t>
  </si>
  <si>
    <t>（有）小俣電機</t>
  </si>
  <si>
    <t>エニータイム　なかしろ</t>
  </si>
  <si>
    <t>エニータイム　ムラカミ</t>
  </si>
  <si>
    <t>大庭電機　高島平店</t>
  </si>
  <si>
    <t>フジワラ電器</t>
  </si>
  <si>
    <t>株式会社　高坂デンキ商会</t>
  </si>
  <si>
    <t>パナピット　きたむら</t>
  </si>
  <si>
    <t>パナピット　いいだ</t>
  </si>
  <si>
    <t>有限会社　日昭電気</t>
  </si>
  <si>
    <t>パナピット　アオヤマ</t>
  </si>
  <si>
    <t>パナピット　タカイシ</t>
  </si>
  <si>
    <t>パナピット　うめつ</t>
  </si>
  <si>
    <t>パナピット　ササキ</t>
  </si>
  <si>
    <t>パナピット　六光</t>
  </si>
  <si>
    <t>パナピット　ツヅキ</t>
  </si>
  <si>
    <t>パナピット　まつおか</t>
  </si>
  <si>
    <t>パナピット　シバタ</t>
  </si>
  <si>
    <t>坂本無線</t>
  </si>
  <si>
    <t>たかの台電気</t>
  </si>
  <si>
    <t>有限会社　マツミ電器</t>
  </si>
  <si>
    <t>有限会社貫井電業社</t>
  </si>
  <si>
    <t>有限会社　宮原電気商会</t>
  </si>
  <si>
    <t>パナピット　きよとも</t>
  </si>
  <si>
    <t>パナピット　アダチ</t>
  </si>
  <si>
    <t>金井無線電機　国分寺店</t>
  </si>
  <si>
    <t>パナピット　シムラ</t>
  </si>
  <si>
    <t>パナピット　フルショウ</t>
  </si>
  <si>
    <t>パナピット　セキタ</t>
  </si>
  <si>
    <t>ライフテクト　ナカジマ</t>
  </si>
  <si>
    <t>株式会社　どりーむ館</t>
  </si>
  <si>
    <t>共和電化新宿店（オサダ家電）</t>
  </si>
  <si>
    <t>（有）ＬＯＯＫイガリ</t>
  </si>
  <si>
    <t>元気チェーン鶴川店</t>
  </si>
  <si>
    <t>生活彩館　イシカワ</t>
  </si>
  <si>
    <t>株式会社　久保ラジオ商会</t>
  </si>
  <si>
    <t>もりしん電器</t>
  </si>
  <si>
    <t>生活彩館　フジデン</t>
  </si>
  <si>
    <t>ミナミ電気　大竹店</t>
  </si>
  <si>
    <t>クサジマ電器株式会社</t>
  </si>
  <si>
    <t>（有）もりた電器</t>
  </si>
  <si>
    <t>有限会社　関根電機商会</t>
  </si>
  <si>
    <t>ＡＣＯＳ　五日市店</t>
  </si>
  <si>
    <t>（株）青木電機商会</t>
  </si>
  <si>
    <t>有）ジャスト　イシバシ</t>
  </si>
  <si>
    <t>（有）タマ無線電気商会</t>
  </si>
  <si>
    <t>井田無線</t>
  </si>
  <si>
    <t>パナステーション　ウチダ</t>
  </si>
  <si>
    <t>パナステーション　モチダ</t>
  </si>
  <si>
    <t>稲葉電器</t>
  </si>
  <si>
    <t>こばやしでんき</t>
  </si>
  <si>
    <t>（有）宮内無線</t>
  </si>
  <si>
    <t>（有）のま電化</t>
  </si>
  <si>
    <t>（有）ホリイ電機商会</t>
  </si>
  <si>
    <t>メーコーデンキ</t>
  </si>
  <si>
    <t>（株）ＴＥＣ　かたくら電気</t>
  </si>
  <si>
    <t>（有）坂口電気店</t>
  </si>
  <si>
    <t>パナステーションエダ</t>
  </si>
  <si>
    <t>有限会社ポシェットお〜くら</t>
  </si>
  <si>
    <t>（有）エトー電機</t>
  </si>
  <si>
    <t>パナステーションカワムラ</t>
  </si>
  <si>
    <t>でんきのてづか　小林店</t>
  </si>
  <si>
    <t>合同会社　ヤギハシデンキ</t>
  </si>
  <si>
    <t>フレンドパーク木下</t>
  </si>
  <si>
    <t>パナピットサンキョー</t>
  </si>
  <si>
    <t>（株）ハマデンすすきの店</t>
  </si>
  <si>
    <t>パナピットしむら</t>
  </si>
  <si>
    <t>パナピットみなとや</t>
  </si>
  <si>
    <t>でんかのエニイ</t>
  </si>
  <si>
    <t>（有）大丸電機荏田店</t>
  </si>
  <si>
    <t>わたなべ電器　港北ニュータウ店</t>
  </si>
  <si>
    <t>（有）ナラ無線</t>
  </si>
  <si>
    <t>野田電器</t>
  </si>
  <si>
    <t>（有）愛愛電機</t>
  </si>
  <si>
    <t>（有）横浜テレビサ－ビス</t>
  </si>
  <si>
    <t>シンセツ電器　本店</t>
  </si>
  <si>
    <t>（有）シンセツ電器　三ツ境</t>
  </si>
  <si>
    <t>有）パナステージエース中沢</t>
  </si>
  <si>
    <t>グリーンピア　イズミ</t>
  </si>
  <si>
    <t>宮川電気商会</t>
  </si>
  <si>
    <t>パナポート　ハシモト</t>
  </si>
  <si>
    <t>（株）モリデン</t>
  </si>
  <si>
    <t>（有）パナ・フジ電器</t>
  </si>
  <si>
    <t>（有）ユタカ電器商会</t>
  </si>
  <si>
    <t>（有）ハッピ－電器</t>
  </si>
  <si>
    <t>（有）大野電気商会</t>
  </si>
  <si>
    <t>（有）福田電気商会</t>
  </si>
  <si>
    <t>（株）アークランド　スター</t>
  </si>
  <si>
    <t>（株）ミナト電気商会</t>
  </si>
  <si>
    <t>（有）いずみ電器</t>
  </si>
  <si>
    <t>ウイング　キムラ</t>
  </si>
  <si>
    <t>（有）　ナガサワ電機</t>
  </si>
  <si>
    <t>パルやまいち</t>
  </si>
  <si>
    <t>（有）福谷電器</t>
  </si>
  <si>
    <t>（有）横須賀電機</t>
  </si>
  <si>
    <t>（有）スズデン</t>
  </si>
  <si>
    <t>パナステーションエコー</t>
  </si>
  <si>
    <t>（株）ＶＩＰ三晃佃野</t>
  </si>
  <si>
    <t>でんきのてづか　坂本店</t>
  </si>
  <si>
    <t>うらがＴＶ</t>
  </si>
  <si>
    <t>吉倉電機商会</t>
  </si>
  <si>
    <t>パナステージ　タカトリ</t>
  </si>
  <si>
    <t>有）牧田電気</t>
  </si>
  <si>
    <t>鎌倉あやせ電気（株）</t>
  </si>
  <si>
    <t>有）須賀川電気商会</t>
  </si>
  <si>
    <t>（有）広瀬電機商会</t>
  </si>
  <si>
    <t>（有）サンワ設備</t>
  </si>
  <si>
    <t>（有）カワナ電化</t>
  </si>
  <si>
    <t>有）トリイ電気商会</t>
  </si>
  <si>
    <t>（有）ハラダ電化</t>
  </si>
  <si>
    <t>有）湘南台富士見電気</t>
  </si>
  <si>
    <t>（有）カワムラ電器</t>
  </si>
  <si>
    <t>（株）やまもと電器</t>
  </si>
  <si>
    <t>おのまでんき</t>
  </si>
  <si>
    <t>金丸電気</t>
  </si>
  <si>
    <t>コムロデンキ　茅ケ崎</t>
  </si>
  <si>
    <t>（有）田島電機商会</t>
  </si>
  <si>
    <t>パナハート　みやざき</t>
  </si>
  <si>
    <t>（有）ニコニコ電機</t>
  </si>
  <si>
    <t>（有）平塚無線商会</t>
  </si>
  <si>
    <t>（株）グリーン</t>
  </si>
  <si>
    <t>（有）やまご電器</t>
  </si>
  <si>
    <t>（有）ムロフシ電機</t>
  </si>
  <si>
    <t>パナハート　ヤマグチ</t>
  </si>
  <si>
    <t>小田原電機（株）</t>
  </si>
  <si>
    <t>こじまでんき</t>
  </si>
  <si>
    <t>（有）ユニオン商会</t>
  </si>
  <si>
    <t>株）和田電機　松田本店</t>
  </si>
  <si>
    <t>（有）杉村電機商会</t>
  </si>
  <si>
    <t>（有）中野電機商会</t>
  </si>
  <si>
    <t>株）松本テレビ商会</t>
  </si>
  <si>
    <t>フジノ電器商会</t>
  </si>
  <si>
    <t>アタック電器（株）</t>
  </si>
  <si>
    <t>ゆうでん</t>
  </si>
  <si>
    <t>（株）日電社</t>
  </si>
  <si>
    <t>相武台電化（株）</t>
  </si>
  <si>
    <t>八景電器店</t>
  </si>
  <si>
    <t>小山電機（株）</t>
  </si>
  <si>
    <t>前田電器商会</t>
  </si>
  <si>
    <t>パナハート　アイコー</t>
  </si>
  <si>
    <t>（株）宝月堂</t>
  </si>
  <si>
    <t>株式会社ライト</t>
  </si>
  <si>
    <t>（有）カンノ電気</t>
  </si>
  <si>
    <t>パナハートアサヒ</t>
  </si>
  <si>
    <t>（有）しみず電化</t>
  </si>
  <si>
    <t>（株）電化センターさがみ</t>
  </si>
  <si>
    <t>（有）オカベデンキ</t>
  </si>
  <si>
    <t>（有）ワタナベ電化</t>
  </si>
  <si>
    <t>（株）シンセツ電気</t>
  </si>
  <si>
    <t>パナハート　うるしばら</t>
  </si>
  <si>
    <t>（有）小川電気商会</t>
  </si>
  <si>
    <t>座間（株）高橋電機</t>
  </si>
  <si>
    <t>はなおか電気</t>
  </si>
  <si>
    <t>ミズシマ電機</t>
  </si>
  <si>
    <t>市川電器</t>
  </si>
  <si>
    <t>ミヤシロデンキ</t>
  </si>
  <si>
    <t>有限会社シンセツ電気商会</t>
  </si>
  <si>
    <t>（有）電化のきつぎ</t>
  </si>
  <si>
    <t>（株）坂本電機</t>
  </si>
  <si>
    <t>（株）大成電気</t>
  </si>
  <si>
    <t>ワタナベ電器センター</t>
  </si>
  <si>
    <t>内田電器商会</t>
  </si>
  <si>
    <t>（株）電化プラザあいかわ</t>
  </si>
  <si>
    <t>（山梨市）タケイ電機</t>
  </si>
  <si>
    <t>（里吉）　ドバシ　デンキ</t>
  </si>
  <si>
    <t>ＥＬＥＤＩＵＭ　落合</t>
  </si>
  <si>
    <t>イソベ電器</t>
  </si>
  <si>
    <t>キクミ電器</t>
  </si>
  <si>
    <t>（有）長沼電器センタ－</t>
  </si>
  <si>
    <t>（株）五味電気サ－ビス</t>
  </si>
  <si>
    <t>（株）斉藤テレビ</t>
  </si>
  <si>
    <t>シミズ　ＫＡＤＥＮ</t>
  </si>
  <si>
    <t>清水電化株式会社</t>
  </si>
  <si>
    <t>ねこいちでんき</t>
  </si>
  <si>
    <t>（青柳）　（有）和田電気</t>
  </si>
  <si>
    <t>アキ　電化</t>
  </si>
  <si>
    <t>一瀬電化サ－ビス</t>
  </si>
  <si>
    <t>（有）堀内電気商会</t>
  </si>
  <si>
    <t>（有）丸正電器</t>
  </si>
  <si>
    <t>すやま電器</t>
  </si>
  <si>
    <t>（株）サン電気</t>
  </si>
  <si>
    <t>（有）服部電機商会</t>
  </si>
  <si>
    <t>（有）北信電器商会</t>
  </si>
  <si>
    <t>（有）ヤナギサワ電機</t>
  </si>
  <si>
    <t>テクニカル・ヒロ</t>
  </si>
  <si>
    <t>（有）双葉電器商会</t>
  </si>
  <si>
    <t>（有）クボタ電器サービス</t>
  </si>
  <si>
    <t>（株）日の出電気</t>
  </si>
  <si>
    <t>（有）中村電業社</t>
  </si>
  <si>
    <t>（有）オキツ電器サービス</t>
  </si>
  <si>
    <t>更北でんか堂</t>
  </si>
  <si>
    <t>（有）カクマルラジオ店</t>
  </si>
  <si>
    <t>（有）ナカヤマ電器</t>
  </si>
  <si>
    <t>グリーンポート　マツモト</t>
  </si>
  <si>
    <t>神戸電器（株）</t>
  </si>
  <si>
    <t>フジサワ電器</t>
  </si>
  <si>
    <t>エルコンパス　でんおん</t>
  </si>
  <si>
    <t>ハタ電器</t>
  </si>
  <si>
    <t>電化のナカジマ</t>
  </si>
  <si>
    <t>（有）西山電化センター</t>
  </si>
  <si>
    <t>（有）藤益商会</t>
  </si>
  <si>
    <t>（有）内藤電気</t>
  </si>
  <si>
    <t>コガイト管球サービス</t>
  </si>
  <si>
    <t>（株）柳沢テレビサービス</t>
  </si>
  <si>
    <t>有限会社パルみやじま</t>
  </si>
  <si>
    <t>（有）信越デンキ</t>
  </si>
  <si>
    <t>大川屋</t>
  </si>
  <si>
    <t>松澤電器</t>
  </si>
  <si>
    <t>ＤＥＮＫＡＳＨＯＰ　ヒラバヤシ</t>
  </si>
  <si>
    <t>桔梗ヶ原　武居電器</t>
  </si>
  <si>
    <t>（有）多々地電気商会</t>
  </si>
  <si>
    <t>エルコンパス　ハラヤマ</t>
  </si>
  <si>
    <t>ＮＡＧＡＮＯ２１’ｓイケダ</t>
  </si>
  <si>
    <t>ＮＡＧＡＮＯ２１’ｓヤマゼン</t>
  </si>
  <si>
    <t>マツノ電器</t>
  </si>
  <si>
    <t>タカギ電化サービス</t>
  </si>
  <si>
    <t>（有）浅野電器商会</t>
  </si>
  <si>
    <t>宮島電器</t>
  </si>
  <si>
    <t>（有）イケイデンキ</t>
  </si>
  <si>
    <t>ＮＡＧＡＮＯ２１’ｓ　ニシデン</t>
  </si>
  <si>
    <t>タザワ電機</t>
  </si>
  <si>
    <t>パナメイト　ミカサ</t>
  </si>
  <si>
    <t>エルコンパス　キタハラ</t>
  </si>
  <si>
    <t>エルコンパス　シモダイラ</t>
  </si>
  <si>
    <t>エルコンパス　ナカガワ</t>
  </si>
  <si>
    <t>エルコンパス　イプサ</t>
  </si>
  <si>
    <t>ＮＡＧＡＮＯ２１’ｓオリヤマ</t>
  </si>
  <si>
    <t>（有）パナメイトハヤノ１ばんち</t>
  </si>
  <si>
    <t>パナメイト　コニシ</t>
  </si>
  <si>
    <t>コトブキ電気</t>
  </si>
  <si>
    <t>（有）富士電機商会</t>
  </si>
  <si>
    <t>（有）ハシドデンキ</t>
  </si>
  <si>
    <t>マルヤス電気（株）</t>
  </si>
  <si>
    <t>Ｃｌａｒｔｅ’ヒラバヤシ</t>
  </si>
  <si>
    <t>金子電化</t>
  </si>
  <si>
    <t>ユウデン</t>
  </si>
  <si>
    <t>（有）グリーンポート　ササヤ</t>
  </si>
  <si>
    <t>（株）キタノヤ電器</t>
  </si>
  <si>
    <t>（資）ミツワ無線電機商会</t>
  </si>
  <si>
    <t>アートタナカヤ</t>
  </si>
  <si>
    <t>エルコンパス　イセリョウ</t>
  </si>
  <si>
    <t>パナメイト　ツシ</t>
  </si>
  <si>
    <t>パナメイト　ハニュウ</t>
  </si>
  <si>
    <t>エルコンパス　イリイチ</t>
  </si>
  <si>
    <t>加藤テレビ</t>
  </si>
  <si>
    <t>（有）サカイ家電</t>
  </si>
  <si>
    <t>エルコンパス　ハラ</t>
  </si>
  <si>
    <t>（有）タック</t>
  </si>
  <si>
    <t>ティブロン（有）</t>
  </si>
  <si>
    <t>株式会社テヅカデンキ</t>
  </si>
  <si>
    <t>エルコンパス　コヤマ</t>
  </si>
  <si>
    <t>ＮＡＧＡＮＯ２１’ｓフジサワ</t>
  </si>
  <si>
    <t>でんきのノワ・シミズ</t>
  </si>
  <si>
    <t>小平電機商会</t>
  </si>
  <si>
    <t>でんかショップ　ミドリカワ</t>
  </si>
  <si>
    <t>パナメイト　カネダ</t>
  </si>
  <si>
    <t>（株）アルファ　タケダ</t>
  </si>
  <si>
    <t>エルコンパス　センター</t>
  </si>
  <si>
    <t>エルコンパス　ヤマザキ</t>
  </si>
  <si>
    <t>電化センター　ヤナギサワ</t>
  </si>
  <si>
    <t>アルプスデンキ</t>
  </si>
  <si>
    <t>（株）軽井沢テレビサービス</t>
  </si>
  <si>
    <t>（有）ユキ電化</t>
  </si>
  <si>
    <t>（株）黒沢電機</t>
  </si>
  <si>
    <t>エルコンパス　アマリ</t>
  </si>
  <si>
    <t>マルゴ電器設備</t>
  </si>
  <si>
    <t>（有）古間ラジオテレビ商会</t>
  </si>
  <si>
    <t>武藤電機</t>
  </si>
  <si>
    <t>ホームパートナーたかはし</t>
  </si>
  <si>
    <t>パナショップこばやし</t>
  </si>
  <si>
    <t>住まいる家電マンスケパネレクト</t>
  </si>
  <si>
    <t>（有）宇野電化センタ－</t>
  </si>
  <si>
    <t>でんかマルハチ</t>
  </si>
  <si>
    <t>住まいる家電　日進</t>
  </si>
  <si>
    <t>（株）後藤無線商会</t>
  </si>
  <si>
    <t>家電サポート　オゼキ</t>
  </si>
  <si>
    <t>東亜無線株式会社</t>
  </si>
  <si>
    <t>住まいる家電まつお</t>
  </si>
  <si>
    <t>ホームパートナーいちかわ</t>
  </si>
  <si>
    <t>パナウェ－ブ　新栄</t>
  </si>
  <si>
    <t>株式会社　ホームパートナー</t>
  </si>
  <si>
    <t>ホームパートナーサンユー</t>
  </si>
  <si>
    <t>クニエダ電器</t>
  </si>
  <si>
    <t>ホームパートナーごとう</t>
  </si>
  <si>
    <t>ウインドなかしま</t>
  </si>
  <si>
    <t>サカエデンキ</t>
  </si>
  <si>
    <t>ホームパートナーさぎやま</t>
  </si>
  <si>
    <t>ホームパートナーヤマナカ</t>
  </si>
  <si>
    <t>ホームパートナーおおの</t>
  </si>
  <si>
    <t>ホームパートナーエサキ</t>
  </si>
  <si>
    <t>ホームパートナーフクモト</t>
  </si>
  <si>
    <t>ホームパートナー北市川</t>
  </si>
  <si>
    <t>臼井無線商会</t>
  </si>
  <si>
    <t>モリデンキ</t>
  </si>
  <si>
    <t>ＳＳＥ（株）</t>
  </si>
  <si>
    <t>でんき屋スエナミ</t>
  </si>
  <si>
    <t>住まいる家電ふじた</t>
  </si>
  <si>
    <t>住まいる家電ひおき</t>
  </si>
  <si>
    <t>電パーク　のはら</t>
  </si>
  <si>
    <t>（株）アクティ起明堂</t>
  </si>
  <si>
    <t>電パーク　カワムラ</t>
  </si>
  <si>
    <t>電パーク　ハヤシ</t>
  </si>
  <si>
    <t>電パーク　アカサカ</t>
  </si>
  <si>
    <t>パナショップ（株）パナシーズン</t>
  </si>
  <si>
    <t>電パーク　おくだ</t>
  </si>
  <si>
    <t>電パーク　うすい</t>
  </si>
  <si>
    <t>安江電機商会</t>
  </si>
  <si>
    <t>サンライズ家電　シノダ</t>
  </si>
  <si>
    <t>（有）　カトウラジオ</t>
  </si>
  <si>
    <t>ドリ－ム家電　ナカムラ</t>
  </si>
  <si>
    <t>サンライズ家電　こがね</t>
  </si>
  <si>
    <t>住まいる家電うえむら</t>
  </si>
  <si>
    <t>シノダナショナルショップ</t>
  </si>
  <si>
    <t>サンライズ家電　辻村</t>
  </si>
  <si>
    <t>ウインド　のむら</t>
  </si>
  <si>
    <t>家電サポート　まつおか</t>
  </si>
  <si>
    <t>イワキ電化</t>
  </si>
  <si>
    <t>有限会社　ウシマル電器</t>
  </si>
  <si>
    <t>中央電気株式会社</t>
  </si>
  <si>
    <t>（株）　高木電機</t>
  </si>
  <si>
    <t>大野ナショナルセンタ－</t>
  </si>
  <si>
    <t>（株）クンダ無線</t>
  </si>
  <si>
    <t>ホームパートナーのだ</t>
  </si>
  <si>
    <t>電パーク　いとう</t>
  </si>
  <si>
    <t>電パーク　まきの</t>
  </si>
  <si>
    <t>ウインド　おがわ</t>
  </si>
  <si>
    <t>株式会社　西脇電器</t>
  </si>
  <si>
    <t>はらだでんき</t>
  </si>
  <si>
    <t>パナショップわたなべ</t>
  </si>
  <si>
    <t>スマイルみずほ　株式会社</t>
  </si>
  <si>
    <t>エリス　原</t>
  </si>
  <si>
    <t>株式会社北村電化センター</t>
  </si>
  <si>
    <t>宮川でんき</t>
  </si>
  <si>
    <t>電パーク　きたじま</t>
  </si>
  <si>
    <t>電パーク　ヒラツカ</t>
  </si>
  <si>
    <t>電パーク　タカトノ</t>
  </si>
  <si>
    <t>（株）ファミリ－スポットマブチ</t>
  </si>
  <si>
    <t>加納　無線</t>
  </si>
  <si>
    <t>野村電化センター</t>
  </si>
  <si>
    <t>有限会社　　　ニシカワ</t>
  </si>
  <si>
    <t>住まいる家電いのうえ</t>
  </si>
  <si>
    <t>（有）　まつのでんき</t>
  </si>
  <si>
    <t>ホームパートナーワカハラ</t>
  </si>
  <si>
    <t>糸貫電化センタ－</t>
  </si>
  <si>
    <t>家電サポート山田</t>
  </si>
  <si>
    <t>西田電機商会</t>
  </si>
  <si>
    <t>家電サポート株式会社</t>
  </si>
  <si>
    <t>有限会社　家電サポートさかい</t>
  </si>
  <si>
    <t>ウインド　八幡ムセン</t>
  </si>
  <si>
    <t>（有）　エレキ社フクテ店</t>
  </si>
  <si>
    <t>（有）サンセイデンキ</t>
  </si>
  <si>
    <t>住まいる家電　美並</t>
  </si>
  <si>
    <t>パナショップまつやま</t>
  </si>
  <si>
    <t>みのでん</t>
  </si>
  <si>
    <t>株式会社　カネカ電化センター</t>
  </si>
  <si>
    <t>パナスペ－ス　アスク</t>
  </si>
  <si>
    <t>有限会社　ボイス</t>
  </si>
  <si>
    <t>道　電　機</t>
  </si>
  <si>
    <t>合資会社　加納光電社</t>
  </si>
  <si>
    <t>住まいる家電こうけつ</t>
  </si>
  <si>
    <t>カワイ電化</t>
  </si>
  <si>
    <t>家電サポート　いまい</t>
  </si>
  <si>
    <t>ウインド　いのうえ（坂祝）</t>
  </si>
  <si>
    <t>有限会社　鎌倉電器商会</t>
  </si>
  <si>
    <t>有限会社　明電器センター</t>
  </si>
  <si>
    <t>有限会社　鎌倉電器　下呂店</t>
  </si>
  <si>
    <t>電化のマツシマヤ</t>
  </si>
  <si>
    <t>岩佐電気商会</t>
  </si>
  <si>
    <t>有限会社　みやこし電器</t>
  </si>
  <si>
    <t>ドリ－ム家電　ナカシマ</t>
  </si>
  <si>
    <t>オームデンキ　知波田</t>
  </si>
  <si>
    <t>電化のたなか</t>
  </si>
  <si>
    <t>ネストよこやま</t>
  </si>
  <si>
    <t>有限会社　電化のたけや</t>
  </si>
  <si>
    <t>ｅコードさとう</t>
  </si>
  <si>
    <t>有限会社　夏目電化センター</t>
  </si>
  <si>
    <t>オームデンキ　気賀</t>
  </si>
  <si>
    <t>でんきランドかわい</t>
  </si>
  <si>
    <t>ノサキ電器　小沢渡店</t>
  </si>
  <si>
    <t>（有）ノサキ電器</t>
  </si>
  <si>
    <t>マエジマＤＣ</t>
  </si>
  <si>
    <t>ｅコードしまの</t>
  </si>
  <si>
    <t>ｅコードたかい</t>
  </si>
  <si>
    <t>山本電器</t>
  </si>
  <si>
    <t>ネストシンムラ</t>
  </si>
  <si>
    <t>ネストこまつ</t>
  </si>
  <si>
    <t>株式会社　アスカ</t>
  </si>
  <si>
    <t>株式会社　山内電器商会</t>
  </si>
  <si>
    <t>プロスおおいし</t>
  </si>
  <si>
    <t>プロス本店</t>
  </si>
  <si>
    <t>家電サ－ビスのなか</t>
  </si>
  <si>
    <t>プロス　まつしま</t>
  </si>
  <si>
    <t>ＤＥＮＫＩ　ＨＯＵＳＥ　いとう</t>
  </si>
  <si>
    <t>（有）ステップイトウ</t>
  </si>
  <si>
    <t>三和電機</t>
  </si>
  <si>
    <t>みつお電器</t>
  </si>
  <si>
    <t>（株）椿テレビ商会</t>
  </si>
  <si>
    <t>プロス　すぎうら</t>
  </si>
  <si>
    <t>電化のすずき</t>
  </si>
  <si>
    <t>ｅコードえんしゅう</t>
  </si>
  <si>
    <t>（有）野口電化</t>
  </si>
  <si>
    <t>ＡＬＰＨＡいとう</t>
  </si>
  <si>
    <t>ｅコードありたま</t>
  </si>
  <si>
    <t>プロスすずき</t>
  </si>
  <si>
    <t>電化のビギン</t>
  </si>
  <si>
    <t>ネストやまむら</t>
  </si>
  <si>
    <t>プロス　おさかべ</t>
  </si>
  <si>
    <t>プロスいちは</t>
  </si>
  <si>
    <t>ｅコードみなみ</t>
  </si>
  <si>
    <t>ネストまきざわ</t>
  </si>
  <si>
    <t>オームデンキ　浜松</t>
  </si>
  <si>
    <t>ネストタカバヤシ</t>
  </si>
  <si>
    <t>平野デンキ</t>
  </si>
  <si>
    <t>（有）レッツコイデ</t>
  </si>
  <si>
    <t>ｅコードナカノ</t>
  </si>
  <si>
    <t>ｅコードひこさか</t>
  </si>
  <si>
    <t>ハートフル　ＴＵＢＯＩ</t>
  </si>
  <si>
    <t>プロスはまきた</t>
  </si>
  <si>
    <t>スバルデンキ　浜北店</t>
  </si>
  <si>
    <t>いちかわでんき</t>
  </si>
  <si>
    <t>イトー電化</t>
  </si>
  <si>
    <t>（有）松野電器商会</t>
  </si>
  <si>
    <t>（有）スバルデンキ</t>
  </si>
  <si>
    <t>ｅコードふじかわ</t>
  </si>
  <si>
    <t>フレンディー　ヤマシタ</t>
  </si>
  <si>
    <t>アカホリデンキ</t>
  </si>
  <si>
    <t>キレートジョイ・ハカマタ</t>
  </si>
  <si>
    <t>（有）草地電気</t>
  </si>
  <si>
    <t>渥美電気（有）</t>
  </si>
  <si>
    <t>キレートたねも</t>
  </si>
  <si>
    <t>電器堂株式会社</t>
  </si>
  <si>
    <t>（有）カトウ</t>
  </si>
  <si>
    <t>電器堂やまなし</t>
  </si>
  <si>
    <t>ｅコードふくろい</t>
  </si>
  <si>
    <t>スズキデンキ</t>
  </si>
  <si>
    <t>（有）石川電器店</t>
  </si>
  <si>
    <t>ネストにしお</t>
  </si>
  <si>
    <t>電器堂ひょうどう</t>
  </si>
  <si>
    <t>カツミデンキ</t>
  </si>
  <si>
    <t>ｅコードヤマモト</t>
  </si>
  <si>
    <t>（有）森下デンキ</t>
  </si>
  <si>
    <t>有限会社ハアトオグリ</t>
  </si>
  <si>
    <t>ｅコードみずの</t>
  </si>
  <si>
    <t>電器堂　　プラザよこた</t>
  </si>
  <si>
    <t>（有）寺田電器</t>
  </si>
  <si>
    <t>パレッツますだ</t>
  </si>
  <si>
    <t>パレッツ飯塚</t>
  </si>
  <si>
    <t>パレッツやまざき</t>
  </si>
  <si>
    <t>ギオン電器</t>
  </si>
  <si>
    <t>パレッツアンドー</t>
  </si>
  <si>
    <t>梅原家庭電器</t>
  </si>
  <si>
    <t>オオハタ電器</t>
  </si>
  <si>
    <t>寺島電器商会</t>
  </si>
  <si>
    <t>島田ラジオ店</t>
  </si>
  <si>
    <t>キレート　コトブキ</t>
  </si>
  <si>
    <t>株式会社デンユー</t>
  </si>
  <si>
    <t>キノデンキ</t>
  </si>
  <si>
    <t>コバヤシ電器</t>
  </si>
  <si>
    <t>（株）シントク電器</t>
  </si>
  <si>
    <t>パレッツやいづ</t>
  </si>
  <si>
    <t>パレッツなかじま</t>
  </si>
  <si>
    <t>（株）大長電気</t>
  </si>
  <si>
    <t>（株）電化のヤマナシ</t>
  </si>
  <si>
    <t>白鳥電器</t>
  </si>
  <si>
    <t>パナエース　ナカノ</t>
  </si>
  <si>
    <t>メイツあおしま</t>
  </si>
  <si>
    <t>さわざき</t>
  </si>
  <si>
    <t>トヨテル電化</t>
  </si>
  <si>
    <t>しみずでんき</t>
  </si>
  <si>
    <t>本山デンキ</t>
  </si>
  <si>
    <t>トップＳｕｎライフ　ナイトウ</t>
  </si>
  <si>
    <t>安本電器</t>
  </si>
  <si>
    <t>株式会社　エルム渡辺デンキ</t>
  </si>
  <si>
    <t>するが電化</t>
  </si>
  <si>
    <t>パレッツウンノ</t>
  </si>
  <si>
    <t>エルムみぞした</t>
  </si>
  <si>
    <t>（有）鷲山電気</t>
  </si>
  <si>
    <t>（株）ウチノデンキ</t>
  </si>
  <si>
    <t>（株）電友社</t>
  </si>
  <si>
    <t>工明電気（株）</t>
  </si>
  <si>
    <t>パレッツしみず</t>
  </si>
  <si>
    <t>パナショップウエダ</t>
  </si>
  <si>
    <t>アトリエール　かわさき</t>
  </si>
  <si>
    <t>キレートオーイシ</t>
  </si>
  <si>
    <t>グッドハウスマツナガ</t>
  </si>
  <si>
    <t>パナ　スルガ</t>
  </si>
  <si>
    <t>望栄電器商会</t>
  </si>
  <si>
    <t>池野電器店</t>
  </si>
  <si>
    <t>ライズさいとう</t>
  </si>
  <si>
    <t>アトリエール　トーエイ</t>
  </si>
  <si>
    <t>松屋電気商会</t>
  </si>
  <si>
    <t>ライズ咲花</t>
  </si>
  <si>
    <t>株式会社　あんどう</t>
  </si>
  <si>
    <t>プラッツ　ツボイ</t>
  </si>
  <si>
    <t>エイコーでんき</t>
  </si>
  <si>
    <t>ライズヤガワ</t>
  </si>
  <si>
    <t>ライズすずき</t>
  </si>
  <si>
    <t>ライズむらまつ</t>
  </si>
  <si>
    <t>ライズオオタケ</t>
  </si>
  <si>
    <t>やまざきでんき</t>
  </si>
  <si>
    <t>ライズ今泉</t>
  </si>
  <si>
    <t>ナイスショップ　ヤマダ</t>
  </si>
  <si>
    <t>ライズおおた</t>
  </si>
  <si>
    <t>ライズヤマグチ</t>
  </si>
  <si>
    <t>株）フカデン</t>
  </si>
  <si>
    <t>電化と工事の高松電設</t>
  </si>
  <si>
    <t>ライズタニムラ</t>
  </si>
  <si>
    <t>（有）原町電器産業</t>
  </si>
  <si>
    <t>リンクスかなざわ</t>
  </si>
  <si>
    <t>ＥＬ　あきやま</t>
  </si>
  <si>
    <t>（有）沼津電化社</t>
  </si>
  <si>
    <t>竹沢電機　駅北店</t>
  </si>
  <si>
    <t>トップＳｕｎライフ　ＣＳカネヨ</t>
  </si>
  <si>
    <t>（株）第一家電　原店</t>
  </si>
  <si>
    <t>（有）大庭電化センター</t>
  </si>
  <si>
    <t>（有）岩波電気店</t>
  </si>
  <si>
    <t>（株）飯塚電気</t>
  </si>
  <si>
    <t>ライム　すぎやま</t>
  </si>
  <si>
    <t>小松電器</t>
  </si>
  <si>
    <t>（有）ハロー　イワタ</t>
  </si>
  <si>
    <t>リンクスかじ</t>
  </si>
  <si>
    <t>三栄無線電機（有）</t>
  </si>
  <si>
    <t>東栄無線</t>
  </si>
  <si>
    <t>大島ラジオ店</t>
  </si>
  <si>
    <t>マエダ電器</t>
  </si>
  <si>
    <t>（有）協立無線電機商会</t>
  </si>
  <si>
    <t>リンクスいわさき谷田店</t>
  </si>
  <si>
    <t>リンクス杉崎</t>
  </si>
  <si>
    <t>リンクスニラヤマ</t>
  </si>
  <si>
    <t>でんきのワールドイシカワ</t>
  </si>
  <si>
    <t>でんきのワールドつちや</t>
  </si>
  <si>
    <t>（有）アイキョウデンキ</t>
  </si>
  <si>
    <t>でんきのワールドイゴー</t>
  </si>
  <si>
    <t>ふれんず　イシバシ</t>
  </si>
  <si>
    <t>有限会社　サガミ電気</t>
  </si>
  <si>
    <t>リンクスふくだ</t>
  </si>
  <si>
    <t>リンクスワタナベ</t>
  </si>
  <si>
    <t>鈴木電器</t>
  </si>
  <si>
    <t>御神火テレビ楽器</t>
  </si>
  <si>
    <t>（有）青木電気商会</t>
  </si>
  <si>
    <t>ドリームＮＥＴ　クラチ</t>
  </si>
  <si>
    <t>（有）モリハシ電器</t>
  </si>
  <si>
    <t>（株）ナショナルヤガタ</t>
  </si>
  <si>
    <t>株式会社　宮田電器商会</t>
  </si>
  <si>
    <t>ドリームＮＥＴ　クニイ</t>
  </si>
  <si>
    <t>ライフパートナあらいでんき</t>
  </si>
  <si>
    <t>愛電館イカイ</t>
  </si>
  <si>
    <t>株式会社　佐竹電気商会</t>
  </si>
  <si>
    <t>パナショップ　栄生</t>
  </si>
  <si>
    <t>パルス・ほんま</t>
  </si>
  <si>
    <t>愛電館　みやじま</t>
  </si>
  <si>
    <t>（株）電子のゴトー</t>
  </si>
  <si>
    <t>パナショップ　堀田通</t>
  </si>
  <si>
    <t>パナショップ　八勝</t>
  </si>
  <si>
    <t>（有）アラタマみずほ</t>
  </si>
  <si>
    <t>有限会社　ナカデン</t>
  </si>
  <si>
    <t>ドリームＮＥＴ　花塚</t>
  </si>
  <si>
    <t>愛電館すぎぜん</t>
  </si>
  <si>
    <t>（株）タカマ</t>
  </si>
  <si>
    <t>エレッツ　どうもと</t>
  </si>
  <si>
    <t>ヤマダデンキ</t>
  </si>
  <si>
    <t>でんきはうすタナカ電化センター</t>
  </si>
  <si>
    <t>パナショップ　名港</t>
  </si>
  <si>
    <t>三浦無線商会</t>
  </si>
  <si>
    <t>大生ラジオ店</t>
  </si>
  <si>
    <t>ソーゴーデンキ</t>
  </si>
  <si>
    <t>パナショップ　旭</t>
  </si>
  <si>
    <t>パネット　守山</t>
  </si>
  <si>
    <t>でんきのコンドウ</t>
  </si>
  <si>
    <t>愛電館なるみ</t>
  </si>
  <si>
    <t>でんきはうす　あきんど</t>
  </si>
  <si>
    <t>シラスナ　原店</t>
  </si>
  <si>
    <t>パナステージサントウ</t>
  </si>
  <si>
    <t>αさんとう</t>
  </si>
  <si>
    <t>愛彩電科　はしやま</t>
  </si>
  <si>
    <t>パナステージこもだ</t>
  </si>
  <si>
    <t>朝日電化</t>
  </si>
  <si>
    <t>愛彩電科さの</t>
  </si>
  <si>
    <t>パナランド　オオスギ</t>
  </si>
  <si>
    <t>愛彩電科にしはま</t>
  </si>
  <si>
    <t>愛彩電科さとう</t>
  </si>
  <si>
    <t>パナステージさいとう</t>
  </si>
  <si>
    <t>（有）サトウデンキ</t>
  </si>
  <si>
    <t>有限会社ＹＯＵＲランド</t>
  </si>
  <si>
    <t>電化のアオヤマ</t>
  </si>
  <si>
    <t>育電社橋目店</t>
  </si>
  <si>
    <t>ドリームＮＥＴ　田中</t>
  </si>
  <si>
    <t>金子電気商会</t>
  </si>
  <si>
    <t>愛電館かわすみ</t>
  </si>
  <si>
    <t>株式会社パナドーム</t>
  </si>
  <si>
    <t>有限会社　さくらやデンキ</t>
  </si>
  <si>
    <t>でんきはうす　すぎやま</t>
  </si>
  <si>
    <t>（株）テレビ堂</t>
  </si>
  <si>
    <t>愛電館おのだ</t>
  </si>
  <si>
    <t>パナハウス　マルケイ</t>
  </si>
  <si>
    <t>テル　マツダ</t>
  </si>
  <si>
    <t>たけかわでんき</t>
  </si>
  <si>
    <t>浅井秀波堂</t>
  </si>
  <si>
    <t>愛電館アラキ</t>
  </si>
  <si>
    <t>パナショップ　西成</t>
  </si>
  <si>
    <t>パナショップ　宮西</t>
  </si>
  <si>
    <t>一宮愛電館しばた</t>
  </si>
  <si>
    <t>パナショップ　昭和</t>
  </si>
  <si>
    <t>パナショップ　千秋</t>
  </si>
  <si>
    <t>パナショップ　奥町</t>
  </si>
  <si>
    <t>オオタケデンキ</t>
  </si>
  <si>
    <t>コジマ家電サービス</t>
  </si>
  <si>
    <t>パナショップ　品野</t>
  </si>
  <si>
    <t>有限会社尾関電機商会</t>
  </si>
  <si>
    <t>尾関電機　半田店</t>
  </si>
  <si>
    <t>パナミック　ホリサキ</t>
  </si>
  <si>
    <t>ｅでんきしんかい</t>
  </si>
  <si>
    <t>（株）共栄堂</t>
  </si>
  <si>
    <t>パナショップ　坂下</t>
  </si>
  <si>
    <t>パナ・プラザ・ナカタ</t>
  </si>
  <si>
    <t>（株）パナショップ</t>
  </si>
  <si>
    <t>パナショップ　出川</t>
  </si>
  <si>
    <t>シライデンカ</t>
  </si>
  <si>
    <t>太田電化サービス</t>
  </si>
  <si>
    <t>（有）電化ハウス　はやし</t>
  </si>
  <si>
    <t>有限会社カネミツ電器</t>
  </si>
  <si>
    <t>愛電館マツナガ</t>
  </si>
  <si>
    <t>愛電館サトウ</t>
  </si>
  <si>
    <t>比尾野電器町方店</t>
  </si>
  <si>
    <t>パナランドコーワ</t>
  </si>
  <si>
    <t>マルヤ電機商会</t>
  </si>
  <si>
    <t>Ｕ－ＤＥＮ　ウイ</t>
  </si>
  <si>
    <t>愛電館ひだか</t>
  </si>
  <si>
    <t>ビデオのマルミ</t>
  </si>
  <si>
    <t>でんきハウス　ＭＩＷＡ</t>
  </si>
  <si>
    <t>アイライフ　石川</t>
  </si>
  <si>
    <t>アイライフイワマ</t>
  </si>
  <si>
    <t>愛電館おおはし</t>
  </si>
  <si>
    <t>タカノデンキ</t>
  </si>
  <si>
    <t>アイライフポピー</t>
  </si>
  <si>
    <t>ワコー電気株式会社</t>
  </si>
  <si>
    <t>アイライフスズキ</t>
  </si>
  <si>
    <t>アイライフダイホー</t>
  </si>
  <si>
    <t>（株）　牧原電器商会</t>
  </si>
  <si>
    <t>ミウラでんき</t>
  </si>
  <si>
    <t>パナステージヨコヤマ</t>
  </si>
  <si>
    <t>白川電器</t>
  </si>
  <si>
    <t>ｅでんきトコナメ</t>
  </si>
  <si>
    <t>ｅでんきヤマザキ</t>
  </si>
  <si>
    <t>パナショップ　江南</t>
  </si>
  <si>
    <t>有限会社古田電機</t>
  </si>
  <si>
    <t>パナショップ　西萩原</t>
  </si>
  <si>
    <t>パナショップ祐久</t>
  </si>
  <si>
    <t>愛電館サワノ</t>
  </si>
  <si>
    <t>パナショップ味岡</t>
  </si>
  <si>
    <t>パナショップ田県</t>
  </si>
  <si>
    <t>ドリームＮＥＴ　さとう</t>
  </si>
  <si>
    <t>（株）　岡田屋電機商会</t>
  </si>
  <si>
    <t>ドリームワン　のだ</t>
  </si>
  <si>
    <t>尾関電機　東海店</t>
  </si>
  <si>
    <t>有限会社　原辰　電化センター</t>
  </si>
  <si>
    <t>ｅでんきたけうち</t>
  </si>
  <si>
    <t>ｅでんきムラカミ</t>
  </si>
  <si>
    <t>ｅでんきはない</t>
  </si>
  <si>
    <t>ｅでんきニシダ</t>
  </si>
  <si>
    <t>おおまち電気</t>
  </si>
  <si>
    <t>マルス電気</t>
  </si>
  <si>
    <t>チコム知立株式会社</t>
  </si>
  <si>
    <t>有限会社ヤマグチ電化センター</t>
  </si>
  <si>
    <t>ワタナベ電器</t>
  </si>
  <si>
    <t>パナショップ　北名古屋</t>
  </si>
  <si>
    <t>ワタナベＮ青木電器</t>
  </si>
  <si>
    <t>ドリームＮＥＴ　マルマン</t>
  </si>
  <si>
    <t>パナショップ　扶桑</t>
  </si>
  <si>
    <t>アイシン電気</t>
  </si>
  <si>
    <t>アサノ電化</t>
  </si>
  <si>
    <t>愛電館アイセイ</t>
  </si>
  <si>
    <t>黒川ミシン電器商会</t>
  </si>
  <si>
    <t>パナショップ弥富</t>
  </si>
  <si>
    <t>比尾野電器（株）</t>
  </si>
  <si>
    <t>みわでんき</t>
  </si>
  <si>
    <t>パナトップ　　　ハヤシデンキ</t>
  </si>
  <si>
    <t>柳電機株式会社</t>
  </si>
  <si>
    <t>マセ電気商会</t>
  </si>
  <si>
    <t>モミヤマデンキ</t>
  </si>
  <si>
    <t>株式会社長坂電気商会</t>
  </si>
  <si>
    <t>ユアーズすずき</t>
  </si>
  <si>
    <t>愛電館みずとり</t>
  </si>
  <si>
    <t>有限会社伊太利屋</t>
  </si>
  <si>
    <t>みうらでんき</t>
  </si>
  <si>
    <t>みうらでんき　さんがね</t>
  </si>
  <si>
    <t>ムトウ電工社</t>
  </si>
  <si>
    <t>愛電館おおた</t>
  </si>
  <si>
    <t>田中電化　奥平店</t>
  </si>
  <si>
    <t>ミカワムセン</t>
  </si>
  <si>
    <t>ドリームＮＥＴ　桃山</t>
  </si>
  <si>
    <t>電化プラザ　マツシタ　長篠店</t>
  </si>
  <si>
    <t>有限会社ケーアイ</t>
  </si>
  <si>
    <t>（有）　村田電器サービス</t>
  </si>
  <si>
    <t>ヤマザキ　デンキ</t>
  </si>
  <si>
    <t>（有）　ヤマモトデンキ</t>
  </si>
  <si>
    <t>（株）　大勝堂</t>
  </si>
  <si>
    <t>オオトウ電器</t>
  </si>
  <si>
    <t>（有）山口電気</t>
  </si>
  <si>
    <t>鈴電</t>
  </si>
  <si>
    <t>マツサカでんき株式会社</t>
  </si>
  <si>
    <t>有限会社フュージョン三和</t>
  </si>
  <si>
    <t>ＰＡＬ　イタガキ</t>
  </si>
  <si>
    <t>カワムラ電化</t>
  </si>
  <si>
    <t>ヤマニデンキ</t>
  </si>
  <si>
    <t>愛電館ウイズオクムラ</t>
  </si>
  <si>
    <t>有限会社　加藤電気</t>
  </si>
  <si>
    <t>東松電器販売（株）</t>
  </si>
  <si>
    <t>（株）蛭川本店</t>
  </si>
  <si>
    <t>（株）益生富士</t>
  </si>
  <si>
    <t>有限会社　モリテン</t>
  </si>
  <si>
    <t>（有）パナハートかねうち</t>
  </si>
  <si>
    <t>下田電器（株）</t>
  </si>
  <si>
    <t>後藤電器</t>
  </si>
  <si>
    <t>磯津電化センター株式会社</t>
  </si>
  <si>
    <t>ウイズ　こじま</t>
  </si>
  <si>
    <t>彩電館パナプラザ　カワグチ</t>
  </si>
  <si>
    <t>（株）たなかでんき</t>
  </si>
  <si>
    <t>彩電館　はやし　　　（保々）</t>
  </si>
  <si>
    <t>（有）藤井電気商会　新浜店</t>
  </si>
  <si>
    <t>（株）豊神堂　本部</t>
  </si>
  <si>
    <t>彩電館　すぎもと</t>
  </si>
  <si>
    <t>彩電館　カワムラ</t>
  </si>
  <si>
    <t>でんかＰＬＡＺＡ　たじま</t>
  </si>
  <si>
    <t>匠でんき</t>
  </si>
  <si>
    <t>（株）サンデン</t>
  </si>
  <si>
    <t>株式会社　ウイズ</t>
  </si>
  <si>
    <t>彩電館　にしかわ</t>
  </si>
  <si>
    <t>磯津電化センター　十宮店</t>
  </si>
  <si>
    <t>ウイズ　かわきた</t>
  </si>
  <si>
    <t>彩電館　　サンケー</t>
  </si>
  <si>
    <t>彩電館　へいわむせん</t>
  </si>
  <si>
    <t>チコーデンキ</t>
  </si>
  <si>
    <t>ＹＯＵＲＳハヤシ亀山</t>
  </si>
  <si>
    <t>ウイズよしむら</t>
  </si>
  <si>
    <t>ウイズちかざわ</t>
  </si>
  <si>
    <t>ドリームＮＥＴ　アサオ</t>
  </si>
  <si>
    <t>ドリームＮＥＴ本部　いとう</t>
  </si>
  <si>
    <t>株式会社　ドリームＮＥＴ</t>
  </si>
  <si>
    <t>ＹＯＵＲＳアサノ岸岡</t>
  </si>
  <si>
    <t>磯津電化センタ－　池田店</t>
  </si>
  <si>
    <t>三星電機商会　本店</t>
  </si>
  <si>
    <t>彩電館　かわと</t>
  </si>
  <si>
    <t>有限会社　チコーデンキ　Ｖ＆Ｖ</t>
  </si>
  <si>
    <t>原田電器（株）</t>
  </si>
  <si>
    <t>彩電館　あまかわ</t>
  </si>
  <si>
    <t>須藤電機</t>
  </si>
  <si>
    <t>員弁）彩電館　たなか</t>
  </si>
  <si>
    <t>（株）　エース</t>
  </si>
  <si>
    <t>伊勢米穀企業組合</t>
  </si>
  <si>
    <t>彩電館チヨダ</t>
  </si>
  <si>
    <t>彩電館　チヨダ　オカモト</t>
  </si>
  <si>
    <t>彩電館　ツムラ</t>
  </si>
  <si>
    <t>彩電館　ウシバ</t>
  </si>
  <si>
    <t>エリア　デンキ</t>
  </si>
  <si>
    <t>パートナー</t>
  </si>
  <si>
    <t>アヅマ電機</t>
  </si>
  <si>
    <t>電化のハマグチ</t>
  </si>
  <si>
    <t>（有）三重テレビサービス</t>
  </si>
  <si>
    <t>長谷川電器（株）　本店</t>
  </si>
  <si>
    <t>ＹＯＵＲＳ　たなか</t>
  </si>
  <si>
    <t>ＹＯＵＲＳナカジマ</t>
  </si>
  <si>
    <t>（有）小田無線商会</t>
  </si>
  <si>
    <t>リビング　かわまた</t>
  </si>
  <si>
    <t>彩電館　タマキ</t>
  </si>
  <si>
    <t>ミオキ電化設備（株）</t>
  </si>
  <si>
    <t>（有）タキハラ　ムセン</t>
  </si>
  <si>
    <t>ＹＯＵＲＳたかい</t>
  </si>
  <si>
    <t>彩電館　もりた</t>
  </si>
  <si>
    <t>タニ電器</t>
  </si>
  <si>
    <t>ＹＯＵＲＳ　ニシヤマ</t>
  </si>
  <si>
    <t>（有）ナカタニ　デンキ</t>
  </si>
  <si>
    <t>彩電館　よしだ</t>
  </si>
  <si>
    <t>ＹＯＵＲＳむとう</t>
  </si>
  <si>
    <t>ＹＯＵＲＳ　まつい</t>
  </si>
  <si>
    <t>ドリームＮＥＴ　スマイル</t>
  </si>
  <si>
    <t>ドリームＮＥＴ　あさの</t>
  </si>
  <si>
    <t>赤目）　彩電館　ヤマモト</t>
  </si>
  <si>
    <t>山喜電器株式会社</t>
  </si>
  <si>
    <t>ＡＣＴ１５まとばでんき　本部</t>
  </si>
  <si>
    <t>ナカオカでんき</t>
  </si>
  <si>
    <t>北井電器</t>
  </si>
  <si>
    <t>彩電館　やまもと</t>
  </si>
  <si>
    <t>ＹＯＵＲＳ　なかむら</t>
  </si>
  <si>
    <t>彩電館　タニ</t>
  </si>
  <si>
    <t>芝園電気店</t>
  </si>
  <si>
    <t>（有）トギヤ</t>
  </si>
  <si>
    <t>ゆうらくざ・こんぱす</t>
  </si>
  <si>
    <t>丸二電器商会</t>
  </si>
  <si>
    <t>ネットワーク　タカマツ</t>
  </si>
  <si>
    <t>電化のシゲル</t>
  </si>
  <si>
    <t>ひらのでんか</t>
  </si>
  <si>
    <t>株式会社　嘉藤住宅設備</t>
  </si>
  <si>
    <t>ネットワーク　キリイ電器</t>
  </si>
  <si>
    <t>ゆうらくざ・たかぎ</t>
  </si>
  <si>
    <t>ゆうらくざ・つじさわ</t>
  </si>
  <si>
    <t>ゆうらくざ・いしかわ</t>
  </si>
  <si>
    <t>株式会社　おみでんき</t>
  </si>
  <si>
    <t>ＶＩＳＩＯＮ　マツオカ</t>
  </si>
  <si>
    <t>株式会社　牛島</t>
  </si>
  <si>
    <t>大内電機商会</t>
  </si>
  <si>
    <t>パナパック　にしだ</t>
  </si>
  <si>
    <t>有限会社　平野電機</t>
  </si>
  <si>
    <t>ゆうらくざ・たがみ</t>
  </si>
  <si>
    <t>ニューイングランド　ますやま</t>
  </si>
  <si>
    <t>イシサキデンキ</t>
  </si>
  <si>
    <t>ニューイングランド　たかしま</t>
  </si>
  <si>
    <t>ネットワーク　電化のオオツボ</t>
  </si>
  <si>
    <t>坂東電器</t>
  </si>
  <si>
    <t>株式会社　小竹電機</t>
  </si>
  <si>
    <t>ネットワーク　ハセガワ</t>
  </si>
  <si>
    <t>ニューイングランド　うえの</t>
  </si>
  <si>
    <t>ニューイングランド　くりもと</t>
  </si>
  <si>
    <t>ニューイングランド　しんや</t>
  </si>
  <si>
    <t>ハチロショップ</t>
  </si>
  <si>
    <t>有限会社　丸の内電機</t>
  </si>
  <si>
    <t>ニューイングランド　くした</t>
  </si>
  <si>
    <t>山田電業</t>
  </si>
  <si>
    <t>ニューイングランドあかし</t>
  </si>
  <si>
    <t>ネットワーク　田子でんき</t>
  </si>
  <si>
    <t>三谷電器商会</t>
  </si>
  <si>
    <t>利波電機商会</t>
  </si>
  <si>
    <t>ネットワーク　かもの</t>
  </si>
  <si>
    <t>株式会社　小杉光電社</t>
  </si>
  <si>
    <t>新村電化</t>
  </si>
  <si>
    <t>ツインカム　さわはし</t>
  </si>
  <si>
    <t>戸田電化</t>
  </si>
  <si>
    <t>森山電機　株式会社</t>
  </si>
  <si>
    <t>スカイ　小川</t>
  </si>
  <si>
    <t>ニューイングランド　あめだ</t>
  </si>
  <si>
    <t>ニューイングランド　せと</t>
  </si>
  <si>
    <t>氷見大電有限会社</t>
  </si>
  <si>
    <t>ニューイングランド　かわしま</t>
  </si>
  <si>
    <t>ニューイングランド　いしお</t>
  </si>
  <si>
    <t>むらにしでんき</t>
  </si>
  <si>
    <t>ニューイングランド　おりた</t>
  </si>
  <si>
    <t>有限会社　ＬＡＶＩＥマルエイ</t>
  </si>
  <si>
    <t>ニューイングランド　いしだ</t>
  </si>
  <si>
    <t>ネットワーク　やまでん</t>
  </si>
  <si>
    <t>ニューイングランド　たかた</t>
  </si>
  <si>
    <t>スカイ　源明</t>
  </si>
  <si>
    <t>エスデン　ホソダ</t>
  </si>
  <si>
    <t>スカイ　Ｓｍｉｌｅ</t>
  </si>
  <si>
    <t>エスデン　カシワギ</t>
  </si>
  <si>
    <t>スカイ　三協</t>
  </si>
  <si>
    <t>エスデン　すざき</t>
  </si>
  <si>
    <t>シマノデンキ株式会社</t>
  </si>
  <si>
    <t>ＡＲＥＡ‐１　ビックハウス</t>
  </si>
  <si>
    <t>グレイス・からき内灘</t>
  </si>
  <si>
    <t>グレイス・みやでん</t>
  </si>
  <si>
    <t>Ｌｉｆｅ　ｉｎ　ホープ</t>
  </si>
  <si>
    <t>アンド・わかでん</t>
  </si>
  <si>
    <t>ＡＲＥＡ‐１　コソバ・リビング</t>
  </si>
  <si>
    <t>ＡＲＥＡ‐１　しみず</t>
  </si>
  <si>
    <t>グレイス・かみさか</t>
  </si>
  <si>
    <t>ＡＲＥＡ‐１　ヒロカミ　西念店</t>
  </si>
  <si>
    <t>ＡＲＥＡ‐１　ライフ　サワダ</t>
  </si>
  <si>
    <t>アンド・おおさき</t>
  </si>
  <si>
    <t>アサノデンキ店</t>
  </si>
  <si>
    <t>ゆうらくざ・ござ</t>
  </si>
  <si>
    <t>ゆうらくざ・あらよし</t>
  </si>
  <si>
    <t>Ｌｉｆｅ　ｉｎ　スギタ</t>
  </si>
  <si>
    <t>グレイス・きたいち</t>
  </si>
  <si>
    <t>ゆうらくざ・はた</t>
  </si>
  <si>
    <t>（株）前越電化社</t>
  </si>
  <si>
    <t>グレイス・ひかり</t>
  </si>
  <si>
    <t>スカイ　ナカムラ</t>
  </si>
  <si>
    <t>ＡＲＥＡ‐１　マツエダ</t>
  </si>
  <si>
    <t>松葉電器</t>
  </si>
  <si>
    <t>アンド・たもと</t>
  </si>
  <si>
    <t>沢野電機商会</t>
  </si>
  <si>
    <t>たかご電機</t>
  </si>
  <si>
    <t>電遊館どうみ　古府店</t>
  </si>
  <si>
    <t>ヨコヤマデンキ有限会社</t>
  </si>
  <si>
    <t>ＡＲＥＡ‐１　センダ</t>
  </si>
  <si>
    <t>エスデン　モトヤマ</t>
  </si>
  <si>
    <t>アンド・まつうら</t>
  </si>
  <si>
    <t>電遊館　タバタ</t>
  </si>
  <si>
    <t>電遊館　かみたに</t>
  </si>
  <si>
    <t>エスデン　ひろや</t>
  </si>
  <si>
    <t>ｅＰＬＡＮＳ・ホンボ</t>
  </si>
  <si>
    <t>エイデン　板津店</t>
  </si>
  <si>
    <t>ｅＰＬＡＮＳ・タキ屋</t>
  </si>
  <si>
    <t>アンド・いわい</t>
  </si>
  <si>
    <t>ｅＰＬＡＮＳ・タカ</t>
  </si>
  <si>
    <t>エスデン　シンカワ</t>
  </si>
  <si>
    <t>ニューイングランド　たなか</t>
  </si>
  <si>
    <t>アンド・たにぐち</t>
  </si>
  <si>
    <t>ｅＰＬＡＮＳ・ニシノ</t>
  </si>
  <si>
    <t>株式会社やまはた</t>
  </si>
  <si>
    <t>ｅＰＬＡＮＳ・電光館</t>
  </si>
  <si>
    <t>アンド・ふくおか</t>
  </si>
  <si>
    <t>ｅＰＬＡＮＳ・マツバラ</t>
  </si>
  <si>
    <t>アンド・つじ</t>
  </si>
  <si>
    <t>アンド・はとや</t>
  </si>
  <si>
    <t>アンド・スミダ</t>
  </si>
  <si>
    <t>スカイ　ハルカ</t>
  </si>
  <si>
    <t>スカイ　福島屋</t>
  </si>
  <si>
    <t>株式会社まえがわでんき</t>
  </si>
  <si>
    <t>でんきランド　でんえいしゃ</t>
  </si>
  <si>
    <t>有限会社　赤坂電機</t>
  </si>
  <si>
    <t>でんきランド　よしむら</t>
  </si>
  <si>
    <t>ゆうらくざ・ごとう</t>
  </si>
  <si>
    <t>ニューイングランドもりた</t>
  </si>
  <si>
    <t>ゆうらくざ・はちや</t>
  </si>
  <si>
    <t>ゆうらくざ・こだま</t>
  </si>
  <si>
    <t>スカイ　やまだ</t>
  </si>
  <si>
    <t>ゆうらくざ・おおくら</t>
  </si>
  <si>
    <t>ゆうらくざ・たにもと</t>
  </si>
  <si>
    <t>Ｅうのでんき</t>
  </si>
  <si>
    <t>株式会社　中央電化センター</t>
  </si>
  <si>
    <t>ニューイングランドかみかわ</t>
  </si>
  <si>
    <t>スカイ　タケウチ</t>
  </si>
  <si>
    <t>パナパック　みすみ</t>
  </si>
  <si>
    <t>有限会社　藤本電機商会</t>
  </si>
  <si>
    <t>でんきランド　はやし</t>
  </si>
  <si>
    <t>でんきランド　ひらざわ</t>
  </si>
  <si>
    <t>ダイモンデンキ</t>
  </si>
  <si>
    <t>メイツ　ひらお</t>
  </si>
  <si>
    <t>ニューイングランドかわばた</t>
  </si>
  <si>
    <t>パナパック　いしざき</t>
  </si>
  <si>
    <t>スカイ　ミズカミ</t>
  </si>
  <si>
    <t>ニューイングランドさんけいどう</t>
  </si>
  <si>
    <t>でんきランド　きのした</t>
  </si>
  <si>
    <t>でんきランド　しばた</t>
  </si>
  <si>
    <t>でんきランド　さか</t>
  </si>
  <si>
    <t>ゆうらくざ・まきた</t>
  </si>
  <si>
    <t>ＰＡＮＡ　ＨＯＵＳＥ　イケダ</t>
  </si>
  <si>
    <t>ニューイングランドつくしの</t>
  </si>
  <si>
    <t>ニューイングランドかとう</t>
  </si>
  <si>
    <t>でんきランド　ハセガワ</t>
  </si>
  <si>
    <t>マツムラデンキ</t>
  </si>
  <si>
    <t>でんきランド　クボタ</t>
  </si>
  <si>
    <t>カドでんき</t>
  </si>
  <si>
    <t>でんきランド　タナカ</t>
  </si>
  <si>
    <t>合同会社　トウシヤ</t>
  </si>
  <si>
    <t>有限会社　ＰＡＬ　かくめい</t>
  </si>
  <si>
    <t>株式会社　楽ちん館</t>
  </si>
  <si>
    <t>スカイ　カネマス</t>
  </si>
  <si>
    <t>ツチモリ</t>
  </si>
  <si>
    <t>ＬＩＦＥ　こうの</t>
  </si>
  <si>
    <t>まことや電器株式会社</t>
  </si>
  <si>
    <t>有限会社　カド電器</t>
  </si>
  <si>
    <t>ヨシデンサービス</t>
  </si>
  <si>
    <t>ＴＥＣ　タナカ</t>
  </si>
  <si>
    <t>Ａ番館　ＫＯＤＥＲＡ</t>
  </si>
  <si>
    <t>すずきデンキ</t>
  </si>
  <si>
    <t>パナスコープ　エリュー　米原店</t>
  </si>
  <si>
    <t>パナスコープ　マサキ</t>
  </si>
  <si>
    <t>株式会社ピアレキタガワ</t>
  </si>
  <si>
    <t>株式会社　スギヤマデンキ</t>
  </si>
  <si>
    <t>株式会社　電化のミヤザキ</t>
  </si>
  <si>
    <t>パナスコープ　エリュー　醒井店</t>
  </si>
  <si>
    <t>たかやま電器</t>
  </si>
  <si>
    <t>スポット　おーみ</t>
  </si>
  <si>
    <t>大谷電化サービス店</t>
  </si>
  <si>
    <t>株式会社　Ｗｉ’ｓ</t>
  </si>
  <si>
    <t>西河電器</t>
  </si>
  <si>
    <t>上野電器</t>
  </si>
  <si>
    <t>有限会社　中村電機商会</t>
  </si>
  <si>
    <t>有限会社　二葉電機商会</t>
  </si>
  <si>
    <t>パナスコープ　ヨコハタ</t>
  </si>
  <si>
    <t>パナシティ　三光</t>
  </si>
  <si>
    <t>居川電機商会</t>
  </si>
  <si>
    <t>スポット　ノグチ　株式会社</t>
  </si>
  <si>
    <t>パナスコープ　ニシダ</t>
  </si>
  <si>
    <t>ルック　たなか</t>
  </si>
  <si>
    <t>株式会社　小松電気</t>
  </si>
  <si>
    <t>有限会社　野瀬電機商会</t>
  </si>
  <si>
    <t>キタムラＤＥＮＫＩ</t>
  </si>
  <si>
    <t>パナスコープ　きたがわ</t>
  </si>
  <si>
    <t>有限会社　フレンズコトー</t>
  </si>
  <si>
    <t>野村電機商会</t>
  </si>
  <si>
    <t>スポット　クリミ</t>
  </si>
  <si>
    <t>イシナオ株式会社</t>
  </si>
  <si>
    <t>清水電化</t>
  </si>
  <si>
    <t>Ａ番館　ＫＯＺＡＷＡ</t>
  </si>
  <si>
    <t>有限会社パパママハウスキタザワ</t>
  </si>
  <si>
    <t>有限会社　中野電機商会</t>
  </si>
  <si>
    <t>みやがわデンキ</t>
  </si>
  <si>
    <t>オクノ電化</t>
  </si>
  <si>
    <t>ココハウス　シミズ</t>
  </si>
  <si>
    <t>松村電機</t>
  </si>
  <si>
    <t>ウエニシ電化店</t>
  </si>
  <si>
    <t>ニシダ電化サービス</t>
  </si>
  <si>
    <t>小笠原電器</t>
  </si>
  <si>
    <t>イマイ　ラジオ</t>
  </si>
  <si>
    <t>北田電器　株式会社</t>
  </si>
  <si>
    <t>有限会社　梅田電器</t>
  </si>
  <si>
    <t>今村電化社</t>
  </si>
  <si>
    <t>株式会社ナイスプラザニシモト</t>
  </si>
  <si>
    <t>パナランド　あい</t>
  </si>
  <si>
    <t>有限会社　山田電気</t>
  </si>
  <si>
    <t>ハシモト電器</t>
  </si>
  <si>
    <t>有限会社　デンエイシャ</t>
  </si>
  <si>
    <t>リットー　電化</t>
  </si>
  <si>
    <t>パナスコープ　ワタナベ</t>
  </si>
  <si>
    <t>有限会社　今村商店</t>
  </si>
  <si>
    <t>スガジ電器</t>
  </si>
  <si>
    <t>小野電化　株式会社</t>
  </si>
  <si>
    <t>有限会社　寺居電器商会</t>
  </si>
  <si>
    <t>有限会社　カワムラ電器商会</t>
  </si>
  <si>
    <t>パナスコープ　ヤスモト　雄琴店</t>
  </si>
  <si>
    <t>光洋電気商会</t>
  </si>
  <si>
    <t>初田電器</t>
  </si>
  <si>
    <t>キムラ電化</t>
  </si>
  <si>
    <t>ＬｉＶｉｎｇオノ　真野店</t>
  </si>
  <si>
    <t>テクノプラス</t>
  </si>
  <si>
    <t>夢ハウス　でんきのはらだ</t>
  </si>
  <si>
    <t>森巳電器産業有限会社</t>
  </si>
  <si>
    <t>有限会社　三矢デンキ</t>
  </si>
  <si>
    <t>ココハウス　ヨコイ</t>
  </si>
  <si>
    <t>電化ハウス　ふちだ</t>
  </si>
  <si>
    <t>ヘイラク電器</t>
  </si>
  <si>
    <t>有限会社　サワイ　デンキ</t>
  </si>
  <si>
    <t>都らいぶ　ＫＯＵＭＹＯＵ</t>
  </si>
  <si>
    <t>西中　無線サービス</t>
  </si>
  <si>
    <t>株式会社　光陽電化センター</t>
  </si>
  <si>
    <t>株式会社　イコー</t>
  </si>
  <si>
    <t>洛楽舎　サカエ</t>
  </si>
  <si>
    <t>ジクヤ電化　小野店</t>
  </si>
  <si>
    <t>有限会社　溝口テレビ</t>
  </si>
  <si>
    <t>ジクヤ電化　大塚店</t>
  </si>
  <si>
    <t>オクノ　電化</t>
  </si>
  <si>
    <t>スマイリングかめおか</t>
  </si>
  <si>
    <t>（株）光　電　社</t>
  </si>
  <si>
    <t>有限会社　福田電気商会</t>
  </si>
  <si>
    <t>タカイデンキ</t>
  </si>
  <si>
    <t>株式会社　ミヤジマデンカ</t>
  </si>
  <si>
    <t>ササキ電機</t>
  </si>
  <si>
    <t>有限会社　フジムセン</t>
  </si>
  <si>
    <t>スマイリング　まるこし</t>
  </si>
  <si>
    <t>スマイリング　まつお</t>
  </si>
  <si>
    <t>有限会社　池田デンキ</t>
  </si>
  <si>
    <t>有限会社　水野電気店</t>
  </si>
  <si>
    <t>有限会社　マツダムセン</t>
  </si>
  <si>
    <t>有限会社　森川電機</t>
  </si>
  <si>
    <t>株式会社　棚橋電気商会</t>
  </si>
  <si>
    <t>スマイリング　はやしや</t>
  </si>
  <si>
    <t>スマイリング　にし左京店</t>
  </si>
  <si>
    <t>株式会社　なかじまでんき</t>
  </si>
  <si>
    <t>株式会社　新栄電器</t>
  </si>
  <si>
    <t>株式会社　ワットムセン</t>
  </si>
  <si>
    <t>でんきのＳ．Ｂ．セイコー</t>
  </si>
  <si>
    <t>でんきのひろせ</t>
  </si>
  <si>
    <t>堀電機</t>
  </si>
  <si>
    <t>アラキ　ムセン</t>
  </si>
  <si>
    <t>尾北電気商会</t>
  </si>
  <si>
    <t>株式会社　田中電器</t>
  </si>
  <si>
    <t>（株）音響　電化社</t>
  </si>
  <si>
    <t>ｅ－ＳＬＡＰ　中央店</t>
  </si>
  <si>
    <t>（株）ホリテック</t>
  </si>
  <si>
    <t>（株）杉本　商事</t>
  </si>
  <si>
    <t>株式会社　電化チェリー</t>
  </si>
  <si>
    <t>有限会社　大隅電機店</t>
  </si>
  <si>
    <t>有限会社　上杉でんき</t>
  </si>
  <si>
    <t>（有）電気の店なかじまトキワ店</t>
  </si>
  <si>
    <t>明和電業　株式会社</t>
  </si>
  <si>
    <t>有限会社　小林電気商会</t>
  </si>
  <si>
    <t>中川電機　有限会社</t>
  </si>
  <si>
    <t>有限会社　ヒグチデンキ</t>
  </si>
  <si>
    <t>モリカワデンキ　梅津店</t>
  </si>
  <si>
    <t>都らいぶ　ＥＮＤＯ</t>
  </si>
  <si>
    <t>株式会社　桂電社</t>
  </si>
  <si>
    <t>スマイリング　せお</t>
  </si>
  <si>
    <t>てくのハウスＭＡＫＩＮＯ桂店</t>
  </si>
  <si>
    <t>株式会社イワノ電化サービス</t>
  </si>
  <si>
    <t>ｆｉｘｉ</t>
  </si>
  <si>
    <t>安井　デンキ</t>
  </si>
  <si>
    <t>ムラマツ　デンキ</t>
  </si>
  <si>
    <t>株式会社　小野　デンキ</t>
  </si>
  <si>
    <t>とよしまでんき</t>
  </si>
  <si>
    <t>山中電気　株式会社</t>
  </si>
  <si>
    <t>都らいぶ　ＨＡＲＡＤＡ</t>
  </si>
  <si>
    <t>アクティブうちだ</t>
  </si>
  <si>
    <t>土山電機　醍醐店</t>
  </si>
  <si>
    <t>オギデンキ</t>
  </si>
  <si>
    <t>株式会社　津田</t>
  </si>
  <si>
    <t>クボタ　電器</t>
  </si>
  <si>
    <t>有限会社　プラスワン</t>
  </si>
  <si>
    <t>てくのハウス株式会社</t>
  </si>
  <si>
    <t>友栄電工株式会社</t>
  </si>
  <si>
    <t>都らいぶアシダ</t>
  </si>
  <si>
    <t>エコライフフジワラ黄檗店</t>
  </si>
  <si>
    <t>スマイリング　にし木幡店</t>
  </si>
  <si>
    <t>砂川電気</t>
  </si>
  <si>
    <t>有限会社　オオタムセン</t>
  </si>
  <si>
    <t>株式会社　ジクヤ電化　城陽</t>
  </si>
  <si>
    <t>スマイリング　にしかわ</t>
  </si>
  <si>
    <t>奥本　電気店</t>
  </si>
  <si>
    <t>電化ハウスファミリー</t>
  </si>
  <si>
    <t>株式会社　馬場義電気</t>
  </si>
  <si>
    <t>株式会社　徳山文明堂</t>
  </si>
  <si>
    <t>（株）都らいぶアビック梅美台店</t>
  </si>
  <si>
    <t>山本商事　有限会社</t>
  </si>
  <si>
    <t>都らいぶ　ヤマモト</t>
  </si>
  <si>
    <t>都らいぶ　アダチ</t>
  </si>
  <si>
    <t>株式会社もりぐちでんき</t>
  </si>
  <si>
    <t>アカイデンキ株式会社</t>
  </si>
  <si>
    <t>都らいぶ　ニッシン</t>
  </si>
  <si>
    <t>志賀ラジオ店</t>
  </si>
  <si>
    <t>株式会社　福井電気商会</t>
  </si>
  <si>
    <t>（株）古和田電機商会</t>
  </si>
  <si>
    <t>有限会社　トネット</t>
  </si>
  <si>
    <t>オカモトデンキ　株式会社</t>
  </si>
  <si>
    <t>ＣＯＯＫパル　あかし</t>
  </si>
  <si>
    <t>株式会社　堀尾デンキ</t>
  </si>
  <si>
    <t>株式会社　でんき館やました</t>
  </si>
  <si>
    <t>有限会社　福島電機商会</t>
  </si>
  <si>
    <t>でんき館２やました</t>
  </si>
  <si>
    <t>ヤマモト電化サービス</t>
  </si>
  <si>
    <t>信栄電気　有限会社</t>
  </si>
  <si>
    <t>株式会社　昭和</t>
  </si>
  <si>
    <t>ユアーズ　あんくる店</t>
  </si>
  <si>
    <t>Ｐ＆Ｐてんま</t>
  </si>
  <si>
    <t>株式会社　ミット</t>
  </si>
  <si>
    <t>株式会社　都電器</t>
  </si>
  <si>
    <t>ユアーズ都島店（株都島天満電器</t>
  </si>
  <si>
    <t>Ｐ＆Ｐオーエス</t>
  </si>
  <si>
    <t>サンコーデンキ</t>
  </si>
  <si>
    <t>三光電気商会福島店</t>
  </si>
  <si>
    <t>オークラ電機</t>
  </si>
  <si>
    <t>Ｐ＆Ｐ三光</t>
  </si>
  <si>
    <t>Ｐ＆Ｐはっとり</t>
  </si>
  <si>
    <t>Ｐ＆Ｐなかい</t>
  </si>
  <si>
    <t>岡電化サービス</t>
  </si>
  <si>
    <t>Ｐ＆Ｐさんこー港</t>
  </si>
  <si>
    <t>植田電器株式会社</t>
  </si>
  <si>
    <t>ヤスイデンキ</t>
  </si>
  <si>
    <t>かたおかでんき　比嘉店</t>
  </si>
  <si>
    <t>ユアーズ　フミ　フミデンキ</t>
  </si>
  <si>
    <t>有限会社空堀ナショナルセンター</t>
  </si>
  <si>
    <t>Ｐ＆Ｐまるしば</t>
  </si>
  <si>
    <t>有限会社　ナカイ電機</t>
  </si>
  <si>
    <t>株式会社　マツシタ</t>
  </si>
  <si>
    <t>さいきでんき</t>
  </si>
  <si>
    <t>有限会社　でんきのマツダ</t>
  </si>
  <si>
    <t>前川電気商会　本店</t>
  </si>
  <si>
    <t>有限会社　マツオ電化</t>
  </si>
  <si>
    <t>三好無線電気株式会社</t>
  </si>
  <si>
    <t>松本電機商会</t>
  </si>
  <si>
    <t>スギデンキ</t>
  </si>
  <si>
    <t>ゆうでんき</t>
  </si>
  <si>
    <t>あいデンキ</t>
  </si>
  <si>
    <t>株式会社　辰己電機商会</t>
  </si>
  <si>
    <t>Ｐ＆Ｐしょうわ</t>
  </si>
  <si>
    <t>ミズノムセン</t>
  </si>
  <si>
    <t>有限会社　藤川電気</t>
  </si>
  <si>
    <t>下村電気商会</t>
  </si>
  <si>
    <t>有限会社　サワムラデンカ</t>
  </si>
  <si>
    <t>加藤商店</t>
  </si>
  <si>
    <t>Ｐ＆Ｐ福岡</t>
  </si>
  <si>
    <t>株式会社　古川無線</t>
  </si>
  <si>
    <t>Ｐ＆Ｐながい</t>
  </si>
  <si>
    <t>カンノ電器</t>
  </si>
  <si>
    <t>房本電化　株式会社</t>
  </si>
  <si>
    <t>有限会社　ミタムラ電化</t>
  </si>
  <si>
    <t>Ｐ＆Ｐそうでんしゃ</t>
  </si>
  <si>
    <t>パナーズ　つるみ</t>
  </si>
  <si>
    <t>ユニバーサル電機産業本店</t>
  </si>
  <si>
    <t>株式会社　エヌディー</t>
  </si>
  <si>
    <t>有限会社　今津菊池電気商会</t>
  </si>
  <si>
    <t>電化のカワムラ　仁川店</t>
  </si>
  <si>
    <t>三起電器　株式会社</t>
  </si>
  <si>
    <t>株式会社ナルオ電化センター</t>
  </si>
  <si>
    <t>有限会社　フカダ電器</t>
  </si>
  <si>
    <t>フジ電化</t>
  </si>
  <si>
    <t>ナカハラ電機　甲子園口店</t>
  </si>
  <si>
    <t>キザキ電化ストアー</t>
  </si>
  <si>
    <t>シンワ電器株式会社</t>
  </si>
  <si>
    <t>スウィートいとう</t>
  </si>
  <si>
    <t>有限会社　マルミヤ電化サービス</t>
  </si>
  <si>
    <t>おだがみ電器　川西店</t>
  </si>
  <si>
    <t>エコー電器　大和店</t>
  </si>
  <si>
    <t>エコー電器　多田店</t>
  </si>
  <si>
    <t>ヨシダ電化</t>
  </si>
  <si>
    <t>ヤノラジオ　清和台店</t>
  </si>
  <si>
    <t>マルミヤ電化サービス日生店</t>
  </si>
  <si>
    <t>株式会社　ムラヤマデンキ</t>
  </si>
  <si>
    <t>いけはた電器</t>
  </si>
  <si>
    <t>若松電器</t>
  </si>
  <si>
    <t>株式会社　ヤマグチデンキ</t>
  </si>
  <si>
    <t>パナット・ふかだ</t>
  </si>
  <si>
    <t>株式会社　ミツワ電化</t>
  </si>
  <si>
    <t>有限会社　ハイマル日商電機</t>
  </si>
  <si>
    <t>上田電器</t>
  </si>
  <si>
    <t>潮江電化</t>
  </si>
  <si>
    <t>ヒラデン</t>
  </si>
  <si>
    <t>中島電器</t>
  </si>
  <si>
    <t>片岡デンキ　塚口</t>
  </si>
  <si>
    <t>株式会社　三電社塚口北店</t>
  </si>
  <si>
    <t>有限会社　ヒューマン日商電機</t>
  </si>
  <si>
    <t>株式会社あだち電気</t>
  </si>
  <si>
    <t>中央電化チェーン　波除店</t>
  </si>
  <si>
    <t>中央電化チェーン　本部店</t>
  </si>
  <si>
    <t>（有）片岡デンキＳＣ　新大阪店</t>
  </si>
  <si>
    <t>村上電化サービス</t>
  </si>
  <si>
    <t>タカオカ電器</t>
  </si>
  <si>
    <t>株式会社ハヤシ電化　三国（営）</t>
  </si>
  <si>
    <t>テイク・かたおか</t>
  </si>
  <si>
    <t>株式会社　ミズグチ</t>
  </si>
  <si>
    <t>三幸電機　株式会社</t>
  </si>
  <si>
    <t>Ｐ＆Ｐじょうとう</t>
  </si>
  <si>
    <t>たていしデンキ</t>
  </si>
  <si>
    <t>Ｐ＆Ｐハイテック南港</t>
  </si>
  <si>
    <t>株式会社　キクマ電器</t>
  </si>
  <si>
    <t>クニサワデンキ</t>
  </si>
  <si>
    <t>ミックイマムラ</t>
  </si>
  <si>
    <t>有限会社　マスダ電気商会</t>
  </si>
  <si>
    <t>株式会社　山吹電気商会</t>
  </si>
  <si>
    <t>晴美電器商会</t>
  </si>
  <si>
    <t>北本電器</t>
  </si>
  <si>
    <t>沖田電気　株式会社</t>
  </si>
  <si>
    <t>城電器</t>
  </si>
  <si>
    <t>東幸電気</t>
  </si>
  <si>
    <t>オカダ電器</t>
  </si>
  <si>
    <t>株式会社　ユニバーサル電機商会</t>
  </si>
  <si>
    <t>トシキ電器</t>
  </si>
  <si>
    <t>有限会社ふれあいショップフクダ</t>
  </si>
  <si>
    <t>みくにタカハタデンキ</t>
  </si>
  <si>
    <t>ミックイマムラ　金岡店</t>
  </si>
  <si>
    <t>アクションタッチ</t>
  </si>
  <si>
    <t>ヨシダデンキ</t>
  </si>
  <si>
    <t>ＰＥＡＣＳサワノきたのだ店</t>
  </si>
  <si>
    <t>ミックミトヤ　泉北店</t>
  </si>
  <si>
    <t>ミック　深井店</t>
  </si>
  <si>
    <t>永田電器</t>
  </si>
  <si>
    <t>ふじもと電器</t>
  </si>
  <si>
    <t>テラダデンキ　大宮店</t>
  </si>
  <si>
    <t>住まいるでんき館　協洋</t>
  </si>
  <si>
    <t>株式会社　コーデン社　本店</t>
  </si>
  <si>
    <t>パナエース共栄</t>
  </si>
  <si>
    <t>浜口無線</t>
  </si>
  <si>
    <t>株式会社　カワカミ</t>
  </si>
  <si>
    <t>千里電化サービス</t>
  </si>
  <si>
    <t>マルミヤ電器　泉ヶ丘</t>
  </si>
  <si>
    <t>水口電化ストアー</t>
  </si>
  <si>
    <t>吹田電化　豊中店</t>
  </si>
  <si>
    <t>株式会社　ハヤシ電化千里西町店</t>
  </si>
  <si>
    <t>コーデン社　曽根</t>
  </si>
  <si>
    <t>マツヤマ電器</t>
  </si>
  <si>
    <t>株式会社　片岡デンキ　緑地店</t>
  </si>
  <si>
    <t>パナショップ　おかまち</t>
  </si>
  <si>
    <t>Ｆａｉｔｈ　ウエダ（株）</t>
  </si>
  <si>
    <t>住まいるでんき館　ハシクラ</t>
  </si>
  <si>
    <t>サカイデンキ</t>
  </si>
  <si>
    <t>アミューズモリデン　株式会社</t>
  </si>
  <si>
    <t>アヴェニュー　あさひ</t>
  </si>
  <si>
    <t>株式会社　正電</t>
  </si>
  <si>
    <t>株式会社　枚岡電化</t>
  </si>
  <si>
    <t>パナット・きのした</t>
  </si>
  <si>
    <t>株式会社　イシダデンキ</t>
  </si>
  <si>
    <t>有限会社　クスミ電器</t>
  </si>
  <si>
    <t>岡本電器</t>
  </si>
  <si>
    <t>エルデンキ株式会社</t>
  </si>
  <si>
    <t>ユアーズ（株）　本部</t>
  </si>
  <si>
    <t>東大阪　天満電器</t>
  </si>
  <si>
    <t>ハヤデン　やまいち</t>
  </si>
  <si>
    <t>ＰＥＡＣＳ　エガ</t>
  </si>
  <si>
    <t>ＰＥＡＣＳ　ヤマウチ</t>
  </si>
  <si>
    <t>有限会社　タケヒサデンキ</t>
  </si>
  <si>
    <t>トップ電化　かどま</t>
  </si>
  <si>
    <t>さかもと電器</t>
  </si>
  <si>
    <t>住まいるでんき館　カナタニ</t>
  </si>
  <si>
    <t>有限会社　生田電器店</t>
  </si>
  <si>
    <t>池田　片岡デンキ</t>
  </si>
  <si>
    <t>有限会社総住工房カトウ電器</t>
  </si>
  <si>
    <t>株式会社　フジヤデンキ</t>
  </si>
  <si>
    <t>ＴＡＣＫ　ハヤシ　吹田店</t>
  </si>
  <si>
    <t>ミックイノウエ　松の浜店</t>
  </si>
  <si>
    <t>津之江電気商会</t>
  </si>
  <si>
    <t>中央電化チェーン　歌島店</t>
  </si>
  <si>
    <t>（株）三興電機　高槻店</t>
  </si>
  <si>
    <t>住まいるでんき館　いけだ</t>
  </si>
  <si>
    <t>今井電器高槻販売　株式会社</t>
  </si>
  <si>
    <t>キタハラデンキ</t>
  </si>
  <si>
    <t>有限会社　パナびーんず・タケベ</t>
  </si>
  <si>
    <t>住まいるでんき館　おがわ</t>
  </si>
  <si>
    <t>亜光電化サービス</t>
  </si>
  <si>
    <t>住まいるでんき館　ダイコク</t>
  </si>
  <si>
    <t>クニトミ電化　森安店</t>
  </si>
  <si>
    <t>しんべ電器</t>
  </si>
  <si>
    <t>高槻　片岡デンキ</t>
  </si>
  <si>
    <t>日本タイガー電器　八幡店</t>
  </si>
  <si>
    <t>新　フジミデンキ</t>
  </si>
  <si>
    <t>有限会社　清美堂電化</t>
  </si>
  <si>
    <t>有限会社　渡辺電化サービス</t>
  </si>
  <si>
    <t>中央電化チェーン　北川店</t>
  </si>
  <si>
    <t>三和デンキ株式会社</t>
  </si>
  <si>
    <t>あおいデンキ　村野店</t>
  </si>
  <si>
    <t>有限会社　パナブリッジ</t>
  </si>
  <si>
    <t>成美電気　くずは店</t>
  </si>
  <si>
    <t>ミヤコデンキ</t>
  </si>
  <si>
    <t>清美堂　アグラ電化</t>
  </si>
  <si>
    <t>スウィート・なかむら</t>
  </si>
  <si>
    <t>さとみでんき　池之宮店</t>
  </si>
  <si>
    <t>米倉電気</t>
  </si>
  <si>
    <t>住まいるでんき館　きょうしん</t>
  </si>
  <si>
    <t>有限会社　オギノ電器</t>
  </si>
  <si>
    <t>中屋電器</t>
  </si>
  <si>
    <t>住まいるでんき館　フクモト</t>
  </si>
  <si>
    <t>有限会社　竹下電化サービス</t>
  </si>
  <si>
    <t>有限会社　サンタカハタ</t>
  </si>
  <si>
    <t>ユアーズ茨木店　茨木天満電器</t>
  </si>
  <si>
    <t>岡本電化　茨木店</t>
  </si>
  <si>
    <t>ひらみず</t>
  </si>
  <si>
    <t>しもだ電器</t>
  </si>
  <si>
    <t>有限会社　坂中電器商会</t>
  </si>
  <si>
    <t>有限会社　タニムラ電化</t>
  </si>
  <si>
    <t>山口百貨店　電気部</t>
  </si>
  <si>
    <t>有限会社　ハシヤマデンキ</t>
  </si>
  <si>
    <t>豊栄電器商会</t>
  </si>
  <si>
    <t>有限会社　パナびーんずほしの</t>
  </si>
  <si>
    <t>タイガー電器　八尾店</t>
  </si>
  <si>
    <t>株式会社　井村電気</t>
  </si>
  <si>
    <t>ウダデンキ</t>
  </si>
  <si>
    <t>ノザワ電器商会</t>
  </si>
  <si>
    <t>有限会社　松下電化センター</t>
  </si>
  <si>
    <t>マルミヤでんき</t>
  </si>
  <si>
    <t>坂本電気商会</t>
  </si>
  <si>
    <t>熊谷電化センター</t>
  </si>
  <si>
    <t>ミックミトヤ　くのき台店</t>
  </si>
  <si>
    <t>ＰＥＡＣＳ　センダ</t>
  </si>
  <si>
    <t>株式会社　向井電器商会</t>
  </si>
  <si>
    <t>八木電気商会</t>
  </si>
  <si>
    <t>ユアーズ　大正店</t>
  </si>
  <si>
    <t>Ａｉ　やまぐち</t>
  </si>
  <si>
    <t>有限会社　フィールド</t>
  </si>
  <si>
    <t>イマワカ電器</t>
  </si>
  <si>
    <t>株式会社ツボイ　香里店</t>
  </si>
  <si>
    <t>大谷デンキ</t>
  </si>
  <si>
    <t>有限会社ミドリシステムサービス</t>
  </si>
  <si>
    <t>ＰＥＡＣＳ　ユキナカ</t>
  </si>
  <si>
    <t>株式会社　森花電気商会</t>
  </si>
  <si>
    <t>フラグシップ　イムタ</t>
  </si>
  <si>
    <t>ミックミトヤ　ちよだ店</t>
  </si>
  <si>
    <t>ミック　大矢船店</t>
  </si>
  <si>
    <t>ユアーズ住吉店株阪口電化ハウス</t>
  </si>
  <si>
    <t>フラグシップ　はせがわ</t>
  </si>
  <si>
    <t>ＰＥＡＣＳ　ハンカイ</t>
  </si>
  <si>
    <t>三幸電機　大東店</t>
  </si>
  <si>
    <t>富屋電化</t>
  </si>
  <si>
    <t>繁和電器商会　本店</t>
  </si>
  <si>
    <t>きたがわ電器</t>
  </si>
  <si>
    <t>株式会社　西山電気</t>
  </si>
  <si>
    <t>電化の久栄堂　箕面店</t>
  </si>
  <si>
    <t>電化の久栄堂　あお店</t>
  </si>
  <si>
    <t>電化の久栄堂　桜ヶ丘店</t>
  </si>
  <si>
    <t>電化の久栄堂　東店</t>
  </si>
  <si>
    <t>電化の久栄堂　小島店</t>
  </si>
  <si>
    <t>中央電化チェーン　京阪店</t>
  </si>
  <si>
    <t>株式会社　パナプラザ　ヤスノ</t>
  </si>
  <si>
    <t>柏原　谷電機</t>
  </si>
  <si>
    <t>ホビータイム</t>
  </si>
  <si>
    <t>フラグシップ　ごとう</t>
  </si>
  <si>
    <t>ミスズ電化センター</t>
  </si>
  <si>
    <t>ヤマグチデンキ</t>
  </si>
  <si>
    <t>フラグシップ　キョウエイ</t>
  </si>
  <si>
    <t>有限会社　黒山電器</t>
  </si>
  <si>
    <t>ＰＥＡＣＳ　サワノ</t>
  </si>
  <si>
    <t>ミックミトヤさやま西山台店</t>
  </si>
  <si>
    <t>美原たつみ電器</t>
  </si>
  <si>
    <t>ＰＥＡＣＳ　つじもと</t>
  </si>
  <si>
    <t>ＦＬＡＧＳＨＩＰ株式会社</t>
  </si>
  <si>
    <t>ミックミトヤ　金剛店</t>
  </si>
  <si>
    <t>（有）かたおかでんき　忍ケ丘店</t>
  </si>
  <si>
    <t>株式会社　さくら</t>
  </si>
  <si>
    <t>マスダデンキ　いわふね駅前店</t>
  </si>
  <si>
    <t>株式会社　そうま電器　本店</t>
  </si>
  <si>
    <t>イズミ電化　倉治店</t>
  </si>
  <si>
    <t>合同会社　フラットデンキ</t>
  </si>
  <si>
    <t>いぬいでんき</t>
  </si>
  <si>
    <t>アトムでんき</t>
  </si>
  <si>
    <t>中央電化チェーン　淀店</t>
  </si>
  <si>
    <t>ユアーズ　タニグチ店</t>
  </si>
  <si>
    <t>有限会社　中央電気商会</t>
  </si>
  <si>
    <t>有限会社　佐川電器商会</t>
  </si>
  <si>
    <t>住まいるでんき館　タニグチ</t>
  </si>
  <si>
    <t>オカベ電化</t>
  </si>
  <si>
    <t>有限会社　オカモト電化　鳥飼店</t>
  </si>
  <si>
    <t>ＫＯＹＯ</t>
  </si>
  <si>
    <t>ＰＥＡＣＳ　たつみ</t>
  </si>
  <si>
    <t>スウィート・にしおか</t>
  </si>
  <si>
    <t>株式会社ヒガシでんき</t>
  </si>
  <si>
    <t>多田電気ラジオ店</t>
  </si>
  <si>
    <t>ツネヨシ電器</t>
  </si>
  <si>
    <t>でんきのウキタ</t>
  </si>
  <si>
    <t>ひより電器</t>
  </si>
  <si>
    <t>電気屋ＳＵＮ</t>
  </si>
  <si>
    <t>株式会社　長谷川電気商会</t>
  </si>
  <si>
    <t>スヤマ電化センター</t>
  </si>
  <si>
    <t>シンコー電気</t>
  </si>
  <si>
    <t>有限会社　キタデンキ</t>
  </si>
  <si>
    <t>ＭＳ倶楽部シバ</t>
  </si>
  <si>
    <t>日本電子株式会社</t>
  </si>
  <si>
    <t>有限会社　マルオカ電器</t>
  </si>
  <si>
    <t>丸山電工株式会社　有野店</t>
  </si>
  <si>
    <t>有限会社　幸電器</t>
  </si>
  <si>
    <t>ＣｒｅａｔｉｖｅＬｉｆｅタナカ</t>
  </si>
  <si>
    <t>ミツバチマークのもりもと</t>
  </si>
  <si>
    <t>有限会社　菱田電気商会</t>
  </si>
  <si>
    <t>木幡　電器</t>
  </si>
  <si>
    <t>梶　デンキ</t>
  </si>
  <si>
    <t>テイクオンウイズスミモト</t>
  </si>
  <si>
    <t>デンキノスマイル</t>
  </si>
  <si>
    <t>株式会社　第一家電　ミドリ店</t>
  </si>
  <si>
    <t>有限会社　千歳電機　五位ノ池店</t>
  </si>
  <si>
    <t>株式会社　ミッキー電化機器</t>
  </si>
  <si>
    <t>有限会社　山下電機商会</t>
  </si>
  <si>
    <t>株式会社　岡田電器商会</t>
  </si>
  <si>
    <t>有限会社　藤花電器</t>
  </si>
  <si>
    <t>石原電器株式会社</t>
  </si>
  <si>
    <t>妹尾電化サービス</t>
  </si>
  <si>
    <t>Ｃｌａｐ　アマノヤ</t>
  </si>
  <si>
    <t>田中でんき　高砂店</t>
  </si>
  <si>
    <t>パナライフ　ひぐま</t>
  </si>
  <si>
    <t>加西電機</t>
  </si>
  <si>
    <t>株式会社パナハウスごとう電化</t>
  </si>
  <si>
    <t>でんきの白鷺Ｃ　クマクラ</t>
  </si>
  <si>
    <t>クツナ無線株式会社</t>
  </si>
  <si>
    <t>株式会社ニチデン灘店</t>
  </si>
  <si>
    <t>日正電化工業株式会社</t>
  </si>
  <si>
    <t>有限会社　白井電化</t>
  </si>
  <si>
    <t>Ａｒｅａ　Ｐｒｏ　よしかわ</t>
  </si>
  <si>
    <t>電化ショップ　愛和</t>
  </si>
  <si>
    <t>Ａｒｅａ　Ｐｒｏ　みやもと</t>
  </si>
  <si>
    <t>ハートのマエダ</t>
  </si>
  <si>
    <t>株式会社　ブライト</t>
  </si>
  <si>
    <t>ラクティー　おおふじ</t>
  </si>
  <si>
    <t>こまだ電器</t>
  </si>
  <si>
    <t>マサニ電気株式会社</t>
  </si>
  <si>
    <t>三和商事株式会社</t>
  </si>
  <si>
    <t>喜田電気商会</t>
  </si>
  <si>
    <t>有限会社　馬部電器商会</t>
  </si>
  <si>
    <t>桝本電機商会</t>
  </si>
  <si>
    <t>松下電器</t>
  </si>
  <si>
    <t>もりさわ電器</t>
  </si>
  <si>
    <t>さつき電器</t>
  </si>
  <si>
    <t>株式会社　パナウイングおおつ</t>
  </si>
  <si>
    <t>株式会社　三興テクニカ</t>
  </si>
  <si>
    <t>株式会社　マルデン</t>
  </si>
  <si>
    <t>有限会社　丸晶電気</t>
  </si>
  <si>
    <t>有限会社　ニシオデンキ</t>
  </si>
  <si>
    <t>ナサダ電器</t>
  </si>
  <si>
    <t>国光デンキ</t>
  </si>
  <si>
    <t>タケダ電器</t>
  </si>
  <si>
    <t>でんきの白鷺Ｃ　ニシモト</t>
  </si>
  <si>
    <t>井筒屋</t>
  </si>
  <si>
    <t>Ｓｋｉｐセゴウ株式会社</t>
  </si>
  <si>
    <t>ＰＡＮＡＰＥＰ　ハルイ</t>
  </si>
  <si>
    <t>川越電機商会</t>
  </si>
  <si>
    <t>タッチ　さざなみ</t>
  </si>
  <si>
    <t>電化プラザ　しまたに</t>
  </si>
  <si>
    <t>有限会社　美声堂</t>
  </si>
  <si>
    <t>マルシンでんき</t>
  </si>
  <si>
    <t>Ｆｒｉｅｎｄｓ　やまと</t>
  </si>
  <si>
    <t>ウオザト　デンキ</t>
  </si>
  <si>
    <t>ＭＳ倶楽部コトブキ</t>
  </si>
  <si>
    <t>増田電気店</t>
  </si>
  <si>
    <t>株式会社　和田電波</t>
  </si>
  <si>
    <t>株式会社　内海電化ハウス</t>
  </si>
  <si>
    <t>Ｐｌａｃｅ　ヤマモト</t>
  </si>
  <si>
    <t>有限会社　室井電機</t>
  </si>
  <si>
    <t>Ｐｌａｃｅ　おさべ</t>
  </si>
  <si>
    <t>Ｐｌａｃｅ　たにさき</t>
  </si>
  <si>
    <t>Ｐｌａｃｅ　やまの</t>
  </si>
  <si>
    <t>Ｐｌａｃｅ　なるみや</t>
  </si>
  <si>
    <t>ラシェール　ムラセ</t>
  </si>
  <si>
    <t>Ｐｌａｃｅ　ウメモト</t>
  </si>
  <si>
    <t>フナモトデンキ</t>
  </si>
  <si>
    <t>株式会社上田電気</t>
  </si>
  <si>
    <t>でんきはうす　ジョイ・アップ</t>
  </si>
  <si>
    <t>Ａｒｅａ　Ｐｒｏ　イノウエ</t>
  </si>
  <si>
    <t>Ａｒｅａ　Ｐｒｏ　フクデン</t>
  </si>
  <si>
    <t>株式会社　富士電気商会</t>
  </si>
  <si>
    <t>ラシェール　タケウチ</t>
  </si>
  <si>
    <t>ラクティー　くじゃく</t>
  </si>
  <si>
    <t>つじばやし電器</t>
  </si>
  <si>
    <t>有限会社　ハナフサデンキ</t>
  </si>
  <si>
    <t>キヨタ電器　有限会社</t>
  </si>
  <si>
    <t>Ａｒｅａ　Ｐｒｏ　ありもと</t>
  </si>
  <si>
    <t>有限会社　姫山電機商会</t>
  </si>
  <si>
    <t>小森電機産業　株式会社</t>
  </si>
  <si>
    <t>なかたに電気</t>
  </si>
  <si>
    <t>武田電気商会</t>
  </si>
  <si>
    <t>有限会社　いなみの</t>
  </si>
  <si>
    <t>キノシタデンキ</t>
  </si>
  <si>
    <t>株式会社　布瀬電気</t>
  </si>
  <si>
    <t>楠本電機　株式会社</t>
  </si>
  <si>
    <t>大久保無線　岸店</t>
  </si>
  <si>
    <t>明神電化サービス</t>
  </si>
  <si>
    <t>ヒロオカデンキ</t>
  </si>
  <si>
    <t>デンエー</t>
  </si>
  <si>
    <t>いわくに電器</t>
  </si>
  <si>
    <t>オオセデンキ</t>
  </si>
  <si>
    <t>株式会社　南條デンキ</t>
  </si>
  <si>
    <t>ニイデンキ</t>
  </si>
  <si>
    <t>エイコーデンキ</t>
  </si>
  <si>
    <t>株式会社　コスモ家電</t>
  </si>
  <si>
    <t>ぱわーず　ＯＮＯトミタ</t>
  </si>
  <si>
    <t>わくわくハウス　オーギノ</t>
  </si>
  <si>
    <t>でんきの白鷺Ｃ　コタニ</t>
  </si>
  <si>
    <t>でんきの白鷺Ｃ　イノウエ</t>
  </si>
  <si>
    <t>Ｐｌａｃｅ　フジタ</t>
  </si>
  <si>
    <t>ぱわーず　井上</t>
  </si>
  <si>
    <t>ぱわーず　むらかみ</t>
  </si>
  <si>
    <t>でんきの白鷺Ｃ　スガサキ</t>
  </si>
  <si>
    <t>でんきの白鷺Ｃ　マルサン</t>
  </si>
  <si>
    <t>岡田電気商会</t>
  </si>
  <si>
    <t>ライフコアほりえ</t>
  </si>
  <si>
    <t>でんきの白鷺Ｃ　本部店</t>
  </si>
  <si>
    <t>ルミエールあかつき</t>
  </si>
  <si>
    <t>飯田電器</t>
  </si>
  <si>
    <t>株式会社　長谷川電機</t>
  </si>
  <si>
    <t>米沢ラジオ商会</t>
  </si>
  <si>
    <t>ナガオカデンキ</t>
  </si>
  <si>
    <t>田野電機商会</t>
  </si>
  <si>
    <t>ぱわーず　児島屋</t>
  </si>
  <si>
    <t>ルミエール　ムラカミ</t>
  </si>
  <si>
    <t>マツウラデンキ</t>
  </si>
  <si>
    <t>ルミエール　フキ</t>
  </si>
  <si>
    <t>有限会社　ランプヤ電機部</t>
  </si>
  <si>
    <t>ぱわーず　もり</t>
  </si>
  <si>
    <t>株式会社　ナショナル北和電器</t>
  </si>
  <si>
    <t>新井電気店</t>
  </si>
  <si>
    <t>竹村電気パナショップ　本店</t>
  </si>
  <si>
    <t>株式会社　武部商会</t>
  </si>
  <si>
    <t>株式会社　ハタナカでんき</t>
  </si>
  <si>
    <t>有限会社　きたでんき</t>
  </si>
  <si>
    <t>有限会社　ホクワ電器西登美店</t>
  </si>
  <si>
    <t>こまひろ電気奈良店</t>
  </si>
  <si>
    <t>エレトピア株式会社</t>
  </si>
  <si>
    <t>パナック西の京</t>
  </si>
  <si>
    <t>ステップ倶楽部ふれんど</t>
  </si>
  <si>
    <t>竹村電気パナショップ　法蓮店</t>
  </si>
  <si>
    <t>ネクスト　フジ</t>
  </si>
  <si>
    <t>有限会社　北村住設</t>
  </si>
  <si>
    <t>中村電器</t>
  </si>
  <si>
    <t>株式会社　パナファミリー</t>
  </si>
  <si>
    <t>株式会社　フジオパナショップ</t>
  </si>
  <si>
    <t>パナファミリー東生駒店</t>
  </si>
  <si>
    <t>株式会社　パナックイトウ</t>
  </si>
  <si>
    <t>ネクスト　今小路真弓店</t>
  </si>
  <si>
    <t>杉本電気</t>
  </si>
  <si>
    <t>株式会社　高塚電気商会</t>
  </si>
  <si>
    <t>株式会社　まさご電機</t>
  </si>
  <si>
    <t>杉井商事株式会社電化部</t>
  </si>
  <si>
    <t>ネクスト　イワタ</t>
  </si>
  <si>
    <t>ネクスト　ＹＡＧＩ</t>
  </si>
  <si>
    <t>ネクスト　ふじもと</t>
  </si>
  <si>
    <t>株式会社　ピアール松本</t>
  </si>
  <si>
    <t>株式会社　モリウチ</t>
  </si>
  <si>
    <t>メロディアしまだ</t>
  </si>
  <si>
    <t>東平デンキ</t>
  </si>
  <si>
    <t>上村電器</t>
  </si>
  <si>
    <t>Ｐａｎａ工房にしむら</t>
  </si>
  <si>
    <t>いづおか</t>
  </si>
  <si>
    <t>メロディアまえくぼ</t>
  </si>
  <si>
    <t>メロディアおおたに</t>
  </si>
  <si>
    <t>ノアパナフレンド</t>
  </si>
  <si>
    <t>ネクスト　たにむかい</t>
  </si>
  <si>
    <t>株式会社パナファミリーマスオ</t>
  </si>
  <si>
    <t>紀電チェーン　西川店</t>
  </si>
  <si>
    <t>紀電チェーン　タキヒロ</t>
  </si>
  <si>
    <t>株式会社ＲＴＡステーション本社</t>
  </si>
  <si>
    <t>中野電器</t>
  </si>
  <si>
    <t>有限会社　さのでんき</t>
  </si>
  <si>
    <t>中筋電気商会</t>
  </si>
  <si>
    <t>コトブキ電気商会</t>
  </si>
  <si>
    <t>有限会社宇野電器店</t>
  </si>
  <si>
    <t>株式会社南方電気店</t>
  </si>
  <si>
    <t>株式会社　岡野電化</t>
  </si>
  <si>
    <t>なかでんき</t>
  </si>
  <si>
    <t>ＴＯＰ１サカタ株式会社坂田商会</t>
  </si>
  <si>
    <t>田の上電業</t>
  </si>
  <si>
    <t>おかでんき本店</t>
  </si>
  <si>
    <t>初井電器店</t>
  </si>
  <si>
    <t>小沢電器商会</t>
  </si>
  <si>
    <t>ヴィレジアやまだ</t>
  </si>
  <si>
    <t>ナショナルショップヒロタ</t>
  </si>
  <si>
    <t>有限会社ミヤタ</t>
  </si>
  <si>
    <t>だるまやデンキ秋月店</t>
  </si>
  <si>
    <t>株式会社　ＲＴＡ和歌山店</t>
  </si>
  <si>
    <t>平山電器</t>
  </si>
  <si>
    <t>海瀬デンキ</t>
  </si>
  <si>
    <t>紀北電化商会</t>
  </si>
  <si>
    <t>大谷電気株式会社　城山店</t>
  </si>
  <si>
    <t>マルミヤデンキ</t>
  </si>
  <si>
    <t>しょうわ</t>
  </si>
  <si>
    <t>株式会社　大平電気店</t>
  </si>
  <si>
    <t>株式会社堀田</t>
  </si>
  <si>
    <t>おかでんき岩出店</t>
  </si>
  <si>
    <t>九度山デンキ</t>
  </si>
  <si>
    <t>ＵＧまつや</t>
  </si>
  <si>
    <t>ＵＧアルプ</t>
  </si>
  <si>
    <t>ＵＧマルイワ</t>
  </si>
  <si>
    <t>紀電チェーン　紀洋</t>
  </si>
  <si>
    <t>ＵＧオオカブ</t>
  </si>
  <si>
    <t>ＵＧキノシタ</t>
  </si>
  <si>
    <t>有限会社　光星電器店</t>
  </si>
  <si>
    <t>ＵＧニシヤマ</t>
  </si>
  <si>
    <t>ＵＧパナック</t>
  </si>
  <si>
    <t>ＵＧモリイ</t>
  </si>
  <si>
    <t>紀電チェーン　宮原店</t>
  </si>
  <si>
    <t>ＵＧアクティ</t>
  </si>
  <si>
    <t>株式会社　ＵＧ</t>
  </si>
  <si>
    <t>ＵＧひがし</t>
  </si>
  <si>
    <t>ＵＧコーキョー堂</t>
  </si>
  <si>
    <t>はやし電気商会</t>
  </si>
  <si>
    <t>ＵＧシマダ</t>
  </si>
  <si>
    <t>ＵＧシンケ</t>
  </si>
  <si>
    <t>ＵＧパナトップ本店</t>
  </si>
  <si>
    <t>株式会社　伏木電器</t>
  </si>
  <si>
    <t>夏目電器商会</t>
  </si>
  <si>
    <t>崎山電器商会</t>
  </si>
  <si>
    <t>ＵＧタバタ</t>
  </si>
  <si>
    <t>パナットマツヤマ</t>
  </si>
  <si>
    <t>パナットオザキ</t>
  </si>
  <si>
    <t>株式会社　古谷電器店</t>
  </si>
  <si>
    <t>株式会社　アイス</t>
  </si>
  <si>
    <t>キタハバ電気店</t>
  </si>
  <si>
    <t>パナット　ナカセ</t>
  </si>
  <si>
    <t>にこにこ電化サービス</t>
  </si>
  <si>
    <t>ＦＤたかはし</t>
  </si>
  <si>
    <t>エフディフツク</t>
  </si>
  <si>
    <t>有限会社　パナット田辺</t>
  </si>
  <si>
    <t>パナットナカマツ</t>
  </si>
  <si>
    <t>パナット　フカミ</t>
  </si>
  <si>
    <t>パナットおぐら</t>
  </si>
  <si>
    <t>株式会社　タニグチ電器</t>
  </si>
  <si>
    <t>クリヤ電器</t>
  </si>
  <si>
    <t>有限会社　中村電気店</t>
  </si>
  <si>
    <t>パナットマツシタ</t>
  </si>
  <si>
    <t>タテキデンキ</t>
  </si>
  <si>
    <t>関谷電器店</t>
  </si>
  <si>
    <t>有限会社桃井電器店</t>
  </si>
  <si>
    <t>電化ショップチャイム</t>
  </si>
  <si>
    <t>グランド円山店</t>
  </si>
  <si>
    <t>グランド津島店</t>
  </si>
  <si>
    <t>グランドヨシオカ店</t>
  </si>
  <si>
    <t>グランド倉敷庄店</t>
  </si>
  <si>
    <t>塩津テレビ電器商会</t>
  </si>
  <si>
    <t>内田電気</t>
  </si>
  <si>
    <t>（株）ぱなでんか</t>
  </si>
  <si>
    <t>（株）中国電器</t>
  </si>
  <si>
    <t>有限会社山陽電器研究所</t>
  </si>
  <si>
    <t>アポロちぇーん三石店</t>
  </si>
  <si>
    <t>アポロちぇーん吉永店</t>
  </si>
  <si>
    <t>（有）カミモト電機</t>
  </si>
  <si>
    <t>アポロちぇーん玉野中央店</t>
  </si>
  <si>
    <t>アポロちぇーん富山店</t>
  </si>
  <si>
    <t>アポロちぇーん西大寺店</t>
  </si>
  <si>
    <t>アポロちぇーん長尾店</t>
  </si>
  <si>
    <t>有限会社ビナン</t>
  </si>
  <si>
    <t>宇田電器店</t>
  </si>
  <si>
    <t>アポロちぇーん光南台店</t>
  </si>
  <si>
    <t>サンホープ</t>
  </si>
  <si>
    <t>ナカノテック（有）</t>
  </si>
  <si>
    <t>住まいるネット東畦店</t>
  </si>
  <si>
    <t>アポロちぇーん長船店</t>
  </si>
  <si>
    <t>さんでん赤坂</t>
  </si>
  <si>
    <t>光山電機店</t>
  </si>
  <si>
    <t>ＮＳ：タカハラ</t>
  </si>
  <si>
    <t>（有）中塚電器</t>
  </si>
  <si>
    <t>あいでんイシムラ店</t>
  </si>
  <si>
    <t>あいでんエダ店</t>
  </si>
  <si>
    <t>あいでんコクマイ店</t>
  </si>
  <si>
    <t>あいでんテシマ店</t>
  </si>
  <si>
    <t>森田電器</t>
  </si>
  <si>
    <t>あいでんセノオ店</t>
  </si>
  <si>
    <t>あいでんコバヤシ店</t>
  </si>
  <si>
    <t>あいでんフジワラ店</t>
  </si>
  <si>
    <t>株式会社ヒラオカ</t>
  </si>
  <si>
    <t>ワールド２１妹尾店</t>
  </si>
  <si>
    <t>住まいるネット高松店</t>
  </si>
  <si>
    <t>住まいるネット庭瀬店</t>
  </si>
  <si>
    <t>ピトレ　あさはら</t>
  </si>
  <si>
    <t>内田電化社</t>
  </si>
  <si>
    <t>小野電化サービス</t>
  </si>
  <si>
    <t>住まいるネット倉敷大高店</t>
  </si>
  <si>
    <t>住まいるネット倉敷インター店</t>
  </si>
  <si>
    <t>住まいるネット茶屋町店</t>
  </si>
  <si>
    <t>住まいるネット浜ノ茶屋店</t>
  </si>
  <si>
    <t>住まいるネット粒江店</t>
  </si>
  <si>
    <t>住まいるネット倉敷川西町店</t>
  </si>
  <si>
    <t>（株）デンエー　カック倉敷</t>
  </si>
  <si>
    <t>相生デンキ（株）</t>
  </si>
  <si>
    <t>赤沢商店支店</t>
  </si>
  <si>
    <t>（有）エイコー電器</t>
  </si>
  <si>
    <t>（有）すがの電器</t>
  </si>
  <si>
    <t>ワールド２１第一店</t>
  </si>
  <si>
    <t>ワールド２１アカサキ店</t>
  </si>
  <si>
    <t>ワールド２１鷲羽店</t>
  </si>
  <si>
    <t>ワールド２１下の町店</t>
  </si>
  <si>
    <t>ワールド２１城店</t>
  </si>
  <si>
    <t>住まいるネット中央店</t>
  </si>
  <si>
    <t>住まいるネット門田店</t>
  </si>
  <si>
    <t>井村デンキ商会</t>
  </si>
  <si>
    <t>川上ラヂオ電気商会</t>
  </si>
  <si>
    <t>住まいるネット高梁落合橋店</t>
  </si>
  <si>
    <t>住まいるネット西江原店</t>
  </si>
  <si>
    <t>住まいるネット井原南店</t>
  </si>
  <si>
    <t>住まいるネット井原下之町店</t>
  </si>
  <si>
    <t>ワールド２１芳井店</t>
  </si>
  <si>
    <t>住まいるネット笠岡インタ－店</t>
  </si>
  <si>
    <t>住まいるネット笠岡住吉店</t>
  </si>
  <si>
    <t>ワールド２１鴨方店</t>
  </si>
  <si>
    <t>あいでんオダ店</t>
  </si>
  <si>
    <t>（株）池田電機</t>
  </si>
  <si>
    <t>住まいるネット山手店</t>
  </si>
  <si>
    <t>（株）平松電器　東店</t>
  </si>
  <si>
    <t>住まいるネット川辺店</t>
  </si>
  <si>
    <t>住まいるネット真備店</t>
  </si>
  <si>
    <t>住まいるネット玉島乙島店</t>
  </si>
  <si>
    <t>ワールド２１美星店</t>
  </si>
  <si>
    <t>デンテック杉本</t>
  </si>
  <si>
    <t>でんきのなかはら</t>
  </si>
  <si>
    <t>パナライフ　アイランド</t>
  </si>
  <si>
    <t>Ａ番館　イワモト</t>
  </si>
  <si>
    <t>イシダムセン株式会社</t>
  </si>
  <si>
    <t>（株）パナスポットいまづ</t>
  </si>
  <si>
    <t>（株）パナスポットオールムセン</t>
  </si>
  <si>
    <t>パナライフ　くろだ</t>
  </si>
  <si>
    <t>パナライフ　こうの</t>
  </si>
  <si>
    <t>パナライフ　さんよう</t>
  </si>
  <si>
    <t>（株）パナスポット　サンオール</t>
  </si>
  <si>
    <t>（株）パナスポットさかもと</t>
  </si>
  <si>
    <t>（有）伸陽電化設備</t>
  </si>
  <si>
    <t>パナック　ダイオー</t>
  </si>
  <si>
    <t>有）千代田電機サービスセンター</t>
  </si>
  <si>
    <t>株式会社　長山電気商会</t>
  </si>
  <si>
    <t>ＳＮＧ原田産業</t>
  </si>
  <si>
    <t>（株）原綜　家電</t>
  </si>
  <si>
    <t>比治山電気　宍戸店</t>
  </si>
  <si>
    <t>くらしのサポートこうの</t>
  </si>
  <si>
    <t>藤中電器</t>
  </si>
  <si>
    <t>（株）パナスポットふそう</t>
  </si>
  <si>
    <t>平　和　電　機（株）　舟入本店</t>
  </si>
  <si>
    <t>あいプラザむらお</t>
  </si>
  <si>
    <t>パナライフ　免出電機</t>
  </si>
  <si>
    <t>メイコウ　おおつぼ</t>
  </si>
  <si>
    <t>山　川　電　機</t>
  </si>
  <si>
    <t>パナライフ　ヤナイ</t>
  </si>
  <si>
    <t>パナライフ　ワタナベ</t>
  </si>
  <si>
    <t>デンキのＤＯＨＡＲＡ</t>
  </si>
  <si>
    <t>ウインディさか</t>
  </si>
  <si>
    <t>（有）大山電器</t>
  </si>
  <si>
    <t>川本電機</t>
  </si>
  <si>
    <t>（株）エレトピア　カナヤ</t>
  </si>
  <si>
    <t>ラポール　サンクス</t>
  </si>
  <si>
    <t>（株）世良電器</t>
  </si>
  <si>
    <t>（株）マル電商会</t>
  </si>
  <si>
    <t>（有）松田電機</t>
  </si>
  <si>
    <t>山手電機（株）</t>
  </si>
  <si>
    <t>ＡＬＰＨＡ　吉浦</t>
  </si>
  <si>
    <t>（有）アローデンキ</t>
  </si>
  <si>
    <t>（有）アイカ電機</t>
  </si>
  <si>
    <t>アラキ</t>
  </si>
  <si>
    <t>ステップ　アオヤマ</t>
  </si>
  <si>
    <t>（有）イリヱ電器</t>
  </si>
  <si>
    <t>ＳＮＧ尾原</t>
  </si>
  <si>
    <t>（有）神原電機商会</t>
  </si>
  <si>
    <t>カワカミ電化</t>
  </si>
  <si>
    <t>きむらでんき</t>
  </si>
  <si>
    <t>栗原電化ハウス</t>
  </si>
  <si>
    <t>株式会社　パナックくわだ</t>
  </si>
  <si>
    <t>こさこ電気</t>
  </si>
  <si>
    <t>（株）サトウデンキ</t>
  </si>
  <si>
    <t>志間電気店</t>
  </si>
  <si>
    <t>株式会社ジョイテックいしでん</t>
  </si>
  <si>
    <t>フレック・スギハラ</t>
  </si>
  <si>
    <t>高垣デンキ産業（株）</t>
  </si>
  <si>
    <t>（株）たけだ</t>
  </si>
  <si>
    <t>でんきやダンジョー</t>
  </si>
  <si>
    <t>（有）高屋電機サービス</t>
  </si>
  <si>
    <t>タジデンキ（株）</t>
  </si>
  <si>
    <t>タジデンキ　まなぐら</t>
  </si>
  <si>
    <t>コム立石　本店</t>
  </si>
  <si>
    <t>（有）近田電交社</t>
  </si>
  <si>
    <t>株式会社　つるみ電器</t>
  </si>
  <si>
    <t>Ｔ・Ａ電気商会</t>
  </si>
  <si>
    <t>はしむら電器</t>
  </si>
  <si>
    <t>パナック　ハートフル</t>
  </si>
  <si>
    <t>株式会社　アスポート</t>
  </si>
  <si>
    <t>ホテハマデンキサービス</t>
  </si>
  <si>
    <t>ボウナカデンキ</t>
  </si>
  <si>
    <t>パナック　みなみ</t>
  </si>
  <si>
    <t>（有）三好商店</t>
  </si>
  <si>
    <t>村田電器</t>
  </si>
  <si>
    <t>パナック　まつうら</t>
  </si>
  <si>
    <t>ＭＤ　モンデン</t>
  </si>
  <si>
    <t>Ｗｉｎｇ　もりもと</t>
  </si>
  <si>
    <t>吉本電器店</t>
  </si>
  <si>
    <t>ナラキデンキ</t>
  </si>
  <si>
    <t>むらかみでんき　高田店</t>
  </si>
  <si>
    <t>パナック　いとう</t>
  </si>
  <si>
    <t>（有）岡田電機</t>
  </si>
  <si>
    <t>（有）西京電子</t>
  </si>
  <si>
    <t>石井電機</t>
  </si>
  <si>
    <t>（有）パナックいまづ</t>
  </si>
  <si>
    <t>有限会社　マツナガデンキ</t>
  </si>
  <si>
    <t>イワオ電機商会</t>
  </si>
  <si>
    <t>株式会社　久和勘商会</t>
  </si>
  <si>
    <t>（有）家電のコバシ</t>
  </si>
  <si>
    <t>三光電機商会</t>
  </si>
  <si>
    <t>ながさきでんか</t>
  </si>
  <si>
    <t>馬越電気商会</t>
  </si>
  <si>
    <t>（有）藤田時計電器商会</t>
  </si>
  <si>
    <t>パナどっと　かわもと美東店</t>
  </si>
  <si>
    <t>ぱわっと　きんすい参宮通り店</t>
  </si>
  <si>
    <t>株式会社　スター電器</t>
  </si>
  <si>
    <t>中央商会</t>
  </si>
  <si>
    <t>ぱわっと　はまだ花園店</t>
  </si>
  <si>
    <t>ぱわっと　宍戸野中店</t>
  </si>
  <si>
    <t>ぱわっと　ワールド上条店</t>
  </si>
  <si>
    <t>オノディア</t>
  </si>
  <si>
    <t>ＳＮＧまつやま</t>
  </si>
  <si>
    <t>服部産業株式会社</t>
  </si>
  <si>
    <t>豊田電器店</t>
  </si>
  <si>
    <t>パナどっとサンデンキ三隅店</t>
  </si>
  <si>
    <t>（有）パナックくにかね</t>
  </si>
  <si>
    <t>タケナカ電器</t>
  </si>
  <si>
    <t>ＳＮＧ有吉</t>
  </si>
  <si>
    <t>株式会社　兼永</t>
  </si>
  <si>
    <t>中本電器　株式会社</t>
  </si>
  <si>
    <t>パルレ　エムエム</t>
  </si>
  <si>
    <t>有限会社　沖田電機</t>
  </si>
  <si>
    <t>竹林電化（有）</t>
  </si>
  <si>
    <t>いまい電器</t>
  </si>
  <si>
    <t>パルレ　ひろ</t>
  </si>
  <si>
    <t>大和電器（有）</t>
  </si>
  <si>
    <t>パナどっと　げんりん宝町店</t>
  </si>
  <si>
    <t>パナどっと　ちゃやま垢田店</t>
  </si>
  <si>
    <t>パナどっと　とうぶ小月駅前店</t>
  </si>
  <si>
    <t>パナどっと　ぱれっと富任店</t>
  </si>
  <si>
    <t>パナどっと　なかむら勝山店</t>
  </si>
  <si>
    <t>株式会社ナカガワデンキ</t>
  </si>
  <si>
    <t>パナどっと　ふじた吉見店</t>
  </si>
  <si>
    <t>パナどっと　やまかわ入江店</t>
  </si>
  <si>
    <t>パナどっと　ゆたか梶栗店</t>
  </si>
  <si>
    <t>パナどっと　なかむら豊洋台店</t>
  </si>
  <si>
    <t>でんきのみき</t>
  </si>
  <si>
    <t>（有）柏木電機商会</t>
  </si>
  <si>
    <t>（株）板東電気　本店</t>
  </si>
  <si>
    <t>伊原デンキ</t>
  </si>
  <si>
    <t>ひうらでんき</t>
  </si>
  <si>
    <t>ウィッティばんどう</t>
  </si>
  <si>
    <t>有限会社　美木電器商会</t>
  </si>
  <si>
    <t>ウィッティまさお</t>
  </si>
  <si>
    <t>ナッティーミマデン東館</t>
  </si>
  <si>
    <t>（有）宮下電器商会</t>
  </si>
  <si>
    <t>（株）花井電器　八万店</t>
  </si>
  <si>
    <t>田浦電化サ－ビス</t>
  </si>
  <si>
    <t>宇野電気商会</t>
  </si>
  <si>
    <t>カルテット松前</t>
  </si>
  <si>
    <t>（有）ヤマデン</t>
  </si>
  <si>
    <t>ＴＡＧなみき</t>
  </si>
  <si>
    <t>（株）川上電器　本店</t>
  </si>
  <si>
    <t>ＴＡＧひかり</t>
  </si>
  <si>
    <t>ＴＡＧよしだ</t>
  </si>
  <si>
    <t>ＴＡＧイマデ</t>
  </si>
  <si>
    <t>ＴＡＧヤマシン</t>
  </si>
  <si>
    <t>ＴＡＧさいとう</t>
  </si>
  <si>
    <t>パルテキノウチ</t>
  </si>
  <si>
    <t>ＴＡＧみい</t>
  </si>
  <si>
    <t>ＴＡＧこんどう</t>
  </si>
  <si>
    <t>東亜オンキョーミヨシ店</t>
  </si>
  <si>
    <t>（株）ユサデンキ</t>
  </si>
  <si>
    <t>ＴＡＧ石井</t>
  </si>
  <si>
    <t>原田電機</t>
  </si>
  <si>
    <t>ＴＡＧ坂本</t>
  </si>
  <si>
    <t>中央電器（有）</t>
  </si>
  <si>
    <t>新居電器（有）</t>
  </si>
  <si>
    <t>ウィッティひらの</t>
  </si>
  <si>
    <t>（有）濱田電気</t>
  </si>
  <si>
    <t>（有）三並電器商会</t>
  </si>
  <si>
    <t>ＳＳＧタニモト店</t>
  </si>
  <si>
    <t>（有）小柳電気商会</t>
  </si>
  <si>
    <t>ナイスくぼ</t>
  </si>
  <si>
    <t>（有）和光電化</t>
  </si>
  <si>
    <t>カルテット川西</t>
  </si>
  <si>
    <t>高徳電化株式会社</t>
  </si>
  <si>
    <t>パナプラザ　福家</t>
  </si>
  <si>
    <t>（有）まるまんＥ．ＣＯ</t>
  </si>
  <si>
    <t>（有）ヤシマ電器</t>
  </si>
  <si>
    <t>パルテ　ＹＯＵ</t>
  </si>
  <si>
    <t>ミゾブチ電化</t>
  </si>
  <si>
    <t>パナプラザアクセスモリタ</t>
  </si>
  <si>
    <t>タカギメンテナンス株式会社</t>
  </si>
  <si>
    <t>ＳＳＧヨコヤマ店</t>
  </si>
  <si>
    <t>ＳＳＧサエキ店</t>
  </si>
  <si>
    <t>ＳＳＧフジモト店</t>
  </si>
  <si>
    <t>ＥＸＣＥＬみたに</t>
  </si>
  <si>
    <t>パナプラザ　カメダ</t>
  </si>
  <si>
    <t>（有）マルエデンキ</t>
  </si>
  <si>
    <t>パナプラザ山内</t>
  </si>
  <si>
    <t>（有）富士見電化センター</t>
  </si>
  <si>
    <t>有限会社田窪電機</t>
  </si>
  <si>
    <t>（有）斉藤電機商会</t>
  </si>
  <si>
    <t>パナプラザタナカ</t>
  </si>
  <si>
    <t>住まいるネット善通寺店</t>
  </si>
  <si>
    <t>（有）三好電機店</t>
  </si>
  <si>
    <t>（有）篠原電機商会</t>
  </si>
  <si>
    <t>（株）イケウチ電器</t>
  </si>
  <si>
    <t>ＳＳＧミチヒサ店</t>
  </si>
  <si>
    <t>有明電化（株）</t>
  </si>
  <si>
    <t>（有）森山電機</t>
  </si>
  <si>
    <t>ＳＳＧ住吉店</t>
  </si>
  <si>
    <t>でんきのヤマグチ</t>
  </si>
  <si>
    <t>オータラジオ店</t>
  </si>
  <si>
    <t>ＳＳＧダイデン店</t>
  </si>
  <si>
    <t>ＳＳＧ西海店</t>
  </si>
  <si>
    <t>カルテットながい</t>
  </si>
  <si>
    <t>ウィッティごとう</t>
  </si>
  <si>
    <t>（株）大高百貨店</t>
  </si>
  <si>
    <t>（株）パナ・ワ－ルド</t>
  </si>
  <si>
    <t>パルテあい</t>
  </si>
  <si>
    <t>（有）ナカタ電器</t>
  </si>
  <si>
    <t>ＳＳＧ大三島店</t>
  </si>
  <si>
    <t>（有）渡部電化</t>
  </si>
  <si>
    <t>パルテかどた</t>
  </si>
  <si>
    <t>菊間電工</t>
  </si>
  <si>
    <t>ＳＳＧ東予店</t>
  </si>
  <si>
    <t>ＡＣＴ西条</t>
  </si>
  <si>
    <t>（有）曽我部商店</t>
  </si>
  <si>
    <t>パルテ寺町</t>
  </si>
  <si>
    <t>ａでんき</t>
  </si>
  <si>
    <t>じんのでんき</t>
  </si>
  <si>
    <t>（有）デンカショップアオノ</t>
  </si>
  <si>
    <t>ＳＳＧ丹原店</t>
  </si>
  <si>
    <t>三浦電業社</t>
  </si>
  <si>
    <t>パルテアルファしらいし</t>
  </si>
  <si>
    <t>ＳＳＧ江口店</t>
  </si>
  <si>
    <t>パルテいずみ</t>
  </si>
  <si>
    <t>あさうみ電器</t>
  </si>
  <si>
    <t>坂上電業</t>
  </si>
  <si>
    <t>川正電器冷暖株式会社</t>
  </si>
  <si>
    <t>フォルムかん</t>
  </si>
  <si>
    <t>（有）デンカランドわき</t>
  </si>
  <si>
    <t>ＳＳＧ土居店</t>
  </si>
  <si>
    <t>エルふたば</t>
  </si>
  <si>
    <t>（有）イヨデン</t>
  </si>
  <si>
    <t>カマダでんき</t>
  </si>
  <si>
    <t>パルテ三原</t>
  </si>
  <si>
    <t>オオイシデンキ</t>
  </si>
  <si>
    <t>ウィッティヒラオカ</t>
  </si>
  <si>
    <t>ＳＳＧ広橋店</t>
  </si>
  <si>
    <t>正岡電機</t>
  </si>
  <si>
    <t>（有）シミズ電機</t>
  </si>
  <si>
    <t>ウィッティＮＩＳＨＩＨＡＲＡ</t>
  </si>
  <si>
    <t>パルテモリデン栄店</t>
  </si>
  <si>
    <t>（有）マルタ電機商会</t>
  </si>
  <si>
    <t>パルテきむら</t>
  </si>
  <si>
    <t>ＬＩＶＥコロナ</t>
  </si>
  <si>
    <t>パルテ　やすい</t>
  </si>
  <si>
    <t>奥野電器</t>
  </si>
  <si>
    <t>パルテ池上</t>
  </si>
  <si>
    <t>（株）潮電気商会</t>
  </si>
  <si>
    <t>（株）弘田電器</t>
  </si>
  <si>
    <t>Ｒｅグループウィッティなかうえ</t>
  </si>
  <si>
    <t>筒井電器</t>
  </si>
  <si>
    <t>アイテック下知店</t>
  </si>
  <si>
    <t>ウィッティ穂積電器福井店</t>
  </si>
  <si>
    <t>（株）城南電化チェーン</t>
  </si>
  <si>
    <t>アドおおはら</t>
  </si>
  <si>
    <t>株式会社岩井商会</t>
  </si>
  <si>
    <t>ウィッティ大宮</t>
  </si>
  <si>
    <t>メック平石電器</t>
  </si>
  <si>
    <t>エム．デンキ</t>
  </si>
  <si>
    <t>穂積電器</t>
  </si>
  <si>
    <t>Ｒｅグループ　はまでん</t>
  </si>
  <si>
    <t>エレナ（有）ナカウチ電器</t>
  </si>
  <si>
    <t>パルテフジタ</t>
  </si>
  <si>
    <t>パルテ岩崎</t>
  </si>
  <si>
    <t>西内テレビ</t>
  </si>
  <si>
    <t>有限会社パルテたにぐち</t>
  </si>
  <si>
    <t>Ｒｅグループ　おかべ</t>
  </si>
  <si>
    <t>パルテほりみ</t>
  </si>
  <si>
    <t>Ｒｅグループパル・ナカイテレビ</t>
  </si>
  <si>
    <t>Ｒｅグループ　ナカイテレビ</t>
  </si>
  <si>
    <t>ウイッティかなお</t>
  </si>
  <si>
    <t>（株）岡林電気店</t>
  </si>
  <si>
    <t>山本印章堂電気店</t>
  </si>
  <si>
    <t>山本時計電器店</t>
  </si>
  <si>
    <t>（有）パルテショウエイ</t>
  </si>
  <si>
    <t>でんき家（すさき）</t>
  </si>
  <si>
    <t>ライフオジマ</t>
  </si>
  <si>
    <t>Ｒｅグループ　シバサキ</t>
  </si>
  <si>
    <t>よしもとでんき</t>
  </si>
  <si>
    <t>クボタデンキ</t>
  </si>
  <si>
    <t>竹原電機商会</t>
  </si>
  <si>
    <t>有限会社　和田電気商会</t>
  </si>
  <si>
    <t>株式会社　ミナミ電器産業</t>
  </si>
  <si>
    <t>パナランド　さやわき</t>
  </si>
  <si>
    <t>小林電気商会</t>
  </si>
  <si>
    <t>（有）　白水　電気商会</t>
  </si>
  <si>
    <t>（有）亀川電器</t>
  </si>
  <si>
    <t>（野芥）　ハマチ　デンキ</t>
  </si>
  <si>
    <t>（有）　　ナカ　電器</t>
  </si>
  <si>
    <t>株式会社　福博テレビ</t>
  </si>
  <si>
    <t>（有）　西村　商店</t>
  </si>
  <si>
    <t>（株）インフ</t>
  </si>
  <si>
    <t>（有）　南松堂</t>
  </si>
  <si>
    <t>（有）いまとう電器</t>
  </si>
  <si>
    <t>立石　電器</t>
  </si>
  <si>
    <t>（有）ガンバル</t>
  </si>
  <si>
    <t>デンキのモトムラ</t>
  </si>
  <si>
    <t>大場　ラジオ商会</t>
  </si>
  <si>
    <t>パナポート　ウシジマ</t>
  </si>
  <si>
    <t>とよだ電器</t>
  </si>
  <si>
    <t>有限会社　なかにし家電</t>
  </si>
  <si>
    <t>わかはらでんき</t>
  </si>
  <si>
    <t>有限会社　響電器</t>
  </si>
  <si>
    <t>野口デンキ</t>
  </si>
  <si>
    <t>ユキデンキ</t>
  </si>
  <si>
    <t>ユゲデンキ　株式会社</t>
  </si>
  <si>
    <t>（有）合屋電器店</t>
  </si>
  <si>
    <t>もりもと電器</t>
  </si>
  <si>
    <t>柴田電器</t>
  </si>
  <si>
    <t>シノハラ電器</t>
  </si>
  <si>
    <t>フローラ　シンゲン</t>
  </si>
  <si>
    <t>ＴＯＰ３　オガワ</t>
  </si>
  <si>
    <t>ウエノ　デンキ</t>
  </si>
  <si>
    <t>さとう電器善導寺店</t>
  </si>
  <si>
    <t>（株）ＮＡＫＡＧＡＷＡ</t>
  </si>
  <si>
    <t>柳川）椛島電化サ－ビス</t>
  </si>
  <si>
    <t>竹下　電器</t>
  </si>
  <si>
    <t>パナ．スペ‐ス　アラマキ</t>
  </si>
  <si>
    <t>株式会社　吉本無線</t>
  </si>
  <si>
    <t>マルバヤシ電器</t>
  </si>
  <si>
    <t>株式会社　山口電気</t>
  </si>
  <si>
    <t>野口電器株式会社</t>
  </si>
  <si>
    <t>株式会社　高田　電気</t>
  </si>
  <si>
    <t>三小田電器</t>
  </si>
  <si>
    <t>（株）プラザワン</t>
  </si>
  <si>
    <t>電器館　よしかわ</t>
  </si>
  <si>
    <t>ユアーズたなか株式会社</t>
  </si>
  <si>
    <t>井川　電機商会</t>
  </si>
  <si>
    <t>有限会社　堀江ガス・デンキ</t>
  </si>
  <si>
    <t>（有）橋川家電サービス</t>
  </si>
  <si>
    <t>株式会社　天瀬電機</t>
  </si>
  <si>
    <t>小郡）前田　電器商会</t>
  </si>
  <si>
    <t>パル　いのくち</t>
  </si>
  <si>
    <t>（有）川崎電器商会</t>
  </si>
  <si>
    <t>コガデンキ</t>
  </si>
  <si>
    <t>岩田　電器</t>
  </si>
  <si>
    <t>神吉　電器</t>
  </si>
  <si>
    <t>マツイ　でんき</t>
  </si>
  <si>
    <t>水町電器商会</t>
  </si>
  <si>
    <t>有限会社　原田電気</t>
  </si>
  <si>
    <t>あらかわ電器</t>
  </si>
  <si>
    <t>永尾デンキ</t>
  </si>
  <si>
    <t>パピオ　キョウエイ</t>
  </si>
  <si>
    <t>相ノ浦（有）光電機商会</t>
  </si>
  <si>
    <t>サンコウ電器</t>
  </si>
  <si>
    <t>（有）　佐々木無線</t>
  </si>
  <si>
    <t>たなか電器（上五島）</t>
  </si>
  <si>
    <t>パピオ　にしけん</t>
  </si>
  <si>
    <t>（有）　堀池電器商会</t>
  </si>
  <si>
    <t>福田電機　長与店</t>
  </si>
  <si>
    <t>ウチモト電器</t>
  </si>
  <si>
    <t>（奈良尾）南松堂</t>
  </si>
  <si>
    <t>（株）アライ</t>
  </si>
  <si>
    <t>長崎（有）金子電器商会</t>
  </si>
  <si>
    <t>（合資）エコー電化</t>
  </si>
  <si>
    <t>パピオ　フクデン</t>
  </si>
  <si>
    <t>たにうえ電器</t>
  </si>
  <si>
    <t>諏訪電器商会</t>
  </si>
  <si>
    <t>株式会社　荒木電器</t>
  </si>
  <si>
    <t>（口之津）　荒木電器商会</t>
  </si>
  <si>
    <t>横浜電器店</t>
  </si>
  <si>
    <t>花園）　　サカイ　電器</t>
  </si>
  <si>
    <t>石原家電サービスセンター</t>
  </si>
  <si>
    <t>御幸笛田）石田デンキ</t>
  </si>
  <si>
    <t>出水）　　さとだ電器商会</t>
  </si>
  <si>
    <t>合資会社　正　清　電　器</t>
  </si>
  <si>
    <t>株式会社　本田電気商会</t>
  </si>
  <si>
    <t>（有）佐伯電化センター</t>
  </si>
  <si>
    <t>しまだ電器</t>
  </si>
  <si>
    <t>菊池）　なかやま　電器</t>
  </si>
  <si>
    <t>山鹿）　　ホ－ム電器</t>
  </si>
  <si>
    <t>ムグルマ電器</t>
  </si>
  <si>
    <t>嘉島）　　武田電器店</t>
  </si>
  <si>
    <t>プラザ　カイ</t>
  </si>
  <si>
    <t>（有）カワマタシステムズ</t>
  </si>
  <si>
    <t>ユジ　デンキ</t>
  </si>
  <si>
    <t>ざいきやでんか</t>
  </si>
  <si>
    <t>矢部）　　ラフィーヌ　やまびこ</t>
  </si>
  <si>
    <t>小川）　タノウエ電器</t>
  </si>
  <si>
    <t>若松電化</t>
  </si>
  <si>
    <t>サンキョウデンキ</t>
  </si>
  <si>
    <t>金澤電機サ－ビス</t>
  </si>
  <si>
    <t>有限会社　愛甲電器商会</t>
  </si>
  <si>
    <t>有限会社　浦本デンキ店</t>
  </si>
  <si>
    <t>三角）　　（有）豊島電器</t>
  </si>
  <si>
    <t>坂田無線商会</t>
  </si>
  <si>
    <t>たかはし電機衣料</t>
  </si>
  <si>
    <t>株式会社　碇電設</t>
  </si>
  <si>
    <t>（有）金子電気</t>
  </si>
  <si>
    <t>トータル電器</t>
  </si>
  <si>
    <t>（有）ノムラ電器</t>
  </si>
  <si>
    <t>ビーンズ　さかもと</t>
  </si>
  <si>
    <t>フレンズ　わたなべ</t>
  </si>
  <si>
    <t>パナックス　サトー</t>
  </si>
  <si>
    <t>（有）吉崎電気商会</t>
  </si>
  <si>
    <t>（有）日ノ出電気商会</t>
  </si>
  <si>
    <t>（有）ヘイワデンキ</t>
  </si>
  <si>
    <t>いずみ電器</t>
  </si>
  <si>
    <t>（有）徳田電気店</t>
  </si>
  <si>
    <t>（有）コウノデンキ</t>
  </si>
  <si>
    <t>セレスゴトウ</t>
  </si>
  <si>
    <t>あかえ電化</t>
  </si>
  <si>
    <t>外山　電器</t>
  </si>
  <si>
    <t>（株）黒木電器商会</t>
  </si>
  <si>
    <t>アワノ電器</t>
  </si>
  <si>
    <t>西都　サカタデンキ</t>
  </si>
  <si>
    <t>セレス　かわぐち</t>
  </si>
  <si>
    <t>（有）みなと電器</t>
  </si>
  <si>
    <t>セレスひだか</t>
  </si>
  <si>
    <t>かいでんか</t>
  </si>
  <si>
    <t>やまうちでんき</t>
  </si>
  <si>
    <t>イワヒロデンキ</t>
  </si>
  <si>
    <t>ＢＥＧＩＮ　タニグチ</t>
  </si>
  <si>
    <t>セレス　いわた</t>
  </si>
  <si>
    <t>合同会社いとうでんき</t>
  </si>
  <si>
    <t>セレスさとう</t>
  </si>
  <si>
    <t>（有）サンロード</t>
  </si>
  <si>
    <t>セレスひめだ</t>
  </si>
  <si>
    <t>ウイング・やまぐち</t>
  </si>
  <si>
    <t>エールかわの</t>
  </si>
  <si>
    <t>エールこだま</t>
  </si>
  <si>
    <t>なかぞの電器</t>
  </si>
  <si>
    <t>有限会社　久保田電機</t>
  </si>
  <si>
    <t>（有）池田電器</t>
  </si>
  <si>
    <t>（有）折田時計電器店</t>
  </si>
  <si>
    <t>（有）なかの電器</t>
  </si>
  <si>
    <t>トリオ電気サービス</t>
  </si>
  <si>
    <t>（株）福満電器</t>
  </si>
  <si>
    <t>（有）有村電気商会</t>
  </si>
  <si>
    <t>（有）三和電機</t>
  </si>
  <si>
    <t>パナン　やました</t>
  </si>
  <si>
    <t>ミッキ－電器</t>
  </si>
  <si>
    <t>有限会社平内電器商会</t>
  </si>
  <si>
    <t>株式会社小田電化システム</t>
  </si>
  <si>
    <t>有限会社　坂口電機</t>
  </si>
  <si>
    <t>株式会社　末吉電化</t>
  </si>
  <si>
    <t>（有）大塚電機</t>
  </si>
  <si>
    <t>有限会社　中尾テレビ商会</t>
  </si>
  <si>
    <t>テクニカル川内</t>
  </si>
  <si>
    <t>米倉デンキ</t>
  </si>
  <si>
    <t>有限会社阿久根福田デンキ</t>
  </si>
  <si>
    <t>有限会社　タカダ</t>
  </si>
  <si>
    <t>富田電機</t>
  </si>
  <si>
    <t>パルワカマツ</t>
  </si>
  <si>
    <t>石原電気</t>
  </si>
  <si>
    <t>ユタカ電器宮之城店</t>
  </si>
  <si>
    <t>マサヒロ電気</t>
  </si>
  <si>
    <t>（有）カワバタ電設</t>
  </si>
  <si>
    <t>（有）喜界文化</t>
  </si>
  <si>
    <t>ツル電機空調設備株式会社</t>
  </si>
  <si>
    <t>金沢電器</t>
  </si>
  <si>
    <t>イズミ電器</t>
  </si>
  <si>
    <t>【決算書データ有】平均粗利益率</t>
    <rPh sb="1" eb="3">
      <t>ケッサン</t>
    </rPh>
    <rPh sb="3" eb="4">
      <t>ショ</t>
    </rPh>
    <rPh sb="7" eb="8">
      <t>アリ</t>
    </rPh>
    <rPh sb="9" eb="11">
      <t>ヘイキン</t>
    </rPh>
    <rPh sb="11" eb="14">
      <t>アラリエキ</t>
    </rPh>
    <rPh sb="14" eb="15">
      <t>リツ</t>
    </rPh>
    <phoneticPr fontId="19"/>
  </si>
  <si>
    <t>単位：%</t>
    <rPh sb="0" eb="2">
      <t>タンイ</t>
    </rPh>
    <phoneticPr fontId="19"/>
  </si>
  <si>
    <t>ランク</t>
    <phoneticPr fontId="19"/>
  </si>
  <si>
    <t>（年商置き換え）</t>
    <rPh sb="1" eb="3">
      <t>ネンショウ</t>
    </rPh>
    <rPh sb="3" eb="4">
      <t>オ</t>
    </rPh>
    <rPh sb="5" eb="6">
      <t>カ</t>
    </rPh>
    <phoneticPr fontId="19"/>
  </si>
  <si>
    <t>北・東北</t>
    <rPh sb="0" eb="1">
      <t>キタ</t>
    </rPh>
    <rPh sb="2" eb="4">
      <t>トウホク</t>
    </rPh>
    <phoneticPr fontId="19"/>
  </si>
  <si>
    <t>関越</t>
    <rPh sb="0" eb="2">
      <t>カンエツ</t>
    </rPh>
    <phoneticPr fontId="19"/>
  </si>
  <si>
    <t>首都圏</t>
    <rPh sb="0" eb="3">
      <t>シュトケン</t>
    </rPh>
    <phoneticPr fontId="19"/>
  </si>
  <si>
    <t>中部</t>
    <rPh sb="0" eb="2">
      <t>チュウブ</t>
    </rPh>
    <phoneticPr fontId="19"/>
  </si>
  <si>
    <t>関西</t>
    <rPh sb="0" eb="2">
      <t>カンサイ</t>
    </rPh>
    <phoneticPr fontId="19"/>
  </si>
  <si>
    <t>中四国</t>
    <rPh sb="0" eb="3">
      <t>チュウシコク</t>
    </rPh>
    <phoneticPr fontId="19"/>
  </si>
  <si>
    <t>九州</t>
    <rPh sb="0" eb="2">
      <t>キュウシュウ</t>
    </rPh>
    <phoneticPr fontId="19"/>
  </si>
  <si>
    <t>合計</t>
    <rPh sb="0" eb="2">
      <t>ゴウケイ</t>
    </rPh>
    <phoneticPr fontId="19"/>
  </si>
  <si>
    <t>2億円以上</t>
    <rPh sb="1" eb="3">
      <t>オクエン</t>
    </rPh>
    <rPh sb="3" eb="5">
      <t>イジョウ</t>
    </rPh>
    <phoneticPr fontId="19"/>
  </si>
  <si>
    <t>1億円以上</t>
    <rPh sb="1" eb="3">
      <t>オクエン</t>
    </rPh>
    <rPh sb="3" eb="5">
      <t>イジョウ</t>
    </rPh>
    <phoneticPr fontId="19"/>
  </si>
  <si>
    <t>8千万円～1億円未満</t>
    <rPh sb="1" eb="4">
      <t>センマンエン</t>
    </rPh>
    <rPh sb="6" eb="8">
      <t>オクエン</t>
    </rPh>
    <rPh sb="8" eb="10">
      <t>ミマン</t>
    </rPh>
    <phoneticPr fontId="19"/>
  </si>
  <si>
    <t>6千万円～8千万円未満</t>
    <rPh sb="1" eb="4">
      <t>センマンエン</t>
    </rPh>
    <rPh sb="6" eb="9">
      <t>センマンエン</t>
    </rPh>
    <rPh sb="9" eb="11">
      <t>ミマン</t>
    </rPh>
    <phoneticPr fontId="19"/>
  </si>
  <si>
    <t>4千万円～6千万円未満</t>
    <rPh sb="1" eb="4">
      <t>センマンエン</t>
    </rPh>
    <rPh sb="6" eb="8">
      <t>センマン</t>
    </rPh>
    <rPh sb="8" eb="9">
      <t>エン</t>
    </rPh>
    <rPh sb="9" eb="11">
      <t>ミマン</t>
    </rPh>
    <phoneticPr fontId="19"/>
  </si>
  <si>
    <t>2千万円～4千万未満</t>
    <rPh sb="1" eb="4">
      <t>チマンエン</t>
    </rPh>
    <rPh sb="6" eb="8">
      <t>センマン</t>
    </rPh>
    <rPh sb="8" eb="10">
      <t>ミマン</t>
    </rPh>
    <phoneticPr fontId="19"/>
  </si>
  <si>
    <t>1千万円～2千万円未満</t>
    <rPh sb="1" eb="4">
      <t>センマンエン</t>
    </rPh>
    <rPh sb="6" eb="9">
      <t>センマンエン</t>
    </rPh>
    <rPh sb="9" eb="11">
      <t>ミマン</t>
    </rPh>
    <phoneticPr fontId="19"/>
  </si>
  <si>
    <t>～1千万円未満</t>
    <rPh sb="2" eb="5">
      <t>センマンエン</t>
    </rPh>
    <rPh sb="5" eb="7">
      <t>ミマン</t>
    </rPh>
    <phoneticPr fontId="19"/>
  </si>
  <si>
    <t>総計</t>
    <rPh sb="0" eb="2">
      <t>ソウケイ</t>
    </rPh>
    <phoneticPr fontId="19"/>
  </si>
  <si>
    <t>【決算書データ有】平均従業員PH</t>
    <rPh sb="1" eb="3">
      <t>ケッサン</t>
    </rPh>
    <rPh sb="3" eb="4">
      <t>ショ</t>
    </rPh>
    <rPh sb="7" eb="8">
      <t>アリ</t>
    </rPh>
    <rPh sb="9" eb="11">
      <t>ヘイキン</t>
    </rPh>
    <rPh sb="11" eb="14">
      <t>ジュウギョウイン</t>
    </rPh>
    <phoneticPr fontId="19"/>
  </si>
  <si>
    <t>金額：千円</t>
    <rPh sb="0" eb="2">
      <t>キンガク</t>
    </rPh>
    <rPh sb="3" eb="5">
      <t>センエン</t>
    </rPh>
    <phoneticPr fontId="19"/>
  </si>
  <si>
    <t>店コード</t>
    <rPh sb="0" eb="1">
      <t>ミセ</t>
    </rPh>
    <phoneticPr fontId="7"/>
  </si>
  <si>
    <t>ランク</t>
    <phoneticPr fontId="7"/>
  </si>
  <si>
    <t>エリア</t>
    <phoneticPr fontId="7"/>
  </si>
  <si>
    <t>粗利益率</t>
    <rPh sb="0" eb="3">
      <t>アラリエキ</t>
    </rPh>
    <rPh sb="3" eb="4">
      <t>リツ</t>
    </rPh>
    <phoneticPr fontId="7"/>
  </si>
  <si>
    <t>従業員PH</t>
    <rPh sb="0" eb="3">
      <t>ジュウギョウイン</t>
    </rPh>
    <phoneticPr fontId="7"/>
  </si>
  <si>
    <t>2025年7月時点</t>
    <rPh sb="4" eb="5">
      <t>ネン</t>
    </rPh>
    <rPh sb="6" eb="9">
      <t>ガツジテン</t>
    </rPh>
    <phoneticPr fontId="7"/>
  </si>
  <si>
    <t>2025年3月</t>
    <rPh sb="4" eb="5">
      <t>ネン</t>
    </rPh>
    <rPh sb="6" eb="7">
      <t>ガツ</t>
    </rPh>
    <phoneticPr fontId="19"/>
  </si>
  <si>
    <t>2024年3月</t>
    <rPh sb="4" eb="5">
      <t>ネン</t>
    </rPh>
    <rPh sb="6" eb="7">
      <t>ガツ</t>
    </rPh>
    <phoneticPr fontId="19"/>
  </si>
  <si>
    <t>2023年3月</t>
    <rPh sb="4" eb="5">
      <t>ネン</t>
    </rPh>
    <rPh sb="6" eb="7">
      <t>ガツ</t>
    </rPh>
    <phoneticPr fontId="19"/>
  </si>
  <si>
    <t>2022年3月</t>
    <rPh sb="4" eb="5">
      <t>ネン</t>
    </rPh>
    <rPh sb="6" eb="7">
      <t>ガツ</t>
    </rPh>
    <phoneticPr fontId="19"/>
  </si>
  <si>
    <t>正式店名</t>
  </si>
  <si>
    <t>2023年度人材（3月末データ）</t>
    <rPh sb="4" eb="5">
      <t>ネン</t>
    </rPh>
    <rPh sb="5" eb="6">
      <t>ド</t>
    </rPh>
    <phoneticPr fontId="19"/>
  </si>
  <si>
    <t>2024年度人材（3月末データ）</t>
    <rPh sb="4" eb="5">
      <t>ネン</t>
    </rPh>
    <rPh sb="5" eb="6">
      <t>ド</t>
    </rPh>
    <phoneticPr fontId="19"/>
  </si>
  <si>
    <t>稼働客
_顧客数</t>
    <phoneticPr fontId="19"/>
  </si>
  <si>
    <t>稼働客
_直近一年
_顧客数</t>
    <phoneticPr fontId="19"/>
  </si>
  <si>
    <t>上・準
_顧客数</t>
    <phoneticPr fontId="19"/>
  </si>
  <si>
    <t>新規純増顧客数
_４月～現在</t>
    <phoneticPr fontId="19"/>
  </si>
  <si>
    <t>★1</t>
    <phoneticPr fontId="7"/>
  </si>
  <si>
    <t>★2</t>
    <phoneticPr fontId="7"/>
  </si>
  <si>
    <t>★3</t>
    <phoneticPr fontId="7"/>
  </si>
  <si>
    <t>※２・・事務・ひまわりさんは、0.5人でｶｳﾝﾄしてます。カウントはセル★1～３の期間で表示します</t>
    <rPh sb="4" eb="6">
      <t>ジム</t>
    </rPh>
    <rPh sb="18" eb="19">
      <t>ニン</t>
    </rPh>
    <rPh sb="41" eb="43">
      <t>キカン</t>
    </rPh>
    <rPh sb="44" eb="46">
      <t>ヒョウジ</t>
    </rPh>
    <phoneticPr fontId="7"/>
  </si>
  <si>
    <t>2025年度人材（3月末データ）</t>
    <rPh sb="4" eb="5">
      <t>ネン</t>
    </rPh>
    <rPh sb="5" eb="6">
      <t>ド</t>
    </rPh>
    <phoneticPr fontId="19"/>
  </si>
  <si>
    <t>稼働客
_直近一年
_顧客数</t>
  </si>
  <si>
    <t>新規純増顧客数
_４月～現在</t>
  </si>
  <si>
    <t>上・準
_顧客数</t>
  </si>
  <si>
    <t>稼働客
_顧客数</t>
  </si>
  <si>
    <t>2026年3月</t>
    <rPh sb="4" eb="5">
      <t>ネン</t>
    </rPh>
    <rPh sb="6" eb="7">
      <t>ガツ</t>
    </rPh>
    <phoneticPr fontId="19"/>
  </si>
  <si>
    <t>ランク（経理）</t>
    <rPh sb="4" eb="6">
      <t>ケイリ</t>
    </rPh>
    <phoneticPr fontId="7"/>
  </si>
  <si>
    <t>（株）中原電気商会</t>
  </si>
  <si>
    <t>オノデン（株）</t>
  </si>
  <si>
    <t>コンパス　はんだ</t>
  </si>
  <si>
    <t>（株）さかうえ　デンキ</t>
  </si>
  <si>
    <t>さかうえデンキ　コマツ店</t>
  </si>
  <si>
    <t>さかうえ　デンキのみなみ</t>
  </si>
  <si>
    <t>（株）デンキのスズキ　東海店</t>
  </si>
  <si>
    <t>でんきのエイト</t>
  </si>
  <si>
    <t>でんきのエイト　鈴木店</t>
  </si>
  <si>
    <t>でんきのエイト　菅原店</t>
  </si>
  <si>
    <t>でんきのエイト　長谷川</t>
  </si>
  <si>
    <t>野村家電販売（株）</t>
  </si>
  <si>
    <t>（株）まちのでんき屋太陽</t>
  </si>
  <si>
    <t>でんきの北翔チェーン　やまほ店</t>
  </si>
  <si>
    <t>（株）太陽プラザ</t>
  </si>
  <si>
    <t>パナプラザ　ヒカリ</t>
  </si>
  <si>
    <t>でんきの北翔チェーンフルイシ店</t>
  </si>
  <si>
    <t>デンキのふくだ</t>
  </si>
  <si>
    <t>（株）井戸電気</t>
  </si>
  <si>
    <t>エース電器</t>
  </si>
  <si>
    <t>株式会社とまでん</t>
  </si>
  <si>
    <t>とまでん　サンエス</t>
  </si>
  <si>
    <t>とまでん　ジョイフル</t>
  </si>
  <si>
    <t>オオハマ電器</t>
  </si>
  <si>
    <t>とまでん　ｉｔｏｉ</t>
  </si>
  <si>
    <t>（有）かざし電気</t>
  </si>
  <si>
    <t>とまでん　クラシタ</t>
  </si>
  <si>
    <t>とまでん　トサオカ</t>
  </si>
  <si>
    <t>とまでんカマダ</t>
  </si>
  <si>
    <t>でんきの北翔チェーンこんの店</t>
  </si>
  <si>
    <t>室蘭コンパス　大西</t>
  </si>
  <si>
    <t>室蘭コンパス　ジャストボコイ</t>
  </si>
  <si>
    <t>室蘭コンパス　コーセー</t>
  </si>
  <si>
    <t>室蘭コンパス　登別</t>
  </si>
  <si>
    <t>パナデンあさみ</t>
  </si>
  <si>
    <t>パナデングループ</t>
  </si>
  <si>
    <t>室蘭コンパス　サトー</t>
  </si>
  <si>
    <t>シマムラ電器</t>
  </si>
  <si>
    <t>コンパス　アキタ</t>
  </si>
  <si>
    <t>えりも）　さいとう電器商会</t>
  </si>
  <si>
    <t>株式会社　ホクタン名寄支店</t>
  </si>
  <si>
    <t>でんきの北翔チェーンほくえい店</t>
  </si>
  <si>
    <t>はこでん　えさし</t>
  </si>
  <si>
    <t>はこでん　厚沢部</t>
  </si>
  <si>
    <t>ふじもとデンキ</t>
  </si>
  <si>
    <t>（有）たねざわ</t>
  </si>
  <si>
    <t>はこでん　金見</t>
  </si>
  <si>
    <t>はこでん　本部</t>
  </si>
  <si>
    <t>はこでん　シンドウ</t>
  </si>
  <si>
    <t>はこでん　ＨＡＭＡ</t>
  </si>
  <si>
    <t>はこでん　マルワ</t>
  </si>
  <si>
    <t>（株）ワタナベ電器</t>
  </si>
  <si>
    <t>でんきの北翔チェーン　若月店</t>
  </si>
  <si>
    <t>旭川コンパス　本店</t>
  </si>
  <si>
    <t>旭川コンパス　タケウチ</t>
  </si>
  <si>
    <t>（有）佐野電器商会　ハイテック</t>
  </si>
  <si>
    <t>（有）ニウラ電器</t>
  </si>
  <si>
    <t>でんきのカトウ</t>
  </si>
  <si>
    <t>有限会社おがさわら電器商会</t>
  </si>
  <si>
    <t>ｅすまいるモリイ</t>
  </si>
  <si>
    <t>ｅすまいるヨシダ</t>
  </si>
  <si>
    <t>ｅすまいるミツヤ</t>
  </si>
  <si>
    <t>ｅすまいる寺井</t>
  </si>
  <si>
    <t>有限会社花房電気器具店</t>
  </si>
  <si>
    <t>ｅすまいるタニ</t>
  </si>
  <si>
    <t>ｅすまいるたかはし</t>
  </si>
  <si>
    <t>ｅすまいるナカムラ</t>
  </si>
  <si>
    <t>ｅすまいるかんの</t>
  </si>
  <si>
    <t>ｅすまいるえとう</t>
  </si>
  <si>
    <t>（株）ｅすまいる</t>
  </si>
  <si>
    <t>ｅすまいるオグラ</t>
  </si>
  <si>
    <t>ｅすまいるアビコ</t>
  </si>
  <si>
    <t>パルポートめむろ</t>
  </si>
  <si>
    <t>有限会社電器のアート</t>
  </si>
  <si>
    <t>モリピアあおもり　フクシ店</t>
  </si>
  <si>
    <t>モリピアあおもり　みかみ店</t>
  </si>
  <si>
    <t>モリピアあおもり　すごう店</t>
  </si>
  <si>
    <t>パナデンＪＰあかさか</t>
  </si>
  <si>
    <t>モリピアあおもり　ナガイ店</t>
  </si>
  <si>
    <t>モリピアあおもり株式会社</t>
  </si>
  <si>
    <t>モリピアあおもり　みやにし店</t>
  </si>
  <si>
    <t>モリピアあおもりヤマザキ筒井店</t>
  </si>
  <si>
    <t>モリピアあおもりヤマザキ小柳店</t>
  </si>
  <si>
    <t>モリピアあおもり　あべ店</t>
  </si>
  <si>
    <t>モリピアあおもり　かわさき店</t>
  </si>
  <si>
    <t>モリピアあおもり　あさひ店</t>
  </si>
  <si>
    <t>モリピアあおもり　きなみ店</t>
  </si>
  <si>
    <t>（有）たかのでんき</t>
  </si>
  <si>
    <t>モリピアあおもりヨネザワ店</t>
  </si>
  <si>
    <t>モリピアあおもり　おだぎり店</t>
  </si>
  <si>
    <t>パナデンきくち</t>
  </si>
  <si>
    <t>パナデン電気堂</t>
  </si>
  <si>
    <t>パナデン弘前イレブン</t>
  </si>
  <si>
    <t>モリピアかしわ</t>
  </si>
  <si>
    <t>タイヨーチェーン　なりた店</t>
  </si>
  <si>
    <t>パナデンふくだ</t>
  </si>
  <si>
    <t>パナデン小田桐</t>
  </si>
  <si>
    <t>パナデン木村</t>
  </si>
  <si>
    <t>パナデンふじ</t>
  </si>
  <si>
    <t>パナデンヨシマチ</t>
  </si>
  <si>
    <t>パナデンじん</t>
  </si>
  <si>
    <t>パナデン　でんゆうしゃ</t>
  </si>
  <si>
    <t>タイヨーチェーン　マツオ店</t>
  </si>
  <si>
    <t>古田電機チェーン　七戸店</t>
  </si>
  <si>
    <t>パナデン佐々木時計</t>
  </si>
  <si>
    <t>パナデン山田</t>
  </si>
  <si>
    <t>タイヨーチェーン　乙供店</t>
  </si>
  <si>
    <t>タイヨーチェーン　ヤナギマチ店</t>
  </si>
  <si>
    <t>パナデン　ねきゅう</t>
  </si>
  <si>
    <t>（株）八燃電気ガス器具センター</t>
  </si>
  <si>
    <t>パナデンやち電器</t>
  </si>
  <si>
    <t>パナデン（有）イレブン八戸家電</t>
  </si>
  <si>
    <t>パナデン橋本電器</t>
  </si>
  <si>
    <t>パナデン　みうら</t>
  </si>
  <si>
    <t>パナデン　戸田家電サービス</t>
  </si>
  <si>
    <t>パナデンいそじま電器</t>
  </si>
  <si>
    <t>株式会社パナデングループ</t>
  </si>
  <si>
    <t>（有）古田電機商会</t>
  </si>
  <si>
    <t>パナデン　アキハバラ電器</t>
  </si>
  <si>
    <t>パナデン杉山電気</t>
  </si>
  <si>
    <t>十和田富士電気</t>
  </si>
  <si>
    <t>パナデン　ワタナベ</t>
  </si>
  <si>
    <t>パナデン芋田電気（株）</t>
  </si>
  <si>
    <t>（フルタ）サカモト電器</t>
  </si>
  <si>
    <t>古田電機　伊沢店</t>
  </si>
  <si>
    <t>タイヨーチェーン　ワーク小林店</t>
  </si>
  <si>
    <t>タイヨーチェーン　久慈本店</t>
  </si>
  <si>
    <t>パナデン（株）細谷地</t>
  </si>
  <si>
    <t>でんきのＳＧ　さいとう中ノ橋店</t>
  </si>
  <si>
    <t>Ｓ・Ｐ・Ｇ　すずけい</t>
  </si>
  <si>
    <t>田口無線電気商会</t>
  </si>
  <si>
    <t>電化ライフヨシダ　古館店</t>
  </si>
  <si>
    <t>でんきのＳＧ　藤沢店</t>
  </si>
  <si>
    <t>Ｓ・Ｐ・Ｇ　しらいし</t>
  </si>
  <si>
    <t>Ｓ・Ｐ・Ｇ　はなでん</t>
  </si>
  <si>
    <t>Ｓ・Ｐ・Ｇ　ニッコー</t>
  </si>
  <si>
    <t>でんきのＳＧ　花巻店</t>
  </si>
  <si>
    <t>でんきのＳＧ　サンワーク山岸店</t>
  </si>
  <si>
    <t>でんきのＳＧ　メイト沼宮内店</t>
  </si>
  <si>
    <t>でんきのＳＧ　おの店</t>
  </si>
  <si>
    <t>でんきのＳＧ　小田原店</t>
  </si>
  <si>
    <t>パナデンまいさわ</t>
  </si>
  <si>
    <t>パナデンメルシー</t>
  </si>
  <si>
    <t>パナデンいなば</t>
  </si>
  <si>
    <t>パナデン北光一戸店</t>
  </si>
  <si>
    <t>パナデン柳</t>
  </si>
  <si>
    <t>でんきのＳＧ　雫石店</t>
  </si>
  <si>
    <t>Ｓ・Ｐ・Ｇ　奥州店</t>
  </si>
  <si>
    <t>でんきのＳＧ　水沢本店</t>
  </si>
  <si>
    <t>でんきのＳＧ　本部店</t>
  </si>
  <si>
    <t>（株）Ｓ・Ｐ・Ｇ</t>
  </si>
  <si>
    <t>でんきのＳＧ　水沢南店</t>
  </si>
  <si>
    <t>でんきのＳＧ　胆沢店</t>
  </si>
  <si>
    <t>でんきのＳＧ　衣川店</t>
  </si>
  <si>
    <t>でんきのＳＧ千厩店</t>
  </si>
  <si>
    <t>Ｓ・Ｐ・Ｇ　フモト</t>
  </si>
  <si>
    <t>千葉電器店</t>
  </si>
  <si>
    <t>（株）鈴電</t>
  </si>
  <si>
    <t>みやぎチェーンじっこう自由ヶ丘</t>
  </si>
  <si>
    <t>（株）坂本商会</t>
  </si>
  <si>
    <t>ミヤデン　八幡店</t>
  </si>
  <si>
    <t>アーバ・おおはし</t>
  </si>
  <si>
    <t>東電気商会</t>
  </si>
  <si>
    <t>ミヤデン　とうほく</t>
  </si>
  <si>
    <t>油井電気商会</t>
  </si>
  <si>
    <t>アーバ・コマツ</t>
  </si>
  <si>
    <t>株式会社東光電機</t>
  </si>
  <si>
    <t>ミヤデン　八木山店</t>
  </si>
  <si>
    <t>ミヤデン　花園店</t>
  </si>
  <si>
    <t>みやぎチェーンじっこうライフ店</t>
  </si>
  <si>
    <t>株式会社　ミヤデン</t>
  </si>
  <si>
    <t>シバタデンキ</t>
  </si>
  <si>
    <t>アーバ・とうこう</t>
  </si>
  <si>
    <t>（名取）（有）幸洋電器</t>
  </si>
  <si>
    <t>イイダデンキ</t>
  </si>
  <si>
    <t>ミヤデンおおいずみ</t>
  </si>
  <si>
    <t>合同会社　星電器</t>
  </si>
  <si>
    <t>ミヤデン　マルリュウ</t>
  </si>
  <si>
    <t>ミヤデン　利府中央</t>
  </si>
  <si>
    <t>ミヤデン　富谷</t>
  </si>
  <si>
    <t>アーバさとう富谷店</t>
  </si>
  <si>
    <t>本宮ラジオ店</t>
  </si>
  <si>
    <t>みやぎチェーン松山店</t>
  </si>
  <si>
    <t>株式会社　平間電器</t>
  </si>
  <si>
    <t>ミヤデン岩間光熱店</t>
  </si>
  <si>
    <t>電化のマルタツ</t>
  </si>
  <si>
    <t>ミヤデン白石中央</t>
  </si>
  <si>
    <t>ミヤデン　三栄</t>
  </si>
  <si>
    <t>ミヤデン　大内</t>
  </si>
  <si>
    <t>ミヤデン　おおの</t>
  </si>
  <si>
    <t>斎藤デンキ（株）</t>
  </si>
  <si>
    <t>みやぎチェーン倶楽部いしかわ</t>
  </si>
  <si>
    <t>（有）津田電器</t>
  </si>
  <si>
    <t>みやぎチェーン白光新橋本店</t>
  </si>
  <si>
    <t>みやぎチェーン北石巻店</t>
  </si>
  <si>
    <t>みやぎチェーン白光水押店</t>
  </si>
  <si>
    <t>ミヤデン新田</t>
  </si>
  <si>
    <t>みやぎチェーン矢本店</t>
  </si>
  <si>
    <t>みやぎチェーンコンノ</t>
  </si>
  <si>
    <t>パナック・りょうごく</t>
  </si>
  <si>
    <t>涌谷）アーバ・さとう</t>
  </si>
  <si>
    <t>一迫）大江電気商会</t>
  </si>
  <si>
    <t>かのてい電機</t>
  </si>
  <si>
    <t>（有）デンキステーション</t>
  </si>
  <si>
    <t>（有）畠山電気商会</t>
  </si>
  <si>
    <t>（有）ホ－プ</t>
  </si>
  <si>
    <t>ＳＥＬＡ　ヒラサワ</t>
  </si>
  <si>
    <t>ＳＥＬＡ　モリヤ本店</t>
  </si>
  <si>
    <t>（有）もちぬし電気</t>
  </si>
  <si>
    <t>ＳＥＬＡ　ライト</t>
  </si>
  <si>
    <t>ＳＥＬＡ　モリヤ将軍野店</t>
  </si>
  <si>
    <t>（株）スマートエコライフ秋田</t>
  </si>
  <si>
    <t>（有）サンライトチェーン</t>
  </si>
  <si>
    <t>サンライトチェーン湖東店</t>
  </si>
  <si>
    <t>サンライトチェーン本荘店</t>
  </si>
  <si>
    <t>せいわ電器株式会社</t>
  </si>
  <si>
    <t>ＳＥＬＡ　ササヤ本荘店</t>
  </si>
  <si>
    <t>合同会社　鶴田電機商会</t>
  </si>
  <si>
    <t>ＳＥＬＡ　ササヤ</t>
  </si>
  <si>
    <t>ＳＥＬＡ　遠藤</t>
  </si>
  <si>
    <t>ＳＥＬＡ　こだて</t>
  </si>
  <si>
    <t>ＳＥＬＡ　ミウラ</t>
  </si>
  <si>
    <t>ＳＥＬＡ　ワカバヤシ</t>
  </si>
  <si>
    <t>ＳＥＬＡ　シロキ</t>
  </si>
  <si>
    <t>ＳＥＬＡ　角電</t>
  </si>
  <si>
    <t>ＳＥＬＡ　タカシゲ</t>
  </si>
  <si>
    <t>ＳＥＬＡ　たから</t>
  </si>
  <si>
    <t>ＳＥＬＡ　たから十文字店</t>
  </si>
  <si>
    <t>ＳＥＬＡ　しばた</t>
  </si>
  <si>
    <t>ＳＥＬＡ　みうら</t>
  </si>
  <si>
    <t>ＳＥＬＡ　えんどう</t>
  </si>
  <si>
    <t>パナデン　おおぬまでんき</t>
  </si>
  <si>
    <t>ＳＥＬＡ　おおひなた</t>
  </si>
  <si>
    <t>アール　あさくら</t>
  </si>
  <si>
    <t>阿部電機</t>
  </si>
  <si>
    <t>イトウ家電</t>
  </si>
  <si>
    <t>大竹栄電器商会</t>
  </si>
  <si>
    <t>カマクラ電器</t>
  </si>
  <si>
    <t>カワグチ電器</t>
  </si>
  <si>
    <t>（有）サガワデンキ</t>
  </si>
  <si>
    <t>推名電機　家電営業部</t>
  </si>
  <si>
    <t>（株）シダ家電販売</t>
  </si>
  <si>
    <t>エスト　中央店</t>
  </si>
  <si>
    <t>（有）鈴川イトウ電器</t>
  </si>
  <si>
    <t>デンキのイトウ</t>
  </si>
  <si>
    <t>東北電化機器販売（株）</t>
  </si>
  <si>
    <t>（株）でんきハウス　コスモス</t>
  </si>
  <si>
    <t>ナカムラ電器</t>
  </si>
  <si>
    <t>（株）ナショナル電化ストア</t>
  </si>
  <si>
    <t>アール　なかじま</t>
  </si>
  <si>
    <t>峯田電器（株）あかねヶ丘店</t>
  </si>
  <si>
    <t>和田電器</t>
  </si>
  <si>
    <t>エスト　上山</t>
  </si>
  <si>
    <t>アール　おちあい</t>
  </si>
  <si>
    <t>（有）双葉電機商会</t>
  </si>
  <si>
    <t>（有）双葉電機　久野本店</t>
  </si>
  <si>
    <t>山形そうごうテクニカルＳ天童</t>
  </si>
  <si>
    <t>ＥＬ－１グループ本部</t>
  </si>
  <si>
    <t>峯田電器（株）</t>
  </si>
  <si>
    <t>峯田電器（株）　長崎店</t>
  </si>
  <si>
    <t>梅津電器</t>
  </si>
  <si>
    <t>港屋電器（株）　神町店</t>
  </si>
  <si>
    <t>（有）元木電化ショップ</t>
  </si>
  <si>
    <t>（株）板垣無線商会</t>
  </si>
  <si>
    <t>エスト　楯岡</t>
  </si>
  <si>
    <t>港屋電器（株）</t>
  </si>
  <si>
    <t>（株）吉見電器　西川店</t>
  </si>
  <si>
    <t>（株）佐藤電機</t>
  </si>
  <si>
    <t>あい電カイノ大江店</t>
  </si>
  <si>
    <t>（株）石山真空</t>
  </si>
  <si>
    <t>あい電カイノ寒河江店</t>
  </si>
  <si>
    <t>（有）兼子電器</t>
  </si>
  <si>
    <t>佐藤無線</t>
  </si>
  <si>
    <t>（株）吉見電器　寒河江店</t>
  </si>
  <si>
    <t>（有）山形そうごうテクニカルサ</t>
  </si>
  <si>
    <t>アール　かどわき</t>
  </si>
  <si>
    <t>タンオ電器</t>
  </si>
  <si>
    <t>アール　ほそがい</t>
  </si>
  <si>
    <t>（有）ボイスヤマト</t>
  </si>
  <si>
    <t>奥山電器店</t>
  </si>
  <si>
    <t>（有）キクチテレビ店</t>
  </si>
  <si>
    <t>クマザワデンキ</t>
  </si>
  <si>
    <t>高橋なか商店</t>
  </si>
  <si>
    <t>アール　おがた</t>
  </si>
  <si>
    <t>（有）ソエカワ電器</t>
  </si>
  <si>
    <t>あい電月岡店</t>
  </si>
  <si>
    <t>有限会社　徳重電器</t>
  </si>
  <si>
    <t>パナック　エヌエス</t>
  </si>
  <si>
    <t>（有）南部電気商会</t>
  </si>
  <si>
    <t>（有）長谷川電器</t>
  </si>
  <si>
    <t>エルム　アベ</t>
  </si>
  <si>
    <t>（有）マルタキ電機商会</t>
  </si>
  <si>
    <t>高橋デンキ店</t>
  </si>
  <si>
    <t>デンキのヤマダ</t>
  </si>
  <si>
    <t>パナアース　カンノ</t>
  </si>
  <si>
    <t>（株）吉田でんき</t>
  </si>
  <si>
    <t>（株）電化ショップ梅津</t>
  </si>
  <si>
    <t>パナック　きょうえい</t>
  </si>
  <si>
    <t>パナック　ゴトウ</t>
  </si>
  <si>
    <t>東陽電器店</t>
  </si>
  <si>
    <t>ハートでんき　南陽宮内店</t>
  </si>
  <si>
    <t>パナック　ふくち</t>
  </si>
  <si>
    <t>山口デンキ</t>
  </si>
  <si>
    <t>家電館ダイニデンキ</t>
  </si>
  <si>
    <t>フタバ　長井店</t>
  </si>
  <si>
    <t>ＰＡＮＡＣ　イトウ</t>
  </si>
  <si>
    <t>（有）須貝デンキ</t>
  </si>
  <si>
    <t>高忠電器</t>
  </si>
  <si>
    <t>三陽電気</t>
  </si>
  <si>
    <t>（株）イサム電気商会</t>
  </si>
  <si>
    <t>（有）河井電気商会</t>
  </si>
  <si>
    <t>みどり電化チェーン川南マゴム店</t>
  </si>
  <si>
    <t>（有）すずきかでん</t>
  </si>
  <si>
    <t>アール　いのうえ</t>
  </si>
  <si>
    <t>（株）あい電グループ本部</t>
  </si>
  <si>
    <t>あい電ダイワ・一番館店</t>
  </si>
  <si>
    <t>有限会社でんきの小松</t>
  </si>
  <si>
    <t>みどり電化チェーン　亀ヶ崎店</t>
  </si>
  <si>
    <t>株式会社みどり電化チェーン本部</t>
  </si>
  <si>
    <t>（株）大滝電器</t>
  </si>
  <si>
    <t>あい電スガワラ店</t>
  </si>
  <si>
    <t>（有）伝智屋電化</t>
  </si>
  <si>
    <t>あい電こんの店</t>
  </si>
  <si>
    <t>みどり電化チェーン富岡佐々木店</t>
  </si>
  <si>
    <t>信夫電気店</t>
  </si>
  <si>
    <t>あい電まつやま店</t>
  </si>
  <si>
    <t>マツヤデンキ</t>
  </si>
  <si>
    <t>アール　みうら</t>
  </si>
  <si>
    <t>（株）阿蘇電機</t>
  </si>
  <si>
    <t>アール　あだち</t>
  </si>
  <si>
    <t>アール双葉さとう</t>
  </si>
  <si>
    <t>あい電ハセガワ店</t>
  </si>
  <si>
    <t>（有）ハヤシ電化ショップ</t>
  </si>
  <si>
    <t>ヤマデン</t>
  </si>
  <si>
    <t>泉デンキ</t>
  </si>
  <si>
    <t>（有）羽黒電器</t>
  </si>
  <si>
    <t>アール　こじま</t>
  </si>
  <si>
    <t>おおかわ電器株式会社</t>
  </si>
  <si>
    <t>ＩＤグループ　本部店</t>
  </si>
  <si>
    <t>ＩＤグループ　島エイコー店</t>
  </si>
  <si>
    <t>ＩＤグループいわきＳＫサービス</t>
  </si>
  <si>
    <t>ＩＤグループ　勿来トキワ店</t>
  </si>
  <si>
    <t>ＩＤグループ　柳橋中田店</t>
  </si>
  <si>
    <t>ＩＤグループ　原町あっぷる店</t>
  </si>
  <si>
    <t>ふくでん　みなみ店</t>
  </si>
  <si>
    <t>ＩＤグループ　棚倉松本店</t>
  </si>
  <si>
    <t>ふくでん　丹治</t>
  </si>
  <si>
    <t>ふくでん　タカハシ</t>
  </si>
  <si>
    <t>ＩＤグループ東和店</t>
  </si>
  <si>
    <t>ふくでん　中央店</t>
  </si>
  <si>
    <t>（株）ナカオ</t>
  </si>
  <si>
    <t>（株）ナカオ南矢野目店</t>
  </si>
  <si>
    <t>ふくでん　いずみ店</t>
  </si>
  <si>
    <t>（株）ふくでん</t>
  </si>
  <si>
    <t>ふくでん　ワタナベ</t>
  </si>
  <si>
    <t>（有）相良商事</t>
  </si>
  <si>
    <t>（株）城南電器</t>
  </si>
  <si>
    <t>ＩＤグループ　中田クマダ店</t>
  </si>
  <si>
    <t>ＩＤグループ　三穂田塩田店</t>
  </si>
  <si>
    <t>サンエス</t>
  </si>
  <si>
    <t>東洋電設（有）</t>
  </si>
  <si>
    <t>ＩＤグループ　台新七海店</t>
  </si>
  <si>
    <t>でんき倶楽部　ひらお</t>
  </si>
  <si>
    <t>（有）本田電器商会</t>
  </si>
  <si>
    <t>ＩＤグループ　成山星店</t>
  </si>
  <si>
    <t>ＩＤグループ　ヨドヤ</t>
  </si>
  <si>
    <t>パナピア　いわき</t>
  </si>
  <si>
    <t>でんきプラザおかだ</t>
  </si>
  <si>
    <t>でんきプラザシンセイ</t>
  </si>
  <si>
    <t>でんきプラザ協和</t>
  </si>
  <si>
    <t>（株）光成社</t>
  </si>
  <si>
    <t>でんき倶楽部にいつま</t>
  </si>
  <si>
    <t>でんきプラザドイ</t>
  </si>
  <si>
    <t>でんきプラザ名和</t>
  </si>
  <si>
    <t>株式会社ネモトムセン</t>
  </si>
  <si>
    <t>久野電化無線商会</t>
  </si>
  <si>
    <t>でんきプラザカナザワ</t>
  </si>
  <si>
    <t>株式会社でんきプラザ</t>
  </si>
  <si>
    <t>株式会社　ユモト電器</t>
  </si>
  <si>
    <t>でんき倶楽部　たけだ</t>
  </si>
  <si>
    <t>（有）はんざわでんき</t>
  </si>
  <si>
    <t>ふくでん　かとう</t>
  </si>
  <si>
    <t>ふくでん　太陽</t>
  </si>
  <si>
    <t>（有）保原ナショナルセンター</t>
  </si>
  <si>
    <t>（株）ナカオ、シンワ国見店</t>
  </si>
  <si>
    <t>（有）本田電機商会　福島店</t>
  </si>
  <si>
    <t>（有）本田電機商会　小浜店</t>
  </si>
  <si>
    <t>（株）斎藤電器商会</t>
  </si>
  <si>
    <t>ＩＤグループ　只見サカイ店</t>
  </si>
  <si>
    <t>斎藤ラジオ店</t>
  </si>
  <si>
    <t>星電機商会</t>
  </si>
  <si>
    <t>（有）船引ラジオ商会</t>
  </si>
  <si>
    <t>（株）滝本電器</t>
  </si>
  <si>
    <t>でんきプラザ永橋</t>
  </si>
  <si>
    <t>ＩＤグループ　相馬ワタナベ店</t>
  </si>
  <si>
    <t>ライフアップ　昭栄</t>
  </si>
  <si>
    <t>フォーエスつくば　なかむら</t>
  </si>
  <si>
    <t>フォーエスつくば　シオタ</t>
  </si>
  <si>
    <t>フォーエスつくば　トチモト</t>
  </si>
  <si>
    <t>ＥＣＯアクセスチェーン下妻店</t>
  </si>
  <si>
    <t>ＥＣＯアクセスチェーンコーエー</t>
  </si>
  <si>
    <t>ＥＣＯアクセスチェーンミヤタ店</t>
  </si>
  <si>
    <t>（株）ツカダ</t>
  </si>
  <si>
    <t>フォーエスつくば　モトハシ</t>
  </si>
  <si>
    <t>（有）ポートワン　ヤマサ</t>
  </si>
  <si>
    <t>フォーエスつくば　イイダ</t>
  </si>
  <si>
    <t>稲葉電機</t>
  </si>
  <si>
    <t>ＥＣＯアクセスチェーンつくば店</t>
  </si>
  <si>
    <t>ＥＣＯアクセスチェーン本店</t>
  </si>
  <si>
    <t>ＥＣＯアクセスチェーン本部</t>
  </si>
  <si>
    <t>株式会社ライフアップ　茨城</t>
  </si>
  <si>
    <t>ライフアップ　柳田</t>
  </si>
  <si>
    <t>ホソヤデンキ</t>
  </si>
  <si>
    <t>ＥＣＯアクセスチェーン西牛ヶ谷</t>
  </si>
  <si>
    <t>ライフアップウスハ</t>
  </si>
  <si>
    <t>ライフアップ　トミタ</t>
  </si>
  <si>
    <t>ライフアップ　フジタ</t>
  </si>
  <si>
    <t>株式会社フォーエスつくば　本部</t>
  </si>
  <si>
    <t>フォーエスつくば　ハギヤ</t>
  </si>
  <si>
    <t>ＥＣＯアクセスチェーン境店</t>
  </si>
  <si>
    <t>フォーエスつくば　おおがみ</t>
  </si>
  <si>
    <t>フォーエスつくば　タカハシ</t>
  </si>
  <si>
    <t>東海電機商会</t>
  </si>
  <si>
    <t>ライフアップみつぎ</t>
  </si>
  <si>
    <t>ライフアップ　久保田</t>
  </si>
  <si>
    <t>フォーエスつくば　ファースト</t>
  </si>
  <si>
    <t>フォーエスつくば　ウエダ</t>
  </si>
  <si>
    <t>フォーエスつくば　ウエダ美野里</t>
  </si>
  <si>
    <t>（株）大嶋電機商会</t>
  </si>
  <si>
    <t>（有）北関東電子</t>
  </si>
  <si>
    <t>電ねっと　ナカヤマ</t>
  </si>
  <si>
    <t>フジクラデンキ</t>
  </si>
  <si>
    <t>（株）小林電気商会　葉鹿店</t>
  </si>
  <si>
    <t>すまいる電機イマフク</t>
  </si>
  <si>
    <t>すまいる電機　足利店</t>
  </si>
  <si>
    <t>（株）ニエダ</t>
  </si>
  <si>
    <t>藤倉電気（株）</t>
  </si>
  <si>
    <t>藤倉電気（株）佐野店</t>
  </si>
  <si>
    <t>藤倉電気（株）館林店</t>
  </si>
  <si>
    <t>（株）ニエダ　パナハート赤坂</t>
  </si>
  <si>
    <t>電ねっと　ナガシマ</t>
  </si>
  <si>
    <t>藤倉電気（株）栃木店</t>
  </si>
  <si>
    <t>パナウィスタ　ソノベ</t>
  </si>
  <si>
    <t>（株）ヒラオカ</t>
  </si>
  <si>
    <t>（株）萩野電気</t>
  </si>
  <si>
    <t>（株）カコ</t>
  </si>
  <si>
    <t>（有）野澤電器</t>
  </si>
  <si>
    <t>フクトミデンキ</t>
  </si>
  <si>
    <t>藤倉電気（株）大平店</t>
  </si>
  <si>
    <t>電ねっと　コダイラ</t>
  </si>
  <si>
    <t>電ねっと　本部</t>
  </si>
  <si>
    <t>藤倉電気（株）江曽島店</t>
  </si>
  <si>
    <t>電ねっと　クワジマ</t>
  </si>
  <si>
    <t>電ねっと　アサノ</t>
  </si>
  <si>
    <t>電ねっと　アトム</t>
  </si>
  <si>
    <t>電ねっと　アサノ高橋店</t>
  </si>
  <si>
    <t>（有）サカワデンキ</t>
  </si>
  <si>
    <t>電ねっと　シマ</t>
  </si>
  <si>
    <t>（有）ハヤシ無線</t>
  </si>
  <si>
    <t>（有）デンキのスマイル</t>
  </si>
  <si>
    <t>電ねっと　シラサキ</t>
  </si>
  <si>
    <t>浅見電気商会</t>
  </si>
  <si>
    <t>電ねっと　シミズ</t>
  </si>
  <si>
    <t>すまいる電機　鹿沼店</t>
  </si>
  <si>
    <t>塚原電気（株）</t>
  </si>
  <si>
    <t>電ねっと　クリハラ</t>
  </si>
  <si>
    <t>電ねっと　やまざき</t>
  </si>
  <si>
    <t>（有）杉山電機商会</t>
  </si>
  <si>
    <t>サニーハウス</t>
  </si>
  <si>
    <t>カミヤマデンキ</t>
  </si>
  <si>
    <t>（有）郡司電器　氏家店</t>
  </si>
  <si>
    <t>電ねっと　ヒグチ</t>
  </si>
  <si>
    <t>（有）エビス電器</t>
  </si>
  <si>
    <t>電ねっとヒグチ　ふるや店</t>
  </si>
  <si>
    <t>電ねっと　オリオン</t>
  </si>
  <si>
    <t>パナトピア　ミツハシ</t>
  </si>
  <si>
    <t>（有）郡司電器・西那須野店</t>
  </si>
  <si>
    <t>（有）エビス電器　大金</t>
  </si>
  <si>
    <t>（有）タケムラ　デンキ</t>
  </si>
  <si>
    <t>カスオ電機商会</t>
  </si>
  <si>
    <t>（有）青木電器商会・総和店</t>
  </si>
  <si>
    <t>藤倉電気（株）古河店</t>
  </si>
  <si>
    <t>（有）青木電器商会・ククヤ台店</t>
  </si>
  <si>
    <t>ＥＣＯアクセスチェーン古河店</t>
  </si>
  <si>
    <t>（有）青木電器商会・栗橋店</t>
  </si>
  <si>
    <t>（有）黒崎無線電機商会</t>
  </si>
  <si>
    <t>レッツ　クロサキ</t>
  </si>
  <si>
    <t>ジー・オー・フードＳ高崎売店</t>
  </si>
  <si>
    <t>でんきのヤマグチ　吉井店</t>
  </si>
  <si>
    <t>（有）清水電器</t>
  </si>
  <si>
    <t>（有）行方電機</t>
  </si>
  <si>
    <t>クリハラデンキ</t>
  </si>
  <si>
    <t>電ねっと　セキナン</t>
  </si>
  <si>
    <t>（有）明光電器商会</t>
  </si>
  <si>
    <t>（有）ハチスデンキ</t>
  </si>
  <si>
    <t>（有）井上電気商会</t>
  </si>
  <si>
    <t>（有）吉田電器商会</t>
  </si>
  <si>
    <t>サーバント　カミムラ</t>
  </si>
  <si>
    <t>（有）飯島電機商会</t>
  </si>
  <si>
    <t>電ねっと　ベストワン</t>
  </si>
  <si>
    <t>（株）タカラコーポレーション</t>
  </si>
  <si>
    <t>塚越電器　鳥山店</t>
  </si>
  <si>
    <t>上村電機</t>
  </si>
  <si>
    <t>タカラリビング</t>
  </si>
  <si>
    <t>すまいる電機　本店</t>
  </si>
  <si>
    <t>リバーワン</t>
  </si>
  <si>
    <t>ライフパートナータキグチ</t>
  </si>
  <si>
    <t>すまいる電機　光英</t>
  </si>
  <si>
    <t>ＬＰヤマノイ　オオハシテン</t>
  </si>
  <si>
    <t>（株）ライフパートナーヤマノイ</t>
  </si>
  <si>
    <t>（株）ライフパートナー</t>
  </si>
  <si>
    <t>すまいる電機　アオノ</t>
  </si>
  <si>
    <t>すまいる電機　あおき</t>
  </si>
  <si>
    <t>ライフパートナーマルビー</t>
  </si>
  <si>
    <t>ライフパートナーアキマ</t>
  </si>
  <si>
    <t>（有）アレックス　アライデンカ</t>
  </si>
  <si>
    <t>（有）大安家庭電器</t>
  </si>
  <si>
    <t>有限会社ビリオン</t>
  </si>
  <si>
    <t>パフォレ　中野店</t>
  </si>
  <si>
    <t>すまいる電機　邑楽店</t>
  </si>
  <si>
    <t>パナピット北部　株式会社</t>
  </si>
  <si>
    <t>（株）アイトップでんきのワンズ</t>
  </si>
  <si>
    <t>Ｓ－ＬＩＮＫ　イワシタ</t>
  </si>
  <si>
    <t>スマイルワン　ナカクボ店</t>
  </si>
  <si>
    <t>スマイルワン　オカノ</t>
  </si>
  <si>
    <t>Ｓ－ＬＩＮＫ　ヌマノ</t>
  </si>
  <si>
    <t>Ｓ－ＬＩＮＫ　ハヤシ</t>
  </si>
  <si>
    <t>クニトモ電器（株）</t>
  </si>
  <si>
    <t>ＤＬＳ　オンダ</t>
  </si>
  <si>
    <t>Ｓ－ＬＩＮＫ　スター本店</t>
  </si>
  <si>
    <t>ＤＬＳ　イイダ</t>
  </si>
  <si>
    <t>Ｓ－ＬＩＮＫスター岩槻東町店</t>
  </si>
  <si>
    <t>Ｓ－ＬＩＮＫ　たざき</t>
  </si>
  <si>
    <t>Ｓ－ＬＩＮＫ　クロス</t>
  </si>
  <si>
    <t>Ｓ－ＬＩＮＫ　カミツマ</t>
  </si>
  <si>
    <t>（株）Ｓ－ＬＩＮＫ</t>
  </si>
  <si>
    <t>おうちサポート　協和</t>
  </si>
  <si>
    <t>（株）小林電機　閏戸店</t>
  </si>
  <si>
    <t>ユー・ミックスバイパス店</t>
  </si>
  <si>
    <t>スマイルワン　サイトウ</t>
  </si>
  <si>
    <t>スマイルワン　ツチヤ</t>
  </si>
  <si>
    <t>ＤＬＳ　アンクル</t>
  </si>
  <si>
    <t>ドリーム・ライフ・サポート本部</t>
  </si>
  <si>
    <t>ＤＬＳ　サンロード</t>
  </si>
  <si>
    <t>パナランド　コトブキ</t>
  </si>
  <si>
    <t>浅沼電気商会</t>
  </si>
  <si>
    <t>都電気商会</t>
  </si>
  <si>
    <t>（有）サイコ－</t>
  </si>
  <si>
    <t>スマイルワン　みよし</t>
  </si>
  <si>
    <t>（有）遠藤電気商会　栄和店</t>
  </si>
  <si>
    <t>（有）細田無線</t>
  </si>
  <si>
    <t>（有）譽田電器</t>
  </si>
  <si>
    <t>タカチホ電機　朝志ケ丘</t>
  </si>
  <si>
    <t>（有）中央電化　朝霞店</t>
  </si>
  <si>
    <t>（有）中央電化　和光店</t>
  </si>
  <si>
    <t>（有）藤田電気</t>
  </si>
  <si>
    <t>（株）タカチホ電機　宗岡本店</t>
  </si>
  <si>
    <t>（有）中央電化　練馬店</t>
  </si>
  <si>
    <t>（有）中央電化　東十条店</t>
  </si>
  <si>
    <t>Ｓ－ＬＩＮＫ　かわしょう</t>
  </si>
  <si>
    <t>Ｓ－ＬＩＮＫ　モロオカ</t>
  </si>
  <si>
    <t>Ｓ－ＬＩＮＫ　トリイ</t>
  </si>
  <si>
    <t>富士電化サービス</t>
  </si>
  <si>
    <t>株式会社エコショップドイ</t>
  </si>
  <si>
    <t>（有）間野電気商会</t>
  </si>
  <si>
    <t>スマイルワン　くどう</t>
  </si>
  <si>
    <t>スマイルワン　イヌデン</t>
  </si>
  <si>
    <t>ＤＬＳ　オカモト</t>
  </si>
  <si>
    <t>スマイルワン　きゅうでん</t>
  </si>
  <si>
    <t>（株）松井電器商会</t>
  </si>
  <si>
    <t>Ｓ－ＬＩＮＫ　ハニー</t>
  </si>
  <si>
    <t>高橋電気株式会社</t>
  </si>
  <si>
    <t>Ｓ－ＬＩＮＫ　やまき</t>
  </si>
  <si>
    <t>株式会社おうちサポート本部</t>
  </si>
  <si>
    <t>おうちサポート　かねこ</t>
  </si>
  <si>
    <t>おうちサポート　つねみ</t>
  </si>
  <si>
    <t>Ｓ－ＬＩＮＫ　クボデン</t>
  </si>
  <si>
    <t>Ｓ－ＬＩＮＫ　クボデンカミシバ</t>
  </si>
  <si>
    <t>おうちサポートフラワー</t>
  </si>
  <si>
    <t>おうちサポートアザミ</t>
  </si>
  <si>
    <t>ＤＬＳニッショー</t>
  </si>
  <si>
    <t>パナピット　アザミ</t>
  </si>
  <si>
    <t>Ｓ－ＬＩＮＫ　ファミリー</t>
  </si>
  <si>
    <t>ヤクシン電器</t>
  </si>
  <si>
    <t>おうちサポート　モテギ</t>
  </si>
  <si>
    <t>Ｓ－ＬＩＮＫ　寄居ぎんせん堂</t>
  </si>
  <si>
    <t>パナピット　コダマデンカ</t>
  </si>
  <si>
    <t>ＤＬＳ　たじま</t>
  </si>
  <si>
    <t>パナピット　エルフ</t>
  </si>
  <si>
    <t>エコハウス　モリヤ</t>
  </si>
  <si>
    <t>おうちサポート　フカイ</t>
  </si>
  <si>
    <t>おうちサポート　フカイ前谷</t>
  </si>
  <si>
    <t>中西電機　桜ヶ丘店</t>
  </si>
  <si>
    <t>パナピット　サオトメ</t>
  </si>
  <si>
    <t>おうちサポート　コボリ</t>
  </si>
  <si>
    <t>ＤＬＳ　つじや</t>
  </si>
  <si>
    <t>ＤＬＳ　はなさき</t>
  </si>
  <si>
    <t>パナピット　ヤマモト</t>
  </si>
  <si>
    <t>ライフパートナーいとう湊町店</t>
  </si>
  <si>
    <t>でんきのヨシナカ</t>
  </si>
  <si>
    <t>有）村上電化センタ－</t>
  </si>
  <si>
    <t>すまいるプラザＣ袖ヶ浦ＨＩＳ店</t>
  </si>
  <si>
    <t>ｅ－Ｌｉｆｅ　のじま</t>
  </si>
  <si>
    <t>ｅ－Ｌｉｆｅ　タケダ</t>
  </si>
  <si>
    <t>（株）ｅ－Ｌｉｆｅ　本部</t>
  </si>
  <si>
    <t>久保電気</t>
  </si>
  <si>
    <t>Ｐｌｕｇ－ｉｎ　トミナガ</t>
  </si>
  <si>
    <t>ライフパートナー　シーズあきば</t>
  </si>
  <si>
    <t>ｅ－Ｌｉｆｅ　みやうち</t>
  </si>
  <si>
    <t>ｅ－Ｌｉｆｅ　なかむら</t>
  </si>
  <si>
    <t>（株）ツクモデンキ</t>
  </si>
  <si>
    <t>ｅ－Ｌｉｆｅ　はせがわ</t>
  </si>
  <si>
    <t>（有）ナベック</t>
  </si>
  <si>
    <t>ｅ－Ｌｉｆｅ　なかむら匝瑳店</t>
  </si>
  <si>
    <t>ＰｒｏＬｉｎｋ　みゆき</t>
  </si>
  <si>
    <t>ツクモデンキ　都賀店</t>
  </si>
  <si>
    <t>（有）大和電器</t>
  </si>
  <si>
    <t>ＰｒｏＬｉｎｋ　おざわ</t>
  </si>
  <si>
    <t>ヤマギシでんき</t>
  </si>
  <si>
    <t>プラス・ショップ　ＩＴＯ</t>
  </si>
  <si>
    <t>株）半田電気</t>
  </si>
  <si>
    <t>プラス・ショップ　ニシザカ</t>
  </si>
  <si>
    <t>プラス・ショップ　明光</t>
  </si>
  <si>
    <t>すまいるプラザＣアイシン店</t>
  </si>
  <si>
    <t>ツダヌマ電器（株）大久保店</t>
  </si>
  <si>
    <t>ツダヌマ電器（株）本部</t>
  </si>
  <si>
    <t>ツダヌマ電器（株）　倉庫</t>
  </si>
  <si>
    <t>ツダヌマ電器　米本店</t>
  </si>
  <si>
    <t>ツダヌマ電器（株）高根木戸店</t>
  </si>
  <si>
    <t>プラス・ショップ　ヨシザワ</t>
  </si>
  <si>
    <t>ライフパートナーいとう</t>
  </si>
  <si>
    <t>株式会社プラス・ショップ</t>
  </si>
  <si>
    <t>プラス・ショップ　むらやま</t>
  </si>
  <si>
    <t>プラス・ショップ　ムラタ</t>
  </si>
  <si>
    <t>プラス・ショップ　光陽</t>
  </si>
  <si>
    <t>プラス・ショップ　ナンモ本部店</t>
  </si>
  <si>
    <t>プラス・ショップ　習志野</t>
  </si>
  <si>
    <t>ＰｒｏＬｉｎｋ　中央野田店</t>
  </si>
  <si>
    <t>株式会社ＰｒｏＬｉｎｋ</t>
  </si>
  <si>
    <t>ＰｒｏＬｉｎｋ　ひばり堂</t>
  </si>
  <si>
    <t>ＰｒｏＬｉｎｋ　ラーク</t>
  </si>
  <si>
    <t>ＰｒｏＬｉｎｋ　かわの本部店</t>
  </si>
  <si>
    <t>ＰｒｏＬｉｎｋ　かわの我孫子店</t>
  </si>
  <si>
    <t>はしもと電器</t>
  </si>
  <si>
    <t>ＰｒｏＬｉｎｋ　シンザワ</t>
  </si>
  <si>
    <t>ＰｒｏＬｉｎｋ　石橋</t>
  </si>
  <si>
    <t>ＰｒｏＬｉｎｋ　ムラカミ</t>
  </si>
  <si>
    <t>パ－ム　コバタ馬橋店</t>
  </si>
  <si>
    <t>ＰｒｏＬｉｎｋ　ササキ</t>
  </si>
  <si>
    <t>（有）高橋テレビ店</t>
  </si>
  <si>
    <t>Ｐｌｕｇ－ｉｎ　ニシムラ</t>
  </si>
  <si>
    <t>ニューライフ　しみず</t>
  </si>
  <si>
    <t>Ｐｌｕｇ－ｉｎ　いしい木更津店</t>
  </si>
  <si>
    <t>Ｐｌｕｇ－ｉｎ　いしい畑沢店</t>
  </si>
  <si>
    <t>Ｐｌｕｇ－ｉｎ　おぐら</t>
  </si>
  <si>
    <t>Ｐｌｕｇ－ｉｎ　いしい松丘店</t>
  </si>
  <si>
    <t>Ｐｌｕｇ－ｉｎ　本部</t>
  </si>
  <si>
    <t>Ｐｌｕｇ－ｉｎ　ヤマダ</t>
  </si>
  <si>
    <t>Ｐｌｕｇ－ｉｎ　タニ</t>
  </si>
  <si>
    <t>すまいるプラザＣ須藤店</t>
  </si>
  <si>
    <t>（有）ツユザキ電器</t>
  </si>
  <si>
    <t>すまいるプラザチェーン仲店</t>
  </si>
  <si>
    <t>ＰｒｏＬｉｎｋ　日の出</t>
  </si>
  <si>
    <t>すまいるプラザチェーン本部</t>
  </si>
  <si>
    <t>すまいるプラザＣ本部店きたざわ</t>
  </si>
  <si>
    <t>有限会社住吉電器　赤羽店</t>
  </si>
  <si>
    <t>（合資）丸高商店</t>
  </si>
  <si>
    <t>株式会社まさご電機</t>
  </si>
  <si>
    <t>株式会社まさご電機浦安店</t>
  </si>
  <si>
    <t>ライフテクト　イトウ</t>
  </si>
  <si>
    <t>志村電機商会</t>
  </si>
  <si>
    <t>ライフテクト　ウチダ</t>
  </si>
  <si>
    <t>有限会社　北村電気商会</t>
  </si>
  <si>
    <t>ライフテクト　ベック</t>
  </si>
  <si>
    <t>（株）ライフテクト　本部</t>
  </si>
  <si>
    <t>ライフテクト　ヤマグチ商品Ｃ</t>
  </si>
  <si>
    <t>ライフテクト　ヤマグチ</t>
  </si>
  <si>
    <t>ライフテクト　ヤマグチ根岸</t>
  </si>
  <si>
    <t>ライフテクト　ヤマグチサービス</t>
  </si>
  <si>
    <t>（株）　野村電気　柴又</t>
  </si>
  <si>
    <t>ノムラ　ムセン</t>
  </si>
  <si>
    <t>クサマデンキ（株）</t>
  </si>
  <si>
    <t>生活彩館　むらやま電器</t>
  </si>
  <si>
    <t>小岩家電お花茶屋店</t>
  </si>
  <si>
    <t>江戸川電化フルタ</t>
  </si>
  <si>
    <t>杉下電器商会</t>
  </si>
  <si>
    <t>エニータイム　エイデン</t>
  </si>
  <si>
    <t>市原電化サービス</t>
  </si>
  <si>
    <t>ＡＶＡＮＴ　レッツヤマギシＰ２</t>
  </si>
  <si>
    <t>生活彩館キシモトデンキ八潮店</t>
  </si>
  <si>
    <t>（有）デンキ館　ノバ</t>
  </si>
  <si>
    <t>（有）久保田商店</t>
  </si>
  <si>
    <t>（株）　近藤電機商会</t>
  </si>
  <si>
    <t>（有）　杉田電機商会　（台東）</t>
  </si>
  <si>
    <t>東陽電気（株）設備営業課</t>
  </si>
  <si>
    <t>（有）大橋電気商会（鐘ケ渕）</t>
  </si>
  <si>
    <t>（株）電　子　堂</t>
  </si>
  <si>
    <t>（株）清　水　電　気</t>
  </si>
  <si>
    <t>（株）ワタナベ電器サービス</t>
  </si>
  <si>
    <t>（有）ヤマザキ電化　梅屋敷店</t>
  </si>
  <si>
    <t>（株）ワタナベ電器サービス池上</t>
  </si>
  <si>
    <t>（有）ヤマザキ電化　下丸子店</t>
  </si>
  <si>
    <t>（有）藤田電気商会</t>
  </si>
  <si>
    <t>（有）ヤマザキ電化　久ケ原店</t>
  </si>
  <si>
    <t>（株）ＶＩＰ　三晃</t>
  </si>
  <si>
    <t>（株）パナハルス三晃　蒲田店</t>
  </si>
  <si>
    <t>（株）パナハルス三晃</t>
  </si>
  <si>
    <t>（有）ヤマザキ電化　池上館</t>
  </si>
  <si>
    <t>（有）ヤマザキ電化　鹿島田店</t>
  </si>
  <si>
    <t>（有）田中無線</t>
  </si>
  <si>
    <t>菊地電器大井店</t>
  </si>
  <si>
    <t>（株）菊地電器</t>
  </si>
  <si>
    <t>（有）ウヅキデンキ</t>
  </si>
  <si>
    <t>株式会社ししど</t>
  </si>
  <si>
    <t>（株）パナ電器</t>
  </si>
  <si>
    <t>（株）日の出電機　三軒茶屋店</t>
  </si>
  <si>
    <t>（有）電化サロンシナガワ</t>
  </si>
  <si>
    <t>株式会社京王電業社成城店</t>
  </si>
  <si>
    <t>（株）日の出電機　本社</t>
  </si>
  <si>
    <t>アオキデンキ</t>
  </si>
  <si>
    <t>（有）共栄電器　（洗足本店）</t>
  </si>
  <si>
    <t>（有）共栄電器加藤店</t>
  </si>
  <si>
    <t>（株）日の出電機家電・住設セン</t>
  </si>
  <si>
    <t>（株）三晃電気</t>
  </si>
  <si>
    <t>（株）リビング　ニホンドウ</t>
  </si>
  <si>
    <t>（有）パラックス</t>
  </si>
  <si>
    <t>（株）日の出電機　白金店</t>
  </si>
  <si>
    <t>（株）京王電業社本店</t>
  </si>
  <si>
    <t>（株）日の出電機商事部</t>
  </si>
  <si>
    <t>株）日の出電機住設工事センター</t>
  </si>
  <si>
    <t>（株）京王電業社　十号通店</t>
  </si>
  <si>
    <t>（株）　三　平　商　会</t>
  </si>
  <si>
    <t>（有）ワガヤ電気商会</t>
  </si>
  <si>
    <t>（有）古田電気商会</t>
  </si>
  <si>
    <t>（有）古川橋電気商会</t>
  </si>
  <si>
    <t>浜野無線株式会社　芝店</t>
  </si>
  <si>
    <t>中村電設</t>
  </si>
  <si>
    <t>株式会社　アサヒソニック</t>
  </si>
  <si>
    <t>（株）清和電機　本店</t>
  </si>
  <si>
    <t>（有）中村電気商会　本店</t>
  </si>
  <si>
    <t>中野）ナショナルブラザ－ス商会</t>
  </si>
  <si>
    <t>（有）　湯川電気商会</t>
  </si>
  <si>
    <t>（有）榎本電機</t>
  </si>
  <si>
    <t>（株）清和電機　和田店</t>
  </si>
  <si>
    <t>（株）清和電機　方南店</t>
  </si>
  <si>
    <t>ナショナルブラザ－ス商会</t>
  </si>
  <si>
    <t>（株）デンカランド</t>
  </si>
  <si>
    <t>くらしテック相川方南町店</t>
  </si>
  <si>
    <t>株式会社くらしテック</t>
  </si>
  <si>
    <t>くらしテックミヨシヤ久我山店</t>
  </si>
  <si>
    <t>はぁふたいむ</t>
  </si>
  <si>
    <t>くらしテック佐藤高田馬場店</t>
  </si>
  <si>
    <t>（有）篠原電気</t>
  </si>
  <si>
    <t>（有）ノ－ブルテレビ商会</t>
  </si>
  <si>
    <t>くらしテックサトウ北新宿店</t>
  </si>
  <si>
    <t>くらしテックサトウ戸山店</t>
  </si>
  <si>
    <t>タケザワ電化</t>
  </si>
  <si>
    <t>谷　電　器　商　会</t>
  </si>
  <si>
    <t>市橋電気　飯能店</t>
  </si>
  <si>
    <t>株式会社　ミタカ電器</t>
  </si>
  <si>
    <t>クマガイデンキ株式会社</t>
  </si>
  <si>
    <t>株式会社　マルエス佐藤電気</t>
  </si>
  <si>
    <t>サトウ　デンキ</t>
  </si>
  <si>
    <t>（株）高坂デンキ商会（国領店</t>
  </si>
  <si>
    <t>（株）高坂デンキ商会多摩川住宅</t>
  </si>
  <si>
    <t>ライフテクト　ヤザワ</t>
  </si>
  <si>
    <t>元気チェーンあかしあ店</t>
  </si>
  <si>
    <t>元気チェーン国分寺店</t>
  </si>
  <si>
    <t>コヤマデンキ　羽衣店</t>
  </si>
  <si>
    <t>有限会社　セイブデンキ</t>
  </si>
  <si>
    <t>三平商会</t>
  </si>
  <si>
    <t>くらしテックすずき椎名町店</t>
  </si>
  <si>
    <t>くらしテックひろせ志村店</t>
  </si>
  <si>
    <t>共和電化祐天寺店（オサダ家電）</t>
  </si>
  <si>
    <t>クサジマ電器（株）緑ヶ丘店</t>
  </si>
  <si>
    <t>ＡＣＯＳ　平井店</t>
  </si>
  <si>
    <t>株式会社まちの電器</t>
  </si>
  <si>
    <t>あさひでんき　浅田店</t>
  </si>
  <si>
    <t>あさひでんき　河原町店</t>
  </si>
  <si>
    <t>あさひでんき　塚越店</t>
  </si>
  <si>
    <t>あさひでんき　千代ヶ丘店</t>
  </si>
  <si>
    <t>エレポートチェーン　小倉店</t>
  </si>
  <si>
    <t>専電館　　ビッグプラグ</t>
  </si>
  <si>
    <t>専電館　　おおつか</t>
  </si>
  <si>
    <t>専電館　　はくおう</t>
  </si>
  <si>
    <t>（株）専電館　本部</t>
  </si>
  <si>
    <t>あさひでんき　中原店</t>
  </si>
  <si>
    <t>元気チェーン宮前店</t>
  </si>
  <si>
    <t>あさひでんき　サギヌマ店</t>
  </si>
  <si>
    <t>（株）ハマデン　三井店</t>
  </si>
  <si>
    <t>エレポートチェーン　登戸店</t>
  </si>
  <si>
    <t>ハマデン　グリ－ンプラザ</t>
  </si>
  <si>
    <t>あさひでんき　中野島本部店</t>
  </si>
  <si>
    <t>スセキ電気チェーン　馬堀店</t>
  </si>
  <si>
    <t>エレポートチェーン　すすき野店</t>
  </si>
  <si>
    <t>スセキ電気チェーン　大矢部店</t>
  </si>
  <si>
    <t>エコハウス　本部</t>
  </si>
  <si>
    <t>エコハウス　三ツ沢</t>
  </si>
  <si>
    <t>エコハウス　反町</t>
  </si>
  <si>
    <t>エコハウス　大口</t>
  </si>
  <si>
    <t>フクダデンキ　六角橋</t>
  </si>
  <si>
    <t>フクダデンキ　大倉山</t>
  </si>
  <si>
    <t>フクダデンキ　妙蓮寺</t>
  </si>
  <si>
    <t>株）ＶＩＰ三晃　妙蓮寺店</t>
  </si>
  <si>
    <t>有）坂口電気店　新吉田店</t>
  </si>
  <si>
    <t>エレポートチェーン　勝田店</t>
  </si>
  <si>
    <t>（有）大丸電機大棚店</t>
  </si>
  <si>
    <t>フクダデンキ　市ヶ尾</t>
  </si>
  <si>
    <t>エレポートチェーン　本部店</t>
  </si>
  <si>
    <t>あさひでんき　川和店</t>
  </si>
  <si>
    <t>有限会社　松川電器</t>
  </si>
  <si>
    <t>エコハウス　西谷</t>
  </si>
  <si>
    <t>シンセツ電器　くぬぎ台</t>
  </si>
  <si>
    <t>アヅマ電器Ｇ　鶴ヶ峰店</t>
  </si>
  <si>
    <t>まいでん　左近山店</t>
  </si>
  <si>
    <t>ライフテクト　エース万騎が原店</t>
  </si>
  <si>
    <t>エコハウス　希望が丘</t>
  </si>
  <si>
    <t>アヅマ電器Ｇ　三ツ境店</t>
  </si>
  <si>
    <t>アヅマ電器Ｇ　めいせい店</t>
  </si>
  <si>
    <t>アヅマ電器Ｇ　ソトカワ店</t>
  </si>
  <si>
    <t>アヅマ電器Ｇ　戸塚本店</t>
  </si>
  <si>
    <t>ライフテクト　エース緑園店</t>
  </si>
  <si>
    <t>（株）久米電機商会</t>
  </si>
  <si>
    <t>（有）中村電機商会</t>
  </si>
  <si>
    <t>マイテック</t>
  </si>
  <si>
    <t>スセキ電気チェーン　横浜南店</t>
  </si>
  <si>
    <t>（有）福田電気商会　岡村店</t>
  </si>
  <si>
    <t>でんきのてづか　鶴見店</t>
  </si>
  <si>
    <t>専電館　　シンコウ</t>
  </si>
  <si>
    <t>あさひでんき　市場店</t>
  </si>
  <si>
    <t>まいでん　いずみ　長井店</t>
  </si>
  <si>
    <t>まいでん　コーヨー　鴨居店</t>
  </si>
  <si>
    <t>まいでん　本店</t>
  </si>
  <si>
    <t>スセキ電気チェーン　逸見本店</t>
  </si>
  <si>
    <t>まいでん　ハイランド店</t>
  </si>
  <si>
    <t>株）ファミリー電気商会本部店</t>
  </si>
  <si>
    <t>株）ファミリー電気商会大津店</t>
  </si>
  <si>
    <t>株）ファミリー電気商会平坂店</t>
  </si>
  <si>
    <t>まいでん　岩戸店</t>
  </si>
  <si>
    <t>まいでん浦賀店</t>
  </si>
  <si>
    <t>株）ファミリー電気商会逗子店</t>
  </si>
  <si>
    <t>まいでん　ヨシダ　三浦海岸店</t>
  </si>
  <si>
    <t>まいでん　みうら三崎口店</t>
  </si>
  <si>
    <t>まいでんみうら城山店</t>
  </si>
  <si>
    <t>まいでん　鎌倉店</t>
  </si>
  <si>
    <t>有）西山電化サービス</t>
  </si>
  <si>
    <t>有）湘南台富士見電気フジサワ店</t>
  </si>
  <si>
    <t>α湘南　あすか</t>
  </si>
  <si>
    <t>アルファ湘南　株式会社</t>
  </si>
  <si>
    <t>α湘南　あすか　南</t>
  </si>
  <si>
    <t>α湘南　よしかわ</t>
  </si>
  <si>
    <t>みながわでんき</t>
  </si>
  <si>
    <t>エレポートチェーン　片倉店</t>
  </si>
  <si>
    <t>株）和田電機　富水店</t>
  </si>
  <si>
    <t>（株）ＨＯＵＳＥラボ不動産</t>
  </si>
  <si>
    <t>株）和田電機　大井店</t>
  </si>
  <si>
    <t>（株）和田電機　本部</t>
  </si>
  <si>
    <t>エレポートチェーン　千年店</t>
  </si>
  <si>
    <t>（有）井上電器商会</t>
  </si>
  <si>
    <t>株）松本テレビ商会　国府津店</t>
  </si>
  <si>
    <t>株）松本テレビ商会　本部</t>
  </si>
  <si>
    <t>田所電気店</t>
  </si>
  <si>
    <t>α湘南　カネコ</t>
  </si>
  <si>
    <t>（株）ライト田名店</t>
  </si>
  <si>
    <t>（有）二見電機商会</t>
  </si>
  <si>
    <t>α湘南　三響</t>
  </si>
  <si>
    <t>エレポートチェーン　高津店</t>
  </si>
  <si>
    <t>（有）城所電化</t>
  </si>
  <si>
    <t>有）小川電気商会　大根店</t>
  </si>
  <si>
    <t>（株）アンドーデンキ</t>
  </si>
  <si>
    <t>（株）たちばな電化</t>
  </si>
  <si>
    <t>α湘南　みかみ</t>
  </si>
  <si>
    <t>津久井（有）斉藤電器商会</t>
  </si>
  <si>
    <t>ｅプラザ石山店</t>
  </si>
  <si>
    <t>ライフネット　小林</t>
  </si>
  <si>
    <t>ｅプラザのぐち店</t>
  </si>
  <si>
    <t>ライフネット　御園</t>
  </si>
  <si>
    <t>（株）パナ・トップ</t>
  </si>
  <si>
    <t>ｅプラザ新潟西堀店</t>
  </si>
  <si>
    <t>（株）福光産業　青山店</t>
  </si>
  <si>
    <t>パナコスモスヒロカワ株式会社</t>
  </si>
  <si>
    <t>ライフネット　吉田</t>
  </si>
  <si>
    <t>電化ショップ　ワタナベ</t>
  </si>
  <si>
    <t>石田電機商会</t>
  </si>
  <si>
    <t>浅田電機商会</t>
  </si>
  <si>
    <t>電化のタザワ</t>
  </si>
  <si>
    <t>マルコ無線電機商会</t>
  </si>
  <si>
    <t>ライフネット　イカラシ</t>
  </si>
  <si>
    <t>（有）でんきのドリームマキタ</t>
  </si>
  <si>
    <t>両津無線電機販売（有）</t>
  </si>
  <si>
    <t>（株）ミツル電工</t>
  </si>
  <si>
    <t>ライフネット　ほんだ</t>
  </si>
  <si>
    <t>ライフネット　ガバキ</t>
  </si>
  <si>
    <t>ライフネット　タカノ</t>
  </si>
  <si>
    <t>ライフネット　今川</t>
  </si>
  <si>
    <t>ライフネットササキ</t>
  </si>
  <si>
    <t>（株）ライフネット　新潟　本部</t>
  </si>
  <si>
    <t>ライフネット　光洋</t>
  </si>
  <si>
    <t>水村電機（株）</t>
  </si>
  <si>
    <t>有限会社光電機</t>
  </si>
  <si>
    <t>でんきと住まいの　オオツカ</t>
  </si>
  <si>
    <t>（株）でんきと住まいの中越本部</t>
  </si>
  <si>
    <t>（有）総合電化　正電</t>
  </si>
  <si>
    <t>ライトハウス（株）中島店</t>
  </si>
  <si>
    <t>でんきと住まいの　セイデン</t>
  </si>
  <si>
    <t>ｅプラザ柏崎店</t>
  </si>
  <si>
    <t>（株）ぱるえむ・柏崎店</t>
  </si>
  <si>
    <t>ｅプラザセイブ店</t>
  </si>
  <si>
    <t>有限会社　平沢テレビ</t>
  </si>
  <si>
    <t>ｅプラザ十日町店</t>
  </si>
  <si>
    <t>でんきと住まいユニックイワサキ</t>
  </si>
  <si>
    <t>ライトハウス（株）こしじ店</t>
  </si>
  <si>
    <t>でんきと住まいの　タマガワ</t>
  </si>
  <si>
    <t>株式会社　諸長</t>
  </si>
  <si>
    <t>でんきと住まいの　かむ</t>
  </si>
  <si>
    <t>（有）コマツ電気</t>
  </si>
  <si>
    <t>（有）コマツ電気　塩沢店</t>
  </si>
  <si>
    <t>ｅプラザ南魚沼店</t>
  </si>
  <si>
    <t>でんきと住まいの　キョウエイ</t>
  </si>
  <si>
    <t>ｅプラザ三条島田店</t>
  </si>
  <si>
    <t>（有）小玉電機商会</t>
  </si>
  <si>
    <t>ワタナベ電気</t>
  </si>
  <si>
    <t>（有）板垣電器商会</t>
  </si>
  <si>
    <t>ｅプラザ　つばめ店</t>
  </si>
  <si>
    <t>でんきと住まいの　ただ</t>
  </si>
  <si>
    <t>でんきと住まいの　さとう</t>
  </si>
  <si>
    <t>ｅプラザ長岡栃尾店</t>
  </si>
  <si>
    <t>でんきと住まいの　アサヒドウ</t>
  </si>
  <si>
    <t>でんきと住まいの　ウエキ</t>
  </si>
  <si>
    <t>（有）コウエイ</t>
  </si>
  <si>
    <t>ｅプラザ大和店</t>
  </si>
  <si>
    <t>（株）ｅプラザ</t>
  </si>
  <si>
    <t>（有）二葉デンキ商会</t>
  </si>
  <si>
    <t>（有）斉藤電気</t>
  </si>
  <si>
    <t>ゆうらくざ・ほくりくきき</t>
  </si>
  <si>
    <t>ネットワーク　タカマツ荏原店</t>
  </si>
  <si>
    <t>株式会社　マルフジ</t>
  </si>
  <si>
    <t>ゆうらくざ・いいざわ</t>
  </si>
  <si>
    <t>しばたでんき</t>
  </si>
  <si>
    <t>株式会社ネットワーク　富山</t>
  </si>
  <si>
    <t>ネットワーク　かもの　魚津店</t>
  </si>
  <si>
    <t>小杉光電社　太閤山店</t>
  </si>
  <si>
    <t>氷見大電（有）　窪店</t>
  </si>
  <si>
    <t>トナミ電化センター</t>
  </si>
  <si>
    <t>エスデン　タカヒラ</t>
  </si>
  <si>
    <t>アンド・やまだ</t>
  </si>
  <si>
    <t>ＡＲＥＡ－１</t>
  </si>
  <si>
    <t>Ｄｅｎｋｉ１０</t>
  </si>
  <si>
    <t>ＡＲＥＡ－１　ヒロカミ三口店</t>
  </si>
  <si>
    <t>カワベデンキ</t>
  </si>
  <si>
    <t>スカイ　中央</t>
  </si>
  <si>
    <t>どうみ電機　株式会社</t>
  </si>
  <si>
    <t>株式会社　ミヤコ</t>
  </si>
  <si>
    <t>アンド・まつうら　土田店</t>
  </si>
  <si>
    <t>アンド・おかべ</t>
  </si>
  <si>
    <t>十字屋</t>
  </si>
  <si>
    <t>電遊館　つちかわ</t>
  </si>
  <si>
    <t>サカデンキ</t>
  </si>
  <si>
    <t>ヒコ電化センター</t>
  </si>
  <si>
    <t>株式会社　ｅＰＬＡＮＳ</t>
  </si>
  <si>
    <t>株式会社　伊藤電機</t>
  </si>
  <si>
    <t>三和デンキ商会</t>
  </si>
  <si>
    <t>株式会社アンド・いしかわ</t>
  </si>
  <si>
    <t>株式会社　シマダデンキ</t>
  </si>
  <si>
    <t>有限会社　かいざきでんき</t>
  </si>
  <si>
    <t>シンボ電器</t>
  </si>
  <si>
    <t>スカイ本部</t>
  </si>
  <si>
    <t>（有）ゆう楽座ふくい・でんき館</t>
  </si>
  <si>
    <t>有限会社鹿谷電機</t>
  </si>
  <si>
    <t>ＳＴＥＰ　イバタ</t>
  </si>
  <si>
    <t>でんきランド（株）　本部</t>
  </si>
  <si>
    <t>ＡＬＰＳ電化チェーン　山梨店</t>
  </si>
  <si>
    <t>ライフテクト　スカイ通信</t>
  </si>
  <si>
    <t>ライフテクト　ナカゴミ</t>
  </si>
  <si>
    <t>オノ　電産</t>
  </si>
  <si>
    <t>甲府電商</t>
  </si>
  <si>
    <t>パナエース・ＩＺＵＭＩ</t>
  </si>
  <si>
    <t>ＡＬＰＳ電化チェーン　石和店</t>
  </si>
  <si>
    <t>ＡＬＰＳ電化チェーン　本部店</t>
  </si>
  <si>
    <t>（昭和）鶴田電化</t>
  </si>
  <si>
    <t>ライフテクト　アマノ</t>
  </si>
  <si>
    <t>ライフテクト　フカサワ</t>
  </si>
  <si>
    <t>ライフテクト　オオタニ</t>
  </si>
  <si>
    <t>三浦電気商会</t>
  </si>
  <si>
    <t>ナガノ電器</t>
  </si>
  <si>
    <t>ライフテクト　コタカ</t>
  </si>
  <si>
    <t>ＡＬＰＳ電化チェーン　上野原店</t>
  </si>
  <si>
    <t>株式会社　秋山電気</t>
  </si>
  <si>
    <t>グリーンポートたいよう</t>
  </si>
  <si>
    <t>ＮＡＧＡＮＯ２１’ｓ　オオシマ</t>
  </si>
  <si>
    <t>（株）ひろはし電器サービス</t>
  </si>
  <si>
    <t>ショーナン</t>
  </si>
  <si>
    <t>モモセ電化サービス</t>
  </si>
  <si>
    <t>パナメイト　シロタ</t>
  </si>
  <si>
    <t>（有）エルモールヤハタ</t>
  </si>
  <si>
    <t>株式会社　井口電気本店</t>
  </si>
  <si>
    <t>ＮＡＧＡＮＯ２１′ｓイナムセン</t>
  </si>
  <si>
    <t>有限会社イホク</t>
  </si>
  <si>
    <t>（一社）ＮＡＧＡＮＯ２１’ｓ</t>
  </si>
  <si>
    <t>ＮＡＧＡＮＯ２１’ｓダイエー</t>
  </si>
  <si>
    <t>細川デンキ</t>
  </si>
  <si>
    <t>株式会社　住まいる家電</t>
  </si>
  <si>
    <t>住まいる家電サービス</t>
  </si>
  <si>
    <t>ゴト－ムセン　日野店</t>
  </si>
  <si>
    <t>（有）電化のキョーエー</t>
  </si>
  <si>
    <t>（株）後藤無線商会　琴塚店</t>
  </si>
  <si>
    <t>ホームパートナーひろせ</t>
  </si>
  <si>
    <t>株式会社　電パーク</t>
  </si>
  <si>
    <t>株式会社　西脇電器　石畑店</t>
  </si>
  <si>
    <t>電パークまきた</t>
  </si>
  <si>
    <t>アクティ起明堂　池田店</t>
  </si>
  <si>
    <t>ホームパートナーいちかわ川田店</t>
  </si>
  <si>
    <t>有限会社　共進電化</t>
  </si>
  <si>
    <t>有限会社　鎌倉電器　金山店</t>
  </si>
  <si>
    <t>ドリームワン　イシカワ</t>
  </si>
  <si>
    <t>ドリームワン　かねこ</t>
  </si>
  <si>
    <t>ｅコードあらい</t>
  </si>
  <si>
    <t>株式会社　池谷電機</t>
  </si>
  <si>
    <t>ドリームワン　クボ</t>
  </si>
  <si>
    <t>アスカリフォーム</t>
  </si>
  <si>
    <t>株式会社ＣＵＰ</t>
  </si>
  <si>
    <t>有限会社　東栄電気</t>
  </si>
  <si>
    <t>株式会社　ｅコード</t>
  </si>
  <si>
    <t>ドリームワン　サンテック佐久間</t>
  </si>
  <si>
    <t>田島電気商会</t>
  </si>
  <si>
    <t>株式会社　ネストプラザ</t>
  </si>
  <si>
    <t>ｅコードわたなべ</t>
  </si>
  <si>
    <t>（有）小林電気</t>
  </si>
  <si>
    <t>鈴木電気（株）</t>
  </si>
  <si>
    <t>（株）ホリウマ電器</t>
  </si>
  <si>
    <t>（有）山下ラジオ店</t>
  </si>
  <si>
    <t>株式会社　パレッツ</t>
  </si>
  <si>
    <t>Ｌｉｖｅはしがや</t>
  </si>
  <si>
    <t>パレッツ富士見</t>
  </si>
  <si>
    <t>（有）遠藤テレビ</t>
  </si>
  <si>
    <t>ウインディーやよい</t>
  </si>
  <si>
    <t>（株）米山電機商会</t>
  </si>
  <si>
    <t>（株）米山電機商会　広見店</t>
  </si>
  <si>
    <t>エレキッド　よねやま</t>
  </si>
  <si>
    <t>株式会社　ライズ</t>
  </si>
  <si>
    <t>ドリームワン　ツツミ</t>
  </si>
  <si>
    <t>リンクスムラマツ</t>
  </si>
  <si>
    <t>（株）第一家電　市道店</t>
  </si>
  <si>
    <t>（株）第一家電　　駅北店</t>
  </si>
  <si>
    <t>（株）第一家電</t>
  </si>
  <si>
    <t>（有）ニシカワデンキ</t>
  </si>
  <si>
    <t>（有）裾野電化センター</t>
  </si>
  <si>
    <t>パナソニック　わたなべ</t>
  </si>
  <si>
    <t>山田電機商会</t>
  </si>
  <si>
    <t>（有）　ミキ電化センター</t>
  </si>
  <si>
    <t>エルイマイ株式会社</t>
  </si>
  <si>
    <t>キレートきくち</t>
  </si>
  <si>
    <t>株式会社　リンクス</t>
  </si>
  <si>
    <t>ドリームワン　アラウズ</t>
  </si>
  <si>
    <t>パナライフ　田代店</t>
  </si>
  <si>
    <t>パナライフ　星ケ丘店</t>
  </si>
  <si>
    <t>ドリームワン　あおやま</t>
  </si>
  <si>
    <t>ＥＬＥＴ’Ｓはやかわ</t>
  </si>
  <si>
    <t>パナホーンズさとう</t>
  </si>
  <si>
    <t>有限会社野崎電気商会</t>
  </si>
  <si>
    <t>矢田電気商会</t>
  </si>
  <si>
    <t>フレンド・トーカイ</t>
  </si>
  <si>
    <t>サンエスたかつじ</t>
  </si>
  <si>
    <t>パナショップ　牛巻</t>
  </si>
  <si>
    <t>パナショップ　瑞穂</t>
  </si>
  <si>
    <t>サンエスみずほ</t>
  </si>
  <si>
    <t>でんきはうすイワモト</t>
  </si>
  <si>
    <t>（株）フナカタ</t>
  </si>
  <si>
    <t>ドリームＮＥＴ　渡辺</t>
  </si>
  <si>
    <t>佐竹電気中川店</t>
  </si>
  <si>
    <t>ＥＬＥＴ’Ｓ</t>
  </si>
  <si>
    <t>ＥＬＥＴ’Ｓはった</t>
  </si>
  <si>
    <t>有限会社　亀田電機</t>
  </si>
  <si>
    <t>ナガラデンキ（株）</t>
  </si>
  <si>
    <t>（株）服部電器商会</t>
  </si>
  <si>
    <t>服部電器商会小本店</t>
  </si>
  <si>
    <t>愛電館すぎぜん港楽店</t>
  </si>
  <si>
    <t>（有）あかつき電化</t>
  </si>
  <si>
    <t>港西電気商会</t>
  </si>
  <si>
    <t>パナショップ　内田橋</t>
  </si>
  <si>
    <t>酒井電機商会</t>
  </si>
  <si>
    <t>でんかランド　コジマ</t>
  </si>
  <si>
    <t>有限会社　サンエス</t>
  </si>
  <si>
    <t>電化のテラザワ</t>
  </si>
  <si>
    <t>パナホーンズ　いで</t>
  </si>
  <si>
    <t>フナカタ緑黒石店</t>
  </si>
  <si>
    <t>パナホーンズ　みやざわ</t>
  </si>
  <si>
    <t>パナホーンズ　まき</t>
  </si>
  <si>
    <t>ワコウプロモーション株式会社</t>
  </si>
  <si>
    <t>有限会社一ツ山電化</t>
  </si>
  <si>
    <t>（株）フナカタ　一ツ山店</t>
  </si>
  <si>
    <t>ベル　シラスナ</t>
  </si>
  <si>
    <t>遊ｉｎｇユタカ　にしぐち店</t>
  </si>
  <si>
    <t>遊ｉｎｇユタカ　うしかわ店</t>
  </si>
  <si>
    <t>パナステージあさくら</t>
  </si>
  <si>
    <t>（有）メデイア　カタヤマ</t>
  </si>
  <si>
    <t>大石電器</t>
  </si>
  <si>
    <t>パナステージいな</t>
  </si>
  <si>
    <t>パナステージおさむ</t>
  </si>
  <si>
    <t>有）メディア　　アオヤマ</t>
  </si>
  <si>
    <t>遊ｉｎｇユタカ　いむれ店</t>
  </si>
  <si>
    <t>ドリームワン守田</t>
  </si>
  <si>
    <t>プラスでんきアサイ</t>
  </si>
  <si>
    <t>安藤電化社</t>
  </si>
  <si>
    <t>プラスでんきイトウ</t>
  </si>
  <si>
    <t>アイライフ石川岡崎南店</t>
  </si>
  <si>
    <t>プラスでんきこが</t>
  </si>
  <si>
    <t>プラスでんき　しんかい</t>
  </si>
  <si>
    <t>株式会社　電波堂</t>
  </si>
  <si>
    <t>プラスでんきハシラ</t>
  </si>
  <si>
    <t>プラスでんきハシラ東</t>
  </si>
  <si>
    <t>プラスでんきなかじま</t>
  </si>
  <si>
    <t>フカツ　美合店</t>
  </si>
  <si>
    <t>プラスでんきやた</t>
  </si>
  <si>
    <t>プラスでんきやまもと</t>
  </si>
  <si>
    <t>有限会社正音堂矢作店</t>
  </si>
  <si>
    <t>フカツ　稲熊店</t>
  </si>
  <si>
    <t>ドリームＭＩＫＡＷＡヨーデン</t>
  </si>
  <si>
    <t>株式会社プラスでんき</t>
  </si>
  <si>
    <t>パナショップ葉栗</t>
  </si>
  <si>
    <t>パナショップ　両郷</t>
  </si>
  <si>
    <t>パナショップ千秋南</t>
  </si>
  <si>
    <t>一宮愛電館ヤマダ</t>
  </si>
  <si>
    <t>一宮愛電館ゴトー</t>
  </si>
  <si>
    <t>一宮愛電館</t>
  </si>
  <si>
    <t>パナショップ　北山</t>
  </si>
  <si>
    <t>ドリームワン　イワハシ</t>
  </si>
  <si>
    <t>五月堂</t>
  </si>
  <si>
    <t>株式会社　ｅでんき</t>
  </si>
  <si>
    <t>電化のみやつ</t>
  </si>
  <si>
    <t>パナショップ高蔵寺ニュータウン</t>
  </si>
  <si>
    <t>パナショップ　味美</t>
  </si>
  <si>
    <t>パナショップ　西本町</t>
  </si>
  <si>
    <t>愛彩電科　すぎやま</t>
  </si>
  <si>
    <t>パナステージ　アライ</t>
  </si>
  <si>
    <t>ドリームワン　花田</t>
  </si>
  <si>
    <t>株式会社　ドリーム１チェーン</t>
  </si>
  <si>
    <t>明音堂　西端店</t>
  </si>
  <si>
    <t>パナステーション　カリヤ</t>
  </si>
  <si>
    <t>パナステーションいちぎ</t>
  </si>
  <si>
    <t>プラスでんきかみや</t>
  </si>
  <si>
    <t>有）正音堂電化センター豊田店</t>
  </si>
  <si>
    <t>（株）スピード商会</t>
  </si>
  <si>
    <t>スピード商会逢妻店</t>
  </si>
  <si>
    <t>スピード商会聖心店</t>
  </si>
  <si>
    <t>スピード商会宮上店</t>
  </si>
  <si>
    <t>パナステーション　ハマデン</t>
  </si>
  <si>
    <t>スピ―ド商会　東新店</t>
  </si>
  <si>
    <t>パナステーション　アオキ</t>
  </si>
  <si>
    <t>パナステーション　モリヤマ</t>
  </si>
  <si>
    <t>チコム保見</t>
  </si>
  <si>
    <t>（株）正音堂</t>
  </si>
  <si>
    <t>（株）鳥居電気商会</t>
  </si>
  <si>
    <t>アイライフ株式会社</t>
  </si>
  <si>
    <t>愛電館おがさわら</t>
  </si>
  <si>
    <t>プラスでんきおさじま</t>
  </si>
  <si>
    <t>株式会社フカツ　本店</t>
  </si>
  <si>
    <t>株式会社フカツ　本部</t>
  </si>
  <si>
    <t>株式会社フカツ　米津店</t>
  </si>
  <si>
    <t>パナステージ</t>
  </si>
  <si>
    <t>プラスでんきミウラ</t>
  </si>
  <si>
    <t>（株）　松下電機</t>
  </si>
  <si>
    <t>プラスでんきおだ</t>
  </si>
  <si>
    <t>パナステージやまぐち</t>
  </si>
  <si>
    <t>プラスでんきいしぐろ</t>
  </si>
  <si>
    <t>サカエ堂</t>
  </si>
  <si>
    <t>岩田燃料（株）</t>
  </si>
  <si>
    <t>ドリームワン　はっとり</t>
  </si>
  <si>
    <t>パナホーンズざんま</t>
  </si>
  <si>
    <t>電化ワールド小牧店</t>
  </si>
  <si>
    <t>真野テレビレコード店</t>
  </si>
  <si>
    <t>山錠電気</t>
  </si>
  <si>
    <t>知多デンキ</t>
  </si>
  <si>
    <t>おぜきでんき知多</t>
  </si>
  <si>
    <t>門井ラジオ店</t>
  </si>
  <si>
    <t>パナステーション　ダイワ</t>
  </si>
  <si>
    <t>（有）ドリームワン　柴田</t>
  </si>
  <si>
    <t>パナステーション　サノ</t>
  </si>
  <si>
    <t>橋本ラジオ店</t>
  </si>
  <si>
    <t>ドリームワン　ナガタ</t>
  </si>
  <si>
    <t>ドリームＮＥＴ　服部</t>
  </si>
  <si>
    <t>パナショップ　岩倉栄</t>
  </si>
  <si>
    <t>パナホーンズ　いえだ</t>
  </si>
  <si>
    <t>株式会社フカツ　前後店</t>
  </si>
  <si>
    <t>小野田電気（株）</t>
  </si>
  <si>
    <t>（有）ナショナルヤガタ　東山</t>
  </si>
  <si>
    <t>トーゴー無線（株）</t>
  </si>
  <si>
    <t>電化ワールド清洲店</t>
  </si>
  <si>
    <t>パナショップ春日</t>
  </si>
  <si>
    <t>有限会社スター電化</t>
  </si>
  <si>
    <t>ナショナルヤガタ北名古屋</t>
  </si>
  <si>
    <t>電化ワールド西春店</t>
  </si>
  <si>
    <t>大谷電気</t>
  </si>
  <si>
    <t>パナショップ木曽川</t>
  </si>
  <si>
    <t>パナショップ稲沢</t>
  </si>
  <si>
    <t>愛電館　イチノ</t>
  </si>
  <si>
    <t>東松電器　にしむら</t>
  </si>
  <si>
    <t>服部電器岩田店</t>
  </si>
  <si>
    <t>株式会社　比尾野電気</t>
  </si>
  <si>
    <t>電化のニシダ内海店</t>
  </si>
  <si>
    <t>愛電館まるにし</t>
  </si>
  <si>
    <t>ジョイシティ　ヤナギデンキ</t>
  </si>
  <si>
    <t>中川でんき　スパイスにいみ</t>
  </si>
  <si>
    <t>松村電器サービス</t>
  </si>
  <si>
    <t>プラスでんきいしかわ</t>
  </si>
  <si>
    <t>サンエス電業南店</t>
  </si>
  <si>
    <t>プラスでんきたかつ</t>
  </si>
  <si>
    <t>（株）中川でんき</t>
  </si>
  <si>
    <t>株式会社フカツ　一色店</t>
  </si>
  <si>
    <t>アイライフ石川幸田店</t>
  </si>
  <si>
    <t>プラスでんきいいの</t>
  </si>
  <si>
    <t>有限会社　高瀬電気商会</t>
  </si>
  <si>
    <t>ドリームワン　葵</t>
  </si>
  <si>
    <t>パナステージスギモト</t>
  </si>
  <si>
    <t>日東電業社</t>
  </si>
  <si>
    <t>トーホー家電ワーク小名田</t>
  </si>
  <si>
    <t>陶都電化センター</t>
  </si>
  <si>
    <t>トーホー家電ワーク小泉</t>
  </si>
  <si>
    <t>トーホー家電ワーク市之倉</t>
  </si>
  <si>
    <t>トーホー家電ワーク池田</t>
  </si>
  <si>
    <t>ト―ホ―家電ワークすえ</t>
  </si>
  <si>
    <t>株式会社伊藤電機</t>
  </si>
  <si>
    <t>トーホー家電ワーク恵那</t>
  </si>
  <si>
    <t>トーホー家電ワーク（株）</t>
  </si>
  <si>
    <t>トーホー家電ワークオロシ</t>
  </si>
  <si>
    <t>トーホー家電ワーク泉</t>
  </si>
  <si>
    <t>（有）加藤電気　愛岐ヶ丘店</t>
  </si>
  <si>
    <t>トーホー家電ワーク可児</t>
  </si>
  <si>
    <t>トーホー家電ワーク西可児</t>
  </si>
  <si>
    <t>トーホー家電ワークみたけ</t>
  </si>
  <si>
    <t>（株）たつみや電機商会</t>
  </si>
  <si>
    <t>三栄でんきイトウ</t>
  </si>
  <si>
    <t>三栄でんきミズタニ</t>
  </si>
  <si>
    <t>株式会社　三栄でんき</t>
  </si>
  <si>
    <t>（株）東松電器　さかくら</t>
  </si>
  <si>
    <t>（株）東松電器　はやし</t>
  </si>
  <si>
    <t>東松電器　いとう</t>
  </si>
  <si>
    <t>松岡電気株式会社</t>
  </si>
  <si>
    <t>三栄でんきヒシキ</t>
  </si>
  <si>
    <t>三栄でんきヤナギダ</t>
  </si>
  <si>
    <t>三栄でんきモリ</t>
  </si>
  <si>
    <t>（株）豊神堂　本店</t>
  </si>
  <si>
    <t>（有）藤井電気商会　川原町</t>
  </si>
  <si>
    <t>（株）服部電器　四日市営業所</t>
  </si>
  <si>
    <t>有限会社　アカツカ電器</t>
  </si>
  <si>
    <t>ウイズワタナベとみだ店</t>
  </si>
  <si>
    <t>磯津電化センター河原田店</t>
  </si>
  <si>
    <t>豊神堂　杉本店</t>
  </si>
  <si>
    <t>ウイズワタナベあかつき店</t>
  </si>
  <si>
    <t>（株）豊神堂　松本店</t>
  </si>
  <si>
    <t>ＹＯＵＲＳアサノ箕田</t>
  </si>
  <si>
    <t>ウイズ　ライブ</t>
  </si>
  <si>
    <t>ウイズワタナベ旭ヶ丘店</t>
  </si>
  <si>
    <t>ＹＯＵＲＳゆあさ</t>
  </si>
  <si>
    <t>磯津電化センターなご本店</t>
  </si>
  <si>
    <t>彩電館　みつぼし</t>
  </si>
  <si>
    <t>ＹＯＵＲＳメトロ楠店</t>
  </si>
  <si>
    <t>ドリームワン　ストックハウス</t>
  </si>
  <si>
    <t>彩電館　たかはし</t>
  </si>
  <si>
    <t>サウンドエース</t>
  </si>
  <si>
    <t>家電屋エース</t>
  </si>
  <si>
    <t>エジソン</t>
  </si>
  <si>
    <t>山本電気ＭＩＮＡＴＯ２１</t>
  </si>
  <si>
    <t>山本電気ＴＯＷＮ２３</t>
  </si>
  <si>
    <t>中部テレビサービス社</t>
  </si>
  <si>
    <t>長谷川電器（株）　津店</t>
  </si>
  <si>
    <t>ＹＯＵＲＳニシヤマ伊勢店</t>
  </si>
  <si>
    <t>ＹＯＵＲＳ　ＭＯＲＥ店</t>
  </si>
  <si>
    <t>彩電館　はんだ</t>
  </si>
  <si>
    <t>ＡＣＴ１５まとばでんき　松崎</t>
  </si>
  <si>
    <t>ＡＣＴ１５まとばでんき　桔梗</t>
  </si>
  <si>
    <t>ＡＣＴ１５まとばでんき　つつじ</t>
  </si>
  <si>
    <t>ＡＣＴ１５まとばでんき　オール</t>
  </si>
  <si>
    <t>山田デンキ</t>
  </si>
  <si>
    <t>高橋電器店</t>
  </si>
  <si>
    <t>徳田デンキ</t>
  </si>
  <si>
    <t>久保田電気株式会社</t>
  </si>
  <si>
    <t>スポット　タガ</t>
  </si>
  <si>
    <t>昭和電器</t>
  </si>
  <si>
    <t>あべデンキ</t>
  </si>
  <si>
    <t>有限会社　チシロデンキ</t>
  </si>
  <si>
    <t>ひかりデンキ</t>
  </si>
  <si>
    <t>田中電化サービス</t>
  </si>
  <si>
    <t>福井電器</t>
  </si>
  <si>
    <t>ＦＵＫＫ　福井電器　南郷店</t>
  </si>
  <si>
    <t>パナスコープ　ヤスモト日吉台店</t>
  </si>
  <si>
    <t>寺居電器　瀬田店</t>
  </si>
  <si>
    <t>株式会社　ジクヤ電化北花山店</t>
  </si>
  <si>
    <t>株式会社　ジクヤ電化やましな店</t>
  </si>
  <si>
    <t>ジクヤ電化　御陵店</t>
  </si>
  <si>
    <t>株式会社　ミゾツラ電器</t>
  </si>
  <si>
    <t>西村　テレビ商会</t>
  </si>
  <si>
    <t>電化サイクル．タニ</t>
  </si>
  <si>
    <t>スマイリング　にし上京店</t>
  </si>
  <si>
    <t>田中デンキ　さがのみせ</t>
  </si>
  <si>
    <t>株式会社　スマイリング</t>
  </si>
  <si>
    <t>ノムラ電化ショップ</t>
  </si>
  <si>
    <t>カミジ電機</t>
  </si>
  <si>
    <t>株式会社　小野デンキ長岡店</t>
  </si>
  <si>
    <t>てくのハウスＭＡＫＩＮＯ乙訓店</t>
  </si>
  <si>
    <t>フカイデンキ　オグリス店</t>
  </si>
  <si>
    <t>大明　デンキ</t>
  </si>
  <si>
    <t>大明デンキ　神明店</t>
  </si>
  <si>
    <t>てくのハウスＭＡＫＩＮＯ</t>
  </si>
  <si>
    <t>新設　電器</t>
  </si>
  <si>
    <t>てくのハウスＭＡＫＩＮＯ城陽店</t>
  </si>
  <si>
    <t>ジクヤ電化　里の西店</t>
  </si>
  <si>
    <t>（株）都らいぶ　アビック</t>
  </si>
  <si>
    <t>ヤマショー電器</t>
  </si>
  <si>
    <t>（株）片岡デンキ　本部</t>
  </si>
  <si>
    <t>花田電気商会</t>
  </si>
  <si>
    <t>有限会社　高畑電機</t>
  </si>
  <si>
    <t>進輝ミシン電器商会</t>
  </si>
  <si>
    <t>サトウ電化</t>
  </si>
  <si>
    <t>高畑電機産業　株式会社</t>
  </si>
  <si>
    <t>有限会社　杉本電気商会</t>
  </si>
  <si>
    <t>前川電気商会　小松店</t>
  </si>
  <si>
    <t>株式会社　和田電器</t>
  </si>
  <si>
    <t>株式会社亀水電気</t>
  </si>
  <si>
    <t>株式会社　領内電器</t>
  </si>
  <si>
    <t>株式会社　宮崎電気商会</t>
  </si>
  <si>
    <t>株式会社ツボイ　新森店</t>
  </si>
  <si>
    <t>ニイザトデンキ</t>
  </si>
  <si>
    <t>ユニバーサル電機産業（株）</t>
  </si>
  <si>
    <t>株式会社　浜甲デンキ</t>
  </si>
  <si>
    <t>パナびーんずいわこし</t>
  </si>
  <si>
    <t>有）フカダ電器生瀬店</t>
  </si>
  <si>
    <t>有限会社　でんでんキタムラ</t>
  </si>
  <si>
    <t>ミウラデンカ名塩店</t>
  </si>
  <si>
    <t>大西電気　株式会社</t>
  </si>
  <si>
    <t>株式会社　辰巳電機商会　多田店</t>
  </si>
  <si>
    <t>有限会社　高畑電機宝塚店</t>
  </si>
  <si>
    <t>今井電器　宝塚店</t>
  </si>
  <si>
    <t>内田電器株式会社</t>
  </si>
  <si>
    <t>株式会社　北村電気武庫之荘</t>
  </si>
  <si>
    <t>合通システム　株式会社</t>
  </si>
  <si>
    <t>株式会社　田野電化</t>
  </si>
  <si>
    <t>株式会社　Ｐ＆Ｐ</t>
  </si>
  <si>
    <t>電化ショップシゲムラ</t>
  </si>
  <si>
    <t>株式会社　古川無線　敷津営業所</t>
  </si>
  <si>
    <t>イマイ電気　平野店</t>
  </si>
  <si>
    <t>ユニバーサル電機西販売（株）</t>
  </si>
  <si>
    <t>沖田電気（株）家原店</t>
  </si>
  <si>
    <t>株式会社エクスト</t>
  </si>
  <si>
    <t>西尾電氣</t>
  </si>
  <si>
    <t>株式会社　北村電気　緑丘店</t>
  </si>
  <si>
    <t>有限会社　川上設備工事</t>
  </si>
  <si>
    <t>東峰電機　株式会社</t>
  </si>
  <si>
    <t>東峰電機（株）　駅前店</t>
  </si>
  <si>
    <t>株式会社　ジョイスヒサトミ</t>
  </si>
  <si>
    <t>株式会社菊澤</t>
  </si>
  <si>
    <t>ＰＥＡＣＳたつみ羽曳野店</t>
  </si>
  <si>
    <t>フラグシップ　うちだ</t>
  </si>
  <si>
    <t>ＰＥＡＣＳ株式会社</t>
  </si>
  <si>
    <t>（株）かわばた電化</t>
  </si>
  <si>
    <t>株式会社　赤坂電機</t>
  </si>
  <si>
    <t>紺屋電気商会</t>
  </si>
  <si>
    <t>住まいるでんき館　キダ</t>
  </si>
  <si>
    <t>合同会社　住まいるでんき館</t>
  </si>
  <si>
    <t>ヒマツデンキ</t>
  </si>
  <si>
    <t>井上電気</t>
  </si>
  <si>
    <t>オリオン電化</t>
  </si>
  <si>
    <t>平尾電気</t>
  </si>
  <si>
    <t>シモウラ電気</t>
  </si>
  <si>
    <t>（有）オカモト電化高槻店</t>
  </si>
  <si>
    <t>株式会社　セルバ</t>
  </si>
  <si>
    <t>今井電器高槻販売（株）松が丘店</t>
  </si>
  <si>
    <t>今井電器エコはぴー</t>
  </si>
  <si>
    <t>パル　ウエダ　株式会社</t>
  </si>
  <si>
    <t>花田電気商会　守口店</t>
  </si>
  <si>
    <t>マキノ電業（株）本店</t>
  </si>
  <si>
    <t>御殿山電機商会</t>
  </si>
  <si>
    <t>マルシン電化　星ケ丘</t>
  </si>
  <si>
    <t>（有）楠葉マキノ電業</t>
  </si>
  <si>
    <t>タバタデンキ</t>
  </si>
  <si>
    <t>株式会社　シンエイ電化</t>
  </si>
  <si>
    <t>株式会社　山口電化　本店</t>
  </si>
  <si>
    <t>あおいデンキ　東中振店</t>
  </si>
  <si>
    <t>成美電気　花住坂店</t>
  </si>
  <si>
    <t>株式会社ツボイ　本部</t>
  </si>
  <si>
    <t>成美電気　長尾店</t>
  </si>
  <si>
    <t>大久保電器</t>
  </si>
  <si>
    <t>Ｐ＆Ｐローズ</t>
  </si>
  <si>
    <t>成美電気　株式会社　東香里店</t>
  </si>
  <si>
    <t>成美電気（株）　本部</t>
  </si>
  <si>
    <t>株式会社ツボイ　京田辺営業所</t>
  </si>
  <si>
    <t>よこすかデンキ</t>
  </si>
  <si>
    <t>有限会社　ナップ　ナカニシ</t>
  </si>
  <si>
    <t>有限会社　パナライフハシヤマ</t>
  </si>
  <si>
    <t>有限会社　寺下電器</t>
  </si>
  <si>
    <t>フラグシップ　いちはし</t>
  </si>
  <si>
    <t>（有）センダ</t>
  </si>
  <si>
    <t>Ｐ＆Ｐマスダ</t>
  </si>
  <si>
    <t>株式会社　伊藤電化ハウス</t>
  </si>
  <si>
    <t>中田電気　タニダ店</t>
  </si>
  <si>
    <t>フレアイショップ　イナダ</t>
  </si>
  <si>
    <t>Ｅｒｉｃａ・ＨＡＳＥＧＡＷＡ</t>
  </si>
  <si>
    <t>パル　ウエダ　株式会社　大東店</t>
  </si>
  <si>
    <t>富屋電化　　　和泉丘陵支店</t>
  </si>
  <si>
    <t>井村電気　柏原店</t>
  </si>
  <si>
    <t>中央電化チェーン　守口店</t>
  </si>
  <si>
    <t>（株）カシワギ</t>
  </si>
  <si>
    <t>株式会社京谷電気</t>
  </si>
  <si>
    <t>株式会社　ミックミトヤ</t>
  </si>
  <si>
    <t>（株）尾崎電機商会</t>
  </si>
  <si>
    <t>（株）尾崎電機商会ハーティーオ</t>
  </si>
  <si>
    <t>服部電気　株式会社</t>
  </si>
  <si>
    <t>株式会社　辰巳電機商会　星田店</t>
  </si>
  <si>
    <t>（株）そうま電器ネスタなかむら</t>
  </si>
  <si>
    <t>木原電気（株）</t>
  </si>
  <si>
    <t>有限会社　三宮電器</t>
  </si>
  <si>
    <t>シンコーデンキ</t>
  </si>
  <si>
    <t>日本電子　西鈴店</t>
  </si>
  <si>
    <t>マサニ電気（株）伊川谷店</t>
  </si>
  <si>
    <t>ダルマヤデンキ</t>
  </si>
  <si>
    <t>アサノ電器</t>
  </si>
  <si>
    <t>有限会社　ナカウ電化センター</t>
  </si>
  <si>
    <t>日正電化工業株式会社　名谷南店</t>
  </si>
  <si>
    <t>坂口電器</t>
  </si>
  <si>
    <t>マサニ　ＨＡＴ‐ＩＮ</t>
  </si>
  <si>
    <t>株式会社　美津和電器商会</t>
  </si>
  <si>
    <t>かわぐち電気</t>
  </si>
  <si>
    <t>クミアイ電化株式会社</t>
  </si>
  <si>
    <t>有限会社　藤岡電機商会</t>
  </si>
  <si>
    <t>有限会社　フクミヅデンキ</t>
  </si>
  <si>
    <t>株式会社　山根電器商会</t>
  </si>
  <si>
    <t>（株）Ｐｌａｃｅ</t>
  </si>
  <si>
    <t>でんきの白鷺チェーン　ホンブ</t>
  </si>
  <si>
    <t>株式会社　加古川美津和電器商会</t>
  </si>
  <si>
    <t>有限会社　山本電気商会</t>
  </si>
  <si>
    <t>ラクテイーユーアイ</t>
  </si>
  <si>
    <t>株式会社　高見電化サービス</t>
  </si>
  <si>
    <t>エリアプロ　本部</t>
  </si>
  <si>
    <t>ルミエール　シマ</t>
  </si>
  <si>
    <t>エアコンセンタータナカ</t>
  </si>
  <si>
    <t>ぱわーず　トミタやしろ</t>
  </si>
  <si>
    <t>株式会社　ぱわーず</t>
  </si>
  <si>
    <t>株式会社鐵デンキ</t>
  </si>
  <si>
    <t>ロータリーチェーン　春日店</t>
  </si>
  <si>
    <t>株式会社浜口電機商会泉原営業所</t>
  </si>
  <si>
    <t>（株）中野電機店</t>
  </si>
  <si>
    <t>こまひろでんき</t>
  </si>
  <si>
    <t>株式会社　ネクスト</t>
  </si>
  <si>
    <t>（株）まさご電機　奈良特販部</t>
  </si>
  <si>
    <t>市平電気商会</t>
  </si>
  <si>
    <t>Ｅ’ＳＳＴＹＬＥ三郷</t>
  </si>
  <si>
    <t>（株）まさご電機イーズスタイル</t>
  </si>
  <si>
    <t>株式会社　浜口電機商会本店</t>
  </si>
  <si>
    <t>岩井電器店</t>
  </si>
  <si>
    <t>（株）まさご電機　家電部</t>
  </si>
  <si>
    <t>Ｅ’ＳＳＴＹＬＥ西大和</t>
  </si>
  <si>
    <t>（株）まさご電機　やまと特販部</t>
  </si>
  <si>
    <t>いしだ電気店</t>
  </si>
  <si>
    <t>株式会社　夢工房</t>
  </si>
  <si>
    <t>メロディアかねとめ</t>
  </si>
  <si>
    <t>ネクスト　たけむら</t>
  </si>
  <si>
    <t>ピアールＴ</t>
  </si>
  <si>
    <t>ネクストたけむらマチノアカリ店</t>
  </si>
  <si>
    <t>テンマ電気</t>
  </si>
  <si>
    <t>ウエムラ電工</t>
  </si>
  <si>
    <t>株式会社　ヒラックス２１</t>
  </si>
  <si>
    <t>ＵＧフキアゲ</t>
  </si>
  <si>
    <t>有限会社　さのでんき和歌川店</t>
  </si>
  <si>
    <t>有限会社　タムラ総建</t>
  </si>
  <si>
    <t>有限会社　武西デンキ</t>
  </si>
  <si>
    <t>紀電チェーン　本部</t>
  </si>
  <si>
    <t>紀電チェーン　初島店</t>
  </si>
  <si>
    <t>（有）楠林　中紀住設</t>
  </si>
  <si>
    <t>ＵＧパナトップ水尻店</t>
  </si>
  <si>
    <t>有限会社　姫村電器商会［大工］</t>
  </si>
  <si>
    <t>パナックむらかみ</t>
  </si>
  <si>
    <t>パナックいのうえ</t>
  </si>
  <si>
    <t>八百谷商事有限会社</t>
  </si>
  <si>
    <t>オギハラ電器有限会社</t>
  </si>
  <si>
    <t>株式会社　八百谷時計電器店</t>
  </si>
  <si>
    <t>有限会社　中谷時計電器商会</t>
  </si>
  <si>
    <t>パナックたなか</t>
  </si>
  <si>
    <t>パナックたなか若桜店</t>
  </si>
  <si>
    <t>ニューウェーブ電視館</t>
  </si>
  <si>
    <t>ニューウェーブ電視館　北条店</t>
  </si>
  <si>
    <t>タナカ電器［倉吉］</t>
  </si>
  <si>
    <t>（有）ハヤシ電器</t>
  </si>
  <si>
    <t>パナックごとう</t>
  </si>
  <si>
    <t>パナックだいでん</t>
  </si>
  <si>
    <t>富盛電器店</t>
  </si>
  <si>
    <t>おおたでんき</t>
  </si>
  <si>
    <t>オオクラデンキ合同会社</t>
  </si>
  <si>
    <t>有限会社竹内電器設備［円通寺］</t>
  </si>
  <si>
    <t>でんきやひらい</t>
  </si>
  <si>
    <t>カドヤ電設株式会社</t>
  </si>
  <si>
    <t>有限会社　家電のきのした</t>
  </si>
  <si>
    <t>有限会社　ダイコー電機</t>
  </si>
  <si>
    <t>河口電器産業株式会社</t>
  </si>
  <si>
    <t>有限会社　盛山電気商会</t>
  </si>
  <si>
    <t>でんでん谷口店</t>
  </si>
  <si>
    <t>（有）長谷川電器サービス</t>
  </si>
  <si>
    <t>パナックやすよし</t>
  </si>
  <si>
    <t>有限会社　外村電器</t>
  </si>
  <si>
    <t>エパハウス福米店</t>
  </si>
  <si>
    <t>有限会社　二和電器商会</t>
  </si>
  <si>
    <t>ホソダデンキ商会</t>
  </si>
  <si>
    <t>（有）武良電器</t>
  </si>
  <si>
    <t>有限会社　かやのテレビ</t>
  </si>
  <si>
    <t>有限会社　渡辺電器</t>
  </si>
  <si>
    <t>システムプラザはしもと</t>
  </si>
  <si>
    <t>有限会社　植田商会</t>
  </si>
  <si>
    <t>マツモト電器サービス</t>
  </si>
  <si>
    <t>有限会社　林電器</t>
  </si>
  <si>
    <t>有限会社　福間電器店</t>
  </si>
  <si>
    <t>有限会社　松本デンキ店</t>
  </si>
  <si>
    <t>有限会社　荒島電器</t>
  </si>
  <si>
    <t>有限会社　水谷電業社</t>
  </si>
  <si>
    <t>有限会社　共栄工業</t>
  </si>
  <si>
    <t>ヴィヴィアン有限会社</t>
  </si>
  <si>
    <t>三松電機パーツ有限会社</t>
  </si>
  <si>
    <t>有限会社和光電気商会　本店</t>
  </si>
  <si>
    <t>有限会社　電化のワコー</t>
  </si>
  <si>
    <t>有限会社　竹内電気</t>
  </si>
  <si>
    <t>トキワ電気店</t>
  </si>
  <si>
    <t>岩成電器</t>
  </si>
  <si>
    <t>パナックみかみ</t>
  </si>
  <si>
    <t>有限会社　中尾電機店</t>
  </si>
  <si>
    <t>パナックみはら</t>
  </si>
  <si>
    <t>有限会社　トビタデンキ</t>
  </si>
  <si>
    <t>アドバンス　サエキ</t>
  </si>
  <si>
    <t>加納商事</t>
  </si>
  <si>
    <t>パナックおおさこ</t>
  </si>
  <si>
    <t>ダイニ電工株式会社</t>
  </si>
  <si>
    <t>パナックアサヒ</t>
  </si>
  <si>
    <t>有限会社　足立電気商会</t>
  </si>
  <si>
    <t>有限会社　山洋電機商会</t>
  </si>
  <si>
    <t>パナックやくも</t>
  </si>
  <si>
    <t>大西電機</t>
  </si>
  <si>
    <t>メディアハウスイケブチ</t>
  </si>
  <si>
    <t>ライブデンキ</t>
  </si>
  <si>
    <t>アルファいいつか</t>
  </si>
  <si>
    <t>パナックふじはら</t>
  </si>
  <si>
    <t>ハナダ電器</t>
  </si>
  <si>
    <t>有限会社　北村電機ストアー</t>
  </si>
  <si>
    <t>有限会社　フジ電器</t>
  </si>
  <si>
    <t>今岡電化ストアー</t>
  </si>
  <si>
    <t>オクイ電器</t>
  </si>
  <si>
    <t>北村電機ストアー小田タケシタ店</t>
  </si>
  <si>
    <t>（有）ズーム</t>
  </si>
  <si>
    <t>吉田電器</t>
  </si>
  <si>
    <t>北村電機ストアー　大野店</t>
  </si>
  <si>
    <t>北村電機ストアー　塩冶後藤店</t>
  </si>
  <si>
    <t>（有）ユウデン</t>
  </si>
  <si>
    <t>Ｅ＆Ｅうるでん</t>
  </si>
  <si>
    <t>水間電器大田店</t>
  </si>
  <si>
    <t>モリイデンキ</t>
  </si>
  <si>
    <t>ユウナガ電器</t>
  </si>
  <si>
    <t>全野電器店　祖式店</t>
  </si>
  <si>
    <t>全野電器店　大田店</t>
  </si>
  <si>
    <t>白石電器</t>
  </si>
  <si>
    <t>フクマデンキ</t>
  </si>
  <si>
    <t>児玉電器店</t>
  </si>
  <si>
    <t>有限会社　清水電器　　［粕渕］</t>
  </si>
  <si>
    <t>山陰冷暖株式会社</t>
  </si>
  <si>
    <t>有限会社　もりでん</t>
  </si>
  <si>
    <t>直江デンキ</t>
  </si>
  <si>
    <t>有限会社　電菱センター</t>
  </si>
  <si>
    <t>パナックしながわ</t>
  </si>
  <si>
    <t>パナックうめづ</t>
  </si>
  <si>
    <t>でんきや</t>
  </si>
  <si>
    <t>パナックおきた</t>
  </si>
  <si>
    <t>ファミリーショップオカモト</t>
  </si>
  <si>
    <t>株式会社　つかだ</t>
  </si>
  <si>
    <t>電化ハウスたかがき</t>
  </si>
  <si>
    <t>有限会社　いまみや電器</t>
  </si>
  <si>
    <t>合資会社　双葉電機商会</t>
  </si>
  <si>
    <t>有限会社　福原電気商会</t>
  </si>
  <si>
    <t>有限会社　アルファー２１</t>
  </si>
  <si>
    <t>有限会社パナソニック・ライフ</t>
  </si>
  <si>
    <t>ようでん津和野店</t>
  </si>
  <si>
    <t>有限会社　松前電気商会</t>
  </si>
  <si>
    <t>有限会社　ふれあいらんどなかの</t>
  </si>
  <si>
    <t>スマイル電器おおば</t>
  </si>
  <si>
    <t>グランド本部</t>
  </si>
  <si>
    <t>リブ　タケハラ</t>
  </si>
  <si>
    <t>あっとホーム</t>
  </si>
  <si>
    <t>アポロちぇーん藤原店</t>
  </si>
  <si>
    <t>アポロちぇーん本部</t>
  </si>
  <si>
    <t>電器のでん助</t>
  </si>
  <si>
    <t>（株）コスモ電器</t>
  </si>
  <si>
    <t>有限会社　作州電器津山店</t>
  </si>
  <si>
    <t>あいでんコバヤシ津山店</t>
  </si>
  <si>
    <t>あいでん本部</t>
  </si>
  <si>
    <t>コダニデンキ</t>
  </si>
  <si>
    <t>作州電器　勝央店</t>
  </si>
  <si>
    <t>デンエー水江店</t>
  </si>
  <si>
    <t>しらがみ電器</t>
  </si>
  <si>
    <t>有限会社　友田電器</t>
  </si>
  <si>
    <t>デンエー水島店</t>
  </si>
  <si>
    <t>デンエー連島店</t>
  </si>
  <si>
    <t>デンエー上成店</t>
  </si>
  <si>
    <t>（株）ワールド２１</t>
  </si>
  <si>
    <t>株式会社　住まいるネット　本部</t>
  </si>
  <si>
    <t>家元電器（株）</t>
  </si>
  <si>
    <t>（株）池田電機　井原店</t>
  </si>
  <si>
    <t>有限会社有元電機商会</t>
  </si>
  <si>
    <t>石田無線電機（株）八次店</t>
  </si>
  <si>
    <t>岩本無線電機（株）　　　福田店</t>
  </si>
  <si>
    <t>石田無線電機株式会社　南畑敷店</t>
  </si>
  <si>
    <t>（有）ＡＶテクノ　平和</t>
  </si>
  <si>
    <t>パナック　おきた</t>
  </si>
  <si>
    <t>パナック　かいぜん</t>
  </si>
  <si>
    <t>パナック　こばやし</t>
  </si>
  <si>
    <t>Ｌｉｎｋプラス光文堂戸坂店</t>
  </si>
  <si>
    <t>パナック　こうぶんどう</t>
  </si>
  <si>
    <t>株式会社昭和電器実業</t>
  </si>
  <si>
    <t>株式会社タイヨーデンキ</t>
  </si>
  <si>
    <t>ＴＯＹＯ　ＫＡＤＥＮ</t>
  </si>
  <si>
    <t>冨　本　電　機　商　会</t>
  </si>
  <si>
    <t>（株）パナスポット本店</t>
  </si>
  <si>
    <t>株式会社　パナライフ</t>
  </si>
  <si>
    <t>府中　　比治山　電気</t>
  </si>
  <si>
    <t>ヒウラデンキ</t>
  </si>
  <si>
    <t>己斐　　比治山　電気</t>
  </si>
  <si>
    <t>（株）平和デンキ</t>
  </si>
  <si>
    <t>（有）戸坂平和電機</t>
  </si>
  <si>
    <t>メイコウ住電サービス</t>
  </si>
  <si>
    <t>有限会社　米沢商会</t>
  </si>
  <si>
    <t>生活あんど館　株式会社</t>
  </si>
  <si>
    <t>ＡＬＰＨＡ　焼山</t>
  </si>
  <si>
    <t>Ｌｉｎｋプラス　本部</t>
  </si>
  <si>
    <t>Ｌｉｎｋプラス上島デンキ志和店</t>
  </si>
  <si>
    <t>岡本電化</t>
  </si>
  <si>
    <t>有限会社サンケアよしだ</t>
  </si>
  <si>
    <t>（株）パナピット呉</t>
  </si>
  <si>
    <t>ヒット電機</t>
  </si>
  <si>
    <t>パナック　まつだ</t>
  </si>
  <si>
    <t>ヤマムラホーム株式会社</t>
  </si>
  <si>
    <t>ヤマムラホーム株式会社　中野店</t>
  </si>
  <si>
    <t>ヤマムラホーム船越店</t>
  </si>
  <si>
    <t>有限会社わき電化</t>
  </si>
  <si>
    <t>たちばな電化</t>
  </si>
  <si>
    <t>ヤマネ電機</t>
  </si>
  <si>
    <t>パナック　アローなかや</t>
  </si>
  <si>
    <t>アオヤマ　テシロ</t>
  </si>
  <si>
    <t>猪木電器店</t>
  </si>
  <si>
    <t>ウチダ電器</t>
  </si>
  <si>
    <t>Ｌｉｎｋプラス関戸無線電機大門</t>
  </si>
  <si>
    <t>（株）たけだ　　東城店</t>
  </si>
  <si>
    <t>ルック　タカヤ</t>
  </si>
  <si>
    <t>ＢＳタジ</t>
  </si>
  <si>
    <t>コム立石　御幸店</t>
  </si>
  <si>
    <t>（有）近田電交社　今岡店</t>
  </si>
  <si>
    <t>Ｌｉｎｋプラス村井電機日吉台店</t>
  </si>
  <si>
    <t>Ｌｉｎｋプラス　ユタカヤ因島店</t>
  </si>
  <si>
    <t>むらかみでんき　佐藤店</t>
  </si>
  <si>
    <t>株式会社　黒崎電器</t>
  </si>
  <si>
    <t>有限会社　杉山電気商会</t>
  </si>
  <si>
    <t>服部産業株式会社　山口営業所</t>
  </si>
  <si>
    <t>三光電機　クニサワ店</t>
  </si>
  <si>
    <t>（有）竹田　電気</t>
  </si>
  <si>
    <t>株式会社ながさき</t>
  </si>
  <si>
    <t>福田電気商会</t>
  </si>
  <si>
    <t>おおみねでんき</t>
  </si>
  <si>
    <t>株式会社　ぱわっと</t>
  </si>
  <si>
    <t>有限会社　ミツワ電器</t>
  </si>
  <si>
    <t>（株）ＳＳＳ西中国</t>
  </si>
  <si>
    <t>Ｓ．くらもと有帆店</t>
  </si>
  <si>
    <t>（有）パナテック</t>
  </si>
  <si>
    <t>株式会社　山県電器</t>
  </si>
  <si>
    <t>Ｌｉｎｋプラストミデンキ由宇店</t>
  </si>
  <si>
    <t>パナック　なかの</t>
  </si>
  <si>
    <t>株式会社　パナどっと</t>
  </si>
  <si>
    <t>パルナガオカ</t>
  </si>
  <si>
    <t>デンキの藤原</t>
  </si>
  <si>
    <t>パナどっと　ちゃやま菊川店</t>
  </si>
  <si>
    <t>でんきのかじはら</t>
  </si>
  <si>
    <t>あかつきでんき株式会社</t>
  </si>
  <si>
    <t>パルテばんどう</t>
  </si>
  <si>
    <t>ナッティーミマデン夢館</t>
  </si>
  <si>
    <t>ナッティーミマデン西須賀</t>
  </si>
  <si>
    <t>ＴＡＧみい　徳島店</t>
  </si>
  <si>
    <t>はない電遊館</t>
  </si>
  <si>
    <t>ナッティーミマデン南館</t>
  </si>
  <si>
    <t>ブラザー無線電機（株）</t>
  </si>
  <si>
    <t>（株）川上電器　中央店</t>
  </si>
  <si>
    <t>やまでん大麻店</t>
  </si>
  <si>
    <t>（株）ライフプロデュ－スＴＡＧ</t>
  </si>
  <si>
    <t>森電器商会株式会社</t>
  </si>
  <si>
    <t>（株）花井電器　広野店</t>
  </si>
  <si>
    <t>吉田電器商会</t>
  </si>
  <si>
    <t>西沢電化センタ－</t>
  </si>
  <si>
    <t>（有）フレンドやまじ</t>
  </si>
  <si>
    <t>有限会社　トラスト</t>
  </si>
  <si>
    <t>株式会社ＳＳＳ四国</t>
  </si>
  <si>
    <t>緊急修理センター</t>
  </si>
  <si>
    <t>カルテットみたに</t>
  </si>
  <si>
    <t>ＳＳＧタカギ店</t>
  </si>
  <si>
    <t>パナプラザおおにし</t>
  </si>
  <si>
    <t>（有）森山電機　大野原店</t>
  </si>
  <si>
    <t>ナンヨムセンワダ</t>
  </si>
  <si>
    <t>（有）ナカタ電器　新町店</t>
  </si>
  <si>
    <t>（有）ナカタ電器　保内店</t>
  </si>
  <si>
    <t>ＡＣＴささき</t>
  </si>
  <si>
    <t>プロめんどり</t>
  </si>
  <si>
    <t>パルテアルファうちやま</t>
  </si>
  <si>
    <t>フォルムもりた</t>
  </si>
  <si>
    <t>フォルムたかはし</t>
  </si>
  <si>
    <t>フォルムいかわ</t>
  </si>
  <si>
    <t>エルふたば長津店</t>
  </si>
  <si>
    <t>アイテック上町店</t>
  </si>
  <si>
    <t>オウデン</t>
  </si>
  <si>
    <t>Ｒｅグループ株式会社</t>
  </si>
  <si>
    <t>パルテアドトクヒラ</t>
  </si>
  <si>
    <t>Ｐａ　Ｌｅｔ’ｓコマツ</t>
  </si>
  <si>
    <t>でんき家（なかむら）</t>
  </si>
  <si>
    <t>有限会社　オガタ電機</t>
  </si>
  <si>
    <t>パナプラザ　門司港店</t>
  </si>
  <si>
    <t>たかす電化</t>
  </si>
  <si>
    <t>パナライフ新栄</t>
  </si>
  <si>
    <t>パナプラザなかがわ</t>
  </si>
  <si>
    <t>えとうでんき　門司店</t>
  </si>
  <si>
    <t>電気のリズ・トーチク魚町店</t>
  </si>
  <si>
    <t>パナライフ　まつおか</t>
  </si>
  <si>
    <t>株式会社リズ・トーチク</t>
  </si>
  <si>
    <t>パナライフ　山越</t>
  </si>
  <si>
    <t>（株）ミナミ電器産業　湯川店</t>
  </si>
  <si>
    <t>（有）古川デンキ</t>
  </si>
  <si>
    <t>有限会社　タケナカデンキ</t>
  </si>
  <si>
    <t>パナライフ　到津</t>
  </si>
  <si>
    <t>パナプラザこばち</t>
  </si>
  <si>
    <t>パナプラザ出島</t>
  </si>
  <si>
    <t>パナランド　ふくだ</t>
  </si>
  <si>
    <t>パナライフ　おだ</t>
  </si>
  <si>
    <t>パナライフ　ナカシマ</t>
  </si>
  <si>
    <t>ＰＡＺメイデン</t>
  </si>
  <si>
    <t>ＰＡＺ　花園茶山店</t>
  </si>
  <si>
    <t>ＰＡＺ　ナガタ</t>
  </si>
  <si>
    <t>（有）電化のヤマグチ</t>
  </si>
  <si>
    <t>有限会社　フジ電気</t>
  </si>
  <si>
    <t>タナマチ電器</t>
  </si>
  <si>
    <t>春日野　電器</t>
  </si>
  <si>
    <t>エイム　愛幸</t>
  </si>
  <si>
    <t>（下山門）ナカ　電器</t>
  </si>
  <si>
    <t>井上　電器</t>
  </si>
  <si>
    <t>（有）　ミヤコ　　電器</t>
  </si>
  <si>
    <t>株式会社　ＰＡＺ</t>
  </si>
  <si>
    <t>エイム　井尻アトム</t>
  </si>
  <si>
    <t>電気のリズ・トーチク水巻店</t>
  </si>
  <si>
    <t>エイム　株式会社</t>
  </si>
  <si>
    <t>エイムかねこ</t>
  </si>
  <si>
    <t>エイム　ミツエ</t>
  </si>
  <si>
    <t>ＰＡＺ　花園</t>
  </si>
  <si>
    <t>エイムアトム</t>
  </si>
  <si>
    <t>ＰＡＺ　三幸</t>
  </si>
  <si>
    <t>エイムナカシマ</t>
  </si>
  <si>
    <t>電気のリズ・トーチク戸ノ上店</t>
  </si>
  <si>
    <t>エイム　おにき</t>
  </si>
  <si>
    <t>エイム　はせがわ</t>
  </si>
  <si>
    <t>ＰＡＺ　オンズカ</t>
  </si>
  <si>
    <t>エイム　吉野</t>
  </si>
  <si>
    <t>双和　電気</t>
  </si>
  <si>
    <t>パナデンキ　筥松店</t>
  </si>
  <si>
    <t>（有）アムズ．コウノ</t>
  </si>
  <si>
    <t>おおの電器</t>
  </si>
  <si>
    <t>（有）　濱地　電器商会</t>
  </si>
  <si>
    <t>たにぐちでんき</t>
  </si>
  <si>
    <t>エイム　大和</t>
  </si>
  <si>
    <t>ヨ　シ　ミ　電　器</t>
  </si>
  <si>
    <t>エイム　吉井</t>
  </si>
  <si>
    <t>エイム　いとう</t>
  </si>
  <si>
    <t>エイム　みんな</t>
  </si>
  <si>
    <t>エイム　安永</t>
  </si>
  <si>
    <t>パナプラザ　マキヤマ</t>
  </si>
  <si>
    <t>エイム　アキヤマ</t>
  </si>
  <si>
    <t>（有）武内電器商会</t>
  </si>
  <si>
    <t>パナプラザエース桜丘店</t>
  </si>
  <si>
    <t>ＰＡＺヤスコウチ</t>
  </si>
  <si>
    <t>（有）　那須野　電器商会</t>
  </si>
  <si>
    <t>インフ　古賀店</t>
  </si>
  <si>
    <t>ナイス電気</t>
  </si>
  <si>
    <t>小川電器　　　　　　　（若松）</t>
  </si>
  <si>
    <t>まごころでんき　ふじのき</t>
  </si>
  <si>
    <t>パナライフ　不二</t>
  </si>
  <si>
    <t>パナライフ　おおの</t>
  </si>
  <si>
    <t>株式会社　パナプラザ</t>
  </si>
  <si>
    <t>パナプラザ　せいじ</t>
  </si>
  <si>
    <t>パナライフ　にしだ</t>
  </si>
  <si>
    <t>パナライフ　にしやま</t>
  </si>
  <si>
    <t>株式会社　のだや電器</t>
  </si>
  <si>
    <t>パナプラザやまむら</t>
  </si>
  <si>
    <t>さんえい電気</t>
  </si>
  <si>
    <t>有限会社江藤電器商会</t>
  </si>
  <si>
    <t>パナプラザ　カンタケ</t>
  </si>
  <si>
    <t>パナライフ　なか島</t>
  </si>
  <si>
    <t>まごころでんき　フジタ</t>
  </si>
  <si>
    <t>パナライフ　ユニオン</t>
  </si>
  <si>
    <t>株式会社パナライフ</t>
  </si>
  <si>
    <t>有限会社　おおぎ電器</t>
  </si>
  <si>
    <t>パナプラザ　きぬ川</t>
  </si>
  <si>
    <t>はなだ電器　中村店</t>
  </si>
  <si>
    <t>はなだ電器</t>
  </si>
  <si>
    <t>電気のリズ・トーチクおくしま店</t>
  </si>
  <si>
    <t>まごころでんき　ひらやま</t>
  </si>
  <si>
    <t>エイム　愛幸ちくし台</t>
  </si>
  <si>
    <t>ＰＡＺ　三幸　大野城店</t>
  </si>
  <si>
    <t>エイム愛幸　イノウエ</t>
  </si>
  <si>
    <t>ユゲデンキ（株）　電材部</t>
  </si>
  <si>
    <t>塚本デンキ</t>
  </si>
  <si>
    <t>井上　デンキ</t>
  </si>
  <si>
    <t>オカベデンキ</t>
  </si>
  <si>
    <t>電気のリズ・トーチク柏ノ森店</t>
  </si>
  <si>
    <t>つつみＤＥＮＫＩ</t>
  </si>
  <si>
    <t>エイム大庭</t>
  </si>
  <si>
    <t>坂本デンキ</t>
  </si>
  <si>
    <t>大村電器</t>
  </si>
  <si>
    <t>井本マサオ電器</t>
  </si>
  <si>
    <t>でんきの信映</t>
  </si>
  <si>
    <t>うぐいす台電器</t>
  </si>
  <si>
    <t>株式会社インフ篠栗店</t>
  </si>
  <si>
    <t>出口電器商会</t>
  </si>
  <si>
    <t>ナショナルハウス</t>
  </si>
  <si>
    <t>みやざき電器</t>
  </si>
  <si>
    <t>ときた電器</t>
  </si>
  <si>
    <t>ユーデン　南町店</t>
  </si>
  <si>
    <t>（有）三好デンキ</t>
  </si>
  <si>
    <t>ユーデン　津福店</t>
  </si>
  <si>
    <t>ユーデン　通東町</t>
  </si>
  <si>
    <t>ユーデン　やなが善導寺</t>
  </si>
  <si>
    <t>ユーデン　山本店</t>
  </si>
  <si>
    <t>電’ｓ　オオハラ久留米店</t>
  </si>
  <si>
    <t>電’ｓ　サトウ</t>
  </si>
  <si>
    <t>ユーデンはらぐち</t>
  </si>
  <si>
    <t>ユーデン　国分店</t>
  </si>
  <si>
    <t>ユーデン　大善寺店</t>
  </si>
  <si>
    <t>ユーデン　おがた</t>
  </si>
  <si>
    <t>ユーデン　みやき店</t>
  </si>
  <si>
    <t>アズ　荒木店</t>
  </si>
  <si>
    <t>サンエコライフ　久留米店</t>
  </si>
  <si>
    <t>（株）　ユーデン</t>
  </si>
  <si>
    <t>（有）椎木電器</t>
  </si>
  <si>
    <t>電気のリズ・トーチク朝日店</t>
  </si>
  <si>
    <t>電気のリズ・トーチク直方店</t>
  </si>
  <si>
    <t>パナプラザ　カトー</t>
  </si>
  <si>
    <t>パナプラザ　ワタナベ</t>
  </si>
  <si>
    <t>電’ｓ　しまぞえ</t>
  </si>
  <si>
    <t>電’ｓ　ナカハラ</t>
  </si>
  <si>
    <t>エコ電ＳＢＱ　沖端店</t>
  </si>
  <si>
    <t>エコ電ＳＢＱ　有明店</t>
  </si>
  <si>
    <t>エコ電ＳＢＱ本部</t>
  </si>
  <si>
    <t>ユーデン　きむらや</t>
  </si>
  <si>
    <t>ユーデン　大川店</t>
  </si>
  <si>
    <t>ユーデン　なんちく</t>
  </si>
  <si>
    <t>電’ｓ　ホリオ</t>
  </si>
  <si>
    <t>アズ　甘木店</t>
  </si>
  <si>
    <t>パナプラザ　本村</t>
  </si>
  <si>
    <t>パナライフ　いわた</t>
  </si>
  <si>
    <t>パナプラザ　こじま</t>
  </si>
  <si>
    <t>なかむらデンキ</t>
  </si>
  <si>
    <t>パナプラザ　エイシン</t>
  </si>
  <si>
    <t>パナプラザ　かじや</t>
  </si>
  <si>
    <t>パナライフちくじょう</t>
  </si>
  <si>
    <t>株式会社　アズ</t>
  </si>
  <si>
    <t>ユーデン　ひめの</t>
  </si>
  <si>
    <t>アズ　浮羽店</t>
  </si>
  <si>
    <t>電’ｓ　庄島</t>
  </si>
  <si>
    <t>電’ｓ　江藤</t>
  </si>
  <si>
    <t>アズ田主丸本店</t>
  </si>
  <si>
    <t>アズ　朝倉店</t>
  </si>
  <si>
    <t>ワイズ　吉井店</t>
  </si>
  <si>
    <t>アズ　吉井店</t>
  </si>
  <si>
    <t>ワイズ　浮羽店</t>
  </si>
  <si>
    <t>電’ｓ　しらべ</t>
  </si>
  <si>
    <t>電’ｓ　タカヤマ</t>
  </si>
  <si>
    <t>アズ　黒木店</t>
  </si>
  <si>
    <t>ユーデン　みづま店</t>
  </si>
  <si>
    <t>アズ　城島店</t>
  </si>
  <si>
    <t>電気のリズ・トーチク相田店</t>
  </si>
  <si>
    <t>ユーデン　せたかや</t>
  </si>
  <si>
    <t>アズ　柳川店</t>
  </si>
  <si>
    <t>電’ｓ　あさひ</t>
  </si>
  <si>
    <t>ユーデン　大和</t>
  </si>
  <si>
    <t>電’ｓ　はらだ</t>
  </si>
  <si>
    <t>電’ｓ　ナカシマ</t>
  </si>
  <si>
    <t>ユーデン　基山店</t>
  </si>
  <si>
    <t>電気のリズ・トーチク砂津店</t>
  </si>
  <si>
    <t>電’ｓ　うちだ</t>
  </si>
  <si>
    <t>電’ｓ　永田</t>
  </si>
  <si>
    <t>電’ｓ　東京</t>
  </si>
  <si>
    <t>アズ　大牟田店</t>
  </si>
  <si>
    <t>ニシヤマ電機</t>
  </si>
  <si>
    <t>セブンプラザ通町店</t>
  </si>
  <si>
    <t>電’ｓ　たなか</t>
  </si>
  <si>
    <t>中尾電器商会</t>
  </si>
  <si>
    <t>電’ｓ　栗山</t>
  </si>
  <si>
    <t>電’ｓ　井川</t>
  </si>
  <si>
    <t>セブンプラザ　野原店</t>
  </si>
  <si>
    <t>壱岐市　農業協同組合</t>
  </si>
  <si>
    <t>おおばでんき</t>
  </si>
  <si>
    <t>エイムサゴ</t>
  </si>
  <si>
    <t>エイム中島</t>
  </si>
  <si>
    <t>（対馬）　古藤電器サービス</t>
  </si>
  <si>
    <t>エコ電ＳＢＱ　筑紫野店</t>
  </si>
  <si>
    <t>有限会社　オール電器</t>
  </si>
  <si>
    <t>中村電機商会</t>
  </si>
  <si>
    <t>電’ｓ　さとう鳥栖店</t>
  </si>
  <si>
    <t>電’ｓ旭店</t>
  </si>
  <si>
    <t>ユーデン　松下</t>
  </si>
  <si>
    <t>電’ｓ　酒井</t>
  </si>
  <si>
    <t>電’ｓ　ながお</t>
  </si>
  <si>
    <t>電’ｓ　かねしま</t>
  </si>
  <si>
    <t>電’ｓ　田中</t>
  </si>
  <si>
    <t>ユーデン　八女店</t>
  </si>
  <si>
    <t>電’ｓ　みやけ</t>
  </si>
  <si>
    <t>アズ　八女店</t>
  </si>
  <si>
    <t>株式会社　でんず</t>
  </si>
  <si>
    <t>トミタ電化</t>
  </si>
  <si>
    <t>ユーデン　南筑後店</t>
  </si>
  <si>
    <t>電’ｓ　ムロゾノ筑後店</t>
  </si>
  <si>
    <t>藤川電気（田川）</t>
  </si>
  <si>
    <t>１ＢＡＮＫＡＮ　マルコー</t>
  </si>
  <si>
    <t>荒牧　電器</t>
  </si>
  <si>
    <t>電気のリズ・トーチク糸田店</t>
  </si>
  <si>
    <t>モチダ電器</t>
  </si>
  <si>
    <t>パナパナ１４０</t>
  </si>
  <si>
    <t>パナランド　カトウ</t>
  </si>
  <si>
    <t>セブンプラザ佐賀店</t>
  </si>
  <si>
    <t>福岡電気商会</t>
  </si>
  <si>
    <t>木下デンキ</t>
  </si>
  <si>
    <t>堀田デンキ</t>
  </si>
  <si>
    <t>株式会社　パナパナ</t>
  </si>
  <si>
    <t>パナランド　倉重</t>
  </si>
  <si>
    <t>中小田電器</t>
  </si>
  <si>
    <t>パナパナ　ミタカ</t>
  </si>
  <si>
    <t>ミネデンキ</t>
  </si>
  <si>
    <t>パナパナ　カズタ</t>
  </si>
  <si>
    <t>パナランド　マキ</t>
  </si>
  <si>
    <t>シントウＡＶサービス</t>
  </si>
  <si>
    <t>（有）柴田電器商会</t>
  </si>
  <si>
    <t>パナパナ　昭栄</t>
  </si>
  <si>
    <t>パナパナ　ことぶきや</t>
  </si>
  <si>
    <t>パナパナ　えんどう</t>
  </si>
  <si>
    <t>パナパナ　でんき館</t>
  </si>
  <si>
    <t>パナランド　のうどみ</t>
  </si>
  <si>
    <t>パナパナ　大串</t>
  </si>
  <si>
    <t>パナパナ　奥村</t>
  </si>
  <si>
    <t>アトダデンキ</t>
  </si>
  <si>
    <t>パナパナ　生活館</t>
  </si>
  <si>
    <t>パナランド　フジヤ</t>
  </si>
  <si>
    <t>パナランドもろおか</t>
  </si>
  <si>
    <t>サンエコライフ　長崎福田店</t>
  </si>
  <si>
    <t>有限会社　でんきや</t>
  </si>
  <si>
    <t>でんきや　ヤマグチ</t>
  </si>
  <si>
    <t>パナプラザ　フカエ</t>
  </si>
  <si>
    <t>アズ　サンフクダ店</t>
  </si>
  <si>
    <t>（有）遠武時計電気店</t>
  </si>
  <si>
    <t>でんきや　パナサン</t>
  </si>
  <si>
    <t>でんきや　おおた</t>
  </si>
  <si>
    <t>サンエコライフ　世知原店</t>
  </si>
  <si>
    <t>アズ　こんどう店</t>
  </si>
  <si>
    <t>でんきや　みやざき</t>
  </si>
  <si>
    <t>（有）　山口電気商店</t>
  </si>
  <si>
    <t>でんきや　ワイズ１</t>
  </si>
  <si>
    <t>ナカムラ電化</t>
  </si>
  <si>
    <t>カサ電機</t>
  </si>
  <si>
    <t>パナプラザイナマツ</t>
  </si>
  <si>
    <t>パナプラザタムラ</t>
  </si>
  <si>
    <t>パナプラザ　サークル</t>
  </si>
  <si>
    <t>でんきや南松</t>
  </si>
  <si>
    <t>でんきや　イシダ</t>
  </si>
  <si>
    <t>緒方電機商会</t>
  </si>
  <si>
    <t>（有）マルイ電機（三井楽）</t>
  </si>
  <si>
    <t>でんきや若松</t>
  </si>
  <si>
    <t>富江）ミウラ電器</t>
  </si>
  <si>
    <t>パナプラザマツオ</t>
  </si>
  <si>
    <t>（ダイヤランド）サト‐デンキ</t>
  </si>
  <si>
    <t>パナプラザきたじま</t>
  </si>
  <si>
    <t>パナプラザうちだ</t>
  </si>
  <si>
    <t>パナプラザおおつ</t>
  </si>
  <si>
    <t>パナップ　シラハマ</t>
  </si>
  <si>
    <t>パナプラザヤマダ</t>
  </si>
  <si>
    <t>パナプラザトクヨシ</t>
  </si>
  <si>
    <t>電化プラザサークル畝刈</t>
  </si>
  <si>
    <t>川端電器</t>
  </si>
  <si>
    <t>平山電気店</t>
  </si>
  <si>
    <t>株式会社パナプラザ　長崎支社</t>
  </si>
  <si>
    <t>パナプラザきよしや</t>
  </si>
  <si>
    <t>パナプラザモリシタ</t>
  </si>
  <si>
    <t>下山電器商会</t>
  </si>
  <si>
    <t>（有）パピオ　フジヤ</t>
  </si>
  <si>
    <t>パナプラザアオバ</t>
  </si>
  <si>
    <t>ことぶき電器</t>
  </si>
  <si>
    <t>ヒサマツでんき</t>
  </si>
  <si>
    <t>パナプラザミヤショウ</t>
  </si>
  <si>
    <t>パナプラザとりやま</t>
  </si>
  <si>
    <t>マツザキ　デンキ</t>
  </si>
  <si>
    <t>ムラサト　電器</t>
  </si>
  <si>
    <t>遊　電　館</t>
  </si>
  <si>
    <t>でんきのゆうでん　鹿央店</t>
  </si>
  <si>
    <t>でんきハウス　村上</t>
  </si>
  <si>
    <t>でんきハウス　ソノダ　高平店</t>
  </si>
  <si>
    <t>電気プラザなんば</t>
  </si>
  <si>
    <t>電気プラザほんだ長嶺店</t>
  </si>
  <si>
    <t>健軍）　　パナランド　ナベタ</t>
  </si>
  <si>
    <t>黒髪）　　パナランド　ミヤタ</t>
  </si>
  <si>
    <t>家電の白井</t>
  </si>
  <si>
    <t>有限会社　パナランド　熊本</t>
  </si>
  <si>
    <t>パナランド　堀川</t>
  </si>
  <si>
    <t>でんきのゆうでん　長嶺東店</t>
  </si>
  <si>
    <t>電気プラザたなか</t>
  </si>
  <si>
    <t>株式会社　でんきハウス</t>
  </si>
  <si>
    <t>株式会社　電気プラザ</t>
  </si>
  <si>
    <t>蓮台寺）野口電気商会</t>
  </si>
  <si>
    <t>電気プラザ　カメヤ</t>
  </si>
  <si>
    <t>電気プラザほんだ力合店</t>
  </si>
  <si>
    <t>電気プラザ　西本</t>
  </si>
  <si>
    <t>水前寺）　パナランド　うらかわ</t>
  </si>
  <si>
    <t>ホーム電化</t>
  </si>
  <si>
    <t>電気プラザ　寺本</t>
  </si>
  <si>
    <t>サンエコライフ　須屋店</t>
  </si>
  <si>
    <t>（株）サンエコライフ</t>
  </si>
  <si>
    <t>でんきのゆうでん　島崎店</t>
  </si>
  <si>
    <t>池田）　　パナランド　五木</t>
  </si>
  <si>
    <t>サンエコライフ　南関店</t>
  </si>
  <si>
    <t>でんきハウス　ファミリー</t>
  </si>
  <si>
    <t>でんきハウス　ウエダ</t>
  </si>
  <si>
    <t>ムチマ電器</t>
  </si>
  <si>
    <t>パナランド　すぎた</t>
  </si>
  <si>
    <t>でんきのゆうでん　福正店</t>
  </si>
  <si>
    <t>エコ電ＳＢＱ　八代中央店</t>
  </si>
  <si>
    <t>電気プラザ　さかなし</t>
  </si>
  <si>
    <t>林電器</t>
  </si>
  <si>
    <t>玉名）　　加登屋無線電機商会</t>
  </si>
  <si>
    <t>パナックス　タナカ</t>
  </si>
  <si>
    <t>パナランド　ゴ－シ</t>
  </si>
  <si>
    <t>池田　電器</t>
  </si>
  <si>
    <t>ＫＩＭＯＴＯ　ＤＥＮＫＩ</t>
  </si>
  <si>
    <t>でんきハウス　マキシマ</t>
  </si>
  <si>
    <t>電気プラザ　にしやま</t>
  </si>
  <si>
    <t>でんきハウス　イワシタ</t>
  </si>
  <si>
    <t>岩見屋デンキ</t>
  </si>
  <si>
    <t>パナランド　ミヤモト</t>
  </si>
  <si>
    <t>たかさきでんき</t>
  </si>
  <si>
    <t>でんきのゆうでん　もりやま</t>
  </si>
  <si>
    <t>ひえだデンキ</t>
  </si>
  <si>
    <t>まえかわでんき</t>
  </si>
  <si>
    <t>サンエコライフ　城南店</t>
  </si>
  <si>
    <t>でんきのゆうでん　ウエッキー店</t>
  </si>
  <si>
    <t>でんきのゆうでん清水店</t>
  </si>
  <si>
    <t>でんきのゆうでん本部</t>
  </si>
  <si>
    <t>サンエコライフ　富合店</t>
  </si>
  <si>
    <t>エコ電ＳＢＱ　八代店</t>
  </si>
  <si>
    <t>でんきハウス　いづみ</t>
  </si>
  <si>
    <t>宮田電気工業株式会社</t>
  </si>
  <si>
    <t>ｉｎ・・・よりふじ</t>
  </si>
  <si>
    <t>有徳電化サービス</t>
  </si>
  <si>
    <t>西本電気店</t>
  </si>
  <si>
    <t>エコ電ＳＢＱ　海士江店</t>
  </si>
  <si>
    <t>セブンプラザ細山田</t>
  </si>
  <si>
    <t>でんきのゆうでん　旭志店</t>
  </si>
  <si>
    <t>でんきのゆうでん　砥用店</t>
  </si>
  <si>
    <t>電気プラザ　土田</t>
  </si>
  <si>
    <t>パナランド　犬童</t>
  </si>
  <si>
    <t>くらしまるっ　芦北店</t>
  </si>
  <si>
    <t>パナランド　五島</t>
  </si>
  <si>
    <t>でんきハウス　永池</t>
  </si>
  <si>
    <t>パナランド　ヤマモト</t>
  </si>
  <si>
    <t>パナランド　がんばる</t>
  </si>
  <si>
    <t>ナガマツ電器</t>
  </si>
  <si>
    <t>尾崎　電器</t>
  </si>
  <si>
    <t>でんきハウス　ナカヤ</t>
  </si>
  <si>
    <t>パナランド　クサズミ</t>
  </si>
  <si>
    <t>パナランド　セイワ</t>
  </si>
  <si>
    <t>パナランド　森山</t>
  </si>
  <si>
    <t>（有）イタガキ</t>
  </si>
  <si>
    <t>パナランド　フクシマ</t>
  </si>
  <si>
    <t>パナランド　中野</t>
  </si>
  <si>
    <t>パナランド　エザキ</t>
  </si>
  <si>
    <t>パナランド　田中</t>
  </si>
  <si>
    <t>パナランド　ふじかわ</t>
  </si>
  <si>
    <t>株式会社パナランド天草</t>
  </si>
  <si>
    <t>電気プラザ　秋田</t>
  </si>
  <si>
    <t>パナランド　ノダ</t>
  </si>
  <si>
    <t>サンエコライフ　五和店</t>
  </si>
  <si>
    <t>パナランド　しんわ</t>
  </si>
  <si>
    <t>パナランド　タナカ</t>
  </si>
  <si>
    <t>パナランド　オクムラ</t>
  </si>
  <si>
    <t>サンエコライフ　倉岳店</t>
  </si>
  <si>
    <t>サンエコライフ　天草店</t>
  </si>
  <si>
    <t>パナランド　大野</t>
  </si>
  <si>
    <t>山下電気店</t>
  </si>
  <si>
    <t>でんきのゆうでん　菊陽店</t>
  </si>
  <si>
    <t>電’ｓ　とよだ</t>
  </si>
  <si>
    <t>電’ｓ　かみかわ</t>
  </si>
  <si>
    <t>でんき館　垂水</t>
  </si>
  <si>
    <t>でんき館　ナカイ</t>
  </si>
  <si>
    <t>（株）でんき館　中津</t>
  </si>
  <si>
    <t>でんき館　シラキハラ</t>
  </si>
  <si>
    <t>パナポート　カワムラ</t>
  </si>
  <si>
    <t>でんき館　タカハシ</t>
  </si>
  <si>
    <t>合同会社永添電機サービス</t>
  </si>
  <si>
    <t>でんき館　いしい</t>
  </si>
  <si>
    <t>でんき館　おくの</t>
  </si>
  <si>
    <t>でんき館　ユタカ</t>
  </si>
  <si>
    <t>でんき館　ナカオ</t>
  </si>
  <si>
    <t>株式会社　吉成電気商会</t>
  </si>
  <si>
    <t>徳田電気　豊後高田店</t>
  </si>
  <si>
    <t>でんき館　しらいし</t>
  </si>
  <si>
    <t>でんき館　むらぐち</t>
  </si>
  <si>
    <t>アルファいとう</t>
  </si>
  <si>
    <t>パナランド　おの</t>
  </si>
  <si>
    <t>キタガワ電器</t>
  </si>
  <si>
    <t>パナポートササキ</t>
  </si>
  <si>
    <t>パナランド　せと</t>
  </si>
  <si>
    <t>電気のリズ・トーチクシュトー店</t>
  </si>
  <si>
    <t>パナランド　西野</t>
  </si>
  <si>
    <t>サンエコライフ　別府店</t>
  </si>
  <si>
    <t>でんでん館　ヤマナ</t>
  </si>
  <si>
    <t>電化プラザおおつか</t>
  </si>
  <si>
    <t>パナランド　やない</t>
  </si>
  <si>
    <t>パナランド　やました</t>
  </si>
  <si>
    <t>パナランド　ラブリーナガノ</t>
  </si>
  <si>
    <t>（株）でんでん館</t>
  </si>
  <si>
    <t>パナランド　ふじた　（日出）</t>
  </si>
  <si>
    <t>でんでん館　アベ</t>
  </si>
  <si>
    <t>パナポート　つじま</t>
  </si>
  <si>
    <t>でんでん館にのみや</t>
  </si>
  <si>
    <t>でんでん館　ひまわり</t>
  </si>
  <si>
    <t>（株）パナランド　大分</t>
  </si>
  <si>
    <t>パナポート　丸野</t>
  </si>
  <si>
    <t>パナランド　築城店</t>
  </si>
  <si>
    <t>でんでん館　みうら</t>
  </si>
  <si>
    <t>パナランド　としみつ</t>
  </si>
  <si>
    <t>パナランドトーア</t>
  </si>
  <si>
    <t>パナポート　三浦</t>
  </si>
  <si>
    <t>パナランド　別大</t>
  </si>
  <si>
    <t>パナポート　南大分</t>
  </si>
  <si>
    <t>パナポート　ニューウェーブ</t>
  </si>
  <si>
    <t>ネオ　やまうち</t>
  </si>
  <si>
    <t>パナランド　ネオ</t>
  </si>
  <si>
    <t>パナポート　松が丘マツデン</t>
  </si>
  <si>
    <t>やまもとでんか</t>
  </si>
  <si>
    <t>パナポートとおやま</t>
  </si>
  <si>
    <t>パナランド　おくもと</t>
  </si>
  <si>
    <t>パナポート　かとう</t>
  </si>
  <si>
    <t>（株）パナポート</t>
  </si>
  <si>
    <t>パナランド　アイシン</t>
  </si>
  <si>
    <t>パナポート柴北</t>
  </si>
  <si>
    <t>パナランド　東稙田</t>
  </si>
  <si>
    <t>パナポート　仲摩</t>
  </si>
  <si>
    <t>パナポート　吉田</t>
  </si>
  <si>
    <t>パナポート　イワノ</t>
  </si>
  <si>
    <t>パナポート　工藤</t>
  </si>
  <si>
    <t>電気のリズ・トーチク駅前店</t>
  </si>
  <si>
    <t>でんでん館　雄和</t>
  </si>
  <si>
    <t>パナポート　フジマル</t>
  </si>
  <si>
    <t>でんでん館まるかわ</t>
  </si>
  <si>
    <t>パナポート片山</t>
  </si>
  <si>
    <t>有限会社　すいおん</t>
  </si>
  <si>
    <t>でんでん館　パルスゴトー</t>
  </si>
  <si>
    <t>でんでん館プラザタナカ</t>
  </si>
  <si>
    <t>パナポート　サトウ（佐賀関）</t>
  </si>
  <si>
    <t>パナポート　河本</t>
  </si>
  <si>
    <t>パナポート　クツカケ</t>
  </si>
  <si>
    <t>パナポート　小野</t>
  </si>
  <si>
    <t>電気のリズ・トーチク久住店</t>
  </si>
  <si>
    <t>でんかのおがた</t>
  </si>
  <si>
    <t>でんかプラザ　ヤマシタ</t>
  </si>
  <si>
    <t>（株）でんかプラザ</t>
  </si>
  <si>
    <t>でんかプラザ　こばやし</t>
  </si>
  <si>
    <t>セブンプラザつの店</t>
  </si>
  <si>
    <t>セブンプラザ　高鍋店</t>
  </si>
  <si>
    <t>セブンプラザ　木城店</t>
  </si>
  <si>
    <t>セブンプラザ清武店</t>
  </si>
  <si>
    <t>セブンプラザ　とりはら</t>
  </si>
  <si>
    <t>でんかプラザ　マツグチ</t>
  </si>
  <si>
    <t>セブンプラザ北郷店</t>
  </si>
  <si>
    <t>セブンプラザ　あかぎ</t>
  </si>
  <si>
    <t>株式会社　飯干商事</t>
  </si>
  <si>
    <t>セブンプラザ　ゴトウ</t>
  </si>
  <si>
    <t>でんかプラザナガタ</t>
  </si>
  <si>
    <t>セブンプラザ　オリタ</t>
  </si>
  <si>
    <t>マツバ電器</t>
  </si>
  <si>
    <t>でんかプラザ　ミナト</t>
  </si>
  <si>
    <t>でんかプラザ　小林</t>
  </si>
  <si>
    <t>でんかプラザたかちほ</t>
  </si>
  <si>
    <t>株式会社なかでん</t>
  </si>
  <si>
    <t>でんかプラザミタイ</t>
  </si>
  <si>
    <t>セレス　きくち</t>
  </si>
  <si>
    <t>セブンプラザエーワン</t>
  </si>
  <si>
    <t>ネオプラス　ふじい</t>
  </si>
  <si>
    <t>セブンプラザ　トクシゲ</t>
  </si>
  <si>
    <t>ネオプラス　タカヤマタカオ店</t>
  </si>
  <si>
    <t>ネオプラスくぎた</t>
  </si>
  <si>
    <t>セブンプラザ串間店</t>
  </si>
  <si>
    <t>ネオプラス　キヨヤマ大崎店</t>
  </si>
  <si>
    <t>ネオプラスよねもと</t>
  </si>
  <si>
    <t>ネオプラス　タカヤマ志布志店</t>
  </si>
  <si>
    <t>ネオプラス　キヨヤマ野方店</t>
  </si>
  <si>
    <t>セブンプラザ　岩川店</t>
  </si>
  <si>
    <t>サンニューズ　日吉店</t>
  </si>
  <si>
    <t>サンニューズ　愛電商</t>
  </si>
  <si>
    <t>フレンディながの</t>
  </si>
  <si>
    <t>セブンプラザ　吉野店</t>
  </si>
  <si>
    <t>サンニューズ　株式会社</t>
  </si>
  <si>
    <t>サンニューズ　カガヤマ店</t>
  </si>
  <si>
    <t>有限会社　パナランドよしの</t>
  </si>
  <si>
    <t>セブンプラザ花野光ケ丘店</t>
  </si>
  <si>
    <t>今村電器</t>
  </si>
  <si>
    <t>ひかり</t>
  </si>
  <si>
    <t>株式会社　Ｍでんき住設</t>
  </si>
  <si>
    <t>セブンプラザ星ケ峯店</t>
  </si>
  <si>
    <t>黒木電化</t>
  </si>
  <si>
    <t>イシバシ電器</t>
  </si>
  <si>
    <t>（有）池田電器　星ヶ峯店</t>
  </si>
  <si>
    <t>わこうでんか</t>
  </si>
  <si>
    <t>有限会社　昭和電器</t>
  </si>
  <si>
    <t>（有）フクヤマ電器</t>
  </si>
  <si>
    <t>く　ぼ　電　器</t>
  </si>
  <si>
    <t>ニコニコ館ダイゴ店</t>
  </si>
  <si>
    <t>ユタカ電器</t>
  </si>
  <si>
    <t>株式会社　アイデン</t>
  </si>
  <si>
    <t>池田電器　皇徳寺店</t>
  </si>
  <si>
    <t>セブンプラザ桜ケ丘店</t>
  </si>
  <si>
    <t>岩元電器</t>
  </si>
  <si>
    <t>サンニューズ　加世田店</t>
  </si>
  <si>
    <t>セブンプラザ　吹上店</t>
  </si>
  <si>
    <t>ドコデン枕崎店</t>
  </si>
  <si>
    <t>セブンプラザ枕崎別府店</t>
  </si>
  <si>
    <t>セブンプラザ　山川店</t>
  </si>
  <si>
    <t>サンニューズ指宿店</t>
  </si>
  <si>
    <t>セブンプラザ　日吉店</t>
  </si>
  <si>
    <t>セブンプラザ伊集院店</t>
  </si>
  <si>
    <t>ドコデン　本部</t>
  </si>
  <si>
    <t>ドコデン　すずき</t>
  </si>
  <si>
    <t>セブンプラザ東市来店</t>
  </si>
  <si>
    <t>サンニューズ鈴木店</t>
  </si>
  <si>
    <t>セブンプラザしものぼり店</t>
  </si>
  <si>
    <t>株式会社　遊電舎</t>
  </si>
  <si>
    <t>有限会社中島電器商会</t>
  </si>
  <si>
    <t>（有）セブンプラザ姶良店</t>
  </si>
  <si>
    <t>ナカハラ電器</t>
  </si>
  <si>
    <t>セブンプラザ　重富店</t>
  </si>
  <si>
    <t>セブンプラザ　エース店</t>
  </si>
  <si>
    <t>サンニューズ　たつみ店</t>
  </si>
  <si>
    <t>ヒダカ電器</t>
  </si>
  <si>
    <t>寺田電化サ－ビス</t>
  </si>
  <si>
    <t>ドコデンやくしま店</t>
  </si>
  <si>
    <t>サンニューズ　姶良店</t>
  </si>
  <si>
    <t>サンニューズ　喜入店</t>
  </si>
  <si>
    <t>サンニューズ　オニマル店</t>
  </si>
  <si>
    <t>ネオプラス　しばはら</t>
  </si>
  <si>
    <t>ネオプラス　まえだ</t>
  </si>
  <si>
    <t>セブンプラザ鹿屋本店</t>
  </si>
  <si>
    <t>セブンプラザ本部</t>
  </si>
  <si>
    <t>ネオプラス　たしろ</t>
  </si>
  <si>
    <t>セブンプラザ大姶良店</t>
  </si>
  <si>
    <t>セブンプラザ西原店</t>
  </si>
  <si>
    <t>セブンプラザ　吾平店</t>
  </si>
  <si>
    <t>セブンプラザ垂水店</t>
  </si>
  <si>
    <t>ネオプラス　さこ</t>
  </si>
  <si>
    <t>（有）長崎電機商会</t>
  </si>
  <si>
    <t>セブンプラザ　高山店</t>
  </si>
  <si>
    <t>セブンプラザ　内之浦店</t>
  </si>
  <si>
    <t>電化サロンいわや</t>
  </si>
  <si>
    <t>ネオプラス　きよやま串良店</t>
  </si>
  <si>
    <t>セブンプラザ大根占店</t>
  </si>
  <si>
    <t>セブンプラザ　串良店</t>
  </si>
  <si>
    <t>株式会社　ネオプラス</t>
  </si>
  <si>
    <t>（有）セブンプラザ大崎店</t>
  </si>
  <si>
    <t>ネオプラス　ふくなが</t>
  </si>
  <si>
    <t>セブンプラザ志布志店</t>
  </si>
  <si>
    <t>ドコデン薩摩川内店</t>
  </si>
  <si>
    <t>サンニューズ　アーチ</t>
  </si>
  <si>
    <t>セブンプラザ宮内店</t>
  </si>
  <si>
    <t>（有）セブンプラザ川内本店</t>
  </si>
  <si>
    <t>大塚電機ビーム店</t>
  </si>
  <si>
    <t>ドコデンくぼ</t>
  </si>
  <si>
    <t>（株）セブンプラザ串木野本店</t>
  </si>
  <si>
    <t>ドコデンいちき店</t>
  </si>
  <si>
    <t>セブンプラザ　大口店</t>
  </si>
  <si>
    <t>ドコデン光</t>
  </si>
  <si>
    <t>セブンプラザ　脇本店</t>
  </si>
  <si>
    <t>ドコデンうえの</t>
  </si>
  <si>
    <t>セブンプラザ東出水店</t>
  </si>
  <si>
    <t>（有）セブンプラザフタバヤ</t>
  </si>
  <si>
    <t>セブンプラザほりもと</t>
  </si>
  <si>
    <t>（有）セブンプラザ　エジソン館</t>
  </si>
  <si>
    <t>（有）セブンプラザ　薩摩店</t>
  </si>
  <si>
    <t>セブンプラザ　いのり</t>
  </si>
  <si>
    <t>セブンプラザ北大島店</t>
  </si>
  <si>
    <t>セブンプラザ　マツモト</t>
  </si>
  <si>
    <t>早町放送社</t>
  </si>
  <si>
    <t>サンニューズ　マルサカ店</t>
  </si>
  <si>
    <t>セブンプラザ徳之島店</t>
  </si>
  <si>
    <t>セブンプラザ　天城店</t>
  </si>
  <si>
    <t>（有）前田電設</t>
  </si>
  <si>
    <t>トレンド　ライフ</t>
  </si>
  <si>
    <t>（有）セイモリ電器　本店</t>
  </si>
  <si>
    <t>トレンドさつき</t>
  </si>
  <si>
    <t>垣花電器</t>
  </si>
  <si>
    <t>塩川電器</t>
  </si>
  <si>
    <t>テクノＡｋａｍｉｎｅ</t>
  </si>
  <si>
    <t>北斗電器</t>
  </si>
  <si>
    <t>（有）セイモリ電器　浦添店</t>
  </si>
  <si>
    <t>仲宗根電化</t>
  </si>
  <si>
    <t>トレンドとなみ　おもろまち店</t>
  </si>
  <si>
    <t>ＷＡＯ　おきしん</t>
  </si>
  <si>
    <t>（株）屋良電化ストア</t>
  </si>
  <si>
    <t>トレンドとなみ　首里店</t>
  </si>
  <si>
    <t>電化の店　テルデン</t>
  </si>
  <si>
    <t>アートデンキツボヤ店</t>
  </si>
  <si>
    <t>トレンド　むらやま</t>
  </si>
  <si>
    <t>照屋電器</t>
  </si>
  <si>
    <t>トレンド　フジ</t>
  </si>
  <si>
    <t>トレンド　パナック</t>
  </si>
  <si>
    <t>トレンド　大城</t>
  </si>
  <si>
    <t>コネクト</t>
  </si>
  <si>
    <t>大城電化店</t>
  </si>
  <si>
    <t>玉城電化センタ―</t>
  </si>
  <si>
    <t>（有）トレンド</t>
  </si>
  <si>
    <t>（有）八重山サンヨー</t>
  </si>
  <si>
    <t>アスカ電器</t>
  </si>
  <si>
    <t>城間電機</t>
  </si>
  <si>
    <t>久米島総業</t>
  </si>
  <si>
    <t>大東電気商会</t>
  </si>
  <si>
    <t>パナプラザ　みなもと店</t>
  </si>
  <si>
    <t>パナプラザ　ノヒナ店</t>
  </si>
  <si>
    <t>（有）パナプラザ　本部</t>
  </si>
  <si>
    <t>下地電化サービス</t>
  </si>
  <si>
    <t>（有）大田電機</t>
  </si>
  <si>
    <t>島電気商会</t>
  </si>
  <si>
    <t>平良電器サ―ビス</t>
  </si>
  <si>
    <t>ごや電機</t>
  </si>
  <si>
    <t>渡久地ラジオ</t>
  </si>
  <si>
    <t>塩屋電気</t>
  </si>
  <si>
    <t>サトシ電器サービス</t>
  </si>
  <si>
    <t>新城テレビ店</t>
  </si>
  <si>
    <t>玉城電器</t>
  </si>
  <si>
    <t>電化シヨップ　伊是名</t>
  </si>
  <si>
    <t>エポック　１０１</t>
  </si>
  <si>
    <t>末吉電器（同）パナハート諸見店</t>
  </si>
  <si>
    <t>徳嶺電器</t>
  </si>
  <si>
    <t>西島テレビ店</t>
  </si>
  <si>
    <t>有限会社　エポック</t>
  </si>
  <si>
    <t>有限会社　パナハート</t>
  </si>
  <si>
    <t>エポック　ヤマデン</t>
  </si>
  <si>
    <t>パナハート　宮里店</t>
  </si>
  <si>
    <t>電遊館・かようだ</t>
  </si>
  <si>
    <t>パナハウス　ハッピー</t>
  </si>
  <si>
    <t>エポック　カネシマ</t>
  </si>
  <si>
    <t>パナハート　嘉手納店</t>
  </si>
  <si>
    <t>パナプラザ　ちねん</t>
  </si>
  <si>
    <t>よぎ電器</t>
  </si>
  <si>
    <t>電遊館・くだか</t>
  </si>
  <si>
    <t>（有）パナハート　ちばな店</t>
  </si>
  <si>
    <t>パナハート　平良川店</t>
  </si>
  <si>
    <t>たかや電気</t>
  </si>
  <si>
    <t>小橋川テレビ店</t>
  </si>
  <si>
    <t>（有）ライフ電子</t>
  </si>
  <si>
    <t>パナハート　石川店</t>
  </si>
  <si>
    <t>謝花電化堂</t>
  </si>
  <si>
    <t>ＴＯＰ　フクハラ</t>
  </si>
  <si>
    <t>エポック　ゴエク</t>
  </si>
  <si>
    <t>支社名</t>
  </si>
  <si>
    <t>専門／北海道東北</t>
  </si>
  <si>
    <t>山形パナソニック</t>
  </si>
  <si>
    <t>専門／関東</t>
  </si>
  <si>
    <t>専門／甲信越・静岡</t>
  </si>
  <si>
    <t>専門／中日本</t>
  </si>
  <si>
    <t>専門／関西</t>
  </si>
  <si>
    <t>山陰パナソニック</t>
  </si>
  <si>
    <t>専門／中四国</t>
  </si>
  <si>
    <t>専門／九州</t>
  </si>
  <si>
    <t>ＰＣＭ沖縄　専門本部</t>
  </si>
  <si>
    <t>拠点ランク</t>
  </si>
  <si>
    <t>V</t>
  </si>
  <si>
    <t>A</t>
  </si>
  <si>
    <t>Z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</si>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</sst>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#,##0;&quot;▲ &quot;#,##0"/>
    <numFmt numFmtId="177" formatCode="0.0%"/>
    <numFmt numFmtId="178" formatCode="[$-411]ge\.m\.d;@"/>
    <numFmt numFmtId="179" formatCode="0.0;&quot;▲ &quot;0.0"/>
    <numFmt numFmtId="180" formatCode="yyyy&quot;年&quot;m&quot;月&quot;d&quot;日&quot;;@"/>
    <numFmt numFmtId="181" formatCode="#,##0.0;&quot;▲ &quot;#,##0.0"/>
    <numFmt numFmtId="182" formatCode="0.0_);[Red]\(0.0\)"/>
    <numFmt numFmtId="183" formatCode="0.000"/>
    <numFmt numFmtId="184" formatCode="0_);[Red]\(0\)"/>
  </numFmts>
  <fonts count="31" x14ac:knownFonts="1">
    <font>
      <sz val="12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2"/>
      <color theme="1"/>
      <name val="ＭＳ Ｐゴシック"/>
      <family val="3"/>
      <charset val="128"/>
    </font>
    <font>
      <b/>
      <sz val="22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2"/>
      <color rgb="FFFF0000"/>
      <name val="ＭＳ Ｐゴシック"/>
      <family val="3"/>
      <charset val="128"/>
    </font>
    <font>
      <sz val="12"/>
      <color theme="0" tint="-0.499984740745262"/>
      <name val="ＭＳ Ｐゴシック"/>
      <family val="3"/>
      <charset val="128"/>
    </font>
    <font>
      <b/>
      <sz val="8"/>
      <color theme="3" tint="0.39997558519241921"/>
      <name val="ＭＳ Ｐゴシック"/>
      <family val="3"/>
      <charset val="128"/>
    </font>
    <font>
      <b/>
      <sz val="9"/>
      <color theme="3" tint="0.39997558519241921"/>
      <name val="ＭＳ Ｐゴシック"/>
      <family val="3"/>
      <charset val="128"/>
    </font>
    <font>
      <b/>
      <sz val="9"/>
      <color theme="3" tint="0.59999389629810485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12"/>
      <color theme="3" tint="0.59999389629810485"/>
      <name val="ＭＳ Ｐゴシック"/>
      <family val="3"/>
      <charset val="128"/>
    </font>
    <font>
      <b/>
      <sz val="8"/>
      <color theme="1"/>
      <name val="ＭＳ Ｐゴシック"/>
      <family val="3"/>
      <charset val="128"/>
    </font>
    <font>
      <sz val="8"/>
      <color theme="1"/>
      <name val="Meiryo UI"/>
      <family val="3"/>
      <charset val="128"/>
    </font>
    <font>
      <b/>
      <sz val="12"/>
      <color rgb="FF000000"/>
      <name val="ＭＳ Ｐゴシック"/>
      <family val="3"/>
      <charset val="128"/>
    </font>
    <font>
      <b/>
      <sz val="10"/>
      <color rgb="FF000000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b/>
      <sz val="8"/>
      <color theme="1"/>
      <name val="Calibri"/>
      <family val="2"/>
    </font>
    <font>
      <b/>
      <sz val="8"/>
      <color theme="1"/>
      <name val="ＭＳ Ｐゴシック"/>
      <family val="2"/>
      <charset val="128"/>
    </font>
    <font>
      <b/>
      <sz val="12"/>
      <color theme="1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4FA"/>
      </patternFill>
    </fill>
    <fill>
      <patternFill patternType="solid">
        <fgColor rgb="FFFFFF00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38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176" fontId="8" fillId="3" borderId="0" xfId="1" applyNumberFormat="1" applyFont="1" applyFill="1">
      <alignment vertical="center"/>
    </xf>
    <xf numFmtId="176" fontId="8" fillId="0" borderId="0" xfId="1" applyNumberFormat="1" applyFont="1" applyFill="1">
      <alignment vertical="center"/>
    </xf>
    <xf numFmtId="176" fontId="13" fillId="3" borderId="0" xfId="1" applyNumberFormat="1" applyFont="1" applyFill="1" applyAlignment="1">
      <alignment horizontal="right" vertical="center"/>
    </xf>
    <xf numFmtId="0" fontId="8" fillId="3" borderId="0" xfId="1" applyNumberFormat="1" applyFont="1" applyFill="1">
      <alignment vertical="center"/>
    </xf>
    <xf numFmtId="0" fontId="8" fillId="0" borderId="0" xfId="1" applyNumberFormat="1" applyFont="1" applyFill="1">
      <alignment vertical="center"/>
    </xf>
    <xf numFmtId="0" fontId="8" fillId="0" borderId="71" xfId="1" applyNumberFormat="1" applyFont="1" applyFill="1" applyBorder="1">
      <alignment vertical="center"/>
    </xf>
    <xf numFmtId="176" fontId="8" fillId="0" borderId="2" xfId="1" applyNumberFormat="1" applyFont="1" applyFill="1" applyBorder="1" applyAlignment="1">
      <alignment horizontal="center" vertical="center"/>
    </xf>
    <xf numFmtId="176" fontId="8" fillId="0" borderId="31" xfId="1" applyNumberFormat="1" applyFont="1" applyFill="1" applyBorder="1">
      <alignment vertical="center"/>
    </xf>
    <xf numFmtId="176" fontId="8" fillId="0" borderId="32" xfId="1" applyNumberFormat="1" applyFont="1" applyFill="1" applyBorder="1">
      <alignment vertical="center"/>
    </xf>
    <xf numFmtId="176" fontId="8" fillId="0" borderId="35" xfId="1" applyNumberFormat="1" applyFont="1" applyFill="1" applyBorder="1">
      <alignment vertical="center"/>
    </xf>
    <xf numFmtId="176" fontId="8" fillId="0" borderId="34" xfId="1" applyNumberFormat="1" applyFont="1" applyFill="1" applyBorder="1">
      <alignment vertical="center"/>
    </xf>
    <xf numFmtId="176" fontId="8" fillId="0" borderId="33" xfId="1" applyNumberFormat="1" applyFont="1" applyFill="1" applyBorder="1">
      <alignment vertical="center"/>
    </xf>
    <xf numFmtId="176" fontId="8" fillId="0" borderId="56" xfId="1" applyNumberFormat="1" applyFont="1" applyFill="1" applyBorder="1" applyAlignment="1">
      <alignment horizontal="center" vertical="center"/>
    </xf>
    <xf numFmtId="176" fontId="8" fillId="0" borderId="12" xfId="1" applyNumberFormat="1" applyFont="1" applyFill="1" applyBorder="1" applyAlignment="1">
      <alignment horizontal="center" vertical="center"/>
    </xf>
    <xf numFmtId="176" fontId="8" fillId="0" borderId="38" xfId="1" applyNumberFormat="1" applyFont="1" applyFill="1" applyBorder="1">
      <alignment vertical="center"/>
    </xf>
    <xf numFmtId="176" fontId="8" fillId="0" borderId="54" xfId="1" applyNumberFormat="1" applyFont="1" applyFill="1" applyBorder="1">
      <alignment vertical="center"/>
    </xf>
    <xf numFmtId="176" fontId="8" fillId="0" borderId="41" xfId="1" applyNumberFormat="1" applyFont="1" applyFill="1" applyBorder="1">
      <alignment vertical="center"/>
    </xf>
    <xf numFmtId="176" fontId="8" fillId="3" borderId="0" xfId="1" applyNumberFormat="1" applyFont="1" applyFill="1" applyAlignment="1">
      <alignment horizontal="center" vertical="center"/>
    </xf>
    <xf numFmtId="176" fontId="14" fillId="0" borderId="53" xfId="1" applyNumberFormat="1" applyFont="1" applyFill="1" applyBorder="1" applyAlignment="1">
      <alignment horizontal="right" vertical="center"/>
    </xf>
    <xf numFmtId="176" fontId="16" fillId="0" borderId="0" xfId="1" applyNumberFormat="1" applyFont="1" applyFill="1">
      <alignment vertical="center"/>
    </xf>
    <xf numFmtId="176" fontId="15" fillId="0" borderId="0" xfId="1" applyNumberFormat="1" applyFont="1" applyFill="1">
      <alignment vertical="center"/>
    </xf>
    <xf numFmtId="0" fontId="18" fillId="0" borderId="51" xfId="0" applyFont="1" applyBorder="1" applyAlignment="1">
      <alignment horizontal="center" vertical="center"/>
    </xf>
    <xf numFmtId="0" fontId="18" fillId="0" borderId="6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15" fillId="0" borderId="0" xfId="1" applyNumberFormat="1" applyFont="1" applyFill="1">
      <alignment vertical="center"/>
    </xf>
    <xf numFmtId="181" fontId="22" fillId="0" borderId="0" xfId="1" applyNumberFormat="1" applyFont="1" applyFill="1" applyAlignment="1">
      <alignment horizontal="center" vertical="center"/>
    </xf>
    <xf numFmtId="181" fontId="22" fillId="0" borderId="0" xfId="1" quotePrefix="1" applyNumberFormat="1" applyFont="1" applyFill="1" applyAlignment="1">
      <alignment horizontal="center" vertical="center" shrinkToFit="1"/>
    </xf>
    <xf numFmtId="181" fontId="22" fillId="0" borderId="0" xfId="1" applyNumberFormat="1" applyFont="1" applyFill="1" applyAlignment="1">
      <alignment horizontal="center" vertical="top"/>
    </xf>
    <xf numFmtId="181" fontId="22" fillId="0" borderId="0" xfId="1" quotePrefix="1" applyNumberFormat="1" applyFont="1" applyFill="1" applyAlignment="1">
      <alignment horizontal="center" shrinkToFit="1"/>
    </xf>
    <xf numFmtId="181" fontId="22" fillId="0" borderId="0" xfId="1" quotePrefix="1" applyNumberFormat="1" applyFont="1" applyFill="1" applyAlignment="1">
      <alignment horizontal="center" vertical="top" shrinkToFit="1"/>
    </xf>
    <xf numFmtId="38" fontId="22" fillId="0" borderId="0" xfId="1" quotePrefix="1" applyFont="1" applyFill="1" applyAlignment="1">
      <alignment horizontal="center" vertical="center" shrinkToFit="1"/>
    </xf>
    <xf numFmtId="177" fontId="22" fillId="0" borderId="0" xfId="2" quotePrefix="1" applyNumberFormat="1" applyFont="1" applyFill="1" applyAlignment="1">
      <alignment horizontal="center" vertical="center" shrinkToFit="1"/>
    </xf>
    <xf numFmtId="177" fontId="22" fillId="0" borderId="0" xfId="2" applyNumberFormat="1" applyFont="1" applyFill="1" applyAlignment="1">
      <alignment horizontal="center" vertical="center"/>
    </xf>
    <xf numFmtId="0" fontId="8" fillId="0" borderId="0" xfId="1" applyNumberFormat="1" applyFont="1" applyFill="1" applyBorder="1" applyAlignment="1">
      <alignment horizontal="center" vertical="center"/>
    </xf>
    <xf numFmtId="176" fontId="8" fillId="5" borderId="0" xfId="1" applyNumberFormat="1" applyFont="1" applyFill="1" applyBorder="1" applyAlignment="1">
      <alignment horizontal="center" vertical="center"/>
    </xf>
    <xf numFmtId="176" fontId="23" fillId="3" borderId="0" xfId="1" applyNumberFormat="1" applyFont="1" applyFill="1">
      <alignment vertical="center"/>
    </xf>
    <xf numFmtId="9" fontId="24" fillId="3" borderId="76" xfId="2" applyFont="1" applyFill="1" applyBorder="1">
      <alignment vertical="center"/>
    </xf>
    <xf numFmtId="9" fontId="24" fillId="3" borderId="72" xfId="2" applyFont="1" applyFill="1" applyBorder="1">
      <alignment vertical="center"/>
    </xf>
    <xf numFmtId="9" fontId="24" fillId="3" borderId="79" xfId="2" applyFont="1" applyFill="1" applyBorder="1">
      <alignment vertical="center"/>
    </xf>
    <xf numFmtId="0" fontId="24" fillId="3" borderId="77" xfId="0" applyFont="1" applyFill="1" applyBorder="1">
      <alignment vertical="center"/>
    </xf>
    <xf numFmtId="0" fontId="24" fillId="3" borderId="31" xfId="0" applyFont="1" applyFill="1" applyBorder="1">
      <alignment vertical="center"/>
    </xf>
    <xf numFmtId="0" fontId="24" fillId="3" borderId="26" xfId="0" applyFont="1" applyFill="1" applyBorder="1">
      <alignment vertical="center"/>
    </xf>
    <xf numFmtId="176" fontId="8" fillId="6" borderId="46" xfId="1" applyNumberFormat="1" applyFont="1" applyFill="1" applyBorder="1" applyAlignment="1">
      <alignment vertical="center" shrinkToFit="1"/>
    </xf>
    <xf numFmtId="176" fontId="10" fillId="6" borderId="7" xfId="1" applyNumberFormat="1" applyFont="1" applyFill="1" applyBorder="1">
      <alignment vertical="center"/>
    </xf>
    <xf numFmtId="176" fontId="8" fillId="6" borderId="1" xfId="1" applyNumberFormat="1" applyFont="1" applyFill="1" applyBorder="1">
      <alignment vertical="center"/>
    </xf>
    <xf numFmtId="176" fontId="10" fillId="6" borderId="25" xfId="1" applyNumberFormat="1" applyFont="1" applyFill="1" applyBorder="1">
      <alignment vertical="center"/>
    </xf>
    <xf numFmtId="176" fontId="8" fillId="6" borderId="47" xfId="1" applyNumberFormat="1" applyFont="1" applyFill="1" applyBorder="1" applyAlignment="1">
      <alignment vertical="center" shrinkToFit="1"/>
    </xf>
    <xf numFmtId="176" fontId="10" fillId="6" borderId="8" xfId="1" applyNumberFormat="1" applyFont="1" applyFill="1" applyBorder="1">
      <alignment vertical="center"/>
    </xf>
    <xf numFmtId="176" fontId="8" fillId="6" borderId="3" xfId="1" applyNumberFormat="1" applyFont="1" applyFill="1" applyBorder="1">
      <alignment vertical="center"/>
    </xf>
    <xf numFmtId="176" fontId="10" fillId="6" borderId="27" xfId="1" applyNumberFormat="1" applyFont="1" applyFill="1" applyBorder="1">
      <alignment vertical="center"/>
    </xf>
    <xf numFmtId="176" fontId="10" fillId="6" borderId="10" xfId="1" quotePrefix="1" applyNumberFormat="1" applyFont="1" applyFill="1" applyBorder="1">
      <alignment vertical="center"/>
    </xf>
    <xf numFmtId="181" fontId="8" fillId="6" borderId="4" xfId="1" applyNumberFormat="1" applyFont="1" applyFill="1" applyBorder="1">
      <alignment vertical="center"/>
    </xf>
    <xf numFmtId="176" fontId="10" fillId="6" borderId="30" xfId="1" quotePrefix="1" applyNumberFormat="1" applyFont="1" applyFill="1" applyBorder="1">
      <alignment vertical="center"/>
    </xf>
    <xf numFmtId="176" fontId="10" fillId="6" borderId="24" xfId="1" applyNumberFormat="1" applyFont="1" applyFill="1" applyBorder="1">
      <alignment vertical="center"/>
    </xf>
    <xf numFmtId="176" fontId="8" fillId="6" borderId="23" xfId="1" applyNumberFormat="1" applyFont="1" applyFill="1" applyBorder="1">
      <alignment vertical="center"/>
    </xf>
    <xf numFmtId="176" fontId="10" fillId="6" borderId="29" xfId="1" applyNumberFormat="1" applyFont="1" applyFill="1" applyBorder="1">
      <alignment vertical="center"/>
    </xf>
    <xf numFmtId="176" fontId="10" fillId="6" borderId="14" xfId="1" quotePrefix="1" applyNumberFormat="1" applyFont="1" applyFill="1" applyBorder="1">
      <alignment vertical="center"/>
    </xf>
    <xf numFmtId="176" fontId="8" fillId="6" borderId="13" xfId="1" applyNumberFormat="1" applyFont="1" applyFill="1" applyBorder="1">
      <alignment vertical="center"/>
    </xf>
    <xf numFmtId="176" fontId="10" fillId="6" borderId="28" xfId="1" quotePrefix="1" applyNumberFormat="1" applyFont="1" applyFill="1" applyBorder="1">
      <alignment vertical="center"/>
    </xf>
    <xf numFmtId="176" fontId="10" fillId="6" borderId="63" xfId="1" applyNumberFormat="1" applyFont="1" applyFill="1" applyBorder="1">
      <alignment vertical="center"/>
    </xf>
    <xf numFmtId="176" fontId="8" fillId="6" borderId="65" xfId="1" applyNumberFormat="1" applyFont="1" applyFill="1" applyBorder="1">
      <alignment vertical="center"/>
    </xf>
    <xf numFmtId="176" fontId="10" fillId="6" borderId="64" xfId="1" applyNumberFormat="1" applyFont="1" applyFill="1" applyBorder="1">
      <alignment vertical="center"/>
    </xf>
    <xf numFmtId="179" fontId="8" fillId="6" borderId="50" xfId="1" applyNumberFormat="1" applyFont="1" applyFill="1" applyBorder="1" applyAlignment="1">
      <alignment vertical="center" shrinkToFit="1"/>
    </xf>
    <xf numFmtId="179" fontId="8" fillId="6" borderId="4" xfId="1" applyNumberFormat="1" applyFont="1" applyFill="1" applyBorder="1">
      <alignment vertical="center"/>
    </xf>
    <xf numFmtId="179" fontId="8" fillId="6" borderId="48" xfId="1" applyNumberFormat="1" applyFont="1" applyFill="1" applyBorder="1" applyAlignment="1">
      <alignment vertical="center" shrinkToFit="1"/>
    </xf>
    <xf numFmtId="179" fontId="8" fillId="6" borderId="13" xfId="1" applyNumberFormat="1" applyFont="1" applyFill="1" applyBorder="1">
      <alignment vertical="center"/>
    </xf>
    <xf numFmtId="176" fontId="8" fillId="6" borderId="50" xfId="1" applyNumberFormat="1" applyFont="1" applyFill="1" applyBorder="1" applyAlignment="1">
      <alignment vertical="center" shrinkToFit="1"/>
    </xf>
    <xf numFmtId="176" fontId="8" fillId="6" borderId="4" xfId="1" applyNumberFormat="1" applyFont="1" applyFill="1" applyBorder="1">
      <alignment vertical="center"/>
    </xf>
    <xf numFmtId="176" fontId="8" fillId="6" borderId="13" xfId="1" applyNumberFormat="1" applyFont="1" applyFill="1" applyBorder="1" applyAlignment="1">
      <alignment horizontal="right" vertical="center"/>
    </xf>
    <xf numFmtId="0" fontId="8" fillId="2" borderId="0" xfId="1" applyNumberFormat="1" applyFont="1" applyFill="1" applyAlignment="1" applyProtection="1">
      <alignment horizontal="center" vertical="center"/>
      <protection locked="0"/>
    </xf>
    <xf numFmtId="176" fontId="8" fillId="2" borderId="68" xfId="1" applyNumberFormat="1" applyFont="1" applyFill="1" applyBorder="1" applyProtection="1">
      <alignment vertical="center"/>
      <protection locked="0"/>
    </xf>
    <xf numFmtId="176" fontId="8" fillId="2" borderId="69" xfId="1" applyNumberFormat="1" applyFont="1" applyFill="1" applyBorder="1" applyProtection="1">
      <alignment vertical="center"/>
      <protection locked="0"/>
    </xf>
    <xf numFmtId="176" fontId="8" fillId="2" borderId="42" xfId="1" applyNumberFormat="1" applyFont="1" applyFill="1" applyBorder="1" applyProtection="1">
      <alignment vertical="center"/>
      <protection locked="0"/>
    </xf>
    <xf numFmtId="176" fontId="8" fillId="2" borderId="43" xfId="1" applyNumberFormat="1" applyFont="1" applyFill="1" applyBorder="1" applyProtection="1">
      <alignment vertical="center"/>
      <protection locked="0"/>
    </xf>
    <xf numFmtId="180" fontId="8" fillId="2" borderId="19" xfId="1" quotePrefix="1" applyNumberFormat="1" applyFont="1" applyFill="1" applyBorder="1" applyProtection="1">
      <alignment vertical="center"/>
      <protection locked="0"/>
    </xf>
    <xf numFmtId="176" fontId="8" fillId="2" borderId="54" xfId="1" applyNumberFormat="1" applyFont="1" applyFill="1" applyBorder="1" applyProtection="1">
      <alignment vertical="center"/>
      <protection locked="0"/>
    </xf>
    <xf numFmtId="176" fontId="8" fillId="2" borderId="66" xfId="1" applyNumberFormat="1" applyFont="1" applyFill="1" applyBorder="1" applyProtection="1">
      <alignment vertical="center"/>
      <protection locked="0"/>
    </xf>
    <xf numFmtId="176" fontId="8" fillId="2" borderId="41" xfId="1" applyNumberFormat="1" applyFont="1" applyFill="1" applyBorder="1" applyProtection="1">
      <alignment vertical="center"/>
      <protection locked="0"/>
    </xf>
    <xf numFmtId="180" fontId="8" fillId="2" borderId="17" xfId="1" quotePrefix="1" applyNumberFormat="1" applyFont="1" applyFill="1" applyBorder="1" applyProtection="1">
      <alignment vertical="center"/>
      <protection locked="0"/>
    </xf>
    <xf numFmtId="176" fontId="8" fillId="2" borderId="53" xfId="1" applyNumberFormat="1" applyFont="1" applyFill="1" applyBorder="1" applyProtection="1">
      <alignment vertical="center"/>
      <protection locked="0"/>
    </xf>
    <xf numFmtId="176" fontId="8" fillId="2" borderId="0" xfId="1" applyNumberFormat="1" applyFont="1" applyFill="1" applyBorder="1" applyProtection="1">
      <alignment vertical="center"/>
      <protection locked="0"/>
    </xf>
    <xf numFmtId="176" fontId="8" fillId="2" borderId="39" xfId="1" applyNumberFormat="1" applyFont="1" applyFill="1" applyBorder="1" applyProtection="1">
      <alignment vertical="center"/>
      <protection locked="0"/>
    </xf>
    <xf numFmtId="176" fontId="8" fillId="2" borderId="40" xfId="1" applyNumberFormat="1" applyFont="1" applyFill="1" applyBorder="1" applyProtection="1">
      <alignment vertical="center"/>
      <protection locked="0"/>
    </xf>
    <xf numFmtId="38" fontId="18" fillId="2" borderId="15" xfId="1" applyFont="1" applyFill="1" applyBorder="1" applyProtection="1">
      <alignment vertical="center"/>
      <protection locked="0"/>
    </xf>
    <xf numFmtId="38" fontId="18" fillId="2" borderId="80" xfId="1" applyFont="1" applyFill="1" applyBorder="1" applyProtection="1">
      <alignment vertical="center"/>
      <protection locked="0"/>
    </xf>
    <xf numFmtId="38" fontId="18" fillId="2" borderId="76" xfId="1" applyFont="1" applyFill="1" applyBorder="1" applyProtection="1">
      <alignment vertical="center"/>
      <protection locked="0"/>
    </xf>
    <xf numFmtId="38" fontId="18" fillId="2" borderId="72" xfId="1" applyFont="1" applyFill="1" applyBorder="1" applyProtection="1">
      <alignment vertical="center"/>
      <protection locked="0"/>
    </xf>
    <xf numFmtId="38" fontId="18" fillId="2" borderId="79" xfId="1" applyFont="1" applyFill="1" applyBorder="1" applyProtection="1">
      <alignment vertical="center"/>
      <protection locked="0"/>
    </xf>
    <xf numFmtId="176" fontId="8" fillId="7" borderId="49" xfId="1" applyNumberFormat="1" applyFont="1" applyFill="1" applyBorder="1" applyAlignment="1" applyProtection="1">
      <alignment vertical="center" shrinkToFit="1"/>
      <protection locked="0"/>
    </xf>
    <xf numFmtId="176" fontId="8" fillId="7" borderId="48" xfId="1" applyNumberFormat="1" applyFont="1" applyFill="1" applyBorder="1" applyAlignment="1" applyProtection="1">
      <alignment horizontal="right" vertical="center" shrinkToFit="1"/>
      <protection locked="0"/>
    </xf>
    <xf numFmtId="176" fontId="8" fillId="7" borderId="47" xfId="1" applyNumberFormat="1" applyFont="1" applyFill="1" applyBorder="1" applyAlignment="1" applyProtection="1">
      <alignment vertical="center" shrinkToFit="1"/>
      <protection locked="0"/>
    </xf>
    <xf numFmtId="176" fontId="8" fillId="7" borderId="62" xfId="1" applyNumberFormat="1" applyFont="1" applyFill="1" applyBorder="1" applyAlignment="1" applyProtection="1">
      <alignment vertical="center" shrinkToFit="1"/>
      <protection locked="0"/>
    </xf>
    <xf numFmtId="181" fontId="8" fillId="7" borderId="50" xfId="1" applyNumberFormat="1" applyFont="1" applyFill="1" applyBorder="1" applyAlignment="1" applyProtection="1">
      <alignment vertical="center" shrinkToFit="1"/>
      <protection locked="0"/>
    </xf>
    <xf numFmtId="176" fontId="8" fillId="2" borderId="72" xfId="1" applyNumberFormat="1" applyFont="1" applyFill="1" applyBorder="1" applyAlignment="1" applyProtection="1">
      <alignment horizontal="left" vertical="center"/>
      <protection locked="0"/>
    </xf>
    <xf numFmtId="176" fontId="8" fillId="6" borderId="49" xfId="1" applyNumberFormat="1" applyFont="1" applyFill="1" applyBorder="1" applyAlignment="1" applyProtection="1">
      <alignment vertical="center" shrinkToFit="1"/>
      <protection locked="0"/>
    </xf>
    <xf numFmtId="176" fontId="8" fillId="6" borderId="48" xfId="1" applyNumberFormat="1" applyFont="1" applyFill="1" applyBorder="1" applyAlignment="1" applyProtection="1">
      <alignment vertical="center" shrinkToFit="1"/>
      <protection locked="0"/>
    </xf>
    <xf numFmtId="176" fontId="8" fillId="3" borderId="0" xfId="1" applyNumberFormat="1" applyFont="1" applyFill="1" applyAlignment="1">
      <alignment horizontal="right" vertical="center"/>
    </xf>
    <xf numFmtId="176" fontId="8" fillId="0" borderId="0" xfId="1" applyNumberFormat="1" applyFont="1" applyFill="1" applyAlignment="1">
      <alignment horizontal="right" vertical="center"/>
    </xf>
    <xf numFmtId="0" fontId="8" fillId="0" borderId="0" xfId="1" applyNumberFormat="1" applyFont="1" applyFill="1" applyAlignment="1">
      <alignment horizontal="right" vertical="center"/>
    </xf>
    <xf numFmtId="176" fontId="8" fillId="0" borderId="57" xfId="1" applyNumberFormat="1" applyFont="1" applyFill="1" applyBorder="1" applyAlignment="1">
      <alignment horizontal="right" vertical="center"/>
    </xf>
    <xf numFmtId="176" fontId="8" fillId="0" borderId="36" xfId="1" applyNumberFormat="1" applyFont="1" applyFill="1" applyBorder="1" applyAlignment="1">
      <alignment horizontal="right" vertical="center"/>
    </xf>
    <xf numFmtId="176" fontId="8" fillId="0" borderId="53" xfId="1" applyNumberFormat="1" applyFont="1" applyFill="1" applyBorder="1" applyAlignment="1">
      <alignment horizontal="right" vertical="center"/>
    </xf>
    <xf numFmtId="176" fontId="8" fillId="0" borderId="39" xfId="1" applyNumberFormat="1" applyFont="1" applyFill="1" applyBorder="1" applyAlignment="1">
      <alignment horizontal="right" vertical="center"/>
    </xf>
    <xf numFmtId="176" fontId="8" fillId="0" borderId="0" xfId="1" applyNumberFormat="1" applyFont="1" applyFill="1" applyAlignment="1">
      <alignment horizontal="center" vertical="center"/>
    </xf>
    <xf numFmtId="0" fontId="8" fillId="0" borderId="0" xfId="1" applyNumberFormat="1" applyFont="1" applyFill="1" applyAlignment="1">
      <alignment horizontal="center" vertical="center"/>
    </xf>
    <xf numFmtId="176" fontId="10" fillId="0" borderId="0" xfId="1" applyNumberFormat="1" applyFont="1" applyFill="1" applyBorder="1" applyAlignment="1">
      <alignment horizontal="center" vertical="center"/>
    </xf>
    <xf numFmtId="176" fontId="10" fillId="0" borderId="0" xfId="1" quotePrefix="1" applyNumberFormat="1" applyFont="1" applyFill="1" applyBorder="1" applyAlignment="1">
      <alignment horizontal="center" vertical="center"/>
    </xf>
    <xf numFmtId="176" fontId="21" fillId="5" borderId="0" xfId="1" applyNumberFormat="1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176" fontId="8" fillId="0" borderId="61" xfId="1" applyNumberFormat="1" applyFont="1" applyFill="1" applyBorder="1">
      <alignment vertical="center"/>
    </xf>
    <xf numFmtId="176" fontId="8" fillId="7" borderId="48" xfId="1" applyNumberFormat="1" applyFont="1" applyFill="1" applyBorder="1" applyAlignment="1" applyProtection="1">
      <alignment horizontal="center" vertical="center" shrinkToFit="1"/>
      <protection locked="0"/>
    </xf>
    <xf numFmtId="0" fontId="2" fillId="0" borderId="72" xfId="12" applyBorder="1">
      <alignment vertical="center"/>
    </xf>
    <xf numFmtId="0" fontId="2" fillId="0" borderId="0" xfId="12">
      <alignment vertical="center"/>
    </xf>
    <xf numFmtId="183" fontId="0" fillId="0" borderId="0" xfId="0" applyNumberFormat="1">
      <alignment vertical="center"/>
    </xf>
    <xf numFmtId="38" fontId="0" fillId="0" borderId="0" xfId="1" applyFont="1">
      <alignment vertical="center"/>
    </xf>
    <xf numFmtId="49" fontId="0" fillId="0" borderId="0" xfId="0" applyNumberFormat="1">
      <alignment vertical="center"/>
    </xf>
    <xf numFmtId="0" fontId="28" fillId="8" borderId="72" xfId="0" applyFont="1" applyFill="1" applyBorder="1" applyAlignment="1" applyProtection="1">
      <alignment horizontal="right" vertical="top" wrapText="1"/>
      <protection locked="0"/>
    </xf>
    <xf numFmtId="0" fontId="28" fillId="8" borderId="72" xfId="0" applyFont="1" applyFill="1" applyBorder="1" applyAlignment="1" applyProtection="1">
      <alignment horizontal="left" vertical="top" wrapText="1"/>
      <protection locked="0"/>
    </xf>
    <xf numFmtId="0" fontId="29" fillId="8" borderId="72" xfId="0" applyFont="1" applyFill="1" applyBorder="1" applyAlignment="1" applyProtection="1">
      <alignment horizontal="left" vertical="top" wrapText="1"/>
      <protection locked="0"/>
    </xf>
    <xf numFmtId="38" fontId="0" fillId="9" borderId="72" xfId="1" applyFont="1" applyFill="1" applyBorder="1" applyAlignment="1">
      <alignment vertical="center" shrinkToFit="1"/>
    </xf>
    <xf numFmtId="49" fontId="18" fillId="0" borderId="75" xfId="0" applyNumberFormat="1" applyFont="1" applyBorder="1" applyAlignment="1">
      <alignment horizontal="center" vertical="center"/>
    </xf>
    <xf numFmtId="49" fontId="18" fillId="0" borderId="73" xfId="0" applyNumberFormat="1" applyFont="1" applyBorder="1" applyAlignment="1">
      <alignment horizontal="center" vertical="center"/>
    </xf>
    <xf numFmtId="176" fontId="8" fillId="0" borderId="15" xfId="1" applyNumberFormat="1" applyFont="1" applyFill="1" applyBorder="1" applyAlignment="1">
      <alignment horizontal="center" vertical="center"/>
    </xf>
    <xf numFmtId="176" fontId="8" fillId="0" borderId="77" xfId="1" applyNumberFormat="1" applyFont="1" applyFill="1" applyBorder="1">
      <alignment vertical="center"/>
    </xf>
    <xf numFmtId="176" fontId="8" fillId="7" borderId="55" xfId="1" applyNumberFormat="1" applyFont="1" applyFill="1" applyBorder="1" applyAlignment="1" applyProtection="1">
      <alignment vertical="center" shrinkToFit="1"/>
      <protection locked="0"/>
    </xf>
    <xf numFmtId="176" fontId="10" fillId="6" borderId="66" xfId="1" applyNumberFormat="1" applyFont="1" applyFill="1" applyBorder="1">
      <alignment vertical="center"/>
    </xf>
    <xf numFmtId="176" fontId="8" fillId="6" borderId="84" xfId="1" applyNumberFormat="1" applyFont="1" applyFill="1" applyBorder="1">
      <alignment vertical="center"/>
    </xf>
    <xf numFmtId="176" fontId="10" fillId="6" borderId="71" xfId="1" applyNumberFormat="1" applyFont="1" applyFill="1" applyBorder="1">
      <alignment vertical="center"/>
    </xf>
    <xf numFmtId="176" fontId="26" fillId="0" borderId="17" xfId="1" applyNumberFormat="1" applyFont="1" applyFill="1" applyBorder="1" applyAlignment="1">
      <alignment horizontal="center" vertical="center"/>
    </xf>
    <xf numFmtId="176" fontId="26" fillId="0" borderId="18" xfId="1" applyNumberFormat="1" applyFont="1" applyFill="1" applyBorder="1" applyAlignment="1">
      <alignment horizontal="center" vertical="center"/>
    </xf>
    <xf numFmtId="176" fontId="26" fillId="7" borderId="85" xfId="1" quotePrefix="1" applyNumberFormat="1" applyFont="1" applyFill="1" applyBorder="1" applyAlignment="1">
      <alignment horizontal="center" vertical="center" shrinkToFit="1"/>
    </xf>
    <xf numFmtId="176" fontId="26" fillId="0" borderId="18" xfId="1" applyNumberFormat="1" applyFont="1" applyFill="1" applyBorder="1" applyAlignment="1">
      <alignment horizontal="center" vertical="top"/>
    </xf>
    <xf numFmtId="176" fontId="26" fillId="0" borderId="18" xfId="1" quotePrefix="1" applyNumberFormat="1" applyFont="1" applyFill="1" applyBorder="1" applyAlignment="1">
      <alignment horizontal="center" vertical="center" shrinkToFit="1"/>
    </xf>
    <xf numFmtId="177" fontId="26" fillId="7" borderId="85" xfId="1" quotePrefix="1" applyNumberFormat="1" applyFont="1" applyFill="1" applyBorder="1" applyAlignment="1">
      <alignment horizontal="center" vertical="center" shrinkToFit="1"/>
    </xf>
    <xf numFmtId="176" fontId="25" fillId="0" borderId="18" xfId="1" applyNumberFormat="1" applyFont="1" applyFill="1" applyBorder="1" applyAlignment="1">
      <alignment horizontal="center" vertical="center"/>
    </xf>
    <xf numFmtId="176" fontId="26" fillId="0" borderId="18" xfId="1" quotePrefix="1" applyNumberFormat="1" applyFont="1" applyFill="1" applyBorder="1" applyAlignment="1">
      <alignment horizontal="center" shrinkToFit="1"/>
    </xf>
    <xf numFmtId="176" fontId="26" fillId="0" borderId="18" xfId="1" quotePrefix="1" applyNumberFormat="1" applyFont="1" applyFill="1" applyBorder="1" applyAlignment="1">
      <alignment horizontal="center" vertical="top" shrinkToFit="1"/>
    </xf>
    <xf numFmtId="176" fontId="25" fillId="0" borderId="21" xfId="1" applyNumberFormat="1" applyFont="1" applyFill="1" applyBorder="1" applyAlignment="1">
      <alignment horizontal="center" vertical="center"/>
    </xf>
    <xf numFmtId="181" fontId="26" fillId="0" borderId="17" xfId="1" applyNumberFormat="1" applyFont="1" applyFill="1" applyBorder="1" applyAlignment="1">
      <alignment horizontal="center" vertical="center"/>
    </xf>
    <xf numFmtId="181" fontId="26" fillId="0" borderId="18" xfId="1" applyNumberFormat="1" applyFont="1" applyFill="1" applyBorder="1" applyAlignment="1">
      <alignment horizontal="center" vertical="center"/>
    </xf>
    <xf numFmtId="38" fontId="26" fillId="0" borderId="18" xfId="1" quotePrefix="1" applyFont="1" applyFill="1" applyBorder="1" applyAlignment="1">
      <alignment horizontal="center" vertical="center" shrinkToFit="1"/>
    </xf>
    <xf numFmtId="181" fontId="26" fillId="0" borderId="18" xfId="1" applyNumberFormat="1" applyFont="1" applyFill="1" applyBorder="1" applyAlignment="1">
      <alignment horizontal="center" vertical="top"/>
    </xf>
    <xf numFmtId="181" fontId="26" fillId="0" borderId="18" xfId="1" quotePrefix="1" applyNumberFormat="1" applyFont="1" applyFill="1" applyBorder="1" applyAlignment="1">
      <alignment horizontal="center" vertical="center" shrinkToFit="1"/>
    </xf>
    <xf numFmtId="177" fontId="26" fillId="0" borderId="18" xfId="2" quotePrefix="1" applyNumberFormat="1" applyFont="1" applyFill="1" applyBorder="1" applyAlignment="1">
      <alignment horizontal="center" vertical="center" shrinkToFit="1"/>
    </xf>
    <xf numFmtId="177" fontId="26" fillId="0" borderId="18" xfId="2" applyNumberFormat="1" applyFont="1" applyFill="1" applyBorder="1" applyAlignment="1">
      <alignment horizontal="center" vertical="center"/>
    </xf>
    <xf numFmtId="181" fontId="26" fillId="0" borderId="18" xfId="1" quotePrefix="1" applyNumberFormat="1" applyFont="1" applyFill="1" applyBorder="1" applyAlignment="1">
      <alignment horizontal="center" shrinkToFit="1"/>
    </xf>
    <xf numFmtId="181" fontId="26" fillId="0" borderId="18" xfId="1" quotePrefix="1" applyNumberFormat="1" applyFont="1" applyFill="1" applyBorder="1" applyAlignment="1">
      <alignment horizontal="center" vertical="top" shrinkToFit="1"/>
    </xf>
    <xf numFmtId="181" fontId="26" fillId="0" borderId="21" xfId="1" applyNumberFormat="1" applyFont="1" applyFill="1" applyBorder="1" applyAlignment="1">
      <alignment horizontal="center" vertical="center"/>
    </xf>
    <xf numFmtId="176" fontId="8" fillId="0" borderId="81" xfId="1" applyNumberFormat="1" applyFont="1" applyFill="1" applyBorder="1">
      <alignment vertical="center"/>
    </xf>
    <xf numFmtId="176" fontId="8" fillId="4" borderId="66" xfId="1" applyNumberFormat="1" applyFont="1" applyFill="1" applyBorder="1" applyAlignment="1">
      <alignment horizontal="center" vertical="center"/>
    </xf>
    <xf numFmtId="176" fontId="8" fillId="0" borderId="7" xfId="1" applyNumberFormat="1" applyFont="1" applyFill="1" applyBorder="1" applyAlignment="1">
      <alignment horizontal="center" vertical="center"/>
    </xf>
    <xf numFmtId="176" fontId="8" fillId="4" borderId="8" xfId="1" applyNumberFormat="1" applyFont="1" applyFill="1" applyBorder="1" applyAlignment="1">
      <alignment horizontal="center" vertical="center"/>
    </xf>
    <xf numFmtId="176" fontId="8" fillId="0" borderId="10" xfId="1" quotePrefix="1" applyNumberFormat="1" applyFont="1" applyFill="1" applyBorder="1" applyAlignment="1">
      <alignment horizontal="center" vertical="center"/>
    </xf>
    <xf numFmtId="176" fontId="8" fillId="0" borderId="24" xfId="1" applyNumberFormat="1" applyFont="1" applyFill="1" applyBorder="1" applyAlignment="1">
      <alignment horizontal="center" vertical="center"/>
    </xf>
    <xf numFmtId="176" fontId="8" fillId="0" borderId="14" xfId="1" quotePrefix="1" applyNumberFormat="1" applyFont="1" applyFill="1" applyBorder="1" applyAlignment="1">
      <alignment horizontal="center" vertical="center"/>
    </xf>
    <xf numFmtId="176" fontId="8" fillId="4" borderId="10" xfId="1" quotePrefix="1" applyNumberFormat="1" applyFont="1" applyFill="1" applyBorder="1" applyAlignment="1">
      <alignment horizontal="center" vertical="center"/>
    </xf>
    <xf numFmtId="176" fontId="8" fillId="0" borderId="8" xfId="1" applyNumberFormat="1" applyFont="1" applyFill="1" applyBorder="1" applyAlignment="1">
      <alignment horizontal="center" vertical="center"/>
    </xf>
    <xf numFmtId="176" fontId="8" fillId="4" borderId="78" xfId="1" quotePrefix="1" applyNumberFormat="1" applyFont="1" applyFill="1" applyBorder="1" applyAlignment="1">
      <alignment horizontal="center" vertical="center"/>
    </xf>
    <xf numFmtId="176" fontId="8" fillId="0" borderId="7" xfId="1" quotePrefix="1" applyNumberFormat="1" applyFont="1" applyFill="1" applyBorder="1" applyAlignment="1">
      <alignment horizontal="center" vertical="center"/>
    </xf>
    <xf numFmtId="176" fontId="8" fillId="4" borderId="14" xfId="1" quotePrefix="1" applyNumberFormat="1" applyFont="1" applyFill="1" applyBorder="1" applyAlignment="1">
      <alignment horizontal="center" vertical="center"/>
    </xf>
    <xf numFmtId="177" fontId="8" fillId="4" borderId="86" xfId="2" applyNumberFormat="1" applyFont="1" applyFill="1" applyBorder="1" applyAlignment="1">
      <alignment horizontal="right" vertical="center"/>
    </xf>
    <xf numFmtId="176" fontId="8" fillId="0" borderId="85" xfId="1" applyNumberFormat="1" applyFont="1" applyFill="1" applyBorder="1" applyAlignment="1">
      <alignment horizontal="right" vertical="center"/>
    </xf>
    <xf numFmtId="176" fontId="8" fillId="4" borderId="92" xfId="1" applyNumberFormat="1" applyFont="1" applyFill="1" applyBorder="1" applyAlignment="1">
      <alignment horizontal="right" vertical="center"/>
    </xf>
    <xf numFmtId="176" fontId="8" fillId="0" borderId="93" xfId="1" quotePrefix="1" applyNumberFormat="1" applyFont="1" applyFill="1" applyBorder="1" applyAlignment="1">
      <alignment horizontal="right" vertical="center"/>
    </xf>
    <xf numFmtId="176" fontId="8" fillId="0" borderId="43" xfId="1" applyNumberFormat="1" applyFont="1" applyFill="1" applyBorder="1" applyAlignment="1">
      <alignment horizontal="right" vertical="center"/>
    </xf>
    <xf numFmtId="176" fontId="8" fillId="0" borderId="42" xfId="1" quotePrefix="1" applyNumberFormat="1" applyFont="1" applyFill="1" applyBorder="1" applyAlignment="1">
      <alignment horizontal="right" vertical="center"/>
    </xf>
    <xf numFmtId="177" fontId="8" fillId="4" borderId="93" xfId="1" quotePrefix="1" applyNumberFormat="1" applyFont="1" applyFill="1" applyBorder="1" applyAlignment="1">
      <alignment horizontal="right" vertical="center"/>
    </xf>
    <xf numFmtId="176" fontId="8" fillId="0" borderId="92" xfId="1" applyNumberFormat="1" applyFont="1" applyFill="1" applyBorder="1" applyAlignment="1">
      <alignment horizontal="right" vertical="center"/>
    </xf>
    <xf numFmtId="176" fontId="8" fillId="4" borderId="93" xfId="1" quotePrefix="1" applyNumberFormat="1" applyFont="1" applyFill="1" applyBorder="1" applyAlignment="1">
      <alignment horizontal="right" vertical="center"/>
    </xf>
    <xf numFmtId="177" fontId="8" fillId="4" borderId="91" xfId="2" quotePrefix="1" applyNumberFormat="1" applyFont="1" applyFill="1" applyBorder="1" applyAlignment="1">
      <alignment horizontal="right" vertical="center"/>
    </xf>
    <xf numFmtId="176" fontId="8" fillId="4" borderId="93" xfId="1" applyNumberFormat="1" applyFont="1" applyFill="1" applyBorder="1" applyAlignment="1">
      <alignment horizontal="right" vertical="center"/>
    </xf>
    <xf numFmtId="176" fontId="8" fillId="0" borderId="85" xfId="1" quotePrefix="1" applyNumberFormat="1" applyFont="1" applyFill="1" applyBorder="1" applyAlignment="1">
      <alignment horizontal="right" vertical="center"/>
    </xf>
    <xf numFmtId="176" fontId="8" fillId="4" borderId="19" xfId="1" quotePrefix="1" applyNumberFormat="1" applyFont="1" applyFill="1" applyBorder="1" applyAlignment="1">
      <alignment horizontal="right" vertical="center"/>
    </xf>
    <xf numFmtId="176" fontId="8" fillId="4" borderId="42" xfId="1" quotePrefix="1" applyNumberFormat="1" applyFont="1" applyFill="1" applyBorder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8" fillId="0" borderId="0" xfId="0" applyFont="1">
      <alignment vertical="center"/>
    </xf>
    <xf numFmtId="176" fontId="8" fillId="0" borderId="0" xfId="1" applyNumberFormat="1" applyFont="1" applyFill="1" applyBorder="1" applyAlignment="1">
      <alignment horizontal="right" vertical="center"/>
    </xf>
    <xf numFmtId="176" fontId="8" fillId="0" borderId="0" xfId="1" applyNumberFormat="1" applyFont="1" applyFill="1" applyBorder="1">
      <alignment vertical="center"/>
    </xf>
    <xf numFmtId="0" fontId="18" fillId="0" borderId="82" xfId="0" applyFont="1" applyBorder="1" applyAlignment="1">
      <alignment horizontal="center" vertical="center"/>
    </xf>
    <xf numFmtId="0" fontId="21" fillId="3" borderId="73" xfId="1" applyNumberFormat="1" applyFont="1" applyFill="1" applyBorder="1" applyAlignment="1">
      <alignment horizontal="center" vertical="center"/>
    </xf>
    <xf numFmtId="0" fontId="21" fillId="3" borderId="74" xfId="1" applyNumberFormat="1" applyFont="1" applyFill="1" applyBorder="1" applyAlignment="1">
      <alignment horizontal="center" vertical="center"/>
    </xf>
    <xf numFmtId="0" fontId="0" fillId="0" borderId="72" xfId="0" applyBorder="1">
      <alignment vertical="center"/>
    </xf>
    <xf numFmtId="184" fontId="0" fillId="0" borderId="72" xfId="0" applyNumberFormat="1" applyBorder="1">
      <alignment vertical="center"/>
    </xf>
    <xf numFmtId="38" fontId="0" fillId="9" borderId="72" xfId="1" applyFont="1" applyFill="1" applyBorder="1" applyAlignment="1">
      <alignment vertical="center" wrapText="1" shrinkToFit="1"/>
    </xf>
    <xf numFmtId="0" fontId="1" fillId="0" borderId="72" xfId="12" applyFont="1" applyBorder="1">
      <alignment vertical="center"/>
    </xf>
    <xf numFmtId="0" fontId="9" fillId="0" borderId="36" xfId="1" applyNumberFormat="1" applyFont="1" applyFill="1" applyBorder="1" applyAlignment="1">
      <alignment horizontal="center" vertical="center"/>
    </xf>
    <xf numFmtId="0" fontId="9" fillId="0" borderId="37" xfId="1" applyNumberFormat="1" applyFont="1" applyFill="1" applyBorder="1" applyAlignment="1">
      <alignment horizontal="center" vertical="center"/>
    </xf>
    <xf numFmtId="0" fontId="9" fillId="0" borderId="38" xfId="1" applyNumberFormat="1" applyFont="1" applyFill="1" applyBorder="1" applyAlignment="1">
      <alignment horizontal="center" vertical="center"/>
    </xf>
    <xf numFmtId="0" fontId="9" fillId="0" borderId="39" xfId="1" applyNumberFormat="1" applyFont="1" applyFill="1" applyBorder="1" applyAlignment="1">
      <alignment horizontal="center" vertical="center"/>
    </xf>
    <xf numFmtId="0" fontId="9" fillId="0" borderId="40" xfId="1" applyNumberFormat="1" applyFont="1" applyFill="1" applyBorder="1" applyAlignment="1">
      <alignment horizontal="center" vertical="center"/>
    </xf>
    <xf numFmtId="0" fontId="9" fillId="0" borderId="41" xfId="1" applyNumberFormat="1" applyFont="1" applyFill="1" applyBorder="1" applyAlignment="1">
      <alignment horizontal="center" vertical="center"/>
    </xf>
    <xf numFmtId="176" fontId="8" fillId="0" borderId="18" xfId="1" applyNumberFormat="1" applyFont="1" applyFill="1" applyBorder="1" applyAlignment="1">
      <alignment horizontal="center" vertical="center"/>
    </xf>
    <xf numFmtId="176" fontId="8" fillId="0" borderId="21" xfId="1" applyNumberFormat="1" applyFont="1" applyFill="1" applyBorder="1" applyAlignment="1">
      <alignment horizontal="center" vertical="center"/>
    </xf>
    <xf numFmtId="176" fontId="8" fillId="0" borderId="11" xfId="1" applyNumberFormat="1" applyFont="1" applyFill="1" applyBorder="1" applyAlignment="1">
      <alignment horizontal="center" vertical="center"/>
    </xf>
    <xf numFmtId="176" fontId="8" fillId="0" borderId="9" xfId="1" applyNumberFormat="1" applyFont="1" applyFill="1" applyBorder="1" applyAlignment="1">
      <alignment horizontal="center" vertical="center"/>
    </xf>
    <xf numFmtId="176" fontId="8" fillId="0" borderId="59" xfId="1" applyNumberFormat="1" applyFont="1" applyFill="1" applyBorder="1" applyAlignment="1">
      <alignment horizontal="center" vertical="center"/>
    </xf>
    <xf numFmtId="176" fontId="8" fillId="0" borderId="15" xfId="1" applyNumberFormat="1" applyFont="1" applyFill="1" applyBorder="1" applyAlignment="1">
      <alignment horizontal="center" vertical="center"/>
    </xf>
    <xf numFmtId="176" fontId="8" fillId="0" borderId="17" xfId="1" applyNumberFormat="1" applyFont="1" applyFill="1" applyBorder="1" applyAlignment="1">
      <alignment horizontal="center" vertical="center"/>
    </xf>
    <xf numFmtId="176" fontId="8" fillId="0" borderId="22" xfId="1" applyNumberFormat="1" applyFont="1" applyFill="1" applyBorder="1" applyAlignment="1">
      <alignment horizontal="center" vertical="center"/>
    </xf>
    <xf numFmtId="176" fontId="8" fillId="0" borderId="5" xfId="1" applyNumberFormat="1" applyFont="1" applyFill="1" applyBorder="1" applyAlignment="1">
      <alignment horizontal="center" vertical="center"/>
    </xf>
    <xf numFmtId="178" fontId="8" fillId="6" borderId="39" xfId="1" applyNumberFormat="1" applyFont="1" applyFill="1" applyBorder="1" applyAlignment="1">
      <alignment horizontal="center" vertical="center"/>
    </xf>
    <xf numFmtId="178" fontId="8" fillId="6" borderId="41" xfId="1" applyNumberFormat="1" applyFont="1" applyFill="1" applyBorder="1" applyAlignment="1">
      <alignment horizontal="center" vertical="center"/>
    </xf>
    <xf numFmtId="0" fontId="8" fillId="6" borderId="58" xfId="1" applyNumberFormat="1" applyFont="1" applyFill="1" applyBorder="1" applyAlignment="1">
      <alignment horizontal="center" vertical="center"/>
    </xf>
    <xf numFmtId="0" fontId="8" fillId="6" borderId="59" xfId="1" applyNumberFormat="1" applyFont="1" applyFill="1" applyBorder="1" applyAlignment="1">
      <alignment horizontal="center" vertical="center"/>
    </xf>
    <xf numFmtId="0" fontId="8" fillId="6" borderId="60" xfId="1" applyNumberFormat="1" applyFont="1" applyFill="1" applyBorder="1" applyAlignment="1">
      <alignment horizontal="center" vertical="center"/>
    </xf>
    <xf numFmtId="0" fontId="8" fillId="6" borderId="16" xfId="1" applyNumberFormat="1" applyFont="1" applyFill="1" applyBorder="1" applyAlignment="1">
      <alignment horizontal="center" vertical="center"/>
    </xf>
    <xf numFmtId="0" fontId="8" fillId="6" borderId="38" xfId="1" applyNumberFormat="1" applyFont="1" applyFill="1" applyBorder="1" applyAlignment="1">
      <alignment horizontal="center" vertical="center"/>
    </xf>
    <xf numFmtId="0" fontId="8" fillId="6" borderId="41" xfId="1" applyNumberFormat="1" applyFont="1" applyFill="1" applyBorder="1" applyAlignment="1">
      <alignment horizontal="center" vertical="center"/>
    </xf>
    <xf numFmtId="0" fontId="26" fillId="0" borderId="87" xfId="1" applyNumberFormat="1" applyFont="1" applyFill="1" applyBorder="1" applyAlignment="1">
      <alignment horizontal="center" vertical="center"/>
    </xf>
    <xf numFmtId="0" fontId="26" fillId="0" borderId="89" xfId="1" applyNumberFormat="1" applyFont="1" applyFill="1" applyBorder="1" applyAlignment="1">
      <alignment horizontal="center" vertical="center"/>
    </xf>
    <xf numFmtId="0" fontId="26" fillId="0" borderId="88" xfId="1" applyNumberFormat="1" applyFont="1" applyFill="1" applyBorder="1" applyAlignment="1">
      <alignment horizontal="center" vertical="center" wrapText="1"/>
    </xf>
    <xf numFmtId="0" fontId="26" fillId="0" borderId="90" xfId="1" applyNumberFormat="1" applyFont="1" applyFill="1" applyBorder="1" applyAlignment="1">
      <alignment horizontal="center" vertical="center" wrapText="1"/>
    </xf>
    <xf numFmtId="0" fontId="8" fillId="0" borderId="36" xfId="1" applyNumberFormat="1" applyFont="1" applyFill="1" applyBorder="1" applyAlignment="1">
      <alignment horizontal="center" vertical="center"/>
    </xf>
    <xf numFmtId="0" fontId="8" fillId="0" borderId="38" xfId="1" applyNumberFormat="1" applyFont="1" applyFill="1" applyBorder="1" applyAlignment="1">
      <alignment horizontal="center" vertical="center"/>
    </xf>
    <xf numFmtId="0" fontId="8" fillId="0" borderId="39" xfId="1" applyNumberFormat="1" applyFont="1" applyFill="1" applyBorder="1" applyAlignment="1">
      <alignment horizontal="center" vertical="center"/>
    </xf>
    <xf numFmtId="0" fontId="8" fillId="0" borderId="41" xfId="1" applyNumberFormat="1" applyFont="1" applyFill="1" applyBorder="1" applyAlignment="1">
      <alignment horizontal="center" vertical="center"/>
    </xf>
    <xf numFmtId="176" fontId="8" fillId="0" borderId="57" xfId="1" applyNumberFormat="1" applyFont="1" applyFill="1" applyBorder="1" applyAlignment="1">
      <alignment horizontal="center" vertical="center"/>
    </xf>
    <xf numFmtId="176" fontId="8" fillId="0" borderId="70" xfId="1" applyNumberFormat="1" applyFont="1" applyFill="1" applyBorder="1" applyAlignment="1">
      <alignment horizontal="center" vertical="center"/>
    </xf>
    <xf numFmtId="176" fontId="8" fillId="0" borderId="51" xfId="1" applyNumberFormat="1" applyFont="1" applyFill="1" applyBorder="1" applyAlignment="1">
      <alignment horizontal="center" vertical="center"/>
    </xf>
    <xf numFmtId="176" fontId="8" fillId="0" borderId="16" xfId="1" applyNumberFormat="1" applyFont="1" applyFill="1" applyBorder="1" applyAlignment="1">
      <alignment horizontal="center" vertical="center"/>
    </xf>
    <xf numFmtId="0" fontId="8" fillId="0" borderId="37" xfId="1" applyNumberFormat="1" applyFont="1" applyFill="1" applyBorder="1" applyAlignment="1">
      <alignment horizontal="center" vertical="center"/>
    </xf>
    <xf numFmtId="0" fontId="8" fillId="0" borderId="40" xfId="1" applyNumberFormat="1" applyFont="1" applyFill="1" applyBorder="1" applyAlignment="1">
      <alignment horizontal="center" vertical="center"/>
    </xf>
    <xf numFmtId="176" fontId="20" fillId="3" borderId="36" xfId="1" applyNumberFormat="1" applyFont="1" applyFill="1" applyBorder="1" applyAlignment="1">
      <alignment horizontal="center" vertical="center" wrapText="1"/>
    </xf>
    <xf numFmtId="176" fontId="20" fillId="3" borderId="59" xfId="1" applyNumberFormat="1" applyFont="1" applyFill="1" applyBorder="1" applyAlignment="1">
      <alignment horizontal="center" vertical="center" wrapText="1"/>
    </xf>
    <xf numFmtId="176" fontId="20" fillId="3" borderId="53" xfId="1" applyNumberFormat="1" applyFont="1" applyFill="1" applyBorder="1" applyAlignment="1">
      <alignment horizontal="center" vertical="center" wrapText="1"/>
    </xf>
    <xf numFmtId="176" fontId="20" fillId="3" borderId="22" xfId="1" applyNumberFormat="1" applyFont="1" applyFill="1" applyBorder="1" applyAlignment="1">
      <alignment horizontal="center" vertical="center" wrapText="1"/>
    </xf>
    <xf numFmtId="176" fontId="20" fillId="3" borderId="39" xfId="1" applyNumberFormat="1" applyFont="1" applyFill="1" applyBorder="1" applyAlignment="1">
      <alignment horizontal="center" vertical="center" wrapText="1"/>
    </xf>
    <xf numFmtId="176" fontId="20" fillId="3" borderId="16" xfId="1" applyNumberFormat="1" applyFont="1" applyFill="1" applyBorder="1" applyAlignment="1">
      <alignment horizontal="center" vertical="center" wrapText="1"/>
    </xf>
    <xf numFmtId="0" fontId="8" fillId="6" borderId="36" xfId="1" applyNumberFormat="1" applyFont="1" applyFill="1" applyBorder="1" applyAlignment="1">
      <alignment horizontal="center" vertical="center"/>
    </xf>
    <xf numFmtId="176" fontId="8" fillId="0" borderId="52" xfId="1" applyNumberFormat="1" applyFont="1" applyFill="1" applyBorder="1" applyAlignment="1">
      <alignment horizontal="center" vertical="center"/>
    </xf>
    <xf numFmtId="176" fontId="8" fillId="0" borderId="67" xfId="1" applyNumberFormat="1" applyFont="1" applyFill="1" applyBorder="1" applyAlignment="1">
      <alignment horizontal="center" vertical="center"/>
    </xf>
    <xf numFmtId="176" fontId="8" fillId="0" borderId="39" xfId="1" applyNumberFormat="1" applyFont="1" applyFill="1" applyBorder="1" applyAlignment="1">
      <alignment horizontal="center" vertical="center"/>
    </xf>
    <xf numFmtId="176" fontId="8" fillId="0" borderId="41" xfId="1" applyNumberFormat="1" applyFont="1" applyFill="1" applyBorder="1" applyAlignment="1">
      <alignment horizontal="center" vertical="center"/>
    </xf>
    <xf numFmtId="176" fontId="8" fillId="0" borderId="18" xfId="1" applyNumberFormat="1" applyFont="1" applyFill="1" applyBorder="1" applyAlignment="1">
      <alignment horizontal="center" vertical="center" textRotation="255"/>
    </xf>
    <xf numFmtId="176" fontId="8" fillId="0" borderId="19" xfId="1" applyNumberFormat="1" applyFont="1" applyFill="1" applyBorder="1" applyAlignment="1">
      <alignment horizontal="center" vertical="center" textRotation="255"/>
    </xf>
    <xf numFmtId="176" fontId="8" fillId="0" borderId="20" xfId="1" applyNumberFormat="1" applyFont="1" applyFill="1" applyBorder="1" applyAlignment="1">
      <alignment horizontal="center" vertical="center" textRotation="255"/>
    </xf>
    <xf numFmtId="176" fontId="8" fillId="0" borderId="21" xfId="1" applyNumberFormat="1" applyFont="1" applyFill="1" applyBorder="1" applyAlignment="1">
      <alignment horizontal="center" vertical="center" textRotation="255"/>
    </xf>
    <xf numFmtId="176" fontId="8" fillId="0" borderId="17" xfId="1" applyNumberFormat="1" applyFont="1" applyFill="1" applyBorder="1" applyAlignment="1">
      <alignment horizontal="center" vertical="center" textRotation="255"/>
    </xf>
    <xf numFmtId="176" fontId="8" fillId="0" borderId="55" xfId="1" applyNumberFormat="1" applyFont="1" applyFill="1" applyBorder="1" applyAlignment="1">
      <alignment horizontal="center" vertical="center"/>
    </xf>
    <xf numFmtId="176" fontId="8" fillId="0" borderId="66" xfId="1" applyNumberFormat="1" applyFont="1" applyFill="1" applyBorder="1" applyAlignment="1">
      <alignment horizontal="center" vertical="center"/>
    </xf>
    <xf numFmtId="176" fontId="8" fillId="0" borderId="36" xfId="1" applyNumberFormat="1" applyFont="1" applyFill="1" applyBorder="1" applyAlignment="1">
      <alignment horizontal="center" vertical="center"/>
    </xf>
    <xf numFmtId="176" fontId="8" fillId="0" borderId="38" xfId="1" applyNumberFormat="1" applyFont="1" applyFill="1" applyBorder="1" applyAlignment="1">
      <alignment horizontal="center" vertical="center"/>
    </xf>
    <xf numFmtId="0" fontId="30" fillId="0" borderId="0" xfId="12" applyFont="1">
      <alignment vertical="center"/>
    </xf>
    <xf numFmtId="0" fontId="18" fillId="0" borderId="0" xfId="12" applyFont="1">
      <alignment vertical="center"/>
    </xf>
    <xf numFmtId="0" fontId="18" fillId="0" borderId="0" xfId="12" applyFont="1" applyAlignment="1">
      <alignment horizontal="right" vertical="center"/>
    </xf>
    <xf numFmtId="0" fontId="18" fillId="0" borderId="81" xfId="12" applyFont="1" applyBorder="1" applyAlignment="1">
      <alignment horizontal="center" vertical="center"/>
    </xf>
    <xf numFmtId="0" fontId="18" fillId="0" borderId="57" xfId="12" applyFont="1" applyBorder="1" applyAlignment="1">
      <alignment horizontal="center" vertical="center"/>
    </xf>
    <xf numFmtId="0" fontId="18" fillId="0" borderId="51" xfId="12" applyFont="1" applyBorder="1" applyAlignment="1">
      <alignment horizontal="center" vertical="center"/>
    </xf>
    <xf numFmtId="0" fontId="18" fillId="0" borderId="82" xfId="12" applyFont="1" applyBorder="1" applyAlignment="1">
      <alignment horizontal="center" vertical="center"/>
    </xf>
    <xf numFmtId="0" fontId="18" fillId="0" borderId="73" xfId="12" applyFont="1" applyBorder="1" applyAlignment="1">
      <alignment horizontal="center" vertical="center"/>
    </xf>
    <xf numFmtId="0" fontId="18" fillId="0" borderId="83" xfId="12" applyFont="1" applyBorder="1" applyAlignment="1">
      <alignment horizontal="center" vertical="center"/>
    </xf>
    <xf numFmtId="0" fontId="18" fillId="0" borderId="19" xfId="12" applyFont="1" applyBorder="1" applyAlignment="1">
      <alignment horizontal="center" vertical="center"/>
    </xf>
    <xf numFmtId="0" fontId="18" fillId="0" borderId="44" xfId="12" applyFont="1" applyBorder="1" applyAlignment="1">
      <alignment horizontal="center" vertical="center"/>
    </xf>
    <xf numFmtId="0" fontId="18" fillId="0" borderId="6" xfId="12" applyFont="1" applyBorder="1" applyAlignment="1">
      <alignment horizontal="center" vertical="center"/>
    </xf>
    <xf numFmtId="182" fontId="20" fillId="0" borderId="76" xfId="13" applyNumberFormat="1" applyFont="1" applyBorder="1">
      <alignment vertical="center"/>
    </xf>
    <xf numFmtId="182" fontId="20" fillId="0" borderId="84" xfId="13" applyNumberFormat="1" applyFont="1" applyBorder="1">
      <alignment vertical="center"/>
    </xf>
    <xf numFmtId="182" fontId="20" fillId="0" borderId="19" xfId="13" applyNumberFormat="1" applyFont="1" applyBorder="1">
      <alignment vertical="center"/>
    </xf>
    <xf numFmtId="0" fontId="18" fillId="0" borderId="85" xfId="12" applyFont="1" applyBorder="1" applyAlignment="1">
      <alignment horizontal="center" vertical="center"/>
    </xf>
    <xf numFmtId="0" fontId="18" fillId="0" borderId="46" xfId="12" applyFont="1" applyBorder="1" applyAlignment="1">
      <alignment horizontal="center" vertical="center"/>
    </xf>
    <xf numFmtId="0" fontId="18" fillId="0" borderId="7" xfId="12" applyFont="1" applyBorder="1" applyAlignment="1">
      <alignment horizontal="center" vertical="center"/>
    </xf>
    <xf numFmtId="182" fontId="20" fillId="0" borderId="72" xfId="13" applyNumberFormat="1" applyFont="1" applyBorder="1">
      <alignment vertical="center"/>
    </xf>
    <xf numFmtId="182" fontId="20" fillId="0" borderId="1" xfId="13" applyNumberFormat="1" applyFont="1" applyBorder="1">
      <alignment vertical="center"/>
    </xf>
    <xf numFmtId="182" fontId="20" fillId="0" borderId="85" xfId="13" applyNumberFormat="1" applyFont="1" applyBorder="1">
      <alignment vertical="center"/>
    </xf>
    <xf numFmtId="0" fontId="21" fillId="0" borderId="46" xfId="12" applyFont="1" applyBorder="1" applyAlignment="1">
      <alignment horizontal="center" vertical="center"/>
    </xf>
    <xf numFmtId="0" fontId="21" fillId="0" borderId="7" xfId="12" applyFont="1" applyBorder="1" applyAlignment="1">
      <alignment horizontal="center" vertical="center"/>
    </xf>
    <xf numFmtId="0" fontId="18" fillId="0" borderId="45" xfId="12" applyFont="1" applyBorder="1" applyAlignment="1">
      <alignment horizontal="center" vertical="center"/>
    </xf>
    <xf numFmtId="0" fontId="18" fillId="0" borderId="78" xfId="12" applyFont="1" applyBorder="1" applyAlignment="1">
      <alignment horizontal="center" vertical="center"/>
    </xf>
    <xf numFmtId="182" fontId="20" fillId="0" borderId="73" xfId="13" applyNumberFormat="1" applyFont="1" applyBorder="1">
      <alignment vertical="center"/>
    </xf>
    <xf numFmtId="182" fontId="20" fillId="0" borderId="83" xfId="13" applyNumberFormat="1" applyFont="1" applyBorder="1">
      <alignment vertical="center"/>
    </xf>
    <xf numFmtId="182" fontId="20" fillId="0" borderId="81" xfId="13" applyNumberFormat="1" applyFont="1" applyBorder="1">
      <alignment vertical="center"/>
    </xf>
    <xf numFmtId="0" fontId="18" fillId="0" borderId="37" xfId="12" applyFont="1" applyBorder="1" applyAlignment="1">
      <alignment horizontal="left" vertical="center"/>
    </xf>
    <xf numFmtId="0" fontId="18" fillId="0" borderId="0" xfId="12" applyFont="1" applyAlignment="1">
      <alignment horizontal="left" vertical="center"/>
    </xf>
    <xf numFmtId="38" fontId="20" fillId="0" borderId="76" xfId="14" applyFont="1" applyBorder="1">
      <alignment vertical="center"/>
    </xf>
    <xf numFmtId="38" fontId="20" fillId="0" borderId="84" xfId="14" applyFont="1" applyBorder="1">
      <alignment vertical="center"/>
    </xf>
    <xf numFmtId="38" fontId="20" fillId="0" borderId="19" xfId="14" applyFont="1" applyBorder="1">
      <alignment vertical="center"/>
    </xf>
    <xf numFmtId="38" fontId="20" fillId="0" borderId="72" xfId="14" applyFont="1" applyBorder="1">
      <alignment vertical="center"/>
    </xf>
    <xf numFmtId="38" fontId="20" fillId="0" borderId="1" xfId="14" applyFont="1" applyBorder="1">
      <alignment vertical="center"/>
    </xf>
    <xf numFmtId="38" fontId="20" fillId="0" borderId="85" xfId="14" applyFont="1" applyBorder="1">
      <alignment vertical="center"/>
    </xf>
    <xf numFmtId="38" fontId="20" fillId="0" borderId="73" xfId="14" applyFont="1" applyBorder="1">
      <alignment vertical="center"/>
    </xf>
    <xf numFmtId="38" fontId="20" fillId="0" borderId="83" xfId="14" applyFont="1" applyBorder="1">
      <alignment vertical="center"/>
    </xf>
    <xf numFmtId="38" fontId="20" fillId="0" borderId="81" xfId="14" applyFont="1" applyBorder="1">
      <alignment vertical="center"/>
    </xf>
  </cellXfs>
  <cellStyles count="15">
    <cellStyle name="パーセント" xfId="2" builtinId="5"/>
    <cellStyle name="パーセント 2" xfId="5" xr:uid="{00000000-0005-0000-0000-000001000000}"/>
    <cellStyle name="パーセント 3" xfId="13" xr:uid="{00A30370-C6AD-4984-B7AF-7FF3CDF6CB84}"/>
    <cellStyle name="桁区切り" xfId="1" builtinId="6"/>
    <cellStyle name="桁区切り 2" xfId="4" xr:uid="{00000000-0005-0000-0000-000003000000}"/>
    <cellStyle name="桁区切り 3" xfId="11" xr:uid="{00000000-0005-0000-0000-000004000000}"/>
    <cellStyle name="桁区切り 4" xfId="14" xr:uid="{24E3992B-DFD2-4BD2-BDC8-F26CB7E75402}"/>
    <cellStyle name="標準" xfId="0" builtinId="0"/>
    <cellStyle name="標準 2" xfId="3" xr:uid="{00000000-0005-0000-0000-000006000000}"/>
    <cellStyle name="標準 2 2" xfId="8" xr:uid="{00000000-0005-0000-0000-000007000000}"/>
    <cellStyle name="標準 3" xfId="6" xr:uid="{00000000-0005-0000-0000-000008000000}"/>
    <cellStyle name="標準 4" xfId="7" xr:uid="{00000000-0005-0000-0000-000009000000}"/>
    <cellStyle name="標準 4 2" xfId="9" xr:uid="{00000000-0005-0000-0000-00000A000000}"/>
    <cellStyle name="標準 5" xfId="10" xr:uid="{00000000-0005-0000-0000-00000B000000}"/>
    <cellStyle name="標準 6" xfId="12" xr:uid="{900B2788-009D-465F-8186-B0DBA439A689}"/>
  </cellStyles>
  <dxfs count="15"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Invisible" pivot="0" table="0" count="0" xr9:uid="{665145AF-65F8-493A-908E-30F5AC7348E7}"/>
  </tableStyles>
  <colors>
    <mruColors>
      <color rgb="FFFFFFCC"/>
      <color rgb="FF99FFCC"/>
      <color rgb="FFCCECFF"/>
      <color rgb="FFBAE13F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22860</xdr:rowOff>
        </xdr:from>
        <xdr:to>
          <xdr:col>3</xdr:col>
          <xdr:colOff>1181100</xdr:colOff>
          <xdr:row>1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別ファイル保存　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36286</xdr:colOff>
      <xdr:row>3</xdr:row>
      <xdr:rowOff>27215</xdr:rowOff>
    </xdr:from>
    <xdr:to>
      <xdr:col>19</xdr:col>
      <xdr:colOff>689429</xdr:colOff>
      <xdr:row>5</xdr:row>
      <xdr:rowOff>154214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0ACF826-1582-9FD5-25A0-4B0FB9EE2FD2}"/>
            </a:ext>
          </a:extLst>
        </xdr:cNvPr>
        <xdr:cNvSpPr/>
      </xdr:nvSpPr>
      <xdr:spPr>
        <a:xfrm>
          <a:off x="9824357" y="544286"/>
          <a:ext cx="1832429" cy="54428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kumimoji="1" lang="ja-JP" altLang="en-US" sz="1050" b="1">
              <a:latin typeface="BIZ UDPゴシック" panose="020B0400000000000000" pitchFamily="50" charset="-128"/>
              <a:ea typeface="BIZ UDPゴシック" panose="020B0400000000000000" pitchFamily="50" charset="-128"/>
            </a:rPr>
            <a:t>○</a:t>
          </a:r>
          <a:r>
            <a:rPr kumimoji="1" lang="en-US" altLang="ja-JP" sz="1050" b="1">
              <a:latin typeface="BIZ UDPゴシック" panose="020B0400000000000000" pitchFamily="50" charset="-128"/>
              <a:ea typeface="BIZ UDPゴシック" panose="020B0400000000000000" pitchFamily="50" charset="-128"/>
            </a:rPr>
            <a:t>:</a:t>
          </a:r>
          <a:r>
            <a:rPr kumimoji="1" lang="ja-JP" altLang="en-US" sz="1050" b="1">
              <a:latin typeface="BIZ UDPゴシック" panose="020B0400000000000000" pitchFamily="50" charset="-128"/>
              <a:ea typeface="BIZ UDPゴシック" panose="020B0400000000000000" pitchFamily="50" charset="-128"/>
            </a:rPr>
            <a:t>参考値クリア</a:t>
          </a:r>
          <a:endParaRPr kumimoji="1" lang="en-US" altLang="ja-JP" sz="1050" b="1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l"/>
          <a:r>
            <a:rPr kumimoji="1" lang="ja-JP" altLang="en-US" sz="1050" b="1">
              <a:latin typeface="BIZ UDPゴシック" panose="020B0400000000000000" pitchFamily="50" charset="-128"/>
              <a:ea typeface="BIZ UDPゴシック" panose="020B0400000000000000" pitchFamily="50" charset="-128"/>
            </a:rPr>
            <a:t>▲：参考値未達　</a:t>
          </a:r>
          <a:endParaRPr kumimoji="1" lang="en-US" altLang="ja-JP" sz="1050" b="1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l"/>
          <a:r>
            <a:rPr kumimoji="1" lang="en-US" altLang="ja-JP" sz="1050" b="1">
              <a:latin typeface="BIZ UDPゴシック" panose="020B0400000000000000" pitchFamily="50" charset="-128"/>
              <a:ea typeface="BIZ UDPゴシック" panose="020B0400000000000000" pitchFamily="50" charset="-128"/>
            </a:rPr>
            <a:t>×</a:t>
          </a:r>
          <a:r>
            <a:rPr kumimoji="1" lang="ja-JP" altLang="en-US" sz="1050" b="1">
              <a:latin typeface="BIZ UDPゴシック" panose="020B0400000000000000" pitchFamily="50" charset="-128"/>
              <a:ea typeface="BIZ UDPゴシック" panose="020B0400000000000000" pitchFamily="50" charset="-128"/>
            </a:rPr>
            <a:t>：課題値</a:t>
          </a:r>
        </a:p>
      </xdr:txBody>
    </xdr:sp>
    <xdr:clientData/>
  </xdr:twoCellAnchor>
  <xdr:twoCellAnchor>
    <xdr:from>
      <xdr:col>14</xdr:col>
      <xdr:colOff>72570</xdr:colOff>
      <xdr:row>4</xdr:row>
      <xdr:rowOff>99785</xdr:rowOff>
    </xdr:from>
    <xdr:to>
      <xdr:col>18</xdr:col>
      <xdr:colOff>126999</xdr:colOff>
      <xdr:row>5</xdr:row>
      <xdr:rowOff>190500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C19768A-53BA-4877-B60E-CF367B0B1590}"/>
            </a:ext>
          </a:extLst>
        </xdr:cNvPr>
        <xdr:cNvSpPr/>
      </xdr:nvSpPr>
      <xdr:spPr>
        <a:xfrm>
          <a:off x="8155213" y="825499"/>
          <a:ext cx="1805215" cy="2993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ja-JP" sz="105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※</a:t>
          </a:r>
          <a:r>
            <a:rPr kumimoji="1" lang="ja-JP" altLang="en-US" sz="105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エリア・ランク別平均値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ppanasonic-my.sharepoint.com/personal/kuwana_yusuke_jp_panasonic_com/Documents/Microsoft%20Teams%20&#12481;&#12515;&#12483;&#12488;%20&#12501;&#12449;&#12452;&#12523;/&#12304;2025&#24180;03&#26376;&#24230;_&#20840;&#31038;&#12305;RFM&#23458;&#23652;&#19968;&#35239;&#34920;&#12487;&#12540;&#12479;.xlsx" TargetMode="External"/><Relationship Id="rId1" Type="http://schemas.openxmlformats.org/officeDocument/2006/relationships/externalLinkPath" Target="https://jppanasonic-my.sharepoint.com/personal/kuwana_yusuke_jp_panasonic_com/Documents/Microsoft%20Teams%20&#12481;&#12515;&#12483;&#12488;%20&#12501;&#12449;&#12452;&#12523;/&#12304;2025&#24180;03&#26376;&#24230;_&#20840;&#31038;&#12305;RFM&#23458;&#23652;&#19968;&#35239;&#34920;&#12487;&#12540;&#12479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ppanasonic-my.sharepoint.com/personal/murakami_kyoko001_jp_panasonic_com/Documents/Microsoft%20Teams%20&#12481;&#12515;&#12483;&#12488;%20&#12501;&#12449;&#12452;&#12523;/&#12304;&#23554;&#38272;&#24215;&#12305;&#20154;&#26448;&#24773;&#22577;20260728.xlsx" TargetMode="External"/><Relationship Id="rId1" Type="http://schemas.openxmlformats.org/officeDocument/2006/relationships/externalLinkPath" Target="https://jppanasonic-my.sharepoint.com/personal/murakami_kyoko001_jp_panasonic_com/Documents/Microsoft%20Teams%20&#12481;&#12515;&#12483;&#12488;%20&#12501;&#12449;&#12452;&#12523;/&#12304;&#23554;&#38272;&#24215;&#12305;&#20154;&#26448;&#24773;&#22577;20260728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ppanasonic.sharepoint.com/sites/ONL01797/le_honsha_marketing_miseclouddbm/DBM/RFM&#23458;&#23652;&#19968;&#35239;&#34920;/&#36942;&#21435;&#12487;&#12540;&#12479;&#65288;2017&#24180;&#65374;2025&#24180;&#65289;/2025&#24180;&#24230;/202603/&#12304;2026&#24180;03&#26376;&#24230;_&#20840;&#31038;&#12305;RFM&#23458;&#23652;&#19968;&#35239;&#34920;&#12487;&#12540;&#12479;.csv" TargetMode="External"/><Relationship Id="rId1" Type="http://schemas.openxmlformats.org/officeDocument/2006/relationships/externalLinkPath" Target="https://jppanasonic.sharepoint.com/sites/ONL01797/le_honsha_marketing_miseclouddbm/DBM/RFM&#23458;&#23652;&#19968;&#35239;&#34920;/&#36942;&#21435;&#12487;&#12540;&#12479;&#65288;2017&#24180;&#65374;2025&#24180;&#65289;/2025&#24180;&#24230;/202603/&#12304;2026&#24180;03&#26376;&#24230;_&#20840;&#31038;&#12305;RFM&#23458;&#23652;&#19968;&#35239;&#34920;&#12487;&#12540;&#12479;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5年3月"/>
      <sheetName val="2024年3月"/>
      <sheetName val="2023年3月"/>
      <sheetName val="2022年3月"/>
      <sheetName val="2021年3月"/>
      <sheetName val="人材情報（2022年）"/>
      <sheetName val="人材情報（2023年）"/>
      <sheetName val="人材情報（2024年）"/>
      <sheetName val="店マスタ"/>
      <sheetName val="貼り付け元データ"/>
      <sheetName val="貼り付けデータ"/>
    </sheetNames>
    <sheetDataSet>
      <sheetData sheetId="0">
        <row r="1">
          <cell r="A1" t="str">
            <v>販売店コード</v>
          </cell>
        </row>
      </sheetData>
      <sheetData sheetId="1">
        <row r="1">
          <cell r="A1" t="str">
            <v>販売店
コード</v>
          </cell>
        </row>
      </sheetData>
      <sheetData sheetId="2">
        <row r="1">
          <cell r="A1" t="str">
            <v>販売店コード</v>
          </cell>
        </row>
      </sheetData>
      <sheetData sheetId="3">
        <row r="1">
          <cell r="A1" t="str">
            <v>販売店
コード</v>
          </cell>
        </row>
      </sheetData>
      <sheetData sheetId="4">
        <row r="1">
          <cell r="A1" t="str">
            <v>販売店
コード</v>
          </cell>
        </row>
      </sheetData>
      <sheetData sheetId="5">
        <row r="3">
          <cell r="B3" t="str">
            <v>店コード</v>
          </cell>
        </row>
      </sheetData>
      <sheetData sheetId="6">
        <row r="3">
          <cell r="B3" t="str">
            <v>店コード</v>
          </cell>
        </row>
      </sheetData>
      <sheetData sheetId="7">
        <row r="3">
          <cell r="B3" t="str">
            <v>店コード</v>
          </cell>
        </row>
      </sheetData>
      <sheetData sheetId="8">
        <row r="2">
          <cell r="A2" t="str">
            <v>10130090</v>
          </cell>
          <cell r="B2" t="str">
            <v>（株）中原電気商会</v>
          </cell>
        </row>
        <row r="3">
          <cell r="B3" t="str">
            <v>（株）花岡電器</v>
          </cell>
        </row>
        <row r="4">
          <cell r="B4" t="str">
            <v>オノデン（株）</v>
          </cell>
        </row>
        <row r="5">
          <cell r="B5" t="str">
            <v>コンパス　はんだ</v>
          </cell>
        </row>
        <row r="6">
          <cell r="B6" t="str">
            <v>コンパス　ベル・スズキ</v>
          </cell>
        </row>
        <row r="7">
          <cell r="B7" t="str">
            <v>（株）さかうえ　デンキ</v>
          </cell>
        </row>
        <row r="8">
          <cell r="B8" t="str">
            <v>さかうえデンキＮＩＳＨＩＤＡ店</v>
          </cell>
        </row>
        <row r="9">
          <cell r="B9" t="str">
            <v>さかうえデンキ　コマツ店</v>
          </cell>
        </row>
        <row r="10">
          <cell r="B10" t="str">
            <v>さかうえ　デンキのみなみ</v>
          </cell>
        </row>
        <row r="11">
          <cell r="B11" t="str">
            <v>ＪＵＭＰ２１　藤野</v>
          </cell>
        </row>
        <row r="12">
          <cell r="B12" t="str">
            <v>（株）デンキのスズキ　東海店</v>
          </cell>
        </row>
        <row r="13">
          <cell r="B13" t="str">
            <v>（株）みかほ電器プラザ澄川</v>
          </cell>
        </row>
        <row r="14">
          <cell r="B14" t="str">
            <v>（株）コアデンキ</v>
          </cell>
        </row>
        <row r="15">
          <cell r="B15" t="str">
            <v>コンパス　ホリイ</v>
          </cell>
        </row>
        <row r="16">
          <cell r="B16" t="str">
            <v>でんきのエイト</v>
          </cell>
        </row>
        <row r="17">
          <cell r="B17" t="str">
            <v>でんきのエイト　鶴本店</v>
          </cell>
        </row>
        <row r="18">
          <cell r="B18" t="str">
            <v>でんきのエイト　鈴木店</v>
          </cell>
        </row>
        <row r="19">
          <cell r="B19" t="str">
            <v>でんきのエイト　菅原店</v>
          </cell>
        </row>
        <row r="20">
          <cell r="B20" t="str">
            <v>でんきのエイト　長谷川</v>
          </cell>
        </row>
        <row r="21">
          <cell r="B21" t="str">
            <v>ポウラスター　スエタ</v>
          </cell>
        </row>
        <row r="22">
          <cell r="B22" t="str">
            <v>北郷）　（株）電器のいとう</v>
          </cell>
        </row>
        <row r="23">
          <cell r="B23" t="str">
            <v>パナルック　ササキ</v>
          </cell>
        </row>
        <row r="24">
          <cell r="B24" t="str">
            <v>パナプラザ　エイト電器（株）</v>
          </cell>
        </row>
        <row r="25">
          <cell r="B25" t="str">
            <v>（有）あさひ電機</v>
          </cell>
        </row>
        <row r="26">
          <cell r="B26" t="str">
            <v>あさひ　さとう電器</v>
          </cell>
        </row>
        <row r="27">
          <cell r="B27" t="str">
            <v>千歳パナプラザ</v>
          </cell>
        </row>
        <row r="28">
          <cell r="B28" t="str">
            <v>パナプラザ　ほくせん</v>
          </cell>
        </row>
        <row r="29">
          <cell r="B29" t="str">
            <v>野村家電販売（株）</v>
          </cell>
        </row>
        <row r="30">
          <cell r="B30" t="str">
            <v>アルファ電器ニューメディア店</v>
          </cell>
        </row>
        <row r="31">
          <cell r="B31" t="str">
            <v>（株）まちのでんき屋太陽</v>
          </cell>
        </row>
        <row r="32">
          <cell r="B32" t="str">
            <v>コンパス　おおあさ</v>
          </cell>
        </row>
        <row r="33">
          <cell r="B33" t="str">
            <v>でんきの北翔チェーン　やまほ店</v>
          </cell>
        </row>
        <row r="34">
          <cell r="B34" t="str">
            <v>（株）太陽プラザ</v>
          </cell>
        </row>
        <row r="35">
          <cell r="B35" t="str">
            <v>当別）　（有）千葉電気商会</v>
          </cell>
        </row>
        <row r="36">
          <cell r="B36" t="str">
            <v>コンパス　畠山</v>
          </cell>
        </row>
        <row r="37">
          <cell r="B37" t="str">
            <v>有限会社パナ・スガワラ電化設備</v>
          </cell>
        </row>
        <row r="38">
          <cell r="B38" t="str">
            <v>コンパス　勝戸</v>
          </cell>
        </row>
        <row r="39">
          <cell r="B39" t="str">
            <v>（有）クラヤ電器</v>
          </cell>
        </row>
        <row r="40">
          <cell r="B40" t="str">
            <v>株式会社　東洋社</v>
          </cell>
        </row>
        <row r="41">
          <cell r="B41" t="str">
            <v>パナプラザ　ハタノ</v>
          </cell>
        </row>
        <row r="42">
          <cell r="B42" t="str">
            <v>パナプラザ　ヒカリ</v>
          </cell>
        </row>
        <row r="43">
          <cell r="B43" t="str">
            <v>パナプラザ　いとう</v>
          </cell>
        </row>
        <row r="44">
          <cell r="B44" t="str">
            <v>でんきの北翔チェーンフルイシ店</v>
          </cell>
        </row>
        <row r="45">
          <cell r="B45" t="str">
            <v>大河原ＴＶサービス</v>
          </cell>
        </row>
        <row r="46">
          <cell r="B46" t="str">
            <v>あいたなか　田中電器店</v>
          </cell>
        </row>
        <row r="47">
          <cell r="B47" t="str">
            <v>デンキのふくだ</v>
          </cell>
        </row>
        <row r="48">
          <cell r="B48" t="str">
            <v>パナプラザ　日の出</v>
          </cell>
        </row>
        <row r="49">
          <cell r="B49" t="str">
            <v>清水沢オオハシ電気</v>
          </cell>
        </row>
        <row r="50">
          <cell r="B50" t="str">
            <v>江部乙電化ハウス</v>
          </cell>
        </row>
        <row r="51">
          <cell r="B51" t="str">
            <v>パナプラザ　こばやし</v>
          </cell>
        </row>
        <row r="52">
          <cell r="B52" t="str">
            <v>（有）デンキの桐原</v>
          </cell>
        </row>
        <row r="53">
          <cell r="B53" t="str">
            <v>リビングナカジマ</v>
          </cell>
        </row>
        <row r="54">
          <cell r="B54" t="str">
            <v>（株）井戸電気</v>
          </cell>
        </row>
        <row r="55">
          <cell r="B55" t="str">
            <v>パナスター　コダマ</v>
          </cell>
        </row>
        <row r="56">
          <cell r="B56" t="str">
            <v>（有）ハツセオデンキ</v>
          </cell>
        </row>
        <row r="57">
          <cell r="B57" t="str">
            <v>エース電器</v>
          </cell>
        </row>
        <row r="58">
          <cell r="B58" t="str">
            <v>株式会社とまでん</v>
          </cell>
        </row>
        <row r="59">
          <cell r="B59" t="str">
            <v>とまでん　サンエス</v>
          </cell>
        </row>
        <row r="60">
          <cell r="B60" t="str">
            <v>とまでん　ジョイフル</v>
          </cell>
        </row>
        <row r="61">
          <cell r="B61" t="str">
            <v>オオハマ電器</v>
          </cell>
        </row>
        <row r="62">
          <cell r="B62" t="str">
            <v>とまでん　マルコー</v>
          </cell>
        </row>
        <row r="63">
          <cell r="B63" t="str">
            <v>とまでん　ｉｔｏｉ</v>
          </cell>
        </row>
        <row r="64">
          <cell r="B64" t="str">
            <v>（有）かざし電気</v>
          </cell>
        </row>
        <row r="65">
          <cell r="B65" t="str">
            <v>松崎電機</v>
          </cell>
        </row>
        <row r="66">
          <cell r="B66" t="str">
            <v>（有）マインド　ムラカミ</v>
          </cell>
        </row>
        <row r="67">
          <cell r="B67" t="str">
            <v>とまでん　クラシタ</v>
          </cell>
        </row>
        <row r="68">
          <cell r="B68" t="str">
            <v>ナイスタニオカ</v>
          </cell>
        </row>
        <row r="69">
          <cell r="B69" t="str">
            <v>有限会社　電器のキムラ</v>
          </cell>
        </row>
        <row r="70">
          <cell r="B70" t="str">
            <v>とまでん　トサオカ</v>
          </cell>
        </row>
        <row r="71">
          <cell r="B71" t="str">
            <v>とまでんカマダ</v>
          </cell>
        </row>
        <row r="72">
          <cell r="B72" t="str">
            <v>でんきの北翔チェーンこんの店</v>
          </cell>
        </row>
        <row r="73">
          <cell r="B73" t="str">
            <v>室蘭コンパス　大西</v>
          </cell>
        </row>
        <row r="74">
          <cell r="B74" t="str">
            <v>室蘭コンパス　ジャストボコイ</v>
          </cell>
        </row>
        <row r="75">
          <cell r="B75" t="str">
            <v>室蘭コンパス　ワコー</v>
          </cell>
        </row>
        <row r="76">
          <cell r="B76" t="str">
            <v>室蘭コンパス　コーセー</v>
          </cell>
        </row>
        <row r="77">
          <cell r="B77" t="str">
            <v>室蘭コンパス　登別</v>
          </cell>
        </row>
        <row r="78">
          <cell r="B78" t="str">
            <v>（株）でんきのシマムラ</v>
          </cell>
        </row>
        <row r="79">
          <cell r="B79" t="str">
            <v>パナデンあさみ</v>
          </cell>
        </row>
        <row r="80">
          <cell r="B80" t="str">
            <v>パナデングループ</v>
          </cell>
        </row>
        <row r="81">
          <cell r="B81" t="str">
            <v>有限会社　テラヤマ</v>
          </cell>
        </row>
        <row r="82">
          <cell r="B82" t="str">
            <v>室蘭コンパス　サトー</v>
          </cell>
        </row>
        <row r="83">
          <cell r="B83" t="str">
            <v>シマムラ電器</v>
          </cell>
        </row>
        <row r="84">
          <cell r="B84" t="str">
            <v>（株）藤原商会</v>
          </cell>
        </row>
        <row r="85">
          <cell r="B85" t="str">
            <v>（有）スペース２７</v>
          </cell>
        </row>
        <row r="86">
          <cell r="B86" t="str">
            <v>コンパス　アキタ</v>
          </cell>
        </row>
        <row r="87">
          <cell r="B87" t="str">
            <v>スペース　ちくし</v>
          </cell>
        </row>
        <row r="88">
          <cell r="B88" t="str">
            <v>えりも）　さいとう電器商会</v>
          </cell>
        </row>
        <row r="89">
          <cell r="B89" t="str">
            <v>株式会社　ホクタン</v>
          </cell>
        </row>
        <row r="90">
          <cell r="B90" t="str">
            <v>株式会社　ホクタン名寄支店</v>
          </cell>
        </row>
        <row r="91">
          <cell r="B91" t="str">
            <v>でんきの北翔チェーンほくえい店</v>
          </cell>
        </row>
        <row r="92">
          <cell r="B92" t="str">
            <v>はこでん　えさし</v>
          </cell>
        </row>
        <row r="93">
          <cell r="B93" t="str">
            <v>はこでん　厚沢部</v>
          </cell>
        </row>
        <row r="94">
          <cell r="B94" t="str">
            <v>大倉電気（株）今金店</v>
          </cell>
        </row>
        <row r="95">
          <cell r="B95" t="str">
            <v>ふじもとデンキ</v>
          </cell>
        </row>
        <row r="96">
          <cell r="B96" t="str">
            <v>（有）たねざわ</v>
          </cell>
        </row>
        <row r="97">
          <cell r="B97" t="str">
            <v>はこでん　金見</v>
          </cell>
        </row>
        <row r="98">
          <cell r="B98" t="str">
            <v>はこでん　本部</v>
          </cell>
        </row>
        <row r="99">
          <cell r="B99" t="str">
            <v>はこでん　シンドウ</v>
          </cell>
        </row>
        <row r="100">
          <cell r="B100" t="str">
            <v>はこでん　タカハシ</v>
          </cell>
        </row>
        <row r="101">
          <cell r="B101" t="str">
            <v>有限会社　エジソン</v>
          </cell>
        </row>
        <row r="102">
          <cell r="B102" t="str">
            <v>パナック　キクチ</v>
          </cell>
        </row>
        <row r="103">
          <cell r="B103" t="str">
            <v>はこでん　ＨＡＭＡ</v>
          </cell>
        </row>
        <row r="104">
          <cell r="B104" t="str">
            <v>干場電気商会</v>
          </cell>
        </row>
        <row r="105">
          <cell r="B105" t="str">
            <v>はこでん　マルワ</v>
          </cell>
        </row>
        <row r="106">
          <cell r="B106" t="str">
            <v>ラッキー家電</v>
          </cell>
        </row>
        <row r="107">
          <cell r="B107" t="str">
            <v>（株）ワタナベ電器</v>
          </cell>
        </row>
        <row r="108">
          <cell r="B108" t="str">
            <v>でんきの北翔チェーン　若月店</v>
          </cell>
        </row>
        <row r="109">
          <cell r="B109" t="str">
            <v>旭川コンパス　本店</v>
          </cell>
        </row>
        <row r="110">
          <cell r="B110" t="str">
            <v>（有）阿部電器</v>
          </cell>
        </row>
        <row r="111">
          <cell r="B111" t="str">
            <v>株式会社　ビーウイズ</v>
          </cell>
        </row>
        <row r="112">
          <cell r="B112" t="str">
            <v>シグナス商事（株）</v>
          </cell>
        </row>
        <row r="113">
          <cell r="B113" t="str">
            <v>ＣＹＧアソシエ</v>
          </cell>
        </row>
        <row r="114">
          <cell r="B114" t="str">
            <v>青木電機株式会社</v>
          </cell>
        </row>
        <row r="115">
          <cell r="B115" t="str">
            <v>旭川コンパス　タケウチ</v>
          </cell>
        </row>
        <row r="116">
          <cell r="B116" t="str">
            <v>パナポート（株）</v>
          </cell>
        </row>
        <row r="117">
          <cell r="B117" t="str">
            <v>クメ電器</v>
          </cell>
        </row>
        <row r="118">
          <cell r="B118" t="str">
            <v>（株）武田時計電器商会</v>
          </cell>
        </row>
        <row r="119">
          <cell r="B119" t="str">
            <v>ジャスト電器（有）</v>
          </cell>
        </row>
        <row r="120">
          <cell r="B120" t="str">
            <v>（有）ホリ電器</v>
          </cell>
        </row>
        <row r="121">
          <cell r="B121" t="str">
            <v>株式会社　シバヤマ電器</v>
          </cell>
        </row>
        <row r="122">
          <cell r="B122" t="str">
            <v>（有）田中電器</v>
          </cell>
        </row>
        <row r="123">
          <cell r="B123" t="str">
            <v>（有）毛利ラジオ店</v>
          </cell>
        </row>
        <row r="124">
          <cell r="B124" t="str">
            <v>（有）ユモト</v>
          </cell>
        </row>
        <row r="125">
          <cell r="B125" t="str">
            <v>いがらし電器</v>
          </cell>
        </row>
        <row r="126">
          <cell r="B126" t="str">
            <v>コンパス　マカベ</v>
          </cell>
        </row>
        <row r="127">
          <cell r="B127" t="str">
            <v>有限会社　佐野電器商会</v>
          </cell>
        </row>
        <row r="128">
          <cell r="B128" t="str">
            <v>（有）佐野電器商会　ハイテック</v>
          </cell>
        </row>
        <row r="129">
          <cell r="B129" t="str">
            <v>（有）児玉時計電化センター</v>
          </cell>
        </row>
        <row r="130">
          <cell r="B130" t="str">
            <v>（有）ナカムラデンキ</v>
          </cell>
        </row>
        <row r="131">
          <cell r="B131" t="str">
            <v>株式会社　ようでん</v>
          </cell>
        </row>
        <row r="132">
          <cell r="B132" t="str">
            <v>有限会社　福原電器</v>
          </cell>
        </row>
        <row r="133">
          <cell r="B133" t="str">
            <v>ハクサン電器</v>
          </cell>
        </row>
        <row r="134">
          <cell r="B134" t="str">
            <v>有限会社　オカベ電器</v>
          </cell>
        </row>
        <row r="135">
          <cell r="B135" t="str">
            <v>（有）ニウラ電器</v>
          </cell>
        </row>
        <row r="136">
          <cell r="B136" t="str">
            <v>ハスムネ電器</v>
          </cell>
        </row>
        <row r="137">
          <cell r="B137" t="str">
            <v>（株）長谷川電機</v>
          </cell>
        </row>
        <row r="138">
          <cell r="B138" t="str">
            <v>（株）水本電器商会</v>
          </cell>
        </row>
        <row r="139">
          <cell r="B139" t="str">
            <v>田辺電器店</v>
          </cell>
        </row>
        <row r="140">
          <cell r="B140" t="str">
            <v>朝陽電器（株）</v>
          </cell>
        </row>
        <row r="141">
          <cell r="B141" t="str">
            <v>（有）サトウ電器商会</v>
          </cell>
        </row>
        <row r="142">
          <cell r="B142" t="str">
            <v>ワタナベデンキ</v>
          </cell>
        </row>
        <row r="143">
          <cell r="B143" t="str">
            <v>（有）わかさ電機</v>
          </cell>
        </row>
        <row r="144">
          <cell r="B144" t="str">
            <v>有限会社電器のクマナカ</v>
          </cell>
        </row>
        <row r="145">
          <cell r="B145" t="str">
            <v>（有）電器のオオミ</v>
          </cell>
        </row>
        <row r="146">
          <cell r="B146" t="str">
            <v>海渕電器</v>
          </cell>
        </row>
        <row r="147">
          <cell r="B147" t="str">
            <v>でんきのカトウ</v>
          </cell>
        </row>
        <row r="148">
          <cell r="B148" t="str">
            <v>（有）高原電器</v>
          </cell>
        </row>
        <row r="149">
          <cell r="B149" t="str">
            <v>（有）デンキショップ中河</v>
          </cell>
        </row>
        <row r="150">
          <cell r="B150" t="str">
            <v>とかちＴＰＧ帯広ＴＡＫＥ１店</v>
          </cell>
        </row>
        <row r="151">
          <cell r="B151" t="str">
            <v>ｅすまいるモリイ</v>
          </cell>
        </row>
        <row r="152">
          <cell r="B152" t="str">
            <v>とかちＴＰＧヨシダパルポート</v>
          </cell>
        </row>
        <row r="153">
          <cell r="B153" t="str">
            <v>とかちＴＰＧ池田ミツヤ</v>
          </cell>
        </row>
        <row r="154">
          <cell r="B154" t="str">
            <v>ｅすまいる寺井</v>
          </cell>
        </row>
        <row r="155">
          <cell r="B155" t="str">
            <v>とかちＴＰＧ上士幌はなふさ</v>
          </cell>
        </row>
        <row r="156">
          <cell r="B156" t="str">
            <v>（有）エムエス電器商会</v>
          </cell>
        </row>
        <row r="157">
          <cell r="B157" t="str">
            <v>ｅすまいるタニ</v>
          </cell>
        </row>
        <row r="158">
          <cell r="B158" t="str">
            <v>（有）大空電気店</v>
          </cell>
        </row>
        <row r="159">
          <cell r="B159" t="str">
            <v>ｅすまいるたかはし</v>
          </cell>
        </row>
        <row r="160">
          <cell r="B160" t="str">
            <v>サンプラザ</v>
          </cell>
        </row>
        <row r="161">
          <cell r="B161" t="str">
            <v>とかちＴＰＧ音更ナカムラ店</v>
          </cell>
        </row>
        <row r="162">
          <cell r="B162" t="str">
            <v>ＤＥＮＫＩＰＬＡＺＡマツオカ</v>
          </cell>
        </row>
        <row r="163">
          <cell r="B163" t="str">
            <v>とかちＴＰＧ清水かんの</v>
          </cell>
        </row>
        <row r="164">
          <cell r="B164" t="str">
            <v>ｅすまいるえとう</v>
          </cell>
        </row>
        <row r="165">
          <cell r="B165" t="str">
            <v>（株）ｅすまいる</v>
          </cell>
        </row>
        <row r="166">
          <cell r="B166" t="str">
            <v>ｅすまいるオグラ</v>
          </cell>
        </row>
        <row r="167">
          <cell r="B167" t="str">
            <v>ｅすまいるアビコ</v>
          </cell>
        </row>
        <row r="168">
          <cell r="B168" t="str">
            <v>とかちＴＰＧパルポートめむろ</v>
          </cell>
        </row>
        <row r="169">
          <cell r="B169" t="str">
            <v>電器のコイ</v>
          </cell>
        </row>
        <row r="170">
          <cell r="B170" t="str">
            <v>とかちＴＰＧ帯広アート</v>
          </cell>
        </row>
        <row r="171">
          <cell r="B171" t="str">
            <v>とかちＴＰＧパルポートさつない</v>
          </cell>
        </row>
        <row r="172">
          <cell r="B172" t="str">
            <v>（株）久保田電器商会</v>
          </cell>
        </row>
        <row r="173">
          <cell r="B173" t="str">
            <v>（有）ヤブタデンキ</v>
          </cell>
        </row>
        <row r="174">
          <cell r="B174" t="str">
            <v>（有）伯苗和電器</v>
          </cell>
        </row>
        <row r="175">
          <cell r="B175" t="str">
            <v>（株）シバノデンキ</v>
          </cell>
        </row>
        <row r="176">
          <cell r="B176" t="str">
            <v>（有）イシカワ電器</v>
          </cell>
        </row>
        <row r="177">
          <cell r="B177" t="str">
            <v>（有）ツシマ</v>
          </cell>
        </row>
        <row r="178">
          <cell r="B178" t="str">
            <v>（有）ながぬま電器</v>
          </cell>
        </row>
        <row r="179">
          <cell r="B179" t="str">
            <v>ポウラスター　ミヤカワ</v>
          </cell>
        </row>
        <row r="180">
          <cell r="B180" t="str">
            <v>有限会社　村上デンキ</v>
          </cell>
        </row>
        <row r="181">
          <cell r="B181" t="str">
            <v>モリピアサイトウ</v>
          </cell>
        </row>
        <row r="182">
          <cell r="B182" t="str">
            <v>モリピアあおもり　フクシ店</v>
          </cell>
        </row>
        <row r="183">
          <cell r="B183" t="str">
            <v>モリピアあおもり　みかみ店</v>
          </cell>
        </row>
        <row r="184">
          <cell r="B184" t="str">
            <v>モリピアあおもり　すごう店</v>
          </cell>
        </row>
        <row r="185">
          <cell r="B185" t="str">
            <v>パナデンＪＰあかさか</v>
          </cell>
        </row>
        <row r="186">
          <cell r="B186" t="str">
            <v>モリピアあおもり　ナガイ店</v>
          </cell>
        </row>
        <row r="187">
          <cell r="B187" t="str">
            <v>モリピアあおもり株式会社</v>
          </cell>
        </row>
        <row r="188">
          <cell r="B188" t="str">
            <v>モリピアあおもり　みやにし店</v>
          </cell>
        </row>
        <row r="189">
          <cell r="B189" t="str">
            <v>モリピア　にっきょう</v>
          </cell>
        </row>
        <row r="190">
          <cell r="B190" t="str">
            <v>モリピアあおもりヤマザキ筒井店</v>
          </cell>
        </row>
        <row r="191">
          <cell r="B191" t="str">
            <v>モリピアあおもりヤマザキ小柳店</v>
          </cell>
        </row>
        <row r="192">
          <cell r="B192" t="str">
            <v>モリピアあおもり　あべ店</v>
          </cell>
        </row>
        <row r="193">
          <cell r="B193" t="str">
            <v>上路電器</v>
          </cell>
        </row>
        <row r="194">
          <cell r="B194" t="str">
            <v>モリピアあおもり　かわさき店</v>
          </cell>
        </row>
        <row r="195">
          <cell r="B195" t="str">
            <v>モリピアあおもり　あさひ店</v>
          </cell>
        </row>
        <row r="196">
          <cell r="B196" t="str">
            <v>モリピアあおもり　きなみ店</v>
          </cell>
        </row>
        <row r="197">
          <cell r="B197" t="str">
            <v>（有）たかのでんき</v>
          </cell>
        </row>
        <row r="198">
          <cell r="B198" t="str">
            <v>モリピアあおもりヨネザワ店</v>
          </cell>
        </row>
        <row r="199">
          <cell r="B199" t="str">
            <v>モリピアあおもり　おだぎり店</v>
          </cell>
        </row>
        <row r="200">
          <cell r="B200" t="str">
            <v>パナデンきくち</v>
          </cell>
        </row>
        <row r="201">
          <cell r="B201" t="str">
            <v>パナデン電気堂</v>
          </cell>
        </row>
        <row r="202">
          <cell r="B202" t="str">
            <v>（株）花正電気商会</v>
          </cell>
        </row>
        <row r="203">
          <cell r="B203" t="str">
            <v>ラブリー　マツミヤ</v>
          </cell>
        </row>
        <row r="204">
          <cell r="B204" t="str">
            <v>パナデン弘前イレブン</v>
          </cell>
        </row>
        <row r="205">
          <cell r="B205" t="str">
            <v>モリピアかしわ</v>
          </cell>
        </row>
        <row r="206">
          <cell r="B206" t="str">
            <v>タイヨーチェーン　なりた店</v>
          </cell>
        </row>
        <row r="207">
          <cell r="B207" t="str">
            <v>パナデンふくだ</v>
          </cell>
        </row>
        <row r="208">
          <cell r="B208" t="str">
            <v>パナデン小田桐</v>
          </cell>
        </row>
        <row r="209">
          <cell r="B209" t="str">
            <v>（平賀）　きむら電器</v>
          </cell>
        </row>
        <row r="210">
          <cell r="B210" t="str">
            <v>パナデン木村</v>
          </cell>
        </row>
        <row r="211">
          <cell r="B211" t="str">
            <v>パナデンふじ</v>
          </cell>
        </row>
        <row r="212">
          <cell r="B212" t="str">
            <v>パナデンヨシマチ</v>
          </cell>
        </row>
        <row r="213">
          <cell r="B213" t="str">
            <v>パナデンじん</v>
          </cell>
        </row>
        <row r="214">
          <cell r="B214" t="str">
            <v>パナデン　でんゆうしゃ</v>
          </cell>
        </row>
        <row r="215">
          <cell r="B215" t="str">
            <v>タイヨーチェーン　マツオ店</v>
          </cell>
        </row>
        <row r="216">
          <cell r="B216" t="str">
            <v>（株）文屋</v>
          </cell>
        </row>
        <row r="217">
          <cell r="B217" t="str">
            <v>あさひデンキ</v>
          </cell>
        </row>
        <row r="218">
          <cell r="B218" t="str">
            <v>金沢電機</v>
          </cell>
        </row>
        <row r="219">
          <cell r="B219" t="str">
            <v>古田電機チェーン　七戸店</v>
          </cell>
        </row>
        <row r="220">
          <cell r="B220" t="str">
            <v>パナデン佐々木時計</v>
          </cell>
        </row>
        <row r="221">
          <cell r="B221" t="str">
            <v>パナデン山田</v>
          </cell>
        </row>
        <row r="222">
          <cell r="B222" t="str">
            <v>タイヨーチェーン　乙供店</v>
          </cell>
        </row>
        <row r="223">
          <cell r="B223" t="str">
            <v>モリピア　やわた</v>
          </cell>
        </row>
        <row r="224">
          <cell r="B224" t="str">
            <v>タイヨーチェーン　ヤナギマチ店</v>
          </cell>
        </row>
        <row r="225">
          <cell r="B225" t="str">
            <v>パナデン　ねきゅう</v>
          </cell>
        </row>
        <row r="226">
          <cell r="B226" t="str">
            <v>（株）八燃電気ガス器具センター</v>
          </cell>
        </row>
        <row r="227">
          <cell r="B227" t="str">
            <v>パナデンやち電器</v>
          </cell>
        </row>
        <row r="228">
          <cell r="B228" t="str">
            <v>パナデン（有）イレブン八戸家電</v>
          </cell>
        </row>
        <row r="229">
          <cell r="B229" t="str">
            <v>パナデン橋本電器</v>
          </cell>
        </row>
        <row r="230">
          <cell r="B230" t="str">
            <v>パナデン　みうら</v>
          </cell>
        </row>
        <row r="231">
          <cell r="B231" t="str">
            <v>パナデン　戸田家電サービス</v>
          </cell>
        </row>
        <row r="232">
          <cell r="B232" t="str">
            <v>パナデンいそじま電器</v>
          </cell>
        </row>
        <row r="233">
          <cell r="B233" t="str">
            <v>江陽フルサト電器</v>
          </cell>
        </row>
        <row r="234">
          <cell r="B234" t="str">
            <v>株式会社パナデングループ</v>
          </cell>
        </row>
        <row r="235">
          <cell r="B235" t="str">
            <v>（有）古田電機商会</v>
          </cell>
        </row>
        <row r="236">
          <cell r="B236" t="str">
            <v>パナデン　アキハバラ電器</v>
          </cell>
        </row>
        <row r="237">
          <cell r="B237" t="str">
            <v>パナデン杉山電気</v>
          </cell>
        </row>
        <row r="238">
          <cell r="B238" t="str">
            <v>十和田富士電気</v>
          </cell>
        </row>
        <row r="239">
          <cell r="B239" t="str">
            <v>パナデン　ワタナベ</v>
          </cell>
        </row>
        <row r="240">
          <cell r="B240" t="str">
            <v>パナデン芋田電気（株）</v>
          </cell>
        </row>
        <row r="241">
          <cell r="B241" t="str">
            <v>（フルタ）サカモト電器</v>
          </cell>
        </row>
        <row r="242">
          <cell r="B242" t="str">
            <v>古田電機　伊沢店</v>
          </cell>
        </row>
        <row r="243">
          <cell r="B243" t="str">
            <v>タイヨーチェーン　ワーク小林店</v>
          </cell>
        </row>
        <row r="244">
          <cell r="B244" t="str">
            <v>山崎電気商会</v>
          </cell>
        </row>
        <row r="245">
          <cell r="B245" t="str">
            <v>タイヨーチェーン　久慈本店</v>
          </cell>
        </row>
        <row r="246">
          <cell r="B246" t="str">
            <v>池田電器</v>
          </cell>
        </row>
        <row r="247">
          <cell r="B247" t="str">
            <v>タンナイ電器</v>
          </cell>
        </row>
        <row r="248">
          <cell r="B248" t="str">
            <v>パナデン（株）細谷地</v>
          </cell>
        </row>
        <row r="249">
          <cell r="B249" t="str">
            <v>でんきのＳＧ　さいとう中ノ橋店</v>
          </cell>
        </row>
        <row r="250">
          <cell r="B250" t="str">
            <v>パナック　ちだ</v>
          </cell>
        </row>
        <row r="251">
          <cell r="B251" t="str">
            <v>（有）柿沢電器</v>
          </cell>
        </row>
        <row r="252">
          <cell r="B252" t="str">
            <v>（有）高橋無線商会</v>
          </cell>
        </row>
        <row r="253">
          <cell r="B253" t="str">
            <v>（有）電化ライフ　ヨシダ</v>
          </cell>
        </row>
        <row r="254">
          <cell r="B254" t="str">
            <v>Ｓ・Ｐ・Ｇ　すずけい</v>
          </cell>
        </row>
        <row r="255">
          <cell r="B255" t="str">
            <v>田口無線電気商会</v>
          </cell>
        </row>
        <row r="256">
          <cell r="B256" t="str">
            <v>電化ライフヨシダ　古館店</v>
          </cell>
        </row>
        <row r="257">
          <cell r="B257" t="str">
            <v>でんきのＳＧ　藤沢店</v>
          </cell>
        </row>
        <row r="258">
          <cell r="B258" t="str">
            <v>Ｓ・Ｐ・Ｇ　しらいし</v>
          </cell>
        </row>
        <row r="259">
          <cell r="B259" t="str">
            <v>ウインベル　ササヤ</v>
          </cell>
        </row>
        <row r="260">
          <cell r="B260" t="str">
            <v>Ｓ・Ｐ・Ｇ　はなでん</v>
          </cell>
        </row>
        <row r="261">
          <cell r="B261" t="str">
            <v>Ｓ・Ｐ・Ｇ　ニッコー</v>
          </cell>
        </row>
        <row r="262">
          <cell r="B262" t="str">
            <v>でんきのＳＧ　花巻店</v>
          </cell>
        </row>
        <row r="263">
          <cell r="B263" t="str">
            <v>近藤電気</v>
          </cell>
        </row>
        <row r="264">
          <cell r="B264" t="str">
            <v>でんきのＳＧ　サンワーク山岸店</v>
          </cell>
        </row>
        <row r="265">
          <cell r="B265" t="str">
            <v>でんきのＳＧ　メイト沼宮内店</v>
          </cell>
        </row>
        <row r="266">
          <cell r="B266" t="str">
            <v>でんきのＳＧ　おの店</v>
          </cell>
        </row>
        <row r="267">
          <cell r="B267" t="str">
            <v>でんきのＳＧ　小田原店</v>
          </cell>
        </row>
        <row r="268">
          <cell r="B268" t="str">
            <v>パナデンジョイフル</v>
          </cell>
        </row>
        <row r="269">
          <cell r="B269" t="str">
            <v>パナデンまいさわ</v>
          </cell>
        </row>
        <row r="270">
          <cell r="B270" t="str">
            <v>パナデンメルシー</v>
          </cell>
        </row>
        <row r="271">
          <cell r="B271" t="str">
            <v>パナデンいなば</v>
          </cell>
        </row>
        <row r="272">
          <cell r="B272" t="str">
            <v>パナデン北光一戸店</v>
          </cell>
        </row>
        <row r="273">
          <cell r="B273" t="str">
            <v>パナデン柳</v>
          </cell>
        </row>
        <row r="274">
          <cell r="B274" t="str">
            <v>ＷＩＮＢＥＬホ－ムデンキ</v>
          </cell>
        </row>
        <row r="275">
          <cell r="B275" t="str">
            <v>エムス　アライ</v>
          </cell>
        </row>
        <row r="276">
          <cell r="B276" t="str">
            <v>でんきのＳＧ　雫石店</v>
          </cell>
        </row>
        <row r="277">
          <cell r="B277" t="str">
            <v>ウインベル　たかはし</v>
          </cell>
        </row>
        <row r="278">
          <cell r="B278" t="str">
            <v>電気シマザキの店</v>
          </cell>
        </row>
        <row r="279">
          <cell r="B279" t="str">
            <v>タカシマ電気</v>
          </cell>
        </row>
        <row r="280">
          <cell r="B280" t="str">
            <v>（有）川村電気商会</v>
          </cell>
        </row>
        <row r="281">
          <cell r="B281" t="str">
            <v>小田島電器</v>
          </cell>
        </row>
        <row r="282">
          <cell r="B282" t="str">
            <v>（有）ベルミマス</v>
          </cell>
        </row>
        <row r="283">
          <cell r="B283" t="str">
            <v>オザワデンキ</v>
          </cell>
        </row>
        <row r="284">
          <cell r="B284" t="str">
            <v>Ｐａｎａｃｃ　ミズデン</v>
          </cell>
        </row>
        <row r="285">
          <cell r="B285" t="str">
            <v>ヤワタ電器</v>
          </cell>
        </row>
        <row r="286">
          <cell r="B286" t="str">
            <v>Ｓ・Ｐ・Ｇ　奥州店</v>
          </cell>
        </row>
        <row r="287">
          <cell r="B287" t="str">
            <v>有限会社　千田電器</v>
          </cell>
        </row>
        <row r="288">
          <cell r="B288" t="str">
            <v>トキワ電化サ―ビス</v>
          </cell>
        </row>
        <row r="289">
          <cell r="B289" t="str">
            <v>でんきのＳＧ　水沢本店</v>
          </cell>
        </row>
        <row r="290">
          <cell r="B290" t="str">
            <v>でんきのＳＧ　本部店</v>
          </cell>
        </row>
        <row r="291">
          <cell r="B291" t="str">
            <v>（株）Ｓ・Ｐ・Ｇ</v>
          </cell>
        </row>
        <row r="292">
          <cell r="B292" t="str">
            <v>でんきのＳＧ　水沢南店</v>
          </cell>
        </row>
        <row r="293">
          <cell r="B293" t="str">
            <v>サト―デンキ</v>
          </cell>
        </row>
        <row r="294">
          <cell r="B294" t="str">
            <v>でんきのＳＧ　胆沢店</v>
          </cell>
        </row>
        <row r="295">
          <cell r="B295" t="str">
            <v>でんきのＳＧ　衣川店</v>
          </cell>
        </row>
        <row r="296">
          <cell r="B296" t="str">
            <v>千葉商会</v>
          </cell>
        </row>
        <row r="297">
          <cell r="B297" t="str">
            <v>（有）小野寺電気商会</v>
          </cell>
        </row>
        <row r="298">
          <cell r="B298" t="str">
            <v>セキデン</v>
          </cell>
        </row>
        <row r="299">
          <cell r="B299" t="str">
            <v>ＭＡＣ　２１</v>
          </cell>
        </row>
        <row r="300">
          <cell r="B300" t="str">
            <v>電化サロン　こいわ</v>
          </cell>
        </row>
        <row r="301">
          <cell r="B301" t="str">
            <v>でんきのＳＧ千厩店</v>
          </cell>
        </row>
        <row r="302">
          <cell r="B302" t="str">
            <v>（有）古内電器商会</v>
          </cell>
        </row>
        <row r="303">
          <cell r="B303" t="str">
            <v>Ｓ・Ｐ・Ｇ　フモト</v>
          </cell>
        </row>
        <row r="304">
          <cell r="B304" t="str">
            <v>ｐｌａｚａグループ　チバ</v>
          </cell>
        </row>
        <row r="305">
          <cell r="B305" t="str">
            <v>（株）鈴電</v>
          </cell>
        </row>
        <row r="306">
          <cell r="B306" t="str">
            <v>みやぎチェーンじっこう自由ヶ丘</v>
          </cell>
        </row>
        <row r="307">
          <cell r="B307" t="str">
            <v>（株）坂本商会</v>
          </cell>
        </row>
        <row r="308">
          <cell r="B308" t="str">
            <v>ミヤデン　八幡店</v>
          </cell>
        </row>
        <row r="309">
          <cell r="B309" t="str">
            <v>アーバ・おおはし</v>
          </cell>
        </row>
        <row r="310">
          <cell r="B310" t="str">
            <v>東電気商会</v>
          </cell>
        </row>
        <row r="311">
          <cell r="B311" t="str">
            <v>（株）菊地電機住宅設備</v>
          </cell>
        </row>
        <row r="312">
          <cell r="B312" t="str">
            <v>ミヤデン　とうほく</v>
          </cell>
        </row>
        <row r="313">
          <cell r="B313" t="str">
            <v>ｐｌａｚａグループ　油井</v>
          </cell>
        </row>
        <row r="314">
          <cell r="B314" t="str">
            <v>（茂庭）佐藤電器店</v>
          </cell>
        </row>
        <row r="315">
          <cell r="B315" t="str">
            <v>アーバ・コマツ</v>
          </cell>
        </row>
        <row r="316">
          <cell r="B316" t="str">
            <v>（鶴ヶ谷）イトウ電化</v>
          </cell>
        </row>
        <row r="317">
          <cell r="B317" t="str">
            <v>株式会社東光電機</v>
          </cell>
        </row>
        <row r="318">
          <cell r="B318" t="str">
            <v>ミヤデン　八木山店</v>
          </cell>
        </row>
        <row r="319">
          <cell r="B319" t="str">
            <v>ミヤデン　花園店</v>
          </cell>
        </row>
        <row r="320">
          <cell r="B320" t="str">
            <v>みやぎチェーンじっこうライフ店</v>
          </cell>
        </row>
        <row r="321">
          <cell r="B321" t="str">
            <v>株式会社　ミヤデン</v>
          </cell>
        </row>
        <row r="322">
          <cell r="B322" t="str">
            <v>ｐｌａｚａグループ　シバタ</v>
          </cell>
        </row>
        <row r="323">
          <cell r="B323" t="str">
            <v>ｐｌａｚａグループ　とうこう</v>
          </cell>
        </row>
        <row r="324">
          <cell r="B324" t="str">
            <v>（名取）（有）幸洋電器</v>
          </cell>
        </row>
        <row r="325">
          <cell r="B325" t="str">
            <v>大村電気商会</v>
          </cell>
        </row>
        <row r="326">
          <cell r="B326" t="str">
            <v>イイダデンキ</v>
          </cell>
        </row>
        <row r="327">
          <cell r="B327" t="str">
            <v>ア－バかわむら</v>
          </cell>
        </row>
        <row r="328">
          <cell r="B328" t="str">
            <v>マコト電気商会</v>
          </cell>
        </row>
        <row r="329">
          <cell r="B329" t="str">
            <v>（有）港栄電器</v>
          </cell>
        </row>
        <row r="330">
          <cell r="B330" t="str">
            <v>ミヤデンおおいずみ</v>
          </cell>
        </row>
        <row r="331">
          <cell r="B331" t="str">
            <v>ｐｌａｚａグループ　ほし</v>
          </cell>
        </row>
        <row r="332">
          <cell r="B332" t="str">
            <v>ミヤデン　マルリュウ</v>
          </cell>
        </row>
        <row r="333">
          <cell r="B333" t="str">
            <v>株式会社ｐｌａｚａグループ</v>
          </cell>
        </row>
        <row r="334">
          <cell r="B334" t="str">
            <v>ＰＡＬＳＨＯＰオオタ</v>
          </cell>
        </row>
        <row r="335">
          <cell r="B335" t="str">
            <v>ミヤデン　利府中央</v>
          </cell>
        </row>
        <row r="336">
          <cell r="B336" t="str">
            <v>ミヤデン　富谷</v>
          </cell>
        </row>
        <row r="337">
          <cell r="B337" t="str">
            <v>アーバさとう富谷店</v>
          </cell>
        </row>
        <row r="338">
          <cell r="B338" t="str">
            <v>ｐｌａｚａグループ本宮ラジオ店</v>
          </cell>
        </row>
        <row r="339">
          <cell r="B339" t="str">
            <v>みやぎチェーン松山店</v>
          </cell>
        </row>
        <row r="340">
          <cell r="B340" t="str">
            <v>（有）田仲電気商会</v>
          </cell>
        </row>
        <row r="341">
          <cell r="B341" t="str">
            <v>ｐｌａｚａグループ　大河原店</v>
          </cell>
        </row>
        <row r="342">
          <cell r="B342" t="str">
            <v>ミヤデン岩間光熱店</v>
          </cell>
        </row>
        <row r="343">
          <cell r="B343" t="str">
            <v>電化のマルタツ</v>
          </cell>
        </row>
        <row r="344">
          <cell r="B344" t="str">
            <v>ミヤデン白石中央</v>
          </cell>
        </row>
        <row r="345">
          <cell r="B345" t="str">
            <v>ミヤデン　三栄</v>
          </cell>
        </row>
        <row r="346">
          <cell r="B346" t="str">
            <v>（株）戸塚電機商会</v>
          </cell>
        </row>
        <row r="347">
          <cell r="B347" t="str">
            <v>ミヤデン　大内</v>
          </cell>
        </row>
        <row r="348">
          <cell r="B348" t="str">
            <v>株式会社　あいづや</v>
          </cell>
        </row>
        <row r="349">
          <cell r="B349" t="str">
            <v>（有）鎌田電機</v>
          </cell>
        </row>
        <row r="350">
          <cell r="B350" t="str">
            <v>ミヤデン　おおの</v>
          </cell>
        </row>
        <row r="351">
          <cell r="B351" t="str">
            <v>斎藤デンキ（株）</v>
          </cell>
        </row>
        <row r="352">
          <cell r="B352" t="str">
            <v>みやぎチェーン倶楽部いしかわ</v>
          </cell>
        </row>
        <row r="353">
          <cell r="B353" t="str">
            <v>ＲＡＤＩＯ　１　コンノ</v>
          </cell>
        </row>
        <row r="354">
          <cell r="B354" t="str">
            <v>（株）咲間電化センタ－</v>
          </cell>
        </row>
        <row r="355">
          <cell r="B355" t="str">
            <v>（有）津田電器</v>
          </cell>
        </row>
        <row r="356">
          <cell r="B356" t="str">
            <v>みやぎチェーン白光新橋本店</v>
          </cell>
        </row>
        <row r="357">
          <cell r="B357" t="str">
            <v>みやぎチェーン北石巻店</v>
          </cell>
        </row>
        <row r="358">
          <cell r="B358" t="str">
            <v>みやぎチェーン白光水押店</v>
          </cell>
        </row>
        <row r="359">
          <cell r="B359" t="str">
            <v>（矢本）　アーバ・アサノ</v>
          </cell>
        </row>
        <row r="360">
          <cell r="B360" t="str">
            <v>ミヤデン新田</v>
          </cell>
        </row>
        <row r="361">
          <cell r="B361" t="str">
            <v>みやぎチェーン矢本店</v>
          </cell>
        </row>
        <row r="362">
          <cell r="B362" t="str">
            <v>ミヤデン石巻</v>
          </cell>
        </row>
        <row r="363">
          <cell r="B363" t="str">
            <v>首藤でんき</v>
          </cell>
        </row>
        <row r="364">
          <cell r="B364" t="str">
            <v>みやぎチェーンコンノ</v>
          </cell>
        </row>
        <row r="365">
          <cell r="B365" t="str">
            <v>マツカワ電化</v>
          </cell>
        </row>
        <row r="366">
          <cell r="B366" t="str">
            <v>遊電館　志津川店</v>
          </cell>
        </row>
        <row r="367">
          <cell r="B367" t="str">
            <v>中西電気商会</v>
          </cell>
        </row>
        <row r="368">
          <cell r="B368" t="str">
            <v>パナック　ささき</v>
          </cell>
        </row>
        <row r="369">
          <cell r="B369" t="str">
            <v>有限会社渡辺無線</v>
          </cell>
        </row>
        <row r="370">
          <cell r="B370" t="str">
            <v>アイ電器商会</v>
          </cell>
        </row>
        <row r="371">
          <cell r="B371" t="str">
            <v>（株）ヒシヌマ</v>
          </cell>
        </row>
        <row r="372">
          <cell r="B372" t="str">
            <v>みやぎチェーン森田店</v>
          </cell>
        </row>
        <row r="373">
          <cell r="B373" t="str">
            <v>パナック・りょうごく</v>
          </cell>
        </row>
        <row r="374">
          <cell r="B374" t="str">
            <v>（有）クサノ電器</v>
          </cell>
        </row>
        <row r="375">
          <cell r="B375" t="str">
            <v>涌谷）アーバ・さとう</v>
          </cell>
        </row>
        <row r="376">
          <cell r="B376" t="str">
            <v>一迫）大江電気商会</v>
          </cell>
        </row>
        <row r="377">
          <cell r="B377" t="str">
            <v>かのてい電機</v>
          </cell>
        </row>
        <row r="378">
          <cell r="B378" t="str">
            <v>アーバ・あべ</v>
          </cell>
        </row>
        <row r="379">
          <cell r="B379" t="str">
            <v>（有）デンキステーション</v>
          </cell>
        </row>
        <row r="380">
          <cell r="B380" t="str">
            <v>（有）畠山電気商会</v>
          </cell>
        </row>
        <row r="381">
          <cell r="B381" t="str">
            <v>サクラ電化</v>
          </cell>
        </row>
        <row r="382">
          <cell r="B382" t="str">
            <v>（有）ホ－プ</v>
          </cell>
        </row>
        <row r="383">
          <cell r="B383" t="str">
            <v>株式会社　山徳</v>
          </cell>
        </row>
        <row r="384">
          <cell r="B384" t="str">
            <v>ＳＥＬＡ　ヒラサワ</v>
          </cell>
        </row>
        <row r="385">
          <cell r="B385" t="str">
            <v>ＳＥＬＡ　モリヤ本店</v>
          </cell>
        </row>
        <row r="386">
          <cell r="B386" t="str">
            <v>（有）もちぬし電気</v>
          </cell>
        </row>
        <row r="387">
          <cell r="B387" t="str">
            <v>ＳＥＬＡ　ライト</v>
          </cell>
        </row>
        <row r="388">
          <cell r="B388" t="str">
            <v>ＳＥＬＡ　モリヤ将軍野店</v>
          </cell>
        </row>
        <row r="389">
          <cell r="B389" t="str">
            <v>（株）スマートエコライフ秋田</v>
          </cell>
        </row>
        <row r="390">
          <cell r="B390" t="str">
            <v>（有）サンライトチェーン</v>
          </cell>
        </row>
        <row r="391">
          <cell r="B391" t="str">
            <v>サンライトチェーン湖東店</v>
          </cell>
        </row>
        <row r="392">
          <cell r="B392" t="str">
            <v>サンライトチェーン本荘店</v>
          </cell>
        </row>
        <row r="393">
          <cell r="B393" t="str">
            <v>サンライトチェーン羽後店</v>
          </cell>
        </row>
        <row r="394">
          <cell r="B394" t="str">
            <v>せいわ電器株式会社</v>
          </cell>
        </row>
        <row r="395">
          <cell r="B395" t="str">
            <v>ＳＥＬＡ　ササヤ本荘店</v>
          </cell>
        </row>
        <row r="396">
          <cell r="B396" t="str">
            <v>（有）むつ電器</v>
          </cell>
        </row>
        <row r="397">
          <cell r="B397" t="str">
            <v>合同会社　鶴田電機商会</v>
          </cell>
        </row>
        <row r="398">
          <cell r="B398" t="str">
            <v>菊地電気</v>
          </cell>
        </row>
        <row r="399">
          <cell r="B399" t="str">
            <v>（有）ホ－ム電器</v>
          </cell>
        </row>
        <row r="400">
          <cell r="B400" t="str">
            <v>ＳＥＬＡ　ササヤ</v>
          </cell>
        </row>
        <row r="401">
          <cell r="B401" t="str">
            <v>ＳＥＬＡ　遠藤</v>
          </cell>
        </row>
        <row r="402">
          <cell r="B402" t="str">
            <v>でんきや　ハピネス</v>
          </cell>
        </row>
        <row r="403">
          <cell r="B403" t="str">
            <v>カジハタデンキ</v>
          </cell>
        </row>
        <row r="404">
          <cell r="B404" t="str">
            <v>ＳＥＬＡ　こだて</v>
          </cell>
        </row>
        <row r="405">
          <cell r="B405" t="str">
            <v>（有）魚住電器商会</v>
          </cell>
        </row>
        <row r="406">
          <cell r="B406" t="str">
            <v>ＳＥＬＡ　ミウラ</v>
          </cell>
        </row>
        <row r="407">
          <cell r="B407" t="str">
            <v>ＳＥＬＡ　ワカバヤシ</v>
          </cell>
        </row>
        <row r="408">
          <cell r="B408" t="str">
            <v>（有）杉浦電器商会</v>
          </cell>
        </row>
        <row r="409">
          <cell r="B409" t="str">
            <v>ＳＥＬＡ　さとう</v>
          </cell>
        </row>
        <row r="410">
          <cell r="B410" t="str">
            <v>ＳＥＬＡ　シロキ</v>
          </cell>
        </row>
        <row r="411">
          <cell r="B411" t="str">
            <v>ライフスペース　コマツ</v>
          </cell>
        </row>
        <row r="412">
          <cell r="B412" t="str">
            <v>ＳＥＬＡ　角電</v>
          </cell>
        </row>
        <row r="413">
          <cell r="B413" t="str">
            <v>ＳＥＬＡ　タカシゲ</v>
          </cell>
        </row>
        <row r="414">
          <cell r="B414" t="str">
            <v>ＳＥＬＡ　たから</v>
          </cell>
        </row>
        <row r="415">
          <cell r="B415" t="str">
            <v>ＳＥＬＡ　たから十文字店</v>
          </cell>
        </row>
        <row r="416">
          <cell r="B416" t="str">
            <v>ＳＥＬＡ　しばた</v>
          </cell>
        </row>
        <row r="417">
          <cell r="B417" t="str">
            <v>松井電化サービス</v>
          </cell>
        </row>
        <row r="418">
          <cell r="B418" t="str">
            <v>ＳＥＬＡ　みうら</v>
          </cell>
        </row>
        <row r="419">
          <cell r="B419" t="str">
            <v>菊地電器</v>
          </cell>
        </row>
        <row r="420">
          <cell r="B420" t="str">
            <v>ＳＥＬＡ　えんどう</v>
          </cell>
        </row>
        <row r="421">
          <cell r="B421" t="str">
            <v>パナデン</v>
          </cell>
        </row>
        <row r="422">
          <cell r="B422" t="str">
            <v>（株）やまでん</v>
          </cell>
        </row>
        <row r="423">
          <cell r="B423" t="str">
            <v>パナデン　おおぬまでんき</v>
          </cell>
        </row>
        <row r="424">
          <cell r="B424" t="str">
            <v>ＳＥＬＡ　おおひなた</v>
          </cell>
        </row>
        <row r="425">
          <cell r="B425" t="str">
            <v>アール　あさくら</v>
          </cell>
        </row>
        <row r="426">
          <cell r="B426" t="str">
            <v>イトウ家電</v>
          </cell>
        </row>
        <row r="427">
          <cell r="B427" t="str">
            <v>大竹栄電器商会</v>
          </cell>
        </row>
        <row r="428">
          <cell r="B428" t="str">
            <v>カマクラ電器</v>
          </cell>
        </row>
        <row r="429">
          <cell r="B429" t="str">
            <v>カワグチ電器</v>
          </cell>
        </row>
        <row r="430">
          <cell r="B430" t="str">
            <v>（有）サガワデンキ</v>
          </cell>
        </row>
        <row r="431">
          <cell r="B431" t="str">
            <v>推名電機　家電営業部</v>
          </cell>
        </row>
        <row r="432">
          <cell r="B432" t="str">
            <v>（株）シダ家電販売</v>
          </cell>
        </row>
        <row r="433">
          <cell r="B433" t="str">
            <v>エスト　中央店</v>
          </cell>
        </row>
        <row r="434">
          <cell r="B434" t="str">
            <v>（有）鈴川イトウ電器</v>
          </cell>
        </row>
        <row r="435">
          <cell r="B435" t="str">
            <v>デンキのイトウ</v>
          </cell>
        </row>
        <row r="436">
          <cell r="B436" t="str">
            <v>東北電化機器販売（株）</v>
          </cell>
        </row>
        <row r="437">
          <cell r="B437" t="str">
            <v>（株）でんきハウス　コスモス</v>
          </cell>
        </row>
        <row r="438">
          <cell r="B438" t="str">
            <v>ナカムラ電器</v>
          </cell>
        </row>
        <row r="439">
          <cell r="B439" t="str">
            <v>（株）ナショナル電化ストア</v>
          </cell>
        </row>
        <row r="440">
          <cell r="B440" t="str">
            <v>アール　なかじま</v>
          </cell>
        </row>
        <row r="441">
          <cell r="B441" t="str">
            <v>峯田電器（株）あかねヶ丘店</v>
          </cell>
        </row>
        <row r="442">
          <cell r="B442" t="str">
            <v>和田電器</v>
          </cell>
        </row>
        <row r="443">
          <cell r="B443" t="str">
            <v>エスト　上山</v>
          </cell>
        </row>
        <row r="444">
          <cell r="B444" t="str">
            <v>アール　おちあい</v>
          </cell>
        </row>
        <row r="445">
          <cell r="B445" t="str">
            <v>（有）双葉電機商会</v>
          </cell>
        </row>
        <row r="446">
          <cell r="B446" t="str">
            <v>（有）双葉電機　久野本店</v>
          </cell>
        </row>
        <row r="447">
          <cell r="B447" t="str">
            <v>山形そうごうテクニカルＳ天童</v>
          </cell>
        </row>
        <row r="448">
          <cell r="B448" t="str">
            <v>ヤマグチデンキ</v>
          </cell>
        </row>
        <row r="449">
          <cell r="B449" t="str">
            <v>ＥＬ－１グループ本部</v>
          </cell>
        </row>
        <row r="450">
          <cell r="B450" t="str">
            <v>峯田電器（株）</v>
          </cell>
        </row>
        <row r="451">
          <cell r="B451" t="str">
            <v>峯田電器（株）　長崎店</v>
          </cell>
        </row>
        <row r="452">
          <cell r="B452" t="str">
            <v>梅津電器</v>
          </cell>
        </row>
        <row r="453">
          <cell r="B453" t="str">
            <v>港屋電器（株）　神町店</v>
          </cell>
        </row>
        <row r="454">
          <cell r="B454" t="str">
            <v>（有）元木電化ショップ</v>
          </cell>
        </row>
        <row r="455">
          <cell r="B455" t="str">
            <v>（株）板垣無線商会</v>
          </cell>
        </row>
        <row r="456">
          <cell r="B456" t="str">
            <v>エスト　楯岡</v>
          </cell>
        </row>
        <row r="457">
          <cell r="B457" t="str">
            <v>港屋電器（株）</v>
          </cell>
        </row>
        <row r="458">
          <cell r="B458" t="str">
            <v>（株）吉見電器　西川店</v>
          </cell>
        </row>
        <row r="459">
          <cell r="B459" t="str">
            <v>（株）佐藤電機</v>
          </cell>
        </row>
        <row r="460">
          <cell r="B460" t="str">
            <v>あい電カイノ大江店</v>
          </cell>
        </row>
        <row r="461">
          <cell r="B461" t="str">
            <v>（株）石山真空</v>
          </cell>
        </row>
        <row r="462">
          <cell r="B462" t="str">
            <v>あい電カイノ寒河江店</v>
          </cell>
        </row>
        <row r="463">
          <cell r="B463" t="str">
            <v>（有）兼子電器</v>
          </cell>
        </row>
        <row r="464">
          <cell r="B464" t="str">
            <v>佐藤無線</v>
          </cell>
        </row>
        <row r="465">
          <cell r="B465" t="str">
            <v>（株）吉見電器　寒河江店</v>
          </cell>
        </row>
        <row r="466">
          <cell r="B466" t="str">
            <v>エレクトロ　オクヤマ</v>
          </cell>
        </row>
        <row r="467">
          <cell r="B467" t="str">
            <v>キナイデンキ</v>
          </cell>
        </row>
        <row r="468">
          <cell r="B468" t="str">
            <v>（有）山形そうごうテクニカルサ</v>
          </cell>
        </row>
        <row r="469">
          <cell r="B469" t="str">
            <v>アール　かどわき</v>
          </cell>
        </row>
        <row r="470">
          <cell r="B470" t="str">
            <v>電化センターくどう</v>
          </cell>
        </row>
        <row r="471">
          <cell r="B471" t="str">
            <v>タンオ電器</v>
          </cell>
        </row>
        <row r="472">
          <cell r="B472" t="str">
            <v>アール　ほそがい</v>
          </cell>
        </row>
        <row r="473">
          <cell r="B473" t="str">
            <v>（有）ボイスヤマト</v>
          </cell>
        </row>
        <row r="474">
          <cell r="B474" t="str">
            <v>奥山電器店</v>
          </cell>
        </row>
        <row r="475">
          <cell r="B475" t="str">
            <v>（有）キクチテレビ店</v>
          </cell>
        </row>
        <row r="476">
          <cell r="B476" t="str">
            <v>クマザワデンキ</v>
          </cell>
        </row>
        <row r="477">
          <cell r="B477" t="str">
            <v>高橋なか商店</v>
          </cell>
        </row>
        <row r="478">
          <cell r="B478" t="str">
            <v>アール　おがた</v>
          </cell>
        </row>
        <row r="479">
          <cell r="B479" t="str">
            <v>パナック　スズキ</v>
          </cell>
        </row>
        <row r="480">
          <cell r="B480" t="str">
            <v>（有）ソエカワ電器</v>
          </cell>
        </row>
        <row r="481">
          <cell r="B481" t="str">
            <v>あい電月岡店</v>
          </cell>
        </row>
        <row r="482">
          <cell r="B482" t="str">
            <v>有限会社　徳重電器</v>
          </cell>
        </row>
        <row r="483">
          <cell r="B483" t="str">
            <v>パナック　エヌエス</v>
          </cell>
        </row>
        <row r="484">
          <cell r="B484" t="str">
            <v>（有）南部電気商会</v>
          </cell>
        </row>
        <row r="485">
          <cell r="B485" t="str">
            <v>（有）長谷川電器</v>
          </cell>
        </row>
        <row r="486">
          <cell r="B486" t="str">
            <v>エルム　アベ</v>
          </cell>
        </row>
        <row r="487">
          <cell r="B487" t="str">
            <v>（有）マルタキ電機商会</v>
          </cell>
        </row>
        <row r="488">
          <cell r="B488" t="str">
            <v>高橋デンキ店</v>
          </cell>
        </row>
        <row r="489">
          <cell r="B489" t="str">
            <v>デンキのヤマダ</v>
          </cell>
        </row>
        <row r="490">
          <cell r="B490" t="str">
            <v>パナアース　カンノ</v>
          </cell>
        </row>
        <row r="491">
          <cell r="B491" t="str">
            <v>（株）吉田でんき</v>
          </cell>
        </row>
        <row r="492">
          <cell r="B492" t="str">
            <v>（株）電化ショップ梅津</v>
          </cell>
        </row>
        <row r="493">
          <cell r="B493" t="str">
            <v>パナック　きょうえい</v>
          </cell>
        </row>
        <row r="494">
          <cell r="B494" t="str">
            <v>パナック　ゴトウ</v>
          </cell>
        </row>
        <row r="495">
          <cell r="B495" t="str">
            <v>東陽電器店</v>
          </cell>
        </row>
        <row r="496">
          <cell r="B496" t="str">
            <v>ハートでんき　南陽宮内店</v>
          </cell>
        </row>
        <row r="497">
          <cell r="B497" t="str">
            <v>パナック　ふくち</v>
          </cell>
        </row>
        <row r="498">
          <cell r="B498" t="str">
            <v>山口デンキ</v>
          </cell>
        </row>
        <row r="499">
          <cell r="B499" t="str">
            <v>ワタナベ電器</v>
          </cell>
        </row>
        <row r="500">
          <cell r="B500" t="str">
            <v>家電館ダイニデンキ</v>
          </cell>
        </row>
        <row r="501">
          <cell r="B501" t="str">
            <v>家電館　長井店</v>
          </cell>
        </row>
        <row r="502">
          <cell r="B502" t="str">
            <v>エスト　ヨコサワ</v>
          </cell>
        </row>
        <row r="503">
          <cell r="B503" t="str">
            <v>ＰＡＮＡＣ　イトウ</v>
          </cell>
        </row>
        <row r="504">
          <cell r="B504" t="str">
            <v>（有）須貝デンキ</v>
          </cell>
        </row>
        <row r="505">
          <cell r="B505" t="str">
            <v>高忠電器</v>
          </cell>
        </row>
        <row r="506">
          <cell r="B506" t="str">
            <v>三陽電気</v>
          </cell>
        </row>
        <row r="507">
          <cell r="B507" t="str">
            <v>（株）イサム電気商会</v>
          </cell>
        </row>
        <row r="508">
          <cell r="B508" t="str">
            <v>（有）河井電気商会</v>
          </cell>
        </row>
        <row r="509">
          <cell r="B509" t="str">
            <v>みどり電化チェーン川南マゴム店</v>
          </cell>
        </row>
        <row r="510">
          <cell r="B510" t="str">
            <v>（有）すずきかでん</v>
          </cell>
        </row>
        <row r="511">
          <cell r="B511" t="str">
            <v>アール　いのうえ</v>
          </cell>
        </row>
        <row r="512">
          <cell r="B512" t="str">
            <v>（株）あい電グループ本部</v>
          </cell>
        </row>
        <row r="513">
          <cell r="B513" t="str">
            <v>あい電ダイワ・一番館店</v>
          </cell>
        </row>
        <row r="514">
          <cell r="B514" t="str">
            <v>みどり電化チェーン東大町小松店</v>
          </cell>
        </row>
        <row r="515">
          <cell r="B515" t="str">
            <v>マルイ電気商会</v>
          </cell>
        </row>
        <row r="516">
          <cell r="B516" t="str">
            <v>みどり電化チェーン　亀ヶ崎店</v>
          </cell>
        </row>
        <row r="517">
          <cell r="B517" t="str">
            <v>みどり電化チェーン　本部</v>
          </cell>
        </row>
        <row r="518">
          <cell r="B518" t="str">
            <v>（株）大滝電器</v>
          </cell>
        </row>
        <row r="519">
          <cell r="B519" t="str">
            <v>あい電スガワラ店</v>
          </cell>
        </row>
        <row r="520">
          <cell r="B520" t="str">
            <v>（有）伝智屋電化</v>
          </cell>
        </row>
        <row r="521">
          <cell r="B521" t="str">
            <v>あい電こんの店</v>
          </cell>
        </row>
        <row r="522">
          <cell r="B522" t="str">
            <v>みどり電化チェーン富岡佐々木店</v>
          </cell>
        </row>
        <row r="523">
          <cell r="B523" t="str">
            <v>信夫電気店</v>
          </cell>
        </row>
        <row r="524">
          <cell r="B524" t="str">
            <v>あい電まつやま店</v>
          </cell>
        </row>
        <row r="525">
          <cell r="B525" t="str">
            <v>マツヤデンキ</v>
          </cell>
        </row>
        <row r="526">
          <cell r="B526" t="str">
            <v>アール　みうら</v>
          </cell>
        </row>
        <row r="527">
          <cell r="B527" t="str">
            <v>（株）阿蘇電機</v>
          </cell>
        </row>
        <row r="528">
          <cell r="B528" t="str">
            <v>（株）オガワ電器</v>
          </cell>
        </row>
        <row r="529">
          <cell r="B529" t="str">
            <v>アール　あだち</v>
          </cell>
        </row>
        <row r="530">
          <cell r="B530" t="str">
            <v>アール双葉さとう</v>
          </cell>
        </row>
        <row r="531">
          <cell r="B531" t="str">
            <v>あい電ハセガワ店</v>
          </cell>
        </row>
        <row r="532">
          <cell r="B532" t="str">
            <v>（有）ハヤシ電化ショップ</v>
          </cell>
        </row>
        <row r="533">
          <cell r="B533" t="str">
            <v>ヤマデン</v>
          </cell>
        </row>
        <row r="534">
          <cell r="B534" t="str">
            <v>泉デンキ</v>
          </cell>
        </row>
        <row r="535">
          <cell r="B535" t="str">
            <v>（有）羽黒電器</v>
          </cell>
        </row>
        <row r="536">
          <cell r="B536" t="str">
            <v>アール　こじま</v>
          </cell>
        </row>
        <row r="537">
          <cell r="B537" t="str">
            <v>オガワ電器　おおかわ店</v>
          </cell>
        </row>
        <row r="538">
          <cell r="B538" t="str">
            <v>ＩＤグループ　本部店</v>
          </cell>
        </row>
        <row r="539">
          <cell r="B539" t="str">
            <v>ＩＤグループ　島エイコー店</v>
          </cell>
        </row>
        <row r="540">
          <cell r="B540" t="str">
            <v>ＩＤグループいわきＳＫサービス</v>
          </cell>
        </row>
        <row r="541">
          <cell r="B541" t="str">
            <v>ＩＤグループ　勿来トキワ店</v>
          </cell>
        </row>
        <row r="542">
          <cell r="B542" t="str">
            <v>ＩＤグループ　柳橋中田店</v>
          </cell>
        </row>
        <row r="543">
          <cell r="B543" t="str">
            <v>ＩＤグループ　原町あっぷる店</v>
          </cell>
        </row>
        <row r="544">
          <cell r="B544" t="str">
            <v>ふくでん　みなみ店</v>
          </cell>
        </row>
        <row r="545">
          <cell r="B545" t="str">
            <v>ＩＤグループ　棚倉松本店</v>
          </cell>
        </row>
        <row r="546">
          <cell r="B546" t="str">
            <v>（有）協和電機商会</v>
          </cell>
        </row>
        <row r="547">
          <cell r="B547" t="str">
            <v>Ｄ倶楽部ＳＥＩＤＥＮささや</v>
          </cell>
        </row>
        <row r="548">
          <cell r="B548" t="str">
            <v>（有）ピックアップタイヨー</v>
          </cell>
        </row>
        <row r="549">
          <cell r="B549" t="str">
            <v>ふくでん　丹治</v>
          </cell>
        </row>
        <row r="550">
          <cell r="B550" t="str">
            <v>ふくでん　タカハシ</v>
          </cell>
        </row>
        <row r="551">
          <cell r="B551" t="str">
            <v>（有）電化の佐藤</v>
          </cell>
        </row>
        <row r="552">
          <cell r="B552" t="str">
            <v>徳丸電器</v>
          </cell>
        </row>
        <row r="553">
          <cell r="B553" t="str">
            <v>ＩＤグループ東和店</v>
          </cell>
        </row>
        <row r="554">
          <cell r="B554" t="str">
            <v>ふくでん　中央店</v>
          </cell>
        </row>
        <row r="555">
          <cell r="B555" t="str">
            <v>（株）ナカオ</v>
          </cell>
        </row>
        <row r="556">
          <cell r="B556" t="str">
            <v>（株）ナカオ南矢野目店</v>
          </cell>
        </row>
        <row r="557">
          <cell r="B557" t="str">
            <v>ふくでん　いずみ店</v>
          </cell>
        </row>
        <row r="558">
          <cell r="B558" t="str">
            <v>（株）福島ダイイチ家電</v>
          </cell>
        </row>
        <row r="559">
          <cell r="B559" t="str">
            <v>（有）松田電機商会</v>
          </cell>
        </row>
        <row r="560">
          <cell r="B560" t="str">
            <v>もちづり電化</v>
          </cell>
        </row>
        <row r="561">
          <cell r="B561" t="str">
            <v>山下電器株式会社</v>
          </cell>
        </row>
        <row r="562">
          <cell r="B562" t="str">
            <v>（株）ふくでん</v>
          </cell>
        </row>
        <row r="563">
          <cell r="B563" t="str">
            <v>ライト・ハウス</v>
          </cell>
        </row>
        <row r="564">
          <cell r="B564" t="str">
            <v>ふくでん　ワタナベ</v>
          </cell>
        </row>
        <row r="565">
          <cell r="B565" t="str">
            <v>株式会社　映電社</v>
          </cell>
        </row>
        <row r="566">
          <cell r="B566" t="str">
            <v>青葉電気店</v>
          </cell>
        </row>
        <row r="567">
          <cell r="B567" t="str">
            <v>たのまっせ鈴木</v>
          </cell>
        </row>
        <row r="568">
          <cell r="B568" t="str">
            <v>でんき倶楽部　かとう</v>
          </cell>
        </row>
        <row r="569">
          <cell r="B569" t="str">
            <v>（有）オーディオ・レオ</v>
          </cell>
        </row>
        <row r="570">
          <cell r="B570" t="str">
            <v>でんき倶楽部さがら</v>
          </cell>
        </row>
        <row r="571">
          <cell r="B571" t="str">
            <v>（有）相良商事</v>
          </cell>
        </row>
        <row r="572">
          <cell r="B572" t="str">
            <v>（株）城南電器</v>
          </cell>
        </row>
        <row r="573">
          <cell r="B573" t="str">
            <v>（有）綜合電器</v>
          </cell>
        </row>
        <row r="574">
          <cell r="B574" t="str">
            <v>テクノショップ　大竹電気</v>
          </cell>
        </row>
        <row r="575">
          <cell r="B575" t="str">
            <v>伊藤家電サービス</v>
          </cell>
        </row>
        <row r="576">
          <cell r="B576" t="str">
            <v>（有）イシザワデンキ</v>
          </cell>
        </row>
        <row r="577">
          <cell r="B577" t="str">
            <v>オーディー・サービス</v>
          </cell>
        </row>
        <row r="578">
          <cell r="B578" t="str">
            <v>でんき倶楽部おおほり</v>
          </cell>
        </row>
        <row r="579">
          <cell r="B579" t="str">
            <v>ＩＤグループ　中田クマダ店</v>
          </cell>
        </row>
        <row r="580">
          <cell r="B580" t="str">
            <v>ＩＤグループ　大槻さくら店</v>
          </cell>
        </row>
        <row r="581">
          <cell r="B581" t="str">
            <v>ＩＤグループ　三穂田塩田店</v>
          </cell>
        </row>
        <row r="582">
          <cell r="B582" t="str">
            <v>東北サンエス（株）</v>
          </cell>
        </row>
        <row r="583">
          <cell r="B583" t="str">
            <v>東洋電設（有）</v>
          </cell>
        </row>
        <row r="584">
          <cell r="B584" t="str">
            <v>ＩＤグループ　台新七海店</v>
          </cell>
        </row>
        <row r="585">
          <cell r="B585" t="str">
            <v>野口電機商会</v>
          </cell>
        </row>
        <row r="586">
          <cell r="B586" t="str">
            <v>でんき倶楽部　ひらお</v>
          </cell>
        </row>
        <row r="587">
          <cell r="B587" t="str">
            <v>（有）本田電器商会</v>
          </cell>
        </row>
        <row r="588">
          <cell r="B588" t="str">
            <v>ＩＤグループ　成山星店</v>
          </cell>
        </row>
        <row r="589">
          <cell r="B589" t="str">
            <v>マルサ電器商会</v>
          </cell>
        </row>
        <row r="590">
          <cell r="B590" t="str">
            <v>ＩＤグループ　ヨドヤ</v>
          </cell>
        </row>
        <row r="591">
          <cell r="B591" t="str">
            <v>パナピア　いわき</v>
          </cell>
        </row>
        <row r="592">
          <cell r="B592" t="str">
            <v>でんきプラザおかだ</v>
          </cell>
        </row>
        <row r="593">
          <cell r="B593" t="str">
            <v>でんきプラザシンセイ</v>
          </cell>
        </row>
        <row r="594">
          <cell r="B594" t="str">
            <v>でんきプラザ協和</v>
          </cell>
        </row>
        <row r="595">
          <cell r="B595" t="str">
            <v>（株）光成社</v>
          </cell>
        </row>
        <row r="596">
          <cell r="B596" t="str">
            <v>（有）光洋電化若木商会</v>
          </cell>
        </row>
        <row r="597">
          <cell r="B597" t="str">
            <v>でんき倶楽部にいつま</v>
          </cell>
        </row>
        <row r="598">
          <cell r="B598" t="str">
            <v>有限会社　緑川電器</v>
          </cell>
        </row>
        <row r="599">
          <cell r="B599" t="str">
            <v>（有）塩電機商会</v>
          </cell>
        </row>
        <row r="600">
          <cell r="B600" t="str">
            <v>でんきプラザドイ</v>
          </cell>
        </row>
        <row r="601">
          <cell r="B601" t="str">
            <v>でんきプラザ名和</v>
          </cell>
        </row>
        <row r="602">
          <cell r="B602" t="str">
            <v>株式会社ネモトムセン</v>
          </cell>
        </row>
        <row r="603">
          <cell r="B603" t="str">
            <v>久野電化無線商会</v>
          </cell>
        </row>
        <row r="604">
          <cell r="B604" t="str">
            <v>でんきプラザカナザワ</v>
          </cell>
        </row>
        <row r="605">
          <cell r="B605" t="str">
            <v>株式会社でんきプラザ</v>
          </cell>
        </row>
        <row r="606">
          <cell r="B606" t="str">
            <v>株式会社　ユモト電器</v>
          </cell>
        </row>
        <row r="607">
          <cell r="B607" t="str">
            <v>パルカントウ</v>
          </cell>
        </row>
        <row r="608">
          <cell r="B608" t="str">
            <v>（合資）ふるうち</v>
          </cell>
        </row>
        <row r="609">
          <cell r="B609" t="str">
            <v>いちかわでんき</v>
          </cell>
        </row>
        <row r="610">
          <cell r="B610" t="str">
            <v>羽生電化サービス</v>
          </cell>
        </row>
        <row r="611">
          <cell r="B611" t="str">
            <v>南電化サービス</v>
          </cell>
        </row>
        <row r="612">
          <cell r="B612" t="str">
            <v>パナピア　きたかた</v>
          </cell>
        </row>
        <row r="613">
          <cell r="B613" t="str">
            <v>はにゅうでんき</v>
          </cell>
        </row>
        <row r="614">
          <cell r="B614" t="str">
            <v>ウェル電化ヒグチ</v>
          </cell>
        </row>
        <row r="615">
          <cell r="B615" t="str">
            <v>でんき倶楽部　たけだ</v>
          </cell>
        </row>
        <row r="616">
          <cell r="B616" t="str">
            <v>（有）はんざわでんき</v>
          </cell>
        </row>
        <row r="617">
          <cell r="B617" t="str">
            <v>有限会社　新生電機商会</v>
          </cell>
        </row>
        <row r="618">
          <cell r="B618" t="str">
            <v>ふくでん　宝槻</v>
          </cell>
        </row>
        <row r="619">
          <cell r="B619" t="str">
            <v>ふくでん　かとう</v>
          </cell>
        </row>
        <row r="620">
          <cell r="B620" t="str">
            <v>（有）高橋電器　桑折</v>
          </cell>
        </row>
        <row r="621">
          <cell r="B621" t="str">
            <v>ふくでん　太陽</v>
          </cell>
        </row>
        <row r="622">
          <cell r="B622" t="str">
            <v>（有）保原ナショナルセンター</v>
          </cell>
        </row>
        <row r="623">
          <cell r="B623" t="str">
            <v>（株）ナカオ、シンワ国見店</v>
          </cell>
        </row>
        <row r="624">
          <cell r="B624" t="str">
            <v>さくらいでんき</v>
          </cell>
        </row>
        <row r="625">
          <cell r="B625" t="str">
            <v>（有）本田電機商会</v>
          </cell>
        </row>
        <row r="626">
          <cell r="B626" t="str">
            <v>（有）渡辺屋</v>
          </cell>
        </row>
        <row r="627">
          <cell r="B627" t="str">
            <v>（有）木津電化ストアー</v>
          </cell>
        </row>
        <row r="628">
          <cell r="B628" t="str">
            <v>（株）斎藤電器商会</v>
          </cell>
        </row>
        <row r="629">
          <cell r="B629" t="str">
            <v>パナファミリー　ワタナベ</v>
          </cell>
        </row>
        <row r="630">
          <cell r="B630" t="str">
            <v>石井電器病院</v>
          </cell>
        </row>
        <row r="631">
          <cell r="B631" t="str">
            <v>ＩＤグループ　只見サカイ店</v>
          </cell>
        </row>
        <row r="632">
          <cell r="B632" t="str">
            <v>東北電化センター</v>
          </cell>
        </row>
        <row r="633">
          <cell r="B633" t="str">
            <v>（株）パナレイク</v>
          </cell>
        </row>
        <row r="634">
          <cell r="B634" t="str">
            <v>斎藤ラジオ店</v>
          </cell>
        </row>
        <row r="635">
          <cell r="B635" t="str">
            <v>柳津　サトウデンキ</v>
          </cell>
        </row>
        <row r="636">
          <cell r="B636" t="str">
            <v>長沢テレビピアノ商会</v>
          </cell>
        </row>
        <row r="637">
          <cell r="B637" t="str">
            <v>（有）佐藤電気商会</v>
          </cell>
        </row>
        <row r="638">
          <cell r="B638" t="str">
            <v>バンダイデンキ</v>
          </cell>
        </row>
        <row r="639">
          <cell r="B639" t="str">
            <v>星電機商会</v>
          </cell>
        </row>
        <row r="640">
          <cell r="B640" t="str">
            <v>第一電化</v>
          </cell>
        </row>
        <row r="641">
          <cell r="B641" t="str">
            <v>松本電機商会　東舘</v>
          </cell>
        </row>
        <row r="642">
          <cell r="B642" t="str">
            <v>（有）船引ラジオ商会</v>
          </cell>
        </row>
        <row r="643">
          <cell r="B643" t="str">
            <v>三春電化サービス</v>
          </cell>
        </row>
        <row r="644">
          <cell r="B644" t="str">
            <v>滝本電器</v>
          </cell>
        </row>
        <row r="645">
          <cell r="B645" t="str">
            <v>パナエイト　はまや</v>
          </cell>
        </row>
        <row r="646">
          <cell r="B646" t="str">
            <v>ハイテク　わたなべ</v>
          </cell>
        </row>
        <row r="647">
          <cell r="B647" t="str">
            <v>でんきプラザ永橋</v>
          </cell>
        </row>
        <row r="648">
          <cell r="B648" t="str">
            <v>ＩＤグループ　相馬ワタナベ店</v>
          </cell>
        </row>
        <row r="649">
          <cell r="B649" t="str">
            <v>ライフアップ　昭栄</v>
          </cell>
        </row>
        <row r="650">
          <cell r="B650" t="str">
            <v>パナピット　かすみ店</v>
          </cell>
        </row>
        <row r="651">
          <cell r="B651" t="str">
            <v>パナピット　サクライ店</v>
          </cell>
        </row>
        <row r="652">
          <cell r="B652" t="str">
            <v>フォーエスつくば　なかむら</v>
          </cell>
        </row>
        <row r="653">
          <cell r="B653" t="str">
            <v>パナピット　よねかわ店</v>
          </cell>
        </row>
        <row r="654">
          <cell r="B654" t="str">
            <v>フォーエスつくば　シオタ</v>
          </cell>
        </row>
        <row r="655">
          <cell r="B655" t="str">
            <v>フォーエスつくば　トチモト</v>
          </cell>
        </row>
        <row r="656">
          <cell r="B656" t="str">
            <v>（有）イソトモ電機商会</v>
          </cell>
        </row>
        <row r="657">
          <cell r="B657" t="str">
            <v>塚田電機</v>
          </cell>
        </row>
        <row r="658">
          <cell r="B658" t="str">
            <v>中島電器店</v>
          </cell>
        </row>
        <row r="659">
          <cell r="B659" t="str">
            <v>横瀬電機商会</v>
          </cell>
        </row>
        <row r="660">
          <cell r="B660" t="str">
            <v>熊倉電気　株式会社</v>
          </cell>
        </row>
        <row r="661">
          <cell r="B661" t="str">
            <v>ＥＣＯアクセスチェーン下妻店</v>
          </cell>
        </row>
        <row r="662">
          <cell r="B662" t="str">
            <v>ＥＣＯアクセスチェーンコーエー</v>
          </cell>
        </row>
        <row r="663">
          <cell r="B663" t="str">
            <v>ハートライン　カジマ</v>
          </cell>
        </row>
        <row r="664">
          <cell r="B664" t="str">
            <v>ＥＣＯアクセスチェーンミヤタ店</v>
          </cell>
        </row>
        <row r="665">
          <cell r="B665" t="str">
            <v>（有）桜井電化</v>
          </cell>
        </row>
        <row r="666">
          <cell r="B666" t="str">
            <v>村井電器</v>
          </cell>
        </row>
        <row r="667">
          <cell r="B667" t="str">
            <v>きむら家庭電器</v>
          </cell>
        </row>
        <row r="668">
          <cell r="B668" t="str">
            <v>（有）増渕ラジオ商会</v>
          </cell>
        </row>
        <row r="669">
          <cell r="B669" t="str">
            <v>パナピット　クリハラ店</v>
          </cell>
        </row>
        <row r="670">
          <cell r="B670" t="str">
            <v>（株）ツカダ</v>
          </cell>
        </row>
        <row r="671">
          <cell r="B671" t="str">
            <v>（有）サンエーデンキ</v>
          </cell>
        </row>
        <row r="672">
          <cell r="B672" t="str">
            <v>フォーエスつくば　モトハシ</v>
          </cell>
        </row>
        <row r="673">
          <cell r="B673" t="str">
            <v>つくば電気空調株式会社</v>
          </cell>
        </row>
        <row r="674">
          <cell r="B674" t="str">
            <v>（有）ポートワン　ヤマサ</v>
          </cell>
        </row>
        <row r="675">
          <cell r="B675" t="str">
            <v>（有）シノザキデンキ</v>
          </cell>
        </row>
        <row r="676">
          <cell r="B676" t="str">
            <v>フォーエスつくば　イイダ</v>
          </cell>
        </row>
        <row r="677">
          <cell r="B677" t="str">
            <v>大里電機商会</v>
          </cell>
        </row>
        <row r="678">
          <cell r="B678" t="str">
            <v>稲葉電機</v>
          </cell>
        </row>
        <row r="679">
          <cell r="B679" t="str">
            <v>ハートライン　ハニュウ</v>
          </cell>
        </row>
        <row r="680">
          <cell r="B680" t="str">
            <v>ＥＣＯアクセスチェーンつくば店</v>
          </cell>
        </row>
        <row r="681">
          <cell r="B681" t="str">
            <v>（有）斉藤無線</v>
          </cell>
        </row>
        <row r="682">
          <cell r="B682" t="str">
            <v>ＥＣＯアクセスチェーン本店</v>
          </cell>
        </row>
        <row r="683">
          <cell r="B683" t="str">
            <v>ＥＣＯアクセスチェーン本部</v>
          </cell>
        </row>
        <row r="684">
          <cell r="B684" t="str">
            <v>株式会社ライフアップ　茨城</v>
          </cell>
        </row>
        <row r="685">
          <cell r="B685" t="str">
            <v>ライフアップ　柳田</v>
          </cell>
        </row>
        <row r="686">
          <cell r="B686" t="str">
            <v>（有）ハートライン　ショウエイ</v>
          </cell>
        </row>
        <row r="687">
          <cell r="B687" t="str">
            <v>富田デンキ</v>
          </cell>
        </row>
        <row r="688">
          <cell r="B688" t="str">
            <v>ライフアップ千代田</v>
          </cell>
        </row>
        <row r="689">
          <cell r="B689" t="str">
            <v>（有）ヤマコシデンキ</v>
          </cell>
        </row>
        <row r="690">
          <cell r="B690" t="str">
            <v>（有）菅谷電機商会</v>
          </cell>
        </row>
        <row r="691">
          <cell r="B691" t="str">
            <v>ホソヤ電器</v>
          </cell>
        </row>
        <row r="692">
          <cell r="B692" t="str">
            <v>ライフサポート　フダ</v>
          </cell>
        </row>
        <row r="693">
          <cell r="B693" t="str">
            <v>ＥＣＯアクセスチェーン西牛ヶ谷</v>
          </cell>
        </row>
        <row r="694">
          <cell r="B694" t="str">
            <v>（株）井関電機</v>
          </cell>
        </row>
        <row r="695">
          <cell r="B695" t="str">
            <v>（株）鹿光電業</v>
          </cell>
        </row>
        <row r="696">
          <cell r="B696" t="str">
            <v>（有）ネモトデンキ</v>
          </cell>
        </row>
        <row r="697">
          <cell r="B697" t="str">
            <v>ハートライン　ヤマグチ</v>
          </cell>
        </row>
        <row r="698">
          <cell r="B698" t="str">
            <v>（有）川瀬電機商会</v>
          </cell>
        </row>
        <row r="699">
          <cell r="B699" t="str">
            <v>みつぐ電器商会</v>
          </cell>
        </row>
        <row r="700">
          <cell r="B700" t="str">
            <v>新光社</v>
          </cell>
        </row>
        <row r="701">
          <cell r="B701" t="str">
            <v>（株）ナイス電気商会</v>
          </cell>
        </row>
        <row r="702">
          <cell r="B702" t="str">
            <v>バリュー　ケイシン</v>
          </cell>
        </row>
        <row r="703">
          <cell r="B703" t="str">
            <v>ウスハデンキ　大みか店</v>
          </cell>
        </row>
        <row r="704">
          <cell r="B704" t="str">
            <v>（有）水戸テレビセンター</v>
          </cell>
        </row>
        <row r="705">
          <cell r="B705" t="str">
            <v>（有）塚本ラジオ商会</v>
          </cell>
        </row>
        <row r="706">
          <cell r="B706" t="str">
            <v>ライフアップ　トミタ</v>
          </cell>
        </row>
        <row r="707">
          <cell r="B707" t="str">
            <v>ライフアップ　フジタ</v>
          </cell>
        </row>
        <row r="708">
          <cell r="B708" t="str">
            <v>粉川電機商会</v>
          </cell>
        </row>
        <row r="709">
          <cell r="B709" t="str">
            <v>株式会社　河原井電機商会</v>
          </cell>
        </row>
        <row r="710">
          <cell r="B710" t="str">
            <v>ひたち電器　水戸店</v>
          </cell>
        </row>
        <row r="711">
          <cell r="B711" t="str">
            <v>株式会社フォーエスつくば　本部</v>
          </cell>
        </row>
        <row r="712">
          <cell r="B712" t="str">
            <v>（有）中田電気</v>
          </cell>
        </row>
        <row r="713">
          <cell r="B713" t="str">
            <v>フォーエスつくば　ハギヤ</v>
          </cell>
        </row>
        <row r="714">
          <cell r="B714" t="str">
            <v>パナピット　イシカワ</v>
          </cell>
        </row>
        <row r="715">
          <cell r="B715" t="str">
            <v>ＥＣＯアクセスチェーン境店</v>
          </cell>
        </row>
        <row r="716">
          <cell r="B716" t="str">
            <v>（有）フジタデンキ</v>
          </cell>
        </row>
        <row r="717">
          <cell r="B717" t="str">
            <v>（有）日栄電器</v>
          </cell>
        </row>
        <row r="718">
          <cell r="B718" t="str">
            <v>フォーエスつくば　おおがみ</v>
          </cell>
        </row>
        <row r="719">
          <cell r="B719" t="str">
            <v>ワタナベラジオ</v>
          </cell>
        </row>
        <row r="720">
          <cell r="B720" t="str">
            <v>フォーエスつくば　タカハシ</v>
          </cell>
        </row>
        <row r="721">
          <cell r="B721" t="str">
            <v>（株）船橋</v>
          </cell>
        </row>
        <row r="722">
          <cell r="B722" t="str">
            <v>ハクトデンキ</v>
          </cell>
        </row>
        <row r="723">
          <cell r="B723" t="str">
            <v>金子　電器</v>
          </cell>
        </row>
        <row r="724">
          <cell r="B724" t="str">
            <v>（有）平根無線商会</v>
          </cell>
        </row>
        <row r="725">
          <cell r="B725" t="str">
            <v>ハートライン　アユデン</v>
          </cell>
        </row>
        <row r="726">
          <cell r="B726" t="str">
            <v>東海電機商会</v>
          </cell>
        </row>
        <row r="727">
          <cell r="B727" t="str">
            <v>光陽無線　東海店</v>
          </cell>
        </row>
        <row r="728">
          <cell r="B728" t="str">
            <v>ライフアップみつぎ</v>
          </cell>
        </row>
        <row r="729">
          <cell r="B729" t="str">
            <v>柳田電器商会</v>
          </cell>
        </row>
        <row r="730">
          <cell r="B730" t="str">
            <v>（有）中里電機</v>
          </cell>
        </row>
        <row r="731">
          <cell r="B731" t="str">
            <v>ライフピット　いけだ</v>
          </cell>
        </row>
        <row r="732">
          <cell r="B732" t="str">
            <v>αサクライ</v>
          </cell>
        </row>
        <row r="733">
          <cell r="B733" t="str">
            <v>（有）ひばり堂　守谷店</v>
          </cell>
        </row>
        <row r="734">
          <cell r="B734" t="str">
            <v>杉野デンキ</v>
          </cell>
        </row>
        <row r="735">
          <cell r="B735" t="str">
            <v>（有）エビハラ電器店</v>
          </cell>
        </row>
        <row r="736">
          <cell r="B736" t="str">
            <v>ライフアップ　久保田</v>
          </cell>
        </row>
        <row r="737">
          <cell r="B737" t="str">
            <v>フォーエスつくば　ファースト</v>
          </cell>
        </row>
        <row r="738">
          <cell r="B738" t="str">
            <v>（有）大塚むせん商会</v>
          </cell>
        </row>
        <row r="739">
          <cell r="B739" t="str">
            <v>フォーエスつくば　ウエダ</v>
          </cell>
        </row>
        <row r="740">
          <cell r="B740" t="str">
            <v>フォーエスつくば　ウエダ美野里</v>
          </cell>
        </row>
        <row r="741">
          <cell r="B741" t="str">
            <v>（株）小林電気商会</v>
          </cell>
        </row>
        <row r="742">
          <cell r="B742" t="str">
            <v>パーム　サイトウ</v>
          </cell>
        </row>
        <row r="743">
          <cell r="B743" t="str">
            <v>山本電化サービス</v>
          </cell>
        </row>
        <row r="744">
          <cell r="B744" t="str">
            <v>（株）大嶋電機商会</v>
          </cell>
        </row>
        <row r="745">
          <cell r="B745" t="str">
            <v>（有）足利電音商会</v>
          </cell>
        </row>
        <row r="746">
          <cell r="B746" t="str">
            <v>（有）アナハラデンキ</v>
          </cell>
        </row>
        <row r="747">
          <cell r="B747" t="str">
            <v>株式会社ショーワ</v>
          </cell>
        </row>
        <row r="748">
          <cell r="B748" t="str">
            <v>（有）北関東電子</v>
          </cell>
        </row>
        <row r="749">
          <cell r="B749" t="str">
            <v>（有）メグミ電気</v>
          </cell>
        </row>
        <row r="750">
          <cell r="B750" t="str">
            <v>電ねっと　ナカヤマ</v>
          </cell>
        </row>
        <row r="751">
          <cell r="B751" t="str">
            <v>フジクラデンキ</v>
          </cell>
        </row>
        <row r="752">
          <cell r="B752" t="str">
            <v>（株）小林電気商会　葉鹿店</v>
          </cell>
        </row>
        <row r="753">
          <cell r="B753" t="str">
            <v>すまいる電機イマフク</v>
          </cell>
        </row>
        <row r="754">
          <cell r="B754" t="str">
            <v>すまいる電機　足利店</v>
          </cell>
        </row>
        <row r="755">
          <cell r="B755" t="str">
            <v>（株）ニエダ</v>
          </cell>
        </row>
        <row r="756">
          <cell r="B756" t="str">
            <v>野沢電化</v>
          </cell>
        </row>
        <row r="757">
          <cell r="B757" t="str">
            <v>藤倉電気（株）</v>
          </cell>
        </row>
        <row r="758">
          <cell r="B758" t="str">
            <v>青山デンキ</v>
          </cell>
        </row>
        <row r="759">
          <cell r="B759" t="str">
            <v>鈴木電気</v>
          </cell>
        </row>
        <row r="760">
          <cell r="B760" t="str">
            <v>（有）パナハート　アイシー電気</v>
          </cell>
        </row>
        <row r="761">
          <cell r="B761" t="str">
            <v>藤倉電気（株）佐野店</v>
          </cell>
        </row>
        <row r="762">
          <cell r="B762" t="str">
            <v>藤倉電気（株）館林店</v>
          </cell>
        </row>
        <row r="763">
          <cell r="B763" t="str">
            <v>ＰａｎａＬｉｆｅ　ツカダ</v>
          </cell>
        </row>
        <row r="764">
          <cell r="B764" t="str">
            <v>（株）ニエダ　パナハート赤坂</v>
          </cell>
        </row>
        <row r="765">
          <cell r="B765" t="str">
            <v>アオキデンキ</v>
          </cell>
        </row>
        <row r="766">
          <cell r="B766" t="str">
            <v>（有）天野屋電機商会</v>
          </cell>
        </row>
        <row r="767">
          <cell r="B767" t="str">
            <v>電ねっと　ナガシマ</v>
          </cell>
        </row>
        <row r="768">
          <cell r="B768" t="str">
            <v>伊藤電機（株）</v>
          </cell>
        </row>
        <row r="769">
          <cell r="B769" t="str">
            <v>（有）ダイセイ</v>
          </cell>
        </row>
        <row r="770">
          <cell r="B770" t="str">
            <v>（有）高岩電気</v>
          </cell>
        </row>
        <row r="771">
          <cell r="B771" t="str">
            <v>藤倉電気（株）栃木店</v>
          </cell>
        </row>
        <row r="772">
          <cell r="B772" t="str">
            <v>パナウィスタ　ソノベ</v>
          </cell>
        </row>
        <row r="773">
          <cell r="B773" t="str">
            <v>（株）ヒラオカ</v>
          </cell>
        </row>
        <row r="774">
          <cell r="B774" t="str">
            <v>十字屋デンキ</v>
          </cell>
        </row>
        <row r="775">
          <cell r="B775" t="str">
            <v>（株）萩野電気</v>
          </cell>
        </row>
        <row r="776">
          <cell r="B776" t="str">
            <v>安藤電気</v>
          </cell>
        </row>
        <row r="777">
          <cell r="B777" t="str">
            <v>（株）カコ</v>
          </cell>
        </row>
        <row r="778">
          <cell r="B778" t="str">
            <v>ヤマグチカデン</v>
          </cell>
        </row>
        <row r="779">
          <cell r="B779" t="str">
            <v>（有）野澤電器</v>
          </cell>
        </row>
        <row r="780">
          <cell r="B780" t="str">
            <v>フクトミデンキ</v>
          </cell>
        </row>
        <row r="781">
          <cell r="B781" t="str">
            <v>藤倉電気（株）大平店</v>
          </cell>
        </row>
        <row r="782">
          <cell r="B782" t="str">
            <v>ニエダデンキ</v>
          </cell>
        </row>
        <row r="783">
          <cell r="B783" t="str">
            <v>電ねっと　コダイラ</v>
          </cell>
        </row>
        <row r="784">
          <cell r="B784" t="str">
            <v>タムラデンキ</v>
          </cell>
        </row>
        <row r="785">
          <cell r="B785" t="str">
            <v>（株）サニーハウス・アダチ</v>
          </cell>
        </row>
        <row r="786">
          <cell r="B786" t="str">
            <v>電ねっと　本部</v>
          </cell>
        </row>
        <row r="787">
          <cell r="B787" t="str">
            <v>（有）平田電機店</v>
          </cell>
        </row>
        <row r="788">
          <cell r="B788" t="str">
            <v>藤倉電気（株）江曽島店</v>
          </cell>
        </row>
        <row r="789">
          <cell r="B789" t="str">
            <v>電ねっと　クワジマ</v>
          </cell>
        </row>
        <row r="790">
          <cell r="B790" t="str">
            <v>アクツデンキ</v>
          </cell>
        </row>
        <row r="791">
          <cell r="B791" t="str">
            <v>電ねっと　アサノ</v>
          </cell>
        </row>
        <row r="792">
          <cell r="B792" t="str">
            <v>電ねっと　アトム</v>
          </cell>
        </row>
        <row r="793">
          <cell r="B793" t="str">
            <v>電ねっと　アサノ高橋店</v>
          </cell>
        </row>
        <row r="794">
          <cell r="B794" t="str">
            <v>斎藤電器</v>
          </cell>
        </row>
        <row r="795">
          <cell r="B795" t="str">
            <v>（有）サカワデンキ</v>
          </cell>
        </row>
        <row r="796">
          <cell r="B796" t="str">
            <v>電ねっと　シマ</v>
          </cell>
        </row>
        <row r="797">
          <cell r="B797" t="str">
            <v>（株）宇都宮家庭電器</v>
          </cell>
        </row>
        <row r="798">
          <cell r="B798" t="str">
            <v>（有）ハヤシ無線</v>
          </cell>
        </row>
        <row r="799">
          <cell r="B799" t="str">
            <v>橋本デンキ販売（株）</v>
          </cell>
        </row>
        <row r="800">
          <cell r="B800" t="str">
            <v>（有）デンキのスマイル</v>
          </cell>
        </row>
        <row r="801">
          <cell r="B801" t="str">
            <v>（有）電化タックル</v>
          </cell>
        </row>
        <row r="802">
          <cell r="B802" t="str">
            <v>ハシモト家電</v>
          </cell>
        </row>
        <row r="803">
          <cell r="B803" t="str">
            <v>電ねっと　シラサキ</v>
          </cell>
        </row>
        <row r="804">
          <cell r="B804" t="str">
            <v>（有）菊池電気商会</v>
          </cell>
        </row>
        <row r="805">
          <cell r="B805" t="str">
            <v>浅見電気商会</v>
          </cell>
        </row>
        <row r="806">
          <cell r="B806" t="str">
            <v>電ねっと　シミズ</v>
          </cell>
        </row>
        <row r="807">
          <cell r="B807" t="str">
            <v>すまいる電機　鹿沼店</v>
          </cell>
        </row>
        <row r="808">
          <cell r="B808" t="str">
            <v>パナトピア　モリシタ</v>
          </cell>
        </row>
        <row r="809">
          <cell r="B809" t="str">
            <v>塚原電気（株）</v>
          </cell>
        </row>
        <row r="810">
          <cell r="B810" t="str">
            <v>電ねっと　クリハラ</v>
          </cell>
        </row>
        <row r="811">
          <cell r="B811" t="str">
            <v>たくまや電機</v>
          </cell>
        </row>
        <row r="812">
          <cell r="B812" t="str">
            <v>パナトピア　せきぐち</v>
          </cell>
        </row>
        <row r="813">
          <cell r="B813" t="str">
            <v>パナトピア　ホリエ</v>
          </cell>
        </row>
        <row r="814">
          <cell r="B814" t="str">
            <v>電器のタマゼン</v>
          </cell>
        </row>
        <row r="815">
          <cell r="B815" t="str">
            <v>中三川デンキ</v>
          </cell>
        </row>
        <row r="816">
          <cell r="B816" t="str">
            <v>電ねっと　やまざき</v>
          </cell>
        </row>
        <row r="817">
          <cell r="B817" t="str">
            <v>（有）杉山電機商会</v>
          </cell>
        </row>
        <row r="818">
          <cell r="B818" t="str">
            <v>小島無線電気商会</v>
          </cell>
        </row>
        <row r="819">
          <cell r="B819" t="str">
            <v>サニーハウス</v>
          </cell>
        </row>
        <row r="820">
          <cell r="B820" t="str">
            <v>大西電器（株）</v>
          </cell>
        </row>
        <row r="821">
          <cell r="B821" t="str">
            <v>パナトピア　カミヤマ</v>
          </cell>
        </row>
        <row r="822">
          <cell r="B822" t="str">
            <v>（有）篠原電機店</v>
          </cell>
        </row>
        <row r="823">
          <cell r="B823" t="str">
            <v>（有）タナカデンキ</v>
          </cell>
        </row>
        <row r="824">
          <cell r="B824" t="str">
            <v>パナトピア・カマクサ</v>
          </cell>
        </row>
        <row r="825">
          <cell r="B825" t="str">
            <v>（有）吉澤電機</v>
          </cell>
        </row>
        <row r="826">
          <cell r="B826" t="str">
            <v>（有）郡司電器　氏家店</v>
          </cell>
        </row>
        <row r="827">
          <cell r="B827" t="str">
            <v>電ねっと　ヒグチ</v>
          </cell>
        </row>
        <row r="828">
          <cell r="B828" t="str">
            <v>（有）エビス電器</v>
          </cell>
        </row>
        <row r="829">
          <cell r="B829" t="str">
            <v>（有）メデイア　イン　ナオイ</v>
          </cell>
        </row>
        <row r="830">
          <cell r="B830" t="str">
            <v>西脇ラジオ店</v>
          </cell>
        </row>
        <row r="831">
          <cell r="B831" t="str">
            <v>電ねっとヒグチ　ふるや店</v>
          </cell>
        </row>
        <row r="832">
          <cell r="B832" t="str">
            <v>電ねっと　オリオン</v>
          </cell>
        </row>
        <row r="833">
          <cell r="B833" t="str">
            <v>パナトピア　ミツハシ</v>
          </cell>
        </row>
        <row r="834">
          <cell r="B834" t="str">
            <v>（有）スターテレビ商会</v>
          </cell>
        </row>
        <row r="835">
          <cell r="B835" t="str">
            <v>（有）郡司電器・西那須野店</v>
          </cell>
        </row>
        <row r="836">
          <cell r="B836" t="str">
            <v>（有）人見ラジオ店</v>
          </cell>
        </row>
        <row r="837">
          <cell r="B837" t="str">
            <v>株式会社　カワデン</v>
          </cell>
        </row>
        <row r="838">
          <cell r="B838" t="str">
            <v>（有）エビス電器　大金</v>
          </cell>
        </row>
        <row r="839">
          <cell r="B839" t="str">
            <v>清水住宅機器（株）</v>
          </cell>
        </row>
        <row r="840">
          <cell r="B840" t="str">
            <v>（有）タケムラ　デンキ</v>
          </cell>
        </row>
        <row r="841">
          <cell r="B841" t="str">
            <v>（有）青木電器商会</v>
          </cell>
        </row>
        <row r="842">
          <cell r="B842" t="str">
            <v>カスオ電機商会</v>
          </cell>
        </row>
        <row r="843">
          <cell r="B843" t="str">
            <v>（有）青木電器商会・総和店</v>
          </cell>
        </row>
        <row r="844">
          <cell r="B844" t="str">
            <v>藤倉電気（株）古河店</v>
          </cell>
        </row>
        <row r="845">
          <cell r="B845" t="str">
            <v>（有）青木電器商会・ククヤ台店</v>
          </cell>
        </row>
        <row r="846">
          <cell r="B846" t="str">
            <v>ＥＣＯアクセスチェーン古河店</v>
          </cell>
        </row>
        <row r="847">
          <cell r="B847" t="str">
            <v>（有）青木電器商会・栗橋店</v>
          </cell>
        </row>
        <row r="848">
          <cell r="B848" t="str">
            <v>（有）黒崎無線電機商会</v>
          </cell>
        </row>
        <row r="849">
          <cell r="B849" t="str">
            <v>レッツ　クロサキ</v>
          </cell>
        </row>
        <row r="850">
          <cell r="B850" t="str">
            <v>（株）坂庭商会</v>
          </cell>
        </row>
        <row r="851">
          <cell r="B851" t="str">
            <v>（有）ナカデン</v>
          </cell>
        </row>
        <row r="852">
          <cell r="B852" t="str">
            <v>（有）ミナミ電気商会</v>
          </cell>
        </row>
        <row r="853">
          <cell r="B853" t="str">
            <v>（株）サウンド・エコー</v>
          </cell>
        </row>
        <row r="854">
          <cell r="B854" t="str">
            <v>ジー・オー・フードＳ高崎売店</v>
          </cell>
        </row>
        <row r="855">
          <cell r="B855" t="str">
            <v>ジー・オー・フードＳ富岡売店</v>
          </cell>
        </row>
        <row r="856">
          <cell r="B856" t="str">
            <v>（有）ヤマグチ電機商会</v>
          </cell>
        </row>
        <row r="857">
          <cell r="B857" t="str">
            <v>でんきのヤマグチ　吉井店</v>
          </cell>
        </row>
        <row r="858">
          <cell r="B858" t="str">
            <v>（有）城田電器センター</v>
          </cell>
        </row>
        <row r="859">
          <cell r="B859" t="str">
            <v>スズデン</v>
          </cell>
        </row>
        <row r="860">
          <cell r="B860" t="str">
            <v>（有）清水電器</v>
          </cell>
        </row>
        <row r="861">
          <cell r="B861" t="str">
            <v>トピックキタ</v>
          </cell>
        </row>
        <row r="862">
          <cell r="B862" t="str">
            <v>上原　家電</v>
          </cell>
        </row>
        <row r="863">
          <cell r="B863" t="str">
            <v>井戸沢電機（株）</v>
          </cell>
        </row>
        <row r="864">
          <cell r="B864" t="str">
            <v>飯塚電気</v>
          </cell>
        </row>
        <row r="865">
          <cell r="B865" t="str">
            <v>サポート・ナガハマ</v>
          </cell>
        </row>
        <row r="866">
          <cell r="B866" t="str">
            <v>堀越電気商会</v>
          </cell>
        </row>
        <row r="867">
          <cell r="B867" t="str">
            <v>山田電機</v>
          </cell>
        </row>
        <row r="868">
          <cell r="B868" t="str">
            <v>（有）松浦電器商会</v>
          </cell>
        </row>
        <row r="869">
          <cell r="B869" t="str">
            <v>（有）倉林電機商会</v>
          </cell>
        </row>
        <row r="870">
          <cell r="B870" t="str">
            <v>シノダ電機</v>
          </cell>
        </row>
        <row r="871">
          <cell r="B871" t="str">
            <v>（株）羽鳥電機</v>
          </cell>
        </row>
        <row r="872">
          <cell r="B872" t="str">
            <v>（有）神久電機工業所</v>
          </cell>
        </row>
        <row r="873">
          <cell r="B873" t="str">
            <v>ミヤシタデンキ（株）</v>
          </cell>
        </row>
        <row r="874">
          <cell r="B874" t="str">
            <v>（有）行方電機</v>
          </cell>
        </row>
        <row r="875">
          <cell r="B875" t="str">
            <v>電器館　うめざわ</v>
          </cell>
        </row>
        <row r="876">
          <cell r="B876" t="str">
            <v>ミヤシタ住建株式会社</v>
          </cell>
        </row>
        <row r="877">
          <cell r="B877" t="str">
            <v>（有）岩上電機</v>
          </cell>
        </row>
        <row r="878">
          <cell r="B878" t="str">
            <v>北爪電化サービス</v>
          </cell>
        </row>
        <row r="879">
          <cell r="B879" t="str">
            <v>クリハラデンキ</v>
          </cell>
        </row>
        <row r="880">
          <cell r="B880" t="str">
            <v>（株）太陽電気</v>
          </cell>
        </row>
        <row r="881">
          <cell r="B881" t="str">
            <v>電ねっと　セキナン</v>
          </cell>
        </row>
        <row r="882">
          <cell r="B882" t="str">
            <v>松橋電器商会</v>
          </cell>
        </row>
        <row r="883">
          <cell r="B883" t="str">
            <v>田島電器　本庄店</v>
          </cell>
        </row>
        <row r="884">
          <cell r="B884" t="str">
            <v>（有）明光電器商会</v>
          </cell>
        </row>
        <row r="885">
          <cell r="B885" t="str">
            <v>（有）ハチスデンキ</v>
          </cell>
        </row>
        <row r="886">
          <cell r="B886" t="str">
            <v>（有）井上電気商会</v>
          </cell>
        </row>
        <row r="887">
          <cell r="B887" t="str">
            <v>双葉電機（株）</v>
          </cell>
        </row>
        <row r="888">
          <cell r="B888" t="str">
            <v>（有）吉田電器商会</v>
          </cell>
        </row>
        <row r="889">
          <cell r="B889" t="str">
            <v>藤倉電気商会</v>
          </cell>
        </row>
        <row r="890">
          <cell r="B890" t="str">
            <v>（有）川崎商店</v>
          </cell>
        </row>
        <row r="891">
          <cell r="B891" t="str">
            <v>（有）上村電気銀座店</v>
          </cell>
        </row>
        <row r="892">
          <cell r="B892" t="str">
            <v>テクノＢＯＸ（株）</v>
          </cell>
        </row>
        <row r="893">
          <cell r="B893" t="str">
            <v>サーバント　カミムラ</v>
          </cell>
        </row>
        <row r="894">
          <cell r="B894" t="str">
            <v>（有）サイトウデンキ</v>
          </cell>
        </row>
        <row r="895">
          <cell r="B895" t="str">
            <v>（有）栄和電器</v>
          </cell>
        </row>
        <row r="896">
          <cell r="B896" t="str">
            <v>（有）星野電器商会</v>
          </cell>
        </row>
        <row r="897">
          <cell r="B897" t="str">
            <v>（有）小菅電気商会</v>
          </cell>
        </row>
        <row r="898">
          <cell r="B898" t="str">
            <v>（有）早川電機商会</v>
          </cell>
        </row>
        <row r="899">
          <cell r="B899" t="str">
            <v>（有）近江屋ラジオ店</v>
          </cell>
        </row>
        <row r="900">
          <cell r="B900" t="str">
            <v>（有）精電社</v>
          </cell>
        </row>
        <row r="901">
          <cell r="B901" t="str">
            <v>（有）飯島電機商会</v>
          </cell>
        </row>
        <row r="902">
          <cell r="B902" t="str">
            <v>（有）マツダ電気</v>
          </cell>
        </row>
        <row r="903">
          <cell r="B903" t="str">
            <v>（有）ホーム家電サービス</v>
          </cell>
        </row>
        <row r="904">
          <cell r="B904" t="str">
            <v>（株）エストサポート　サクライ</v>
          </cell>
        </row>
        <row r="905">
          <cell r="B905" t="str">
            <v>パーム　電気屋　ヒライ</v>
          </cell>
        </row>
        <row r="906">
          <cell r="B906" t="str">
            <v>Ａ＆Ｚチェーン　本部</v>
          </cell>
        </row>
        <row r="907">
          <cell r="B907" t="str">
            <v>（有）ベストワン</v>
          </cell>
        </row>
        <row r="908">
          <cell r="B908" t="str">
            <v>（有）新桐生リゲルコバヤシ</v>
          </cell>
        </row>
        <row r="909">
          <cell r="B909" t="str">
            <v>（株）ケント商会</v>
          </cell>
        </row>
        <row r="910">
          <cell r="B910" t="str">
            <v>株式会社Ａ＆Ｚ</v>
          </cell>
        </row>
        <row r="911">
          <cell r="B911" t="str">
            <v>（株）ライフデンキ</v>
          </cell>
        </row>
        <row r="912">
          <cell r="B912" t="str">
            <v>パナエース　フクダ</v>
          </cell>
        </row>
        <row r="913">
          <cell r="B913" t="str">
            <v>（有）ヤマシン</v>
          </cell>
        </row>
        <row r="914">
          <cell r="B914" t="str">
            <v>（有）奥平電機</v>
          </cell>
        </row>
        <row r="915">
          <cell r="B915" t="str">
            <v>（株）タカラコーポレーション</v>
          </cell>
        </row>
        <row r="916">
          <cell r="B916" t="str">
            <v>塚越電器　鳥山店</v>
          </cell>
        </row>
        <row r="917">
          <cell r="B917" t="str">
            <v>上村電機</v>
          </cell>
        </row>
        <row r="918">
          <cell r="B918" t="str">
            <v>パーム　イシハラ</v>
          </cell>
        </row>
        <row r="919">
          <cell r="B919" t="str">
            <v>タカラリビング</v>
          </cell>
        </row>
        <row r="920">
          <cell r="B920" t="str">
            <v>（有）ヨシダ電器</v>
          </cell>
        </row>
        <row r="921">
          <cell r="B921" t="str">
            <v>すまいる電機　本店</v>
          </cell>
        </row>
        <row r="922">
          <cell r="B922" t="str">
            <v>鈴木電機商会</v>
          </cell>
        </row>
        <row r="923">
          <cell r="B923" t="str">
            <v>ナガヌマ電器</v>
          </cell>
        </row>
        <row r="924">
          <cell r="B924" t="str">
            <v>パーム　ニシムラ</v>
          </cell>
        </row>
        <row r="925">
          <cell r="B925" t="str">
            <v>ニュータカラ　薮塚店</v>
          </cell>
        </row>
        <row r="926">
          <cell r="B926" t="str">
            <v>塚越電器　　　　　　［藪塚］</v>
          </cell>
        </row>
        <row r="927">
          <cell r="B927" t="str">
            <v>リバーワン</v>
          </cell>
        </row>
        <row r="928">
          <cell r="B928" t="str">
            <v>（株）電建</v>
          </cell>
        </row>
        <row r="929">
          <cell r="B929" t="str">
            <v>ライフパートナータキグチ</v>
          </cell>
        </row>
        <row r="930">
          <cell r="B930" t="str">
            <v>すまいる電機　光英</v>
          </cell>
        </row>
        <row r="931">
          <cell r="B931" t="str">
            <v>ライフパートナー映音</v>
          </cell>
        </row>
        <row r="932">
          <cell r="B932" t="str">
            <v>ＬＰヤマノイ　オオハシテン</v>
          </cell>
        </row>
        <row r="933">
          <cell r="B933" t="str">
            <v>（株）ライフパートナーヤマノイ</v>
          </cell>
        </row>
        <row r="934">
          <cell r="B934" t="str">
            <v>（株）ライフパートナー岩田</v>
          </cell>
        </row>
        <row r="935">
          <cell r="B935" t="str">
            <v>（株）ライフパートナー</v>
          </cell>
        </row>
        <row r="936">
          <cell r="B936" t="str">
            <v>すまいる電機　アオノ</v>
          </cell>
        </row>
        <row r="937">
          <cell r="B937" t="str">
            <v>すまいる電機　あおき</v>
          </cell>
        </row>
        <row r="938">
          <cell r="B938" t="str">
            <v>ライフパートナーマルビー</v>
          </cell>
        </row>
        <row r="939">
          <cell r="B939" t="str">
            <v>ライフパートナーアキマ</v>
          </cell>
        </row>
        <row r="940">
          <cell r="B940" t="str">
            <v>（株）ライフパートナー関口</v>
          </cell>
        </row>
        <row r="941">
          <cell r="B941" t="str">
            <v>（有）アレックス　アライデンカ</v>
          </cell>
        </row>
        <row r="942">
          <cell r="B942" t="str">
            <v>（有）大安家庭電器</v>
          </cell>
        </row>
        <row r="943">
          <cell r="B943" t="str">
            <v>コヤノ電化</v>
          </cell>
        </row>
        <row r="944">
          <cell r="B944" t="str">
            <v>有限会社ビリオン</v>
          </cell>
        </row>
        <row r="945">
          <cell r="B945" t="str">
            <v>電化のキミデン</v>
          </cell>
        </row>
        <row r="946">
          <cell r="B946" t="str">
            <v>パフォレ　中野店</v>
          </cell>
        </row>
        <row r="947">
          <cell r="B947" t="str">
            <v>すまいる電機　邑楽店</v>
          </cell>
        </row>
        <row r="948">
          <cell r="B948" t="str">
            <v>有限会社ハシモトデンキ</v>
          </cell>
        </row>
        <row r="949">
          <cell r="B949" t="str">
            <v>株式会社電気のさいとう</v>
          </cell>
        </row>
        <row r="950">
          <cell r="B950" t="str">
            <v>パナピット北部　株式会社</v>
          </cell>
        </row>
        <row r="951">
          <cell r="B951" t="str">
            <v>（株）アイトップでんきのワンズ</v>
          </cell>
        </row>
        <row r="952">
          <cell r="B952" t="str">
            <v>Ｓ－ＬＩＮＫ　イワシタ</v>
          </cell>
        </row>
        <row r="953">
          <cell r="B953" t="str">
            <v>でんきのワンズ狭山台店</v>
          </cell>
        </row>
        <row r="954">
          <cell r="B954" t="str">
            <v>スマイルワン　ナカクボ店</v>
          </cell>
        </row>
        <row r="955">
          <cell r="B955" t="str">
            <v>（株）石井電気Ａ－ＯＮＥ</v>
          </cell>
        </row>
        <row r="956">
          <cell r="B956" t="str">
            <v>スマイルワン　オカノ</v>
          </cell>
        </row>
        <row r="957">
          <cell r="B957" t="str">
            <v>（有）オグラ電器</v>
          </cell>
        </row>
        <row r="958">
          <cell r="B958" t="str">
            <v>（有）高木電気商会</v>
          </cell>
        </row>
        <row r="959">
          <cell r="B959" t="str">
            <v>Ｓ－ＬＩＮＫ　ヌマノ</v>
          </cell>
        </row>
        <row r="960">
          <cell r="B960" t="str">
            <v>（株）シンエイ</v>
          </cell>
        </row>
        <row r="961">
          <cell r="B961" t="str">
            <v>パナハート　ミズイ</v>
          </cell>
        </row>
        <row r="962">
          <cell r="B962" t="str">
            <v>Ｓ－ＬＩＮＫ　ハヤシ</v>
          </cell>
        </row>
        <row r="963">
          <cell r="B963" t="str">
            <v>クニトモ電器（株）</v>
          </cell>
        </row>
        <row r="964">
          <cell r="B964" t="str">
            <v>オンダ電気</v>
          </cell>
        </row>
        <row r="965">
          <cell r="B965" t="str">
            <v>ニューライフねぎし</v>
          </cell>
        </row>
        <row r="966">
          <cell r="B966" t="str">
            <v>（株）田村商会</v>
          </cell>
        </row>
        <row r="967">
          <cell r="B967" t="str">
            <v>Ｓ－ＬＩＮＫ　スター本店</v>
          </cell>
        </row>
        <row r="968">
          <cell r="B968" t="str">
            <v>城南無線</v>
          </cell>
        </row>
        <row r="969">
          <cell r="B969" t="str">
            <v>（栗橋）ＴＯＰ電器</v>
          </cell>
        </row>
        <row r="970">
          <cell r="B970" t="str">
            <v>ＤＬＳ　イイダ</v>
          </cell>
        </row>
        <row r="971">
          <cell r="B971" t="str">
            <v>Ｓ－ＬＩＮＫスター岩槻東町店</v>
          </cell>
        </row>
        <row r="972">
          <cell r="B972" t="str">
            <v>Ｓ－ＬＩＮＫ　たざき</v>
          </cell>
        </row>
        <row r="973">
          <cell r="B973" t="str">
            <v>Ｓ－ＬＩＮＫ　クロス</v>
          </cell>
        </row>
        <row r="974">
          <cell r="B974" t="str">
            <v>Ｓ－ＬＩＮＫ　カミツマ</v>
          </cell>
        </row>
        <row r="975">
          <cell r="B975" t="str">
            <v>（有）黒須無線</v>
          </cell>
        </row>
        <row r="976">
          <cell r="B976" t="str">
            <v>（株）Ｓ－ＬＩＮＫ</v>
          </cell>
        </row>
        <row r="977">
          <cell r="B977" t="str">
            <v>株式会社エコー</v>
          </cell>
        </row>
        <row r="978">
          <cell r="B978" t="str">
            <v>（株）丸山電化サ－ビス</v>
          </cell>
        </row>
        <row r="979">
          <cell r="B979" t="str">
            <v>有限会社タケデン</v>
          </cell>
        </row>
        <row r="980">
          <cell r="B980" t="str">
            <v>岡村電気商会</v>
          </cell>
        </row>
        <row r="981">
          <cell r="B981" t="str">
            <v>川上電化サ－ビス</v>
          </cell>
        </row>
        <row r="982">
          <cell r="B982" t="str">
            <v>（有）コウノ電化センター</v>
          </cell>
        </row>
        <row r="983">
          <cell r="B983" t="str">
            <v>おうちサポート　協和</v>
          </cell>
        </row>
        <row r="984">
          <cell r="B984" t="str">
            <v>（株）小林電機</v>
          </cell>
        </row>
        <row r="985">
          <cell r="B985" t="str">
            <v>（株）小林電機　閏戸店</v>
          </cell>
        </row>
        <row r="986">
          <cell r="B986" t="str">
            <v>ユー・ミックス白岡駅前店</v>
          </cell>
        </row>
        <row r="987">
          <cell r="B987" t="str">
            <v>有限会社　あすなろ</v>
          </cell>
        </row>
        <row r="988">
          <cell r="B988" t="str">
            <v>ユー・ミックスバイパス店</v>
          </cell>
        </row>
        <row r="989">
          <cell r="B989" t="str">
            <v>内田電気商会</v>
          </cell>
        </row>
        <row r="990">
          <cell r="B990" t="str">
            <v>パナハートカワサキ</v>
          </cell>
        </row>
        <row r="991">
          <cell r="B991" t="str">
            <v>セタデンキサービス</v>
          </cell>
        </row>
        <row r="992">
          <cell r="B992" t="str">
            <v>小林電機商会</v>
          </cell>
        </row>
        <row r="993">
          <cell r="B993" t="str">
            <v>（有）桜木電気商会</v>
          </cell>
        </row>
        <row r="994">
          <cell r="B994" t="str">
            <v>スマイルワン　サイトウ</v>
          </cell>
        </row>
        <row r="995">
          <cell r="B995" t="str">
            <v>（有）トツカ電機商会</v>
          </cell>
        </row>
        <row r="996">
          <cell r="B996" t="str">
            <v>スマイルワン　ツチヤ</v>
          </cell>
        </row>
        <row r="997">
          <cell r="B997" t="str">
            <v>ＤＬＳ　アンクル</v>
          </cell>
        </row>
        <row r="998">
          <cell r="B998" t="str">
            <v>森田電気商会</v>
          </cell>
        </row>
        <row r="999">
          <cell r="B999" t="str">
            <v>（有）岩崎電気</v>
          </cell>
        </row>
        <row r="1000">
          <cell r="B1000" t="str">
            <v>（有）テックワン</v>
          </cell>
        </row>
        <row r="1001">
          <cell r="B1001" t="str">
            <v>（株）エルショップ</v>
          </cell>
        </row>
        <row r="1002">
          <cell r="B1002" t="str">
            <v>（有）シティデンキ　さとう</v>
          </cell>
        </row>
        <row r="1003">
          <cell r="B1003" t="str">
            <v>秋葉電化（有）</v>
          </cell>
        </row>
        <row r="1004">
          <cell r="B1004" t="str">
            <v>（有）アスマ電気商会</v>
          </cell>
        </row>
        <row r="1005">
          <cell r="B1005" t="str">
            <v>技術はトップのウチヤマ電気</v>
          </cell>
        </row>
        <row r="1006">
          <cell r="B1006" t="str">
            <v>オカノデンキ</v>
          </cell>
        </row>
        <row r="1007">
          <cell r="B1007" t="str">
            <v>ドリーム・ライフ・サポート本部</v>
          </cell>
        </row>
        <row r="1008">
          <cell r="B1008" t="str">
            <v>ＤＬＳ　サンロード</v>
          </cell>
        </row>
        <row r="1009">
          <cell r="B1009" t="str">
            <v>マスダデンキ</v>
          </cell>
        </row>
        <row r="1010">
          <cell r="B1010" t="str">
            <v>パナランド　イノウエ</v>
          </cell>
        </row>
        <row r="1011">
          <cell r="B1011" t="str">
            <v>パナランド　コトブキ</v>
          </cell>
        </row>
        <row r="1012">
          <cell r="B1012" t="str">
            <v>（株）正電社</v>
          </cell>
        </row>
        <row r="1013">
          <cell r="B1013" t="str">
            <v>エルメックダイワ</v>
          </cell>
        </row>
        <row r="1014">
          <cell r="B1014" t="str">
            <v>有限会社フクシマデンキ長瀞店</v>
          </cell>
        </row>
        <row r="1015">
          <cell r="B1015" t="str">
            <v>恩田電気（株）</v>
          </cell>
        </row>
        <row r="1016">
          <cell r="B1016" t="str">
            <v>（有）オザワデンキ</v>
          </cell>
        </row>
        <row r="1017">
          <cell r="B1017" t="str">
            <v>（有）エレキッド</v>
          </cell>
        </row>
        <row r="1018">
          <cell r="B1018" t="str">
            <v>（株）ＢＯＮＴＥＣサービス</v>
          </cell>
        </row>
        <row r="1019">
          <cell r="B1019" t="str">
            <v>浅沼電気商会</v>
          </cell>
        </row>
        <row r="1020">
          <cell r="B1020" t="str">
            <v>（株）飯塚兄弟電機商会</v>
          </cell>
        </row>
        <row r="1021">
          <cell r="B1021" t="str">
            <v>（有）マックス　カミネデンキ</v>
          </cell>
        </row>
        <row r="1022">
          <cell r="B1022" t="str">
            <v>（有）栗原無線商会</v>
          </cell>
        </row>
        <row r="1023">
          <cell r="B1023" t="str">
            <v>佐富電機株式会社</v>
          </cell>
        </row>
        <row r="1024">
          <cell r="B1024" t="str">
            <v>（有）ゴールド電器</v>
          </cell>
        </row>
        <row r="1025">
          <cell r="B1025" t="str">
            <v>ヤマシタデンキ</v>
          </cell>
        </row>
        <row r="1026">
          <cell r="B1026" t="str">
            <v>高橋電化センター</v>
          </cell>
        </row>
        <row r="1027">
          <cell r="B1027" t="str">
            <v>パナハート　ハシモト</v>
          </cell>
        </row>
        <row r="1028">
          <cell r="B1028" t="str">
            <v>（有）林電気商会</v>
          </cell>
        </row>
        <row r="1029">
          <cell r="B1029" t="str">
            <v>都電気商会</v>
          </cell>
        </row>
        <row r="1030">
          <cell r="B1030" t="str">
            <v>（有）植竹ラジオ商会</v>
          </cell>
        </row>
        <row r="1031">
          <cell r="B1031" t="str">
            <v>（有）サイコ－</v>
          </cell>
        </row>
        <row r="1032">
          <cell r="B1032" t="str">
            <v>（株）サクライ電器</v>
          </cell>
        </row>
        <row r="1033">
          <cell r="B1033" t="str">
            <v>（有）吉原電気商会</v>
          </cell>
        </row>
        <row r="1034">
          <cell r="B1034" t="str">
            <v>スマイルワン　みよし</v>
          </cell>
        </row>
        <row r="1035">
          <cell r="B1035" t="str">
            <v>（株）ホダカ電器</v>
          </cell>
        </row>
        <row r="1036">
          <cell r="B1036" t="str">
            <v>株式会社ウスキ電機</v>
          </cell>
        </row>
        <row r="1037">
          <cell r="B1037" t="str">
            <v>（有）遠藤電気商会</v>
          </cell>
        </row>
        <row r="1038">
          <cell r="B1038" t="str">
            <v>（有）遠藤電気商会　栄和店</v>
          </cell>
        </row>
        <row r="1039">
          <cell r="B1039" t="str">
            <v>須崎電器</v>
          </cell>
        </row>
        <row r="1040">
          <cell r="B1040" t="str">
            <v>Ｌ－ＭＥＤＩＡ　ヒマワリ</v>
          </cell>
        </row>
        <row r="1041">
          <cell r="B1041" t="str">
            <v>（有）細田無線</v>
          </cell>
        </row>
        <row r="1042">
          <cell r="B1042" t="str">
            <v>もり電器商会</v>
          </cell>
        </row>
        <row r="1043">
          <cell r="B1043" t="str">
            <v>（有）譽田電器</v>
          </cell>
        </row>
        <row r="1044">
          <cell r="B1044" t="str">
            <v>たかはしでんき</v>
          </cell>
        </row>
        <row r="1045">
          <cell r="B1045" t="str">
            <v>さいたまユニオン梅原電気</v>
          </cell>
        </row>
        <row r="1046">
          <cell r="B1046" t="str">
            <v>大明電機（株）</v>
          </cell>
        </row>
        <row r="1047">
          <cell r="B1047" t="str">
            <v>タカチホ電機　朝志ケ丘</v>
          </cell>
        </row>
        <row r="1048">
          <cell r="B1048" t="str">
            <v>（有）中央電化　朝霞店</v>
          </cell>
        </row>
        <row r="1049">
          <cell r="B1049" t="str">
            <v>（有）大熊電機</v>
          </cell>
        </row>
        <row r="1050">
          <cell r="B1050" t="str">
            <v>（有）毛塚電気商会</v>
          </cell>
        </row>
        <row r="1051">
          <cell r="B1051" t="str">
            <v>（有）中央電化　和光店</v>
          </cell>
        </row>
        <row r="1052">
          <cell r="B1052" t="str">
            <v>（有）藤田電気</v>
          </cell>
        </row>
        <row r="1053">
          <cell r="B1053" t="str">
            <v>（株）タカチホ電機　宗岡本店</v>
          </cell>
        </row>
        <row r="1054">
          <cell r="B1054" t="str">
            <v>株式会社モリモト電機</v>
          </cell>
        </row>
        <row r="1055">
          <cell r="B1055" t="str">
            <v>（有）中央電化　練馬店</v>
          </cell>
        </row>
        <row r="1056">
          <cell r="B1056" t="str">
            <v>パナハート　ヤマザキ</v>
          </cell>
        </row>
        <row r="1057">
          <cell r="B1057" t="str">
            <v>（有）中央電化　東十条店</v>
          </cell>
        </row>
        <row r="1058">
          <cell r="B1058" t="str">
            <v>パナピット　イノウエ</v>
          </cell>
        </row>
        <row r="1059">
          <cell r="B1059" t="str">
            <v>岡野電気商会</v>
          </cell>
        </row>
        <row r="1060">
          <cell r="B1060" t="str">
            <v>Ｓ－ＬＩＮＫ　かわしょう</v>
          </cell>
        </row>
        <row r="1061">
          <cell r="B1061" t="str">
            <v>有限会社パナハートハシモト</v>
          </cell>
        </row>
        <row r="1062">
          <cell r="B1062" t="str">
            <v>Ｓ－ＬＩＮＫ　モロオカ</v>
          </cell>
        </row>
        <row r="1063">
          <cell r="B1063" t="str">
            <v>Ｓ－ＬＩＮＫ　トリイ</v>
          </cell>
        </row>
        <row r="1064">
          <cell r="B1064" t="str">
            <v>富士電化サービス</v>
          </cell>
        </row>
        <row r="1065">
          <cell r="B1065" t="str">
            <v>（有）コウゴ電器</v>
          </cell>
        </row>
        <row r="1066">
          <cell r="B1066" t="str">
            <v>株式会社エコショップドイ</v>
          </cell>
        </row>
        <row r="1067">
          <cell r="B1067" t="str">
            <v>（有）間野電気商会</v>
          </cell>
        </row>
        <row r="1068">
          <cell r="B1068" t="str">
            <v>スマイルワン　くどう</v>
          </cell>
        </row>
        <row r="1069">
          <cell r="B1069" t="str">
            <v>スマイルワン　イヌデン</v>
          </cell>
        </row>
        <row r="1070">
          <cell r="B1070" t="str">
            <v>ＤＬＳ　オカモト</v>
          </cell>
        </row>
        <row r="1071">
          <cell r="B1071" t="str">
            <v>（有）粕谷ラジオテレビ商会</v>
          </cell>
        </row>
        <row r="1072">
          <cell r="B1072" t="str">
            <v>（株）クレ電機</v>
          </cell>
        </row>
        <row r="1073">
          <cell r="B1073" t="str">
            <v>（株）誠電社</v>
          </cell>
        </row>
        <row r="1074">
          <cell r="B1074" t="str">
            <v>（株）十一屋電機</v>
          </cell>
        </row>
        <row r="1075">
          <cell r="B1075" t="str">
            <v>パナハート　イケノヤ</v>
          </cell>
        </row>
        <row r="1076">
          <cell r="B1076" t="str">
            <v>スマイルワン　きゅうでん</v>
          </cell>
        </row>
        <row r="1077">
          <cell r="B1077" t="str">
            <v>（有）サンエス電気</v>
          </cell>
        </row>
        <row r="1078">
          <cell r="B1078" t="str">
            <v>（株）フジデン</v>
          </cell>
        </row>
        <row r="1079">
          <cell r="B1079" t="str">
            <v>（株）松井電器商会</v>
          </cell>
        </row>
        <row r="1080">
          <cell r="B1080" t="str">
            <v>パナハート　マツダ</v>
          </cell>
        </row>
        <row r="1081">
          <cell r="B1081" t="str">
            <v>（所沢）おぎの電器</v>
          </cell>
        </row>
        <row r="1082">
          <cell r="B1082" t="str">
            <v>（有）大徳電器</v>
          </cell>
        </row>
        <row r="1083">
          <cell r="B1083" t="str">
            <v>Ｓ－ＬＩＮＫ　ハニー</v>
          </cell>
        </row>
        <row r="1084">
          <cell r="B1084" t="str">
            <v>坂戸　（有）ムラタデンキ</v>
          </cell>
        </row>
        <row r="1085">
          <cell r="B1085" t="str">
            <v>有限会社　ワダデンキ</v>
          </cell>
        </row>
        <row r="1086">
          <cell r="B1086" t="str">
            <v>パナピット　ながみね</v>
          </cell>
        </row>
        <row r="1087">
          <cell r="B1087" t="str">
            <v>（有）若狭電器</v>
          </cell>
        </row>
        <row r="1088">
          <cell r="B1088" t="str">
            <v>高橋電気株式会社</v>
          </cell>
        </row>
        <row r="1089">
          <cell r="B1089" t="str">
            <v>（日高）関口電気</v>
          </cell>
        </row>
        <row r="1090">
          <cell r="B1090" t="str">
            <v>Ｓ－ＬＩＮＫ　やまき</v>
          </cell>
        </row>
        <row r="1091">
          <cell r="B1091" t="str">
            <v>（日高）パナハートオオコシ</v>
          </cell>
        </row>
        <row r="1092">
          <cell r="B1092" t="str">
            <v>（有）塚本電気</v>
          </cell>
        </row>
        <row r="1093">
          <cell r="B1093" t="str">
            <v>（有）パナハート　こばやし</v>
          </cell>
        </row>
        <row r="1094">
          <cell r="B1094" t="str">
            <v>（鳩山）福島電気</v>
          </cell>
        </row>
        <row r="1095">
          <cell r="B1095" t="str">
            <v>株式会社おうちサポート本部</v>
          </cell>
        </row>
        <row r="1096">
          <cell r="B1096" t="str">
            <v>パナハート　クリハラ</v>
          </cell>
        </row>
        <row r="1097">
          <cell r="B1097" t="str">
            <v>おうちサポート　かねこ</v>
          </cell>
        </row>
        <row r="1098">
          <cell r="B1098" t="str">
            <v>まちだ電機</v>
          </cell>
        </row>
        <row r="1099">
          <cell r="B1099" t="str">
            <v>（有）中西電機</v>
          </cell>
        </row>
        <row r="1100">
          <cell r="B1100" t="str">
            <v>シマムラ電機</v>
          </cell>
        </row>
        <row r="1101">
          <cell r="B1101" t="str">
            <v>パナハート　フジ</v>
          </cell>
        </row>
        <row r="1102">
          <cell r="B1102" t="str">
            <v>おうちサポート　つねみ</v>
          </cell>
        </row>
        <row r="1103">
          <cell r="B1103" t="str">
            <v>ヨシヒロ電器</v>
          </cell>
        </row>
        <row r="1104">
          <cell r="B1104" t="str">
            <v>（株）新島電気</v>
          </cell>
        </row>
        <row r="1105">
          <cell r="B1105" t="str">
            <v>Ｓ－ＬＩＮＫ　クボデン</v>
          </cell>
        </row>
        <row r="1106">
          <cell r="B1106" t="str">
            <v>ごとうでんき</v>
          </cell>
        </row>
        <row r="1107">
          <cell r="B1107" t="str">
            <v>Ｓ－ＬＩＮＫ　クボデンカミシバ</v>
          </cell>
        </row>
        <row r="1108">
          <cell r="B1108" t="str">
            <v>パナハート　ネオ・かみしば</v>
          </cell>
        </row>
        <row r="1109">
          <cell r="B1109" t="str">
            <v>カネコ電化</v>
          </cell>
        </row>
        <row r="1110">
          <cell r="B1110" t="str">
            <v>おうちサポートフラワー</v>
          </cell>
        </row>
        <row r="1111">
          <cell r="B1111" t="str">
            <v>おうちサポートアザミ</v>
          </cell>
        </row>
        <row r="1112">
          <cell r="B1112" t="str">
            <v>ＤＬＳニッショー</v>
          </cell>
        </row>
        <row r="1113">
          <cell r="B1113" t="str">
            <v>ダイワ電器</v>
          </cell>
        </row>
        <row r="1114">
          <cell r="B1114" t="str">
            <v>パナピット　アザミ</v>
          </cell>
        </row>
        <row r="1115">
          <cell r="B1115" t="str">
            <v>Ｓ－ＬＩＮＫ　ファミリー</v>
          </cell>
        </row>
        <row r="1116">
          <cell r="B1116" t="str">
            <v>ヤクシン電器</v>
          </cell>
        </row>
        <row r="1117">
          <cell r="B1117" t="str">
            <v>おうちサポート　モテギ</v>
          </cell>
        </row>
        <row r="1118">
          <cell r="B1118" t="str">
            <v>Ｓ－ＬＩＮＫ　寄居ぎんせん堂</v>
          </cell>
        </row>
        <row r="1119">
          <cell r="B1119" t="str">
            <v>内山電気</v>
          </cell>
        </row>
        <row r="1120">
          <cell r="B1120" t="str">
            <v>パナピット　オオヤ</v>
          </cell>
        </row>
        <row r="1121">
          <cell r="B1121" t="str">
            <v>（有）ヤジマ電気</v>
          </cell>
        </row>
        <row r="1122">
          <cell r="B1122" t="str">
            <v>パナピット　コダマデンカ</v>
          </cell>
        </row>
        <row r="1123">
          <cell r="B1123" t="str">
            <v>井田電器</v>
          </cell>
        </row>
        <row r="1124">
          <cell r="B1124" t="str">
            <v>ＤＬＳ　たじま</v>
          </cell>
        </row>
        <row r="1125">
          <cell r="B1125" t="str">
            <v>（渡瀬）福島電器</v>
          </cell>
        </row>
        <row r="1126">
          <cell r="B1126" t="str">
            <v>パナピット　エルフ</v>
          </cell>
        </row>
        <row r="1127">
          <cell r="B1127" t="str">
            <v>エコハウス　モリヤ</v>
          </cell>
        </row>
        <row r="1128">
          <cell r="B1128" t="str">
            <v>ミサワ電機サ－ビス（株）</v>
          </cell>
        </row>
        <row r="1129">
          <cell r="B1129" t="str">
            <v>パナハート　おおさわ</v>
          </cell>
        </row>
        <row r="1130">
          <cell r="B1130" t="str">
            <v>おうちサポート　フカイ</v>
          </cell>
        </row>
        <row r="1131">
          <cell r="B1131" t="str">
            <v>おうちサポート　フカイ前谷</v>
          </cell>
        </row>
        <row r="1132">
          <cell r="B1132" t="str">
            <v>中西電機　桜ヶ丘店</v>
          </cell>
        </row>
        <row r="1133">
          <cell r="B1133" t="str">
            <v>パナハート　おぎはら</v>
          </cell>
        </row>
        <row r="1134">
          <cell r="B1134" t="str">
            <v>（有）長谷川電機センター</v>
          </cell>
        </row>
        <row r="1135">
          <cell r="B1135" t="str">
            <v>パナピット　サオトメ</v>
          </cell>
        </row>
        <row r="1136">
          <cell r="B1136" t="str">
            <v>おうちサポート　コボリ</v>
          </cell>
        </row>
        <row r="1137">
          <cell r="B1137" t="str">
            <v>ＤＬＳ　つじや</v>
          </cell>
        </row>
        <row r="1138">
          <cell r="B1138" t="str">
            <v>ＤＬＳ　はなさき</v>
          </cell>
        </row>
        <row r="1139">
          <cell r="B1139" t="str">
            <v>（加須）ワタナベでんき</v>
          </cell>
        </row>
        <row r="1140">
          <cell r="B1140" t="str">
            <v>えはら電化サ－ビス</v>
          </cell>
        </row>
        <row r="1141">
          <cell r="B1141" t="str">
            <v>田口デンキ</v>
          </cell>
        </row>
        <row r="1142">
          <cell r="B1142" t="str">
            <v>パナピット　ヤマモト</v>
          </cell>
        </row>
        <row r="1143">
          <cell r="B1143" t="str">
            <v>ライフパートナーいとう湊町店</v>
          </cell>
        </row>
        <row r="1144">
          <cell r="B1144" t="str">
            <v>ヤマモトデンキ</v>
          </cell>
        </row>
        <row r="1145">
          <cell r="B1145" t="str">
            <v>（有）チハラデンキ</v>
          </cell>
        </row>
        <row r="1146">
          <cell r="B1146" t="str">
            <v>株式会社でんきぱるなりた</v>
          </cell>
        </row>
        <row r="1147">
          <cell r="B1147" t="str">
            <v>カタヤマデンキ</v>
          </cell>
        </row>
        <row r="1148">
          <cell r="B1148" t="str">
            <v>（有）岩本電機</v>
          </cell>
        </row>
        <row r="1149">
          <cell r="B1149" t="str">
            <v>アベデンキ</v>
          </cell>
        </row>
        <row r="1150">
          <cell r="B1150" t="str">
            <v>有）村上電化センタ－</v>
          </cell>
        </row>
        <row r="1151">
          <cell r="B1151" t="str">
            <v>サイトウ電化サ－ビス</v>
          </cell>
        </row>
        <row r="1152">
          <cell r="B1152" t="str">
            <v>すまいるプラザＣ袖ヶ浦ＨＩＳ店</v>
          </cell>
        </row>
        <row r="1153">
          <cell r="B1153" t="str">
            <v>ｅ－Ｌｉｆｅ　のじま</v>
          </cell>
        </row>
        <row r="1154">
          <cell r="B1154" t="str">
            <v>ｅ－Ｌｉｆｅ　タケダ</v>
          </cell>
        </row>
        <row r="1155">
          <cell r="B1155" t="str">
            <v>（株）ｅ－Ｌｉｆｅ　本部</v>
          </cell>
        </row>
        <row r="1156">
          <cell r="B1156" t="str">
            <v>パナクレール　さくらい</v>
          </cell>
        </row>
        <row r="1157">
          <cell r="B1157" t="str">
            <v>パナオックス</v>
          </cell>
        </row>
        <row r="1158">
          <cell r="B1158" t="str">
            <v>大洋電気商会</v>
          </cell>
        </row>
        <row r="1159">
          <cell r="B1159" t="str">
            <v>マルト電器商会</v>
          </cell>
        </row>
        <row r="1160">
          <cell r="B1160" t="str">
            <v>（有）家電ノ村松</v>
          </cell>
        </row>
        <row r="1161">
          <cell r="B1161" t="str">
            <v>久保電気</v>
          </cell>
        </row>
        <row r="1162">
          <cell r="B1162" t="str">
            <v>有限会社ワイ、エスデンキ</v>
          </cell>
        </row>
        <row r="1163">
          <cell r="B1163" t="str">
            <v>リペアハウス．オーニシ</v>
          </cell>
        </row>
        <row r="1164">
          <cell r="B1164" t="str">
            <v>ジヨイスササキ</v>
          </cell>
        </row>
        <row r="1165">
          <cell r="B1165" t="str">
            <v>（有）高梨電器</v>
          </cell>
        </row>
        <row r="1166">
          <cell r="B1166" t="str">
            <v>アイワデンキ</v>
          </cell>
        </row>
        <row r="1167">
          <cell r="B1167" t="str">
            <v>（有）君塚電器</v>
          </cell>
        </row>
        <row r="1168">
          <cell r="B1168" t="str">
            <v>ウイング　タカハシ</v>
          </cell>
        </row>
        <row r="1169">
          <cell r="B1169" t="str">
            <v>Ｐｌｕｇ－ｉｎ　トミナガ</v>
          </cell>
        </row>
        <row r="1170">
          <cell r="B1170" t="str">
            <v>鳥海電機商会</v>
          </cell>
        </row>
        <row r="1171">
          <cell r="B1171" t="str">
            <v>有限会社パナロードたかはし</v>
          </cell>
        </row>
        <row r="1172">
          <cell r="B1172" t="str">
            <v>（有）サンエースなかじま</v>
          </cell>
        </row>
        <row r="1173">
          <cell r="B1173" t="str">
            <v>（有）双立電機</v>
          </cell>
        </row>
        <row r="1174">
          <cell r="B1174" t="str">
            <v>ツチヤデンキ</v>
          </cell>
        </row>
        <row r="1175">
          <cell r="B1175" t="str">
            <v>パナクレール　みやざき</v>
          </cell>
        </row>
        <row r="1176">
          <cell r="B1176" t="str">
            <v>ライフパートナー　シーズあきば</v>
          </cell>
        </row>
        <row r="1177">
          <cell r="B1177" t="str">
            <v>よねもとでんき</v>
          </cell>
        </row>
        <row r="1178">
          <cell r="B1178" t="str">
            <v>（有）宇野沢楽只堂</v>
          </cell>
        </row>
        <row r="1179">
          <cell r="B1179" t="str">
            <v>（有）ライフプラザすえよし</v>
          </cell>
        </row>
        <row r="1180">
          <cell r="B1180" t="str">
            <v>（有）白浜電気</v>
          </cell>
        </row>
        <row r="1181">
          <cell r="B1181" t="str">
            <v>（有）片岡時計電器店</v>
          </cell>
        </row>
        <row r="1182">
          <cell r="B1182" t="str">
            <v>でんきのＳＳＳ</v>
          </cell>
        </row>
        <row r="1183">
          <cell r="B1183" t="str">
            <v>ｅ－Ｌｉｆｅ　みやうち</v>
          </cell>
        </row>
        <row r="1184">
          <cell r="B1184" t="str">
            <v>飯島電機</v>
          </cell>
        </row>
        <row r="1185">
          <cell r="B1185" t="str">
            <v>タムラテレビ</v>
          </cell>
        </row>
        <row r="1186">
          <cell r="B1186" t="str">
            <v>安井電気</v>
          </cell>
        </row>
        <row r="1187">
          <cell r="B1187" t="str">
            <v>（株）メディア　ツカモト</v>
          </cell>
        </row>
        <row r="1188">
          <cell r="B1188" t="str">
            <v>ｅ－Ｌｉｆｅ　なかむら</v>
          </cell>
        </row>
        <row r="1189">
          <cell r="B1189" t="str">
            <v>（有）精工堂電器商会</v>
          </cell>
        </row>
        <row r="1190">
          <cell r="B1190" t="str">
            <v>（株）ツクモデンキ</v>
          </cell>
        </row>
        <row r="1191">
          <cell r="B1191" t="str">
            <v>電化ショ－ル－ム小原</v>
          </cell>
        </row>
        <row r="1192">
          <cell r="B1192" t="str">
            <v>高寺電機</v>
          </cell>
        </row>
        <row r="1193">
          <cell r="B1193" t="str">
            <v>ｅ－Ｌｉｆｅ　はせがわ</v>
          </cell>
        </row>
        <row r="1194">
          <cell r="B1194" t="str">
            <v>（有）ナベック</v>
          </cell>
        </row>
        <row r="1195">
          <cell r="B1195" t="str">
            <v>ｅ－Ｌｉｆｅ　なかむら匝瑳店</v>
          </cell>
        </row>
        <row r="1196">
          <cell r="B1196" t="str">
            <v>ＰｒｏＬｉｎｋ　みゆき</v>
          </cell>
        </row>
        <row r="1197">
          <cell r="B1197" t="str">
            <v>有限会社　ヤハタ電機商会</v>
          </cell>
        </row>
        <row r="1198">
          <cell r="B1198" t="str">
            <v>中央電気商会</v>
          </cell>
        </row>
        <row r="1199">
          <cell r="B1199" t="str">
            <v>（有）宮川電器</v>
          </cell>
        </row>
        <row r="1200">
          <cell r="B1200" t="str">
            <v>（有）山田電気商会</v>
          </cell>
        </row>
        <row r="1201">
          <cell r="B1201" t="str">
            <v>ツクモデンキ　都賀店</v>
          </cell>
        </row>
        <row r="1202">
          <cell r="B1202" t="str">
            <v>タナカデンキ</v>
          </cell>
        </row>
        <row r="1203">
          <cell r="B1203" t="str">
            <v>（有）大和電器</v>
          </cell>
        </row>
        <row r="1204">
          <cell r="B1204" t="str">
            <v>ＰｒｏＬｉｎｋ　おざわ</v>
          </cell>
        </row>
        <row r="1205">
          <cell r="B1205" t="str">
            <v>有）オカモトデンキ</v>
          </cell>
        </row>
        <row r="1206">
          <cell r="B1206" t="str">
            <v>ｅ－Ｌｉｆｅ　やまぎし</v>
          </cell>
        </row>
        <row r="1207">
          <cell r="B1207" t="str">
            <v>つるおかでんき</v>
          </cell>
        </row>
        <row r="1208">
          <cell r="B1208" t="str">
            <v>株式会社マツドサンヨー</v>
          </cell>
        </row>
        <row r="1209">
          <cell r="B1209" t="str">
            <v>有）アキバ電器</v>
          </cell>
        </row>
        <row r="1210">
          <cell r="B1210" t="str">
            <v>大川電器　　佐倉店</v>
          </cell>
        </row>
        <row r="1211">
          <cell r="B1211" t="str">
            <v>臼井電器</v>
          </cell>
        </row>
        <row r="1212">
          <cell r="B1212" t="str">
            <v>いしたに電器</v>
          </cell>
        </row>
        <row r="1213">
          <cell r="B1213" t="str">
            <v>プラス・ショップ　ＩＴＯ</v>
          </cell>
        </row>
        <row r="1214">
          <cell r="B1214" t="str">
            <v>株）半田電気</v>
          </cell>
        </row>
        <row r="1215">
          <cell r="B1215" t="str">
            <v>プラス・ショップ　ニシザカ</v>
          </cell>
        </row>
        <row r="1216">
          <cell r="B1216" t="str">
            <v>プラス・ショップ　明光</v>
          </cell>
        </row>
        <row r="1217">
          <cell r="B1217" t="str">
            <v>（株）田中電気商会</v>
          </cell>
        </row>
        <row r="1218">
          <cell r="B1218" t="str">
            <v>ＢＡＲＡＫＩ　いしでん</v>
          </cell>
        </row>
        <row r="1219">
          <cell r="B1219" t="str">
            <v>すまいるプラザＣアイシン店</v>
          </cell>
        </row>
        <row r="1220">
          <cell r="B1220" t="str">
            <v>ツダヌマ電器（株）大久保店</v>
          </cell>
        </row>
        <row r="1221">
          <cell r="B1221" t="str">
            <v>ツダヌマ電器（株）本部</v>
          </cell>
        </row>
        <row r="1222">
          <cell r="B1222" t="str">
            <v>ツダヌマ電器（株）　倉庫</v>
          </cell>
        </row>
        <row r="1223">
          <cell r="B1223" t="str">
            <v>ツダヌマ電器　米本店</v>
          </cell>
        </row>
        <row r="1224">
          <cell r="B1224" t="str">
            <v>ツダヌマ電器（株）高根木戸店</v>
          </cell>
        </row>
        <row r="1225">
          <cell r="B1225" t="str">
            <v>プラス・ショップ　ヨシザワ</v>
          </cell>
        </row>
        <row r="1226">
          <cell r="B1226" t="str">
            <v>ライフパートナーいとう</v>
          </cell>
        </row>
        <row r="1227">
          <cell r="B1227" t="str">
            <v>（株）フィットうえはら</v>
          </cell>
        </row>
        <row r="1228">
          <cell r="B1228" t="str">
            <v>（株）ながしま電器</v>
          </cell>
        </row>
        <row r="1229">
          <cell r="B1229" t="str">
            <v>株式会社プラス・ショップ</v>
          </cell>
        </row>
        <row r="1230">
          <cell r="B1230" t="str">
            <v>プラス・ショップ　むらやま</v>
          </cell>
        </row>
        <row r="1231">
          <cell r="B1231" t="str">
            <v>プラス・ショップ　ムラタ</v>
          </cell>
        </row>
        <row r="1232">
          <cell r="B1232" t="str">
            <v>プラス・ショップ　光陽</v>
          </cell>
        </row>
        <row r="1233">
          <cell r="B1233" t="str">
            <v>プラス・ショップ　ナンモ本部店</v>
          </cell>
        </row>
        <row r="1234">
          <cell r="B1234" t="str">
            <v>プラス・ショップ　習志野</v>
          </cell>
        </row>
        <row r="1235">
          <cell r="B1235" t="str">
            <v>（有）青山デンキプラザ</v>
          </cell>
        </row>
        <row r="1236">
          <cell r="B1236" t="str">
            <v>カツタ電気（有）</v>
          </cell>
        </row>
        <row r="1237">
          <cell r="B1237" t="str">
            <v>ＰｒｏＬｉｎｋ　中央野田店</v>
          </cell>
        </row>
        <row r="1238">
          <cell r="B1238" t="str">
            <v>パ－ム　フレンディオオクマ</v>
          </cell>
        </row>
        <row r="1239">
          <cell r="B1239" t="str">
            <v>（有）シバタ電機</v>
          </cell>
        </row>
        <row r="1240">
          <cell r="B1240" t="str">
            <v>（株）八三電機</v>
          </cell>
        </row>
        <row r="1241">
          <cell r="B1241" t="str">
            <v>株式会社ＰｒｏＬｉｎｋ</v>
          </cell>
        </row>
        <row r="1242">
          <cell r="B1242" t="str">
            <v>ハタケヤマデンキ</v>
          </cell>
        </row>
        <row r="1243">
          <cell r="B1243" t="str">
            <v>モリイチデンキ　鈴木店</v>
          </cell>
        </row>
        <row r="1244">
          <cell r="B1244" t="str">
            <v>（株）宇田川電機</v>
          </cell>
        </row>
        <row r="1245">
          <cell r="B1245" t="str">
            <v>（有）大井電気商会</v>
          </cell>
        </row>
        <row r="1246">
          <cell r="B1246" t="str">
            <v>（有）久我電気商会</v>
          </cell>
        </row>
        <row r="1247">
          <cell r="B1247" t="str">
            <v>（株）コマ電機商会</v>
          </cell>
        </row>
        <row r="1248">
          <cell r="B1248" t="str">
            <v>パ－ム　ザマ</v>
          </cell>
        </row>
        <row r="1249">
          <cell r="B1249" t="str">
            <v>千葉照明</v>
          </cell>
        </row>
        <row r="1250">
          <cell r="B1250" t="str">
            <v>パナクレ－ル　つるた</v>
          </cell>
        </row>
        <row r="1251">
          <cell r="B1251" t="str">
            <v>ＰｒｏＬｉｎｋ　ひばり堂</v>
          </cell>
        </row>
        <row r="1252">
          <cell r="B1252" t="str">
            <v>（有）矢口電機</v>
          </cell>
        </row>
        <row r="1253">
          <cell r="B1253" t="str">
            <v>（株）薮崎電気</v>
          </cell>
        </row>
        <row r="1254">
          <cell r="B1254" t="str">
            <v>ＰｒｏＬｉｎｋ　ラーク</v>
          </cell>
        </row>
        <row r="1255">
          <cell r="B1255" t="str">
            <v>ＰｒｏＬｉｎｋ　かわの本部店</v>
          </cell>
        </row>
        <row r="1256">
          <cell r="B1256" t="str">
            <v>ＰｒｏＬｉｎｋ　かわの我孫子店</v>
          </cell>
        </row>
        <row r="1257">
          <cell r="B1257" t="str">
            <v>はしもと電器</v>
          </cell>
        </row>
        <row r="1258">
          <cell r="B1258" t="str">
            <v>パ－ム　エポックタナカ</v>
          </cell>
        </row>
        <row r="1259">
          <cell r="B1259" t="str">
            <v>パナクレ－ル　こばやし</v>
          </cell>
        </row>
        <row r="1260">
          <cell r="B1260" t="str">
            <v>株式会社　電化ライフ　カゴタニ</v>
          </cell>
        </row>
        <row r="1261">
          <cell r="B1261" t="str">
            <v>ＰｒｏＬｉｎｋ　シンザワ</v>
          </cell>
        </row>
        <row r="1262">
          <cell r="B1262" t="str">
            <v>ＰｒｏＬｉｎｋ　石橋</v>
          </cell>
        </row>
        <row r="1263">
          <cell r="B1263" t="str">
            <v>パ－ム　コバタ</v>
          </cell>
        </row>
        <row r="1264">
          <cell r="B1264" t="str">
            <v>有）ト－マツデンキ</v>
          </cell>
        </row>
        <row r="1265">
          <cell r="B1265" t="str">
            <v>（有）麓電気商会</v>
          </cell>
        </row>
        <row r="1266">
          <cell r="B1266" t="str">
            <v>（株）電化のマンセイ</v>
          </cell>
        </row>
        <row r="1267">
          <cell r="B1267" t="str">
            <v>ＰｒｏＬｉｎｋ　ムラカミ</v>
          </cell>
        </row>
        <row r="1268">
          <cell r="B1268" t="str">
            <v>あおき電器</v>
          </cell>
        </row>
        <row r="1269">
          <cell r="B1269" t="str">
            <v>パ－ム　コバタ馬橋店</v>
          </cell>
        </row>
        <row r="1270">
          <cell r="B1270" t="str">
            <v>有）二興電気</v>
          </cell>
        </row>
        <row r="1271">
          <cell r="B1271" t="str">
            <v>ＰｒｏＬｉｎｋ　ササキ</v>
          </cell>
        </row>
        <row r="1272">
          <cell r="B1272" t="str">
            <v>株式会社パルコンドウ</v>
          </cell>
        </row>
        <row r="1273">
          <cell r="B1273" t="str">
            <v>（有）サトミ電気</v>
          </cell>
        </row>
        <row r="1274">
          <cell r="B1274" t="str">
            <v>（有）サンワ電機販売</v>
          </cell>
        </row>
        <row r="1275">
          <cell r="B1275" t="str">
            <v>パ－ム　ウィングホンダ</v>
          </cell>
        </row>
        <row r="1276">
          <cell r="B1276" t="str">
            <v>有）石井電化</v>
          </cell>
        </row>
        <row r="1277">
          <cell r="B1277" t="str">
            <v>（有）高橋テレビ店</v>
          </cell>
        </row>
        <row r="1278">
          <cell r="B1278" t="str">
            <v>（株）モリデンキ</v>
          </cell>
        </row>
        <row r="1279">
          <cell r="B1279" t="str">
            <v>（有）江沢電器</v>
          </cell>
        </row>
        <row r="1280">
          <cell r="B1280" t="str">
            <v>Ｐｌｕｇ－ｉｎ　ニシムラ</v>
          </cell>
        </row>
        <row r="1281">
          <cell r="B1281" t="str">
            <v>有）グリーンハウスヤマダ</v>
          </cell>
        </row>
        <row r="1282">
          <cell r="B1282" t="str">
            <v>ニューライフ　しみず</v>
          </cell>
        </row>
        <row r="1283">
          <cell r="B1283" t="str">
            <v>Ｐｌｕｇ－ｉｎ　いしい木更津店</v>
          </cell>
        </row>
        <row r="1284">
          <cell r="B1284" t="str">
            <v>Ｐｌｕｇ－ｉｎ　いしい畑沢店</v>
          </cell>
        </row>
        <row r="1285">
          <cell r="B1285" t="str">
            <v>Ｐｌｕｇ－ｉｎ　おぐら</v>
          </cell>
        </row>
        <row r="1286">
          <cell r="B1286" t="str">
            <v>スワダ電器店</v>
          </cell>
        </row>
        <row r="1287">
          <cell r="B1287" t="str">
            <v>Ｐｌｕｇ－ｉｎ　いしい松丘店</v>
          </cell>
        </row>
        <row r="1288">
          <cell r="B1288" t="str">
            <v>Ｐｌｕｇ－ｉｎ　本部</v>
          </cell>
        </row>
        <row r="1289">
          <cell r="B1289" t="str">
            <v>ヤマダデンキ　君津店</v>
          </cell>
        </row>
        <row r="1290">
          <cell r="B1290" t="str">
            <v>Ｐｌｕｇ－ｉｎ　ヤマダ</v>
          </cell>
        </row>
        <row r="1291">
          <cell r="B1291" t="str">
            <v>（有）イシイデンキ</v>
          </cell>
        </row>
        <row r="1292">
          <cell r="B1292" t="str">
            <v>（有）小駒ラジオ店</v>
          </cell>
        </row>
        <row r="1293">
          <cell r="B1293" t="str">
            <v>（有）石井電化センタ－</v>
          </cell>
        </row>
        <row r="1294">
          <cell r="B1294" t="str">
            <v>小熊電気商会</v>
          </cell>
        </row>
        <row r="1295">
          <cell r="B1295" t="str">
            <v>Ｐｌｕｇ－ｉｎ　タニ</v>
          </cell>
        </row>
        <row r="1296">
          <cell r="B1296" t="str">
            <v>すまいるプラザＣ須藤店</v>
          </cell>
        </row>
        <row r="1297">
          <cell r="B1297" t="str">
            <v>（有）ツユザキ電器</v>
          </cell>
        </row>
        <row r="1298">
          <cell r="B1298" t="str">
            <v>有）Ｊｏｉｎカツナン</v>
          </cell>
        </row>
        <row r="1299">
          <cell r="B1299" t="str">
            <v>すまいるプラザチェーン仲店</v>
          </cell>
        </row>
        <row r="1300">
          <cell r="B1300" t="str">
            <v>（有）ミウラ電気商会</v>
          </cell>
        </row>
        <row r="1301">
          <cell r="B1301" t="str">
            <v>ナカノデンキ</v>
          </cell>
        </row>
        <row r="1302">
          <cell r="B1302" t="str">
            <v>ア－ト電器</v>
          </cell>
        </row>
        <row r="1303">
          <cell r="B1303" t="str">
            <v>ＰｒｏＬｉｎｋ　日の出</v>
          </cell>
        </row>
        <row r="1304">
          <cell r="B1304" t="str">
            <v>すまいるプラザチェーン本部</v>
          </cell>
        </row>
        <row r="1305">
          <cell r="B1305" t="str">
            <v>マツダ電器</v>
          </cell>
        </row>
        <row r="1306">
          <cell r="B1306" t="str">
            <v>すまいるプラザＣ本部店きたざわ</v>
          </cell>
        </row>
        <row r="1307">
          <cell r="B1307" t="str">
            <v>パ－ム　タカセ</v>
          </cell>
        </row>
        <row r="1308">
          <cell r="B1308" t="str">
            <v>有）宇田川電器</v>
          </cell>
        </row>
        <row r="1309">
          <cell r="B1309" t="str">
            <v>株式会社　エルク</v>
          </cell>
        </row>
        <row r="1310">
          <cell r="B1310" t="str">
            <v>タカハシデンキ株式会社</v>
          </cell>
        </row>
        <row r="1311">
          <cell r="B1311" t="str">
            <v>有限会社住吉電器　赤羽店</v>
          </cell>
        </row>
        <row r="1312">
          <cell r="B1312" t="str">
            <v>株式会社まさご電機</v>
          </cell>
        </row>
        <row r="1313">
          <cell r="B1313" t="str">
            <v>株式会社まさご電機浦安店</v>
          </cell>
        </row>
        <row r="1314">
          <cell r="B1314" t="str">
            <v>パナピット　あまの</v>
          </cell>
        </row>
        <row r="1315">
          <cell r="B1315" t="str">
            <v>ライフテクト　イトウ</v>
          </cell>
        </row>
        <row r="1316">
          <cell r="B1316" t="str">
            <v>パナピット　こやまでんき</v>
          </cell>
        </row>
        <row r="1317">
          <cell r="B1317" t="str">
            <v>（株）田中テレビサ－ビス</v>
          </cell>
        </row>
        <row r="1318">
          <cell r="B1318" t="str">
            <v>パナピット　みやかわ</v>
          </cell>
        </row>
        <row r="1319">
          <cell r="B1319" t="str">
            <v>パナピット　フジタ</v>
          </cell>
        </row>
        <row r="1320">
          <cell r="B1320" t="str">
            <v>株式会社　ヤスダ電器</v>
          </cell>
        </row>
        <row r="1321">
          <cell r="B1321" t="str">
            <v>パナピット　しもとり</v>
          </cell>
        </row>
        <row r="1322">
          <cell r="B1322" t="str">
            <v>パナピット　日野</v>
          </cell>
        </row>
        <row r="1323">
          <cell r="B1323" t="str">
            <v>パナピット　おがわ</v>
          </cell>
        </row>
        <row r="1324">
          <cell r="B1324" t="str">
            <v>ムラカミ電気商会</v>
          </cell>
        </row>
        <row r="1325">
          <cell r="B1325" t="str">
            <v>志村電機商会</v>
          </cell>
        </row>
        <row r="1326">
          <cell r="B1326" t="str">
            <v>山本電機（株）</v>
          </cell>
        </row>
        <row r="1327">
          <cell r="B1327" t="str">
            <v>ライフテクト　ウチダ</v>
          </cell>
        </row>
        <row r="1328">
          <cell r="B1328" t="str">
            <v>川辺電気</v>
          </cell>
        </row>
        <row r="1329">
          <cell r="B1329" t="str">
            <v>有限会社　北村電気商会</v>
          </cell>
        </row>
        <row r="1330">
          <cell r="B1330" t="str">
            <v>生活彩館ニシムラ</v>
          </cell>
        </row>
        <row r="1331">
          <cell r="B1331" t="str">
            <v>ライフテクト　ベック</v>
          </cell>
        </row>
        <row r="1332">
          <cell r="B1332" t="str">
            <v>（株）ライフテクト　本部</v>
          </cell>
        </row>
        <row r="1333">
          <cell r="B1333" t="str">
            <v>ライフテクト　ヤマグチ商品Ｃ</v>
          </cell>
        </row>
        <row r="1334">
          <cell r="B1334" t="str">
            <v>ライフテクト　ヤマグチ</v>
          </cell>
        </row>
        <row r="1335">
          <cell r="B1335" t="str">
            <v>ライフテクト　ヤマグチ根岸</v>
          </cell>
        </row>
        <row r="1336">
          <cell r="B1336" t="str">
            <v>ライフテクト　ヤマグチサービス</v>
          </cell>
        </row>
        <row r="1337">
          <cell r="B1337" t="str">
            <v>でんきのイチカワ</v>
          </cell>
        </row>
        <row r="1338">
          <cell r="B1338" t="str">
            <v>有限会社　ワ－ルド電器</v>
          </cell>
        </row>
        <row r="1339">
          <cell r="B1339" t="str">
            <v>（有）デンキの　したら</v>
          </cell>
        </row>
        <row r="1340">
          <cell r="B1340" t="str">
            <v>電化の総合サ―ビスＥＣＳ</v>
          </cell>
        </row>
        <row r="1341">
          <cell r="B1341" t="str">
            <v>（株）ジャストオン</v>
          </cell>
        </row>
        <row r="1342">
          <cell r="B1342" t="str">
            <v>（有）エーエス電器</v>
          </cell>
        </row>
        <row r="1343">
          <cell r="B1343" t="str">
            <v>（有）ムトウデンキ</v>
          </cell>
        </row>
        <row r="1344">
          <cell r="B1344" t="str">
            <v>（有）　信濃無線</v>
          </cell>
        </row>
        <row r="1345">
          <cell r="B1345" t="str">
            <v>今原電機</v>
          </cell>
        </row>
        <row r="1346">
          <cell r="B1346" t="str">
            <v>株式会社　フクダヤ</v>
          </cell>
        </row>
        <row r="1347">
          <cell r="B1347" t="str">
            <v>（有）　フタバ</v>
          </cell>
        </row>
        <row r="1348">
          <cell r="B1348" t="str">
            <v>（株）三栄商会</v>
          </cell>
        </row>
        <row r="1349">
          <cell r="B1349" t="str">
            <v>星野電器（株）</v>
          </cell>
        </row>
        <row r="1350">
          <cell r="B1350" t="str">
            <v>（株）　野村電気　柴又</v>
          </cell>
        </row>
        <row r="1351">
          <cell r="B1351" t="str">
            <v>（有）　本山テレビ商会</v>
          </cell>
        </row>
        <row r="1352">
          <cell r="B1352" t="str">
            <v>ノムラ　ムセン</v>
          </cell>
        </row>
        <row r="1353">
          <cell r="B1353" t="str">
            <v>（株）　電器堂</v>
          </cell>
        </row>
        <row r="1354">
          <cell r="B1354" t="str">
            <v>（有）東京テレビサービス</v>
          </cell>
        </row>
        <row r="1355">
          <cell r="B1355" t="str">
            <v>クサマデンキ（株）</v>
          </cell>
        </row>
        <row r="1356">
          <cell r="B1356" t="str">
            <v>生活彩館　むらやま電器</v>
          </cell>
        </row>
        <row r="1357">
          <cell r="B1357" t="str">
            <v>株式会社　古城家電</v>
          </cell>
        </row>
        <row r="1358">
          <cell r="B1358" t="str">
            <v>小岩家電お花茶屋店</v>
          </cell>
        </row>
        <row r="1359">
          <cell r="B1359" t="str">
            <v>大澤電器サービス</v>
          </cell>
        </row>
        <row r="1360">
          <cell r="B1360" t="str">
            <v>（株）大垣電器</v>
          </cell>
        </row>
        <row r="1361">
          <cell r="B1361" t="str">
            <v>（有）さとうでんきサービス</v>
          </cell>
        </row>
        <row r="1362">
          <cell r="B1362" t="str">
            <v>（有）マサミツ電気</v>
          </cell>
        </row>
        <row r="1363">
          <cell r="B1363" t="str">
            <v>江戸川電化フルタ</v>
          </cell>
        </row>
        <row r="1364">
          <cell r="B1364" t="str">
            <v>アオヤマ電器</v>
          </cell>
        </row>
        <row r="1365">
          <cell r="B1365" t="str">
            <v>株式会社　小岩家電</v>
          </cell>
        </row>
        <row r="1366">
          <cell r="B1366" t="str">
            <v>（株）　アイデン</v>
          </cell>
        </row>
        <row r="1367">
          <cell r="B1367" t="str">
            <v>生活彩館　かさい電器（株）</v>
          </cell>
        </row>
        <row r="1368">
          <cell r="B1368" t="str">
            <v>生活彩館　もりよし電器</v>
          </cell>
        </row>
        <row r="1369">
          <cell r="B1369" t="str">
            <v>（株）マキノインクス</v>
          </cell>
        </row>
        <row r="1370">
          <cell r="B1370" t="str">
            <v>（有）　長沼電気商会（江北）</v>
          </cell>
        </row>
        <row r="1371">
          <cell r="B1371" t="str">
            <v>杉下電器商会</v>
          </cell>
        </row>
        <row r="1372">
          <cell r="B1372" t="str">
            <v>生活彩館　（有）ルックマルゼン</v>
          </cell>
        </row>
        <row r="1373">
          <cell r="B1373" t="str">
            <v>エニータイム　エイデン</v>
          </cell>
        </row>
        <row r="1374">
          <cell r="B1374" t="str">
            <v>有限会社　石川電器</v>
          </cell>
        </row>
        <row r="1375">
          <cell r="B1375" t="str">
            <v>ＡＶＡＮＴ　レッツヤマギシＰ１</v>
          </cell>
        </row>
        <row r="1376">
          <cell r="B1376" t="str">
            <v>エニータイム　（有）セイノ電器</v>
          </cell>
        </row>
        <row r="1377">
          <cell r="B1377" t="str">
            <v>市原電化サービス</v>
          </cell>
        </row>
        <row r="1378">
          <cell r="B1378" t="str">
            <v>パナリブＶＩＶＩＤトーシン</v>
          </cell>
        </row>
        <row r="1379">
          <cell r="B1379" t="str">
            <v>ＡＶＡＮＴ　レッツヤマギシＰ２</v>
          </cell>
        </row>
        <row r="1380">
          <cell r="B1380" t="str">
            <v>生活彩館（有）キシモトデンキ</v>
          </cell>
        </row>
        <row r="1381">
          <cell r="B1381" t="str">
            <v>生活彩館　石井電気</v>
          </cell>
        </row>
        <row r="1382">
          <cell r="B1382" t="str">
            <v>生活彩館キシモトデンキ八潮店</v>
          </cell>
        </row>
        <row r="1383">
          <cell r="B1383" t="str">
            <v>（有）　コガイ電気商会</v>
          </cell>
        </row>
        <row r="1384">
          <cell r="B1384" t="str">
            <v>（有）デンキ館　ノバ</v>
          </cell>
        </row>
        <row r="1385">
          <cell r="B1385" t="str">
            <v>（有）久保田商店</v>
          </cell>
        </row>
        <row r="1386">
          <cell r="B1386" t="str">
            <v>（株）デンカショップ　ライフ</v>
          </cell>
        </row>
        <row r="1387">
          <cell r="B1387" t="str">
            <v>有限会社　エフシートムス</v>
          </cell>
        </row>
        <row r="1388">
          <cell r="B1388" t="str">
            <v>（株）　近藤電機商会</v>
          </cell>
        </row>
        <row r="1389">
          <cell r="B1389" t="str">
            <v>生活彩館　さかえ電気</v>
          </cell>
        </row>
        <row r="1390">
          <cell r="B1390" t="str">
            <v>生活彩館　いしづ電器</v>
          </cell>
        </row>
        <row r="1391">
          <cell r="B1391" t="str">
            <v>（株）サンエス電気</v>
          </cell>
        </row>
        <row r="1392">
          <cell r="B1392" t="str">
            <v>（有）　杉田電機商会　（台東）</v>
          </cell>
        </row>
        <row r="1393">
          <cell r="B1393" t="str">
            <v>有限会社ひばり堂　ラーク電器</v>
          </cell>
        </row>
        <row r="1394">
          <cell r="B1394" t="str">
            <v>（株）　サトウ電化サービス</v>
          </cell>
        </row>
        <row r="1395">
          <cell r="B1395" t="str">
            <v>マイハラ電機</v>
          </cell>
        </row>
        <row r="1396">
          <cell r="B1396" t="str">
            <v>東陽電気（株）東陽店</v>
          </cell>
        </row>
        <row r="1397">
          <cell r="B1397" t="str">
            <v>合資会社　伊藤商店</v>
          </cell>
        </row>
        <row r="1398">
          <cell r="B1398" t="str">
            <v>（有）ワタナベレック</v>
          </cell>
        </row>
        <row r="1399">
          <cell r="B1399" t="str">
            <v>東陽電気（株）設備営業課</v>
          </cell>
        </row>
        <row r="1400">
          <cell r="B1400" t="str">
            <v>（有）大橋電気商会（鐘ケ渕）</v>
          </cell>
        </row>
        <row r="1401">
          <cell r="B1401" t="str">
            <v>磯電気商会</v>
          </cell>
        </row>
        <row r="1402">
          <cell r="B1402" t="str">
            <v>小沢電気商会</v>
          </cell>
        </row>
        <row r="1403">
          <cell r="B1403" t="str">
            <v>（株）電　子　堂</v>
          </cell>
        </row>
        <row r="1404">
          <cell r="B1404" t="str">
            <v>（株）三　晃　電　機</v>
          </cell>
        </row>
        <row r="1405">
          <cell r="B1405" t="str">
            <v>有限会社　海老名電機</v>
          </cell>
        </row>
        <row r="1406">
          <cell r="B1406" t="str">
            <v>（株）清　水　電　気</v>
          </cell>
        </row>
        <row r="1407">
          <cell r="B1407" t="str">
            <v>（有）渋　谷　電　機</v>
          </cell>
        </row>
        <row r="1408">
          <cell r="B1408" t="str">
            <v>安藤テレビ商会</v>
          </cell>
        </row>
        <row r="1409">
          <cell r="B1409" t="str">
            <v>木　所　電　器　店</v>
          </cell>
        </row>
        <row r="1410">
          <cell r="B1410" t="str">
            <v>（株）　優　工　社</v>
          </cell>
        </row>
        <row r="1411">
          <cell r="B1411" t="str">
            <v>（株）ワタナベ電器サービス</v>
          </cell>
        </row>
        <row r="1412">
          <cell r="B1412" t="str">
            <v>（有）ヤマザキ電化</v>
          </cell>
        </row>
        <row r="1413">
          <cell r="B1413" t="str">
            <v>東　洋　電　機　産　業（株）</v>
          </cell>
        </row>
        <row r="1414">
          <cell r="B1414" t="str">
            <v>（有）マツムラデンキ</v>
          </cell>
        </row>
        <row r="1415">
          <cell r="B1415" t="str">
            <v>（有）ヤマザキ電化　梅屋敷店</v>
          </cell>
        </row>
        <row r="1416">
          <cell r="B1416" t="str">
            <v>（有）スヤマ家電</v>
          </cell>
        </row>
        <row r="1417">
          <cell r="B1417" t="str">
            <v>さいとうでんき</v>
          </cell>
        </row>
        <row r="1418">
          <cell r="B1418" t="str">
            <v>（株）ワタナベ電器サービス池上</v>
          </cell>
        </row>
        <row r="1419">
          <cell r="B1419" t="str">
            <v>くらしテックヨネヤマ蒲田店</v>
          </cell>
        </row>
        <row r="1420">
          <cell r="B1420" t="str">
            <v>（有）ヤマザキ電化　下丸子店</v>
          </cell>
        </row>
        <row r="1421">
          <cell r="B1421" t="str">
            <v>（有）テルミー電機</v>
          </cell>
        </row>
        <row r="1422">
          <cell r="B1422" t="str">
            <v>（有）マコト電機</v>
          </cell>
        </row>
        <row r="1423">
          <cell r="B1423" t="str">
            <v>（有）藤田電気商会</v>
          </cell>
        </row>
        <row r="1424">
          <cell r="B1424" t="str">
            <v>（有）ヤマザキ電化　久ケ原店</v>
          </cell>
        </row>
        <row r="1425">
          <cell r="B1425" t="str">
            <v>（株）ＶＩＰ　三晃</v>
          </cell>
        </row>
        <row r="1426">
          <cell r="B1426" t="str">
            <v>（株）パナハルス三晃　蒲田店</v>
          </cell>
        </row>
        <row r="1427">
          <cell r="B1427" t="str">
            <v>（有）マツムラデンキ　石川台店</v>
          </cell>
        </row>
        <row r="1428">
          <cell r="B1428" t="str">
            <v>（株）パナハルス三晃</v>
          </cell>
        </row>
        <row r="1429">
          <cell r="B1429" t="str">
            <v>（有）ヤマザキ電化　池上館</v>
          </cell>
        </row>
        <row r="1430">
          <cell r="B1430" t="str">
            <v>（有）エコー電器</v>
          </cell>
        </row>
        <row r="1431">
          <cell r="B1431" t="str">
            <v>（有）ヤマザキ電化　鹿島田店</v>
          </cell>
        </row>
        <row r="1432">
          <cell r="B1432" t="str">
            <v>（株）サンコーフレックス</v>
          </cell>
        </row>
        <row r="1433">
          <cell r="B1433" t="str">
            <v>（有）田中無線</v>
          </cell>
        </row>
        <row r="1434">
          <cell r="B1434" t="str">
            <v>菊地電器大井店</v>
          </cell>
        </row>
        <row r="1435">
          <cell r="B1435" t="str">
            <v>（株）菊地電器</v>
          </cell>
        </row>
        <row r="1436">
          <cell r="B1436" t="str">
            <v>パナライフ　さか</v>
          </cell>
        </row>
        <row r="1437">
          <cell r="B1437" t="str">
            <v>（有）ウヅキデンキ</v>
          </cell>
        </row>
        <row r="1438">
          <cell r="B1438" t="str">
            <v>（株）村田電器商会　（喜多見）</v>
          </cell>
        </row>
        <row r="1439">
          <cell r="B1439" t="str">
            <v>（有）小林電気商会〈成城地区〉</v>
          </cell>
        </row>
        <row r="1440">
          <cell r="B1440" t="str">
            <v>（有）タチバナデンキ</v>
          </cell>
        </row>
        <row r="1441">
          <cell r="B1441" t="str">
            <v>株式会社ししど</v>
          </cell>
        </row>
        <row r="1442">
          <cell r="B1442" t="str">
            <v>（有）五十嵐電気</v>
          </cell>
        </row>
        <row r="1443">
          <cell r="B1443" t="str">
            <v>（有）信越電機</v>
          </cell>
        </row>
        <row r="1444">
          <cell r="B1444" t="str">
            <v>（株）パナ電器</v>
          </cell>
        </row>
        <row r="1445">
          <cell r="B1445" t="str">
            <v>（株）日の出電機　三軒茶屋店</v>
          </cell>
        </row>
        <row r="1446">
          <cell r="B1446" t="str">
            <v>（有）中島電化センター（桜ケ丘</v>
          </cell>
        </row>
        <row r="1447">
          <cell r="B1447" t="str">
            <v>（有）セキネデンキ</v>
          </cell>
        </row>
        <row r="1448">
          <cell r="B1448" t="str">
            <v>（有）電化サロンシナガワ</v>
          </cell>
        </row>
        <row r="1449">
          <cell r="B1449" t="str">
            <v>株式会社京王電業社成城店</v>
          </cell>
        </row>
        <row r="1450">
          <cell r="B1450" t="str">
            <v>石　塚　デ　ン　キ</v>
          </cell>
        </row>
        <row r="1451">
          <cell r="B1451" t="str">
            <v>（株）日の出電機　本社</v>
          </cell>
        </row>
        <row r="1452">
          <cell r="B1452" t="str">
            <v>（有）日の出　佐藤</v>
          </cell>
        </row>
        <row r="1453">
          <cell r="B1453" t="str">
            <v>電化パークいしの</v>
          </cell>
        </row>
        <row r="1454">
          <cell r="B1454" t="str">
            <v>アオキデンキ</v>
          </cell>
        </row>
        <row r="1455">
          <cell r="B1455" t="str">
            <v>（株）北　原　電　気　商　会</v>
          </cell>
        </row>
        <row r="1456">
          <cell r="B1456" t="str">
            <v>関　戸　電　気　商　会</v>
          </cell>
        </row>
        <row r="1457">
          <cell r="B1457" t="str">
            <v>（有）共栄電器　（洗足本店）</v>
          </cell>
        </row>
        <row r="1458">
          <cell r="B1458" t="str">
            <v>（有）東大でんき</v>
          </cell>
        </row>
        <row r="1459">
          <cell r="B1459" t="str">
            <v>（有）共栄電器加藤店</v>
          </cell>
        </row>
        <row r="1460">
          <cell r="B1460" t="str">
            <v>（株）日の出電機家電・住設セン</v>
          </cell>
        </row>
        <row r="1461">
          <cell r="B1461" t="str">
            <v>（株）電化のホシノ</v>
          </cell>
        </row>
        <row r="1462">
          <cell r="B1462" t="str">
            <v>東　大　電　気　株式会社</v>
          </cell>
        </row>
        <row r="1463">
          <cell r="B1463" t="str">
            <v>（株）三晃電気</v>
          </cell>
        </row>
        <row r="1464">
          <cell r="B1464" t="str">
            <v>（株）リビング　ニホンドウ</v>
          </cell>
        </row>
        <row r="1465">
          <cell r="B1465" t="str">
            <v>（株）　東　京　電　化</v>
          </cell>
        </row>
        <row r="1466">
          <cell r="B1466" t="str">
            <v>（有）パラックス</v>
          </cell>
        </row>
        <row r="1467">
          <cell r="B1467" t="str">
            <v>（有）わーるどデンキ</v>
          </cell>
        </row>
        <row r="1468">
          <cell r="B1468" t="str">
            <v>（株）日の出電機　白金店</v>
          </cell>
        </row>
        <row r="1469">
          <cell r="B1469" t="str">
            <v>（株）京王電業社本店</v>
          </cell>
        </row>
        <row r="1470">
          <cell r="B1470" t="str">
            <v>（株）アルプスデンキ原宿</v>
          </cell>
        </row>
        <row r="1471">
          <cell r="B1471" t="str">
            <v>（株）日の出電機商事部</v>
          </cell>
        </row>
        <row r="1472">
          <cell r="B1472" t="str">
            <v>株）日の出電機住設工事センター</v>
          </cell>
        </row>
        <row r="1473">
          <cell r="B1473" t="str">
            <v>（株）京王電業社　十号通店</v>
          </cell>
        </row>
        <row r="1474">
          <cell r="B1474" t="str">
            <v>（有）コンノ　不動通りの電気屋</v>
          </cell>
        </row>
        <row r="1475">
          <cell r="B1475" t="str">
            <v>（株）　三　平　商　会</v>
          </cell>
        </row>
        <row r="1476">
          <cell r="B1476" t="str">
            <v>今　野　電　機</v>
          </cell>
        </row>
        <row r="1477">
          <cell r="B1477" t="str">
            <v>（有）ワガヤ電気商会</v>
          </cell>
        </row>
        <row r="1478">
          <cell r="B1478" t="str">
            <v>（有）古田電気商会</v>
          </cell>
        </row>
        <row r="1479">
          <cell r="B1479" t="str">
            <v>（有）古川橋電気商会</v>
          </cell>
        </row>
        <row r="1480">
          <cell r="B1480" t="str">
            <v>浜野無線株式会社　芝店</v>
          </cell>
        </row>
        <row r="1481">
          <cell r="B1481" t="str">
            <v>小　　沢　　電　　気</v>
          </cell>
        </row>
        <row r="1482">
          <cell r="B1482" t="str">
            <v>ア　メ　ノ　モ　リ</v>
          </cell>
        </row>
        <row r="1483">
          <cell r="B1483" t="str">
            <v>中村電設</v>
          </cell>
        </row>
        <row r="1484">
          <cell r="B1484" t="str">
            <v>株式会社　アサヒソニック</v>
          </cell>
        </row>
        <row r="1485">
          <cell r="B1485" t="str">
            <v>（株）清和電機　本店</v>
          </cell>
        </row>
        <row r="1486">
          <cell r="B1486" t="str">
            <v>（有）中村電気商会　本店</v>
          </cell>
        </row>
        <row r="1487">
          <cell r="B1487" t="str">
            <v>（株）光明電機　　本店</v>
          </cell>
        </row>
        <row r="1488">
          <cell r="B1488" t="str">
            <v>（有）服部電気商会</v>
          </cell>
        </row>
        <row r="1489">
          <cell r="B1489" t="str">
            <v>中野）ナショナルブラザ－ス商会</v>
          </cell>
        </row>
        <row r="1490">
          <cell r="B1490" t="str">
            <v>大和田電機サ－ビス</v>
          </cell>
        </row>
        <row r="1491">
          <cell r="B1491" t="str">
            <v>（株）清和デンキ　江原店</v>
          </cell>
        </row>
        <row r="1492">
          <cell r="B1492" t="str">
            <v>（有）光明電機商会　桃園店</v>
          </cell>
        </row>
        <row r="1493">
          <cell r="B1493" t="str">
            <v>（有）　湯川電気商会</v>
          </cell>
        </row>
        <row r="1494">
          <cell r="B1494" t="str">
            <v>（有）渡辺商会</v>
          </cell>
        </row>
        <row r="1495">
          <cell r="B1495" t="str">
            <v>（有）榎本電機</v>
          </cell>
        </row>
        <row r="1496">
          <cell r="B1496" t="str">
            <v>（株）田中電気</v>
          </cell>
        </row>
        <row r="1497">
          <cell r="B1497" t="str">
            <v>（株）清和電機　和田店</v>
          </cell>
        </row>
        <row r="1498">
          <cell r="B1498" t="str">
            <v>（株）光進電機</v>
          </cell>
        </row>
        <row r="1499">
          <cell r="B1499" t="str">
            <v>（有）荻窪　共同電気</v>
          </cell>
        </row>
        <row r="1500">
          <cell r="B1500" t="str">
            <v>（有）光栄電器商会</v>
          </cell>
        </row>
        <row r="1501">
          <cell r="B1501" t="str">
            <v>（株）清和電機　方南店</v>
          </cell>
        </row>
        <row r="1502">
          <cell r="B1502" t="str">
            <v>長谷川電機商会</v>
          </cell>
        </row>
        <row r="1503">
          <cell r="B1503" t="str">
            <v>（有）清和電機　西荻店</v>
          </cell>
        </row>
        <row r="1504">
          <cell r="B1504" t="str">
            <v>ナショナルブラザ－ス商会</v>
          </cell>
        </row>
        <row r="1505">
          <cell r="B1505" t="str">
            <v>（有）エスエス　ミトモデンキ</v>
          </cell>
        </row>
        <row r="1506">
          <cell r="B1506" t="str">
            <v>（株）デンカランド</v>
          </cell>
        </row>
        <row r="1507">
          <cell r="B1507" t="str">
            <v>西口（有）長谷川電家商会</v>
          </cell>
        </row>
        <row r="1508">
          <cell r="B1508" t="str">
            <v>（有）英電社</v>
          </cell>
        </row>
        <row r="1509">
          <cell r="B1509" t="str">
            <v>くらしテック相川方南町店</v>
          </cell>
        </row>
        <row r="1510">
          <cell r="B1510" t="str">
            <v>アキラ電器</v>
          </cell>
        </row>
        <row r="1511">
          <cell r="B1511" t="str">
            <v>くらしテックミヨシヤ久我山店</v>
          </cell>
        </row>
        <row r="1512">
          <cell r="B1512" t="str">
            <v>（有）大野無線電気</v>
          </cell>
        </row>
        <row r="1513">
          <cell r="B1513" t="str">
            <v>株式会社　サテライト・ウェイブ</v>
          </cell>
        </row>
        <row r="1514">
          <cell r="B1514" t="str">
            <v>（株）ニシムラ電器</v>
          </cell>
        </row>
        <row r="1515">
          <cell r="B1515" t="str">
            <v>（有）ソノベ電機商会</v>
          </cell>
        </row>
        <row r="1516">
          <cell r="B1516" t="str">
            <v>シャイニー・こいけ</v>
          </cell>
        </row>
        <row r="1517">
          <cell r="B1517" t="str">
            <v>マ　チ　ダ　電　器</v>
          </cell>
        </row>
        <row r="1518">
          <cell r="B1518" t="str">
            <v>でんきのこだま</v>
          </cell>
        </row>
        <row r="1519">
          <cell r="B1519" t="str">
            <v>（有）ナカジマ電器</v>
          </cell>
        </row>
        <row r="1520">
          <cell r="B1520" t="str">
            <v>オ　ミ　デ　ン　キ</v>
          </cell>
        </row>
        <row r="1521">
          <cell r="B1521" t="str">
            <v>マエダ電器大泉店・パナックＭ</v>
          </cell>
        </row>
        <row r="1522">
          <cell r="B1522" t="str">
            <v>（有）マイコニック</v>
          </cell>
        </row>
        <row r="1523">
          <cell r="B1523" t="str">
            <v>エニータイム　ロッコウ</v>
          </cell>
        </row>
        <row r="1524">
          <cell r="B1524" t="str">
            <v>サウンド・サカタ（株）タケシゲ</v>
          </cell>
        </row>
        <row r="1525">
          <cell r="B1525" t="str">
            <v>有限会社　楯電気</v>
          </cell>
        </row>
        <row r="1526">
          <cell r="B1526" t="str">
            <v>イマイ電気</v>
          </cell>
        </row>
        <row r="1527">
          <cell r="B1527" t="str">
            <v>はぁふたいむ</v>
          </cell>
        </row>
        <row r="1528">
          <cell r="B1528" t="str">
            <v>くらしテック佐藤高田馬場店</v>
          </cell>
        </row>
        <row r="1529">
          <cell r="B1529" t="str">
            <v>（有）篠原電気</v>
          </cell>
        </row>
        <row r="1530">
          <cell r="B1530" t="str">
            <v>（有）遠山電気商会</v>
          </cell>
        </row>
        <row r="1531">
          <cell r="B1531" t="str">
            <v>（株）横関電気商会</v>
          </cell>
        </row>
        <row r="1532">
          <cell r="B1532" t="str">
            <v>（有）ノ－ブルテレビ商会</v>
          </cell>
        </row>
        <row r="1533">
          <cell r="B1533" t="str">
            <v>くらしテックサトウ北新宿店</v>
          </cell>
        </row>
        <row r="1534">
          <cell r="B1534" t="str">
            <v>美鈴デンキ</v>
          </cell>
        </row>
        <row r="1535">
          <cell r="B1535" t="str">
            <v>くらしテックサトウ戸山店</v>
          </cell>
        </row>
        <row r="1536">
          <cell r="B1536" t="str">
            <v>西澤電機商会</v>
          </cell>
        </row>
        <row r="1537">
          <cell r="B1537" t="str">
            <v>でんきのスターズ</v>
          </cell>
        </row>
        <row r="1538">
          <cell r="B1538" t="str">
            <v>ヤマデンたかはし</v>
          </cell>
        </row>
        <row r="1539">
          <cell r="B1539" t="str">
            <v>（株）Ｅ・Ｓ・Ｃ</v>
          </cell>
        </row>
        <row r="1540">
          <cell r="B1540" t="str">
            <v>（有）大関電機商会</v>
          </cell>
        </row>
        <row r="1541">
          <cell r="B1541" t="str">
            <v>（有）森山電気商会</v>
          </cell>
        </row>
        <row r="1542">
          <cell r="B1542" t="str">
            <v>（有）光音堂</v>
          </cell>
        </row>
        <row r="1543">
          <cell r="B1543" t="str">
            <v>（有）鈴木ラヂオ商会</v>
          </cell>
        </row>
        <row r="1544">
          <cell r="B1544" t="str">
            <v>（株）折戸電機商会</v>
          </cell>
        </row>
        <row r="1545">
          <cell r="B1545" t="str">
            <v>（有）富澤ラジオ電気商会</v>
          </cell>
        </row>
        <row r="1546">
          <cell r="B1546" t="str">
            <v>（有）ニシムラ電器</v>
          </cell>
        </row>
        <row r="1547">
          <cell r="B1547" t="str">
            <v>（有）ショップドイ</v>
          </cell>
        </row>
        <row r="1548">
          <cell r="B1548" t="str">
            <v>（有）森山電気商会　新座店</v>
          </cell>
        </row>
        <row r="1549">
          <cell r="B1549" t="str">
            <v>（株）市橋電気</v>
          </cell>
        </row>
        <row r="1550">
          <cell r="B1550" t="str">
            <v>芹沢電気商会</v>
          </cell>
        </row>
        <row r="1551">
          <cell r="B1551" t="str">
            <v>川又電化サ－ビス</v>
          </cell>
        </row>
        <row r="1552">
          <cell r="B1552" t="str">
            <v>谷　電　器　商　会</v>
          </cell>
        </row>
        <row r="1553">
          <cell r="B1553" t="str">
            <v>レッツ・ゴー　イイダ</v>
          </cell>
        </row>
        <row r="1554">
          <cell r="B1554" t="str">
            <v>（有）大嶽商店</v>
          </cell>
        </row>
        <row r="1555">
          <cell r="B1555" t="str">
            <v>（有）小俣電機</v>
          </cell>
        </row>
        <row r="1556">
          <cell r="B1556" t="str">
            <v>エニータイム　なかしろ</v>
          </cell>
        </row>
        <row r="1557">
          <cell r="B1557" t="str">
            <v>石原デンキ</v>
          </cell>
        </row>
        <row r="1558">
          <cell r="B1558" t="str">
            <v>エニータイム　ムラカミ</v>
          </cell>
        </row>
        <row r="1559">
          <cell r="B1559" t="str">
            <v>大庭電機　高島平店</v>
          </cell>
        </row>
        <row r="1560">
          <cell r="B1560" t="str">
            <v>市橋電気　飯能店</v>
          </cell>
        </row>
        <row r="1561">
          <cell r="B1561" t="str">
            <v>ＣＯＭ　イスズ</v>
          </cell>
        </row>
        <row r="1562">
          <cell r="B1562" t="str">
            <v>株式会社　ミタカ電器</v>
          </cell>
        </row>
        <row r="1563">
          <cell r="B1563" t="str">
            <v>フジワラ電器</v>
          </cell>
        </row>
        <row r="1564">
          <cell r="B1564" t="str">
            <v>クマガイデンキ株式会社</v>
          </cell>
        </row>
        <row r="1565">
          <cell r="B1565" t="str">
            <v>株式会社　高坂デンキ商会</v>
          </cell>
        </row>
        <row r="1566">
          <cell r="B1566" t="str">
            <v>株式会社　マルエス佐藤電気</v>
          </cell>
        </row>
        <row r="1567">
          <cell r="B1567" t="str">
            <v>サトウ　デンキ</v>
          </cell>
        </row>
        <row r="1568">
          <cell r="B1568" t="str">
            <v>（株）高坂デンキ商会（国領店</v>
          </cell>
        </row>
        <row r="1569">
          <cell r="B1569" t="str">
            <v>（株）高坂デンキ商会多摩川住宅</v>
          </cell>
        </row>
        <row r="1570">
          <cell r="B1570" t="str">
            <v>パナピット　きたむら</v>
          </cell>
        </row>
        <row r="1571">
          <cell r="B1571" t="str">
            <v>パナピット　いいだ</v>
          </cell>
        </row>
        <row r="1572">
          <cell r="B1572" t="str">
            <v>有限会社　日昭電気</v>
          </cell>
        </row>
        <row r="1573">
          <cell r="B1573" t="str">
            <v>パナピット　アオヤマ</v>
          </cell>
        </row>
        <row r="1574">
          <cell r="B1574" t="str">
            <v>パナピット　タカイシ</v>
          </cell>
        </row>
        <row r="1575">
          <cell r="B1575" t="str">
            <v>パナピット　うめつ</v>
          </cell>
        </row>
        <row r="1576">
          <cell r="B1576" t="str">
            <v>パナピット　ひばりプラス</v>
          </cell>
        </row>
        <row r="1577">
          <cell r="B1577" t="str">
            <v>パナピット　ササキ</v>
          </cell>
        </row>
        <row r="1578">
          <cell r="B1578" t="str">
            <v>パナピット　六光</v>
          </cell>
        </row>
        <row r="1579">
          <cell r="B1579" t="str">
            <v>パナピット　ツヅキ</v>
          </cell>
        </row>
        <row r="1580">
          <cell r="B1580" t="str">
            <v>パナピット　まつおか</v>
          </cell>
        </row>
        <row r="1581">
          <cell r="B1581" t="str">
            <v>パナピット　シバタ</v>
          </cell>
        </row>
        <row r="1582">
          <cell r="B1582" t="str">
            <v>ライフテクト　ヤザワ</v>
          </cell>
        </row>
        <row r="1583">
          <cell r="B1583" t="str">
            <v>坂本無線</v>
          </cell>
        </row>
        <row r="1584">
          <cell r="B1584" t="str">
            <v>たかの台電気</v>
          </cell>
        </row>
        <row r="1585">
          <cell r="B1585" t="str">
            <v>有限会社　マツミ電器</v>
          </cell>
        </row>
        <row r="1586">
          <cell r="B1586" t="str">
            <v>元気チェーンあかしあ店</v>
          </cell>
        </row>
        <row r="1587">
          <cell r="B1587" t="str">
            <v>有限会社貫井電業社</v>
          </cell>
        </row>
        <row r="1588">
          <cell r="B1588" t="str">
            <v>生活彩館　ニノハシ</v>
          </cell>
        </row>
        <row r="1589">
          <cell r="B1589" t="str">
            <v>有限会社　宮原電気商会</v>
          </cell>
        </row>
        <row r="1590">
          <cell r="B1590" t="str">
            <v>パナピット　きよとも</v>
          </cell>
        </row>
        <row r="1591">
          <cell r="B1591" t="str">
            <v>元気チェーン国分寺店</v>
          </cell>
        </row>
        <row r="1592">
          <cell r="B1592" t="str">
            <v>パナピット　アダチ</v>
          </cell>
        </row>
        <row r="1593">
          <cell r="B1593" t="str">
            <v>金井無線電機　国分寺店</v>
          </cell>
        </row>
        <row r="1594">
          <cell r="B1594" t="str">
            <v>パナピット　シムラ</v>
          </cell>
        </row>
        <row r="1595">
          <cell r="B1595" t="str">
            <v>（株）サンエー電化</v>
          </cell>
        </row>
        <row r="1596">
          <cell r="B1596" t="str">
            <v>パナピット　フルショウ</v>
          </cell>
        </row>
        <row r="1597">
          <cell r="B1597" t="str">
            <v>コヤマデンキ　羽衣店</v>
          </cell>
        </row>
        <row r="1598">
          <cell r="B1598" t="str">
            <v>パナピット　セキタ</v>
          </cell>
        </row>
        <row r="1599">
          <cell r="B1599" t="str">
            <v>有限会社　セイブデンキ</v>
          </cell>
        </row>
        <row r="1600">
          <cell r="B1600" t="str">
            <v>ライフテクト　ナカジマ</v>
          </cell>
        </row>
        <row r="1601">
          <cell r="B1601" t="str">
            <v>三平商会</v>
          </cell>
        </row>
        <row r="1602">
          <cell r="B1602" t="str">
            <v>株式会社　どりーむ館</v>
          </cell>
        </row>
        <row r="1603">
          <cell r="B1603" t="str">
            <v>くらしテックすずき椎名町店</v>
          </cell>
        </row>
        <row r="1604">
          <cell r="B1604" t="str">
            <v>くらしテックひろせ志村店</v>
          </cell>
        </row>
        <row r="1605">
          <cell r="B1605" t="str">
            <v>共和電化新宿店（オサダ家電）</v>
          </cell>
        </row>
        <row r="1606">
          <cell r="B1606" t="str">
            <v>（有）ＬＯＯＫイガリ</v>
          </cell>
        </row>
        <row r="1607">
          <cell r="B1607" t="str">
            <v>共和電化祐天寺店（オサダ家電）</v>
          </cell>
        </row>
        <row r="1608">
          <cell r="B1608" t="str">
            <v>元気チェーン鶴川店</v>
          </cell>
        </row>
        <row r="1609">
          <cell r="B1609" t="str">
            <v>パナピット　コマチ</v>
          </cell>
        </row>
        <row r="1610">
          <cell r="B1610" t="str">
            <v>生活彩館　イシカワ</v>
          </cell>
        </row>
        <row r="1611">
          <cell r="B1611" t="str">
            <v>株式会社　久保ラジオ商会</v>
          </cell>
        </row>
        <row r="1612">
          <cell r="B1612" t="str">
            <v>株式会社　久保ラジオ商会　駅前</v>
          </cell>
        </row>
        <row r="1613">
          <cell r="B1613" t="str">
            <v>もりしん電器</v>
          </cell>
        </row>
        <row r="1614">
          <cell r="B1614" t="str">
            <v>生活彩館　フジデン</v>
          </cell>
        </row>
        <row r="1615">
          <cell r="B1615" t="str">
            <v>ミナミ電気　大竹店</v>
          </cell>
        </row>
        <row r="1616">
          <cell r="B1616" t="str">
            <v>クサジマ電器株式会社</v>
          </cell>
        </row>
        <row r="1617">
          <cell r="B1617" t="str">
            <v>クサジマ電器（株）緑ヶ丘店</v>
          </cell>
        </row>
        <row r="1618">
          <cell r="B1618" t="str">
            <v>（有）もりた電器</v>
          </cell>
        </row>
        <row r="1619">
          <cell r="B1619" t="str">
            <v>有限会社　関根電機商会</v>
          </cell>
        </row>
        <row r="1620">
          <cell r="B1620" t="str">
            <v>ＡＣＯＳ　五日市店</v>
          </cell>
        </row>
        <row r="1621">
          <cell r="B1621" t="str">
            <v>ＡＣＯＳ　平井店</v>
          </cell>
        </row>
        <row r="1622">
          <cell r="B1622" t="str">
            <v>（株）青木電機商会</v>
          </cell>
        </row>
        <row r="1623">
          <cell r="B1623" t="str">
            <v>有）ジャスト　イシバシ</v>
          </cell>
        </row>
        <row r="1624">
          <cell r="B1624" t="str">
            <v>（有）タマ無線電気商会</v>
          </cell>
        </row>
        <row r="1625">
          <cell r="B1625" t="str">
            <v>あさひでんき　浅田店</v>
          </cell>
        </row>
        <row r="1626">
          <cell r="B1626" t="str">
            <v>あさひでんき　河原町店</v>
          </cell>
        </row>
        <row r="1627">
          <cell r="B1627" t="str">
            <v>あさひでんき　塚越店</v>
          </cell>
        </row>
        <row r="1628">
          <cell r="B1628" t="str">
            <v>あさひでんき　千代ヶ丘店</v>
          </cell>
        </row>
        <row r="1629">
          <cell r="B1629" t="str">
            <v>エレポートチェーン　小倉店</v>
          </cell>
        </row>
        <row r="1630">
          <cell r="B1630" t="str">
            <v>専電館　　ビッグプラグ</v>
          </cell>
        </row>
        <row r="1631">
          <cell r="B1631" t="str">
            <v>専電館　　おおつか</v>
          </cell>
        </row>
        <row r="1632">
          <cell r="B1632" t="str">
            <v>井田無線</v>
          </cell>
        </row>
        <row r="1633">
          <cell r="B1633" t="str">
            <v>専電館　　はくおう</v>
          </cell>
        </row>
        <row r="1634">
          <cell r="B1634" t="str">
            <v>パナステーション　ウチダ</v>
          </cell>
        </row>
        <row r="1635">
          <cell r="B1635" t="str">
            <v>パナステーション　モチダ</v>
          </cell>
        </row>
        <row r="1636">
          <cell r="B1636" t="str">
            <v>（株）専電館　本部</v>
          </cell>
        </row>
        <row r="1637">
          <cell r="B1637" t="str">
            <v>あさひでんき　中原店</v>
          </cell>
        </row>
        <row r="1638">
          <cell r="B1638" t="str">
            <v>稲葉電器</v>
          </cell>
        </row>
        <row r="1639">
          <cell r="B1639" t="str">
            <v>こばやしでんき</v>
          </cell>
        </row>
        <row r="1640">
          <cell r="B1640" t="str">
            <v>（有）宮内無線</v>
          </cell>
        </row>
        <row r="1641">
          <cell r="B1641" t="str">
            <v>（有）のま電化</v>
          </cell>
        </row>
        <row r="1642">
          <cell r="B1642" t="str">
            <v>（有）ホリイ電機商会</v>
          </cell>
        </row>
        <row r="1643">
          <cell r="B1643" t="str">
            <v>メーコーデンキ</v>
          </cell>
        </row>
        <row r="1644">
          <cell r="B1644" t="str">
            <v>元気チェーン宮前店</v>
          </cell>
        </row>
        <row r="1645">
          <cell r="B1645" t="str">
            <v>あさひでんき　サギヌマ店</v>
          </cell>
        </row>
        <row r="1646">
          <cell r="B1646" t="str">
            <v>（株）ハマデン　三井店</v>
          </cell>
        </row>
        <row r="1647">
          <cell r="B1647" t="str">
            <v>エレポートチェーン　登戸店</v>
          </cell>
        </row>
        <row r="1648">
          <cell r="B1648" t="str">
            <v>雨宮家庭電器（株）本店</v>
          </cell>
        </row>
        <row r="1649">
          <cell r="B1649" t="str">
            <v>でんきのてづか　友利店</v>
          </cell>
        </row>
        <row r="1650">
          <cell r="B1650" t="str">
            <v>ハマデン　グリ－ンプラザ</v>
          </cell>
        </row>
        <row r="1651">
          <cell r="B1651" t="str">
            <v>あさひでんき　中野島本部店</v>
          </cell>
        </row>
        <row r="1652">
          <cell r="B1652" t="str">
            <v>スセキ電気チェーン　馬堀店</v>
          </cell>
        </row>
        <row r="1653">
          <cell r="B1653" t="str">
            <v>エレポートチェーン　すすき野店</v>
          </cell>
        </row>
        <row r="1654">
          <cell r="B1654" t="str">
            <v>スセキ電気チェーン　大矢部店</v>
          </cell>
        </row>
        <row r="1655">
          <cell r="B1655" t="str">
            <v>エコハウス　本部</v>
          </cell>
        </row>
        <row r="1656">
          <cell r="B1656" t="str">
            <v>エコハウス　三ツ沢</v>
          </cell>
        </row>
        <row r="1657">
          <cell r="B1657" t="str">
            <v>（株）ＴＥＣ　かたくら電気</v>
          </cell>
        </row>
        <row r="1658">
          <cell r="B1658" t="str">
            <v>エコハウス　反町</v>
          </cell>
        </row>
        <row r="1659">
          <cell r="B1659" t="str">
            <v>エコハウス　大口</v>
          </cell>
        </row>
        <row r="1660">
          <cell r="B1660" t="str">
            <v>（有）坂口電気店</v>
          </cell>
        </row>
        <row r="1661">
          <cell r="B1661" t="str">
            <v>フクダデンキ　六角橋</v>
          </cell>
        </row>
        <row r="1662">
          <cell r="B1662" t="str">
            <v>パナステーションエダ</v>
          </cell>
        </row>
        <row r="1663">
          <cell r="B1663" t="str">
            <v>有限会社ポシェットお〜くら</v>
          </cell>
        </row>
        <row r="1664">
          <cell r="B1664" t="str">
            <v>フクダデンキ　大倉山</v>
          </cell>
        </row>
        <row r="1665">
          <cell r="B1665" t="str">
            <v>フクダデンキ　妙蓮寺</v>
          </cell>
        </row>
        <row r="1666">
          <cell r="B1666" t="str">
            <v>株）ＶＩＰ三晃　妙蓮寺店</v>
          </cell>
        </row>
        <row r="1667">
          <cell r="B1667" t="str">
            <v>（有）エトー電機</v>
          </cell>
        </row>
        <row r="1668">
          <cell r="B1668" t="str">
            <v>パナステーションカワムラ</v>
          </cell>
        </row>
        <row r="1669">
          <cell r="B1669" t="str">
            <v>でんきのてづか　小林店</v>
          </cell>
        </row>
        <row r="1670">
          <cell r="B1670" t="str">
            <v>有）坂口電気店　新吉田店</v>
          </cell>
        </row>
        <row r="1671">
          <cell r="B1671" t="str">
            <v>合同会社　ヤギハシデンキ</v>
          </cell>
        </row>
        <row r="1672">
          <cell r="B1672" t="str">
            <v>エレポートチェーン　勝田店</v>
          </cell>
        </row>
        <row r="1673">
          <cell r="B1673" t="str">
            <v>（有）大丸電機大棚店</v>
          </cell>
        </row>
        <row r="1674">
          <cell r="B1674" t="str">
            <v>フレンドパーク木下</v>
          </cell>
        </row>
        <row r="1675">
          <cell r="B1675" t="str">
            <v>パナピットサンキョー</v>
          </cell>
        </row>
        <row r="1676">
          <cell r="B1676" t="str">
            <v>（株）ハマデンすすきの店</v>
          </cell>
        </row>
        <row r="1677">
          <cell r="B1677" t="str">
            <v>（株）アサヒデンキ</v>
          </cell>
        </row>
        <row r="1678">
          <cell r="B1678" t="str">
            <v>パナピットしむら</v>
          </cell>
        </row>
        <row r="1679">
          <cell r="B1679" t="str">
            <v>パナピットみなとや</v>
          </cell>
        </row>
        <row r="1680">
          <cell r="B1680" t="str">
            <v>フクダデンキ　市ヶ尾</v>
          </cell>
        </row>
        <row r="1681">
          <cell r="B1681" t="str">
            <v>でんかのエニイ</v>
          </cell>
        </row>
        <row r="1682">
          <cell r="B1682" t="str">
            <v>（有）大丸電機荏田店</v>
          </cell>
        </row>
        <row r="1683">
          <cell r="B1683" t="str">
            <v>わたなべ電器　港北ニュータウ店</v>
          </cell>
        </row>
        <row r="1684">
          <cell r="B1684" t="str">
            <v>（有）ナラ無線</v>
          </cell>
        </row>
        <row r="1685">
          <cell r="B1685" t="str">
            <v>エレポートチェーン　本部店</v>
          </cell>
        </row>
        <row r="1686">
          <cell r="B1686" t="str">
            <v>野田電器</v>
          </cell>
        </row>
        <row r="1687">
          <cell r="B1687" t="str">
            <v>（有）愛愛電機</v>
          </cell>
        </row>
        <row r="1688">
          <cell r="B1688" t="str">
            <v>あさひでんき　川和店</v>
          </cell>
        </row>
        <row r="1689">
          <cell r="B1689" t="str">
            <v>（有）横浜テレビサ－ビス</v>
          </cell>
        </row>
        <row r="1690">
          <cell r="B1690" t="str">
            <v>有限会社　松川電器</v>
          </cell>
        </row>
        <row r="1691">
          <cell r="B1691" t="str">
            <v>エコハウス　西谷</v>
          </cell>
        </row>
        <row r="1692">
          <cell r="B1692" t="str">
            <v>シンセツ電器　本店</v>
          </cell>
        </row>
        <row r="1693">
          <cell r="B1693" t="str">
            <v>シンセツ電器　くぬぎ台</v>
          </cell>
        </row>
        <row r="1694">
          <cell r="B1694" t="str">
            <v>アヅマ電器Ｇ　鶴ヶ峰店</v>
          </cell>
        </row>
        <row r="1695">
          <cell r="B1695" t="str">
            <v>しんこう電機　左近山店</v>
          </cell>
        </row>
        <row r="1696">
          <cell r="B1696" t="str">
            <v>ライフテクト　エース万騎が原店</v>
          </cell>
        </row>
        <row r="1697">
          <cell r="B1697" t="str">
            <v>（有）シンセツ電器　三ツ境</v>
          </cell>
        </row>
        <row r="1698">
          <cell r="B1698" t="str">
            <v>有）パナステージエース中沢</v>
          </cell>
        </row>
        <row r="1699">
          <cell r="B1699" t="str">
            <v>エコハウス　希望が丘</v>
          </cell>
        </row>
        <row r="1700">
          <cell r="B1700" t="str">
            <v>グリーンピア　イズミ</v>
          </cell>
        </row>
        <row r="1701">
          <cell r="B1701" t="str">
            <v>アヅマ電器Ｇ　三ツ境店</v>
          </cell>
        </row>
        <row r="1702">
          <cell r="B1702" t="str">
            <v>アヅマ電器Ｇ　めいせい店</v>
          </cell>
        </row>
        <row r="1703">
          <cell r="B1703" t="str">
            <v>宮川電気商会</v>
          </cell>
        </row>
        <row r="1704">
          <cell r="B1704" t="str">
            <v>アヅマ電器Ｇ　ソトカワ店</v>
          </cell>
        </row>
        <row r="1705">
          <cell r="B1705" t="str">
            <v>パナポート　ハシモト</v>
          </cell>
        </row>
        <row r="1706">
          <cell r="B1706" t="str">
            <v>アヅマ電器Ｇ　戸塚本店</v>
          </cell>
        </row>
        <row r="1707">
          <cell r="B1707" t="str">
            <v>（有）でんきのくりはら</v>
          </cell>
        </row>
        <row r="1708">
          <cell r="B1708" t="str">
            <v>（株）モリデン</v>
          </cell>
        </row>
        <row r="1709">
          <cell r="B1709" t="str">
            <v>（有）パナ・フジ電器</v>
          </cell>
        </row>
        <row r="1710">
          <cell r="B1710" t="str">
            <v>ライフテクト　エース緑園店</v>
          </cell>
        </row>
        <row r="1711">
          <cell r="B1711" t="str">
            <v>（有）ユタカ電器商会</v>
          </cell>
        </row>
        <row r="1712">
          <cell r="B1712" t="str">
            <v>（有）ハッピ－電器</v>
          </cell>
        </row>
        <row r="1713">
          <cell r="B1713" t="str">
            <v>（有）石井電機商会</v>
          </cell>
        </row>
        <row r="1714">
          <cell r="B1714" t="str">
            <v>（有）大野電気商会</v>
          </cell>
        </row>
        <row r="1715">
          <cell r="B1715" t="str">
            <v>（株）久米電機商会</v>
          </cell>
        </row>
        <row r="1716">
          <cell r="B1716" t="str">
            <v>（有）福田電気商会</v>
          </cell>
        </row>
        <row r="1717">
          <cell r="B1717" t="str">
            <v>シンセツ　ミユキ電器</v>
          </cell>
        </row>
        <row r="1718">
          <cell r="B1718" t="str">
            <v>（有）中村電機商会</v>
          </cell>
        </row>
        <row r="1719">
          <cell r="B1719" t="str">
            <v>（株）アークランド　スター</v>
          </cell>
        </row>
        <row r="1720">
          <cell r="B1720" t="str">
            <v>（株）ミナト電気商会</v>
          </cell>
        </row>
        <row r="1721">
          <cell r="B1721" t="str">
            <v>（有）いずみ電器</v>
          </cell>
        </row>
        <row r="1722">
          <cell r="B1722" t="str">
            <v>ウイング　キムラ</v>
          </cell>
        </row>
        <row r="1723">
          <cell r="B1723" t="str">
            <v>（有）マイテック　ツツミ</v>
          </cell>
        </row>
        <row r="1724">
          <cell r="B1724" t="str">
            <v>スセキ電気チェーン　横浜南店</v>
          </cell>
        </row>
        <row r="1725">
          <cell r="B1725" t="str">
            <v>（有）　ナガサワ電機</v>
          </cell>
        </row>
        <row r="1726">
          <cell r="B1726" t="str">
            <v>パルやまいち</v>
          </cell>
        </row>
        <row r="1727">
          <cell r="B1727" t="str">
            <v>（有）福谷電器</v>
          </cell>
        </row>
        <row r="1728">
          <cell r="B1728" t="str">
            <v>アサノ電器（株）</v>
          </cell>
        </row>
        <row r="1729">
          <cell r="B1729" t="str">
            <v>（有）横須賀電機</v>
          </cell>
        </row>
        <row r="1730">
          <cell r="B1730" t="str">
            <v>（有）福田電気商会　岡村店</v>
          </cell>
        </row>
        <row r="1731">
          <cell r="B1731" t="str">
            <v>（有）スズデン</v>
          </cell>
        </row>
        <row r="1732">
          <cell r="B1732" t="str">
            <v>パナステーションエコー</v>
          </cell>
        </row>
        <row r="1733">
          <cell r="B1733" t="str">
            <v>（株）ＶＩＰ三晃佃野</v>
          </cell>
        </row>
        <row r="1734">
          <cell r="B1734" t="str">
            <v>でんきのてづか　鶴見店</v>
          </cell>
        </row>
        <row r="1735">
          <cell r="B1735" t="str">
            <v>専電館　　シンコウ</v>
          </cell>
        </row>
        <row r="1736">
          <cell r="B1736" t="str">
            <v>あさひでんき　市場店</v>
          </cell>
        </row>
        <row r="1737">
          <cell r="B1737" t="str">
            <v>でんきのてづか　坂本店</v>
          </cell>
        </row>
        <row r="1738">
          <cell r="B1738" t="str">
            <v>ＹｏｕＤｅｎ　いずみ</v>
          </cell>
        </row>
        <row r="1739">
          <cell r="B1739" t="str">
            <v>うらがＴＶ</v>
          </cell>
        </row>
        <row r="1740">
          <cell r="B1740" t="str">
            <v>ＹｏｕＤｅｎ　コーヨー</v>
          </cell>
        </row>
        <row r="1741">
          <cell r="B1741" t="str">
            <v>パナステージしんこう　本店</v>
          </cell>
        </row>
        <row r="1742">
          <cell r="B1742" t="str">
            <v>スセキ電気チェーン　逸見本店</v>
          </cell>
        </row>
        <row r="1743">
          <cell r="B1743" t="str">
            <v>ＹｏｕＤｅｎ　ハイランド</v>
          </cell>
        </row>
        <row r="1744">
          <cell r="B1744" t="str">
            <v>■ファミリー電気商会かもい店</v>
          </cell>
        </row>
        <row r="1745">
          <cell r="B1745" t="str">
            <v>吉倉電機商会</v>
          </cell>
        </row>
        <row r="1746">
          <cell r="B1746" t="str">
            <v>株）ファミリー電気商会本部店</v>
          </cell>
        </row>
        <row r="1747">
          <cell r="B1747" t="str">
            <v>株）ファミリー電気商会大津店</v>
          </cell>
        </row>
        <row r="1748">
          <cell r="B1748" t="str">
            <v>株）ファミリー電気商会野比店</v>
          </cell>
        </row>
        <row r="1749">
          <cell r="B1749" t="str">
            <v>株）ファミリー電気商会平坂店</v>
          </cell>
        </row>
        <row r="1750">
          <cell r="B1750" t="str">
            <v>サンデンキ</v>
          </cell>
        </row>
        <row r="1751">
          <cell r="B1751" t="str">
            <v>パナステージ　タカトリ</v>
          </cell>
        </row>
        <row r="1752">
          <cell r="B1752" t="str">
            <v>パナステージしんこう　岩戸店</v>
          </cell>
        </row>
        <row r="1753">
          <cell r="B1753" t="str">
            <v>パナステージしんこう　浦賀店</v>
          </cell>
        </row>
        <row r="1754">
          <cell r="B1754" t="str">
            <v>株）ファミリー電気商会逗子店</v>
          </cell>
        </row>
        <row r="1755">
          <cell r="B1755" t="str">
            <v>有）牧田電気</v>
          </cell>
        </row>
        <row r="1756">
          <cell r="B1756" t="str">
            <v>ＹｏｕＤｅｎ　ヨシダ</v>
          </cell>
        </row>
        <row r="1757">
          <cell r="B1757" t="str">
            <v>ＹｏｕＤｅｎ　みうら三崎口</v>
          </cell>
        </row>
        <row r="1758">
          <cell r="B1758" t="str">
            <v>ＹｏｕＤｅｎ　みうら城山</v>
          </cell>
        </row>
        <row r="1759">
          <cell r="B1759" t="str">
            <v>石渡ラジオ店</v>
          </cell>
        </row>
        <row r="1760">
          <cell r="B1760" t="str">
            <v>鎌倉あやせ電気（株）</v>
          </cell>
        </row>
        <row r="1761">
          <cell r="B1761" t="str">
            <v>有）須賀川電気商会</v>
          </cell>
        </row>
        <row r="1762">
          <cell r="B1762" t="str">
            <v>（有）広瀬電機商会</v>
          </cell>
        </row>
        <row r="1763">
          <cell r="B1763" t="str">
            <v>パナステ－ジしんこう　鎌倉店</v>
          </cell>
        </row>
        <row r="1764">
          <cell r="B1764" t="str">
            <v>（有）サンワ設備</v>
          </cell>
        </row>
        <row r="1765">
          <cell r="B1765" t="str">
            <v>（有）カワナ電化</v>
          </cell>
        </row>
        <row r="1766">
          <cell r="B1766" t="str">
            <v>有）トリイ電気商会</v>
          </cell>
        </row>
        <row r="1767">
          <cell r="B1767" t="str">
            <v>有）西山電化サービス</v>
          </cell>
        </row>
        <row r="1768">
          <cell r="B1768" t="str">
            <v>（有）ハラダ電化</v>
          </cell>
        </row>
        <row r="1769">
          <cell r="B1769" t="str">
            <v>有）湘南台富士見電気</v>
          </cell>
        </row>
        <row r="1770">
          <cell r="B1770" t="str">
            <v>（有）カワムラ電器</v>
          </cell>
        </row>
        <row r="1771">
          <cell r="B1771" t="str">
            <v>（株）やまもと電器</v>
          </cell>
        </row>
        <row r="1772">
          <cell r="B1772" t="str">
            <v>有）湘南台富士見電気フジサワ店</v>
          </cell>
        </row>
        <row r="1773">
          <cell r="B1773" t="str">
            <v>有限会社　電化ショップなかもり</v>
          </cell>
        </row>
        <row r="1774">
          <cell r="B1774" t="str">
            <v>おのまでんき</v>
          </cell>
        </row>
        <row r="1775">
          <cell r="B1775" t="str">
            <v>金丸電気</v>
          </cell>
        </row>
        <row r="1776">
          <cell r="B1776" t="str">
            <v>コムロデンキ　茅ケ崎</v>
          </cell>
        </row>
        <row r="1777">
          <cell r="B1777" t="str">
            <v>（有）田島電機商会</v>
          </cell>
        </row>
        <row r="1778">
          <cell r="B1778" t="str">
            <v>（有）山田電気商会</v>
          </cell>
        </row>
        <row r="1779">
          <cell r="B1779" t="str">
            <v>α湘南　あすか</v>
          </cell>
        </row>
        <row r="1780">
          <cell r="B1780" t="str">
            <v>アルファ湘南　株式会社</v>
          </cell>
        </row>
        <row r="1781">
          <cell r="B1781" t="str">
            <v>シンセツ電器　株式会社</v>
          </cell>
        </row>
        <row r="1782">
          <cell r="B1782" t="str">
            <v>α湘南　あすか　南</v>
          </cell>
        </row>
        <row r="1783">
          <cell r="B1783" t="str">
            <v>有）カワムラ電器　茅ケ崎店</v>
          </cell>
        </row>
        <row r="1784">
          <cell r="B1784" t="str">
            <v>パナハート　みやざき</v>
          </cell>
        </row>
        <row r="1785">
          <cell r="B1785" t="str">
            <v>（有）ニコニコ電機</v>
          </cell>
        </row>
        <row r="1786">
          <cell r="B1786" t="str">
            <v>（有）平塚無線商会</v>
          </cell>
        </row>
        <row r="1787">
          <cell r="B1787" t="str">
            <v>α湘南　よしかわ</v>
          </cell>
        </row>
        <row r="1788">
          <cell r="B1788" t="str">
            <v>（株）グリーン</v>
          </cell>
        </row>
        <row r="1789">
          <cell r="B1789" t="str">
            <v>（有）やまご電器</v>
          </cell>
        </row>
        <row r="1790">
          <cell r="B1790" t="str">
            <v>（有）ムロフシ電機</v>
          </cell>
        </row>
        <row r="1791">
          <cell r="B1791" t="str">
            <v>みながわでんき</v>
          </cell>
        </row>
        <row r="1792">
          <cell r="B1792" t="str">
            <v>エレポートチェーン　片倉店</v>
          </cell>
        </row>
        <row r="1793">
          <cell r="B1793" t="str">
            <v>株）和田電機　富水店</v>
          </cell>
        </row>
        <row r="1794">
          <cell r="B1794" t="str">
            <v>パナハート　ヤマグチ</v>
          </cell>
        </row>
        <row r="1795">
          <cell r="B1795" t="str">
            <v>小田原電機（株）</v>
          </cell>
        </row>
        <row r="1796">
          <cell r="B1796" t="str">
            <v>こじまでんき</v>
          </cell>
        </row>
        <row r="1797">
          <cell r="B1797" t="str">
            <v>（有）ユニオン商会</v>
          </cell>
        </row>
        <row r="1798">
          <cell r="B1798" t="str">
            <v>（有）石川電化</v>
          </cell>
        </row>
        <row r="1799">
          <cell r="B1799" t="str">
            <v>合同会社　みやかわ電気</v>
          </cell>
        </row>
        <row r="1800">
          <cell r="B1800" t="str">
            <v>株）和田電機　大井店</v>
          </cell>
        </row>
        <row r="1801">
          <cell r="B1801" t="str">
            <v>株）和田電機　松田本店</v>
          </cell>
        </row>
        <row r="1802">
          <cell r="B1802" t="str">
            <v>（有）杉村電機商会</v>
          </cell>
        </row>
        <row r="1803">
          <cell r="B1803" t="str">
            <v>（株）和田電機　本部</v>
          </cell>
        </row>
        <row r="1804">
          <cell r="B1804" t="str">
            <v>（有）中野電機商会</v>
          </cell>
        </row>
        <row r="1805">
          <cell r="B1805" t="str">
            <v>エレポートチェーン　千年店</v>
          </cell>
        </row>
        <row r="1806">
          <cell r="B1806" t="str">
            <v>（有）井上電器商会</v>
          </cell>
        </row>
        <row r="1807">
          <cell r="B1807" t="str">
            <v>株）松本テレビ商会</v>
          </cell>
        </row>
        <row r="1808">
          <cell r="B1808" t="str">
            <v>株）松本テレビ商会　国府津店</v>
          </cell>
        </row>
        <row r="1809">
          <cell r="B1809" t="str">
            <v>株）松本テレビ商会　本部</v>
          </cell>
        </row>
        <row r="1810">
          <cell r="B1810" t="str">
            <v>フジノ電器商会</v>
          </cell>
        </row>
        <row r="1811">
          <cell r="B1811" t="str">
            <v>アタック電器（株）</v>
          </cell>
        </row>
        <row r="1812">
          <cell r="B1812" t="str">
            <v>（株）湘南家電</v>
          </cell>
        </row>
        <row r="1813">
          <cell r="B1813" t="str">
            <v>ゆうでん</v>
          </cell>
        </row>
        <row r="1814">
          <cell r="B1814" t="str">
            <v>（株）日電社</v>
          </cell>
        </row>
        <row r="1815">
          <cell r="B1815" t="str">
            <v>田所電気店</v>
          </cell>
        </row>
        <row r="1816">
          <cell r="B1816" t="str">
            <v>相武台電化（株）</v>
          </cell>
        </row>
        <row r="1817">
          <cell r="B1817" t="str">
            <v>八景電器店</v>
          </cell>
        </row>
        <row r="1818">
          <cell r="B1818" t="str">
            <v>井上電気商会</v>
          </cell>
        </row>
        <row r="1819">
          <cell r="B1819" t="str">
            <v>小山電機（株）</v>
          </cell>
        </row>
        <row r="1820">
          <cell r="B1820" t="str">
            <v>前田電器商会</v>
          </cell>
        </row>
        <row r="1821">
          <cell r="B1821" t="str">
            <v>パナハート　アイコー</v>
          </cell>
        </row>
        <row r="1822">
          <cell r="B1822" t="str">
            <v>（株）宝月堂</v>
          </cell>
        </row>
        <row r="1823">
          <cell r="B1823" t="str">
            <v>株式会社ライト</v>
          </cell>
        </row>
        <row r="1824">
          <cell r="B1824" t="str">
            <v>（有）カンノ電気</v>
          </cell>
        </row>
        <row r="1825">
          <cell r="B1825" t="str">
            <v>パナハートアサヒ</v>
          </cell>
        </row>
        <row r="1826">
          <cell r="B1826" t="str">
            <v>（有）しみず電化</v>
          </cell>
        </row>
        <row r="1827">
          <cell r="B1827" t="str">
            <v>（株）電化センターさがみ</v>
          </cell>
        </row>
        <row r="1828">
          <cell r="B1828" t="str">
            <v>（有）オカベデンキ</v>
          </cell>
        </row>
        <row r="1829">
          <cell r="B1829" t="str">
            <v>α湘南　カネコ</v>
          </cell>
        </row>
        <row r="1830">
          <cell r="B1830" t="str">
            <v>（有）ワタナベ電化</v>
          </cell>
        </row>
        <row r="1831">
          <cell r="B1831" t="str">
            <v>有限会社　キャンディー</v>
          </cell>
        </row>
        <row r="1832">
          <cell r="B1832" t="str">
            <v>（株）ライト田名店</v>
          </cell>
        </row>
        <row r="1833">
          <cell r="B1833" t="str">
            <v>（有）二見電機商会</v>
          </cell>
        </row>
        <row r="1834">
          <cell r="B1834" t="str">
            <v>（株）シンセツ電気</v>
          </cell>
        </row>
        <row r="1835">
          <cell r="B1835" t="str">
            <v>パナハート　うるしばら</v>
          </cell>
        </row>
        <row r="1836">
          <cell r="B1836" t="str">
            <v>（有）小川電気商会</v>
          </cell>
        </row>
        <row r="1837">
          <cell r="B1837" t="str">
            <v>座間（株）高橋電機</v>
          </cell>
        </row>
        <row r="1838">
          <cell r="B1838" t="str">
            <v>はなおか電気</v>
          </cell>
        </row>
        <row r="1839">
          <cell r="B1839" t="str">
            <v>α湘南　三響</v>
          </cell>
        </row>
        <row r="1840">
          <cell r="B1840" t="str">
            <v>ミズシマ電機</v>
          </cell>
        </row>
        <row r="1841">
          <cell r="B1841" t="str">
            <v>エレポートチェーン　高津店</v>
          </cell>
        </row>
        <row r="1842">
          <cell r="B1842" t="str">
            <v>（有）城所電化</v>
          </cell>
        </row>
        <row r="1843">
          <cell r="B1843" t="str">
            <v>市川電器</v>
          </cell>
        </row>
        <row r="1844">
          <cell r="B1844" t="str">
            <v>ミヤシロデンキ</v>
          </cell>
        </row>
        <row r="1845">
          <cell r="B1845" t="str">
            <v>有限会社シンセツ電気商会</v>
          </cell>
        </row>
        <row r="1846">
          <cell r="B1846" t="str">
            <v>有）マルイラジオ商会</v>
          </cell>
        </row>
        <row r="1847">
          <cell r="B1847" t="str">
            <v>有）小川電気商会　大根店</v>
          </cell>
        </row>
        <row r="1848">
          <cell r="B1848" t="str">
            <v>（株）アンドーデンキ</v>
          </cell>
        </row>
        <row r="1849">
          <cell r="B1849" t="str">
            <v>（株）たちばな電化</v>
          </cell>
        </row>
        <row r="1850">
          <cell r="B1850" t="str">
            <v>α湘南　みかみ</v>
          </cell>
        </row>
        <row r="1851">
          <cell r="B1851" t="str">
            <v>（有）電化のきつぎ</v>
          </cell>
        </row>
        <row r="1852">
          <cell r="B1852" t="str">
            <v>津久井（有）斉藤電器商会</v>
          </cell>
        </row>
        <row r="1853">
          <cell r="B1853" t="str">
            <v>ｅプラザ石山店</v>
          </cell>
        </row>
        <row r="1854">
          <cell r="B1854" t="str">
            <v>ライフネット　小林</v>
          </cell>
        </row>
        <row r="1855">
          <cell r="B1855" t="str">
            <v>電化のコヤマ</v>
          </cell>
        </row>
        <row r="1856">
          <cell r="B1856" t="str">
            <v>ｅプラザのぐち店</v>
          </cell>
        </row>
        <row r="1857">
          <cell r="B1857" t="str">
            <v>（有）でんきらんど　ワタナベ</v>
          </cell>
        </row>
        <row r="1858">
          <cell r="B1858" t="str">
            <v>秋山電気</v>
          </cell>
        </row>
        <row r="1859">
          <cell r="B1859" t="str">
            <v>（有）小見電器</v>
          </cell>
        </row>
        <row r="1860">
          <cell r="B1860" t="str">
            <v>でんきハウス星野</v>
          </cell>
        </row>
        <row r="1861">
          <cell r="B1861" t="str">
            <v>ライフネット　御園</v>
          </cell>
        </row>
        <row r="1862">
          <cell r="B1862" t="str">
            <v>ｅプラザ内野店</v>
          </cell>
        </row>
        <row r="1863">
          <cell r="B1863" t="str">
            <v>（株）パナ・トップ</v>
          </cell>
        </row>
        <row r="1864">
          <cell r="B1864" t="str">
            <v>ｅプラザ新潟西堀店</v>
          </cell>
        </row>
        <row r="1865">
          <cell r="B1865" t="str">
            <v>（株）福光産業　関屋店</v>
          </cell>
        </row>
        <row r="1866">
          <cell r="B1866" t="str">
            <v>（株）福光産業　青山店</v>
          </cell>
        </row>
        <row r="1867">
          <cell r="B1867" t="str">
            <v>でんきやＳＵＮタナカ</v>
          </cell>
        </row>
        <row r="1868">
          <cell r="B1868" t="str">
            <v>うちやまでんき</v>
          </cell>
        </row>
        <row r="1869">
          <cell r="B1869" t="str">
            <v>パナ・コスモス　ヒロカワ</v>
          </cell>
        </row>
        <row r="1870">
          <cell r="B1870" t="str">
            <v>パナ・コスモス　キムラ</v>
          </cell>
        </row>
        <row r="1871">
          <cell r="B1871" t="str">
            <v>マスイ電器　番場店</v>
          </cell>
        </row>
        <row r="1872">
          <cell r="B1872" t="str">
            <v>ライフネット　吉田</v>
          </cell>
        </row>
        <row r="1873">
          <cell r="B1873" t="str">
            <v>パナ・コスモス　タカハシ</v>
          </cell>
        </row>
        <row r="1874">
          <cell r="B1874" t="str">
            <v>小野電気</v>
          </cell>
        </row>
        <row r="1875">
          <cell r="B1875" t="str">
            <v>電化ショップ　ワタナベ</v>
          </cell>
        </row>
        <row r="1876">
          <cell r="B1876" t="str">
            <v>石田電機商会</v>
          </cell>
        </row>
        <row r="1877">
          <cell r="B1877" t="str">
            <v>浅田電機商会</v>
          </cell>
        </row>
        <row r="1878">
          <cell r="B1878" t="str">
            <v>田辺電機商会</v>
          </cell>
        </row>
        <row r="1879">
          <cell r="B1879" t="str">
            <v>イトウデンキ</v>
          </cell>
        </row>
        <row r="1880">
          <cell r="B1880" t="str">
            <v>電化のタザワ</v>
          </cell>
        </row>
        <row r="1881">
          <cell r="B1881" t="str">
            <v>高野電器商会</v>
          </cell>
        </row>
        <row r="1882">
          <cell r="B1882" t="str">
            <v>株式会社アベデンキ</v>
          </cell>
        </row>
        <row r="1883">
          <cell r="B1883" t="str">
            <v>（有）古泉電機商会</v>
          </cell>
        </row>
        <row r="1884">
          <cell r="B1884" t="str">
            <v>マルホン電気商会</v>
          </cell>
        </row>
        <row r="1885">
          <cell r="B1885" t="str">
            <v>マルコ無線電機商会</v>
          </cell>
        </row>
        <row r="1886">
          <cell r="B1886" t="str">
            <v>羽田電器</v>
          </cell>
        </row>
        <row r="1887">
          <cell r="B1887" t="str">
            <v>でんきのイトウ</v>
          </cell>
        </row>
        <row r="1888">
          <cell r="B1888" t="str">
            <v>パナ・コスモス　ヤマイチ</v>
          </cell>
        </row>
        <row r="1889">
          <cell r="B1889" t="str">
            <v>ライフネット　イカラシ</v>
          </cell>
        </row>
        <row r="1890">
          <cell r="B1890" t="str">
            <v>パナ・コスモス　コバヤシ</v>
          </cell>
        </row>
        <row r="1891">
          <cell r="B1891" t="str">
            <v>（株）小林テレビ電化</v>
          </cell>
        </row>
        <row r="1892">
          <cell r="B1892" t="str">
            <v>（有）加藤電器</v>
          </cell>
        </row>
        <row r="1893">
          <cell r="B1893" t="str">
            <v>広木電器</v>
          </cell>
        </row>
        <row r="1894">
          <cell r="B1894" t="str">
            <v>石崎電器</v>
          </cell>
        </row>
        <row r="1895">
          <cell r="B1895" t="str">
            <v>ヤギサワデンキ</v>
          </cell>
        </row>
        <row r="1896">
          <cell r="B1896" t="str">
            <v>パナ・コスモス　アマノ</v>
          </cell>
        </row>
        <row r="1897">
          <cell r="B1897" t="str">
            <v>（有）でんきのドリームマキタ</v>
          </cell>
        </row>
        <row r="1898">
          <cell r="B1898" t="str">
            <v>有限会社コマツチェーン湯沢店</v>
          </cell>
        </row>
        <row r="1899">
          <cell r="B1899" t="str">
            <v>両津無線電機販売（有）</v>
          </cell>
        </row>
        <row r="1900">
          <cell r="B1900" t="str">
            <v>佐渡電化サービス</v>
          </cell>
        </row>
        <row r="1901">
          <cell r="B1901" t="str">
            <v>（有）サカイ電化センター</v>
          </cell>
        </row>
        <row r="1902">
          <cell r="B1902" t="str">
            <v>パナ・コスモス　オキミヤ</v>
          </cell>
        </row>
        <row r="1903">
          <cell r="B1903" t="str">
            <v>クズノデンキ</v>
          </cell>
        </row>
        <row r="1904">
          <cell r="B1904" t="str">
            <v>シミズ電器</v>
          </cell>
        </row>
        <row r="1905">
          <cell r="B1905" t="str">
            <v>（有）シブヤ電器</v>
          </cell>
        </row>
        <row r="1906">
          <cell r="B1906" t="str">
            <v>（株）ミツル電工</v>
          </cell>
        </row>
        <row r="1907">
          <cell r="B1907" t="str">
            <v>なかまちでんき　五十公野</v>
          </cell>
        </row>
        <row r="1908">
          <cell r="B1908" t="str">
            <v>小川電器</v>
          </cell>
        </row>
        <row r="1909">
          <cell r="B1909" t="str">
            <v>株式会社　越中屋商店</v>
          </cell>
        </row>
        <row r="1910">
          <cell r="B1910" t="str">
            <v>ライフネット　ほんだ</v>
          </cell>
        </row>
        <row r="1911">
          <cell r="B1911" t="str">
            <v>電政社</v>
          </cell>
        </row>
        <row r="1912">
          <cell r="B1912" t="str">
            <v>ライフネット　ガバキ</v>
          </cell>
        </row>
        <row r="1913">
          <cell r="B1913" t="str">
            <v>ナカノサービス</v>
          </cell>
        </row>
        <row r="1914">
          <cell r="B1914" t="str">
            <v>ライフネット　タカノ</v>
          </cell>
        </row>
        <row r="1915">
          <cell r="B1915" t="str">
            <v>サトウデンキ</v>
          </cell>
        </row>
        <row r="1916">
          <cell r="B1916" t="str">
            <v>（株）ミズサワ</v>
          </cell>
        </row>
        <row r="1917">
          <cell r="B1917" t="str">
            <v>南波電気店</v>
          </cell>
        </row>
        <row r="1918">
          <cell r="B1918" t="str">
            <v>ライフネット　今川</v>
          </cell>
        </row>
        <row r="1919">
          <cell r="B1919" t="str">
            <v>ライフネットササキ</v>
          </cell>
        </row>
        <row r="1920">
          <cell r="B1920" t="str">
            <v>パナ・コスモス　シンキョウ</v>
          </cell>
        </row>
        <row r="1921">
          <cell r="B1921" t="str">
            <v>（株）ライフネット　新潟　本部</v>
          </cell>
        </row>
        <row r="1922">
          <cell r="B1922" t="str">
            <v>ライフネット　光洋</v>
          </cell>
        </row>
        <row r="1923">
          <cell r="B1923" t="str">
            <v>前田デンキ店</v>
          </cell>
        </row>
        <row r="1924">
          <cell r="B1924" t="str">
            <v>相馬電機商会</v>
          </cell>
        </row>
        <row r="1925">
          <cell r="B1925" t="str">
            <v>（有）江口電気商会</v>
          </cell>
        </row>
        <row r="1926">
          <cell r="B1926" t="str">
            <v>水村電機（株）</v>
          </cell>
        </row>
        <row r="1927">
          <cell r="B1927" t="str">
            <v>（有）恩田電機商会</v>
          </cell>
        </row>
        <row r="1928">
          <cell r="B1928" t="str">
            <v>ｅプラザ長岡光店</v>
          </cell>
        </row>
        <row r="1929">
          <cell r="B1929" t="str">
            <v>おおかわ電気商会</v>
          </cell>
        </row>
        <row r="1930">
          <cell r="B1930" t="str">
            <v>でんきと住まいの　オオツカ</v>
          </cell>
        </row>
        <row r="1931">
          <cell r="B1931" t="str">
            <v>恩田電機商会　山田店</v>
          </cell>
        </row>
        <row r="1932">
          <cell r="B1932" t="str">
            <v>（株）でんきと住まいの中越本部</v>
          </cell>
        </row>
        <row r="1933">
          <cell r="B1933" t="str">
            <v>（有）総合電化　正電</v>
          </cell>
        </row>
        <row r="1934">
          <cell r="B1934" t="str">
            <v>株式会社　丸正無線電機商会</v>
          </cell>
        </row>
        <row r="1935">
          <cell r="B1935" t="str">
            <v>ライトハウス（株）</v>
          </cell>
        </row>
        <row r="1936">
          <cell r="B1936" t="str">
            <v>ライトハウス（株）中島店</v>
          </cell>
        </row>
        <row r="1937">
          <cell r="B1937" t="str">
            <v>でんきと住まいの　セイデン</v>
          </cell>
        </row>
        <row r="1938">
          <cell r="B1938" t="str">
            <v>ｅプラザ柏崎店</v>
          </cell>
        </row>
        <row r="1939">
          <cell r="B1939" t="str">
            <v>三好屋商店電機部</v>
          </cell>
        </row>
        <row r="1940">
          <cell r="B1940" t="str">
            <v>金子電機</v>
          </cell>
        </row>
        <row r="1941">
          <cell r="B1941" t="str">
            <v>（株）ぱるえむレッツ・ウエノ店</v>
          </cell>
        </row>
        <row r="1942">
          <cell r="B1942" t="str">
            <v>イチタ電機</v>
          </cell>
        </row>
        <row r="1943">
          <cell r="B1943" t="str">
            <v>ｅプラザセイブ店</v>
          </cell>
        </row>
        <row r="1944">
          <cell r="B1944" t="str">
            <v>（株）山王デンキ</v>
          </cell>
        </row>
        <row r="1945">
          <cell r="B1945" t="str">
            <v>有限会社デンキのあだち</v>
          </cell>
        </row>
        <row r="1946">
          <cell r="B1946" t="str">
            <v>（有）西野電化</v>
          </cell>
        </row>
        <row r="1947">
          <cell r="B1947" t="str">
            <v>ｅプラザひらさわ店</v>
          </cell>
        </row>
        <row r="1948">
          <cell r="B1948" t="str">
            <v>オーム電機商会</v>
          </cell>
        </row>
        <row r="1949">
          <cell r="B1949" t="str">
            <v>ｅプラザ十日町店</v>
          </cell>
        </row>
        <row r="1950">
          <cell r="B1950" t="str">
            <v>でんきと住まいユニックイワサキ</v>
          </cell>
        </row>
        <row r="1951">
          <cell r="B1951" t="str">
            <v>でんきと住まいの　エイシンドウ</v>
          </cell>
        </row>
        <row r="1952">
          <cell r="B1952" t="str">
            <v>ライトハウス（株）こしじ店</v>
          </cell>
        </row>
        <row r="1953">
          <cell r="B1953" t="str">
            <v>有限会社　桑原電気</v>
          </cell>
        </row>
        <row r="1954">
          <cell r="B1954" t="str">
            <v>でんきと住まいの　タマガワ</v>
          </cell>
        </row>
        <row r="1955">
          <cell r="B1955" t="str">
            <v>株式会社　諸長</v>
          </cell>
        </row>
        <row r="1956">
          <cell r="B1956" t="str">
            <v>でんきと住まいの　かむ</v>
          </cell>
        </row>
        <row r="1957">
          <cell r="B1957" t="str">
            <v>（有）南雲電業</v>
          </cell>
        </row>
        <row r="1958">
          <cell r="B1958" t="str">
            <v>でんきと住まいの　カドヤマ</v>
          </cell>
        </row>
        <row r="1959">
          <cell r="B1959" t="str">
            <v>（有）コマツ電気</v>
          </cell>
        </row>
        <row r="1960">
          <cell r="B1960" t="str">
            <v>（有）コマツ電気　塩沢店</v>
          </cell>
        </row>
        <row r="1961">
          <cell r="B1961" t="str">
            <v>ｅプラザ南魚沼店</v>
          </cell>
        </row>
        <row r="1962">
          <cell r="B1962" t="str">
            <v>でんきの鈴木</v>
          </cell>
        </row>
        <row r="1963">
          <cell r="B1963" t="str">
            <v>でんきと住まいの　キョウエイ</v>
          </cell>
        </row>
        <row r="1964">
          <cell r="B1964" t="str">
            <v>日の出電器</v>
          </cell>
        </row>
        <row r="1965">
          <cell r="B1965" t="str">
            <v>ｅプラザ三条島田店</v>
          </cell>
        </row>
        <row r="1966">
          <cell r="B1966" t="str">
            <v>真野電機店</v>
          </cell>
        </row>
        <row r="1967">
          <cell r="B1967" t="str">
            <v>パナ・コスモス　イシマル</v>
          </cell>
        </row>
        <row r="1968">
          <cell r="B1968" t="str">
            <v>鈴善</v>
          </cell>
        </row>
        <row r="1969">
          <cell r="B1969" t="str">
            <v>ライフネット　さいとう</v>
          </cell>
        </row>
        <row r="1970">
          <cell r="B1970" t="str">
            <v>（株）三野電機商会</v>
          </cell>
        </row>
        <row r="1971">
          <cell r="B1971" t="str">
            <v>（有）小玉電機商会</v>
          </cell>
        </row>
        <row r="1972">
          <cell r="B1972" t="str">
            <v>株式会社ヒライデンキ</v>
          </cell>
        </row>
        <row r="1973">
          <cell r="B1973" t="str">
            <v>ワタナベ電気</v>
          </cell>
        </row>
        <row r="1974">
          <cell r="B1974" t="str">
            <v>（株）星野電業社</v>
          </cell>
        </row>
        <row r="1975">
          <cell r="B1975" t="str">
            <v>（有）板垣電器商会</v>
          </cell>
        </row>
        <row r="1976">
          <cell r="B1976" t="str">
            <v>（有）明道テレビサービス</v>
          </cell>
        </row>
        <row r="1977">
          <cell r="B1977" t="str">
            <v>パナ・コスモス　オカムラ</v>
          </cell>
        </row>
        <row r="1978">
          <cell r="B1978" t="str">
            <v>ｅプラザ　つばめ店</v>
          </cell>
        </row>
        <row r="1979">
          <cell r="B1979" t="str">
            <v>でんきと住まいの　ただ</v>
          </cell>
        </row>
        <row r="1980">
          <cell r="B1980" t="str">
            <v>でんきと住まいの　さとう</v>
          </cell>
        </row>
        <row r="1981">
          <cell r="B1981" t="str">
            <v>ｅプラザ長岡栃尾店</v>
          </cell>
        </row>
        <row r="1982">
          <cell r="B1982" t="str">
            <v>でんきと住まいの　アサヒドウ</v>
          </cell>
        </row>
        <row r="1983">
          <cell r="B1983" t="str">
            <v>パナ・コスモス　カネデン</v>
          </cell>
        </row>
        <row r="1984">
          <cell r="B1984" t="str">
            <v>（有）阿部電器商会</v>
          </cell>
        </row>
        <row r="1985">
          <cell r="B1985" t="str">
            <v>（有）三好屋電器</v>
          </cell>
        </row>
        <row r="1986">
          <cell r="B1986" t="str">
            <v>でんきと住まいの　ウエキ</v>
          </cell>
        </row>
        <row r="1987">
          <cell r="B1987" t="str">
            <v>（有）コウエイ</v>
          </cell>
        </row>
        <row r="1988">
          <cell r="B1988" t="str">
            <v>株式会社　三本電機</v>
          </cell>
        </row>
        <row r="1989">
          <cell r="B1989" t="str">
            <v>弱電サービスセンター</v>
          </cell>
        </row>
        <row r="1990">
          <cell r="B1990" t="str">
            <v>フジイホームサービス</v>
          </cell>
        </row>
        <row r="1991">
          <cell r="B1991" t="str">
            <v>（株）こやま</v>
          </cell>
        </row>
        <row r="1992">
          <cell r="B1992" t="str">
            <v>東邦ラジオ商会</v>
          </cell>
        </row>
        <row r="1993">
          <cell r="B1993" t="str">
            <v>株式会社　ぱるえむ</v>
          </cell>
        </row>
        <row r="1994">
          <cell r="B1994" t="str">
            <v>高橋ホームサービス</v>
          </cell>
        </row>
        <row r="1995">
          <cell r="B1995" t="str">
            <v>株式会社タケダデンキ</v>
          </cell>
        </row>
        <row r="1996">
          <cell r="B1996" t="str">
            <v>ｅプラザ大和店</v>
          </cell>
        </row>
        <row r="1997">
          <cell r="B1997" t="str">
            <v>（株）ｅプラザ</v>
          </cell>
        </row>
        <row r="1998">
          <cell r="B1998" t="str">
            <v>（有）二葉デンキ商会</v>
          </cell>
        </row>
        <row r="1999">
          <cell r="B1999" t="str">
            <v>パナ・コスモス　マツモト</v>
          </cell>
        </row>
        <row r="2000">
          <cell r="B2000" t="str">
            <v>株式会社ヨコタ</v>
          </cell>
        </row>
        <row r="2001">
          <cell r="B2001" t="str">
            <v>（有）チクダ</v>
          </cell>
        </row>
        <row r="2002">
          <cell r="B2002" t="str">
            <v>宮本電化</v>
          </cell>
        </row>
        <row r="2003">
          <cell r="B2003" t="str">
            <v>パナ・コスモス　コヤマ</v>
          </cell>
        </row>
        <row r="2004">
          <cell r="B2004" t="str">
            <v>パナコスモスタマヤ</v>
          </cell>
        </row>
        <row r="2005">
          <cell r="B2005" t="str">
            <v>飯吉デンキ</v>
          </cell>
        </row>
        <row r="2006">
          <cell r="B2006" t="str">
            <v>（有）斉藤電気</v>
          </cell>
        </row>
        <row r="2007">
          <cell r="B2007" t="str">
            <v>ゆうらくざ・こんぱす</v>
          </cell>
        </row>
        <row r="2008">
          <cell r="B2008" t="str">
            <v>丸二電器商会</v>
          </cell>
        </row>
        <row r="2009">
          <cell r="B2009" t="str">
            <v>ネットワーク　タカマツ</v>
          </cell>
        </row>
        <row r="2010">
          <cell r="B2010" t="str">
            <v>株式会社　中央電機商会</v>
          </cell>
        </row>
        <row r="2011">
          <cell r="B2011" t="str">
            <v>電化の徳堂</v>
          </cell>
        </row>
        <row r="2012">
          <cell r="B2012" t="str">
            <v>ゆうらくざ・ほくりくきき</v>
          </cell>
        </row>
        <row r="2013">
          <cell r="B2013" t="str">
            <v>電化のシゲル</v>
          </cell>
        </row>
        <row r="2014">
          <cell r="B2014" t="str">
            <v>ひらのでんか</v>
          </cell>
        </row>
        <row r="2015">
          <cell r="B2015" t="str">
            <v>株式会社　嘉藤住宅設備</v>
          </cell>
        </row>
        <row r="2016">
          <cell r="B2016" t="str">
            <v>たかたでんき</v>
          </cell>
        </row>
        <row r="2017">
          <cell r="B2017" t="str">
            <v>デンキページ・みつはし</v>
          </cell>
        </row>
        <row r="2018">
          <cell r="B2018" t="str">
            <v>早川無線商会</v>
          </cell>
        </row>
        <row r="2019">
          <cell r="B2019" t="str">
            <v>ネットワーク　キリイ電器</v>
          </cell>
        </row>
        <row r="2020">
          <cell r="B2020" t="str">
            <v>ゆうらくざ・たかぎ</v>
          </cell>
        </row>
        <row r="2021">
          <cell r="B2021" t="str">
            <v>ネットワーク　タカマツ荏原店</v>
          </cell>
        </row>
        <row r="2022">
          <cell r="B2022" t="str">
            <v>株式会社　マルフジ</v>
          </cell>
        </row>
        <row r="2023">
          <cell r="B2023" t="str">
            <v>ゆうらくざ・まるやま</v>
          </cell>
        </row>
        <row r="2024">
          <cell r="B2024" t="str">
            <v>ゆうらくざ・いいざわ</v>
          </cell>
        </row>
        <row r="2025">
          <cell r="B2025" t="str">
            <v>ゆうらくざ・つじさわ</v>
          </cell>
        </row>
        <row r="2026">
          <cell r="B2026" t="str">
            <v>ゆうらくざ・いしかわ</v>
          </cell>
        </row>
        <row r="2027">
          <cell r="B2027" t="str">
            <v>株式会社　おみでんき</v>
          </cell>
        </row>
        <row r="2028">
          <cell r="B2028" t="str">
            <v>ＶＩＳＩＯＮ　マツオカ</v>
          </cell>
        </row>
        <row r="2029">
          <cell r="B2029" t="str">
            <v>株式会社　杉本電機商会</v>
          </cell>
        </row>
        <row r="2030">
          <cell r="B2030" t="str">
            <v>株式会社　牛島</v>
          </cell>
        </row>
        <row r="2031">
          <cell r="B2031" t="str">
            <v>大内電機商会</v>
          </cell>
        </row>
        <row r="2032">
          <cell r="B2032" t="str">
            <v>パナパック　にしだ</v>
          </cell>
        </row>
        <row r="2033">
          <cell r="B2033" t="str">
            <v>有限会社　平野電機</v>
          </cell>
        </row>
        <row r="2034">
          <cell r="B2034" t="str">
            <v>ゆうらくざ・たがみ</v>
          </cell>
        </row>
        <row r="2035">
          <cell r="B2035" t="str">
            <v>ニューイングランド　ますやま</v>
          </cell>
        </row>
        <row r="2036">
          <cell r="B2036" t="str">
            <v>イシサキデンキ</v>
          </cell>
        </row>
        <row r="2037">
          <cell r="B2037" t="str">
            <v>ニューイングランド　たかしま</v>
          </cell>
        </row>
        <row r="2038">
          <cell r="B2038" t="str">
            <v>パナタウン・みやざき</v>
          </cell>
        </row>
        <row r="2039">
          <cell r="B2039" t="str">
            <v>ネットワーク　電化のオオツボ</v>
          </cell>
        </row>
        <row r="2040">
          <cell r="B2040" t="str">
            <v>坂東電器</v>
          </cell>
        </row>
        <row r="2041">
          <cell r="B2041" t="str">
            <v>株式会社　小竹電機</v>
          </cell>
        </row>
        <row r="2042">
          <cell r="B2042" t="str">
            <v>ネットワーク　ハセガワ</v>
          </cell>
        </row>
        <row r="2043">
          <cell r="B2043" t="str">
            <v>ニューイングランド　うえの</v>
          </cell>
        </row>
        <row r="2044">
          <cell r="B2044" t="str">
            <v>ニューイングランド　くりもと</v>
          </cell>
        </row>
        <row r="2045">
          <cell r="B2045" t="str">
            <v>ニューイングランド　しんや</v>
          </cell>
        </row>
        <row r="2046">
          <cell r="B2046" t="str">
            <v>ハチロショップ</v>
          </cell>
        </row>
        <row r="2047">
          <cell r="B2047" t="str">
            <v>有限会社　丸の内電機</v>
          </cell>
        </row>
        <row r="2048">
          <cell r="B2048" t="str">
            <v>ニューイングランド　くした</v>
          </cell>
        </row>
        <row r="2049">
          <cell r="B2049" t="str">
            <v>山田電業</v>
          </cell>
        </row>
        <row r="2050">
          <cell r="B2050" t="str">
            <v>しばたでんき</v>
          </cell>
        </row>
        <row r="2051">
          <cell r="B2051" t="str">
            <v>ニューイングランドあかし</v>
          </cell>
        </row>
        <row r="2052">
          <cell r="B2052" t="str">
            <v>ネットワーク　田子でんき</v>
          </cell>
        </row>
        <row r="2053">
          <cell r="B2053" t="str">
            <v>三谷電器商会</v>
          </cell>
        </row>
        <row r="2054">
          <cell r="B2054" t="str">
            <v>利波電機商会</v>
          </cell>
        </row>
        <row r="2055">
          <cell r="B2055" t="str">
            <v>株式会社ネットワーク　富山</v>
          </cell>
        </row>
        <row r="2056">
          <cell r="B2056" t="str">
            <v>ネットワーク　かもの</v>
          </cell>
        </row>
        <row r="2057">
          <cell r="B2057" t="str">
            <v>ネットワーク　かもの　魚津店</v>
          </cell>
        </row>
        <row r="2058">
          <cell r="B2058" t="str">
            <v>株式会社　小杉光電社</v>
          </cell>
        </row>
        <row r="2059">
          <cell r="B2059" t="str">
            <v>小杉光電社　太閤山店</v>
          </cell>
        </row>
        <row r="2060">
          <cell r="B2060" t="str">
            <v>新村電化</v>
          </cell>
        </row>
        <row r="2061">
          <cell r="B2061" t="str">
            <v>笠井電機　錦町店</v>
          </cell>
        </row>
        <row r="2062">
          <cell r="B2062" t="str">
            <v>ツインカム　さわはし</v>
          </cell>
        </row>
        <row r="2063">
          <cell r="B2063" t="str">
            <v>戸田電化</v>
          </cell>
        </row>
        <row r="2064">
          <cell r="B2064" t="str">
            <v>森山電機　株式会社</v>
          </cell>
        </row>
        <row r="2065">
          <cell r="B2065" t="str">
            <v>氷見大電（有）　窪店</v>
          </cell>
        </row>
        <row r="2066">
          <cell r="B2066" t="str">
            <v>スカイ　小川</v>
          </cell>
        </row>
        <row r="2067">
          <cell r="B2067" t="str">
            <v>うえの電化</v>
          </cell>
        </row>
        <row r="2068">
          <cell r="B2068" t="str">
            <v>ニューイングランド　あめだ</v>
          </cell>
        </row>
        <row r="2069">
          <cell r="B2069" t="str">
            <v>ニューイングランド　せと</v>
          </cell>
        </row>
        <row r="2070">
          <cell r="B2070" t="str">
            <v>氷見大電有限会社</v>
          </cell>
        </row>
        <row r="2071">
          <cell r="B2071" t="str">
            <v>ニューイングランド　かわしま</v>
          </cell>
        </row>
        <row r="2072">
          <cell r="B2072" t="str">
            <v>有限会社　ササジマ電器商会</v>
          </cell>
        </row>
        <row r="2073">
          <cell r="B2073" t="str">
            <v>トナミ電化センター</v>
          </cell>
        </row>
        <row r="2074">
          <cell r="B2074" t="str">
            <v>ニューイングランド　いしお</v>
          </cell>
        </row>
        <row r="2075">
          <cell r="B2075" t="str">
            <v>みなみ電化</v>
          </cell>
        </row>
        <row r="2076">
          <cell r="B2076" t="str">
            <v>むらにしでんき</v>
          </cell>
        </row>
        <row r="2077">
          <cell r="B2077" t="str">
            <v>ニューイングランド　おりた</v>
          </cell>
        </row>
        <row r="2078">
          <cell r="B2078" t="str">
            <v>東京堂</v>
          </cell>
        </row>
        <row r="2079">
          <cell r="B2079" t="str">
            <v>古村電機</v>
          </cell>
        </row>
        <row r="2080">
          <cell r="B2080" t="str">
            <v>有限会社　ＬＡＶＩＥマルエイ</v>
          </cell>
        </row>
        <row r="2081">
          <cell r="B2081" t="str">
            <v>ニューイングランド　いしだ</v>
          </cell>
        </row>
        <row r="2082">
          <cell r="B2082" t="str">
            <v>ネットワーク　やまでん</v>
          </cell>
        </row>
        <row r="2083">
          <cell r="B2083" t="str">
            <v>エダ電器</v>
          </cell>
        </row>
        <row r="2084">
          <cell r="B2084" t="str">
            <v>ニューイングランド　たかた</v>
          </cell>
        </row>
        <row r="2085">
          <cell r="B2085" t="str">
            <v>ニューイングランド　だいぞう</v>
          </cell>
        </row>
        <row r="2086">
          <cell r="B2086" t="str">
            <v>ぬままえ電器</v>
          </cell>
        </row>
        <row r="2087">
          <cell r="B2087" t="str">
            <v>スカイ　源明</v>
          </cell>
        </row>
        <row r="2088">
          <cell r="B2088" t="str">
            <v>エスデン　ホソダ</v>
          </cell>
        </row>
        <row r="2089">
          <cell r="B2089" t="str">
            <v>スカイ　Ｓｍｉｌｅ</v>
          </cell>
        </row>
        <row r="2090">
          <cell r="B2090" t="str">
            <v>エスデン　カシワギ</v>
          </cell>
        </row>
        <row r="2091">
          <cell r="B2091" t="str">
            <v>スカイ　三協</v>
          </cell>
        </row>
        <row r="2092">
          <cell r="B2092" t="str">
            <v>エスデン　すざき</v>
          </cell>
        </row>
        <row r="2093">
          <cell r="B2093" t="str">
            <v>エスデン　タカヒラ</v>
          </cell>
        </row>
        <row r="2094">
          <cell r="B2094" t="str">
            <v>アンド・やまだ</v>
          </cell>
        </row>
        <row r="2095">
          <cell r="B2095" t="str">
            <v>シマノデンキ株式会社</v>
          </cell>
        </row>
        <row r="2096">
          <cell r="B2096" t="str">
            <v>ＡＲＥＡ‐１　ビックハウス</v>
          </cell>
        </row>
        <row r="2097">
          <cell r="B2097" t="str">
            <v>カワベリ商事（株）</v>
          </cell>
        </row>
        <row r="2098">
          <cell r="B2098" t="str">
            <v>有限会社　メイリョウ商事</v>
          </cell>
        </row>
        <row r="2099">
          <cell r="B2099" t="str">
            <v>グレイス・からき内灘</v>
          </cell>
        </row>
        <row r="2100">
          <cell r="B2100" t="str">
            <v>グレイス・みやでん</v>
          </cell>
        </row>
        <row r="2101">
          <cell r="B2101" t="str">
            <v>Ｌｉｆｅ　ｉｎ　ホープ</v>
          </cell>
        </row>
        <row r="2102">
          <cell r="B2102" t="str">
            <v>東京テレビ</v>
          </cell>
        </row>
        <row r="2103">
          <cell r="B2103" t="str">
            <v>アンド・わかでん</v>
          </cell>
        </row>
        <row r="2104">
          <cell r="B2104" t="str">
            <v>ＡＲＥＡ‐１　コソバ・リビング</v>
          </cell>
        </row>
        <row r="2105">
          <cell r="B2105" t="str">
            <v>ＡＲＥＡ‐１　しみず</v>
          </cell>
        </row>
        <row r="2106">
          <cell r="B2106" t="str">
            <v>グレイス・かみさか</v>
          </cell>
        </row>
        <row r="2107">
          <cell r="B2107" t="str">
            <v>有限会社　エキセー電化</v>
          </cell>
        </row>
        <row r="2108">
          <cell r="B2108" t="str">
            <v>ＡＲＥＡ‐１　ヒロカミ　西念店</v>
          </cell>
        </row>
        <row r="2109">
          <cell r="B2109" t="str">
            <v>サクマカデン</v>
          </cell>
        </row>
        <row r="2110">
          <cell r="B2110" t="str">
            <v>ＡＲＥＡ‐１　ライフ　サワダ</v>
          </cell>
        </row>
        <row r="2111">
          <cell r="B2111" t="str">
            <v>アンド・おおさき</v>
          </cell>
        </row>
        <row r="2112">
          <cell r="B2112" t="str">
            <v>ＡＲＥＡ－１</v>
          </cell>
        </row>
        <row r="2113">
          <cell r="B2113" t="str">
            <v>ハナブサデンキ</v>
          </cell>
        </row>
        <row r="2114">
          <cell r="B2114" t="str">
            <v>Ｄｅｎｋｉ１０</v>
          </cell>
        </row>
        <row r="2115">
          <cell r="B2115" t="str">
            <v>ＡＲＥＡ－１　ヒロカミ三口店</v>
          </cell>
        </row>
        <row r="2116">
          <cell r="B2116" t="str">
            <v>アサノデンキ店</v>
          </cell>
        </row>
        <row r="2117">
          <cell r="B2117" t="str">
            <v>ゆうらくざ・ござ</v>
          </cell>
        </row>
        <row r="2118">
          <cell r="B2118" t="str">
            <v>カワベデンキ</v>
          </cell>
        </row>
        <row r="2119">
          <cell r="B2119" t="str">
            <v>ゆうらくざ・あらよし</v>
          </cell>
        </row>
        <row r="2120">
          <cell r="B2120" t="str">
            <v>Ｌｉｆｅ　ｉｎ　スギタ</v>
          </cell>
        </row>
        <row r="2121">
          <cell r="B2121" t="str">
            <v>グレイス・きたいち</v>
          </cell>
        </row>
        <row r="2122">
          <cell r="B2122" t="str">
            <v>グレイス・なかやま</v>
          </cell>
        </row>
        <row r="2123">
          <cell r="B2123" t="str">
            <v>スカイ　中央</v>
          </cell>
        </row>
        <row r="2124">
          <cell r="B2124" t="str">
            <v>ゆうらくざ・はた</v>
          </cell>
        </row>
        <row r="2125">
          <cell r="B2125" t="str">
            <v>（株）前越電化社</v>
          </cell>
        </row>
        <row r="2126">
          <cell r="B2126" t="str">
            <v>グレイス・ひかり</v>
          </cell>
        </row>
        <row r="2127">
          <cell r="B2127" t="str">
            <v>スカイ　ナカムラ</v>
          </cell>
        </row>
        <row r="2128">
          <cell r="B2128" t="str">
            <v>ＡＲＥＡ‐１　マツエダ</v>
          </cell>
        </row>
        <row r="2129">
          <cell r="B2129" t="str">
            <v>どうみ電機　株式会社</v>
          </cell>
        </row>
        <row r="2130">
          <cell r="B2130" t="str">
            <v>株式会社　ミヤコ</v>
          </cell>
        </row>
        <row r="2131">
          <cell r="B2131" t="str">
            <v>松葉電器</v>
          </cell>
        </row>
        <row r="2132">
          <cell r="B2132" t="str">
            <v>アンド・たもと</v>
          </cell>
        </row>
        <row r="2133">
          <cell r="B2133" t="str">
            <v>沢野電機商会</v>
          </cell>
        </row>
        <row r="2134">
          <cell r="B2134" t="str">
            <v>たかご電機</v>
          </cell>
        </row>
        <row r="2135">
          <cell r="B2135" t="str">
            <v>電遊館どうみ　古府店</v>
          </cell>
        </row>
        <row r="2136">
          <cell r="B2136" t="str">
            <v>ヨコヤマデンキ有限会社</v>
          </cell>
        </row>
        <row r="2137">
          <cell r="B2137" t="str">
            <v>ＡＲＥＡ‐１　センダ</v>
          </cell>
        </row>
        <row r="2138">
          <cell r="B2138" t="str">
            <v>エスデン　モトヤマ</v>
          </cell>
        </row>
        <row r="2139">
          <cell r="B2139" t="str">
            <v>アンド・まつうら　土田店</v>
          </cell>
        </row>
        <row r="2140">
          <cell r="B2140" t="str">
            <v>アンド・まつうら</v>
          </cell>
        </row>
        <row r="2141">
          <cell r="B2141" t="str">
            <v>電遊館　おかべ</v>
          </cell>
        </row>
        <row r="2142">
          <cell r="B2142" t="str">
            <v>十字屋</v>
          </cell>
        </row>
        <row r="2143">
          <cell r="B2143" t="str">
            <v>電遊館　タバタ</v>
          </cell>
        </row>
        <row r="2144">
          <cell r="B2144" t="str">
            <v>電遊館　かみたに</v>
          </cell>
        </row>
        <row r="2145">
          <cell r="B2145" t="str">
            <v>電遊館　つちかわ</v>
          </cell>
        </row>
        <row r="2146">
          <cell r="B2146" t="str">
            <v>サカデンキ</v>
          </cell>
        </row>
        <row r="2147">
          <cell r="B2147" t="str">
            <v>ヒコ電化センター</v>
          </cell>
        </row>
        <row r="2148">
          <cell r="B2148" t="str">
            <v>エスデン　ひろや</v>
          </cell>
        </row>
        <row r="2149">
          <cell r="B2149" t="str">
            <v>ｅＰＬＡＮＳ・ホンボ</v>
          </cell>
        </row>
        <row r="2150">
          <cell r="B2150" t="str">
            <v>エイデン　板津店</v>
          </cell>
        </row>
        <row r="2151">
          <cell r="B2151" t="str">
            <v>株式会社　ｅＰＬＡＮＳ</v>
          </cell>
        </row>
        <row r="2152">
          <cell r="B2152" t="str">
            <v>ｅＰＬＡＮＳ・タキ屋</v>
          </cell>
        </row>
        <row r="2153">
          <cell r="B2153" t="str">
            <v>アンド・いわい</v>
          </cell>
        </row>
        <row r="2154">
          <cell r="B2154" t="str">
            <v>株式会社　伊藤電機</v>
          </cell>
        </row>
        <row r="2155">
          <cell r="B2155" t="str">
            <v>ｅＰＬＡＮＳ・タカ</v>
          </cell>
        </row>
        <row r="2156">
          <cell r="B2156" t="str">
            <v>有限会社　ツチダ電機販売</v>
          </cell>
        </row>
        <row r="2157">
          <cell r="B2157" t="str">
            <v>三和デンキ商会</v>
          </cell>
        </row>
        <row r="2158">
          <cell r="B2158" t="str">
            <v>エスデン　シンカワ</v>
          </cell>
        </row>
        <row r="2159">
          <cell r="B2159" t="str">
            <v>ニューイングランド　たなか</v>
          </cell>
        </row>
        <row r="2160">
          <cell r="B2160" t="str">
            <v>アンド・たにぐち</v>
          </cell>
        </row>
        <row r="2161">
          <cell r="B2161" t="str">
            <v>株式会社アンド・いしかわ</v>
          </cell>
        </row>
        <row r="2162">
          <cell r="B2162" t="str">
            <v>ｅＰＬＡＮＳ・ニシノ</v>
          </cell>
        </row>
        <row r="2163">
          <cell r="B2163" t="str">
            <v>株式会社やまはた</v>
          </cell>
        </row>
        <row r="2164">
          <cell r="B2164" t="str">
            <v>ｅＰＬＡＮＳ・電光館</v>
          </cell>
        </row>
        <row r="2165">
          <cell r="B2165" t="str">
            <v>アンド・ふくおか</v>
          </cell>
        </row>
        <row r="2166">
          <cell r="B2166" t="str">
            <v>ｅＰＬＡＮＳ・マツバラ</v>
          </cell>
        </row>
        <row r="2167">
          <cell r="B2167" t="str">
            <v>アンド・つじ</v>
          </cell>
        </row>
        <row r="2168">
          <cell r="B2168" t="str">
            <v>アンド・はとや</v>
          </cell>
        </row>
        <row r="2169">
          <cell r="B2169" t="str">
            <v>アンド・スミダ</v>
          </cell>
        </row>
        <row r="2170">
          <cell r="B2170" t="str">
            <v>スカイ　ハルカ</v>
          </cell>
        </row>
        <row r="2171">
          <cell r="B2171" t="str">
            <v>スカイ　福島屋</v>
          </cell>
        </row>
        <row r="2172">
          <cell r="B2172" t="str">
            <v>株式会社　シマダデンキ</v>
          </cell>
        </row>
        <row r="2173">
          <cell r="B2173" t="str">
            <v>株式会社まえがわでんき</v>
          </cell>
        </row>
        <row r="2174">
          <cell r="B2174" t="str">
            <v>永田ラジオ電器商会</v>
          </cell>
        </row>
        <row r="2175">
          <cell r="B2175" t="str">
            <v>有限会社　かいざきでんき</v>
          </cell>
        </row>
        <row r="2176">
          <cell r="B2176" t="str">
            <v>ＪＯＹ　すずわ</v>
          </cell>
        </row>
        <row r="2177">
          <cell r="B2177" t="str">
            <v>株式会社　伊藤電機</v>
          </cell>
        </row>
        <row r="2178">
          <cell r="B2178" t="str">
            <v>でんきランド　でんえいしゃ</v>
          </cell>
        </row>
        <row r="2179">
          <cell r="B2179" t="str">
            <v>有限会社　赤坂電機</v>
          </cell>
        </row>
        <row r="2180">
          <cell r="B2180" t="str">
            <v>でんきランド　よしむら</v>
          </cell>
        </row>
        <row r="2181">
          <cell r="B2181" t="str">
            <v>ゆうらくざ・ごとう</v>
          </cell>
        </row>
        <row r="2182">
          <cell r="B2182" t="str">
            <v>ニューイングランドもりた</v>
          </cell>
        </row>
        <row r="2183">
          <cell r="B2183" t="str">
            <v>ゆうらくざ・はちや</v>
          </cell>
        </row>
        <row r="2184">
          <cell r="B2184" t="str">
            <v>シンボ電器</v>
          </cell>
        </row>
        <row r="2185">
          <cell r="B2185" t="str">
            <v>とざわでんき</v>
          </cell>
        </row>
        <row r="2186">
          <cell r="B2186" t="str">
            <v>ゆうらくざ・こだま</v>
          </cell>
        </row>
        <row r="2187">
          <cell r="B2187" t="str">
            <v>スカイ　やまだ</v>
          </cell>
        </row>
        <row r="2188">
          <cell r="B2188" t="str">
            <v>スカイ本部</v>
          </cell>
        </row>
        <row r="2189">
          <cell r="B2189" t="str">
            <v>（有）ゆう楽座ふくい・でんき館</v>
          </cell>
        </row>
        <row r="2190">
          <cell r="B2190" t="str">
            <v>ゆうらくざ・おおくら</v>
          </cell>
        </row>
        <row r="2191">
          <cell r="B2191" t="str">
            <v>ゆうらくざ・たにもと</v>
          </cell>
        </row>
        <row r="2192">
          <cell r="B2192" t="str">
            <v>Ｅうのでんき</v>
          </cell>
        </row>
        <row r="2193">
          <cell r="B2193" t="str">
            <v>青山電機商会</v>
          </cell>
        </row>
        <row r="2194">
          <cell r="B2194" t="str">
            <v>株式会社　中央電化センター</v>
          </cell>
        </row>
        <row r="2195">
          <cell r="B2195" t="str">
            <v>ニューイングランドかみかわ</v>
          </cell>
        </row>
        <row r="2196">
          <cell r="B2196" t="str">
            <v>スカイ　タケウチ</v>
          </cell>
        </row>
        <row r="2197">
          <cell r="B2197" t="str">
            <v>パナパック　みすみ</v>
          </cell>
        </row>
        <row r="2198">
          <cell r="B2198" t="str">
            <v>有限会社　藤本電機商会</v>
          </cell>
        </row>
        <row r="2199">
          <cell r="B2199" t="str">
            <v>でんきランド　はやし</v>
          </cell>
        </row>
        <row r="2200">
          <cell r="B2200" t="str">
            <v>でんきランド　ひらざわ</v>
          </cell>
        </row>
        <row r="2201">
          <cell r="B2201" t="str">
            <v>ダイモンデンキ</v>
          </cell>
        </row>
        <row r="2202">
          <cell r="B2202" t="str">
            <v>メイツ　ひらお</v>
          </cell>
        </row>
        <row r="2203">
          <cell r="B2203" t="str">
            <v>ニューイングランドかわばた</v>
          </cell>
        </row>
        <row r="2204">
          <cell r="B2204" t="str">
            <v>ＣＡＴＣＨ　ＴＡＭＡＭＵＲＡ</v>
          </cell>
        </row>
        <row r="2205">
          <cell r="B2205" t="str">
            <v>パナパック　いしざき</v>
          </cell>
        </row>
        <row r="2206">
          <cell r="B2206" t="str">
            <v>土田電機</v>
          </cell>
        </row>
        <row r="2207">
          <cell r="B2207" t="str">
            <v>スカイ　ミズカミ</v>
          </cell>
        </row>
        <row r="2208">
          <cell r="B2208" t="str">
            <v>ニューイングランドさんけいどう</v>
          </cell>
        </row>
        <row r="2209">
          <cell r="B2209" t="str">
            <v>でんきランド　きのした</v>
          </cell>
        </row>
        <row r="2210">
          <cell r="B2210" t="str">
            <v>スカイ　鹿谷</v>
          </cell>
        </row>
        <row r="2211">
          <cell r="B2211" t="str">
            <v>でんきランド　しばた</v>
          </cell>
        </row>
        <row r="2212">
          <cell r="B2212" t="str">
            <v>でんきランド　さか</v>
          </cell>
        </row>
        <row r="2213">
          <cell r="B2213" t="str">
            <v>ゆうらくざ・まきた</v>
          </cell>
        </row>
        <row r="2214">
          <cell r="B2214" t="str">
            <v>ＰＡＮＡ　ＨＯＵＳＥ　イケダ</v>
          </cell>
        </row>
        <row r="2215">
          <cell r="B2215" t="str">
            <v>ＳＴＥＰ　イバタ</v>
          </cell>
        </row>
        <row r="2216">
          <cell r="B2216" t="str">
            <v>ニューイングランドつくしの</v>
          </cell>
        </row>
        <row r="2217">
          <cell r="B2217" t="str">
            <v>ニューイングランドかとう</v>
          </cell>
        </row>
        <row r="2218">
          <cell r="B2218" t="str">
            <v>でんきランド　ハセガワ</v>
          </cell>
        </row>
        <row r="2219">
          <cell r="B2219" t="str">
            <v>でんきランド（株）　本部</v>
          </cell>
        </row>
        <row r="2220">
          <cell r="B2220" t="str">
            <v>マツムラデンキ</v>
          </cell>
        </row>
        <row r="2221">
          <cell r="B2221" t="str">
            <v>でんきランド　クボタ</v>
          </cell>
        </row>
        <row r="2222">
          <cell r="B2222" t="str">
            <v>カドでんき</v>
          </cell>
        </row>
        <row r="2223">
          <cell r="B2223" t="str">
            <v>でんきランド　タナカ</v>
          </cell>
        </row>
        <row r="2224">
          <cell r="B2224" t="str">
            <v>ニューイングランドおかだ</v>
          </cell>
        </row>
        <row r="2225">
          <cell r="B2225" t="str">
            <v>ニューイングランドこつじ</v>
          </cell>
        </row>
        <row r="2226">
          <cell r="B2226" t="str">
            <v>合同会社　トウシヤ</v>
          </cell>
        </row>
        <row r="2227">
          <cell r="B2227" t="str">
            <v>有限会社　ＰＡＬ　かくめい</v>
          </cell>
        </row>
        <row r="2228">
          <cell r="B2228" t="str">
            <v>株式会社　楽ちん館</v>
          </cell>
        </row>
        <row r="2229">
          <cell r="B2229" t="str">
            <v>スカイ　カネマス</v>
          </cell>
        </row>
        <row r="2230">
          <cell r="B2230" t="str">
            <v>ツチモリ</v>
          </cell>
        </row>
        <row r="2231">
          <cell r="B2231" t="str">
            <v>ＬＩＦＥ　こうの</v>
          </cell>
        </row>
        <row r="2232">
          <cell r="B2232" t="str">
            <v>まことや電器株式会社</v>
          </cell>
        </row>
        <row r="2233">
          <cell r="B2233" t="str">
            <v>有限会社　カド電器</v>
          </cell>
        </row>
        <row r="2234">
          <cell r="B2234" t="str">
            <v>ヨシデンサービス</v>
          </cell>
        </row>
        <row r="2235">
          <cell r="B2235" t="str">
            <v>ＴＥＣ　タナカ</v>
          </cell>
        </row>
        <row r="2236">
          <cell r="B2236" t="str">
            <v>（株）坂本電機</v>
          </cell>
        </row>
        <row r="2237">
          <cell r="B2237" t="str">
            <v>ＡＬＰＳ電化チェーン　山梨店</v>
          </cell>
        </row>
        <row r="2238">
          <cell r="B2238" t="str">
            <v>（塩部）クボタ電気商会</v>
          </cell>
        </row>
        <row r="2239">
          <cell r="B2239" t="str">
            <v>ライフテクト　スカイ通信</v>
          </cell>
        </row>
        <row r="2240">
          <cell r="B2240" t="str">
            <v>コイチ堂電気</v>
          </cell>
        </row>
        <row r="2241">
          <cell r="B2241" t="str">
            <v>ライフテクト　ナカゴミ</v>
          </cell>
        </row>
        <row r="2242">
          <cell r="B2242" t="str">
            <v>（株）大成電気</v>
          </cell>
        </row>
        <row r="2243">
          <cell r="B2243" t="str">
            <v>生活彩館・みかみ</v>
          </cell>
        </row>
        <row r="2244">
          <cell r="B2244" t="str">
            <v>アシザワ　デンキ</v>
          </cell>
        </row>
        <row r="2245">
          <cell r="B2245" t="str">
            <v>ワタナベ電器センター</v>
          </cell>
        </row>
        <row r="2246">
          <cell r="B2246" t="str">
            <v>内田電器商会</v>
          </cell>
        </row>
        <row r="2247">
          <cell r="B2247" t="str">
            <v>（中央）　（有）窪田電気商会</v>
          </cell>
        </row>
        <row r="2248">
          <cell r="B2248" t="str">
            <v>（株）電化プラザあいかわ</v>
          </cell>
        </row>
        <row r="2249">
          <cell r="B2249" t="str">
            <v>甲府電商</v>
          </cell>
        </row>
        <row r="2250">
          <cell r="B2250" t="str">
            <v>（有）ナカヤマ電気</v>
          </cell>
        </row>
        <row r="2251">
          <cell r="B2251" t="str">
            <v>（山梨市）タケイ電機</v>
          </cell>
        </row>
        <row r="2252">
          <cell r="B2252" t="str">
            <v>（里吉）　ドバシ　デンキ</v>
          </cell>
        </row>
        <row r="2253">
          <cell r="B2253" t="str">
            <v>パナエース・ＩＺＵＭＩ</v>
          </cell>
        </row>
        <row r="2254">
          <cell r="B2254" t="str">
            <v>ＡＬＰＳ電化チェーン　石和店</v>
          </cell>
        </row>
        <row r="2255">
          <cell r="B2255" t="str">
            <v>ＥＬＥＤＩＵＭ　落合</v>
          </cell>
        </row>
        <row r="2256">
          <cell r="B2256" t="str">
            <v>イソベ電器</v>
          </cell>
        </row>
        <row r="2257">
          <cell r="B2257" t="str">
            <v>キクミ電器</v>
          </cell>
        </row>
        <row r="2258">
          <cell r="B2258" t="str">
            <v>（小渕沢）藤森　電気</v>
          </cell>
        </row>
        <row r="2259">
          <cell r="B2259" t="str">
            <v>ＡＬＰＳ電化チェーン　本部店</v>
          </cell>
        </row>
        <row r="2260">
          <cell r="B2260" t="str">
            <v>（有）長沼電器センタ－</v>
          </cell>
        </row>
        <row r="2261">
          <cell r="B2261" t="str">
            <v>（株）五味電気サ－ビス</v>
          </cell>
        </row>
        <row r="2262">
          <cell r="B2262" t="str">
            <v>（昭和）鶴田電化</v>
          </cell>
        </row>
        <row r="2263">
          <cell r="B2263" t="str">
            <v>（株）斉藤テレビ</v>
          </cell>
        </row>
        <row r="2264">
          <cell r="B2264" t="str">
            <v>シミズ　ＫＡＤＥＮ</v>
          </cell>
        </row>
        <row r="2265">
          <cell r="B2265" t="str">
            <v>清水電化株式会社</v>
          </cell>
        </row>
        <row r="2266">
          <cell r="B2266" t="str">
            <v>ライフテクト　アマノ</v>
          </cell>
        </row>
        <row r="2267">
          <cell r="B2267" t="str">
            <v>ねこいちでんき</v>
          </cell>
        </row>
        <row r="2268">
          <cell r="B2268" t="str">
            <v>ライフテクト　フカサワ</v>
          </cell>
        </row>
        <row r="2269">
          <cell r="B2269" t="str">
            <v>（青柳）　（有）和田電気</v>
          </cell>
        </row>
        <row r="2270">
          <cell r="B2270" t="str">
            <v>有限会社　山田電気商会</v>
          </cell>
        </row>
        <row r="2271">
          <cell r="B2271" t="str">
            <v>アキ　電化</v>
          </cell>
        </row>
        <row r="2272">
          <cell r="B2272" t="str">
            <v>一瀬電化サ－ビス</v>
          </cell>
        </row>
        <row r="2273">
          <cell r="B2273" t="str">
            <v>（有）堀内電気商会</v>
          </cell>
        </row>
        <row r="2274">
          <cell r="B2274" t="str">
            <v>（有）丸正電器</v>
          </cell>
        </row>
        <row r="2275">
          <cell r="B2275" t="str">
            <v>ライフテクト　オオタニ</v>
          </cell>
        </row>
        <row r="2276">
          <cell r="B2276" t="str">
            <v>すやま電器</v>
          </cell>
        </row>
        <row r="2277">
          <cell r="B2277" t="str">
            <v>三浦電気商会</v>
          </cell>
        </row>
        <row r="2278">
          <cell r="B2278" t="str">
            <v>（有）アマノ　デンキ</v>
          </cell>
        </row>
        <row r="2279">
          <cell r="B2279" t="str">
            <v>（有）エフ・ライン　ワタトウ</v>
          </cell>
        </row>
        <row r="2280">
          <cell r="B2280" t="str">
            <v>ナガノ電器</v>
          </cell>
        </row>
        <row r="2281">
          <cell r="B2281" t="str">
            <v>（株）サン電気</v>
          </cell>
        </row>
        <row r="2282">
          <cell r="B2282" t="str">
            <v>ライフテクト　コタカ</v>
          </cell>
        </row>
        <row r="2283">
          <cell r="B2283" t="str">
            <v>メイトプラザ　ワタナベ</v>
          </cell>
        </row>
        <row r="2284">
          <cell r="B2284" t="str">
            <v>ＡＬＰＳ電化チェーン　上野原店</v>
          </cell>
        </row>
        <row r="2285">
          <cell r="B2285" t="str">
            <v>株式会社　秋山電気</v>
          </cell>
        </row>
        <row r="2286">
          <cell r="B2286" t="str">
            <v>（有）服部電機商会</v>
          </cell>
        </row>
        <row r="2287">
          <cell r="B2287" t="str">
            <v>（有）北信電器商会</v>
          </cell>
        </row>
        <row r="2288">
          <cell r="B2288" t="str">
            <v>エルコンパス　ワカツキ</v>
          </cell>
        </row>
        <row r="2289">
          <cell r="B2289" t="str">
            <v>（有）ヤナギサワ電機</v>
          </cell>
        </row>
        <row r="2290">
          <cell r="B2290" t="str">
            <v>（有）井堀電器商会</v>
          </cell>
        </row>
        <row r="2291">
          <cell r="B2291" t="str">
            <v>グリーンポートたいよう</v>
          </cell>
        </row>
        <row r="2292">
          <cell r="B2292" t="str">
            <v>テクニカル・ヒロ</v>
          </cell>
        </row>
        <row r="2293">
          <cell r="B2293" t="str">
            <v>（有）双葉電器商会</v>
          </cell>
        </row>
        <row r="2294">
          <cell r="B2294" t="str">
            <v>（有）クボタ電器サービス</v>
          </cell>
        </row>
        <row r="2295">
          <cell r="B2295" t="str">
            <v>（株）日の出電気</v>
          </cell>
        </row>
        <row r="2296">
          <cell r="B2296" t="str">
            <v>（有）中村電業社</v>
          </cell>
        </row>
        <row r="2297">
          <cell r="B2297" t="str">
            <v>（有）オキツ電器サービス</v>
          </cell>
        </row>
        <row r="2298">
          <cell r="B2298" t="str">
            <v>（株）堀内商事</v>
          </cell>
        </row>
        <row r="2299">
          <cell r="B2299" t="str">
            <v>更北でんか堂</v>
          </cell>
        </row>
        <row r="2300">
          <cell r="B2300" t="str">
            <v>ＮＡＧＡＮＯ２１’ｓ　オオシマ</v>
          </cell>
        </row>
        <row r="2301">
          <cell r="B2301" t="str">
            <v>（有）カクマルラジオ店</v>
          </cell>
        </row>
        <row r="2302">
          <cell r="B2302" t="str">
            <v>（有）ナカヤマ電器</v>
          </cell>
        </row>
        <row r="2303">
          <cell r="B2303" t="str">
            <v>須坂）太陽電気</v>
          </cell>
        </row>
        <row r="2304">
          <cell r="B2304" t="str">
            <v>グリーンポート　マツモト</v>
          </cell>
        </row>
        <row r="2305">
          <cell r="B2305" t="str">
            <v>神戸電器（株）</v>
          </cell>
        </row>
        <row r="2306">
          <cell r="B2306" t="str">
            <v>フジサワ電器</v>
          </cell>
        </row>
        <row r="2307">
          <cell r="B2307" t="str">
            <v>エルコンパス　でんおん</v>
          </cell>
        </row>
        <row r="2308">
          <cell r="B2308" t="str">
            <v>ハタ電器</v>
          </cell>
        </row>
        <row r="2309">
          <cell r="B2309" t="str">
            <v>電化のナカジマ</v>
          </cell>
        </row>
        <row r="2310">
          <cell r="B2310" t="str">
            <v>（有）西山電化センター</v>
          </cell>
        </row>
        <row r="2311">
          <cell r="B2311" t="str">
            <v>（有）藤益商会</v>
          </cell>
        </row>
        <row r="2312">
          <cell r="B2312" t="str">
            <v>エルコンパス　トキダ</v>
          </cell>
        </row>
        <row r="2313">
          <cell r="B2313" t="str">
            <v>（有）内藤電気</v>
          </cell>
        </row>
        <row r="2314">
          <cell r="B2314" t="str">
            <v>（有）越後屋電器商会</v>
          </cell>
        </row>
        <row r="2315">
          <cell r="B2315" t="str">
            <v>コガイト管球サービス</v>
          </cell>
        </row>
        <row r="2316">
          <cell r="B2316" t="str">
            <v>（株）柳沢テレビサービス</v>
          </cell>
        </row>
        <row r="2317">
          <cell r="B2317" t="str">
            <v>有限会社パルみやじま</v>
          </cell>
        </row>
        <row r="2318">
          <cell r="B2318" t="str">
            <v>ひろはし電器サービス</v>
          </cell>
        </row>
        <row r="2319">
          <cell r="B2319" t="str">
            <v>（有）信越デンキ</v>
          </cell>
        </row>
        <row r="2320">
          <cell r="B2320" t="str">
            <v>大川屋</v>
          </cell>
        </row>
        <row r="2321">
          <cell r="B2321" t="str">
            <v>松澤電器</v>
          </cell>
        </row>
        <row r="2322">
          <cell r="B2322" t="str">
            <v>ＤＥＮＫＡＳＨＯＰ　ヒラバヤシ</v>
          </cell>
        </row>
        <row r="2323">
          <cell r="B2323" t="str">
            <v>桔梗ヶ原　武居電器</v>
          </cell>
        </row>
        <row r="2324">
          <cell r="B2324" t="str">
            <v>（有）多々地電気商会</v>
          </cell>
        </row>
        <row r="2325">
          <cell r="B2325" t="str">
            <v>ショーナン</v>
          </cell>
        </row>
        <row r="2326">
          <cell r="B2326" t="str">
            <v>エルコンパス　ハラヤマ</v>
          </cell>
        </row>
        <row r="2327">
          <cell r="B2327" t="str">
            <v>モモセ電化サービス</v>
          </cell>
        </row>
        <row r="2328">
          <cell r="B2328" t="str">
            <v>ＮＡＧＡＮＯ２１’ｓイケダ</v>
          </cell>
        </row>
        <row r="2329">
          <cell r="B2329" t="str">
            <v>ＮＡＧＡＮＯ２１’ｓヤマゼン</v>
          </cell>
        </row>
        <row r="2330">
          <cell r="B2330" t="str">
            <v>マツノ電器</v>
          </cell>
        </row>
        <row r="2331">
          <cell r="B2331" t="str">
            <v>（有）こばやしでんき</v>
          </cell>
        </row>
        <row r="2332">
          <cell r="B2332" t="str">
            <v>タカギ電化サービス</v>
          </cell>
        </row>
        <row r="2333">
          <cell r="B2333" t="str">
            <v>（有）浅野電器商会</v>
          </cell>
        </row>
        <row r="2334">
          <cell r="B2334" t="str">
            <v>宮島電器</v>
          </cell>
        </row>
        <row r="2335">
          <cell r="B2335" t="str">
            <v>二木電器</v>
          </cell>
        </row>
        <row r="2336">
          <cell r="B2336" t="str">
            <v>（有）ヤバナ電器</v>
          </cell>
        </row>
        <row r="2337">
          <cell r="B2337" t="str">
            <v>（有）イケイデンキ</v>
          </cell>
        </row>
        <row r="2338">
          <cell r="B2338" t="str">
            <v>ＮＡＧＡＮＯ２１’ｓ　ニシデン</v>
          </cell>
        </row>
        <row r="2339">
          <cell r="B2339" t="str">
            <v>タザワ電機</v>
          </cell>
        </row>
        <row r="2340">
          <cell r="B2340" t="str">
            <v>パナメイト　ミカサ</v>
          </cell>
        </row>
        <row r="2341">
          <cell r="B2341" t="str">
            <v>エルコンパス　キタハラ</v>
          </cell>
        </row>
        <row r="2342">
          <cell r="B2342" t="str">
            <v>パナメイト　シロタ</v>
          </cell>
        </row>
        <row r="2343">
          <cell r="B2343" t="str">
            <v>ヤマヨシ電器</v>
          </cell>
        </row>
        <row r="2344">
          <cell r="B2344" t="str">
            <v>エルコンパス　シモダイラ</v>
          </cell>
        </row>
        <row r="2345">
          <cell r="B2345" t="str">
            <v>エルコンパス　ナカガワ</v>
          </cell>
        </row>
        <row r="2346">
          <cell r="B2346" t="str">
            <v>エルコンパス　イプサ</v>
          </cell>
        </row>
        <row r="2347">
          <cell r="B2347" t="str">
            <v>ＮＡＧＡＮＯ２１’ｓオリヤマ</v>
          </cell>
        </row>
        <row r="2348">
          <cell r="B2348" t="str">
            <v>（有）パナメイトハヤノ１ばんち</v>
          </cell>
        </row>
        <row r="2349">
          <cell r="B2349" t="str">
            <v>パナメイト　コニシ</v>
          </cell>
        </row>
        <row r="2350">
          <cell r="B2350" t="str">
            <v>コトブキ電気</v>
          </cell>
        </row>
        <row r="2351">
          <cell r="B2351" t="str">
            <v>（株）サスナカ</v>
          </cell>
        </row>
        <row r="2352">
          <cell r="B2352" t="str">
            <v>（有）富士電機商会</v>
          </cell>
        </row>
        <row r="2353">
          <cell r="B2353" t="str">
            <v>（有）ハシドデンキ</v>
          </cell>
        </row>
        <row r="2354">
          <cell r="B2354" t="str">
            <v>マルヤス電気（株）</v>
          </cell>
        </row>
        <row r="2355">
          <cell r="B2355" t="str">
            <v>Ｃｌａｒｔｅ’ヒラバヤシ</v>
          </cell>
        </row>
        <row r="2356">
          <cell r="B2356" t="str">
            <v>金子電化</v>
          </cell>
        </row>
        <row r="2357">
          <cell r="B2357" t="str">
            <v>フレンドヤザキ</v>
          </cell>
        </row>
        <row r="2358">
          <cell r="B2358" t="str">
            <v>ユウデン</v>
          </cell>
        </row>
        <row r="2359">
          <cell r="B2359" t="str">
            <v>（有）グリーンポート　ササヤ</v>
          </cell>
        </row>
        <row r="2360">
          <cell r="B2360" t="str">
            <v>（株）キタノヤ電器</v>
          </cell>
        </row>
        <row r="2361">
          <cell r="B2361" t="str">
            <v>（有）エルモールヤハタ</v>
          </cell>
        </row>
        <row r="2362">
          <cell r="B2362" t="str">
            <v>株式会社　井口電気本店</v>
          </cell>
        </row>
        <row r="2363">
          <cell r="B2363" t="str">
            <v>パナメイト　イナムセン</v>
          </cell>
        </row>
        <row r="2364">
          <cell r="B2364" t="str">
            <v>（資）ミツワ無線電機商会</v>
          </cell>
        </row>
        <row r="2365">
          <cell r="B2365" t="str">
            <v>アートタナカヤ</v>
          </cell>
        </row>
        <row r="2366">
          <cell r="B2366" t="str">
            <v>エルコンパス　イセリョウ</v>
          </cell>
        </row>
        <row r="2367">
          <cell r="B2367" t="str">
            <v>パナメイト　ツシ</v>
          </cell>
        </row>
        <row r="2368">
          <cell r="B2368" t="str">
            <v>有限会社イホク</v>
          </cell>
        </row>
        <row r="2369">
          <cell r="B2369" t="str">
            <v>パナメイト　ハニュウ</v>
          </cell>
        </row>
        <row r="2370">
          <cell r="B2370" t="str">
            <v>エルコンパス　イリイチ</v>
          </cell>
        </row>
        <row r="2371">
          <cell r="B2371" t="str">
            <v>加藤テレビ</v>
          </cell>
        </row>
        <row r="2372">
          <cell r="B2372" t="str">
            <v>（有）サカイ家電</v>
          </cell>
        </row>
        <row r="2373">
          <cell r="B2373" t="str">
            <v>エルコンパス　ハラ</v>
          </cell>
        </row>
        <row r="2374">
          <cell r="B2374" t="str">
            <v>（有）タック</v>
          </cell>
        </row>
        <row r="2375">
          <cell r="B2375" t="str">
            <v>ティブロン（有）</v>
          </cell>
        </row>
        <row r="2376">
          <cell r="B2376" t="str">
            <v>でんきの森忠</v>
          </cell>
        </row>
        <row r="2377">
          <cell r="B2377" t="str">
            <v>株式会社テヅカデンキ</v>
          </cell>
        </row>
        <row r="2378">
          <cell r="B2378" t="str">
            <v>エルコンパス　コヤマ</v>
          </cell>
        </row>
        <row r="2379">
          <cell r="B2379" t="str">
            <v>ＮＡＧＡＮＯ２１’ｓフジサワ</v>
          </cell>
        </row>
        <row r="2380">
          <cell r="B2380" t="str">
            <v>（一社）ＮＡＧＡＮＯ２１’ｓ</v>
          </cell>
        </row>
        <row r="2381">
          <cell r="B2381" t="str">
            <v>ＮＡＧＡＮＯ２１’ｓダイエー</v>
          </cell>
        </row>
        <row r="2382">
          <cell r="B2382" t="str">
            <v>でんきのノワ・シミズ</v>
          </cell>
        </row>
        <row r="2383">
          <cell r="B2383" t="str">
            <v>小平電機商会</v>
          </cell>
        </row>
        <row r="2384">
          <cell r="B2384" t="str">
            <v>でんかショップ　ミドリカワ</v>
          </cell>
        </row>
        <row r="2385">
          <cell r="B2385" t="str">
            <v>パナメイト　カネダ</v>
          </cell>
        </row>
        <row r="2386">
          <cell r="B2386" t="str">
            <v>（株）アルファ　タケダ</v>
          </cell>
        </row>
        <row r="2387">
          <cell r="B2387" t="str">
            <v>エルコンパス　センター</v>
          </cell>
        </row>
        <row r="2388">
          <cell r="B2388" t="str">
            <v>（株）桜井テレビ商会</v>
          </cell>
        </row>
        <row r="2389">
          <cell r="B2389" t="str">
            <v>株式会社　ミツワデンキ</v>
          </cell>
        </row>
        <row r="2390">
          <cell r="B2390" t="str">
            <v>エルコンパス　ヤマザキ</v>
          </cell>
        </row>
        <row r="2391">
          <cell r="B2391" t="str">
            <v>電化センター　ヤナギサワ</v>
          </cell>
        </row>
        <row r="2392">
          <cell r="B2392" t="str">
            <v>アルプスデンキ</v>
          </cell>
        </row>
        <row r="2393">
          <cell r="B2393" t="str">
            <v>（株）軽井沢テレビサービス</v>
          </cell>
        </row>
        <row r="2394">
          <cell r="B2394" t="str">
            <v>（有）ユキ電化</v>
          </cell>
        </row>
        <row r="2395">
          <cell r="B2395" t="str">
            <v>（株）黒沢電機</v>
          </cell>
        </row>
        <row r="2396">
          <cell r="B2396" t="str">
            <v>エルコンパス　アマリ</v>
          </cell>
        </row>
        <row r="2397">
          <cell r="B2397" t="str">
            <v>マルゴ電器設備</v>
          </cell>
        </row>
        <row r="2398">
          <cell r="B2398" t="str">
            <v>（有）古間ラジオテレビ商会</v>
          </cell>
        </row>
        <row r="2399">
          <cell r="B2399" t="str">
            <v>ライブヤマデン</v>
          </cell>
        </row>
        <row r="2400">
          <cell r="B2400" t="str">
            <v>武藤電機</v>
          </cell>
        </row>
        <row r="2401">
          <cell r="B2401" t="str">
            <v>細川デンキ</v>
          </cell>
        </row>
        <row r="2402">
          <cell r="B2402" t="str">
            <v>ホームパートナーたかはし</v>
          </cell>
        </row>
        <row r="2403">
          <cell r="B2403" t="str">
            <v>株式会社　ウインド　カトウ</v>
          </cell>
        </row>
        <row r="2404">
          <cell r="B2404" t="str">
            <v>ピア　ヒロオカ</v>
          </cell>
        </row>
        <row r="2405">
          <cell r="B2405" t="str">
            <v>パナショップこばやし</v>
          </cell>
        </row>
        <row r="2406">
          <cell r="B2406" t="str">
            <v>パナステ－ジ　のむら</v>
          </cell>
        </row>
        <row r="2407">
          <cell r="B2407" t="str">
            <v>住まいる家電マンスケパネレクト</v>
          </cell>
        </row>
        <row r="2408">
          <cell r="B2408" t="str">
            <v>（有）宇野電化センタ－</v>
          </cell>
        </row>
        <row r="2409">
          <cell r="B2409" t="str">
            <v>パナウェーブ　たなか</v>
          </cell>
        </row>
        <row r="2410">
          <cell r="B2410" t="str">
            <v>大洋デンキ有限会社</v>
          </cell>
        </row>
        <row r="2411">
          <cell r="B2411" t="str">
            <v>でんかマルハチ</v>
          </cell>
        </row>
        <row r="2412">
          <cell r="B2412" t="str">
            <v>でんき工房　ヤマデンこばやし</v>
          </cell>
        </row>
        <row r="2413">
          <cell r="B2413" t="str">
            <v>住まいる家電　日進</v>
          </cell>
        </row>
        <row r="2414">
          <cell r="B2414" t="str">
            <v>株式会社　住まいる家電</v>
          </cell>
        </row>
        <row r="2415">
          <cell r="B2415" t="str">
            <v>（株）後藤無線商会</v>
          </cell>
        </row>
        <row r="2416">
          <cell r="B2416" t="str">
            <v>家電サポート　オゼキ</v>
          </cell>
        </row>
        <row r="2417">
          <cell r="B2417" t="str">
            <v>東亜無線株式会社</v>
          </cell>
        </row>
        <row r="2418">
          <cell r="B2418" t="str">
            <v>住まいる家電まつお</v>
          </cell>
        </row>
        <row r="2419">
          <cell r="B2419" t="str">
            <v>住まいる家電サービス</v>
          </cell>
        </row>
        <row r="2420">
          <cell r="B2420" t="str">
            <v>ゴト－ムセン　日野店</v>
          </cell>
        </row>
        <row r="2421">
          <cell r="B2421" t="str">
            <v>パナウェ－ブ　イチハラ</v>
          </cell>
        </row>
        <row r="2422">
          <cell r="B2422" t="str">
            <v>ホームパートナーいちかわ</v>
          </cell>
        </row>
        <row r="2423">
          <cell r="B2423" t="str">
            <v>パナウェ－ブ　新栄</v>
          </cell>
        </row>
        <row r="2424">
          <cell r="B2424" t="str">
            <v>株式会社　ホームパートナー</v>
          </cell>
        </row>
        <row r="2425">
          <cell r="B2425" t="str">
            <v>ホームパートナーサンユー</v>
          </cell>
        </row>
        <row r="2426">
          <cell r="B2426" t="str">
            <v>クニエダ電器</v>
          </cell>
        </row>
        <row r="2427">
          <cell r="B2427" t="str">
            <v>ホームパートナーごとう</v>
          </cell>
        </row>
        <row r="2428">
          <cell r="B2428" t="str">
            <v>ウインドなかしま</v>
          </cell>
        </row>
        <row r="2429">
          <cell r="B2429" t="str">
            <v>サカエデンキ</v>
          </cell>
        </row>
        <row r="2430">
          <cell r="B2430" t="str">
            <v>ホームパートナーさぎやま</v>
          </cell>
        </row>
        <row r="2431">
          <cell r="B2431" t="str">
            <v>ホームパートナーヤマナカ</v>
          </cell>
        </row>
        <row r="2432">
          <cell r="B2432" t="str">
            <v>ホームパートナーおおの</v>
          </cell>
        </row>
        <row r="2433">
          <cell r="B2433" t="str">
            <v>ホームパートナーエサキ</v>
          </cell>
        </row>
        <row r="2434">
          <cell r="B2434" t="str">
            <v>ホームパートナーフクモト</v>
          </cell>
        </row>
        <row r="2435">
          <cell r="B2435" t="str">
            <v>ホームパートナー北市川</v>
          </cell>
        </row>
        <row r="2436">
          <cell r="B2436" t="str">
            <v>臼井無線商会</v>
          </cell>
        </row>
        <row r="2437">
          <cell r="B2437" t="str">
            <v>アイカワ電器産業社</v>
          </cell>
        </row>
        <row r="2438">
          <cell r="B2438" t="str">
            <v>有限会社　パナライフないとう</v>
          </cell>
        </row>
        <row r="2439">
          <cell r="B2439" t="str">
            <v>（有）電化のキョーエー</v>
          </cell>
        </row>
        <row r="2440">
          <cell r="B2440" t="str">
            <v>モリデンキ</v>
          </cell>
        </row>
        <row r="2441">
          <cell r="B2441" t="str">
            <v>ＳＳＥ（株）</v>
          </cell>
        </row>
        <row r="2442">
          <cell r="B2442" t="str">
            <v>でんき屋スエナミ</v>
          </cell>
        </row>
        <row r="2443">
          <cell r="B2443" t="str">
            <v>住まいる家電むかい</v>
          </cell>
        </row>
        <row r="2444">
          <cell r="B2444" t="str">
            <v>住まいる家電ふじた</v>
          </cell>
        </row>
        <row r="2445">
          <cell r="B2445" t="str">
            <v>住まいる家電ひおき</v>
          </cell>
        </row>
        <row r="2446">
          <cell r="B2446" t="str">
            <v>（株）後藤無線商会　琴塚店</v>
          </cell>
        </row>
        <row r="2447">
          <cell r="B2447" t="str">
            <v>電パーク　のはら</v>
          </cell>
        </row>
        <row r="2448">
          <cell r="B2448" t="str">
            <v>（株）アクティ起明堂</v>
          </cell>
        </row>
        <row r="2449">
          <cell r="B2449" t="str">
            <v>ウインド　原田</v>
          </cell>
        </row>
        <row r="2450">
          <cell r="B2450" t="str">
            <v>電パーク　カワムラ</v>
          </cell>
        </row>
        <row r="2451">
          <cell r="B2451" t="str">
            <v>（有）ナショナルヤガタ　大垣</v>
          </cell>
        </row>
        <row r="2452">
          <cell r="B2452" t="str">
            <v>電パーク　ハヤシ</v>
          </cell>
        </row>
        <row r="2453">
          <cell r="B2453" t="str">
            <v>電パーク　アカサカ</v>
          </cell>
        </row>
        <row r="2454">
          <cell r="B2454" t="str">
            <v>パナショップ（株）パナシーズン</v>
          </cell>
        </row>
        <row r="2455">
          <cell r="B2455" t="str">
            <v>電パーク　おくだ</v>
          </cell>
        </row>
        <row r="2456">
          <cell r="B2456" t="str">
            <v>電パーク　うすい</v>
          </cell>
        </row>
        <row r="2457">
          <cell r="B2457" t="str">
            <v>安江電機商会</v>
          </cell>
        </row>
        <row r="2458">
          <cell r="B2458" t="str">
            <v>サンライズ家電　シノダ</v>
          </cell>
        </row>
        <row r="2459">
          <cell r="B2459" t="str">
            <v>（有）　カトウラジオ</v>
          </cell>
        </row>
        <row r="2460">
          <cell r="B2460" t="str">
            <v>ドリ－ム家電　ナカムラ</v>
          </cell>
        </row>
        <row r="2461">
          <cell r="B2461" t="str">
            <v>サンライズ家電　こがね</v>
          </cell>
        </row>
        <row r="2462">
          <cell r="B2462" t="str">
            <v>住まいる家電うえむら</v>
          </cell>
        </row>
        <row r="2463">
          <cell r="B2463" t="str">
            <v>シノダナショナルショップ</v>
          </cell>
        </row>
        <row r="2464">
          <cell r="B2464" t="str">
            <v>ウインドやまだ</v>
          </cell>
        </row>
        <row r="2465">
          <cell r="B2465" t="str">
            <v>サンライズ家電　辻村</v>
          </cell>
        </row>
        <row r="2466">
          <cell r="B2466" t="str">
            <v>ウインド　のむら</v>
          </cell>
        </row>
        <row r="2467">
          <cell r="B2467" t="str">
            <v>家電サポート　まつおか</v>
          </cell>
        </row>
        <row r="2468">
          <cell r="B2468" t="str">
            <v>イワキ電化</v>
          </cell>
        </row>
        <row r="2469">
          <cell r="B2469" t="str">
            <v>有限会社　ウシマル電器</v>
          </cell>
        </row>
        <row r="2470">
          <cell r="B2470" t="str">
            <v>中央電気株式会社</v>
          </cell>
        </row>
        <row r="2471">
          <cell r="B2471" t="str">
            <v>（株）　高木電機</v>
          </cell>
        </row>
        <row r="2472">
          <cell r="B2472" t="str">
            <v>大野ナショナルセンタ－</v>
          </cell>
        </row>
        <row r="2473">
          <cell r="B2473" t="str">
            <v>ホームパートナーひろせ</v>
          </cell>
        </row>
        <row r="2474">
          <cell r="B2474" t="str">
            <v>（株）クンダ無線</v>
          </cell>
        </row>
        <row r="2475">
          <cell r="B2475" t="str">
            <v>グリ－ン　いまむら</v>
          </cell>
        </row>
        <row r="2476">
          <cell r="B2476" t="str">
            <v>ホームパートナーのだ</v>
          </cell>
        </row>
        <row r="2477">
          <cell r="B2477" t="str">
            <v>電パーク　いとう</v>
          </cell>
        </row>
        <row r="2478">
          <cell r="B2478" t="str">
            <v>電パーク　まきの</v>
          </cell>
        </row>
        <row r="2479">
          <cell r="B2479" t="str">
            <v>ウインド　おがわ</v>
          </cell>
        </row>
        <row r="2480">
          <cell r="B2480" t="str">
            <v>株式会社　電パーク</v>
          </cell>
        </row>
        <row r="2481">
          <cell r="B2481" t="str">
            <v>株式会社　西脇電器</v>
          </cell>
        </row>
        <row r="2482">
          <cell r="B2482" t="str">
            <v>はらだでんき</v>
          </cell>
        </row>
        <row r="2483">
          <cell r="B2483" t="str">
            <v>ウインド　かわち</v>
          </cell>
        </row>
        <row r="2484">
          <cell r="B2484" t="str">
            <v>パナショップわたなべ</v>
          </cell>
        </row>
        <row r="2485">
          <cell r="B2485" t="str">
            <v>スマイルみずほ　株式会社</v>
          </cell>
        </row>
        <row r="2486">
          <cell r="B2486" t="str">
            <v>株式会社　西脇電器　石畑店</v>
          </cell>
        </row>
        <row r="2487">
          <cell r="B2487" t="str">
            <v>電パークまきた</v>
          </cell>
        </row>
        <row r="2488">
          <cell r="B2488" t="str">
            <v>のはら家電　タカギ</v>
          </cell>
        </row>
        <row r="2489">
          <cell r="B2489" t="str">
            <v>エリス　原</v>
          </cell>
        </row>
        <row r="2490">
          <cell r="B2490" t="str">
            <v>株式会社北村電化センター</v>
          </cell>
        </row>
        <row r="2491">
          <cell r="B2491" t="str">
            <v>宮川でんき</v>
          </cell>
        </row>
        <row r="2492">
          <cell r="B2492" t="str">
            <v>ウインド　フクデン</v>
          </cell>
        </row>
        <row r="2493">
          <cell r="B2493" t="str">
            <v>電パーク　きたじま</v>
          </cell>
        </row>
        <row r="2494">
          <cell r="B2494" t="str">
            <v>高橋電化センター</v>
          </cell>
        </row>
        <row r="2495">
          <cell r="B2495" t="str">
            <v>電パーク　ヒラツカ</v>
          </cell>
        </row>
        <row r="2496">
          <cell r="B2496" t="str">
            <v>電パーク　タカトノ</v>
          </cell>
        </row>
        <row r="2497">
          <cell r="B2497" t="str">
            <v>（株）ファミリ－スポットマブチ</v>
          </cell>
        </row>
        <row r="2498">
          <cell r="B2498" t="str">
            <v>電パーク　マツイ</v>
          </cell>
        </row>
        <row r="2499">
          <cell r="B2499" t="str">
            <v>加納　無線</v>
          </cell>
        </row>
        <row r="2500">
          <cell r="B2500" t="str">
            <v>野村電化センター</v>
          </cell>
        </row>
        <row r="2501">
          <cell r="B2501" t="str">
            <v>有限会社　　　ニシカワ</v>
          </cell>
        </row>
        <row r="2502">
          <cell r="B2502" t="str">
            <v>アクティ起明堂　池田店</v>
          </cell>
        </row>
        <row r="2503">
          <cell r="B2503" t="str">
            <v>住まいる家電いのうえ</v>
          </cell>
        </row>
        <row r="2504">
          <cell r="B2504" t="str">
            <v>（有）　まつのでんき</v>
          </cell>
        </row>
        <row r="2505">
          <cell r="B2505" t="str">
            <v>ホームパートナーワカハラ</v>
          </cell>
        </row>
        <row r="2506">
          <cell r="B2506" t="str">
            <v>糸貫電化センタ－</v>
          </cell>
        </row>
        <row r="2507">
          <cell r="B2507" t="str">
            <v>ホームパートナーいちかわ川田店</v>
          </cell>
        </row>
        <row r="2508">
          <cell r="B2508" t="str">
            <v>家電サポート山田</v>
          </cell>
        </row>
        <row r="2509">
          <cell r="B2509" t="str">
            <v>西田電機商会</v>
          </cell>
        </row>
        <row r="2510">
          <cell r="B2510" t="str">
            <v>家電サポート株式会社</v>
          </cell>
        </row>
        <row r="2511">
          <cell r="B2511" t="str">
            <v>有限会社　家電サポートさかい</v>
          </cell>
        </row>
        <row r="2512">
          <cell r="B2512" t="str">
            <v>ウインド　八幡ムセン</v>
          </cell>
        </row>
        <row r="2513">
          <cell r="B2513" t="str">
            <v>（有）　エレキ社フクテ店</v>
          </cell>
        </row>
        <row r="2514">
          <cell r="B2514" t="str">
            <v>（有）サンセイデンキ</v>
          </cell>
        </row>
        <row r="2515">
          <cell r="B2515" t="str">
            <v>住まいる家電　美並</v>
          </cell>
        </row>
        <row r="2516">
          <cell r="B2516" t="str">
            <v>パナショップまつやま</v>
          </cell>
        </row>
        <row r="2517">
          <cell r="B2517" t="str">
            <v>みのでん</v>
          </cell>
        </row>
        <row r="2518">
          <cell r="B2518" t="str">
            <v>株式会社　カネカ電化センター</v>
          </cell>
        </row>
        <row r="2519">
          <cell r="B2519" t="str">
            <v>有限会社　共進電化</v>
          </cell>
        </row>
        <row r="2520">
          <cell r="B2520" t="str">
            <v>パナスペ－ス　アスク</v>
          </cell>
        </row>
        <row r="2521">
          <cell r="B2521" t="str">
            <v>有限会社　ボイス</v>
          </cell>
        </row>
        <row r="2522">
          <cell r="B2522" t="str">
            <v>道　電　機</v>
          </cell>
        </row>
        <row r="2523">
          <cell r="B2523" t="str">
            <v>合資会社　加納光電社</v>
          </cell>
        </row>
        <row r="2524">
          <cell r="B2524" t="str">
            <v>住まいる家電こうけつ</v>
          </cell>
        </row>
        <row r="2525">
          <cell r="B2525" t="str">
            <v>かかむでんき</v>
          </cell>
        </row>
        <row r="2526">
          <cell r="B2526" t="str">
            <v>カワイ電化</v>
          </cell>
        </row>
        <row r="2527">
          <cell r="B2527" t="str">
            <v>家電サポート　いまい</v>
          </cell>
        </row>
        <row r="2528">
          <cell r="B2528" t="str">
            <v>ウインド　いのうえ（坂祝）</v>
          </cell>
        </row>
        <row r="2529">
          <cell r="B2529" t="str">
            <v>今井電機商会</v>
          </cell>
        </row>
        <row r="2530">
          <cell r="B2530" t="str">
            <v>有限会社　鎌倉電器商会</v>
          </cell>
        </row>
        <row r="2531">
          <cell r="B2531" t="str">
            <v>有限会社　明電器センター</v>
          </cell>
        </row>
        <row r="2532">
          <cell r="B2532" t="str">
            <v>有限会社　鎌倉電器　下呂店</v>
          </cell>
        </row>
        <row r="2533">
          <cell r="B2533" t="str">
            <v>電化のマツシマヤ</v>
          </cell>
        </row>
        <row r="2534">
          <cell r="B2534" t="str">
            <v>有限会社　鎌倉電器　金山店</v>
          </cell>
        </row>
        <row r="2535">
          <cell r="B2535" t="str">
            <v>岩佐電気商会</v>
          </cell>
        </row>
        <row r="2536">
          <cell r="B2536" t="str">
            <v>古市ラジオ店</v>
          </cell>
        </row>
        <row r="2537">
          <cell r="B2537" t="str">
            <v>有限会社　みやこし電器</v>
          </cell>
        </row>
        <row r="2538">
          <cell r="B2538" t="str">
            <v>ドリ－ム家電　ナカシマ</v>
          </cell>
        </row>
        <row r="2539">
          <cell r="B2539" t="str">
            <v>ドリームワン　イシカワ</v>
          </cell>
        </row>
        <row r="2540">
          <cell r="B2540" t="str">
            <v>オームデンキ　知波田</v>
          </cell>
        </row>
        <row r="2541">
          <cell r="B2541" t="str">
            <v>電化のたなか</v>
          </cell>
        </row>
        <row r="2542">
          <cell r="B2542" t="str">
            <v>ネストよこやま</v>
          </cell>
        </row>
        <row r="2543">
          <cell r="B2543" t="str">
            <v>サンコー家電</v>
          </cell>
        </row>
        <row r="2544">
          <cell r="B2544" t="str">
            <v>ドリームワン　かねこ</v>
          </cell>
        </row>
        <row r="2545">
          <cell r="B2545" t="str">
            <v>ｅコードあらい</v>
          </cell>
        </row>
        <row r="2546">
          <cell r="B2546" t="str">
            <v>有限会社　電化のたけや</v>
          </cell>
        </row>
        <row r="2547">
          <cell r="B2547" t="str">
            <v>舞阪デンキ商会</v>
          </cell>
        </row>
        <row r="2548">
          <cell r="B2548" t="str">
            <v>ｅコードさとう</v>
          </cell>
        </row>
        <row r="2549">
          <cell r="B2549" t="str">
            <v>有限会社　夏目電化センター</v>
          </cell>
        </row>
        <row r="2550">
          <cell r="B2550" t="str">
            <v>オームデンキ　気賀</v>
          </cell>
        </row>
        <row r="2551">
          <cell r="B2551" t="str">
            <v>仲田電器店</v>
          </cell>
        </row>
        <row r="2552">
          <cell r="B2552" t="str">
            <v>でんきランドかわい</v>
          </cell>
        </row>
        <row r="2553">
          <cell r="B2553" t="str">
            <v>ノサキ電器　小沢渡店</v>
          </cell>
        </row>
        <row r="2554">
          <cell r="B2554" t="str">
            <v>株式会社　池谷電機</v>
          </cell>
        </row>
        <row r="2555">
          <cell r="B2555" t="str">
            <v>（有）ノサキ電器</v>
          </cell>
        </row>
        <row r="2556">
          <cell r="B2556" t="str">
            <v>マエジマＤＣ</v>
          </cell>
        </row>
        <row r="2557">
          <cell r="B2557" t="str">
            <v>ドリームワン　クボ</v>
          </cell>
        </row>
        <row r="2558">
          <cell r="B2558" t="str">
            <v>ハートフル　ニシザワ</v>
          </cell>
        </row>
        <row r="2559">
          <cell r="B2559" t="str">
            <v>ｅコードしまの</v>
          </cell>
        </row>
        <row r="2560">
          <cell r="B2560" t="str">
            <v>ｅコードたかい</v>
          </cell>
        </row>
        <row r="2561">
          <cell r="B2561" t="str">
            <v>山本電器</v>
          </cell>
        </row>
        <row r="2562">
          <cell r="B2562" t="str">
            <v>ネストシンムラ</v>
          </cell>
        </row>
        <row r="2563">
          <cell r="B2563" t="str">
            <v>ネストこまつ</v>
          </cell>
        </row>
        <row r="2564">
          <cell r="B2564" t="str">
            <v>ｅコードまつお</v>
          </cell>
        </row>
        <row r="2565">
          <cell r="B2565" t="str">
            <v>株式会社　アスカ</v>
          </cell>
        </row>
        <row r="2566">
          <cell r="B2566" t="str">
            <v>松山電器</v>
          </cell>
        </row>
        <row r="2567">
          <cell r="B2567" t="str">
            <v>株式会社　山内電器商会</v>
          </cell>
        </row>
        <row r="2568">
          <cell r="B2568" t="str">
            <v>プロスおおいし</v>
          </cell>
        </row>
        <row r="2569">
          <cell r="B2569" t="str">
            <v>プロス本店</v>
          </cell>
        </row>
        <row r="2570">
          <cell r="B2570" t="str">
            <v>アスカリフォーム</v>
          </cell>
        </row>
        <row r="2571">
          <cell r="B2571" t="str">
            <v>家電サ－ビスのなか</v>
          </cell>
        </row>
        <row r="2572">
          <cell r="B2572" t="str">
            <v>プロス　まつしま</v>
          </cell>
        </row>
        <row r="2573">
          <cell r="B2573" t="str">
            <v>株式会社ＣＵＰ</v>
          </cell>
        </row>
        <row r="2574">
          <cell r="B2574" t="str">
            <v>なかむらでんき</v>
          </cell>
        </row>
        <row r="2575">
          <cell r="B2575" t="str">
            <v>ＤＥＮＫＩ　ＨＯＵＳＥ　いとう</v>
          </cell>
        </row>
        <row r="2576">
          <cell r="B2576" t="str">
            <v>井上電器株式会社</v>
          </cell>
        </row>
        <row r="2577">
          <cell r="B2577" t="str">
            <v>（有）ステップイトウ</v>
          </cell>
        </row>
        <row r="2578">
          <cell r="B2578" t="str">
            <v>三和電機</v>
          </cell>
        </row>
        <row r="2579">
          <cell r="B2579" t="str">
            <v>みつお電器</v>
          </cell>
        </row>
        <row r="2580">
          <cell r="B2580" t="str">
            <v>（株）椿テレビ商会</v>
          </cell>
        </row>
        <row r="2581">
          <cell r="B2581" t="str">
            <v>プロス　すぎうら</v>
          </cell>
        </row>
        <row r="2582">
          <cell r="B2582" t="str">
            <v>電化のすずき</v>
          </cell>
        </row>
        <row r="2583">
          <cell r="B2583" t="str">
            <v>ｅコードえんしゅう</v>
          </cell>
        </row>
        <row r="2584">
          <cell r="B2584" t="str">
            <v>プロス　すぎやま</v>
          </cell>
        </row>
        <row r="2585">
          <cell r="B2585" t="str">
            <v>オグス電器　高林店</v>
          </cell>
        </row>
        <row r="2586">
          <cell r="B2586" t="str">
            <v>（有）野口電化</v>
          </cell>
        </row>
        <row r="2587">
          <cell r="B2587" t="str">
            <v>ＡＬＰＨＡいとう</v>
          </cell>
        </row>
        <row r="2588">
          <cell r="B2588" t="str">
            <v>ｅコードありたま</v>
          </cell>
        </row>
        <row r="2589">
          <cell r="B2589" t="str">
            <v>プロスすずき</v>
          </cell>
        </row>
        <row r="2590">
          <cell r="B2590" t="str">
            <v>斉藤電機　東店</v>
          </cell>
        </row>
        <row r="2591">
          <cell r="B2591" t="str">
            <v>電化のビギン</v>
          </cell>
        </row>
        <row r="2592">
          <cell r="B2592" t="str">
            <v>ネストやまむら</v>
          </cell>
        </row>
        <row r="2593">
          <cell r="B2593" t="str">
            <v>株式会社　ｅコード</v>
          </cell>
        </row>
        <row r="2594">
          <cell r="B2594" t="str">
            <v>プロス　おさかべ</v>
          </cell>
        </row>
        <row r="2595">
          <cell r="B2595" t="str">
            <v>プロスいちは</v>
          </cell>
        </row>
        <row r="2596">
          <cell r="B2596" t="str">
            <v>ｅコードみなみ</v>
          </cell>
        </row>
        <row r="2597">
          <cell r="B2597" t="str">
            <v>ネストまきざわ</v>
          </cell>
        </row>
        <row r="2598">
          <cell r="B2598" t="str">
            <v>オームデンキ　浜松</v>
          </cell>
        </row>
        <row r="2599">
          <cell r="B2599" t="str">
            <v>ネストタカバヤシ</v>
          </cell>
        </row>
        <row r="2600">
          <cell r="B2600" t="str">
            <v>平野デンキ</v>
          </cell>
        </row>
        <row r="2601">
          <cell r="B2601" t="str">
            <v>（有）レッツコイデ</v>
          </cell>
        </row>
        <row r="2602">
          <cell r="B2602" t="str">
            <v>ｅコードナカノ</v>
          </cell>
        </row>
        <row r="2603">
          <cell r="B2603" t="str">
            <v>ｅコードひこさか</v>
          </cell>
        </row>
        <row r="2604">
          <cell r="B2604" t="str">
            <v>ハートフル　ＴＵＢＯＩ</v>
          </cell>
        </row>
        <row r="2605">
          <cell r="B2605" t="str">
            <v>プロスはまきた</v>
          </cell>
        </row>
        <row r="2606">
          <cell r="B2606" t="str">
            <v>スバルデンキ　浜北店</v>
          </cell>
        </row>
        <row r="2607">
          <cell r="B2607" t="str">
            <v>いちかわでんき</v>
          </cell>
        </row>
        <row r="2608">
          <cell r="B2608" t="str">
            <v>イトー電化</v>
          </cell>
        </row>
        <row r="2609">
          <cell r="B2609" t="str">
            <v>梅林電器</v>
          </cell>
        </row>
        <row r="2610">
          <cell r="B2610" t="str">
            <v>（有）松野電器商会</v>
          </cell>
        </row>
        <row r="2611">
          <cell r="B2611" t="str">
            <v>（有）スバルデンキ</v>
          </cell>
        </row>
        <row r="2612">
          <cell r="B2612" t="str">
            <v>（有）ハートフル　まるち</v>
          </cell>
        </row>
        <row r="2613">
          <cell r="B2613" t="str">
            <v>（有）中部電化センター</v>
          </cell>
        </row>
        <row r="2614">
          <cell r="B2614" t="str">
            <v>ｅコードふじかわ</v>
          </cell>
        </row>
        <row r="2615">
          <cell r="B2615" t="str">
            <v>ドリームワン　サンテック佐久間</v>
          </cell>
        </row>
        <row r="2616">
          <cell r="B2616" t="str">
            <v>フレンディー　ヤマシタ</v>
          </cell>
        </row>
        <row r="2617">
          <cell r="B2617" t="str">
            <v>アカホリデンキ</v>
          </cell>
        </row>
        <row r="2618">
          <cell r="B2618" t="str">
            <v>キレートジョイ・ハカマタ</v>
          </cell>
        </row>
        <row r="2619">
          <cell r="B2619" t="str">
            <v>富士無線商会</v>
          </cell>
        </row>
        <row r="2620">
          <cell r="B2620" t="str">
            <v>（有）草地電気</v>
          </cell>
        </row>
        <row r="2621">
          <cell r="B2621" t="str">
            <v>渥美電気（有）</v>
          </cell>
        </row>
        <row r="2622">
          <cell r="B2622" t="str">
            <v>（株）遠州デンキ</v>
          </cell>
        </row>
        <row r="2623">
          <cell r="B2623" t="str">
            <v>キレートたねも</v>
          </cell>
        </row>
        <row r="2624">
          <cell r="B2624" t="str">
            <v>電器堂株式会社</v>
          </cell>
        </row>
        <row r="2625">
          <cell r="B2625" t="str">
            <v>田島電気商会</v>
          </cell>
        </row>
        <row r="2626">
          <cell r="B2626" t="str">
            <v>（有）カトウ</v>
          </cell>
        </row>
        <row r="2627">
          <cell r="B2627" t="str">
            <v>郷中電気株式会社</v>
          </cell>
        </row>
        <row r="2628">
          <cell r="B2628" t="str">
            <v>電器堂やまなし</v>
          </cell>
        </row>
        <row r="2629">
          <cell r="B2629" t="str">
            <v>ｅコードふくろい</v>
          </cell>
        </row>
        <row r="2630">
          <cell r="B2630" t="str">
            <v>スズキデンキ</v>
          </cell>
        </row>
        <row r="2631">
          <cell r="B2631" t="str">
            <v>株式会社　ネストプラザ</v>
          </cell>
        </row>
        <row r="2632">
          <cell r="B2632" t="str">
            <v>（有）石川電器店</v>
          </cell>
        </row>
        <row r="2633">
          <cell r="B2633" t="str">
            <v>ネストにしお</v>
          </cell>
        </row>
        <row r="2634">
          <cell r="B2634" t="str">
            <v>電器堂ひょうどう</v>
          </cell>
        </row>
        <row r="2635">
          <cell r="B2635" t="str">
            <v>カツミデンキ</v>
          </cell>
        </row>
        <row r="2636">
          <cell r="B2636" t="str">
            <v>ｅコードヤマモト</v>
          </cell>
        </row>
        <row r="2637">
          <cell r="B2637" t="str">
            <v>（有）森下デンキ</v>
          </cell>
        </row>
        <row r="2638">
          <cell r="B2638" t="str">
            <v>有限会社ハアトオグリ</v>
          </cell>
        </row>
        <row r="2639">
          <cell r="B2639" t="str">
            <v>有限会社　岡野電機</v>
          </cell>
        </row>
        <row r="2640">
          <cell r="B2640" t="str">
            <v>ｅコードみずの</v>
          </cell>
        </row>
        <row r="2641">
          <cell r="B2641" t="str">
            <v>電器堂　　プラザよこた</v>
          </cell>
        </row>
        <row r="2642">
          <cell r="B2642" t="str">
            <v>（有）鈴木無線</v>
          </cell>
        </row>
        <row r="2643">
          <cell r="B2643" t="str">
            <v>（有）マコト　電気</v>
          </cell>
        </row>
        <row r="2644">
          <cell r="B2644" t="str">
            <v>ｅコードわたなべ</v>
          </cell>
        </row>
        <row r="2645">
          <cell r="B2645" t="str">
            <v>（有）寺田電器</v>
          </cell>
        </row>
        <row r="2646">
          <cell r="B2646" t="str">
            <v>キレート　トミタ</v>
          </cell>
        </row>
        <row r="2647">
          <cell r="B2647" t="str">
            <v>榛南無線電器</v>
          </cell>
        </row>
        <row r="2648">
          <cell r="B2648" t="str">
            <v>パレッツますだ</v>
          </cell>
        </row>
        <row r="2649">
          <cell r="B2649" t="str">
            <v>（有）小林電気</v>
          </cell>
        </row>
        <row r="2650">
          <cell r="B2650" t="str">
            <v>パレッツ飯塚</v>
          </cell>
        </row>
        <row r="2651">
          <cell r="B2651" t="str">
            <v>デンキ　ＨＯＵＳＥ　タムラ</v>
          </cell>
        </row>
        <row r="2652">
          <cell r="B2652" t="str">
            <v>本杉電気商会</v>
          </cell>
        </row>
        <row r="2653">
          <cell r="B2653" t="str">
            <v>曽根電器</v>
          </cell>
        </row>
        <row r="2654">
          <cell r="B2654" t="str">
            <v>鈴木電気（株）</v>
          </cell>
        </row>
        <row r="2655">
          <cell r="B2655" t="str">
            <v>石沢電気店</v>
          </cell>
        </row>
        <row r="2656">
          <cell r="B2656" t="str">
            <v>パレッツやまざき</v>
          </cell>
        </row>
        <row r="2657">
          <cell r="B2657" t="str">
            <v>ギオン電器</v>
          </cell>
        </row>
        <row r="2658">
          <cell r="B2658" t="str">
            <v>アイ．ミヤムラ</v>
          </cell>
        </row>
        <row r="2659">
          <cell r="B2659" t="str">
            <v>（株）ホリウマ電器</v>
          </cell>
        </row>
        <row r="2660">
          <cell r="B2660" t="str">
            <v>パレッツアンドー</v>
          </cell>
        </row>
        <row r="2661">
          <cell r="B2661" t="str">
            <v>クボタ電器</v>
          </cell>
        </row>
        <row r="2662">
          <cell r="B2662" t="str">
            <v>梅原家庭電器</v>
          </cell>
        </row>
        <row r="2663">
          <cell r="B2663" t="str">
            <v>オオハタ電器</v>
          </cell>
        </row>
        <row r="2664">
          <cell r="B2664" t="str">
            <v>寺島電器商会</v>
          </cell>
        </row>
        <row r="2665">
          <cell r="B2665" t="str">
            <v>（有）トミオカ</v>
          </cell>
        </row>
        <row r="2666">
          <cell r="B2666" t="str">
            <v>（有）山下ラジオ店</v>
          </cell>
        </row>
        <row r="2667">
          <cell r="B2667" t="str">
            <v>島田ラジオ店</v>
          </cell>
        </row>
        <row r="2668">
          <cell r="B2668" t="str">
            <v>キレート　コトブキ</v>
          </cell>
        </row>
        <row r="2669">
          <cell r="B2669" t="str">
            <v>株式会社デンユー</v>
          </cell>
        </row>
        <row r="2670">
          <cell r="B2670" t="str">
            <v>キノデンキ</v>
          </cell>
        </row>
        <row r="2671">
          <cell r="B2671" t="str">
            <v>上伝馬　ハクヨー電機</v>
          </cell>
        </row>
        <row r="2672">
          <cell r="B2672" t="str">
            <v>コバヤシ電器</v>
          </cell>
        </row>
        <row r="2673">
          <cell r="B2673" t="str">
            <v>パレッツいわもと</v>
          </cell>
        </row>
        <row r="2674">
          <cell r="B2674" t="str">
            <v>池田ラジオ店</v>
          </cell>
        </row>
        <row r="2675">
          <cell r="B2675" t="str">
            <v>電化のマック</v>
          </cell>
        </row>
        <row r="2676">
          <cell r="B2676" t="str">
            <v>ムラマツ電器</v>
          </cell>
        </row>
        <row r="2677">
          <cell r="B2677" t="str">
            <v>株式会社　パレッツ</v>
          </cell>
        </row>
        <row r="2678">
          <cell r="B2678" t="str">
            <v>（株）シントク電器</v>
          </cell>
        </row>
        <row r="2679">
          <cell r="B2679" t="str">
            <v>Ｌｉｖｅはしがや</v>
          </cell>
        </row>
        <row r="2680">
          <cell r="B2680" t="str">
            <v>パレッツやいづ</v>
          </cell>
        </row>
        <row r="2681">
          <cell r="B2681" t="str">
            <v>パレッツなかじま</v>
          </cell>
        </row>
        <row r="2682">
          <cell r="B2682" t="str">
            <v>エルム渡辺デンキ丸子店</v>
          </cell>
        </row>
        <row r="2683">
          <cell r="B2683" t="str">
            <v>（株）大長電気</v>
          </cell>
        </row>
        <row r="2684">
          <cell r="B2684" t="str">
            <v>（株）電化のヤマナシ</v>
          </cell>
        </row>
        <row r="2685">
          <cell r="B2685" t="str">
            <v>白鳥電器</v>
          </cell>
        </row>
        <row r="2686">
          <cell r="B2686" t="str">
            <v>パレッツ富士見</v>
          </cell>
        </row>
        <row r="2687">
          <cell r="B2687" t="str">
            <v>（有）オオハシ電気</v>
          </cell>
        </row>
        <row r="2688">
          <cell r="B2688" t="str">
            <v>パナエース　ナカノ</v>
          </cell>
        </row>
        <row r="2689">
          <cell r="B2689" t="str">
            <v>メイツあおしま</v>
          </cell>
        </row>
        <row r="2690">
          <cell r="B2690" t="str">
            <v>さわざき</v>
          </cell>
        </row>
        <row r="2691">
          <cell r="B2691" t="str">
            <v>電器のダイワ</v>
          </cell>
        </row>
        <row r="2692">
          <cell r="B2692" t="str">
            <v>トヨテル電化</v>
          </cell>
        </row>
        <row r="2693">
          <cell r="B2693" t="str">
            <v>しみずでんき</v>
          </cell>
        </row>
        <row r="2694">
          <cell r="B2694" t="str">
            <v>かとう電器</v>
          </cell>
        </row>
        <row r="2695">
          <cell r="B2695" t="str">
            <v>サトウ電機</v>
          </cell>
        </row>
        <row r="2696">
          <cell r="B2696" t="str">
            <v>本山デンキ</v>
          </cell>
        </row>
        <row r="2697">
          <cell r="B2697" t="str">
            <v>トップＳｕｎライフ　ナイトウ</v>
          </cell>
        </row>
        <row r="2698">
          <cell r="B2698" t="str">
            <v>安本電器</v>
          </cell>
        </row>
        <row r="2699">
          <cell r="B2699" t="str">
            <v>（株）ナカノ</v>
          </cell>
        </row>
        <row r="2700">
          <cell r="B2700" t="str">
            <v>株式会社　エルム渡辺デンキ</v>
          </cell>
        </row>
        <row r="2701">
          <cell r="B2701" t="str">
            <v>するが電化</v>
          </cell>
        </row>
        <row r="2702">
          <cell r="B2702" t="str">
            <v>パレッツウンノ</v>
          </cell>
        </row>
        <row r="2703">
          <cell r="B2703" t="str">
            <v>エルムみぞした</v>
          </cell>
        </row>
        <row r="2704">
          <cell r="B2704" t="str">
            <v>キレート　城北</v>
          </cell>
        </row>
        <row r="2705">
          <cell r="B2705" t="str">
            <v>（有）鷲山電気</v>
          </cell>
        </row>
        <row r="2706">
          <cell r="B2706" t="str">
            <v>（株）ウチノデンキ</v>
          </cell>
        </row>
        <row r="2707">
          <cell r="B2707" t="str">
            <v>岡本電器</v>
          </cell>
        </row>
        <row r="2708">
          <cell r="B2708" t="str">
            <v>（株）電友社</v>
          </cell>
        </row>
        <row r="2709">
          <cell r="B2709" t="str">
            <v>工明電気（株）</v>
          </cell>
        </row>
        <row r="2710">
          <cell r="B2710" t="str">
            <v>（有）遠藤テレビ</v>
          </cell>
        </row>
        <row r="2711">
          <cell r="B2711" t="str">
            <v>パレッツしみず</v>
          </cell>
        </row>
        <row r="2712">
          <cell r="B2712" t="str">
            <v>パナショップウエダ</v>
          </cell>
        </row>
        <row r="2713">
          <cell r="B2713" t="str">
            <v>アトリエール　かわさき</v>
          </cell>
        </row>
        <row r="2714">
          <cell r="B2714" t="str">
            <v>キレートオーイシ</v>
          </cell>
        </row>
        <row r="2715">
          <cell r="B2715" t="str">
            <v>グッドハウスマツナガ</v>
          </cell>
        </row>
        <row r="2716">
          <cell r="B2716" t="str">
            <v>パナ　スルガ</v>
          </cell>
        </row>
        <row r="2717">
          <cell r="B2717" t="str">
            <v>望栄電器商会</v>
          </cell>
        </row>
        <row r="2718">
          <cell r="B2718" t="str">
            <v>池野電器店</v>
          </cell>
        </row>
        <row r="2719">
          <cell r="B2719" t="str">
            <v>ウインディーやよい</v>
          </cell>
        </row>
        <row r="2720">
          <cell r="B2720" t="str">
            <v>ライズさいとう</v>
          </cell>
        </row>
        <row r="2721">
          <cell r="B2721" t="str">
            <v>アトリエール　トーエイ</v>
          </cell>
        </row>
        <row r="2722">
          <cell r="B2722" t="str">
            <v>松屋電気商会</v>
          </cell>
        </row>
        <row r="2723">
          <cell r="B2723" t="str">
            <v>ライズ咲花</v>
          </cell>
        </row>
        <row r="2724">
          <cell r="B2724" t="str">
            <v>株式会社　あんどう</v>
          </cell>
        </row>
        <row r="2725">
          <cell r="B2725" t="str">
            <v>プラッツ　ツボイ</v>
          </cell>
        </row>
        <row r="2726">
          <cell r="B2726" t="str">
            <v>エイコーでんき</v>
          </cell>
        </row>
        <row r="2727">
          <cell r="B2727" t="str">
            <v>メリーセキネ</v>
          </cell>
        </row>
        <row r="2728">
          <cell r="B2728" t="str">
            <v>ライズヤガワ</v>
          </cell>
        </row>
        <row r="2729">
          <cell r="B2729" t="str">
            <v>フレンズ　ともえ</v>
          </cell>
        </row>
        <row r="2730">
          <cell r="B2730" t="str">
            <v>トップＳｕｎライフ　エサカ</v>
          </cell>
        </row>
        <row r="2731">
          <cell r="B2731" t="str">
            <v>ライズすずき</v>
          </cell>
        </row>
        <row r="2732">
          <cell r="B2732" t="str">
            <v>ライズむらまつ</v>
          </cell>
        </row>
        <row r="2733">
          <cell r="B2733" t="str">
            <v>ライズオオタケ</v>
          </cell>
        </row>
        <row r="2734">
          <cell r="B2734" t="str">
            <v>やまざきでんき</v>
          </cell>
        </row>
        <row r="2735">
          <cell r="B2735" t="str">
            <v>（株）トモエ商工</v>
          </cell>
        </row>
        <row r="2736">
          <cell r="B2736" t="str">
            <v>ライズ今泉</v>
          </cell>
        </row>
        <row r="2737">
          <cell r="B2737" t="str">
            <v>ナイスショップ　ヤマダ</v>
          </cell>
        </row>
        <row r="2738">
          <cell r="B2738" t="str">
            <v>ライズおおた</v>
          </cell>
        </row>
        <row r="2739">
          <cell r="B2739" t="str">
            <v>（株）米山電機商会</v>
          </cell>
        </row>
        <row r="2740">
          <cell r="B2740" t="str">
            <v>ライズヤマグチ</v>
          </cell>
        </row>
        <row r="2741">
          <cell r="B2741" t="str">
            <v>ワタナベデンキ</v>
          </cell>
        </row>
        <row r="2742">
          <cell r="B2742" t="str">
            <v>株）フカデン</v>
          </cell>
        </row>
        <row r="2743">
          <cell r="B2743" t="str">
            <v>（株）米山電機商会　広見店</v>
          </cell>
        </row>
        <row r="2744">
          <cell r="B2744" t="str">
            <v>エレキッド　よねやま</v>
          </cell>
        </row>
        <row r="2745">
          <cell r="B2745" t="str">
            <v>電化と工事の高松電設</v>
          </cell>
        </row>
        <row r="2746">
          <cell r="B2746" t="str">
            <v>ライズタニムラ</v>
          </cell>
        </row>
        <row r="2747">
          <cell r="B2747" t="str">
            <v>株式会社　ライズ</v>
          </cell>
        </row>
        <row r="2748">
          <cell r="B2748" t="str">
            <v>ドリームワン　ツツミ</v>
          </cell>
        </row>
        <row r="2749">
          <cell r="B2749" t="str">
            <v>（有）原町電器産業</v>
          </cell>
        </row>
        <row r="2750">
          <cell r="B2750" t="str">
            <v>リンクスかなざわ</v>
          </cell>
        </row>
        <row r="2751">
          <cell r="B2751" t="str">
            <v>ＥＬ　あきやま</v>
          </cell>
        </row>
        <row r="2752">
          <cell r="B2752" t="str">
            <v>リンクスムラマツ</v>
          </cell>
        </row>
        <row r="2753">
          <cell r="B2753" t="str">
            <v>（有）沼津電化社</v>
          </cell>
        </row>
        <row r="2754">
          <cell r="B2754" t="str">
            <v>パナソニック　タケザワ</v>
          </cell>
        </row>
        <row r="2755">
          <cell r="B2755" t="str">
            <v>竹沢電機　駅北店</v>
          </cell>
        </row>
        <row r="2756">
          <cell r="B2756" t="str">
            <v>トップＳｕｎライフ　ＣＳカネヨ</v>
          </cell>
        </row>
        <row r="2757">
          <cell r="B2757" t="str">
            <v>（株）第一家電　市道店</v>
          </cell>
        </row>
        <row r="2758">
          <cell r="B2758" t="str">
            <v>（株）第一家電　　駅北店</v>
          </cell>
        </row>
        <row r="2759">
          <cell r="B2759" t="str">
            <v>（株）第一家電　原店</v>
          </cell>
        </row>
        <row r="2760">
          <cell r="B2760" t="str">
            <v>（株）第一家電</v>
          </cell>
        </row>
        <row r="2761">
          <cell r="B2761" t="str">
            <v>（有）ニシカワデンキ</v>
          </cell>
        </row>
        <row r="2762">
          <cell r="B2762" t="str">
            <v>（有）大庭電化センター</v>
          </cell>
        </row>
        <row r="2763">
          <cell r="B2763" t="str">
            <v>（有）岩波電気店</v>
          </cell>
        </row>
        <row r="2764">
          <cell r="B2764" t="str">
            <v>（株）飯塚電気</v>
          </cell>
        </row>
        <row r="2765">
          <cell r="B2765" t="str">
            <v>（有）裾野電化センター</v>
          </cell>
        </row>
        <row r="2766">
          <cell r="B2766" t="str">
            <v>ライム　すぎやま</v>
          </cell>
        </row>
        <row r="2767">
          <cell r="B2767" t="str">
            <v>パナソニック　わたなべ</v>
          </cell>
        </row>
        <row r="2768">
          <cell r="B2768" t="str">
            <v>田村商事</v>
          </cell>
        </row>
        <row r="2769">
          <cell r="B2769" t="str">
            <v>小松電器</v>
          </cell>
        </row>
        <row r="2770">
          <cell r="B2770" t="str">
            <v>（有）ハロー　イワタ</v>
          </cell>
        </row>
        <row r="2771">
          <cell r="B2771" t="str">
            <v>リンクスかじ</v>
          </cell>
        </row>
        <row r="2772">
          <cell r="B2772" t="str">
            <v>三栄無線電機（有）</v>
          </cell>
        </row>
        <row r="2773">
          <cell r="B2773" t="str">
            <v>東栄無線</v>
          </cell>
        </row>
        <row r="2774">
          <cell r="B2774" t="str">
            <v>大島ラジオ店</v>
          </cell>
        </row>
        <row r="2775">
          <cell r="B2775" t="str">
            <v>マエダ電器</v>
          </cell>
        </row>
        <row r="2776">
          <cell r="B2776" t="str">
            <v>山田電機商会</v>
          </cell>
        </row>
        <row r="2777">
          <cell r="B2777" t="str">
            <v>（有）　ミキ電化センター</v>
          </cell>
        </row>
        <row r="2778">
          <cell r="B2778" t="str">
            <v>エルイマイ株式会社</v>
          </cell>
        </row>
        <row r="2779">
          <cell r="B2779" t="str">
            <v>弘電舎</v>
          </cell>
        </row>
        <row r="2780">
          <cell r="B2780" t="str">
            <v>（有）協立無線電機商会</v>
          </cell>
        </row>
        <row r="2781">
          <cell r="B2781" t="str">
            <v>山本電器商会</v>
          </cell>
        </row>
        <row r="2782">
          <cell r="B2782" t="str">
            <v>リンクスいわさき谷田店</v>
          </cell>
        </row>
        <row r="2783">
          <cell r="B2783" t="str">
            <v>リンクス杉崎</v>
          </cell>
        </row>
        <row r="2784">
          <cell r="B2784" t="str">
            <v>リンクスニラヤマ</v>
          </cell>
        </row>
        <row r="2785">
          <cell r="B2785" t="str">
            <v>でんきのワールドイシカワ</v>
          </cell>
        </row>
        <row r="2786">
          <cell r="B2786" t="str">
            <v>共栄電化サービス</v>
          </cell>
        </row>
        <row r="2787">
          <cell r="B2787" t="str">
            <v>でんきのワールドつちや</v>
          </cell>
        </row>
        <row r="2788">
          <cell r="B2788" t="str">
            <v>（有）アイキョウデンキ</v>
          </cell>
        </row>
        <row r="2789">
          <cell r="B2789" t="str">
            <v>キレートきくち</v>
          </cell>
        </row>
        <row r="2790">
          <cell r="B2790" t="str">
            <v>でんきのワールドイゴー</v>
          </cell>
        </row>
        <row r="2791">
          <cell r="B2791" t="str">
            <v>ふれんず　イシバシ</v>
          </cell>
        </row>
        <row r="2792">
          <cell r="B2792" t="str">
            <v>有限会社　サガミ電気</v>
          </cell>
        </row>
        <row r="2793">
          <cell r="B2793" t="str">
            <v>リンクスふくだ</v>
          </cell>
        </row>
        <row r="2794">
          <cell r="B2794" t="str">
            <v>中澤電気</v>
          </cell>
        </row>
        <row r="2795">
          <cell r="B2795" t="str">
            <v>リンクスワタナベ</v>
          </cell>
        </row>
        <row r="2796">
          <cell r="B2796" t="str">
            <v>株式会社　リンクス</v>
          </cell>
        </row>
        <row r="2797">
          <cell r="B2797" t="str">
            <v>鈴木電器</v>
          </cell>
        </row>
        <row r="2798">
          <cell r="B2798" t="str">
            <v>御神火テレビ楽器</v>
          </cell>
        </row>
        <row r="2799">
          <cell r="B2799" t="str">
            <v>（有）青木電気商会</v>
          </cell>
        </row>
        <row r="2800">
          <cell r="B2800" t="str">
            <v>高尾電器</v>
          </cell>
        </row>
        <row r="2801">
          <cell r="B2801" t="str">
            <v>ドリームワン　アラウズ</v>
          </cell>
        </row>
        <row r="2802">
          <cell r="B2802" t="str">
            <v>パナライフ　田代店</v>
          </cell>
        </row>
        <row r="2803">
          <cell r="B2803" t="str">
            <v>ドリームＮＥＴ　クラチ</v>
          </cell>
        </row>
        <row r="2804">
          <cell r="B2804" t="str">
            <v>パナライフ高見店</v>
          </cell>
        </row>
        <row r="2805">
          <cell r="B2805" t="str">
            <v>村上電気商会</v>
          </cell>
        </row>
        <row r="2806">
          <cell r="B2806" t="str">
            <v>（有）モリハシ電器</v>
          </cell>
        </row>
        <row r="2807">
          <cell r="B2807" t="str">
            <v>（株）ナショナルヤガタ</v>
          </cell>
        </row>
        <row r="2808">
          <cell r="B2808" t="str">
            <v>パナライフ　星ケ丘店</v>
          </cell>
        </row>
        <row r="2809">
          <cell r="B2809" t="str">
            <v>ドリームワン　あおやま</v>
          </cell>
        </row>
        <row r="2810">
          <cell r="B2810" t="str">
            <v>株式会社　宮田電器商会</v>
          </cell>
        </row>
        <row r="2811">
          <cell r="B2811" t="str">
            <v>ＥＬＥＴ’Ｓはやかわ</v>
          </cell>
        </row>
        <row r="2812">
          <cell r="B2812" t="str">
            <v>パナホーンズさとう</v>
          </cell>
        </row>
        <row r="2813">
          <cell r="B2813" t="str">
            <v>キョクナンドー本店</v>
          </cell>
        </row>
        <row r="2814">
          <cell r="B2814" t="str">
            <v>ドリームＮＥＴ　クニイ</v>
          </cell>
        </row>
        <row r="2815">
          <cell r="B2815" t="str">
            <v>ライフパートナあらいでんき</v>
          </cell>
        </row>
        <row r="2816">
          <cell r="B2816" t="str">
            <v>愛電館イカイ</v>
          </cell>
        </row>
        <row r="2817">
          <cell r="B2817" t="str">
            <v>株式会社　佐竹電気商会</v>
          </cell>
        </row>
        <row r="2818">
          <cell r="B2818" t="str">
            <v>マインド　すずき</v>
          </cell>
        </row>
        <row r="2819">
          <cell r="B2819" t="str">
            <v>パナショップ　栄生</v>
          </cell>
        </row>
        <row r="2820">
          <cell r="B2820" t="str">
            <v>有限会社野崎電気商会</v>
          </cell>
        </row>
        <row r="2821">
          <cell r="B2821" t="str">
            <v>パルス・ほんま</v>
          </cell>
        </row>
        <row r="2822">
          <cell r="B2822" t="str">
            <v>愛電館　みやじま</v>
          </cell>
        </row>
        <row r="2823">
          <cell r="B2823" t="str">
            <v>ニッポン堂</v>
          </cell>
        </row>
        <row r="2824">
          <cell r="B2824" t="str">
            <v>矢田電気商会</v>
          </cell>
        </row>
        <row r="2825">
          <cell r="B2825" t="str">
            <v>フレンド・トーカイ</v>
          </cell>
        </row>
        <row r="2826">
          <cell r="B2826" t="str">
            <v>（株）電子のゴトー</v>
          </cell>
        </row>
        <row r="2827">
          <cell r="B2827" t="str">
            <v>サンエスたかつじ</v>
          </cell>
        </row>
        <row r="2828">
          <cell r="B2828" t="str">
            <v>パナショップ　牛巻</v>
          </cell>
        </row>
        <row r="2829">
          <cell r="B2829" t="str">
            <v>パナショップ　堀田通</v>
          </cell>
        </row>
        <row r="2830">
          <cell r="B2830" t="str">
            <v>パナショップ　瑞穂</v>
          </cell>
        </row>
        <row r="2831">
          <cell r="B2831" t="str">
            <v>パナショップ　八勝</v>
          </cell>
        </row>
        <row r="2832">
          <cell r="B2832" t="str">
            <v>サンエスみずほ</v>
          </cell>
        </row>
        <row r="2833">
          <cell r="B2833" t="str">
            <v>リビング・ルーム</v>
          </cell>
        </row>
        <row r="2834">
          <cell r="B2834" t="str">
            <v>（有）アラタマみずほ</v>
          </cell>
        </row>
        <row r="2835">
          <cell r="B2835" t="str">
            <v>有限会社　ナカデン</v>
          </cell>
        </row>
        <row r="2836">
          <cell r="B2836" t="str">
            <v>（株）フナカタ</v>
          </cell>
        </row>
        <row r="2837">
          <cell r="B2837" t="str">
            <v>ドリームＮＥＴ　渡辺</v>
          </cell>
        </row>
        <row r="2838">
          <cell r="B2838" t="str">
            <v>ドリームＮＥＴ　花塚</v>
          </cell>
        </row>
        <row r="2839">
          <cell r="B2839" t="str">
            <v>佐竹電気中川店</v>
          </cell>
        </row>
        <row r="2840">
          <cell r="B2840" t="str">
            <v>愛電館すぎぜん</v>
          </cell>
        </row>
        <row r="2841">
          <cell r="B2841" t="str">
            <v>仙田電化社</v>
          </cell>
        </row>
        <row r="2842">
          <cell r="B2842" t="str">
            <v>（株）タカマ</v>
          </cell>
        </row>
        <row r="2843">
          <cell r="B2843" t="str">
            <v>ＥＬＥＴ’Ｓ</v>
          </cell>
        </row>
        <row r="2844">
          <cell r="B2844" t="str">
            <v>ＥＬＥＴ’Ｓはった</v>
          </cell>
        </row>
        <row r="2845">
          <cell r="B2845" t="str">
            <v>有限会社　亀田電機</v>
          </cell>
        </row>
        <row r="2846">
          <cell r="B2846" t="str">
            <v>ナガラデンキ（株）</v>
          </cell>
        </row>
        <row r="2847">
          <cell r="B2847" t="str">
            <v>エレッツ　どうもと</v>
          </cell>
        </row>
        <row r="2848">
          <cell r="B2848" t="str">
            <v>（株）服部電器商会</v>
          </cell>
        </row>
        <row r="2849">
          <cell r="B2849" t="str">
            <v>服部電器商会小本店</v>
          </cell>
        </row>
        <row r="2850">
          <cell r="B2850" t="str">
            <v>ヤマダデンキ</v>
          </cell>
        </row>
        <row r="2851">
          <cell r="B2851" t="str">
            <v>でんきはうすタナカ電化センター</v>
          </cell>
        </row>
        <row r="2852">
          <cell r="B2852" t="str">
            <v>愛電館おうす</v>
          </cell>
        </row>
        <row r="2853">
          <cell r="B2853" t="str">
            <v>パナショップ　名港</v>
          </cell>
        </row>
        <row r="2854">
          <cell r="B2854" t="str">
            <v>愛電館すぎぜん港楽店</v>
          </cell>
        </row>
        <row r="2855">
          <cell r="B2855" t="str">
            <v>（有）あかつき電化</v>
          </cell>
        </row>
        <row r="2856">
          <cell r="B2856" t="str">
            <v>港西電気商会</v>
          </cell>
        </row>
        <row r="2857">
          <cell r="B2857" t="str">
            <v>三浦無線商会</v>
          </cell>
        </row>
        <row r="2858">
          <cell r="B2858" t="str">
            <v>パナショップ　内田橋</v>
          </cell>
        </row>
        <row r="2859">
          <cell r="B2859" t="str">
            <v>酒井電機商会</v>
          </cell>
        </row>
        <row r="2860">
          <cell r="B2860" t="str">
            <v>マコー電化</v>
          </cell>
        </row>
        <row r="2861">
          <cell r="B2861" t="str">
            <v>大生ラジオ店</v>
          </cell>
        </row>
        <row r="2862">
          <cell r="B2862" t="str">
            <v>でんかランド　コジマ</v>
          </cell>
        </row>
        <row r="2863">
          <cell r="B2863" t="str">
            <v>有限会社　サンエス</v>
          </cell>
        </row>
        <row r="2864">
          <cell r="B2864" t="str">
            <v>電化のテラザワ</v>
          </cell>
        </row>
        <row r="2865">
          <cell r="B2865" t="str">
            <v>ソーゴーデンキ</v>
          </cell>
        </row>
        <row r="2866">
          <cell r="B2866" t="str">
            <v>パナショップ　旭</v>
          </cell>
        </row>
        <row r="2867">
          <cell r="B2867" t="str">
            <v>パネット　守山</v>
          </cell>
        </row>
        <row r="2868">
          <cell r="B2868" t="str">
            <v>でんきのコンドウ</v>
          </cell>
        </row>
        <row r="2869">
          <cell r="B2869" t="str">
            <v>愛電館なるみ</v>
          </cell>
        </row>
        <row r="2870">
          <cell r="B2870" t="str">
            <v>愛電館ながお</v>
          </cell>
        </row>
        <row r="2871">
          <cell r="B2871" t="str">
            <v>でんきはうす　あきんど</v>
          </cell>
        </row>
        <row r="2872">
          <cell r="B2872" t="str">
            <v>パナホーンズ　いで</v>
          </cell>
        </row>
        <row r="2873">
          <cell r="B2873" t="str">
            <v>フナカタ緑黒石店</v>
          </cell>
        </row>
        <row r="2874">
          <cell r="B2874" t="str">
            <v>パナホーンズ　みやざわ</v>
          </cell>
        </row>
        <row r="2875">
          <cell r="B2875" t="str">
            <v>パナショップ　一社</v>
          </cell>
        </row>
        <row r="2876">
          <cell r="B2876" t="str">
            <v>東名電化センター</v>
          </cell>
        </row>
        <row r="2877">
          <cell r="B2877" t="str">
            <v>パナホーンズ　まき</v>
          </cell>
        </row>
        <row r="2878">
          <cell r="B2878" t="str">
            <v>和晃株式会社</v>
          </cell>
        </row>
        <row r="2879">
          <cell r="B2879" t="str">
            <v>やまだ電器</v>
          </cell>
        </row>
        <row r="2880">
          <cell r="B2880" t="str">
            <v>有限会社一ツ山電化</v>
          </cell>
        </row>
        <row r="2881">
          <cell r="B2881" t="str">
            <v>（株）フナカタ　一ツ山店</v>
          </cell>
        </row>
        <row r="2882">
          <cell r="B2882" t="str">
            <v>シラスナ　原店</v>
          </cell>
        </row>
        <row r="2883">
          <cell r="B2883" t="str">
            <v>ベル　シラスナ</v>
          </cell>
        </row>
        <row r="2884">
          <cell r="B2884" t="str">
            <v>遊ｉｎｇユタカ　にしぐち店</v>
          </cell>
        </row>
        <row r="2885">
          <cell r="B2885" t="str">
            <v>遊ｉｎｇユタカ　うしかわ店</v>
          </cell>
        </row>
        <row r="2886">
          <cell r="B2886" t="str">
            <v>太田電気商会</v>
          </cell>
        </row>
        <row r="2887">
          <cell r="B2887" t="str">
            <v>パナステージあさくら</v>
          </cell>
        </row>
        <row r="2888">
          <cell r="B2888" t="str">
            <v>（有）メデイア　カタヤマ</v>
          </cell>
        </row>
        <row r="2889">
          <cell r="B2889" t="str">
            <v>パナステージサントウ</v>
          </cell>
        </row>
        <row r="2890">
          <cell r="B2890" t="str">
            <v>αさんとう</v>
          </cell>
        </row>
        <row r="2891">
          <cell r="B2891" t="str">
            <v>愛彩電科　はしやま</v>
          </cell>
        </row>
        <row r="2892">
          <cell r="B2892" t="str">
            <v>五並電器</v>
          </cell>
        </row>
        <row r="2893">
          <cell r="B2893" t="str">
            <v>大石電器</v>
          </cell>
        </row>
        <row r="2894">
          <cell r="B2894" t="str">
            <v>パナステージこもだ</v>
          </cell>
        </row>
        <row r="2895">
          <cell r="B2895" t="str">
            <v>朝日電化</v>
          </cell>
        </row>
        <row r="2896">
          <cell r="B2896" t="str">
            <v>愛彩電科さの</v>
          </cell>
        </row>
        <row r="2897">
          <cell r="B2897" t="str">
            <v>パナランド　オオスギ</v>
          </cell>
        </row>
        <row r="2898">
          <cell r="B2898" t="str">
            <v>愛彩電科にしはま</v>
          </cell>
        </row>
        <row r="2899">
          <cell r="B2899" t="str">
            <v>愛彩電科さとう</v>
          </cell>
        </row>
        <row r="2900">
          <cell r="B2900" t="str">
            <v>パナステージいな</v>
          </cell>
        </row>
        <row r="2901">
          <cell r="B2901" t="str">
            <v>カトー電器</v>
          </cell>
        </row>
        <row r="2902">
          <cell r="B2902" t="str">
            <v>パナステージさいとう</v>
          </cell>
        </row>
        <row r="2903">
          <cell r="B2903" t="str">
            <v>パナステージおさむ</v>
          </cell>
        </row>
        <row r="2904">
          <cell r="B2904" t="str">
            <v>（有）サトウデンキ</v>
          </cell>
        </row>
        <row r="2905">
          <cell r="B2905" t="str">
            <v>パナプラザさんえい</v>
          </cell>
        </row>
        <row r="2906">
          <cell r="B2906" t="str">
            <v>有）メディア　　アオヤマ</v>
          </cell>
        </row>
        <row r="2907">
          <cell r="B2907" t="str">
            <v>遊ｉｎｇユタカ　いむれ店</v>
          </cell>
        </row>
        <row r="2908">
          <cell r="B2908" t="str">
            <v>有限会社ＹＯＵＲランド</v>
          </cell>
        </row>
        <row r="2909">
          <cell r="B2909" t="str">
            <v>ドリームワン守田</v>
          </cell>
        </row>
        <row r="2910">
          <cell r="B2910" t="str">
            <v>電化のアオヤマ</v>
          </cell>
        </row>
        <row r="2911">
          <cell r="B2911" t="str">
            <v>プラスでんきアサイ</v>
          </cell>
        </row>
        <row r="2912">
          <cell r="B2912" t="str">
            <v>安藤電化社</v>
          </cell>
        </row>
        <row r="2913">
          <cell r="B2913" t="str">
            <v>育電社橋目店</v>
          </cell>
        </row>
        <row r="2914">
          <cell r="B2914" t="str">
            <v>プラスでんきイトウ</v>
          </cell>
        </row>
        <row r="2915">
          <cell r="B2915" t="str">
            <v>アイライフ石川岡崎南店</v>
          </cell>
        </row>
        <row r="2916">
          <cell r="B2916" t="str">
            <v>ドリームＮＥＴ　田中</v>
          </cell>
        </row>
        <row r="2917">
          <cell r="B2917" t="str">
            <v>金子電気商会</v>
          </cell>
        </row>
        <row r="2918">
          <cell r="B2918" t="str">
            <v>愛電館かわすみ</v>
          </cell>
        </row>
        <row r="2919">
          <cell r="B2919" t="str">
            <v>プラスでんきこが</v>
          </cell>
        </row>
        <row r="2920">
          <cell r="B2920" t="str">
            <v>株式会社パナドーム</v>
          </cell>
        </row>
        <row r="2921">
          <cell r="B2921" t="str">
            <v>有限会社　さくらやデンキ</v>
          </cell>
        </row>
        <row r="2922">
          <cell r="B2922" t="str">
            <v>プラスでんき　しんかい</v>
          </cell>
        </row>
        <row r="2923">
          <cell r="B2923" t="str">
            <v>でんきはうす　すぎやま</v>
          </cell>
        </row>
        <row r="2924">
          <cell r="B2924" t="str">
            <v>（株）テレビ堂</v>
          </cell>
        </row>
        <row r="2925">
          <cell r="B2925" t="str">
            <v>株式会社　電波堂</v>
          </cell>
        </row>
        <row r="2926">
          <cell r="B2926" t="str">
            <v>プラスでんきハシラ</v>
          </cell>
        </row>
        <row r="2927">
          <cell r="B2927" t="str">
            <v>プラスでんきハシラ東</v>
          </cell>
        </row>
        <row r="2928">
          <cell r="B2928" t="str">
            <v>愛電館おのだ</v>
          </cell>
        </row>
        <row r="2929">
          <cell r="B2929" t="str">
            <v>プラスでんきなかじま</v>
          </cell>
        </row>
        <row r="2930">
          <cell r="B2930" t="str">
            <v>フカツ　美合店</v>
          </cell>
        </row>
        <row r="2931">
          <cell r="B2931" t="str">
            <v>パナハウス　マルケイ</v>
          </cell>
        </row>
        <row r="2932">
          <cell r="B2932" t="str">
            <v>プラスでんきやた</v>
          </cell>
        </row>
        <row r="2933">
          <cell r="B2933" t="str">
            <v>プラスでんきやまもと</v>
          </cell>
        </row>
        <row r="2934">
          <cell r="B2934" t="str">
            <v>浅井ラジオ</v>
          </cell>
        </row>
        <row r="2935">
          <cell r="B2935" t="str">
            <v>有限会社正音堂矢作店</v>
          </cell>
        </row>
        <row r="2936">
          <cell r="B2936" t="str">
            <v>フカツ　稲熊店</v>
          </cell>
        </row>
        <row r="2937">
          <cell r="B2937" t="str">
            <v>テル　マツダ</v>
          </cell>
        </row>
        <row r="2938">
          <cell r="B2938" t="str">
            <v>アイライフ柴田</v>
          </cell>
        </row>
        <row r="2939">
          <cell r="B2939" t="str">
            <v>ドリームＭＩＫＡＷＡヨーデン</v>
          </cell>
        </row>
        <row r="2940">
          <cell r="B2940" t="str">
            <v>たけかわでんき</v>
          </cell>
        </row>
        <row r="2941">
          <cell r="B2941" t="str">
            <v>フクタデンキ</v>
          </cell>
        </row>
        <row r="2942">
          <cell r="B2942" t="str">
            <v>株式会社プラスでんき</v>
          </cell>
        </row>
        <row r="2943">
          <cell r="B2943" t="str">
            <v>浅井秀波堂</v>
          </cell>
        </row>
        <row r="2944">
          <cell r="B2944" t="str">
            <v>パナショップ葉栗</v>
          </cell>
        </row>
        <row r="2945">
          <cell r="B2945" t="str">
            <v>愛電館アラキ</v>
          </cell>
        </row>
        <row r="2946">
          <cell r="B2946" t="str">
            <v>パナショップ　西成</v>
          </cell>
        </row>
        <row r="2947">
          <cell r="B2947" t="str">
            <v>パナショップ　宮西</v>
          </cell>
        </row>
        <row r="2948">
          <cell r="B2948" t="str">
            <v>パナショップ　両郷</v>
          </cell>
        </row>
        <row r="2949">
          <cell r="B2949" t="str">
            <v>一宮愛電館しばた</v>
          </cell>
        </row>
        <row r="2950">
          <cell r="B2950" t="str">
            <v>パナショップ千秋南</v>
          </cell>
        </row>
        <row r="2951">
          <cell r="B2951" t="str">
            <v>パナショップ　昭和</v>
          </cell>
        </row>
        <row r="2952">
          <cell r="B2952" t="str">
            <v>パナショップ　千秋</v>
          </cell>
        </row>
        <row r="2953">
          <cell r="B2953" t="str">
            <v>パナショップ　奥町</v>
          </cell>
        </row>
        <row r="2954">
          <cell r="B2954" t="str">
            <v>一宮愛電館ヤマダ</v>
          </cell>
        </row>
        <row r="2955">
          <cell r="B2955" t="str">
            <v>ゴトームセン</v>
          </cell>
        </row>
        <row r="2956">
          <cell r="B2956" t="str">
            <v>一宮愛電館</v>
          </cell>
        </row>
        <row r="2957">
          <cell r="B2957" t="str">
            <v>有限会社電気堂</v>
          </cell>
        </row>
        <row r="2958">
          <cell r="B2958" t="str">
            <v>オオタケデンキ</v>
          </cell>
        </row>
        <row r="2959">
          <cell r="B2959" t="str">
            <v>有限会社　春日屋商店</v>
          </cell>
        </row>
        <row r="2960">
          <cell r="B2960" t="str">
            <v>パナショップ　北山</v>
          </cell>
        </row>
        <row r="2961">
          <cell r="B2961" t="str">
            <v>コジマ家電サービス</v>
          </cell>
        </row>
        <row r="2962">
          <cell r="B2962" t="str">
            <v>戸田通商（株）</v>
          </cell>
        </row>
        <row r="2963">
          <cell r="B2963" t="str">
            <v>パナショップ　品野</v>
          </cell>
        </row>
        <row r="2964">
          <cell r="B2964" t="str">
            <v>ドリームワン　イワハシ</v>
          </cell>
        </row>
        <row r="2965">
          <cell r="B2965" t="str">
            <v>有限会社尾関電機商会</v>
          </cell>
        </row>
        <row r="2966">
          <cell r="B2966" t="str">
            <v>尾関電機　半田店</v>
          </cell>
        </row>
        <row r="2967">
          <cell r="B2967" t="str">
            <v>五月堂</v>
          </cell>
        </row>
        <row r="2968">
          <cell r="B2968" t="str">
            <v>パナミック　ホリサキ</v>
          </cell>
        </row>
        <row r="2969">
          <cell r="B2969" t="str">
            <v>ｅでんきしんかい</v>
          </cell>
        </row>
        <row r="2970">
          <cell r="B2970" t="str">
            <v>株式会社　ｅでんき</v>
          </cell>
        </row>
        <row r="2971">
          <cell r="B2971" t="str">
            <v>電化のみやつ</v>
          </cell>
        </row>
        <row r="2972">
          <cell r="B2972" t="str">
            <v>（株）共栄堂</v>
          </cell>
        </row>
        <row r="2973">
          <cell r="B2973" t="str">
            <v>パナショップ　坂下</v>
          </cell>
        </row>
        <row r="2974">
          <cell r="B2974" t="str">
            <v>パナショップ高蔵寺ニュータウン</v>
          </cell>
        </row>
        <row r="2975">
          <cell r="B2975" t="str">
            <v>パナ・プラザ・ナカタ</v>
          </cell>
        </row>
        <row r="2976">
          <cell r="B2976" t="str">
            <v>杉浦電器　春日井店</v>
          </cell>
        </row>
        <row r="2977">
          <cell r="B2977" t="str">
            <v>（株）パナショップ</v>
          </cell>
        </row>
        <row r="2978">
          <cell r="B2978" t="str">
            <v>パナショップ　味美</v>
          </cell>
        </row>
        <row r="2979">
          <cell r="B2979" t="str">
            <v>パナショップ　西本町</v>
          </cell>
        </row>
        <row r="2980">
          <cell r="B2980" t="str">
            <v>パナショップ　出川</v>
          </cell>
        </row>
        <row r="2981">
          <cell r="B2981" t="str">
            <v>アダチ電気株式会社</v>
          </cell>
        </row>
        <row r="2982">
          <cell r="B2982" t="str">
            <v>愛彩電科　すぎやま</v>
          </cell>
        </row>
        <row r="2983">
          <cell r="B2983" t="str">
            <v>パナステージ　アライ</v>
          </cell>
        </row>
        <row r="2984">
          <cell r="B2984" t="str">
            <v>トミヤスデンキ</v>
          </cell>
        </row>
        <row r="2985">
          <cell r="B2985" t="str">
            <v>シライデンカ</v>
          </cell>
        </row>
        <row r="2986">
          <cell r="B2986" t="str">
            <v>しみずでんき</v>
          </cell>
        </row>
        <row r="2987">
          <cell r="B2987" t="str">
            <v>太田電化サービス</v>
          </cell>
        </row>
        <row r="2988">
          <cell r="B2988" t="str">
            <v>（有）　松下商店</v>
          </cell>
        </row>
        <row r="2989">
          <cell r="B2989" t="str">
            <v>（有）電化ハウス　はやし</v>
          </cell>
        </row>
        <row r="2990">
          <cell r="B2990" t="str">
            <v>ドリームワン　花田</v>
          </cell>
        </row>
        <row r="2991">
          <cell r="B2991" t="str">
            <v>株式会社　ドリーム１チェーン</v>
          </cell>
        </row>
        <row r="2992">
          <cell r="B2992" t="str">
            <v>有限会社カネミツ電器</v>
          </cell>
        </row>
        <row r="2993">
          <cell r="B2993" t="str">
            <v>愛電館マツナガ</v>
          </cell>
        </row>
        <row r="2994">
          <cell r="B2994" t="str">
            <v>愛電館サトウ</v>
          </cell>
        </row>
        <row r="2995">
          <cell r="B2995" t="str">
            <v>比尾野電器町方店</v>
          </cell>
        </row>
        <row r="2996">
          <cell r="B2996" t="str">
            <v>パナランドコーワ</v>
          </cell>
        </row>
        <row r="2997">
          <cell r="B2997" t="str">
            <v>アトム電器商会</v>
          </cell>
        </row>
        <row r="2998">
          <cell r="B2998" t="str">
            <v>明音堂　西端店</v>
          </cell>
        </row>
        <row r="2999">
          <cell r="B2999" t="str">
            <v>パナステーション　カリヤ</v>
          </cell>
        </row>
        <row r="3000">
          <cell r="B3000" t="str">
            <v>マルヤ電機商会</v>
          </cell>
        </row>
        <row r="3001">
          <cell r="B3001" t="str">
            <v>有限会社　電氣ハルミ堂</v>
          </cell>
        </row>
        <row r="3002">
          <cell r="B3002" t="str">
            <v>パナステーションいちぎ</v>
          </cell>
        </row>
        <row r="3003">
          <cell r="B3003" t="str">
            <v>Ｕ－ＤＥＮ　ウイ</v>
          </cell>
        </row>
        <row r="3004">
          <cell r="B3004" t="str">
            <v>プラスでんきかみや</v>
          </cell>
        </row>
        <row r="3005">
          <cell r="B3005" t="str">
            <v>有）正音堂電化センター豊田店</v>
          </cell>
        </row>
        <row r="3006">
          <cell r="B3006" t="str">
            <v>（株）スピード商会</v>
          </cell>
        </row>
        <row r="3007">
          <cell r="B3007" t="str">
            <v>スピード商会逢妻店</v>
          </cell>
        </row>
        <row r="3008">
          <cell r="B3008" t="str">
            <v>スピード商会聖心店</v>
          </cell>
        </row>
        <row r="3009">
          <cell r="B3009" t="str">
            <v>スピード商会宮上店</v>
          </cell>
        </row>
        <row r="3010">
          <cell r="B3010" t="str">
            <v>（有）チコム高岡</v>
          </cell>
        </row>
        <row r="3011">
          <cell r="B3011" t="str">
            <v>パナステーション　ハマデン</v>
          </cell>
        </row>
        <row r="3012">
          <cell r="B3012" t="str">
            <v>愛電館ひだか</v>
          </cell>
        </row>
        <row r="3013">
          <cell r="B3013" t="str">
            <v>ビデオのマルミ</v>
          </cell>
        </row>
        <row r="3014">
          <cell r="B3014" t="str">
            <v>でんきハウス　ＭＩＷＡ</v>
          </cell>
        </row>
        <row r="3015">
          <cell r="B3015" t="str">
            <v>スピ―ド商会　東新店</v>
          </cell>
        </row>
        <row r="3016">
          <cell r="B3016" t="str">
            <v>パナステーション　アオキ</v>
          </cell>
        </row>
        <row r="3017">
          <cell r="B3017" t="str">
            <v>パナステーション　モリヤマ</v>
          </cell>
        </row>
        <row r="3018">
          <cell r="B3018" t="str">
            <v>チコム保見</v>
          </cell>
        </row>
        <row r="3019">
          <cell r="B3019" t="str">
            <v>アイライフ　石川</v>
          </cell>
        </row>
        <row r="3020">
          <cell r="B3020" t="str">
            <v>アイライフイワマ</v>
          </cell>
        </row>
        <row r="3021">
          <cell r="B3021" t="str">
            <v>愛電館おおはし</v>
          </cell>
        </row>
        <row r="3022">
          <cell r="B3022" t="str">
            <v>（株）正音堂</v>
          </cell>
        </row>
        <row r="3023">
          <cell r="B3023" t="str">
            <v>タカノデンキ</v>
          </cell>
        </row>
        <row r="3024">
          <cell r="B3024" t="str">
            <v>（株）鳥居電気商会</v>
          </cell>
        </row>
        <row r="3025">
          <cell r="B3025" t="str">
            <v>アイライフポピー</v>
          </cell>
        </row>
        <row r="3026">
          <cell r="B3026" t="str">
            <v>ワコー電気株式会社</v>
          </cell>
        </row>
        <row r="3027">
          <cell r="B3027" t="str">
            <v>フカツ　桜井店</v>
          </cell>
        </row>
        <row r="3028">
          <cell r="B3028" t="str">
            <v>アイライフスズキ</v>
          </cell>
        </row>
        <row r="3029">
          <cell r="B3029" t="str">
            <v>アイライフダイホー</v>
          </cell>
        </row>
        <row r="3030">
          <cell r="B3030" t="str">
            <v>アイライフ株式会社</v>
          </cell>
        </row>
        <row r="3031">
          <cell r="B3031" t="str">
            <v>愛電館おがさわら</v>
          </cell>
        </row>
        <row r="3032">
          <cell r="B3032" t="str">
            <v>プラスでんきおさじま</v>
          </cell>
        </row>
        <row r="3033">
          <cell r="B3033" t="str">
            <v>株式会社フカツ　本店</v>
          </cell>
        </row>
        <row r="3034">
          <cell r="B3034" t="str">
            <v>株式会社フカツ　本部</v>
          </cell>
        </row>
        <row r="3035">
          <cell r="B3035" t="str">
            <v>株式会社フカツ　米津店</v>
          </cell>
        </row>
        <row r="3036">
          <cell r="B3036" t="str">
            <v>（株）　牧原電器商会</v>
          </cell>
        </row>
        <row r="3037">
          <cell r="B3037" t="str">
            <v>パナステージ</v>
          </cell>
        </row>
        <row r="3038">
          <cell r="B3038" t="str">
            <v>マインド牧原アルフア２２３３</v>
          </cell>
        </row>
        <row r="3039">
          <cell r="B3039" t="str">
            <v>プラスでんきミウラ</v>
          </cell>
        </row>
        <row r="3040">
          <cell r="B3040" t="str">
            <v>ミウラでんき</v>
          </cell>
        </row>
        <row r="3041">
          <cell r="B3041" t="str">
            <v>パナステージヨコヤマ</v>
          </cell>
        </row>
        <row r="3042">
          <cell r="B3042" t="str">
            <v>（株）　松下電機</v>
          </cell>
        </row>
        <row r="3043">
          <cell r="B3043" t="str">
            <v>白川電器</v>
          </cell>
        </row>
        <row r="3044">
          <cell r="B3044" t="str">
            <v>プラスでんきおだ</v>
          </cell>
        </row>
        <row r="3045">
          <cell r="B3045" t="str">
            <v>パナステージやまぐち</v>
          </cell>
        </row>
        <row r="3046">
          <cell r="B3046" t="str">
            <v>プラスでんきいしぐろ</v>
          </cell>
        </row>
        <row r="3047">
          <cell r="B3047" t="str">
            <v>合資会社サカエ堂</v>
          </cell>
        </row>
        <row r="3048">
          <cell r="B3048" t="str">
            <v>ｅでんきトコナメ</v>
          </cell>
        </row>
        <row r="3049">
          <cell r="B3049" t="str">
            <v>ｅでんきヤマザキ</v>
          </cell>
        </row>
        <row r="3050">
          <cell r="B3050" t="str">
            <v>岩田燃料（株）</v>
          </cell>
        </row>
        <row r="3051">
          <cell r="B3051" t="str">
            <v>パナショップ　江南</v>
          </cell>
        </row>
        <row r="3052">
          <cell r="B3052" t="str">
            <v>有限会社古田電機</v>
          </cell>
        </row>
        <row r="3053">
          <cell r="B3053" t="str">
            <v>パナショップ　西萩原</v>
          </cell>
        </row>
        <row r="3054">
          <cell r="B3054" t="str">
            <v>パナショップ祐久</v>
          </cell>
        </row>
        <row r="3055">
          <cell r="B3055" t="str">
            <v>愛電館サワノ</v>
          </cell>
        </row>
        <row r="3056">
          <cell r="B3056" t="str">
            <v>ドリームワン　はっとり</v>
          </cell>
        </row>
        <row r="3057">
          <cell r="B3057" t="str">
            <v>パナショップ味岡</v>
          </cell>
        </row>
        <row r="3058">
          <cell r="B3058" t="str">
            <v>パナホーンズざんま</v>
          </cell>
        </row>
        <row r="3059">
          <cell r="B3059" t="str">
            <v>マルタマ</v>
          </cell>
        </row>
        <row r="3060">
          <cell r="B3060" t="str">
            <v>パナショップ田県</v>
          </cell>
        </row>
        <row r="3061">
          <cell r="B3061" t="str">
            <v>電化ワ―ルド小牧店</v>
          </cell>
        </row>
        <row r="3062">
          <cell r="B3062" t="str">
            <v>真野テレビレコード店</v>
          </cell>
        </row>
        <row r="3063">
          <cell r="B3063" t="str">
            <v>ミワデンキ</v>
          </cell>
        </row>
        <row r="3064">
          <cell r="B3064" t="str">
            <v>ドリームＮＥＴ　さとう</v>
          </cell>
        </row>
        <row r="3065">
          <cell r="B3065" t="str">
            <v>（株）　岡田屋電機商会</v>
          </cell>
        </row>
        <row r="3066">
          <cell r="B3066" t="str">
            <v>ドリームワン　のだ</v>
          </cell>
        </row>
        <row r="3067">
          <cell r="B3067" t="str">
            <v>尾関電機　東海店</v>
          </cell>
        </row>
        <row r="3068">
          <cell r="B3068" t="str">
            <v>有限会社　原辰　電化センター</v>
          </cell>
        </row>
        <row r="3069">
          <cell r="B3069" t="str">
            <v>ｅでんきたけうち</v>
          </cell>
        </row>
        <row r="3070">
          <cell r="B3070" t="str">
            <v>山錠電気</v>
          </cell>
        </row>
        <row r="3071">
          <cell r="B3071" t="str">
            <v>ｅでんきムラカミ</v>
          </cell>
        </row>
        <row r="3072">
          <cell r="B3072" t="str">
            <v>ｅでんきはない</v>
          </cell>
        </row>
        <row r="3073">
          <cell r="B3073" t="str">
            <v>知多デンキ</v>
          </cell>
        </row>
        <row r="3074">
          <cell r="B3074" t="str">
            <v>ｅでんきニシダ</v>
          </cell>
        </row>
        <row r="3075">
          <cell r="B3075" t="str">
            <v>おぜきでんき知多</v>
          </cell>
        </row>
        <row r="3076">
          <cell r="B3076" t="str">
            <v>門井ラジオ店</v>
          </cell>
        </row>
        <row r="3077">
          <cell r="B3077" t="str">
            <v>おおまち電気</v>
          </cell>
        </row>
        <row r="3078">
          <cell r="B3078" t="str">
            <v>パナステーション　ダイワ</v>
          </cell>
        </row>
        <row r="3079">
          <cell r="B3079" t="str">
            <v>マルス電気</v>
          </cell>
        </row>
        <row r="3080">
          <cell r="B3080" t="str">
            <v>チコム知立株式会社</v>
          </cell>
        </row>
        <row r="3081">
          <cell r="B3081" t="str">
            <v>（有）ドリームワン　柴田</v>
          </cell>
        </row>
        <row r="3082">
          <cell r="B3082" t="str">
            <v>パナステーション　サノ</v>
          </cell>
        </row>
        <row r="3083">
          <cell r="B3083" t="str">
            <v>橋本ラジオ店</v>
          </cell>
        </row>
        <row r="3084">
          <cell r="B3084" t="str">
            <v>ドリームワン　ナガタ</v>
          </cell>
        </row>
        <row r="3085">
          <cell r="B3085" t="str">
            <v>ドリームＮＥＴ　服部</v>
          </cell>
        </row>
        <row r="3086">
          <cell r="B3086" t="str">
            <v>パナショップ　岩倉栄</v>
          </cell>
        </row>
        <row r="3087">
          <cell r="B3087" t="str">
            <v>パナホーンズ　いえだ</v>
          </cell>
        </row>
        <row r="3088">
          <cell r="B3088" t="str">
            <v>有限会社ヤマグチ電化センター</v>
          </cell>
        </row>
        <row r="3089">
          <cell r="B3089" t="str">
            <v>加藤電器センター</v>
          </cell>
        </row>
        <row r="3090">
          <cell r="B3090" t="str">
            <v>（有）山田ラジオ</v>
          </cell>
        </row>
        <row r="3091">
          <cell r="B3091" t="str">
            <v>株式会社フカツ　前後店</v>
          </cell>
        </row>
        <row r="3092">
          <cell r="B3092" t="str">
            <v>小野田電気（株）</v>
          </cell>
        </row>
        <row r="3093">
          <cell r="B3093" t="str">
            <v>（有）ナショナルヤガタ　東山</v>
          </cell>
        </row>
        <row r="3094">
          <cell r="B3094" t="str">
            <v>トーゴー無線（株）</v>
          </cell>
        </row>
        <row r="3095">
          <cell r="B3095" t="str">
            <v>ワタナベ電器</v>
          </cell>
        </row>
        <row r="3096">
          <cell r="B3096" t="str">
            <v>電化ワールド清洲店</v>
          </cell>
        </row>
        <row r="3097">
          <cell r="B3097" t="str">
            <v>パナショップ春日</v>
          </cell>
        </row>
        <row r="3098">
          <cell r="B3098" t="str">
            <v>有限会社スター電化</v>
          </cell>
        </row>
        <row r="3099">
          <cell r="B3099" t="str">
            <v>ナショナルヤガタ北名古屋</v>
          </cell>
        </row>
        <row r="3100">
          <cell r="B3100" t="str">
            <v>愛電館　ユタカ</v>
          </cell>
        </row>
        <row r="3101">
          <cell r="B3101" t="str">
            <v>パナショップ　北名古屋</v>
          </cell>
        </row>
        <row r="3102">
          <cell r="B3102" t="str">
            <v>電化ワールド西春店</v>
          </cell>
        </row>
        <row r="3103">
          <cell r="B3103" t="str">
            <v>ワタナベＮ青木電器</v>
          </cell>
        </row>
        <row r="3104">
          <cell r="B3104" t="str">
            <v>大谷電気</v>
          </cell>
        </row>
        <row r="3105">
          <cell r="B3105" t="str">
            <v>天野電気商会</v>
          </cell>
        </row>
        <row r="3106">
          <cell r="B3106" t="str">
            <v>大矢電化サービス</v>
          </cell>
        </row>
        <row r="3107">
          <cell r="B3107" t="str">
            <v>ドリームＮＥＴ　マルマン</v>
          </cell>
        </row>
        <row r="3108">
          <cell r="B3108" t="str">
            <v>パナショップ　扶桑</v>
          </cell>
        </row>
        <row r="3109">
          <cell r="B3109" t="str">
            <v>アイシン電気</v>
          </cell>
        </row>
        <row r="3110">
          <cell r="B3110" t="str">
            <v>パナショップ木曽川</v>
          </cell>
        </row>
        <row r="3111">
          <cell r="B3111" t="str">
            <v>パナショップ稲沢</v>
          </cell>
        </row>
        <row r="3112">
          <cell r="B3112" t="str">
            <v>アサノ電化</v>
          </cell>
        </row>
        <row r="3113">
          <cell r="B3113" t="str">
            <v>愛電館アイセイ</v>
          </cell>
        </row>
        <row r="3114">
          <cell r="B3114" t="str">
            <v>愛電館　イチノ</v>
          </cell>
        </row>
        <row r="3115">
          <cell r="B3115" t="str">
            <v>黒川ミシン電器商会</v>
          </cell>
        </row>
        <row r="3116">
          <cell r="B3116" t="str">
            <v>東松電器　にしむら</v>
          </cell>
        </row>
        <row r="3117">
          <cell r="B3117" t="str">
            <v>パナショップ弥富</v>
          </cell>
        </row>
        <row r="3118">
          <cell r="B3118" t="str">
            <v>服部電器岩田店</v>
          </cell>
        </row>
        <row r="3119">
          <cell r="B3119" t="str">
            <v>比尾野電器（株）</v>
          </cell>
        </row>
        <row r="3120">
          <cell r="B3120" t="str">
            <v>株式会社　比尾野電気</v>
          </cell>
        </row>
        <row r="3121">
          <cell r="B3121" t="str">
            <v>みわでんき</v>
          </cell>
        </row>
        <row r="3122">
          <cell r="B3122" t="str">
            <v>電化のニシダ内海店</v>
          </cell>
        </row>
        <row r="3123">
          <cell r="B3123" t="str">
            <v>愛電館まるにし</v>
          </cell>
        </row>
        <row r="3124">
          <cell r="B3124" t="str">
            <v>パナトップ　　　ハヤシデンキ</v>
          </cell>
        </row>
        <row r="3125">
          <cell r="B3125" t="str">
            <v>柳電機株式会社</v>
          </cell>
        </row>
        <row r="3126">
          <cell r="B3126" t="str">
            <v>ジョイシティ　ヤナギデンキ</v>
          </cell>
        </row>
        <row r="3127">
          <cell r="B3127" t="str">
            <v>青木電気店</v>
          </cell>
        </row>
        <row r="3128">
          <cell r="B3128" t="str">
            <v>マセ電気商会</v>
          </cell>
        </row>
        <row r="3129">
          <cell r="B3129" t="str">
            <v>モミヤマデンキ</v>
          </cell>
        </row>
        <row r="3130">
          <cell r="B3130" t="str">
            <v>株式会社長坂電気商会</v>
          </cell>
        </row>
        <row r="3131">
          <cell r="B3131" t="str">
            <v>中川でんき　スパイスにいみ</v>
          </cell>
        </row>
        <row r="3132">
          <cell r="B3132" t="str">
            <v>松村電器サービス</v>
          </cell>
        </row>
        <row r="3133">
          <cell r="B3133" t="str">
            <v>プラスでんきいしかわ</v>
          </cell>
        </row>
        <row r="3134">
          <cell r="B3134" t="str">
            <v>サンエス電業南店</v>
          </cell>
        </row>
        <row r="3135">
          <cell r="B3135" t="str">
            <v>サンエス電業吉田店</v>
          </cell>
        </row>
        <row r="3136">
          <cell r="B3136" t="str">
            <v>ユアーズすずき</v>
          </cell>
        </row>
        <row r="3137">
          <cell r="B3137" t="str">
            <v>愛電館みずとり</v>
          </cell>
        </row>
        <row r="3138">
          <cell r="B3138" t="str">
            <v>（株）中川でんき</v>
          </cell>
        </row>
        <row r="3139">
          <cell r="B3139" t="str">
            <v>有限会社伊太利屋</v>
          </cell>
        </row>
        <row r="3140">
          <cell r="B3140" t="str">
            <v>株式会社フカツ　一色店</v>
          </cell>
        </row>
        <row r="3141">
          <cell r="B3141" t="str">
            <v>愛電館かいたく</v>
          </cell>
        </row>
        <row r="3142">
          <cell r="B3142" t="str">
            <v>みうらでんき</v>
          </cell>
        </row>
        <row r="3143">
          <cell r="B3143" t="str">
            <v>みうらでんき　さんがね</v>
          </cell>
        </row>
        <row r="3144">
          <cell r="B3144" t="str">
            <v>アイライフ石川幸田店</v>
          </cell>
        </row>
        <row r="3145">
          <cell r="B3145" t="str">
            <v>プラスでんきいいの</v>
          </cell>
        </row>
        <row r="3146">
          <cell r="B3146" t="str">
            <v>ムトウ電工社</v>
          </cell>
        </row>
        <row r="3147">
          <cell r="B3147" t="str">
            <v>愛電館おおた</v>
          </cell>
        </row>
        <row r="3148">
          <cell r="B3148" t="str">
            <v>有限会社　高瀬電気商会</v>
          </cell>
        </row>
        <row r="3149">
          <cell r="B3149" t="str">
            <v>田中電化　奥平店</v>
          </cell>
        </row>
        <row r="3150">
          <cell r="B3150" t="str">
            <v>ミカワムセン</v>
          </cell>
        </row>
        <row r="3151">
          <cell r="B3151" t="str">
            <v>ドリームＮＥＴ　桃山</v>
          </cell>
        </row>
        <row r="3152">
          <cell r="B3152" t="str">
            <v>電化プラザ　マツシタ　長篠店</v>
          </cell>
        </row>
        <row r="3153">
          <cell r="B3153" t="str">
            <v>有限会社ケーアイ</v>
          </cell>
        </row>
        <row r="3154">
          <cell r="B3154" t="str">
            <v>ドリームワン　葵</v>
          </cell>
        </row>
        <row r="3155">
          <cell r="B3155" t="str">
            <v>（有）　村田電器サービス</v>
          </cell>
        </row>
        <row r="3156">
          <cell r="B3156" t="str">
            <v>パナステージスギモト</v>
          </cell>
        </row>
        <row r="3157">
          <cell r="B3157" t="str">
            <v>ヤマザキ　デンキ</v>
          </cell>
        </row>
        <row r="3158">
          <cell r="B3158" t="str">
            <v>（有）　ヤマモトデンキ</v>
          </cell>
        </row>
        <row r="3159">
          <cell r="B3159" t="str">
            <v>日東電業社</v>
          </cell>
        </row>
        <row r="3160">
          <cell r="B3160" t="str">
            <v>（株）　大勝堂</v>
          </cell>
        </row>
        <row r="3161">
          <cell r="B3161" t="str">
            <v>冨田電器</v>
          </cell>
        </row>
        <row r="3162">
          <cell r="B3162" t="str">
            <v>オオトウ電器</v>
          </cell>
        </row>
        <row r="3163">
          <cell r="B3163" t="str">
            <v>（有）山口電気</v>
          </cell>
        </row>
        <row r="3164">
          <cell r="B3164" t="str">
            <v>（有）ワタナベ電化</v>
          </cell>
        </row>
        <row r="3165">
          <cell r="B3165" t="str">
            <v>鈴電</v>
          </cell>
        </row>
        <row r="3166">
          <cell r="B3166" t="str">
            <v>トーホー家電ワーク小名田</v>
          </cell>
        </row>
        <row r="3167">
          <cell r="B3167" t="str">
            <v>トーホー家電ワーク美坂</v>
          </cell>
        </row>
        <row r="3168">
          <cell r="B3168" t="str">
            <v>トーホー家電ワーク小泉</v>
          </cell>
        </row>
        <row r="3169">
          <cell r="B3169" t="str">
            <v>トーホー家電ワーク市之倉</v>
          </cell>
        </row>
        <row r="3170">
          <cell r="B3170" t="str">
            <v>マツサカでんき株式会社</v>
          </cell>
        </row>
        <row r="3171">
          <cell r="B3171" t="str">
            <v>トーホー家電ワーク池田</v>
          </cell>
        </row>
        <row r="3172">
          <cell r="B3172" t="str">
            <v>有限会社フュージョン三和</v>
          </cell>
        </row>
        <row r="3173">
          <cell r="B3173" t="str">
            <v>ＰＡＬ　イタガキ</v>
          </cell>
        </row>
        <row r="3174">
          <cell r="B3174" t="str">
            <v>ト―ホ―家電ワークすえ</v>
          </cell>
        </row>
        <row r="3175">
          <cell r="B3175" t="str">
            <v>伊藤電機店</v>
          </cell>
        </row>
        <row r="3176">
          <cell r="B3176" t="str">
            <v>フジタ　デンキ</v>
          </cell>
        </row>
        <row r="3177">
          <cell r="B3177" t="str">
            <v>トーホー家電ワーク恵那</v>
          </cell>
        </row>
        <row r="3178">
          <cell r="B3178" t="str">
            <v>トーホー家電ワーク（株）</v>
          </cell>
        </row>
        <row r="3179">
          <cell r="B3179" t="str">
            <v>トーホー家電ワークオロシ</v>
          </cell>
        </row>
        <row r="3180">
          <cell r="B3180" t="str">
            <v>トーホー家電ワーク泉</v>
          </cell>
        </row>
        <row r="3181">
          <cell r="B3181" t="str">
            <v>愛電館メイツおくむら</v>
          </cell>
        </row>
        <row r="3182">
          <cell r="B3182" t="str">
            <v>（有）加藤電気　愛岐ヶ丘店</v>
          </cell>
        </row>
        <row r="3183">
          <cell r="B3183" t="str">
            <v>カワムラ電化</v>
          </cell>
        </row>
        <row r="3184">
          <cell r="B3184" t="str">
            <v>トーホー家電ワーク可児</v>
          </cell>
        </row>
        <row r="3185">
          <cell r="B3185" t="str">
            <v>トーホー家電ワーク西可児</v>
          </cell>
        </row>
        <row r="3186">
          <cell r="B3186" t="str">
            <v>ヤマニデンキ</v>
          </cell>
        </row>
        <row r="3187">
          <cell r="B3187" t="str">
            <v>愛電館ウイズオクムラ</v>
          </cell>
        </row>
        <row r="3188">
          <cell r="B3188" t="str">
            <v>トーホー家電ワークみたけ</v>
          </cell>
        </row>
        <row r="3189">
          <cell r="B3189" t="str">
            <v>有限会社　加藤電気</v>
          </cell>
        </row>
        <row r="3190">
          <cell r="B3190" t="str">
            <v>（有）赤坂電器商会</v>
          </cell>
        </row>
        <row r="3191">
          <cell r="B3191" t="str">
            <v>（株）たつみや電機商会</v>
          </cell>
        </row>
        <row r="3192">
          <cell r="B3192" t="str">
            <v>ファミリースポット　たぐち</v>
          </cell>
        </row>
        <row r="3193">
          <cell r="B3193" t="str">
            <v>三栄でんきイトウ</v>
          </cell>
        </row>
        <row r="3194">
          <cell r="B3194" t="str">
            <v>三栄でんきミズタニ</v>
          </cell>
        </row>
        <row r="3195">
          <cell r="B3195" t="str">
            <v>株式会社　三栄でんき</v>
          </cell>
        </row>
        <row r="3196">
          <cell r="B3196" t="str">
            <v>東松電器販売（株）</v>
          </cell>
        </row>
        <row r="3197">
          <cell r="B3197" t="str">
            <v>（株）東松電器　さかくら</v>
          </cell>
        </row>
        <row r="3198">
          <cell r="B3198" t="str">
            <v>（株）東松電器　はやし</v>
          </cell>
        </row>
        <row r="3199">
          <cell r="B3199" t="str">
            <v>東松電器　いとう</v>
          </cell>
        </row>
        <row r="3200">
          <cell r="B3200" t="str">
            <v>（株）蛭川本店</v>
          </cell>
        </row>
        <row r="3201">
          <cell r="B3201" t="str">
            <v>松岡電気株式会社</v>
          </cell>
        </row>
        <row r="3202">
          <cell r="B3202" t="str">
            <v>三栄でんきヒシキ</v>
          </cell>
        </row>
        <row r="3203">
          <cell r="B3203" t="str">
            <v>三栄でんきヤナギダ</v>
          </cell>
        </row>
        <row r="3204">
          <cell r="B3204" t="str">
            <v>（株）益生富士</v>
          </cell>
        </row>
        <row r="3205">
          <cell r="B3205" t="str">
            <v>三栄でんきモリ</v>
          </cell>
        </row>
        <row r="3206">
          <cell r="B3206" t="str">
            <v>有限会社　モリテン</v>
          </cell>
        </row>
        <row r="3207">
          <cell r="B3207" t="str">
            <v>（株）豊神堂　本店</v>
          </cell>
        </row>
        <row r="3208">
          <cell r="B3208" t="str">
            <v>（有）藤井電気商会　川原町</v>
          </cell>
        </row>
        <row r="3209">
          <cell r="B3209" t="str">
            <v>（有）パナハートかねうち</v>
          </cell>
        </row>
        <row r="3210">
          <cell r="B3210" t="str">
            <v>下田電器（株）</v>
          </cell>
        </row>
        <row r="3211">
          <cell r="B3211" t="str">
            <v>後藤電器</v>
          </cell>
        </row>
        <row r="3212">
          <cell r="B3212" t="str">
            <v>磯津電化センター株式会社</v>
          </cell>
        </row>
        <row r="3213">
          <cell r="B3213" t="str">
            <v>（株）服部電器　四日市営業所</v>
          </cell>
        </row>
        <row r="3214">
          <cell r="B3214" t="str">
            <v>彩電館　クロミヤ</v>
          </cell>
        </row>
        <row r="3215">
          <cell r="B3215" t="str">
            <v>有限会社　アカツカ電器</v>
          </cell>
        </row>
        <row r="3216">
          <cell r="B3216" t="str">
            <v>ウイズ　こじま</v>
          </cell>
        </row>
        <row r="3217">
          <cell r="B3217" t="str">
            <v>彩電館パナプラザ　カワグチ</v>
          </cell>
        </row>
        <row r="3218">
          <cell r="B3218" t="str">
            <v>（株）たなかでんき</v>
          </cell>
        </row>
        <row r="3219">
          <cell r="B3219" t="str">
            <v>丸栄電器</v>
          </cell>
        </row>
        <row r="3220">
          <cell r="B3220" t="str">
            <v>ウイズワタナベとみだ店</v>
          </cell>
        </row>
        <row r="3221">
          <cell r="B3221" t="str">
            <v>彩電館　はやし　　　（保々）</v>
          </cell>
        </row>
        <row r="3222">
          <cell r="B3222" t="str">
            <v>磯津電化センター河原田店</v>
          </cell>
        </row>
        <row r="3223">
          <cell r="B3223" t="str">
            <v>（有）藤井電気商会　新浜店</v>
          </cell>
        </row>
        <row r="3224">
          <cell r="B3224" t="str">
            <v>（株）豊神堂　本部</v>
          </cell>
        </row>
        <row r="3225">
          <cell r="B3225" t="str">
            <v>彩電館　すぎもと</v>
          </cell>
        </row>
        <row r="3226">
          <cell r="B3226" t="str">
            <v>豊神堂　杉本店</v>
          </cell>
        </row>
        <row r="3227">
          <cell r="B3227" t="str">
            <v>ウイズワタナベあかつき店</v>
          </cell>
        </row>
        <row r="3228">
          <cell r="B3228" t="str">
            <v>彩電館　カワムラ</v>
          </cell>
        </row>
        <row r="3229">
          <cell r="B3229" t="str">
            <v>（株）豊神堂　松本店</v>
          </cell>
        </row>
        <row r="3230">
          <cell r="B3230" t="str">
            <v>でんかＰＬＡＺＡ　たじま</v>
          </cell>
        </row>
        <row r="3231">
          <cell r="B3231" t="str">
            <v>匠でんき</v>
          </cell>
        </row>
        <row r="3232">
          <cell r="B3232" t="str">
            <v>（株）サンデン</v>
          </cell>
        </row>
        <row r="3233">
          <cell r="B3233" t="str">
            <v>株式会社　ウイズ</v>
          </cell>
        </row>
        <row r="3234">
          <cell r="B3234" t="str">
            <v>ＹＯＵＲＳアサノ箕田</v>
          </cell>
        </row>
        <row r="3235">
          <cell r="B3235" t="str">
            <v>彩電館　にしかわ</v>
          </cell>
        </row>
        <row r="3236">
          <cell r="B3236" t="str">
            <v>磯津電化センター　十宮店</v>
          </cell>
        </row>
        <row r="3237">
          <cell r="B3237" t="str">
            <v>ウイズ　かわきた</v>
          </cell>
        </row>
        <row r="3238">
          <cell r="B3238" t="str">
            <v>彩電館　　サンケー</v>
          </cell>
        </row>
        <row r="3239">
          <cell r="B3239" t="str">
            <v>彩電館　へいわむせん</v>
          </cell>
        </row>
        <row r="3240">
          <cell r="B3240" t="str">
            <v>チコーデンキ</v>
          </cell>
        </row>
        <row r="3241">
          <cell r="B3241" t="str">
            <v>ウイズ　ライブ</v>
          </cell>
        </row>
        <row r="3242">
          <cell r="B3242" t="str">
            <v>ＹＯＵＲＳハヤシ長沢</v>
          </cell>
        </row>
        <row r="3243">
          <cell r="B3243" t="str">
            <v>ＹＯＵＲＳハヤシ亀山</v>
          </cell>
        </row>
        <row r="3244">
          <cell r="B3244" t="str">
            <v>ウイズワタナベ旭ヶ丘店</v>
          </cell>
        </row>
        <row r="3245">
          <cell r="B3245" t="str">
            <v>市川電器</v>
          </cell>
        </row>
        <row r="3246">
          <cell r="B3246" t="str">
            <v>ウイズよしむら</v>
          </cell>
        </row>
        <row r="3247">
          <cell r="B3247" t="str">
            <v>ハヤマ電器</v>
          </cell>
        </row>
        <row r="3248">
          <cell r="B3248" t="str">
            <v>ウイズちかざわ</v>
          </cell>
        </row>
        <row r="3249">
          <cell r="B3249" t="str">
            <v>ドリームＮＥＴ　アサオ</v>
          </cell>
        </row>
        <row r="3250">
          <cell r="B3250" t="str">
            <v>ドリームＮＥＴ本部　いとう</v>
          </cell>
        </row>
        <row r="3251">
          <cell r="B3251" t="str">
            <v>磯津電化センターなご本店</v>
          </cell>
        </row>
        <row r="3252">
          <cell r="B3252" t="str">
            <v>株式会社　ドリームＮＥＴ</v>
          </cell>
        </row>
        <row r="3253">
          <cell r="B3253" t="str">
            <v>ＹＯＵＲＳアサノ岸岡</v>
          </cell>
        </row>
        <row r="3254">
          <cell r="B3254" t="str">
            <v>磯津電化センタ－　池田店</v>
          </cell>
        </row>
        <row r="3255">
          <cell r="B3255" t="str">
            <v>三星電機商会　本店</v>
          </cell>
        </row>
        <row r="3256">
          <cell r="B3256" t="str">
            <v>彩電館　かわと</v>
          </cell>
        </row>
        <row r="3257">
          <cell r="B3257" t="str">
            <v>彩電館　みつぼし</v>
          </cell>
        </row>
        <row r="3258">
          <cell r="B3258" t="str">
            <v>有限会社　チコーデンキ　Ｖ＆Ｖ</v>
          </cell>
        </row>
        <row r="3259">
          <cell r="B3259" t="str">
            <v>原田電器（株）</v>
          </cell>
        </row>
        <row r="3260">
          <cell r="B3260" t="str">
            <v>（有）　メトロ電器　本店</v>
          </cell>
        </row>
        <row r="3261">
          <cell r="B3261" t="str">
            <v>ドリームワン　ストックハウス</v>
          </cell>
        </row>
        <row r="3262">
          <cell r="B3262" t="str">
            <v>彩電館　あまかわ</v>
          </cell>
        </row>
        <row r="3263">
          <cell r="B3263" t="str">
            <v>須藤電機</v>
          </cell>
        </row>
        <row r="3264">
          <cell r="B3264" t="str">
            <v>（株）キョクナンドー　員弁店</v>
          </cell>
        </row>
        <row r="3265">
          <cell r="B3265" t="str">
            <v>彩電館　たかはし</v>
          </cell>
        </row>
        <row r="3266">
          <cell r="B3266" t="str">
            <v>員弁）彩電館　たなか</v>
          </cell>
        </row>
        <row r="3267">
          <cell r="B3267" t="str">
            <v>（株）　エース</v>
          </cell>
        </row>
        <row r="3268">
          <cell r="B3268" t="str">
            <v>サウンドエース</v>
          </cell>
        </row>
        <row r="3269">
          <cell r="B3269" t="str">
            <v>家電屋エース</v>
          </cell>
        </row>
        <row r="3270">
          <cell r="B3270" t="str">
            <v>エジソン</v>
          </cell>
        </row>
        <row r="3271">
          <cell r="B3271" t="str">
            <v>伊勢米穀企業組合</v>
          </cell>
        </row>
        <row r="3272">
          <cell r="B3272" t="str">
            <v>山本電気ＭＩＮＡＴＯ２１</v>
          </cell>
        </row>
        <row r="3273">
          <cell r="B3273" t="str">
            <v>山本電気ＴＯＷＮ２３</v>
          </cell>
        </row>
        <row r="3274">
          <cell r="B3274" t="str">
            <v>パナ　電気</v>
          </cell>
        </row>
        <row r="3275">
          <cell r="B3275" t="str">
            <v>彩電館チヨダ</v>
          </cell>
        </row>
        <row r="3276">
          <cell r="B3276" t="str">
            <v>彩電館　チヨダ　オカモト</v>
          </cell>
        </row>
        <row r="3277">
          <cell r="B3277" t="str">
            <v>彩電館　ツムラ</v>
          </cell>
        </row>
        <row r="3278">
          <cell r="B3278" t="str">
            <v>彩電館　ウシバ</v>
          </cell>
        </row>
        <row r="3279">
          <cell r="B3279" t="str">
            <v>エリア　デンキ</v>
          </cell>
        </row>
        <row r="3280">
          <cell r="B3280" t="str">
            <v>パートナー</v>
          </cell>
        </row>
        <row r="3281">
          <cell r="B3281" t="str">
            <v>アヅマ電機</v>
          </cell>
        </row>
        <row r="3282">
          <cell r="B3282" t="str">
            <v>電化のハマグチ</v>
          </cell>
        </row>
        <row r="3283">
          <cell r="B3283" t="str">
            <v>中部テレビサービス社</v>
          </cell>
        </row>
        <row r="3284">
          <cell r="B3284" t="str">
            <v>（有）三重テレビサービス</v>
          </cell>
        </row>
        <row r="3285">
          <cell r="B3285" t="str">
            <v>長谷川電器（株）　本店</v>
          </cell>
        </row>
        <row r="3286">
          <cell r="B3286" t="str">
            <v>ＹＯＵＲＳ　たなか</v>
          </cell>
        </row>
        <row r="3287">
          <cell r="B3287" t="str">
            <v>有限会社ショウムラデンキ</v>
          </cell>
        </row>
        <row r="3288">
          <cell r="B3288" t="str">
            <v>ＹＯＵＲＳナカジマ</v>
          </cell>
        </row>
        <row r="3289">
          <cell r="B3289" t="str">
            <v>長谷川電器（株）　津店</v>
          </cell>
        </row>
        <row r="3290">
          <cell r="B3290" t="str">
            <v>（有）小田無線商会</v>
          </cell>
        </row>
        <row r="3291">
          <cell r="B3291" t="str">
            <v>（有）タウンサービス</v>
          </cell>
        </row>
        <row r="3292">
          <cell r="B3292" t="str">
            <v>リビング　かわまた</v>
          </cell>
        </row>
        <row r="3293">
          <cell r="B3293" t="str">
            <v>ＹＯＵＲＳニシヤマ伊勢店</v>
          </cell>
        </row>
        <row r="3294">
          <cell r="B3294" t="str">
            <v>彩電館　タマキ</v>
          </cell>
        </row>
        <row r="3295">
          <cell r="B3295" t="str">
            <v>ミオキ電化設備（株）</v>
          </cell>
        </row>
        <row r="3296">
          <cell r="B3296" t="str">
            <v>浜地デンキ店</v>
          </cell>
        </row>
        <row r="3297">
          <cell r="B3297" t="str">
            <v>（有）タキハラ　ムセン</v>
          </cell>
        </row>
        <row r="3298">
          <cell r="B3298" t="str">
            <v>ＹＯＵＲＳたかい</v>
          </cell>
        </row>
        <row r="3299">
          <cell r="B3299" t="str">
            <v>彩電館　もりた</v>
          </cell>
        </row>
        <row r="3300">
          <cell r="B3300" t="str">
            <v>タニ電器</v>
          </cell>
        </row>
        <row r="3301">
          <cell r="B3301" t="str">
            <v>ＹＯＵＲＳ　ＭＯＲＥ店</v>
          </cell>
        </row>
        <row r="3302">
          <cell r="B3302" t="str">
            <v>ＹＯＵＲＳ　ニシヤマ</v>
          </cell>
        </row>
        <row r="3303">
          <cell r="B3303" t="str">
            <v>（有）ナカタニ　デンキ</v>
          </cell>
        </row>
        <row r="3304">
          <cell r="B3304" t="str">
            <v>彩電館　よしだ</v>
          </cell>
        </row>
        <row r="3305">
          <cell r="B3305" t="str">
            <v>ＹＯＵＲＳむとう</v>
          </cell>
        </row>
        <row r="3306">
          <cell r="B3306" t="str">
            <v>ＹＯＵＲＳ　まつい</v>
          </cell>
        </row>
        <row r="3307">
          <cell r="B3307" t="str">
            <v>ドリームＮＥＴ　スマイル</v>
          </cell>
        </row>
        <row r="3308">
          <cell r="B3308" t="str">
            <v>ドリームＮＥＴ　あさの</v>
          </cell>
        </row>
        <row r="3309">
          <cell r="B3309" t="str">
            <v>彩電館　はんだ</v>
          </cell>
        </row>
        <row r="3310">
          <cell r="B3310" t="str">
            <v>彩電館　　サカグチ</v>
          </cell>
        </row>
        <row r="3311">
          <cell r="B3311" t="str">
            <v>ＡＣＴ１５まとばでんき　松崎</v>
          </cell>
        </row>
        <row r="3312">
          <cell r="B3312" t="str">
            <v>彩電館　はしおか</v>
          </cell>
        </row>
        <row r="3313">
          <cell r="B3313" t="str">
            <v>赤目）　彩電館　ヤマモト</v>
          </cell>
        </row>
        <row r="3314">
          <cell r="B3314" t="str">
            <v>山喜電器株式会社</v>
          </cell>
        </row>
        <row r="3315">
          <cell r="B3315" t="str">
            <v>ＡＣＴ１５まとばでんき　桔梗</v>
          </cell>
        </row>
        <row r="3316">
          <cell r="B3316" t="str">
            <v>ＡＣＴ１５まとばでんき　つつじ</v>
          </cell>
        </row>
        <row r="3317">
          <cell r="B3317" t="str">
            <v>ＡＣＴ１５まとばでんき　オール</v>
          </cell>
        </row>
        <row r="3318">
          <cell r="B3318" t="str">
            <v>ＡＣＴ１５まとばでんき　本部</v>
          </cell>
        </row>
        <row r="3319">
          <cell r="B3319" t="str">
            <v>ナカオカでんき</v>
          </cell>
        </row>
        <row r="3320">
          <cell r="B3320" t="str">
            <v>北井電器</v>
          </cell>
        </row>
        <row r="3321">
          <cell r="B3321" t="str">
            <v>彩電館　やまもと</v>
          </cell>
        </row>
        <row r="3322">
          <cell r="B3322" t="str">
            <v>ハロービジョンシステム</v>
          </cell>
        </row>
        <row r="3323">
          <cell r="B3323" t="str">
            <v>ＹＯＵＲＳ　なかむら</v>
          </cell>
        </row>
        <row r="3324">
          <cell r="B3324" t="str">
            <v>彩電館　タニ</v>
          </cell>
        </row>
        <row r="3325">
          <cell r="B3325" t="str">
            <v>芝園電気店</v>
          </cell>
        </row>
        <row r="3326">
          <cell r="B3326" t="str">
            <v>（有）トギヤ</v>
          </cell>
        </row>
        <row r="3327">
          <cell r="B3327" t="str">
            <v>沢井ＤＭＡ商会</v>
          </cell>
        </row>
        <row r="3328">
          <cell r="B3328" t="str">
            <v>Ａ番館　ＫＯＤＥＲＡ</v>
          </cell>
        </row>
        <row r="3329">
          <cell r="B3329" t="str">
            <v>すずきデンキ</v>
          </cell>
        </row>
        <row r="3330">
          <cell r="B3330" t="str">
            <v>パナスコープ　エリュー　米原店</v>
          </cell>
        </row>
        <row r="3331">
          <cell r="B3331" t="str">
            <v>パナスコープ　マサキ</v>
          </cell>
        </row>
        <row r="3332">
          <cell r="B3332" t="str">
            <v>株式会社ピアレキタガワ</v>
          </cell>
        </row>
        <row r="3333">
          <cell r="B3333" t="str">
            <v>株式会社　スギヤマデンキ</v>
          </cell>
        </row>
        <row r="3334">
          <cell r="B3334" t="str">
            <v>株式会社　電化のミヤザキ</v>
          </cell>
        </row>
        <row r="3335">
          <cell r="B3335" t="str">
            <v>パナスコープ　エリュー　醒井店</v>
          </cell>
        </row>
        <row r="3336">
          <cell r="B3336" t="str">
            <v>ココハウス　ホリエ</v>
          </cell>
        </row>
        <row r="3337">
          <cell r="B3337" t="str">
            <v>たかやま電器</v>
          </cell>
        </row>
        <row r="3338">
          <cell r="B3338" t="str">
            <v>スポット　おーみ</v>
          </cell>
        </row>
        <row r="3339">
          <cell r="B3339" t="str">
            <v>山田デンキ</v>
          </cell>
        </row>
        <row r="3340">
          <cell r="B3340" t="str">
            <v>大谷電化サービス店</v>
          </cell>
        </row>
        <row r="3341">
          <cell r="B3341" t="str">
            <v>有限会社　ゆたか商会</v>
          </cell>
        </row>
        <row r="3342">
          <cell r="B3342" t="str">
            <v>株式会社　Ｗｉ’ｓ</v>
          </cell>
        </row>
        <row r="3343">
          <cell r="B3343" t="str">
            <v>西河電器</v>
          </cell>
        </row>
        <row r="3344">
          <cell r="B3344" t="str">
            <v>上野電器</v>
          </cell>
        </row>
        <row r="3345">
          <cell r="B3345" t="str">
            <v>有限会社　中村電機商会</v>
          </cell>
        </row>
        <row r="3346">
          <cell r="B3346" t="str">
            <v>有限会社　二葉電機商会</v>
          </cell>
        </row>
        <row r="3347">
          <cell r="B3347" t="str">
            <v>パナスコープ　ヨコハタ</v>
          </cell>
        </row>
        <row r="3348">
          <cell r="B3348" t="str">
            <v>パナシティ　三光</v>
          </cell>
        </row>
        <row r="3349">
          <cell r="B3349" t="str">
            <v>居川電機商会</v>
          </cell>
        </row>
        <row r="3350">
          <cell r="B3350" t="str">
            <v>高橋電器店</v>
          </cell>
        </row>
        <row r="3351">
          <cell r="B3351" t="str">
            <v>有限会社　葵電機</v>
          </cell>
        </row>
        <row r="3352">
          <cell r="B3352" t="str">
            <v>スポット　ノグチ　株式会社</v>
          </cell>
        </row>
        <row r="3353">
          <cell r="B3353" t="str">
            <v>パナスコープ　ニシダ</v>
          </cell>
        </row>
        <row r="3354">
          <cell r="B3354" t="str">
            <v>出口電気商会</v>
          </cell>
        </row>
        <row r="3355">
          <cell r="B3355" t="str">
            <v>ルック　たなか</v>
          </cell>
        </row>
        <row r="3356">
          <cell r="B3356" t="str">
            <v>株式会社　小松電気</v>
          </cell>
        </row>
        <row r="3357">
          <cell r="B3357" t="str">
            <v>徳田デンキ</v>
          </cell>
        </row>
        <row r="3358">
          <cell r="B3358" t="str">
            <v>有限会社　野瀬電機商会</v>
          </cell>
        </row>
        <row r="3359">
          <cell r="B3359" t="str">
            <v>久保田電気株式会社</v>
          </cell>
        </row>
        <row r="3360">
          <cell r="B3360" t="str">
            <v>ネコタ電化サービス</v>
          </cell>
        </row>
        <row r="3361">
          <cell r="B3361" t="str">
            <v>キタムラＤＥＮＫＩ</v>
          </cell>
        </row>
        <row r="3362">
          <cell r="B3362" t="str">
            <v>パナスコープ　きたがわ</v>
          </cell>
        </row>
        <row r="3363">
          <cell r="B3363" t="str">
            <v>有限会社　フレンズコトー</v>
          </cell>
        </row>
        <row r="3364">
          <cell r="B3364" t="str">
            <v>野村電機商会</v>
          </cell>
        </row>
        <row r="3365">
          <cell r="B3365" t="str">
            <v>スポット　タガ</v>
          </cell>
        </row>
        <row r="3366">
          <cell r="B3366" t="str">
            <v>スポット　クリミ</v>
          </cell>
        </row>
        <row r="3367">
          <cell r="B3367" t="str">
            <v>イシナオ株式会社</v>
          </cell>
        </row>
        <row r="3368">
          <cell r="B3368" t="str">
            <v>清水電化</v>
          </cell>
        </row>
        <row r="3369">
          <cell r="B3369" t="str">
            <v>Ａ番館　ＫＯＺＡＷＡ</v>
          </cell>
        </row>
        <row r="3370">
          <cell r="B3370" t="str">
            <v>デンエン</v>
          </cell>
        </row>
        <row r="3371">
          <cell r="B3371" t="str">
            <v>有限会社パパママハウスキタザワ</v>
          </cell>
        </row>
        <row r="3372">
          <cell r="B3372" t="str">
            <v>昭和電器</v>
          </cell>
        </row>
        <row r="3373">
          <cell r="B3373" t="str">
            <v>有限会社　中野電機商会</v>
          </cell>
        </row>
        <row r="3374">
          <cell r="B3374" t="str">
            <v>みやがわデンキ</v>
          </cell>
        </row>
        <row r="3375">
          <cell r="B3375" t="str">
            <v>ハッピー電化</v>
          </cell>
        </row>
        <row r="3376">
          <cell r="B3376" t="str">
            <v>オクノ電化</v>
          </cell>
        </row>
        <row r="3377">
          <cell r="B3377" t="str">
            <v>大西電機工業所</v>
          </cell>
        </row>
        <row r="3378">
          <cell r="B3378" t="str">
            <v>ココハウス　シミズ</v>
          </cell>
        </row>
        <row r="3379">
          <cell r="B3379" t="str">
            <v>藤松電器</v>
          </cell>
        </row>
        <row r="3380">
          <cell r="B3380" t="str">
            <v>あべデンキ</v>
          </cell>
        </row>
        <row r="3381">
          <cell r="B3381" t="str">
            <v>松村電機</v>
          </cell>
        </row>
        <row r="3382">
          <cell r="B3382" t="str">
            <v>岡田テレビサービス</v>
          </cell>
        </row>
        <row r="3383">
          <cell r="B3383" t="str">
            <v>ウエニシ電化店</v>
          </cell>
        </row>
        <row r="3384">
          <cell r="B3384" t="str">
            <v>ニシダ電化サービス</v>
          </cell>
        </row>
        <row r="3385">
          <cell r="B3385" t="str">
            <v>有限会社　チシロデンキ</v>
          </cell>
        </row>
        <row r="3386">
          <cell r="B3386" t="str">
            <v>ひかりデンキ</v>
          </cell>
        </row>
        <row r="3387">
          <cell r="B3387" t="str">
            <v>小笠原電器</v>
          </cell>
        </row>
        <row r="3388">
          <cell r="B3388" t="str">
            <v>イマイ　ラジオ</v>
          </cell>
        </row>
        <row r="3389">
          <cell r="B3389" t="str">
            <v>北田電器　株式会社</v>
          </cell>
        </row>
        <row r="3390">
          <cell r="B3390" t="str">
            <v>有限会社　梅田電器</v>
          </cell>
        </row>
        <row r="3391">
          <cell r="B3391" t="str">
            <v>今村電化社</v>
          </cell>
        </row>
        <row r="3392">
          <cell r="B3392" t="str">
            <v>土山電機</v>
          </cell>
        </row>
        <row r="3393">
          <cell r="B3393" t="str">
            <v>岩井電化</v>
          </cell>
        </row>
        <row r="3394">
          <cell r="B3394" t="str">
            <v>株式会社ナイスプラザニシモト</v>
          </cell>
        </row>
        <row r="3395">
          <cell r="B3395" t="str">
            <v>パナランド　あい</v>
          </cell>
        </row>
        <row r="3396">
          <cell r="B3396" t="str">
            <v>いかりでんき</v>
          </cell>
        </row>
        <row r="3397">
          <cell r="B3397" t="str">
            <v>有限会社　山田電気</v>
          </cell>
        </row>
        <row r="3398">
          <cell r="B3398" t="str">
            <v>ハシモト電器</v>
          </cell>
        </row>
        <row r="3399">
          <cell r="B3399" t="str">
            <v>有限会社　デンエイシャ</v>
          </cell>
        </row>
        <row r="3400">
          <cell r="B3400" t="str">
            <v>リットー　電化</v>
          </cell>
        </row>
        <row r="3401">
          <cell r="B3401" t="str">
            <v>パナスコープ　ワタナベ</v>
          </cell>
        </row>
        <row r="3402">
          <cell r="B3402" t="str">
            <v>有限会社　今村商店</v>
          </cell>
        </row>
        <row r="3403">
          <cell r="B3403" t="str">
            <v>スガジ電器</v>
          </cell>
        </row>
        <row r="3404">
          <cell r="B3404" t="str">
            <v>小野電化　株式会社</v>
          </cell>
        </row>
        <row r="3405">
          <cell r="B3405" t="str">
            <v>有限会社　浅田電気商会</v>
          </cell>
        </row>
        <row r="3406">
          <cell r="B3406" t="str">
            <v>有限会社　寺居電器商会</v>
          </cell>
        </row>
        <row r="3407">
          <cell r="B3407" t="str">
            <v>田中電化サービス</v>
          </cell>
        </row>
        <row r="3408">
          <cell r="B3408" t="str">
            <v>有限会社　カワムラ電器商会</v>
          </cell>
        </row>
        <row r="3409">
          <cell r="B3409" t="str">
            <v>パナスコープ　ヤスモト　雄琴店</v>
          </cell>
        </row>
        <row r="3410">
          <cell r="B3410" t="str">
            <v>光洋電気商会</v>
          </cell>
        </row>
        <row r="3411">
          <cell r="B3411" t="str">
            <v>株式会社　エレショップ　マツダ</v>
          </cell>
        </row>
        <row r="3412">
          <cell r="B3412" t="str">
            <v>上野電化</v>
          </cell>
        </row>
        <row r="3413">
          <cell r="B3413" t="str">
            <v>初田電器</v>
          </cell>
        </row>
        <row r="3414">
          <cell r="B3414" t="str">
            <v>福井電器</v>
          </cell>
        </row>
        <row r="3415">
          <cell r="B3415" t="str">
            <v>キムラ電化</v>
          </cell>
        </row>
        <row r="3416">
          <cell r="B3416" t="str">
            <v>コタニ電器</v>
          </cell>
        </row>
        <row r="3417">
          <cell r="B3417" t="str">
            <v>ＦＵＫＫ　福井電器　南郷店</v>
          </cell>
        </row>
        <row r="3418">
          <cell r="B3418" t="str">
            <v>パナスコープ　ヤスモト日吉台店</v>
          </cell>
        </row>
        <row r="3419">
          <cell r="B3419" t="str">
            <v>ＬｉＶｉｎｇオノ　真野店</v>
          </cell>
        </row>
        <row r="3420">
          <cell r="B3420" t="str">
            <v>寺居電器　瀬田店</v>
          </cell>
        </row>
        <row r="3421">
          <cell r="B3421" t="str">
            <v>テクノプラス</v>
          </cell>
        </row>
        <row r="3422">
          <cell r="B3422" t="str">
            <v>西村電化サービス</v>
          </cell>
        </row>
        <row r="3423">
          <cell r="B3423" t="str">
            <v>夢ハウス　でんきのはらだ</v>
          </cell>
        </row>
        <row r="3424">
          <cell r="B3424" t="str">
            <v>森巳電器産業有限会社</v>
          </cell>
        </row>
        <row r="3425">
          <cell r="B3425" t="str">
            <v>愛輪舎電気部</v>
          </cell>
        </row>
        <row r="3426">
          <cell r="B3426" t="str">
            <v>有限会社　三矢デンキ</v>
          </cell>
        </row>
        <row r="3427">
          <cell r="B3427" t="str">
            <v>ココハウス　ヨコイ</v>
          </cell>
        </row>
        <row r="3428">
          <cell r="B3428" t="str">
            <v>電化ハウス　ふちだ</v>
          </cell>
        </row>
        <row r="3429">
          <cell r="B3429" t="str">
            <v>ヘイラク電器</v>
          </cell>
        </row>
        <row r="3430">
          <cell r="B3430" t="str">
            <v>有限会社　サワイ　デンキ</v>
          </cell>
        </row>
        <row r="3431">
          <cell r="B3431" t="str">
            <v>石下電気商会</v>
          </cell>
        </row>
        <row r="3432">
          <cell r="B3432" t="str">
            <v>都らいぶ　ＫＯＵＭＹＯＵ</v>
          </cell>
        </row>
        <row r="3433">
          <cell r="B3433" t="str">
            <v>丹電機工業所</v>
          </cell>
        </row>
        <row r="3434">
          <cell r="B3434" t="str">
            <v>西中　無線サービス</v>
          </cell>
        </row>
        <row r="3435">
          <cell r="B3435" t="str">
            <v>モリデンキ</v>
          </cell>
        </row>
        <row r="3436">
          <cell r="B3436" t="str">
            <v>株式会社　光陽電化センター</v>
          </cell>
        </row>
        <row r="3437">
          <cell r="B3437" t="str">
            <v>株式会社　イコー</v>
          </cell>
        </row>
        <row r="3438">
          <cell r="B3438" t="str">
            <v>洛楽舎　サカエ</v>
          </cell>
        </row>
        <row r="3439">
          <cell r="B3439" t="str">
            <v>アマタニ家電</v>
          </cell>
        </row>
        <row r="3440">
          <cell r="B3440" t="str">
            <v>ジクヤ電化　小野店</v>
          </cell>
        </row>
        <row r="3441">
          <cell r="B3441" t="str">
            <v>有限会社　溝口テレビ</v>
          </cell>
        </row>
        <row r="3442">
          <cell r="B3442" t="str">
            <v>ジクヤ電化　大塚店</v>
          </cell>
        </row>
        <row r="3443">
          <cell r="B3443" t="str">
            <v>プロテック　山科</v>
          </cell>
        </row>
        <row r="3444">
          <cell r="B3444" t="str">
            <v>プロテック　渋谷</v>
          </cell>
        </row>
        <row r="3445">
          <cell r="B3445" t="str">
            <v>株式会社　ジクヤ電化北花山店</v>
          </cell>
        </row>
        <row r="3446">
          <cell r="B3446" t="str">
            <v>株式会社　ジクヤ電化やましな店</v>
          </cell>
        </row>
        <row r="3447">
          <cell r="B3447" t="str">
            <v>ジクヤ電化　御陵店</v>
          </cell>
        </row>
        <row r="3448">
          <cell r="B3448" t="str">
            <v>フカイ　デンキ　九条店</v>
          </cell>
        </row>
        <row r="3449">
          <cell r="B3449" t="str">
            <v>新京　ラジオ店</v>
          </cell>
        </row>
        <row r="3450">
          <cell r="B3450" t="str">
            <v>オクノ　電化</v>
          </cell>
        </row>
        <row r="3451">
          <cell r="B3451" t="str">
            <v>スマイリングかめおか</v>
          </cell>
        </row>
        <row r="3452">
          <cell r="B3452" t="str">
            <v>（株）光　電　社</v>
          </cell>
        </row>
        <row r="3453">
          <cell r="B3453" t="str">
            <v>西村　テレビ商会</v>
          </cell>
        </row>
        <row r="3454">
          <cell r="B3454" t="str">
            <v>有限会社　福田電気商会</v>
          </cell>
        </row>
        <row r="3455">
          <cell r="B3455" t="str">
            <v>電化サイクル．タニ</v>
          </cell>
        </row>
        <row r="3456">
          <cell r="B3456" t="str">
            <v>タカイデンキ</v>
          </cell>
        </row>
        <row r="3457">
          <cell r="B3457" t="str">
            <v>株式会社　ミヤジマデンカ</v>
          </cell>
        </row>
        <row r="3458">
          <cell r="B3458" t="str">
            <v>有限会社　永岡電機</v>
          </cell>
        </row>
        <row r="3459">
          <cell r="B3459" t="str">
            <v>ササキ電機</v>
          </cell>
        </row>
        <row r="3460">
          <cell r="B3460" t="str">
            <v>有限会社　フジムセン</v>
          </cell>
        </row>
        <row r="3461">
          <cell r="B3461" t="str">
            <v>スマイリング　まるこし</v>
          </cell>
        </row>
        <row r="3462">
          <cell r="B3462" t="str">
            <v>スマイリング　まつお</v>
          </cell>
        </row>
        <row r="3463">
          <cell r="B3463" t="str">
            <v>スマイリング　にし上京店</v>
          </cell>
        </row>
        <row r="3464">
          <cell r="B3464" t="str">
            <v>有限会社　池田デンキ</v>
          </cell>
        </row>
        <row r="3465">
          <cell r="B3465" t="str">
            <v>有限会社　水野電気店</v>
          </cell>
        </row>
        <row r="3466">
          <cell r="B3466" t="str">
            <v>田中電機商会</v>
          </cell>
        </row>
        <row r="3467">
          <cell r="B3467" t="str">
            <v>有限会社　マツダムセン</v>
          </cell>
        </row>
        <row r="3468">
          <cell r="B3468" t="str">
            <v>有限会社　森川電機</v>
          </cell>
        </row>
        <row r="3469">
          <cell r="B3469" t="str">
            <v>株式会社　棚橋電気商会</v>
          </cell>
        </row>
        <row r="3470">
          <cell r="B3470" t="str">
            <v>スマイリング　はやしや</v>
          </cell>
        </row>
        <row r="3471">
          <cell r="B3471" t="str">
            <v>スマイリング　にし左京店</v>
          </cell>
        </row>
        <row r="3472">
          <cell r="B3472" t="str">
            <v>株式会社　なかじまでんき</v>
          </cell>
        </row>
        <row r="3473">
          <cell r="B3473" t="str">
            <v>株式会社　新栄電器</v>
          </cell>
        </row>
        <row r="3474">
          <cell r="B3474" t="str">
            <v>もとかわ電機</v>
          </cell>
        </row>
        <row r="3475">
          <cell r="B3475" t="str">
            <v>ｅ－ＳＬＡＰ　オオエ店</v>
          </cell>
        </row>
        <row r="3476">
          <cell r="B3476" t="str">
            <v>株式会社　ワットムセン</v>
          </cell>
        </row>
        <row r="3477">
          <cell r="B3477" t="str">
            <v>米田電化住設　株式会社</v>
          </cell>
        </row>
        <row r="3478">
          <cell r="B3478" t="str">
            <v>でんきのＳ．Ｂ．セイコー</v>
          </cell>
        </row>
        <row r="3479">
          <cell r="B3479" t="str">
            <v>でんきのひろせ</v>
          </cell>
        </row>
        <row r="3480">
          <cell r="B3480" t="str">
            <v>堀電機</v>
          </cell>
        </row>
        <row r="3481">
          <cell r="B3481" t="str">
            <v>アラキ　ムセン</v>
          </cell>
        </row>
        <row r="3482">
          <cell r="B3482" t="str">
            <v>尾北電気商会</v>
          </cell>
        </row>
        <row r="3483">
          <cell r="B3483" t="str">
            <v>川崎　テレビサービス</v>
          </cell>
        </row>
        <row r="3484">
          <cell r="B3484" t="str">
            <v>株式会社　田中電器</v>
          </cell>
        </row>
        <row r="3485">
          <cell r="B3485" t="str">
            <v>（株）音響　電化社</v>
          </cell>
        </row>
        <row r="3486">
          <cell r="B3486" t="str">
            <v>ｅ－ＳＬＡＰ　中央店</v>
          </cell>
        </row>
        <row r="3487">
          <cell r="B3487" t="str">
            <v>（株）ホリテック</v>
          </cell>
        </row>
        <row r="3488">
          <cell r="B3488" t="str">
            <v>ハマダ電器</v>
          </cell>
        </row>
        <row r="3489">
          <cell r="B3489" t="str">
            <v>（株）杉本　商事</v>
          </cell>
        </row>
        <row r="3490">
          <cell r="B3490" t="str">
            <v>吉原　電機</v>
          </cell>
        </row>
        <row r="3491">
          <cell r="B3491" t="str">
            <v>株式会社　電化チェリー</v>
          </cell>
        </row>
        <row r="3492">
          <cell r="B3492" t="str">
            <v>有限会社　大隅電機店</v>
          </cell>
        </row>
        <row r="3493">
          <cell r="B3493" t="str">
            <v>電化チエリー東店</v>
          </cell>
        </row>
        <row r="3494">
          <cell r="B3494" t="str">
            <v>有限会社　上杉でんき</v>
          </cell>
        </row>
        <row r="3495">
          <cell r="B3495" t="str">
            <v>（有）電気の店なかじまトキワ店</v>
          </cell>
        </row>
        <row r="3496">
          <cell r="B3496" t="str">
            <v>明和電業　株式会社</v>
          </cell>
        </row>
        <row r="3497">
          <cell r="B3497" t="str">
            <v>池本電気</v>
          </cell>
        </row>
        <row r="3498">
          <cell r="B3498" t="str">
            <v>有限会社　小林電気商会</v>
          </cell>
        </row>
        <row r="3499">
          <cell r="B3499" t="str">
            <v>中川電機　有限会社</v>
          </cell>
        </row>
        <row r="3500">
          <cell r="B3500" t="str">
            <v>有限会社　ヒグチデンキ</v>
          </cell>
        </row>
        <row r="3501">
          <cell r="B3501" t="str">
            <v>有限会社カド電機商会</v>
          </cell>
        </row>
        <row r="3502">
          <cell r="B3502" t="str">
            <v>モリカワデンキ　梅津店</v>
          </cell>
        </row>
        <row r="3503">
          <cell r="B3503" t="str">
            <v>オンダ電気</v>
          </cell>
        </row>
        <row r="3504">
          <cell r="B3504" t="str">
            <v>田中デンキ　さがのみせ</v>
          </cell>
        </row>
        <row r="3505">
          <cell r="B3505" t="str">
            <v>都らいぶ　ＥＮＤＯ</v>
          </cell>
        </row>
        <row r="3506">
          <cell r="B3506" t="str">
            <v>株式会社　桂電社</v>
          </cell>
        </row>
        <row r="3507">
          <cell r="B3507" t="str">
            <v>スマイリング　せお</v>
          </cell>
        </row>
        <row r="3508">
          <cell r="B3508" t="str">
            <v>人見電機　株式会社</v>
          </cell>
        </row>
        <row r="3509">
          <cell r="B3509" t="str">
            <v>有限会社　都電気住設</v>
          </cell>
        </row>
        <row r="3510">
          <cell r="B3510" t="str">
            <v>株式会社　スマイリング</v>
          </cell>
        </row>
        <row r="3511">
          <cell r="B3511" t="str">
            <v>ヒカリ電器</v>
          </cell>
        </row>
        <row r="3512">
          <cell r="B3512" t="str">
            <v>てくのハウスＭＡＫＩＮＯ桂店</v>
          </cell>
        </row>
        <row r="3513">
          <cell r="B3513" t="str">
            <v>ノムラ電化ショップ</v>
          </cell>
        </row>
        <row r="3514">
          <cell r="B3514" t="str">
            <v>株式会社イワノ電化サービス</v>
          </cell>
        </row>
        <row r="3515">
          <cell r="B3515" t="str">
            <v>ｆｉｘｉ</v>
          </cell>
        </row>
        <row r="3516">
          <cell r="B3516" t="str">
            <v>有限会社　鈴木電気店</v>
          </cell>
        </row>
        <row r="3517">
          <cell r="B3517" t="str">
            <v>安井　デンキ</v>
          </cell>
        </row>
        <row r="3518">
          <cell r="B3518" t="str">
            <v>カミジ電機</v>
          </cell>
        </row>
        <row r="3519">
          <cell r="B3519" t="str">
            <v>ムラマツ　デンキ</v>
          </cell>
        </row>
        <row r="3520">
          <cell r="B3520" t="str">
            <v>長岡ムセン</v>
          </cell>
        </row>
        <row r="3521">
          <cell r="B3521" t="str">
            <v>株式会社　小野デンキ長岡店</v>
          </cell>
        </row>
        <row r="3522">
          <cell r="B3522" t="str">
            <v>てくのハウスＭＡＫＩＮＯ乙訓店</v>
          </cell>
        </row>
        <row r="3523">
          <cell r="B3523" t="str">
            <v>株式会社　小野　デンキ</v>
          </cell>
        </row>
        <row r="3524">
          <cell r="B3524" t="str">
            <v>とよしまでんき</v>
          </cell>
        </row>
        <row r="3525">
          <cell r="B3525" t="str">
            <v>山中電気　株式会社</v>
          </cell>
        </row>
        <row r="3526">
          <cell r="B3526" t="str">
            <v>都らいぶ　ＨＡＲＡＤＡ</v>
          </cell>
        </row>
        <row r="3527">
          <cell r="B3527" t="str">
            <v>アクティブうちだ</v>
          </cell>
        </row>
        <row r="3528">
          <cell r="B3528" t="str">
            <v>土山電機　醍醐店</v>
          </cell>
        </row>
        <row r="3529">
          <cell r="B3529" t="str">
            <v>ワダ電器</v>
          </cell>
        </row>
        <row r="3530">
          <cell r="B3530" t="str">
            <v>富永　電化</v>
          </cell>
        </row>
        <row r="3531">
          <cell r="B3531" t="str">
            <v>ウエダエンジニアリング株式会社</v>
          </cell>
        </row>
        <row r="3532">
          <cell r="B3532" t="str">
            <v>オギデンキ</v>
          </cell>
        </row>
        <row r="3533">
          <cell r="B3533" t="str">
            <v>株式会社　津田</v>
          </cell>
        </row>
        <row r="3534">
          <cell r="B3534" t="str">
            <v>クボタ　電器</v>
          </cell>
        </row>
        <row r="3535">
          <cell r="B3535" t="str">
            <v>フカイデンキ醍醐店</v>
          </cell>
        </row>
        <row r="3536">
          <cell r="B3536" t="str">
            <v>フカイデンキ　オグリス店</v>
          </cell>
        </row>
        <row r="3537">
          <cell r="B3537" t="str">
            <v>三栄電機商会羽束師店</v>
          </cell>
        </row>
        <row r="3538">
          <cell r="B3538" t="str">
            <v>ニコニコふれんずデンキ</v>
          </cell>
        </row>
        <row r="3539">
          <cell r="B3539" t="str">
            <v>有限会社　プラスワン</v>
          </cell>
        </row>
        <row r="3540">
          <cell r="B3540" t="str">
            <v>てくのハウス株式会社</v>
          </cell>
        </row>
        <row r="3541">
          <cell r="B3541" t="str">
            <v>友栄電工株式会社</v>
          </cell>
        </row>
        <row r="3542">
          <cell r="B3542" t="str">
            <v>大明　デンキ</v>
          </cell>
        </row>
        <row r="3543">
          <cell r="B3543" t="str">
            <v>大明デンキ　神明店</v>
          </cell>
        </row>
        <row r="3544">
          <cell r="B3544" t="str">
            <v>ＥＬＥＣＴＲＩＣ　ＭＯＲＩＩ</v>
          </cell>
        </row>
        <row r="3545">
          <cell r="B3545" t="str">
            <v>都らいぶアシダ</v>
          </cell>
        </row>
        <row r="3546">
          <cell r="B3546" t="str">
            <v>エコライフフジワラ黄檗店</v>
          </cell>
        </row>
        <row r="3547">
          <cell r="B3547" t="str">
            <v>てくのハウスＭＡＫＩＮＯ</v>
          </cell>
        </row>
        <row r="3548">
          <cell r="B3548" t="str">
            <v>スマイリング　にし木幡店</v>
          </cell>
        </row>
        <row r="3549">
          <cell r="B3549" t="str">
            <v>砂川電気</v>
          </cell>
        </row>
        <row r="3550">
          <cell r="B3550" t="str">
            <v>タナカ　電器</v>
          </cell>
        </row>
        <row r="3551">
          <cell r="B3551" t="str">
            <v>有限会社　オオタムセン</v>
          </cell>
        </row>
        <row r="3552">
          <cell r="B3552" t="str">
            <v>新設　電器</v>
          </cell>
        </row>
        <row r="3553">
          <cell r="B3553" t="str">
            <v>株式会社　ジクヤ電化　城陽</v>
          </cell>
        </row>
        <row r="3554">
          <cell r="B3554" t="str">
            <v>ライフポケット　八幡店</v>
          </cell>
        </row>
        <row r="3555">
          <cell r="B3555" t="str">
            <v>てくのハウスＭＡＫＩＮＯ城陽店</v>
          </cell>
        </row>
        <row r="3556">
          <cell r="B3556" t="str">
            <v>ジクヤ電化　里の西店</v>
          </cell>
        </row>
        <row r="3557">
          <cell r="B3557" t="str">
            <v>三英電化</v>
          </cell>
        </row>
        <row r="3558">
          <cell r="B3558" t="str">
            <v>スマイリング　にしかわ</v>
          </cell>
        </row>
        <row r="3559">
          <cell r="B3559" t="str">
            <v>奥本　電気店</v>
          </cell>
        </row>
        <row r="3560">
          <cell r="B3560" t="str">
            <v>株式会社　小川電気商会　田辺店</v>
          </cell>
        </row>
        <row r="3561">
          <cell r="B3561" t="str">
            <v>電化ハウスファミリー</v>
          </cell>
        </row>
        <row r="3562">
          <cell r="B3562" t="str">
            <v>（株）小川電気商会</v>
          </cell>
        </row>
        <row r="3563">
          <cell r="B3563" t="str">
            <v>亀井電器商会</v>
          </cell>
        </row>
        <row r="3564">
          <cell r="B3564" t="str">
            <v>株式会社　馬場義電気</v>
          </cell>
        </row>
        <row r="3565">
          <cell r="B3565" t="str">
            <v>株式会社　徳山文明堂</v>
          </cell>
        </row>
        <row r="3566">
          <cell r="B3566" t="str">
            <v>（株）モリタ電化</v>
          </cell>
        </row>
        <row r="3567">
          <cell r="B3567" t="str">
            <v>都らいぶ　ＫＡＳＡＧＩ</v>
          </cell>
        </row>
        <row r="3568">
          <cell r="B3568" t="str">
            <v>（株）都らいぶ　アビック</v>
          </cell>
        </row>
        <row r="3569">
          <cell r="B3569" t="str">
            <v>（株）都らいぶアビック梅美台店</v>
          </cell>
        </row>
        <row r="3570">
          <cell r="B3570" t="str">
            <v>ヤマショー電器</v>
          </cell>
        </row>
        <row r="3571">
          <cell r="B3571" t="str">
            <v>山本商事　有限会社</v>
          </cell>
        </row>
        <row r="3572">
          <cell r="B3572" t="str">
            <v>都らいぶ　ヤマモト</v>
          </cell>
        </row>
        <row r="3573">
          <cell r="B3573" t="str">
            <v>サンデンキ</v>
          </cell>
        </row>
        <row r="3574">
          <cell r="B3574" t="str">
            <v>都らいぶ　アダチ</v>
          </cell>
        </row>
        <row r="3575">
          <cell r="B3575" t="str">
            <v>都らいぶ　ヒットプラザ</v>
          </cell>
        </row>
        <row r="3576">
          <cell r="B3576" t="str">
            <v>株式会社もりぐちでんき</v>
          </cell>
        </row>
        <row r="3577">
          <cell r="B3577" t="str">
            <v>岩滝電器　株式会社</v>
          </cell>
        </row>
        <row r="3578">
          <cell r="B3578" t="str">
            <v>アカイデンキ株式会社</v>
          </cell>
        </row>
        <row r="3579">
          <cell r="B3579" t="str">
            <v>池田電機</v>
          </cell>
        </row>
        <row r="3580">
          <cell r="B3580" t="str">
            <v>都らいぶ　ニッシン</v>
          </cell>
        </row>
        <row r="3581">
          <cell r="B3581" t="str">
            <v>マエダ無線電機　株式会社</v>
          </cell>
        </row>
        <row r="3582">
          <cell r="B3582" t="str">
            <v>志賀ラジオ店</v>
          </cell>
        </row>
        <row r="3583">
          <cell r="B3583" t="str">
            <v>株式会社　福井電気商会</v>
          </cell>
        </row>
        <row r="3584">
          <cell r="B3584" t="str">
            <v>（株）古和田電機商会</v>
          </cell>
        </row>
        <row r="3585">
          <cell r="B3585" t="str">
            <v>ヒグチ電気</v>
          </cell>
        </row>
        <row r="3586">
          <cell r="B3586" t="str">
            <v>ふれＡＩショップ　モリツ</v>
          </cell>
        </row>
        <row r="3587">
          <cell r="B3587" t="str">
            <v>ｅ‐ＳＬＡＰ　タキノ店</v>
          </cell>
        </row>
        <row r="3588">
          <cell r="B3588" t="str">
            <v>フルカワデンキ</v>
          </cell>
        </row>
        <row r="3589">
          <cell r="B3589" t="str">
            <v>有限会社　トネット</v>
          </cell>
        </row>
        <row r="3590">
          <cell r="B3590" t="str">
            <v>オカモトデンキ　株式会社</v>
          </cell>
        </row>
        <row r="3591">
          <cell r="B3591" t="str">
            <v>スズキデンキ</v>
          </cell>
        </row>
        <row r="3592">
          <cell r="B3592" t="str">
            <v>ＣＯＯＫパル　あかし</v>
          </cell>
        </row>
        <row r="3593">
          <cell r="B3593" t="str">
            <v>株式会社　堀尾デンキ</v>
          </cell>
        </row>
        <row r="3594">
          <cell r="B3594" t="str">
            <v>株式会社　でんき館やました</v>
          </cell>
        </row>
        <row r="3595">
          <cell r="B3595" t="str">
            <v>有限会社　福島電機商会</v>
          </cell>
        </row>
        <row r="3596">
          <cell r="B3596" t="str">
            <v>でんき館２やました</v>
          </cell>
        </row>
        <row r="3597">
          <cell r="B3597" t="str">
            <v>ヤマモト電化サービス</v>
          </cell>
        </row>
        <row r="3598">
          <cell r="B3598" t="str">
            <v>信栄電気　有限会社</v>
          </cell>
        </row>
        <row r="3599">
          <cell r="B3599" t="str">
            <v>株式会社　昭和</v>
          </cell>
        </row>
        <row r="3600">
          <cell r="B3600" t="str">
            <v>（株）片岡デンキ　本部</v>
          </cell>
        </row>
        <row r="3601">
          <cell r="B3601" t="str">
            <v>にっこり電器　寝屋川店</v>
          </cell>
        </row>
        <row r="3602">
          <cell r="B3602" t="str">
            <v>ユアーズ　あんくる店</v>
          </cell>
        </row>
        <row r="3603">
          <cell r="B3603" t="str">
            <v>Ｐ＆Ｐてんま</v>
          </cell>
        </row>
        <row r="3604">
          <cell r="B3604" t="str">
            <v>京栄社　株式会社</v>
          </cell>
        </row>
        <row r="3605">
          <cell r="B3605" t="str">
            <v>株式会社　ミット</v>
          </cell>
        </row>
        <row r="3606">
          <cell r="B3606" t="str">
            <v>株式会社　都電器</v>
          </cell>
        </row>
        <row r="3607">
          <cell r="B3607" t="str">
            <v>花田電気商会</v>
          </cell>
        </row>
        <row r="3608">
          <cell r="B3608" t="str">
            <v>ユアーズ都島店（株都島天満電器</v>
          </cell>
        </row>
        <row r="3609">
          <cell r="B3609" t="str">
            <v>らいふあっぷ　ヨコタ</v>
          </cell>
        </row>
        <row r="3610">
          <cell r="B3610" t="str">
            <v>Ｐ＆Ｐオーエス</v>
          </cell>
        </row>
        <row r="3611">
          <cell r="B3611" t="str">
            <v>サンコーデンキ</v>
          </cell>
        </row>
        <row r="3612">
          <cell r="B3612" t="str">
            <v>三光電気商会福島店</v>
          </cell>
        </row>
        <row r="3613">
          <cell r="B3613" t="str">
            <v>オークラ電機</v>
          </cell>
        </row>
        <row r="3614">
          <cell r="B3614" t="str">
            <v>Ｐ＆Ｐ三光</v>
          </cell>
        </row>
        <row r="3615">
          <cell r="B3615" t="str">
            <v>Ｐ＆Ｐはっとり</v>
          </cell>
        </row>
        <row r="3616">
          <cell r="B3616" t="str">
            <v>有限会社　高畑電機</v>
          </cell>
        </row>
        <row r="3617">
          <cell r="B3617" t="str">
            <v>進輝ミシン電器商会</v>
          </cell>
        </row>
        <row r="3618">
          <cell r="B3618" t="str">
            <v>Ｐ＆Ｐなかい</v>
          </cell>
        </row>
        <row r="3619">
          <cell r="B3619" t="str">
            <v>サトウ電化</v>
          </cell>
        </row>
        <row r="3620">
          <cell r="B3620" t="str">
            <v>岡電化サービス</v>
          </cell>
        </row>
        <row r="3621">
          <cell r="B3621" t="str">
            <v>Ｐ＆Ｐさんこー港</v>
          </cell>
        </row>
        <row r="3622">
          <cell r="B3622" t="str">
            <v>いずみでんき</v>
          </cell>
        </row>
        <row r="3623">
          <cell r="B3623" t="str">
            <v>イバデンキ株式会社</v>
          </cell>
        </row>
        <row r="3624">
          <cell r="B3624" t="str">
            <v>植田電器株式会社</v>
          </cell>
        </row>
        <row r="3625">
          <cell r="B3625" t="str">
            <v>ヤスイデンキ</v>
          </cell>
        </row>
        <row r="3626">
          <cell r="B3626" t="str">
            <v>しんやでんき</v>
          </cell>
        </row>
        <row r="3627">
          <cell r="B3627" t="str">
            <v>イズミ電化</v>
          </cell>
        </row>
        <row r="3628">
          <cell r="B3628" t="str">
            <v>かたおかでんき　比嘉店</v>
          </cell>
        </row>
        <row r="3629">
          <cell r="B3629" t="str">
            <v>ユアーズ　フミ　フミデンキ</v>
          </cell>
        </row>
        <row r="3630">
          <cell r="B3630" t="str">
            <v>有限会社空堀ナショナルセンター</v>
          </cell>
        </row>
        <row r="3631">
          <cell r="B3631" t="str">
            <v>Ｐ＆Ｐまるしば</v>
          </cell>
        </row>
        <row r="3632">
          <cell r="B3632" t="str">
            <v>高畑電機産業　株式会社</v>
          </cell>
        </row>
        <row r="3633">
          <cell r="B3633" t="str">
            <v>有限会社　ナカイ電機</v>
          </cell>
        </row>
        <row r="3634">
          <cell r="B3634" t="str">
            <v>有限会社　杉本電気商会</v>
          </cell>
        </row>
        <row r="3635">
          <cell r="B3635" t="str">
            <v>株式会社　マツシタ</v>
          </cell>
        </row>
        <row r="3636">
          <cell r="B3636" t="str">
            <v>さいきでんき</v>
          </cell>
        </row>
        <row r="3637">
          <cell r="B3637" t="str">
            <v>マツモトデンキ</v>
          </cell>
        </row>
        <row r="3638">
          <cell r="B3638" t="str">
            <v>有限会社　でんきのマツダ</v>
          </cell>
        </row>
        <row r="3639">
          <cell r="B3639" t="str">
            <v>前川電気商会　小松店</v>
          </cell>
        </row>
        <row r="3640">
          <cell r="B3640" t="str">
            <v>前川電気商会　本店</v>
          </cell>
        </row>
        <row r="3641">
          <cell r="B3641" t="str">
            <v>赤尾電気　上新庄店</v>
          </cell>
        </row>
        <row r="3642">
          <cell r="B3642" t="str">
            <v>株式会社　和田電器</v>
          </cell>
        </row>
        <row r="3643">
          <cell r="B3643" t="str">
            <v>亀水電気商会</v>
          </cell>
        </row>
        <row r="3644">
          <cell r="B3644" t="str">
            <v>イズミデンキ　株式会社</v>
          </cell>
        </row>
        <row r="3645">
          <cell r="B3645" t="str">
            <v>株式会社　領内電器</v>
          </cell>
        </row>
        <row r="3646">
          <cell r="B3646" t="str">
            <v>有限会社　マツオ電化</v>
          </cell>
        </row>
        <row r="3647">
          <cell r="B3647" t="str">
            <v>三好無線電気株式会社</v>
          </cell>
        </row>
        <row r="3648">
          <cell r="B3648" t="str">
            <v>松本電機商会</v>
          </cell>
        </row>
        <row r="3649">
          <cell r="B3649" t="str">
            <v>株式会社　宮崎電気商会</v>
          </cell>
        </row>
        <row r="3650">
          <cell r="B3650" t="str">
            <v>スギデンキ</v>
          </cell>
        </row>
        <row r="3651">
          <cell r="B3651" t="str">
            <v>ゆうでんき</v>
          </cell>
        </row>
        <row r="3652">
          <cell r="B3652" t="str">
            <v>あいデンキ</v>
          </cell>
        </row>
        <row r="3653">
          <cell r="B3653" t="str">
            <v>株式会社ツボイ　新森店</v>
          </cell>
        </row>
        <row r="3654">
          <cell r="B3654" t="str">
            <v>株式会社　辰己電機商会</v>
          </cell>
        </row>
        <row r="3655">
          <cell r="B3655" t="str">
            <v>株式会社　ギボデンキ</v>
          </cell>
        </row>
        <row r="3656">
          <cell r="B3656" t="str">
            <v>アサヒデンキ</v>
          </cell>
        </row>
        <row r="3657">
          <cell r="B3657" t="str">
            <v>しみずでんき</v>
          </cell>
        </row>
        <row r="3658">
          <cell r="B3658" t="str">
            <v>ニイザトデンキ</v>
          </cell>
        </row>
        <row r="3659">
          <cell r="B3659" t="str">
            <v>Ｐ＆Ｐしょうわ</v>
          </cell>
        </row>
        <row r="3660">
          <cell r="B3660" t="str">
            <v>ミズノムセン</v>
          </cell>
        </row>
        <row r="3661">
          <cell r="B3661" t="str">
            <v>（有）ヒサモト電気</v>
          </cell>
        </row>
        <row r="3662">
          <cell r="B3662" t="str">
            <v>有限会社　藤川電気</v>
          </cell>
        </row>
        <row r="3663">
          <cell r="B3663" t="str">
            <v>下村電気商会</v>
          </cell>
        </row>
        <row r="3664">
          <cell r="B3664" t="str">
            <v>有限会社　サワムラデンカ</v>
          </cell>
        </row>
        <row r="3665">
          <cell r="B3665" t="str">
            <v>有限会社　アビックス</v>
          </cell>
        </row>
        <row r="3666">
          <cell r="B3666" t="str">
            <v>加藤商店</v>
          </cell>
        </row>
        <row r="3667">
          <cell r="B3667" t="str">
            <v>Ｐ＆Ｐ福岡</v>
          </cell>
        </row>
        <row r="3668">
          <cell r="B3668" t="str">
            <v>株式会社　古川無線</v>
          </cell>
        </row>
        <row r="3669">
          <cell r="B3669" t="str">
            <v>Ｐ＆Ｐながい</v>
          </cell>
        </row>
        <row r="3670">
          <cell r="B3670" t="str">
            <v>ステート電気</v>
          </cell>
        </row>
        <row r="3671">
          <cell r="B3671" t="str">
            <v>（有）ＬＴ　帝塚山デンユウシャ</v>
          </cell>
        </row>
        <row r="3672">
          <cell r="B3672" t="str">
            <v>カンノ電器</v>
          </cell>
        </row>
        <row r="3673">
          <cell r="B3673" t="str">
            <v>房本電化　株式会社</v>
          </cell>
        </row>
        <row r="3674">
          <cell r="B3674" t="str">
            <v>ユニバーサル電機産業　東住吉</v>
          </cell>
        </row>
        <row r="3675">
          <cell r="B3675" t="str">
            <v>有限会社　ミタムラ電化</v>
          </cell>
        </row>
        <row r="3676">
          <cell r="B3676" t="str">
            <v>ワタナベデンキ</v>
          </cell>
        </row>
        <row r="3677">
          <cell r="B3677" t="str">
            <v>Ｐ＆Ｐそうでんしゃ</v>
          </cell>
        </row>
        <row r="3678">
          <cell r="B3678" t="str">
            <v>パナーズ　つるみ</v>
          </cell>
        </row>
        <row r="3679">
          <cell r="B3679" t="str">
            <v>阪井電機店</v>
          </cell>
        </row>
        <row r="3680">
          <cell r="B3680" t="str">
            <v>ユニバーサル電機産業（株）</v>
          </cell>
        </row>
        <row r="3681">
          <cell r="B3681" t="str">
            <v>ユニバーサル電機産業本店</v>
          </cell>
        </row>
        <row r="3682">
          <cell r="B3682" t="str">
            <v>株式会社　エヌディー</v>
          </cell>
        </row>
        <row r="3683">
          <cell r="B3683" t="str">
            <v>福永家庭電化</v>
          </cell>
        </row>
        <row r="3684">
          <cell r="B3684" t="str">
            <v>アカシヤ電器店</v>
          </cell>
        </row>
        <row r="3685">
          <cell r="B3685" t="str">
            <v>有限会社　今津菊池電気商会</v>
          </cell>
        </row>
        <row r="3686">
          <cell r="B3686" t="str">
            <v>やぎでんき</v>
          </cell>
        </row>
        <row r="3687">
          <cell r="B3687" t="str">
            <v>電化のカワムラ　仁川店</v>
          </cell>
        </row>
        <row r="3688">
          <cell r="B3688" t="str">
            <v>パナ電器</v>
          </cell>
        </row>
        <row r="3689">
          <cell r="B3689" t="str">
            <v>（株）梅基電気商会</v>
          </cell>
        </row>
        <row r="3690">
          <cell r="B3690" t="str">
            <v>八木電気　北口店</v>
          </cell>
        </row>
        <row r="3691">
          <cell r="B3691" t="str">
            <v>株式会社　浜甲デンキ</v>
          </cell>
        </row>
        <row r="3692">
          <cell r="B3692" t="str">
            <v>三起電器　株式会社</v>
          </cell>
        </row>
        <row r="3693">
          <cell r="B3693" t="str">
            <v>株式会社ナルオ電化センター</v>
          </cell>
        </row>
        <row r="3694">
          <cell r="B3694" t="str">
            <v>有限会社　フカダ電器</v>
          </cell>
        </row>
        <row r="3695">
          <cell r="B3695" t="str">
            <v>ワカサ電化　西宮店</v>
          </cell>
        </row>
        <row r="3696">
          <cell r="B3696" t="str">
            <v>びーんず株式会社</v>
          </cell>
        </row>
        <row r="3697">
          <cell r="B3697" t="str">
            <v>フジ電化</v>
          </cell>
        </row>
        <row r="3698">
          <cell r="B3698" t="str">
            <v>電化のタクミ</v>
          </cell>
        </row>
        <row r="3699">
          <cell r="B3699" t="str">
            <v>ナカハラ電機　甲子園口店</v>
          </cell>
        </row>
        <row r="3700">
          <cell r="B3700" t="str">
            <v>有）フカダ電器生瀬店</v>
          </cell>
        </row>
        <row r="3701">
          <cell r="B3701" t="str">
            <v>有限会社　でんでんキタムラ</v>
          </cell>
        </row>
        <row r="3702">
          <cell r="B3702" t="str">
            <v>有限会社ミウラデンカ　名塩店</v>
          </cell>
        </row>
        <row r="3703">
          <cell r="B3703" t="str">
            <v>甲斐電化</v>
          </cell>
        </row>
        <row r="3704">
          <cell r="B3704" t="str">
            <v>株式会社　伊丹電気商会</v>
          </cell>
        </row>
        <row r="3705">
          <cell r="B3705" t="str">
            <v>船尾電器　西支店</v>
          </cell>
        </row>
        <row r="3706">
          <cell r="B3706" t="str">
            <v>キザキ電化ストアー</v>
          </cell>
        </row>
        <row r="3707">
          <cell r="B3707" t="str">
            <v>有限会社　ワカサ電化</v>
          </cell>
        </row>
        <row r="3708">
          <cell r="B3708" t="str">
            <v>シンワ電器株式会社</v>
          </cell>
        </row>
        <row r="3709">
          <cell r="B3709" t="str">
            <v>オクムラ電化</v>
          </cell>
        </row>
        <row r="3710">
          <cell r="B3710" t="str">
            <v>スウィートいとう</v>
          </cell>
        </row>
        <row r="3711">
          <cell r="B3711" t="str">
            <v>松田Ｎ電気　伊丹店</v>
          </cell>
        </row>
        <row r="3712">
          <cell r="B3712" t="str">
            <v>有限会社　マルミヤ電化サービス</v>
          </cell>
        </row>
        <row r="3713">
          <cell r="B3713" t="str">
            <v>大西電気　株式会社</v>
          </cell>
        </row>
        <row r="3714">
          <cell r="B3714" t="str">
            <v>おだがみ電器　川西店</v>
          </cell>
        </row>
        <row r="3715">
          <cell r="B3715" t="str">
            <v>エコー電器　大和店</v>
          </cell>
        </row>
        <row r="3716">
          <cell r="B3716" t="str">
            <v>エコー電器　多田店</v>
          </cell>
        </row>
        <row r="3717">
          <cell r="B3717" t="str">
            <v>にしね電化</v>
          </cell>
        </row>
        <row r="3718">
          <cell r="B3718" t="str">
            <v>株式会社　辰巳電機商会　多田店</v>
          </cell>
        </row>
        <row r="3719">
          <cell r="B3719" t="str">
            <v>ヨシダ電化</v>
          </cell>
        </row>
        <row r="3720">
          <cell r="B3720" t="str">
            <v>ヤノラジオ　清和台店</v>
          </cell>
        </row>
        <row r="3721">
          <cell r="B3721" t="str">
            <v>マルミヤ電化サービス日生店</v>
          </cell>
        </row>
        <row r="3722">
          <cell r="B3722" t="str">
            <v>株式会社　ムラヤマデンキ</v>
          </cell>
        </row>
        <row r="3723">
          <cell r="B3723" t="str">
            <v>有限会社　高畑電機宝塚店</v>
          </cell>
        </row>
        <row r="3724">
          <cell r="B3724" t="str">
            <v>いけはた電器</v>
          </cell>
        </row>
        <row r="3725">
          <cell r="B3725" t="str">
            <v>若松電器</v>
          </cell>
        </row>
        <row r="3726">
          <cell r="B3726" t="str">
            <v>株式会社　ヤマグチデンキ</v>
          </cell>
        </row>
        <row r="3727">
          <cell r="B3727" t="str">
            <v>有限会社　ミウラデンカ</v>
          </cell>
        </row>
        <row r="3728">
          <cell r="B3728" t="str">
            <v>今井電器　宝塚店</v>
          </cell>
        </row>
        <row r="3729">
          <cell r="B3729" t="str">
            <v>パナット・ふかだ</v>
          </cell>
        </row>
        <row r="3730">
          <cell r="B3730" t="str">
            <v>松村電共舎</v>
          </cell>
        </row>
        <row r="3731">
          <cell r="B3731" t="str">
            <v>川島電気株式会社</v>
          </cell>
        </row>
        <row r="3732">
          <cell r="B3732" t="str">
            <v>株式会社　ミツワ電化</v>
          </cell>
        </row>
        <row r="3733">
          <cell r="B3733" t="str">
            <v>長門電機商会</v>
          </cell>
        </row>
        <row r="3734">
          <cell r="B3734" t="str">
            <v>内田電器株式会社</v>
          </cell>
        </row>
        <row r="3735">
          <cell r="B3735" t="str">
            <v>ノムラ電器</v>
          </cell>
        </row>
        <row r="3736">
          <cell r="B3736" t="str">
            <v>有限会社　ハイマル日商電機</v>
          </cell>
        </row>
        <row r="3737">
          <cell r="B3737" t="str">
            <v>上田電器</v>
          </cell>
        </row>
        <row r="3738">
          <cell r="B3738" t="str">
            <v>有限会社　トーヨー電化</v>
          </cell>
        </row>
        <row r="3739">
          <cell r="B3739" t="str">
            <v>株式会社　北村電気武庫之荘</v>
          </cell>
        </row>
        <row r="3740">
          <cell r="B3740" t="str">
            <v>合通システム　株式会社</v>
          </cell>
        </row>
        <row r="3741">
          <cell r="B3741" t="str">
            <v>潮江電化</v>
          </cell>
        </row>
        <row r="3742">
          <cell r="B3742" t="str">
            <v>ヒラデン</v>
          </cell>
        </row>
        <row r="3743">
          <cell r="B3743" t="str">
            <v>中谷電器</v>
          </cell>
        </row>
        <row r="3744">
          <cell r="B3744" t="str">
            <v>中島電器</v>
          </cell>
        </row>
        <row r="3745">
          <cell r="B3745" t="str">
            <v>三和電器</v>
          </cell>
        </row>
        <row r="3746">
          <cell r="B3746" t="str">
            <v>片岡デンキ　塚口</v>
          </cell>
        </row>
        <row r="3747">
          <cell r="B3747" t="str">
            <v>株式会社　三電社塚口北店</v>
          </cell>
        </row>
        <row r="3748">
          <cell r="B3748" t="str">
            <v>有限会社　ヒューマン日商電機</v>
          </cell>
        </row>
        <row r="3749">
          <cell r="B3749" t="str">
            <v>株式会社あだち電気</v>
          </cell>
        </row>
        <row r="3750">
          <cell r="B3750" t="str">
            <v>株式会社　田野電化</v>
          </cell>
        </row>
        <row r="3751">
          <cell r="B3751" t="str">
            <v>中央電化チェーン　波除店</v>
          </cell>
        </row>
        <row r="3752">
          <cell r="B3752" t="str">
            <v>中央電化チェーン　本部店</v>
          </cell>
        </row>
        <row r="3753">
          <cell r="B3753" t="str">
            <v>（株）たにぐちでんき</v>
          </cell>
        </row>
        <row r="3754">
          <cell r="B3754" t="str">
            <v>グッドライフ長栄店</v>
          </cell>
        </row>
        <row r="3755">
          <cell r="B3755" t="str">
            <v>（有）片岡デンキＳＣ　新大阪店</v>
          </cell>
        </row>
        <row r="3756">
          <cell r="B3756" t="str">
            <v>株式会社　ナカイ</v>
          </cell>
        </row>
        <row r="3757">
          <cell r="B3757" t="str">
            <v>村上電化サービス</v>
          </cell>
        </row>
        <row r="3758">
          <cell r="B3758" t="str">
            <v>タカオカ電器</v>
          </cell>
        </row>
        <row r="3759">
          <cell r="B3759" t="str">
            <v>株式会社ハヤシ電化　三国（営）</v>
          </cell>
        </row>
        <row r="3760">
          <cell r="B3760" t="str">
            <v>テイク・かたおか</v>
          </cell>
        </row>
        <row r="3761">
          <cell r="B3761" t="str">
            <v>株式会社　ミズグチ</v>
          </cell>
        </row>
        <row r="3762">
          <cell r="B3762" t="str">
            <v>株式会社　Ｐ＆Ｐ</v>
          </cell>
        </row>
        <row r="3763">
          <cell r="B3763" t="str">
            <v>三幸電機　株式会社</v>
          </cell>
        </row>
        <row r="3764">
          <cell r="B3764" t="str">
            <v>Ｐ＆Ｐじょうとう</v>
          </cell>
        </row>
        <row r="3765">
          <cell r="B3765" t="str">
            <v>電化ショップシゲムラ</v>
          </cell>
        </row>
        <row r="3766">
          <cell r="B3766" t="str">
            <v>株式会社　古川無線　敷津営業所</v>
          </cell>
        </row>
        <row r="3767">
          <cell r="B3767" t="str">
            <v>たていしデンキ</v>
          </cell>
        </row>
        <row r="3768">
          <cell r="B3768" t="str">
            <v>株式会社横岩電化ストアー</v>
          </cell>
        </row>
        <row r="3769">
          <cell r="B3769" t="str">
            <v>阪井電機　住之江店</v>
          </cell>
        </row>
        <row r="3770">
          <cell r="B3770" t="str">
            <v>Ｐ＆Ｐハイテック南港</v>
          </cell>
        </row>
        <row r="3771">
          <cell r="B3771" t="str">
            <v>ねはしでんき</v>
          </cell>
        </row>
        <row r="3772">
          <cell r="B3772" t="str">
            <v>株式会社　キクマ電器</v>
          </cell>
        </row>
        <row r="3773">
          <cell r="B3773" t="str">
            <v>クニサワデンキ</v>
          </cell>
        </row>
        <row r="3774">
          <cell r="B3774" t="str">
            <v>イマイ電気　平野店</v>
          </cell>
        </row>
        <row r="3775">
          <cell r="B3775" t="str">
            <v>フクオカムセン　平野店</v>
          </cell>
        </row>
        <row r="3776">
          <cell r="B3776" t="str">
            <v>ユニバーサル電機西販売（株）</v>
          </cell>
        </row>
        <row r="3777">
          <cell r="B3777" t="str">
            <v>カトウ電器　逢坂店</v>
          </cell>
        </row>
        <row r="3778">
          <cell r="B3778" t="str">
            <v>クニサワデンキ　六反店</v>
          </cell>
        </row>
        <row r="3779">
          <cell r="B3779" t="str">
            <v>ミックイマムラ</v>
          </cell>
        </row>
        <row r="3780">
          <cell r="B3780" t="str">
            <v>有限会社　マスダ電気商会</v>
          </cell>
        </row>
        <row r="3781">
          <cell r="B3781" t="str">
            <v>サコンデンキ</v>
          </cell>
        </row>
        <row r="3782">
          <cell r="B3782" t="str">
            <v>株式会社　山吹電気商会</v>
          </cell>
        </row>
        <row r="3783">
          <cell r="B3783" t="str">
            <v>晴美電器商会</v>
          </cell>
        </row>
        <row r="3784">
          <cell r="B3784" t="str">
            <v>北本電器</v>
          </cell>
        </row>
        <row r="3785">
          <cell r="B3785" t="str">
            <v>沖田電気　株式会社</v>
          </cell>
        </row>
        <row r="3786">
          <cell r="B3786" t="str">
            <v>城電器</v>
          </cell>
        </row>
        <row r="3787">
          <cell r="B3787" t="str">
            <v>沖田電気（株）家原店</v>
          </cell>
        </row>
        <row r="3788">
          <cell r="B3788" t="str">
            <v>有限会社　タカハタデンキ</v>
          </cell>
        </row>
        <row r="3789">
          <cell r="B3789" t="str">
            <v>東幸電気</v>
          </cell>
        </row>
        <row r="3790">
          <cell r="B3790" t="str">
            <v>エッセンシャルハウスＥＢＩ</v>
          </cell>
        </row>
        <row r="3791">
          <cell r="B3791" t="str">
            <v>オカダ電器</v>
          </cell>
        </row>
        <row r="3792">
          <cell r="B3792" t="str">
            <v>株式会社　ユニバーサル電機商会</v>
          </cell>
        </row>
        <row r="3793">
          <cell r="B3793" t="str">
            <v>トシキ電器</v>
          </cell>
        </row>
        <row r="3794">
          <cell r="B3794" t="str">
            <v>川崎電化センター</v>
          </cell>
        </row>
        <row r="3795">
          <cell r="B3795" t="str">
            <v>有限会社ふれあいショップフクダ</v>
          </cell>
        </row>
        <row r="3796">
          <cell r="B3796" t="str">
            <v>みくにタカハタデンキ</v>
          </cell>
        </row>
        <row r="3797">
          <cell r="B3797" t="str">
            <v>西尾電氣</v>
          </cell>
        </row>
        <row r="3798">
          <cell r="B3798" t="str">
            <v>ミックイマムラ　金岡店</v>
          </cell>
        </row>
        <row r="3799">
          <cell r="B3799" t="str">
            <v>アクションタッチ</v>
          </cell>
        </row>
        <row r="3800">
          <cell r="B3800" t="str">
            <v>ヨシダデンキ</v>
          </cell>
        </row>
        <row r="3801">
          <cell r="B3801" t="str">
            <v>ＰＥＡＣＳサワノきたのだ店</v>
          </cell>
        </row>
        <row r="3802">
          <cell r="B3802" t="str">
            <v>ミックミトヤ　泉北店</v>
          </cell>
        </row>
        <row r="3803">
          <cell r="B3803" t="str">
            <v>ミック　深井店</v>
          </cell>
        </row>
        <row r="3804">
          <cell r="B3804" t="str">
            <v>保米本電気店</v>
          </cell>
        </row>
        <row r="3805">
          <cell r="B3805" t="str">
            <v>永田電器</v>
          </cell>
        </row>
        <row r="3806">
          <cell r="B3806" t="str">
            <v>ふじもと電器</v>
          </cell>
        </row>
        <row r="3807">
          <cell r="B3807" t="str">
            <v>テラダデンキ　大宮店</v>
          </cell>
        </row>
        <row r="3808">
          <cell r="B3808" t="str">
            <v>中野電気商会</v>
          </cell>
        </row>
        <row r="3809">
          <cell r="B3809" t="str">
            <v>タシロデンキ</v>
          </cell>
        </row>
        <row r="3810">
          <cell r="B3810" t="str">
            <v>住まいるでんき館　協洋</v>
          </cell>
        </row>
        <row r="3811">
          <cell r="B3811" t="str">
            <v>株式会社　コーデン社　本店</v>
          </cell>
        </row>
        <row r="3812">
          <cell r="B3812" t="str">
            <v>パナエース共栄</v>
          </cell>
        </row>
        <row r="3813">
          <cell r="B3813" t="str">
            <v>浜口無線</v>
          </cell>
        </row>
        <row r="3814">
          <cell r="B3814" t="str">
            <v>株式会社　カワカミ</v>
          </cell>
        </row>
        <row r="3815">
          <cell r="B3815" t="str">
            <v>千里電化サービス</v>
          </cell>
        </row>
        <row r="3816">
          <cell r="B3816" t="str">
            <v>マルミヤ電器　泉ヶ丘</v>
          </cell>
        </row>
        <row r="3817">
          <cell r="B3817" t="str">
            <v>水口電化ストアー</v>
          </cell>
        </row>
        <row r="3818">
          <cell r="B3818" t="str">
            <v>吹田電化　豊中店</v>
          </cell>
        </row>
        <row r="3819">
          <cell r="B3819" t="str">
            <v>株式会社　ハヤシ電化千里西町店</v>
          </cell>
        </row>
        <row r="3820">
          <cell r="B3820" t="str">
            <v>コーデン社　曽根</v>
          </cell>
        </row>
        <row r="3821">
          <cell r="B3821" t="str">
            <v>マツヤマ電器</v>
          </cell>
        </row>
        <row r="3822">
          <cell r="B3822" t="str">
            <v>株式会社　片岡デンキ　緑地店</v>
          </cell>
        </row>
        <row r="3823">
          <cell r="B3823" t="str">
            <v>株式会社　北村電気　緑丘店</v>
          </cell>
        </row>
        <row r="3824">
          <cell r="B3824" t="str">
            <v>パナショップ　おかまち</v>
          </cell>
        </row>
        <row r="3825">
          <cell r="B3825" t="str">
            <v>Ｆａｉｔｈ　ウエダ（株）</v>
          </cell>
        </row>
        <row r="3826">
          <cell r="B3826" t="str">
            <v>住まいるでんき館　ハシクラ</v>
          </cell>
        </row>
        <row r="3827">
          <cell r="B3827" t="str">
            <v>有限会社　川上設備工事</v>
          </cell>
        </row>
        <row r="3828">
          <cell r="B3828" t="str">
            <v>サカイデンキ</v>
          </cell>
        </row>
        <row r="3829">
          <cell r="B3829" t="str">
            <v>株式会社　イイダデンキ</v>
          </cell>
        </row>
        <row r="3830">
          <cell r="B3830" t="str">
            <v>アミューズモリデン　株式会社</v>
          </cell>
        </row>
        <row r="3831">
          <cell r="B3831" t="str">
            <v>東峰電機　株式会社</v>
          </cell>
        </row>
        <row r="3832">
          <cell r="B3832" t="str">
            <v>アヴェニュー　あさひ</v>
          </cell>
        </row>
        <row r="3833">
          <cell r="B3833" t="str">
            <v>東峰電機（株）　駅前店</v>
          </cell>
        </row>
        <row r="3834">
          <cell r="B3834" t="str">
            <v>株式会社　オオミデンキ</v>
          </cell>
        </row>
        <row r="3835">
          <cell r="B3835" t="str">
            <v>株式会社　ジョイスヒサトミ</v>
          </cell>
        </row>
        <row r="3836">
          <cell r="B3836" t="str">
            <v>コナカムセン</v>
          </cell>
        </row>
        <row r="3837">
          <cell r="B3837" t="str">
            <v>株式会社　正電</v>
          </cell>
        </row>
        <row r="3838">
          <cell r="B3838" t="str">
            <v>おおにしでんき</v>
          </cell>
        </row>
        <row r="3839">
          <cell r="B3839" t="str">
            <v>株式会社　枚岡電化</v>
          </cell>
        </row>
        <row r="3840">
          <cell r="B3840" t="str">
            <v>パナット・きのした</v>
          </cell>
        </row>
        <row r="3841">
          <cell r="B3841" t="str">
            <v>株式会社　イシダデンキ</v>
          </cell>
        </row>
        <row r="3842">
          <cell r="B3842" t="str">
            <v>有限会社　クスミ電器</v>
          </cell>
        </row>
        <row r="3843">
          <cell r="B3843" t="str">
            <v>岡本電器</v>
          </cell>
        </row>
        <row r="3844">
          <cell r="B3844" t="str">
            <v>しのはらでんき</v>
          </cell>
        </row>
        <row r="3845">
          <cell r="B3845" t="str">
            <v>エルデンキ株式会社</v>
          </cell>
        </row>
        <row r="3846">
          <cell r="B3846" t="str">
            <v>ユアーズ（株）　本部</v>
          </cell>
        </row>
        <row r="3847">
          <cell r="B3847" t="str">
            <v>東大阪　天満電器</v>
          </cell>
        </row>
        <row r="3848">
          <cell r="B3848" t="str">
            <v>ハヤデン　やまいち</v>
          </cell>
        </row>
        <row r="3849">
          <cell r="B3849" t="str">
            <v>株式会社菊澤</v>
          </cell>
        </row>
        <row r="3850">
          <cell r="B3850" t="str">
            <v>ＰＥＡＣＳ　エガ</v>
          </cell>
        </row>
        <row r="3851">
          <cell r="B3851" t="str">
            <v>ＰＥＡＣＳたつみ羽曳野店</v>
          </cell>
        </row>
        <row r="3852">
          <cell r="B3852" t="str">
            <v>ＰＥＡＣＳ　ヤマウチ</v>
          </cell>
        </row>
        <row r="3853">
          <cell r="B3853" t="str">
            <v>フラグシップ　うちだ</v>
          </cell>
        </row>
        <row r="3854">
          <cell r="B3854" t="str">
            <v>ＰＥＡＣＳ株式会社</v>
          </cell>
        </row>
        <row r="3855">
          <cell r="B3855" t="str">
            <v>株式会社　京阪電器商会</v>
          </cell>
        </row>
        <row r="3856">
          <cell r="B3856" t="str">
            <v>石井電化</v>
          </cell>
        </row>
        <row r="3857">
          <cell r="B3857" t="str">
            <v>（株）かわばた電化</v>
          </cell>
        </row>
        <row r="3858">
          <cell r="B3858" t="str">
            <v>株式会社　赤坂電機　門真支店</v>
          </cell>
        </row>
        <row r="3859">
          <cell r="B3859" t="str">
            <v>有限会社　タケヒサデンキ</v>
          </cell>
        </row>
        <row r="3860">
          <cell r="B3860" t="str">
            <v>トップ電化　かどま</v>
          </cell>
        </row>
        <row r="3861">
          <cell r="B3861" t="str">
            <v>さかもと電器</v>
          </cell>
        </row>
        <row r="3862">
          <cell r="B3862" t="str">
            <v>紺屋電気商会</v>
          </cell>
        </row>
        <row r="3863">
          <cell r="B3863" t="str">
            <v>住まいるでんき館　カナタニ</v>
          </cell>
        </row>
        <row r="3864">
          <cell r="B3864" t="str">
            <v>有限会社　生田電器店</v>
          </cell>
        </row>
        <row r="3865">
          <cell r="B3865" t="str">
            <v>住まいるでんき館　キダ</v>
          </cell>
        </row>
        <row r="3866">
          <cell r="B3866" t="str">
            <v>池田　片岡デンキ</v>
          </cell>
        </row>
        <row r="3867">
          <cell r="B3867" t="str">
            <v>有限会社総住工房カトウ電器</v>
          </cell>
        </row>
        <row r="3868">
          <cell r="B3868" t="str">
            <v>合同会社　住まいるでんき館</v>
          </cell>
        </row>
        <row r="3869">
          <cell r="B3869" t="str">
            <v>株式会社　フジヤデンキ</v>
          </cell>
        </row>
        <row r="3870">
          <cell r="B3870" t="str">
            <v>ヒマツデンキ</v>
          </cell>
        </row>
        <row r="3871">
          <cell r="B3871" t="str">
            <v>ＴＡＣＫ　ハヤシ　吹田店</v>
          </cell>
        </row>
        <row r="3872">
          <cell r="B3872" t="str">
            <v>でんきやさん　イノヤマ</v>
          </cell>
        </row>
        <row r="3873">
          <cell r="B3873" t="str">
            <v>山手電化</v>
          </cell>
        </row>
        <row r="3874">
          <cell r="B3874" t="str">
            <v>井上電気</v>
          </cell>
        </row>
        <row r="3875">
          <cell r="B3875" t="str">
            <v>ユタカ電機株式会社</v>
          </cell>
        </row>
        <row r="3876">
          <cell r="B3876" t="str">
            <v>ミックイノウエ　松の浜店</v>
          </cell>
        </row>
        <row r="3877">
          <cell r="B3877" t="str">
            <v>有限会社　高槻電業</v>
          </cell>
        </row>
        <row r="3878">
          <cell r="B3878" t="str">
            <v>みまつでんき</v>
          </cell>
        </row>
        <row r="3879">
          <cell r="B3879" t="str">
            <v>オリオン電化</v>
          </cell>
        </row>
        <row r="3880">
          <cell r="B3880" t="str">
            <v>津之江電気商会</v>
          </cell>
        </row>
        <row r="3881">
          <cell r="B3881" t="str">
            <v>中央電化チェーン　歌島店</v>
          </cell>
        </row>
        <row r="3882">
          <cell r="B3882" t="str">
            <v>平尾電気</v>
          </cell>
        </row>
        <row r="3883">
          <cell r="B3883" t="str">
            <v>（株）三興電機　高槻店</v>
          </cell>
        </row>
        <row r="3884">
          <cell r="B3884" t="str">
            <v>シモウラ電気</v>
          </cell>
        </row>
        <row r="3885">
          <cell r="B3885" t="str">
            <v>住まいるでんき館　いけだ</v>
          </cell>
        </row>
        <row r="3886">
          <cell r="B3886" t="str">
            <v>（有）オカモト電化高槻店</v>
          </cell>
        </row>
        <row r="3887">
          <cell r="B3887" t="str">
            <v>今井電器高槻販売　株式会社</v>
          </cell>
        </row>
        <row r="3888">
          <cell r="B3888" t="str">
            <v>キタハラデンキ</v>
          </cell>
        </row>
        <row r="3889">
          <cell r="B3889" t="str">
            <v>有限会社　マツシタデンキ</v>
          </cell>
        </row>
        <row r="3890">
          <cell r="B3890" t="str">
            <v>有限会社　パナびーんず・タケベ</v>
          </cell>
        </row>
        <row r="3891">
          <cell r="B3891" t="str">
            <v>住まいるでんき館　おがわ</v>
          </cell>
        </row>
        <row r="3892">
          <cell r="B3892" t="str">
            <v>亜光電化サービス</v>
          </cell>
        </row>
        <row r="3893">
          <cell r="B3893" t="str">
            <v>コスモス電化センター　高槻店</v>
          </cell>
        </row>
        <row r="3894">
          <cell r="B3894" t="str">
            <v>住まいるでんき館　ダイコク</v>
          </cell>
        </row>
        <row r="3895">
          <cell r="B3895" t="str">
            <v>株式会社　セルバ</v>
          </cell>
        </row>
        <row r="3896">
          <cell r="B3896" t="str">
            <v>クニトミ電化　森安店</v>
          </cell>
        </row>
        <row r="3897">
          <cell r="B3897" t="str">
            <v>しんべ電器</v>
          </cell>
        </row>
        <row r="3898">
          <cell r="B3898" t="str">
            <v>高槻　片岡デンキ</v>
          </cell>
        </row>
        <row r="3899">
          <cell r="B3899" t="str">
            <v>今井電器高槻販売（株）松が丘店</v>
          </cell>
        </row>
        <row r="3900">
          <cell r="B3900" t="str">
            <v>日本タイガー電器　八幡店</v>
          </cell>
        </row>
        <row r="3901">
          <cell r="B3901" t="str">
            <v>今井電器エコはぴー</v>
          </cell>
        </row>
        <row r="3902">
          <cell r="B3902" t="str">
            <v>北林電化センター　株式会社</v>
          </cell>
        </row>
        <row r="3903">
          <cell r="B3903" t="str">
            <v>新　フジミデンキ</v>
          </cell>
        </row>
        <row r="3904">
          <cell r="B3904" t="str">
            <v>宮崎電化センター</v>
          </cell>
        </row>
        <row r="3905">
          <cell r="B3905" t="str">
            <v>府中電機設備（株）</v>
          </cell>
        </row>
        <row r="3906">
          <cell r="B3906" t="str">
            <v>有限会社　清美堂電化</v>
          </cell>
        </row>
        <row r="3907">
          <cell r="B3907" t="str">
            <v>有限会社　渡辺電化サービス</v>
          </cell>
        </row>
        <row r="3908">
          <cell r="B3908" t="str">
            <v>パル　ウエダ　株式会社</v>
          </cell>
        </row>
        <row r="3909">
          <cell r="B3909" t="str">
            <v>中央電化チェーン　北川店</v>
          </cell>
        </row>
        <row r="3910">
          <cell r="B3910" t="str">
            <v>花田電気商会　守口店</v>
          </cell>
        </row>
        <row r="3911">
          <cell r="B3911" t="str">
            <v>清美堂　ウト電化</v>
          </cell>
        </row>
        <row r="3912">
          <cell r="B3912" t="str">
            <v>レアール　シミズ</v>
          </cell>
        </row>
        <row r="3913">
          <cell r="B3913" t="str">
            <v>レアール・ナカタニ</v>
          </cell>
        </row>
        <row r="3914">
          <cell r="B3914" t="str">
            <v>レアール　ヤマモト</v>
          </cell>
        </row>
        <row r="3915">
          <cell r="B3915" t="str">
            <v>三和デンキ株式会社</v>
          </cell>
        </row>
        <row r="3916">
          <cell r="B3916" t="str">
            <v>枚方　有限会社　イトウ電化</v>
          </cell>
        </row>
        <row r="3917">
          <cell r="B3917" t="str">
            <v>マキノ電業（株）本店</v>
          </cell>
        </row>
        <row r="3918">
          <cell r="B3918" t="str">
            <v>森井電機</v>
          </cell>
        </row>
        <row r="3919">
          <cell r="B3919" t="str">
            <v>あおいデンキ　村野店</v>
          </cell>
        </row>
        <row r="3920">
          <cell r="B3920" t="str">
            <v>御殿山電機商会</v>
          </cell>
        </row>
        <row r="3921">
          <cell r="B3921" t="str">
            <v>マルシン電化　星ケ丘</v>
          </cell>
        </row>
        <row r="3922">
          <cell r="B3922" t="str">
            <v>有限会社　パナブリッジ</v>
          </cell>
        </row>
        <row r="3923">
          <cell r="B3923" t="str">
            <v>（有）楠葉マキノ電業</v>
          </cell>
        </row>
        <row r="3924">
          <cell r="B3924" t="str">
            <v>タバタデンキ</v>
          </cell>
        </row>
        <row r="3925">
          <cell r="B3925" t="str">
            <v>成美電気　くずは店</v>
          </cell>
        </row>
        <row r="3926">
          <cell r="B3926" t="str">
            <v>株式会社　シンエイ電化</v>
          </cell>
        </row>
        <row r="3927">
          <cell r="B3927" t="str">
            <v>ミネデンキ</v>
          </cell>
        </row>
        <row r="3928">
          <cell r="B3928" t="str">
            <v>株式会社　山口電化　本店</v>
          </cell>
        </row>
        <row r="3929">
          <cell r="B3929" t="str">
            <v>ミヤコデンキ</v>
          </cell>
        </row>
        <row r="3930">
          <cell r="B3930" t="str">
            <v>あおいデンキ　東中振店</v>
          </cell>
        </row>
        <row r="3931">
          <cell r="B3931" t="str">
            <v>成美電気　花住坂店</v>
          </cell>
        </row>
        <row r="3932">
          <cell r="B3932" t="str">
            <v>Ｐ・はっち</v>
          </cell>
        </row>
        <row r="3933">
          <cell r="B3933" t="str">
            <v>株式会社ツボイ　本部</v>
          </cell>
        </row>
        <row r="3934">
          <cell r="B3934" t="str">
            <v>成美電気　長尾店</v>
          </cell>
        </row>
        <row r="3935">
          <cell r="B3935" t="str">
            <v>大久保電器</v>
          </cell>
        </row>
        <row r="3936">
          <cell r="B3936" t="str">
            <v>清美堂　アグラ電化</v>
          </cell>
        </row>
        <row r="3937">
          <cell r="B3937" t="str">
            <v>ローズ電化　株式会社</v>
          </cell>
        </row>
        <row r="3938">
          <cell r="B3938" t="str">
            <v>成美電気　株式会社　東香里店</v>
          </cell>
        </row>
        <row r="3939">
          <cell r="B3939" t="str">
            <v>成美電気（株）　本部</v>
          </cell>
        </row>
        <row r="3940">
          <cell r="B3940" t="str">
            <v>スウィート・なかむら</v>
          </cell>
        </row>
        <row r="3941">
          <cell r="B3941" t="str">
            <v>御殿山電機　長尾店</v>
          </cell>
        </row>
        <row r="3942">
          <cell r="B3942" t="str">
            <v>清美堂　マツモト電化</v>
          </cell>
        </row>
        <row r="3943">
          <cell r="B3943" t="str">
            <v>さとみでんき　池之宮店</v>
          </cell>
        </row>
        <row r="3944">
          <cell r="B3944" t="str">
            <v>株式会社ツボイ　京田辺営業所</v>
          </cell>
        </row>
        <row r="3945">
          <cell r="B3945" t="str">
            <v>米倉電気</v>
          </cell>
        </row>
        <row r="3946">
          <cell r="B3946" t="str">
            <v>住まいるでんき館　きょうしん</v>
          </cell>
        </row>
        <row r="3947">
          <cell r="B3947" t="str">
            <v>有限会社　オギノ電器</v>
          </cell>
        </row>
        <row r="3948">
          <cell r="B3948" t="str">
            <v>有限会社　ナップ　ナカニシ</v>
          </cell>
        </row>
        <row r="3949">
          <cell r="B3949" t="str">
            <v>中屋電器</v>
          </cell>
        </row>
        <row r="3950">
          <cell r="B3950" t="str">
            <v>住まいるでんき館　フクモト</v>
          </cell>
        </row>
        <row r="3951">
          <cell r="B3951" t="str">
            <v>有限会社　竹下電化サービス</v>
          </cell>
        </row>
        <row r="3952">
          <cell r="B3952" t="str">
            <v>有限会社　サンタカハタ</v>
          </cell>
        </row>
        <row r="3953">
          <cell r="B3953" t="str">
            <v>ユアーズ茨木店　茨木天満電器</v>
          </cell>
        </row>
        <row r="3954">
          <cell r="B3954" t="str">
            <v>岡本電化　茨木店</v>
          </cell>
        </row>
        <row r="3955">
          <cell r="B3955" t="str">
            <v>ひらみず</v>
          </cell>
        </row>
        <row r="3956">
          <cell r="B3956" t="str">
            <v>しもだ電器</v>
          </cell>
        </row>
        <row r="3957">
          <cell r="B3957" t="str">
            <v>有限会社　坂中電器商会</v>
          </cell>
        </row>
        <row r="3958">
          <cell r="B3958" t="str">
            <v>有限会社　タニムラ電化</v>
          </cell>
        </row>
        <row r="3959">
          <cell r="B3959" t="str">
            <v>山口百貨店　電気部</v>
          </cell>
        </row>
        <row r="3960">
          <cell r="B3960" t="str">
            <v>有限会社　パナライフハシヤマ</v>
          </cell>
        </row>
        <row r="3961">
          <cell r="B3961" t="str">
            <v>有限会社　寺下電器</v>
          </cell>
        </row>
        <row r="3962">
          <cell r="B3962" t="str">
            <v>有限会社　ハシヤマデンキ</v>
          </cell>
        </row>
        <row r="3963">
          <cell r="B3963" t="str">
            <v>豊栄電器商会</v>
          </cell>
        </row>
        <row r="3964">
          <cell r="B3964" t="str">
            <v>有限会社　パナびーんずほしの</v>
          </cell>
        </row>
        <row r="3965">
          <cell r="B3965" t="str">
            <v>タイガー電器　八尾店</v>
          </cell>
        </row>
        <row r="3966">
          <cell r="B3966" t="str">
            <v>株式会社　井村電気</v>
          </cell>
        </row>
        <row r="3967">
          <cell r="B3967" t="str">
            <v>ウダデンキ</v>
          </cell>
        </row>
        <row r="3968">
          <cell r="B3968" t="str">
            <v>こうわでんか</v>
          </cell>
        </row>
        <row r="3969">
          <cell r="B3969" t="str">
            <v>中井電機商会　高安店</v>
          </cell>
        </row>
        <row r="3970">
          <cell r="B3970" t="str">
            <v>ノザワ電器商会</v>
          </cell>
        </row>
        <row r="3971">
          <cell r="B3971" t="str">
            <v>有限会社　松下電化センター</v>
          </cell>
        </row>
        <row r="3972">
          <cell r="B3972" t="str">
            <v>マルミヤでんき</v>
          </cell>
        </row>
        <row r="3973">
          <cell r="B3973" t="str">
            <v>坂本電気商会</v>
          </cell>
        </row>
        <row r="3974">
          <cell r="B3974" t="str">
            <v>熊谷電化センター</v>
          </cell>
        </row>
        <row r="3975">
          <cell r="B3975" t="str">
            <v>フラグシップ　いちはし</v>
          </cell>
        </row>
        <row r="3976">
          <cell r="B3976" t="str">
            <v>ミックミトヤ　くのき台店</v>
          </cell>
        </row>
        <row r="3977">
          <cell r="B3977" t="str">
            <v>（有）センダ</v>
          </cell>
        </row>
        <row r="3978">
          <cell r="B3978" t="str">
            <v>ＰＥＡＣＳ　センダ</v>
          </cell>
        </row>
        <row r="3979">
          <cell r="B3979" t="str">
            <v>株式会社　マスダ</v>
          </cell>
        </row>
        <row r="3980">
          <cell r="B3980" t="str">
            <v>株式会社　伊藤電化ハウス</v>
          </cell>
        </row>
        <row r="3981">
          <cell r="B3981" t="str">
            <v>株式会社　向井電器商会</v>
          </cell>
        </row>
        <row r="3982">
          <cell r="B3982" t="str">
            <v>八木電気商会</v>
          </cell>
        </row>
        <row r="3983">
          <cell r="B3983" t="str">
            <v>株式会社フルキ</v>
          </cell>
        </row>
        <row r="3984">
          <cell r="B3984" t="str">
            <v>ユアーズ　大正店</v>
          </cell>
        </row>
        <row r="3985">
          <cell r="B3985" t="str">
            <v>Ａｉ　やまぐち</v>
          </cell>
        </row>
        <row r="3986">
          <cell r="B3986" t="str">
            <v>有限会社　イケバタ電化</v>
          </cell>
        </row>
        <row r="3987">
          <cell r="B3987" t="str">
            <v>中田電気　タニダ店</v>
          </cell>
        </row>
        <row r="3988">
          <cell r="B3988" t="str">
            <v>有限会社　フィールド</v>
          </cell>
        </row>
        <row r="3989">
          <cell r="B3989" t="str">
            <v>イマワカ電器</v>
          </cell>
        </row>
        <row r="3990">
          <cell r="B3990" t="str">
            <v>マルシン電化　点野店</v>
          </cell>
        </row>
        <row r="3991">
          <cell r="B3991" t="str">
            <v>株式会社ツボイ　香里店</v>
          </cell>
        </row>
        <row r="3992">
          <cell r="B3992" t="str">
            <v>大谷デンキ</v>
          </cell>
        </row>
        <row r="3993">
          <cell r="B3993" t="str">
            <v>有限会社ミドリシステムサービス</v>
          </cell>
        </row>
        <row r="3994">
          <cell r="B3994" t="str">
            <v>ＰＥＡＣＳ　ユキナカ</v>
          </cell>
        </row>
        <row r="3995">
          <cell r="B3995" t="str">
            <v>株式会社　森花電気商会</v>
          </cell>
        </row>
        <row r="3996">
          <cell r="B3996" t="str">
            <v>フラグシップ　イムタ</v>
          </cell>
        </row>
        <row r="3997">
          <cell r="B3997" t="str">
            <v>ＴＲＹ　ＭＵＫＡＩ</v>
          </cell>
        </row>
        <row r="3998">
          <cell r="B3998" t="str">
            <v>ミックミトヤ　ちよだ店</v>
          </cell>
        </row>
        <row r="3999">
          <cell r="B3999" t="str">
            <v>ミック　大矢船店</v>
          </cell>
        </row>
        <row r="4000">
          <cell r="B4000" t="str">
            <v>ユアーズ住吉店株阪口電化ハウス</v>
          </cell>
        </row>
        <row r="4001">
          <cell r="B4001" t="str">
            <v>フラグシップ　はせがわ</v>
          </cell>
        </row>
        <row r="4002">
          <cell r="B4002" t="str">
            <v>フレアイショップ　イナダ</v>
          </cell>
        </row>
        <row r="4003">
          <cell r="B4003" t="str">
            <v>ＰＥＡＣＳ　ハンカイ</v>
          </cell>
        </row>
        <row r="4004">
          <cell r="B4004" t="str">
            <v>Ｅｒｉｃａ・ＨＡＳＥＧＡＷＡ</v>
          </cell>
        </row>
        <row r="4005">
          <cell r="B4005" t="str">
            <v>大東・大和電器　有限会社</v>
          </cell>
        </row>
        <row r="4006">
          <cell r="B4006" t="str">
            <v>三幸電機　大東店</v>
          </cell>
        </row>
        <row r="4007">
          <cell r="B4007" t="str">
            <v>パル　ウエダ　株式会社　大東店</v>
          </cell>
        </row>
        <row r="4008">
          <cell r="B4008" t="str">
            <v>富屋電化</v>
          </cell>
        </row>
        <row r="4009">
          <cell r="B4009" t="str">
            <v>有限会社　仲尾電気商会</v>
          </cell>
        </row>
        <row r="4010">
          <cell r="B4010" t="str">
            <v>富屋電化　　　和泉丘陵支店</v>
          </cell>
        </row>
        <row r="4011">
          <cell r="B4011" t="str">
            <v>繁和電器商会　本店</v>
          </cell>
        </row>
        <row r="4012">
          <cell r="B4012" t="str">
            <v>株式会社　竹内電機商会</v>
          </cell>
        </row>
        <row r="4013">
          <cell r="B4013" t="str">
            <v>きたがわ電器</v>
          </cell>
        </row>
        <row r="4014">
          <cell r="B4014" t="str">
            <v>ミックイノウエ　伯太店</v>
          </cell>
        </row>
        <row r="4015">
          <cell r="B4015" t="str">
            <v>株式会社　西山電気</v>
          </cell>
        </row>
        <row r="4016">
          <cell r="B4016" t="str">
            <v>電化の久栄堂　箕面店</v>
          </cell>
        </row>
        <row r="4017">
          <cell r="B4017" t="str">
            <v>電化の久栄堂　あお店</v>
          </cell>
        </row>
        <row r="4018">
          <cell r="B4018" t="str">
            <v>電化の久栄堂　桜ヶ丘店</v>
          </cell>
        </row>
        <row r="4019">
          <cell r="B4019" t="str">
            <v>電化の久栄堂　東店</v>
          </cell>
        </row>
        <row r="4020">
          <cell r="B4020" t="str">
            <v>電化の久栄堂　小島店</v>
          </cell>
        </row>
        <row r="4021">
          <cell r="B4021" t="str">
            <v>井村電気　柏原店</v>
          </cell>
        </row>
        <row r="4022">
          <cell r="B4022" t="str">
            <v>中央電化チェーン　京阪店</v>
          </cell>
        </row>
        <row r="4023">
          <cell r="B4023" t="str">
            <v>株式会社　パナプラザ　ヤスノ</v>
          </cell>
        </row>
        <row r="4024">
          <cell r="B4024" t="str">
            <v>株式会社　ウィリング</v>
          </cell>
        </row>
        <row r="4025">
          <cell r="B4025" t="str">
            <v>井村電気　法善寺店</v>
          </cell>
        </row>
        <row r="4026">
          <cell r="B4026" t="str">
            <v>柏原　谷電機</v>
          </cell>
        </row>
        <row r="4027">
          <cell r="B4027" t="str">
            <v>中央電化チェーン　守口店</v>
          </cell>
        </row>
        <row r="4028">
          <cell r="B4028" t="str">
            <v>ホビータイム</v>
          </cell>
        </row>
        <row r="4029">
          <cell r="B4029" t="str">
            <v>下中電気</v>
          </cell>
        </row>
        <row r="4030">
          <cell r="B4030" t="str">
            <v>ユアーズ　八尾旭店</v>
          </cell>
        </row>
        <row r="4031">
          <cell r="B4031" t="str">
            <v>フラグシップ　ごとう</v>
          </cell>
        </row>
        <row r="4032">
          <cell r="B4032" t="str">
            <v>ミスズ電化センター</v>
          </cell>
        </row>
        <row r="4033">
          <cell r="B4033" t="str">
            <v>（株）カシワギ</v>
          </cell>
        </row>
        <row r="4034">
          <cell r="B4034" t="str">
            <v>ヤマグチデンキ</v>
          </cell>
        </row>
        <row r="4035">
          <cell r="B4035" t="str">
            <v>株式会社京谷電気</v>
          </cell>
        </row>
        <row r="4036">
          <cell r="B4036" t="str">
            <v>フラグシップ　キョウエイ</v>
          </cell>
        </row>
        <row r="4037">
          <cell r="B4037" t="str">
            <v>株式会社　ミックミトヤ</v>
          </cell>
        </row>
        <row r="4038">
          <cell r="B4038" t="str">
            <v>有限会社　黒山電器</v>
          </cell>
        </row>
        <row r="4039">
          <cell r="B4039" t="str">
            <v>ＰＥＡＣＳ　サワノ</v>
          </cell>
        </row>
        <row r="4040">
          <cell r="B4040" t="str">
            <v>ミックミトヤさやま西山台店</v>
          </cell>
        </row>
        <row r="4041">
          <cell r="B4041" t="str">
            <v>美原たつみ電器</v>
          </cell>
        </row>
        <row r="4042">
          <cell r="B4042" t="str">
            <v>（株）尾崎電機商会</v>
          </cell>
        </row>
        <row r="4043">
          <cell r="B4043" t="str">
            <v>（株）尾崎電機商会ハーティーオ</v>
          </cell>
        </row>
        <row r="4044">
          <cell r="B4044" t="str">
            <v>ＰＥＡＣＳ　つじもと</v>
          </cell>
        </row>
        <row r="4045">
          <cell r="B4045" t="str">
            <v>ＦＬＡＧＳＨＩＰ株式会社</v>
          </cell>
        </row>
        <row r="4046">
          <cell r="B4046" t="str">
            <v>ミックミトヤ　金剛店</v>
          </cell>
        </row>
        <row r="4047">
          <cell r="B4047" t="str">
            <v>株式会社　山下電器商会</v>
          </cell>
        </row>
        <row r="4048">
          <cell r="B4048" t="str">
            <v>服部電気　株式会社</v>
          </cell>
        </row>
        <row r="4049">
          <cell r="B4049" t="str">
            <v>（有）かたおかでんき　忍ケ丘店</v>
          </cell>
        </row>
        <row r="4050">
          <cell r="B4050" t="str">
            <v>服部電気　木村店</v>
          </cell>
        </row>
        <row r="4051">
          <cell r="B4051" t="str">
            <v>前川電器</v>
          </cell>
        </row>
        <row r="4052">
          <cell r="B4052" t="str">
            <v>しもたにデンキ</v>
          </cell>
        </row>
        <row r="4053">
          <cell r="B4053" t="str">
            <v>株式会社　さくら</v>
          </cell>
        </row>
        <row r="4054">
          <cell r="B4054" t="str">
            <v>交野マキノ電業</v>
          </cell>
        </row>
        <row r="4055">
          <cell r="B4055" t="str">
            <v>株式会社　辰巳電機商会　星田店</v>
          </cell>
        </row>
        <row r="4056">
          <cell r="B4056" t="str">
            <v>マスダデンキ　いわふね駅前店</v>
          </cell>
        </row>
        <row r="4057">
          <cell r="B4057" t="str">
            <v>株式会社　そうま電器　本店</v>
          </cell>
        </row>
        <row r="4058">
          <cell r="B4058" t="str">
            <v>（株）そうま電器ネスタなかむら</v>
          </cell>
        </row>
        <row r="4059">
          <cell r="B4059" t="str">
            <v>イズミ電化　倉治店</v>
          </cell>
        </row>
        <row r="4060">
          <cell r="B4060" t="str">
            <v>合同会社　フラットデンキ</v>
          </cell>
        </row>
        <row r="4061">
          <cell r="B4061" t="str">
            <v>いぬいでんき</v>
          </cell>
        </row>
        <row r="4062">
          <cell r="B4062" t="str">
            <v>株式会社さくら　青山店</v>
          </cell>
        </row>
        <row r="4063">
          <cell r="B4063" t="str">
            <v>アトムでんき</v>
          </cell>
        </row>
        <row r="4064">
          <cell r="B4064" t="str">
            <v>中央電化チェーン　淀店</v>
          </cell>
        </row>
        <row r="4065">
          <cell r="B4065" t="str">
            <v>ユアーズ　タニグチ店</v>
          </cell>
        </row>
        <row r="4066">
          <cell r="B4066" t="str">
            <v>有限会社　中央電気商会</v>
          </cell>
        </row>
        <row r="4067">
          <cell r="B4067" t="str">
            <v>有限会社　佐川電器商会</v>
          </cell>
        </row>
        <row r="4068">
          <cell r="B4068" t="str">
            <v>木原電気（株）</v>
          </cell>
        </row>
        <row r="4069">
          <cell r="B4069" t="str">
            <v>住まいるでんき館　タニグチ</v>
          </cell>
        </row>
        <row r="4070">
          <cell r="B4070" t="str">
            <v>オカベ電化</v>
          </cell>
        </row>
        <row r="4071">
          <cell r="B4071" t="str">
            <v>有限会社　オカモト電化　鳥飼店</v>
          </cell>
        </row>
        <row r="4072">
          <cell r="B4072" t="str">
            <v>株式会社電化ショップエコー</v>
          </cell>
        </row>
        <row r="4073">
          <cell r="B4073" t="str">
            <v>ＫＯＹＯ</v>
          </cell>
        </row>
        <row r="4074">
          <cell r="B4074" t="str">
            <v>ＰＥＡＣＳ　たつみ</v>
          </cell>
        </row>
        <row r="4075">
          <cell r="B4075" t="str">
            <v>スウィート・にしおか</v>
          </cell>
        </row>
        <row r="4076">
          <cell r="B4076" t="str">
            <v>株式会社ヒガシでんき</v>
          </cell>
        </row>
        <row r="4077">
          <cell r="B4077" t="str">
            <v>株式会社　サイトウ電器　本店</v>
          </cell>
        </row>
        <row r="4078">
          <cell r="B4078" t="str">
            <v>多田電気ラジオ店</v>
          </cell>
        </row>
        <row r="4079">
          <cell r="B4079" t="str">
            <v>ツネヨシ電器</v>
          </cell>
        </row>
        <row r="4080">
          <cell r="B4080" t="str">
            <v>でんきのウキタ</v>
          </cell>
        </row>
        <row r="4081">
          <cell r="B4081" t="str">
            <v>ひより電器</v>
          </cell>
        </row>
        <row r="4082">
          <cell r="B4082" t="str">
            <v>電気屋ＳＵＮ</v>
          </cell>
        </row>
        <row r="4083">
          <cell r="B4083" t="str">
            <v>株式会社　長谷川電気商会</v>
          </cell>
        </row>
        <row r="4084">
          <cell r="B4084" t="str">
            <v>ＭＳ倶楽部ヤマネ</v>
          </cell>
        </row>
        <row r="4085">
          <cell r="B4085" t="str">
            <v>スヤマ電化センター</v>
          </cell>
        </row>
        <row r="4086">
          <cell r="B4086" t="str">
            <v>有限会社　三宮電器</v>
          </cell>
        </row>
        <row r="4087">
          <cell r="B4087" t="str">
            <v>シンコー電気</v>
          </cell>
        </row>
        <row r="4088">
          <cell r="B4088" t="str">
            <v>有限会社　シンコー電気　垂水店</v>
          </cell>
        </row>
        <row r="4089">
          <cell r="B4089" t="str">
            <v>シンコーデンキ</v>
          </cell>
        </row>
        <row r="4090">
          <cell r="B4090" t="str">
            <v>有限会社　キタデンキ</v>
          </cell>
        </row>
        <row r="4091">
          <cell r="B4091" t="str">
            <v>ＭＳ倶楽部シバ</v>
          </cell>
        </row>
        <row r="4092">
          <cell r="B4092" t="str">
            <v>日本電子株式会社</v>
          </cell>
        </row>
        <row r="4093">
          <cell r="B4093" t="str">
            <v>日本電子　西鈴店</v>
          </cell>
        </row>
        <row r="4094">
          <cell r="B4094" t="str">
            <v>有限会社　マルオカ電器</v>
          </cell>
        </row>
        <row r="4095">
          <cell r="B4095" t="str">
            <v>丸山電工株式会社　有野店</v>
          </cell>
        </row>
        <row r="4096">
          <cell r="B4096" t="str">
            <v>有限会社　幸電器</v>
          </cell>
        </row>
        <row r="4097">
          <cell r="B4097" t="str">
            <v>ＣｒｅａｔｉｖｅＬｉｆｅタナカ</v>
          </cell>
        </row>
        <row r="4098">
          <cell r="B4098" t="str">
            <v>ヤマモトデンキ</v>
          </cell>
        </row>
        <row r="4099">
          <cell r="B4099" t="str">
            <v>ミツバチマークのもりもと</v>
          </cell>
        </row>
        <row r="4100">
          <cell r="B4100" t="str">
            <v>有限会社　菱田電気商会</v>
          </cell>
        </row>
        <row r="4101">
          <cell r="B4101" t="str">
            <v>木幡　電器</v>
          </cell>
        </row>
        <row r="4102">
          <cell r="B4102" t="str">
            <v>梶　デンキ</v>
          </cell>
        </row>
        <row r="4103">
          <cell r="B4103" t="str">
            <v>マサニ電気（株）伊川谷店</v>
          </cell>
        </row>
        <row r="4104">
          <cell r="B4104" t="str">
            <v>シヨーデン</v>
          </cell>
        </row>
        <row r="4105">
          <cell r="B4105" t="str">
            <v>テイクオンウイズスミモト</v>
          </cell>
        </row>
        <row r="4106">
          <cell r="B4106" t="str">
            <v>デンキノスマイル</v>
          </cell>
        </row>
        <row r="4107">
          <cell r="B4107" t="str">
            <v>株式会社　第一家電　ミドリ店</v>
          </cell>
        </row>
        <row r="4108">
          <cell r="B4108" t="str">
            <v>大喜屋電機株式会社</v>
          </cell>
        </row>
        <row r="4109">
          <cell r="B4109" t="str">
            <v>株式会社　長田無線</v>
          </cell>
        </row>
        <row r="4110">
          <cell r="B4110" t="str">
            <v>有限会社　千歳電機　五位ノ池店</v>
          </cell>
        </row>
        <row r="4111">
          <cell r="B4111" t="str">
            <v>株式会社　ミッキー電化機器</v>
          </cell>
        </row>
        <row r="4112">
          <cell r="B4112" t="str">
            <v>有限会社　山下電機商会</v>
          </cell>
        </row>
        <row r="4113">
          <cell r="B4113" t="str">
            <v>株式会社　岡田電器商会</v>
          </cell>
        </row>
        <row r="4114">
          <cell r="B4114" t="str">
            <v>有限会社　藤花電器</v>
          </cell>
        </row>
        <row r="4115">
          <cell r="B4115" t="str">
            <v>石原電器株式会社</v>
          </cell>
        </row>
        <row r="4116">
          <cell r="B4116" t="str">
            <v>妹尾電化サービス</v>
          </cell>
        </row>
        <row r="4117">
          <cell r="B4117" t="str">
            <v>岸本電機　株式会社</v>
          </cell>
        </row>
        <row r="4118">
          <cell r="B4118" t="str">
            <v>Ｃｌａｐ　アマノヤ</v>
          </cell>
        </row>
        <row r="4119">
          <cell r="B4119" t="str">
            <v>ラクティー　ダルマヤ</v>
          </cell>
        </row>
        <row r="4120">
          <cell r="B4120" t="str">
            <v>田中でんき　高砂店</v>
          </cell>
        </row>
        <row r="4121">
          <cell r="B4121" t="str">
            <v>パナライフ　ひぐま</v>
          </cell>
        </row>
        <row r="4122">
          <cell r="B4122" t="str">
            <v>加西電機</v>
          </cell>
        </row>
        <row r="4123">
          <cell r="B4123" t="str">
            <v>株式会社パナハウスごとう電化</v>
          </cell>
        </row>
        <row r="4124">
          <cell r="B4124" t="str">
            <v>アサノ電器</v>
          </cell>
        </row>
        <row r="4125">
          <cell r="B4125" t="str">
            <v>Ｐｌａｃｅ　すぎた</v>
          </cell>
        </row>
        <row r="4126">
          <cell r="B4126" t="str">
            <v>有限会社　ナカウ電化センター</v>
          </cell>
        </row>
        <row r="4127">
          <cell r="B4127" t="str">
            <v>でんきの白鷺Ｃ　クマクラ</v>
          </cell>
        </row>
        <row r="4128">
          <cell r="B4128" t="str">
            <v>クツナ無線株式会社</v>
          </cell>
        </row>
        <row r="4129">
          <cell r="B4129" t="str">
            <v>株式会社　ツムラ電器</v>
          </cell>
        </row>
        <row r="4130">
          <cell r="B4130" t="str">
            <v>株式会社ニチデン灘店</v>
          </cell>
        </row>
        <row r="4131">
          <cell r="B4131" t="str">
            <v>日正電化工業株式会社</v>
          </cell>
        </row>
        <row r="4132">
          <cell r="B4132" t="str">
            <v>日正電化工業株式会社　名谷南店</v>
          </cell>
        </row>
        <row r="4133">
          <cell r="B4133" t="str">
            <v>日正電化工業株式会社　横尾店</v>
          </cell>
        </row>
        <row r="4134">
          <cell r="B4134" t="str">
            <v>日正電化工業株式会社　セリオ店</v>
          </cell>
        </row>
        <row r="4135">
          <cell r="B4135" t="str">
            <v>デンキのヨシダ</v>
          </cell>
        </row>
        <row r="4136">
          <cell r="B4136" t="str">
            <v>有限会社　白井電化</v>
          </cell>
        </row>
        <row r="4137">
          <cell r="B4137" t="str">
            <v>Ａｒｅａ　Ｐｒｏ　よしかわ</v>
          </cell>
        </row>
        <row r="4138">
          <cell r="B4138" t="str">
            <v>電化ショップ　愛和</v>
          </cell>
        </row>
        <row r="4139">
          <cell r="B4139" t="str">
            <v>坂口電器</v>
          </cell>
        </row>
        <row r="4140">
          <cell r="B4140" t="str">
            <v>有限会社　にしだでんき</v>
          </cell>
        </row>
        <row r="4141">
          <cell r="B4141" t="str">
            <v>株式会社　三和商会</v>
          </cell>
        </row>
        <row r="4142">
          <cell r="B4142" t="str">
            <v>Ａｒｅａ　Ｐｒｏ　みやもと</v>
          </cell>
        </row>
        <row r="4143">
          <cell r="B4143" t="str">
            <v>岡本電器</v>
          </cell>
        </row>
        <row r="4144">
          <cell r="B4144" t="str">
            <v>ハートのマエダ</v>
          </cell>
        </row>
        <row r="4145">
          <cell r="B4145" t="str">
            <v>株式会社　ブライト</v>
          </cell>
        </row>
        <row r="4146">
          <cell r="B4146" t="str">
            <v>ラクティー　おおふじ</v>
          </cell>
        </row>
        <row r="4147">
          <cell r="B4147" t="str">
            <v>こまだ電器</v>
          </cell>
        </row>
        <row r="4148">
          <cell r="B4148" t="str">
            <v>マサニ電気株式会社</v>
          </cell>
        </row>
        <row r="4149">
          <cell r="B4149" t="str">
            <v>マサニ　ＨＡＴ‐ＩＮ</v>
          </cell>
        </row>
        <row r="4150">
          <cell r="B4150" t="str">
            <v>小畠章電化販売</v>
          </cell>
        </row>
        <row r="4151">
          <cell r="B4151" t="str">
            <v>三和商事株式会社</v>
          </cell>
        </row>
        <row r="4152">
          <cell r="B4152" t="str">
            <v>喜田電気商会</v>
          </cell>
        </row>
        <row r="4153">
          <cell r="B4153" t="str">
            <v>有限会社　馬部電器商会</v>
          </cell>
        </row>
        <row r="4154">
          <cell r="B4154" t="str">
            <v>有限会社　前川電機商会</v>
          </cell>
        </row>
        <row r="4155">
          <cell r="B4155" t="str">
            <v>正木電工　株式会社</v>
          </cell>
        </row>
        <row r="4156">
          <cell r="B4156" t="str">
            <v>桝本電機商会</v>
          </cell>
        </row>
        <row r="4157">
          <cell r="B4157" t="str">
            <v>松下電器</v>
          </cell>
        </row>
        <row r="4158">
          <cell r="B4158" t="str">
            <v>株式会社　美津和電器商会</v>
          </cell>
        </row>
        <row r="4159">
          <cell r="B4159" t="str">
            <v>ラクティーだいわ</v>
          </cell>
        </row>
        <row r="4160">
          <cell r="B4160" t="str">
            <v>もりさわ電器</v>
          </cell>
        </row>
        <row r="4161">
          <cell r="B4161" t="str">
            <v>さつき電器</v>
          </cell>
        </row>
        <row r="4162">
          <cell r="B4162" t="str">
            <v>株式会社　パナウイングおおつ</v>
          </cell>
        </row>
        <row r="4163">
          <cell r="B4163" t="str">
            <v>株式会社　三興テクニカ</v>
          </cell>
        </row>
        <row r="4164">
          <cell r="B4164" t="str">
            <v>株式会社　マルデン</v>
          </cell>
        </row>
        <row r="4165">
          <cell r="B4165" t="str">
            <v>有限会社　丸晶電気</v>
          </cell>
        </row>
        <row r="4166">
          <cell r="B4166" t="str">
            <v>有限会社　ニシオデンキ</v>
          </cell>
        </row>
        <row r="4167">
          <cell r="B4167" t="str">
            <v>かわぐち電気</v>
          </cell>
        </row>
        <row r="4168">
          <cell r="B4168" t="str">
            <v>ナサダ電器</v>
          </cell>
        </row>
        <row r="4169">
          <cell r="B4169" t="str">
            <v>国光デンキ</v>
          </cell>
        </row>
        <row r="4170">
          <cell r="B4170" t="str">
            <v>（株）フジデン</v>
          </cell>
        </row>
        <row r="4171">
          <cell r="B4171" t="str">
            <v>タケダ電器</v>
          </cell>
        </row>
        <row r="4172">
          <cell r="B4172" t="str">
            <v>でんきの白鷺Ｃ　ニシモト</v>
          </cell>
        </row>
        <row r="4173">
          <cell r="B4173" t="str">
            <v>井筒屋</v>
          </cell>
        </row>
        <row r="4174">
          <cell r="B4174" t="str">
            <v>Ｓｋｉｐセゴウ株式会社</v>
          </cell>
        </row>
        <row r="4175">
          <cell r="B4175" t="str">
            <v>ＰＡＮＡＰＥＰ　ハルイ</v>
          </cell>
        </row>
        <row r="4176">
          <cell r="B4176" t="str">
            <v>川越電機商会</v>
          </cell>
        </row>
        <row r="4177">
          <cell r="B4177" t="str">
            <v>クミアイ電化株式会社</v>
          </cell>
        </row>
        <row r="4178">
          <cell r="B4178" t="str">
            <v>タッチ　さざなみ</v>
          </cell>
        </row>
        <row r="4179">
          <cell r="B4179" t="str">
            <v>電化プラザ　しまたに</v>
          </cell>
        </row>
        <row r="4180">
          <cell r="B4180" t="str">
            <v>有限会社　美声堂</v>
          </cell>
        </row>
        <row r="4181">
          <cell r="B4181" t="str">
            <v>ナカヤマ家電</v>
          </cell>
        </row>
        <row r="4182">
          <cell r="B4182" t="str">
            <v>有限会社　藤岡電機商会</v>
          </cell>
        </row>
        <row r="4183">
          <cell r="B4183" t="str">
            <v>マルシンでんき</v>
          </cell>
        </row>
        <row r="4184">
          <cell r="B4184" t="str">
            <v>Ｆｒｉｅｎｄｓ　やまと</v>
          </cell>
        </row>
        <row r="4185">
          <cell r="B4185" t="str">
            <v>ウオザト　デンキ</v>
          </cell>
        </row>
        <row r="4186">
          <cell r="B4186" t="str">
            <v>オクノ　電機</v>
          </cell>
        </row>
        <row r="4187">
          <cell r="B4187" t="str">
            <v>ＭＳ倶楽部コトブキ</v>
          </cell>
        </row>
        <row r="4188">
          <cell r="B4188" t="str">
            <v>有限会社　コモリデンキ</v>
          </cell>
        </row>
        <row r="4189">
          <cell r="B4189" t="str">
            <v>増田電気店</v>
          </cell>
        </row>
        <row r="4190">
          <cell r="B4190" t="str">
            <v>株式会社　和田電波</v>
          </cell>
        </row>
        <row r="4191">
          <cell r="B4191" t="str">
            <v>株式会社　内海電化ハウス</v>
          </cell>
        </row>
        <row r="4192">
          <cell r="B4192" t="str">
            <v>有限会社　フクミヅデンキ</v>
          </cell>
        </row>
        <row r="4193">
          <cell r="B4193" t="str">
            <v>Ｐｌａｃｅ　ヤマモト</v>
          </cell>
        </row>
        <row r="4194">
          <cell r="B4194" t="str">
            <v>有限会社　室井電機</v>
          </cell>
        </row>
        <row r="4195">
          <cell r="B4195" t="str">
            <v>Ｐｌａｃｅ　おさべ</v>
          </cell>
        </row>
        <row r="4196">
          <cell r="B4196" t="str">
            <v>Ｐｌａｃｅ　たにさき</v>
          </cell>
        </row>
        <row r="4197">
          <cell r="B4197" t="str">
            <v>Ｐｌａｃｅ　やまの</v>
          </cell>
        </row>
        <row r="4198">
          <cell r="B4198" t="str">
            <v>Ｐｌａｃｅ　なるみや</v>
          </cell>
        </row>
        <row r="4199">
          <cell r="B4199" t="str">
            <v>有限会社　スエヒロデンキ</v>
          </cell>
        </row>
        <row r="4200">
          <cell r="B4200" t="str">
            <v>ラシェール　ムラセ</v>
          </cell>
        </row>
        <row r="4201">
          <cell r="B4201" t="str">
            <v>株式会社　山根電器商会</v>
          </cell>
        </row>
        <row r="4202">
          <cell r="B4202" t="str">
            <v>みずたでんき</v>
          </cell>
        </row>
        <row r="4203">
          <cell r="B4203" t="str">
            <v>稲葉電器</v>
          </cell>
        </row>
        <row r="4204">
          <cell r="B4204" t="str">
            <v>中井電器</v>
          </cell>
        </row>
        <row r="4205">
          <cell r="B4205" t="str">
            <v>Ｐｌａｃｅ　ウメモト</v>
          </cell>
        </row>
        <row r="4206">
          <cell r="B4206" t="str">
            <v>有限会社　スギヤ電化</v>
          </cell>
        </row>
        <row r="4207">
          <cell r="B4207" t="str">
            <v>（株）Ｐｌａｃｅ</v>
          </cell>
        </row>
        <row r="4208">
          <cell r="B4208" t="str">
            <v>でんきの白鷺チェーン　ホンブ</v>
          </cell>
        </row>
        <row r="4209">
          <cell r="B4209" t="str">
            <v>フナモトデンキ</v>
          </cell>
        </row>
        <row r="4210">
          <cell r="B4210" t="str">
            <v>株式会社上田電気</v>
          </cell>
        </row>
        <row r="4211">
          <cell r="B4211" t="str">
            <v>でんきはうす　ジョイ・アップ</v>
          </cell>
        </row>
        <row r="4212">
          <cell r="B4212" t="str">
            <v>Ａｒｅａ　Ｐｒｏ　イノウエ</v>
          </cell>
        </row>
        <row r="4213">
          <cell r="B4213" t="str">
            <v>Ａｒｅａ　Ｐｒｏ　フクデン</v>
          </cell>
        </row>
        <row r="4214">
          <cell r="B4214" t="str">
            <v>株式会社　富士電気商会</v>
          </cell>
        </row>
        <row r="4215">
          <cell r="B4215" t="str">
            <v>株式会社　加古川美津和電器商会</v>
          </cell>
        </row>
        <row r="4216">
          <cell r="B4216" t="str">
            <v>有限会社　山本電気商会</v>
          </cell>
        </row>
        <row r="4217">
          <cell r="B4217" t="str">
            <v>ラクテイーユーアイ</v>
          </cell>
        </row>
        <row r="4218">
          <cell r="B4218" t="str">
            <v>ラシェール　タケウチ</v>
          </cell>
        </row>
        <row r="4219">
          <cell r="B4219" t="str">
            <v>株式会社　いちわか</v>
          </cell>
        </row>
        <row r="4220">
          <cell r="B4220" t="str">
            <v>株式会社　高見電化サービス</v>
          </cell>
        </row>
        <row r="4221">
          <cell r="B4221" t="str">
            <v>ラクティー　くじゃく</v>
          </cell>
        </row>
        <row r="4222">
          <cell r="B4222" t="str">
            <v>つじばやし電器</v>
          </cell>
        </row>
        <row r="4223">
          <cell r="B4223" t="str">
            <v>橘電気商会</v>
          </cell>
        </row>
        <row r="4224">
          <cell r="B4224" t="str">
            <v>有限会社　ハナフサデンキ</v>
          </cell>
        </row>
        <row r="4225">
          <cell r="B4225" t="str">
            <v>キヨタ電器　有限会社</v>
          </cell>
        </row>
        <row r="4226">
          <cell r="B4226" t="str">
            <v>Ａｒｅａ　Ｐｒｏ　すえひろ</v>
          </cell>
        </row>
        <row r="4227">
          <cell r="B4227" t="str">
            <v>Ａｒｅａ　Ｐｒｏ　ありもと</v>
          </cell>
        </row>
        <row r="4228">
          <cell r="B4228" t="str">
            <v>有限会社　姫山電機商会</v>
          </cell>
        </row>
        <row r="4229">
          <cell r="B4229" t="str">
            <v>小森電機産業　株式会社</v>
          </cell>
        </row>
        <row r="4230">
          <cell r="B4230" t="str">
            <v>なかたに電気</v>
          </cell>
        </row>
        <row r="4231">
          <cell r="B4231" t="str">
            <v>武田電気商会</v>
          </cell>
        </row>
        <row r="4232">
          <cell r="B4232" t="str">
            <v>有限会社　いなみの</v>
          </cell>
        </row>
        <row r="4233">
          <cell r="B4233" t="str">
            <v>エリアプロ　本部</v>
          </cell>
        </row>
        <row r="4234">
          <cell r="B4234" t="str">
            <v>有限会社　ニシヤマ</v>
          </cell>
        </row>
        <row r="4235">
          <cell r="B4235" t="str">
            <v>ＷＥＬＬ　カナイ</v>
          </cell>
        </row>
        <row r="4236">
          <cell r="B4236" t="str">
            <v>キノシタデンキ</v>
          </cell>
        </row>
        <row r="4237">
          <cell r="B4237" t="str">
            <v>高雄無線</v>
          </cell>
        </row>
        <row r="4238">
          <cell r="B4238" t="str">
            <v>株式会社　布瀬電気</v>
          </cell>
        </row>
        <row r="4239">
          <cell r="B4239" t="str">
            <v>楠本電機　株式会社</v>
          </cell>
        </row>
        <row r="4240">
          <cell r="B4240" t="str">
            <v>大久保無線　岸店</v>
          </cell>
        </row>
        <row r="4241">
          <cell r="B4241" t="str">
            <v>ヤスイ</v>
          </cell>
        </row>
        <row r="4242">
          <cell r="B4242" t="str">
            <v>明神電化サービス</v>
          </cell>
        </row>
        <row r="4243">
          <cell r="B4243" t="str">
            <v>ヒロオカデンキ</v>
          </cell>
        </row>
        <row r="4244">
          <cell r="B4244" t="str">
            <v>マツイ電器有限会社</v>
          </cell>
        </row>
        <row r="4245">
          <cell r="B4245" t="str">
            <v>ルミエール　シマ</v>
          </cell>
        </row>
        <row r="4246">
          <cell r="B4246" t="str">
            <v>デンエー</v>
          </cell>
        </row>
        <row r="4247">
          <cell r="B4247" t="str">
            <v>いわくに電器</v>
          </cell>
        </row>
        <row r="4248">
          <cell r="B4248" t="str">
            <v>オオセデンキ</v>
          </cell>
        </row>
        <row r="4249">
          <cell r="B4249" t="str">
            <v>株式会社　南條デンキ</v>
          </cell>
        </row>
        <row r="4250">
          <cell r="B4250" t="str">
            <v>エアコンセンタータナカ</v>
          </cell>
        </row>
        <row r="4251">
          <cell r="B4251" t="str">
            <v>ニイデンキ</v>
          </cell>
        </row>
        <row r="4252">
          <cell r="B4252" t="str">
            <v>エイコーデンキ</v>
          </cell>
        </row>
        <row r="4253">
          <cell r="B4253" t="str">
            <v>カワサキ</v>
          </cell>
        </row>
        <row r="4254">
          <cell r="B4254" t="str">
            <v>株式会社　コスモ家電</v>
          </cell>
        </row>
        <row r="4255">
          <cell r="B4255" t="str">
            <v>ぱわーず　ＯＮＯトミタ</v>
          </cell>
        </row>
        <row r="4256">
          <cell r="B4256" t="str">
            <v>ミヤマデンキ加西</v>
          </cell>
        </row>
        <row r="4257">
          <cell r="B4257" t="str">
            <v>わくわくハウス　オーギノ</v>
          </cell>
        </row>
        <row r="4258">
          <cell r="B4258" t="str">
            <v>でんきの白鷺Ｃ　コタニ</v>
          </cell>
        </row>
        <row r="4259">
          <cell r="B4259" t="str">
            <v>モリカワ電化</v>
          </cell>
        </row>
        <row r="4260">
          <cell r="B4260" t="str">
            <v>戎電機産業　株式会社</v>
          </cell>
        </row>
        <row r="4261">
          <cell r="B4261" t="str">
            <v>でんきの白鷺Ｃ　イノウエ</v>
          </cell>
        </row>
        <row r="4262">
          <cell r="B4262" t="str">
            <v>Ｐｌａｃｅ　フジタ</v>
          </cell>
        </row>
        <row r="4263">
          <cell r="B4263" t="str">
            <v>ぱわーず　トミタやしろ</v>
          </cell>
        </row>
        <row r="4264">
          <cell r="B4264" t="str">
            <v>ぱわーず　井上</v>
          </cell>
        </row>
        <row r="4265">
          <cell r="B4265" t="str">
            <v>ぱわーず　むらかみ</v>
          </cell>
        </row>
        <row r="4266">
          <cell r="B4266" t="str">
            <v>でんきの白鷺Ｃ　スガサキ</v>
          </cell>
        </row>
        <row r="4267">
          <cell r="B4267" t="str">
            <v>株式会社　ぱわーず</v>
          </cell>
        </row>
        <row r="4268">
          <cell r="B4268" t="str">
            <v>ぱわーず　テツ</v>
          </cell>
        </row>
        <row r="4269">
          <cell r="B4269" t="str">
            <v>でんきの白鷺Ｃ　マルサン</v>
          </cell>
        </row>
        <row r="4270">
          <cell r="B4270" t="str">
            <v>岡田電気商会</v>
          </cell>
        </row>
        <row r="4271">
          <cell r="B4271" t="str">
            <v>ライフコアほりえ</v>
          </cell>
        </row>
        <row r="4272">
          <cell r="B4272" t="str">
            <v>でんきの白鷺Ｃ　本部店</v>
          </cell>
        </row>
        <row r="4273">
          <cell r="B4273" t="str">
            <v>ルミエールあかつき</v>
          </cell>
        </row>
        <row r="4274">
          <cell r="B4274" t="str">
            <v>飯田電器</v>
          </cell>
        </row>
        <row r="4275">
          <cell r="B4275" t="str">
            <v>株式会社　長谷川電機</v>
          </cell>
        </row>
        <row r="4276">
          <cell r="B4276" t="str">
            <v>米沢ラジオ商会</v>
          </cell>
        </row>
        <row r="4277">
          <cell r="B4277" t="str">
            <v>ナガオカデンキ</v>
          </cell>
        </row>
        <row r="4278">
          <cell r="B4278" t="str">
            <v>田野電機商会</v>
          </cell>
        </row>
        <row r="4279">
          <cell r="B4279" t="str">
            <v>ぱわーず　児島屋</v>
          </cell>
        </row>
        <row r="4280">
          <cell r="B4280" t="str">
            <v>ルミエール　ムラカミ</v>
          </cell>
        </row>
        <row r="4281">
          <cell r="B4281" t="str">
            <v>マツウラデンキ</v>
          </cell>
        </row>
        <row r="4282">
          <cell r="B4282" t="str">
            <v>ロータリーチェーン　春日店</v>
          </cell>
        </row>
        <row r="4283">
          <cell r="B4283" t="str">
            <v>ルミエール　フキ</v>
          </cell>
        </row>
        <row r="4284">
          <cell r="B4284" t="str">
            <v>有限会社　ランプヤ電機部</v>
          </cell>
        </row>
        <row r="4285">
          <cell r="B4285" t="str">
            <v>ぱわーず　もり</v>
          </cell>
        </row>
        <row r="4286">
          <cell r="B4286" t="str">
            <v>株式会社　ナショナル北和電器</v>
          </cell>
        </row>
        <row r="4287">
          <cell r="B4287" t="str">
            <v>新井電気店</v>
          </cell>
        </row>
        <row r="4288">
          <cell r="B4288" t="str">
            <v>竹村電気パナショップ　本店</v>
          </cell>
        </row>
        <row r="4289">
          <cell r="B4289" t="str">
            <v>株式会社　武部商会</v>
          </cell>
        </row>
        <row r="4290">
          <cell r="B4290" t="str">
            <v>上村電化</v>
          </cell>
        </row>
        <row r="4291">
          <cell r="B4291" t="str">
            <v>株式会社　ハタナカでんき</v>
          </cell>
        </row>
        <row r="4292">
          <cell r="B4292" t="str">
            <v>ウメダデンキ</v>
          </cell>
        </row>
        <row r="4293">
          <cell r="B4293" t="str">
            <v>有限会社　きたでんき</v>
          </cell>
        </row>
        <row r="4294">
          <cell r="B4294" t="str">
            <v>有限会社　コジマ電気商会</v>
          </cell>
        </row>
        <row r="4295">
          <cell r="B4295" t="str">
            <v>有限会社　ホクワ電器西登美店</v>
          </cell>
        </row>
        <row r="4296">
          <cell r="B4296" t="str">
            <v>こまひろ電気奈良店</v>
          </cell>
        </row>
        <row r="4297">
          <cell r="B4297" t="str">
            <v>エレトピア株式会社</v>
          </cell>
        </row>
        <row r="4298">
          <cell r="B4298" t="str">
            <v>パナック西の京</v>
          </cell>
        </row>
        <row r="4299">
          <cell r="B4299" t="str">
            <v>ステップ倶楽部ふれんど</v>
          </cell>
        </row>
        <row r="4300">
          <cell r="B4300" t="str">
            <v>竹村電気パナショップ　法蓮店</v>
          </cell>
        </row>
        <row r="4301">
          <cell r="B4301" t="str">
            <v>ネクスト　フジ</v>
          </cell>
        </row>
        <row r="4302">
          <cell r="B4302" t="str">
            <v>株式会社浜口電機商会泉原営業所</v>
          </cell>
        </row>
        <row r="4303">
          <cell r="B4303" t="str">
            <v>（株）中野電機店</v>
          </cell>
        </row>
        <row r="4304">
          <cell r="B4304" t="str">
            <v>有限会社　北村住設</v>
          </cell>
        </row>
        <row r="4305">
          <cell r="B4305" t="str">
            <v>こまひろでんき</v>
          </cell>
        </row>
        <row r="4306">
          <cell r="B4306" t="str">
            <v>門脇電機商会</v>
          </cell>
        </row>
        <row r="4307">
          <cell r="B4307" t="str">
            <v>中村電器</v>
          </cell>
        </row>
        <row r="4308">
          <cell r="B4308" t="str">
            <v>株式会社　パナファミリー</v>
          </cell>
        </row>
        <row r="4309">
          <cell r="B4309" t="str">
            <v>田中電業株式会社</v>
          </cell>
        </row>
        <row r="4310">
          <cell r="B4310" t="str">
            <v>株式会社　フジオパナショップ</v>
          </cell>
        </row>
        <row r="4311">
          <cell r="B4311" t="str">
            <v>田中電業株式会社あすか野店</v>
          </cell>
        </row>
        <row r="4312">
          <cell r="B4312" t="str">
            <v>いこま電化サービス</v>
          </cell>
        </row>
        <row r="4313">
          <cell r="B4313" t="str">
            <v>パナファミリー東生駒店</v>
          </cell>
        </row>
        <row r="4314">
          <cell r="B4314" t="str">
            <v>株式会社　パナックイトウ</v>
          </cell>
        </row>
        <row r="4315">
          <cell r="B4315" t="str">
            <v>株式会社　ネクスト</v>
          </cell>
        </row>
        <row r="4316">
          <cell r="B4316" t="str">
            <v>ネクスト　今小路真弓店</v>
          </cell>
        </row>
        <row r="4317">
          <cell r="B4317" t="str">
            <v>（株）まさご電機　奈良特販部</v>
          </cell>
        </row>
        <row r="4318">
          <cell r="B4318" t="str">
            <v>杉本電気</v>
          </cell>
        </row>
        <row r="4319">
          <cell r="B4319" t="str">
            <v>株式会社　高塚電気商会</v>
          </cell>
        </row>
        <row r="4320">
          <cell r="B4320" t="str">
            <v>小西電気商会</v>
          </cell>
        </row>
        <row r="4321">
          <cell r="B4321" t="str">
            <v>市平電気商会</v>
          </cell>
        </row>
        <row r="4322">
          <cell r="B4322" t="str">
            <v>Ｅ’ＳＳＴＹＬＥ三郷</v>
          </cell>
        </row>
        <row r="4323">
          <cell r="B4323" t="str">
            <v>（株）まさご電機イーズスタイル</v>
          </cell>
        </row>
        <row r="4324">
          <cell r="B4324" t="str">
            <v>株式会社　浜口電機商会本店</v>
          </cell>
        </row>
        <row r="4325">
          <cell r="B4325" t="str">
            <v>岩井電器店</v>
          </cell>
        </row>
        <row r="4326">
          <cell r="B4326" t="str">
            <v>（株）まさご電機　家電部</v>
          </cell>
        </row>
        <row r="4327">
          <cell r="B4327" t="str">
            <v>Ｅ’ＳＳＴＹＬＥ西大和</v>
          </cell>
        </row>
        <row r="4328">
          <cell r="B4328" t="str">
            <v>株式会社　まさご電機</v>
          </cell>
        </row>
        <row r="4329">
          <cell r="B4329" t="str">
            <v>（株）まさご電機　やまと特販部</v>
          </cell>
        </row>
        <row r="4330">
          <cell r="B4330" t="str">
            <v>脇岡電器</v>
          </cell>
        </row>
        <row r="4331">
          <cell r="B4331" t="str">
            <v>杉井商事株式会社電化部</v>
          </cell>
        </row>
        <row r="4332">
          <cell r="B4332" t="str">
            <v>タケウチデンキ</v>
          </cell>
        </row>
        <row r="4333">
          <cell r="B4333" t="str">
            <v>ステップ倶楽部みさお</v>
          </cell>
        </row>
        <row r="4334">
          <cell r="B4334" t="str">
            <v>ネクスト　イワタ</v>
          </cell>
        </row>
        <row r="4335">
          <cell r="B4335" t="str">
            <v>ネクスト　ＹＡＧＩ</v>
          </cell>
        </row>
        <row r="4336">
          <cell r="B4336" t="str">
            <v>株式会社　夢工房</v>
          </cell>
        </row>
        <row r="4337">
          <cell r="B4337" t="str">
            <v>ネクスト　ふじもと</v>
          </cell>
        </row>
        <row r="4338">
          <cell r="B4338" t="str">
            <v>メロディアかねとめ</v>
          </cell>
        </row>
        <row r="4339">
          <cell r="B4339" t="str">
            <v>たけむらでんき</v>
          </cell>
        </row>
        <row r="4340">
          <cell r="B4340" t="str">
            <v>株式会社　ピアール松本</v>
          </cell>
        </row>
        <row r="4341">
          <cell r="B4341" t="str">
            <v>株式会社　モリウチ</v>
          </cell>
        </row>
        <row r="4342">
          <cell r="B4342" t="str">
            <v>ピアールマツモト結崎店</v>
          </cell>
        </row>
        <row r="4343">
          <cell r="B4343" t="str">
            <v>ピアールＴ</v>
          </cell>
        </row>
        <row r="4344">
          <cell r="B4344" t="str">
            <v>たけむらでんき　マチノアカリ店</v>
          </cell>
        </row>
        <row r="4345">
          <cell r="B4345" t="str">
            <v>テンマ電気</v>
          </cell>
        </row>
        <row r="4346">
          <cell r="B4346" t="str">
            <v>メロディアしまだ</v>
          </cell>
        </row>
        <row r="4347">
          <cell r="B4347" t="str">
            <v>東平デンキ</v>
          </cell>
        </row>
        <row r="4348">
          <cell r="B4348" t="str">
            <v>上村電器</v>
          </cell>
        </row>
        <row r="4349">
          <cell r="B4349" t="str">
            <v>Ｐａｎａ工房にしむら</v>
          </cell>
        </row>
        <row r="4350">
          <cell r="B4350" t="str">
            <v>おかだでんき</v>
          </cell>
        </row>
        <row r="4351">
          <cell r="B4351" t="str">
            <v>ウエムラ電工</v>
          </cell>
        </row>
        <row r="4352">
          <cell r="B4352" t="str">
            <v>いづおか</v>
          </cell>
        </row>
        <row r="4353">
          <cell r="B4353" t="str">
            <v>株式会社ブライテクト</v>
          </cell>
        </row>
        <row r="4354">
          <cell r="B4354" t="str">
            <v>メロディアまえくぼ</v>
          </cell>
        </row>
        <row r="4355">
          <cell r="B4355" t="str">
            <v>メロディアおおたに</v>
          </cell>
        </row>
        <row r="4356">
          <cell r="B4356" t="str">
            <v>ノアパナフレンド</v>
          </cell>
        </row>
        <row r="4357">
          <cell r="B4357" t="str">
            <v>有限会社　赤坂電器</v>
          </cell>
        </row>
        <row r="4358">
          <cell r="B4358" t="str">
            <v>株式会社　カトウ電器</v>
          </cell>
        </row>
        <row r="4359">
          <cell r="B4359" t="str">
            <v>株式会社　ヒラックス２１</v>
          </cell>
        </row>
        <row r="4360">
          <cell r="B4360" t="str">
            <v>ネクスト　たにむかい</v>
          </cell>
        </row>
        <row r="4361">
          <cell r="B4361" t="str">
            <v>オクダ電機</v>
          </cell>
        </row>
        <row r="4362">
          <cell r="B4362" t="str">
            <v>株式会社パナファミリーマスオ</v>
          </cell>
        </row>
        <row r="4363">
          <cell r="B4363" t="str">
            <v>紀電チェーン　ナカハマ</v>
          </cell>
        </row>
        <row r="4364">
          <cell r="B4364" t="str">
            <v>紀電チェーン　ヤマガミ</v>
          </cell>
        </row>
        <row r="4365">
          <cell r="B4365" t="str">
            <v>紀電チェーン　西川店</v>
          </cell>
        </row>
        <row r="4366">
          <cell r="B4366" t="str">
            <v>サノデンカ</v>
          </cell>
        </row>
        <row r="4367">
          <cell r="B4367" t="str">
            <v>紀電チェーン　タキヒロ</v>
          </cell>
        </row>
        <row r="4368">
          <cell r="B4368" t="str">
            <v>株式会社ＲＴＡステーション本社</v>
          </cell>
        </row>
        <row r="4369">
          <cell r="B4369" t="str">
            <v>中野電器</v>
          </cell>
        </row>
        <row r="4370">
          <cell r="B4370" t="str">
            <v>株式会社　吹上デンキ</v>
          </cell>
        </row>
        <row r="4371">
          <cell r="B4371" t="str">
            <v>有限会社　平岡電器商会</v>
          </cell>
        </row>
        <row r="4372">
          <cell r="B4372" t="str">
            <v>有限会社　さのでんき</v>
          </cell>
        </row>
        <row r="4373">
          <cell r="B4373" t="str">
            <v>川崎電器商会</v>
          </cell>
        </row>
        <row r="4374">
          <cell r="B4374" t="str">
            <v>峠電器店</v>
          </cell>
        </row>
        <row r="4375">
          <cell r="B4375" t="str">
            <v>中筋電気商会</v>
          </cell>
        </row>
        <row r="4376">
          <cell r="B4376" t="str">
            <v>富田電器商会</v>
          </cell>
        </row>
        <row r="4377">
          <cell r="B4377" t="str">
            <v>コトブキ電気商会</v>
          </cell>
        </row>
        <row r="4378">
          <cell r="B4378" t="str">
            <v>有限会社宇野電器店</v>
          </cell>
        </row>
        <row r="4379">
          <cell r="B4379" t="str">
            <v>〆崎電化機器</v>
          </cell>
        </row>
        <row r="4380">
          <cell r="B4380" t="str">
            <v>株式会社　寺本電器商会</v>
          </cell>
        </row>
        <row r="4381">
          <cell r="B4381" t="str">
            <v>株式会社南方電気店</v>
          </cell>
        </row>
        <row r="4382">
          <cell r="B4382" t="str">
            <v>株式会社　岡野電化</v>
          </cell>
        </row>
        <row r="4383">
          <cell r="B4383" t="str">
            <v>松野電機</v>
          </cell>
        </row>
        <row r="4384">
          <cell r="B4384" t="str">
            <v>なかでんき</v>
          </cell>
        </row>
        <row r="4385">
          <cell r="B4385" t="str">
            <v>メデイアライフ鳴滝家電</v>
          </cell>
        </row>
        <row r="4386">
          <cell r="B4386" t="str">
            <v>カクタニ電器</v>
          </cell>
        </row>
        <row r="4387">
          <cell r="B4387" t="str">
            <v>ＴＯＰ１サカタ株式会社坂田商会</v>
          </cell>
        </row>
        <row r="4388">
          <cell r="B4388" t="str">
            <v>松田電器商会</v>
          </cell>
        </row>
        <row r="4389">
          <cell r="B4389" t="str">
            <v>西電化</v>
          </cell>
        </row>
        <row r="4390">
          <cell r="B4390" t="str">
            <v>きわでんき</v>
          </cell>
        </row>
        <row r="4391">
          <cell r="B4391" t="str">
            <v>田の上電業</v>
          </cell>
        </row>
        <row r="4392">
          <cell r="B4392" t="str">
            <v>有限会社　さのでんき和歌川店</v>
          </cell>
        </row>
        <row r="4393">
          <cell r="B4393" t="str">
            <v>おかでんき本店</v>
          </cell>
        </row>
        <row r="4394">
          <cell r="B4394" t="str">
            <v>西川電気商会</v>
          </cell>
        </row>
        <row r="4395">
          <cell r="B4395" t="str">
            <v>初井電器店</v>
          </cell>
        </row>
        <row r="4396">
          <cell r="B4396" t="str">
            <v>小沢電器商会</v>
          </cell>
        </row>
        <row r="4397">
          <cell r="B4397" t="str">
            <v>ヴィレジアやまだ</v>
          </cell>
        </row>
        <row r="4398">
          <cell r="B4398" t="str">
            <v>有限会社　タムラ総建</v>
          </cell>
        </row>
        <row r="4399">
          <cell r="B4399" t="str">
            <v>ナショナルショップヒロタ</v>
          </cell>
        </row>
        <row r="4400">
          <cell r="B4400" t="str">
            <v>パナショップ山中</v>
          </cell>
        </row>
        <row r="4401">
          <cell r="B4401" t="str">
            <v>有限会社ミヤタ</v>
          </cell>
        </row>
        <row r="4402">
          <cell r="B4402" t="str">
            <v>だるまやデンキ秋月店</v>
          </cell>
        </row>
        <row r="4403">
          <cell r="B4403" t="str">
            <v>株式会社　ＲＴＡ和歌山店</v>
          </cell>
        </row>
        <row r="4404">
          <cell r="B4404" t="str">
            <v>有限会社　ＲＴＡたけにし</v>
          </cell>
        </row>
        <row r="4405">
          <cell r="B4405" t="str">
            <v>浦電器店</v>
          </cell>
        </row>
        <row r="4406">
          <cell r="B4406" t="str">
            <v>ニシワキ電器二里ヶ浜店</v>
          </cell>
        </row>
        <row r="4407">
          <cell r="B4407" t="str">
            <v>平山電器</v>
          </cell>
        </row>
        <row r="4408">
          <cell r="B4408" t="str">
            <v>海瀬デンキ</v>
          </cell>
        </row>
        <row r="4409">
          <cell r="B4409" t="str">
            <v>株式会社パナット・ナパ</v>
          </cell>
        </row>
        <row r="4410">
          <cell r="B4410" t="str">
            <v>紀北電化商会</v>
          </cell>
        </row>
        <row r="4411">
          <cell r="B4411" t="str">
            <v>大谷電気株式会社　城山店</v>
          </cell>
        </row>
        <row r="4412">
          <cell r="B4412" t="str">
            <v>マルミヤデンキ</v>
          </cell>
        </row>
        <row r="4413">
          <cell r="B4413" t="str">
            <v>しょうわ</v>
          </cell>
        </row>
        <row r="4414">
          <cell r="B4414" t="str">
            <v>株式会社　大平電気店</v>
          </cell>
        </row>
        <row r="4415">
          <cell r="B4415" t="str">
            <v>株式会社堀田</v>
          </cell>
        </row>
        <row r="4416">
          <cell r="B4416" t="str">
            <v>おかでんき岩出店</v>
          </cell>
        </row>
        <row r="4417">
          <cell r="B4417" t="str">
            <v>九度山デンキ</v>
          </cell>
        </row>
        <row r="4418">
          <cell r="B4418" t="str">
            <v>ＵＧまつや</v>
          </cell>
        </row>
        <row r="4419">
          <cell r="B4419" t="str">
            <v>ＵＧアルプ</v>
          </cell>
        </row>
        <row r="4420">
          <cell r="B4420" t="str">
            <v>ＵＧマルイワ</v>
          </cell>
        </row>
        <row r="4421">
          <cell r="B4421" t="str">
            <v>紀電チェーン　紀洋</v>
          </cell>
        </row>
        <row r="4422">
          <cell r="B4422" t="str">
            <v>藤山電器店</v>
          </cell>
        </row>
        <row r="4423">
          <cell r="B4423" t="str">
            <v>ＵＧオオカブ</v>
          </cell>
        </row>
        <row r="4424">
          <cell r="B4424" t="str">
            <v>ＵＧキノシタ</v>
          </cell>
        </row>
        <row r="4425">
          <cell r="B4425" t="str">
            <v>中田電気店</v>
          </cell>
        </row>
        <row r="4426">
          <cell r="B4426" t="str">
            <v>有限会社　光星電器店</v>
          </cell>
        </row>
        <row r="4427">
          <cell r="B4427" t="str">
            <v>ＵＧニシヤマ</v>
          </cell>
        </row>
        <row r="4428">
          <cell r="B4428" t="str">
            <v>ＵＧパナック</v>
          </cell>
        </row>
        <row r="4429">
          <cell r="B4429" t="str">
            <v>ＵＧモリイ</v>
          </cell>
        </row>
        <row r="4430">
          <cell r="B4430" t="str">
            <v>宮井電器店</v>
          </cell>
        </row>
        <row r="4431">
          <cell r="B4431" t="str">
            <v>紀電チェーン　本部</v>
          </cell>
        </row>
        <row r="4432">
          <cell r="B4432" t="str">
            <v>紀電チェーン　宮原店</v>
          </cell>
        </row>
        <row r="4433">
          <cell r="B4433" t="str">
            <v>ＵＧアクティ</v>
          </cell>
        </row>
        <row r="4434">
          <cell r="B4434" t="str">
            <v>紀電チェーン　初島店</v>
          </cell>
        </row>
        <row r="4435">
          <cell r="B4435" t="str">
            <v>株式会社　ＵＧ</v>
          </cell>
        </row>
        <row r="4436">
          <cell r="B4436" t="str">
            <v>中芳電器工房　株式会社</v>
          </cell>
        </row>
        <row r="4437">
          <cell r="B4437" t="str">
            <v>ＵＧひがし</v>
          </cell>
        </row>
        <row r="4438">
          <cell r="B4438" t="str">
            <v>ＵＧコーキョー堂</v>
          </cell>
        </row>
        <row r="4439">
          <cell r="B4439" t="str">
            <v>はやし電気商会</v>
          </cell>
        </row>
        <row r="4440">
          <cell r="B4440" t="str">
            <v>ヤスダデンキ</v>
          </cell>
        </row>
        <row r="4441">
          <cell r="B4441" t="str">
            <v>ＵＧシマダ</v>
          </cell>
        </row>
        <row r="4442">
          <cell r="B4442" t="str">
            <v>（有）楠林　中紀住設</v>
          </cell>
        </row>
        <row r="4443">
          <cell r="B4443" t="str">
            <v>はやし電器</v>
          </cell>
        </row>
        <row r="4444">
          <cell r="B4444" t="str">
            <v>ＵＧパナトップ水尻店</v>
          </cell>
        </row>
        <row r="4445">
          <cell r="B4445" t="str">
            <v>ＵＧシンケ</v>
          </cell>
        </row>
        <row r="4446">
          <cell r="B4446" t="str">
            <v>ＵＧパナトップ本店</v>
          </cell>
        </row>
        <row r="4447">
          <cell r="B4447" t="str">
            <v>株式会社　伏木電器</v>
          </cell>
        </row>
        <row r="4448">
          <cell r="B4448" t="str">
            <v>夏目電器商会</v>
          </cell>
        </row>
        <row r="4449">
          <cell r="B4449" t="str">
            <v>崎山電器商会</v>
          </cell>
        </row>
        <row r="4450">
          <cell r="B4450" t="str">
            <v>ユガミデンキ</v>
          </cell>
        </row>
        <row r="4451">
          <cell r="B4451" t="str">
            <v>ＵＧタバタ</v>
          </cell>
        </row>
        <row r="4452">
          <cell r="B4452" t="str">
            <v>パナットマツヤマ</v>
          </cell>
        </row>
        <row r="4453">
          <cell r="B4453" t="str">
            <v>パナットオザキ</v>
          </cell>
        </row>
        <row r="4454">
          <cell r="B4454" t="str">
            <v>株式会社　古谷電器店</v>
          </cell>
        </row>
        <row r="4455">
          <cell r="B4455" t="str">
            <v>株式会社　アイス</v>
          </cell>
        </row>
        <row r="4456">
          <cell r="B4456" t="str">
            <v>キタハバ電気店</v>
          </cell>
        </row>
        <row r="4457">
          <cell r="B4457" t="str">
            <v>パナット　ナカセ</v>
          </cell>
        </row>
        <row r="4458">
          <cell r="B4458" t="str">
            <v>株式会社　田辺電化センター</v>
          </cell>
        </row>
        <row r="4459">
          <cell r="B4459" t="str">
            <v>ミナミ電気商会</v>
          </cell>
        </row>
        <row r="4460">
          <cell r="B4460" t="str">
            <v>紀電チェーン　コイズミ</v>
          </cell>
        </row>
        <row r="4461">
          <cell r="B4461" t="str">
            <v>タマキ電器</v>
          </cell>
        </row>
        <row r="4462">
          <cell r="B4462" t="str">
            <v>にこにこ電化サービス</v>
          </cell>
        </row>
        <row r="4463">
          <cell r="B4463" t="str">
            <v>ＦＤたかはし</v>
          </cell>
        </row>
        <row r="4464">
          <cell r="B4464" t="str">
            <v>パナットミヤコヤ</v>
          </cell>
        </row>
        <row r="4465">
          <cell r="B4465" t="str">
            <v>エフディフツク</v>
          </cell>
        </row>
        <row r="4466">
          <cell r="B4466" t="str">
            <v>稗田無線</v>
          </cell>
        </row>
        <row r="4467">
          <cell r="B4467" t="str">
            <v>有限会社　パナット田辺</v>
          </cell>
        </row>
        <row r="4468">
          <cell r="B4468" t="str">
            <v>パナットナカマツ</v>
          </cell>
        </row>
        <row r="4469">
          <cell r="B4469" t="str">
            <v>パナット　フカミ</v>
          </cell>
        </row>
        <row r="4470">
          <cell r="B4470" t="str">
            <v>パナポートショウジ</v>
          </cell>
        </row>
        <row r="4471">
          <cell r="B4471" t="str">
            <v>クニモト電器</v>
          </cell>
        </row>
        <row r="4472">
          <cell r="B4472" t="str">
            <v>パナットおぐら</v>
          </cell>
        </row>
        <row r="4473">
          <cell r="B4473" t="str">
            <v>福岡電器店</v>
          </cell>
        </row>
        <row r="4474">
          <cell r="B4474" t="str">
            <v>株式会社　タニグチ電器</v>
          </cell>
        </row>
        <row r="4475">
          <cell r="B4475" t="str">
            <v>クリヤ電器</v>
          </cell>
        </row>
        <row r="4476">
          <cell r="B4476" t="str">
            <v>アートラジオ商会</v>
          </cell>
        </row>
        <row r="4477">
          <cell r="B4477" t="str">
            <v>竹内電器</v>
          </cell>
        </row>
        <row r="4478">
          <cell r="B4478" t="str">
            <v>クボデンキ店</v>
          </cell>
        </row>
        <row r="4479">
          <cell r="B4479" t="str">
            <v>水本電化店</v>
          </cell>
        </row>
        <row r="4480">
          <cell r="B4480" t="str">
            <v>有限会社　中村電気店</v>
          </cell>
        </row>
        <row r="4481">
          <cell r="B4481" t="str">
            <v>西村電機店</v>
          </cell>
        </row>
        <row r="4482">
          <cell r="B4482" t="str">
            <v>パナットマツシタ</v>
          </cell>
        </row>
        <row r="4483">
          <cell r="B4483" t="str">
            <v>タテキデンキ</v>
          </cell>
        </row>
        <row r="4484">
          <cell r="B4484" t="str">
            <v>カシオデンキ店</v>
          </cell>
        </row>
        <row r="4485">
          <cell r="B4485" t="str">
            <v>関谷電器店</v>
          </cell>
        </row>
        <row r="4486">
          <cell r="B4486" t="str">
            <v>有限会社桃井電器店</v>
          </cell>
        </row>
        <row r="4487">
          <cell r="B4487" t="str">
            <v>電化ショップチャイム</v>
          </cell>
        </row>
        <row r="4488">
          <cell r="B4488" t="str">
            <v>有限会社　姫村電器商会［大工］</v>
          </cell>
        </row>
        <row r="4489">
          <cell r="B4489" t="str">
            <v>パナックむらかみ</v>
          </cell>
        </row>
        <row r="4490">
          <cell r="B4490" t="str">
            <v>パナックいのうえ</v>
          </cell>
        </row>
        <row r="4491">
          <cell r="B4491" t="str">
            <v>八百谷商事有限会社</v>
          </cell>
        </row>
        <row r="4492">
          <cell r="B4492" t="str">
            <v>オギハラ電器有限会社</v>
          </cell>
        </row>
        <row r="4493">
          <cell r="B4493" t="str">
            <v>株式会社　八百谷時計電器店</v>
          </cell>
        </row>
        <row r="4494">
          <cell r="B4494" t="str">
            <v>有限会社　中谷時計電器商会</v>
          </cell>
        </row>
        <row r="4495">
          <cell r="B4495" t="str">
            <v>パナックたなか</v>
          </cell>
        </row>
        <row r="4496">
          <cell r="B4496" t="str">
            <v>パナックたなか若桜店</v>
          </cell>
        </row>
        <row r="4497">
          <cell r="B4497" t="str">
            <v>ニューウェーブ電視館</v>
          </cell>
        </row>
        <row r="4498">
          <cell r="B4498" t="str">
            <v>ニューウェーブ電視館　北条店</v>
          </cell>
        </row>
        <row r="4499">
          <cell r="B4499" t="str">
            <v>タナカ電器［倉吉］</v>
          </cell>
        </row>
        <row r="4500">
          <cell r="B4500" t="str">
            <v>（有）ハヤシ電器</v>
          </cell>
        </row>
        <row r="4501">
          <cell r="B4501" t="str">
            <v>パナックごとう</v>
          </cell>
        </row>
        <row r="4502">
          <cell r="B4502" t="str">
            <v>パナックだいでん</v>
          </cell>
        </row>
        <row r="4503">
          <cell r="B4503" t="str">
            <v>富盛電器店</v>
          </cell>
        </row>
        <row r="4504">
          <cell r="B4504" t="str">
            <v>でんき屋つのだ</v>
          </cell>
        </row>
        <row r="4505">
          <cell r="B4505" t="str">
            <v>おおたでんき</v>
          </cell>
        </row>
        <row r="4506">
          <cell r="B4506" t="str">
            <v>有限会社竹内電器設備［円通寺］</v>
          </cell>
        </row>
        <row r="4507">
          <cell r="B4507" t="str">
            <v>でんきやひらい</v>
          </cell>
        </row>
        <row r="4508">
          <cell r="B4508" t="str">
            <v>カドヤ電設株式会社</v>
          </cell>
        </row>
        <row r="4509">
          <cell r="B4509" t="str">
            <v>有限会社　家電のきのした</v>
          </cell>
        </row>
        <row r="4510">
          <cell r="B4510" t="str">
            <v>有限会社　ダイコー電機</v>
          </cell>
        </row>
        <row r="4511">
          <cell r="B4511" t="str">
            <v>河口電器産業株式会社</v>
          </cell>
        </row>
        <row r="4512">
          <cell r="B4512" t="str">
            <v>有限会社　盛山電気商会</v>
          </cell>
        </row>
        <row r="4513">
          <cell r="B4513" t="str">
            <v>でんでん谷口店</v>
          </cell>
        </row>
        <row r="4514">
          <cell r="B4514" t="str">
            <v>北原商事株式会社</v>
          </cell>
        </row>
        <row r="4515">
          <cell r="B4515" t="str">
            <v>（有）長谷川電器サービス</v>
          </cell>
        </row>
        <row r="4516">
          <cell r="B4516" t="str">
            <v>パナックやすよし</v>
          </cell>
        </row>
        <row r="4517">
          <cell r="B4517" t="str">
            <v>有限会社　外村電器</v>
          </cell>
        </row>
        <row r="4518">
          <cell r="B4518" t="str">
            <v>有限会社　二和電器商会</v>
          </cell>
        </row>
        <row r="4519">
          <cell r="B4519" t="str">
            <v>ホソダデンキ商会</v>
          </cell>
        </row>
        <row r="4520">
          <cell r="B4520" t="str">
            <v>（有）武良電器</v>
          </cell>
        </row>
        <row r="4521">
          <cell r="B4521" t="str">
            <v>パナックＷｉｎｇワタナベ</v>
          </cell>
        </row>
        <row r="4522">
          <cell r="B4522" t="str">
            <v>有限会社　かやのテレビ</v>
          </cell>
        </row>
        <row r="4523">
          <cell r="B4523" t="str">
            <v>有限会社　渡辺電器</v>
          </cell>
        </row>
        <row r="4524">
          <cell r="B4524" t="str">
            <v>システムプラザはしもと</v>
          </cell>
        </row>
        <row r="4525">
          <cell r="B4525" t="str">
            <v>有限会社　植田商会</v>
          </cell>
        </row>
        <row r="4526">
          <cell r="B4526" t="str">
            <v>マツモト電器</v>
          </cell>
        </row>
        <row r="4527">
          <cell r="B4527" t="str">
            <v>有限会社　林電器</v>
          </cell>
        </row>
        <row r="4528">
          <cell r="B4528" t="str">
            <v>有限会社　福間電器店</v>
          </cell>
        </row>
        <row r="4529">
          <cell r="B4529" t="str">
            <v>有限会社　松本デンキ店</v>
          </cell>
        </row>
        <row r="4530">
          <cell r="B4530" t="str">
            <v>有限会社　荒島電器</v>
          </cell>
        </row>
        <row r="4531">
          <cell r="B4531" t="str">
            <v>有限会社　水谷電業社</v>
          </cell>
        </row>
        <row r="4532">
          <cell r="B4532" t="str">
            <v>ダイナミック産業有限会社</v>
          </cell>
        </row>
        <row r="4533">
          <cell r="B4533" t="str">
            <v>有限会社　共栄工業</v>
          </cell>
        </row>
        <row r="4534">
          <cell r="B4534" t="str">
            <v>ヴィヴィアン有限会社</v>
          </cell>
        </row>
        <row r="4535">
          <cell r="B4535" t="str">
            <v>三松電機パーツ有限会社</v>
          </cell>
        </row>
        <row r="4536">
          <cell r="B4536" t="str">
            <v>有限会社和光電気商会　本店</v>
          </cell>
        </row>
        <row r="4537">
          <cell r="B4537" t="str">
            <v>有限会社　電化のワコー</v>
          </cell>
        </row>
        <row r="4538">
          <cell r="B4538" t="str">
            <v>有限会社　竹内電気</v>
          </cell>
        </row>
        <row r="4539">
          <cell r="B4539" t="str">
            <v>トキワ電気店</v>
          </cell>
        </row>
        <row r="4540">
          <cell r="B4540" t="str">
            <v>岩成電器</v>
          </cell>
        </row>
        <row r="4541">
          <cell r="B4541" t="str">
            <v>パナックみかみ</v>
          </cell>
        </row>
        <row r="4542">
          <cell r="B4542" t="str">
            <v>有限会社　中尾電機店</v>
          </cell>
        </row>
        <row r="4543">
          <cell r="B4543" t="str">
            <v>加納商事</v>
          </cell>
        </row>
        <row r="4544">
          <cell r="B4544" t="str">
            <v>パナックおおさこ</v>
          </cell>
        </row>
        <row r="4545">
          <cell r="B4545" t="str">
            <v>パナックアサヒ</v>
          </cell>
        </row>
        <row r="4546">
          <cell r="B4546" t="str">
            <v>有限会社　足立電気商会</v>
          </cell>
        </row>
        <row r="4547">
          <cell r="B4547" t="str">
            <v>有限会社　山洋電機商会</v>
          </cell>
        </row>
        <row r="4548">
          <cell r="B4548" t="str">
            <v>パナックやくも</v>
          </cell>
        </row>
        <row r="4549">
          <cell r="B4549" t="str">
            <v>大西電機</v>
          </cell>
        </row>
        <row r="4550">
          <cell r="B4550" t="str">
            <v>マルエーデンキ</v>
          </cell>
        </row>
        <row r="4551">
          <cell r="B4551" t="str">
            <v>メディアハウスイケブチ</v>
          </cell>
        </row>
        <row r="4552">
          <cell r="B4552" t="str">
            <v>ライブデンキ</v>
          </cell>
        </row>
        <row r="4553">
          <cell r="B4553" t="str">
            <v>アルファいいつか</v>
          </cell>
        </row>
        <row r="4554">
          <cell r="B4554" t="str">
            <v>パナックふじはら</v>
          </cell>
        </row>
        <row r="4555">
          <cell r="B4555" t="str">
            <v>ハナダ電器</v>
          </cell>
        </row>
        <row r="4556">
          <cell r="B4556" t="str">
            <v>有限会社　北村電機ストアー</v>
          </cell>
        </row>
        <row r="4557">
          <cell r="B4557" t="str">
            <v>有限会社　フジ電器</v>
          </cell>
        </row>
        <row r="4558">
          <cell r="B4558" t="str">
            <v>今岡電化ストアー</v>
          </cell>
        </row>
        <row r="4559">
          <cell r="B4559" t="str">
            <v>オクイ電器</v>
          </cell>
        </row>
        <row r="4560">
          <cell r="B4560" t="str">
            <v>北村電機ストアー小田タケシタ店</v>
          </cell>
        </row>
        <row r="4561">
          <cell r="B4561" t="str">
            <v>（有）ズーム</v>
          </cell>
        </row>
        <row r="4562">
          <cell r="B4562" t="str">
            <v>吉田電器</v>
          </cell>
        </row>
        <row r="4563">
          <cell r="B4563" t="str">
            <v>板垣電器店</v>
          </cell>
        </row>
        <row r="4564">
          <cell r="B4564" t="str">
            <v>北村電機ストアー　大野店</v>
          </cell>
        </row>
        <row r="4565">
          <cell r="B4565" t="str">
            <v>北村電機ストアー　塩冶後藤店</v>
          </cell>
        </row>
        <row r="4566">
          <cell r="B4566" t="str">
            <v>有限会社　豊商事</v>
          </cell>
        </row>
        <row r="4567">
          <cell r="B4567" t="str">
            <v>（有）ユウデン</v>
          </cell>
        </row>
        <row r="4568">
          <cell r="B4568" t="str">
            <v>Ｅ＆Ｅうるでん</v>
          </cell>
        </row>
        <row r="4569">
          <cell r="B4569" t="str">
            <v>水間電器大田店</v>
          </cell>
        </row>
        <row r="4570">
          <cell r="B4570" t="str">
            <v>モリイデンキ</v>
          </cell>
        </row>
        <row r="4571">
          <cell r="B4571" t="str">
            <v>ユウナガ電器</v>
          </cell>
        </row>
        <row r="4572">
          <cell r="B4572" t="str">
            <v>飯田電器</v>
          </cell>
        </row>
        <row r="4573">
          <cell r="B4573" t="str">
            <v>全野電器店　祖式店</v>
          </cell>
        </row>
        <row r="4574">
          <cell r="B4574" t="str">
            <v>全野電器店　大田店</v>
          </cell>
        </row>
        <row r="4575">
          <cell r="B4575" t="str">
            <v>パナックみはら</v>
          </cell>
        </row>
        <row r="4576">
          <cell r="B4576" t="str">
            <v>有限会社　トビタデンキ</v>
          </cell>
        </row>
        <row r="4577">
          <cell r="B4577" t="str">
            <v>アドバンス　サエキ</v>
          </cell>
        </row>
        <row r="4578">
          <cell r="B4578" t="str">
            <v>ダイニ電工株式会社</v>
          </cell>
        </row>
        <row r="4579">
          <cell r="B4579" t="str">
            <v>白石電器</v>
          </cell>
        </row>
        <row r="4580">
          <cell r="B4580" t="str">
            <v>フクマデンキ</v>
          </cell>
        </row>
        <row r="4581">
          <cell r="B4581" t="str">
            <v>有限会社　清水電器　　［粕渕］</v>
          </cell>
        </row>
        <row r="4582">
          <cell r="B4582" t="str">
            <v>山陰冷暖株式会社</v>
          </cell>
        </row>
        <row r="4583">
          <cell r="B4583" t="str">
            <v>まつの駅前店</v>
          </cell>
        </row>
        <row r="4584">
          <cell r="B4584" t="str">
            <v>サントウ電機</v>
          </cell>
        </row>
        <row r="4585">
          <cell r="B4585" t="str">
            <v>有限会社　もりでん</v>
          </cell>
        </row>
        <row r="4586">
          <cell r="B4586" t="str">
            <v>直江デンキ</v>
          </cell>
        </row>
        <row r="4587">
          <cell r="B4587" t="str">
            <v>有限会社　電菱センター</v>
          </cell>
        </row>
        <row r="4588">
          <cell r="B4588" t="str">
            <v>パナックしながわ</v>
          </cell>
        </row>
        <row r="4589">
          <cell r="B4589" t="str">
            <v>パナックうめづ</v>
          </cell>
        </row>
        <row r="4590">
          <cell r="B4590" t="str">
            <v>でんきや</v>
          </cell>
        </row>
        <row r="4591">
          <cell r="B4591" t="str">
            <v>パナックおきた</v>
          </cell>
        </row>
        <row r="4592">
          <cell r="B4592" t="str">
            <v>ファミリーショップオカモト</v>
          </cell>
        </row>
        <row r="4593">
          <cell r="B4593" t="str">
            <v>株式会社　つかだ</v>
          </cell>
        </row>
        <row r="4594">
          <cell r="B4594" t="str">
            <v>児玉電器店</v>
          </cell>
        </row>
        <row r="4595">
          <cell r="B4595" t="str">
            <v>電化ハウスたかがき</v>
          </cell>
        </row>
        <row r="4596">
          <cell r="B4596" t="str">
            <v>有限会社　いまみや電器</v>
          </cell>
        </row>
        <row r="4597">
          <cell r="B4597" t="str">
            <v>合資会社　双葉電機商会</v>
          </cell>
        </row>
        <row r="4598">
          <cell r="B4598" t="str">
            <v>有限会社　福原電気商会</v>
          </cell>
        </row>
        <row r="4599">
          <cell r="B4599" t="str">
            <v>有限会社　アルファー２１</v>
          </cell>
        </row>
        <row r="4600">
          <cell r="B4600" t="str">
            <v>有限会社パナソニック・ライフ</v>
          </cell>
        </row>
        <row r="4601">
          <cell r="B4601" t="str">
            <v>ようでん</v>
          </cell>
        </row>
        <row r="4602">
          <cell r="B4602" t="str">
            <v>ようでん津和野店</v>
          </cell>
        </row>
        <row r="4603">
          <cell r="B4603" t="str">
            <v>有限会社　松前電気商会</v>
          </cell>
        </row>
        <row r="4604">
          <cell r="B4604" t="str">
            <v>有限会社　ふれあいらんどなかの</v>
          </cell>
        </row>
        <row r="4605">
          <cell r="B4605" t="str">
            <v>ようでん浜田店</v>
          </cell>
        </row>
        <row r="4606">
          <cell r="B4606" t="str">
            <v>スマイル電器おおば</v>
          </cell>
        </row>
        <row r="4607">
          <cell r="B4607" t="str">
            <v>パナックみはら</v>
          </cell>
        </row>
        <row r="4608">
          <cell r="B4608" t="str">
            <v>有限会社　トビタデンキ</v>
          </cell>
        </row>
        <row r="4609">
          <cell r="B4609" t="str">
            <v>アドバンス　サエキ</v>
          </cell>
        </row>
        <row r="4610">
          <cell r="B4610" t="str">
            <v>ダイニ電工株式会社</v>
          </cell>
        </row>
        <row r="4611">
          <cell r="B4611" t="str">
            <v>児玉電器店</v>
          </cell>
        </row>
        <row r="4612">
          <cell r="B4612" t="str">
            <v>グランド円山店</v>
          </cell>
        </row>
        <row r="4613">
          <cell r="B4613" t="str">
            <v>グランド津島店</v>
          </cell>
        </row>
        <row r="4614">
          <cell r="B4614" t="str">
            <v>グランドヨシオカ店</v>
          </cell>
        </row>
        <row r="4615">
          <cell r="B4615" t="str">
            <v>グランド倉敷庄店</v>
          </cell>
        </row>
        <row r="4616">
          <cell r="B4616" t="str">
            <v>グランド本部</v>
          </cell>
        </row>
        <row r="4617">
          <cell r="B4617" t="str">
            <v>堀電化サービス</v>
          </cell>
        </row>
        <row r="4618">
          <cell r="B4618" t="str">
            <v>清原テレビ電器商会</v>
          </cell>
        </row>
        <row r="4619">
          <cell r="B4619" t="str">
            <v>塩津テレビ電器商会</v>
          </cell>
        </row>
        <row r="4620">
          <cell r="B4620" t="str">
            <v>内田電気</v>
          </cell>
        </row>
        <row r="4621">
          <cell r="B4621" t="str">
            <v>（株）ぱなでんか</v>
          </cell>
        </row>
        <row r="4622">
          <cell r="B4622" t="str">
            <v>小川電器</v>
          </cell>
        </row>
        <row r="4623">
          <cell r="B4623" t="str">
            <v>（株）中国電器</v>
          </cell>
        </row>
        <row r="4624">
          <cell r="B4624" t="str">
            <v>ＳＨＧ　すぎもと備前店</v>
          </cell>
        </row>
        <row r="4625">
          <cell r="B4625" t="str">
            <v>有限会社山陽電器研究所</v>
          </cell>
        </row>
        <row r="4626">
          <cell r="B4626" t="str">
            <v>アポロちぇーん三石店</v>
          </cell>
        </row>
        <row r="4627">
          <cell r="B4627" t="str">
            <v>アポロちぇーん吉永店</v>
          </cell>
        </row>
        <row r="4628">
          <cell r="B4628" t="str">
            <v>リブ　タケハラ</v>
          </cell>
        </row>
        <row r="4629">
          <cell r="B4629" t="str">
            <v>（有）カミモト電機</v>
          </cell>
        </row>
        <row r="4630">
          <cell r="B4630" t="str">
            <v>あっとホーム</v>
          </cell>
        </row>
        <row r="4631">
          <cell r="B4631" t="str">
            <v>アポロちぇーん玉野中央店</v>
          </cell>
        </row>
        <row r="4632">
          <cell r="B4632" t="str">
            <v>アポロちぇーん富山店</v>
          </cell>
        </row>
        <row r="4633">
          <cell r="B4633" t="str">
            <v>アポロちぇーん藤原店</v>
          </cell>
        </row>
        <row r="4634">
          <cell r="B4634" t="str">
            <v>アポロちぇーん西大寺店</v>
          </cell>
        </row>
        <row r="4635">
          <cell r="B4635" t="str">
            <v>アポロちぇーん長尾店</v>
          </cell>
        </row>
        <row r="4636">
          <cell r="B4636" t="str">
            <v>アポロちぇーん本部</v>
          </cell>
        </row>
        <row r="4637">
          <cell r="B4637" t="str">
            <v>電器のでん助</v>
          </cell>
        </row>
        <row r="4638">
          <cell r="B4638" t="str">
            <v>有限会社ビナン</v>
          </cell>
        </row>
        <row r="4639">
          <cell r="B4639" t="str">
            <v>宇田電器店</v>
          </cell>
        </row>
        <row r="4640">
          <cell r="B4640" t="str">
            <v>有限会社　安川商店</v>
          </cell>
        </row>
        <row r="4641">
          <cell r="B4641" t="str">
            <v>安川商店　グリーン店</v>
          </cell>
        </row>
        <row r="4642">
          <cell r="B4642" t="str">
            <v>アトム電器みどり町店</v>
          </cell>
        </row>
        <row r="4643">
          <cell r="B4643" t="str">
            <v>アポロちぇーん光南台店</v>
          </cell>
        </row>
        <row r="4644">
          <cell r="B4644" t="str">
            <v>サンホープ</v>
          </cell>
        </row>
        <row r="4645">
          <cell r="B4645" t="str">
            <v>ナカノテック（有）</v>
          </cell>
        </row>
        <row r="4646">
          <cell r="B4646" t="str">
            <v>住まいるネット東畦店</v>
          </cell>
        </row>
        <row r="4647">
          <cell r="B4647" t="str">
            <v>（株）コスモ電器</v>
          </cell>
        </row>
        <row r="4648">
          <cell r="B4648" t="str">
            <v>アポロちぇーん長船店</v>
          </cell>
        </row>
        <row r="4649">
          <cell r="B4649" t="str">
            <v>さんでん赤坂</v>
          </cell>
        </row>
        <row r="4650">
          <cell r="B4650" t="str">
            <v>ワタナベデンキ</v>
          </cell>
        </row>
        <row r="4651">
          <cell r="B4651" t="str">
            <v>光山電機店</v>
          </cell>
        </row>
        <row r="4652">
          <cell r="B4652" t="str">
            <v>ＮＳ：タカハラ</v>
          </cell>
        </row>
        <row r="4653">
          <cell r="B4653" t="str">
            <v>（有）中塚電器</v>
          </cell>
        </row>
        <row r="4654">
          <cell r="B4654" t="str">
            <v>有限会社　作州電器津山店</v>
          </cell>
        </row>
        <row r="4655">
          <cell r="B4655" t="str">
            <v>あいでんコバヤシ津山店</v>
          </cell>
        </row>
        <row r="4656">
          <cell r="B4656" t="str">
            <v>あいでん本部</v>
          </cell>
        </row>
        <row r="4657">
          <cell r="B4657" t="str">
            <v>あいでんイシムラ店</v>
          </cell>
        </row>
        <row r="4658">
          <cell r="B4658" t="str">
            <v>あいでんエダ店</v>
          </cell>
        </row>
        <row r="4659">
          <cell r="B4659" t="str">
            <v>あいでんコクマイ店</v>
          </cell>
        </row>
        <row r="4660">
          <cell r="B4660" t="str">
            <v>コダニデンキ</v>
          </cell>
        </row>
        <row r="4661">
          <cell r="B4661" t="str">
            <v>あいでんテシマ店</v>
          </cell>
        </row>
        <row r="4662">
          <cell r="B4662" t="str">
            <v>長谷部電機店</v>
          </cell>
        </row>
        <row r="4663">
          <cell r="B4663" t="str">
            <v>森田電器</v>
          </cell>
        </row>
        <row r="4664">
          <cell r="B4664" t="str">
            <v>あいでんセノオ店</v>
          </cell>
        </row>
        <row r="4665">
          <cell r="B4665" t="str">
            <v>あいでんコバヤシ店</v>
          </cell>
        </row>
        <row r="4666">
          <cell r="B4666" t="str">
            <v>作州電器　勝央店</v>
          </cell>
        </row>
        <row r="4667">
          <cell r="B4667" t="str">
            <v>あいでんフジワラ店</v>
          </cell>
        </row>
        <row r="4668">
          <cell r="B4668" t="str">
            <v>株式会社ヒラオカ</v>
          </cell>
        </row>
        <row r="4669">
          <cell r="B4669" t="str">
            <v>ワールド２１妹尾店</v>
          </cell>
        </row>
        <row r="4670">
          <cell r="B4670" t="str">
            <v>住まいるネット高松店</v>
          </cell>
        </row>
        <row r="4671">
          <cell r="B4671" t="str">
            <v>住まいるネット庭瀬店</v>
          </cell>
        </row>
        <row r="4672">
          <cell r="B4672" t="str">
            <v>ＳＨＧ　茶屋町店</v>
          </cell>
        </row>
        <row r="4673">
          <cell r="B4673" t="str">
            <v>ＳＨＧ</v>
          </cell>
        </row>
        <row r="4674">
          <cell r="B4674" t="str">
            <v>ピトレ　あさはら</v>
          </cell>
        </row>
        <row r="4675">
          <cell r="B4675" t="str">
            <v>内田電化社</v>
          </cell>
        </row>
        <row r="4676">
          <cell r="B4676" t="str">
            <v>小野電化サービス</v>
          </cell>
        </row>
        <row r="4677">
          <cell r="B4677" t="str">
            <v>住まいるネット倉敷大高店</v>
          </cell>
        </row>
        <row r="4678">
          <cell r="B4678" t="str">
            <v>住まいるネット倉敷インター店</v>
          </cell>
        </row>
        <row r="4679">
          <cell r="B4679" t="str">
            <v>住まいるネット茶屋町店</v>
          </cell>
        </row>
        <row r="4680">
          <cell r="B4680" t="str">
            <v>デンエー水江店</v>
          </cell>
        </row>
        <row r="4681">
          <cell r="B4681" t="str">
            <v>中野電器株式会社　倉敷</v>
          </cell>
        </row>
        <row r="4682">
          <cell r="B4682" t="str">
            <v>住まいるネット浜ノ茶屋店</v>
          </cell>
        </row>
        <row r="4683">
          <cell r="B4683" t="str">
            <v>住まいるネット粒江店</v>
          </cell>
        </row>
        <row r="4684">
          <cell r="B4684" t="str">
            <v>住まいるネット倉敷川西町店</v>
          </cell>
        </row>
        <row r="4685">
          <cell r="B4685" t="str">
            <v>ＳＨＧ　倉敷店</v>
          </cell>
        </row>
        <row r="4686">
          <cell r="B4686" t="str">
            <v>でんきの　うの</v>
          </cell>
        </row>
        <row r="4687">
          <cell r="B4687" t="str">
            <v>ＳＨＧ　倉敷松島店</v>
          </cell>
        </row>
        <row r="4688">
          <cell r="B4688" t="str">
            <v>浅田電器</v>
          </cell>
        </row>
        <row r="4689">
          <cell r="B4689" t="str">
            <v>デンエー水島店</v>
          </cell>
        </row>
        <row r="4690">
          <cell r="B4690" t="str">
            <v>デンエー連島店</v>
          </cell>
        </row>
        <row r="4691">
          <cell r="B4691" t="str">
            <v>（株）デンエー　カック倉敷</v>
          </cell>
        </row>
        <row r="4692">
          <cell r="B4692" t="str">
            <v>相生デンキ（株）</v>
          </cell>
        </row>
        <row r="4693">
          <cell r="B4693" t="str">
            <v>赤沢商店支店</v>
          </cell>
        </row>
        <row r="4694">
          <cell r="B4694" t="str">
            <v>デンエー上成店</v>
          </cell>
        </row>
        <row r="4695">
          <cell r="B4695" t="str">
            <v>守屋電器</v>
          </cell>
        </row>
        <row r="4696">
          <cell r="B4696" t="str">
            <v>ＳＨＧ　児島店</v>
          </cell>
        </row>
        <row r="4697">
          <cell r="B4697" t="str">
            <v>（有）エイコー電器</v>
          </cell>
        </row>
        <row r="4698">
          <cell r="B4698" t="str">
            <v>（有）すがの電器</v>
          </cell>
        </row>
        <row r="4699">
          <cell r="B4699" t="str">
            <v>ワールド２１第一店</v>
          </cell>
        </row>
        <row r="4700">
          <cell r="B4700" t="str">
            <v>（有）原ラジオ商会</v>
          </cell>
        </row>
        <row r="4701">
          <cell r="B4701" t="str">
            <v>ワールド２１アカサキ店</v>
          </cell>
        </row>
        <row r="4702">
          <cell r="B4702" t="str">
            <v>ワールド２１鷲羽店</v>
          </cell>
        </row>
        <row r="4703">
          <cell r="B4703" t="str">
            <v>ワールド２１下の町店</v>
          </cell>
        </row>
        <row r="4704">
          <cell r="B4704" t="str">
            <v>ワールド２１城店</v>
          </cell>
        </row>
        <row r="4705">
          <cell r="B4705" t="str">
            <v>（株）ワールド２１</v>
          </cell>
        </row>
        <row r="4706">
          <cell r="B4706" t="str">
            <v>株式会社　住まいるネット　本部</v>
          </cell>
        </row>
        <row r="4707">
          <cell r="B4707" t="str">
            <v>住まいるネット中央店</v>
          </cell>
        </row>
        <row r="4708">
          <cell r="B4708" t="str">
            <v>住まいるネット門田店</v>
          </cell>
        </row>
        <row r="4709">
          <cell r="B4709" t="str">
            <v>井村デンキ商会</v>
          </cell>
        </row>
        <row r="4710">
          <cell r="B4710" t="str">
            <v>川上ラヂオ電気商会</v>
          </cell>
        </row>
        <row r="4711">
          <cell r="B4711" t="str">
            <v>住まいるネット高梁落合橋店</v>
          </cell>
        </row>
        <row r="4712">
          <cell r="B4712" t="str">
            <v>家元電器（株）</v>
          </cell>
        </row>
        <row r="4713">
          <cell r="B4713" t="str">
            <v>住まいるネット西江原店</v>
          </cell>
        </row>
        <row r="4714">
          <cell r="B4714" t="str">
            <v>住まいるネット井原南店</v>
          </cell>
        </row>
        <row r="4715">
          <cell r="B4715" t="str">
            <v>住まいるネット井原下之町店</v>
          </cell>
        </row>
        <row r="4716">
          <cell r="B4716" t="str">
            <v>ワールド２１芳井店</v>
          </cell>
        </row>
        <row r="4717">
          <cell r="B4717" t="str">
            <v>住まいるネット笠岡インタ－店</v>
          </cell>
        </row>
        <row r="4718">
          <cell r="B4718" t="str">
            <v>住まいるネット笠岡住吉店</v>
          </cell>
        </row>
        <row r="4719">
          <cell r="B4719" t="str">
            <v>ワールド２１鴨方店</v>
          </cell>
        </row>
        <row r="4720">
          <cell r="B4720" t="str">
            <v>あいでんオダ店</v>
          </cell>
        </row>
        <row r="4721">
          <cell r="B4721" t="str">
            <v>（株）池田電機</v>
          </cell>
        </row>
        <row r="4722">
          <cell r="B4722" t="str">
            <v>（株）池田電機　井原店</v>
          </cell>
        </row>
        <row r="4723">
          <cell r="B4723" t="str">
            <v>住まいるネット山手店</v>
          </cell>
        </row>
        <row r="4724">
          <cell r="B4724" t="str">
            <v>（株）平松電器　東店</v>
          </cell>
        </row>
        <row r="4725">
          <cell r="B4725" t="str">
            <v>住まいるネット川辺店</v>
          </cell>
        </row>
        <row r="4726">
          <cell r="B4726" t="str">
            <v>住まいるネット真備店</v>
          </cell>
        </row>
        <row r="4727">
          <cell r="B4727" t="str">
            <v>住まいるネット玉島乙島店</v>
          </cell>
        </row>
        <row r="4728">
          <cell r="B4728" t="str">
            <v>ワールド２１美星店</v>
          </cell>
        </row>
        <row r="4729">
          <cell r="B4729" t="str">
            <v>デンテック杉本</v>
          </cell>
        </row>
        <row r="4730">
          <cell r="B4730" t="str">
            <v>でんきのなかはら</v>
          </cell>
        </row>
        <row r="4731">
          <cell r="B4731" t="str">
            <v>生活あんど館　ありもと</v>
          </cell>
        </row>
        <row r="4732">
          <cell r="B4732" t="str">
            <v>パナライフ　アイランド</v>
          </cell>
        </row>
        <row r="4733">
          <cell r="B4733" t="str">
            <v>Ａ番館　イワモト</v>
          </cell>
        </row>
        <row r="4734">
          <cell r="B4734" t="str">
            <v>イシダムセン株式会社</v>
          </cell>
        </row>
        <row r="4735">
          <cell r="B4735" t="str">
            <v>（株）パナスポットいまづ</v>
          </cell>
        </row>
        <row r="4736">
          <cell r="B4736" t="str">
            <v>石田無線電機（株）八次店</v>
          </cell>
        </row>
        <row r="4737">
          <cell r="B4737" t="str">
            <v>岩本無線電機（株）　　　福田店</v>
          </cell>
        </row>
        <row r="4738">
          <cell r="B4738" t="str">
            <v>石田無線電機株式会社　南畑敷店</v>
          </cell>
        </row>
        <row r="4739">
          <cell r="B4739" t="str">
            <v>（有）ＡＶテクノ　平和</v>
          </cell>
        </row>
        <row r="4740">
          <cell r="B4740" t="str">
            <v>生活あんど館　おきの</v>
          </cell>
        </row>
        <row r="4741">
          <cell r="B4741" t="str">
            <v>（株）パナスポットオールムセン</v>
          </cell>
        </row>
        <row r="4742">
          <cell r="B4742" t="str">
            <v>パナック　おきた</v>
          </cell>
        </row>
        <row r="4743">
          <cell r="B4743" t="str">
            <v>（株）改　善　社</v>
          </cell>
        </row>
        <row r="4744">
          <cell r="B4744" t="str">
            <v>パナック　かいぜん</v>
          </cell>
        </row>
        <row r="4745">
          <cell r="B4745" t="str">
            <v>パナック　こばやし</v>
          </cell>
        </row>
        <row r="4746">
          <cell r="B4746" t="str">
            <v>春日電器</v>
          </cell>
        </row>
        <row r="4747">
          <cell r="B4747" t="str">
            <v>パナライフ　くろだ</v>
          </cell>
        </row>
        <row r="4748">
          <cell r="B4748" t="str">
            <v>（有）　戸坂　光　文　堂</v>
          </cell>
        </row>
        <row r="4749">
          <cell r="B4749" t="str">
            <v>パナライフ　こうの</v>
          </cell>
        </row>
        <row r="4750">
          <cell r="B4750" t="str">
            <v>パナライフ　コンド―</v>
          </cell>
        </row>
        <row r="4751">
          <cell r="B4751" t="str">
            <v>パナック　こうぶんどう</v>
          </cell>
        </row>
        <row r="4752">
          <cell r="B4752" t="str">
            <v>パナライフ　さんよう</v>
          </cell>
        </row>
        <row r="4753">
          <cell r="B4753" t="str">
            <v>（株）パナスポット　サンオール</v>
          </cell>
        </row>
        <row r="4754">
          <cell r="B4754" t="str">
            <v>（株）パナスポットさかもと</v>
          </cell>
        </row>
        <row r="4755">
          <cell r="B4755" t="str">
            <v>生活あんど館　ショーワ</v>
          </cell>
        </row>
        <row r="4756">
          <cell r="B4756" t="str">
            <v>（有）伸陽電化設備</v>
          </cell>
        </row>
        <row r="4757">
          <cell r="B4757" t="str">
            <v>パナック　ダイオー</v>
          </cell>
        </row>
        <row r="4758">
          <cell r="B4758" t="str">
            <v>生活あんど館　タイヨー</v>
          </cell>
        </row>
        <row r="4759">
          <cell r="B4759" t="str">
            <v>有）千代田電機サービスセンター</v>
          </cell>
        </row>
        <row r="4760">
          <cell r="B4760" t="str">
            <v>ＴＯＹＯ　ＫＡＤＥＮ</v>
          </cell>
        </row>
        <row r="4761">
          <cell r="B4761" t="str">
            <v>冨　本　電　機　商　会</v>
          </cell>
        </row>
        <row r="4762">
          <cell r="B4762" t="str">
            <v>株式会社　長山電気商会</v>
          </cell>
        </row>
        <row r="4763">
          <cell r="B4763" t="str">
            <v>ＳＮＧ原田産業</v>
          </cell>
        </row>
        <row r="4764">
          <cell r="B4764" t="str">
            <v>（株）原綜　家電</v>
          </cell>
        </row>
        <row r="4765">
          <cell r="B4765" t="str">
            <v>（株）パナスポット本店</v>
          </cell>
        </row>
        <row r="4766">
          <cell r="B4766" t="str">
            <v>株式会社　パナライフ</v>
          </cell>
        </row>
        <row r="4767">
          <cell r="B4767" t="str">
            <v>府中　　比治山　電気</v>
          </cell>
        </row>
        <row r="4768">
          <cell r="B4768" t="str">
            <v>比治山電気　宍戸店</v>
          </cell>
        </row>
        <row r="4769">
          <cell r="B4769" t="str">
            <v>生活あんど館　ひうら</v>
          </cell>
        </row>
        <row r="4770">
          <cell r="B4770" t="str">
            <v>己斐　　比治山　電気</v>
          </cell>
        </row>
        <row r="4771">
          <cell r="B4771" t="str">
            <v>くらしのサポートこうの</v>
          </cell>
        </row>
        <row r="4772">
          <cell r="B4772" t="str">
            <v>藤中電器</v>
          </cell>
        </row>
        <row r="4773">
          <cell r="B4773" t="str">
            <v>ファミリーオール</v>
          </cell>
        </row>
        <row r="4774">
          <cell r="B4774" t="str">
            <v>（株）パナスポットふそう</v>
          </cell>
        </row>
        <row r="4775">
          <cell r="B4775" t="str">
            <v>平　和　電　機（株）　舟入本店</v>
          </cell>
        </row>
        <row r="4776">
          <cell r="B4776" t="str">
            <v>平　和　電　機（株）　　海田店</v>
          </cell>
        </row>
        <row r="4777">
          <cell r="B4777" t="str">
            <v>（有）戸坂平和電機</v>
          </cell>
        </row>
        <row r="4778">
          <cell r="B4778" t="str">
            <v>あいプラザむらお</v>
          </cell>
        </row>
        <row r="4779">
          <cell r="B4779" t="str">
            <v>パナライフ　免出電機</v>
          </cell>
        </row>
        <row r="4780">
          <cell r="B4780" t="str">
            <v>メイコウ住電サービス</v>
          </cell>
        </row>
        <row r="4781">
          <cell r="B4781" t="str">
            <v>メイコウ　おおつぼ</v>
          </cell>
        </row>
        <row r="4782">
          <cell r="B4782" t="str">
            <v>（株）パナスポットもとなが</v>
          </cell>
        </row>
        <row r="4783">
          <cell r="B4783" t="str">
            <v>山　川　電　機</v>
          </cell>
        </row>
        <row r="4784">
          <cell r="B4784" t="str">
            <v>パナライフ　ヤナイ</v>
          </cell>
        </row>
        <row r="4785">
          <cell r="B4785" t="str">
            <v>（株）パナスポットヨネザワ</v>
          </cell>
        </row>
        <row r="4786">
          <cell r="B4786" t="str">
            <v>（有）ヨコタ</v>
          </cell>
        </row>
        <row r="4787">
          <cell r="B4787" t="str">
            <v>パナライフ　ワタナベ</v>
          </cell>
        </row>
        <row r="4788">
          <cell r="B4788" t="str">
            <v>デンキのＤＯＨＡＲＡ</v>
          </cell>
        </row>
        <row r="4789">
          <cell r="B4789" t="str">
            <v>生活あんど館　株式会社</v>
          </cell>
        </row>
        <row r="4790">
          <cell r="B4790" t="str">
            <v>ＡＬＰＨＡ　焼山</v>
          </cell>
        </row>
        <row r="4791">
          <cell r="B4791" t="str">
            <v>上島デンキ</v>
          </cell>
        </row>
        <row r="4792">
          <cell r="B4792" t="str">
            <v>ウインディさか</v>
          </cell>
        </row>
        <row r="4793">
          <cell r="B4793" t="str">
            <v>（有）大山電器</v>
          </cell>
        </row>
        <row r="4794">
          <cell r="B4794" t="str">
            <v>パナピット　おかもと</v>
          </cell>
        </row>
        <row r="4795">
          <cell r="B4795" t="str">
            <v>ｇｏｏｄショップおおやま</v>
          </cell>
        </row>
        <row r="4796">
          <cell r="B4796" t="str">
            <v>川本電機</v>
          </cell>
        </row>
        <row r="4797">
          <cell r="B4797" t="str">
            <v>（株）エレトピア　カナヤ</v>
          </cell>
        </row>
        <row r="4798">
          <cell r="B4798" t="str">
            <v>久保電機</v>
          </cell>
        </row>
        <row r="4799">
          <cell r="B4799" t="str">
            <v>ラポール　サンクス</v>
          </cell>
        </row>
        <row r="4800">
          <cell r="B4800" t="str">
            <v>パナピット　サンケアよしだ</v>
          </cell>
        </row>
        <row r="4801">
          <cell r="B4801" t="str">
            <v>（株）世良電器</v>
          </cell>
        </row>
        <row r="4802">
          <cell r="B4802" t="str">
            <v>（有）タカオ電機</v>
          </cell>
        </row>
        <row r="4803">
          <cell r="B4803" t="str">
            <v>寺田電機</v>
          </cell>
        </row>
        <row r="4804">
          <cell r="B4804" t="str">
            <v>（株）パナピット呉</v>
          </cell>
        </row>
        <row r="4805">
          <cell r="B4805" t="str">
            <v>パナピット　ヒットデンキ</v>
          </cell>
        </row>
        <row r="4806">
          <cell r="B4806" t="str">
            <v>有限会社日名田電文堂</v>
          </cell>
        </row>
        <row r="4807">
          <cell r="B4807" t="str">
            <v>（株）マル電商会</v>
          </cell>
        </row>
        <row r="4808">
          <cell r="B4808" t="str">
            <v>（有）松田電機</v>
          </cell>
        </row>
        <row r="4809">
          <cell r="B4809" t="str">
            <v>パナック　まつだ</v>
          </cell>
        </row>
        <row r="4810">
          <cell r="B4810" t="str">
            <v>パナピット　やまもと</v>
          </cell>
        </row>
        <row r="4811">
          <cell r="B4811" t="str">
            <v>ヤマムラホーム株式会社</v>
          </cell>
        </row>
        <row r="4812">
          <cell r="B4812" t="str">
            <v>山手電機（株）</v>
          </cell>
        </row>
        <row r="4813">
          <cell r="B4813" t="str">
            <v>ヤマムラホーム株式会社　中野店</v>
          </cell>
        </row>
        <row r="4814">
          <cell r="B4814" t="str">
            <v>ヤマムラホーム船越店</v>
          </cell>
        </row>
        <row r="4815">
          <cell r="B4815" t="str">
            <v>ＡＬＰＨＡ　吉浦</v>
          </cell>
        </row>
        <row r="4816">
          <cell r="B4816" t="str">
            <v>パナピット　わき</v>
          </cell>
        </row>
        <row r="4817">
          <cell r="B4817" t="str">
            <v>ＳＨＧ　駅家店</v>
          </cell>
        </row>
        <row r="4818">
          <cell r="B4818" t="str">
            <v>ＳＨＧ　ヤマネ店</v>
          </cell>
        </row>
        <row r="4819">
          <cell r="B4819" t="str">
            <v>（有）アローデンキ</v>
          </cell>
        </row>
        <row r="4820">
          <cell r="B4820" t="str">
            <v>パナック　アローなかや</v>
          </cell>
        </row>
        <row r="4821">
          <cell r="B4821" t="str">
            <v>（有）アイカ電機</v>
          </cell>
        </row>
        <row r="4822">
          <cell r="B4822" t="str">
            <v>アラキ</v>
          </cell>
        </row>
        <row r="4823">
          <cell r="B4823" t="str">
            <v>アオヤマ　テシロ</v>
          </cell>
        </row>
        <row r="4824">
          <cell r="B4824" t="str">
            <v>ステップ　アオヤマ</v>
          </cell>
        </row>
        <row r="4825">
          <cell r="B4825" t="str">
            <v>（有）イリヱ電器</v>
          </cell>
        </row>
        <row r="4826">
          <cell r="B4826" t="str">
            <v>猪木電器店</v>
          </cell>
        </row>
        <row r="4827">
          <cell r="B4827" t="str">
            <v>ウチダ電器</v>
          </cell>
        </row>
        <row r="4828">
          <cell r="B4828" t="str">
            <v>ＳＮＧ尾原</v>
          </cell>
        </row>
        <row r="4829">
          <cell r="B4829" t="str">
            <v>（有）小川電器</v>
          </cell>
        </row>
        <row r="4830">
          <cell r="B4830" t="str">
            <v>（有）神原電機商会</v>
          </cell>
        </row>
        <row r="4831">
          <cell r="B4831" t="str">
            <v>カワカミ電化</v>
          </cell>
        </row>
        <row r="4832">
          <cell r="B4832" t="str">
            <v>きむらでんき</v>
          </cell>
        </row>
        <row r="4833">
          <cell r="B4833" t="str">
            <v>栗原電化ハウス</v>
          </cell>
        </row>
        <row r="4834">
          <cell r="B4834" t="str">
            <v>株式会社　パナックくわだ</v>
          </cell>
        </row>
        <row r="4835">
          <cell r="B4835" t="str">
            <v>こさこ電気</v>
          </cell>
        </row>
        <row r="4836">
          <cell r="B4836" t="str">
            <v>（有）笹川店</v>
          </cell>
        </row>
        <row r="4837">
          <cell r="B4837" t="str">
            <v>（株）サトウデンキ</v>
          </cell>
        </row>
        <row r="4838">
          <cell r="B4838" t="str">
            <v>（有）佐藤電気商会</v>
          </cell>
        </row>
        <row r="4839">
          <cell r="B4839" t="str">
            <v>志間電気店</v>
          </cell>
        </row>
        <row r="4840">
          <cell r="B4840" t="str">
            <v>株式会社ジョイテックいしでん</v>
          </cell>
        </row>
        <row r="4841">
          <cell r="B4841" t="str">
            <v>フレック・スギハラ</v>
          </cell>
        </row>
        <row r="4842">
          <cell r="B4842" t="str">
            <v>株式会社　関戸無線電機</v>
          </cell>
        </row>
        <row r="4843">
          <cell r="B4843" t="str">
            <v>高垣デンキ産業（株）</v>
          </cell>
        </row>
        <row r="4844">
          <cell r="B4844" t="str">
            <v>（株）たけだ</v>
          </cell>
        </row>
        <row r="4845">
          <cell r="B4845" t="str">
            <v>（株）たけだ　　東城店</v>
          </cell>
        </row>
        <row r="4846">
          <cell r="B4846" t="str">
            <v>タカギ電化</v>
          </cell>
        </row>
        <row r="4847">
          <cell r="B4847" t="str">
            <v>でんきやダンジョー</v>
          </cell>
        </row>
        <row r="4848">
          <cell r="B4848" t="str">
            <v>（有）高屋電機サービス</v>
          </cell>
        </row>
        <row r="4849">
          <cell r="B4849" t="str">
            <v>ルック　タカヤ</v>
          </cell>
        </row>
        <row r="4850">
          <cell r="B4850" t="str">
            <v>タジデンキ（株）</v>
          </cell>
        </row>
        <row r="4851">
          <cell r="B4851" t="str">
            <v>タジデンキ　まなぐら</v>
          </cell>
        </row>
        <row r="4852">
          <cell r="B4852" t="str">
            <v>ＢＳタジ</v>
          </cell>
        </row>
        <row r="4853">
          <cell r="B4853" t="str">
            <v>タジデンキ　福山店</v>
          </cell>
        </row>
        <row r="4854">
          <cell r="B4854" t="str">
            <v>コム立石　本店</v>
          </cell>
        </row>
        <row r="4855">
          <cell r="B4855" t="str">
            <v>コム立石　御幸店</v>
          </cell>
        </row>
        <row r="4856">
          <cell r="B4856" t="str">
            <v>（有）近田電交社</v>
          </cell>
        </row>
        <row r="4857">
          <cell r="B4857" t="str">
            <v>（有）近田電交社　今岡店</v>
          </cell>
        </row>
        <row r="4858">
          <cell r="B4858" t="str">
            <v>株式会社　つるみ電器</v>
          </cell>
        </row>
        <row r="4859">
          <cell r="B4859" t="str">
            <v>Ｔ・Ａ電気商会</v>
          </cell>
        </row>
        <row r="4860">
          <cell r="B4860" t="str">
            <v>はしむら電器</v>
          </cell>
        </row>
        <row r="4861">
          <cell r="B4861" t="str">
            <v>パナック　ハートフル</v>
          </cell>
        </row>
        <row r="4862">
          <cell r="B4862" t="str">
            <v>デンキのフジイ</v>
          </cell>
        </row>
        <row r="4863">
          <cell r="B4863" t="str">
            <v>株式会社　アスポート</v>
          </cell>
        </row>
        <row r="4864">
          <cell r="B4864" t="str">
            <v>ホテハマデンキサービス</v>
          </cell>
        </row>
        <row r="4865">
          <cell r="B4865" t="str">
            <v>ボウナカデンキ</v>
          </cell>
        </row>
        <row r="4866">
          <cell r="B4866" t="str">
            <v>パナック　みなみ</v>
          </cell>
        </row>
        <row r="4867">
          <cell r="B4867" t="str">
            <v>（有）三好商店</v>
          </cell>
        </row>
        <row r="4868">
          <cell r="B4868" t="str">
            <v>村田電器</v>
          </cell>
        </row>
        <row r="4869">
          <cell r="B4869" t="str">
            <v>株式会社村井電機</v>
          </cell>
        </row>
        <row r="4870">
          <cell r="B4870" t="str">
            <v>パナック　まつうら</v>
          </cell>
        </row>
        <row r="4871">
          <cell r="B4871" t="str">
            <v>ＭＤ　モンデン</v>
          </cell>
        </row>
        <row r="4872">
          <cell r="B4872" t="str">
            <v>Ｗｉｎｇ　もりもと</v>
          </cell>
        </row>
        <row r="4873">
          <cell r="B4873" t="str">
            <v>ユタカヤ</v>
          </cell>
        </row>
        <row r="4874">
          <cell r="B4874" t="str">
            <v>吉本電器店</v>
          </cell>
        </row>
        <row r="4875">
          <cell r="B4875" t="str">
            <v>ナラキデンキ</v>
          </cell>
        </row>
        <row r="4876">
          <cell r="B4876" t="str">
            <v>むらかみでんき　高田店</v>
          </cell>
        </row>
        <row r="4877">
          <cell r="B4877" t="str">
            <v>むらかみでんき　佐藤店</v>
          </cell>
        </row>
        <row r="4878">
          <cell r="B4878" t="str">
            <v>パナック　いとう</v>
          </cell>
        </row>
        <row r="4879">
          <cell r="B4879" t="str">
            <v>（有）岡田電機</v>
          </cell>
        </row>
        <row r="4880">
          <cell r="B4880" t="str">
            <v>株式会社　黒崎電器</v>
          </cell>
        </row>
        <row r="4881">
          <cell r="B4881" t="str">
            <v>（有）西京電子</v>
          </cell>
        </row>
        <row r="4882">
          <cell r="B4882" t="str">
            <v>有限会社　杉山電気商会</v>
          </cell>
        </row>
        <row r="4883">
          <cell r="B4883" t="str">
            <v>服部産業株式会社　山口営業所</v>
          </cell>
        </row>
        <row r="4884">
          <cell r="B4884" t="str">
            <v>石井電機</v>
          </cell>
        </row>
        <row r="4885">
          <cell r="B4885" t="str">
            <v>（有）パナックいまづ</v>
          </cell>
        </row>
        <row r="4886">
          <cell r="B4886" t="str">
            <v>有限会社　マツナガデンキ</v>
          </cell>
        </row>
        <row r="4887">
          <cell r="B4887" t="str">
            <v>イワオ電機商会</v>
          </cell>
        </row>
        <row r="4888">
          <cell r="B4888" t="str">
            <v>キシデンキ</v>
          </cell>
        </row>
        <row r="4889">
          <cell r="B4889" t="str">
            <v>三光電機　クニサワ店</v>
          </cell>
        </row>
        <row r="4890">
          <cell r="B4890" t="str">
            <v>株式会社　久和勘商会</v>
          </cell>
        </row>
        <row r="4891">
          <cell r="B4891" t="str">
            <v>（有）家電のコバシ</v>
          </cell>
        </row>
        <row r="4892">
          <cell r="B4892" t="str">
            <v>三光電機商会</v>
          </cell>
        </row>
        <row r="4893">
          <cell r="B4893" t="str">
            <v>スエマツ電器</v>
          </cell>
        </row>
        <row r="4894">
          <cell r="B4894" t="str">
            <v>（有）竹田　電気</v>
          </cell>
        </row>
        <row r="4895">
          <cell r="B4895" t="str">
            <v>ながさきでんか</v>
          </cell>
        </row>
        <row r="4896">
          <cell r="B4896" t="str">
            <v>株式会社ながさき</v>
          </cell>
        </row>
        <row r="4897">
          <cell r="B4897" t="str">
            <v>福田電気商会</v>
          </cell>
        </row>
        <row r="4898">
          <cell r="B4898" t="str">
            <v>馬越電気商会</v>
          </cell>
        </row>
        <row r="4899">
          <cell r="B4899" t="str">
            <v>おおみねでんき</v>
          </cell>
        </row>
        <row r="4900">
          <cell r="B4900" t="str">
            <v>（有）藤田時計電器商会</v>
          </cell>
        </row>
        <row r="4901">
          <cell r="B4901" t="str">
            <v>パナどっと　かわもと美東店</v>
          </cell>
        </row>
        <row r="4902">
          <cell r="B4902" t="str">
            <v>株式会社　ぱわっと</v>
          </cell>
        </row>
        <row r="4903">
          <cell r="B4903" t="str">
            <v>ぱわっと　きんすい参宮通り店</v>
          </cell>
        </row>
        <row r="4904">
          <cell r="B4904" t="str">
            <v>株式会社　スター電器</v>
          </cell>
        </row>
        <row r="4905">
          <cell r="B4905" t="str">
            <v>中央商会</v>
          </cell>
        </row>
        <row r="4906">
          <cell r="B4906" t="str">
            <v>ぱわっと　はまだ花園店</v>
          </cell>
        </row>
        <row r="4907">
          <cell r="B4907" t="str">
            <v>ぱわっと　宍戸野中店</v>
          </cell>
        </row>
        <row r="4908">
          <cell r="B4908" t="str">
            <v>有限会社　ミツワ電器</v>
          </cell>
        </row>
        <row r="4909">
          <cell r="B4909" t="str">
            <v>ぱわっと　ワールド上条店</v>
          </cell>
        </row>
        <row r="4910">
          <cell r="B4910" t="str">
            <v>オノディア</v>
          </cell>
        </row>
        <row r="4911">
          <cell r="B4911" t="str">
            <v>（株）ＳＳＳ西中国</v>
          </cell>
        </row>
        <row r="4912">
          <cell r="B4912" t="str">
            <v>Ｓ．くらもと有帆店</v>
          </cell>
        </row>
        <row r="4913">
          <cell r="B4913" t="str">
            <v>ＳＮＧまつやま</v>
          </cell>
        </row>
        <row r="4914">
          <cell r="B4914" t="str">
            <v>服部産業株式会社</v>
          </cell>
        </row>
        <row r="4915">
          <cell r="B4915" t="str">
            <v>パナどっと　いいだ須佐店</v>
          </cell>
        </row>
        <row r="4916">
          <cell r="B4916" t="str">
            <v>豊田電器店</v>
          </cell>
        </row>
        <row r="4917">
          <cell r="B4917" t="str">
            <v>パナどっとサンデンキ三隅店</v>
          </cell>
        </row>
        <row r="4918">
          <cell r="B4918" t="str">
            <v>モトナガ　デンキ</v>
          </cell>
        </row>
        <row r="4919">
          <cell r="B4919" t="str">
            <v>（有）パナックくにかね</v>
          </cell>
        </row>
        <row r="4920">
          <cell r="B4920" t="str">
            <v>（有）パナテック</v>
          </cell>
        </row>
        <row r="4921">
          <cell r="B4921" t="str">
            <v>タケナカ電器</v>
          </cell>
        </row>
        <row r="4922">
          <cell r="B4922" t="str">
            <v>ＳＮＧ有吉</v>
          </cell>
        </row>
        <row r="4923">
          <cell r="B4923" t="str">
            <v>株式会社　山県電器</v>
          </cell>
        </row>
        <row r="4924">
          <cell r="B4924" t="str">
            <v>（株）トミデンキ</v>
          </cell>
        </row>
        <row r="4925">
          <cell r="B4925" t="str">
            <v>パナック　なかの</v>
          </cell>
        </row>
        <row r="4926">
          <cell r="B4926" t="str">
            <v>株式会社　兼永</v>
          </cell>
        </row>
        <row r="4927">
          <cell r="B4927" t="str">
            <v>中本電器　株式会社</v>
          </cell>
        </row>
        <row r="4928">
          <cell r="B4928" t="str">
            <v>パルレ　エムエム</v>
          </cell>
        </row>
        <row r="4929">
          <cell r="B4929" t="str">
            <v>有限会社　沖田電機</v>
          </cell>
        </row>
        <row r="4930">
          <cell r="B4930" t="str">
            <v>竹林電化（有）</v>
          </cell>
        </row>
        <row r="4931">
          <cell r="B4931" t="str">
            <v>いまい電器</v>
          </cell>
        </row>
        <row r="4932">
          <cell r="B4932" t="str">
            <v>パルレ　ひろ</v>
          </cell>
        </row>
        <row r="4933">
          <cell r="B4933" t="str">
            <v>大和電器（有）</v>
          </cell>
        </row>
        <row r="4934">
          <cell r="B4934" t="str">
            <v>株式会社　パナどっと</v>
          </cell>
        </row>
        <row r="4935">
          <cell r="B4935" t="str">
            <v>パナどっと　げんりん宝町店</v>
          </cell>
        </row>
        <row r="4936">
          <cell r="B4936" t="str">
            <v>パナどっと　ちゃやま垢田店</v>
          </cell>
        </row>
        <row r="4937">
          <cell r="B4937" t="str">
            <v>パナどっと　とうぶ小月駅前店</v>
          </cell>
        </row>
        <row r="4938">
          <cell r="B4938" t="str">
            <v>パナどっと　ぱれっと富任店</v>
          </cell>
        </row>
        <row r="4939">
          <cell r="B4939" t="str">
            <v>パナどっと　なかむら勝山店</v>
          </cell>
        </row>
        <row r="4940">
          <cell r="B4940" t="str">
            <v>株式会社ナカガワデンキ</v>
          </cell>
        </row>
        <row r="4941">
          <cell r="B4941" t="str">
            <v>パナどっと　ながおか彦島店</v>
          </cell>
        </row>
        <row r="4942">
          <cell r="B4942" t="str">
            <v>パナどっと　ふじた吉見店</v>
          </cell>
        </row>
        <row r="4943">
          <cell r="B4943" t="str">
            <v>デンキの藤原</v>
          </cell>
        </row>
        <row r="4944">
          <cell r="B4944" t="str">
            <v>パナどっと　やまかわ入江店</v>
          </cell>
        </row>
        <row r="4945">
          <cell r="B4945" t="str">
            <v>パナどっと　ゆたか梶栗店</v>
          </cell>
        </row>
        <row r="4946">
          <cell r="B4946" t="str">
            <v>パナどっと　ちゃやま菊川店</v>
          </cell>
        </row>
        <row r="4947">
          <cell r="B4947" t="str">
            <v>でんきのかじはら</v>
          </cell>
        </row>
        <row r="4948">
          <cell r="B4948" t="str">
            <v>パナどっと　なかむら豊洋台店</v>
          </cell>
        </row>
        <row r="4949">
          <cell r="B4949" t="str">
            <v>（有）美馬電器商会　本店</v>
          </cell>
        </row>
        <row r="4950">
          <cell r="B4950" t="str">
            <v>でんきのみき</v>
          </cell>
        </row>
        <row r="4951">
          <cell r="B4951" t="str">
            <v>あかつきでんき</v>
          </cell>
        </row>
        <row r="4952">
          <cell r="B4952" t="str">
            <v>（有）柏木電機商会</v>
          </cell>
        </row>
        <row r="4953">
          <cell r="B4953" t="str">
            <v>（株）板東電気　本店</v>
          </cell>
        </row>
        <row r="4954">
          <cell r="B4954" t="str">
            <v>樫本電器</v>
          </cell>
        </row>
        <row r="4955">
          <cell r="B4955" t="str">
            <v>伊原デンキ</v>
          </cell>
        </row>
        <row r="4956">
          <cell r="B4956" t="str">
            <v>ひうらでんき</v>
          </cell>
        </row>
        <row r="4957">
          <cell r="B4957" t="str">
            <v>ウィッティばんどう</v>
          </cell>
        </row>
        <row r="4958">
          <cell r="B4958" t="str">
            <v>パルテばんどう</v>
          </cell>
        </row>
        <row r="4959">
          <cell r="B4959" t="str">
            <v>有限会社　美木電器商会</v>
          </cell>
        </row>
        <row r="4960">
          <cell r="B4960" t="str">
            <v>ウィッティまさお</v>
          </cell>
        </row>
        <row r="4961">
          <cell r="B4961" t="str">
            <v>ナッティーミマデン東館</v>
          </cell>
        </row>
        <row r="4962">
          <cell r="B4962" t="str">
            <v>ナッティーミマデン夢館</v>
          </cell>
        </row>
        <row r="4963">
          <cell r="B4963" t="str">
            <v>ナッティーミマデン西須賀</v>
          </cell>
        </row>
        <row r="4964">
          <cell r="B4964" t="str">
            <v>（有）宮下電器商会</v>
          </cell>
        </row>
        <row r="4965">
          <cell r="B4965" t="str">
            <v>ＴＡＧにしの</v>
          </cell>
        </row>
        <row r="4966">
          <cell r="B4966" t="str">
            <v>（株）花井電器　八万店</v>
          </cell>
        </row>
        <row r="4967">
          <cell r="B4967" t="str">
            <v>はない電遊館</v>
          </cell>
        </row>
        <row r="4968">
          <cell r="B4968" t="str">
            <v>田浦電化サ－ビス</v>
          </cell>
        </row>
        <row r="4969">
          <cell r="B4969" t="str">
            <v>宇野電気商会</v>
          </cell>
        </row>
        <row r="4970">
          <cell r="B4970" t="str">
            <v>ナッティーミマデン南館</v>
          </cell>
        </row>
        <row r="4971">
          <cell r="B4971" t="str">
            <v>ブラザー無線電機（株）</v>
          </cell>
        </row>
        <row r="4972">
          <cell r="B4972" t="str">
            <v>カルテット松前</v>
          </cell>
        </row>
        <row r="4973">
          <cell r="B4973" t="str">
            <v>（有）ヤマデン</v>
          </cell>
        </row>
        <row r="4974">
          <cell r="B4974" t="str">
            <v>ＴＡＧなみき</v>
          </cell>
        </row>
        <row r="4975">
          <cell r="B4975" t="str">
            <v>（株）川上電器　本店</v>
          </cell>
        </row>
        <row r="4976">
          <cell r="B4976" t="str">
            <v>ＴＡＧひかり</v>
          </cell>
        </row>
        <row r="4977">
          <cell r="B4977" t="str">
            <v>ＴＡＧよしだ</v>
          </cell>
        </row>
        <row r="4978">
          <cell r="B4978" t="str">
            <v>ＴＡＧイマデ</v>
          </cell>
        </row>
        <row r="4979">
          <cell r="B4979" t="str">
            <v>ＴＡＧヤマシン</v>
          </cell>
        </row>
        <row r="4980">
          <cell r="B4980" t="str">
            <v>ＴＡＧさいとう</v>
          </cell>
        </row>
        <row r="4981">
          <cell r="B4981" t="str">
            <v>（株）川上電器　中央店</v>
          </cell>
        </row>
        <row r="4982">
          <cell r="B4982" t="str">
            <v>やまでん大麻店</v>
          </cell>
        </row>
        <row r="4983">
          <cell r="B4983" t="str">
            <v>（株）ライフプロデュ－スＴＡＧ</v>
          </cell>
        </row>
        <row r="4984">
          <cell r="B4984" t="str">
            <v>パルテキノウチ</v>
          </cell>
        </row>
        <row r="4985">
          <cell r="B4985" t="str">
            <v>ＴＡＧみい</v>
          </cell>
        </row>
        <row r="4986">
          <cell r="B4986" t="str">
            <v>ＴＡＧこんどう</v>
          </cell>
        </row>
        <row r="4987">
          <cell r="B4987" t="str">
            <v>森電器商会</v>
          </cell>
        </row>
        <row r="4988">
          <cell r="B4988" t="str">
            <v>東亜オンキョーミヨシ店</v>
          </cell>
        </row>
        <row r="4989">
          <cell r="B4989" t="str">
            <v>（株）ユサデンキ</v>
          </cell>
        </row>
        <row r="4990">
          <cell r="B4990" t="str">
            <v>ＴＡＧ石井</v>
          </cell>
        </row>
        <row r="4991">
          <cell r="B4991" t="str">
            <v>（株）花井電器　広野店</v>
          </cell>
        </row>
        <row r="4992">
          <cell r="B4992" t="str">
            <v>原田電機</v>
          </cell>
        </row>
        <row r="4993">
          <cell r="B4993" t="str">
            <v>ＴＡＧ坂本</v>
          </cell>
        </row>
        <row r="4994">
          <cell r="B4994" t="str">
            <v>中央電器（有）</v>
          </cell>
        </row>
        <row r="4995">
          <cell r="B4995" t="str">
            <v>新居電器（有）</v>
          </cell>
        </row>
        <row r="4996">
          <cell r="B4996" t="str">
            <v>ウィッティひらの</v>
          </cell>
        </row>
        <row r="4997">
          <cell r="B4997" t="str">
            <v>吉田電器商会</v>
          </cell>
        </row>
        <row r="4998">
          <cell r="B4998" t="str">
            <v>西沢電化センタ－</v>
          </cell>
        </row>
        <row r="4999">
          <cell r="B4999" t="str">
            <v>（有）濱田電気</v>
          </cell>
        </row>
        <row r="5000">
          <cell r="B5000" t="str">
            <v>（有）三並電器商会</v>
          </cell>
        </row>
        <row r="5001">
          <cell r="B5001" t="str">
            <v>ＳＳＧタニモト店</v>
          </cell>
        </row>
        <row r="5002">
          <cell r="B5002" t="str">
            <v>（有）小柳電気商会</v>
          </cell>
        </row>
        <row r="5003">
          <cell r="B5003" t="str">
            <v>ナイスくぼ</v>
          </cell>
        </row>
        <row r="5004">
          <cell r="B5004" t="str">
            <v>（有）和光電化</v>
          </cell>
        </row>
        <row r="5005">
          <cell r="B5005" t="str">
            <v>カルテット川西</v>
          </cell>
        </row>
        <row r="5006">
          <cell r="B5006" t="str">
            <v>高徳電化株式会社</v>
          </cell>
        </row>
        <row r="5007">
          <cell r="B5007" t="str">
            <v>パナプラザ　福家</v>
          </cell>
        </row>
        <row r="5008">
          <cell r="B5008" t="str">
            <v>（有）フレンドやまじ</v>
          </cell>
        </row>
        <row r="5009">
          <cell r="B5009" t="str">
            <v>（有）まるまんＥ．ＣＯ</v>
          </cell>
        </row>
        <row r="5010">
          <cell r="B5010" t="str">
            <v>（有）ヤシマ電器</v>
          </cell>
        </row>
        <row r="5011">
          <cell r="B5011" t="str">
            <v>パルテ　ＹＯＵ</v>
          </cell>
        </row>
        <row r="5012">
          <cell r="B5012" t="str">
            <v>パルテ　モリタ</v>
          </cell>
        </row>
        <row r="5013">
          <cell r="B5013" t="str">
            <v>ミゾブチ電化</v>
          </cell>
        </row>
        <row r="5014">
          <cell r="B5014" t="str">
            <v>パナプラザアクセスモリタ</v>
          </cell>
        </row>
        <row r="5015">
          <cell r="B5015" t="str">
            <v>有限会社　トラスト</v>
          </cell>
        </row>
        <row r="5016">
          <cell r="B5016" t="str">
            <v>タカギメンテナンス株式会社</v>
          </cell>
        </row>
        <row r="5017">
          <cell r="B5017" t="str">
            <v>株式会社ＳＳＳ四国</v>
          </cell>
        </row>
        <row r="5018">
          <cell r="B5018" t="str">
            <v>ＳＳＧヨコヤマ店</v>
          </cell>
        </row>
        <row r="5019">
          <cell r="B5019" t="str">
            <v>ＳＳＧサエキ店</v>
          </cell>
        </row>
        <row r="5020">
          <cell r="B5020" t="str">
            <v>クロシマデンキ</v>
          </cell>
        </row>
        <row r="5021">
          <cell r="B5021" t="str">
            <v>ＳＳＧフジモト店</v>
          </cell>
        </row>
        <row r="5022">
          <cell r="B5022" t="str">
            <v>緊急修理センター</v>
          </cell>
        </row>
        <row r="5023">
          <cell r="B5023" t="str">
            <v>ＥＸＣＥＬみたに</v>
          </cell>
        </row>
        <row r="5024">
          <cell r="B5024" t="str">
            <v>吉川電気</v>
          </cell>
        </row>
        <row r="5025">
          <cell r="B5025" t="str">
            <v>ア―ト引田電化</v>
          </cell>
        </row>
        <row r="5026">
          <cell r="B5026" t="str">
            <v>パナプラザ　カメダ</v>
          </cell>
        </row>
        <row r="5027">
          <cell r="B5027" t="str">
            <v>（有）マルエデンキ</v>
          </cell>
        </row>
        <row r="5028">
          <cell r="B5028" t="str">
            <v>カルテットみたに</v>
          </cell>
        </row>
        <row r="5029">
          <cell r="B5029" t="str">
            <v>パナプラザ山内</v>
          </cell>
        </row>
        <row r="5030">
          <cell r="B5030" t="str">
            <v>（有）富士見電化センター</v>
          </cell>
        </row>
        <row r="5031">
          <cell r="B5031" t="str">
            <v>有限会社田窪電機</v>
          </cell>
        </row>
        <row r="5032">
          <cell r="B5032" t="str">
            <v>（有）斉藤電機商会</v>
          </cell>
        </row>
        <row r="5033">
          <cell r="B5033" t="str">
            <v>パナプラザタナカ</v>
          </cell>
        </row>
        <row r="5034">
          <cell r="B5034" t="str">
            <v>住まいるネット善通寺店</v>
          </cell>
        </row>
        <row r="5035">
          <cell r="B5035" t="str">
            <v>（有）三好電機店</v>
          </cell>
        </row>
        <row r="5036">
          <cell r="B5036" t="str">
            <v>（有）篠原電機商会</v>
          </cell>
        </row>
        <row r="5037">
          <cell r="B5037" t="str">
            <v>秋山電機</v>
          </cell>
        </row>
        <row r="5038">
          <cell r="B5038" t="str">
            <v>（株）イケウチ電器</v>
          </cell>
        </row>
        <row r="5039">
          <cell r="B5039" t="str">
            <v>ＳＳＧミチヒサ店</v>
          </cell>
        </row>
        <row r="5040">
          <cell r="B5040" t="str">
            <v>有明電化（株）</v>
          </cell>
        </row>
        <row r="5041">
          <cell r="B5041" t="str">
            <v>（有）森山電機</v>
          </cell>
        </row>
        <row r="5042">
          <cell r="B5042" t="str">
            <v>ＳＳＧタカギ店</v>
          </cell>
        </row>
        <row r="5043">
          <cell r="B5043" t="str">
            <v>パルテおおにし</v>
          </cell>
        </row>
        <row r="5044">
          <cell r="B5044" t="str">
            <v>（有）森山電機　大野原店</v>
          </cell>
        </row>
        <row r="5045">
          <cell r="B5045" t="str">
            <v>ＳＳＧ住吉店</v>
          </cell>
        </row>
        <row r="5046">
          <cell r="B5046" t="str">
            <v>でんきのヤマグチ</v>
          </cell>
        </row>
        <row r="5047">
          <cell r="B5047" t="str">
            <v>（有）ナンヨムセンワダ</v>
          </cell>
        </row>
        <row r="5048">
          <cell r="B5048" t="str">
            <v>オータラジオ店</v>
          </cell>
        </row>
        <row r="5049">
          <cell r="B5049" t="str">
            <v>シミズ電器</v>
          </cell>
        </row>
        <row r="5050">
          <cell r="B5050" t="str">
            <v>ＳＳＧダイデン店</v>
          </cell>
        </row>
        <row r="5051">
          <cell r="B5051" t="str">
            <v>ＳＳＧ西海店</v>
          </cell>
        </row>
        <row r="5052">
          <cell r="B5052" t="str">
            <v>カルテットながい</v>
          </cell>
        </row>
        <row r="5053">
          <cell r="B5053" t="str">
            <v>ウィッティごとう</v>
          </cell>
        </row>
        <row r="5054">
          <cell r="B5054" t="str">
            <v>（株）大高百貨店</v>
          </cell>
        </row>
        <row r="5055">
          <cell r="B5055" t="str">
            <v>（株）パナ・ワ－ルド</v>
          </cell>
        </row>
        <row r="5056">
          <cell r="B5056" t="str">
            <v>パルテあい</v>
          </cell>
        </row>
        <row r="5057">
          <cell r="B5057" t="str">
            <v>（有）ナカタ電器　新町店</v>
          </cell>
        </row>
        <row r="5058">
          <cell r="B5058" t="str">
            <v>（有）ナカタ電器</v>
          </cell>
        </row>
        <row r="5059">
          <cell r="B5059" t="str">
            <v>（有）ナカタ電器　保内店</v>
          </cell>
        </row>
        <row r="5060">
          <cell r="B5060" t="str">
            <v>ＳＳＧ大三島店</v>
          </cell>
        </row>
        <row r="5061">
          <cell r="B5061" t="str">
            <v>（有）渡部電化</v>
          </cell>
        </row>
        <row r="5062">
          <cell r="B5062" t="str">
            <v>パルテかどた</v>
          </cell>
        </row>
        <row r="5063">
          <cell r="B5063" t="str">
            <v>菊間電工</v>
          </cell>
        </row>
        <row r="5064">
          <cell r="B5064" t="str">
            <v>（有）電化サロン・シライシ</v>
          </cell>
        </row>
        <row r="5065">
          <cell r="B5065" t="str">
            <v>ＳＳＧ東予店</v>
          </cell>
        </row>
        <row r="5066">
          <cell r="B5066" t="str">
            <v>ＡＣＴ西条</v>
          </cell>
        </row>
        <row r="5067">
          <cell r="B5067" t="str">
            <v>（有）曽我部商店</v>
          </cell>
        </row>
        <row r="5068">
          <cell r="B5068" t="str">
            <v>パルテ寺町</v>
          </cell>
        </row>
        <row r="5069">
          <cell r="B5069" t="str">
            <v>ａでんき</v>
          </cell>
        </row>
        <row r="5070">
          <cell r="B5070" t="str">
            <v>ＡＣＴささき</v>
          </cell>
        </row>
        <row r="5071">
          <cell r="B5071" t="str">
            <v>じんのでんき</v>
          </cell>
        </row>
        <row r="5072">
          <cell r="B5072" t="str">
            <v>（有）デンカショップアオノ</v>
          </cell>
        </row>
        <row r="5073">
          <cell r="B5073" t="str">
            <v>ＳＳＧ丹原店</v>
          </cell>
        </row>
        <row r="5074">
          <cell r="B5074" t="str">
            <v>尾川電機株式会社</v>
          </cell>
        </row>
        <row r="5075">
          <cell r="B5075" t="str">
            <v>三浦電業社</v>
          </cell>
        </row>
        <row r="5076">
          <cell r="B5076" t="str">
            <v>パルテアルファしらいし</v>
          </cell>
        </row>
        <row r="5077">
          <cell r="B5077" t="str">
            <v>ＳＳＧ江口店</v>
          </cell>
        </row>
        <row r="5078">
          <cell r="B5078" t="str">
            <v>パルテいずみ</v>
          </cell>
        </row>
        <row r="5079">
          <cell r="B5079" t="str">
            <v>パルテアルファうちやま</v>
          </cell>
        </row>
        <row r="5080">
          <cell r="B5080" t="str">
            <v>あさうみ電器</v>
          </cell>
        </row>
        <row r="5081">
          <cell r="B5081" t="str">
            <v>坂上電業</v>
          </cell>
        </row>
        <row r="5082">
          <cell r="B5082" t="str">
            <v>フォルムもりた</v>
          </cell>
        </row>
        <row r="5083">
          <cell r="B5083" t="str">
            <v>フォルムたかはし</v>
          </cell>
        </row>
        <row r="5084">
          <cell r="B5084" t="str">
            <v>川正電器冷暖株式会社</v>
          </cell>
        </row>
        <row r="5085">
          <cell r="B5085" t="str">
            <v>フォルムかん</v>
          </cell>
        </row>
        <row r="5086">
          <cell r="B5086" t="str">
            <v>（有）デンカランドわき</v>
          </cell>
        </row>
        <row r="5087">
          <cell r="B5087" t="str">
            <v>フォルムいかわ</v>
          </cell>
        </row>
        <row r="5088">
          <cell r="B5088" t="str">
            <v>ＳＳＧ土居店</v>
          </cell>
        </row>
        <row r="5089">
          <cell r="B5089" t="str">
            <v>エルふたば</v>
          </cell>
        </row>
        <row r="5090">
          <cell r="B5090" t="str">
            <v>エルふたば長津店</v>
          </cell>
        </row>
        <row r="5091">
          <cell r="B5091" t="str">
            <v>（有）イヨデン</v>
          </cell>
        </row>
        <row r="5092">
          <cell r="B5092" t="str">
            <v>カマダでんき</v>
          </cell>
        </row>
        <row r="5093">
          <cell r="B5093" t="str">
            <v>パルテ三原</v>
          </cell>
        </row>
        <row r="5094">
          <cell r="B5094" t="str">
            <v>オオイシデンキ</v>
          </cell>
        </row>
        <row r="5095">
          <cell r="B5095" t="str">
            <v>ウィッティヒラオカ</v>
          </cell>
        </row>
        <row r="5096">
          <cell r="B5096" t="str">
            <v>ＳＳＧ広橋店</v>
          </cell>
        </row>
        <row r="5097">
          <cell r="B5097" t="str">
            <v>正岡電機</v>
          </cell>
        </row>
        <row r="5098">
          <cell r="B5098" t="str">
            <v>（有）シミズ電機</v>
          </cell>
        </row>
        <row r="5099">
          <cell r="B5099" t="str">
            <v>ウィッティＮＩＳＨＩＨＡＲＡ</v>
          </cell>
        </row>
        <row r="5100">
          <cell r="B5100" t="str">
            <v>パルテモリデン栄店</v>
          </cell>
        </row>
        <row r="5101">
          <cell r="B5101" t="str">
            <v>（有）マルタ電機商会</v>
          </cell>
        </row>
        <row r="5102">
          <cell r="B5102" t="str">
            <v>パルテきむら</v>
          </cell>
        </row>
        <row r="5103">
          <cell r="B5103" t="str">
            <v>（有）平兼電気商会</v>
          </cell>
        </row>
        <row r="5104">
          <cell r="B5104" t="str">
            <v>ＬＩＶＥコロナ</v>
          </cell>
        </row>
        <row r="5105">
          <cell r="B5105" t="str">
            <v>パルテ　やすい</v>
          </cell>
        </row>
        <row r="5106">
          <cell r="B5106" t="str">
            <v>家電ハウスたかはし</v>
          </cell>
        </row>
        <row r="5107">
          <cell r="B5107" t="str">
            <v>奥野電器</v>
          </cell>
        </row>
        <row r="5108">
          <cell r="B5108" t="str">
            <v>パルテ池上</v>
          </cell>
        </row>
        <row r="5109">
          <cell r="B5109" t="str">
            <v>（株）潮電気商会</v>
          </cell>
        </row>
        <row r="5110">
          <cell r="B5110" t="str">
            <v>（株）弘田電器</v>
          </cell>
        </row>
        <row r="5111">
          <cell r="B5111" t="str">
            <v>池電商会</v>
          </cell>
        </row>
        <row r="5112">
          <cell r="B5112" t="str">
            <v>Ｒｅグループウィッティなかうえ</v>
          </cell>
        </row>
        <row r="5113">
          <cell r="B5113" t="str">
            <v>筒井電器</v>
          </cell>
        </row>
        <row r="5114">
          <cell r="B5114" t="str">
            <v>アイテック下知店</v>
          </cell>
        </row>
        <row r="5115">
          <cell r="B5115" t="str">
            <v>アイテック上町店</v>
          </cell>
        </row>
        <row r="5116">
          <cell r="B5116" t="str">
            <v>ウィッティ穂積電器福井店</v>
          </cell>
        </row>
        <row r="5117">
          <cell r="B5117" t="str">
            <v>オウデン</v>
          </cell>
        </row>
        <row r="5118">
          <cell r="B5118" t="str">
            <v>（株）城南電化チェーン</v>
          </cell>
        </row>
        <row r="5119">
          <cell r="B5119" t="str">
            <v>フィットキタムラ</v>
          </cell>
        </row>
        <row r="5120">
          <cell r="B5120" t="str">
            <v>アドおおはら</v>
          </cell>
        </row>
        <row r="5121">
          <cell r="B5121" t="str">
            <v>株式会社岩井商会</v>
          </cell>
        </row>
        <row r="5122">
          <cell r="B5122" t="str">
            <v>ウィッティ大宮</v>
          </cell>
        </row>
        <row r="5123">
          <cell r="B5123" t="str">
            <v>メック平石電器</v>
          </cell>
        </row>
        <row r="5124">
          <cell r="B5124" t="str">
            <v>エム．デンキ</v>
          </cell>
        </row>
        <row r="5125">
          <cell r="B5125" t="str">
            <v>穂積電器</v>
          </cell>
        </row>
        <row r="5126">
          <cell r="B5126" t="str">
            <v>Ｒｅグループ株式会社</v>
          </cell>
        </row>
        <row r="5127">
          <cell r="B5127" t="str">
            <v>Ｒｅグループ　はまでん</v>
          </cell>
        </row>
        <row r="5128">
          <cell r="B5128" t="str">
            <v>エレナ（有）ナカウチ電器</v>
          </cell>
        </row>
        <row r="5129">
          <cell r="B5129" t="str">
            <v>パルテフジタ</v>
          </cell>
        </row>
        <row r="5130">
          <cell r="B5130" t="str">
            <v>パルテ岩崎</v>
          </cell>
        </row>
        <row r="5131">
          <cell r="B5131" t="str">
            <v>西内テレビ</v>
          </cell>
        </row>
        <row r="5132">
          <cell r="B5132" t="str">
            <v>パルテアドトクヒラ</v>
          </cell>
        </row>
        <row r="5133">
          <cell r="B5133" t="str">
            <v>石川電器</v>
          </cell>
        </row>
        <row r="5134">
          <cell r="B5134" t="str">
            <v>有限会社パルテたにぐち</v>
          </cell>
        </row>
        <row r="5135">
          <cell r="B5135" t="str">
            <v>Ｒｅグループ　おかべ</v>
          </cell>
        </row>
        <row r="5136">
          <cell r="B5136" t="str">
            <v>パルテほりみ</v>
          </cell>
        </row>
        <row r="5137">
          <cell r="B5137" t="str">
            <v>Ｒｅグループパル・ナカイテレビ</v>
          </cell>
        </row>
        <row r="5138">
          <cell r="B5138" t="str">
            <v>Ｒｅグループ　ナカイテレビ</v>
          </cell>
        </row>
        <row r="5139">
          <cell r="B5139" t="str">
            <v>もりしたでんき</v>
          </cell>
        </row>
        <row r="5140">
          <cell r="B5140" t="str">
            <v>ウイッティかなお</v>
          </cell>
        </row>
        <row r="5141">
          <cell r="B5141" t="str">
            <v>たかはしでんき</v>
          </cell>
        </row>
        <row r="5142">
          <cell r="B5142" t="str">
            <v>上田電器</v>
          </cell>
        </row>
        <row r="5143">
          <cell r="B5143" t="str">
            <v>（株）岡林電気店</v>
          </cell>
        </row>
        <row r="5144">
          <cell r="B5144" t="str">
            <v>パレットコマツ</v>
          </cell>
        </row>
        <row r="5145">
          <cell r="B5145" t="str">
            <v>山本印章堂電気店</v>
          </cell>
        </row>
        <row r="5146">
          <cell r="B5146" t="str">
            <v>山本時計電器店</v>
          </cell>
        </row>
        <row r="5147">
          <cell r="B5147" t="str">
            <v>（有）パルテショウエイ</v>
          </cell>
        </row>
        <row r="5148">
          <cell r="B5148" t="str">
            <v>でんき家（すさき）</v>
          </cell>
        </row>
        <row r="5149">
          <cell r="B5149" t="str">
            <v>でんき家（なかむら）</v>
          </cell>
        </row>
        <row r="5150">
          <cell r="B5150" t="str">
            <v>ライフオジマ</v>
          </cell>
        </row>
        <row r="5151">
          <cell r="B5151" t="str">
            <v>パルテなかひら</v>
          </cell>
        </row>
        <row r="5152">
          <cell r="B5152" t="str">
            <v>Ｒｅグループ　シバサキ</v>
          </cell>
        </row>
        <row r="5153">
          <cell r="B5153" t="str">
            <v>よしもとでんき</v>
          </cell>
        </row>
        <row r="5154">
          <cell r="B5154" t="str">
            <v>クボタデンキ</v>
          </cell>
        </row>
        <row r="5155">
          <cell r="B5155" t="str">
            <v>有限会社　オガタ電機</v>
          </cell>
        </row>
        <row r="5156">
          <cell r="B5156" t="str">
            <v>パナプラザ　門司港店</v>
          </cell>
        </row>
        <row r="5157">
          <cell r="B5157" t="str">
            <v>たかす電化</v>
          </cell>
        </row>
        <row r="5158">
          <cell r="B5158" t="str">
            <v>竹原電機商会</v>
          </cell>
        </row>
        <row r="5159">
          <cell r="B5159" t="str">
            <v>有限会社　和田電気商会</v>
          </cell>
        </row>
        <row r="5160">
          <cell r="B5160" t="str">
            <v>パナライフ新栄</v>
          </cell>
        </row>
        <row r="5161">
          <cell r="B5161" t="str">
            <v>パナプラザなかがわ</v>
          </cell>
        </row>
        <row r="5162">
          <cell r="B5162" t="str">
            <v>パナランド　はやし</v>
          </cell>
        </row>
        <row r="5163">
          <cell r="B5163" t="str">
            <v>えとうでんき　門司店</v>
          </cell>
        </row>
        <row r="5164">
          <cell r="B5164" t="str">
            <v>電気のリズ・トーチク魚町店</v>
          </cell>
        </row>
        <row r="5165">
          <cell r="B5165" t="str">
            <v>パナライフ　まつおか</v>
          </cell>
        </row>
        <row r="5166">
          <cell r="B5166" t="str">
            <v>株式会社リズ・トーチク</v>
          </cell>
        </row>
        <row r="5167">
          <cell r="B5167" t="str">
            <v>パナライフ　山越</v>
          </cell>
        </row>
        <row r="5168">
          <cell r="B5168" t="str">
            <v>株式会社　ミナミ電器産業</v>
          </cell>
        </row>
        <row r="5169">
          <cell r="B5169" t="str">
            <v>（株）ミナミ電器産業　湯川店</v>
          </cell>
        </row>
        <row r="5170">
          <cell r="B5170" t="str">
            <v>パナランド　さやわき</v>
          </cell>
        </row>
        <row r="5171">
          <cell r="B5171" t="str">
            <v>（有）古川デンキ</v>
          </cell>
        </row>
        <row r="5172">
          <cell r="B5172" t="str">
            <v>有限会社　タケナカデンキ</v>
          </cell>
        </row>
        <row r="5173">
          <cell r="B5173" t="str">
            <v>パナライフ　到津</v>
          </cell>
        </row>
        <row r="5174">
          <cell r="B5174" t="str">
            <v>パナプラザこばち</v>
          </cell>
        </row>
        <row r="5175">
          <cell r="B5175" t="str">
            <v>パナプラザ出島</v>
          </cell>
        </row>
        <row r="5176">
          <cell r="B5176" t="str">
            <v>パナランド　ふくだ</v>
          </cell>
        </row>
        <row r="5177">
          <cell r="B5177" t="str">
            <v>小林電気商会</v>
          </cell>
        </row>
        <row r="5178">
          <cell r="B5178" t="str">
            <v>パナライフ　おだ</v>
          </cell>
        </row>
        <row r="5179">
          <cell r="B5179" t="str">
            <v>パナライフ　ナカシマ</v>
          </cell>
        </row>
        <row r="5180">
          <cell r="B5180" t="str">
            <v>（有）采原電気</v>
          </cell>
        </row>
        <row r="5181">
          <cell r="B5181" t="str">
            <v>ＰＡＺメイデン</v>
          </cell>
        </row>
        <row r="5182">
          <cell r="B5182" t="str">
            <v>（有）　白水　電気商会</v>
          </cell>
        </row>
        <row r="5183">
          <cell r="B5183" t="str">
            <v>ＰＡＺ　花園茶山店</v>
          </cell>
        </row>
        <row r="5184">
          <cell r="B5184" t="str">
            <v>ＰＡＺ　ナガタ</v>
          </cell>
        </row>
        <row r="5185">
          <cell r="B5185" t="str">
            <v>（有）電化のヤマグチ</v>
          </cell>
        </row>
        <row r="5186">
          <cell r="B5186" t="str">
            <v>西島　電器</v>
          </cell>
        </row>
        <row r="5187">
          <cell r="B5187" t="str">
            <v>有限会社　フジ電気</v>
          </cell>
        </row>
        <row r="5188">
          <cell r="B5188" t="str">
            <v>（有）亀川電器</v>
          </cell>
        </row>
        <row r="5189">
          <cell r="B5189" t="str">
            <v>（有）　正一　電化</v>
          </cell>
        </row>
        <row r="5190">
          <cell r="B5190" t="str">
            <v>タナマチ電器</v>
          </cell>
        </row>
        <row r="5191">
          <cell r="B5191" t="str">
            <v>（野芥）　ハマチ　デンキ</v>
          </cell>
        </row>
        <row r="5192">
          <cell r="B5192" t="str">
            <v>春日野　電器</v>
          </cell>
        </row>
        <row r="5193">
          <cell r="B5193" t="str">
            <v>（有）　　ナカ　電器</v>
          </cell>
        </row>
        <row r="5194">
          <cell r="B5194" t="str">
            <v>エイム　愛幸</v>
          </cell>
        </row>
        <row r="5195">
          <cell r="B5195" t="str">
            <v>株式会社　福博テレビ</v>
          </cell>
        </row>
        <row r="5196">
          <cell r="B5196" t="str">
            <v>（下山門）ナカ　電器</v>
          </cell>
        </row>
        <row r="5197">
          <cell r="B5197" t="str">
            <v>井上　電器</v>
          </cell>
        </row>
        <row r="5198">
          <cell r="B5198" t="str">
            <v>（有）　ミヤコ　　電器</v>
          </cell>
        </row>
        <row r="5199">
          <cell r="B5199" t="str">
            <v>（有）　西村　商店</v>
          </cell>
        </row>
        <row r="5200">
          <cell r="B5200" t="str">
            <v>（有）ベニヤ　電気商会</v>
          </cell>
        </row>
        <row r="5201">
          <cell r="B5201" t="str">
            <v>熊見　電気設備</v>
          </cell>
        </row>
        <row r="5202">
          <cell r="B5202" t="str">
            <v>株式会社　ＰＡＺ</v>
          </cell>
        </row>
        <row r="5203">
          <cell r="B5203" t="str">
            <v>エイム　井尻アトム</v>
          </cell>
        </row>
        <row r="5204">
          <cell r="B5204" t="str">
            <v>電気のリズ・トーチク水巻店</v>
          </cell>
        </row>
        <row r="5205">
          <cell r="B5205" t="str">
            <v>エイム　株式会社</v>
          </cell>
        </row>
        <row r="5206">
          <cell r="B5206" t="str">
            <v>エイムかねこ</v>
          </cell>
        </row>
        <row r="5207">
          <cell r="B5207" t="str">
            <v>エイム　ミツエ</v>
          </cell>
        </row>
        <row r="5208">
          <cell r="B5208" t="str">
            <v>ＰＡＺ　花園</v>
          </cell>
        </row>
        <row r="5209">
          <cell r="B5209" t="str">
            <v>エイムアトム</v>
          </cell>
        </row>
        <row r="5210">
          <cell r="B5210" t="str">
            <v>ＰＡＺ　三幸</v>
          </cell>
        </row>
        <row r="5211">
          <cell r="B5211" t="str">
            <v>エイムナカシマ</v>
          </cell>
        </row>
        <row r="5212">
          <cell r="B5212" t="str">
            <v>（株）インフ</v>
          </cell>
        </row>
        <row r="5213">
          <cell r="B5213" t="str">
            <v>（有）　南松堂</v>
          </cell>
        </row>
        <row r="5214">
          <cell r="B5214" t="str">
            <v>電気のリズ・トーチク戸ノ上店</v>
          </cell>
        </row>
        <row r="5215">
          <cell r="B5215" t="str">
            <v>エイム　おにき</v>
          </cell>
        </row>
        <row r="5216">
          <cell r="B5216" t="str">
            <v>エイム　はせがわ</v>
          </cell>
        </row>
        <row r="5217">
          <cell r="B5217" t="str">
            <v>ＰＡＺ　オンズカ</v>
          </cell>
        </row>
        <row r="5218">
          <cell r="B5218" t="str">
            <v>エイム　吉野</v>
          </cell>
        </row>
        <row r="5219">
          <cell r="B5219" t="str">
            <v>双和　電気</v>
          </cell>
        </row>
        <row r="5220">
          <cell r="B5220" t="str">
            <v>パナデンキ　筥松店</v>
          </cell>
        </row>
        <row r="5221">
          <cell r="B5221" t="str">
            <v>（有）アムズ．コウノ</v>
          </cell>
        </row>
        <row r="5222">
          <cell r="B5222" t="str">
            <v>おおの電器</v>
          </cell>
        </row>
        <row r="5223">
          <cell r="B5223" t="str">
            <v>（有）　濱地　電器商会</v>
          </cell>
        </row>
        <row r="5224">
          <cell r="B5224" t="str">
            <v>電器のツルミヤ</v>
          </cell>
        </row>
        <row r="5225">
          <cell r="B5225" t="str">
            <v>たにぐちでんき</v>
          </cell>
        </row>
        <row r="5226">
          <cell r="B5226" t="str">
            <v>エイム　大和</v>
          </cell>
        </row>
        <row r="5227">
          <cell r="B5227" t="str">
            <v>ヨ　シ　ミ　電　器</v>
          </cell>
        </row>
        <row r="5228">
          <cell r="B5228" t="str">
            <v>エイム　吉井</v>
          </cell>
        </row>
        <row r="5229">
          <cell r="B5229" t="str">
            <v>エイム　いとう</v>
          </cell>
        </row>
        <row r="5230">
          <cell r="B5230" t="str">
            <v>エイム　みんな</v>
          </cell>
        </row>
        <row r="5231">
          <cell r="B5231" t="str">
            <v>（有）いまとう電器</v>
          </cell>
        </row>
        <row r="5232">
          <cell r="B5232" t="str">
            <v>エイム　安永</v>
          </cell>
        </row>
        <row r="5233">
          <cell r="B5233" t="str">
            <v>パナプラザ　マキヤマ</v>
          </cell>
        </row>
        <row r="5234">
          <cell r="B5234" t="str">
            <v>立石　電器</v>
          </cell>
        </row>
        <row r="5235">
          <cell r="B5235" t="str">
            <v>エイム　アキヤマ</v>
          </cell>
        </row>
        <row r="5236">
          <cell r="B5236" t="str">
            <v>（有）ガンバル</v>
          </cell>
        </row>
        <row r="5237">
          <cell r="B5237" t="str">
            <v>デンキのモトムラ</v>
          </cell>
        </row>
        <row r="5238">
          <cell r="B5238" t="str">
            <v>（有）武内電器商会</v>
          </cell>
        </row>
        <row r="5239">
          <cell r="B5239" t="str">
            <v>大場　ラジオ商会</v>
          </cell>
        </row>
        <row r="5240">
          <cell r="B5240" t="str">
            <v>パナポート　ウシジマ</v>
          </cell>
        </row>
        <row r="5241">
          <cell r="B5241" t="str">
            <v>パナプラザエース桜丘店</v>
          </cell>
        </row>
        <row r="5242">
          <cell r="B5242" t="str">
            <v>ＰＡＺヤスコウチ</v>
          </cell>
        </row>
        <row r="5243">
          <cell r="B5243" t="str">
            <v>（有）　那須野　電器商会</v>
          </cell>
        </row>
        <row r="5244">
          <cell r="B5244" t="str">
            <v>とよだ電器</v>
          </cell>
        </row>
        <row r="5245">
          <cell r="B5245" t="str">
            <v>インフ　古賀店</v>
          </cell>
        </row>
        <row r="5246">
          <cell r="B5246" t="str">
            <v>ツトム電器</v>
          </cell>
        </row>
        <row r="5247">
          <cell r="B5247" t="str">
            <v>ナイス電気</v>
          </cell>
        </row>
        <row r="5248">
          <cell r="B5248" t="str">
            <v>小川電器　　　　　　　（若松）</v>
          </cell>
        </row>
        <row r="5249">
          <cell r="B5249" t="str">
            <v>有限会社　なかにし家電</v>
          </cell>
        </row>
        <row r="5250">
          <cell r="B5250" t="str">
            <v>ふじのき電器株式会社</v>
          </cell>
        </row>
        <row r="5251">
          <cell r="B5251" t="str">
            <v>パナライフ　不二</v>
          </cell>
        </row>
        <row r="5252">
          <cell r="B5252" t="str">
            <v>パナライフ　さとう</v>
          </cell>
        </row>
        <row r="5253">
          <cell r="B5253" t="str">
            <v>パナライフ　おおの</v>
          </cell>
        </row>
        <row r="5254">
          <cell r="B5254" t="str">
            <v>株式会社　パナプラザ</v>
          </cell>
        </row>
        <row r="5255">
          <cell r="B5255" t="str">
            <v>パナプラザ　せいじ</v>
          </cell>
        </row>
        <row r="5256">
          <cell r="B5256" t="str">
            <v>テライ　電器</v>
          </cell>
        </row>
        <row r="5257">
          <cell r="B5257" t="str">
            <v>パナライフ　にしだ</v>
          </cell>
        </row>
        <row r="5258">
          <cell r="B5258" t="str">
            <v>パナライフ　にしやま</v>
          </cell>
        </row>
        <row r="5259">
          <cell r="B5259" t="str">
            <v>株式会社　のだや電器</v>
          </cell>
        </row>
        <row r="5260">
          <cell r="B5260" t="str">
            <v>パナプラザやまむら</v>
          </cell>
        </row>
        <row r="5261">
          <cell r="B5261" t="str">
            <v>わかはらでんき</v>
          </cell>
        </row>
        <row r="5262">
          <cell r="B5262" t="str">
            <v>さんえい電気</v>
          </cell>
        </row>
        <row r="5263">
          <cell r="B5263" t="str">
            <v>有限会社江藤電器商会</v>
          </cell>
        </row>
        <row r="5264">
          <cell r="B5264" t="str">
            <v>パナプラザ　カンタケ</v>
          </cell>
        </row>
        <row r="5265">
          <cell r="B5265" t="str">
            <v>パナライフ　なか島</v>
          </cell>
        </row>
        <row r="5266">
          <cell r="B5266" t="str">
            <v>フジタでんき</v>
          </cell>
        </row>
        <row r="5267">
          <cell r="B5267" t="str">
            <v>パナライフ　ユニオン</v>
          </cell>
        </row>
        <row r="5268">
          <cell r="B5268" t="str">
            <v>株式会社パナライフ</v>
          </cell>
        </row>
        <row r="5269">
          <cell r="B5269" t="str">
            <v>有限会社　おおぎ電器</v>
          </cell>
        </row>
        <row r="5270">
          <cell r="B5270" t="str">
            <v>パナプラザ　きぬ川</v>
          </cell>
        </row>
        <row r="5271">
          <cell r="B5271" t="str">
            <v>有限会社　響電器</v>
          </cell>
        </row>
        <row r="5272">
          <cell r="B5272" t="str">
            <v>はなだ電器　中村店</v>
          </cell>
        </row>
        <row r="5273">
          <cell r="B5273" t="str">
            <v>野口デンキ</v>
          </cell>
        </row>
        <row r="5274">
          <cell r="B5274" t="str">
            <v>ユキデンキ</v>
          </cell>
        </row>
        <row r="5275">
          <cell r="B5275" t="str">
            <v>はなだ電器</v>
          </cell>
        </row>
        <row r="5276">
          <cell r="B5276" t="str">
            <v>電気のリズ・トーチクおくしま店</v>
          </cell>
        </row>
        <row r="5277">
          <cell r="B5277" t="str">
            <v>ひらやま電器</v>
          </cell>
        </row>
        <row r="5278">
          <cell r="B5278" t="str">
            <v>エイム　愛幸ちくし台</v>
          </cell>
        </row>
        <row r="5279">
          <cell r="B5279" t="str">
            <v>ＰＡＺ　三幸　大野城店</v>
          </cell>
        </row>
        <row r="5280">
          <cell r="B5280" t="str">
            <v>エイム愛幸　イノウエ</v>
          </cell>
        </row>
        <row r="5281">
          <cell r="B5281" t="str">
            <v>ユゲデンキ　株式会社</v>
          </cell>
        </row>
        <row r="5282">
          <cell r="B5282" t="str">
            <v>ユゲデンキ（株）　電材部</v>
          </cell>
        </row>
        <row r="5283">
          <cell r="B5283" t="str">
            <v>塚本デンキ</v>
          </cell>
        </row>
        <row r="5284">
          <cell r="B5284" t="str">
            <v>（有）合屋電器店</v>
          </cell>
        </row>
        <row r="5285">
          <cell r="B5285" t="str">
            <v>井上　デンキ</v>
          </cell>
        </row>
        <row r="5286">
          <cell r="B5286" t="str">
            <v>もりもと電器</v>
          </cell>
        </row>
        <row r="5287">
          <cell r="B5287" t="str">
            <v>オカベデンキ</v>
          </cell>
        </row>
        <row r="5288">
          <cell r="B5288" t="str">
            <v>電気のリズ・トーチク柏ノ森店</v>
          </cell>
        </row>
        <row r="5289">
          <cell r="B5289" t="str">
            <v>キクデンキ</v>
          </cell>
        </row>
        <row r="5290">
          <cell r="B5290" t="str">
            <v>つつみＤＥＮＫＩ</v>
          </cell>
        </row>
        <row r="5291">
          <cell r="B5291" t="str">
            <v>大庭電器</v>
          </cell>
        </row>
        <row r="5292">
          <cell r="B5292" t="str">
            <v>坂本デンキ</v>
          </cell>
        </row>
        <row r="5293">
          <cell r="B5293" t="str">
            <v>たかせ電器</v>
          </cell>
        </row>
        <row r="5294">
          <cell r="B5294" t="str">
            <v>大村電器</v>
          </cell>
        </row>
        <row r="5295">
          <cell r="B5295" t="str">
            <v>柴田電器</v>
          </cell>
        </row>
        <row r="5296">
          <cell r="B5296" t="str">
            <v>井本マサオ電器</v>
          </cell>
        </row>
        <row r="5297">
          <cell r="B5297" t="str">
            <v>でんきの信映</v>
          </cell>
        </row>
        <row r="5298">
          <cell r="B5298" t="str">
            <v>うぐいす台電器</v>
          </cell>
        </row>
        <row r="5299">
          <cell r="B5299" t="str">
            <v>シノハラ電器</v>
          </cell>
        </row>
        <row r="5300">
          <cell r="B5300" t="str">
            <v>株式会社インフ篠栗店</v>
          </cell>
        </row>
        <row r="5301">
          <cell r="B5301" t="str">
            <v>出口電器商会</v>
          </cell>
        </row>
        <row r="5302">
          <cell r="B5302" t="str">
            <v>ナショナルハウス</v>
          </cell>
        </row>
        <row r="5303">
          <cell r="B5303" t="str">
            <v>牛島　電器</v>
          </cell>
        </row>
        <row r="5304">
          <cell r="B5304" t="str">
            <v>みやざき電器</v>
          </cell>
        </row>
        <row r="5305">
          <cell r="B5305" t="str">
            <v>ときた電器</v>
          </cell>
        </row>
        <row r="5306">
          <cell r="B5306" t="str">
            <v>フローラ　シンゲン</v>
          </cell>
        </row>
        <row r="5307">
          <cell r="B5307" t="str">
            <v>ユーデン　南町店</v>
          </cell>
        </row>
        <row r="5308">
          <cell r="B5308" t="str">
            <v>（有）三好デンキ</v>
          </cell>
        </row>
        <row r="5309">
          <cell r="B5309" t="str">
            <v>ＴＯＰ３　オガワ</v>
          </cell>
        </row>
        <row r="5310">
          <cell r="B5310" t="str">
            <v>ユーデン　津福店</v>
          </cell>
        </row>
        <row r="5311">
          <cell r="B5311" t="str">
            <v>ユーデン　通東町</v>
          </cell>
        </row>
        <row r="5312">
          <cell r="B5312" t="str">
            <v>ウエノ　デンキ</v>
          </cell>
        </row>
        <row r="5313">
          <cell r="B5313" t="str">
            <v>ユーデン　やなが善導寺</v>
          </cell>
        </row>
        <row r="5314">
          <cell r="B5314" t="str">
            <v>ユーデン　山本店</v>
          </cell>
        </row>
        <row r="5315">
          <cell r="B5315" t="str">
            <v>電’ｓ　オオハラ久留米店</v>
          </cell>
        </row>
        <row r="5316">
          <cell r="B5316" t="str">
            <v>電’ｓ　サトウ</v>
          </cell>
        </row>
        <row r="5317">
          <cell r="B5317" t="str">
            <v>ユーデンはらぐち</v>
          </cell>
        </row>
        <row r="5318">
          <cell r="B5318" t="str">
            <v>ユーデン　国分店</v>
          </cell>
        </row>
        <row r="5319">
          <cell r="B5319" t="str">
            <v>ユーデン　大善寺店</v>
          </cell>
        </row>
        <row r="5320">
          <cell r="B5320" t="str">
            <v>ユーデン　おがた</v>
          </cell>
        </row>
        <row r="5321">
          <cell r="B5321" t="str">
            <v>ユーデン　みやき店</v>
          </cell>
        </row>
        <row r="5322">
          <cell r="B5322" t="str">
            <v>野中　デンキ</v>
          </cell>
        </row>
        <row r="5323">
          <cell r="B5323" t="str">
            <v>さとう電器善導寺店</v>
          </cell>
        </row>
        <row r="5324">
          <cell r="B5324" t="str">
            <v>アズ　荒木店</v>
          </cell>
        </row>
        <row r="5325">
          <cell r="B5325" t="str">
            <v>サンエコライフ　久留米店</v>
          </cell>
        </row>
        <row r="5326">
          <cell r="B5326" t="str">
            <v>（株）　ユーデン</v>
          </cell>
        </row>
        <row r="5327">
          <cell r="B5327" t="str">
            <v>（有）椎木電器</v>
          </cell>
        </row>
        <row r="5328">
          <cell r="B5328" t="str">
            <v>電気のリズ・トーチク朝日店</v>
          </cell>
        </row>
        <row r="5329">
          <cell r="B5329" t="str">
            <v>電気のリズ・トーチク直方店</v>
          </cell>
        </row>
        <row r="5330">
          <cell r="B5330" t="str">
            <v>（株）ＮＡＫＡＧＡＷＡ</v>
          </cell>
        </row>
        <row r="5331">
          <cell r="B5331" t="str">
            <v>パナプラザ　カトー</v>
          </cell>
        </row>
        <row r="5332">
          <cell r="B5332" t="str">
            <v>パナプラザ　ワタナベ</v>
          </cell>
        </row>
        <row r="5333">
          <cell r="B5333" t="str">
            <v>電’ｓ　しまぞえ</v>
          </cell>
        </row>
        <row r="5334">
          <cell r="B5334" t="str">
            <v>柳川）椛島電化サ－ビス</v>
          </cell>
        </row>
        <row r="5335">
          <cell r="B5335" t="str">
            <v>電’ｓ　ニシダ</v>
          </cell>
        </row>
        <row r="5336">
          <cell r="B5336" t="str">
            <v>エコ電ＳＢＱ　沖端店</v>
          </cell>
        </row>
        <row r="5337">
          <cell r="B5337" t="str">
            <v>金子　電器商会</v>
          </cell>
        </row>
        <row r="5338">
          <cell r="B5338" t="str">
            <v>エコ電ＳＢＱ　有明店</v>
          </cell>
        </row>
        <row r="5339">
          <cell r="B5339" t="str">
            <v>しぶたでんき</v>
          </cell>
        </row>
        <row r="5340">
          <cell r="B5340" t="str">
            <v>エコ電ＳＢＱ　上宮永店</v>
          </cell>
        </row>
        <row r="5341">
          <cell r="B5341" t="str">
            <v>エコ電ＳＢＱ本部</v>
          </cell>
        </row>
        <row r="5342">
          <cell r="B5342" t="str">
            <v>ユーデン　きむらや</v>
          </cell>
        </row>
        <row r="5343">
          <cell r="B5343" t="str">
            <v>竹下　電器</v>
          </cell>
        </row>
        <row r="5344">
          <cell r="B5344" t="str">
            <v>ユーデン　大川店</v>
          </cell>
        </row>
        <row r="5345">
          <cell r="B5345" t="str">
            <v>ユーデン　なんちく</v>
          </cell>
        </row>
        <row r="5346">
          <cell r="B5346" t="str">
            <v>パナ．スペ‐ス　アラマキ</v>
          </cell>
        </row>
        <row r="5347">
          <cell r="B5347" t="str">
            <v>電’ｓ　ホリオ</v>
          </cell>
        </row>
        <row r="5348">
          <cell r="B5348" t="str">
            <v>アズ　甘木店</v>
          </cell>
        </row>
        <row r="5349">
          <cell r="B5349" t="str">
            <v>パナプラザ　本村</v>
          </cell>
        </row>
        <row r="5350">
          <cell r="B5350" t="str">
            <v>パナライフ　いわた</v>
          </cell>
        </row>
        <row r="5351">
          <cell r="B5351" t="str">
            <v>パナプラザ　こじま</v>
          </cell>
        </row>
        <row r="5352">
          <cell r="B5352" t="str">
            <v>パナランド　なかお</v>
          </cell>
        </row>
        <row r="5353">
          <cell r="B5353" t="str">
            <v>なかむらデンキ</v>
          </cell>
        </row>
        <row r="5354">
          <cell r="B5354" t="str">
            <v>パナプラザ　エイシン</v>
          </cell>
        </row>
        <row r="5355">
          <cell r="B5355" t="str">
            <v>パナプラザ　フジワラ</v>
          </cell>
        </row>
        <row r="5356">
          <cell r="B5356" t="str">
            <v>ミヤニシデンキ</v>
          </cell>
        </row>
        <row r="5357">
          <cell r="B5357" t="str">
            <v>パナプラザ　かじや</v>
          </cell>
        </row>
        <row r="5358">
          <cell r="B5358" t="str">
            <v>パナライフちくじょう</v>
          </cell>
        </row>
        <row r="5359">
          <cell r="B5359" t="str">
            <v>株式会社　吉本無線</v>
          </cell>
        </row>
        <row r="5360">
          <cell r="B5360" t="str">
            <v>株式会社　アズ</v>
          </cell>
        </row>
        <row r="5361">
          <cell r="B5361" t="str">
            <v>ユーデン　ひめの</v>
          </cell>
        </row>
        <row r="5362">
          <cell r="B5362" t="str">
            <v>チヨダ　デンキ</v>
          </cell>
        </row>
        <row r="5363">
          <cell r="B5363" t="str">
            <v>アズ　浮羽店</v>
          </cell>
        </row>
        <row r="5364">
          <cell r="B5364" t="str">
            <v>電’ｓ　庄島</v>
          </cell>
        </row>
        <row r="5365">
          <cell r="B5365" t="str">
            <v>電’ｓ　江藤</v>
          </cell>
        </row>
        <row r="5366">
          <cell r="B5366" t="str">
            <v>アズ田主丸本店</v>
          </cell>
        </row>
        <row r="5367">
          <cell r="B5367" t="str">
            <v>アズ　朝倉店</v>
          </cell>
        </row>
        <row r="5368">
          <cell r="B5368" t="str">
            <v>ワイズ　吉井店</v>
          </cell>
        </row>
        <row r="5369">
          <cell r="B5369" t="str">
            <v>アズ　吉井店</v>
          </cell>
        </row>
        <row r="5370">
          <cell r="B5370" t="str">
            <v>ワイズ　浮羽店</v>
          </cell>
        </row>
        <row r="5371">
          <cell r="B5371" t="str">
            <v>マルバヤシ電器</v>
          </cell>
        </row>
        <row r="5372">
          <cell r="B5372" t="str">
            <v>電’ｓ　しらべ</v>
          </cell>
        </row>
        <row r="5373">
          <cell r="B5373" t="str">
            <v>電’ｓ　タカヤマ</v>
          </cell>
        </row>
        <row r="5374">
          <cell r="B5374" t="str">
            <v>株式会社　山口電気</v>
          </cell>
        </row>
        <row r="5375">
          <cell r="B5375" t="str">
            <v>野口電器株式会社</v>
          </cell>
        </row>
        <row r="5376">
          <cell r="B5376" t="str">
            <v>株式会社　高田　電気</v>
          </cell>
        </row>
        <row r="5377">
          <cell r="B5377" t="str">
            <v>アズ　黒木店</v>
          </cell>
        </row>
        <row r="5378">
          <cell r="B5378" t="str">
            <v>ユーデン　みづま店</v>
          </cell>
        </row>
        <row r="5379">
          <cell r="B5379" t="str">
            <v>執行　電器</v>
          </cell>
        </row>
        <row r="5380">
          <cell r="B5380" t="str">
            <v>アズ　城島店</v>
          </cell>
        </row>
        <row r="5381">
          <cell r="B5381" t="str">
            <v>電気のリズ・トーチク相田店</v>
          </cell>
        </row>
        <row r="5382">
          <cell r="B5382" t="str">
            <v>ユーデン　せたかや</v>
          </cell>
        </row>
        <row r="5383">
          <cell r="B5383" t="str">
            <v>アズ　柳川店</v>
          </cell>
        </row>
        <row r="5384">
          <cell r="B5384" t="str">
            <v>電’ｓ　あさひ</v>
          </cell>
        </row>
        <row r="5385">
          <cell r="B5385" t="str">
            <v>ユーデン　大和</v>
          </cell>
        </row>
        <row r="5386">
          <cell r="B5386" t="str">
            <v>三小田電器</v>
          </cell>
        </row>
        <row r="5387">
          <cell r="B5387" t="str">
            <v>電’ｓ　はらだ</v>
          </cell>
        </row>
        <row r="5388">
          <cell r="B5388" t="str">
            <v>電’ｓ　ナカシマ</v>
          </cell>
        </row>
        <row r="5389">
          <cell r="B5389" t="str">
            <v>ユーデン　基山店</v>
          </cell>
        </row>
        <row r="5390">
          <cell r="B5390" t="str">
            <v>（株）プラザワン</v>
          </cell>
        </row>
        <row r="5391">
          <cell r="B5391" t="str">
            <v>電気のリズ・トーチク砂津店</v>
          </cell>
        </row>
        <row r="5392">
          <cell r="B5392" t="str">
            <v>電器館　よしかわ</v>
          </cell>
        </row>
        <row r="5393">
          <cell r="B5393" t="str">
            <v>電’ｓ　うちだ</v>
          </cell>
        </row>
        <row r="5394">
          <cell r="B5394" t="str">
            <v>電’ｓ　永田</v>
          </cell>
        </row>
        <row r="5395">
          <cell r="B5395" t="str">
            <v>みいけ２１</v>
          </cell>
        </row>
        <row r="5396">
          <cell r="B5396" t="str">
            <v>電’ｓ　東京</v>
          </cell>
        </row>
        <row r="5397">
          <cell r="B5397" t="str">
            <v>電’ｓ　イノウエ</v>
          </cell>
        </row>
        <row r="5398">
          <cell r="B5398" t="str">
            <v>アズ　大牟田店</v>
          </cell>
        </row>
        <row r="5399">
          <cell r="B5399" t="str">
            <v>ユアーズたなか株式会社</v>
          </cell>
        </row>
        <row r="5400">
          <cell r="B5400" t="str">
            <v>ニシヤマ電機</v>
          </cell>
        </row>
        <row r="5401">
          <cell r="B5401" t="str">
            <v>セブンプラザ通町店</v>
          </cell>
        </row>
        <row r="5402">
          <cell r="B5402" t="str">
            <v>電’ｓ　たなか</v>
          </cell>
        </row>
        <row r="5403">
          <cell r="B5403" t="str">
            <v>中尾電器商会</v>
          </cell>
        </row>
        <row r="5404">
          <cell r="B5404" t="str">
            <v>電’ｓ　栗山</v>
          </cell>
        </row>
        <row r="5405">
          <cell r="B5405" t="str">
            <v>電’ｓ　井川</v>
          </cell>
        </row>
        <row r="5406">
          <cell r="B5406" t="str">
            <v>セブンプラザ　野原店</v>
          </cell>
        </row>
        <row r="5407">
          <cell r="B5407" t="str">
            <v>寺本電気商会</v>
          </cell>
        </row>
        <row r="5408">
          <cell r="B5408" t="str">
            <v>井川　電機商会</v>
          </cell>
        </row>
        <row r="5409">
          <cell r="B5409" t="str">
            <v>有限会社　堀江ガス・デンキ</v>
          </cell>
        </row>
        <row r="5410">
          <cell r="B5410" t="str">
            <v>壱岐市　農業協同組合</v>
          </cell>
        </row>
        <row r="5411">
          <cell r="B5411" t="str">
            <v>（有）橋川家電サービス</v>
          </cell>
        </row>
        <row r="5412">
          <cell r="B5412" t="str">
            <v>株式会社　天瀬電機</v>
          </cell>
        </row>
        <row r="5413">
          <cell r="B5413" t="str">
            <v>おおばでんき</v>
          </cell>
        </row>
        <row r="5414">
          <cell r="B5414" t="str">
            <v>エイムサゴ</v>
          </cell>
        </row>
        <row r="5415">
          <cell r="B5415" t="str">
            <v>一宮　電器サ―ビス</v>
          </cell>
        </row>
        <row r="5416">
          <cell r="B5416" t="str">
            <v>エイム中島</v>
          </cell>
        </row>
        <row r="5417">
          <cell r="B5417" t="str">
            <v>（対馬）　古藤電器サービス</v>
          </cell>
        </row>
        <row r="5418">
          <cell r="B5418" t="str">
            <v>エコ電ＳＢＱ　筑紫野店</v>
          </cell>
        </row>
        <row r="5419">
          <cell r="B5419" t="str">
            <v>有限会社　オール電器</v>
          </cell>
        </row>
        <row r="5420">
          <cell r="B5420" t="str">
            <v>西城電機商会</v>
          </cell>
        </row>
        <row r="5421">
          <cell r="B5421" t="str">
            <v>中村電機商会</v>
          </cell>
        </row>
        <row r="5422">
          <cell r="B5422" t="str">
            <v>（有）ムラカミ電器　　（戸畑）</v>
          </cell>
        </row>
        <row r="5423">
          <cell r="B5423" t="str">
            <v>電’ｓ　さとう鳥栖店</v>
          </cell>
        </row>
        <row r="5424">
          <cell r="B5424" t="str">
            <v>電’ｓ旭店</v>
          </cell>
        </row>
        <row r="5425">
          <cell r="B5425" t="str">
            <v>成幸　電気</v>
          </cell>
        </row>
        <row r="5426">
          <cell r="B5426" t="str">
            <v>徳渕電気商会</v>
          </cell>
        </row>
        <row r="5427">
          <cell r="B5427" t="str">
            <v>ユーデン　松下</v>
          </cell>
        </row>
        <row r="5428">
          <cell r="B5428" t="str">
            <v>電’ｓ　酒井</v>
          </cell>
        </row>
        <row r="5429">
          <cell r="B5429" t="str">
            <v>小郡）前田　電器商会</v>
          </cell>
        </row>
        <row r="5430">
          <cell r="B5430" t="str">
            <v>電’ｓ　ながお</v>
          </cell>
        </row>
        <row r="5431">
          <cell r="B5431" t="str">
            <v>パル　いのくち</v>
          </cell>
        </row>
        <row r="5432">
          <cell r="B5432" t="str">
            <v>電’ｓ　かねしま</v>
          </cell>
        </row>
        <row r="5433">
          <cell r="B5433" t="str">
            <v>電’ｓ　田中</v>
          </cell>
        </row>
        <row r="5434">
          <cell r="B5434" t="str">
            <v>ユーデン　八女店</v>
          </cell>
        </row>
        <row r="5435">
          <cell r="B5435" t="str">
            <v>電’ｓ　みやけ</v>
          </cell>
        </row>
        <row r="5436">
          <cell r="B5436" t="str">
            <v>アズ　八女店</v>
          </cell>
        </row>
        <row r="5437">
          <cell r="B5437" t="str">
            <v>株式会社　でんず</v>
          </cell>
        </row>
        <row r="5438">
          <cell r="B5438" t="str">
            <v>ユーデン　筑後店</v>
          </cell>
        </row>
        <row r="5439">
          <cell r="B5439" t="str">
            <v>ユーデン　南筑後店</v>
          </cell>
        </row>
        <row r="5440">
          <cell r="B5440" t="str">
            <v>電’ｓ　ムロゾノ筑後店</v>
          </cell>
        </row>
        <row r="5441">
          <cell r="B5441" t="str">
            <v>電’ｓ　鶴岡</v>
          </cell>
        </row>
        <row r="5442">
          <cell r="B5442" t="str">
            <v>（有）川崎電器商会</v>
          </cell>
        </row>
        <row r="5443">
          <cell r="B5443" t="str">
            <v>（有）福山商会</v>
          </cell>
        </row>
        <row r="5444">
          <cell r="B5444" t="str">
            <v>コガデンキ</v>
          </cell>
        </row>
        <row r="5445">
          <cell r="B5445" t="str">
            <v>タニモト　デンキ</v>
          </cell>
        </row>
        <row r="5446">
          <cell r="B5446" t="str">
            <v>藤川　電気　　　　　　（田川）</v>
          </cell>
        </row>
        <row r="5447">
          <cell r="B5447" t="str">
            <v>１ＢＡＮＫＡＮ　マルコー</v>
          </cell>
        </row>
        <row r="5448">
          <cell r="B5448" t="str">
            <v>せいじ電器</v>
          </cell>
        </row>
        <row r="5449">
          <cell r="B5449" t="str">
            <v>岩田　電器</v>
          </cell>
        </row>
        <row r="5450">
          <cell r="B5450" t="str">
            <v>おおもり　電器</v>
          </cell>
        </row>
        <row r="5451">
          <cell r="B5451" t="str">
            <v>荒牧　電器</v>
          </cell>
        </row>
        <row r="5452">
          <cell r="B5452" t="str">
            <v>神吉　電器</v>
          </cell>
        </row>
        <row r="5453">
          <cell r="B5453" t="str">
            <v>電気のリズ・トーチク糸田店</v>
          </cell>
        </row>
        <row r="5454">
          <cell r="B5454" t="str">
            <v>マツイ　でんき</v>
          </cell>
        </row>
        <row r="5455">
          <cell r="B5455" t="str">
            <v>モチダ電器</v>
          </cell>
        </row>
        <row r="5456">
          <cell r="B5456" t="str">
            <v>パナパナ１４０</v>
          </cell>
        </row>
        <row r="5457">
          <cell r="B5457" t="str">
            <v>パナランド　カトウ</v>
          </cell>
        </row>
        <row r="5458">
          <cell r="B5458" t="str">
            <v>セブンプラザ佐賀店</v>
          </cell>
        </row>
        <row r="5459">
          <cell r="B5459" t="str">
            <v>パナパナ　ふくおか</v>
          </cell>
        </row>
        <row r="5460">
          <cell r="B5460" t="str">
            <v>栗田電器</v>
          </cell>
        </row>
        <row r="5461">
          <cell r="B5461" t="str">
            <v>木下デンキ</v>
          </cell>
        </row>
        <row r="5462">
          <cell r="B5462" t="str">
            <v>堀田デンキ</v>
          </cell>
        </row>
        <row r="5463">
          <cell r="B5463" t="str">
            <v>株式会社　パナパナ</v>
          </cell>
        </row>
        <row r="5464">
          <cell r="B5464" t="str">
            <v>ナカシマ電器</v>
          </cell>
        </row>
        <row r="5465">
          <cell r="B5465" t="str">
            <v>水町電器商会</v>
          </cell>
        </row>
        <row r="5466">
          <cell r="B5466" t="str">
            <v>フジノ電器</v>
          </cell>
        </row>
        <row r="5467">
          <cell r="B5467" t="str">
            <v>パナランド　倉重</v>
          </cell>
        </row>
        <row r="5468">
          <cell r="B5468" t="str">
            <v>オブチ電気商会</v>
          </cell>
        </row>
        <row r="5469">
          <cell r="B5469" t="str">
            <v>有限会社　原田電気</v>
          </cell>
        </row>
        <row r="5470">
          <cell r="B5470" t="str">
            <v>（小城）ヤマダ電器</v>
          </cell>
        </row>
        <row r="5471">
          <cell r="B5471" t="str">
            <v>中小田電器</v>
          </cell>
        </row>
        <row r="5472">
          <cell r="B5472" t="str">
            <v>パナパナ　ミタカ</v>
          </cell>
        </row>
        <row r="5473">
          <cell r="B5473" t="str">
            <v>かわぞえ電気</v>
          </cell>
        </row>
        <row r="5474">
          <cell r="B5474" t="str">
            <v>ミネデンキ</v>
          </cell>
        </row>
        <row r="5475">
          <cell r="B5475" t="str">
            <v>パナパナ　カズタ</v>
          </cell>
        </row>
        <row r="5476">
          <cell r="B5476" t="str">
            <v>パナランド　マキ</v>
          </cell>
        </row>
        <row r="5477">
          <cell r="B5477" t="str">
            <v>千代田電気西唐津店</v>
          </cell>
        </row>
        <row r="5478">
          <cell r="B5478" t="str">
            <v>シントウＡＶサービス</v>
          </cell>
        </row>
        <row r="5479">
          <cell r="B5479" t="str">
            <v>（有）柴田電器商会</v>
          </cell>
        </row>
        <row r="5480">
          <cell r="B5480" t="str">
            <v>パナパナ　昭栄</v>
          </cell>
        </row>
        <row r="5481">
          <cell r="B5481" t="str">
            <v>きしがわ電水</v>
          </cell>
        </row>
        <row r="5482">
          <cell r="B5482" t="str">
            <v>（有）いわもと電器</v>
          </cell>
        </row>
        <row r="5483">
          <cell r="B5483" t="str">
            <v>パナパナ　ことぶきや</v>
          </cell>
        </row>
        <row r="5484">
          <cell r="B5484" t="str">
            <v>パナパナ　えんどう</v>
          </cell>
        </row>
        <row r="5485">
          <cell r="B5485" t="str">
            <v>ヤマモト電器</v>
          </cell>
        </row>
        <row r="5486">
          <cell r="B5486" t="str">
            <v>アベェイル　福恒</v>
          </cell>
        </row>
        <row r="5487">
          <cell r="B5487" t="str">
            <v>パナパナ　でんき館</v>
          </cell>
        </row>
        <row r="5488">
          <cell r="B5488" t="str">
            <v>パナランド　のうどみ</v>
          </cell>
        </row>
        <row r="5489">
          <cell r="B5489" t="str">
            <v>（有）福　恵　無　線</v>
          </cell>
        </row>
        <row r="5490">
          <cell r="B5490" t="str">
            <v>あらかわ電器</v>
          </cell>
        </row>
        <row r="5491">
          <cell r="B5491" t="str">
            <v>荒川電化</v>
          </cell>
        </row>
        <row r="5492">
          <cell r="B5492" t="str">
            <v>パナパナ　大串</v>
          </cell>
        </row>
        <row r="5493">
          <cell r="B5493" t="str">
            <v>パナパナ　奥村</v>
          </cell>
        </row>
        <row r="5494">
          <cell r="B5494" t="str">
            <v>（有田）松永電器</v>
          </cell>
        </row>
        <row r="5495">
          <cell r="B5495" t="str">
            <v>アトダデンキ</v>
          </cell>
        </row>
        <row r="5496">
          <cell r="B5496" t="str">
            <v>パナパナ　生活館</v>
          </cell>
        </row>
        <row r="5497">
          <cell r="B5497" t="str">
            <v>いで電器</v>
          </cell>
        </row>
        <row r="5498">
          <cell r="B5498" t="str">
            <v>永尾デンキ</v>
          </cell>
        </row>
        <row r="5499">
          <cell r="B5499" t="str">
            <v>パナランド　フジヤ</v>
          </cell>
        </row>
        <row r="5500">
          <cell r="B5500" t="str">
            <v>クサバ電化</v>
          </cell>
        </row>
        <row r="5501">
          <cell r="B5501" t="str">
            <v>パナランドもろおか</v>
          </cell>
        </row>
        <row r="5502">
          <cell r="B5502" t="str">
            <v>カワチノ電器</v>
          </cell>
        </row>
        <row r="5503">
          <cell r="B5503" t="str">
            <v>あおぞら電器合同会社</v>
          </cell>
        </row>
        <row r="5504">
          <cell r="B5504" t="str">
            <v>サンエコライフ　長崎福田店</v>
          </cell>
        </row>
        <row r="5505">
          <cell r="B5505" t="str">
            <v>でんきのリビング谷川店</v>
          </cell>
        </row>
        <row r="5506">
          <cell r="B5506" t="str">
            <v>まつい電器</v>
          </cell>
        </row>
        <row r="5507">
          <cell r="B5507" t="str">
            <v>メールチェーン油木</v>
          </cell>
        </row>
        <row r="5508">
          <cell r="B5508" t="str">
            <v>有限会社　でんきや</v>
          </cell>
        </row>
        <row r="5509">
          <cell r="B5509" t="str">
            <v>（有）ひかり電気商会（宮田町）</v>
          </cell>
        </row>
        <row r="5510">
          <cell r="B5510" t="str">
            <v>（有）　ミツオカ電器</v>
          </cell>
        </row>
        <row r="5511">
          <cell r="B5511" t="str">
            <v>パピオ　キョウエイ</v>
          </cell>
        </row>
        <row r="5512">
          <cell r="B5512" t="str">
            <v>グリーン電器</v>
          </cell>
        </row>
        <row r="5513">
          <cell r="B5513" t="str">
            <v>（有）原野住宅器材店</v>
          </cell>
        </row>
        <row r="5514">
          <cell r="B5514" t="str">
            <v>でんきや　ヤマグチ</v>
          </cell>
        </row>
        <row r="5515">
          <cell r="B5515" t="str">
            <v>相ノ浦（有）光電機商会</v>
          </cell>
        </row>
        <row r="5516">
          <cell r="B5516" t="str">
            <v>パナプラザ　フカエ</v>
          </cell>
        </row>
        <row r="5517">
          <cell r="B5517" t="str">
            <v>アズ　サンフクダ店</v>
          </cell>
        </row>
        <row r="5518">
          <cell r="B5518" t="str">
            <v>ヤミネ電器店</v>
          </cell>
        </row>
        <row r="5519">
          <cell r="B5519" t="str">
            <v>（有）遠武時計電気店</v>
          </cell>
        </row>
        <row r="5520">
          <cell r="B5520" t="str">
            <v>でんきや　パナサン</v>
          </cell>
        </row>
        <row r="5521">
          <cell r="B5521" t="str">
            <v>サンコウ電器</v>
          </cell>
        </row>
        <row r="5522">
          <cell r="B5522" t="str">
            <v>でんきや　おおた</v>
          </cell>
        </row>
        <row r="5523">
          <cell r="B5523" t="str">
            <v>サンエコライフ　世知原店</v>
          </cell>
        </row>
        <row r="5524">
          <cell r="B5524" t="str">
            <v>（有）　佐々木無線</v>
          </cell>
        </row>
        <row r="5525">
          <cell r="B5525" t="str">
            <v>アズ　こんどう店</v>
          </cell>
        </row>
        <row r="5526">
          <cell r="B5526" t="str">
            <v>たなか電器（上五島）</v>
          </cell>
        </row>
        <row r="5527">
          <cell r="B5527" t="str">
            <v>パピオ　にしけん</v>
          </cell>
        </row>
        <row r="5528">
          <cell r="B5528" t="str">
            <v>染川鉄工</v>
          </cell>
        </row>
        <row r="5529">
          <cell r="B5529" t="str">
            <v>でんきや　みやざき</v>
          </cell>
        </row>
        <row r="5530">
          <cell r="B5530" t="str">
            <v>（有）　山口電気商店</v>
          </cell>
        </row>
        <row r="5531">
          <cell r="B5531" t="str">
            <v>（有）　堀池電器商会</v>
          </cell>
        </row>
        <row r="5532">
          <cell r="B5532" t="str">
            <v>でんきや　ワイズ１</v>
          </cell>
        </row>
        <row r="5533">
          <cell r="B5533" t="str">
            <v>ナカムラ電化</v>
          </cell>
        </row>
        <row r="5534">
          <cell r="B5534" t="str">
            <v>でんきやナカムラ三原店</v>
          </cell>
        </row>
        <row r="5535">
          <cell r="B5535" t="str">
            <v>カサ電機</v>
          </cell>
        </row>
        <row r="5536">
          <cell r="B5536" t="str">
            <v>福田電機　長与店</v>
          </cell>
        </row>
        <row r="5537">
          <cell r="B5537" t="str">
            <v>パナプラザイナマツ</v>
          </cell>
        </row>
        <row r="5538">
          <cell r="B5538" t="str">
            <v>パナプラザタムラ</v>
          </cell>
        </row>
        <row r="5539">
          <cell r="B5539" t="str">
            <v>パナプラザ　サークル</v>
          </cell>
        </row>
        <row r="5540">
          <cell r="B5540" t="str">
            <v>ウチモト電器</v>
          </cell>
        </row>
        <row r="5541">
          <cell r="B5541" t="str">
            <v>寺　尾　電　器</v>
          </cell>
        </row>
        <row r="5542">
          <cell r="B5542" t="str">
            <v>でんきや南松</v>
          </cell>
        </row>
        <row r="5543">
          <cell r="B5543" t="str">
            <v>でんきや　イシダ</v>
          </cell>
        </row>
        <row r="5544">
          <cell r="B5544" t="str">
            <v>（奈良尾）南松堂</v>
          </cell>
        </row>
        <row r="5545">
          <cell r="B5545" t="str">
            <v>井上電化サービス</v>
          </cell>
        </row>
        <row r="5546">
          <cell r="B5546" t="str">
            <v>（株）アライ</v>
          </cell>
        </row>
        <row r="5547">
          <cell r="B5547" t="str">
            <v>緒方電機商会</v>
          </cell>
        </row>
        <row r="5548">
          <cell r="B5548" t="str">
            <v>（有）マルイ電機（三井楽）</v>
          </cell>
        </row>
        <row r="5549">
          <cell r="B5549" t="str">
            <v>でんきや若松</v>
          </cell>
        </row>
        <row r="5550">
          <cell r="B5550" t="str">
            <v>富江）ミウラ電器</v>
          </cell>
        </row>
        <row r="5551">
          <cell r="B5551" t="str">
            <v>平野電器</v>
          </cell>
        </row>
        <row r="5552">
          <cell r="B5552" t="str">
            <v>長崎（有）金子電器商会</v>
          </cell>
        </row>
        <row r="5553">
          <cell r="B5553" t="str">
            <v>ノダデンキ（長崎）</v>
          </cell>
        </row>
        <row r="5554">
          <cell r="B5554" t="str">
            <v>パナプラザマツオ</v>
          </cell>
        </row>
        <row r="5555">
          <cell r="B5555" t="str">
            <v>（ダイヤランド）サト‐デンキ</v>
          </cell>
        </row>
        <row r="5556">
          <cell r="B5556" t="str">
            <v>パナプラザきたじま</v>
          </cell>
        </row>
        <row r="5557">
          <cell r="B5557" t="str">
            <v>キムラ電気</v>
          </cell>
        </row>
        <row r="5558">
          <cell r="B5558" t="str">
            <v>パナプラザうちだ</v>
          </cell>
        </row>
        <row r="5559">
          <cell r="B5559" t="str">
            <v>パナプラザおおつ</v>
          </cell>
        </row>
        <row r="5560">
          <cell r="B5560" t="str">
            <v>パナップ　シラハマ</v>
          </cell>
        </row>
        <row r="5561">
          <cell r="B5561" t="str">
            <v>パナプラザヤマダ</v>
          </cell>
        </row>
        <row r="5562">
          <cell r="B5562" t="str">
            <v>電化シヨツプ集い</v>
          </cell>
        </row>
        <row r="5563">
          <cell r="B5563" t="str">
            <v>有限会社　中通無線</v>
          </cell>
        </row>
        <row r="5564">
          <cell r="B5564" t="str">
            <v>パピオ　さと</v>
          </cell>
        </row>
        <row r="5565">
          <cell r="B5565" t="str">
            <v>パピオ　ヤマウチ</v>
          </cell>
        </row>
        <row r="5566">
          <cell r="B5566" t="str">
            <v>パナプラザトクヨシ</v>
          </cell>
        </row>
        <row r="5567">
          <cell r="B5567" t="str">
            <v>（合資）エコー電化</v>
          </cell>
        </row>
        <row r="5568">
          <cell r="B5568" t="str">
            <v>パピオ　フクデン</v>
          </cell>
        </row>
        <row r="5569">
          <cell r="B5569" t="str">
            <v>パピオ　さかもと</v>
          </cell>
        </row>
        <row r="5570">
          <cell r="B5570" t="str">
            <v>電化プラザサークル畝刈</v>
          </cell>
        </row>
        <row r="5571">
          <cell r="B5571" t="str">
            <v>川端電器</v>
          </cell>
        </row>
        <row r="5572">
          <cell r="B5572" t="str">
            <v>平山電気店</v>
          </cell>
        </row>
        <row r="5573">
          <cell r="B5573" t="str">
            <v>株式会社パナプラザ　長崎支社</v>
          </cell>
        </row>
        <row r="5574">
          <cell r="B5574" t="str">
            <v>パナプラザきよしや</v>
          </cell>
        </row>
        <row r="5575">
          <cell r="B5575" t="str">
            <v>みつぼし電器</v>
          </cell>
        </row>
        <row r="5576">
          <cell r="B5576" t="str">
            <v>（有喜）　中村電器商会</v>
          </cell>
        </row>
        <row r="5577">
          <cell r="B5577" t="str">
            <v>パナプラザモリシタ</v>
          </cell>
        </row>
        <row r="5578">
          <cell r="B5578" t="str">
            <v>下山電器商会</v>
          </cell>
        </row>
        <row r="5579">
          <cell r="B5579" t="str">
            <v>（有）パピオ　フジヤ</v>
          </cell>
        </row>
        <row r="5580">
          <cell r="B5580" t="str">
            <v>（有）　アオバラジオ商会</v>
          </cell>
        </row>
        <row r="5581">
          <cell r="B5581" t="str">
            <v>ことぶき電器</v>
          </cell>
        </row>
        <row r="5582">
          <cell r="B5582" t="str">
            <v>たにうえ電器</v>
          </cell>
        </row>
        <row r="5583">
          <cell r="B5583" t="str">
            <v>ヒサマツでんき</v>
          </cell>
        </row>
        <row r="5584">
          <cell r="B5584" t="str">
            <v>（大村）パピオ　みずほ</v>
          </cell>
        </row>
        <row r="5585">
          <cell r="B5585" t="str">
            <v>パナプラザミヤショウ</v>
          </cell>
        </row>
        <row r="5586">
          <cell r="B5586" t="str">
            <v>諏訪電器商会</v>
          </cell>
        </row>
        <row r="5587">
          <cell r="B5587" t="str">
            <v>パピオ　たなか　（島原）</v>
          </cell>
        </row>
        <row r="5588">
          <cell r="B5588" t="str">
            <v>沢電器商会</v>
          </cell>
        </row>
        <row r="5589">
          <cell r="B5589" t="str">
            <v>パナプラザとりやま</v>
          </cell>
        </row>
        <row r="5590">
          <cell r="B5590" t="str">
            <v>山田共栄堂</v>
          </cell>
        </row>
        <row r="5591">
          <cell r="B5591" t="str">
            <v>株式会社　荒木電器</v>
          </cell>
        </row>
        <row r="5592">
          <cell r="B5592" t="str">
            <v>パピオ　ふかえ</v>
          </cell>
        </row>
        <row r="5593">
          <cell r="B5593" t="str">
            <v>（口之津）　荒木電器商会</v>
          </cell>
        </row>
        <row r="5594">
          <cell r="B5594" t="str">
            <v>横浜電器店</v>
          </cell>
        </row>
        <row r="5595">
          <cell r="B5595" t="str">
            <v>株式会社和幸</v>
          </cell>
        </row>
        <row r="5596">
          <cell r="B5596" t="str">
            <v>マツザキ　デンキ</v>
          </cell>
        </row>
        <row r="5597">
          <cell r="B5597" t="str">
            <v>ムラサト　電器</v>
          </cell>
        </row>
        <row r="5598">
          <cell r="B5598" t="str">
            <v>遊　電　館</v>
          </cell>
        </row>
        <row r="5599">
          <cell r="B5599" t="str">
            <v>でんきのゆうでん　鹿央店</v>
          </cell>
        </row>
        <row r="5600">
          <cell r="B5600" t="str">
            <v>でんきハウス　村上</v>
          </cell>
        </row>
        <row r="5601">
          <cell r="B5601" t="str">
            <v>花園）　　サカイ　電器</v>
          </cell>
        </row>
        <row r="5602">
          <cell r="B5602" t="str">
            <v>でんきハウス　ソノダ　高平店</v>
          </cell>
        </row>
        <row r="5603">
          <cell r="B5603" t="str">
            <v>電気プラザなんば</v>
          </cell>
        </row>
        <row r="5604">
          <cell r="B5604" t="str">
            <v>石原家電サービスセンター</v>
          </cell>
        </row>
        <row r="5605">
          <cell r="B5605" t="str">
            <v>電気プラザほんだ長嶺店</v>
          </cell>
        </row>
        <row r="5606">
          <cell r="B5606" t="str">
            <v>健軍）　　パナランド　ナベタ</v>
          </cell>
        </row>
        <row r="5607">
          <cell r="B5607" t="str">
            <v>黒髪）　　パナランド　ミヤタ</v>
          </cell>
        </row>
        <row r="5608">
          <cell r="B5608" t="str">
            <v>家電の白井</v>
          </cell>
        </row>
        <row r="5609">
          <cell r="B5609" t="str">
            <v>有限会社　パナランド　熊本</v>
          </cell>
        </row>
        <row r="5610">
          <cell r="B5610" t="str">
            <v>パナランド　堀川</v>
          </cell>
        </row>
        <row r="5611">
          <cell r="B5611" t="str">
            <v>でんきのゆうでん　長嶺東店</v>
          </cell>
        </row>
        <row r="5612">
          <cell r="B5612" t="str">
            <v>電気プラザたなか</v>
          </cell>
        </row>
        <row r="5613">
          <cell r="B5613" t="str">
            <v>株式会社　でんきハウス</v>
          </cell>
        </row>
        <row r="5614">
          <cell r="B5614" t="str">
            <v>株式会社　電気プラザ</v>
          </cell>
        </row>
        <row r="5615">
          <cell r="B5615" t="str">
            <v>御幸笛田）石田デンキ</v>
          </cell>
        </row>
        <row r="5616">
          <cell r="B5616" t="str">
            <v>出水）　　さとだ電器商会</v>
          </cell>
        </row>
        <row r="5617">
          <cell r="B5617" t="str">
            <v>合資会社　正　清　電　器</v>
          </cell>
        </row>
        <row r="5618">
          <cell r="B5618" t="str">
            <v>蓮台寺）野口電気商会</v>
          </cell>
        </row>
        <row r="5619">
          <cell r="B5619" t="str">
            <v>電気プラザ　カメヤ</v>
          </cell>
        </row>
        <row r="5620">
          <cell r="B5620" t="str">
            <v>電気プラザほんだ力合店</v>
          </cell>
        </row>
        <row r="5621">
          <cell r="B5621" t="str">
            <v>電気プラザ　西本</v>
          </cell>
        </row>
        <row r="5622">
          <cell r="B5622" t="str">
            <v>水前寺）　パナランド　うらかわ</v>
          </cell>
        </row>
        <row r="5623">
          <cell r="B5623" t="str">
            <v>花立）　　みやこ電器</v>
          </cell>
        </row>
        <row r="5624">
          <cell r="B5624" t="str">
            <v>ホーム電化</v>
          </cell>
        </row>
        <row r="5625">
          <cell r="B5625" t="str">
            <v>電気プラザ　寺本</v>
          </cell>
        </row>
        <row r="5626">
          <cell r="B5626" t="str">
            <v>サンエコライフ　須屋店</v>
          </cell>
        </row>
        <row r="5627">
          <cell r="B5627" t="str">
            <v>（株）サンエコライフ</v>
          </cell>
        </row>
        <row r="5628">
          <cell r="B5628" t="str">
            <v>でんきのゆうでん　島崎店</v>
          </cell>
        </row>
        <row r="5629">
          <cell r="B5629" t="str">
            <v>池田）　　パナランド　五木</v>
          </cell>
        </row>
        <row r="5630">
          <cell r="B5630" t="str">
            <v>サンエコライフ　南関店</v>
          </cell>
        </row>
        <row r="5631">
          <cell r="B5631" t="str">
            <v>株式会社　本田電気商会</v>
          </cell>
        </row>
        <row r="5632">
          <cell r="B5632" t="str">
            <v>でんきハウス　ファミリー</v>
          </cell>
        </row>
        <row r="5633">
          <cell r="B5633" t="str">
            <v>（有）佐伯電化センター</v>
          </cell>
        </row>
        <row r="5634">
          <cell r="B5634" t="str">
            <v>でんきハウス　ウエダ</v>
          </cell>
        </row>
        <row r="5635">
          <cell r="B5635" t="str">
            <v>ムチマ電器</v>
          </cell>
        </row>
        <row r="5636">
          <cell r="B5636" t="str">
            <v>小国）　　（有）高村電器</v>
          </cell>
        </row>
        <row r="5637">
          <cell r="B5637" t="str">
            <v>パナランド　すぎた</v>
          </cell>
        </row>
        <row r="5638">
          <cell r="B5638" t="str">
            <v>しまだ電器</v>
          </cell>
        </row>
        <row r="5639">
          <cell r="B5639" t="str">
            <v>でんきのゆうでん　福正店</v>
          </cell>
        </row>
        <row r="5640">
          <cell r="B5640" t="str">
            <v>エコ電ＳＢＱ　八代中央店</v>
          </cell>
        </row>
        <row r="5641">
          <cell r="B5641" t="str">
            <v>電気プラザ　さかなし</v>
          </cell>
        </row>
        <row r="5642">
          <cell r="B5642" t="str">
            <v>林電器</v>
          </cell>
        </row>
        <row r="5643">
          <cell r="B5643" t="str">
            <v>玉名）　　加登屋無線電機商会</v>
          </cell>
        </row>
        <row r="5644">
          <cell r="B5644" t="str">
            <v>パナックス　タナカ</v>
          </cell>
        </row>
        <row r="5645">
          <cell r="B5645" t="str">
            <v>パナランド　ゴ－シ</v>
          </cell>
        </row>
        <row r="5646">
          <cell r="B5646" t="str">
            <v>池田　電器</v>
          </cell>
        </row>
        <row r="5647">
          <cell r="B5647" t="str">
            <v>ＫＩＭＯＴＯ　ＤＥＮＫＩ</v>
          </cell>
        </row>
        <row r="5648">
          <cell r="B5648" t="str">
            <v>でんきハウス　マキシマ</v>
          </cell>
        </row>
        <row r="5649">
          <cell r="B5649" t="str">
            <v>電気プラザ　にしやま</v>
          </cell>
        </row>
        <row r="5650">
          <cell r="B5650" t="str">
            <v>有限会社　古本デンキ商会</v>
          </cell>
        </row>
        <row r="5651">
          <cell r="B5651" t="str">
            <v>でんきハウス　イワシタ</v>
          </cell>
        </row>
        <row r="5652">
          <cell r="B5652" t="str">
            <v>岩見屋デンキ</v>
          </cell>
        </row>
        <row r="5653">
          <cell r="B5653" t="str">
            <v>パナランド　ミヤモト</v>
          </cell>
        </row>
        <row r="5654">
          <cell r="B5654" t="str">
            <v>たかさきでんき</v>
          </cell>
        </row>
        <row r="5655">
          <cell r="B5655" t="str">
            <v>菊池）　なかやま　電器</v>
          </cell>
        </row>
        <row r="5656">
          <cell r="B5656" t="str">
            <v>でんきのゆうでん　もりやま</v>
          </cell>
        </row>
        <row r="5657">
          <cell r="B5657" t="str">
            <v>山鹿）　　ホ－ム電器</v>
          </cell>
        </row>
        <row r="5658">
          <cell r="B5658" t="str">
            <v>ひえだデンキ</v>
          </cell>
        </row>
        <row r="5659">
          <cell r="B5659" t="str">
            <v>まえかわでんき</v>
          </cell>
        </row>
        <row r="5660">
          <cell r="B5660" t="str">
            <v>サンエコライフ　城南店</v>
          </cell>
        </row>
        <row r="5661">
          <cell r="B5661" t="str">
            <v>でんきのゆうでん　ウエッキー店</v>
          </cell>
        </row>
        <row r="5662">
          <cell r="B5662" t="str">
            <v>でんきのゆうでん清水店</v>
          </cell>
        </row>
        <row r="5663">
          <cell r="B5663" t="str">
            <v>でんきのゆうでん本部</v>
          </cell>
        </row>
        <row r="5664">
          <cell r="B5664" t="str">
            <v>サンエコライフ　富合店</v>
          </cell>
        </row>
        <row r="5665">
          <cell r="B5665" t="str">
            <v>エコ電ＳＢＱ　八代店</v>
          </cell>
        </row>
        <row r="5666">
          <cell r="B5666" t="str">
            <v>でんきハウス　いづみ</v>
          </cell>
        </row>
        <row r="5667">
          <cell r="B5667" t="str">
            <v>宮田電気工業株式会社</v>
          </cell>
        </row>
        <row r="5668">
          <cell r="B5668" t="str">
            <v>ｉｎ・・・よりふじ</v>
          </cell>
        </row>
        <row r="5669">
          <cell r="B5669" t="str">
            <v>有徳電化サービス</v>
          </cell>
        </row>
        <row r="5670">
          <cell r="B5670" t="str">
            <v>西本電気店</v>
          </cell>
        </row>
        <row r="5671">
          <cell r="B5671" t="str">
            <v>エコ電ＳＢＱ　海士江店</v>
          </cell>
        </row>
        <row r="5672">
          <cell r="B5672" t="str">
            <v>大松電気</v>
          </cell>
        </row>
        <row r="5673">
          <cell r="B5673" t="str">
            <v>セブンプラザ細山田</v>
          </cell>
        </row>
        <row r="5674">
          <cell r="B5674" t="str">
            <v>ムグルマ電器</v>
          </cell>
        </row>
        <row r="5675">
          <cell r="B5675" t="str">
            <v>ヨシモト電器</v>
          </cell>
        </row>
        <row r="5676">
          <cell r="B5676" t="str">
            <v>嘉島）　　武田電器店</v>
          </cell>
        </row>
        <row r="5677">
          <cell r="B5677" t="str">
            <v>プラザ　カイ</v>
          </cell>
        </row>
        <row r="5678">
          <cell r="B5678" t="str">
            <v>でんきのゆうでん　旭志店</v>
          </cell>
        </row>
        <row r="5679">
          <cell r="B5679" t="str">
            <v>でんきのゆうでん　砥用店</v>
          </cell>
        </row>
        <row r="5680">
          <cell r="B5680" t="str">
            <v>電気プラザ　土田</v>
          </cell>
        </row>
        <row r="5681">
          <cell r="B5681" t="str">
            <v>（有）カワマタシステムズ</v>
          </cell>
        </row>
        <row r="5682">
          <cell r="B5682" t="str">
            <v>ウエムラ電機</v>
          </cell>
        </row>
        <row r="5683">
          <cell r="B5683" t="str">
            <v>ユジ　デンキ</v>
          </cell>
        </row>
        <row r="5684">
          <cell r="B5684" t="str">
            <v>パナランド　犬童</v>
          </cell>
        </row>
        <row r="5685">
          <cell r="B5685" t="str">
            <v>くらしまるっ　芦北店</v>
          </cell>
        </row>
        <row r="5686">
          <cell r="B5686" t="str">
            <v>パナランド　五島</v>
          </cell>
        </row>
        <row r="5687">
          <cell r="B5687" t="str">
            <v>でんきハウス　永池</v>
          </cell>
        </row>
        <row r="5688">
          <cell r="B5688" t="str">
            <v>パナランド　ヤマモト</v>
          </cell>
        </row>
        <row r="5689">
          <cell r="B5689" t="str">
            <v>電化サロン　相良</v>
          </cell>
        </row>
        <row r="5690">
          <cell r="B5690" t="str">
            <v>パナランド　がんばる</v>
          </cell>
        </row>
        <row r="5691">
          <cell r="B5691" t="str">
            <v>ナガマツ電器</v>
          </cell>
        </row>
        <row r="5692">
          <cell r="B5692" t="str">
            <v>尾崎　電器</v>
          </cell>
        </row>
        <row r="5693">
          <cell r="B5693" t="str">
            <v>でんきハウス　ナカヤ</v>
          </cell>
        </row>
        <row r="5694">
          <cell r="B5694" t="str">
            <v>ざいきやでんか</v>
          </cell>
        </row>
        <row r="5695">
          <cell r="B5695" t="str">
            <v>矢部）　　ラフィーヌ　やまびこ</v>
          </cell>
        </row>
        <row r="5696">
          <cell r="B5696" t="str">
            <v>小川）　タノウエ電器</v>
          </cell>
        </row>
        <row r="5697">
          <cell r="B5697" t="str">
            <v>パナランド　クサズミ</v>
          </cell>
        </row>
        <row r="5698">
          <cell r="B5698" t="str">
            <v>パナランド　セイワ</v>
          </cell>
        </row>
        <row r="5699">
          <cell r="B5699" t="str">
            <v>パナランド　森山</v>
          </cell>
        </row>
        <row r="5700">
          <cell r="B5700" t="str">
            <v>若松電化</v>
          </cell>
        </row>
        <row r="5701">
          <cell r="B5701" t="str">
            <v>サンキョウデンキ</v>
          </cell>
        </row>
        <row r="5702">
          <cell r="B5702" t="str">
            <v>（有）イタガキ</v>
          </cell>
        </row>
        <row r="5703">
          <cell r="B5703" t="str">
            <v>パナランド　ヨシダ</v>
          </cell>
        </row>
        <row r="5704">
          <cell r="B5704" t="str">
            <v>パナランド　中野</v>
          </cell>
        </row>
        <row r="5705">
          <cell r="B5705" t="str">
            <v>金澤電機サ－ビス</v>
          </cell>
        </row>
        <row r="5706">
          <cell r="B5706" t="str">
            <v>パナランド　エザキ</v>
          </cell>
        </row>
        <row r="5707">
          <cell r="B5707" t="str">
            <v>パナランド　田中</v>
          </cell>
        </row>
        <row r="5708">
          <cell r="B5708" t="str">
            <v>パナランド　ふじかわ</v>
          </cell>
        </row>
        <row r="5709">
          <cell r="B5709" t="str">
            <v>株式会社パナランド天草</v>
          </cell>
        </row>
        <row r="5710">
          <cell r="B5710" t="str">
            <v>有限会社　愛甲電器商会</v>
          </cell>
        </row>
        <row r="5711">
          <cell r="B5711" t="str">
            <v>有限会社　浦本デンキ店</v>
          </cell>
        </row>
        <row r="5712">
          <cell r="B5712" t="str">
            <v>電気プラザ　秋田</v>
          </cell>
        </row>
        <row r="5713">
          <cell r="B5713" t="str">
            <v>パナランド　ノダ</v>
          </cell>
        </row>
        <row r="5714">
          <cell r="B5714" t="str">
            <v>三角）　　（有）豊島電器</v>
          </cell>
        </row>
        <row r="5715">
          <cell r="B5715" t="str">
            <v>小山電気</v>
          </cell>
        </row>
        <row r="5716">
          <cell r="B5716" t="str">
            <v>坂田無線商会</v>
          </cell>
        </row>
        <row r="5717">
          <cell r="B5717" t="str">
            <v>たかはし電機衣料</v>
          </cell>
        </row>
        <row r="5718">
          <cell r="B5718" t="str">
            <v>パナランド　しんわ</v>
          </cell>
        </row>
        <row r="5719">
          <cell r="B5719" t="str">
            <v>パナランド　タナカ</v>
          </cell>
        </row>
        <row r="5720">
          <cell r="B5720" t="str">
            <v>パナランド　オクムラ</v>
          </cell>
        </row>
        <row r="5721">
          <cell r="B5721" t="str">
            <v>サンエコライフ　倉岳店</v>
          </cell>
        </row>
        <row r="5722">
          <cell r="B5722" t="str">
            <v>サンエコライフ　天草店</v>
          </cell>
        </row>
        <row r="5723">
          <cell r="B5723" t="str">
            <v>パナランド　大野</v>
          </cell>
        </row>
        <row r="5724">
          <cell r="B5724" t="str">
            <v>株式会社　碇電設</v>
          </cell>
        </row>
        <row r="5725">
          <cell r="B5725" t="str">
            <v>（有）金子電気</v>
          </cell>
        </row>
        <row r="5726">
          <cell r="B5726" t="str">
            <v>トータル電器</v>
          </cell>
        </row>
        <row r="5727">
          <cell r="B5727" t="str">
            <v>山下電気店</v>
          </cell>
        </row>
        <row r="5728">
          <cell r="B5728" t="str">
            <v>でんきのゆうでん　菊陽店</v>
          </cell>
        </row>
        <row r="5729">
          <cell r="B5729" t="str">
            <v>電’ｓ　とよだ</v>
          </cell>
        </row>
        <row r="5730">
          <cell r="B5730" t="str">
            <v>（有）ノムラ電器</v>
          </cell>
        </row>
        <row r="5731">
          <cell r="B5731" t="str">
            <v>ビーンズ　さかもと</v>
          </cell>
        </row>
        <row r="5732">
          <cell r="B5732" t="str">
            <v>むろい　でんき</v>
          </cell>
        </row>
        <row r="5733">
          <cell r="B5733" t="str">
            <v>電’ｓ　かみかわ</v>
          </cell>
        </row>
        <row r="5734">
          <cell r="B5734" t="str">
            <v>フレンズ　わたなべ</v>
          </cell>
        </row>
        <row r="5735">
          <cell r="B5735" t="str">
            <v>電器のほあし</v>
          </cell>
        </row>
        <row r="5736">
          <cell r="B5736" t="str">
            <v>パナックス　サトー</v>
          </cell>
        </row>
        <row r="5737">
          <cell r="B5737" t="str">
            <v>でんき館　垂水</v>
          </cell>
        </row>
        <row r="5738">
          <cell r="B5738" t="str">
            <v>（有）吉崎電気商会</v>
          </cell>
        </row>
        <row r="5739">
          <cell r="B5739" t="str">
            <v>（有）日ノ出電気商会</v>
          </cell>
        </row>
        <row r="5740">
          <cell r="B5740" t="str">
            <v>平田ラジオ店</v>
          </cell>
        </row>
        <row r="5741">
          <cell r="B5741" t="str">
            <v>でんき館　ナカイ</v>
          </cell>
        </row>
        <row r="5742">
          <cell r="B5742" t="str">
            <v>有限会社坂本電気サービス</v>
          </cell>
        </row>
        <row r="5743">
          <cell r="B5743" t="str">
            <v>でんき館　てらさき</v>
          </cell>
        </row>
        <row r="5744">
          <cell r="B5744" t="str">
            <v>アイ　モリヤマ</v>
          </cell>
        </row>
        <row r="5745">
          <cell r="B5745" t="str">
            <v>（有）ヘイワデンキ</v>
          </cell>
        </row>
        <row r="5746">
          <cell r="B5746" t="str">
            <v>（株）でんき館　中津</v>
          </cell>
        </row>
        <row r="5747">
          <cell r="B5747" t="str">
            <v>（有）大江でんき</v>
          </cell>
        </row>
        <row r="5748">
          <cell r="B5748" t="str">
            <v>でんき館　シラキハラ</v>
          </cell>
        </row>
        <row r="5749">
          <cell r="B5749" t="str">
            <v>福田電器店</v>
          </cell>
        </row>
        <row r="5750">
          <cell r="B5750" t="str">
            <v>パナポート　カワムラ</v>
          </cell>
        </row>
        <row r="5751">
          <cell r="B5751" t="str">
            <v>いずみ電器</v>
          </cell>
        </row>
        <row r="5752">
          <cell r="B5752" t="str">
            <v>でんき館　タカハシ</v>
          </cell>
        </row>
        <row r="5753">
          <cell r="B5753" t="str">
            <v>合同会社永添電機サービス</v>
          </cell>
        </row>
        <row r="5754">
          <cell r="B5754" t="str">
            <v>でんき館　いしい</v>
          </cell>
        </row>
        <row r="5755">
          <cell r="B5755" t="str">
            <v>でんき館　おくの</v>
          </cell>
        </row>
        <row r="5756">
          <cell r="B5756" t="str">
            <v>でんき館　ユタカ</v>
          </cell>
        </row>
        <row r="5757">
          <cell r="B5757" t="str">
            <v>三光電気商会（宇佐）</v>
          </cell>
        </row>
        <row r="5758">
          <cell r="B5758" t="str">
            <v>（有）徳田電気店</v>
          </cell>
        </row>
        <row r="5759">
          <cell r="B5759" t="str">
            <v>でんき館　ナカオ</v>
          </cell>
        </row>
        <row r="5760">
          <cell r="B5760" t="str">
            <v>アミナカ電器</v>
          </cell>
        </row>
        <row r="5761">
          <cell r="B5761" t="str">
            <v>株式会社　吉成電気商会</v>
          </cell>
        </row>
        <row r="5762">
          <cell r="B5762" t="str">
            <v>浜田電器</v>
          </cell>
        </row>
        <row r="5763">
          <cell r="B5763" t="str">
            <v>徳田電気　豊後高田店</v>
          </cell>
        </row>
        <row r="5764">
          <cell r="B5764" t="str">
            <v>（有）徳田電気　安心院店</v>
          </cell>
        </row>
        <row r="5765">
          <cell r="B5765" t="str">
            <v>でんき館　しらいし</v>
          </cell>
        </row>
        <row r="5766">
          <cell r="B5766" t="str">
            <v>（有）コウノデンキ</v>
          </cell>
        </row>
        <row r="5767">
          <cell r="B5767" t="str">
            <v>でんき館　むらぐち</v>
          </cell>
        </row>
        <row r="5768">
          <cell r="B5768" t="str">
            <v>アルファいとう</v>
          </cell>
        </row>
        <row r="5769">
          <cell r="B5769" t="str">
            <v>パナランド　おの</v>
          </cell>
        </row>
        <row r="5770">
          <cell r="B5770" t="str">
            <v>オオツカ電器</v>
          </cell>
        </row>
        <row r="5771">
          <cell r="B5771" t="str">
            <v>でんでん館　キタガワ</v>
          </cell>
        </row>
        <row r="5772">
          <cell r="B5772" t="str">
            <v>（有）三京電気商会</v>
          </cell>
        </row>
        <row r="5773">
          <cell r="B5773" t="str">
            <v>パナポートササキ</v>
          </cell>
        </row>
        <row r="5774">
          <cell r="B5774" t="str">
            <v>パナランド　せと</v>
          </cell>
        </row>
        <row r="5775">
          <cell r="B5775" t="str">
            <v>電気のリズ・トーチクシュトー店</v>
          </cell>
        </row>
        <row r="5776">
          <cell r="B5776" t="str">
            <v>ヤスカワ電化サービス</v>
          </cell>
        </row>
        <row r="5777">
          <cell r="B5777" t="str">
            <v>パナランド　西野</v>
          </cell>
        </row>
        <row r="5778">
          <cell r="B5778" t="str">
            <v>サンエコライフ　別府店</v>
          </cell>
        </row>
        <row r="5779">
          <cell r="B5779" t="str">
            <v>でんでん館　ヤマナ</v>
          </cell>
        </row>
        <row r="5780">
          <cell r="B5780" t="str">
            <v>電化プラザおおつか</v>
          </cell>
        </row>
        <row r="5781">
          <cell r="B5781" t="str">
            <v>パナランド　やない</v>
          </cell>
        </row>
        <row r="5782">
          <cell r="B5782" t="str">
            <v>ベルわたなべ</v>
          </cell>
        </row>
        <row r="5783">
          <cell r="B5783" t="str">
            <v>パナランド　やました</v>
          </cell>
        </row>
        <row r="5784">
          <cell r="B5784" t="str">
            <v>パナランド　ラブリーナガノ</v>
          </cell>
        </row>
        <row r="5785">
          <cell r="B5785" t="str">
            <v>デンキのナカスガ</v>
          </cell>
        </row>
        <row r="5786">
          <cell r="B5786" t="str">
            <v>（株）でんでん館</v>
          </cell>
        </row>
        <row r="5787">
          <cell r="B5787" t="str">
            <v>パナランド　ふじた　（日出）</v>
          </cell>
        </row>
        <row r="5788">
          <cell r="B5788" t="str">
            <v>有限会社　岩尾商事</v>
          </cell>
        </row>
        <row r="5789">
          <cell r="B5789" t="str">
            <v>でんでん館　アベ</v>
          </cell>
        </row>
        <row r="5790">
          <cell r="B5790" t="str">
            <v>パナポート　つじま</v>
          </cell>
        </row>
        <row r="5791">
          <cell r="B5791" t="str">
            <v>パナランド　カトウ</v>
          </cell>
        </row>
        <row r="5792">
          <cell r="B5792" t="str">
            <v>でんでん館にのみや</v>
          </cell>
        </row>
        <row r="5793">
          <cell r="B5793" t="str">
            <v>（株）正光堂</v>
          </cell>
        </row>
        <row r="5794">
          <cell r="B5794" t="str">
            <v>でんでん館　ひまわり</v>
          </cell>
        </row>
        <row r="5795">
          <cell r="B5795" t="str">
            <v>（株）パナランド　大分</v>
          </cell>
        </row>
        <row r="5796">
          <cell r="B5796" t="str">
            <v>パナポート　丸野</v>
          </cell>
        </row>
        <row r="5797">
          <cell r="B5797" t="str">
            <v>パナランド　築城店</v>
          </cell>
        </row>
        <row r="5798">
          <cell r="B5798" t="str">
            <v>でんでん館　みうら</v>
          </cell>
        </row>
        <row r="5799">
          <cell r="B5799" t="str">
            <v>パナランド　としみつ</v>
          </cell>
        </row>
        <row r="5800">
          <cell r="B5800" t="str">
            <v>佐藤電器サービス</v>
          </cell>
        </row>
        <row r="5801">
          <cell r="B5801" t="str">
            <v>パナランドトーア</v>
          </cell>
        </row>
        <row r="5802">
          <cell r="B5802" t="str">
            <v>パナポート　三浦</v>
          </cell>
        </row>
        <row r="5803">
          <cell r="B5803" t="str">
            <v>パナランド　別大</v>
          </cell>
        </row>
        <row r="5804">
          <cell r="B5804" t="str">
            <v>マツデン</v>
          </cell>
        </row>
        <row r="5805">
          <cell r="B5805" t="str">
            <v>パナポート　南大分</v>
          </cell>
        </row>
        <row r="5806">
          <cell r="B5806" t="str">
            <v>パナポート　ニューウェーブ</v>
          </cell>
        </row>
        <row r="5807">
          <cell r="B5807" t="str">
            <v>ネオ　うえむら</v>
          </cell>
        </row>
        <row r="5808">
          <cell r="B5808" t="str">
            <v>パナランド　ネオ</v>
          </cell>
        </row>
        <row r="5809">
          <cell r="B5809" t="str">
            <v>パナポート　松が丘マツデン</v>
          </cell>
        </row>
        <row r="5810">
          <cell r="B5810" t="str">
            <v>やまもとでんか</v>
          </cell>
        </row>
        <row r="5811">
          <cell r="B5811" t="str">
            <v>家電のイシキ</v>
          </cell>
        </row>
        <row r="5812">
          <cell r="B5812" t="str">
            <v>パナポートとおやま</v>
          </cell>
        </row>
        <row r="5813">
          <cell r="B5813" t="str">
            <v>パナランド　おくもと</v>
          </cell>
        </row>
        <row r="5814">
          <cell r="B5814" t="str">
            <v>パナポート　かとう</v>
          </cell>
        </row>
        <row r="5815">
          <cell r="B5815" t="str">
            <v>内梨電器</v>
          </cell>
        </row>
        <row r="5816">
          <cell r="B5816" t="str">
            <v>（株）パナポート</v>
          </cell>
        </row>
        <row r="5817">
          <cell r="B5817" t="str">
            <v>パナランド　アイシン</v>
          </cell>
        </row>
        <row r="5818">
          <cell r="B5818" t="str">
            <v>松尾電機店</v>
          </cell>
        </row>
        <row r="5819">
          <cell r="B5819" t="str">
            <v>パナポート柴北</v>
          </cell>
        </row>
        <row r="5820">
          <cell r="B5820" t="str">
            <v>パナランド　東稙田</v>
          </cell>
        </row>
        <row r="5821">
          <cell r="B5821" t="str">
            <v>デンキの池田</v>
          </cell>
        </row>
        <row r="5822">
          <cell r="B5822" t="str">
            <v>パナポート　仲摩</v>
          </cell>
        </row>
        <row r="5823">
          <cell r="B5823" t="str">
            <v>パナポート　吉田</v>
          </cell>
        </row>
        <row r="5824">
          <cell r="B5824" t="str">
            <v>パナポート　イワノ</v>
          </cell>
        </row>
        <row r="5825">
          <cell r="B5825" t="str">
            <v>パナポート　工藤</v>
          </cell>
        </row>
        <row r="5826">
          <cell r="B5826" t="str">
            <v>波津久電気工事合同会社</v>
          </cell>
        </row>
        <row r="5827">
          <cell r="B5827" t="str">
            <v>電気のリズ・トーチク駅前店</v>
          </cell>
        </row>
        <row r="5828">
          <cell r="B5828" t="str">
            <v>でんでん館　雄和</v>
          </cell>
        </row>
        <row r="5829">
          <cell r="B5829" t="str">
            <v>パナポート　フジマル</v>
          </cell>
        </row>
        <row r="5830">
          <cell r="B5830" t="str">
            <v>でんでん館まるかわ</v>
          </cell>
        </row>
        <row r="5831">
          <cell r="B5831" t="str">
            <v>パナポート片山</v>
          </cell>
        </row>
        <row r="5832">
          <cell r="B5832" t="str">
            <v>有限会社　すいおん</v>
          </cell>
        </row>
        <row r="5833">
          <cell r="B5833" t="str">
            <v>でんでん館　パルスゴトー</v>
          </cell>
        </row>
        <row r="5834">
          <cell r="B5834" t="str">
            <v>でんでん館プラザタナカ</v>
          </cell>
        </row>
        <row r="5835">
          <cell r="B5835" t="str">
            <v>パナポート　サトウ（佐賀関）</v>
          </cell>
        </row>
        <row r="5836">
          <cell r="B5836" t="str">
            <v>パナポート　河本</v>
          </cell>
        </row>
        <row r="5837">
          <cell r="B5837" t="str">
            <v>スエヒロ　デンキ</v>
          </cell>
        </row>
        <row r="5838">
          <cell r="B5838" t="str">
            <v>パナランド　イノウエ</v>
          </cell>
        </row>
        <row r="5839">
          <cell r="B5839" t="str">
            <v>パナポート　クツカケ</v>
          </cell>
        </row>
        <row r="5840">
          <cell r="B5840" t="str">
            <v>深田商会</v>
          </cell>
        </row>
        <row r="5841">
          <cell r="B5841" t="str">
            <v>パナポート　小野</v>
          </cell>
        </row>
        <row r="5842">
          <cell r="B5842" t="str">
            <v>電気のリズ・トーチク久住店</v>
          </cell>
        </row>
        <row r="5843">
          <cell r="B5843" t="str">
            <v>でんかプラザ　おがた</v>
          </cell>
        </row>
        <row r="5844">
          <cell r="B5844" t="str">
            <v>でんかプラザ　ヤマシタ</v>
          </cell>
        </row>
        <row r="5845">
          <cell r="B5845" t="str">
            <v>セレスゴトウ</v>
          </cell>
        </row>
        <row r="5846">
          <cell r="B5846" t="str">
            <v>（株）でんかプラザ</v>
          </cell>
        </row>
        <row r="5847">
          <cell r="B5847" t="str">
            <v>あかえ電化</v>
          </cell>
        </row>
        <row r="5848">
          <cell r="B5848" t="str">
            <v>外山　電器</v>
          </cell>
        </row>
        <row r="5849">
          <cell r="B5849" t="str">
            <v>セレスこづつみ</v>
          </cell>
        </row>
        <row r="5850">
          <cell r="B5850" t="str">
            <v>でんかプラザ　こばやし</v>
          </cell>
        </row>
        <row r="5851">
          <cell r="B5851" t="str">
            <v>セブンプラザつの店</v>
          </cell>
        </row>
        <row r="5852">
          <cell r="B5852" t="str">
            <v>（株）黒木電器商会</v>
          </cell>
        </row>
        <row r="5853">
          <cell r="B5853" t="str">
            <v>アワノ電器</v>
          </cell>
        </row>
        <row r="5854">
          <cell r="B5854" t="str">
            <v>でんかプラザタナカ</v>
          </cell>
        </row>
        <row r="5855">
          <cell r="B5855" t="str">
            <v>セブンプラザ　高鍋店</v>
          </cell>
        </row>
        <row r="5856">
          <cell r="B5856" t="str">
            <v>有限会社　冨和電器</v>
          </cell>
        </row>
        <row r="5857">
          <cell r="B5857" t="str">
            <v>セブンプラザ　木城店</v>
          </cell>
        </row>
        <row r="5858">
          <cell r="B5858" t="str">
            <v>西都　サカタデンキ</v>
          </cell>
        </row>
        <row r="5859">
          <cell r="B5859" t="str">
            <v>セレス　かわぐち</v>
          </cell>
        </row>
        <row r="5860">
          <cell r="B5860" t="str">
            <v>セブンプラザ清武店</v>
          </cell>
        </row>
        <row r="5861">
          <cell r="B5861" t="str">
            <v>（有）みなと電器</v>
          </cell>
        </row>
        <row r="5862">
          <cell r="B5862" t="str">
            <v>井上電器店</v>
          </cell>
        </row>
        <row r="5863">
          <cell r="B5863" t="str">
            <v>ハートショップ　はしもと</v>
          </cell>
        </row>
        <row r="5864">
          <cell r="B5864" t="str">
            <v>セブンプラザ　とりはら</v>
          </cell>
        </row>
        <row r="5865">
          <cell r="B5865" t="str">
            <v>でんかプラザ　マツグチ</v>
          </cell>
        </row>
        <row r="5866">
          <cell r="B5866" t="str">
            <v>セレスひだか</v>
          </cell>
        </row>
        <row r="5867">
          <cell r="B5867" t="str">
            <v>ノベ　デンキ</v>
          </cell>
        </row>
        <row r="5868">
          <cell r="B5868" t="str">
            <v>セブンプラザ北郷店</v>
          </cell>
        </row>
        <row r="5869">
          <cell r="B5869" t="str">
            <v>セブンプラザ　あかぎ</v>
          </cell>
        </row>
        <row r="5870">
          <cell r="B5870" t="str">
            <v>かいでんか</v>
          </cell>
        </row>
        <row r="5871">
          <cell r="B5871" t="str">
            <v>株式会社　飯干商事</v>
          </cell>
        </row>
        <row r="5872">
          <cell r="B5872" t="str">
            <v>セブンプラザ　ゴトウ</v>
          </cell>
        </row>
        <row r="5873">
          <cell r="B5873" t="str">
            <v>やまうちでんき</v>
          </cell>
        </row>
        <row r="5874">
          <cell r="B5874" t="str">
            <v>でんかプラザナガタ</v>
          </cell>
        </row>
        <row r="5875">
          <cell r="B5875" t="str">
            <v>イワヒロデンキ</v>
          </cell>
        </row>
        <row r="5876">
          <cell r="B5876" t="str">
            <v>セブンプラザ　オリタ</v>
          </cell>
        </row>
        <row r="5877">
          <cell r="B5877" t="str">
            <v>マツバ電器</v>
          </cell>
        </row>
        <row r="5878">
          <cell r="B5878" t="str">
            <v>でんかプラザ　ミナト</v>
          </cell>
        </row>
        <row r="5879">
          <cell r="B5879" t="str">
            <v>ＢＥＧＩＮ　タニグチ</v>
          </cell>
        </row>
        <row r="5880">
          <cell r="B5880" t="str">
            <v>セレス　いわた</v>
          </cell>
        </row>
        <row r="5881">
          <cell r="B5881" t="str">
            <v>でんかプラザ　小林</v>
          </cell>
        </row>
        <row r="5882">
          <cell r="B5882" t="str">
            <v>合同会社いとうでんき</v>
          </cell>
        </row>
        <row r="5883">
          <cell r="B5883" t="str">
            <v>でんかプラザたかちほ</v>
          </cell>
        </row>
        <row r="5884">
          <cell r="B5884" t="str">
            <v>株式会社なかでん</v>
          </cell>
        </row>
        <row r="5885">
          <cell r="B5885" t="str">
            <v>でんかプラザミタイ</v>
          </cell>
        </row>
        <row r="5886">
          <cell r="B5886" t="str">
            <v>セレスさとう</v>
          </cell>
        </row>
        <row r="5887">
          <cell r="B5887" t="str">
            <v>さいとう電器</v>
          </cell>
        </row>
        <row r="5888">
          <cell r="B5888" t="str">
            <v>セレス　みたらい</v>
          </cell>
        </row>
        <row r="5889">
          <cell r="B5889" t="str">
            <v>セレス　きくち</v>
          </cell>
        </row>
        <row r="5890">
          <cell r="B5890" t="str">
            <v>セレス　こにし</v>
          </cell>
        </row>
        <row r="5891">
          <cell r="B5891" t="str">
            <v>セブンプラザエーワン</v>
          </cell>
        </row>
        <row r="5892">
          <cell r="B5892" t="str">
            <v>（有）サンロード</v>
          </cell>
        </row>
        <row r="5893">
          <cell r="B5893" t="str">
            <v>セレスひめだ</v>
          </cell>
        </row>
        <row r="5894">
          <cell r="B5894" t="str">
            <v>ウイング・やまぐち</v>
          </cell>
        </row>
        <row r="5895">
          <cell r="B5895" t="str">
            <v>エールかわの</v>
          </cell>
        </row>
        <row r="5896">
          <cell r="B5896" t="str">
            <v>ネオプラス　ふじい</v>
          </cell>
        </row>
        <row r="5897">
          <cell r="B5897" t="str">
            <v>セブンプラザ　トクシゲ</v>
          </cell>
        </row>
        <row r="5898">
          <cell r="B5898" t="str">
            <v>ネオプラス　タカヤマタカオ店</v>
          </cell>
        </row>
        <row r="5899">
          <cell r="B5899" t="str">
            <v>エールこだま</v>
          </cell>
        </row>
        <row r="5900">
          <cell r="B5900" t="str">
            <v>ユダ電化</v>
          </cell>
        </row>
        <row r="5901">
          <cell r="B5901" t="str">
            <v>こだま電器</v>
          </cell>
        </row>
        <row r="5902">
          <cell r="B5902" t="str">
            <v>有限会社吉永電器商会</v>
          </cell>
        </row>
        <row r="5903">
          <cell r="B5903" t="str">
            <v>ネオプラスくぎた</v>
          </cell>
        </row>
        <row r="5904">
          <cell r="B5904" t="str">
            <v>なかぞの電器</v>
          </cell>
        </row>
        <row r="5905">
          <cell r="B5905" t="str">
            <v>セブンプラザ串間店</v>
          </cell>
        </row>
        <row r="5906">
          <cell r="B5906" t="str">
            <v>ネオプラス　キヨヤマ大崎店</v>
          </cell>
        </row>
        <row r="5907">
          <cell r="B5907" t="str">
            <v>ネオプラスよねもと</v>
          </cell>
        </row>
        <row r="5908">
          <cell r="B5908" t="str">
            <v>ネオプラス　タカヤマ志布志店</v>
          </cell>
        </row>
        <row r="5909">
          <cell r="B5909" t="str">
            <v>ネオプラス　キヨヤマ野方店</v>
          </cell>
        </row>
        <row r="5910">
          <cell r="B5910" t="str">
            <v>セブンプラザ　岩川店</v>
          </cell>
        </row>
        <row r="5911">
          <cell r="B5911" t="str">
            <v>サンニューズ　日吉店</v>
          </cell>
        </row>
        <row r="5912">
          <cell r="B5912" t="str">
            <v>サンニューズ　愛電商</v>
          </cell>
        </row>
        <row r="5913">
          <cell r="B5913" t="str">
            <v>サンニューズ　南店</v>
          </cell>
        </row>
        <row r="5914">
          <cell r="B5914" t="str">
            <v>フレンディながの</v>
          </cell>
        </row>
        <row r="5915">
          <cell r="B5915" t="str">
            <v>セブンプラザ　吉野店</v>
          </cell>
        </row>
        <row r="5916">
          <cell r="B5916" t="str">
            <v>サンニューズ　株式会社</v>
          </cell>
        </row>
        <row r="5917">
          <cell r="B5917" t="str">
            <v>有限会社　久保田電機</v>
          </cell>
        </row>
        <row r="5918">
          <cell r="B5918" t="str">
            <v>サンニューズ　カガヤマ店</v>
          </cell>
        </row>
        <row r="5919">
          <cell r="B5919" t="str">
            <v>有限会社　パナランドよしの</v>
          </cell>
        </row>
        <row r="5920">
          <cell r="B5920" t="str">
            <v>セブンプラザ花野光ケ丘店</v>
          </cell>
        </row>
        <row r="5921">
          <cell r="B5921" t="str">
            <v>今村電器</v>
          </cell>
        </row>
        <row r="5922">
          <cell r="B5922" t="str">
            <v>ひかり</v>
          </cell>
        </row>
        <row r="5923">
          <cell r="B5923" t="str">
            <v>株式会社　Ｍでんき住設</v>
          </cell>
        </row>
        <row r="5924">
          <cell r="B5924" t="str">
            <v>セブンプラザ星ケ峯店</v>
          </cell>
        </row>
        <row r="5925">
          <cell r="B5925" t="str">
            <v>黒木電化</v>
          </cell>
        </row>
        <row r="5926">
          <cell r="B5926" t="str">
            <v>イシバシ電器</v>
          </cell>
        </row>
        <row r="5927">
          <cell r="B5927" t="str">
            <v>（有）池田電器　星ヶ峯店</v>
          </cell>
        </row>
        <row r="5928">
          <cell r="B5928" t="str">
            <v>わこうでんか</v>
          </cell>
        </row>
        <row r="5929">
          <cell r="B5929" t="str">
            <v>有限会社　昭和電器</v>
          </cell>
        </row>
        <row r="5930">
          <cell r="B5930" t="str">
            <v>（有）フクヤマ電器</v>
          </cell>
        </row>
        <row r="5931">
          <cell r="B5931" t="str">
            <v>く　ぼ　電　器</v>
          </cell>
        </row>
        <row r="5932">
          <cell r="B5932" t="str">
            <v>ニコニコ館ダイゴ店</v>
          </cell>
        </row>
        <row r="5933">
          <cell r="B5933" t="str">
            <v>ユタカ電器</v>
          </cell>
        </row>
        <row r="5934">
          <cell r="B5934" t="str">
            <v>株式会社　アイデン</v>
          </cell>
        </row>
        <row r="5935">
          <cell r="B5935" t="str">
            <v>池田電器　皇徳寺店</v>
          </cell>
        </row>
        <row r="5936">
          <cell r="B5936" t="str">
            <v>セブンプラザ桜ケ丘店</v>
          </cell>
        </row>
        <row r="5937">
          <cell r="B5937" t="str">
            <v>（有）池田電器</v>
          </cell>
        </row>
        <row r="5938">
          <cell r="B5938" t="str">
            <v>岩元電器</v>
          </cell>
        </row>
        <row r="5939">
          <cell r="B5939" t="str">
            <v>（有）折田時計電器店</v>
          </cell>
        </row>
        <row r="5940">
          <cell r="B5940" t="str">
            <v>サンニューズ　加世田店</v>
          </cell>
        </row>
        <row r="5941">
          <cell r="B5941" t="str">
            <v>（有）なかの電器</v>
          </cell>
        </row>
        <row r="5942">
          <cell r="B5942" t="str">
            <v>セブンプラザ　吹上店</v>
          </cell>
        </row>
        <row r="5943">
          <cell r="B5943" t="str">
            <v>ドコデン枕崎店</v>
          </cell>
        </row>
        <row r="5944">
          <cell r="B5944" t="str">
            <v>セブンプラザ枕崎別府店</v>
          </cell>
        </row>
        <row r="5945">
          <cell r="B5945" t="str">
            <v>セブンプラザ　山川店</v>
          </cell>
        </row>
        <row r="5946">
          <cell r="B5946" t="str">
            <v>サンニューズ指宿店</v>
          </cell>
        </row>
        <row r="5947">
          <cell r="B5947" t="str">
            <v>セブンプラザ　日吉店</v>
          </cell>
        </row>
        <row r="5948">
          <cell r="B5948" t="str">
            <v>セブンプラザ伊集院店</v>
          </cell>
        </row>
        <row r="5949">
          <cell r="B5949" t="str">
            <v>ドコデン　本部</v>
          </cell>
        </row>
        <row r="5950">
          <cell r="B5950" t="str">
            <v>ドコデン　すずき</v>
          </cell>
        </row>
        <row r="5951">
          <cell r="B5951" t="str">
            <v>セブンプラザ東市来店</v>
          </cell>
        </row>
        <row r="5952">
          <cell r="B5952" t="str">
            <v>サンニューズ鈴木店</v>
          </cell>
        </row>
        <row r="5953">
          <cell r="B5953" t="str">
            <v>セブンプラザしものぼり店</v>
          </cell>
        </row>
        <row r="5954">
          <cell r="B5954" t="str">
            <v>株式会社　遊電舎</v>
          </cell>
        </row>
        <row r="5955">
          <cell r="B5955" t="str">
            <v>トリオ電気サービス</v>
          </cell>
        </row>
        <row r="5956">
          <cell r="B5956" t="str">
            <v>（株）福満電器</v>
          </cell>
        </row>
        <row r="5957">
          <cell r="B5957" t="str">
            <v>（有）有村電気商会</v>
          </cell>
        </row>
        <row r="5958">
          <cell r="B5958" t="str">
            <v>（有）三和電機</v>
          </cell>
        </row>
        <row r="5959">
          <cell r="B5959" t="str">
            <v>有限会社中島電器商会</v>
          </cell>
        </row>
        <row r="5960">
          <cell r="B5960" t="str">
            <v>（有）セブンプラザ姶良店</v>
          </cell>
        </row>
        <row r="5961">
          <cell r="B5961" t="str">
            <v>セブンプラザ　加治木店</v>
          </cell>
        </row>
        <row r="5962">
          <cell r="B5962" t="str">
            <v>ナカハラ電器</v>
          </cell>
        </row>
        <row r="5963">
          <cell r="B5963" t="str">
            <v>セブンプラザ　重富店</v>
          </cell>
        </row>
        <row r="5964">
          <cell r="B5964" t="str">
            <v>セブンプラザ　エース店</v>
          </cell>
        </row>
        <row r="5965">
          <cell r="B5965" t="str">
            <v>サンニューズ　たつみ店</v>
          </cell>
        </row>
        <row r="5966">
          <cell r="B5966" t="str">
            <v>パナン　やました</v>
          </cell>
        </row>
        <row r="5967">
          <cell r="B5967" t="str">
            <v>牧瀬電器商会</v>
          </cell>
        </row>
        <row r="5968">
          <cell r="B5968" t="str">
            <v>ヒダカ電器</v>
          </cell>
        </row>
        <row r="5969">
          <cell r="B5969" t="str">
            <v>ミッキ－電器</v>
          </cell>
        </row>
        <row r="5970">
          <cell r="B5970" t="str">
            <v>有限会社平内電器商会</v>
          </cell>
        </row>
        <row r="5971">
          <cell r="B5971" t="str">
            <v>寺田電化サ－ビス</v>
          </cell>
        </row>
        <row r="5972">
          <cell r="B5972" t="str">
            <v>ドコデンやくしま店</v>
          </cell>
        </row>
        <row r="5973">
          <cell r="B5973" t="str">
            <v>サンニューズ　姶良店</v>
          </cell>
        </row>
        <row r="5974">
          <cell r="B5974" t="str">
            <v>サンニューズ　喜入店</v>
          </cell>
        </row>
        <row r="5975">
          <cell r="B5975" t="str">
            <v>サンニューズ　オニマル店</v>
          </cell>
        </row>
        <row r="5976">
          <cell r="B5976" t="str">
            <v>鹿屋電器商会</v>
          </cell>
        </row>
        <row r="5977">
          <cell r="B5977" t="str">
            <v>株式会社小田電化システム</v>
          </cell>
        </row>
        <row r="5978">
          <cell r="B5978" t="str">
            <v>ネオプラス　しばはら</v>
          </cell>
        </row>
        <row r="5979">
          <cell r="B5979" t="str">
            <v>ネオプラス　まえだ</v>
          </cell>
        </row>
        <row r="5980">
          <cell r="B5980" t="str">
            <v>セブンプラザ鹿屋本店</v>
          </cell>
        </row>
        <row r="5981">
          <cell r="B5981" t="str">
            <v>セブンプラザ本部</v>
          </cell>
        </row>
        <row r="5982">
          <cell r="B5982" t="str">
            <v>ネオプラス　たしろ</v>
          </cell>
        </row>
        <row r="5983">
          <cell r="B5983" t="str">
            <v>セブンプラザ大姶良店</v>
          </cell>
        </row>
        <row r="5984">
          <cell r="B5984" t="str">
            <v>セブンプラザ西原店</v>
          </cell>
        </row>
        <row r="5985">
          <cell r="B5985" t="str">
            <v>セブンプラザ　吾平店</v>
          </cell>
        </row>
        <row r="5986">
          <cell r="B5986" t="str">
            <v>セブンプラザ垂水店</v>
          </cell>
        </row>
        <row r="5987">
          <cell r="B5987" t="str">
            <v>ネオプラス　さこ</v>
          </cell>
        </row>
        <row r="5988">
          <cell r="B5988" t="str">
            <v>（有）長崎電機商会</v>
          </cell>
        </row>
        <row r="5989">
          <cell r="B5989" t="str">
            <v>有限会社　坂口電機</v>
          </cell>
        </row>
        <row r="5990">
          <cell r="B5990" t="str">
            <v>セブンプラザ　高山店</v>
          </cell>
        </row>
        <row r="5991">
          <cell r="B5991" t="str">
            <v>山崎電器商会</v>
          </cell>
        </row>
        <row r="5992">
          <cell r="B5992" t="str">
            <v>セブンプラザ　内之浦店</v>
          </cell>
        </row>
        <row r="5993">
          <cell r="B5993" t="str">
            <v>電化サロンいわや</v>
          </cell>
        </row>
        <row r="5994">
          <cell r="B5994" t="str">
            <v>ネオプラス　きよやま串良店</v>
          </cell>
        </row>
        <row r="5995">
          <cell r="B5995" t="str">
            <v>セブンプラザ大根占店</v>
          </cell>
        </row>
        <row r="5996">
          <cell r="B5996" t="str">
            <v>セブンプラザ　串良店</v>
          </cell>
        </row>
        <row r="5997">
          <cell r="B5997" t="str">
            <v>株式会社　ネオプラス</v>
          </cell>
        </row>
        <row r="5998">
          <cell r="B5998" t="str">
            <v>（有）セブンプラザ大崎店</v>
          </cell>
        </row>
        <row r="5999">
          <cell r="B5999" t="str">
            <v>セブンプラザ輝北店</v>
          </cell>
        </row>
        <row r="6000">
          <cell r="B6000" t="str">
            <v>ネオプラス　ふくなが</v>
          </cell>
        </row>
        <row r="6001">
          <cell r="B6001" t="str">
            <v>セブンプラザ志布志店</v>
          </cell>
        </row>
        <row r="6002">
          <cell r="B6002" t="str">
            <v>株式会社　末吉電化</v>
          </cell>
        </row>
        <row r="6003">
          <cell r="B6003" t="str">
            <v>株式会社　ひまわり電器</v>
          </cell>
        </row>
        <row r="6004">
          <cell r="B6004" t="str">
            <v>（有）大塚電機</v>
          </cell>
        </row>
        <row r="6005">
          <cell r="B6005" t="str">
            <v>ドコデン薩摩川内店</v>
          </cell>
        </row>
        <row r="6006">
          <cell r="B6006" t="str">
            <v>サンニューズ　アーチ</v>
          </cell>
        </row>
        <row r="6007">
          <cell r="B6007" t="str">
            <v>有限会社　中尾テレビ商会</v>
          </cell>
        </row>
        <row r="6008">
          <cell r="B6008" t="str">
            <v>セブンプラザ宮内店</v>
          </cell>
        </row>
        <row r="6009">
          <cell r="B6009" t="str">
            <v>（有）セブンプラザ川内本店</v>
          </cell>
        </row>
        <row r="6010">
          <cell r="B6010" t="str">
            <v>テクニカル川内</v>
          </cell>
        </row>
        <row r="6011">
          <cell r="B6011" t="str">
            <v>大塚電機ビーム店</v>
          </cell>
        </row>
        <row r="6012">
          <cell r="B6012" t="str">
            <v>ドコデンくぼ</v>
          </cell>
        </row>
        <row r="6013">
          <cell r="B6013" t="str">
            <v>（株）セブンプラザ串木野本店</v>
          </cell>
        </row>
        <row r="6014">
          <cell r="B6014" t="str">
            <v>ドコデンいちき店</v>
          </cell>
        </row>
        <row r="6015">
          <cell r="B6015" t="str">
            <v>セブンプラザ　大口店</v>
          </cell>
        </row>
        <row r="6016">
          <cell r="B6016" t="str">
            <v>米倉デンキ</v>
          </cell>
        </row>
        <row r="6017">
          <cell r="B6017" t="str">
            <v>ドコデン光</v>
          </cell>
        </row>
        <row r="6018">
          <cell r="B6018" t="str">
            <v>有限会社阿久根福田デンキ</v>
          </cell>
        </row>
        <row r="6019">
          <cell r="B6019" t="str">
            <v>セブンプラザ　脇本店</v>
          </cell>
        </row>
        <row r="6020">
          <cell r="B6020" t="str">
            <v>ドコデンうえの</v>
          </cell>
        </row>
        <row r="6021">
          <cell r="B6021" t="str">
            <v>セブンプラザ東出水店</v>
          </cell>
        </row>
        <row r="6022">
          <cell r="B6022" t="str">
            <v>（有）セブンプラザフタバヤ</v>
          </cell>
        </row>
        <row r="6023">
          <cell r="B6023" t="str">
            <v>セブンプラザほりもと</v>
          </cell>
        </row>
        <row r="6024">
          <cell r="B6024" t="str">
            <v>（有）セブンプラザ　エジソン館</v>
          </cell>
        </row>
        <row r="6025">
          <cell r="B6025" t="str">
            <v>（有）セブンプラザ　薩摩店</v>
          </cell>
        </row>
        <row r="6026">
          <cell r="B6026" t="str">
            <v>有限会社　タカダ</v>
          </cell>
        </row>
        <row r="6027">
          <cell r="B6027" t="str">
            <v>富田電機</v>
          </cell>
        </row>
        <row r="6028">
          <cell r="B6028" t="str">
            <v>パルワカマツ</v>
          </cell>
        </row>
        <row r="6029">
          <cell r="B6029" t="str">
            <v>石原電気</v>
          </cell>
        </row>
        <row r="6030">
          <cell r="B6030" t="str">
            <v>ユタカ電器宮之城店</v>
          </cell>
        </row>
        <row r="6031">
          <cell r="B6031" t="str">
            <v>セブンプラザ　いのり</v>
          </cell>
        </row>
        <row r="6032">
          <cell r="B6032" t="str">
            <v>セブンプラザ北大島店</v>
          </cell>
        </row>
        <row r="6033">
          <cell r="B6033" t="str">
            <v>セブンプラザ　マツモト</v>
          </cell>
        </row>
        <row r="6034">
          <cell r="B6034" t="str">
            <v>マサヒロ電気</v>
          </cell>
        </row>
        <row r="6035">
          <cell r="B6035" t="str">
            <v>（有）カワバタ電設</v>
          </cell>
        </row>
        <row r="6036">
          <cell r="B6036" t="str">
            <v>（有）喜界文化</v>
          </cell>
        </row>
        <row r="6037">
          <cell r="B6037" t="str">
            <v>早町放送社</v>
          </cell>
        </row>
        <row r="6038">
          <cell r="B6038" t="str">
            <v>ツル電機空調設備株式会社</v>
          </cell>
        </row>
        <row r="6039">
          <cell r="B6039" t="str">
            <v>サンニューズ　マルサカ店</v>
          </cell>
        </row>
        <row r="6040">
          <cell r="B6040" t="str">
            <v>セブンプラザ徳之島店</v>
          </cell>
        </row>
        <row r="6041">
          <cell r="B6041" t="str">
            <v>有限会社　トミタ電器</v>
          </cell>
        </row>
        <row r="6042">
          <cell r="B6042" t="str">
            <v>セブンプラザ　天城店</v>
          </cell>
        </row>
        <row r="6043">
          <cell r="B6043" t="str">
            <v>（有）前田電設</v>
          </cell>
        </row>
        <row r="6044">
          <cell r="B6044" t="str">
            <v>金沢電器</v>
          </cell>
        </row>
        <row r="6045">
          <cell r="B6045" t="str">
            <v>イズミ電器</v>
          </cell>
        </row>
        <row r="6046">
          <cell r="B6046" t="str">
            <v>トレンド　ライフ</v>
          </cell>
        </row>
        <row r="6047">
          <cell r="B6047" t="str">
            <v>（有）セイモリ電器　本店</v>
          </cell>
        </row>
        <row r="6048">
          <cell r="B6048" t="str">
            <v>トレンドさつき</v>
          </cell>
        </row>
        <row r="6049">
          <cell r="B6049" t="str">
            <v>垣花電器</v>
          </cell>
        </row>
        <row r="6050">
          <cell r="B6050" t="str">
            <v>塩川電器</v>
          </cell>
        </row>
        <row r="6051">
          <cell r="B6051" t="str">
            <v>テクノＡｋａｍｉｎｅ</v>
          </cell>
        </row>
        <row r="6052">
          <cell r="B6052" t="str">
            <v>エルプラザ宅総</v>
          </cell>
        </row>
        <row r="6053">
          <cell r="B6053" t="str">
            <v>北斗電器</v>
          </cell>
        </row>
        <row r="6054">
          <cell r="B6054" t="str">
            <v>トレンド　志良堂</v>
          </cell>
        </row>
        <row r="6055">
          <cell r="B6055" t="str">
            <v>（有）セイモリ電器　浦添店</v>
          </cell>
        </row>
        <row r="6056">
          <cell r="B6056" t="str">
            <v>仲宗根電化</v>
          </cell>
        </row>
        <row r="6057">
          <cell r="B6057" t="str">
            <v>トレンドとなみ　おもろまち店</v>
          </cell>
        </row>
        <row r="6058">
          <cell r="B6058" t="str">
            <v>ＷＡＯ　おきしん</v>
          </cell>
        </row>
        <row r="6059">
          <cell r="B6059" t="str">
            <v>（株）屋良電化ストア</v>
          </cell>
        </row>
        <row r="6060">
          <cell r="B6060" t="str">
            <v>モリ電気商会</v>
          </cell>
        </row>
        <row r="6061">
          <cell r="B6061" t="str">
            <v>トレンドとなみ　首里店</v>
          </cell>
        </row>
        <row r="6062">
          <cell r="B6062" t="str">
            <v>電化の店　テルデン</v>
          </cell>
        </row>
        <row r="6063">
          <cell r="B6063" t="str">
            <v>アートデンキツボヤ店</v>
          </cell>
        </row>
        <row r="6064">
          <cell r="B6064" t="str">
            <v>トレンド　むらやま</v>
          </cell>
        </row>
        <row r="6065">
          <cell r="B6065" t="str">
            <v>照屋電器</v>
          </cell>
        </row>
        <row r="6066">
          <cell r="B6066" t="str">
            <v>トレンド　フジ</v>
          </cell>
        </row>
        <row r="6067">
          <cell r="B6067" t="str">
            <v>トレンド　パナック</v>
          </cell>
        </row>
        <row r="6068">
          <cell r="B6068" t="str">
            <v>トレンド　大城</v>
          </cell>
        </row>
        <row r="6069">
          <cell r="B6069" t="str">
            <v>コネクト</v>
          </cell>
        </row>
        <row r="6070">
          <cell r="B6070" t="str">
            <v>大城電化店</v>
          </cell>
        </row>
        <row r="6071">
          <cell r="B6071" t="str">
            <v>玉城電化センタ―</v>
          </cell>
        </row>
        <row r="6072">
          <cell r="B6072" t="str">
            <v>（有）トレンド</v>
          </cell>
        </row>
        <row r="6073">
          <cell r="B6073" t="str">
            <v>（有）八重山サンヨー</v>
          </cell>
        </row>
        <row r="6074">
          <cell r="B6074" t="str">
            <v>アスカ電器</v>
          </cell>
        </row>
        <row r="6075">
          <cell r="B6075" t="str">
            <v>城間電機</v>
          </cell>
        </row>
        <row r="6076">
          <cell r="B6076" t="str">
            <v>久米島総業</v>
          </cell>
        </row>
        <row r="6077">
          <cell r="B6077" t="str">
            <v>大東電気商会</v>
          </cell>
        </row>
        <row r="6078">
          <cell r="B6078" t="str">
            <v>パナプラザ　みなもと店</v>
          </cell>
        </row>
        <row r="6079">
          <cell r="B6079" t="str">
            <v>パナプラザ　ノヒナ店</v>
          </cell>
        </row>
        <row r="6080">
          <cell r="B6080" t="str">
            <v>（有）パナプラザ　本部</v>
          </cell>
        </row>
        <row r="6081">
          <cell r="B6081" t="str">
            <v>下地電化サービス</v>
          </cell>
        </row>
        <row r="6082">
          <cell r="B6082" t="str">
            <v>（有）大田電機</v>
          </cell>
        </row>
        <row r="6083">
          <cell r="B6083" t="str">
            <v>島電気商会</v>
          </cell>
        </row>
        <row r="6084">
          <cell r="B6084" t="str">
            <v>平良電器サ―ビス</v>
          </cell>
        </row>
        <row r="6085">
          <cell r="B6085" t="str">
            <v>ごや電機</v>
          </cell>
        </row>
        <row r="6086">
          <cell r="B6086" t="str">
            <v>渡久地ラジオ</v>
          </cell>
        </row>
        <row r="6087">
          <cell r="B6087" t="str">
            <v>いずみ電器</v>
          </cell>
        </row>
        <row r="6088">
          <cell r="B6088" t="str">
            <v>塩屋電気</v>
          </cell>
        </row>
        <row r="6089">
          <cell r="B6089" t="str">
            <v>サトシ電器サービス</v>
          </cell>
        </row>
        <row r="6090">
          <cell r="B6090" t="str">
            <v>新城テレビ店</v>
          </cell>
        </row>
        <row r="6091">
          <cell r="B6091" t="str">
            <v>玉城電器</v>
          </cell>
        </row>
        <row r="6092">
          <cell r="B6092" t="str">
            <v>電化シヨップ　伊是名</v>
          </cell>
        </row>
        <row r="6093">
          <cell r="B6093" t="str">
            <v>エポック　１０１</v>
          </cell>
        </row>
        <row r="6094">
          <cell r="B6094" t="str">
            <v>末吉電器（同）パナハート諸見店</v>
          </cell>
        </row>
        <row r="6095">
          <cell r="B6095" t="str">
            <v>徳嶺電器</v>
          </cell>
        </row>
        <row r="6096">
          <cell r="B6096" t="str">
            <v>西島テレビ店</v>
          </cell>
        </row>
        <row r="6097">
          <cell r="B6097" t="str">
            <v>有限会社　エポック</v>
          </cell>
        </row>
        <row r="6098">
          <cell r="B6098" t="str">
            <v>有限会社　パナハート</v>
          </cell>
        </row>
        <row r="6099">
          <cell r="B6099" t="str">
            <v>ホーム電化</v>
          </cell>
        </row>
        <row r="6100">
          <cell r="B6100" t="str">
            <v>エポック　ヤマデン</v>
          </cell>
        </row>
        <row r="6101">
          <cell r="B6101" t="str">
            <v>パナハート　宮里店</v>
          </cell>
        </row>
        <row r="6102">
          <cell r="B6102" t="str">
            <v>電遊館・かようだ</v>
          </cell>
        </row>
        <row r="6103">
          <cell r="B6103" t="str">
            <v>パナハウス　ハッピー</v>
          </cell>
        </row>
        <row r="6104">
          <cell r="B6104" t="str">
            <v>エポック　カネシマ</v>
          </cell>
        </row>
        <row r="6105">
          <cell r="B6105" t="str">
            <v>パナハート　嘉手納店</v>
          </cell>
        </row>
        <row r="6106">
          <cell r="B6106" t="str">
            <v>パナプラザ　ちねん</v>
          </cell>
        </row>
        <row r="6107">
          <cell r="B6107" t="str">
            <v>よぎ電器</v>
          </cell>
        </row>
        <row r="6108">
          <cell r="B6108" t="str">
            <v>電遊館・くだか</v>
          </cell>
        </row>
        <row r="6109">
          <cell r="B6109" t="str">
            <v>（有）パナハート　ちばな店</v>
          </cell>
        </row>
        <row r="6110">
          <cell r="B6110" t="str">
            <v>パナハート　平良川店</v>
          </cell>
        </row>
        <row r="6111">
          <cell r="B6111" t="str">
            <v>たかや電気</v>
          </cell>
        </row>
        <row r="6112">
          <cell r="B6112" t="str">
            <v>小橋川テレビ店</v>
          </cell>
        </row>
        <row r="6113">
          <cell r="B6113" t="str">
            <v>（有）ライフ電子</v>
          </cell>
        </row>
        <row r="6114">
          <cell r="B6114" t="str">
            <v>パナハート　石川店</v>
          </cell>
        </row>
        <row r="6115">
          <cell r="B6115" t="str">
            <v>謝花電化堂</v>
          </cell>
        </row>
        <row r="6116">
          <cell r="B6116" t="str">
            <v>ＴＯＰ　フクハラ</v>
          </cell>
        </row>
        <row r="6117">
          <cell r="B6117" t="str">
            <v>エポック　ゴエク</v>
          </cell>
        </row>
      </sheetData>
      <sheetData sheetId="9">
        <row r="3">
          <cell r="A3" t="str">
            <v>10130090</v>
          </cell>
        </row>
      </sheetData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R1" t="str">
            <v>店コード</v>
          </cell>
        </row>
        <row r="2">
          <cell r="R2">
            <v>10172011</v>
          </cell>
          <cell r="AB2">
            <v>4</v>
          </cell>
        </row>
        <row r="3">
          <cell r="R3">
            <v>10174021</v>
          </cell>
          <cell r="AB3">
            <v>8.5</v>
          </cell>
        </row>
        <row r="4">
          <cell r="R4">
            <v>10174105</v>
          </cell>
          <cell r="AB4">
            <v>4</v>
          </cell>
        </row>
        <row r="5">
          <cell r="R5">
            <v>10171068</v>
          </cell>
          <cell r="AB5">
            <v>3.5</v>
          </cell>
        </row>
        <row r="6">
          <cell r="R6">
            <v>10172001</v>
          </cell>
          <cell r="AB6">
            <v>2.5</v>
          </cell>
        </row>
        <row r="7">
          <cell r="R7">
            <v>10172115</v>
          </cell>
          <cell r="AB7">
            <v>4</v>
          </cell>
        </row>
        <row r="8">
          <cell r="R8">
            <v>10174074</v>
          </cell>
          <cell r="AB8">
            <v>4</v>
          </cell>
        </row>
        <row r="9">
          <cell r="R9">
            <v>10174137</v>
          </cell>
          <cell r="AB9">
            <v>3.5</v>
          </cell>
        </row>
        <row r="10">
          <cell r="R10">
            <v>10174051</v>
          </cell>
          <cell r="AB10">
            <v>1.5</v>
          </cell>
        </row>
        <row r="11">
          <cell r="R11">
            <v>10174100</v>
          </cell>
          <cell r="AB11">
            <v>1.5</v>
          </cell>
        </row>
        <row r="12">
          <cell r="R12">
            <v>10174118</v>
          </cell>
          <cell r="AB12">
            <v>3</v>
          </cell>
        </row>
        <row r="13">
          <cell r="R13">
            <v>10174120</v>
          </cell>
          <cell r="AB13">
            <v>0.5</v>
          </cell>
        </row>
        <row r="14">
          <cell r="R14">
            <v>10175088</v>
          </cell>
          <cell r="AB14">
            <v>3.5</v>
          </cell>
        </row>
        <row r="15">
          <cell r="R15">
            <v>10173012</v>
          </cell>
          <cell r="AB15">
            <v>2</v>
          </cell>
        </row>
        <row r="16">
          <cell r="R16">
            <v>10175013</v>
          </cell>
          <cell r="AB16">
            <v>1.5</v>
          </cell>
        </row>
        <row r="17">
          <cell r="R17">
            <v>10175040</v>
          </cell>
          <cell r="AB17">
            <v>2.5</v>
          </cell>
        </row>
        <row r="18">
          <cell r="R18">
            <v>10175111</v>
          </cell>
          <cell r="AB18">
            <v>2</v>
          </cell>
        </row>
        <row r="19">
          <cell r="R19">
            <v>10176037</v>
          </cell>
          <cell r="AB19">
            <v>1.5</v>
          </cell>
        </row>
        <row r="20">
          <cell r="R20">
            <v>10171087</v>
          </cell>
          <cell r="AB20">
            <v>10</v>
          </cell>
        </row>
        <row r="21">
          <cell r="R21">
            <v>10185009</v>
          </cell>
          <cell r="AB21">
            <v>3</v>
          </cell>
        </row>
        <row r="22">
          <cell r="R22">
            <v>10180006</v>
          </cell>
          <cell r="AB22">
            <v>5</v>
          </cell>
        </row>
        <row r="23">
          <cell r="R23">
            <v>10180065</v>
          </cell>
          <cell r="AB23">
            <v>1.5</v>
          </cell>
        </row>
        <row r="24">
          <cell r="R24">
            <v>10180311</v>
          </cell>
          <cell r="AB24">
            <v>1.5</v>
          </cell>
        </row>
        <row r="25">
          <cell r="R25">
            <v>10180520</v>
          </cell>
          <cell r="AB25">
            <v>6</v>
          </cell>
        </row>
        <row r="26">
          <cell r="R26">
            <v>10180053</v>
          </cell>
          <cell r="AB26">
            <v>4</v>
          </cell>
        </row>
        <row r="27">
          <cell r="R27">
            <v>10180056</v>
          </cell>
          <cell r="AB27">
            <v>3.5</v>
          </cell>
        </row>
        <row r="28">
          <cell r="R28">
            <v>10180135</v>
          </cell>
          <cell r="AB28">
            <v>2.5</v>
          </cell>
        </row>
        <row r="29">
          <cell r="R29">
            <v>10180321</v>
          </cell>
          <cell r="AB29">
            <v>2</v>
          </cell>
        </row>
        <row r="30">
          <cell r="R30">
            <v>10180391</v>
          </cell>
          <cell r="AB30">
            <v>2</v>
          </cell>
        </row>
        <row r="31">
          <cell r="R31">
            <v>10180410</v>
          </cell>
          <cell r="AB31">
            <v>1.5</v>
          </cell>
        </row>
        <row r="32">
          <cell r="R32">
            <v>10180506</v>
          </cell>
          <cell r="AB32">
            <v>2</v>
          </cell>
        </row>
        <row r="33">
          <cell r="R33">
            <v>10139000</v>
          </cell>
          <cell r="AB33">
            <v>2</v>
          </cell>
        </row>
        <row r="34">
          <cell r="R34">
            <v>10159023</v>
          </cell>
          <cell r="AB34">
            <v>2</v>
          </cell>
        </row>
        <row r="35">
          <cell r="R35">
            <v>10171020</v>
          </cell>
          <cell r="AB35">
            <v>2.5</v>
          </cell>
        </row>
        <row r="36">
          <cell r="R36">
            <v>10171046</v>
          </cell>
          <cell r="AB36">
            <v>1.5</v>
          </cell>
        </row>
        <row r="37">
          <cell r="R37">
            <v>10171119</v>
          </cell>
          <cell r="AB37">
            <v>5.5</v>
          </cell>
        </row>
        <row r="38">
          <cell r="R38">
            <v>10174121</v>
          </cell>
          <cell r="AB38">
            <v>3</v>
          </cell>
        </row>
        <row r="39">
          <cell r="R39">
            <v>10174145</v>
          </cell>
          <cell r="AB39">
            <v>3.5</v>
          </cell>
        </row>
        <row r="40">
          <cell r="R40">
            <v>10175039</v>
          </cell>
          <cell r="AB40">
            <v>1.5</v>
          </cell>
        </row>
        <row r="41">
          <cell r="R41">
            <v>10175078</v>
          </cell>
          <cell r="AB41">
            <v>1</v>
          </cell>
        </row>
        <row r="42">
          <cell r="R42">
            <v>10159030</v>
          </cell>
          <cell r="AB42">
            <v>2</v>
          </cell>
        </row>
        <row r="43">
          <cell r="R43">
            <v>10172016</v>
          </cell>
          <cell r="AB43">
            <v>2.5</v>
          </cell>
        </row>
        <row r="44">
          <cell r="R44">
            <v>10172021</v>
          </cell>
          <cell r="AB44">
            <v>1.5</v>
          </cell>
        </row>
        <row r="45">
          <cell r="R45">
            <v>10174073</v>
          </cell>
          <cell r="AB45">
            <v>2</v>
          </cell>
        </row>
        <row r="46">
          <cell r="R46">
            <v>10175046</v>
          </cell>
          <cell r="AB46">
            <v>1</v>
          </cell>
        </row>
        <row r="47">
          <cell r="R47">
            <v>10175063</v>
          </cell>
          <cell r="AB47">
            <v>2</v>
          </cell>
        </row>
        <row r="48">
          <cell r="R48">
            <v>10175107</v>
          </cell>
          <cell r="AB48">
            <v>1.5</v>
          </cell>
        </row>
        <row r="49">
          <cell r="R49">
            <v>10175112</v>
          </cell>
          <cell r="AB49">
            <v>2.5</v>
          </cell>
        </row>
        <row r="50">
          <cell r="R50">
            <v>10176003</v>
          </cell>
          <cell r="AB50">
            <v>1.5</v>
          </cell>
        </row>
        <row r="51">
          <cell r="R51">
            <v>10176036</v>
          </cell>
          <cell r="AB51">
            <v>3</v>
          </cell>
        </row>
        <row r="52">
          <cell r="R52">
            <v>10176063</v>
          </cell>
          <cell r="AB52">
            <v>1</v>
          </cell>
        </row>
        <row r="53">
          <cell r="R53">
            <v>10180138</v>
          </cell>
          <cell r="AB53">
            <v>1.5</v>
          </cell>
        </row>
        <row r="54">
          <cell r="R54">
            <v>10180668</v>
          </cell>
          <cell r="AB54">
            <v>1</v>
          </cell>
        </row>
        <row r="55">
          <cell r="R55">
            <v>10180683</v>
          </cell>
          <cell r="AB55">
            <v>2.5</v>
          </cell>
        </row>
        <row r="56">
          <cell r="R56">
            <v>10185020</v>
          </cell>
          <cell r="AB56">
            <v>1.5</v>
          </cell>
        </row>
        <row r="57">
          <cell r="R57">
            <v>10185039</v>
          </cell>
          <cell r="AB57">
            <v>1</v>
          </cell>
        </row>
        <row r="58">
          <cell r="R58">
            <v>10185146</v>
          </cell>
          <cell r="AB58">
            <v>2.5</v>
          </cell>
        </row>
        <row r="59">
          <cell r="R59">
            <v>10185321</v>
          </cell>
          <cell r="AB59">
            <v>2</v>
          </cell>
        </row>
        <row r="60">
          <cell r="R60">
            <v>10185384</v>
          </cell>
          <cell r="AB60">
            <v>2.5</v>
          </cell>
        </row>
        <row r="61">
          <cell r="R61">
            <v>10180008</v>
          </cell>
          <cell r="AB61">
            <v>3</v>
          </cell>
        </row>
        <row r="62">
          <cell r="R62">
            <v>10180041</v>
          </cell>
          <cell r="AB62">
            <v>2</v>
          </cell>
        </row>
        <row r="63">
          <cell r="R63">
            <v>10180088</v>
          </cell>
          <cell r="AB63">
            <v>1.5</v>
          </cell>
        </row>
        <row r="64">
          <cell r="R64">
            <v>10180351</v>
          </cell>
          <cell r="AB64">
            <v>1.5</v>
          </cell>
        </row>
        <row r="65">
          <cell r="R65">
            <v>10180670</v>
          </cell>
          <cell r="AB65">
            <v>1</v>
          </cell>
        </row>
        <row r="66">
          <cell r="R66">
            <v>10185088</v>
          </cell>
          <cell r="AB66">
            <v>4</v>
          </cell>
        </row>
        <row r="67">
          <cell r="R67">
            <v>10185174</v>
          </cell>
          <cell r="AB67">
            <v>3</v>
          </cell>
        </row>
        <row r="68">
          <cell r="R68">
            <v>10185266</v>
          </cell>
          <cell r="AB68">
            <v>1.5</v>
          </cell>
        </row>
        <row r="69">
          <cell r="R69">
            <v>10180044</v>
          </cell>
          <cell r="AB69">
            <v>1.5</v>
          </cell>
        </row>
        <row r="70">
          <cell r="R70">
            <v>10180057</v>
          </cell>
          <cell r="AB70">
            <v>1.5</v>
          </cell>
        </row>
        <row r="71">
          <cell r="R71">
            <v>10180160</v>
          </cell>
          <cell r="AB71">
            <v>2</v>
          </cell>
        </row>
        <row r="72">
          <cell r="R72">
            <v>10133138</v>
          </cell>
          <cell r="AB72">
            <v>1</v>
          </cell>
        </row>
        <row r="73">
          <cell r="R73">
            <v>10133140</v>
          </cell>
          <cell r="AB73">
            <v>1</v>
          </cell>
        </row>
        <row r="74">
          <cell r="R74">
            <v>10130178</v>
          </cell>
          <cell r="AB74">
            <v>5</v>
          </cell>
        </row>
        <row r="75">
          <cell r="R75">
            <v>10132541</v>
          </cell>
          <cell r="AB75">
            <v>4</v>
          </cell>
        </row>
        <row r="76">
          <cell r="R76">
            <v>10133012</v>
          </cell>
          <cell r="AB76">
            <v>4</v>
          </cell>
        </row>
        <row r="77">
          <cell r="R77">
            <v>10131052</v>
          </cell>
          <cell r="AB77">
            <v>2.5</v>
          </cell>
        </row>
        <row r="78">
          <cell r="R78">
            <v>10133582</v>
          </cell>
          <cell r="AB78">
            <v>4</v>
          </cell>
        </row>
        <row r="79">
          <cell r="R79">
            <v>10131554</v>
          </cell>
          <cell r="AB79">
            <v>2.5</v>
          </cell>
        </row>
        <row r="80">
          <cell r="R80">
            <v>10133121</v>
          </cell>
          <cell r="AB80">
            <v>1.5</v>
          </cell>
        </row>
        <row r="81">
          <cell r="R81">
            <v>10130090</v>
          </cell>
          <cell r="AB81">
            <v>6.5</v>
          </cell>
        </row>
        <row r="82">
          <cell r="R82">
            <v>10134061</v>
          </cell>
          <cell r="AB82">
            <v>3</v>
          </cell>
        </row>
        <row r="83">
          <cell r="R83">
            <v>10153610</v>
          </cell>
          <cell r="AB83">
            <v>1.5</v>
          </cell>
        </row>
        <row r="84">
          <cell r="R84">
            <v>10136312</v>
          </cell>
          <cell r="AB84">
            <v>2.5</v>
          </cell>
        </row>
        <row r="85">
          <cell r="R85">
            <v>10136317</v>
          </cell>
          <cell r="AB85">
            <v>2</v>
          </cell>
        </row>
        <row r="86">
          <cell r="R86">
            <v>10136316</v>
          </cell>
          <cell r="AB86">
            <v>4</v>
          </cell>
        </row>
        <row r="87">
          <cell r="R87">
            <v>10140025</v>
          </cell>
          <cell r="AB87">
            <v>5.5</v>
          </cell>
        </row>
        <row r="88">
          <cell r="R88">
            <v>10159210</v>
          </cell>
          <cell r="AB88">
            <v>11</v>
          </cell>
        </row>
        <row r="89">
          <cell r="R89">
            <v>10151071</v>
          </cell>
          <cell r="AB89">
            <v>3.5</v>
          </cell>
        </row>
        <row r="90">
          <cell r="R90">
            <v>10151100</v>
          </cell>
          <cell r="AB90">
            <v>2</v>
          </cell>
        </row>
        <row r="91">
          <cell r="R91">
            <v>10153045</v>
          </cell>
          <cell r="AB91">
            <v>6</v>
          </cell>
        </row>
        <row r="92">
          <cell r="R92">
            <v>10153135</v>
          </cell>
          <cell r="AB92">
            <v>4</v>
          </cell>
        </row>
        <row r="93">
          <cell r="R93">
            <v>10151130</v>
          </cell>
          <cell r="AB93">
            <v>2</v>
          </cell>
        </row>
        <row r="94">
          <cell r="R94">
            <v>10153025</v>
          </cell>
          <cell r="AB94">
            <v>1.5</v>
          </cell>
        </row>
        <row r="95">
          <cell r="R95">
            <v>10132528</v>
          </cell>
          <cell r="AB95">
            <v>4</v>
          </cell>
        </row>
        <row r="96">
          <cell r="R96">
            <v>10134111</v>
          </cell>
          <cell r="AB96">
            <v>4</v>
          </cell>
        </row>
        <row r="97">
          <cell r="R97">
            <v>10136134</v>
          </cell>
          <cell r="AB97">
            <v>2.5</v>
          </cell>
        </row>
        <row r="98">
          <cell r="R98">
            <v>10140011</v>
          </cell>
          <cell r="AB98">
            <v>9</v>
          </cell>
        </row>
        <row r="99">
          <cell r="R99">
            <v>10145300</v>
          </cell>
          <cell r="AB99">
            <v>2</v>
          </cell>
        </row>
        <row r="100">
          <cell r="R100">
            <v>10136201</v>
          </cell>
          <cell r="AB100">
            <v>7.5</v>
          </cell>
        </row>
        <row r="101">
          <cell r="R101">
            <v>10145012</v>
          </cell>
          <cell r="AB101">
            <v>1.5</v>
          </cell>
        </row>
        <row r="102">
          <cell r="R102">
            <v>10145026</v>
          </cell>
          <cell r="AB102">
            <v>3</v>
          </cell>
        </row>
        <row r="103">
          <cell r="R103">
            <v>10136102</v>
          </cell>
          <cell r="AB103">
            <v>2</v>
          </cell>
        </row>
        <row r="104">
          <cell r="R104">
            <v>10131638</v>
          </cell>
          <cell r="AB104">
            <v>1</v>
          </cell>
        </row>
        <row r="105">
          <cell r="R105">
            <v>10131641</v>
          </cell>
          <cell r="AB105">
            <v>3</v>
          </cell>
        </row>
        <row r="106">
          <cell r="R106">
            <v>10131571</v>
          </cell>
          <cell r="AB106">
            <v>10.5</v>
          </cell>
        </row>
        <row r="107">
          <cell r="R107">
            <v>10151060</v>
          </cell>
          <cell r="AB107">
            <v>3.5</v>
          </cell>
        </row>
        <row r="108">
          <cell r="R108">
            <v>10151035</v>
          </cell>
          <cell r="AB108">
            <v>2</v>
          </cell>
        </row>
        <row r="109">
          <cell r="R109">
            <v>10151037</v>
          </cell>
          <cell r="AB109">
            <v>4</v>
          </cell>
        </row>
        <row r="110">
          <cell r="R110">
            <v>10151045</v>
          </cell>
          <cell r="AB110">
            <v>5</v>
          </cell>
        </row>
        <row r="111">
          <cell r="R111">
            <v>10151067</v>
          </cell>
          <cell r="AB111">
            <v>2.5</v>
          </cell>
        </row>
        <row r="112">
          <cell r="R112">
            <v>10151122</v>
          </cell>
          <cell r="AB112">
            <v>1.5</v>
          </cell>
        </row>
        <row r="113">
          <cell r="R113">
            <v>10151055</v>
          </cell>
          <cell r="AB113">
            <v>3</v>
          </cell>
        </row>
        <row r="114">
          <cell r="R114">
            <v>10151120</v>
          </cell>
          <cell r="AB114">
            <v>5.5</v>
          </cell>
        </row>
        <row r="115">
          <cell r="R115">
            <v>10160871</v>
          </cell>
          <cell r="AB115">
            <v>14.5</v>
          </cell>
        </row>
        <row r="116">
          <cell r="R116">
            <v>10160160</v>
          </cell>
          <cell r="AB116">
            <v>3</v>
          </cell>
        </row>
        <row r="117">
          <cell r="R117">
            <v>10160330</v>
          </cell>
          <cell r="AB117">
            <v>7.5</v>
          </cell>
        </row>
        <row r="118">
          <cell r="R118">
            <v>10160702</v>
          </cell>
          <cell r="AB118">
            <v>1.5</v>
          </cell>
        </row>
        <row r="119">
          <cell r="R119">
            <v>10160090</v>
          </cell>
          <cell r="AB119">
            <v>1.5</v>
          </cell>
        </row>
        <row r="120">
          <cell r="R120">
            <v>10160093</v>
          </cell>
          <cell r="AB120">
            <v>1.5</v>
          </cell>
        </row>
        <row r="121">
          <cell r="R121">
            <v>10160610</v>
          </cell>
          <cell r="AB121">
            <v>1.5</v>
          </cell>
        </row>
        <row r="122">
          <cell r="R122">
            <v>10134120</v>
          </cell>
          <cell r="AB122">
            <v>1</v>
          </cell>
        </row>
        <row r="123">
          <cell r="R123">
            <v>10155270</v>
          </cell>
          <cell r="AB123">
            <v>2.5</v>
          </cell>
        </row>
        <row r="124">
          <cell r="R124">
            <v>10140054</v>
          </cell>
          <cell r="AB124">
            <v>1.5</v>
          </cell>
        </row>
        <row r="125">
          <cell r="R125">
            <v>10140077</v>
          </cell>
          <cell r="AB125">
            <v>3.5</v>
          </cell>
        </row>
        <row r="126">
          <cell r="R126">
            <v>10145143</v>
          </cell>
          <cell r="AB126">
            <v>3</v>
          </cell>
        </row>
        <row r="127">
          <cell r="R127">
            <v>10130214</v>
          </cell>
          <cell r="AB127">
            <v>2</v>
          </cell>
        </row>
        <row r="128">
          <cell r="R128">
            <v>10132523</v>
          </cell>
          <cell r="AB128">
            <v>1.5</v>
          </cell>
        </row>
        <row r="129">
          <cell r="R129">
            <v>10133031</v>
          </cell>
          <cell r="AB129">
            <v>1</v>
          </cell>
        </row>
        <row r="130">
          <cell r="R130">
            <v>10136221</v>
          </cell>
          <cell r="AB130">
            <v>1.5</v>
          </cell>
        </row>
        <row r="131">
          <cell r="R131">
            <v>10136310</v>
          </cell>
          <cell r="AB131">
            <v>1.5</v>
          </cell>
        </row>
        <row r="132">
          <cell r="R132">
            <v>10136423</v>
          </cell>
          <cell r="AB132">
            <v>1.5</v>
          </cell>
        </row>
        <row r="133">
          <cell r="R133">
            <v>10137128</v>
          </cell>
          <cell r="AB133">
            <v>3.5</v>
          </cell>
        </row>
        <row r="134">
          <cell r="R134">
            <v>10140007</v>
          </cell>
          <cell r="AB134">
            <v>2.5</v>
          </cell>
        </row>
        <row r="135">
          <cell r="R135">
            <v>10145130</v>
          </cell>
          <cell r="AB135">
            <v>4</v>
          </cell>
        </row>
        <row r="136">
          <cell r="R136">
            <v>10145403</v>
          </cell>
          <cell r="AB136">
            <v>1.5</v>
          </cell>
        </row>
        <row r="137">
          <cell r="R137">
            <v>10133635</v>
          </cell>
          <cell r="AB137">
            <v>2</v>
          </cell>
        </row>
        <row r="138">
          <cell r="R138">
            <v>10137012</v>
          </cell>
          <cell r="AB138">
            <v>2</v>
          </cell>
        </row>
        <row r="139">
          <cell r="R139">
            <v>10138405</v>
          </cell>
          <cell r="AB139">
            <v>4.5</v>
          </cell>
        </row>
        <row r="140">
          <cell r="R140">
            <v>10138416</v>
          </cell>
          <cell r="AB140">
            <v>2.5</v>
          </cell>
        </row>
        <row r="141">
          <cell r="R141">
            <v>10140008</v>
          </cell>
          <cell r="AB141">
            <v>3</v>
          </cell>
        </row>
        <row r="142">
          <cell r="R142">
            <v>10140074</v>
          </cell>
          <cell r="AB142">
            <v>3</v>
          </cell>
        </row>
        <row r="143">
          <cell r="R143">
            <v>10140302</v>
          </cell>
          <cell r="AB143">
            <v>2.5</v>
          </cell>
        </row>
        <row r="144">
          <cell r="R144">
            <v>10140311</v>
          </cell>
          <cell r="AB144">
            <v>1.5</v>
          </cell>
        </row>
        <row r="145">
          <cell r="R145">
            <v>10151064</v>
          </cell>
          <cell r="AB145">
            <v>1</v>
          </cell>
        </row>
        <row r="146">
          <cell r="R146">
            <v>10153625</v>
          </cell>
          <cell r="AB146">
            <v>4</v>
          </cell>
        </row>
        <row r="147">
          <cell r="R147">
            <v>10155116</v>
          </cell>
          <cell r="AB147">
            <v>1.5</v>
          </cell>
        </row>
        <row r="148">
          <cell r="R148">
            <v>10151030</v>
          </cell>
          <cell r="AB148">
            <v>1.5</v>
          </cell>
        </row>
        <row r="149">
          <cell r="R149">
            <v>10151038</v>
          </cell>
          <cell r="AB149">
            <v>1.5</v>
          </cell>
        </row>
        <row r="150">
          <cell r="R150">
            <v>10151066</v>
          </cell>
          <cell r="AB150">
            <v>1.5</v>
          </cell>
        </row>
        <row r="151">
          <cell r="R151">
            <v>10153570</v>
          </cell>
          <cell r="AB151">
            <v>1</v>
          </cell>
        </row>
        <row r="152">
          <cell r="R152">
            <v>10153715</v>
          </cell>
          <cell r="AB152">
            <v>2</v>
          </cell>
        </row>
        <row r="153">
          <cell r="R153">
            <v>10155090</v>
          </cell>
          <cell r="AB153">
            <v>1.5</v>
          </cell>
        </row>
        <row r="154">
          <cell r="R154">
            <v>10153005</v>
          </cell>
          <cell r="AB154">
            <v>2</v>
          </cell>
        </row>
        <row r="155">
          <cell r="R155">
            <v>10153037</v>
          </cell>
          <cell r="AB155">
            <v>1.5</v>
          </cell>
        </row>
        <row r="156">
          <cell r="R156">
            <v>10153006</v>
          </cell>
          <cell r="AB156">
            <v>1</v>
          </cell>
        </row>
        <row r="157">
          <cell r="R157">
            <v>10153600</v>
          </cell>
          <cell r="AB157">
            <v>1.5</v>
          </cell>
        </row>
        <row r="158">
          <cell r="R158">
            <v>10160114</v>
          </cell>
          <cell r="AB158">
            <v>2.5</v>
          </cell>
        </row>
        <row r="159">
          <cell r="R159">
            <v>10160121</v>
          </cell>
          <cell r="AB159">
            <v>1.5</v>
          </cell>
        </row>
        <row r="160">
          <cell r="R160">
            <v>10160122</v>
          </cell>
          <cell r="AB160">
            <v>1.5</v>
          </cell>
        </row>
        <row r="161">
          <cell r="R161">
            <v>10160570</v>
          </cell>
          <cell r="AB161">
            <v>1</v>
          </cell>
        </row>
        <row r="162">
          <cell r="R162">
            <v>10160672</v>
          </cell>
          <cell r="AB162">
            <v>2.5</v>
          </cell>
        </row>
        <row r="163">
          <cell r="R163">
            <v>10160820</v>
          </cell>
          <cell r="AB163">
            <v>1.5</v>
          </cell>
        </row>
        <row r="164">
          <cell r="R164">
            <v>10160873</v>
          </cell>
          <cell r="AB164">
            <v>1.5</v>
          </cell>
        </row>
        <row r="165">
          <cell r="R165">
            <v>10201170</v>
          </cell>
          <cell r="AB165">
            <v>0.5</v>
          </cell>
        </row>
        <row r="166">
          <cell r="R166">
            <v>10201148</v>
          </cell>
          <cell r="AB166">
            <v>6</v>
          </cell>
        </row>
        <row r="167">
          <cell r="R167">
            <v>10201173</v>
          </cell>
          <cell r="AB167">
            <v>6</v>
          </cell>
        </row>
        <row r="168">
          <cell r="R168">
            <v>10212201</v>
          </cell>
          <cell r="AB168">
            <v>4.5</v>
          </cell>
        </row>
        <row r="169">
          <cell r="R169">
            <v>10201022</v>
          </cell>
          <cell r="AB169">
            <v>2</v>
          </cell>
        </row>
        <row r="170">
          <cell r="R170">
            <v>10201201</v>
          </cell>
          <cell r="AB170">
            <v>3.5</v>
          </cell>
        </row>
        <row r="171">
          <cell r="R171">
            <v>10210205</v>
          </cell>
          <cell r="AB171">
            <v>2</v>
          </cell>
        </row>
        <row r="172">
          <cell r="R172">
            <v>10210402</v>
          </cell>
          <cell r="AB172">
            <v>1</v>
          </cell>
        </row>
        <row r="173">
          <cell r="R173">
            <v>10201019</v>
          </cell>
          <cell r="AB173">
            <v>3</v>
          </cell>
        </row>
        <row r="174">
          <cell r="R174">
            <v>10201122</v>
          </cell>
          <cell r="AB174">
            <v>2</v>
          </cell>
        </row>
        <row r="175">
          <cell r="R175">
            <v>10201200</v>
          </cell>
          <cell r="AB175">
            <v>2</v>
          </cell>
        </row>
        <row r="176">
          <cell r="R176">
            <v>10250012</v>
          </cell>
          <cell r="AB176">
            <v>3</v>
          </cell>
        </row>
        <row r="177">
          <cell r="R177">
            <v>10211003</v>
          </cell>
          <cell r="AB177">
            <v>4</v>
          </cell>
        </row>
        <row r="178">
          <cell r="R178">
            <v>10294007</v>
          </cell>
          <cell r="AB178">
            <v>2.5</v>
          </cell>
        </row>
        <row r="179">
          <cell r="R179">
            <v>10292008</v>
          </cell>
          <cell r="AB179">
            <v>2.5</v>
          </cell>
        </row>
        <row r="180">
          <cell r="R180">
            <v>10292010</v>
          </cell>
          <cell r="AB180">
            <v>3</v>
          </cell>
        </row>
        <row r="181">
          <cell r="R181">
            <v>10294019</v>
          </cell>
          <cell r="AB181">
            <v>17.5</v>
          </cell>
        </row>
        <row r="182">
          <cell r="R182">
            <v>10285001</v>
          </cell>
          <cell r="AB182">
            <v>2.5</v>
          </cell>
        </row>
        <row r="183">
          <cell r="R183">
            <v>10292001</v>
          </cell>
          <cell r="AB183">
            <v>1.5</v>
          </cell>
        </row>
        <row r="184">
          <cell r="R184">
            <v>10271020</v>
          </cell>
          <cell r="AB184">
            <v>1.5</v>
          </cell>
        </row>
        <row r="185">
          <cell r="R185">
            <v>10290013</v>
          </cell>
          <cell r="AB185">
            <v>1</v>
          </cell>
        </row>
        <row r="186">
          <cell r="R186">
            <v>10291001</v>
          </cell>
          <cell r="AB186">
            <v>6.5</v>
          </cell>
        </row>
        <row r="187">
          <cell r="R187">
            <v>10294009</v>
          </cell>
          <cell r="AB187">
            <v>3</v>
          </cell>
        </row>
        <row r="188">
          <cell r="R188">
            <v>10252010</v>
          </cell>
          <cell r="AB188">
            <v>4</v>
          </cell>
        </row>
        <row r="189">
          <cell r="R189">
            <v>10201199</v>
          </cell>
          <cell r="AB189">
            <v>1.5</v>
          </cell>
        </row>
        <row r="190">
          <cell r="R190">
            <v>10201130</v>
          </cell>
          <cell r="AB190">
            <v>3</v>
          </cell>
        </row>
        <row r="191">
          <cell r="R191">
            <v>10250054</v>
          </cell>
          <cell r="AB191">
            <v>2.5</v>
          </cell>
        </row>
        <row r="192">
          <cell r="R192">
            <v>10250016</v>
          </cell>
          <cell r="AB192">
            <v>2.5</v>
          </cell>
        </row>
        <row r="193">
          <cell r="R193">
            <v>10250132</v>
          </cell>
          <cell r="AB193">
            <v>3.5</v>
          </cell>
        </row>
        <row r="194">
          <cell r="R194">
            <v>10262035</v>
          </cell>
          <cell r="AB194">
            <v>1.5</v>
          </cell>
        </row>
        <row r="195">
          <cell r="R195">
            <v>10262043</v>
          </cell>
          <cell r="AB195">
            <v>1</v>
          </cell>
        </row>
        <row r="196">
          <cell r="R196">
            <v>10290460</v>
          </cell>
          <cell r="AB196">
            <v>3.5</v>
          </cell>
        </row>
        <row r="197">
          <cell r="R197">
            <v>10290028</v>
          </cell>
          <cell r="AB197">
            <v>2.5</v>
          </cell>
        </row>
        <row r="198">
          <cell r="R198">
            <v>10290009</v>
          </cell>
          <cell r="AB198">
            <v>1</v>
          </cell>
        </row>
        <row r="199">
          <cell r="R199">
            <v>10290041</v>
          </cell>
          <cell r="AB199">
            <v>6.5</v>
          </cell>
        </row>
        <row r="200">
          <cell r="R200">
            <v>10290120</v>
          </cell>
          <cell r="AB200">
            <v>3.5</v>
          </cell>
        </row>
        <row r="201">
          <cell r="R201">
            <v>10330001</v>
          </cell>
          <cell r="AB201">
            <v>5.5</v>
          </cell>
        </row>
        <row r="202">
          <cell r="R202">
            <v>10281002</v>
          </cell>
          <cell r="AB202">
            <v>3.5</v>
          </cell>
        </row>
        <row r="203">
          <cell r="R203">
            <v>10290063</v>
          </cell>
          <cell r="AB203">
            <v>1</v>
          </cell>
        </row>
        <row r="204">
          <cell r="R204">
            <v>10334003</v>
          </cell>
          <cell r="AB204">
            <v>1.5</v>
          </cell>
        </row>
        <row r="205">
          <cell r="R205">
            <v>10345001</v>
          </cell>
          <cell r="AB205">
            <v>3</v>
          </cell>
        </row>
        <row r="206">
          <cell r="R206">
            <v>10383060</v>
          </cell>
          <cell r="AB206">
            <v>0.5</v>
          </cell>
        </row>
        <row r="207">
          <cell r="R207">
            <v>10392006</v>
          </cell>
          <cell r="AB207">
            <v>5</v>
          </cell>
        </row>
        <row r="208">
          <cell r="R208">
            <v>10301044</v>
          </cell>
          <cell r="AB208">
            <v>2.5</v>
          </cell>
        </row>
        <row r="209">
          <cell r="R209">
            <v>10314006</v>
          </cell>
          <cell r="AB209">
            <v>3</v>
          </cell>
        </row>
        <row r="210">
          <cell r="R210">
            <v>10382001</v>
          </cell>
          <cell r="AB210">
            <v>2.5</v>
          </cell>
        </row>
        <row r="211">
          <cell r="R211">
            <v>10310002</v>
          </cell>
          <cell r="AB211">
            <v>3.5</v>
          </cell>
        </row>
        <row r="212">
          <cell r="R212">
            <v>10314007</v>
          </cell>
          <cell r="AB212">
            <v>6</v>
          </cell>
        </row>
        <row r="213">
          <cell r="R213">
            <v>10314013</v>
          </cell>
          <cell r="AB213">
            <v>6.5</v>
          </cell>
        </row>
        <row r="214">
          <cell r="R214">
            <v>10392007</v>
          </cell>
          <cell r="AB214">
            <v>2.5</v>
          </cell>
        </row>
        <row r="215">
          <cell r="R215">
            <v>10307001</v>
          </cell>
          <cell r="AB215">
            <v>3</v>
          </cell>
        </row>
        <row r="216">
          <cell r="R216">
            <v>10383020</v>
          </cell>
          <cell r="AB216">
            <v>4.5</v>
          </cell>
        </row>
        <row r="217">
          <cell r="R217">
            <v>10383056</v>
          </cell>
          <cell r="AB217">
            <v>1.5</v>
          </cell>
        </row>
        <row r="218">
          <cell r="R218">
            <v>10305001</v>
          </cell>
          <cell r="AB218">
            <v>3</v>
          </cell>
        </row>
        <row r="219">
          <cell r="R219">
            <v>10350010</v>
          </cell>
          <cell r="AB219">
            <v>7</v>
          </cell>
        </row>
        <row r="220">
          <cell r="R220">
            <v>10362015</v>
          </cell>
          <cell r="AB220">
            <v>6.5</v>
          </cell>
        </row>
        <row r="221">
          <cell r="R221">
            <v>10301007</v>
          </cell>
          <cell r="AB221">
            <v>3.5</v>
          </cell>
        </row>
        <row r="222">
          <cell r="R222">
            <v>10383038</v>
          </cell>
          <cell r="AB222">
            <v>3</v>
          </cell>
        </row>
        <row r="223">
          <cell r="R223">
            <v>10309040</v>
          </cell>
          <cell r="AB223">
            <v>2.5</v>
          </cell>
        </row>
        <row r="224">
          <cell r="R224">
            <v>10321550</v>
          </cell>
          <cell r="AB224">
            <v>2.5</v>
          </cell>
        </row>
        <row r="225">
          <cell r="R225">
            <v>10327030</v>
          </cell>
          <cell r="AB225">
            <v>2</v>
          </cell>
        </row>
        <row r="226">
          <cell r="R226">
            <v>10327040</v>
          </cell>
          <cell r="AB226">
            <v>2.5</v>
          </cell>
        </row>
        <row r="227">
          <cell r="R227">
            <v>10384031</v>
          </cell>
          <cell r="AB227">
            <v>2.5</v>
          </cell>
        </row>
        <row r="228">
          <cell r="R228">
            <v>10314019</v>
          </cell>
          <cell r="AB228">
            <v>1.5</v>
          </cell>
        </row>
        <row r="229">
          <cell r="R229">
            <v>10322008</v>
          </cell>
          <cell r="AB229">
            <v>4</v>
          </cell>
        </row>
        <row r="230">
          <cell r="R230">
            <v>10359010</v>
          </cell>
          <cell r="AB230">
            <v>2.5</v>
          </cell>
        </row>
        <row r="231">
          <cell r="R231">
            <v>10383074</v>
          </cell>
          <cell r="AB231">
            <v>1.5</v>
          </cell>
        </row>
        <row r="232">
          <cell r="R232">
            <v>10384028</v>
          </cell>
          <cell r="AB232">
            <v>2.5</v>
          </cell>
        </row>
        <row r="233">
          <cell r="R233">
            <v>10387033</v>
          </cell>
          <cell r="AB233">
            <v>2.5</v>
          </cell>
        </row>
        <row r="234">
          <cell r="R234">
            <v>10510220</v>
          </cell>
          <cell r="AB234">
            <v>3</v>
          </cell>
        </row>
        <row r="235">
          <cell r="R235">
            <v>10526002</v>
          </cell>
          <cell r="AB235">
            <v>1.5</v>
          </cell>
        </row>
        <row r="236">
          <cell r="R236">
            <v>10540637</v>
          </cell>
          <cell r="AB236">
            <v>3.5</v>
          </cell>
        </row>
        <row r="237">
          <cell r="R237">
            <v>10510173</v>
          </cell>
          <cell r="AB237">
            <v>6.5</v>
          </cell>
        </row>
        <row r="238">
          <cell r="R238">
            <v>10547207</v>
          </cell>
          <cell r="AB238">
            <v>4.5</v>
          </cell>
        </row>
        <row r="239">
          <cell r="R239">
            <v>10561501</v>
          </cell>
          <cell r="AB239">
            <v>2.5</v>
          </cell>
        </row>
        <row r="240">
          <cell r="R240">
            <v>10510154</v>
          </cell>
          <cell r="AB240">
            <v>2</v>
          </cell>
        </row>
        <row r="241">
          <cell r="R241">
            <v>10510178</v>
          </cell>
          <cell r="AB241">
            <v>1.5</v>
          </cell>
        </row>
        <row r="242">
          <cell r="R242">
            <v>10555308</v>
          </cell>
          <cell r="AB242">
            <v>3.5</v>
          </cell>
        </row>
        <row r="243">
          <cell r="R243">
            <v>10576122</v>
          </cell>
          <cell r="AB243">
            <v>4</v>
          </cell>
        </row>
        <row r="244">
          <cell r="R244">
            <v>10510175</v>
          </cell>
          <cell r="AB244">
            <v>1.5</v>
          </cell>
        </row>
        <row r="245">
          <cell r="R245">
            <v>10562508</v>
          </cell>
          <cell r="AB245">
            <v>2.5</v>
          </cell>
        </row>
        <row r="246">
          <cell r="R246">
            <v>10578154</v>
          </cell>
          <cell r="AB246">
            <v>1</v>
          </cell>
        </row>
        <row r="247">
          <cell r="R247">
            <v>10533003</v>
          </cell>
          <cell r="AB247">
            <v>6</v>
          </cell>
        </row>
        <row r="248">
          <cell r="R248">
            <v>10510174</v>
          </cell>
          <cell r="AB248">
            <v>1.5</v>
          </cell>
        </row>
        <row r="249">
          <cell r="R249">
            <v>10590002</v>
          </cell>
          <cell r="AB249">
            <v>1.5</v>
          </cell>
        </row>
        <row r="250">
          <cell r="R250">
            <v>10510297</v>
          </cell>
          <cell r="AB250">
            <v>1.5</v>
          </cell>
        </row>
        <row r="251">
          <cell r="R251">
            <v>10590003</v>
          </cell>
          <cell r="AB251">
            <v>4.5</v>
          </cell>
        </row>
        <row r="252">
          <cell r="R252">
            <v>10580003</v>
          </cell>
          <cell r="AB252">
            <v>3.5</v>
          </cell>
        </row>
        <row r="253">
          <cell r="R253">
            <v>10580014</v>
          </cell>
          <cell r="AB253">
            <v>1.5</v>
          </cell>
        </row>
        <row r="254">
          <cell r="R254">
            <v>10533019</v>
          </cell>
          <cell r="AB254">
            <v>4</v>
          </cell>
        </row>
        <row r="255">
          <cell r="R255">
            <v>10583103</v>
          </cell>
          <cell r="AB255">
            <v>1.5</v>
          </cell>
        </row>
        <row r="256">
          <cell r="R256">
            <v>10593073</v>
          </cell>
          <cell r="AB256">
            <v>2.5</v>
          </cell>
        </row>
        <row r="257">
          <cell r="R257">
            <v>10514013</v>
          </cell>
          <cell r="AB257">
            <v>2</v>
          </cell>
        </row>
        <row r="258">
          <cell r="R258">
            <v>10580004</v>
          </cell>
          <cell r="AB258">
            <v>2</v>
          </cell>
        </row>
        <row r="259">
          <cell r="R259">
            <v>10581066</v>
          </cell>
          <cell r="AB259">
            <v>2.5</v>
          </cell>
        </row>
        <row r="260">
          <cell r="R260">
            <v>10533025</v>
          </cell>
          <cell r="AB260">
            <v>2</v>
          </cell>
        </row>
        <row r="261">
          <cell r="R261">
            <v>10510251</v>
          </cell>
          <cell r="AB261">
            <v>4</v>
          </cell>
        </row>
        <row r="262">
          <cell r="R262">
            <v>10510253</v>
          </cell>
          <cell r="AB262">
            <v>3.5</v>
          </cell>
        </row>
        <row r="263">
          <cell r="R263">
            <v>10510252</v>
          </cell>
          <cell r="AB263">
            <v>1</v>
          </cell>
        </row>
        <row r="264">
          <cell r="R264">
            <v>10262007</v>
          </cell>
          <cell r="AB264">
            <v>1.5</v>
          </cell>
        </row>
        <row r="265">
          <cell r="R265">
            <v>10202016</v>
          </cell>
          <cell r="AB265">
            <v>5.5</v>
          </cell>
        </row>
        <row r="266">
          <cell r="R266">
            <v>10210104</v>
          </cell>
          <cell r="AB266">
            <v>2.5</v>
          </cell>
        </row>
        <row r="267">
          <cell r="R267">
            <v>10201321</v>
          </cell>
          <cell r="AB267">
            <v>1.5</v>
          </cell>
        </row>
        <row r="268">
          <cell r="R268">
            <v>10250063</v>
          </cell>
          <cell r="AB268">
            <v>1</v>
          </cell>
        </row>
        <row r="269">
          <cell r="R269">
            <v>10250046</v>
          </cell>
          <cell r="AB269">
            <v>2</v>
          </cell>
        </row>
        <row r="270">
          <cell r="R270">
            <v>10260011</v>
          </cell>
          <cell r="AB270">
            <v>2</v>
          </cell>
        </row>
        <row r="271">
          <cell r="R271">
            <v>10262005</v>
          </cell>
          <cell r="AB271">
            <v>1.5</v>
          </cell>
        </row>
        <row r="272">
          <cell r="R272">
            <v>10262008</v>
          </cell>
          <cell r="AB272">
            <v>1</v>
          </cell>
        </row>
        <row r="273">
          <cell r="R273">
            <v>10263025</v>
          </cell>
          <cell r="AB273">
            <v>1</v>
          </cell>
        </row>
        <row r="274">
          <cell r="R274">
            <v>10253140</v>
          </cell>
          <cell r="AB274">
            <v>1.5</v>
          </cell>
        </row>
        <row r="275">
          <cell r="R275">
            <v>10276002</v>
          </cell>
          <cell r="AB275">
            <v>1.5</v>
          </cell>
        </row>
        <row r="276">
          <cell r="R276">
            <v>10277001</v>
          </cell>
          <cell r="AB276">
            <v>3.5</v>
          </cell>
        </row>
        <row r="277">
          <cell r="R277">
            <v>10290436</v>
          </cell>
          <cell r="AB277">
            <v>4</v>
          </cell>
        </row>
        <row r="278">
          <cell r="R278">
            <v>10292006</v>
          </cell>
          <cell r="AB278">
            <v>1.5</v>
          </cell>
        </row>
        <row r="279">
          <cell r="R279">
            <v>10294013</v>
          </cell>
          <cell r="AB279">
            <v>2</v>
          </cell>
        </row>
        <row r="280">
          <cell r="R280">
            <v>10290047</v>
          </cell>
          <cell r="AB280">
            <v>1</v>
          </cell>
        </row>
        <row r="281">
          <cell r="R281">
            <v>10271002</v>
          </cell>
          <cell r="AB281">
            <v>1.5</v>
          </cell>
        </row>
        <row r="282">
          <cell r="R282">
            <v>10290027</v>
          </cell>
          <cell r="AB282">
            <v>2</v>
          </cell>
        </row>
        <row r="283">
          <cell r="R283">
            <v>10290062</v>
          </cell>
          <cell r="AB283">
            <v>1.5</v>
          </cell>
        </row>
        <row r="284">
          <cell r="R284">
            <v>10291006</v>
          </cell>
          <cell r="AB284">
            <v>1.5</v>
          </cell>
        </row>
        <row r="285">
          <cell r="R285">
            <v>10330004</v>
          </cell>
          <cell r="AB285">
            <v>2</v>
          </cell>
        </row>
        <row r="286">
          <cell r="R286">
            <v>10332001</v>
          </cell>
          <cell r="AB286">
            <v>1.5</v>
          </cell>
        </row>
        <row r="287">
          <cell r="R287">
            <v>10290069</v>
          </cell>
          <cell r="AB287">
            <v>1.5</v>
          </cell>
        </row>
        <row r="288">
          <cell r="R288">
            <v>10334002</v>
          </cell>
          <cell r="AB288">
            <v>1.5</v>
          </cell>
        </row>
        <row r="289">
          <cell r="R289">
            <v>10280003</v>
          </cell>
          <cell r="AB289">
            <v>2.5</v>
          </cell>
        </row>
        <row r="290">
          <cell r="R290">
            <v>10292247</v>
          </cell>
          <cell r="AB290">
            <v>1.5</v>
          </cell>
        </row>
        <row r="291">
          <cell r="R291">
            <v>10285200</v>
          </cell>
          <cell r="AB291">
            <v>1.5</v>
          </cell>
        </row>
        <row r="292">
          <cell r="R292">
            <v>10292016</v>
          </cell>
          <cell r="AB292">
            <v>1.5</v>
          </cell>
        </row>
        <row r="293">
          <cell r="R293">
            <v>10292019</v>
          </cell>
          <cell r="AB293">
            <v>1.5</v>
          </cell>
        </row>
        <row r="294">
          <cell r="R294">
            <v>10514040</v>
          </cell>
          <cell r="AB294">
            <v>3.5</v>
          </cell>
        </row>
        <row r="295">
          <cell r="R295">
            <v>10510090</v>
          </cell>
          <cell r="AB295">
            <v>3.5</v>
          </cell>
        </row>
        <row r="296">
          <cell r="R296">
            <v>10510120</v>
          </cell>
          <cell r="AB296">
            <v>4</v>
          </cell>
        </row>
        <row r="297">
          <cell r="R297">
            <v>10517004</v>
          </cell>
          <cell r="AB297">
            <v>5.5</v>
          </cell>
        </row>
        <row r="298">
          <cell r="R298">
            <v>10570069</v>
          </cell>
          <cell r="AB298">
            <v>2</v>
          </cell>
        </row>
        <row r="299">
          <cell r="R299">
            <v>10582076</v>
          </cell>
          <cell r="AB299">
            <v>1.5</v>
          </cell>
        </row>
        <row r="300">
          <cell r="R300">
            <v>10370001</v>
          </cell>
          <cell r="AB300">
            <v>2</v>
          </cell>
        </row>
        <row r="301">
          <cell r="R301">
            <v>10385006</v>
          </cell>
          <cell r="AB301">
            <v>2</v>
          </cell>
        </row>
        <row r="302">
          <cell r="R302">
            <v>10302002</v>
          </cell>
          <cell r="AB302">
            <v>2.5</v>
          </cell>
        </row>
        <row r="303">
          <cell r="R303">
            <v>10302056</v>
          </cell>
          <cell r="AB303">
            <v>3.5</v>
          </cell>
        </row>
        <row r="304">
          <cell r="R304">
            <v>10307013</v>
          </cell>
          <cell r="AB304">
            <v>2.5</v>
          </cell>
        </row>
        <row r="305">
          <cell r="R305">
            <v>10350009</v>
          </cell>
          <cell r="AB305">
            <v>1.5</v>
          </cell>
        </row>
        <row r="306">
          <cell r="R306">
            <v>10362009</v>
          </cell>
          <cell r="AB306">
            <v>2.5</v>
          </cell>
        </row>
        <row r="307">
          <cell r="R307">
            <v>10381021</v>
          </cell>
          <cell r="AB307">
            <v>2.5</v>
          </cell>
        </row>
        <row r="308">
          <cell r="R308">
            <v>10382010</v>
          </cell>
          <cell r="AB308">
            <v>1.5</v>
          </cell>
        </row>
        <row r="309">
          <cell r="R309">
            <v>10383011</v>
          </cell>
          <cell r="AB309">
            <v>1.5</v>
          </cell>
        </row>
        <row r="310">
          <cell r="R310">
            <v>10383019</v>
          </cell>
          <cell r="AB310">
            <v>2.5</v>
          </cell>
        </row>
        <row r="311">
          <cell r="R311">
            <v>10383033</v>
          </cell>
          <cell r="AB311">
            <v>2.5</v>
          </cell>
        </row>
        <row r="312">
          <cell r="R312">
            <v>10385004</v>
          </cell>
          <cell r="AB312">
            <v>2</v>
          </cell>
        </row>
        <row r="313">
          <cell r="R313">
            <v>10307002</v>
          </cell>
          <cell r="AB313">
            <v>2</v>
          </cell>
        </row>
        <row r="314">
          <cell r="R314">
            <v>10321002</v>
          </cell>
          <cell r="AB314">
            <v>2.5</v>
          </cell>
        </row>
        <row r="315">
          <cell r="R315">
            <v>10362058</v>
          </cell>
          <cell r="AB315">
            <v>1</v>
          </cell>
        </row>
        <row r="316">
          <cell r="R316">
            <v>10383036</v>
          </cell>
          <cell r="AB316">
            <v>1.5</v>
          </cell>
        </row>
        <row r="317">
          <cell r="R317">
            <v>10384016</v>
          </cell>
          <cell r="AB317">
            <v>2</v>
          </cell>
        </row>
        <row r="318">
          <cell r="R318">
            <v>10385016</v>
          </cell>
          <cell r="AB318">
            <v>1.5</v>
          </cell>
        </row>
        <row r="319">
          <cell r="R319">
            <v>10385053</v>
          </cell>
          <cell r="AB319">
            <v>1.5</v>
          </cell>
        </row>
        <row r="320">
          <cell r="R320">
            <v>10386006</v>
          </cell>
          <cell r="AB320">
            <v>1.5</v>
          </cell>
        </row>
        <row r="321">
          <cell r="R321">
            <v>10409002</v>
          </cell>
          <cell r="AB321">
            <v>2.5</v>
          </cell>
        </row>
        <row r="322">
          <cell r="R322">
            <v>10401004</v>
          </cell>
          <cell r="AB322">
            <v>2</v>
          </cell>
        </row>
        <row r="323">
          <cell r="R323">
            <v>10401064</v>
          </cell>
          <cell r="AB323">
            <v>4.5</v>
          </cell>
        </row>
        <row r="324">
          <cell r="R324">
            <v>10416001</v>
          </cell>
          <cell r="AB324">
            <v>2</v>
          </cell>
        </row>
        <row r="325">
          <cell r="R325">
            <v>10402020</v>
          </cell>
          <cell r="AB325">
            <v>1.5</v>
          </cell>
        </row>
        <row r="326">
          <cell r="R326">
            <v>10402052</v>
          </cell>
          <cell r="AB326">
            <v>1.5</v>
          </cell>
        </row>
        <row r="327">
          <cell r="R327">
            <v>10466004</v>
          </cell>
          <cell r="AB327">
            <v>3.5</v>
          </cell>
        </row>
        <row r="328">
          <cell r="R328">
            <v>10468014</v>
          </cell>
          <cell r="AB328">
            <v>2.5</v>
          </cell>
        </row>
        <row r="329">
          <cell r="R329">
            <v>10469004</v>
          </cell>
          <cell r="AB329">
            <v>5.5</v>
          </cell>
        </row>
        <row r="330">
          <cell r="R330">
            <v>10475004</v>
          </cell>
          <cell r="AB330">
            <v>3</v>
          </cell>
        </row>
        <row r="331">
          <cell r="R331">
            <v>10491004</v>
          </cell>
          <cell r="AB331">
            <v>2.5</v>
          </cell>
        </row>
        <row r="332">
          <cell r="R332">
            <v>10401010</v>
          </cell>
          <cell r="AB332">
            <v>2.5</v>
          </cell>
        </row>
        <row r="333">
          <cell r="R333">
            <v>10452004</v>
          </cell>
          <cell r="AB333">
            <v>2</v>
          </cell>
        </row>
        <row r="334">
          <cell r="R334">
            <v>10451069</v>
          </cell>
          <cell r="AB334">
            <v>6.5</v>
          </cell>
        </row>
        <row r="335">
          <cell r="R335">
            <v>10401730</v>
          </cell>
          <cell r="AB335">
            <v>2</v>
          </cell>
        </row>
        <row r="336">
          <cell r="R336">
            <v>10401106</v>
          </cell>
          <cell r="AB336">
            <v>2</v>
          </cell>
        </row>
        <row r="337">
          <cell r="R337">
            <v>10401377</v>
          </cell>
          <cell r="AB337">
            <v>1.5</v>
          </cell>
        </row>
        <row r="338">
          <cell r="R338">
            <v>10403004</v>
          </cell>
          <cell r="AB338">
            <v>2.5</v>
          </cell>
        </row>
        <row r="339">
          <cell r="R339">
            <v>10431002</v>
          </cell>
          <cell r="AB339">
            <v>1.5</v>
          </cell>
        </row>
        <row r="340">
          <cell r="R340">
            <v>10401170</v>
          </cell>
          <cell r="AB340">
            <v>8</v>
          </cell>
        </row>
        <row r="341">
          <cell r="R341">
            <v>10401413</v>
          </cell>
          <cell r="AB341">
            <v>3.5</v>
          </cell>
        </row>
        <row r="342">
          <cell r="R342">
            <v>10432022</v>
          </cell>
          <cell r="AB342">
            <v>2.5</v>
          </cell>
        </row>
        <row r="343">
          <cell r="R343">
            <v>10401096</v>
          </cell>
          <cell r="AB343">
            <v>2</v>
          </cell>
        </row>
        <row r="344">
          <cell r="R344">
            <v>10401486</v>
          </cell>
          <cell r="AB344">
            <v>2.5</v>
          </cell>
        </row>
        <row r="345">
          <cell r="R345">
            <v>10408003</v>
          </cell>
          <cell r="AB345">
            <v>4</v>
          </cell>
        </row>
        <row r="346">
          <cell r="R346">
            <v>10410004</v>
          </cell>
          <cell r="AB346">
            <v>5</v>
          </cell>
        </row>
        <row r="347">
          <cell r="R347">
            <v>10431004</v>
          </cell>
          <cell r="AB347">
            <v>3.5</v>
          </cell>
        </row>
        <row r="348">
          <cell r="R348">
            <v>10452016</v>
          </cell>
          <cell r="AB348">
            <v>3</v>
          </cell>
        </row>
        <row r="349">
          <cell r="R349">
            <v>10457000</v>
          </cell>
          <cell r="AB349">
            <v>2.5</v>
          </cell>
        </row>
        <row r="350">
          <cell r="R350">
            <v>10433050</v>
          </cell>
          <cell r="AB350">
            <v>1.5</v>
          </cell>
        </row>
        <row r="351">
          <cell r="R351">
            <v>10435089</v>
          </cell>
          <cell r="AB351">
            <v>8</v>
          </cell>
        </row>
        <row r="352">
          <cell r="R352">
            <v>10433072</v>
          </cell>
          <cell r="AB352">
            <v>1.5</v>
          </cell>
        </row>
        <row r="353">
          <cell r="R353">
            <v>10434070</v>
          </cell>
          <cell r="AB353">
            <v>3.5</v>
          </cell>
        </row>
        <row r="354">
          <cell r="R354">
            <v>10438131</v>
          </cell>
          <cell r="AB354">
            <v>2.5</v>
          </cell>
        </row>
        <row r="355">
          <cell r="R355">
            <v>10409011</v>
          </cell>
          <cell r="AB355">
            <v>1.5</v>
          </cell>
        </row>
        <row r="356">
          <cell r="R356">
            <v>10761347</v>
          </cell>
          <cell r="AB356">
            <v>4</v>
          </cell>
        </row>
        <row r="357">
          <cell r="R357">
            <v>10771097</v>
          </cell>
          <cell r="AB357">
            <v>3</v>
          </cell>
        </row>
        <row r="358">
          <cell r="R358">
            <v>10761080</v>
          </cell>
          <cell r="AB358">
            <v>3.5</v>
          </cell>
        </row>
        <row r="359">
          <cell r="R359">
            <v>10761161</v>
          </cell>
          <cell r="AB359">
            <v>2.5</v>
          </cell>
        </row>
        <row r="360">
          <cell r="R360">
            <v>10761252</v>
          </cell>
          <cell r="AB360">
            <v>2</v>
          </cell>
        </row>
        <row r="361">
          <cell r="R361">
            <v>10761407</v>
          </cell>
          <cell r="AB361">
            <v>3</v>
          </cell>
        </row>
        <row r="362">
          <cell r="R362">
            <v>10761910</v>
          </cell>
          <cell r="AB362">
            <v>2.5</v>
          </cell>
        </row>
        <row r="363">
          <cell r="R363">
            <v>10771176</v>
          </cell>
          <cell r="AB363">
            <v>1.5</v>
          </cell>
        </row>
        <row r="364">
          <cell r="R364">
            <v>10771222</v>
          </cell>
          <cell r="AB364">
            <v>2</v>
          </cell>
        </row>
        <row r="365">
          <cell r="R365">
            <v>10761192</v>
          </cell>
          <cell r="AB365">
            <v>7</v>
          </cell>
        </row>
        <row r="366">
          <cell r="R366">
            <v>10761267</v>
          </cell>
          <cell r="AB366">
            <v>10.5</v>
          </cell>
        </row>
        <row r="367">
          <cell r="R367">
            <v>10761410</v>
          </cell>
          <cell r="AB367">
            <v>1.5</v>
          </cell>
        </row>
        <row r="368">
          <cell r="R368">
            <v>10764820</v>
          </cell>
          <cell r="AB368">
            <v>2.5</v>
          </cell>
        </row>
        <row r="369">
          <cell r="R369">
            <v>10764281</v>
          </cell>
          <cell r="AB369">
            <v>2.5</v>
          </cell>
        </row>
        <row r="370">
          <cell r="R370">
            <v>10769251</v>
          </cell>
          <cell r="AB370">
            <v>2.5</v>
          </cell>
        </row>
        <row r="371">
          <cell r="R371">
            <v>10764191</v>
          </cell>
          <cell r="AB371">
            <v>3.5</v>
          </cell>
        </row>
        <row r="372">
          <cell r="R372">
            <v>10764222</v>
          </cell>
          <cell r="AB372">
            <v>2.5</v>
          </cell>
        </row>
        <row r="373">
          <cell r="R373">
            <v>10770085</v>
          </cell>
          <cell r="AB373">
            <v>5</v>
          </cell>
        </row>
        <row r="374">
          <cell r="R374">
            <v>10785432</v>
          </cell>
          <cell r="AB374">
            <v>3.5</v>
          </cell>
        </row>
        <row r="375">
          <cell r="R375">
            <v>10761196</v>
          </cell>
          <cell r="AB375">
            <v>2.5</v>
          </cell>
        </row>
        <row r="376">
          <cell r="R376">
            <v>10761198</v>
          </cell>
          <cell r="AB376">
            <v>1.5</v>
          </cell>
        </row>
        <row r="377">
          <cell r="R377">
            <v>10761273</v>
          </cell>
          <cell r="AB377">
            <v>3.5</v>
          </cell>
        </row>
        <row r="378">
          <cell r="R378">
            <v>10764225</v>
          </cell>
          <cell r="AB378">
            <v>1</v>
          </cell>
        </row>
        <row r="379">
          <cell r="R379">
            <v>10764520</v>
          </cell>
          <cell r="AB379">
            <v>3</v>
          </cell>
        </row>
        <row r="380">
          <cell r="R380">
            <v>10764540</v>
          </cell>
          <cell r="AB380">
            <v>3</v>
          </cell>
        </row>
        <row r="381">
          <cell r="R381">
            <v>10764782</v>
          </cell>
          <cell r="AB381">
            <v>2.5</v>
          </cell>
        </row>
        <row r="382">
          <cell r="R382">
            <v>10771028</v>
          </cell>
          <cell r="AB382">
            <v>2.5</v>
          </cell>
        </row>
        <row r="383">
          <cell r="R383">
            <v>10770040</v>
          </cell>
          <cell r="AB383">
            <v>4</v>
          </cell>
        </row>
        <row r="384">
          <cell r="R384">
            <v>10763029</v>
          </cell>
          <cell r="AB384">
            <v>3</v>
          </cell>
        </row>
        <row r="385">
          <cell r="R385">
            <v>10763090</v>
          </cell>
          <cell r="AB385">
            <v>2</v>
          </cell>
        </row>
        <row r="386">
          <cell r="R386">
            <v>10763385</v>
          </cell>
          <cell r="AB386">
            <v>2.5</v>
          </cell>
        </row>
        <row r="387">
          <cell r="R387">
            <v>10772040</v>
          </cell>
          <cell r="AB387">
            <v>1.5</v>
          </cell>
        </row>
        <row r="388">
          <cell r="R388">
            <v>10772121</v>
          </cell>
          <cell r="AB388">
            <v>1.5</v>
          </cell>
        </row>
        <row r="389">
          <cell r="R389">
            <v>10772201</v>
          </cell>
          <cell r="AB389">
            <v>2</v>
          </cell>
        </row>
        <row r="390">
          <cell r="R390">
            <v>10772861</v>
          </cell>
          <cell r="AB390">
            <v>3.5</v>
          </cell>
        </row>
        <row r="391">
          <cell r="R391">
            <v>10780150</v>
          </cell>
          <cell r="AB391">
            <v>2.5</v>
          </cell>
        </row>
        <row r="392">
          <cell r="R392">
            <v>10782542</v>
          </cell>
          <cell r="AB392">
            <v>2.5</v>
          </cell>
        </row>
        <row r="393">
          <cell r="R393">
            <v>10782621</v>
          </cell>
          <cell r="AB393">
            <v>2.5</v>
          </cell>
        </row>
        <row r="394">
          <cell r="R394">
            <v>10763607</v>
          </cell>
          <cell r="AB394">
            <v>2</v>
          </cell>
        </row>
        <row r="395">
          <cell r="R395">
            <v>10767021</v>
          </cell>
          <cell r="AB395">
            <v>2.5</v>
          </cell>
        </row>
        <row r="396">
          <cell r="R396">
            <v>10773021</v>
          </cell>
          <cell r="AB396">
            <v>1.5</v>
          </cell>
        </row>
        <row r="397">
          <cell r="R397">
            <v>10776215</v>
          </cell>
          <cell r="AB397">
            <v>5.5</v>
          </cell>
        </row>
        <row r="398">
          <cell r="R398">
            <v>10762147</v>
          </cell>
          <cell r="AB398">
            <v>3</v>
          </cell>
        </row>
        <row r="399">
          <cell r="R399">
            <v>10762160</v>
          </cell>
          <cell r="AB399">
            <v>2.5</v>
          </cell>
        </row>
        <row r="400">
          <cell r="R400">
            <v>10762544</v>
          </cell>
          <cell r="AB400">
            <v>1.5</v>
          </cell>
        </row>
        <row r="401">
          <cell r="R401">
            <v>10778095</v>
          </cell>
          <cell r="AB401">
            <v>3</v>
          </cell>
        </row>
        <row r="402">
          <cell r="R402">
            <v>10768065</v>
          </cell>
          <cell r="AB402">
            <v>2</v>
          </cell>
        </row>
        <row r="403">
          <cell r="R403">
            <v>10707050</v>
          </cell>
          <cell r="AB403">
            <v>2</v>
          </cell>
        </row>
        <row r="404">
          <cell r="R404">
            <v>10761026</v>
          </cell>
          <cell r="AB404">
            <v>3.5</v>
          </cell>
        </row>
        <row r="405">
          <cell r="R405">
            <v>10761253</v>
          </cell>
          <cell r="AB405">
            <v>3</v>
          </cell>
        </row>
        <row r="406">
          <cell r="R406">
            <v>10763744</v>
          </cell>
          <cell r="AB406">
            <v>2.5</v>
          </cell>
        </row>
        <row r="407">
          <cell r="R407">
            <v>10739050</v>
          </cell>
          <cell r="AB407">
            <v>1.5</v>
          </cell>
        </row>
        <row r="408">
          <cell r="R408">
            <v>10751010</v>
          </cell>
          <cell r="AB408">
            <v>1.5</v>
          </cell>
        </row>
        <row r="409">
          <cell r="R409">
            <v>10763431</v>
          </cell>
          <cell r="AB409">
            <v>3</v>
          </cell>
        </row>
        <row r="410">
          <cell r="R410">
            <v>10763584</v>
          </cell>
          <cell r="AB410">
            <v>3</v>
          </cell>
        </row>
        <row r="411">
          <cell r="R411">
            <v>10725090</v>
          </cell>
          <cell r="AB411">
            <v>1.5</v>
          </cell>
        </row>
        <row r="412">
          <cell r="R412">
            <v>10741060</v>
          </cell>
          <cell r="AB412">
            <v>3</v>
          </cell>
        </row>
        <row r="413">
          <cell r="R413">
            <v>10763148</v>
          </cell>
          <cell r="AB413">
            <v>1.5</v>
          </cell>
        </row>
        <row r="414">
          <cell r="R414">
            <v>10763221</v>
          </cell>
          <cell r="AB414">
            <v>1</v>
          </cell>
        </row>
        <row r="415">
          <cell r="R415">
            <v>10774050</v>
          </cell>
          <cell r="AB415">
            <v>1.5</v>
          </cell>
        </row>
        <row r="416">
          <cell r="R416">
            <v>10791020</v>
          </cell>
          <cell r="AB416">
            <v>2.5</v>
          </cell>
        </row>
        <row r="417">
          <cell r="R417">
            <v>10703010</v>
          </cell>
          <cell r="AB417">
            <v>2</v>
          </cell>
        </row>
        <row r="418">
          <cell r="R418">
            <v>10778250</v>
          </cell>
          <cell r="AB418">
            <v>3</v>
          </cell>
        </row>
        <row r="419">
          <cell r="R419">
            <v>10401107</v>
          </cell>
          <cell r="AB419">
            <v>2</v>
          </cell>
        </row>
        <row r="420">
          <cell r="R420">
            <v>10401185</v>
          </cell>
          <cell r="AB420">
            <v>3.5</v>
          </cell>
        </row>
        <row r="421">
          <cell r="R421">
            <v>10401204</v>
          </cell>
          <cell r="AB421">
            <v>2.5</v>
          </cell>
        </row>
        <row r="422">
          <cell r="R422">
            <v>10403006</v>
          </cell>
          <cell r="AB422">
            <v>2.5</v>
          </cell>
        </row>
        <row r="423">
          <cell r="R423">
            <v>10403029</v>
          </cell>
          <cell r="AB423">
            <v>1</v>
          </cell>
        </row>
        <row r="424">
          <cell r="R424">
            <v>10404006</v>
          </cell>
          <cell r="AB424">
            <v>1.5</v>
          </cell>
        </row>
        <row r="425">
          <cell r="R425">
            <v>10407020</v>
          </cell>
          <cell r="AB425">
            <v>2</v>
          </cell>
        </row>
        <row r="426">
          <cell r="R426">
            <v>10412016</v>
          </cell>
          <cell r="AB426">
            <v>1.5</v>
          </cell>
        </row>
        <row r="427">
          <cell r="R427">
            <v>10431001</v>
          </cell>
          <cell r="AB427">
            <v>1.5</v>
          </cell>
        </row>
        <row r="428">
          <cell r="R428">
            <v>10431015</v>
          </cell>
          <cell r="AB428">
            <v>2.5</v>
          </cell>
        </row>
        <row r="429">
          <cell r="R429">
            <v>10451022</v>
          </cell>
          <cell r="AB429">
            <v>1.5</v>
          </cell>
        </row>
        <row r="430">
          <cell r="R430">
            <v>10457002</v>
          </cell>
          <cell r="AB430">
            <v>1.5</v>
          </cell>
        </row>
        <row r="431">
          <cell r="R431">
            <v>10462001</v>
          </cell>
          <cell r="AB431">
            <v>4</v>
          </cell>
        </row>
        <row r="432">
          <cell r="R432">
            <v>10471001</v>
          </cell>
          <cell r="AB432">
            <v>2</v>
          </cell>
        </row>
        <row r="433">
          <cell r="R433">
            <v>10478004</v>
          </cell>
          <cell r="AB433">
            <v>1.5</v>
          </cell>
        </row>
        <row r="434">
          <cell r="R434">
            <v>10487002</v>
          </cell>
          <cell r="AB434">
            <v>1.5</v>
          </cell>
        </row>
        <row r="435">
          <cell r="R435">
            <v>10490001</v>
          </cell>
          <cell r="AB435">
            <v>2</v>
          </cell>
        </row>
        <row r="436">
          <cell r="R436">
            <v>10495005</v>
          </cell>
          <cell r="AB436">
            <v>3.5</v>
          </cell>
        </row>
        <row r="437">
          <cell r="R437">
            <v>10401199</v>
          </cell>
          <cell r="AB437">
            <v>1</v>
          </cell>
        </row>
        <row r="438">
          <cell r="R438">
            <v>10401355</v>
          </cell>
          <cell r="AB438">
            <v>1</v>
          </cell>
        </row>
        <row r="439">
          <cell r="R439">
            <v>10432024</v>
          </cell>
          <cell r="AB439">
            <v>3</v>
          </cell>
        </row>
        <row r="440">
          <cell r="R440">
            <v>10438136</v>
          </cell>
          <cell r="AB440">
            <v>1</v>
          </cell>
        </row>
        <row r="441">
          <cell r="R441">
            <v>10479001</v>
          </cell>
          <cell r="AB441">
            <v>2</v>
          </cell>
        </row>
        <row r="442">
          <cell r="R442">
            <v>10409009</v>
          </cell>
          <cell r="AB442">
            <v>1.5</v>
          </cell>
        </row>
        <row r="443">
          <cell r="R443">
            <v>10412010</v>
          </cell>
          <cell r="AB443">
            <v>1.5</v>
          </cell>
        </row>
        <row r="444">
          <cell r="R444">
            <v>10432021</v>
          </cell>
          <cell r="AB444">
            <v>2.5</v>
          </cell>
        </row>
        <row r="445">
          <cell r="R445">
            <v>10435082</v>
          </cell>
          <cell r="AB445">
            <v>3.5</v>
          </cell>
        </row>
        <row r="446">
          <cell r="R446">
            <v>10401017</v>
          </cell>
          <cell r="AB446">
            <v>3</v>
          </cell>
        </row>
        <row r="447">
          <cell r="R447">
            <v>10401502</v>
          </cell>
          <cell r="AB447">
            <v>1.5</v>
          </cell>
        </row>
        <row r="448">
          <cell r="R448">
            <v>10421020</v>
          </cell>
          <cell r="AB448">
            <v>2.5</v>
          </cell>
        </row>
        <row r="449">
          <cell r="R449">
            <v>10437050</v>
          </cell>
          <cell r="AB449">
            <v>1.5</v>
          </cell>
        </row>
        <row r="450">
          <cell r="R450">
            <v>10451070</v>
          </cell>
          <cell r="AB450">
            <v>1</v>
          </cell>
        </row>
        <row r="451">
          <cell r="R451">
            <v>10451130</v>
          </cell>
          <cell r="AB451">
            <v>1.5</v>
          </cell>
        </row>
        <row r="452">
          <cell r="R452">
            <v>10452020</v>
          </cell>
          <cell r="AB452">
            <v>1.5</v>
          </cell>
        </row>
        <row r="453">
          <cell r="R453">
            <v>10459010</v>
          </cell>
          <cell r="AB453">
            <v>1.5</v>
          </cell>
        </row>
        <row r="454">
          <cell r="R454">
            <v>10761435</v>
          </cell>
          <cell r="AB454">
            <v>2</v>
          </cell>
        </row>
        <row r="455">
          <cell r="R455">
            <v>10761225</v>
          </cell>
          <cell r="AB455">
            <v>1.5</v>
          </cell>
        </row>
        <row r="456">
          <cell r="R456">
            <v>10761377</v>
          </cell>
          <cell r="AB456">
            <v>3.5</v>
          </cell>
        </row>
        <row r="457">
          <cell r="R457">
            <v>10762002</v>
          </cell>
          <cell r="AB457">
            <v>2.5</v>
          </cell>
        </row>
        <row r="458">
          <cell r="R458">
            <v>10762070</v>
          </cell>
          <cell r="AB458">
            <v>1.5</v>
          </cell>
        </row>
        <row r="459">
          <cell r="R459">
            <v>10762215</v>
          </cell>
          <cell r="AB459">
            <v>1.5</v>
          </cell>
        </row>
        <row r="460">
          <cell r="R460">
            <v>10763028</v>
          </cell>
          <cell r="AB460">
            <v>1.5</v>
          </cell>
        </row>
        <row r="461">
          <cell r="R461">
            <v>10763054</v>
          </cell>
          <cell r="AB461">
            <v>1.5</v>
          </cell>
        </row>
        <row r="462">
          <cell r="R462">
            <v>10763382</v>
          </cell>
          <cell r="AB462">
            <v>3.5</v>
          </cell>
        </row>
        <row r="463">
          <cell r="R463">
            <v>10763522</v>
          </cell>
          <cell r="AB463">
            <v>1.5</v>
          </cell>
        </row>
        <row r="464">
          <cell r="R464">
            <v>10763582</v>
          </cell>
          <cell r="AB464">
            <v>2.5</v>
          </cell>
        </row>
        <row r="465">
          <cell r="R465">
            <v>10764290</v>
          </cell>
          <cell r="AB465">
            <v>2</v>
          </cell>
        </row>
        <row r="466">
          <cell r="R466">
            <v>10764291</v>
          </cell>
          <cell r="AB466">
            <v>1</v>
          </cell>
        </row>
        <row r="467">
          <cell r="R467">
            <v>10764310</v>
          </cell>
          <cell r="AB467">
            <v>3</v>
          </cell>
        </row>
        <row r="468">
          <cell r="R468">
            <v>10764340</v>
          </cell>
          <cell r="AB468">
            <v>4</v>
          </cell>
        </row>
        <row r="469">
          <cell r="R469">
            <v>10764600</v>
          </cell>
          <cell r="AB469">
            <v>2.5</v>
          </cell>
        </row>
        <row r="470">
          <cell r="R470">
            <v>10764665</v>
          </cell>
          <cell r="AB470">
            <v>1.5</v>
          </cell>
        </row>
        <row r="471">
          <cell r="R471">
            <v>10766271</v>
          </cell>
          <cell r="AB471">
            <v>2.5</v>
          </cell>
        </row>
        <row r="472">
          <cell r="R472">
            <v>10769151</v>
          </cell>
          <cell r="AB472">
            <v>1.5</v>
          </cell>
        </row>
        <row r="473">
          <cell r="R473">
            <v>10780121</v>
          </cell>
          <cell r="AB473">
            <v>1.5</v>
          </cell>
        </row>
        <row r="474">
          <cell r="R474">
            <v>10783430</v>
          </cell>
          <cell r="AB474">
            <v>2.5</v>
          </cell>
        </row>
        <row r="475">
          <cell r="R475">
            <v>10784251</v>
          </cell>
          <cell r="AB475">
            <v>2</v>
          </cell>
        </row>
        <row r="476">
          <cell r="R476">
            <v>10761400</v>
          </cell>
          <cell r="AB476">
            <v>2.5</v>
          </cell>
        </row>
        <row r="477">
          <cell r="R477">
            <v>10762146</v>
          </cell>
          <cell r="AB477">
            <v>2.5</v>
          </cell>
        </row>
        <row r="478">
          <cell r="R478">
            <v>10763481</v>
          </cell>
          <cell r="AB478">
            <v>1</v>
          </cell>
        </row>
        <row r="479">
          <cell r="R479">
            <v>10764120</v>
          </cell>
          <cell r="AB479">
            <v>3.5</v>
          </cell>
        </row>
        <row r="480">
          <cell r="R480">
            <v>10764860</v>
          </cell>
          <cell r="AB480">
            <v>1.5</v>
          </cell>
        </row>
        <row r="481">
          <cell r="R481">
            <v>10768250</v>
          </cell>
          <cell r="AB481">
            <v>1.5</v>
          </cell>
        </row>
        <row r="482">
          <cell r="R482">
            <v>10772020</v>
          </cell>
          <cell r="AB482">
            <v>5</v>
          </cell>
        </row>
        <row r="483">
          <cell r="R483">
            <v>10774161</v>
          </cell>
          <cell r="AB483">
            <v>2.5</v>
          </cell>
        </row>
        <row r="484">
          <cell r="R484">
            <v>10776221</v>
          </cell>
          <cell r="AB484">
            <v>1.5</v>
          </cell>
        </row>
        <row r="485">
          <cell r="R485">
            <v>10777100</v>
          </cell>
          <cell r="AB485">
            <v>1.5</v>
          </cell>
        </row>
        <row r="486">
          <cell r="R486">
            <v>10777200</v>
          </cell>
          <cell r="AB486">
            <v>1</v>
          </cell>
        </row>
        <row r="487">
          <cell r="R487">
            <v>10785431</v>
          </cell>
          <cell r="AB487">
            <v>2.5</v>
          </cell>
        </row>
        <row r="488">
          <cell r="R488">
            <v>10761442</v>
          </cell>
          <cell r="AB488">
            <v>2.5</v>
          </cell>
        </row>
        <row r="489">
          <cell r="R489">
            <v>10761265</v>
          </cell>
          <cell r="AB489">
            <v>1.5</v>
          </cell>
        </row>
        <row r="490">
          <cell r="R490">
            <v>10771098</v>
          </cell>
          <cell r="AB490">
            <v>3</v>
          </cell>
        </row>
        <row r="491">
          <cell r="R491">
            <v>10761005</v>
          </cell>
          <cell r="AB491">
            <v>2.5</v>
          </cell>
        </row>
        <row r="492">
          <cell r="R492">
            <v>11188146</v>
          </cell>
          <cell r="AB492">
            <v>1</v>
          </cell>
        </row>
        <row r="493">
          <cell r="R493">
            <v>11183020</v>
          </cell>
          <cell r="AB493">
            <v>2.5</v>
          </cell>
        </row>
        <row r="494">
          <cell r="R494">
            <v>11187301</v>
          </cell>
          <cell r="AB494">
            <v>2.5</v>
          </cell>
        </row>
        <row r="495">
          <cell r="R495">
            <v>11183003</v>
          </cell>
          <cell r="AB495">
            <v>3.5</v>
          </cell>
        </row>
        <row r="496">
          <cell r="R496">
            <v>11185014</v>
          </cell>
          <cell r="AB496">
            <v>3.5</v>
          </cell>
        </row>
        <row r="497">
          <cell r="R497">
            <v>11188108</v>
          </cell>
          <cell r="AB497">
            <v>2</v>
          </cell>
        </row>
        <row r="498">
          <cell r="R498">
            <v>11188302</v>
          </cell>
          <cell r="AB498">
            <v>4</v>
          </cell>
        </row>
        <row r="499">
          <cell r="R499">
            <v>11180103</v>
          </cell>
          <cell r="AB499">
            <v>9</v>
          </cell>
        </row>
        <row r="500">
          <cell r="R500">
            <v>11180155</v>
          </cell>
          <cell r="AB500">
            <v>8.5</v>
          </cell>
        </row>
        <row r="501">
          <cell r="R501">
            <v>11183004</v>
          </cell>
          <cell r="AB501">
            <v>4.5</v>
          </cell>
        </row>
        <row r="502">
          <cell r="R502">
            <v>11116109</v>
          </cell>
          <cell r="AB502">
            <v>3</v>
          </cell>
        </row>
        <row r="503">
          <cell r="R503">
            <v>11100003</v>
          </cell>
          <cell r="AB503">
            <v>0.5</v>
          </cell>
        </row>
        <row r="504">
          <cell r="R504">
            <v>11187001</v>
          </cell>
          <cell r="AB504">
            <v>5</v>
          </cell>
        </row>
        <row r="505">
          <cell r="R505">
            <v>11188221</v>
          </cell>
          <cell r="AB505">
            <v>6</v>
          </cell>
        </row>
        <row r="506">
          <cell r="R506">
            <v>11183041</v>
          </cell>
          <cell r="AB506">
            <v>6</v>
          </cell>
        </row>
        <row r="507">
          <cell r="R507">
            <v>11186006</v>
          </cell>
          <cell r="AB507">
            <v>9</v>
          </cell>
        </row>
        <row r="508">
          <cell r="R508">
            <v>11188801</v>
          </cell>
          <cell r="AB508">
            <v>6.5</v>
          </cell>
        </row>
        <row r="509">
          <cell r="R509">
            <v>11187010</v>
          </cell>
          <cell r="AB509">
            <v>2</v>
          </cell>
        </row>
        <row r="510">
          <cell r="R510">
            <v>11167136</v>
          </cell>
          <cell r="AB510">
            <v>6.5</v>
          </cell>
        </row>
        <row r="511">
          <cell r="R511">
            <v>11167232</v>
          </cell>
          <cell r="AB511">
            <v>6.5</v>
          </cell>
        </row>
        <row r="512">
          <cell r="R512">
            <v>11169292</v>
          </cell>
          <cell r="AB512">
            <v>3</v>
          </cell>
        </row>
        <row r="513">
          <cell r="R513">
            <v>11169234</v>
          </cell>
          <cell r="AB513">
            <v>3</v>
          </cell>
        </row>
        <row r="514">
          <cell r="R514">
            <v>11161107</v>
          </cell>
          <cell r="AB514">
            <v>14.5</v>
          </cell>
        </row>
        <row r="515">
          <cell r="R515">
            <v>11161235</v>
          </cell>
          <cell r="AB515">
            <v>4.5</v>
          </cell>
        </row>
        <row r="516">
          <cell r="R516">
            <v>11161258</v>
          </cell>
          <cell r="AB516">
            <v>3</v>
          </cell>
        </row>
        <row r="517">
          <cell r="R517">
            <v>11162104</v>
          </cell>
          <cell r="AB517">
            <v>5</v>
          </cell>
        </row>
        <row r="518">
          <cell r="R518">
            <v>11161104</v>
          </cell>
          <cell r="AB518">
            <v>2</v>
          </cell>
        </row>
        <row r="519">
          <cell r="R519">
            <v>11161148</v>
          </cell>
          <cell r="AB519">
            <v>2.5</v>
          </cell>
        </row>
        <row r="520">
          <cell r="R520">
            <v>11162108</v>
          </cell>
          <cell r="AB520">
            <v>2</v>
          </cell>
        </row>
        <row r="521">
          <cell r="R521">
            <v>11165119</v>
          </cell>
          <cell r="AB521">
            <v>1.5</v>
          </cell>
        </row>
        <row r="522">
          <cell r="R522">
            <v>11162109</v>
          </cell>
          <cell r="AB522">
            <v>8</v>
          </cell>
        </row>
        <row r="523">
          <cell r="R523">
            <v>11165118</v>
          </cell>
          <cell r="AB523">
            <v>8</v>
          </cell>
        </row>
        <row r="524">
          <cell r="R524">
            <v>11115100</v>
          </cell>
          <cell r="AB524">
            <v>3.5</v>
          </cell>
        </row>
        <row r="525">
          <cell r="R525">
            <v>11181002</v>
          </cell>
          <cell r="AB525">
            <v>4</v>
          </cell>
        </row>
        <row r="526">
          <cell r="R526">
            <v>11181035</v>
          </cell>
          <cell r="AB526">
            <v>3.5</v>
          </cell>
        </row>
        <row r="527">
          <cell r="R527">
            <v>11183049</v>
          </cell>
          <cell r="AB527">
            <v>2</v>
          </cell>
        </row>
        <row r="528">
          <cell r="R528">
            <v>11185108</v>
          </cell>
          <cell r="AB528">
            <v>5</v>
          </cell>
        </row>
        <row r="529">
          <cell r="R529">
            <v>11171025</v>
          </cell>
          <cell r="AB529">
            <v>4.5</v>
          </cell>
        </row>
        <row r="530">
          <cell r="R530">
            <v>11171317</v>
          </cell>
          <cell r="AB530">
            <v>3</v>
          </cell>
        </row>
        <row r="531">
          <cell r="R531">
            <v>11177025</v>
          </cell>
          <cell r="AB531">
            <v>1.5</v>
          </cell>
        </row>
        <row r="532">
          <cell r="R532">
            <v>11171090</v>
          </cell>
          <cell r="AB532">
            <v>1.5</v>
          </cell>
        </row>
        <row r="533">
          <cell r="R533">
            <v>11177614</v>
          </cell>
          <cell r="AB533">
            <v>1.5</v>
          </cell>
        </row>
        <row r="534">
          <cell r="R534">
            <v>11103013</v>
          </cell>
          <cell r="AB534">
            <v>3.5</v>
          </cell>
        </row>
        <row r="535">
          <cell r="R535">
            <v>11111216</v>
          </cell>
          <cell r="AB535">
            <v>4.5</v>
          </cell>
        </row>
        <row r="536">
          <cell r="R536">
            <v>11112114</v>
          </cell>
          <cell r="AB536">
            <v>5</v>
          </cell>
        </row>
        <row r="537">
          <cell r="R537">
            <v>11112166</v>
          </cell>
          <cell r="AB537">
            <v>4.5</v>
          </cell>
        </row>
        <row r="538">
          <cell r="R538">
            <v>11113108</v>
          </cell>
          <cell r="AB538">
            <v>2</v>
          </cell>
        </row>
        <row r="539">
          <cell r="R539">
            <v>11113115</v>
          </cell>
          <cell r="AB539">
            <v>3</v>
          </cell>
        </row>
        <row r="540">
          <cell r="R540">
            <v>11111114</v>
          </cell>
          <cell r="AB540">
            <v>2</v>
          </cell>
        </row>
        <row r="541">
          <cell r="R541">
            <v>11113111</v>
          </cell>
          <cell r="AB541">
            <v>5.5</v>
          </cell>
        </row>
        <row r="542">
          <cell r="R542">
            <v>11116105</v>
          </cell>
          <cell r="AB542">
            <v>2</v>
          </cell>
        </row>
        <row r="543">
          <cell r="R543">
            <v>11117101</v>
          </cell>
          <cell r="AB543">
            <v>4.5</v>
          </cell>
        </row>
        <row r="544">
          <cell r="R544">
            <v>11111159</v>
          </cell>
          <cell r="AB544">
            <v>1.5</v>
          </cell>
        </row>
        <row r="545">
          <cell r="R545">
            <v>11111940</v>
          </cell>
          <cell r="AB545">
            <v>1.5</v>
          </cell>
        </row>
        <row r="546">
          <cell r="R546">
            <v>11115109</v>
          </cell>
          <cell r="AB546">
            <v>3.5</v>
          </cell>
        </row>
        <row r="547">
          <cell r="R547">
            <v>11116103</v>
          </cell>
          <cell r="AB547">
            <v>4</v>
          </cell>
        </row>
        <row r="548">
          <cell r="R548">
            <v>11121010</v>
          </cell>
          <cell r="AB548">
            <v>3</v>
          </cell>
        </row>
        <row r="549">
          <cell r="R549">
            <v>11117102</v>
          </cell>
          <cell r="AB549">
            <v>5.5</v>
          </cell>
        </row>
        <row r="550">
          <cell r="R550">
            <v>11103070</v>
          </cell>
          <cell r="AB550">
            <v>4</v>
          </cell>
        </row>
        <row r="551">
          <cell r="R551">
            <v>11153360</v>
          </cell>
          <cell r="AB551">
            <v>4</v>
          </cell>
        </row>
        <row r="552">
          <cell r="R552">
            <v>11118108</v>
          </cell>
          <cell r="AB552">
            <v>4</v>
          </cell>
        </row>
        <row r="553">
          <cell r="R553">
            <v>11118110</v>
          </cell>
          <cell r="AB553">
            <v>7.5</v>
          </cell>
        </row>
        <row r="554">
          <cell r="R554">
            <v>11152100</v>
          </cell>
          <cell r="AB554">
            <v>4.5</v>
          </cell>
        </row>
        <row r="555">
          <cell r="R555">
            <v>11152821</v>
          </cell>
          <cell r="AB555">
            <v>3</v>
          </cell>
        </row>
        <row r="556">
          <cell r="R556">
            <v>11153123</v>
          </cell>
          <cell r="AB556">
            <v>2.5</v>
          </cell>
        </row>
        <row r="557">
          <cell r="R557">
            <v>11118106</v>
          </cell>
          <cell r="AB557">
            <v>2</v>
          </cell>
        </row>
        <row r="558">
          <cell r="R558">
            <v>11152300</v>
          </cell>
          <cell r="AB558">
            <v>1</v>
          </cell>
        </row>
        <row r="559">
          <cell r="R559">
            <v>11183017</v>
          </cell>
          <cell r="AB559">
            <v>11</v>
          </cell>
        </row>
        <row r="560">
          <cell r="R560">
            <v>11186101</v>
          </cell>
          <cell r="AB560">
            <v>3.5</v>
          </cell>
        </row>
        <row r="561">
          <cell r="R561">
            <v>11188303</v>
          </cell>
          <cell r="AB561">
            <v>2.5</v>
          </cell>
        </row>
        <row r="562">
          <cell r="R562">
            <v>11188304</v>
          </cell>
          <cell r="AB562">
            <v>3.5</v>
          </cell>
        </row>
        <row r="563">
          <cell r="R563">
            <v>11175002</v>
          </cell>
          <cell r="AB563">
            <v>2.5</v>
          </cell>
        </row>
        <row r="564">
          <cell r="R564">
            <v>11112137</v>
          </cell>
          <cell r="AB564">
            <v>3.5</v>
          </cell>
        </row>
        <row r="565">
          <cell r="R565">
            <v>11111260</v>
          </cell>
          <cell r="AB565">
            <v>1.5</v>
          </cell>
        </row>
        <row r="566">
          <cell r="R566">
            <v>11152173</v>
          </cell>
          <cell r="AB566">
            <v>3.5</v>
          </cell>
        </row>
        <row r="567">
          <cell r="R567">
            <v>11150230</v>
          </cell>
          <cell r="AB567">
            <v>9</v>
          </cell>
        </row>
        <row r="568">
          <cell r="R568">
            <v>11152305</v>
          </cell>
          <cell r="AB568">
            <v>14</v>
          </cell>
        </row>
        <row r="569">
          <cell r="R569">
            <v>11173017</v>
          </cell>
          <cell r="AB569">
            <v>5</v>
          </cell>
        </row>
        <row r="570">
          <cell r="R570">
            <v>11171072</v>
          </cell>
          <cell r="AB570">
            <v>1.5</v>
          </cell>
        </row>
        <row r="571">
          <cell r="R571">
            <v>11172601</v>
          </cell>
          <cell r="AB571">
            <v>1.5</v>
          </cell>
        </row>
        <row r="572">
          <cell r="R572">
            <v>11172609</v>
          </cell>
          <cell r="AB572">
            <v>3</v>
          </cell>
        </row>
        <row r="573">
          <cell r="R573">
            <v>11176028</v>
          </cell>
          <cell r="AB573">
            <v>6.5</v>
          </cell>
        </row>
        <row r="574">
          <cell r="R574">
            <v>11176058</v>
          </cell>
          <cell r="AB574">
            <v>4</v>
          </cell>
        </row>
        <row r="575">
          <cell r="R575">
            <v>11163125</v>
          </cell>
          <cell r="AB575">
            <v>4.5</v>
          </cell>
        </row>
        <row r="576">
          <cell r="R576">
            <v>11165254</v>
          </cell>
          <cell r="AB576">
            <v>3.5</v>
          </cell>
        </row>
        <row r="577">
          <cell r="R577">
            <v>11165243</v>
          </cell>
          <cell r="AB577">
            <v>3</v>
          </cell>
        </row>
        <row r="578">
          <cell r="R578">
            <v>11165308</v>
          </cell>
          <cell r="AB578">
            <v>1.5</v>
          </cell>
        </row>
        <row r="579">
          <cell r="R579">
            <v>11167131</v>
          </cell>
          <cell r="AB579">
            <v>4.5</v>
          </cell>
        </row>
        <row r="580">
          <cell r="R580">
            <v>11167133</v>
          </cell>
          <cell r="AB580">
            <v>2.5</v>
          </cell>
        </row>
        <row r="581">
          <cell r="R581">
            <v>11167202</v>
          </cell>
          <cell r="AB581">
            <v>3.5</v>
          </cell>
        </row>
        <row r="582">
          <cell r="R582">
            <v>11168153</v>
          </cell>
          <cell r="AB582">
            <v>3.5</v>
          </cell>
        </row>
        <row r="583">
          <cell r="R583">
            <v>11168237</v>
          </cell>
          <cell r="AB583">
            <v>1.5</v>
          </cell>
        </row>
        <row r="584">
          <cell r="R584">
            <v>11167212</v>
          </cell>
          <cell r="AB584">
            <v>4.5</v>
          </cell>
        </row>
        <row r="585">
          <cell r="R585">
            <v>11103012</v>
          </cell>
          <cell r="AB585">
            <v>3</v>
          </cell>
        </row>
        <row r="586">
          <cell r="R586">
            <v>11103040</v>
          </cell>
          <cell r="AB586">
            <v>4.5</v>
          </cell>
        </row>
        <row r="587">
          <cell r="R587">
            <v>11177406</v>
          </cell>
          <cell r="AB587">
            <v>8.5</v>
          </cell>
        </row>
        <row r="588">
          <cell r="R588">
            <v>11179404</v>
          </cell>
          <cell r="AB588">
            <v>3.5</v>
          </cell>
        </row>
        <row r="589">
          <cell r="R589">
            <v>11175004</v>
          </cell>
          <cell r="AB589">
            <v>2.5</v>
          </cell>
        </row>
        <row r="590">
          <cell r="R590">
            <v>11175008</v>
          </cell>
          <cell r="AB590">
            <v>1</v>
          </cell>
        </row>
        <row r="591">
          <cell r="R591">
            <v>11177013</v>
          </cell>
          <cell r="AB591">
            <v>1.5</v>
          </cell>
        </row>
        <row r="592">
          <cell r="R592">
            <v>11177209</v>
          </cell>
          <cell r="AB592">
            <v>2.5</v>
          </cell>
        </row>
        <row r="593">
          <cell r="R593">
            <v>11177217</v>
          </cell>
          <cell r="AB593">
            <v>1.5</v>
          </cell>
        </row>
        <row r="594">
          <cell r="R594">
            <v>11177607</v>
          </cell>
          <cell r="AB594">
            <v>1.5</v>
          </cell>
        </row>
        <row r="595">
          <cell r="R595">
            <v>11178401</v>
          </cell>
          <cell r="AB595">
            <v>3.5</v>
          </cell>
        </row>
        <row r="596">
          <cell r="R596">
            <v>11103050</v>
          </cell>
          <cell r="AB596">
            <v>2.5</v>
          </cell>
        </row>
        <row r="597">
          <cell r="R597">
            <v>11121011</v>
          </cell>
          <cell r="AB597">
            <v>2.5</v>
          </cell>
        </row>
        <row r="598">
          <cell r="R598">
            <v>11173024</v>
          </cell>
          <cell r="AB598">
            <v>1.5</v>
          </cell>
        </row>
        <row r="599">
          <cell r="R599">
            <v>11173038</v>
          </cell>
          <cell r="AB599">
            <v>4</v>
          </cell>
        </row>
        <row r="600">
          <cell r="R600">
            <v>11176018</v>
          </cell>
          <cell r="AB600">
            <v>2</v>
          </cell>
        </row>
        <row r="601">
          <cell r="R601">
            <v>11109011</v>
          </cell>
          <cell r="AB601">
            <v>1.5</v>
          </cell>
        </row>
        <row r="602">
          <cell r="R602">
            <v>11163010</v>
          </cell>
          <cell r="AB602">
            <v>2.5</v>
          </cell>
        </row>
        <row r="603">
          <cell r="R603">
            <v>11135010</v>
          </cell>
          <cell r="AB603">
            <v>2.5</v>
          </cell>
        </row>
        <row r="604">
          <cell r="R604">
            <v>11185205</v>
          </cell>
          <cell r="AB604">
            <v>2.5</v>
          </cell>
        </row>
        <row r="605">
          <cell r="R605">
            <v>11188205</v>
          </cell>
          <cell r="AB605">
            <v>6.5</v>
          </cell>
        </row>
        <row r="606">
          <cell r="R606">
            <v>11181001</v>
          </cell>
          <cell r="AB606">
            <v>2.5</v>
          </cell>
        </row>
        <row r="607">
          <cell r="R607">
            <v>11181007</v>
          </cell>
          <cell r="AB607">
            <v>3.5</v>
          </cell>
        </row>
        <row r="608">
          <cell r="R608">
            <v>11185301</v>
          </cell>
          <cell r="AB608">
            <v>3.5</v>
          </cell>
        </row>
        <row r="609">
          <cell r="R609">
            <v>11186009</v>
          </cell>
          <cell r="AB609">
            <v>2.5</v>
          </cell>
        </row>
        <row r="610">
          <cell r="R610">
            <v>11188201</v>
          </cell>
          <cell r="AB610">
            <v>2.5</v>
          </cell>
        </row>
        <row r="611">
          <cell r="R611">
            <v>11188321</v>
          </cell>
          <cell r="AB611">
            <v>1.5</v>
          </cell>
        </row>
        <row r="612">
          <cell r="R612">
            <v>11188601</v>
          </cell>
          <cell r="AB612">
            <v>2.5</v>
          </cell>
        </row>
        <row r="613">
          <cell r="R613">
            <v>11180114</v>
          </cell>
          <cell r="AB613">
            <v>2</v>
          </cell>
        </row>
        <row r="614">
          <cell r="R614">
            <v>11181047</v>
          </cell>
          <cell r="AB614">
            <v>3</v>
          </cell>
        </row>
        <row r="615">
          <cell r="R615">
            <v>11188163</v>
          </cell>
          <cell r="AB615">
            <v>1.5</v>
          </cell>
        </row>
        <row r="616">
          <cell r="R616">
            <v>11112115</v>
          </cell>
          <cell r="AB616">
            <v>2</v>
          </cell>
        </row>
        <row r="617">
          <cell r="R617">
            <v>11152102</v>
          </cell>
          <cell r="AB617">
            <v>4.5</v>
          </cell>
        </row>
        <row r="618">
          <cell r="R618">
            <v>11111239</v>
          </cell>
          <cell r="AB618">
            <v>2.5</v>
          </cell>
        </row>
        <row r="619">
          <cell r="R619">
            <v>11112102</v>
          </cell>
          <cell r="AB619">
            <v>2.5</v>
          </cell>
        </row>
        <row r="620">
          <cell r="R620">
            <v>11161122</v>
          </cell>
          <cell r="AB620">
            <v>3</v>
          </cell>
        </row>
        <row r="621">
          <cell r="R621">
            <v>11161132</v>
          </cell>
          <cell r="AB621">
            <v>2</v>
          </cell>
        </row>
        <row r="622">
          <cell r="R622">
            <v>11161162</v>
          </cell>
          <cell r="AB622">
            <v>1.5</v>
          </cell>
        </row>
        <row r="623">
          <cell r="R623">
            <v>11183056</v>
          </cell>
          <cell r="AB623">
            <v>1</v>
          </cell>
        </row>
        <row r="624">
          <cell r="R624">
            <v>11155010</v>
          </cell>
          <cell r="AB624">
            <v>2</v>
          </cell>
        </row>
        <row r="625">
          <cell r="R625">
            <v>11180124</v>
          </cell>
          <cell r="AB625">
            <v>1.5</v>
          </cell>
        </row>
        <row r="626">
          <cell r="R626">
            <v>11187201</v>
          </cell>
          <cell r="AB626">
            <v>5.5</v>
          </cell>
        </row>
        <row r="627">
          <cell r="R627">
            <v>11188504</v>
          </cell>
          <cell r="AB627">
            <v>2.5</v>
          </cell>
        </row>
        <row r="628">
          <cell r="R628">
            <v>11180112</v>
          </cell>
          <cell r="AB628">
            <v>2</v>
          </cell>
        </row>
        <row r="629">
          <cell r="R629">
            <v>11185602</v>
          </cell>
          <cell r="AB629">
            <v>1.5</v>
          </cell>
        </row>
        <row r="630">
          <cell r="R630">
            <v>11178013</v>
          </cell>
          <cell r="AB630">
            <v>1.5</v>
          </cell>
        </row>
        <row r="631">
          <cell r="R631">
            <v>11172016</v>
          </cell>
          <cell r="AB631">
            <v>2</v>
          </cell>
        </row>
        <row r="632">
          <cell r="R632">
            <v>11175012</v>
          </cell>
          <cell r="AB632">
            <v>3</v>
          </cell>
        </row>
        <row r="633">
          <cell r="R633">
            <v>11176060</v>
          </cell>
          <cell r="AB633">
            <v>1.5</v>
          </cell>
        </row>
        <row r="634">
          <cell r="R634">
            <v>11176063</v>
          </cell>
          <cell r="AB634">
            <v>3.5</v>
          </cell>
        </row>
        <row r="635">
          <cell r="R635">
            <v>11177044</v>
          </cell>
          <cell r="AB635">
            <v>2.5</v>
          </cell>
        </row>
        <row r="636">
          <cell r="R636">
            <v>11176003</v>
          </cell>
          <cell r="AB636">
            <v>1.5</v>
          </cell>
        </row>
        <row r="637">
          <cell r="R637">
            <v>11177619</v>
          </cell>
          <cell r="AB637">
            <v>2</v>
          </cell>
        </row>
        <row r="638">
          <cell r="R638">
            <v>11115104</v>
          </cell>
          <cell r="AB638">
            <v>8</v>
          </cell>
        </row>
        <row r="639">
          <cell r="R639">
            <v>11169010</v>
          </cell>
          <cell r="AB639">
            <v>2.5</v>
          </cell>
        </row>
        <row r="640">
          <cell r="R640">
            <v>11111106</v>
          </cell>
          <cell r="AB640">
            <v>3</v>
          </cell>
        </row>
        <row r="641">
          <cell r="R641">
            <v>11111152</v>
          </cell>
          <cell r="AB641">
            <v>2.5</v>
          </cell>
        </row>
        <row r="642">
          <cell r="R642">
            <v>11115128</v>
          </cell>
          <cell r="AB642">
            <v>1</v>
          </cell>
        </row>
        <row r="643">
          <cell r="R643">
            <v>11116102</v>
          </cell>
          <cell r="AB643">
            <v>2.5</v>
          </cell>
        </row>
        <row r="644">
          <cell r="R644">
            <v>11159030</v>
          </cell>
          <cell r="AB644">
            <v>2</v>
          </cell>
        </row>
        <row r="645">
          <cell r="R645">
            <v>11119010</v>
          </cell>
          <cell r="AB645">
            <v>3</v>
          </cell>
        </row>
        <row r="646">
          <cell r="R646">
            <v>11161151</v>
          </cell>
          <cell r="AB646">
            <v>2.5</v>
          </cell>
        </row>
        <row r="647">
          <cell r="R647">
            <v>11161230</v>
          </cell>
          <cell r="AB647">
            <v>1.5</v>
          </cell>
        </row>
        <row r="648">
          <cell r="R648">
            <v>11162117</v>
          </cell>
          <cell r="AB648">
            <v>1</v>
          </cell>
        </row>
        <row r="649">
          <cell r="R649">
            <v>11165115</v>
          </cell>
          <cell r="AB649">
            <v>1.5</v>
          </cell>
        </row>
        <row r="650">
          <cell r="R650">
            <v>11165370</v>
          </cell>
          <cell r="AB650">
            <v>2.5</v>
          </cell>
        </row>
        <row r="651">
          <cell r="R651">
            <v>11152151</v>
          </cell>
          <cell r="AB651">
            <v>4.5</v>
          </cell>
        </row>
        <row r="652">
          <cell r="R652">
            <v>11155172</v>
          </cell>
          <cell r="AB652">
            <v>1.5</v>
          </cell>
        </row>
        <row r="653">
          <cell r="R653">
            <v>11112134</v>
          </cell>
          <cell r="AB653">
            <v>2.5</v>
          </cell>
        </row>
        <row r="654">
          <cell r="R654">
            <v>11118602</v>
          </cell>
          <cell r="AB654">
            <v>2.5</v>
          </cell>
        </row>
        <row r="655">
          <cell r="R655">
            <v>11118808</v>
          </cell>
          <cell r="AB655">
            <v>1.5</v>
          </cell>
        </row>
        <row r="656">
          <cell r="R656">
            <v>11151503</v>
          </cell>
          <cell r="AB656">
            <v>2.5</v>
          </cell>
        </row>
        <row r="657">
          <cell r="R657">
            <v>11151700</v>
          </cell>
          <cell r="AB657">
            <v>1.5</v>
          </cell>
        </row>
        <row r="658">
          <cell r="R658">
            <v>11151848</v>
          </cell>
          <cell r="AB658">
            <v>1.5</v>
          </cell>
        </row>
        <row r="659">
          <cell r="R659">
            <v>11153272</v>
          </cell>
          <cell r="AB659">
            <v>1</v>
          </cell>
        </row>
        <row r="660">
          <cell r="R660">
            <v>11156173</v>
          </cell>
          <cell r="AB660">
            <v>2</v>
          </cell>
        </row>
        <row r="661">
          <cell r="R661">
            <v>11157271</v>
          </cell>
          <cell r="AB661">
            <v>2.5</v>
          </cell>
        </row>
        <row r="662">
          <cell r="R662">
            <v>11275000</v>
          </cell>
          <cell r="AB662">
            <v>1.5</v>
          </cell>
        </row>
        <row r="663">
          <cell r="R663">
            <v>11273011</v>
          </cell>
          <cell r="AB663">
            <v>6.5</v>
          </cell>
        </row>
        <row r="664">
          <cell r="R664">
            <v>11295835</v>
          </cell>
          <cell r="AB664">
            <v>1.5</v>
          </cell>
        </row>
        <row r="665">
          <cell r="R665">
            <v>11295030</v>
          </cell>
          <cell r="AB665">
            <v>4</v>
          </cell>
        </row>
        <row r="666">
          <cell r="R666">
            <v>11295700</v>
          </cell>
          <cell r="AB666">
            <v>3</v>
          </cell>
        </row>
        <row r="667">
          <cell r="R667">
            <v>11297100</v>
          </cell>
          <cell r="AB667">
            <v>2.5</v>
          </cell>
        </row>
        <row r="668">
          <cell r="R668">
            <v>11297842</v>
          </cell>
          <cell r="AB668">
            <v>6</v>
          </cell>
        </row>
        <row r="669">
          <cell r="R669">
            <v>11272124</v>
          </cell>
          <cell r="AB669">
            <v>3</v>
          </cell>
        </row>
        <row r="670">
          <cell r="R670">
            <v>11272200</v>
          </cell>
          <cell r="AB670">
            <v>3</v>
          </cell>
        </row>
        <row r="671">
          <cell r="R671">
            <v>11273200</v>
          </cell>
          <cell r="AB671">
            <v>4.5</v>
          </cell>
        </row>
        <row r="672">
          <cell r="R672">
            <v>11272022</v>
          </cell>
          <cell r="AB672">
            <v>2.5</v>
          </cell>
        </row>
        <row r="673">
          <cell r="R673">
            <v>11275010</v>
          </cell>
          <cell r="AB673">
            <v>3</v>
          </cell>
        </row>
        <row r="674">
          <cell r="R674">
            <v>11275020</v>
          </cell>
          <cell r="AB674">
            <v>1.5</v>
          </cell>
        </row>
        <row r="675">
          <cell r="R675">
            <v>11275060</v>
          </cell>
          <cell r="AB675">
            <v>2.5</v>
          </cell>
        </row>
        <row r="676">
          <cell r="R676">
            <v>11275100</v>
          </cell>
          <cell r="AB676">
            <v>2.5</v>
          </cell>
        </row>
        <row r="677">
          <cell r="R677">
            <v>11275150</v>
          </cell>
          <cell r="AB677">
            <v>1.5</v>
          </cell>
        </row>
        <row r="678">
          <cell r="R678">
            <v>11272980</v>
          </cell>
          <cell r="AB678">
            <v>4</v>
          </cell>
        </row>
        <row r="679">
          <cell r="R679">
            <v>11273010</v>
          </cell>
          <cell r="AB679">
            <v>3.5</v>
          </cell>
        </row>
        <row r="680">
          <cell r="R680">
            <v>11273014</v>
          </cell>
          <cell r="AB680">
            <v>5</v>
          </cell>
        </row>
        <row r="681">
          <cell r="R681">
            <v>11296390</v>
          </cell>
          <cell r="AB681">
            <v>3</v>
          </cell>
        </row>
        <row r="682">
          <cell r="R682">
            <v>11273013</v>
          </cell>
          <cell r="AB682">
            <v>1.5</v>
          </cell>
        </row>
        <row r="683">
          <cell r="R683">
            <v>11295110</v>
          </cell>
          <cell r="AB683">
            <v>1.5</v>
          </cell>
        </row>
        <row r="684">
          <cell r="R684">
            <v>11279000</v>
          </cell>
          <cell r="AB684">
            <v>1</v>
          </cell>
        </row>
        <row r="685">
          <cell r="R685">
            <v>11278090</v>
          </cell>
          <cell r="AB685">
            <v>5</v>
          </cell>
        </row>
        <row r="686">
          <cell r="R686">
            <v>11278340</v>
          </cell>
          <cell r="AB686">
            <v>4.5</v>
          </cell>
        </row>
        <row r="687">
          <cell r="R687">
            <v>11278410</v>
          </cell>
          <cell r="AB687">
            <v>5.5</v>
          </cell>
        </row>
        <row r="688">
          <cell r="R688">
            <v>11285020</v>
          </cell>
          <cell r="AB688">
            <v>4</v>
          </cell>
        </row>
        <row r="689">
          <cell r="R689">
            <v>11278170</v>
          </cell>
          <cell r="AB689">
            <v>4.5</v>
          </cell>
        </row>
        <row r="690">
          <cell r="R690">
            <v>11279350</v>
          </cell>
          <cell r="AB690">
            <v>2.5</v>
          </cell>
        </row>
        <row r="691">
          <cell r="R691">
            <v>11279450</v>
          </cell>
          <cell r="AB691">
            <v>5</v>
          </cell>
        </row>
        <row r="692">
          <cell r="R692">
            <v>11280040</v>
          </cell>
          <cell r="AB692">
            <v>3.5</v>
          </cell>
        </row>
        <row r="693">
          <cell r="R693">
            <v>11281470</v>
          </cell>
          <cell r="AB693">
            <v>3.5</v>
          </cell>
        </row>
        <row r="694">
          <cell r="R694">
            <v>11279520</v>
          </cell>
          <cell r="AB694">
            <v>3</v>
          </cell>
        </row>
        <row r="695">
          <cell r="R695">
            <v>11280130</v>
          </cell>
          <cell r="AB695">
            <v>3.5</v>
          </cell>
        </row>
        <row r="696">
          <cell r="R696">
            <v>11281890</v>
          </cell>
          <cell r="AB696">
            <v>3</v>
          </cell>
        </row>
        <row r="697">
          <cell r="R697">
            <v>11279500</v>
          </cell>
          <cell r="AB697">
            <v>9</v>
          </cell>
        </row>
        <row r="698">
          <cell r="R698">
            <v>11295830</v>
          </cell>
          <cell r="AB698">
            <v>5</v>
          </cell>
        </row>
        <row r="699">
          <cell r="R699">
            <v>11257310</v>
          </cell>
          <cell r="AB699">
            <v>3.5</v>
          </cell>
        </row>
        <row r="700">
          <cell r="R700">
            <v>11260130</v>
          </cell>
          <cell r="AB700">
            <v>5</v>
          </cell>
        </row>
        <row r="701">
          <cell r="R701">
            <v>11279170</v>
          </cell>
          <cell r="AB701">
            <v>6.5</v>
          </cell>
        </row>
        <row r="702">
          <cell r="R702">
            <v>11200023</v>
          </cell>
          <cell r="AB702">
            <v>1</v>
          </cell>
        </row>
        <row r="703">
          <cell r="R703">
            <v>11281130</v>
          </cell>
          <cell r="AB703">
            <v>1.5</v>
          </cell>
        </row>
        <row r="704">
          <cell r="R704">
            <v>11279040</v>
          </cell>
          <cell r="AB704">
            <v>3</v>
          </cell>
        </row>
        <row r="705">
          <cell r="R705">
            <v>11279920</v>
          </cell>
          <cell r="AB705">
            <v>2.5</v>
          </cell>
        </row>
        <row r="706">
          <cell r="R706">
            <v>11281910</v>
          </cell>
          <cell r="AB706">
            <v>3.5</v>
          </cell>
        </row>
        <row r="707">
          <cell r="R707">
            <v>11237080</v>
          </cell>
          <cell r="AB707">
            <v>1</v>
          </cell>
        </row>
        <row r="708">
          <cell r="R708">
            <v>11279190</v>
          </cell>
          <cell r="AB708">
            <v>5</v>
          </cell>
        </row>
        <row r="709">
          <cell r="R709">
            <v>11279410</v>
          </cell>
          <cell r="AB709">
            <v>2.5</v>
          </cell>
        </row>
        <row r="710">
          <cell r="R710">
            <v>11281280</v>
          </cell>
          <cell r="AB710">
            <v>3</v>
          </cell>
        </row>
        <row r="711">
          <cell r="R711">
            <v>11281848</v>
          </cell>
          <cell r="AB711">
            <v>1.5</v>
          </cell>
        </row>
        <row r="712">
          <cell r="R712">
            <v>11281877</v>
          </cell>
          <cell r="AB712">
            <v>1</v>
          </cell>
        </row>
        <row r="713">
          <cell r="R713">
            <v>11282400</v>
          </cell>
          <cell r="AB713">
            <v>1.5</v>
          </cell>
        </row>
        <row r="714">
          <cell r="R714">
            <v>11281390</v>
          </cell>
          <cell r="AB714">
            <v>4</v>
          </cell>
        </row>
        <row r="715">
          <cell r="R715">
            <v>11272040</v>
          </cell>
          <cell r="AB715">
            <v>2</v>
          </cell>
        </row>
        <row r="716">
          <cell r="R716">
            <v>11272300</v>
          </cell>
          <cell r="AB716">
            <v>3.5</v>
          </cell>
        </row>
        <row r="717">
          <cell r="R717">
            <v>11273710</v>
          </cell>
          <cell r="AB717">
            <v>3</v>
          </cell>
        </row>
        <row r="718">
          <cell r="R718">
            <v>11205200</v>
          </cell>
          <cell r="AB718">
            <v>0.5</v>
          </cell>
        </row>
        <row r="719">
          <cell r="R719">
            <v>11291071</v>
          </cell>
          <cell r="AB719">
            <v>0.5</v>
          </cell>
        </row>
        <row r="720">
          <cell r="R720">
            <v>11200635</v>
          </cell>
          <cell r="AB720">
            <v>6.5</v>
          </cell>
        </row>
        <row r="721">
          <cell r="R721">
            <v>11257320</v>
          </cell>
          <cell r="AB721">
            <v>4</v>
          </cell>
        </row>
        <row r="722">
          <cell r="R722">
            <v>11261150</v>
          </cell>
          <cell r="AB722">
            <v>4.5</v>
          </cell>
        </row>
        <row r="723">
          <cell r="R723">
            <v>11239140</v>
          </cell>
          <cell r="AB723">
            <v>6.5</v>
          </cell>
        </row>
        <row r="724">
          <cell r="R724">
            <v>11239640</v>
          </cell>
          <cell r="AB724">
            <v>3.5</v>
          </cell>
        </row>
        <row r="725">
          <cell r="R725">
            <v>11241010</v>
          </cell>
          <cell r="AB725">
            <v>4</v>
          </cell>
        </row>
        <row r="726">
          <cell r="R726">
            <v>11241090</v>
          </cell>
          <cell r="AB726">
            <v>2.5</v>
          </cell>
        </row>
        <row r="727">
          <cell r="R727">
            <v>11247010</v>
          </cell>
          <cell r="AB727">
            <v>1</v>
          </cell>
        </row>
        <row r="728">
          <cell r="R728">
            <v>11258091</v>
          </cell>
          <cell r="AB728">
            <v>3.5</v>
          </cell>
        </row>
        <row r="729">
          <cell r="R729">
            <v>11258390</v>
          </cell>
          <cell r="AB729">
            <v>3.5</v>
          </cell>
        </row>
        <row r="730">
          <cell r="R730">
            <v>11240010</v>
          </cell>
          <cell r="AB730">
            <v>5.5</v>
          </cell>
        </row>
        <row r="731">
          <cell r="R731">
            <v>11247050</v>
          </cell>
          <cell r="AB731">
            <v>3</v>
          </cell>
        </row>
        <row r="732">
          <cell r="R732">
            <v>11204010</v>
          </cell>
          <cell r="AB732">
            <v>2.5</v>
          </cell>
        </row>
        <row r="733">
          <cell r="R733">
            <v>11205020</v>
          </cell>
          <cell r="AB733">
            <v>4.5</v>
          </cell>
        </row>
        <row r="734">
          <cell r="R734">
            <v>11239090</v>
          </cell>
          <cell r="AB734">
            <v>4</v>
          </cell>
        </row>
        <row r="735">
          <cell r="R735">
            <v>11255182</v>
          </cell>
          <cell r="AB735">
            <v>1.5</v>
          </cell>
        </row>
        <row r="736">
          <cell r="R736">
            <v>11216010</v>
          </cell>
          <cell r="AB736">
            <v>10.5</v>
          </cell>
        </row>
        <row r="737">
          <cell r="R737">
            <v>11290611</v>
          </cell>
          <cell r="AB737">
            <v>7.5</v>
          </cell>
        </row>
        <row r="738">
          <cell r="R738">
            <v>11291020</v>
          </cell>
          <cell r="AB738">
            <v>3.5</v>
          </cell>
        </row>
        <row r="739">
          <cell r="R739">
            <v>11292010</v>
          </cell>
          <cell r="AB739">
            <v>8</v>
          </cell>
        </row>
        <row r="740">
          <cell r="R740">
            <v>11293100</v>
          </cell>
          <cell r="AB740">
            <v>3.5</v>
          </cell>
        </row>
        <row r="741">
          <cell r="R741">
            <v>11290621</v>
          </cell>
          <cell r="AB741">
            <v>1</v>
          </cell>
        </row>
        <row r="742">
          <cell r="R742">
            <v>11291070</v>
          </cell>
          <cell r="AB742">
            <v>3</v>
          </cell>
        </row>
        <row r="743">
          <cell r="R743">
            <v>11290390</v>
          </cell>
          <cell r="AB743">
            <v>8</v>
          </cell>
        </row>
        <row r="744">
          <cell r="R744">
            <v>11203020</v>
          </cell>
          <cell r="AB744">
            <v>2</v>
          </cell>
        </row>
        <row r="745">
          <cell r="R745">
            <v>11274310</v>
          </cell>
          <cell r="AB745">
            <v>3.5</v>
          </cell>
        </row>
        <row r="746">
          <cell r="R746">
            <v>11201890</v>
          </cell>
          <cell r="AB746">
            <v>4</v>
          </cell>
        </row>
        <row r="747">
          <cell r="R747">
            <v>11207150</v>
          </cell>
          <cell r="AB747">
            <v>3.5</v>
          </cell>
        </row>
        <row r="748">
          <cell r="R748">
            <v>11258170</v>
          </cell>
          <cell r="AB748">
            <v>3</v>
          </cell>
        </row>
        <row r="749">
          <cell r="R749">
            <v>11260330</v>
          </cell>
          <cell r="AB749">
            <v>3</v>
          </cell>
        </row>
        <row r="750">
          <cell r="R750">
            <v>11271100</v>
          </cell>
          <cell r="AB750">
            <v>2</v>
          </cell>
        </row>
        <row r="751">
          <cell r="R751">
            <v>11236010</v>
          </cell>
          <cell r="AB751">
            <v>2</v>
          </cell>
        </row>
        <row r="752">
          <cell r="R752">
            <v>11202490</v>
          </cell>
          <cell r="AB752">
            <v>3</v>
          </cell>
        </row>
        <row r="753">
          <cell r="R753">
            <v>11213120</v>
          </cell>
          <cell r="AB753">
            <v>2</v>
          </cell>
        </row>
        <row r="754">
          <cell r="R754">
            <v>11214050</v>
          </cell>
          <cell r="AB754">
            <v>3.5</v>
          </cell>
        </row>
        <row r="755">
          <cell r="R755">
            <v>11214170</v>
          </cell>
          <cell r="AB755">
            <v>2.5</v>
          </cell>
        </row>
        <row r="756">
          <cell r="R756">
            <v>11217230</v>
          </cell>
          <cell r="AB756">
            <v>3</v>
          </cell>
        </row>
        <row r="757">
          <cell r="R757">
            <v>11222010</v>
          </cell>
          <cell r="AB757">
            <v>2.5</v>
          </cell>
        </row>
        <row r="758">
          <cell r="R758">
            <v>11225020</v>
          </cell>
          <cell r="AB758">
            <v>2.5</v>
          </cell>
        </row>
        <row r="759">
          <cell r="R759">
            <v>11229010</v>
          </cell>
          <cell r="AB759">
            <v>4</v>
          </cell>
        </row>
        <row r="760">
          <cell r="R760">
            <v>11236020</v>
          </cell>
          <cell r="AB760">
            <v>2.5</v>
          </cell>
        </row>
        <row r="761">
          <cell r="R761">
            <v>11290541</v>
          </cell>
          <cell r="AB761">
            <v>2</v>
          </cell>
        </row>
        <row r="762">
          <cell r="R762">
            <v>11291040</v>
          </cell>
          <cell r="AB762">
            <v>2.5</v>
          </cell>
        </row>
        <row r="763">
          <cell r="R763">
            <v>11292040</v>
          </cell>
          <cell r="AB763">
            <v>3</v>
          </cell>
        </row>
        <row r="764">
          <cell r="R764">
            <v>11292090</v>
          </cell>
          <cell r="AB764">
            <v>3.5</v>
          </cell>
        </row>
        <row r="765">
          <cell r="R765">
            <v>11292100</v>
          </cell>
          <cell r="AB765">
            <v>2.5</v>
          </cell>
        </row>
        <row r="766">
          <cell r="R766">
            <v>11293110</v>
          </cell>
          <cell r="AB766">
            <v>2</v>
          </cell>
        </row>
        <row r="767">
          <cell r="R767">
            <v>11279015</v>
          </cell>
          <cell r="AB767">
            <v>2</v>
          </cell>
        </row>
        <row r="768">
          <cell r="R768">
            <v>11281671</v>
          </cell>
          <cell r="AB768">
            <v>1</v>
          </cell>
        </row>
        <row r="769">
          <cell r="R769">
            <v>11263021</v>
          </cell>
          <cell r="AB769">
            <v>11</v>
          </cell>
        </row>
        <row r="770">
          <cell r="R770">
            <v>11278380</v>
          </cell>
          <cell r="AB770">
            <v>1.5</v>
          </cell>
        </row>
        <row r="771">
          <cell r="R771">
            <v>11279061</v>
          </cell>
          <cell r="AB771">
            <v>2</v>
          </cell>
        </row>
        <row r="772">
          <cell r="R772">
            <v>11279110</v>
          </cell>
          <cell r="AB772">
            <v>2</v>
          </cell>
        </row>
        <row r="773">
          <cell r="R773">
            <v>11279280</v>
          </cell>
          <cell r="AB773">
            <v>2</v>
          </cell>
        </row>
        <row r="774">
          <cell r="R774">
            <v>11279420</v>
          </cell>
          <cell r="AB774">
            <v>1.5</v>
          </cell>
        </row>
        <row r="775">
          <cell r="R775">
            <v>11279551</v>
          </cell>
          <cell r="AB775">
            <v>1</v>
          </cell>
        </row>
        <row r="776">
          <cell r="R776">
            <v>11279750</v>
          </cell>
          <cell r="AB776">
            <v>1</v>
          </cell>
        </row>
        <row r="777">
          <cell r="R777">
            <v>11281420</v>
          </cell>
          <cell r="AB777">
            <v>4.5</v>
          </cell>
        </row>
        <row r="778">
          <cell r="R778">
            <v>11283100</v>
          </cell>
          <cell r="AB778">
            <v>2.5</v>
          </cell>
        </row>
        <row r="779">
          <cell r="R779">
            <v>11272590</v>
          </cell>
          <cell r="AB779">
            <v>1.5</v>
          </cell>
        </row>
        <row r="780">
          <cell r="R780">
            <v>11276120</v>
          </cell>
          <cell r="AB780">
            <v>2.5</v>
          </cell>
        </row>
        <row r="781">
          <cell r="R781">
            <v>11295290</v>
          </cell>
          <cell r="AB781">
            <v>1.5</v>
          </cell>
        </row>
        <row r="782">
          <cell r="R782">
            <v>11296450</v>
          </cell>
          <cell r="AB782">
            <v>2</v>
          </cell>
        </row>
        <row r="783">
          <cell r="R783">
            <v>11295220</v>
          </cell>
          <cell r="AB783">
            <v>5</v>
          </cell>
        </row>
        <row r="784">
          <cell r="R784">
            <v>11296516</v>
          </cell>
          <cell r="AB784">
            <v>1.5</v>
          </cell>
        </row>
        <row r="785">
          <cell r="R785">
            <v>11258180</v>
          </cell>
          <cell r="AB785">
            <v>3</v>
          </cell>
        </row>
        <row r="786">
          <cell r="R786">
            <v>11200360</v>
          </cell>
          <cell r="AB786">
            <v>1.5</v>
          </cell>
        </row>
        <row r="787">
          <cell r="R787">
            <v>11200440</v>
          </cell>
          <cell r="AB787">
            <v>2.5</v>
          </cell>
        </row>
        <row r="788">
          <cell r="R788">
            <v>11200640</v>
          </cell>
          <cell r="AB788">
            <v>1.5</v>
          </cell>
        </row>
        <row r="789">
          <cell r="R789">
            <v>11201480</v>
          </cell>
          <cell r="AB789">
            <v>1.5</v>
          </cell>
        </row>
        <row r="790">
          <cell r="R790">
            <v>11211010</v>
          </cell>
          <cell r="AB790">
            <v>1.5</v>
          </cell>
        </row>
        <row r="791">
          <cell r="R791">
            <v>11239100</v>
          </cell>
          <cell r="AB791">
            <v>2.5</v>
          </cell>
        </row>
        <row r="792">
          <cell r="R792">
            <v>11239110</v>
          </cell>
          <cell r="AB792">
            <v>1</v>
          </cell>
        </row>
        <row r="793">
          <cell r="R793">
            <v>11240060</v>
          </cell>
          <cell r="AB793">
            <v>2.5</v>
          </cell>
        </row>
        <row r="794">
          <cell r="R794">
            <v>11251010</v>
          </cell>
          <cell r="AB794">
            <v>2.5</v>
          </cell>
        </row>
        <row r="795">
          <cell r="R795">
            <v>11260111</v>
          </cell>
          <cell r="AB795">
            <v>1.5</v>
          </cell>
        </row>
        <row r="796">
          <cell r="R796">
            <v>11261290</v>
          </cell>
          <cell r="AB796">
            <v>3</v>
          </cell>
        </row>
        <row r="797">
          <cell r="R797">
            <v>11270020</v>
          </cell>
          <cell r="AB797">
            <v>1.5</v>
          </cell>
        </row>
        <row r="798">
          <cell r="R798">
            <v>11271060</v>
          </cell>
          <cell r="AB798">
            <v>2.5</v>
          </cell>
        </row>
        <row r="799">
          <cell r="R799">
            <v>11214090</v>
          </cell>
          <cell r="AB799">
            <v>3.5</v>
          </cell>
        </row>
        <row r="800">
          <cell r="R800">
            <v>11202850</v>
          </cell>
          <cell r="AB800">
            <v>1.5</v>
          </cell>
        </row>
        <row r="801">
          <cell r="R801">
            <v>11213070</v>
          </cell>
          <cell r="AB801">
            <v>3</v>
          </cell>
        </row>
        <row r="802">
          <cell r="R802">
            <v>11213630</v>
          </cell>
          <cell r="AB802">
            <v>5</v>
          </cell>
        </row>
        <row r="803">
          <cell r="R803">
            <v>11214020</v>
          </cell>
          <cell r="AB803">
            <v>1.5</v>
          </cell>
        </row>
        <row r="804">
          <cell r="R804">
            <v>11214060</v>
          </cell>
          <cell r="AB804">
            <v>2.5</v>
          </cell>
        </row>
        <row r="805">
          <cell r="R805">
            <v>11217030</v>
          </cell>
          <cell r="AB805">
            <v>2.5</v>
          </cell>
        </row>
        <row r="806">
          <cell r="R806">
            <v>11225010</v>
          </cell>
          <cell r="AB806">
            <v>1</v>
          </cell>
        </row>
        <row r="807">
          <cell r="R807">
            <v>11227050</v>
          </cell>
          <cell r="AB807">
            <v>2.5</v>
          </cell>
        </row>
        <row r="808">
          <cell r="R808">
            <v>11290040</v>
          </cell>
          <cell r="AB808">
            <v>2.5</v>
          </cell>
        </row>
        <row r="809">
          <cell r="R809">
            <v>11290060</v>
          </cell>
          <cell r="AB809">
            <v>4.5</v>
          </cell>
        </row>
        <row r="810">
          <cell r="R810">
            <v>11290110</v>
          </cell>
          <cell r="AB810">
            <v>1.5</v>
          </cell>
        </row>
        <row r="811">
          <cell r="R811">
            <v>11290544</v>
          </cell>
          <cell r="AB811">
            <v>1.5</v>
          </cell>
        </row>
        <row r="812">
          <cell r="R812">
            <v>11292250</v>
          </cell>
          <cell r="AB812">
            <v>2.5</v>
          </cell>
        </row>
        <row r="813">
          <cell r="R813">
            <v>11293130</v>
          </cell>
          <cell r="AB813">
            <v>1.5</v>
          </cell>
        </row>
        <row r="814">
          <cell r="R814">
            <v>11229020</v>
          </cell>
          <cell r="AB814">
            <v>2.5</v>
          </cell>
        </row>
        <row r="815">
          <cell r="R815">
            <v>10971210</v>
          </cell>
          <cell r="AB815">
            <v>1</v>
          </cell>
        </row>
        <row r="816">
          <cell r="R816">
            <v>10970000</v>
          </cell>
          <cell r="AB816">
            <v>0.5</v>
          </cell>
        </row>
        <row r="817">
          <cell r="R817">
            <v>10961143</v>
          </cell>
          <cell r="AB817">
            <v>5.5</v>
          </cell>
        </row>
        <row r="818">
          <cell r="R818">
            <v>10963002</v>
          </cell>
          <cell r="AB818">
            <v>6.5</v>
          </cell>
        </row>
        <row r="819">
          <cell r="R819">
            <v>10971084</v>
          </cell>
          <cell r="AB819">
            <v>3.5</v>
          </cell>
        </row>
        <row r="820">
          <cell r="R820">
            <v>10972002</v>
          </cell>
          <cell r="AB820">
            <v>4</v>
          </cell>
        </row>
        <row r="821">
          <cell r="R821">
            <v>10974017</v>
          </cell>
          <cell r="AB821">
            <v>7.5</v>
          </cell>
        </row>
        <row r="822">
          <cell r="R822">
            <v>10971205</v>
          </cell>
          <cell r="AB822">
            <v>2.5</v>
          </cell>
        </row>
        <row r="823">
          <cell r="R823">
            <v>10971245</v>
          </cell>
          <cell r="AB823">
            <v>2.5</v>
          </cell>
        </row>
        <row r="824">
          <cell r="R824">
            <v>10972018</v>
          </cell>
          <cell r="AB824">
            <v>3</v>
          </cell>
        </row>
        <row r="825">
          <cell r="R825">
            <v>10976002</v>
          </cell>
          <cell r="AB825">
            <v>5.5</v>
          </cell>
        </row>
        <row r="826">
          <cell r="R826">
            <v>10985007</v>
          </cell>
          <cell r="AB826">
            <v>2</v>
          </cell>
        </row>
        <row r="827">
          <cell r="R827">
            <v>10984019</v>
          </cell>
          <cell r="AB827">
            <v>2</v>
          </cell>
        </row>
        <row r="828">
          <cell r="R828">
            <v>10965210</v>
          </cell>
          <cell r="AB828">
            <v>6</v>
          </cell>
        </row>
        <row r="829">
          <cell r="R829">
            <v>10971204</v>
          </cell>
          <cell r="AB829">
            <v>9</v>
          </cell>
        </row>
        <row r="830">
          <cell r="R830">
            <v>10983017</v>
          </cell>
          <cell r="AB830">
            <v>6.5</v>
          </cell>
        </row>
        <row r="831">
          <cell r="R831">
            <v>11041054</v>
          </cell>
          <cell r="AB831">
            <v>3</v>
          </cell>
        </row>
        <row r="832">
          <cell r="R832">
            <v>11023006</v>
          </cell>
          <cell r="AB832">
            <v>5</v>
          </cell>
        </row>
        <row r="833">
          <cell r="R833">
            <v>10971002</v>
          </cell>
          <cell r="AB833">
            <v>4</v>
          </cell>
        </row>
        <row r="834">
          <cell r="R834">
            <v>10971177</v>
          </cell>
          <cell r="AB834">
            <v>2</v>
          </cell>
        </row>
        <row r="835">
          <cell r="R835">
            <v>10981012</v>
          </cell>
          <cell r="AB835">
            <v>3</v>
          </cell>
        </row>
        <row r="836">
          <cell r="R836">
            <v>10982003</v>
          </cell>
          <cell r="AB836">
            <v>4</v>
          </cell>
        </row>
        <row r="837">
          <cell r="R837">
            <v>10984001</v>
          </cell>
          <cell r="AB837">
            <v>2.5</v>
          </cell>
        </row>
        <row r="838">
          <cell r="R838">
            <v>10985010</v>
          </cell>
          <cell r="AB838">
            <v>2.5</v>
          </cell>
        </row>
        <row r="839">
          <cell r="R839">
            <v>10991006</v>
          </cell>
          <cell r="AB839">
            <v>2.5</v>
          </cell>
        </row>
        <row r="840">
          <cell r="R840">
            <v>10991010</v>
          </cell>
          <cell r="AB840">
            <v>3.5</v>
          </cell>
        </row>
        <row r="841">
          <cell r="R841">
            <v>10965212</v>
          </cell>
          <cell r="AB841">
            <v>2.5</v>
          </cell>
        </row>
        <row r="842">
          <cell r="R842">
            <v>10972011</v>
          </cell>
          <cell r="AB842">
            <v>2.5</v>
          </cell>
        </row>
        <row r="843">
          <cell r="R843">
            <v>10986002</v>
          </cell>
          <cell r="AB843">
            <v>2</v>
          </cell>
        </row>
        <row r="844">
          <cell r="R844">
            <v>10986062</v>
          </cell>
          <cell r="AB844">
            <v>3</v>
          </cell>
        </row>
        <row r="845">
          <cell r="R845">
            <v>10987105</v>
          </cell>
          <cell r="AB845">
            <v>2.5</v>
          </cell>
        </row>
        <row r="846">
          <cell r="R846">
            <v>10991004</v>
          </cell>
          <cell r="AB846">
            <v>4</v>
          </cell>
        </row>
        <row r="847">
          <cell r="R847">
            <v>10977044</v>
          </cell>
          <cell r="AB847">
            <v>1.5</v>
          </cell>
        </row>
        <row r="848">
          <cell r="R848">
            <v>10983019</v>
          </cell>
          <cell r="AB848">
            <v>3.5</v>
          </cell>
        </row>
        <row r="849">
          <cell r="R849">
            <v>10991024</v>
          </cell>
          <cell r="AB849">
            <v>2</v>
          </cell>
        </row>
        <row r="850">
          <cell r="R850">
            <v>10991046</v>
          </cell>
          <cell r="AB850">
            <v>1.5</v>
          </cell>
        </row>
        <row r="851">
          <cell r="R851">
            <v>10992002</v>
          </cell>
          <cell r="AB851">
            <v>1.5</v>
          </cell>
        </row>
        <row r="852">
          <cell r="R852">
            <v>10965230</v>
          </cell>
          <cell r="AB852">
            <v>10</v>
          </cell>
        </row>
        <row r="853">
          <cell r="R853">
            <v>10972004</v>
          </cell>
          <cell r="AB853">
            <v>5.5</v>
          </cell>
        </row>
        <row r="854">
          <cell r="R854">
            <v>10991007</v>
          </cell>
          <cell r="AB854">
            <v>6</v>
          </cell>
        </row>
        <row r="855">
          <cell r="R855">
            <v>10961214</v>
          </cell>
          <cell r="AB855">
            <v>1</v>
          </cell>
        </row>
        <row r="856">
          <cell r="R856">
            <v>10963105</v>
          </cell>
          <cell r="AB856">
            <v>2.5</v>
          </cell>
        </row>
        <row r="857">
          <cell r="R857">
            <v>10964050</v>
          </cell>
          <cell r="AB857">
            <v>4.5</v>
          </cell>
        </row>
        <row r="858">
          <cell r="R858">
            <v>10985008</v>
          </cell>
          <cell r="AB858">
            <v>2</v>
          </cell>
        </row>
        <row r="859">
          <cell r="R859">
            <v>10961038</v>
          </cell>
          <cell r="AB859">
            <v>4</v>
          </cell>
        </row>
        <row r="860">
          <cell r="R860">
            <v>10961065</v>
          </cell>
          <cell r="AB860">
            <v>3.5</v>
          </cell>
        </row>
        <row r="861">
          <cell r="R861">
            <v>10961067</v>
          </cell>
          <cell r="AB861">
            <v>2.5</v>
          </cell>
        </row>
        <row r="862">
          <cell r="R862">
            <v>10961128</v>
          </cell>
          <cell r="AB862">
            <v>3</v>
          </cell>
        </row>
        <row r="863">
          <cell r="R863">
            <v>10961137</v>
          </cell>
          <cell r="AB863">
            <v>3</v>
          </cell>
        </row>
        <row r="864">
          <cell r="R864">
            <v>10964037</v>
          </cell>
          <cell r="AB864">
            <v>3</v>
          </cell>
        </row>
        <row r="865">
          <cell r="R865">
            <v>10971275</v>
          </cell>
          <cell r="AB865">
            <v>3.5</v>
          </cell>
        </row>
        <row r="866">
          <cell r="R866">
            <v>10962060</v>
          </cell>
          <cell r="AB866">
            <v>3</v>
          </cell>
        </row>
        <row r="867">
          <cell r="R867">
            <v>10961001</v>
          </cell>
          <cell r="AB867">
            <v>8</v>
          </cell>
        </row>
        <row r="868">
          <cell r="R868">
            <v>10964008</v>
          </cell>
          <cell r="AB868">
            <v>6</v>
          </cell>
        </row>
        <row r="869">
          <cell r="R869">
            <v>10962016</v>
          </cell>
          <cell r="AB869">
            <v>2.5</v>
          </cell>
        </row>
        <row r="870">
          <cell r="R870">
            <v>10965036</v>
          </cell>
          <cell r="AB870">
            <v>0.5</v>
          </cell>
        </row>
        <row r="871">
          <cell r="R871">
            <v>10963100</v>
          </cell>
          <cell r="AB871">
            <v>5.5</v>
          </cell>
        </row>
        <row r="872">
          <cell r="R872">
            <v>10965045</v>
          </cell>
          <cell r="AB872">
            <v>4.5</v>
          </cell>
        </row>
        <row r="873">
          <cell r="R873">
            <v>10971062</v>
          </cell>
          <cell r="AB873">
            <v>4.5</v>
          </cell>
        </row>
        <row r="874">
          <cell r="R874">
            <v>10974086</v>
          </cell>
          <cell r="AB874">
            <v>6.5</v>
          </cell>
        </row>
        <row r="875">
          <cell r="R875">
            <v>10991038</v>
          </cell>
          <cell r="AB875">
            <v>3</v>
          </cell>
        </row>
        <row r="876">
          <cell r="R876">
            <v>10961192</v>
          </cell>
          <cell r="AB876">
            <v>4.5</v>
          </cell>
        </row>
        <row r="877">
          <cell r="R877">
            <v>10962018</v>
          </cell>
          <cell r="AB877">
            <v>1.5</v>
          </cell>
        </row>
        <row r="878">
          <cell r="R878">
            <v>10965022</v>
          </cell>
          <cell r="AB878">
            <v>3.5</v>
          </cell>
        </row>
        <row r="879">
          <cell r="R879">
            <v>10974002</v>
          </cell>
          <cell r="AB879">
            <v>3.5</v>
          </cell>
        </row>
        <row r="880">
          <cell r="R880">
            <v>10962008</v>
          </cell>
          <cell r="AB880">
            <v>3</v>
          </cell>
        </row>
        <row r="881">
          <cell r="R881">
            <v>10962093</v>
          </cell>
          <cell r="AB881">
            <v>10</v>
          </cell>
        </row>
        <row r="882">
          <cell r="R882">
            <v>10962109</v>
          </cell>
          <cell r="AB882">
            <v>9.5</v>
          </cell>
        </row>
        <row r="883">
          <cell r="R883">
            <v>10962096</v>
          </cell>
          <cell r="AB883">
            <v>2</v>
          </cell>
        </row>
        <row r="884">
          <cell r="R884">
            <v>10983014</v>
          </cell>
          <cell r="AB884">
            <v>1.5</v>
          </cell>
        </row>
        <row r="885">
          <cell r="R885">
            <v>10961017</v>
          </cell>
          <cell r="AB885">
            <v>2</v>
          </cell>
        </row>
        <row r="886">
          <cell r="R886">
            <v>10961041</v>
          </cell>
          <cell r="AB886">
            <v>3.5</v>
          </cell>
        </row>
        <row r="887">
          <cell r="R887">
            <v>10962013</v>
          </cell>
          <cell r="AB887">
            <v>1.5</v>
          </cell>
        </row>
        <row r="888">
          <cell r="R888">
            <v>10962092</v>
          </cell>
          <cell r="AB888">
            <v>2</v>
          </cell>
        </row>
        <row r="889">
          <cell r="R889">
            <v>10962100</v>
          </cell>
          <cell r="AB889">
            <v>2.5</v>
          </cell>
        </row>
        <row r="890">
          <cell r="R890">
            <v>10963001</v>
          </cell>
          <cell r="AB890">
            <v>2</v>
          </cell>
        </row>
        <row r="891">
          <cell r="R891">
            <v>10963012</v>
          </cell>
          <cell r="AB891">
            <v>4</v>
          </cell>
        </row>
        <row r="892">
          <cell r="R892">
            <v>10963019</v>
          </cell>
          <cell r="AB892">
            <v>3</v>
          </cell>
        </row>
        <row r="893">
          <cell r="R893">
            <v>10965205</v>
          </cell>
          <cell r="AB893">
            <v>2.5</v>
          </cell>
        </row>
        <row r="894">
          <cell r="R894">
            <v>10971214</v>
          </cell>
          <cell r="AB894">
            <v>2.5</v>
          </cell>
        </row>
        <row r="895">
          <cell r="R895">
            <v>10971217</v>
          </cell>
          <cell r="AB895">
            <v>2.5</v>
          </cell>
        </row>
        <row r="896">
          <cell r="R896">
            <v>10971357</v>
          </cell>
          <cell r="AB896">
            <v>1.5</v>
          </cell>
        </row>
        <row r="897">
          <cell r="R897">
            <v>10971371</v>
          </cell>
          <cell r="AB897">
            <v>1.5</v>
          </cell>
        </row>
        <row r="898">
          <cell r="R898">
            <v>10973002</v>
          </cell>
          <cell r="AB898">
            <v>2.5</v>
          </cell>
        </row>
        <row r="899">
          <cell r="R899">
            <v>10974018</v>
          </cell>
          <cell r="AB899">
            <v>2</v>
          </cell>
        </row>
        <row r="900">
          <cell r="R900">
            <v>10977001</v>
          </cell>
          <cell r="AB900">
            <v>1</v>
          </cell>
        </row>
        <row r="901">
          <cell r="R901">
            <v>10983009</v>
          </cell>
          <cell r="AB901">
            <v>2</v>
          </cell>
        </row>
        <row r="902">
          <cell r="R902">
            <v>10985023</v>
          </cell>
          <cell r="AB902">
            <v>1.5</v>
          </cell>
        </row>
        <row r="903">
          <cell r="R903">
            <v>10963013</v>
          </cell>
          <cell r="AB903">
            <v>1.5</v>
          </cell>
        </row>
        <row r="904">
          <cell r="R904">
            <v>10983043</v>
          </cell>
          <cell r="AB904">
            <v>2</v>
          </cell>
        </row>
        <row r="905">
          <cell r="R905">
            <v>11011018</v>
          </cell>
          <cell r="AB905">
            <v>6</v>
          </cell>
        </row>
        <row r="906">
          <cell r="R906">
            <v>11011312</v>
          </cell>
          <cell r="AB906">
            <v>4.5</v>
          </cell>
        </row>
        <row r="907">
          <cell r="R907">
            <v>11014006</v>
          </cell>
          <cell r="AB907">
            <v>17</v>
          </cell>
        </row>
        <row r="908">
          <cell r="R908">
            <v>11021202</v>
          </cell>
          <cell r="AB908">
            <v>11</v>
          </cell>
        </row>
        <row r="909">
          <cell r="R909">
            <v>11036048</v>
          </cell>
          <cell r="AB909">
            <v>2.5</v>
          </cell>
        </row>
        <row r="910">
          <cell r="R910">
            <v>11011141</v>
          </cell>
          <cell r="AB910">
            <v>1.5</v>
          </cell>
        </row>
        <row r="911">
          <cell r="R911">
            <v>11011140</v>
          </cell>
          <cell r="AB911">
            <v>7</v>
          </cell>
        </row>
        <row r="912">
          <cell r="R912">
            <v>11023003</v>
          </cell>
          <cell r="AB912">
            <v>13</v>
          </cell>
        </row>
        <row r="913">
          <cell r="R913">
            <v>11011099</v>
          </cell>
          <cell r="AB913">
            <v>1</v>
          </cell>
        </row>
        <row r="914">
          <cell r="R914">
            <v>11014023</v>
          </cell>
          <cell r="AB914">
            <v>2</v>
          </cell>
        </row>
        <row r="915">
          <cell r="R915">
            <v>11023014</v>
          </cell>
          <cell r="AB915">
            <v>4.5</v>
          </cell>
        </row>
        <row r="916">
          <cell r="R916">
            <v>11033002</v>
          </cell>
          <cell r="AB916">
            <v>3.5</v>
          </cell>
        </row>
        <row r="917">
          <cell r="R917">
            <v>11011002</v>
          </cell>
          <cell r="AB917">
            <v>2.5</v>
          </cell>
        </row>
        <row r="918">
          <cell r="R918">
            <v>11011023</v>
          </cell>
          <cell r="AB918">
            <v>3</v>
          </cell>
        </row>
        <row r="919">
          <cell r="R919">
            <v>11016014</v>
          </cell>
          <cell r="AB919">
            <v>1.5</v>
          </cell>
        </row>
        <row r="920">
          <cell r="R920">
            <v>11021018</v>
          </cell>
          <cell r="AB920">
            <v>2.5</v>
          </cell>
        </row>
        <row r="921">
          <cell r="R921">
            <v>11021023</v>
          </cell>
          <cell r="AB921">
            <v>3</v>
          </cell>
        </row>
        <row r="922">
          <cell r="R922">
            <v>11021216</v>
          </cell>
          <cell r="AB922">
            <v>3</v>
          </cell>
        </row>
        <row r="923">
          <cell r="R923">
            <v>11021277</v>
          </cell>
          <cell r="AB923">
            <v>2.5</v>
          </cell>
        </row>
        <row r="924">
          <cell r="R924">
            <v>11023007</v>
          </cell>
          <cell r="AB924">
            <v>2</v>
          </cell>
        </row>
        <row r="925">
          <cell r="R925">
            <v>11023011</v>
          </cell>
          <cell r="AB925">
            <v>2.5</v>
          </cell>
        </row>
        <row r="926">
          <cell r="R926">
            <v>11024001</v>
          </cell>
          <cell r="AB926">
            <v>3.5</v>
          </cell>
        </row>
        <row r="927">
          <cell r="R927">
            <v>11024006</v>
          </cell>
          <cell r="AB927">
            <v>2.5</v>
          </cell>
        </row>
        <row r="928">
          <cell r="R928">
            <v>11024008</v>
          </cell>
          <cell r="AB928">
            <v>1.5</v>
          </cell>
        </row>
        <row r="929">
          <cell r="R929">
            <v>11031053</v>
          </cell>
          <cell r="AB929">
            <v>2.5</v>
          </cell>
        </row>
        <row r="930">
          <cell r="R930">
            <v>11035001</v>
          </cell>
          <cell r="AB930">
            <v>3</v>
          </cell>
        </row>
        <row r="931">
          <cell r="R931">
            <v>11035002</v>
          </cell>
          <cell r="AB931">
            <v>3</v>
          </cell>
        </row>
        <row r="932">
          <cell r="R932">
            <v>11036002</v>
          </cell>
          <cell r="AB932">
            <v>2</v>
          </cell>
        </row>
        <row r="933">
          <cell r="R933">
            <v>11021008</v>
          </cell>
          <cell r="AB933">
            <v>2.5</v>
          </cell>
        </row>
        <row r="934">
          <cell r="R934">
            <v>11033009</v>
          </cell>
          <cell r="AB934">
            <v>2.5</v>
          </cell>
        </row>
        <row r="935">
          <cell r="R935">
            <v>10961265</v>
          </cell>
          <cell r="AB935">
            <v>3</v>
          </cell>
        </row>
        <row r="936">
          <cell r="R936">
            <v>11045023</v>
          </cell>
          <cell r="AB936">
            <v>1</v>
          </cell>
        </row>
        <row r="937">
          <cell r="R937">
            <v>10961264</v>
          </cell>
          <cell r="AB937">
            <v>2.5</v>
          </cell>
        </row>
        <row r="938">
          <cell r="R938">
            <v>10972036</v>
          </cell>
          <cell r="AB938">
            <v>3.5</v>
          </cell>
        </row>
        <row r="939">
          <cell r="R939">
            <v>11045005</v>
          </cell>
          <cell r="AB939">
            <v>3.5</v>
          </cell>
        </row>
        <row r="940">
          <cell r="R940">
            <v>11045012</v>
          </cell>
          <cell r="AB940">
            <v>8.5</v>
          </cell>
        </row>
        <row r="941">
          <cell r="R941">
            <v>11046014</v>
          </cell>
          <cell r="AB941">
            <v>3.5</v>
          </cell>
        </row>
        <row r="942">
          <cell r="R942">
            <v>11045003</v>
          </cell>
          <cell r="AB942">
            <v>1.5</v>
          </cell>
        </row>
        <row r="943">
          <cell r="R943">
            <v>11045006</v>
          </cell>
          <cell r="AB943">
            <v>2</v>
          </cell>
        </row>
        <row r="944">
          <cell r="R944">
            <v>11045025</v>
          </cell>
          <cell r="AB944">
            <v>3.5</v>
          </cell>
        </row>
        <row r="945">
          <cell r="R945">
            <v>11045070</v>
          </cell>
          <cell r="AB945">
            <v>1.5</v>
          </cell>
        </row>
        <row r="946">
          <cell r="R946">
            <v>11046001</v>
          </cell>
          <cell r="AB946">
            <v>2</v>
          </cell>
        </row>
        <row r="947">
          <cell r="R947">
            <v>11046096</v>
          </cell>
          <cell r="AB947">
            <v>2</v>
          </cell>
        </row>
        <row r="948">
          <cell r="R948">
            <v>11045009</v>
          </cell>
          <cell r="AB948">
            <v>2.5</v>
          </cell>
        </row>
        <row r="949">
          <cell r="R949">
            <v>11045017</v>
          </cell>
          <cell r="AB949">
            <v>2</v>
          </cell>
        </row>
        <row r="950">
          <cell r="R950">
            <v>11046002</v>
          </cell>
          <cell r="AB950">
            <v>1.5</v>
          </cell>
        </row>
        <row r="951">
          <cell r="R951">
            <v>11043094</v>
          </cell>
          <cell r="AB951">
            <v>17.5</v>
          </cell>
        </row>
        <row r="952">
          <cell r="R952">
            <v>11273680</v>
          </cell>
          <cell r="AB952">
            <v>4</v>
          </cell>
        </row>
        <row r="953">
          <cell r="R953">
            <v>11227010</v>
          </cell>
          <cell r="AB953">
            <v>3</v>
          </cell>
        </row>
        <row r="954">
          <cell r="R954">
            <v>11044078</v>
          </cell>
          <cell r="AB954">
            <v>3</v>
          </cell>
        </row>
        <row r="955">
          <cell r="R955">
            <v>11046034</v>
          </cell>
          <cell r="AB955">
            <v>3.5</v>
          </cell>
        </row>
        <row r="956">
          <cell r="R956">
            <v>11043080</v>
          </cell>
          <cell r="AB956">
            <v>3</v>
          </cell>
        </row>
        <row r="957">
          <cell r="R957">
            <v>11044079</v>
          </cell>
          <cell r="AB957">
            <v>7.5</v>
          </cell>
        </row>
        <row r="958">
          <cell r="R958">
            <v>11046019</v>
          </cell>
          <cell r="AB958">
            <v>3.5</v>
          </cell>
        </row>
        <row r="959">
          <cell r="R959">
            <v>11046058</v>
          </cell>
          <cell r="AB959">
            <v>2</v>
          </cell>
        </row>
        <row r="960">
          <cell r="R960">
            <v>11046072</v>
          </cell>
          <cell r="AB960">
            <v>1</v>
          </cell>
        </row>
        <row r="961">
          <cell r="R961">
            <v>11071040</v>
          </cell>
          <cell r="AB961">
            <v>2.5</v>
          </cell>
        </row>
        <row r="962">
          <cell r="R962">
            <v>11041001</v>
          </cell>
          <cell r="AB962">
            <v>10</v>
          </cell>
        </row>
        <row r="963">
          <cell r="R963">
            <v>11041137</v>
          </cell>
          <cell r="AB963">
            <v>9</v>
          </cell>
        </row>
        <row r="964">
          <cell r="R964">
            <v>11043012</v>
          </cell>
          <cell r="AB964">
            <v>13</v>
          </cell>
        </row>
        <row r="965">
          <cell r="R965">
            <v>11043020</v>
          </cell>
          <cell r="AB965">
            <v>2.5</v>
          </cell>
        </row>
        <row r="966">
          <cell r="R966">
            <v>11046040</v>
          </cell>
          <cell r="AB966">
            <v>2.5</v>
          </cell>
        </row>
        <row r="967">
          <cell r="R967">
            <v>11031057</v>
          </cell>
          <cell r="AB967">
            <v>2.5</v>
          </cell>
        </row>
        <row r="968">
          <cell r="R968">
            <v>11043016</v>
          </cell>
          <cell r="AB968">
            <v>1</v>
          </cell>
        </row>
        <row r="969">
          <cell r="R969">
            <v>11041075</v>
          </cell>
          <cell r="AB969">
            <v>1.5</v>
          </cell>
        </row>
        <row r="970">
          <cell r="R970">
            <v>11041145</v>
          </cell>
          <cell r="AB970">
            <v>2</v>
          </cell>
        </row>
        <row r="971">
          <cell r="R971">
            <v>11042020</v>
          </cell>
          <cell r="AB971">
            <v>4</v>
          </cell>
        </row>
        <row r="972">
          <cell r="R972">
            <v>11043003</v>
          </cell>
          <cell r="AB972">
            <v>1.5</v>
          </cell>
        </row>
        <row r="973">
          <cell r="R973">
            <v>11043026</v>
          </cell>
          <cell r="AB973">
            <v>1.5</v>
          </cell>
        </row>
        <row r="974">
          <cell r="R974">
            <v>11043133</v>
          </cell>
          <cell r="AB974">
            <v>2.5</v>
          </cell>
        </row>
        <row r="975">
          <cell r="R975">
            <v>11044010</v>
          </cell>
          <cell r="AB975">
            <v>1.5</v>
          </cell>
        </row>
        <row r="976">
          <cell r="R976">
            <v>11044028</v>
          </cell>
          <cell r="AB976">
            <v>1.5</v>
          </cell>
        </row>
        <row r="977">
          <cell r="R977">
            <v>11044032</v>
          </cell>
          <cell r="AB977">
            <v>2.5</v>
          </cell>
        </row>
        <row r="978">
          <cell r="R978">
            <v>11041002</v>
          </cell>
          <cell r="AB978">
            <v>1.5</v>
          </cell>
        </row>
        <row r="979">
          <cell r="R979">
            <v>11011071</v>
          </cell>
          <cell r="AB979">
            <v>4.5</v>
          </cell>
        </row>
        <row r="980">
          <cell r="R980">
            <v>11011202</v>
          </cell>
          <cell r="AB980">
            <v>1.5</v>
          </cell>
        </row>
        <row r="981">
          <cell r="R981">
            <v>11013004</v>
          </cell>
          <cell r="AB981">
            <v>2.5</v>
          </cell>
        </row>
        <row r="982">
          <cell r="R982">
            <v>11016013</v>
          </cell>
          <cell r="AB982">
            <v>1.5</v>
          </cell>
        </row>
        <row r="983">
          <cell r="R983">
            <v>11021124</v>
          </cell>
          <cell r="AB983">
            <v>2.5</v>
          </cell>
        </row>
        <row r="984">
          <cell r="R984">
            <v>11021401</v>
          </cell>
          <cell r="AB984">
            <v>2.5</v>
          </cell>
        </row>
        <row r="985">
          <cell r="R985">
            <v>11022019</v>
          </cell>
          <cell r="AB985">
            <v>2</v>
          </cell>
        </row>
        <row r="986">
          <cell r="R986">
            <v>11023010</v>
          </cell>
          <cell r="AB986">
            <v>2.5</v>
          </cell>
        </row>
        <row r="987">
          <cell r="R987">
            <v>11031001</v>
          </cell>
          <cell r="AB987">
            <v>3</v>
          </cell>
        </row>
        <row r="988">
          <cell r="R988">
            <v>11031008</v>
          </cell>
          <cell r="AB988">
            <v>1</v>
          </cell>
        </row>
        <row r="989">
          <cell r="R989">
            <v>11032003</v>
          </cell>
          <cell r="AB989">
            <v>1.5</v>
          </cell>
        </row>
        <row r="990">
          <cell r="R990">
            <v>11032005</v>
          </cell>
          <cell r="AB990">
            <v>3.5</v>
          </cell>
        </row>
        <row r="991">
          <cell r="R991">
            <v>11036007</v>
          </cell>
          <cell r="AB991">
            <v>3.5</v>
          </cell>
        </row>
        <row r="992">
          <cell r="R992">
            <v>11051030</v>
          </cell>
          <cell r="AB992">
            <v>3</v>
          </cell>
        </row>
        <row r="993">
          <cell r="R993">
            <v>11017010</v>
          </cell>
          <cell r="AB993">
            <v>2</v>
          </cell>
        </row>
        <row r="994">
          <cell r="R994">
            <v>11023001</v>
          </cell>
          <cell r="AB994">
            <v>1.5</v>
          </cell>
        </row>
        <row r="995">
          <cell r="R995">
            <v>10833201</v>
          </cell>
          <cell r="AB995">
            <v>0.5</v>
          </cell>
        </row>
        <row r="996">
          <cell r="R996">
            <v>10845406</v>
          </cell>
          <cell r="AB996">
            <v>4.5</v>
          </cell>
        </row>
        <row r="997">
          <cell r="R997">
            <v>10822157</v>
          </cell>
          <cell r="AB997">
            <v>3</v>
          </cell>
        </row>
        <row r="998">
          <cell r="R998">
            <v>10833221</v>
          </cell>
          <cell r="AB998">
            <v>4</v>
          </cell>
        </row>
        <row r="999">
          <cell r="R999">
            <v>10835506</v>
          </cell>
          <cell r="AB999">
            <v>4.5</v>
          </cell>
        </row>
        <row r="1000">
          <cell r="R1000">
            <v>10844303</v>
          </cell>
          <cell r="AB1000">
            <v>2.5</v>
          </cell>
        </row>
        <row r="1001">
          <cell r="R1001">
            <v>10801003</v>
          </cell>
          <cell r="AB1001">
            <v>6.5</v>
          </cell>
        </row>
        <row r="1002">
          <cell r="R1002">
            <v>10833207</v>
          </cell>
          <cell r="AB1002">
            <v>4.5</v>
          </cell>
        </row>
        <row r="1003">
          <cell r="R1003">
            <v>10836202</v>
          </cell>
          <cell r="AB1003">
            <v>6</v>
          </cell>
        </row>
        <row r="1004">
          <cell r="R1004">
            <v>10850008</v>
          </cell>
          <cell r="AB1004">
            <v>3</v>
          </cell>
        </row>
        <row r="1005">
          <cell r="R1005">
            <v>10850010</v>
          </cell>
          <cell r="AB1005">
            <v>7</v>
          </cell>
        </row>
        <row r="1006">
          <cell r="R1006">
            <v>10866666</v>
          </cell>
          <cell r="AB1006">
            <v>5.5</v>
          </cell>
        </row>
        <row r="1007">
          <cell r="R1007">
            <v>10846513</v>
          </cell>
          <cell r="AB1007">
            <v>2.5</v>
          </cell>
        </row>
        <row r="1008">
          <cell r="R1008">
            <v>10854201</v>
          </cell>
          <cell r="AB1008">
            <v>2.5</v>
          </cell>
        </row>
        <row r="1009">
          <cell r="R1009">
            <v>10820703</v>
          </cell>
          <cell r="AB1009">
            <v>4.5</v>
          </cell>
        </row>
        <row r="1010">
          <cell r="R1010">
            <v>10823706</v>
          </cell>
          <cell r="AB1010">
            <v>3</v>
          </cell>
        </row>
        <row r="1011">
          <cell r="R1011">
            <v>10850516</v>
          </cell>
          <cell r="AB1011">
            <v>3</v>
          </cell>
        </row>
        <row r="1012">
          <cell r="R1012">
            <v>10851004</v>
          </cell>
          <cell r="AB1012">
            <v>5.5</v>
          </cell>
        </row>
        <row r="1013">
          <cell r="R1013">
            <v>10813004</v>
          </cell>
          <cell r="AB1013">
            <v>2</v>
          </cell>
        </row>
        <row r="1014">
          <cell r="R1014">
            <v>10821703</v>
          </cell>
          <cell r="AB1014">
            <v>4.5</v>
          </cell>
        </row>
        <row r="1015">
          <cell r="R1015">
            <v>10836310</v>
          </cell>
          <cell r="AB1015">
            <v>4.5</v>
          </cell>
        </row>
        <row r="1016">
          <cell r="R1016">
            <v>10836315</v>
          </cell>
          <cell r="AB1016">
            <v>3</v>
          </cell>
        </row>
        <row r="1017">
          <cell r="R1017">
            <v>10841302</v>
          </cell>
          <cell r="AB1017">
            <v>4</v>
          </cell>
        </row>
        <row r="1018">
          <cell r="R1018">
            <v>10843301</v>
          </cell>
          <cell r="AB1018">
            <v>2.5</v>
          </cell>
        </row>
        <row r="1019">
          <cell r="R1019">
            <v>10843302</v>
          </cell>
          <cell r="AB1019">
            <v>4</v>
          </cell>
        </row>
        <row r="1020">
          <cell r="R1020">
            <v>10851002</v>
          </cell>
          <cell r="AB1020">
            <v>4.5</v>
          </cell>
        </row>
        <row r="1021">
          <cell r="R1021">
            <v>10860008</v>
          </cell>
          <cell r="AB1021">
            <v>2</v>
          </cell>
        </row>
        <row r="1022">
          <cell r="R1022">
            <v>10862002</v>
          </cell>
          <cell r="AB1022">
            <v>3</v>
          </cell>
        </row>
        <row r="1023">
          <cell r="R1023">
            <v>10822006</v>
          </cell>
          <cell r="AB1023">
            <v>2.5</v>
          </cell>
        </row>
        <row r="1024">
          <cell r="R1024">
            <v>10850501</v>
          </cell>
          <cell r="AB1024">
            <v>1.5</v>
          </cell>
        </row>
        <row r="1025">
          <cell r="R1025">
            <v>10811009</v>
          </cell>
          <cell r="AB1025">
            <v>2.5</v>
          </cell>
        </row>
        <row r="1026">
          <cell r="R1026">
            <v>10811010</v>
          </cell>
          <cell r="AB1026">
            <v>3.5</v>
          </cell>
        </row>
        <row r="1027">
          <cell r="R1027">
            <v>10822002</v>
          </cell>
          <cell r="AB1027">
            <v>5.5</v>
          </cell>
        </row>
        <row r="1028">
          <cell r="R1028">
            <v>10851704</v>
          </cell>
          <cell r="AB1028">
            <v>3.5</v>
          </cell>
        </row>
        <row r="1029">
          <cell r="R1029">
            <v>10880001</v>
          </cell>
          <cell r="AB1029">
            <v>9</v>
          </cell>
        </row>
        <row r="1030">
          <cell r="R1030">
            <v>10810069</v>
          </cell>
          <cell r="AB1030">
            <v>3.5</v>
          </cell>
        </row>
        <row r="1031">
          <cell r="R1031">
            <v>10824004</v>
          </cell>
          <cell r="AB1031">
            <v>3.5</v>
          </cell>
        </row>
        <row r="1032">
          <cell r="R1032">
            <v>10851042</v>
          </cell>
          <cell r="AB1032">
            <v>1.5</v>
          </cell>
        </row>
        <row r="1033">
          <cell r="R1033">
            <v>10881029</v>
          </cell>
          <cell r="AB1033">
            <v>3.5</v>
          </cell>
        </row>
        <row r="1034">
          <cell r="R1034">
            <v>10850510</v>
          </cell>
          <cell r="AB1034">
            <v>6.5</v>
          </cell>
        </row>
        <row r="1035">
          <cell r="R1035">
            <v>10870001</v>
          </cell>
          <cell r="AB1035">
            <v>9.5</v>
          </cell>
        </row>
        <row r="1036">
          <cell r="R1036">
            <v>10832713</v>
          </cell>
          <cell r="AB1036">
            <v>4.5</v>
          </cell>
        </row>
        <row r="1037">
          <cell r="R1037">
            <v>10832704</v>
          </cell>
          <cell r="AB1037">
            <v>3</v>
          </cell>
        </row>
        <row r="1038">
          <cell r="R1038">
            <v>10851701</v>
          </cell>
          <cell r="AB1038">
            <v>3</v>
          </cell>
        </row>
        <row r="1039">
          <cell r="R1039">
            <v>10852706</v>
          </cell>
          <cell r="AB1039">
            <v>9</v>
          </cell>
        </row>
        <row r="1040">
          <cell r="R1040">
            <v>10854701</v>
          </cell>
          <cell r="AB1040">
            <v>2</v>
          </cell>
        </row>
        <row r="1041">
          <cell r="R1041">
            <v>10811708</v>
          </cell>
          <cell r="AB1041">
            <v>3.5</v>
          </cell>
        </row>
        <row r="1042">
          <cell r="R1042">
            <v>10830705</v>
          </cell>
          <cell r="AB1042">
            <v>2.5</v>
          </cell>
        </row>
        <row r="1043">
          <cell r="R1043">
            <v>10852715</v>
          </cell>
          <cell r="AB1043">
            <v>1.5</v>
          </cell>
        </row>
        <row r="1044">
          <cell r="R1044">
            <v>10852719</v>
          </cell>
          <cell r="AB1044">
            <v>2.5</v>
          </cell>
        </row>
        <row r="1045">
          <cell r="R1045">
            <v>10812704</v>
          </cell>
          <cell r="AB1045">
            <v>5</v>
          </cell>
        </row>
        <row r="1046">
          <cell r="R1046">
            <v>10832705</v>
          </cell>
          <cell r="AB1046">
            <v>4.5</v>
          </cell>
        </row>
        <row r="1047">
          <cell r="R1047">
            <v>10811710</v>
          </cell>
          <cell r="AB1047">
            <v>3.5</v>
          </cell>
        </row>
        <row r="1048">
          <cell r="R1048">
            <v>10841020</v>
          </cell>
          <cell r="AB1048">
            <v>2.5</v>
          </cell>
        </row>
        <row r="1049">
          <cell r="R1049">
            <v>10850715</v>
          </cell>
          <cell r="AB1049">
            <v>2.5</v>
          </cell>
        </row>
        <row r="1050">
          <cell r="R1050">
            <v>10811709</v>
          </cell>
          <cell r="AB1050">
            <v>1.5</v>
          </cell>
        </row>
        <row r="1051">
          <cell r="R1051">
            <v>10831005</v>
          </cell>
          <cell r="AB1051">
            <v>2.5</v>
          </cell>
        </row>
        <row r="1052">
          <cell r="R1052">
            <v>10991050</v>
          </cell>
          <cell r="AB1052">
            <v>2.5</v>
          </cell>
        </row>
        <row r="1053">
          <cell r="R1053">
            <v>10845414</v>
          </cell>
          <cell r="AB1053">
            <v>1</v>
          </cell>
        </row>
        <row r="1054">
          <cell r="R1054">
            <v>10850503</v>
          </cell>
          <cell r="AB1054">
            <v>2.5</v>
          </cell>
        </row>
        <row r="1055">
          <cell r="R1055">
            <v>10813006</v>
          </cell>
          <cell r="AB1055">
            <v>1.5</v>
          </cell>
        </row>
        <row r="1056">
          <cell r="R1056">
            <v>10850013</v>
          </cell>
          <cell r="AB1056">
            <v>3</v>
          </cell>
        </row>
        <row r="1057">
          <cell r="R1057">
            <v>10810035</v>
          </cell>
          <cell r="AB1057">
            <v>2.5</v>
          </cell>
        </row>
        <row r="1058">
          <cell r="R1058">
            <v>10821704</v>
          </cell>
          <cell r="AB1058">
            <v>1.5</v>
          </cell>
        </row>
        <row r="1059">
          <cell r="R1059">
            <v>10836305</v>
          </cell>
          <cell r="AB1059">
            <v>4</v>
          </cell>
        </row>
        <row r="1060">
          <cell r="R1060">
            <v>10841002</v>
          </cell>
          <cell r="AB1060">
            <v>2.5</v>
          </cell>
        </row>
        <row r="1061">
          <cell r="R1061">
            <v>10841203</v>
          </cell>
          <cell r="AB1061">
            <v>2.5</v>
          </cell>
        </row>
        <row r="1062">
          <cell r="R1062">
            <v>10850002</v>
          </cell>
          <cell r="AB1062">
            <v>1</v>
          </cell>
        </row>
        <row r="1063">
          <cell r="R1063">
            <v>10850011</v>
          </cell>
          <cell r="AB1063">
            <v>1.5</v>
          </cell>
        </row>
        <row r="1064">
          <cell r="R1064">
            <v>10850017</v>
          </cell>
          <cell r="AB1064">
            <v>1.5</v>
          </cell>
        </row>
        <row r="1065">
          <cell r="R1065">
            <v>10853101</v>
          </cell>
          <cell r="AB1065">
            <v>3</v>
          </cell>
        </row>
        <row r="1066">
          <cell r="R1066">
            <v>10853119</v>
          </cell>
          <cell r="AB1066">
            <v>2</v>
          </cell>
        </row>
        <row r="1067">
          <cell r="R1067">
            <v>10853203</v>
          </cell>
          <cell r="AB1067">
            <v>2</v>
          </cell>
        </row>
        <row r="1068">
          <cell r="R1068">
            <v>10854401</v>
          </cell>
          <cell r="AB1068">
            <v>4</v>
          </cell>
        </row>
        <row r="1069">
          <cell r="R1069">
            <v>10811703</v>
          </cell>
          <cell r="AB1069">
            <v>1.5</v>
          </cell>
        </row>
        <row r="1070">
          <cell r="R1070">
            <v>10812701</v>
          </cell>
          <cell r="AB1070">
            <v>2</v>
          </cell>
        </row>
        <row r="1071">
          <cell r="R1071">
            <v>10853201</v>
          </cell>
          <cell r="AB1071">
            <v>2.5</v>
          </cell>
        </row>
        <row r="1072">
          <cell r="R1072">
            <v>11320462</v>
          </cell>
          <cell r="AB1072">
            <v>4.5</v>
          </cell>
        </row>
        <row r="1073">
          <cell r="R1073">
            <v>11328009</v>
          </cell>
          <cell r="AB1073">
            <v>3.5</v>
          </cell>
        </row>
        <row r="1074">
          <cell r="R1074">
            <v>11320358</v>
          </cell>
          <cell r="AB1074">
            <v>7.5</v>
          </cell>
        </row>
        <row r="1075">
          <cell r="R1075">
            <v>11320411</v>
          </cell>
          <cell r="AB1075">
            <v>3</v>
          </cell>
        </row>
        <row r="1076">
          <cell r="R1076">
            <v>11320612</v>
          </cell>
          <cell r="AB1076">
            <v>8.5</v>
          </cell>
        </row>
        <row r="1077">
          <cell r="R1077">
            <v>11321010</v>
          </cell>
          <cell r="AB1077">
            <v>3.5</v>
          </cell>
        </row>
        <row r="1078">
          <cell r="R1078">
            <v>11324011</v>
          </cell>
          <cell r="AB1078">
            <v>3.5</v>
          </cell>
        </row>
        <row r="1079">
          <cell r="R1079">
            <v>11324013</v>
          </cell>
          <cell r="AB1079">
            <v>4.5</v>
          </cell>
        </row>
        <row r="1080">
          <cell r="R1080">
            <v>11324042</v>
          </cell>
          <cell r="AB1080">
            <v>3.5</v>
          </cell>
        </row>
        <row r="1081">
          <cell r="R1081">
            <v>11330008</v>
          </cell>
          <cell r="AB1081">
            <v>3</v>
          </cell>
        </row>
        <row r="1082">
          <cell r="R1082">
            <v>11320289</v>
          </cell>
          <cell r="AB1082">
            <v>4</v>
          </cell>
        </row>
        <row r="1083">
          <cell r="R1083">
            <v>11324221</v>
          </cell>
          <cell r="AB1083">
            <v>1.5</v>
          </cell>
        </row>
        <row r="1084">
          <cell r="R1084">
            <v>11328283</v>
          </cell>
          <cell r="AB1084">
            <v>6</v>
          </cell>
        </row>
        <row r="1085">
          <cell r="R1085">
            <v>11324224</v>
          </cell>
          <cell r="AB1085">
            <v>2</v>
          </cell>
        </row>
        <row r="1086">
          <cell r="R1086">
            <v>11322584</v>
          </cell>
          <cell r="AB1086">
            <v>2.5</v>
          </cell>
        </row>
        <row r="1087">
          <cell r="R1087">
            <v>11322003</v>
          </cell>
          <cell r="AB1087">
            <v>4</v>
          </cell>
        </row>
        <row r="1088">
          <cell r="R1088">
            <v>11322340</v>
          </cell>
          <cell r="AB1088">
            <v>4.5</v>
          </cell>
        </row>
        <row r="1089">
          <cell r="R1089">
            <v>11322334</v>
          </cell>
          <cell r="AB1089">
            <v>1</v>
          </cell>
        </row>
        <row r="1090">
          <cell r="R1090">
            <v>11322403</v>
          </cell>
          <cell r="AB1090">
            <v>4</v>
          </cell>
        </row>
        <row r="1091">
          <cell r="R1091">
            <v>11322442</v>
          </cell>
          <cell r="AB1091">
            <v>2.5</v>
          </cell>
        </row>
        <row r="1092">
          <cell r="R1092">
            <v>11322448</v>
          </cell>
          <cell r="AB1092">
            <v>4</v>
          </cell>
        </row>
        <row r="1093">
          <cell r="R1093">
            <v>11322537</v>
          </cell>
          <cell r="AB1093">
            <v>3</v>
          </cell>
        </row>
        <row r="1094">
          <cell r="R1094">
            <v>11322667</v>
          </cell>
          <cell r="AB1094">
            <v>2</v>
          </cell>
        </row>
        <row r="1095">
          <cell r="R1095">
            <v>11322675</v>
          </cell>
          <cell r="AB1095">
            <v>1.5</v>
          </cell>
        </row>
        <row r="1096">
          <cell r="R1096">
            <v>11323223</v>
          </cell>
          <cell r="AB1096">
            <v>2</v>
          </cell>
        </row>
        <row r="1097">
          <cell r="R1097">
            <v>11324182</v>
          </cell>
          <cell r="AB1097">
            <v>3</v>
          </cell>
        </row>
        <row r="1098">
          <cell r="R1098">
            <v>11324233</v>
          </cell>
          <cell r="AB1098">
            <v>1.5</v>
          </cell>
        </row>
        <row r="1099">
          <cell r="R1099">
            <v>11324199</v>
          </cell>
          <cell r="AB1099">
            <v>16.5</v>
          </cell>
        </row>
        <row r="1100">
          <cell r="R1100">
            <v>11320611</v>
          </cell>
          <cell r="AB1100">
            <v>2</v>
          </cell>
        </row>
        <row r="1101">
          <cell r="R1101">
            <v>11320585</v>
          </cell>
          <cell r="AB1101">
            <v>1</v>
          </cell>
        </row>
        <row r="1102">
          <cell r="R1102">
            <v>11320348</v>
          </cell>
          <cell r="AB1102">
            <v>14.5</v>
          </cell>
        </row>
        <row r="1103">
          <cell r="R1103">
            <v>11323282</v>
          </cell>
          <cell r="AB1103">
            <v>4.5</v>
          </cell>
        </row>
        <row r="1104">
          <cell r="R1104">
            <v>11320014</v>
          </cell>
          <cell r="AB1104">
            <v>1</v>
          </cell>
        </row>
        <row r="1105">
          <cell r="R1105">
            <v>11320404</v>
          </cell>
          <cell r="AB1105">
            <v>3</v>
          </cell>
        </row>
        <row r="1106">
          <cell r="R1106">
            <v>11320476</v>
          </cell>
          <cell r="AB1106">
            <v>2</v>
          </cell>
        </row>
        <row r="1107">
          <cell r="R1107">
            <v>11320509</v>
          </cell>
          <cell r="AB1107">
            <v>1</v>
          </cell>
        </row>
        <row r="1108">
          <cell r="R1108">
            <v>11320595</v>
          </cell>
          <cell r="AB1108">
            <v>1</v>
          </cell>
        </row>
        <row r="1109">
          <cell r="R1109">
            <v>11323121</v>
          </cell>
          <cell r="AB1109">
            <v>4</v>
          </cell>
        </row>
        <row r="1110">
          <cell r="R1110">
            <v>11320016</v>
          </cell>
          <cell r="AB1110">
            <v>9.5</v>
          </cell>
        </row>
        <row r="1111">
          <cell r="R1111">
            <v>11320594</v>
          </cell>
          <cell r="AB1111">
            <v>9</v>
          </cell>
        </row>
        <row r="1112">
          <cell r="R1112">
            <v>11327004</v>
          </cell>
          <cell r="AB1112">
            <v>3</v>
          </cell>
        </row>
        <row r="1113">
          <cell r="R1113">
            <v>11300468</v>
          </cell>
          <cell r="AB1113">
            <v>1</v>
          </cell>
        </row>
        <row r="1114">
          <cell r="R1114">
            <v>11320036</v>
          </cell>
          <cell r="AB1114">
            <v>4</v>
          </cell>
        </row>
        <row r="1115">
          <cell r="R1115">
            <v>11320242</v>
          </cell>
          <cell r="AB1115">
            <v>4</v>
          </cell>
        </row>
        <row r="1116">
          <cell r="R1116">
            <v>11320432</v>
          </cell>
          <cell r="AB1116">
            <v>3.5</v>
          </cell>
        </row>
        <row r="1117">
          <cell r="R1117">
            <v>11321175</v>
          </cell>
          <cell r="AB1117">
            <v>2</v>
          </cell>
        </row>
        <row r="1118">
          <cell r="R1118">
            <v>11329031</v>
          </cell>
          <cell r="AB1118">
            <v>3.5</v>
          </cell>
        </row>
        <row r="1119">
          <cell r="R1119">
            <v>11321193</v>
          </cell>
          <cell r="AB1119">
            <v>2.5</v>
          </cell>
        </row>
        <row r="1120">
          <cell r="R1120">
            <v>11321215</v>
          </cell>
          <cell r="AB1120">
            <v>4</v>
          </cell>
        </row>
        <row r="1121">
          <cell r="R1121">
            <v>11323043</v>
          </cell>
          <cell r="AB1121">
            <v>3.5</v>
          </cell>
        </row>
        <row r="1122">
          <cell r="R1122">
            <v>11354411</v>
          </cell>
          <cell r="AB1122">
            <v>11</v>
          </cell>
        </row>
        <row r="1123">
          <cell r="R1123">
            <v>11324001</v>
          </cell>
          <cell r="AB1123">
            <v>3</v>
          </cell>
        </row>
        <row r="1124">
          <cell r="R1124">
            <v>11320038</v>
          </cell>
          <cell r="AB1124">
            <v>4</v>
          </cell>
        </row>
        <row r="1125">
          <cell r="R1125">
            <v>11320065</v>
          </cell>
          <cell r="AB1125">
            <v>3</v>
          </cell>
        </row>
        <row r="1126">
          <cell r="R1126">
            <v>11320483</v>
          </cell>
          <cell r="AB1126">
            <v>1.5</v>
          </cell>
        </row>
        <row r="1127">
          <cell r="R1127">
            <v>11320484</v>
          </cell>
          <cell r="AB1127">
            <v>1</v>
          </cell>
        </row>
        <row r="1128">
          <cell r="R1128">
            <v>11320491</v>
          </cell>
          <cell r="AB1128">
            <v>2</v>
          </cell>
        </row>
        <row r="1129">
          <cell r="R1129">
            <v>11321314</v>
          </cell>
          <cell r="AB1129">
            <v>3</v>
          </cell>
        </row>
        <row r="1130">
          <cell r="R1130">
            <v>11322005</v>
          </cell>
          <cell r="AB1130">
            <v>2.5</v>
          </cell>
        </row>
        <row r="1131">
          <cell r="R1131">
            <v>11322050</v>
          </cell>
          <cell r="AB1131">
            <v>1.5</v>
          </cell>
        </row>
        <row r="1132">
          <cell r="R1132">
            <v>11322166</v>
          </cell>
          <cell r="AB1132">
            <v>2.5</v>
          </cell>
        </row>
        <row r="1133">
          <cell r="R1133">
            <v>11323125</v>
          </cell>
          <cell r="AB1133">
            <v>2</v>
          </cell>
        </row>
        <row r="1134">
          <cell r="R1134">
            <v>11324164</v>
          </cell>
          <cell r="AB1134">
            <v>3</v>
          </cell>
        </row>
        <row r="1135">
          <cell r="R1135">
            <v>11328020</v>
          </cell>
          <cell r="AB1135">
            <v>3</v>
          </cell>
        </row>
        <row r="1136">
          <cell r="R1136">
            <v>11328038</v>
          </cell>
          <cell r="AB1136">
            <v>2.5</v>
          </cell>
        </row>
        <row r="1137">
          <cell r="R1137">
            <v>11329033</v>
          </cell>
          <cell r="AB1137">
            <v>5.5</v>
          </cell>
        </row>
        <row r="1138">
          <cell r="R1138">
            <v>11320035</v>
          </cell>
          <cell r="AB1138">
            <v>3</v>
          </cell>
        </row>
        <row r="1139">
          <cell r="R1139">
            <v>11323167</v>
          </cell>
          <cell r="AB1139">
            <v>1.5</v>
          </cell>
        </row>
        <row r="1140">
          <cell r="R1140">
            <v>11323214</v>
          </cell>
          <cell r="AB1140">
            <v>1.5</v>
          </cell>
        </row>
        <row r="1141">
          <cell r="R1141">
            <v>11416050</v>
          </cell>
          <cell r="AB1141">
            <v>3</v>
          </cell>
        </row>
        <row r="1142">
          <cell r="R1142">
            <v>11306011</v>
          </cell>
          <cell r="AB1142">
            <v>17.5</v>
          </cell>
        </row>
        <row r="1143">
          <cell r="R1143">
            <v>11306009</v>
          </cell>
          <cell r="AB1143">
            <v>12</v>
          </cell>
        </row>
        <row r="1144">
          <cell r="R1144">
            <v>11306012</v>
          </cell>
          <cell r="AB1144">
            <v>4.5</v>
          </cell>
        </row>
        <row r="1145">
          <cell r="R1145">
            <v>11306000</v>
          </cell>
          <cell r="AB1145">
            <v>0.5</v>
          </cell>
        </row>
        <row r="1146">
          <cell r="R1146">
            <v>11301021</v>
          </cell>
          <cell r="AB1146">
            <v>8</v>
          </cell>
        </row>
        <row r="1147">
          <cell r="R1147">
            <v>11303907</v>
          </cell>
          <cell r="AB1147">
            <v>4.5</v>
          </cell>
        </row>
        <row r="1148">
          <cell r="R1148">
            <v>11305001</v>
          </cell>
          <cell r="AB1148">
            <v>6.5</v>
          </cell>
        </row>
        <row r="1149">
          <cell r="R1149">
            <v>11306010</v>
          </cell>
          <cell r="AB1149">
            <v>8.5</v>
          </cell>
        </row>
        <row r="1150">
          <cell r="R1150">
            <v>11348006</v>
          </cell>
          <cell r="AB1150">
            <v>8</v>
          </cell>
        </row>
        <row r="1151">
          <cell r="R1151">
            <v>11354023</v>
          </cell>
          <cell r="AB1151">
            <v>6</v>
          </cell>
        </row>
        <row r="1152">
          <cell r="R1152">
            <v>11418129</v>
          </cell>
          <cell r="AB1152">
            <v>5.5</v>
          </cell>
        </row>
        <row r="1153">
          <cell r="R1153">
            <v>11341001</v>
          </cell>
          <cell r="AB1153">
            <v>2</v>
          </cell>
        </row>
        <row r="1154">
          <cell r="R1154">
            <v>11342092</v>
          </cell>
          <cell r="AB1154">
            <v>1</v>
          </cell>
        </row>
        <row r="1155">
          <cell r="R1155">
            <v>11301013</v>
          </cell>
          <cell r="AB1155">
            <v>4.5</v>
          </cell>
        </row>
        <row r="1156">
          <cell r="R1156">
            <v>11306076</v>
          </cell>
          <cell r="AB1156">
            <v>5.5</v>
          </cell>
        </row>
        <row r="1157">
          <cell r="R1157">
            <v>11306125</v>
          </cell>
          <cell r="AB1157">
            <v>3</v>
          </cell>
        </row>
        <row r="1158">
          <cell r="R1158">
            <v>11306151</v>
          </cell>
          <cell r="AB1158">
            <v>4.5</v>
          </cell>
        </row>
        <row r="1159">
          <cell r="R1159">
            <v>11301205</v>
          </cell>
          <cell r="AB1159">
            <v>2</v>
          </cell>
        </row>
        <row r="1160">
          <cell r="R1160">
            <v>11303017</v>
          </cell>
          <cell r="AB1160">
            <v>2</v>
          </cell>
        </row>
        <row r="1161">
          <cell r="R1161">
            <v>11304046</v>
          </cell>
          <cell r="AB1161">
            <v>2.5</v>
          </cell>
        </row>
        <row r="1162">
          <cell r="R1162">
            <v>11342011</v>
          </cell>
          <cell r="AB1162">
            <v>3.5</v>
          </cell>
        </row>
        <row r="1163">
          <cell r="R1163">
            <v>11342082</v>
          </cell>
          <cell r="AB1163">
            <v>3.5</v>
          </cell>
        </row>
        <row r="1164">
          <cell r="R1164">
            <v>11306145</v>
          </cell>
          <cell r="AB1164">
            <v>3.5</v>
          </cell>
        </row>
        <row r="1165">
          <cell r="R1165">
            <v>11301034</v>
          </cell>
          <cell r="AB1165">
            <v>5</v>
          </cell>
        </row>
        <row r="1166">
          <cell r="R1166">
            <v>11303903</v>
          </cell>
          <cell r="AB1166">
            <v>16.5</v>
          </cell>
        </row>
        <row r="1167">
          <cell r="R1167">
            <v>11346004</v>
          </cell>
          <cell r="AB1167">
            <v>3</v>
          </cell>
        </row>
        <row r="1168">
          <cell r="R1168">
            <v>11347003</v>
          </cell>
          <cell r="AB1168">
            <v>3.5</v>
          </cell>
        </row>
        <row r="1169">
          <cell r="R1169">
            <v>11344011</v>
          </cell>
          <cell r="AB1169">
            <v>3</v>
          </cell>
        </row>
        <row r="1170">
          <cell r="R1170">
            <v>11345001</v>
          </cell>
          <cell r="AB1170">
            <v>1.5</v>
          </cell>
        </row>
        <row r="1171">
          <cell r="R1171">
            <v>11345006</v>
          </cell>
          <cell r="AB1171">
            <v>1.5</v>
          </cell>
        </row>
        <row r="1172">
          <cell r="R1172">
            <v>11346018</v>
          </cell>
          <cell r="AB1172">
            <v>1.5</v>
          </cell>
        </row>
        <row r="1173">
          <cell r="R1173">
            <v>11347004</v>
          </cell>
          <cell r="AB1173">
            <v>1.5</v>
          </cell>
        </row>
        <row r="1174">
          <cell r="R1174">
            <v>11349105</v>
          </cell>
          <cell r="AB1174">
            <v>3.5</v>
          </cell>
        </row>
        <row r="1175">
          <cell r="R1175">
            <v>11351002</v>
          </cell>
          <cell r="AB1175">
            <v>2.5</v>
          </cell>
        </row>
        <row r="1176">
          <cell r="R1176">
            <v>11351009</v>
          </cell>
          <cell r="AB1176">
            <v>3</v>
          </cell>
        </row>
        <row r="1177">
          <cell r="R1177">
            <v>11352001</v>
          </cell>
          <cell r="AB1177">
            <v>2</v>
          </cell>
        </row>
        <row r="1178">
          <cell r="R1178">
            <v>11353011</v>
          </cell>
          <cell r="AB1178">
            <v>2.5</v>
          </cell>
        </row>
        <row r="1179">
          <cell r="R1179">
            <v>11369026</v>
          </cell>
          <cell r="AB1179">
            <v>2</v>
          </cell>
        </row>
        <row r="1180">
          <cell r="R1180">
            <v>11368016</v>
          </cell>
          <cell r="AB1180">
            <v>5.5</v>
          </cell>
        </row>
        <row r="1181">
          <cell r="R1181">
            <v>11369022</v>
          </cell>
          <cell r="AB1181">
            <v>1.5</v>
          </cell>
        </row>
        <row r="1182">
          <cell r="R1182">
            <v>11369025</v>
          </cell>
          <cell r="AB1182">
            <v>1.5</v>
          </cell>
        </row>
        <row r="1183">
          <cell r="R1183">
            <v>11368013</v>
          </cell>
          <cell r="AB1183">
            <v>3</v>
          </cell>
        </row>
        <row r="1184">
          <cell r="R1184">
            <v>11368015</v>
          </cell>
          <cell r="AB1184">
            <v>2.5</v>
          </cell>
        </row>
        <row r="1185">
          <cell r="R1185">
            <v>11369005</v>
          </cell>
          <cell r="AB1185">
            <v>4.5</v>
          </cell>
        </row>
        <row r="1186">
          <cell r="R1186">
            <v>11367025</v>
          </cell>
          <cell r="AB1186">
            <v>7</v>
          </cell>
        </row>
        <row r="1187">
          <cell r="R1187">
            <v>11351005</v>
          </cell>
          <cell r="AB1187">
            <v>2</v>
          </cell>
        </row>
        <row r="1188">
          <cell r="R1188">
            <v>11348075</v>
          </cell>
          <cell r="AB1188">
            <v>12</v>
          </cell>
        </row>
        <row r="1189">
          <cell r="R1189">
            <v>11404060</v>
          </cell>
          <cell r="AB1189">
            <v>1.5</v>
          </cell>
        </row>
        <row r="1190">
          <cell r="R1190">
            <v>11304013</v>
          </cell>
          <cell r="AB1190">
            <v>5</v>
          </cell>
        </row>
        <row r="1191">
          <cell r="R1191">
            <v>11352103</v>
          </cell>
          <cell r="AB1191">
            <v>5.5</v>
          </cell>
        </row>
        <row r="1192">
          <cell r="R1192">
            <v>11301038</v>
          </cell>
          <cell r="AB1192">
            <v>4.5</v>
          </cell>
        </row>
        <row r="1193">
          <cell r="R1193">
            <v>11301054</v>
          </cell>
          <cell r="AB1193">
            <v>2</v>
          </cell>
        </row>
        <row r="1194">
          <cell r="R1194">
            <v>11301088</v>
          </cell>
          <cell r="AB1194">
            <v>1</v>
          </cell>
        </row>
        <row r="1195">
          <cell r="R1195">
            <v>11302002</v>
          </cell>
          <cell r="AB1195">
            <v>1.5</v>
          </cell>
        </row>
        <row r="1196">
          <cell r="R1196">
            <v>11302010</v>
          </cell>
          <cell r="AB1196">
            <v>2.5</v>
          </cell>
        </row>
        <row r="1197">
          <cell r="R1197">
            <v>11304001</v>
          </cell>
          <cell r="AB1197">
            <v>1.5</v>
          </cell>
        </row>
        <row r="1198">
          <cell r="R1198">
            <v>11306030</v>
          </cell>
          <cell r="AB1198">
            <v>1.5</v>
          </cell>
        </row>
        <row r="1199">
          <cell r="R1199">
            <v>11340054</v>
          </cell>
          <cell r="AB1199">
            <v>1.5</v>
          </cell>
        </row>
        <row r="1200">
          <cell r="R1200">
            <v>11340070</v>
          </cell>
          <cell r="AB1200">
            <v>1.5</v>
          </cell>
        </row>
        <row r="1201">
          <cell r="R1201">
            <v>11340071</v>
          </cell>
          <cell r="AB1201">
            <v>1.5</v>
          </cell>
        </row>
        <row r="1202">
          <cell r="R1202">
            <v>11342002</v>
          </cell>
          <cell r="AB1202">
            <v>3</v>
          </cell>
        </row>
        <row r="1203">
          <cell r="R1203">
            <v>11344004</v>
          </cell>
          <cell r="AB1203">
            <v>1.5</v>
          </cell>
        </row>
        <row r="1204">
          <cell r="R1204">
            <v>11344530</v>
          </cell>
          <cell r="AB1204">
            <v>4</v>
          </cell>
        </row>
        <row r="1205">
          <cell r="R1205">
            <v>11346009</v>
          </cell>
          <cell r="AB1205">
            <v>2</v>
          </cell>
        </row>
        <row r="1206">
          <cell r="R1206">
            <v>11347008</v>
          </cell>
          <cell r="AB1206">
            <v>2</v>
          </cell>
        </row>
        <row r="1207">
          <cell r="R1207">
            <v>11348009</v>
          </cell>
          <cell r="AB1207">
            <v>2.5</v>
          </cell>
        </row>
        <row r="1208">
          <cell r="R1208">
            <v>11348011</v>
          </cell>
          <cell r="AB1208">
            <v>2</v>
          </cell>
        </row>
        <row r="1209">
          <cell r="R1209">
            <v>11348021</v>
          </cell>
          <cell r="AB1209">
            <v>2</v>
          </cell>
        </row>
        <row r="1210">
          <cell r="R1210">
            <v>11350002</v>
          </cell>
          <cell r="AB1210">
            <v>3</v>
          </cell>
        </row>
        <row r="1211">
          <cell r="R1211">
            <v>11351011</v>
          </cell>
          <cell r="AB1211">
            <v>2</v>
          </cell>
        </row>
        <row r="1212">
          <cell r="R1212">
            <v>11352036</v>
          </cell>
          <cell r="AB1212">
            <v>2</v>
          </cell>
        </row>
        <row r="1213">
          <cell r="R1213">
            <v>11353012</v>
          </cell>
          <cell r="AB1213">
            <v>1.5</v>
          </cell>
        </row>
        <row r="1214">
          <cell r="R1214">
            <v>11361100</v>
          </cell>
          <cell r="AB1214">
            <v>1.5</v>
          </cell>
        </row>
        <row r="1215">
          <cell r="R1215">
            <v>11367010</v>
          </cell>
          <cell r="AB1215">
            <v>2</v>
          </cell>
        </row>
        <row r="1216">
          <cell r="R1216">
            <v>11331451</v>
          </cell>
          <cell r="AB1216">
            <v>2</v>
          </cell>
        </row>
        <row r="1217">
          <cell r="R1217">
            <v>11331227</v>
          </cell>
          <cell r="AB1217">
            <v>1.5</v>
          </cell>
        </row>
        <row r="1218">
          <cell r="R1218">
            <v>11335487</v>
          </cell>
          <cell r="AB1218">
            <v>1</v>
          </cell>
        </row>
        <row r="1219">
          <cell r="R1219">
            <v>11320465</v>
          </cell>
          <cell r="AB1219">
            <v>3</v>
          </cell>
        </row>
        <row r="1220">
          <cell r="R1220">
            <v>11331029</v>
          </cell>
          <cell r="AB1220">
            <v>4</v>
          </cell>
        </row>
        <row r="1221">
          <cell r="R1221">
            <v>11331268</v>
          </cell>
          <cell r="AB1221">
            <v>5.5</v>
          </cell>
        </row>
        <row r="1222">
          <cell r="R1222">
            <v>11331410</v>
          </cell>
          <cell r="AB1222">
            <v>3</v>
          </cell>
        </row>
        <row r="1223">
          <cell r="R1223">
            <v>11330239</v>
          </cell>
          <cell r="AB1223">
            <v>1.5</v>
          </cell>
        </row>
        <row r="1224">
          <cell r="R1224">
            <v>11331216</v>
          </cell>
          <cell r="AB1224">
            <v>4</v>
          </cell>
        </row>
        <row r="1225">
          <cell r="R1225">
            <v>11331256</v>
          </cell>
          <cell r="AB1225">
            <v>2.5</v>
          </cell>
        </row>
        <row r="1226">
          <cell r="R1226">
            <v>11331262</v>
          </cell>
          <cell r="AB1226">
            <v>3</v>
          </cell>
        </row>
        <row r="1227">
          <cell r="R1227">
            <v>11331302</v>
          </cell>
          <cell r="AB1227">
            <v>2.5</v>
          </cell>
        </row>
        <row r="1228">
          <cell r="R1228">
            <v>11331403</v>
          </cell>
          <cell r="AB1228">
            <v>4</v>
          </cell>
        </row>
        <row r="1229">
          <cell r="R1229">
            <v>11335010</v>
          </cell>
          <cell r="AB1229">
            <v>2.5</v>
          </cell>
        </row>
        <row r="1230">
          <cell r="R1230">
            <v>11335015</v>
          </cell>
          <cell r="AB1230">
            <v>3</v>
          </cell>
        </row>
        <row r="1231">
          <cell r="R1231">
            <v>11330012</v>
          </cell>
          <cell r="AB1231">
            <v>7</v>
          </cell>
        </row>
        <row r="1232">
          <cell r="R1232">
            <v>11331418</v>
          </cell>
          <cell r="AB1232">
            <v>3</v>
          </cell>
        </row>
        <row r="1233">
          <cell r="R1233">
            <v>11331497</v>
          </cell>
          <cell r="AB1233">
            <v>4.5</v>
          </cell>
        </row>
        <row r="1234">
          <cell r="R1234">
            <v>11335005</v>
          </cell>
          <cell r="AB1234">
            <v>5</v>
          </cell>
        </row>
        <row r="1235">
          <cell r="R1235">
            <v>11335197</v>
          </cell>
          <cell r="AB1235">
            <v>2</v>
          </cell>
        </row>
        <row r="1236">
          <cell r="R1236">
            <v>11332018</v>
          </cell>
          <cell r="AB1236">
            <v>3.5</v>
          </cell>
        </row>
        <row r="1237">
          <cell r="R1237">
            <v>11332452</v>
          </cell>
          <cell r="AB1237">
            <v>3</v>
          </cell>
        </row>
        <row r="1238">
          <cell r="R1238">
            <v>11360802</v>
          </cell>
          <cell r="AB1238">
            <v>4</v>
          </cell>
        </row>
        <row r="1239">
          <cell r="R1239">
            <v>11360803</v>
          </cell>
          <cell r="AB1239">
            <v>3.5</v>
          </cell>
        </row>
        <row r="1240">
          <cell r="R1240">
            <v>11339750</v>
          </cell>
          <cell r="AB1240">
            <v>3</v>
          </cell>
        </row>
        <row r="1241">
          <cell r="R1241">
            <v>11330078</v>
          </cell>
          <cell r="AB1241">
            <v>6.5</v>
          </cell>
        </row>
        <row r="1242">
          <cell r="R1242">
            <v>11330015</v>
          </cell>
          <cell r="AB1242">
            <v>2.5</v>
          </cell>
        </row>
        <row r="1243">
          <cell r="R1243">
            <v>11330006</v>
          </cell>
          <cell r="AB1243">
            <v>1.5</v>
          </cell>
        </row>
        <row r="1244">
          <cell r="R1244">
            <v>11331320</v>
          </cell>
          <cell r="AB1244">
            <v>5.5</v>
          </cell>
        </row>
        <row r="1245">
          <cell r="R1245">
            <v>11331397</v>
          </cell>
          <cell r="AB1245">
            <v>8</v>
          </cell>
        </row>
        <row r="1246">
          <cell r="R1246">
            <v>11332164</v>
          </cell>
          <cell r="AB1246">
            <v>3</v>
          </cell>
        </row>
        <row r="1247">
          <cell r="R1247">
            <v>11339027</v>
          </cell>
          <cell r="AB1247">
            <v>3.5</v>
          </cell>
        </row>
        <row r="1248">
          <cell r="R1248">
            <v>11339723</v>
          </cell>
          <cell r="AB1248">
            <v>2.5</v>
          </cell>
        </row>
        <row r="1249">
          <cell r="R1249">
            <v>11360800</v>
          </cell>
          <cell r="AB1249">
            <v>2</v>
          </cell>
        </row>
        <row r="1250">
          <cell r="R1250">
            <v>11332402</v>
          </cell>
          <cell r="AB1250">
            <v>3</v>
          </cell>
        </row>
        <row r="1251">
          <cell r="R1251">
            <v>11332708</v>
          </cell>
          <cell r="AB1251">
            <v>3</v>
          </cell>
        </row>
        <row r="1252">
          <cell r="R1252">
            <v>11336051</v>
          </cell>
          <cell r="AB1252">
            <v>2</v>
          </cell>
        </row>
        <row r="1253">
          <cell r="R1253">
            <v>11338006</v>
          </cell>
          <cell r="AB1253">
            <v>5.5</v>
          </cell>
        </row>
        <row r="1254">
          <cell r="R1254">
            <v>11338010</v>
          </cell>
          <cell r="AB1254">
            <v>3.5</v>
          </cell>
        </row>
        <row r="1255">
          <cell r="R1255">
            <v>11338034</v>
          </cell>
          <cell r="AB1255">
            <v>2</v>
          </cell>
        </row>
        <row r="1256">
          <cell r="R1256">
            <v>11339121</v>
          </cell>
          <cell r="AB1256">
            <v>1.5</v>
          </cell>
        </row>
        <row r="1257">
          <cell r="R1257">
            <v>11339208</v>
          </cell>
          <cell r="AB1257">
            <v>2.5</v>
          </cell>
        </row>
        <row r="1258">
          <cell r="R1258">
            <v>11339247</v>
          </cell>
          <cell r="AB1258">
            <v>2.5</v>
          </cell>
        </row>
        <row r="1259">
          <cell r="R1259">
            <v>11339619</v>
          </cell>
          <cell r="AB1259">
            <v>3</v>
          </cell>
        </row>
        <row r="1260">
          <cell r="R1260">
            <v>11360813</v>
          </cell>
          <cell r="AB1260">
            <v>4</v>
          </cell>
        </row>
        <row r="1261">
          <cell r="R1261">
            <v>11369012</v>
          </cell>
          <cell r="AB1261">
            <v>2</v>
          </cell>
        </row>
        <row r="1262">
          <cell r="R1262">
            <v>11332720</v>
          </cell>
          <cell r="AB1262">
            <v>1</v>
          </cell>
        </row>
        <row r="1263">
          <cell r="R1263">
            <v>11318287</v>
          </cell>
          <cell r="AB1263">
            <v>1.5</v>
          </cell>
        </row>
        <row r="1264">
          <cell r="R1264">
            <v>11313028</v>
          </cell>
          <cell r="AB1264">
            <v>4.5</v>
          </cell>
        </row>
        <row r="1265">
          <cell r="R1265">
            <v>11313207</v>
          </cell>
          <cell r="AB1265">
            <v>9</v>
          </cell>
        </row>
        <row r="1266">
          <cell r="R1266">
            <v>11315444</v>
          </cell>
          <cell r="AB1266">
            <v>3</v>
          </cell>
        </row>
        <row r="1267">
          <cell r="R1267">
            <v>11317016</v>
          </cell>
          <cell r="AB1267">
            <v>3.5</v>
          </cell>
        </row>
        <row r="1268">
          <cell r="R1268">
            <v>11315282</v>
          </cell>
          <cell r="AB1268">
            <v>3</v>
          </cell>
        </row>
        <row r="1269">
          <cell r="R1269">
            <v>11315564</v>
          </cell>
          <cell r="AB1269">
            <v>5</v>
          </cell>
        </row>
        <row r="1270">
          <cell r="R1270">
            <v>11317008</v>
          </cell>
          <cell r="AB1270">
            <v>2</v>
          </cell>
        </row>
        <row r="1271">
          <cell r="R1271">
            <v>11314007</v>
          </cell>
          <cell r="AB1271">
            <v>6.5</v>
          </cell>
        </row>
        <row r="1272">
          <cell r="R1272">
            <v>11315386</v>
          </cell>
          <cell r="AB1272">
            <v>7</v>
          </cell>
        </row>
        <row r="1273">
          <cell r="R1273">
            <v>11318001</v>
          </cell>
          <cell r="AB1273">
            <v>12</v>
          </cell>
        </row>
        <row r="1274">
          <cell r="R1274">
            <v>11318039</v>
          </cell>
          <cell r="AB1274">
            <v>1</v>
          </cell>
        </row>
        <row r="1275">
          <cell r="R1275">
            <v>11315473</v>
          </cell>
          <cell r="AB1275">
            <v>2</v>
          </cell>
        </row>
        <row r="1276">
          <cell r="R1276">
            <v>11313293</v>
          </cell>
          <cell r="AB1276">
            <v>5.5</v>
          </cell>
        </row>
        <row r="1277">
          <cell r="R1277">
            <v>11315451</v>
          </cell>
          <cell r="AB1277">
            <v>5.5</v>
          </cell>
        </row>
        <row r="1278">
          <cell r="R1278">
            <v>11312211</v>
          </cell>
          <cell r="AB1278">
            <v>7</v>
          </cell>
        </row>
        <row r="1279">
          <cell r="R1279">
            <v>11313046</v>
          </cell>
          <cell r="AB1279">
            <v>4.5</v>
          </cell>
        </row>
        <row r="1280">
          <cell r="R1280">
            <v>11313124</v>
          </cell>
          <cell r="AB1280">
            <v>5</v>
          </cell>
        </row>
        <row r="1281">
          <cell r="R1281">
            <v>11314135</v>
          </cell>
          <cell r="AB1281">
            <v>3</v>
          </cell>
        </row>
        <row r="1282">
          <cell r="R1282">
            <v>11314149</v>
          </cell>
          <cell r="AB1282">
            <v>3</v>
          </cell>
        </row>
        <row r="1283">
          <cell r="R1283">
            <v>11314256</v>
          </cell>
          <cell r="AB1283">
            <v>3</v>
          </cell>
        </row>
        <row r="1284">
          <cell r="R1284">
            <v>11314361</v>
          </cell>
          <cell r="AB1284">
            <v>2</v>
          </cell>
        </row>
        <row r="1285">
          <cell r="R1285">
            <v>11314432</v>
          </cell>
          <cell r="AB1285">
            <v>2.5</v>
          </cell>
        </row>
        <row r="1286">
          <cell r="R1286">
            <v>11314494</v>
          </cell>
          <cell r="AB1286">
            <v>8.5</v>
          </cell>
        </row>
        <row r="1287">
          <cell r="R1287">
            <v>11315456</v>
          </cell>
          <cell r="AB1287">
            <v>2</v>
          </cell>
        </row>
        <row r="1288">
          <cell r="R1288">
            <v>11315549</v>
          </cell>
          <cell r="AB1288">
            <v>4.5</v>
          </cell>
        </row>
        <row r="1289">
          <cell r="R1289">
            <v>11315556</v>
          </cell>
          <cell r="AB1289">
            <v>1</v>
          </cell>
        </row>
        <row r="1290">
          <cell r="R1290">
            <v>11315560</v>
          </cell>
          <cell r="AB1290">
            <v>3</v>
          </cell>
        </row>
        <row r="1291">
          <cell r="R1291">
            <v>11316003</v>
          </cell>
          <cell r="AB1291">
            <v>5.5</v>
          </cell>
        </row>
        <row r="1292">
          <cell r="R1292">
            <v>11316220</v>
          </cell>
          <cell r="AB1292">
            <v>3</v>
          </cell>
        </row>
        <row r="1293">
          <cell r="R1293">
            <v>11318223</v>
          </cell>
          <cell r="AB1293">
            <v>2.5</v>
          </cell>
        </row>
        <row r="1294">
          <cell r="R1294">
            <v>11312249</v>
          </cell>
          <cell r="AB1294">
            <v>1</v>
          </cell>
        </row>
        <row r="1295">
          <cell r="R1295">
            <v>11360819</v>
          </cell>
          <cell r="AB1295">
            <v>2</v>
          </cell>
        </row>
        <row r="1296">
          <cell r="R1296">
            <v>11313384</v>
          </cell>
          <cell r="AB1296">
            <v>3</v>
          </cell>
        </row>
        <row r="1297">
          <cell r="R1297">
            <v>11331340</v>
          </cell>
          <cell r="AB1297">
            <v>3</v>
          </cell>
        </row>
        <row r="1298">
          <cell r="R1298">
            <v>11360807</v>
          </cell>
          <cell r="AB1298">
            <v>4</v>
          </cell>
        </row>
        <row r="1299">
          <cell r="R1299">
            <v>11312007</v>
          </cell>
          <cell r="AB1299">
            <v>3</v>
          </cell>
        </row>
        <row r="1300">
          <cell r="R1300">
            <v>11312112</v>
          </cell>
          <cell r="AB1300">
            <v>6</v>
          </cell>
        </row>
        <row r="1301">
          <cell r="R1301">
            <v>11312360</v>
          </cell>
          <cell r="AB1301">
            <v>1.5</v>
          </cell>
        </row>
        <row r="1302">
          <cell r="R1302">
            <v>11313039</v>
          </cell>
          <cell r="AB1302">
            <v>1.5</v>
          </cell>
        </row>
        <row r="1303">
          <cell r="R1303">
            <v>11313102</v>
          </cell>
          <cell r="AB1303">
            <v>1.5</v>
          </cell>
        </row>
        <row r="1304">
          <cell r="R1304">
            <v>11313282</v>
          </cell>
          <cell r="AB1304">
            <v>1.5</v>
          </cell>
        </row>
        <row r="1305">
          <cell r="R1305">
            <v>11313413</v>
          </cell>
          <cell r="AB1305">
            <v>1.5</v>
          </cell>
        </row>
        <row r="1306">
          <cell r="R1306">
            <v>11314178</v>
          </cell>
          <cell r="AB1306">
            <v>2</v>
          </cell>
        </row>
        <row r="1307">
          <cell r="R1307">
            <v>11314247</v>
          </cell>
          <cell r="AB1307">
            <v>5</v>
          </cell>
        </row>
        <row r="1308">
          <cell r="R1308">
            <v>11315106</v>
          </cell>
          <cell r="AB1308">
            <v>2.5</v>
          </cell>
        </row>
        <row r="1309">
          <cell r="R1309">
            <v>11315171</v>
          </cell>
          <cell r="AB1309">
            <v>4.5</v>
          </cell>
        </row>
        <row r="1310">
          <cell r="R1310">
            <v>11315173</v>
          </cell>
          <cell r="AB1310">
            <v>2.5</v>
          </cell>
        </row>
        <row r="1311">
          <cell r="R1311">
            <v>11315329</v>
          </cell>
          <cell r="AB1311">
            <v>2.5</v>
          </cell>
        </row>
        <row r="1312">
          <cell r="R1312">
            <v>11315383</v>
          </cell>
          <cell r="AB1312">
            <v>1.5</v>
          </cell>
        </row>
        <row r="1313">
          <cell r="R1313">
            <v>11316135</v>
          </cell>
          <cell r="AB1313">
            <v>2</v>
          </cell>
        </row>
        <row r="1314">
          <cell r="R1314">
            <v>11316183</v>
          </cell>
          <cell r="AB1314">
            <v>2.5</v>
          </cell>
        </row>
        <row r="1315">
          <cell r="R1315">
            <v>11319009</v>
          </cell>
          <cell r="AB1315">
            <v>5</v>
          </cell>
        </row>
        <row r="1316">
          <cell r="R1316">
            <v>11319140</v>
          </cell>
          <cell r="AB1316">
            <v>2</v>
          </cell>
        </row>
        <row r="1317">
          <cell r="R1317">
            <v>11330140</v>
          </cell>
          <cell r="AB1317">
            <v>2.5</v>
          </cell>
        </row>
        <row r="1318">
          <cell r="R1318">
            <v>11330156</v>
          </cell>
          <cell r="AB1318">
            <v>1.5</v>
          </cell>
        </row>
        <row r="1319">
          <cell r="R1319">
            <v>11331001</v>
          </cell>
          <cell r="AB1319">
            <v>1.5</v>
          </cell>
        </row>
        <row r="1320">
          <cell r="R1320">
            <v>11331014</v>
          </cell>
          <cell r="AB1320">
            <v>1.5</v>
          </cell>
        </row>
        <row r="1321">
          <cell r="R1321">
            <v>11331254</v>
          </cell>
          <cell r="AB1321">
            <v>3</v>
          </cell>
        </row>
        <row r="1322">
          <cell r="R1322">
            <v>11332055</v>
          </cell>
          <cell r="AB1322">
            <v>1</v>
          </cell>
        </row>
        <row r="1323">
          <cell r="R1323">
            <v>11335006</v>
          </cell>
          <cell r="AB1323">
            <v>2.5</v>
          </cell>
        </row>
        <row r="1324">
          <cell r="R1324">
            <v>11335007</v>
          </cell>
          <cell r="AB1324">
            <v>1</v>
          </cell>
        </row>
        <row r="1325">
          <cell r="R1325">
            <v>11330153</v>
          </cell>
          <cell r="AB1325">
            <v>1.5</v>
          </cell>
        </row>
        <row r="1326">
          <cell r="R1326">
            <v>11332103</v>
          </cell>
          <cell r="AB1326">
            <v>1.5</v>
          </cell>
        </row>
        <row r="1327">
          <cell r="R1327">
            <v>11332166</v>
          </cell>
          <cell r="AB1327">
            <v>2.5</v>
          </cell>
        </row>
        <row r="1328">
          <cell r="R1328">
            <v>11332286</v>
          </cell>
          <cell r="AB1328">
            <v>2</v>
          </cell>
        </row>
        <row r="1329">
          <cell r="R1329">
            <v>11332398</v>
          </cell>
          <cell r="AB1329">
            <v>1</v>
          </cell>
        </row>
        <row r="1330">
          <cell r="R1330">
            <v>11332713</v>
          </cell>
          <cell r="AB1330">
            <v>1.5</v>
          </cell>
        </row>
        <row r="1331">
          <cell r="R1331">
            <v>11335279</v>
          </cell>
          <cell r="AB1331">
            <v>1.5</v>
          </cell>
        </row>
        <row r="1332">
          <cell r="R1332">
            <v>11338001</v>
          </cell>
          <cell r="AB1332">
            <v>1.5</v>
          </cell>
        </row>
        <row r="1333">
          <cell r="R1333">
            <v>11338023</v>
          </cell>
          <cell r="AB1333">
            <v>1.5</v>
          </cell>
        </row>
        <row r="1334">
          <cell r="R1334">
            <v>11339325</v>
          </cell>
          <cell r="AB1334">
            <v>1.5</v>
          </cell>
        </row>
        <row r="1335">
          <cell r="R1335">
            <v>11339652</v>
          </cell>
          <cell r="AB1335">
            <v>1.5</v>
          </cell>
        </row>
        <row r="1336">
          <cell r="R1336">
            <v>11339677</v>
          </cell>
          <cell r="AB1336">
            <v>1.5</v>
          </cell>
        </row>
        <row r="1337">
          <cell r="R1337">
            <v>11332007</v>
          </cell>
          <cell r="AB1337">
            <v>2.5</v>
          </cell>
        </row>
        <row r="1338">
          <cell r="R1338">
            <v>11338242</v>
          </cell>
          <cell r="AB1338">
            <v>1.5</v>
          </cell>
        </row>
        <row r="1339">
          <cell r="R1339">
            <v>11337011</v>
          </cell>
          <cell r="AB1339">
            <v>1.5</v>
          </cell>
        </row>
        <row r="1340">
          <cell r="R1340">
            <v>11320561</v>
          </cell>
          <cell r="AB1340">
            <v>14.5</v>
          </cell>
        </row>
        <row r="1341">
          <cell r="R1341">
            <v>11418472</v>
          </cell>
          <cell r="AB1341">
            <v>2.5</v>
          </cell>
        </row>
        <row r="1342">
          <cell r="R1342">
            <v>11421012</v>
          </cell>
          <cell r="AB1342">
            <v>5.5</v>
          </cell>
        </row>
        <row r="1343">
          <cell r="R1343">
            <v>11421043</v>
          </cell>
          <cell r="AB1343">
            <v>3</v>
          </cell>
        </row>
        <row r="1344">
          <cell r="R1344">
            <v>11422031</v>
          </cell>
          <cell r="AB1344">
            <v>3.5</v>
          </cell>
        </row>
        <row r="1345">
          <cell r="R1345">
            <v>11422050</v>
          </cell>
          <cell r="AB1345">
            <v>3</v>
          </cell>
        </row>
        <row r="1346">
          <cell r="R1346">
            <v>11414006</v>
          </cell>
          <cell r="AB1346">
            <v>4</v>
          </cell>
        </row>
        <row r="1347">
          <cell r="R1347">
            <v>11414476</v>
          </cell>
          <cell r="AB1347">
            <v>2.5</v>
          </cell>
        </row>
        <row r="1348">
          <cell r="R1348">
            <v>11418355</v>
          </cell>
          <cell r="AB1348">
            <v>1.5</v>
          </cell>
        </row>
        <row r="1349">
          <cell r="R1349">
            <v>11420015</v>
          </cell>
          <cell r="AB1349">
            <v>2</v>
          </cell>
        </row>
        <row r="1350">
          <cell r="R1350">
            <v>11421028</v>
          </cell>
          <cell r="AB1350">
            <v>4.5</v>
          </cell>
        </row>
        <row r="1351">
          <cell r="R1351">
            <v>11423021</v>
          </cell>
          <cell r="AB1351">
            <v>3</v>
          </cell>
        </row>
        <row r="1352">
          <cell r="R1352">
            <v>11423047</v>
          </cell>
          <cell r="AB1352">
            <v>2</v>
          </cell>
        </row>
        <row r="1353">
          <cell r="R1353">
            <v>11420029</v>
          </cell>
          <cell r="AB1353">
            <v>3</v>
          </cell>
        </row>
        <row r="1354">
          <cell r="R1354">
            <v>11401001</v>
          </cell>
          <cell r="AB1354">
            <v>5</v>
          </cell>
        </row>
        <row r="1355">
          <cell r="R1355">
            <v>11411122</v>
          </cell>
          <cell r="AB1355">
            <v>4.5</v>
          </cell>
        </row>
        <row r="1356">
          <cell r="R1356">
            <v>11411224</v>
          </cell>
          <cell r="AB1356">
            <v>6</v>
          </cell>
        </row>
        <row r="1357">
          <cell r="R1357">
            <v>11411717</v>
          </cell>
          <cell r="AB1357">
            <v>4.5</v>
          </cell>
        </row>
        <row r="1358">
          <cell r="R1358">
            <v>11412401</v>
          </cell>
          <cell r="AB1358">
            <v>5.5</v>
          </cell>
        </row>
        <row r="1359">
          <cell r="R1359">
            <v>11425023</v>
          </cell>
          <cell r="AB1359">
            <v>11</v>
          </cell>
        </row>
        <row r="1360">
          <cell r="R1360">
            <v>11410738</v>
          </cell>
          <cell r="AB1360">
            <v>3.5</v>
          </cell>
        </row>
        <row r="1361">
          <cell r="R1361">
            <v>11411201</v>
          </cell>
          <cell r="AB1361">
            <v>7</v>
          </cell>
        </row>
        <row r="1362">
          <cell r="R1362">
            <v>11412311</v>
          </cell>
          <cell r="AB1362">
            <v>3</v>
          </cell>
        </row>
        <row r="1363">
          <cell r="R1363">
            <v>11411124</v>
          </cell>
          <cell r="AB1363">
            <v>1</v>
          </cell>
        </row>
        <row r="1364">
          <cell r="R1364">
            <v>11410101</v>
          </cell>
          <cell r="AB1364">
            <v>2</v>
          </cell>
        </row>
        <row r="1365">
          <cell r="R1365">
            <v>11415019</v>
          </cell>
          <cell r="AB1365">
            <v>2.5</v>
          </cell>
        </row>
        <row r="1366">
          <cell r="R1366">
            <v>11417522</v>
          </cell>
          <cell r="AB1366">
            <v>3</v>
          </cell>
        </row>
        <row r="1367">
          <cell r="R1367">
            <v>11418068</v>
          </cell>
          <cell r="AB1367">
            <v>2</v>
          </cell>
        </row>
        <row r="1368">
          <cell r="R1368">
            <v>11418116</v>
          </cell>
          <cell r="AB1368">
            <v>2.5</v>
          </cell>
        </row>
        <row r="1369">
          <cell r="R1369">
            <v>11415229</v>
          </cell>
          <cell r="AB1369">
            <v>1.5</v>
          </cell>
        </row>
        <row r="1370">
          <cell r="R1370">
            <v>11417024</v>
          </cell>
          <cell r="AB1370">
            <v>5.5</v>
          </cell>
        </row>
        <row r="1371">
          <cell r="R1371">
            <v>11416131</v>
          </cell>
          <cell r="AB1371">
            <v>5</v>
          </cell>
        </row>
        <row r="1372">
          <cell r="R1372">
            <v>11418060</v>
          </cell>
          <cell r="AB1372">
            <v>3</v>
          </cell>
        </row>
        <row r="1373">
          <cell r="R1373">
            <v>11417508</v>
          </cell>
          <cell r="AB1373">
            <v>4.5</v>
          </cell>
        </row>
        <row r="1374">
          <cell r="R1374">
            <v>11416037</v>
          </cell>
          <cell r="AB1374">
            <v>1.5</v>
          </cell>
        </row>
        <row r="1375">
          <cell r="R1375">
            <v>11417032</v>
          </cell>
          <cell r="AB1375">
            <v>1.5</v>
          </cell>
        </row>
        <row r="1376">
          <cell r="R1376">
            <v>11412605</v>
          </cell>
          <cell r="AB1376">
            <v>2.5</v>
          </cell>
        </row>
        <row r="1377">
          <cell r="R1377">
            <v>11402008</v>
          </cell>
          <cell r="AB1377">
            <v>2</v>
          </cell>
        </row>
        <row r="1378">
          <cell r="R1378">
            <v>11405032</v>
          </cell>
          <cell r="AB1378">
            <v>2</v>
          </cell>
        </row>
        <row r="1379">
          <cell r="R1379">
            <v>11411707</v>
          </cell>
          <cell r="AB1379">
            <v>1.5</v>
          </cell>
        </row>
        <row r="1380">
          <cell r="R1380">
            <v>11441011</v>
          </cell>
          <cell r="AB1380">
            <v>1</v>
          </cell>
        </row>
        <row r="1381">
          <cell r="R1381">
            <v>11451011</v>
          </cell>
          <cell r="AB1381">
            <v>2</v>
          </cell>
        </row>
        <row r="1382">
          <cell r="R1382">
            <v>11407021</v>
          </cell>
          <cell r="AB1382">
            <v>1</v>
          </cell>
        </row>
        <row r="1383">
          <cell r="R1383">
            <v>11465020</v>
          </cell>
          <cell r="AB1383">
            <v>1</v>
          </cell>
        </row>
        <row r="1384">
          <cell r="R1384">
            <v>11412603</v>
          </cell>
          <cell r="AB1384">
            <v>8.5</v>
          </cell>
        </row>
        <row r="1385">
          <cell r="R1385">
            <v>11410401</v>
          </cell>
          <cell r="AB1385">
            <v>4.5</v>
          </cell>
        </row>
        <row r="1386">
          <cell r="R1386">
            <v>11415001</v>
          </cell>
          <cell r="AB1386">
            <v>3.5</v>
          </cell>
        </row>
        <row r="1387">
          <cell r="R1387">
            <v>11410601</v>
          </cell>
          <cell r="AB1387">
            <v>3.5</v>
          </cell>
        </row>
        <row r="1388">
          <cell r="R1388">
            <v>11410103</v>
          </cell>
          <cell r="AB1388">
            <v>2</v>
          </cell>
        </row>
        <row r="1389">
          <cell r="R1389">
            <v>11403100</v>
          </cell>
          <cell r="AB1389">
            <v>1</v>
          </cell>
        </row>
        <row r="1390">
          <cell r="R1390">
            <v>11410201</v>
          </cell>
          <cell r="AB1390">
            <v>3</v>
          </cell>
        </row>
        <row r="1391">
          <cell r="R1391">
            <v>11411418</v>
          </cell>
          <cell r="AB1391">
            <v>5</v>
          </cell>
        </row>
        <row r="1392">
          <cell r="R1392">
            <v>11411513</v>
          </cell>
          <cell r="AB1392">
            <v>6</v>
          </cell>
        </row>
        <row r="1393">
          <cell r="R1393">
            <v>11412202</v>
          </cell>
          <cell r="AB1393">
            <v>4.5</v>
          </cell>
        </row>
        <row r="1394">
          <cell r="R1394">
            <v>11412205</v>
          </cell>
          <cell r="AB1394">
            <v>2.5</v>
          </cell>
        </row>
        <row r="1395">
          <cell r="R1395">
            <v>11403026</v>
          </cell>
          <cell r="AB1395">
            <v>6</v>
          </cell>
        </row>
        <row r="1396">
          <cell r="R1396">
            <v>11403038</v>
          </cell>
          <cell r="AB1396">
            <v>2.5</v>
          </cell>
        </row>
        <row r="1397">
          <cell r="R1397">
            <v>11404019</v>
          </cell>
          <cell r="AB1397">
            <v>5.5</v>
          </cell>
        </row>
        <row r="1398">
          <cell r="R1398">
            <v>11405073</v>
          </cell>
          <cell r="AB1398">
            <v>1.5</v>
          </cell>
        </row>
        <row r="1399">
          <cell r="R1399">
            <v>11411103</v>
          </cell>
          <cell r="AB1399">
            <v>10</v>
          </cell>
        </row>
        <row r="1400">
          <cell r="R1400">
            <v>11412607</v>
          </cell>
          <cell r="AB1400">
            <v>3.5</v>
          </cell>
        </row>
        <row r="1401">
          <cell r="R1401">
            <v>11403017</v>
          </cell>
          <cell r="AB1401">
            <v>2.5</v>
          </cell>
        </row>
        <row r="1402">
          <cell r="R1402">
            <v>11403130</v>
          </cell>
          <cell r="AB1402">
            <v>1</v>
          </cell>
        </row>
        <row r="1403">
          <cell r="R1403">
            <v>11405002</v>
          </cell>
          <cell r="AB1403">
            <v>2</v>
          </cell>
        </row>
        <row r="1404">
          <cell r="R1404">
            <v>11412151</v>
          </cell>
          <cell r="AB1404">
            <v>3.5</v>
          </cell>
        </row>
        <row r="1405">
          <cell r="R1405">
            <v>11403015</v>
          </cell>
          <cell r="AB1405">
            <v>4</v>
          </cell>
        </row>
        <row r="1406">
          <cell r="R1406">
            <v>11425123</v>
          </cell>
          <cell r="AB1406">
            <v>5.5</v>
          </cell>
        </row>
        <row r="1407">
          <cell r="R1407">
            <v>11403022</v>
          </cell>
          <cell r="AB1407">
            <v>2.5</v>
          </cell>
        </row>
        <row r="1408">
          <cell r="R1408">
            <v>11403001</v>
          </cell>
          <cell r="AB1408">
            <v>6</v>
          </cell>
        </row>
        <row r="1409">
          <cell r="R1409">
            <v>11411442</v>
          </cell>
          <cell r="AB1409">
            <v>1.5</v>
          </cell>
        </row>
        <row r="1410">
          <cell r="R1410">
            <v>11412005</v>
          </cell>
          <cell r="AB1410">
            <v>5</v>
          </cell>
        </row>
        <row r="1411">
          <cell r="R1411">
            <v>11404049</v>
          </cell>
          <cell r="AB1411">
            <v>1.5</v>
          </cell>
        </row>
        <row r="1412">
          <cell r="R1412">
            <v>11412314</v>
          </cell>
          <cell r="AB1412">
            <v>3</v>
          </cell>
        </row>
        <row r="1413">
          <cell r="R1413">
            <v>11412501</v>
          </cell>
          <cell r="AB1413">
            <v>3</v>
          </cell>
        </row>
        <row r="1414">
          <cell r="R1414">
            <v>11425010</v>
          </cell>
          <cell r="AB1414">
            <v>3.5</v>
          </cell>
        </row>
        <row r="1415">
          <cell r="R1415">
            <v>11425016</v>
          </cell>
          <cell r="AB1415">
            <v>4</v>
          </cell>
        </row>
        <row r="1416">
          <cell r="R1416">
            <v>11425048</v>
          </cell>
          <cell r="AB1416">
            <v>1.5</v>
          </cell>
        </row>
        <row r="1417">
          <cell r="R1417">
            <v>11425410</v>
          </cell>
          <cell r="AB1417">
            <v>1.5</v>
          </cell>
        </row>
        <row r="1418">
          <cell r="R1418">
            <v>11401103</v>
          </cell>
          <cell r="AB1418">
            <v>4</v>
          </cell>
        </row>
        <row r="1419">
          <cell r="R1419">
            <v>11402002</v>
          </cell>
          <cell r="AB1419">
            <v>2.5</v>
          </cell>
        </row>
        <row r="1420">
          <cell r="R1420">
            <v>11402003</v>
          </cell>
          <cell r="AB1420">
            <v>2.5</v>
          </cell>
        </row>
        <row r="1421">
          <cell r="R1421">
            <v>11402005</v>
          </cell>
          <cell r="AB1421">
            <v>2.5</v>
          </cell>
        </row>
        <row r="1422">
          <cell r="R1422">
            <v>11404074</v>
          </cell>
          <cell r="AB1422">
            <v>2.5</v>
          </cell>
        </row>
        <row r="1423">
          <cell r="R1423">
            <v>11403102</v>
          </cell>
          <cell r="AB1423">
            <v>2</v>
          </cell>
        </row>
        <row r="1424">
          <cell r="R1424">
            <v>11412723</v>
          </cell>
          <cell r="AB1424">
            <v>2.5</v>
          </cell>
        </row>
        <row r="1425">
          <cell r="R1425">
            <v>11425234</v>
          </cell>
          <cell r="AB1425">
            <v>1.5</v>
          </cell>
        </row>
        <row r="1426">
          <cell r="R1426">
            <v>11405082</v>
          </cell>
          <cell r="AB1426">
            <v>9</v>
          </cell>
        </row>
        <row r="1427">
          <cell r="R1427">
            <v>11416094</v>
          </cell>
          <cell r="AB1427">
            <v>1.5</v>
          </cell>
        </row>
        <row r="1428">
          <cell r="R1428">
            <v>11416129</v>
          </cell>
          <cell r="AB1428">
            <v>1.5</v>
          </cell>
        </row>
        <row r="1429">
          <cell r="R1429">
            <v>11416519</v>
          </cell>
          <cell r="AB1429">
            <v>1.5</v>
          </cell>
        </row>
        <row r="1430">
          <cell r="R1430">
            <v>11417035</v>
          </cell>
          <cell r="AB1430">
            <v>2</v>
          </cell>
        </row>
        <row r="1431">
          <cell r="R1431">
            <v>11420004</v>
          </cell>
          <cell r="AB1431">
            <v>2.5</v>
          </cell>
        </row>
        <row r="1432">
          <cell r="R1432">
            <v>11421010</v>
          </cell>
          <cell r="AB1432">
            <v>2</v>
          </cell>
        </row>
        <row r="1433">
          <cell r="R1433">
            <v>11421098</v>
          </cell>
          <cell r="AB1433">
            <v>2.5</v>
          </cell>
        </row>
        <row r="1434">
          <cell r="R1434">
            <v>11422041</v>
          </cell>
          <cell r="AB1434">
            <v>1.5</v>
          </cell>
        </row>
        <row r="1435">
          <cell r="R1435">
            <v>11401007</v>
          </cell>
          <cell r="AB1435">
            <v>2.5</v>
          </cell>
        </row>
        <row r="1436">
          <cell r="R1436">
            <v>11401057</v>
          </cell>
          <cell r="AB1436">
            <v>4.5</v>
          </cell>
        </row>
        <row r="1437">
          <cell r="R1437">
            <v>11403153</v>
          </cell>
          <cell r="AB1437">
            <v>1</v>
          </cell>
        </row>
        <row r="1438">
          <cell r="R1438">
            <v>11404045</v>
          </cell>
          <cell r="AB1438">
            <v>1.5</v>
          </cell>
        </row>
        <row r="1439">
          <cell r="R1439">
            <v>11410602</v>
          </cell>
          <cell r="AB1439">
            <v>1</v>
          </cell>
        </row>
        <row r="1440">
          <cell r="R1440">
            <v>11411302</v>
          </cell>
          <cell r="AB1440">
            <v>2.5</v>
          </cell>
        </row>
        <row r="1441">
          <cell r="R1441">
            <v>11411503</v>
          </cell>
          <cell r="AB1441">
            <v>1.5</v>
          </cell>
        </row>
        <row r="1442">
          <cell r="R1442">
            <v>11412115</v>
          </cell>
          <cell r="AB1442">
            <v>2.5</v>
          </cell>
        </row>
        <row r="1443">
          <cell r="R1443">
            <v>11412403</v>
          </cell>
          <cell r="AB1443">
            <v>6.5</v>
          </cell>
        </row>
        <row r="1444">
          <cell r="R1444">
            <v>11404052</v>
          </cell>
          <cell r="AB1444">
            <v>2</v>
          </cell>
        </row>
        <row r="1445">
          <cell r="R1445">
            <v>11421031</v>
          </cell>
          <cell r="AB1445">
            <v>2</v>
          </cell>
        </row>
        <row r="1446">
          <cell r="R1446">
            <v>11446001</v>
          </cell>
          <cell r="AB1446">
            <v>6</v>
          </cell>
        </row>
        <row r="1447">
          <cell r="R1447">
            <v>11447001</v>
          </cell>
          <cell r="AB1447">
            <v>4.5</v>
          </cell>
        </row>
        <row r="1448">
          <cell r="R1448">
            <v>11449001</v>
          </cell>
          <cell r="AB1448">
            <v>7</v>
          </cell>
        </row>
        <row r="1449">
          <cell r="R1449">
            <v>11453001</v>
          </cell>
          <cell r="AB1449">
            <v>5.5</v>
          </cell>
        </row>
        <row r="1450">
          <cell r="R1450">
            <v>11453005</v>
          </cell>
          <cell r="AB1450">
            <v>6.5</v>
          </cell>
        </row>
        <row r="1451">
          <cell r="R1451">
            <v>11440010</v>
          </cell>
          <cell r="AB1451">
            <v>1.5</v>
          </cell>
        </row>
        <row r="1452">
          <cell r="R1452">
            <v>11440011</v>
          </cell>
          <cell r="AB1452">
            <v>4.5</v>
          </cell>
        </row>
        <row r="1453">
          <cell r="R1453">
            <v>11440073</v>
          </cell>
          <cell r="AB1453">
            <v>3.5</v>
          </cell>
        </row>
        <row r="1454">
          <cell r="R1454">
            <v>11440103</v>
          </cell>
          <cell r="AB1454">
            <v>2.5</v>
          </cell>
        </row>
        <row r="1455">
          <cell r="R1455">
            <v>11441107</v>
          </cell>
          <cell r="AB1455">
            <v>2.5</v>
          </cell>
        </row>
        <row r="1456">
          <cell r="R1456">
            <v>11442009</v>
          </cell>
          <cell r="AB1456">
            <v>1</v>
          </cell>
        </row>
        <row r="1457">
          <cell r="R1457">
            <v>11442108</v>
          </cell>
          <cell r="AB1457">
            <v>6.5</v>
          </cell>
        </row>
        <row r="1458">
          <cell r="R1458">
            <v>11447003</v>
          </cell>
          <cell r="AB1458">
            <v>4</v>
          </cell>
        </row>
        <row r="1459">
          <cell r="R1459">
            <v>11454005</v>
          </cell>
          <cell r="AB1459">
            <v>3</v>
          </cell>
        </row>
        <row r="1460">
          <cell r="R1460">
            <v>11457305</v>
          </cell>
          <cell r="AB1460">
            <v>1</v>
          </cell>
        </row>
        <row r="1461">
          <cell r="R1461">
            <v>11441018</v>
          </cell>
          <cell r="AB1461">
            <v>7</v>
          </cell>
        </row>
        <row r="1462">
          <cell r="R1462">
            <v>11453003</v>
          </cell>
          <cell r="AB1462">
            <v>7</v>
          </cell>
        </row>
        <row r="1463">
          <cell r="R1463">
            <v>11438070</v>
          </cell>
          <cell r="AB1463">
            <v>2</v>
          </cell>
        </row>
        <row r="1464">
          <cell r="R1464">
            <v>11437070</v>
          </cell>
          <cell r="AB1464">
            <v>6.5</v>
          </cell>
        </row>
        <row r="1465">
          <cell r="R1465">
            <v>11400030</v>
          </cell>
          <cell r="AB1465">
            <v>1</v>
          </cell>
        </row>
        <row r="1466">
          <cell r="R1466">
            <v>11437026</v>
          </cell>
          <cell r="AB1466">
            <v>1.5</v>
          </cell>
        </row>
        <row r="1467">
          <cell r="R1467">
            <v>11437087</v>
          </cell>
          <cell r="AB1467">
            <v>1</v>
          </cell>
        </row>
        <row r="1468">
          <cell r="R1468">
            <v>11437131</v>
          </cell>
          <cell r="AB1468">
            <v>3</v>
          </cell>
        </row>
        <row r="1469">
          <cell r="R1469">
            <v>11438012</v>
          </cell>
          <cell r="AB1469">
            <v>4</v>
          </cell>
        </row>
        <row r="1470">
          <cell r="R1470">
            <v>11438017</v>
          </cell>
          <cell r="AB1470">
            <v>3.5</v>
          </cell>
        </row>
        <row r="1471">
          <cell r="R1471">
            <v>11438031</v>
          </cell>
          <cell r="AB1471">
            <v>2.5</v>
          </cell>
        </row>
        <row r="1472">
          <cell r="R1472">
            <v>11467011</v>
          </cell>
          <cell r="AB1472">
            <v>4</v>
          </cell>
        </row>
        <row r="1473">
          <cell r="R1473">
            <v>11464005</v>
          </cell>
          <cell r="AB1473">
            <v>4</v>
          </cell>
        </row>
        <row r="1474">
          <cell r="R1474">
            <v>11438073</v>
          </cell>
          <cell r="AB1474">
            <v>3.5</v>
          </cell>
        </row>
        <row r="1475">
          <cell r="R1475">
            <v>11472008</v>
          </cell>
          <cell r="AB1475">
            <v>4</v>
          </cell>
        </row>
        <row r="1476">
          <cell r="R1476">
            <v>11440013</v>
          </cell>
          <cell r="AB1476">
            <v>4</v>
          </cell>
        </row>
        <row r="1477">
          <cell r="R1477">
            <v>11460202</v>
          </cell>
          <cell r="AB1477">
            <v>4</v>
          </cell>
        </row>
        <row r="1478">
          <cell r="R1478">
            <v>11465001</v>
          </cell>
          <cell r="AB1478">
            <v>2</v>
          </cell>
        </row>
        <row r="1479">
          <cell r="R1479">
            <v>11438064</v>
          </cell>
          <cell r="AB1479">
            <v>5.5</v>
          </cell>
        </row>
        <row r="1480">
          <cell r="R1480">
            <v>11421107</v>
          </cell>
          <cell r="AB1480">
            <v>2</v>
          </cell>
        </row>
        <row r="1481">
          <cell r="R1481">
            <v>11416048</v>
          </cell>
          <cell r="AB1481">
            <v>1.5</v>
          </cell>
        </row>
        <row r="1482">
          <cell r="R1482">
            <v>11431018</v>
          </cell>
          <cell r="AB1482">
            <v>2</v>
          </cell>
        </row>
        <row r="1483">
          <cell r="R1483">
            <v>11430068</v>
          </cell>
          <cell r="AB1483">
            <v>6.5</v>
          </cell>
        </row>
        <row r="1484">
          <cell r="R1484">
            <v>11430103</v>
          </cell>
          <cell r="AB1484">
            <v>4</v>
          </cell>
        </row>
        <row r="1485">
          <cell r="R1485">
            <v>11430162</v>
          </cell>
          <cell r="AB1485">
            <v>1</v>
          </cell>
        </row>
        <row r="1486">
          <cell r="R1486">
            <v>11430257</v>
          </cell>
          <cell r="AB1486">
            <v>1.5</v>
          </cell>
        </row>
        <row r="1487">
          <cell r="R1487">
            <v>11432032</v>
          </cell>
          <cell r="AB1487">
            <v>5.5</v>
          </cell>
        </row>
        <row r="1488">
          <cell r="R1488">
            <v>11430015</v>
          </cell>
          <cell r="AB1488">
            <v>2</v>
          </cell>
        </row>
        <row r="1489">
          <cell r="R1489">
            <v>11430050</v>
          </cell>
          <cell r="AB1489">
            <v>3</v>
          </cell>
        </row>
        <row r="1490">
          <cell r="R1490">
            <v>11430151</v>
          </cell>
          <cell r="AB1490">
            <v>5.5</v>
          </cell>
        </row>
        <row r="1491">
          <cell r="R1491">
            <v>11430321</v>
          </cell>
          <cell r="AB1491">
            <v>1.5</v>
          </cell>
        </row>
        <row r="1492">
          <cell r="R1492">
            <v>11431007</v>
          </cell>
          <cell r="AB1492">
            <v>1</v>
          </cell>
        </row>
        <row r="1493">
          <cell r="R1493">
            <v>11432028</v>
          </cell>
          <cell r="AB1493">
            <v>3</v>
          </cell>
        </row>
        <row r="1494">
          <cell r="R1494">
            <v>11430159</v>
          </cell>
          <cell r="AB1494">
            <v>4</v>
          </cell>
        </row>
        <row r="1495">
          <cell r="R1495">
            <v>11407020</v>
          </cell>
          <cell r="AB1495">
            <v>4</v>
          </cell>
        </row>
        <row r="1496">
          <cell r="R1496">
            <v>11430074</v>
          </cell>
          <cell r="AB1496">
            <v>5</v>
          </cell>
        </row>
        <row r="1497">
          <cell r="R1497">
            <v>11409040</v>
          </cell>
          <cell r="AB1497">
            <v>2</v>
          </cell>
        </row>
        <row r="1498">
          <cell r="R1498">
            <v>11436081</v>
          </cell>
          <cell r="AB1498">
            <v>2</v>
          </cell>
        </row>
        <row r="1499">
          <cell r="R1499">
            <v>11436014</v>
          </cell>
          <cell r="AB1499">
            <v>4</v>
          </cell>
        </row>
        <row r="1500">
          <cell r="R1500">
            <v>11436051</v>
          </cell>
          <cell r="AB1500">
            <v>5.5</v>
          </cell>
        </row>
        <row r="1501">
          <cell r="R1501">
            <v>11460001</v>
          </cell>
          <cell r="AB1501">
            <v>7</v>
          </cell>
        </row>
        <row r="1502">
          <cell r="R1502">
            <v>11460156</v>
          </cell>
          <cell r="AB1502">
            <v>12.5</v>
          </cell>
        </row>
        <row r="1503">
          <cell r="R1503">
            <v>11460237</v>
          </cell>
          <cell r="AB1503">
            <v>4</v>
          </cell>
        </row>
        <row r="1504">
          <cell r="R1504">
            <v>11436040</v>
          </cell>
          <cell r="AB1504">
            <v>4.5</v>
          </cell>
        </row>
        <row r="1505">
          <cell r="R1505">
            <v>11460006</v>
          </cell>
          <cell r="AB1505">
            <v>3.5</v>
          </cell>
        </row>
        <row r="1506">
          <cell r="R1506">
            <v>11460075</v>
          </cell>
          <cell r="AB1506">
            <v>2.5</v>
          </cell>
        </row>
        <row r="1507">
          <cell r="R1507">
            <v>11460112</v>
          </cell>
          <cell r="AB1507">
            <v>4.5</v>
          </cell>
        </row>
        <row r="1508">
          <cell r="R1508">
            <v>11460158</v>
          </cell>
          <cell r="AB1508">
            <v>1.5</v>
          </cell>
        </row>
        <row r="1509">
          <cell r="R1509">
            <v>11460180</v>
          </cell>
          <cell r="AB1509">
            <v>4</v>
          </cell>
        </row>
        <row r="1510">
          <cell r="R1510">
            <v>11460184</v>
          </cell>
          <cell r="AB1510">
            <v>2.5</v>
          </cell>
        </row>
        <row r="1511">
          <cell r="R1511">
            <v>11460190</v>
          </cell>
          <cell r="AB1511">
            <v>9.5</v>
          </cell>
        </row>
        <row r="1512">
          <cell r="R1512">
            <v>11460271</v>
          </cell>
          <cell r="AB1512">
            <v>0.5</v>
          </cell>
        </row>
        <row r="1513">
          <cell r="R1513">
            <v>11462006</v>
          </cell>
          <cell r="AB1513">
            <v>4.5</v>
          </cell>
        </row>
        <row r="1514">
          <cell r="R1514">
            <v>11462045</v>
          </cell>
          <cell r="AB1514">
            <v>4</v>
          </cell>
        </row>
        <row r="1515">
          <cell r="R1515">
            <v>11463337</v>
          </cell>
          <cell r="AB1515">
            <v>3</v>
          </cell>
        </row>
        <row r="1516">
          <cell r="R1516">
            <v>11466014</v>
          </cell>
          <cell r="AB1516">
            <v>2</v>
          </cell>
        </row>
        <row r="1517">
          <cell r="R1517">
            <v>11466015</v>
          </cell>
          <cell r="AB1517">
            <v>3</v>
          </cell>
        </row>
        <row r="1518">
          <cell r="R1518">
            <v>11460002</v>
          </cell>
          <cell r="AB1518">
            <v>2.5</v>
          </cell>
        </row>
        <row r="1519">
          <cell r="R1519">
            <v>11442101</v>
          </cell>
          <cell r="AB1519">
            <v>3</v>
          </cell>
        </row>
        <row r="1520">
          <cell r="R1520">
            <v>11430143</v>
          </cell>
          <cell r="AB1520">
            <v>1</v>
          </cell>
        </row>
        <row r="1521">
          <cell r="R1521">
            <v>11430207</v>
          </cell>
          <cell r="AB1521">
            <v>2.5</v>
          </cell>
        </row>
        <row r="1522">
          <cell r="R1522">
            <v>11430023</v>
          </cell>
          <cell r="AB1522">
            <v>2.5</v>
          </cell>
        </row>
        <row r="1523">
          <cell r="R1523">
            <v>11437015</v>
          </cell>
          <cell r="AB1523">
            <v>2.5</v>
          </cell>
        </row>
        <row r="1524">
          <cell r="R1524">
            <v>11437077</v>
          </cell>
          <cell r="AB1524">
            <v>2.5</v>
          </cell>
        </row>
        <row r="1525">
          <cell r="R1525">
            <v>11437084</v>
          </cell>
          <cell r="AB1525">
            <v>1.5</v>
          </cell>
        </row>
        <row r="1526">
          <cell r="R1526">
            <v>11437111</v>
          </cell>
          <cell r="AB1526">
            <v>2.5</v>
          </cell>
        </row>
        <row r="1527">
          <cell r="R1527">
            <v>11437123</v>
          </cell>
          <cell r="AB1527">
            <v>1</v>
          </cell>
        </row>
        <row r="1528">
          <cell r="R1528">
            <v>11438015</v>
          </cell>
          <cell r="AB1528">
            <v>1.5</v>
          </cell>
        </row>
        <row r="1529">
          <cell r="R1529">
            <v>11438058</v>
          </cell>
          <cell r="AB1529">
            <v>2</v>
          </cell>
        </row>
        <row r="1530">
          <cell r="R1530">
            <v>11438096</v>
          </cell>
          <cell r="AB1530">
            <v>1</v>
          </cell>
        </row>
        <row r="1531">
          <cell r="R1531">
            <v>11440067</v>
          </cell>
          <cell r="AB1531">
            <v>3</v>
          </cell>
        </row>
        <row r="1532">
          <cell r="R1532">
            <v>11440213</v>
          </cell>
          <cell r="AB1532">
            <v>1.5</v>
          </cell>
        </row>
        <row r="1533">
          <cell r="R1533">
            <v>11441201</v>
          </cell>
          <cell r="AB1533">
            <v>5</v>
          </cell>
        </row>
        <row r="1534">
          <cell r="R1534">
            <v>11460048</v>
          </cell>
          <cell r="AB1534">
            <v>1.5</v>
          </cell>
        </row>
        <row r="1535">
          <cell r="R1535">
            <v>11460091</v>
          </cell>
          <cell r="AB1535">
            <v>2.5</v>
          </cell>
        </row>
        <row r="1536">
          <cell r="R1536">
            <v>11460114</v>
          </cell>
          <cell r="AB1536">
            <v>4.5</v>
          </cell>
        </row>
        <row r="1537">
          <cell r="R1537">
            <v>11460196</v>
          </cell>
          <cell r="AB1537">
            <v>3</v>
          </cell>
        </row>
        <row r="1538">
          <cell r="R1538">
            <v>11464007</v>
          </cell>
          <cell r="AB1538">
            <v>1</v>
          </cell>
        </row>
        <row r="1539">
          <cell r="R1539">
            <v>11464011</v>
          </cell>
          <cell r="AB1539">
            <v>1.5</v>
          </cell>
        </row>
        <row r="1540">
          <cell r="R1540">
            <v>11465003</v>
          </cell>
          <cell r="AB1540">
            <v>2</v>
          </cell>
        </row>
        <row r="1541">
          <cell r="R1541">
            <v>11466001</v>
          </cell>
          <cell r="AB1541">
            <v>1.5</v>
          </cell>
        </row>
        <row r="1542">
          <cell r="R1542">
            <v>11466122</v>
          </cell>
          <cell r="AB1542">
            <v>4.5</v>
          </cell>
        </row>
        <row r="1543">
          <cell r="R1543">
            <v>11467311</v>
          </cell>
          <cell r="AB1543">
            <v>7</v>
          </cell>
        </row>
        <row r="1544">
          <cell r="R1544">
            <v>11472001</v>
          </cell>
          <cell r="AB1544">
            <v>1.5</v>
          </cell>
        </row>
        <row r="1545">
          <cell r="R1545">
            <v>11473002</v>
          </cell>
          <cell r="AB1545">
            <v>2</v>
          </cell>
        </row>
        <row r="1546">
          <cell r="R1546">
            <v>11475004</v>
          </cell>
          <cell r="AB1546">
            <v>1</v>
          </cell>
        </row>
        <row r="1547">
          <cell r="R1547">
            <v>11603430</v>
          </cell>
          <cell r="AB1547">
            <v>0.5</v>
          </cell>
        </row>
        <row r="1548">
          <cell r="R1548">
            <v>11601118</v>
          </cell>
          <cell r="AB1548">
            <v>4.5</v>
          </cell>
        </row>
        <row r="1549">
          <cell r="R1549">
            <v>11601125</v>
          </cell>
          <cell r="AB1549">
            <v>2</v>
          </cell>
        </row>
        <row r="1550">
          <cell r="R1550">
            <v>11602148</v>
          </cell>
          <cell r="AB1550">
            <v>5</v>
          </cell>
        </row>
        <row r="1551">
          <cell r="R1551">
            <v>11603326</v>
          </cell>
          <cell r="AB1551">
            <v>8.5</v>
          </cell>
        </row>
        <row r="1552">
          <cell r="R1552">
            <v>11603438</v>
          </cell>
          <cell r="AB1552">
            <v>3</v>
          </cell>
        </row>
        <row r="1553">
          <cell r="R1553">
            <v>11603767</v>
          </cell>
          <cell r="AB1553">
            <v>2.5</v>
          </cell>
        </row>
        <row r="1554">
          <cell r="R1554">
            <v>11602404</v>
          </cell>
          <cell r="AB1554">
            <v>3.5</v>
          </cell>
        </row>
        <row r="1555">
          <cell r="R1555">
            <v>11601022</v>
          </cell>
          <cell r="AB1555">
            <v>9</v>
          </cell>
        </row>
        <row r="1556">
          <cell r="R1556">
            <v>11603437</v>
          </cell>
          <cell r="AB1556">
            <v>7.5</v>
          </cell>
        </row>
        <row r="1557">
          <cell r="R1557">
            <v>11603511</v>
          </cell>
          <cell r="AB1557">
            <v>0.5</v>
          </cell>
        </row>
        <row r="1558">
          <cell r="R1558">
            <v>11602002</v>
          </cell>
          <cell r="AB1558">
            <v>2.5</v>
          </cell>
        </row>
        <row r="1559">
          <cell r="R1559">
            <v>11603001</v>
          </cell>
          <cell r="AB1559">
            <v>2</v>
          </cell>
        </row>
        <row r="1560">
          <cell r="R1560">
            <v>11603127</v>
          </cell>
          <cell r="AB1560">
            <v>1.5</v>
          </cell>
        </row>
        <row r="1561">
          <cell r="R1561">
            <v>11603175</v>
          </cell>
          <cell r="AB1561">
            <v>2.5</v>
          </cell>
        </row>
        <row r="1562">
          <cell r="R1562">
            <v>11603451</v>
          </cell>
          <cell r="AB1562">
            <v>1</v>
          </cell>
        </row>
        <row r="1563">
          <cell r="R1563">
            <v>11603549</v>
          </cell>
          <cell r="AB1563">
            <v>1.5</v>
          </cell>
        </row>
        <row r="1564">
          <cell r="R1564">
            <v>11603775</v>
          </cell>
          <cell r="AB1564">
            <v>2</v>
          </cell>
        </row>
        <row r="1565">
          <cell r="R1565">
            <v>11601504</v>
          </cell>
          <cell r="AB1565">
            <v>1.5</v>
          </cell>
        </row>
        <row r="1566">
          <cell r="R1566">
            <v>11603003</v>
          </cell>
          <cell r="AB1566">
            <v>2.5</v>
          </cell>
        </row>
        <row r="1567">
          <cell r="R1567">
            <v>11603409</v>
          </cell>
          <cell r="AB1567">
            <v>0.5</v>
          </cell>
        </row>
        <row r="1568">
          <cell r="R1568">
            <v>11603550</v>
          </cell>
          <cell r="AB1568">
            <v>3</v>
          </cell>
        </row>
        <row r="1569">
          <cell r="R1569">
            <v>11603625</v>
          </cell>
          <cell r="AB1569">
            <v>3.5</v>
          </cell>
        </row>
        <row r="1570">
          <cell r="R1570">
            <v>11603653</v>
          </cell>
          <cell r="AB1570">
            <v>1.5</v>
          </cell>
        </row>
        <row r="1571">
          <cell r="R1571">
            <v>11603681</v>
          </cell>
          <cell r="AB1571">
            <v>2.5</v>
          </cell>
        </row>
        <row r="1572">
          <cell r="R1572">
            <v>11603723</v>
          </cell>
          <cell r="AB1572">
            <v>1.5</v>
          </cell>
        </row>
        <row r="1573">
          <cell r="R1573">
            <v>11621020</v>
          </cell>
          <cell r="AB1573">
            <v>2</v>
          </cell>
        </row>
        <row r="1574">
          <cell r="R1574">
            <v>11603514</v>
          </cell>
          <cell r="AB1574">
            <v>1.5</v>
          </cell>
        </row>
        <row r="1575">
          <cell r="R1575">
            <v>11617010</v>
          </cell>
          <cell r="AB1575">
            <v>2</v>
          </cell>
        </row>
        <row r="1576">
          <cell r="R1576">
            <v>11601086</v>
          </cell>
          <cell r="AB1576">
            <v>4.5</v>
          </cell>
        </row>
        <row r="1577">
          <cell r="R1577">
            <v>11601562</v>
          </cell>
          <cell r="AB1577">
            <v>5</v>
          </cell>
        </row>
        <row r="1578">
          <cell r="R1578">
            <v>11601720</v>
          </cell>
          <cell r="AB1578">
            <v>3.5</v>
          </cell>
        </row>
        <row r="1579">
          <cell r="R1579">
            <v>11601802</v>
          </cell>
          <cell r="AB1579">
            <v>2</v>
          </cell>
        </row>
        <row r="1580">
          <cell r="R1580">
            <v>11601005</v>
          </cell>
          <cell r="AB1580">
            <v>1.5</v>
          </cell>
        </row>
        <row r="1581">
          <cell r="R1581">
            <v>11601074</v>
          </cell>
          <cell r="AB1581">
            <v>1.5</v>
          </cell>
        </row>
        <row r="1582">
          <cell r="R1582">
            <v>11601806</v>
          </cell>
          <cell r="AB1582">
            <v>4</v>
          </cell>
        </row>
        <row r="1583">
          <cell r="R1583">
            <v>11601008</v>
          </cell>
          <cell r="AB1583">
            <v>1.5</v>
          </cell>
        </row>
        <row r="1584">
          <cell r="R1584">
            <v>11601126</v>
          </cell>
          <cell r="AB1584">
            <v>3.5</v>
          </cell>
        </row>
        <row r="1585">
          <cell r="R1585">
            <v>11603601</v>
          </cell>
          <cell r="AB1585">
            <v>1.5</v>
          </cell>
        </row>
        <row r="1586">
          <cell r="R1586">
            <v>11603752</v>
          </cell>
          <cell r="AB1586">
            <v>1.5</v>
          </cell>
        </row>
        <row r="1587">
          <cell r="R1587">
            <v>11601122</v>
          </cell>
          <cell r="AB1587">
            <v>1</v>
          </cell>
        </row>
        <row r="1588">
          <cell r="R1588">
            <v>11601502</v>
          </cell>
          <cell r="AB1588">
            <v>2</v>
          </cell>
        </row>
        <row r="1589">
          <cell r="R1589">
            <v>11601522</v>
          </cell>
          <cell r="AB1589">
            <v>2.5</v>
          </cell>
        </row>
        <row r="1590">
          <cell r="R1590">
            <v>11601570</v>
          </cell>
          <cell r="AB1590">
            <v>1.5</v>
          </cell>
        </row>
        <row r="1591">
          <cell r="R1591">
            <v>11601803</v>
          </cell>
          <cell r="AB1591">
            <v>1.5</v>
          </cell>
        </row>
        <row r="1592">
          <cell r="R1592">
            <v>11601834</v>
          </cell>
          <cell r="AB1592">
            <v>1.5</v>
          </cell>
        </row>
        <row r="1593">
          <cell r="R1593">
            <v>11601836</v>
          </cell>
          <cell r="AB1593">
            <v>1.5</v>
          </cell>
        </row>
        <row r="1594">
          <cell r="R1594">
            <v>11602204</v>
          </cell>
          <cell r="AB1594">
            <v>2.5</v>
          </cell>
        </row>
        <row r="1595">
          <cell r="R1595">
            <v>11602306</v>
          </cell>
          <cell r="AB1595">
            <v>3.5</v>
          </cell>
        </row>
        <row r="1596">
          <cell r="R1596">
            <v>11603009</v>
          </cell>
          <cell r="AB1596">
            <v>1.5</v>
          </cell>
        </row>
        <row r="1597">
          <cell r="R1597">
            <v>11603023</v>
          </cell>
          <cell r="AB1597">
            <v>1.5</v>
          </cell>
        </row>
        <row r="1598">
          <cell r="R1598">
            <v>11603034</v>
          </cell>
          <cell r="AB1598">
            <v>1.5</v>
          </cell>
        </row>
        <row r="1599">
          <cell r="R1599">
            <v>11603133</v>
          </cell>
          <cell r="AB1599">
            <v>1.5</v>
          </cell>
        </row>
        <row r="1600">
          <cell r="R1600">
            <v>11603466</v>
          </cell>
          <cell r="AB1600">
            <v>2</v>
          </cell>
        </row>
        <row r="1601">
          <cell r="R1601">
            <v>11603488</v>
          </cell>
          <cell r="AB1601">
            <v>2</v>
          </cell>
        </row>
        <row r="1602">
          <cell r="R1602">
            <v>11603491</v>
          </cell>
          <cell r="AB1602">
            <v>1.5</v>
          </cell>
        </row>
        <row r="1603">
          <cell r="R1603">
            <v>11603510</v>
          </cell>
          <cell r="AB1603">
            <v>5</v>
          </cell>
        </row>
        <row r="1604">
          <cell r="R1604">
            <v>11603547</v>
          </cell>
          <cell r="AB1604">
            <v>1.5</v>
          </cell>
        </row>
        <row r="1605">
          <cell r="R1605">
            <v>11603657</v>
          </cell>
          <cell r="AB1605">
            <v>2.5</v>
          </cell>
        </row>
        <row r="1606">
          <cell r="R1606">
            <v>11601058</v>
          </cell>
          <cell r="AB1606">
            <v>2.5</v>
          </cell>
        </row>
        <row r="1607">
          <cell r="R1607">
            <v>11601071</v>
          </cell>
          <cell r="AB1607">
            <v>2.5</v>
          </cell>
        </row>
        <row r="1608">
          <cell r="R1608">
            <v>11602024</v>
          </cell>
          <cell r="AB1608">
            <v>2</v>
          </cell>
        </row>
        <row r="1609">
          <cell r="R1609">
            <v>11603024</v>
          </cell>
          <cell r="AB1609">
            <v>2</v>
          </cell>
        </row>
        <row r="1610">
          <cell r="R1610">
            <v>11603351</v>
          </cell>
          <cell r="AB1610">
            <v>2.5</v>
          </cell>
        </row>
        <row r="1611">
          <cell r="R1611">
            <v>11750101</v>
          </cell>
          <cell r="AB1611">
            <v>1.5</v>
          </cell>
        </row>
        <row r="1612">
          <cell r="R1612">
            <v>11750106</v>
          </cell>
          <cell r="AB1612">
            <v>6</v>
          </cell>
        </row>
        <row r="1613">
          <cell r="R1613">
            <v>11750155</v>
          </cell>
          <cell r="AB1613">
            <v>4</v>
          </cell>
        </row>
        <row r="1614">
          <cell r="R1614">
            <v>11751502</v>
          </cell>
          <cell r="AB1614">
            <v>2.5</v>
          </cell>
        </row>
        <row r="1615">
          <cell r="R1615">
            <v>11751506</v>
          </cell>
          <cell r="AB1615">
            <v>2</v>
          </cell>
        </row>
        <row r="1616">
          <cell r="R1616">
            <v>11751701</v>
          </cell>
          <cell r="AB1616">
            <v>2.5</v>
          </cell>
        </row>
        <row r="1617">
          <cell r="R1617">
            <v>11750102</v>
          </cell>
          <cell r="AB1617">
            <v>6</v>
          </cell>
        </row>
        <row r="1618">
          <cell r="R1618">
            <v>11750907</v>
          </cell>
          <cell r="AB1618">
            <v>3.5</v>
          </cell>
        </row>
        <row r="1619">
          <cell r="R1619">
            <v>11753010</v>
          </cell>
          <cell r="AB1619">
            <v>3.5</v>
          </cell>
        </row>
        <row r="1620">
          <cell r="R1620">
            <v>11737010</v>
          </cell>
          <cell r="AB1620">
            <v>1.5</v>
          </cell>
        </row>
        <row r="1621">
          <cell r="R1621">
            <v>11725011</v>
          </cell>
          <cell r="AB1621">
            <v>6.5</v>
          </cell>
        </row>
        <row r="1622">
          <cell r="R1622">
            <v>11745075</v>
          </cell>
          <cell r="AB1622">
            <v>0.5</v>
          </cell>
        </row>
        <row r="1623">
          <cell r="R1623">
            <v>11741023</v>
          </cell>
          <cell r="AB1623">
            <v>4</v>
          </cell>
        </row>
        <row r="1624">
          <cell r="R1624">
            <v>11743008</v>
          </cell>
          <cell r="AB1624">
            <v>2.5</v>
          </cell>
        </row>
        <row r="1625">
          <cell r="R1625">
            <v>11745003</v>
          </cell>
          <cell r="AB1625">
            <v>4.5</v>
          </cell>
        </row>
        <row r="1626">
          <cell r="R1626">
            <v>11745028</v>
          </cell>
          <cell r="AB1626">
            <v>1.5</v>
          </cell>
        </row>
        <row r="1627">
          <cell r="R1627">
            <v>11741057</v>
          </cell>
          <cell r="AB1627">
            <v>2.5</v>
          </cell>
        </row>
        <row r="1628">
          <cell r="R1628">
            <v>11745005</v>
          </cell>
          <cell r="AB1628">
            <v>2.5</v>
          </cell>
        </row>
        <row r="1629">
          <cell r="R1629">
            <v>11746077</v>
          </cell>
          <cell r="AB1629">
            <v>2</v>
          </cell>
        </row>
        <row r="1630">
          <cell r="R1630">
            <v>11749131</v>
          </cell>
          <cell r="AB1630">
            <v>1</v>
          </cell>
        </row>
        <row r="1631">
          <cell r="R1631">
            <v>11745048</v>
          </cell>
          <cell r="AB1631">
            <v>15.5</v>
          </cell>
        </row>
        <row r="1632">
          <cell r="R1632">
            <v>11711020</v>
          </cell>
          <cell r="AB1632">
            <v>2.5</v>
          </cell>
        </row>
        <row r="1633">
          <cell r="R1633">
            <v>11749106</v>
          </cell>
          <cell r="AB1633">
            <v>2.5</v>
          </cell>
        </row>
        <row r="1634">
          <cell r="R1634">
            <v>11748119</v>
          </cell>
          <cell r="AB1634">
            <v>1.5</v>
          </cell>
        </row>
        <row r="1635">
          <cell r="R1635">
            <v>11701350</v>
          </cell>
          <cell r="AB1635">
            <v>2</v>
          </cell>
        </row>
        <row r="1636">
          <cell r="R1636">
            <v>11721060</v>
          </cell>
          <cell r="AB1636">
            <v>2</v>
          </cell>
        </row>
        <row r="1637">
          <cell r="R1637">
            <v>11750801</v>
          </cell>
          <cell r="AB1637">
            <v>3.5</v>
          </cell>
        </row>
        <row r="1638">
          <cell r="R1638">
            <v>11751101</v>
          </cell>
          <cell r="AB1638">
            <v>1</v>
          </cell>
        </row>
        <row r="1639">
          <cell r="R1639">
            <v>11760510</v>
          </cell>
          <cell r="AB1639">
            <v>0.5</v>
          </cell>
        </row>
        <row r="1640">
          <cell r="R1640">
            <v>11745059</v>
          </cell>
          <cell r="AB1640">
            <v>4</v>
          </cell>
        </row>
        <row r="1641">
          <cell r="R1641">
            <v>11760602</v>
          </cell>
          <cell r="AB1641">
            <v>2.5</v>
          </cell>
        </row>
        <row r="1642">
          <cell r="R1642">
            <v>11760205</v>
          </cell>
          <cell r="AB1642">
            <v>6.5</v>
          </cell>
        </row>
        <row r="1643">
          <cell r="R1643">
            <v>11760202</v>
          </cell>
          <cell r="AB1643">
            <v>5</v>
          </cell>
        </row>
        <row r="1644">
          <cell r="R1644">
            <v>11760501</v>
          </cell>
          <cell r="AB1644">
            <v>5</v>
          </cell>
        </row>
        <row r="1645">
          <cell r="R1645">
            <v>11760802</v>
          </cell>
          <cell r="AB1645">
            <v>4.5</v>
          </cell>
        </row>
        <row r="1646">
          <cell r="R1646">
            <v>11761004</v>
          </cell>
          <cell r="AB1646">
            <v>3.5</v>
          </cell>
        </row>
        <row r="1647">
          <cell r="R1647">
            <v>11761201</v>
          </cell>
          <cell r="AB1647">
            <v>9</v>
          </cell>
        </row>
        <row r="1648">
          <cell r="R1648">
            <v>11761301</v>
          </cell>
          <cell r="AB1648">
            <v>7.5</v>
          </cell>
        </row>
        <row r="1649">
          <cell r="R1649">
            <v>11751102</v>
          </cell>
          <cell r="AB1649">
            <v>4.5</v>
          </cell>
        </row>
        <row r="1650">
          <cell r="R1650">
            <v>11751112</v>
          </cell>
          <cell r="AB1650">
            <v>6</v>
          </cell>
        </row>
        <row r="1651">
          <cell r="R1651">
            <v>11760151</v>
          </cell>
          <cell r="AB1651">
            <v>0.5</v>
          </cell>
        </row>
        <row r="1652">
          <cell r="R1652">
            <v>11745001</v>
          </cell>
          <cell r="AB1652">
            <v>3.5</v>
          </cell>
        </row>
        <row r="1653">
          <cell r="R1653">
            <v>11748004</v>
          </cell>
          <cell r="AB1653">
            <v>2</v>
          </cell>
        </row>
        <row r="1654">
          <cell r="R1654">
            <v>11747005</v>
          </cell>
          <cell r="AB1654">
            <v>2.5</v>
          </cell>
        </row>
        <row r="1655">
          <cell r="R1655">
            <v>11748018</v>
          </cell>
          <cell r="AB1655">
            <v>3</v>
          </cell>
        </row>
        <row r="1656">
          <cell r="R1656">
            <v>11749001</v>
          </cell>
          <cell r="AB1656">
            <v>3</v>
          </cell>
        </row>
        <row r="1657">
          <cell r="R1657">
            <v>11760101</v>
          </cell>
          <cell r="AB1657">
            <v>2.5</v>
          </cell>
        </row>
        <row r="1658">
          <cell r="R1658">
            <v>11760303</v>
          </cell>
          <cell r="AB1658">
            <v>3</v>
          </cell>
        </row>
        <row r="1659">
          <cell r="R1659">
            <v>11760601</v>
          </cell>
          <cell r="AB1659">
            <v>4</v>
          </cell>
        </row>
        <row r="1660">
          <cell r="R1660">
            <v>11760605</v>
          </cell>
          <cell r="AB1660">
            <v>4.5</v>
          </cell>
        </row>
        <row r="1661">
          <cell r="R1661">
            <v>11760904</v>
          </cell>
          <cell r="AB1661">
            <v>1.5</v>
          </cell>
        </row>
        <row r="1662">
          <cell r="R1662">
            <v>11760410</v>
          </cell>
          <cell r="AB1662">
            <v>3</v>
          </cell>
        </row>
        <row r="1663">
          <cell r="R1663">
            <v>11760201</v>
          </cell>
          <cell r="AB1663">
            <v>7</v>
          </cell>
        </row>
        <row r="1664">
          <cell r="R1664">
            <v>11749005</v>
          </cell>
          <cell r="AB1664">
            <v>4.5</v>
          </cell>
        </row>
        <row r="1665">
          <cell r="R1665">
            <v>11742025</v>
          </cell>
          <cell r="AB1665">
            <v>2</v>
          </cell>
        </row>
        <row r="1666">
          <cell r="R1666">
            <v>11743040</v>
          </cell>
          <cell r="AB1666">
            <v>1.5</v>
          </cell>
        </row>
        <row r="1667">
          <cell r="R1667">
            <v>11746052</v>
          </cell>
          <cell r="AB1667">
            <v>1.5</v>
          </cell>
        </row>
        <row r="1668">
          <cell r="R1668">
            <v>11748003</v>
          </cell>
          <cell r="AB1668">
            <v>2</v>
          </cell>
        </row>
        <row r="1669">
          <cell r="R1669">
            <v>11741021</v>
          </cell>
          <cell r="AB1669">
            <v>2.5</v>
          </cell>
        </row>
        <row r="1670">
          <cell r="R1670">
            <v>11745007</v>
          </cell>
          <cell r="AB1670">
            <v>3</v>
          </cell>
        </row>
        <row r="1671">
          <cell r="R1671">
            <v>11747004</v>
          </cell>
          <cell r="AB1671">
            <v>1.5</v>
          </cell>
        </row>
        <row r="1672">
          <cell r="R1672">
            <v>11748001</v>
          </cell>
          <cell r="AB1672">
            <v>2.5</v>
          </cell>
        </row>
        <row r="1673">
          <cell r="R1673">
            <v>11749015</v>
          </cell>
          <cell r="AB1673">
            <v>2.5</v>
          </cell>
        </row>
        <row r="1674">
          <cell r="R1674">
            <v>11760401</v>
          </cell>
          <cell r="AB1674">
            <v>1.5</v>
          </cell>
        </row>
        <row r="1675">
          <cell r="R1675">
            <v>11760119</v>
          </cell>
          <cell r="AB1675">
            <v>1.5</v>
          </cell>
        </row>
        <row r="1676">
          <cell r="R1676">
            <v>11760417</v>
          </cell>
          <cell r="AB1676">
            <v>1.5</v>
          </cell>
        </row>
        <row r="1677">
          <cell r="R1677">
            <v>11750104</v>
          </cell>
          <cell r="AB1677">
            <v>2</v>
          </cell>
        </row>
        <row r="1678">
          <cell r="R1678">
            <v>11750108</v>
          </cell>
          <cell r="AB1678">
            <v>1.5</v>
          </cell>
        </row>
        <row r="1679">
          <cell r="R1679">
            <v>11750147</v>
          </cell>
          <cell r="AB1679">
            <v>1.5</v>
          </cell>
        </row>
        <row r="1680">
          <cell r="R1680">
            <v>11750407</v>
          </cell>
          <cell r="AB1680">
            <v>1.5</v>
          </cell>
        </row>
        <row r="1681">
          <cell r="R1681">
            <v>11751820</v>
          </cell>
          <cell r="AB1681">
            <v>2.5</v>
          </cell>
        </row>
        <row r="1682">
          <cell r="R1682">
            <v>11751501</v>
          </cell>
          <cell r="AB1682">
            <v>2.5</v>
          </cell>
        </row>
        <row r="1683">
          <cell r="R1683">
            <v>11752004</v>
          </cell>
          <cell r="AB1683">
            <v>1.5</v>
          </cell>
        </row>
        <row r="1684">
          <cell r="R1684">
            <v>11881012</v>
          </cell>
          <cell r="AB1684">
            <v>1</v>
          </cell>
        </row>
        <row r="1685">
          <cell r="R1685">
            <v>11871003</v>
          </cell>
          <cell r="AB1685">
            <v>4</v>
          </cell>
        </row>
        <row r="1686">
          <cell r="R1686">
            <v>11872003</v>
          </cell>
          <cell r="AB1686">
            <v>3.5</v>
          </cell>
        </row>
        <row r="1687">
          <cell r="R1687">
            <v>11872007</v>
          </cell>
          <cell r="AB1687">
            <v>2</v>
          </cell>
        </row>
        <row r="1688">
          <cell r="R1688">
            <v>11872011</v>
          </cell>
          <cell r="AB1688">
            <v>3.5</v>
          </cell>
        </row>
        <row r="1689">
          <cell r="R1689">
            <v>11872019</v>
          </cell>
          <cell r="AB1689">
            <v>1.5</v>
          </cell>
        </row>
        <row r="1690">
          <cell r="R1690">
            <v>11883003</v>
          </cell>
          <cell r="AB1690">
            <v>5.5</v>
          </cell>
        </row>
        <row r="1691">
          <cell r="R1691">
            <v>11870023</v>
          </cell>
          <cell r="AB1691">
            <v>3.5</v>
          </cell>
        </row>
        <row r="1692">
          <cell r="R1692">
            <v>11870033</v>
          </cell>
          <cell r="AB1692">
            <v>1.5</v>
          </cell>
        </row>
        <row r="1693">
          <cell r="R1693">
            <v>11872005</v>
          </cell>
          <cell r="AB1693">
            <v>2.5</v>
          </cell>
        </row>
        <row r="1694">
          <cell r="R1694">
            <v>11872006</v>
          </cell>
          <cell r="AB1694">
            <v>3.5</v>
          </cell>
        </row>
        <row r="1695">
          <cell r="R1695">
            <v>11873051</v>
          </cell>
          <cell r="AB1695">
            <v>2</v>
          </cell>
        </row>
        <row r="1696">
          <cell r="R1696">
            <v>11874026</v>
          </cell>
          <cell r="AB1696">
            <v>2</v>
          </cell>
        </row>
        <row r="1697">
          <cell r="R1697">
            <v>11874029</v>
          </cell>
          <cell r="AB1697">
            <v>2</v>
          </cell>
        </row>
        <row r="1698">
          <cell r="R1698">
            <v>11881002</v>
          </cell>
          <cell r="AB1698">
            <v>1.5</v>
          </cell>
        </row>
        <row r="1699">
          <cell r="R1699">
            <v>11883001</v>
          </cell>
          <cell r="AB1699">
            <v>2.5</v>
          </cell>
        </row>
        <row r="1700">
          <cell r="R1700">
            <v>11874008</v>
          </cell>
          <cell r="AB1700">
            <v>2</v>
          </cell>
        </row>
        <row r="1701">
          <cell r="R1701">
            <v>11873015</v>
          </cell>
          <cell r="AB1701">
            <v>2</v>
          </cell>
        </row>
        <row r="1702">
          <cell r="R1702">
            <v>11870242</v>
          </cell>
          <cell r="AB1702">
            <v>3.5</v>
          </cell>
        </row>
        <row r="1703">
          <cell r="R1703">
            <v>11871053</v>
          </cell>
          <cell r="AB1703">
            <v>2.5</v>
          </cell>
        </row>
        <row r="1704">
          <cell r="R1704">
            <v>11851080</v>
          </cell>
          <cell r="AB1704">
            <v>0.5</v>
          </cell>
        </row>
        <row r="1705">
          <cell r="R1705">
            <v>11890004</v>
          </cell>
          <cell r="AB1705">
            <v>2.5</v>
          </cell>
        </row>
        <row r="1706">
          <cell r="R1706">
            <v>11890020</v>
          </cell>
          <cell r="AB1706">
            <v>2.5</v>
          </cell>
        </row>
        <row r="1707">
          <cell r="R1707">
            <v>11891003</v>
          </cell>
          <cell r="AB1707">
            <v>4</v>
          </cell>
        </row>
        <row r="1708">
          <cell r="R1708">
            <v>11891006</v>
          </cell>
          <cell r="AB1708">
            <v>2</v>
          </cell>
        </row>
        <row r="1709">
          <cell r="R1709">
            <v>11894001</v>
          </cell>
          <cell r="AB1709">
            <v>1.5</v>
          </cell>
        </row>
        <row r="1710">
          <cell r="R1710">
            <v>11890066</v>
          </cell>
          <cell r="AB1710">
            <v>2.5</v>
          </cell>
        </row>
        <row r="1711">
          <cell r="R1711">
            <v>11890036</v>
          </cell>
          <cell r="AB1711">
            <v>1.5</v>
          </cell>
        </row>
        <row r="1712">
          <cell r="R1712">
            <v>11870530</v>
          </cell>
          <cell r="AB1712">
            <v>0.5</v>
          </cell>
        </row>
        <row r="1713">
          <cell r="R1713">
            <v>11870007</v>
          </cell>
          <cell r="AB1713">
            <v>6</v>
          </cell>
        </row>
        <row r="1714">
          <cell r="R1714">
            <v>11880005</v>
          </cell>
          <cell r="AB1714">
            <v>1.5</v>
          </cell>
        </row>
        <row r="1715">
          <cell r="R1715">
            <v>11870003</v>
          </cell>
          <cell r="AB1715">
            <v>3</v>
          </cell>
        </row>
        <row r="1716">
          <cell r="R1716">
            <v>11870030</v>
          </cell>
          <cell r="AB1716">
            <v>3.5</v>
          </cell>
        </row>
        <row r="1717">
          <cell r="R1717">
            <v>11870212</v>
          </cell>
          <cell r="AB1717">
            <v>2</v>
          </cell>
        </row>
        <row r="1718">
          <cell r="R1718">
            <v>11870594</v>
          </cell>
          <cell r="AB1718">
            <v>3.5</v>
          </cell>
        </row>
        <row r="1719">
          <cell r="R1719">
            <v>11880002</v>
          </cell>
          <cell r="AB1719">
            <v>2.5</v>
          </cell>
        </row>
        <row r="1720">
          <cell r="R1720">
            <v>11870035</v>
          </cell>
          <cell r="AB1720">
            <v>2.5</v>
          </cell>
        </row>
        <row r="1721">
          <cell r="R1721">
            <v>11870595</v>
          </cell>
          <cell r="AB1721">
            <v>1</v>
          </cell>
        </row>
        <row r="1722">
          <cell r="R1722">
            <v>11870016</v>
          </cell>
          <cell r="AB1722">
            <v>8</v>
          </cell>
        </row>
        <row r="1723">
          <cell r="R1723">
            <v>11870037</v>
          </cell>
          <cell r="AB1723">
            <v>2</v>
          </cell>
        </row>
        <row r="1724">
          <cell r="R1724">
            <v>11871011</v>
          </cell>
          <cell r="AB1724">
            <v>1.5</v>
          </cell>
        </row>
        <row r="1725">
          <cell r="R1725">
            <v>11871019</v>
          </cell>
          <cell r="AB1725">
            <v>2.5</v>
          </cell>
        </row>
        <row r="1726">
          <cell r="R1726">
            <v>11871077</v>
          </cell>
          <cell r="AB1726">
            <v>2</v>
          </cell>
        </row>
        <row r="1727">
          <cell r="R1727">
            <v>11872060</v>
          </cell>
          <cell r="AB1727">
            <v>2.5</v>
          </cell>
        </row>
        <row r="1728">
          <cell r="R1728">
            <v>11873016</v>
          </cell>
          <cell r="AB1728">
            <v>1.5</v>
          </cell>
        </row>
        <row r="1729">
          <cell r="R1729">
            <v>11880013</v>
          </cell>
          <cell r="AB1729">
            <v>2.5</v>
          </cell>
        </row>
        <row r="1730">
          <cell r="R1730">
            <v>11880038</v>
          </cell>
          <cell r="AB1730">
            <v>1.5</v>
          </cell>
        </row>
        <row r="1731">
          <cell r="R1731">
            <v>11870001</v>
          </cell>
          <cell r="AB1731">
            <v>1.5</v>
          </cell>
        </row>
        <row r="1732">
          <cell r="R1732">
            <v>11870220</v>
          </cell>
          <cell r="AB1732">
            <v>2.5</v>
          </cell>
        </row>
        <row r="1733">
          <cell r="R1733">
            <v>11880056</v>
          </cell>
          <cell r="AB1733">
            <v>1.5</v>
          </cell>
        </row>
        <row r="1734">
          <cell r="R1734">
            <v>11882001</v>
          </cell>
          <cell r="AB1734">
            <v>2.5</v>
          </cell>
        </row>
        <row r="1735">
          <cell r="R1735">
            <v>11883002</v>
          </cell>
          <cell r="AB1735">
            <v>2</v>
          </cell>
        </row>
        <row r="1736">
          <cell r="R1736">
            <v>11890011</v>
          </cell>
          <cell r="AB1736">
            <v>1.5</v>
          </cell>
        </row>
        <row r="1737">
          <cell r="R1737">
            <v>11890091</v>
          </cell>
          <cell r="AB1737">
            <v>2.5</v>
          </cell>
        </row>
        <row r="1738">
          <cell r="R1738">
            <v>11891004</v>
          </cell>
          <cell r="AB1738">
            <v>1.5</v>
          </cell>
        </row>
        <row r="1739">
          <cell r="R1739">
            <v>12401053</v>
          </cell>
          <cell r="AB1739">
            <v>6</v>
          </cell>
        </row>
        <row r="1740">
          <cell r="R1740">
            <v>12451001</v>
          </cell>
          <cell r="AB1740">
            <v>3</v>
          </cell>
        </row>
        <row r="1741">
          <cell r="R1741">
            <v>12401071</v>
          </cell>
          <cell r="AB1741">
            <v>3.5</v>
          </cell>
        </row>
        <row r="1742">
          <cell r="R1742">
            <v>12405401</v>
          </cell>
          <cell r="AB1742">
            <v>2</v>
          </cell>
        </row>
        <row r="1743">
          <cell r="R1743">
            <v>12451007</v>
          </cell>
          <cell r="AB1743">
            <v>2.5</v>
          </cell>
        </row>
        <row r="1744">
          <cell r="R1744">
            <v>12451018</v>
          </cell>
          <cell r="AB1744">
            <v>1</v>
          </cell>
        </row>
        <row r="1745">
          <cell r="R1745">
            <v>12451017</v>
          </cell>
          <cell r="AB1745">
            <v>6.5</v>
          </cell>
        </row>
        <row r="1746">
          <cell r="R1746">
            <v>12403039</v>
          </cell>
          <cell r="AB1746">
            <v>3</v>
          </cell>
        </row>
        <row r="1747">
          <cell r="R1747">
            <v>12402023</v>
          </cell>
          <cell r="AB1747">
            <v>2.5</v>
          </cell>
        </row>
        <row r="1748">
          <cell r="R1748">
            <v>12313029</v>
          </cell>
          <cell r="AB1748">
            <v>2.5</v>
          </cell>
        </row>
        <row r="1749">
          <cell r="R1749">
            <v>12319018</v>
          </cell>
          <cell r="AB1749">
            <v>2.5</v>
          </cell>
        </row>
        <row r="1750">
          <cell r="R1750">
            <v>12310019</v>
          </cell>
          <cell r="AB1750">
            <v>2</v>
          </cell>
        </row>
        <row r="1751">
          <cell r="R1751">
            <v>12319021</v>
          </cell>
          <cell r="AB1751">
            <v>2</v>
          </cell>
        </row>
        <row r="1752">
          <cell r="R1752">
            <v>12352243</v>
          </cell>
          <cell r="AB1752">
            <v>1.5</v>
          </cell>
        </row>
        <row r="1753">
          <cell r="R1753">
            <v>12381011</v>
          </cell>
          <cell r="AB1753">
            <v>2</v>
          </cell>
        </row>
        <row r="1754">
          <cell r="R1754">
            <v>12360017</v>
          </cell>
          <cell r="AB1754">
            <v>2.5</v>
          </cell>
        </row>
        <row r="1755">
          <cell r="R1755">
            <v>12372017</v>
          </cell>
          <cell r="AB1755">
            <v>2</v>
          </cell>
        </row>
        <row r="1756">
          <cell r="R1756">
            <v>12331022</v>
          </cell>
          <cell r="AB1756">
            <v>1.5</v>
          </cell>
        </row>
        <row r="1757">
          <cell r="R1757">
            <v>12401020</v>
          </cell>
          <cell r="AB1757">
            <v>2.5</v>
          </cell>
        </row>
        <row r="1758">
          <cell r="R1758">
            <v>12401621</v>
          </cell>
          <cell r="AB1758">
            <v>4</v>
          </cell>
        </row>
        <row r="1759">
          <cell r="R1759">
            <v>12401650</v>
          </cell>
          <cell r="AB1759">
            <v>2.5</v>
          </cell>
        </row>
        <row r="1760">
          <cell r="R1760">
            <v>12401001</v>
          </cell>
          <cell r="AB1760">
            <v>3.5</v>
          </cell>
        </row>
        <row r="1761">
          <cell r="R1761">
            <v>12401019</v>
          </cell>
          <cell r="AB1761">
            <v>2.5</v>
          </cell>
        </row>
        <row r="1762">
          <cell r="R1762">
            <v>12401061</v>
          </cell>
          <cell r="AB1762">
            <v>4</v>
          </cell>
        </row>
        <row r="1763">
          <cell r="R1763">
            <v>12402066</v>
          </cell>
          <cell r="AB1763">
            <v>2.5</v>
          </cell>
        </row>
        <row r="1764">
          <cell r="R1764">
            <v>12402155</v>
          </cell>
          <cell r="AB1764">
            <v>3</v>
          </cell>
        </row>
        <row r="1765">
          <cell r="R1765">
            <v>12401618</v>
          </cell>
          <cell r="AB1765">
            <v>2.5</v>
          </cell>
        </row>
        <row r="1766">
          <cell r="R1766">
            <v>12402036</v>
          </cell>
          <cell r="AB1766">
            <v>3.5</v>
          </cell>
        </row>
        <row r="1767">
          <cell r="R1767">
            <v>12402038</v>
          </cell>
          <cell r="AB1767">
            <v>3</v>
          </cell>
        </row>
        <row r="1768">
          <cell r="R1768">
            <v>12402024</v>
          </cell>
          <cell r="AB1768">
            <v>1.5</v>
          </cell>
        </row>
        <row r="1769">
          <cell r="R1769">
            <v>12402070</v>
          </cell>
          <cell r="AB1769">
            <v>1.5</v>
          </cell>
        </row>
        <row r="1770">
          <cell r="R1770">
            <v>12437020</v>
          </cell>
          <cell r="AB1770">
            <v>1.5</v>
          </cell>
        </row>
        <row r="1771">
          <cell r="R1771">
            <v>12401047</v>
          </cell>
          <cell r="AB1771">
            <v>2</v>
          </cell>
        </row>
        <row r="1772">
          <cell r="R1772">
            <v>12402016</v>
          </cell>
          <cell r="AB1772">
            <v>1</v>
          </cell>
        </row>
        <row r="1773">
          <cell r="R1773">
            <v>12437030</v>
          </cell>
          <cell r="AB1773">
            <v>1</v>
          </cell>
        </row>
        <row r="1774">
          <cell r="R1774">
            <v>12401820</v>
          </cell>
          <cell r="AB1774">
            <v>2</v>
          </cell>
        </row>
        <row r="1775">
          <cell r="R1775">
            <v>12401040</v>
          </cell>
          <cell r="AB1775">
            <v>3</v>
          </cell>
        </row>
        <row r="1776">
          <cell r="R1776">
            <v>12402020</v>
          </cell>
          <cell r="AB1776">
            <v>3</v>
          </cell>
        </row>
        <row r="1777">
          <cell r="R1777">
            <v>12403009</v>
          </cell>
          <cell r="AB1777">
            <v>3.5</v>
          </cell>
        </row>
        <row r="1778">
          <cell r="R1778">
            <v>12403003</v>
          </cell>
          <cell r="AB1778">
            <v>3.5</v>
          </cell>
        </row>
        <row r="1779">
          <cell r="R1779">
            <v>12403002</v>
          </cell>
          <cell r="AB1779">
            <v>0.5</v>
          </cell>
        </row>
        <row r="1780">
          <cell r="R1780">
            <v>12409005</v>
          </cell>
          <cell r="AB1780">
            <v>3.5</v>
          </cell>
        </row>
        <row r="1781">
          <cell r="R1781">
            <v>12422037</v>
          </cell>
          <cell r="AB1781">
            <v>2.5</v>
          </cell>
        </row>
        <row r="1782">
          <cell r="R1782">
            <v>12411006</v>
          </cell>
          <cell r="AB1782">
            <v>1.5</v>
          </cell>
        </row>
        <row r="1783">
          <cell r="R1783">
            <v>12409006</v>
          </cell>
          <cell r="AB1783">
            <v>2</v>
          </cell>
        </row>
        <row r="1784">
          <cell r="R1784">
            <v>12409002</v>
          </cell>
          <cell r="AB1784">
            <v>1.5</v>
          </cell>
        </row>
        <row r="1785">
          <cell r="R1785">
            <v>12411015</v>
          </cell>
          <cell r="AB1785">
            <v>7.5</v>
          </cell>
        </row>
        <row r="1786">
          <cell r="R1786">
            <v>12411031</v>
          </cell>
          <cell r="AB1786">
            <v>6</v>
          </cell>
        </row>
        <row r="1787">
          <cell r="R1787">
            <v>12412002</v>
          </cell>
          <cell r="AB1787">
            <v>3.5</v>
          </cell>
        </row>
        <row r="1788">
          <cell r="R1788">
            <v>12409055</v>
          </cell>
          <cell r="AB1788">
            <v>4.5</v>
          </cell>
        </row>
        <row r="1789">
          <cell r="R1789">
            <v>12409056</v>
          </cell>
          <cell r="AB1789">
            <v>3.5</v>
          </cell>
        </row>
        <row r="1790">
          <cell r="R1790">
            <v>12402063</v>
          </cell>
          <cell r="AB1790">
            <v>1.5</v>
          </cell>
        </row>
        <row r="1791">
          <cell r="R1791">
            <v>12402179</v>
          </cell>
          <cell r="AB1791">
            <v>5</v>
          </cell>
        </row>
        <row r="1792">
          <cell r="R1792">
            <v>12404102</v>
          </cell>
          <cell r="AB1792">
            <v>1.5</v>
          </cell>
        </row>
        <row r="1793">
          <cell r="R1793">
            <v>12402034</v>
          </cell>
          <cell r="AB1793">
            <v>1.5</v>
          </cell>
        </row>
        <row r="1794">
          <cell r="R1794">
            <v>12402006</v>
          </cell>
          <cell r="AB1794">
            <v>0.5</v>
          </cell>
        </row>
        <row r="1795">
          <cell r="R1795">
            <v>12402015</v>
          </cell>
          <cell r="AB1795">
            <v>3.5</v>
          </cell>
        </row>
        <row r="1796">
          <cell r="R1796">
            <v>12402168</v>
          </cell>
          <cell r="AB1796">
            <v>4</v>
          </cell>
        </row>
        <row r="1797">
          <cell r="R1797">
            <v>12402187</v>
          </cell>
          <cell r="AB1797">
            <v>3</v>
          </cell>
        </row>
        <row r="1798">
          <cell r="R1798">
            <v>12411016</v>
          </cell>
          <cell r="AB1798">
            <v>4</v>
          </cell>
        </row>
        <row r="1799">
          <cell r="R1799">
            <v>12411027</v>
          </cell>
          <cell r="AB1799">
            <v>5.5</v>
          </cell>
        </row>
        <row r="1800">
          <cell r="R1800">
            <v>12461224</v>
          </cell>
          <cell r="AB1800">
            <v>2.5</v>
          </cell>
        </row>
        <row r="1801">
          <cell r="R1801">
            <v>12430010</v>
          </cell>
          <cell r="AB1801">
            <v>2.5</v>
          </cell>
        </row>
        <row r="1802">
          <cell r="R1802">
            <v>12430051</v>
          </cell>
          <cell r="AB1802">
            <v>3.5</v>
          </cell>
        </row>
        <row r="1803">
          <cell r="R1803">
            <v>12433006</v>
          </cell>
          <cell r="AB1803">
            <v>2.5</v>
          </cell>
        </row>
        <row r="1804">
          <cell r="R1804">
            <v>12433002</v>
          </cell>
          <cell r="AB1804">
            <v>2.5</v>
          </cell>
        </row>
        <row r="1805">
          <cell r="R1805">
            <v>12421055</v>
          </cell>
          <cell r="AB1805">
            <v>2</v>
          </cell>
        </row>
        <row r="1806">
          <cell r="R1806">
            <v>12430053</v>
          </cell>
          <cell r="AB1806">
            <v>9</v>
          </cell>
        </row>
        <row r="1807">
          <cell r="R1807">
            <v>12409018</v>
          </cell>
          <cell r="AB1807">
            <v>1</v>
          </cell>
        </row>
        <row r="1808">
          <cell r="R1808">
            <v>12401046</v>
          </cell>
          <cell r="AB1808">
            <v>2.5</v>
          </cell>
        </row>
        <row r="1809">
          <cell r="R1809">
            <v>12402008</v>
          </cell>
          <cell r="AB1809">
            <v>1</v>
          </cell>
        </row>
        <row r="1810">
          <cell r="R1810">
            <v>12404101</v>
          </cell>
          <cell r="AB1810">
            <v>3</v>
          </cell>
        </row>
        <row r="1811">
          <cell r="R1811">
            <v>12401055</v>
          </cell>
          <cell r="AB1811">
            <v>5.5</v>
          </cell>
        </row>
        <row r="1812">
          <cell r="R1812">
            <v>12401203</v>
          </cell>
          <cell r="AB1812">
            <v>1.5</v>
          </cell>
        </row>
        <row r="1813">
          <cell r="R1813">
            <v>12401333</v>
          </cell>
          <cell r="AB1813">
            <v>2.5</v>
          </cell>
        </row>
        <row r="1814">
          <cell r="R1814">
            <v>12401620</v>
          </cell>
          <cell r="AB1814">
            <v>2.5</v>
          </cell>
        </row>
        <row r="1815">
          <cell r="R1815">
            <v>12401627</v>
          </cell>
          <cell r="AB1815">
            <v>1.5</v>
          </cell>
        </row>
        <row r="1816">
          <cell r="R1816">
            <v>12401661</v>
          </cell>
          <cell r="AB1816">
            <v>2</v>
          </cell>
        </row>
        <row r="1817">
          <cell r="R1817">
            <v>12402017</v>
          </cell>
          <cell r="AB1817">
            <v>1.5</v>
          </cell>
        </row>
        <row r="1818">
          <cell r="R1818">
            <v>12402037</v>
          </cell>
          <cell r="AB1818">
            <v>1.5</v>
          </cell>
        </row>
        <row r="1819">
          <cell r="R1819">
            <v>12404503</v>
          </cell>
          <cell r="AB1819">
            <v>1.5</v>
          </cell>
        </row>
        <row r="1820">
          <cell r="R1820">
            <v>12450016</v>
          </cell>
          <cell r="AB1820">
            <v>3</v>
          </cell>
        </row>
        <row r="1821">
          <cell r="R1821">
            <v>12451023</v>
          </cell>
          <cell r="AB1821">
            <v>2.5</v>
          </cell>
        </row>
        <row r="1822">
          <cell r="R1822">
            <v>12401007</v>
          </cell>
          <cell r="AB1822">
            <v>2.5</v>
          </cell>
        </row>
        <row r="1823">
          <cell r="R1823">
            <v>12401021</v>
          </cell>
          <cell r="AB1823">
            <v>1</v>
          </cell>
        </row>
        <row r="1824">
          <cell r="R1824">
            <v>12401085</v>
          </cell>
          <cell r="AB1824">
            <v>3</v>
          </cell>
        </row>
        <row r="1825">
          <cell r="R1825">
            <v>12404538</v>
          </cell>
          <cell r="AB1825">
            <v>1.5</v>
          </cell>
        </row>
        <row r="1826">
          <cell r="R1826">
            <v>12405501</v>
          </cell>
          <cell r="AB1826">
            <v>2</v>
          </cell>
        </row>
        <row r="1827">
          <cell r="R1827">
            <v>12451006</v>
          </cell>
          <cell r="AB1827">
            <v>2.5</v>
          </cell>
        </row>
        <row r="1828">
          <cell r="R1828">
            <v>12409011</v>
          </cell>
          <cell r="AB1828">
            <v>3</v>
          </cell>
        </row>
        <row r="1829">
          <cell r="R1829">
            <v>12409133</v>
          </cell>
          <cell r="AB1829">
            <v>2</v>
          </cell>
        </row>
        <row r="1830">
          <cell r="R1830">
            <v>12409136</v>
          </cell>
          <cell r="AB1830">
            <v>2</v>
          </cell>
        </row>
        <row r="1831">
          <cell r="R1831">
            <v>12409200</v>
          </cell>
          <cell r="AB1831">
            <v>2.5</v>
          </cell>
        </row>
        <row r="1832">
          <cell r="R1832">
            <v>12411010</v>
          </cell>
          <cell r="AB1832">
            <v>2.5</v>
          </cell>
        </row>
        <row r="1833">
          <cell r="R1833">
            <v>12413002</v>
          </cell>
          <cell r="AB1833">
            <v>2.5</v>
          </cell>
        </row>
        <row r="1834">
          <cell r="R1834">
            <v>12424117</v>
          </cell>
          <cell r="AB1834">
            <v>3</v>
          </cell>
        </row>
        <row r="1835">
          <cell r="R1835">
            <v>12430036</v>
          </cell>
          <cell r="AB1835">
            <v>2.5</v>
          </cell>
        </row>
        <row r="1836">
          <cell r="R1836">
            <v>12430202</v>
          </cell>
          <cell r="AB1836">
            <v>1.5</v>
          </cell>
        </row>
        <row r="1837">
          <cell r="R1837">
            <v>12432170</v>
          </cell>
          <cell r="AB1837">
            <v>2.5</v>
          </cell>
        </row>
        <row r="1838">
          <cell r="R1838">
            <v>12454141</v>
          </cell>
          <cell r="AB1838">
            <v>1</v>
          </cell>
        </row>
        <row r="1839">
          <cell r="R1839">
            <v>12460206</v>
          </cell>
          <cell r="AB1839">
            <v>2.5</v>
          </cell>
        </row>
        <row r="1840">
          <cell r="R1840">
            <v>12462712</v>
          </cell>
          <cell r="AB1840">
            <v>2.5</v>
          </cell>
        </row>
        <row r="1841">
          <cell r="R1841">
            <v>12409058</v>
          </cell>
          <cell r="AB1841">
            <v>2.5</v>
          </cell>
        </row>
        <row r="1842">
          <cell r="R1842">
            <v>12409087</v>
          </cell>
          <cell r="AB1842">
            <v>1.5</v>
          </cell>
        </row>
        <row r="1843">
          <cell r="R1843">
            <v>12411011</v>
          </cell>
          <cell r="AB1843">
            <v>1</v>
          </cell>
        </row>
        <row r="1844">
          <cell r="R1844">
            <v>12427189</v>
          </cell>
          <cell r="AB1844">
            <v>3.5</v>
          </cell>
        </row>
        <row r="1845">
          <cell r="R1845">
            <v>12430028</v>
          </cell>
          <cell r="AB1845">
            <v>1.5</v>
          </cell>
        </row>
        <row r="1846">
          <cell r="R1846">
            <v>12470235</v>
          </cell>
          <cell r="AB1846">
            <v>2</v>
          </cell>
        </row>
        <row r="1847">
          <cell r="R1847">
            <v>12470236</v>
          </cell>
          <cell r="AB1847">
            <v>3.5</v>
          </cell>
        </row>
        <row r="1848">
          <cell r="R1848">
            <v>12122001</v>
          </cell>
          <cell r="AB1848">
            <v>9</v>
          </cell>
        </row>
        <row r="1849">
          <cell r="R1849">
            <v>12125201</v>
          </cell>
          <cell r="AB1849">
            <v>4</v>
          </cell>
        </row>
        <row r="1850">
          <cell r="R1850">
            <v>12125211</v>
          </cell>
          <cell r="AB1850">
            <v>3.5</v>
          </cell>
        </row>
        <row r="1851">
          <cell r="R1851">
            <v>12103019</v>
          </cell>
          <cell r="AB1851">
            <v>14</v>
          </cell>
        </row>
        <row r="1852">
          <cell r="R1852">
            <v>12102000</v>
          </cell>
          <cell r="AB1852">
            <v>4</v>
          </cell>
        </row>
        <row r="1853">
          <cell r="R1853">
            <v>12101060</v>
          </cell>
          <cell r="AB1853">
            <v>3</v>
          </cell>
        </row>
        <row r="1854">
          <cell r="R1854">
            <v>12102030</v>
          </cell>
          <cell r="AB1854">
            <v>1.5</v>
          </cell>
        </row>
        <row r="1855">
          <cell r="R1855">
            <v>12102409</v>
          </cell>
          <cell r="AB1855">
            <v>1.5</v>
          </cell>
        </row>
        <row r="1856">
          <cell r="R1856">
            <v>12102443</v>
          </cell>
          <cell r="AB1856">
            <v>2</v>
          </cell>
        </row>
        <row r="1857">
          <cell r="R1857">
            <v>12102039</v>
          </cell>
          <cell r="AB1857">
            <v>1</v>
          </cell>
        </row>
        <row r="1858">
          <cell r="R1858">
            <v>12127001</v>
          </cell>
          <cell r="AB1858">
            <v>4.5</v>
          </cell>
        </row>
        <row r="1859">
          <cell r="R1859">
            <v>12106010</v>
          </cell>
          <cell r="AB1859">
            <v>2</v>
          </cell>
        </row>
        <row r="1860">
          <cell r="R1860">
            <v>12138021</v>
          </cell>
          <cell r="AB1860">
            <v>1.5</v>
          </cell>
        </row>
        <row r="1861">
          <cell r="R1861">
            <v>12130040</v>
          </cell>
          <cell r="AB1861">
            <v>1.5</v>
          </cell>
        </row>
        <row r="1862">
          <cell r="R1862">
            <v>12101016</v>
          </cell>
          <cell r="AB1862">
            <v>2.5</v>
          </cell>
        </row>
        <row r="1863">
          <cell r="R1863">
            <v>12101062</v>
          </cell>
          <cell r="AB1863">
            <v>1</v>
          </cell>
        </row>
        <row r="1864">
          <cell r="R1864">
            <v>12101095</v>
          </cell>
          <cell r="AB1864">
            <v>1.5</v>
          </cell>
        </row>
        <row r="1865">
          <cell r="R1865">
            <v>12102004</v>
          </cell>
          <cell r="AB1865">
            <v>5.5</v>
          </cell>
        </row>
        <row r="1866">
          <cell r="R1866">
            <v>12112111</v>
          </cell>
          <cell r="AB1866">
            <v>9.5</v>
          </cell>
        </row>
        <row r="1867">
          <cell r="R1867">
            <v>12114007</v>
          </cell>
          <cell r="AB1867">
            <v>5.5</v>
          </cell>
        </row>
        <row r="1868">
          <cell r="R1868">
            <v>12143101</v>
          </cell>
          <cell r="AB1868">
            <v>7.5</v>
          </cell>
        </row>
        <row r="1869">
          <cell r="R1869">
            <v>12111311</v>
          </cell>
          <cell r="AB1869">
            <v>2.5</v>
          </cell>
        </row>
        <row r="1870">
          <cell r="R1870">
            <v>12112101</v>
          </cell>
          <cell r="AB1870">
            <v>1.5</v>
          </cell>
        </row>
        <row r="1871">
          <cell r="R1871">
            <v>12114001</v>
          </cell>
          <cell r="AB1871">
            <v>2.5</v>
          </cell>
        </row>
        <row r="1872">
          <cell r="R1872">
            <v>12130007</v>
          </cell>
          <cell r="AB1872">
            <v>1.5</v>
          </cell>
        </row>
        <row r="1873">
          <cell r="R1873">
            <v>12131107</v>
          </cell>
          <cell r="AB1873">
            <v>1.5</v>
          </cell>
        </row>
        <row r="1874">
          <cell r="R1874">
            <v>12138000</v>
          </cell>
          <cell r="AB1874">
            <v>2</v>
          </cell>
        </row>
        <row r="1875">
          <cell r="R1875">
            <v>12141107</v>
          </cell>
          <cell r="AB1875">
            <v>1.5</v>
          </cell>
        </row>
        <row r="1876">
          <cell r="R1876">
            <v>12143103</v>
          </cell>
          <cell r="AB1876">
            <v>2.5</v>
          </cell>
        </row>
        <row r="1877">
          <cell r="R1877">
            <v>12144105</v>
          </cell>
          <cell r="AB1877">
            <v>2.5</v>
          </cell>
        </row>
        <row r="1878">
          <cell r="R1878">
            <v>12102205</v>
          </cell>
          <cell r="AB1878">
            <v>1.5</v>
          </cell>
        </row>
        <row r="1879">
          <cell r="R1879">
            <v>12138110</v>
          </cell>
          <cell r="AB1879">
            <v>1.5</v>
          </cell>
        </row>
        <row r="1880">
          <cell r="R1880">
            <v>12102050</v>
          </cell>
          <cell r="AB1880">
            <v>4.5</v>
          </cell>
        </row>
        <row r="1881">
          <cell r="R1881">
            <v>12102073</v>
          </cell>
          <cell r="AB1881">
            <v>3</v>
          </cell>
        </row>
        <row r="1882">
          <cell r="R1882">
            <v>12103035</v>
          </cell>
          <cell r="AB1882">
            <v>6</v>
          </cell>
        </row>
        <row r="1883">
          <cell r="R1883">
            <v>12103046</v>
          </cell>
          <cell r="AB1883">
            <v>3.5</v>
          </cell>
        </row>
        <row r="1884">
          <cell r="R1884">
            <v>12121110</v>
          </cell>
          <cell r="AB1884">
            <v>6</v>
          </cell>
        </row>
        <row r="1885">
          <cell r="R1885">
            <v>12124305</v>
          </cell>
          <cell r="AB1885">
            <v>3.5</v>
          </cell>
        </row>
        <row r="1886">
          <cell r="R1886">
            <v>12125001</v>
          </cell>
          <cell r="AB1886">
            <v>4</v>
          </cell>
        </row>
        <row r="1887">
          <cell r="R1887">
            <v>12101010</v>
          </cell>
          <cell r="AB1887">
            <v>2</v>
          </cell>
        </row>
        <row r="1888">
          <cell r="R1888">
            <v>12103022</v>
          </cell>
          <cell r="AB1888">
            <v>3</v>
          </cell>
        </row>
        <row r="1889">
          <cell r="R1889">
            <v>12103157</v>
          </cell>
          <cell r="AB1889">
            <v>2.5</v>
          </cell>
        </row>
        <row r="1890">
          <cell r="R1890">
            <v>12122100</v>
          </cell>
          <cell r="AB1890">
            <v>2</v>
          </cell>
        </row>
        <row r="1891">
          <cell r="R1891">
            <v>12125007</v>
          </cell>
          <cell r="AB1891">
            <v>1</v>
          </cell>
        </row>
        <row r="1892">
          <cell r="R1892">
            <v>12103151</v>
          </cell>
          <cell r="AB1892">
            <v>1</v>
          </cell>
        </row>
        <row r="1893">
          <cell r="R1893">
            <v>12128015</v>
          </cell>
          <cell r="AB1893">
            <v>2.5</v>
          </cell>
        </row>
        <row r="1894">
          <cell r="R1894">
            <v>12103017</v>
          </cell>
          <cell r="AB1894">
            <v>4</v>
          </cell>
        </row>
        <row r="1895">
          <cell r="R1895">
            <v>12121200</v>
          </cell>
          <cell r="AB1895">
            <v>5.5</v>
          </cell>
        </row>
        <row r="1896">
          <cell r="R1896">
            <v>12102067</v>
          </cell>
          <cell r="AB1896">
            <v>0.5</v>
          </cell>
        </row>
        <row r="1897">
          <cell r="R1897">
            <v>12121250</v>
          </cell>
          <cell r="AB1897">
            <v>1</v>
          </cell>
        </row>
        <row r="1898">
          <cell r="R1898">
            <v>12102207</v>
          </cell>
          <cell r="AB1898">
            <v>6</v>
          </cell>
        </row>
        <row r="1899">
          <cell r="R1899">
            <v>12102211</v>
          </cell>
          <cell r="AB1899">
            <v>4</v>
          </cell>
        </row>
        <row r="1900">
          <cell r="R1900">
            <v>12102225</v>
          </cell>
          <cell r="AB1900">
            <v>1.5</v>
          </cell>
        </row>
        <row r="1901">
          <cell r="R1901">
            <v>12102229</v>
          </cell>
          <cell r="AB1901">
            <v>4.5</v>
          </cell>
        </row>
        <row r="1902">
          <cell r="R1902">
            <v>12102237</v>
          </cell>
          <cell r="AB1902">
            <v>3</v>
          </cell>
        </row>
        <row r="1903">
          <cell r="R1903">
            <v>12127023</v>
          </cell>
          <cell r="AB1903">
            <v>4</v>
          </cell>
        </row>
        <row r="1904">
          <cell r="R1904">
            <v>12102201</v>
          </cell>
          <cell r="AB1904">
            <v>3.5</v>
          </cell>
        </row>
        <row r="1905">
          <cell r="R1905">
            <v>12102224</v>
          </cell>
          <cell r="AB1905">
            <v>1.5</v>
          </cell>
        </row>
        <row r="1906">
          <cell r="R1906">
            <v>12114003</v>
          </cell>
          <cell r="AB1906">
            <v>1.5</v>
          </cell>
        </row>
        <row r="1907">
          <cell r="R1907">
            <v>12114076</v>
          </cell>
          <cell r="AB1907">
            <v>1</v>
          </cell>
        </row>
        <row r="1908">
          <cell r="R1908">
            <v>12122017</v>
          </cell>
          <cell r="AB1908">
            <v>2.5</v>
          </cell>
        </row>
        <row r="1909">
          <cell r="R1909">
            <v>12107001</v>
          </cell>
          <cell r="AB1909">
            <v>1.5</v>
          </cell>
        </row>
        <row r="1910">
          <cell r="R1910">
            <v>12121206</v>
          </cell>
          <cell r="AB1910">
            <v>2</v>
          </cell>
        </row>
        <row r="1911">
          <cell r="R1911">
            <v>12122003</v>
          </cell>
          <cell r="AB1911">
            <v>5</v>
          </cell>
        </row>
        <row r="1912">
          <cell r="R1912">
            <v>12125103</v>
          </cell>
          <cell r="AB1912">
            <v>4</v>
          </cell>
        </row>
        <row r="1913">
          <cell r="R1913">
            <v>12102016</v>
          </cell>
          <cell r="AB1913">
            <v>2</v>
          </cell>
        </row>
        <row r="1914">
          <cell r="R1914">
            <v>12122009</v>
          </cell>
          <cell r="AB1914">
            <v>1.5</v>
          </cell>
        </row>
        <row r="1915">
          <cell r="R1915">
            <v>12103081</v>
          </cell>
          <cell r="AB1915">
            <v>2.5</v>
          </cell>
        </row>
        <row r="1916">
          <cell r="R1916">
            <v>12127002</v>
          </cell>
          <cell r="AB1916">
            <v>3</v>
          </cell>
        </row>
        <row r="1917">
          <cell r="R1917">
            <v>12129021</v>
          </cell>
          <cell r="AB1917">
            <v>3</v>
          </cell>
        </row>
        <row r="1918">
          <cell r="R1918">
            <v>12138103</v>
          </cell>
          <cell r="AB1918">
            <v>3</v>
          </cell>
        </row>
        <row r="1919">
          <cell r="R1919">
            <v>12108003</v>
          </cell>
          <cell r="AB1919">
            <v>2.5</v>
          </cell>
        </row>
        <row r="1920">
          <cell r="R1920">
            <v>12128020</v>
          </cell>
          <cell r="AB1920">
            <v>2.5</v>
          </cell>
        </row>
        <row r="1921">
          <cell r="R1921">
            <v>12130056</v>
          </cell>
          <cell r="AB1921">
            <v>3</v>
          </cell>
        </row>
        <row r="1922">
          <cell r="R1922">
            <v>12101007</v>
          </cell>
          <cell r="AB1922">
            <v>1</v>
          </cell>
        </row>
        <row r="1923">
          <cell r="R1923">
            <v>12101008</v>
          </cell>
          <cell r="AB1923">
            <v>3</v>
          </cell>
        </row>
        <row r="1924">
          <cell r="R1924">
            <v>12102018</v>
          </cell>
          <cell r="AB1924">
            <v>1.5</v>
          </cell>
        </row>
        <row r="1925">
          <cell r="R1925">
            <v>12102056</v>
          </cell>
          <cell r="AB1925">
            <v>1</v>
          </cell>
        </row>
        <row r="1926">
          <cell r="R1926">
            <v>12102074</v>
          </cell>
          <cell r="AB1926">
            <v>1.5</v>
          </cell>
        </row>
        <row r="1927">
          <cell r="R1927">
            <v>12102316</v>
          </cell>
          <cell r="AB1927">
            <v>2</v>
          </cell>
        </row>
        <row r="1928">
          <cell r="R1928">
            <v>12123006</v>
          </cell>
          <cell r="AB1928">
            <v>1.5</v>
          </cell>
        </row>
        <row r="1929">
          <cell r="R1929">
            <v>12123105</v>
          </cell>
          <cell r="AB1929">
            <v>2</v>
          </cell>
        </row>
        <row r="1930">
          <cell r="R1930">
            <v>12124001</v>
          </cell>
          <cell r="AB1930">
            <v>1.5</v>
          </cell>
        </row>
        <row r="1931">
          <cell r="R1931">
            <v>12125109</v>
          </cell>
          <cell r="AB1931">
            <v>2</v>
          </cell>
        </row>
        <row r="1932">
          <cell r="R1932">
            <v>12125200</v>
          </cell>
          <cell r="AB1932">
            <v>3</v>
          </cell>
        </row>
        <row r="1933">
          <cell r="R1933">
            <v>12130000</v>
          </cell>
          <cell r="AB1933">
            <v>2.5</v>
          </cell>
        </row>
        <row r="1934">
          <cell r="R1934">
            <v>12102251</v>
          </cell>
          <cell r="AB1934">
            <v>2</v>
          </cell>
        </row>
        <row r="1935">
          <cell r="R1935">
            <v>12102297</v>
          </cell>
          <cell r="AB1935">
            <v>1.5</v>
          </cell>
        </row>
        <row r="1936">
          <cell r="R1936">
            <v>12102313</v>
          </cell>
          <cell r="AB1936">
            <v>1</v>
          </cell>
        </row>
        <row r="1937">
          <cell r="R1937">
            <v>12102317</v>
          </cell>
          <cell r="AB1937">
            <v>1.5</v>
          </cell>
        </row>
        <row r="1938">
          <cell r="R1938">
            <v>12105023</v>
          </cell>
          <cell r="AB1938">
            <v>1.5</v>
          </cell>
        </row>
        <row r="1939">
          <cell r="R1939">
            <v>12106009</v>
          </cell>
          <cell r="AB1939">
            <v>2.5</v>
          </cell>
        </row>
        <row r="1940">
          <cell r="R1940">
            <v>12108001</v>
          </cell>
          <cell r="AB1940">
            <v>1.5</v>
          </cell>
        </row>
        <row r="1941">
          <cell r="R1941">
            <v>12114000</v>
          </cell>
          <cell r="AB1941">
            <v>2</v>
          </cell>
        </row>
        <row r="1942">
          <cell r="R1942">
            <v>12127061</v>
          </cell>
          <cell r="AB1942">
            <v>2</v>
          </cell>
        </row>
        <row r="1943">
          <cell r="R1943">
            <v>12129000</v>
          </cell>
          <cell r="AB1943">
            <v>1.5</v>
          </cell>
        </row>
        <row r="1944">
          <cell r="R1944">
            <v>12130022</v>
          </cell>
          <cell r="AB1944">
            <v>2.5</v>
          </cell>
        </row>
        <row r="1945">
          <cell r="R1945">
            <v>12131106</v>
          </cell>
          <cell r="AB1945">
            <v>2.5</v>
          </cell>
        </row>
        <row r="1946">
          <cell r="R1946">
            <v>12144106</v>
          </cell>
          <cell r="AB1946">
            <v>1.5</v>
          </cell>
        </row>
        <row r="1947">
          <cell r="R1947">
            <v>12155107</v>
          </cell>
          <cell r="AB1947">
            <v>1.5</v>
          </cell>
        </row>
        <row r="1948">
          <cell r="R1948">
            <v>12190021</v>
          </cell>
          <cell r="AB1948">
            <v>1.5</v>
          </cell>
        </row>
        <row r="1949">
          <cell r="R1949">
            <v>12102203</v>
          </cell>
          <cell r="AB1949">
            <v>1.5</v>
          </cell>
        </row>
        <row r="1950">
          <cell r="R1950">
            <v>12106001</v>
          </cell>
          <cell r="AB1950">
            <v>2.5</v>
          </cell>
        </row>
        <row r="1951">
          <cell r="R1951">
            <v>12106003</v>
          </cell>
          <cell r="AB1951">
            <v>1</v>
          </cell>
        </row>
        <row r="1952">
          <cell r="R1952">
            <v>12106004</v>
          </cell>
          <cell r="AB1952">
            <v>2</v>
          </cell>
        </row>
        <row r="1953">
          <cell r="R1953">
            <v>12108002</v>
          </cell>
          <cell r="AB1953">
            <v>1.5</v>
          </cell>
        </row>
        <row r="1954">
          <cell r="R1954">
            <v>12130061</v>
          </cell>
          <cell r="AB1954">
            <v>3</v>
          </cell>
        </row>
        <row r="1955">
          <cell r="R1955">
            <v>12131102</v>
          </cell>
          <cell r="AB1955">
            <v>1.5</v>
          </cell>
        </row>
        <row r="1956">
          <cell r="R1956">
            <v>12131103</v>
          </cell>
          <cell r="AB1956">
            <v>1.5</v>
          </cell>
        </row>
        <row r="1957">
          <cell r="R1957">
            <v>12131104</v>
          </cell>
          <cell r="AB1957">
            <v>1.5</v>
          </cell>
        </row>
        <row r="1958">
          <cell r="R1958">
            <v>12138101</v>
          </cell>
          <cell r="AB1958">
            <v>1.5</v>
          </cell>
        </row>
        <row r="1959">
          <cell r="R1959">
            <v>12143108</v>
          </cell>
          <cell r="AB1959">
            <v>2.5</v>
          </cell>
        </row>
        <row r="1960">
          <cell r="R1960">
            <v>12323047</v>
          </cell>
          <cell r="AB1960">
            <v>1.5</v>
          </cell>
        </row>
        <row r="1961">
          <cell r="R1961">
            <v>12319103</v>
          </cell>
          <cell r="AB1961">
            <v>1.5</v>
          </cell>
        </row>
        <row r="1962">
          <cell r="R1962">
            <v>12325008</v>
          </cell>
          <cell r="AB1962">
            <v>3</v>
          </cell>
        </row>
        <row r="1963">
          <cell r="R1963">
            <v>12325701</v>
          </cell>
          <cell r="AB1963">
            <v>3</v>
          </cell>
        </row>
        <row r="1964">
          <cell r="R1964">
            <v>12370202</v>
          </cell>
          <cell r="AB1964">
            <v>4</v>
          </cell>
        </row>
        <row r="1965">
          <cell r="R1965">
            <v>12320330</v>
          </cell>
          <cell r="AB1965">
            <v>2.5</v>
          </cell>
        </row>
        <row r="1966">
          <cell r="R1966">
            <v>12321710</v>
          </cell>
          <cell r="AB1966">
            <v>2.5</v>
          </cell>
        </row>
        <row r="1967">
          <cell r="R1967">
            <v>12318190</v>
          </cell>
          <cell r="AB1967">
            <v>5.5</v>
          </cell>
        </row>
        <row r="1968">
          <cell r="R1968">
            <v>12320040</v>
          </cell>
          <cell r="AB1968">
            <v>3</v>
          </cell>
        </row>
        <row r="1969">
          <cell r="R1969">
            <v>12325704</v>
          </cell>
          <cell r="AB1969">
            <v>7</v>
          </cell>
        </row>
        <row r="1970">
          <cell r="R1970">
            <v>12323048</v>
          </cell>
          <cell r="AB1970">
            <v>2</v>
          </cell>
        </row>
        <row r="1971">
          <cell r="R1971">
            <v>12323053</v>
          </cell>
          <cell r="AB1971">
            <v>1.5</v>
          </cell>
        </row>
        <row r="1972">
          <cell r="R1972">
            <v>12324033</v>
          </cell>
          <cell r="AB1972">
            <v>3.5</v>
          </cell>
        </row>
        <row r="1973">
          <cell r="R1973">
            <v>12361002</v>
          </cell>
          <cell r="AB1973">
            <v>2</v>
          </cell>
        </row>
        <row r="1974">
          <cell r="R1974">
            <v>12312911</v>
          </cell>
          <cell r="AB1974">
            <v>2</v>
          </cell>
        </row>
        <row r="1975">
          <cell r="R1975">
            <v>12317710</v>
          </cell>
          <cell r="AB1975">
            <v>1.5</v>
          </cell>
        </row>
        <row r="1976">
          <cell r="R1976">
            <v>12319146</v>
          </cell>
          <cell r="AB1976">
            <v>1.5</v>
          </cell>
        </row>
        <row r="1977">
          <cell r="R1977">
            <v>12319147</v>
          </cell>
          <cell r="AB1977">
            <v>1.5</v>
          </cell>
        </row>
        <row r="1978">
          <cell r="R1978">
            <v>12323250</v>
          </cell>
          <cell r="AB1978">
            <v>1.5</v>
          </cell>
        </row>
        <row r="1979">
          <cell r="R1979">
            <v>12375125</v>
          </cell>
          <cell r="AB1979">
            <v>1.5</v>
          </cell>
        </row>
        <row r="1980">
          <cell r="R1980">
            <v>12351018</v>
          </cell>
          <cell r="AB1980">
            <v>1.5</v>
          </cell>
        </row>
        <row r="1981">
          <cell r="R1981">
            <v>12335095</v>
          </cell>
          <cell r="AB1981">
            <v>4.5</v>
          </cell>
        </row>
        <row r="1982">
          <cell r="R1982">
            <v>12314067</v>
          </cell>
          <cell r="AB1982">
            <v>2.5</v>
          </cell>
        </row>
        <row r="1983">
          <cell r="R1983">
            <v>12317560</v>
          </cell>
          <cell r="AB1983">
            <v>6.5</v>
          </cell>
        </row>
        <row r="1984">
          <cell r="R1984">
            <v>12371027</v>
          </cell>
          <cell r="AB1984">
            <v>3.5</v>
          </cell>
        </row>
        <row r="1985">
          <cell r="R1985">
            <v>12374009</v>
          </cell>
          <cell r="AB1985">
            <v>5</v>
          </cell>
        </row>
        <row r="1986">
          <cell r="R1986">
            <v>12375099</v>
          </cell>
          <cell r="AB1986">
            <v>4.5</v>
          </cell>
        </row>
        <row r="1987">
          <cell r="R1987">
            <v>12317130</v>
          </cell>
          <cell r="AB1987">
            <v>1.5</v>
          </cell>
        </row>
        <row r="1988">
          <cell r="R1988">
            <v>12320090</v>
          </cell>
          <cell r="AB1988">
            <v>3.5</v>
          </cell>
        </row>
        <row r="1989">
          <cell r="R1989">
            <v>12321010</v>
          </cell>
          <cell r="AB1989">
            <v>1.5</v>
          </cell>
        </row>
        <row r="1990">
          <cell r="R1990">
            <v>12317120</v>
          </cell>
          <cell r="AB1990">
            <v>2</v>
          </cell>
        </row>
        <row r="1991">
          <cell r="R1991">
            <v>12371043</v>
          </cell>
          <cell r="AB1991">
            <v>3</v>
          </cell>
        </row>
        <row r="1992">
          <cell r="R1992">
            <v>12322057</v>
          </cell>
          <cell r="AB1992">
            <v>1.5</v>
          </cell>
        </row>
        <row r="1993">
          <cell r="R1993">
            <v>12332002</v>
          </cell>
          <cell r="AB1993">
            <v>1</v>
          </cell>
        </row>
        <row r="1994">
          <cell r="R1994">
            <v>12332180</v>
          </cell>
          <cell r="AB1994">
            <v>1.5</v>
          </cell>
        </row>
        <row r="1995">
          <cell r="R1995">
            <v>12333019</v>
          </cell>
          <cell r="AB1995">
            <v>3</v>
          </cell>
        </row>
        <row r="1996">
          <cell r="R1996">
            <v>12333045</v>
          </cell>
          <cell r="AB1996">
            <v>1.5</v>
          </cell>
        </row>
        <row r="1997">
          <cell r="R1997">
            <v>12348030</v>
          </cell>
          <cell r="AB1997">
            <v>3</v>
          </cell>
        </row>
        <row r="1998">
          <cell r="R1998">
            <v>12372018</v>
          </cell>
          <cell r="AB1998">
            <v>2</v>
          </cell>
        </row>
        <row r="1999">
          <cell r="R1999">
            <v>12332026</v>
          </cell>
          <cell r="AB1999">
            <v>2</v>
          </cell>
        </row>
        <row r="2000">
          <cell r="R2000">
            <v>12332035</v>
          </cell>
          <cell r="AB2000">
            <v>2</v>
          </cell>
        </row>
        <row r="2001">
          <cell r="R2001">
            <v>12332043</v>
          </cell>
          <cell r="AB2001">
            <v>2</v>
          </cell>
        </row>
        <row r="2002">
          <cell r="R2002">
            <v>12332143</v>
          </cell>
          <cell r="AB2002">
            <v>4.5</v>
          </cell>
        </row>
        <row r="2003">
          <cell r="R2003">
            <v>12332156</v>
          </cell>
          <cell r="AB2003">
            <v>2.5</v>
          </cell>
        </row>
        <row r="2004">
          <cell r="R2004">
            <v>12332191</v>
          </cell>
          <cell r="AB2004">
            <v>2.5</v>
          </cell>
        </row>
        <row r="2005">
          <cell r="R2005">
            <v>12335106</v>
          </cell>
          <cell r="AB2005">
            <v>1.5</v>
          </cell>
        </row>
        <row r="2006">
          <cell r="R2006">
            <v>12350008</v>
          </cell>
          <cell r="AB2006">
            <v>2</v>
          </cell>
        </row>
        <row r="2007">
          <cell r="R2007">
            <v>12350022</v>
          </cell>
          <cell r="AB2007">
            <v>4</v>
          </cell>
        </row>
        <row r="2008">
          <cell r="R2008">
            <v>12351016</v>
          </cell>
          <cell r="AB2008">
            <v>1.5</v>
          </cell>
        </row>
        <row r="2009">
          <cell r="R2009">
            <v>12351035</v>
          </cell>
          <cell r="AB2009">
            <v>2.5</v>
          </cell>
        </row>
        <row r="2010">
          <cell r="R2010">
            <v>12360026</v>
          </cell>
          <cell r="AB2010">
            <v>1.5</v>
          </cell>
        </row>
        <row r="2011">
          <cell r="R2011">
            <v>12335027</v>
          </cell>
          <cell r="AB2011">
            <v>4</v>
          </cell>
        </row>
        <row r="2012">
          <cell r="R2012">
            <v>12335070</v>
          </cell>
          <cell r="AB2012">
            <v>4</v>
          </cell>
        </row>
        <row r="2013">
          <cell r="R2013">
            <v>12335096</v>
          </cell>
          <cell r="AB2013">
            <v>6</v>
          </cell>
        </row>
        <row r="2014">
          <cell r="R2014">
            <v>12335098</v>
          </cell>
          <cell r="AB2014">
            <v>33</v>
          </cell>
        </row>
        <row r="2015">
          <cell r="R2015">
            <v>12373125</v>
          </cell>
          <cell r="AB2015">
            <v>4.5</v>
          </cell>
        </row>
        <row r="2016">
          <cell r="R2016">
            <v>12394141</v>
          </cell>
          <cell r="AB2016">
            <v>6.5</v>
          </cell>
        </row>
        <row r="2017">
          <cell r="R2017">
            <v>12394309</v>
          </cell>
          <cell r="AB2017">
            <v>3</v>
          </cell>
        </row>
        <row r="2018">
          <cell r="R2018">
            <v>12319136</v>
          </cell>
          <cell r="AB2018">
            <v>1.5</v>
          </cell>
        </row>
        <row r="2019">
          <cell r="R2019">
            <v>12319195</v>
          </cell>
          <cell r="AB2019">
            <v>1.5</v>
          </cell>
        </row>
        <row r="2020">
          <cell r="R2020">
            <v>12320200</v>
          </cell>
          <cell r="AB2020">
            <v>1</v>
          </cell>
        </row>
        <row r="2021">
          <cell r="R2021">
            <v>12319128</v>
          </cell>
          <cell r="AB2021">
            <v>1.5</v>
          </cell>
        </row>
        <row r="2022">
          <cell r="R2022">
            <v>12319127</v>
          </cell>
          <cell r="AB2022">
            <v>1.5</v>
          </cell>
        </row>
        <row r="2023">
          <cell r="R2023">
            <v>12394091</v>
          </cell>
          <cell r="AB2023">
            <v>3.5</v>
          </cell>
        </row>
        <row r="2024">
          <cell r="R2024">
            <v>12394092</v>
          </cell>
          <cell r="AB2024">
            <v>4.5</v>
          </cell>
        </row>
        <row r="2025">
          <cell r="R2025">
            <v>12394093</v>
          </cell>
          <cell r="AB2025">
            <v>3.5</v>
          </cell>
        </row>
        <row r="2026">
          <cell r="R2026">
            <v>12375057</v>
          </cell>
          <cell r="AB2026">
            <v>2</v>
          </cell>
        </row>
        <row r="2027">
          <cell r="R2027">
            <v>12394099</v>
          </cell>
          <cell r="AB2027">
            <v>1.5</v>
          </cell>
        </row>
        <row r="2028">
          <cell r="R2028">
            <v>12394066</v>
          </cell>
          <cell r="AB2028">
            <v>3</v>
          </cell>
        </row>
        <row r="2029">
          <cell r="R2029">
            <v>12394195</v>
          </cell>
          <cell r="AB2029">
            <v>3.5</v>
          </cell>
        </row>
        <row r="2030">
          <cell r="R2030">
            <v>12394067</v>
          </cell>
          <cell r="AB2030">
            <v>1.5</v>
          </cell>
        </row>
        <row r="2031">
          <cell r="R2031">
            <v>12394194</v>
          </cell>
          <cell r="AB2031">
            <v>2</v>
          </cell>
        </row>
        <row r="2032">
          <cell r="R2032">
            <v>12312902</v>
          </cell>
          <cell r="AB2032">
            <v>1.5</v>
          </cell>
        </row>
        <row r="2033">
          <cell r="R2033">
            <v>12319112</v>
          </cell>
          <cell r="AB2033">
            <v>1</v>
          </cell>
        </row>
        <row r="2034">
          <cell r="R2034">
            <v>12395065</v>
          </cell>
          <cell r="AB2034">
            <v>2</v>
          </cell>
        </row>
        <row r="2035">
          <cell r="R2035">
            <v>12319111</v>
          </cell>
          <cell r="AB2035">
            <v>1.5</v>
          </cell>
        </row>
        <row r="2036">
          <cell r="R2036">
            <v>12314005</v>
          </cell>
          <cell r="AB2036">
            <v>3.5</v>
          </cell>
        </row>
        <row r="2037">
          <cell r="R2037">
            <v>12314039</v>
          </cell>
          <cell r="AB2037">
            <v>2.5</v>
          </cell>
        </row>
        <row r="2038">
          <cell r="R2038">
            <v>12314084</v>
          </cell>
          <cell r="AB2038">
            <v>3</v>
          </cell>
        </row>
        <row r="2039">
          <cell r="R2039">
            <v>12316150</v>
          </cell>
          <cell r="AB2039">
            <v>2.5</v>
          </cell>
        </row>
        <row r="2040">
          <cell r="R2040">
            <v>12370023</v>
          </cell>
          <cell r="AB2040">
            <v>2.5</v>
          </cell>
        </row>
        <row r="2041">
          <cell r="R2041">
            <v>12371031</v>
          </cell>
          <cell r="AB2041">
            <v>1.5</v>
          </cell>
        </row>
        <row r="2042">
          <cell r="R2042">
            <v>12315480</v>
          </cell>
          <cell r="AB2042">
            <v>1.5</v>
          </cell>
        </row>
        <row r="2043">
          <cell r="R2043">
            <v>12316081</v>
          </cell>
          <cell r="AB2043">
            <v>1.5</v>
          </cell>
        </row>
        <row r="2044">
          <cell r="R2044">
            <v>12321400</v>
          </cell>
          <cell r="AB2044">
            <v>2</v>
          </cell>
        </row>
        <row r="2045">
          <cell r="R2045">
            <v>12317770</v>
          </cell>
          <cell r="AB2045">
            <v>3</v>
          </cell>
        </row>
        <row r="2046">
          <cell r="R2046">
            <v>12371038</v>
          </cell>
          <cell r="AB2046">
            <v>1</v>
          </cell>
        </row>
        <row r="2047">
          <cell r="R2047">
            <v>12310062</v>
          </cell>
          <cell r="AB2047">
            <v>9</v>
          </cell>
        </row>
        <row r="2048">
          <cell r="R2048">
            <v>12317600</v>
          </cell>
          <cell r="AB2048">
            <v>3.5</v>
          </cell>
        </row>
        <row r="2049">
          <cell r="R2049">
            <v>12310013</v>
          </cell>
          <cell r="AB2049">
            <v>1.5</v>
          </cell>
        </row>
        <row r="2050">
          <cell r="R2050">
            <v>12310067</v>
          </cell>
          <cell r="AB2050">
            <v>2</v>
          </cell>
        </row>
        <row r="2051">
          <cell r="R2051">
            <v>12321730</v>
          </cell>
          <cell r="AB2051">
            <v>3.5</v>
          </cell>
        </row>
        <row r="2052">
          <cell r="R2052">
            <v>12317050</v>
          </cell>
          <cell r="AB2052">
            <v>1.5</v>
          </cell>
        </row>
        <row r="2053">
          <cell r="R2053">
            <v>12337010</v>
          </cell>
          <cell r="AB2053">
            <v>3</v>
          </cell>
        </row>
        <row r="2054">
          <cell r="R2054">
            <v>12337032</v>
          </cell>
          <cell r="AB2054">
            <v>1.5</v>
          </cell>
        </row>
        <row r="2055">
          <cell r="R2055">
            <v>12337136</v>
          </cell>
          <cell r="AB2055">
            <v>2</v>
          </cell>
        </row>
        <row r="2056">
          <cell r="R2056">
            <v>12337238</v>
          </cell>
          <cell r="AB2056">
            <v>2</v>
          </cell>
        </row>
        <row r="2057">
          <cell r="R2057">
            <v>12371010</v>
          </cell>
          <cell r="AB2057">
            <v>1.5</v>
          </cell>
        </row>
        <row r="2058">
          <cell r="R2058">
            <v>12375006</v>
          </cell>
          <cell r="AB2058">
            <v>1.5</v>
          </cell>
        </row>
        <row r="2059">
          <cell r="R2059">
            <v>12375133</v>
          </cell>
          <cell r="AB2059">
            <v>2.5</v>
          </cell>
        </row>
        <row r="2060">
          <cell r="R2060">
            <v>12375011</v>
          </cell>
          <cell r="AB2060">
            <v>1.5</v>
          </cell>
        </row>
        <row r="2061">
          <cell r="R2061">
            <v>12335022</v>
          </cell>
          <cell r="AB2061">
            <v>6.5</v>
          </cell>
        </row>
        <row r="2062">
          <cell r="R2062">
            <v>12332232</v>
          </cell>
          <cell r="AB2062">
            <v>2.5</v>
          </cell>
        </row>
        <row r="2063">
          <cell r="R2063">
            <v>12335092</v>
          </cell>
          <cell r="AB2063">
            <v>1.5</v>
          </cell>
        </row>
        <row r="2064">
          <cell r="R2064">
            <v>12348031</v>
          </cell>
          <cell r="AB2064">
            <v>3.5</v>
          </cell>
        </row>
        <row r="2065">
          <cell r="R2065">
            <v>12372027</v>
          </cell>
          <cell r="AB2065">
            <v>7.5</v>
          </cell>
        </row>
        <row r="2066">
          <cell r="R2066">
            <v>12390006</v>
          </cell>
          <cell r="AB2066">
            <v>6</v>
          </cell>
        </row>
        <row r="2067">
          <cell r="R2067">
            <v>12392001</v>
          </cell>
          <cell r="AB2067">
            <v>6.5</v>
          </cell>
        </row>
        <row r="2068">
          <cell r="R2068">
            <v>12332238</v>
          </cell>
          <cell r="AB2068">
            <v>6</v>
          </cell>
        </row>
        <row r="2069">
          <cell r="R2069">
            <v>12332219</v>
          </cell>
          <cell r="AB2069">
            <v>3</v>
          </cell>
        </row>
        <row r="2070">
          <cell r="R2070">
            <v>12332087</v>
          </cell>
          <cell r="AB2070">
            <v>1.5</v>
          </cell>
        </row>
        <row r="2071">
          <cell r="R2071">
            <v>12389012</v>
          </cell>
          <cell r="AB2071">
            <v>2</v>
          </cell>
        </row>
        <row r="2072">
          <cell r="R2072">
            <v>12371025</v>
          </cell>
          <cell r="AB2072">
            <v>2.5</v>
          </cell>
        </row>
        <row r="2073">
          <cell r="R2073">
            <v>12371056</v>
          </cell>
          <cell r="AB2073">
            <v>2.5</v>
          </cell>
        </row>
        <row r="2074">
          <cell r="R2074">
            <v>12385039</v>
          </cell>
          <cell r="AB2074">
            <v>2</v>
          </cell>
        </row>
        <row r="2075">
          <cell r="R2075">
            <v>12385057</v>
          </cell>
          <cell r="AB2075">
            <v>2.5</v>
          </cell>
        </row>
        <row r="2076">
          <cell r="R2076">
            <v>12385007</v>
          </cell>
          <cell r="AB2076">
            <v>2</v>
          </cell>
        </row>
        <row r="2077">
          <cell r="R2077">
            <v>12390019</v>
          </cell>
          <cell r="AB2077">
            <v>5.5</v>
          </cell>
        </row>
        <row r="2078">
          <cell r="R2078">
            <v>12391007</v>
          </cell>
          <cell r="AB2078">
            <v>4</v>
          </cell>
        </row>
        <row r="2079">
          <cell r="R2079">
            <v>12385038</v>
          </cell>
          <cell r="AB2079">
            <v>3</v>
          </cell>
        </row>
        <row r="2080">
          <cell r="R2080">
            <v>12388018</v>
          </cell>
          <cell r="AB2080">
            <v>2</v>
          </cell>
        </row>
        <row r="2081">
          <cell r="R2081">
            <v>12389014</v>
          </cell>
          <cell r="AB2081">
            <v>3.5</v>
          </cell>
        </row>
        <row r="2082">
          <cell r="R2082">
            <v>12390017</v>
          </cell>
          <cell r="AB2082">
            <v>2.5</v>
          </cell>
        </row>
        <row r="2083">
          <cell r="R2083">
            <v>12385034</v>
          </cell>
          <cell r="AB2083">
            <v>2</v>
          </cell>
        </row>
        <row r="2084">
          <cell r="R2084">
            <v>12385040</v>
          </cell>
          <cell r="AB2084">
            <v>1.5</v>
          </cell>
        </row>
        <row r="2085">
          <cell r="R2085">
            <v>12387031</v>
          </cell>
          <cell r="AB2085">
            <v>1.5</v>
          </cell>
        </row>
        <row r="2086">
          <cell r="R2086">
            <v>12389040</v>
          </cell>
          <cell r="AB2086">
            <v>1</v>
          </cell>
        </row>
        <row r="2087">
          <cell r="R2087">
            <v>12351041</v>
          </cell>
          <cell r="AB2087">
            <v>1.5</v>
          </cell>
        </row>
        <row r="2088">
          <cell r="R2088">
            <v>12317150</v>
          </cell>
          <cell r="AB2088">
            <v>1.5</v>
          </cell>
        </row>
        <row r="2089">
          <cell r="R2089">
            <v>12312081</v>
          </cell>
          <cell r="AB2089">
            <v>4.5</v>
          </cell>
        </row>
        <row r="2090">
          <cell r="R2090">
            <v>12314008</v>
          </cell>
          <cell r="AB2090">
            <v>1.5</v>
          </cell>
        </row>
        <row r="2091">
          <cell r="R2091">
            <v>12314074</v>
          </cell>
          <cell r="AB2091">
            <v>2</v>
          </cell>
        </row>
        <row r="2092">
          <cell r="R2092">
            <v>12319071</v>
          </cell>
          <cell r="AB2092">
            <v>1.5</v>
          </cell>
        </row>
        <row r="2093">
          <cell r="R2093">
            <v>12320290</v>
          </cell>
          <cell r="AB2093">
            <v>2.5</v>
          </cell>
        </row>
        <row r="2094">
          <cell r="R2094">
            <v>12321900</v>
          </cell>
          <cell r="AB2094">
            <v>1</v>
          </cell>
        </row>
        <row r="2095">
          <cell r="R2095">
            <v>12322027</v>
          </cell>
          <cell r="AB2095">
            <v>1.5</v>
          </cell>
        </row>
        <row r="2096">
          <cell r="R2096">
            <v>12323008</v>
          </cell>
          <cell r="AB2096">
            <v>1.5</v>
          </cell>
        </row>
        <row r="2097">
          <cell r="R2097">
            <v>12325715</v>
          </cell>
          <cell r="AB2097">
            <v>1.5</v>
          </cell>
        </row>
        <row r="2098">
          <cell r="R2098">
            <v>12361009</v>
          </cell>
          <cell r="AB2098">
            <v>1.5</v>
          </cell>
        </row>
        <row r="2099">
          <cell r="R2099">
            <v>12370002</v>
          </cell>
          <cell r="AB2099">
            <v>5</v>
          </cell>
        </row>
        <row r="2100">
          <cell r="R2100">
            <v>12371057</v>
          </cell>
          <cell r="AB2100">
            <v>1.5</v>
          </cell>
        </row>
        <row r="2101">
          <cell r="R2101">
            <v>12375054</v>
          </cell>
          <cell r="AB2101">
            <v>1.5</v>
          </cell>
        </row>
        <row r="2102">
          <cell r="R2102">
            <v>12394113</v>
          </cell>
          <cell r="AB2102">
            <v>3</v>
          </cell>
        </row>
        <row r="2103">
          <cell r="R2103">
            <v>12310061</v>
          </cell>
          <cell r="AB2103">
            <v>2.5</v>
          </cell>
        </row>
        <row r="2104">
          <cell r="R2104">
            <v>12314093</v>
          </cell>
          <cell r="AB2104">
            <v>1.5</v>
          </cell>
        </row>
        <row r="2105">
          <cell r="R2105">
            <v>12317720</v>
          </cell>
          <cell r="AB2105">
            <v>1.5</v>
          </cell>
        </row>
        <row r="2106">
          <cell r="R2106">
            <v>12319088</v>
          </cell>
          <cell r="AB2106">
            <v>1.5</v>
          </cell>
        </row>
        <row r="2107">
          <cell r="R2107">
            <v>12321490</v>
          </cell>
          <cell r="AB2107">
            <v>1.5</v>
          </cell>
        </row>
        <row r="2108">
          <cell r="R2108">
            <v>12322059</v>
          </cell>
          <cell r="AB2108">
            <v>1.5</v>
          </cell>
        </row>
        <row r="2109">
          <cell r="R2109">
            <v>12323021</v>
          </cell>
          <cell r="AB2109">
            <v>2</v>
          </cell>
        </row>
        <row r="2110">
          <cell r="R2110">
            <v>12325709</v>
          </cell>
          <cell r="AB2110">
            <v>1.5</v>
          </cell>
        </row>
        <row r="2111">
          <cell r="R2111">
            <v>12337072</v>
          </cell>
          <cell r="AB2111">
            <v>3</v>
          </cell>
        </row>
        <row r="2112">
          <cell r="R2112">
            <v>12352046</v>
          </cell>
          <cell r="AB2112">
            <v>1.5</v>
          </cell>
        </row>
        <row r="2113">
          <cell r="R2113">
            <v>12371058</v>
          </cell>
          <cell r="AB2113">
            <v>1</v>
          </cell>
        </row>
        <row r="2114">
          <cell r="R2114">
            <v>12375003</v>
          </cell>
          <cell r="AB2114">
            <v>1.5</v>
          </cell>
        </row>
        <row r="2115">
          <cell r="R2115">
            <v>12375132</v>
          </cell>
          <cell r="AB2115">
            <v>1.5</v>
          </cell>
        </row>
        <row r="2116">
          <cell r="R2116">
            <v>12375159</v>
          </cell>
          <cell r="AB2116">
            <v>1.5</v>
          </cell>
        </row>
        <row r="2117">
          <cell r="R2117">
            <v>12395137</v>
          </cell>
          <cell r="AB2117">
            <v>1.5</v>
          </cell>
        </row>
        <row r="2118">
          <cell r="R2118">
            <v>12333007</v>
          </cell>
          <cell r="AB2118">
            <v>1.5</v>
          </cell>
        </row>
        <row r="2119">
          <cell r="R2119">
            <v>12333020</v>
          </cell>
          <cell r="AB2119">
            <v>2.5</v>
          </cell>
        </row>
        <row r="2120">
          <cell r="R2120">
            <v>12348007</v>
          </cell>
          <cell r="AB2120">
            <v>6</v>
          </cell>
        </row>
        <row r="2121">
          <cell r="R2121">
            <v>12390022</v>
          </cell>
          <cell r="AB2121">
            <v>2</v>
          </cell>
        </row>
        <row r="2122">
          <cell r="R2122">
            <v>12390027</v>
          </cell>
          <cell r="AB2122">
            <v>1.5</v>
          </cell>
        </row>
        <row r="2123">
          <cell r="R2123">
            <v>12393010</v>
          </cell>
          <cell r="AB2123">
            <v>3</v>
          </cell>
        </row>
        <row r="2124">
          <cell r="R2124">
            <v>12332001</v>
          </cell>
          <cell r="AB2124">
            <v>1.5</v>
          </cell>
        </row>
        <row r="2125">
          <cell r="R2125">
            <v>12332008</v>
          </cell>
          <cell r="AB2125">
            <v>1.5</v>
          </cell>
        </row>
        <row r="2126">
          <cell r="R2126">
            <v>12350028</v>
          </cell>
          <cell r="AB2126">
            <v>2.5</v>
          </cell>
        </row>
        <row r="2127">
          <cell r="R2127">
            <v>12387006</v>
          </cell>
          <cell r="AB2127">
            <v>1.5</v>
          </cell>
        </row>
        <row r="2128">
          <cell r="R2128">
            <v>12388005</v>
          </cell>
          <cell r="AB2128">
            <v>7.5</v>
          </cell>
        </row>
        <row r="2129">
          <cell r="R2129">
            <v>12390010</v>
          </cell>
          <cell r="AB2129">
            <v>2</v>
          </cell>
        </row>
        <row r="2130">
          <cell r="R2130">
            <v>12216213</v>
          </cell>
          <cell r="AB2130">
            <v>4.5</v>
          </cell>
        </row>
        <row r="2131">
          <cell r="R2131">
            <v>12213157</v>
          </cell>
          <cell r="AB2131">
            <v>3</v>
          </cell>
        </row>
        <row r="2132">
          <cell r="R2132">
            <v>12265010</v>
          </cell>
          <cell r="AB2132">
            <v>1</v>
          </cell>
        </row>
        <row r="2133">
          <cell r="R2133">
            <v>12203010</v>
          </cell>
          <cell r="AB2133">
            <v>1.5</v>
          </cell>
        </row>
        <row r="2134">
          <cell r="R2134">
            <v>12211020</v>
          </cell>
          <cell r="AB2134">
            <v>3</v>
          </cell>
        </row>
        <row r="2135">
          <cell r="R2135">
            <v>12385030</v>
          </cell>
          <cell r="AB2135">
            <v>2.5</v>
          </cell>
        </row>
        <row r="2136">
          <cell r="R2136">
            <v>12333057</v>
          </cell>
          <cell r="AB2136">
            <v>3</v>
          </cell>
        </row>
        <row r="2137">
          <cell r="R2137">
            <v>12351013</v>
          </cell>
          <cell r="AB2137">
            <v>3.5</v>
          </cell>
        </row>
        <row r="2138">
          <cell r="R2138">
            <v>12311020</v>
          </cell>
          <cell r="AB2138">
            <v>1</v>
          </cell>
        </row>
        <row r="2139">
          <cell r="R2139">
            <v>12358011</v>
          </cell>
          <cell r="AB2139">
            <v>1.5</v>
          </cell>
        </row>
        <row r="2140">
          <cell r="R2140">
            <v>12301000</v>
          </cell>
          <cell r="AB2140">
            <v>4</v>
          </cell>
        </row>
        <row r="2141">
          <cell r="R2141">
            <v>12331269</v>
          </cell>
          <cell r="AB2141">
            <v>3</v>
          </cell>
        </row>
        <row r="2142">
          <cell r="R2142">
            <v>12359208</v>
          </cell>
          <cell r="AB2142">
            <v>2.5</v>
          </cell>
        </row>
        <row r="2143">
          <cell r="R2143">
            <v>12336030</v>
          </cell>
          <cell r="AB2143">
            <v>1.5</v>
          </cell>
        </row>
        <row r="2144">
          <cell r="R2144">
            <v>12330735</v>
          </cell>
          <cell r="AB2144">
            <v>2.5</v>
          </cell>
        </row>
        <row r="2145">
          <cell r="R2145">
            <v>12336014</v>
          </cell>
          <cell r="AB2145">
            <v>1.5</v>
          </cell>
        </row>
        <row r="2146">
          <cell r="R2146">
            <v>12336017</v>
          </cell>
          <cell r="AB2146">
            <v>1.5</v>
          </cell>
        </row>
        <row r="2147">
          <cell r="R2147">
            <v>12383009</v>
          </cell>
          <cell r="AB2147">
            <v>2</v>
          </cell>
        </row>
        <row r="2148">
          <cell r="R2148">
            <v>12336314</v>
          </cell>
          <cell r="AB2148">
            <v>10.5</v>
          </cell>
        </row>
        <row r="2149">
          <cell r="R2149">
            <v>12330001</v>
          </cell>
          <cell r="AB2149">
            <v>5</v>
          </cell>
        </row>
        <row r="2150">
          <cell r="R2150">
            <v>12330728</v>
          </cell>
          <cell r="AB2150">
            <v>3</v>
          </cell>
        </row>
        <row r="2151">
          <cell r="R2151">
            <v>12383001</v>
          </cell>
          <cell r="AB2151">
            <v>2.5</v>
          </cell>
        </row>
        <row r="2152">
          <cell r="R2152">
            <v>12330002</v>
          </cell>
          <cell r="AB2152">
            <v>3</v>
          </cell>
        </row>
        <row r="2153">
          <cell r="R2153">
            <v>12330010</v>
          </cell>
          <cell r="AB2153">
            <v>1</v>
          </cell>
        </row>
        <row r="2154">
          <cell r="R2154">
            <v>12330101</v>
          </cell>
          <cell r="AB2154">
            <v>1.5</v>
          </cell>
        </row>
        <row r="2155">
          <cell r="R2155">
            <v>12330736</v>
          </cell>
          <cell r="AB2155">
            <v>2</v>
          </cell>
        </row>
        <row r="2156">
          <cell r="R2156">
            <v>12353008</v>
          </cell>
          <cell r="AB2156">
            <v>1.5</v>
          </cell>
        </row>
        <row r="2157">
          <cell r="R2157">
            <v>12404311</v>
          </cell>
          <cell r="AB2157">
            <v>4.5</v>
          </cell>
        </row>
        <row r="2158">
          <cell r="R2158">
            <v>12331827</v>
          </cell>
          <cell r="AB2158">
            <v>2.5</v>
          </cell>
        </row>
        <row r="2159">
          <cell r="R2159">
            <v>12331054</v>
          </cell>
          <cell r="AB2159">
            <v>1.5</v>
          </cell>
        </row>
        <row r="2160">
          <cell r="R2160">
            <v>12331064</v>
          </cell>
          <cell r="AB2160">
            <v>6.5</v>
          </cell>
        </row>
        <row r="2161">
          <cell r="R2161">
            <v>12331084</v>
          </cell>
          <cell r="AB2161">
            <v>4</v>
          </cell>
        </row>
        <row r="2162">
          <cell r="R2162">
            <v>12377002</v>
          </cell>
          <cell r="AB2162">
            <v>5</v>
          </cell>
        </row>
        <row r="2163">
          <cell r="R2163">
            <v>12331003</v>
          </cell>
          <cell r="AB2163">
            <v>3</v>
          </cell>
        </row>
        <row r="2164">
          <cell r="R2164">
            <v>12331014</v>
          </cell>
          <cell r="AB2164">
            <v>2.5</v>
          </cell>
        </row>
        <row r="2165">
          <cell r="R2165">
            <v>12331029</v>
          </cell>
          <cell r="AB2165">
            <v>3.5</v>
          </cell>
        </row>
        <row r="2166">
          <cell r="R2166">
            <v>12331044</v>
          </cell>
          <cell r="AB2166">
            <v>3.5</v>
          </cell>
        </row>
        <row r="2167">
          <cell r="R2167">
            <v>12331065</v>
          </cell>
          <cell r="AB2167">
            <v>5.5</v>
          </cell>
        </row>
        <row r="2168">
          <cell r="R2168">
            <v>12331072</v>
          </cell>
          <cell r="AB2168">
            <v>3</v>
          </cell>
        </row>
        <row r="2169">
          <cell r="R2169">
            <v>12331081</v>
          </cell>
          <cell r="AB2169">
            <v>1.5</v>
          </cell>
        </row>
        <row r="2170">
          <cell r="R2170">
            <v>12343007</v>
          </cell>
          <cell r="AB2170">
            <v>2.5</v>
          </cell>
        </row>
        <row r="2171">
          <cell r="R2171">
            <v>12377018</v>
          </cell>
          <cell r="AB2171">
            <v>2.5</v>
          </cell>
        </row>
        <row r="2172">
          <cell r="R2172">
            <v>12379301</v>
          </cell>
          <cell r="AB2172">
            <v>1.5</v>
          </cell>
        </row>
        <row r="2173">
          <cell r="R2173">
            <v>12340016</v>
          </cell>
          <cell r="AB2173">
            <v>7</v>
          </cell>
        </row>
        <row r="2174">
          <cell r="R2174">
            <v>12345005</v>
          </cell>
          <cell r="AB2174">
            <v>3</v>
          </cell>
        </row>
        <row r="2175">
          <cell r="R2175">
            <v>12345012</v>
          </cell>
          <cell r="AB2175">
            <v>1.5</v>
          </cell>
        </row>
        <row r="2176">
          <cell r="R2176">
            <v>12345020</v>
          </cell>
          <cell r="AB2176">
            <v>2</v>
          </cell>
        </row>
        <row r="2177">
          <cell r="R2177">
            <v>12341907</v>
          </cell>
          <cell r="AB2177">
            <v>0.5</v>
          </cell>
        </row>
        <row r="2178">
          <cell r="R2178">
            <v>12331002</v>
          </cell>
          <cell r="AB2178">
            <v>1.5</v>
          </cell>
        </row>
        <row r="2179">
          <cell r="R2179">
            <v>12331046</v>
          </cell>
          <cell r="AB2179">
            <v>2.5</v>
          </cell>
        </row>
        <row r="2180">
          <cell r="R2180">
            <v>12331037</v>
          </cell>
          <cell r="AB2180">
            <v>2.5</v>
          </cell>
        </row>
        <row r="2181">
          <cell r="R2181">
            <v>12331068</v>
          </cell>
          <cell r="AB2181">
            <v>2.5</v>
          </cell>
        </row>
        <row r="2182">
          <cell r="R2182">
            <v>12331105</v>
          </cell>
          <cell r="AB2182">
            <v>1.5</v>
          </cell>
        </row>
        <row r="2183">
          <cell r="R2183">
            <v>12378335</v>
          </cell>
          <cell r="AB2183">
            <v>2</v>
          </cell>
        </row>
        <row r="2184">
          <cell r="R2184">
            <v>12331018</v>
          </cell>
          <cell r="AB2184">
            <v>1.5</v>
          </cell>
        </row>
        <row r="2185">
          <cell r="R2185">
            <v>12331102</v>
          </cell>
          <cell r="AB2185">
            <v>3.5</v>
          </cell>
        </row>
        <row r="2186">
          <cell r="R2186">
            <v>12378077</v>
          </cell>
          <cell r="AB2186">
            <v>2</v>
          </cell>
        </row>
        <row r="2187">
          <cell r="R2187">
            <v>12378078</v>
          </cell>
          <cell r="AB2187">
            <v>1.5</v>
          </cell>
        </row>
        <row r="2188">
          <cell r="R2188">
            <v>12341002</v>
          </cell>
          <cell r="AB2188">
            <v>8</v>
          </cell>
        </row>
        <row r="2189">
          <cell r="R2189">
            <v>12341022</v>
          </cell>
          <cell r="AB2189">
            <v>3</v>
          </cell>
        </row>
        <row r="2190">
          <cell r="R2190">
            <v>12341004</v>
          </cell>
          <cell r="AB2190">
            <v>2.5</v>
          </cell>
        </row>
        <row r="2191">
          <cell r="R2191">
            <v>12341232</v>
          </cell>
          <cell r="AB2191">
            <v>4</v>
          </cell>
        </row>
        <row r="2192">
          <cell r="R2192">
            <v>12341901</v>
          </cell>
          <cell r="AB2192">
            <v>2</v>
          </cell>
        </row>
        <row r="2193">
          <cell r="R2193">
            <v>12341013</v>
          </cell>
          <cell r="AB2193">
            <v>6</v>
          </cell>
        </row>
        <row r="2194">
          <cell r="R2194">
            <v>12340022</v>
          </cell>
          <cell r="AB2194">
            <v>2.5</v>
          </cell>
        </row>
        <row r="2195">
          <cell r="R2195">
            <v>12330015</v>
          </cell>
          <cell r="AB2195">
            <v>3</v>
          </cell>
        </row>
        <row r="2196">
          <cell r="R2196">
            <v>12330072</v>
          </cell>
          <cell r="AB2196">
            <v>4</v>
          </cell>
        </row>
        <row r="2197">
          <cell r="R2197">
            <v>12345009</v>
          </cell>
          <cell r="AB2197">
            <v>5</v>
          </cell>
        </row>
        <row r="2198">
          <cell r="R2198">
            <v>12330017</v>
          </cell>
          <cell r="AB2198">
            <v>1</v>
          </cell>
        </row>
        <row r="2199">
          <cell r="R2199">
            <v>12330052</v>
          </cell>
          <cell r="AB2199">
            <v>2.5</v>
          </cell>
        </row>
        <row r="2200">
          <cell r="R2200">
            <v>12384003</v>
          </cell>
          <cell r="AB2200">
            <v>2.5</v>
          </cell>
        </row>
        <row r="2201">
          <cell r="R2201">
            <v>12384016</v>
          </cell>
          <cell r="AB2201">
            <v>2.5</v>
          </cell>
        </row>
        <row r="2202">
          <cell r="R2202">
            <v>12330056</v>
          </cell>
          <cell r="AB2202">
            <v>1.5</v>
          </cell>
        </row>
        <row r="2203">
          <cell r="R2203">
            <v>12384002</v>
          </cell>
          <cell r="AB2203">
            <v>1.5</v>
          </cell>
        </row>
        <row r="2204">
          <cell r="R2204">
            <v>12330009</v>
          </cell>
          <cell r="AB2204">
            <v>4</v>
          </cell>
        </row>
        <row r="2205">
          <cell r="R2205">
            <v>12330013</v>
          </cell>
          <cell r="AB2205">
            <v>5</v>
          </cell>
        </row>
        <row r="2206">
          <cell r="R2206">
            <v>12330018</v>
          </cell>
          <cell r="AB2206">
            <v>2.5</v>
          </cell>
        </row>
        <row r="2207">
          <cell r="R2207">
            <v>12330060</v>
          </cell>
          <cell r="AB2207">
            <v>3.5</v>
          </cell>
        </row>
        <row r="2208">
          <cell r="R2208">
            <v>12345002</v>
          </cell>
          <cell r="AB2208">
            <v>5.5</v>
          </cell>
        </row>
        <row r="2209">
          <cell r="R2209">
            <v>12345007</v>
          </cell>
          <cell r="AB2209">
            <v>3.5</v>
          </cell>
        </row>
        <row r="2210">
          <cell r="R2210">
            <v>12330063</v>
          </cell>
          <cell r="AB2210">
            <v>3</v>
          </cell>
        </row>
        <row r="2211">
          <cell r="R2211">
            <v>12330069</v>
          </cell>
          <cell r="AB2211">
            <v>3</v>
          </cell>
        </row>
        <row r="2212">
          <cell r="R2212">
            <v>12336009</v>
          </cell>
          <cell r="AB2212">
            <v>3</v>
          </cell>
        </row>
        <row r="2213">
          <cell r="R2213">
            <v>12345015</v>
          </cell>
          <cell r="AB2213">
            <v>1.5</v>
          </cell>
        </row>
        <row r="2214">
          <cell r="R2214">
            <v>12383006</v>
          </cell>
          <cell r="AB2214">
            <v>3</v>
          </cell>
        </row>
        <row r="2215">
          <cell r="R2215">
            <v>12334210</v>
          </cell>
          <cell r="AB2215">
            <v>0.5</v>
          </cell>
        </row>
        <row r="2216">
          <cell r="R2216">
            <v>12343031</v>
          </cell>
          <cell r="AB2216">
            <v>3.5</v>
          </cell>
        </row>
        <row r="2217">
          <cell r="R2217">
            <v>12361023</v>
          </cell>
          <cell r="AB2217">
            <v>6.5</v>
          </cell>
        </row>
        <row r="2218">
          <cell r="R2218">
            <v>12334010</v>
          </cell>
          <cell r="AB2218">
            <v>4</v>
          </cell>
        </row>
        <row r="2219">
          <cell r="R2219">
            <v>12376404</v>
          </cell>
          <cell r="AB2219">
            <v>2.5</v>
          </cell>
        </row>
        <row r="2220">
          <cell r="R2220">
            <v>12334170</v>
          </cell>
          <cell r="AB2220">
            <v>1</v>
          </cell>
        </row>
        <row r="2221">
          <cell r="R2221">
            <v>12356010</v>
          </cell>
          <cell r="AB2221">
            <v>2</v>
          </cell>
        </row>
        <row r="2222">
          <cell r="R2222">
            <v>12376011</v>
          </cell>
          <cell r="AB2222">
            <v>3</v>
          </cell>
        </row>
        <row r="2223">
          <cell r="R2223">
            <v>12376022</v>
          </cell>
          <cell r="AB2223">
            <v>2</v>
          </cell>
        </row>
        <row r="2224">
          <cell r="R2224">
            <v>12356040</v>
          </cell>
          <cell r="AB2224">
            <v>2.5</v>
          </cell>
        </row>
        <row r="2225">
          <cell r="R2225">
            <v>12356140</v>
          </cell>
          <cell r="AB2225">
            <v>2.5</v>
          </cell>
        </row>
        <row r="2226">
          <cell r="R2226">
            <v>12376033</v>
          </cell>
          <cell r="AB2226">
            <v>6</v>
          </cell>
        </row>
        <row r="2227">
          <cell r="R2227">
            <v>12376044</v>
          </cell>
          <cell r="AB2227">
            <v>1.5</v>
          </cell>
        </row>
        <row r="2228">
          <cell r="R2228">
            <v>12376070</v>
          </cell>
          <cell r="AB2228">
            <v>2</v>
          </cell>
        </row>
        <row r="2229">
          <cell r="R2229">
            <v>12347070</v>
          </cell>
          <cell r="AB2229">
            <v>5.5</v>
          </cell>
        </row>
        <row r="2230">
          <cell r="R2230">
            <v>12356070</v>
          </cell>
          <cell r="AB2230">
            <v>5</v>
          </cell>
        </row>
        <row r="2231">
          <cell r="R2231">
            <v>12356072</v>
          </cell>
          <cell r="AB2231">
            <v>5</v>
          </cell>
        </row>
        <row r="2232">
          <cell r="R2232">
            <v>12356100</v>
          </cell>
          <cell r="AB2232">
            <v>4.5</v>
          </cell>
        </row>
        <row r="2233">
          <cell r="R2233">
            <v>12356030</v>
          </cell>
          <cell r="AB2233">
            <v>3</v>
          </cell>
        </row>
        <row r="2234">
          <cell r="R2234">
            <v>12347020</v>
          </cell>
          <cell r="AB2234">
            <v>2</v>
          </cell>
        </row>
        <row r="2235">
          <cell r="R2235">
            <v>12334200</v>
          </cell>
          <cell r="AB2235">
            <v>5</v>
          </cell>
        </row>
        <row r="2236">
          <cell r="R2236">
            <v>12376410</v>
          </cell>
          <cell r="AB2236">
            <v>7.5</v>
          </cell>
        </row>
        <row r="2237">
          <cell r="R2237">
            <v>12343030</v>
          </cell>
          <cell r="AB2237">
            <v>8</v>
          </cell>
        </row>
        <row r="2238">
          <cell r="R2238">
            <v>12343034</v>
          </cell>
          <cell r="AB2238">
            <v>4</v>
          </cell>
        </row>
        <row r="2239">
          <cell r="R2239">
            <v>12377101</v>
          </cell>
          <cell r="AB2239">
            <v>4.5</v>
          </cell>
        </row>
        <row r="2240">
          <cell r="R2240">
            <v>12331073</v>
          </cell>
          <cell r="AB2240">
            <v>2.5</v>
          </cell>
        </row>
        <row r="2241">
          <cell r="R2241">
            <v>12377044</v>
          </cell>
          <cell r="AB2241">
            <v>11.5</v>
          </cell>
        </row>
        <row r="2242">
          <cell r="R2242">
            <v>12331008</v>
          </cell>
          <cell r="AB2242">
            <v>3.5</v>
          </cell>
        </row>
        <row r="2243">
          <cell r="R2243">
            <v>12331013</v>
          </cell>
          <cell r="AB2243">
            <v>1.5</v>
          </cell>
        </row>
        <row r="2244">
          <cell r="R2244">
            <v>12331347</v>
          </cell>
          <cell r="AB2244">
            <v>1.5</v>
          </cell>
        </row>
        <row r="2245">
          <cell r="R2245">
            <v>12340049</v>
          </cell>
          <cell r="AB2245">
            <v>3</v>
          </cell>
        </row>
        <row r="2246">
          <cell r="R2246">
            <v>12357002</v>
          </cell>
          <cell r="AB2246">
            <v>3.5</v>
          </cell>
        </row>
        <row r="2247">
          <cell r="R2247">
            <v>12357019</v>
          </cell>
          <cell r="AB2247">
            <v>3</v>
          </cell>
        </row>
        <row r="2248">
          <cell r="R2248">
            <v>12340004</v>
          </cell>
          <cell r="AB2248">
            <v>3.5</v>
          </cell>
        </row>
        <row r="2249">
          <cell r="R2249">
            <v>12359002</v>
          </cell>
          <cell r="AB2249">
            <v>5.5</v>
          </cell>
        </row>
        <row r="2250">
          <cell r="R2250">
            <v>12339005</v>
          </cell>
          <cell r="AB2250">
            <v>1.5</v>
          </cell>
        </row>
        <row r="2251">
          <cell r="R2251">
            <v>12340040</v>
          </cell>
          <cell r="AB2251">
            <v>2.5</v>
          </cell>
        </row>
        <row r="2252">
          <cell r="R2252">
            <v>12340059</v>
          </cell>
          <cell r="AB2252">
            <v>2</v>
          </cell>
        </row>
        <row r="2253">
          <cell r="R2253">
            <v>12357003</v>
          </cell>
          <cell r="AB2253">
            <v>4</v>
          </cell>
        </row>
        <row r="2254">
          <cell r="R2254">
            <v>12340058</v>
          </cell>
          <cell r="AB2254">
            <v>9.5</v>
          </cell>
        </row>
        <row r="2255">
          <cell r="R2255">
            <v>12340027</v>
          </cell>
          <cell r="AB2255">
            <v>3.5</v>
          </cell>
        </row>
        <row r="2256">
          <cell r="R2256">
            <v>12340030</v>
          </cell>
          <cell r="AB2256">
            <v>1.5</v>
          </cell>
        </row>
        <row r="2257">
          <cell r="R2257">
            <v>12340057</v>
          </cell>
          <cell r="AB2257">
            <v>1.5</v>
          </cell>
        </row>
        <row r="2258">
          <cell r="R2258">
            <v>12340025</v>
          </cell>
          <cell r="AB2258">
            <v>1.5</v>
          </cell>
        </row>
        <row r="2259">
          <cell r="R2259">
            <v>12340024</v>
          </cell>
          <cell r="AB2259">
            <v>2</v>
          </cell>
        </row>
        <row r="2260">
          <cell r="R2260">
            <v>12331056</v>
          </cell>
          <cell r="AB2260">
            <v>10</v>
          </cell>
        </row>
        <row r="2261">
          <cell r="R2261">
            <v>12331025</v>
          </cell>
          <cell r="AB2261">
            <v>1</v>
          </cell>
        </row>
        <row r="2262">
          <cell r="R2262">
            <v>12354100</v>
          </cell>
          <cell r="AB2262">
            <v>1.5</v>
          </cell>
        </row>
        <row r="2263">
          <cell r="R2263">
            <v>12356080</v>
          </cell>
          <cell r="AB2263">
            <v>2.5</v>
          </cell>
        </row>
        <row r="2264">
          <cell r="R2264">
            <v>12376290</v>
          </cell>
          <cell r="AB2264">
            <v>2</v>
          </cell>
        </row>
        <row r="2265">
          <cell r="R2265">
            <v>12334015</v>
          </cell>
          <cell r="AB2265">
            <v>1.5</v>
          </cell>
        </row>
        <row r="2266">
          <cell r="R2266">
            <v>12334050</v>
          </cell>
          <cell r="AB2266">
            <v>2.5</v>
          </cell>
        </row>
        <row r="2267">
          <cell r="R2267">
            <v>12334940</v>
          </cell>
          <cell r="AB2267">
            <v>1.5</v>
          </cell>
        </row>
        <row r="2268">
          <cell r="R2268">
            <v>12347010</v>
          </cell>
          <cell r="AB2268">
            <v>1.5</v>
          </cell>
        </row>
        <row r="2269">
          <cell r="R2269">
            <v>12356130</v>
          </cell>
          <cell r="AB2269">
            <v>1.5</v>
          </cell>
        </row>
        <row r="2270">
          <cell r="R2270">
            <v>12376021</v>
          </cell>
          <cell r="AB2270">
            <v>1.5</v>
          </cell>
        </row>
        <row r="2271">
          <cell r="R2271">
            <v>12376413</v>
          </cell>
          <cell r="AB2271">
            <v>1.5</v>
          </cell>
        </row>
        <row r="2272">
          <cell r="R2272">
            <v>12331036</v>
          </cell>
          <cell r="AB2272">
            <v>6</v>
          </cell>
        </row>
        <row r="2273">
          <cell r="R2273">
            <v>12331075</v>
          </cell>
          <cell r="AB2273">
            <v>1.5</v>
          </cell>
        </row>
        <row r="2274">
          <cell r="R2274">
            <v>12377015</v>
          </cell>
          <cell r="AB2274">
            <v>2.5</v>
          </cell>
        </row>
        <row r="2275">
          <cell r="R2275">
            <v>12377100</v>
          </cell>
          <cell r="AB2275">
            <v>1.5</v>
          </cell>
        </row>
        <row r="2276">
          <cell r="R2276">
            <v>12331026</v>
          </cell>
          <cell r="AB2276">
            <v>1.5</v>
          </cell>
        </row>
        <row r="2277">
          <cell r="R2277">
            <v>12343006</v>
          </cell>
          <cell r="AB2277">
            <v>2.5</v>
          </cell>
        </row>
        <row r="2278">
          <cell r="R2278">
            <v>12377020</v>
          </cell>
          <cell r="AB2278">
            <v>1.5</v>
          </cell>
        </row>
        <row r="2279">
          <cell r="R2279">
            <v>12377041</v>
          </cell>
          <cell r="AB2279">
            <v>2.5</v>
          </cell>
        </row>
        <row r="2280">
          <cell r="R2280">
            <v>12340006</v>
          </cell>
          <cell r="AB2280">
            <v>1</v>
          </cell>
        </row>
        <row r="2281">
          <cell r="R2281">
            <v>12341006</v>
          </cell>
          <cell r="AB2281">
            <v>2.5</v>
          </cell>
        </row>
        <row r="2282">
          <cell r="R2282">
            <v>12341018</v>
          </cell>
          <cell r="AB2282">
            <v>1.5</v>
          </cell>
        </row>
        <row r="2283">
          <cell r="R2283">
            <v>12379309</v>
          </cell>
          <cell r="AB2283">
            <v>2</v>
          </cell>
        </row>
        <row r="2284">
          <cell r="R2284">
            <v>12380241</v>
          </cell>
          <cell r="AB2284">
            <v>2</v>
          </cell>
        </row>
        <row r="2285">
          <cell r="R2285">
            <v>12338014</v>
          </cell>
          <cell r="AB2285">
            <v>1.5</v>
          </cell>
        </row>
        <row r="2286">
          <cell r="R2286">
            <v>12339013</v>
          </cell>
          <cell r="AB2286">
            <v>1.5</v>
          </cell>
        </row>
        <row r="2287">
          <cell r="R2287">
            <v>12340045</v>
          </cell>
          <cell r="AB2287">
            <v>1.5</v>
          </cell>
        </row>
        <row r="2288">
          <cell r="R2288">
            <v>12340606</v>
          </cell>
          <cell r="AB2288">
            <v>2</v>
          </cell>
        </row>
        <row r="2289">
          <cell r="R2289">
            <v>12341016</v>
          </cell>
          <cell r="AB2289">
            <v>1.5</v>
          </cell>
        </row>
        <row r="2290">
          <cell r="R2290">
            <v>12341030</v>
          </cell>
          <cell r="AB2290">
            <v>10</v>
          </cell>
        </row>
        <row r="2291">
          <cell r="R2291">
            <v>12357014</v>
          </cell>
          <cell r="AB2291">
            <v>1.5</v>
          </cell>
        </row>
        <row r="2292">
          <cell r="R2292">
            <v>12359003</v>
          </cell>
          <cell r="AB2292">
            <v>2</v>
          </cell>
        </row>
        <row r="2293">
          <cell r="R2293">
            <v>12380027</v>
          </cell>
          <cell r="AB2293">
            <v>1.5</v>
          </cell>
        </row>
        <row r="2294">
          <cell r="R2294">
            <v>12330026</v>
          </cell>
          <cell r="AB2294">
            <v>1.5</v>
          </cell>
        </row>
        <row r="2295">
          <cell r="R2295">
            <v>12330040</v>
          </cell>
          <cell r="AB2295">
            <v>2</v>
          </cell>
        </row>
        <row r="2296">
          <cell r="R2296">
            <v>12336007</v>
          </cell>
          <cell r="AB2296">
            <v>3.5</v>
          </cell>
        </row>
        <row r="2297">
          <cell r="R2297">
            <v>12345006</v>
          </cell>
          <cell r="AB2297">
            <v>1.5</v>
          </cell>
        </row>
        <row r="2298">
          <cell r="R2298">
            <v>12381005</v>
          </cell>
          <cell r="AB2298">
            <v>2.5</v>
          </cell>
        </row>
        <row r="2299">
          <cell r="R2299">
            <v>12383007</v>
          </cell>
          <cell r="AB2299">
            <v>1.5</v>
          </cell>
        </row>
        <row r="2300">
          <cell r="R2300">
            <v>12384013</v>
          </cell>
          <cell r="AB2300">
            <v>2.5</v>
          </cell>
        </row>
        <row r="2301">
          <cell r="R2301">
            <v>12330043</v>
          </cell>
          <cell r="AB2301">
            <v>1.5</v>
          </cell>
        </row>
        <row r="2302">
          <cell r="R2302">
            <v>12336012</v>
          </cell>
          <cell r="AB2302">
            <v>2</v>
          </cell>
        </row>
        <row r="2303">
          <cell r="R2303">
            <v>12345001</v>
          </cell>
          <cell r="AB2303">
            <v>2.5</v>
          </cell>
        </row>
        <row r="2304">
          <cell r="R2304">
            <v>12345011</v>
          </cell>
          <cell r="AB2304">
            <v>1.5</v>
          </cell>
        </row>
        <row r="2305">
          <cell r="R2305">
            <v>12353001</v>
          </cell>
          <cell r="AB2305">
            <v>2.5</v>
          </cell>
        </row>
        <row r="2306">
          <cell r="R2306">
            <v>12381009</v>
          </cell>
          <cell r="AB2306">
            <v>3</v>
          </cell>
        </row>
        <row r="2307">
          <cell r="R2307">
            <v>12382002</v>
          </cell>
          <cell r="AB2307">
            <v>1.5</v>
          </cell>
        </row>
        <row r="2308">
          <cell r="R2308">
            <v>12382004</v>
          </cell>
          <cell r="AB2308">
            <v>1.5</v>
          </cell>
        </row>
        <row r="2309">
          <cell r="R2309">
            <v>12383005</v>
          </cell>
          <cell r="AB2309">
            <v>1.5</v>
          </cell>
        </row>
        <row r="2310">
          <cell r="R2310">
            <v>12384017</v>
          </cell>
          <cell r="AB2310">
            <v>3.5</v>
          </cell>
        </row>
        <row r="2311">
          <cell r="R2311">
            <v>12384018</v>
          </cell>
          <cell r="AB2311">
            <v>2</v>
          </cell>
        </row>
        <row r="2312">
          <cell r="R2312">
            <v>12213212</v>
          </cell>
          <cell r="AB2312">
            <v>4</v>
          </cell>
        </row>
        <row r="2313">
          <cell r="R2313">
            <v>12225608</v>
          </cell>
          <cell r="AB2313">
            <v>2.5</v>
          </cell>
        </row>
        <row r="2314">
          <cell r="R2314">
            <v>12213653</v>
          </cell>
          <cell r="AB2314">
            <v>3.5</v>
          </cell>
        </row>
        <row r="2315">
          <cell r="R2315">
            <v>12216206</v>
          </cell>
          <cell r="AB2315">
            <v>2.5</v>
          </cell>
        </row>
        <row r="2316">
          <cell r="R2316">
            <v>12213924</v>
          </cell>
          <cell r="AB2316">
            <v>2</v>
          </cell>
        </row>
        <row r="2317">
          <cell r="R2317">
            <v>12213920</v>
          </cell>
          <cell r="AB2317">
            <v>6.5</v>
          </cell>
        </row>
        <row r="2318">
          <cell r="R2318">
            <v>12213906</v>
          </cell>
          <cell r="AB2318">
            <v>1.5</v>
          </cell>
        </row>
        <row r="2319">
          <cell r="R2319">
            <v>12213865</v>
          </cell>
          <cell r="AB2319">
            <v>5</v>
          </cell>
        </row>
        <row r="2320">
          <cell r="R2320">
            <v>12211101</v>
          </cell>
          <cell r="AB2320">
            <v>2</v>
          </cell>
        </row>
        <row r="2321">
          <cell r="R2321">
            <v>12212103</v>
          </cell>
          <cell r="AB2321">
            <v>1.5</v>
          </cell>
        </row>
        <row r="2322">
          <cell r="R2322">
            <v>12210021</v>
          </cell>
          <cell r="AB2322">
            <v>2.5</v>
          </cell>
        </row>
        <row r="2323">
          <cell r="R2323">
            <v>12213018</v>
          </cell>
          <cell r="AB2323">
            <v>2</v>
          </cell>
        </row>
        <row r="2324">
          <cell r="R2324">
            <v>12213134</v>
          </cell>
          <cell r="AB2324">
            <v>7</v>
          </cell>
        </row>
        <row r="2325">
          <cell r="R2325">
            <v>12213216</v>
          </cell>
          <cell r="AB2325">
            <v>4</v>
          </cell>
        </row>
        <row r="2326">
          <cell r="R2326">
            <v>12213601</v>
          </cell>
          <cell r="AB2326">
            <v>4</v>
          </cell>
        </row>
        <row r="2327">
          <cell r="R2327">
            <v>12213222</v>
          </cell>
          <cell r="AB2327">
            <v>3</v>
          </cell>
        </row>
        <row r="2328">
          <cell r="R2328">
            <v>12213220</v>
          </cell>
          <cell r="AB2328">
            <v>2</v>
          </cell>
        </row>
        <row r="2329">
          <cell r="R2329">
            <v>12213763</v>
          </cell>
          <cell r="AB2329">
            <v>2.5</v>
          </cell>
        </row>
        <row r="2330">
          <cell r="R2330">
            <v>12213880</v>
          </cell>
          <cell r="AB2330">
            <v>2.5</v>
          </cell>
        </row>
        <row r="2331">
          <cell r="R2331">
            <v>12222019</v>
          </cell>
          <cell r="AB2331">
            <v>3</v>
          </cell>
        </row>
        <row r="2332">
          <cell r="R2332">
            <v>12223034</v>
          </cell>
          <cell r="AB2332">
            <v>2.5</v>
          </cell>
        </row>
        <row r="2333">
          <cell r="R2333">
            <v>12225102</v>
          </cell>
          <cell r="AB2333">
            <v>2.5</v>
          </cell>
        </row>
        <row r="2334">
          <cell r="R2334">
            <v>12223033</v>
          </cell>
          <cell r="AB2334">
            <v>2</v>
          </cell>
        </row>
        <row r="2335">
          <cell r="R2335">
            <v>12223011</v>
          </cell>
          <cell r="AB2335">
            <v>3</v>
          </cell>
        </row>
        <row r="2336">
          <cell r="R2336">
            <v>12235015</v>
          </cell>
          <cell r="AB2336">
            <v>1.5</v>
          </cell>
        </row>
        <row r="2337">
          <cell r="R2337">
            <v>12263485</v>
          </cell>
          <cell r="AB2337">
            <v>1.5</v>
          </cell>
        </row>
        <row r="2338">
          <cell r="R2338">
            <v>12232002</v>
          </cell>
          <cell r="AB2338">
            <v>3.5</v>
          </cell>
        </row>
        <row r="2339">
          <cell r="R2339">
            <v>12232045</v>
          </cell>
          <cell r="AB2339">
            <v>2.5</v>
          </cell>
        </row>
        <row r="2340">
          <cell r="R2340">
            <v>12231301</v>
          </cell>
          <cell r="AB2340">
            <v>5.5</v>
          </cell>
        </row>
        <row r="2341">
          <cell r="R2341">
            <v>12231304</v>
          </cell>
          <cell r="AB2341">
            <v>2.5</v>
          </cell>
        </row>
        <row r="2342">
          <cell r="R2342">
            <v>12235087</v>
          </cell>
          <cell r="AB2342">
            <v>3.5</v>
          </cell>
        </row>
        <row r="2343">
          <cell r="R2343">
            <v>12235095</v>
          </cell>
          <cell r="AB2343">
            <v>6</v>
          </cell>
        </row>
        <row r="2344">
          <cell r="R2344">
            <v>12241060</v>
          </cell>
          <cell r="AB2344">
            <v>3</v>
          </cell>
        </row>
        <row r="2345">
          <cell r="R2345">
            <v>12243050</v>
          </cell>
          <cell r="AB2345">
            <v>3</v>
          </cell>
        </row>
        <row r="2346">
          <cell r="R2346">
            <v>12251147</v>
          </cell>
          <cell r="AB2346">
            <v>4.5</v>
          </cell>
        </row>
        <row r="2347">
          <cell r="R2347">
            <v>12263125</v>
          </cell>
          <cell r="AB2347">
            <v>2.5</v>
          </cell>
        </row>
        <row r="2348">
          <cell r="R2348">
            <v>12263235</v>
          </cell>
          <cell r="AB2348">
            <v>5</v>
          </cell>
        </row>
        <row r="2349">
          <cell r="R2349">
            <v>12263243</v>
          </cell>
          <cell r="AB2349">
            <v>3</v>
          </cell>
        </row>
        <row r="2350">
          <cell r="R2350">
            <v>12263305</v>
          </cell>
          <cell r="AB2350">
            <v>4.5</v>
          </cell>
        </row>
        <row r="2351">
          <cell r="R2351">
            <v>12263101</v>
          </cell>
          <cell r="AB2351">
            <v>2</v>
          </cell>
        </row>
        <row r="2352">
          <cell r="R2352">
            <v>12263121</v>
          </cell>
          <cell r="AB2352">
            <v>2</v>
          </cell>
        </row>
        <row r="2353">
          <cell r="R2353">
            <v>12263224</v>
          </cell>
          <cell r="AB2353">
            <v>2</v>
          </cell>
        </row>
        <row r="2354">
          <cell r="R2354">
            <v>12262017</v>
          </cell>
          <cell r="AB2354">
            <v>5.5</v>
          </cell>
        </row>
        <row r="2355">
          <cell r="R2355">
            <v>12262066</v>
          </cell>
          <cell r="AB2355">
            <v>2.5</v>
          </cell>
        </row>
        <row r="2356">
          <cell r="R2356">
            <v>12262029</v>
          </cell>
          <cell r="AB2356">
            <v>1.5</v>
          </cell>
        </row>
        <row r="2357">
          <cell r="R2357">
            <v>12271011</v>
          </cell>
          <cell r="AB2357">
            <v>1.5</v>
          </cell>
        </row>
        <row r="2358">
          <cell r="R2358">
            <v>12293405</v>
          </cell>
          <cell r="AB2358">
            <v>0.5</v>
          </cell>
        </row>
        <row r="2359">
          <cell r="R2359">
            <v>12272026</v>
          </cell>
          <cell r="AB2359">
            <v>2.5</v>
          </cell>
        </row>
        <row r="2360">
          <cell r="R2360">
            <v>12271007</v>
          </cell>
          <cell r="AB2360">
            <v>2</v>
          </cell>
        </row>
        <row r="2361">
          <cell r="R2361">
            <v>12272007</v>
          </cell>
          <cell r="AB2361">
            <v>1.5</v>
          </cell>
        </row>
        <row r="2362">
          <cell r="R2362">
            <v>12272011</v>
          </cell>
          <cell r="AB2362">
            <v>1.5</v>
          </cell>
        </row>
        <row r="2363">
          <cell r="R2363">
            <v>12273015</v>
          </cell>
          <cell r="AB2363">
            <v>2.5</v>
          </cell>
        </row>
        <row r="2364">
          <cell r="R2364">
            <v>12281105</v>
          </cell>
          <cell r="AB2364">
            <v>2.5</v>
          </cell>
        </row>
        <row r="2365">
          <cell r="R2365">
            <v>12281113</v>
          </cell>
          <cell r="AB2365">
            <v>3</v>
          </cell>
        </row>
        <row r="2366">
          <cell r="R2366">
            <v>12282013</v>
          </cell>
          <cell r="AB2366">
            <v>3.5</v>
          </cell>
        </row>
        <row r="2367">
          <cell r="R2367">
            <v>12282022</v>
          </cell>
          <cell r="AB2367">
            <v>8.5</v>
          </cell>
        </row>
        <row r="2368">
          <cell r="R2368">
            <v>12281207</v>
          </cell>
          <cell r="AB2368">
            <v>3</v>
          </cell>
        </row>
        <row r="2369">
          <cell r="R2369">
            <v>12282029</v>
          </cell>
          <cell r="AB2369">
            <v>3</v>
          </cell>
        </row>
        <row r="2370">
          <cell r="R2370">
            <v>12283517</v>
          </cell>
          <cell r="AB2370">
            <v>2.5</v>
          </cell>
        </row>
        <row r="2371">
          <cell r="R2371">
            <v>12282125</v>
          </cell>
          <cell r="AB2371">
            <v>3</v>
          </cell>
        </row>
        <row r="2372">
          <cell r="R2372">
            <v>12283202</v>
          </cell>
          <cell r="AB2372">
            <v>2</v>
          </cell>
        </row>
        <row r="2373">
          <cell r="R2373">
            <v>12283120</v>
          </cell>
          <cell r="AB2373">
            <v>4</v>
          </cell>
        </row>
        <row r="2374">
          <cell r="R2374">
            <v>12283205</v>
          </cell>
          <cell r="AB2374">
            <v>3.5</v>
          </cell>
        </row>
        <row r="2375">
          <cell r="R2375">
            <v>12283419</v>
          </cell>
          <cell r="AB2375">
            <v>1.5</v>
          </cell>
        </row>
        <row r="2376">
          <cell r="R2376">
            <v>12283806</v>
          </cell>
          <cell r="AB2376">
            <v>3</v>
          </cell>
        </row>
        <row r="2377">
          <cell r="R2377">
            <v>12292003</v>
          </cell>
          <cell r="AB2377">
            <v>2</v>
          </cell>
        </row>
        <row r="2378">
          <cell r="R2378">
            <v>12293401</v>
          </cell>
          <cell r="AB2378">
            <v>5.5</v>
          </cell>
        </row>
        <row r="2379">
          <cell r="R2379">
            <v>12263236</v>
          </cell>
          <cell r="AB2379">
            <v>3</v>
          </cell>
        </row>
        <row r="2380">
          <cell r="R2380">
            <v>12263246</v>
          </cell>
          <cell r="AB2380">
            <v>2</v>
          </cell>
        </row>
        <row r="2381">
          <cell r="R2381">
            <v>12263280</v>
          </cell>
          <cell r="AB2381">
            <v>10.5</v>
          </cell>
        </row>
        <row r="2382">
          <cell r="R2382">
            <v>12263282</v>
          </cell>
          <cell r="AB2382">
            <v>3</v>
          </cell>
        </row>
        <row r="2383">
          <cell r="R2383">
            <v>12263283</v>
          </cell>
          <cell r="AB2383">
            <v>3</v>
          </cell>
        </row>
        <row r="2384">
          <cell r="R2384">
            <v>12263302</v>
          </cell>
          <cell r="AB2384">
            <v>2.5</v>
          </cell>
        </row>
        <row r="2385">
          <cell r="R2385">
            <v>12271004</v>
          </cell>
          <cell r="AB2385">
            <v>5</v>
          </cell>
        </row>
        <row r="2386">
          <cell r="R2386">
            <v>12271200</v>
          </cell>
          <cell r="AB2386">
            <v>2.5</v>
          </cell>
        </row>
        <row r="2387">
          <cell r="R2387">
            <v>12271202</v>
          </cell>
          <cell r="AB2387">
            <v>3.5</v>
          </cell>
        </row>
        <row r="2388">
          <cell r="R2388">
            <v>12271019</v>
          </cell>
          <cell r="AB2388">
            <v>3</v>
          </cell>
        </row>
        <row r="2389">
          <cell r="R2389">
            <v>12271201</v>
          </cell>
          <cell r="AB2389">
            <v>0.5</v>
          </cell>
        </row>
        <row r="2390">
          <cell r="R2390">
            <v>12232024</v>
          </cell>
          <cell r="AB2390">
            <v>4.5</v>
          </cell>
        </row>
        <row r="2391">
          <cell r="R2391">
            <v>12233055</v>
          </cell>
          <cell r="AB2391">
            <v>2.5</v>
          </cell>
        </row>
        <row r="2392">
          <cell r="R2392">
            <v>12231102</v>
          </cell>
          <cell r="AB2392">
            <v>3</v>
          </cell>
        </row>
        <row r="2393">
          <cell r="R2393">
            <v>12233039</v>
          </cell>
          <cell r="AB2393">
            <v>2.5</v>
          </cell>
        </row>
        <row r="2394">
          <cell r="R2394">
            <v>12234101</v>
          </cell>
          <cell r="AB2394">
            <v>3</v>
          </cell>
        </row>
        <row r="2395">
          <cell r="R2395">
            <v>12235070</v>
          </cell>
          <cell r="AB2395">
            <v>4</v>
          </cell>
        </row>
        <row r="2396">
          <cell r="R2396">
            <v>12243168</v>
          </cell>
          <cell r="AB2396">
            <v>3.5</v>
          </cell>
        </row>
        <row r="2397">
          <cell r="R2397">
            <v>12241036</v>
          </cell>
          <cell r="AB2397">
            <v>2.5</v>
          </cell>
        </row>
        <row r="2398">
          <cell r="R2398">
            <v>12242034</v>
          </cell>
          <cell r="AB2398">
            <v>1.5</v>
          </cell>
        </row>
        <row r="2399">
          <cell r="R2399">
            <v>12241029</v>
          </cell>
          <cell r="AB2399">
            <v>3</v>
          </cell>
        </row>
        <row r="2400">
          <cell r="R2400">
            <v>12243045</v>
          </cell>
          <cell r="AB2400">
            <v>2.5</v>
          </cell>
        </row>
        <row r="2401">
          <cell r="R2401">
            <v>12251019</v>
          </cell>
          <cell r="AB2401">
            <v>2.5</v>
          </cell>
        </row>
        <row r="2402">
          <cell r="R2402">
            <v>12251247</v>
          </cell>
          <cell r="AB2402">
            <v>2.5</v>
          </cell>
        </row>
        <row r="2403">
          <cell r="R2403">
            <v>12262011</v>
          </cell>
          <cell r="AB2403">
            <v>6</v>
          </cell>
        </row>
        <row r="2404">
          <cell r="R2404">
            <v>12262020</v>
          </cell>
          <cell r="AB2404">
            <v>2</v>
          </cell>
        </row>
        <row r="2405">
          <cell r="R2405">
            <v>12262046</v>
          </cell>
          <cell r="AB2405">
            <v>3</v>
          </cell>
        </row>
        <row r="2406">
          <cell r="R2406">
            <v>12214130</v>
          </cell>
          <cell r="AB2406">
            <v>2.5</v>
          </cell>
        </row>
        <row r="2407">
          <cell r="R2407">
            <v>12212212</v>
          </cell>
          <cell r="AB2407">
            <v>2</v>
          </cell>
        </row>
        <row r="2408">
          <cell r="R2408">
            <v>12213012</v>
          </cell>
          <cell r="AB2408">
            <v>4</v>
          </cell>
        </row>
        <row r="2409">
          <cell r="R2409">
            <v>12211103</v>
          </cell>
          <cell r="AB2409">
            <v>1</v>
          </cell>
        </row>
        <row r="2410">
          <cell r="R2410">
            <v>12213303</v>
          </cell>
          <cell r="AB2410">
            <v>6</v>
          </cell>
        </row>
        <row r="2411">
          <cell r="R2411">
            <v>12210016</v>
          </cell>
          <cell r="AB2411">
            <v>2.5</v>
          </cell>
        </row>
        <row r="2412">
          <cell r="R2412">
            <v>12213790</v>
          </cell>
          <cell r="AB2412">
            <v>2.5</v>
          </cell>
        </row>
        <row r="2413">
          <cell r="R2413">
            <v>12213815</v>
          </cell>
          <cell r="AB2413">
            <v>4</v>
          </cell>
        </row>
        <row r="2414">
          <cell r="R2414">
            <v>12213391</v>
          </cell>
          <cell r="AB2414">
            <v>1.5</v>
          </cell>
        </row>
        <row r="2415">
          <cell r="R2415">
            <v>12210011</v>
          </cell>
          <cell r="AB2415">
            <v>1.5</v>
          </cell>
        </row>
        <row r="2416">
          <cell r="R2416">
            <v>12213106</v>
          </cell>
          <cell r="AB2416">
            <v>3</v>
          </cell>
        </row>
        <row r="2417">
          <cell r="R2417">
            <v>12213332</v>
          </cell>
          <cell r="AB2417">
            <v>5</v>
          </cell>
        </row>
        <row r="2418">
          <cell r="R2418">
            <v>12213530</v>
          </cell>
          <cell r="AB2418">
            <v>5.5</v>
          </cell>
        </row>
        <row r="2419">
          <cell r="R2419">
            <v>12213140</v>
          </cell>
          <cell r="AB2419">
            <v>1.5</v>
          </cell>
        </row>
        <row r="2420">
          <cell r="R2420">
            <v>12213418</v>
          </cell>
          <cell r="AB2420">
            <v>1.5</v>
          </cell>
        </row>
        <row r="2421">
          <cell r="R2421">
            <v>12213617</v>
          </cell>
          <cell r="AB2421">
            <v>2.5</v>
          </cell>
        </row>
        <row r="2422">
          <cell r="R2422">
            <v>12213338</v>
          </cell>
          <cell r="AB2422">
            <v>5</v>
          </cell>
        </row>
        <row r="2423">
          <cell r="R2423">
            <v>12213576</v>
          </cell>
          <cell r="AB2423">
            <v>4</v>
          </cell>
        </row>
        <row r="2424">
          <cell r="R2424">
            <v>12213337</v>
          </cell>
          <cell r="AB2424">
            <v>2</v>
          </cell>
        </row>
        <row r="2425">
          <cell r="R2425">
            <v>12213660</v>
          </cell>
          <cell r="AB2425">
            <v>1</v>
          </cell>
        </row>
        <row r="2426">
          <cell r="R2426">
            <v>12213904</v>
          </cell>
          <cell r="AB2426">
            <v>2.5</v>
          </cell>
        </row>
        <row r="2427">
          <cell r="R2427">
            <v>12213917</v>
          </cell>
          <cell r="AB2427">
            <v>2</v>
          </cell>
        </row>
        <row r="2428">
          <cell r="R2428">
            <v>12215102</v>
          </cell>
          <cell r="AB2428">
            <v>1.5</v>
          </cell>
        </row>
        <row r="2429">
          <cell r="R2429">
            <v>12215126</v>
          </cell>
          <cell r="AB2429">
            <v>2</v>
          </cell>
        </row>
        <row r="2430">
          <cell r="R2430">
            <v>12214169</v>
          </cell>
          <cell r="AB2430">
            <v>1.5</v>
          </cell>
        </row>
        <row r="2431">
          <cell r="R2431">
            <v>12213511</v>
          </cell>
          <cell r="AB2431">
            <v>3.5</v>
          </cell>
        </row>
        <row r="2432">
          <cell r="R2432">
            <v>12213583</v>
          </cell>
          <cell r="AB2432">
            <v>3.5</v>
          </cell>
        </row>
        <row r="2433">
          <cell r="R2433">
            <v>12216502</v>
          </cell>
          <cell r="AB2433">
            <v>1.5</v>
          </cell>
        </row>
        <row r="2434">
          <cell r="R2434">
            <v>12216508</v>
          </cell>
          <cell r="AB2434">
            <v>3</v>
          </cell>
        </row>
        <row r="2435">
          <cell r="R2435">
            <v>12216701</v>
          </cell>
          <cell r="AB2435">
            <v>2.5</v>
          </cell>
        </row>
        <row r="2436">
          <cell r="R2436">
            <v>12216801</v>
          </cell>
          <cell r="AB2436">
            <v>3.5</v>
          </cell>
        </row>
        <row r="2437">
          <cell r="R2437">
            <v>12221016</v>
          </cell>
          <cell r="AB2437">
            <v>3.5</v>
          </cell>
        </row>
        <row r="2438">
          <cell r="R2438">
            <v>12221038</v>
          </cell>
          <cell r="AB2438">
            <v>2.5</v>
          </cell>
        </row>
        <row r="2439">
          <cell r="R2439">
            <v>12224112</v>
          </cell>
          <cell r="AB2439">
            <v>7</v>
          </cell>
        </row>
        <row r="2440">
          <cell r="R2440">
            <v>12222010</v>
          </cell>
          <cell r="AB2440">
            <v>2</v>
          </cell>
        </row>
        <row r="2441">
          <cell r="R2441">
            <v>12221017</v>
          </cell>
          <cell r="AB2441">
            <v>9</v>
          </cell>
        </row>
        <row r="2442">
          <cell r="R2442">
            <v>12223014</v>
          </cell>
          <cell r="AB2442">
            <v>3.5</v>
          </cell>
        </row>
        <row r="2443">
          <cell r="R2443">
            <v>12225420</v>
          </cell>
          <cell r="AB2443">
            <v>1</v>
          </cell>
        </row>
        <row r="2444">
          <cell r="R2444">
            <v>12215103</v>
          </cell>
          <cell r="AB2444">
            <v>2</v>
          </cell>
        </row>
        <row r="2445">
          <cell r="R2445">
            <v>12213925</v>
          </cell>
          <cell r="AB2445">
            <v>1</v>
          </cell>
        </row>
        <row r="2446">
          <cell r="R2446">
            <v>12213909</v>
          </cell>
          <cell r="AB2446">
            <v>1.5</v>
          </cell>
        </row>
        <row r="2447">
          <cell r="R2447">
            <v>12215119</v>
          </cell>
          <cell r="AB2447">
            <v>1.5</v>
          </cell>
        </row>
        <row r="2448">
          <cell r="R2448">
            <v>12212104</v>
          </cell>
          <cell r="AB2448">
            <v>1</v>
          </cell>
        </row>
        <row r="2449">
          <cell r="R2449">
            <v>12213385</v>
          </cell>
          <cell r="AB2449">
            <v>1.5</v>
          </cell>
        </row>
        <row r="2450">
          <cell r="R2450">
            <v>12213219</v>
          </cell>
          <cell r="AB2450">
            <v>1.5</v>
          </cell>
        </row>
        <row r="2451">
          <cell r="R2451">
            <v>12213474</v>
          </cell>
          <cell r="AB2451">
            <v>1.5</v>
          </cell>
        </row>
        <row r="2452">
          <cell r="R2452">
            <v>12213526</v>
          </cell>
          <cell r="AB2452">
            <v>1.5</v>
          </cell>
        </row>
        <row r="2453">
          <cell r="R2453">
            <v>12213602</v>
          </cell>
          <cell r="AB2453">
            <v>2.5</v>
          </cell>
        </row>
        <row r="2454">
          <cell r="R2454">
            <v>12213644</v>
          </cell>
          <cell r="AB2454">
            <v>1.5</v>
          </cell>
        </row>
        <row r="2455">
          <cell r="R2455">
            <v>12213519</v>
          </cell>
          <cell r="AB2455">
            <v>1.5</v>
          </cell>
        </row>
        <row r="2456">
          <cell r="R2456">
            <v>12213724</v>
          </cell>
          <cell r="AB2456">
            <v>1.5</v>
          </cell>
        </row>
        <row r="2457">
          <cell r="R2457">
            <v>12216507</v>
          </cell>
          <cell r="AB2457">
            <v>1.5</v>
          </cell>
        </row>
        <row r="2458">
          <cell r="R2458">
            <v>12222027</v>
          </cell>
          <cell r="AB2458">
            <v>1</v>
          </cell>
        </row>
        <row r="2459">
          <cell r="R2459">
            <v>12222004</v>
          </cell>
          <cell r="AB2459">
            <v>2</v>
          </cell>
        </row>
        <row r="2460">
          <cell r="R2460">
            <v>12223002</v>
          </cell>
          <cell r="AB2460">
            <v>1.5</v>
          </cell>
        </row>
        <row r="2461">
          <cell r="R2461">
            <v>12223026</v>
          </cell>
          <cell r="AB2461">
            <v>1.5</v>
          </cell>
        </row>
        <row r="2462">
          <cell r="R2462">
            <v>12232010</v>
          </cell>
          <cell r="AB2462">
            <v>1.5</v>
          </cell>
        </row>
        <row r="2463">
          <cell r="R2463">
            <v>12231302</v>
          </cell>
          <cell r="AB2463">
            <v>3</v>
          </cell>
        </row>
        <row r="2464">
          <cell r="R2464">
            <v>12231406</v>
          </cell>
          <cell r="AB2464">
            <v>2.5</v>
          </cell>
        </row>
        <row r="2465">
          <cell r="R2465">
            <v>12233005</v>
          </cell>
          <cell r="AB2465">
            <v>3.5</v>
          </cell>
        </row>
        <row r="2466">
          <cell r="R2466">
            <v>12233009</v>
          </cell>
          <cell r="AB2466">
            <v>2.5</v>
          </cell>
        </row>
        <row r="2467">
          <cell r="R2467">
            <v>12233013</v>
          </cell>
          <cell r="AB2467">
            <v>1.5</v>
          </cell>
        </row>
        <row r="2468">
          <cell r="R2468">
            <v>12233004</v>
          </cell>
          <cell r="AB2468">
            <v>2.5</v>
          </cell>
        </row>
        <row r="2469">
          <cell r="R2469">
            <v>12233017</v>
          </cell>
          <cell r="AB2469">
            <v>1.5</v>
          </cell>
        </row>
        <row r="2470">
          <cell r="R2470">
            <v>12235026</v>
          </cell>
          <cell r="AB2470">
            <v>2.5</v>
          </cell>
        </row>
        <row r="2471">
          <cell r="R2471">
            <v>12241165</v>
          </cell>
          <cell r="AB2471">
            <v>1.5</v>
          </cell>
        </row>
        <row r="2472">
          <cell r="R2472">
            <v>12241168</v>
          </cell>
          <cell r="AB2472">
            <v>1.5</v>
          </cell>
        </row>
        <row r="2473">
          <cell r="R2473">
            <v>12242125</v>
          </cell>
          <cell r="AB2473">
            <v>1</v>
          </cell>
        </row>
        <row r="2474">
          <cell r="R2474">
            <v>12242188</v>
          </cell>
          <cell r="AB2474">
            <v>1.5</v>
          </cell>
        </row>
        <row r="2475">
          <cell r="R2475">
            <v>12242214</v>
          </cell>
          <cell r="AB2475">
            <v>1.5</v>
          </cell>
        </row>
        <row r="2476">
          <cell r="R2476">
            <v>12243037</v>
          </cell>
          <cell r="AB2476">
            <v>1.5</v>
          </cell>
        </row>
        <row r="2477">
          <cell r="R2477">
            <v>12241013</v>
          </cell>
          <cell r="AB2477">
            <v>1.5</v>
          </cell>
        </row>
        <row r="2478">
          <cell r="R2478">
            <v>12241347</v>
          </cell>
          <cell r="AB2478">
            <v>1</v>
          </cell>
        </row>
        <row r="2479">
          <cell r="R2479">
            <v>12242025</v>
          </cell>
          <cell r="AB2479">
            <v>1.5</v>
          </cell>
        </row>
        <row r="2480">
          <cell r="R2480">
            <v>12243070</v>
          </cell>
          <cell r="AB2480">
            <v>1.5</v>
          </cell>
        </row>
        <row r="2481">
          <cell r="R2481">
            <v>12243128</v>
          </cell>
          <cell r="AB2481">
            <v>1.5</v>
          </cell>
        </row>
        <row r="2482">
          <cell r="R2482">
            <v>12251078</v>
          </cell>
          <cell r="AB2482">
            <v>5</v>
          </cell>
        </row>
        <row r="2483">
          <cell r="R2483">
            <v>12251104</v>
          </cell>
          <cell r="AB2483">
            <v>3</v>
          </cell>
        </row>
        <row r="2484">
          <cell r="R2484">
            <v>12251159</v>
          </cell>
          <cell r="AB2484">
            <v>2</v>
          </cell>
        </row>
        <row r="2485">
          <cell r="R2485">
            <v>12251016</v>
          </cell>
          <cell r="AB2485">
            <v>1.5</v>
          </cell>
        </row>
        <row r="2486">
          <cell r="R2486">
            <v>12251246</v>
          </cell>
          <cell r="AB2486">
            <v>1.5</v>
          </cell>
        </row>
        <row r="2487">
          <cell r="R2487">
            <v>12263233</v>
          </cell>
          <cell r="AB2487">
            <v>1.5</v>
          </cell>
        </row>
        <row r="2488">
          <cell r="R2488">
            <v>12263216</v>
          </cell>
          <cell r="AB2488">
            <v>3</v>
          </cell>
        </row>
        <row r="2489">
          <cell r="R2489">
            <v>12262025</v>
          </cell>
          <cell r="AB2489">
            <v>3</v>
          </cell>
        </row>
        <row r="2490">
          <cell r="R2490">
            <v>12262010</v>
          </cell>
          <cell r="AB2490">
            <v>1.5</v>
          </cell>
        </row>
        <row r="2491">
          <cell r="R2491">
            <v>12262052</v>
          </cell>
          <cell r="AB2491">
            <v>1.5</v>
          </cell>
        </row>
        <row r="2492">
          <cell r="R2492">
            <v>12261102</v>
          </cell>
          <cell r="AB2492">
            <v>1.5</v>
          </cell>
        </row>
        <row r="2493">
          <cell r="R2493">
            <v>12262001</v>
          </cell>
          <cell r="AB2493">
            <v>3</v>
          </cell>
        </row>
        <row r="2494">
          <cell r="R2494">
            <v>12262004</v>
          </cell>
          <cell r="AB2494">
            <v>2</v>
          </cell>
        </row>
        <row r="2495">
          <cell r="R2495">
            <v>12262047</v>
          </cell>
          <cell r="AB2495">
            <v>1.5</v>
          </cell>
        </row>
        <row r="2496">
          <cell r="R2496">
            <v>12271010</v>
          </cell>
          <cell r="AB2496">
            <v>1.5</v>
          </cell>
        </row>
        <row r="2497">
          <cell r="R2497">
            <v>12271071</v>
          </cell>
          <cell r="AB2497">
            <v>1.5</v>
          </cell>
        </row>
        <row r="2498">
          <cell r="R2498">
            <v>12271171</v>
          </cell>
          <cell r="AB2498">
            <v>1.5</v>
          </cell>
        </row>
        <row r="2499">
          <cell r="R2499">
            <v>12281252</v>
          </cell>
          <cell r="AB2499">
            <v>1.5</v>
          </cell>
        </row>
        <row r="2500">
          <cell r="R2500">
            <v>12272302</v>
          </cell>
          <cell r="AB2500">
            <v>2.5</v>
          </cell>
        </row>
        <row r="2501">
          <cell r="R2501">
            <v>12273010</v>
          </cell>
          <cell r="AB2501">
            <v>2</v>
          </cell>
        </row>
        <row r="2502">
          <cell r="R2502">
            <v>12272006</v>
          </cell>
          <cell r="AB2502">
            <v>2</v>
          </cell>
        </row>
        <row r="2503">
          <cell r="R2503">
            <v>12273004</v>
          </cell>
          <cell r="AB2503">
            <v>3</v>
          </cell>
        </row>
        <row r="2504">
          <cell r="R2504">
            <v>12281211</v>
          </cell>
          <cell r="AB2504">
            <v>2</v>
          </cell>
        </row>
        <row r="2505">
          <cell r="R2505">
            <v>12281254</v>
          </cell>
          <cell r="AB2505">
            <v>2.5</v>
          </cell>
        </row>
        <row r="2506">
          <cell r="R2506">
            <v>12281303</v>
          </cell>
          <cell r="AB2506">
            <v>1.5</v>
          </cell>
        </row>
        <row r="2507">
          <cell r="R2507">
            <v>12283703</v>
          </cell>
          <cell r="AB2507">
            <v>1.5</v>
          </cell>
        </row>
        <row r="2508">
          <cell r="R2508">
            <v>12291005</v>
          </cell>
          <cell r="AB2508">
            <v>2.5</v>
          </cell>
        </row>
        <row r="2509">
          <cell r="R2509">
            <v>12291001</v>
          </cell>
          <cell r="AB2509">
            <v>2.5</v>
          </cell>
        </row>
        <row r="2510">
          <cell r="R2510">
            <v>12295006</v>
          </cell>
          <cell r="AB2510">
            <v>2.5</v>
          </cell>
        </row>
        <row r="2511">
          <cell r="R2511">
            <v>12295007</v>
          </cell>
          <cell r="AB2511">
            <v>2.5</v>
          </cell>
        </row>
        <row r="2512">
          <cell r="R2512">
            <v>12294018</v>
          </cell>
          <cell r="AB2512">
            <v>2.5</v>
          </cell>
        </row>
        <row r="2513">
          <cell r="R2513">
            <v>12002001</v>
          </cell>
          <cell r="AB2513">
            <v>5</v>
          </cell>
        </row>
        <row r="2514">
          <cell r="R2514">
            <v>12010007</v>
          </cell>
          <cell r="AB2514">
            <v>3</v>
          </cell>
        </row>
        <row r="2515">
          <cell r="R2515">
            <v>12002021</v>
          </cell>
          <cell r="AB2515">
            <v>3</v>
          </cell>
        </row>
        <row r="2516">
          <cell r="R2516">
            <v>12002300</v>
          </cell>
          <cell r="AB2516">
            <v>2.5</v>
          </cell>
        </row>
        <row r="2517">
          <cell r="R2517">
            <v>12021004</v>
          </cell>
          <cell r="AB2517">
            <v>2</v>
          </cell>
        </row>
        <row r="2518">
          <cell r="R2518">
            <v>12021005</v>
          </cell>
          <cell r="AB2518">
            <v>2.5</v>
          </cell>
        </row>
        <row r="2519">
          <cell r="R2519">
            <v>12022003</v>
          </cell>
          <cell r="AB2519">
            <v>1.5</v>
          </cell>
        </row>
        <row r="2520">
          <cell r="R2520">
            <v>12000025</v>
          </cell>
          <cell r="AB2520">
            <v>2.5</v>
          </cell>
        </row>
        <row r="2521">
          <cell r="R2521">
            <v>12011005</v>
          </cell>
          <cell r="AB2521">
            <v>3.5</v>
          </cell>
        </row>
        <row r="2522">
          <cell r="R2522">
            <v>12011009</v>
          </cell>
          <cell r="AB2522">
            <v>2.5</v>
          </cell>
        </row>
        <row r="2523">
          <cell r="R2523">
            <v>12012004</v>
          </cell>
          <cell r="AB2523">
            <v>4.5</v>
          </cell>
        </row>
        <row r="2524">
          <cell r="R2524">
            <v>12012001</v>
          </cell>
          <cell r="AB2524">
            <v>1.5</v>
          </cell>
        </row>
        <row r="2525">
          <cell r="R2525">
            <v>12012006</v>
          </cell>
          <cell r="AB2525">
            <v>2.5</v>
          </cell>
        </row>
        <row r="2526">
          <cell r="R2526">
            <v>12011004</v>
          </cell>
          <cell r="AB2526">
            <v>9</v>
          </cell>
        </row>
        <row r="2527">
          <cell r="R2527">
            <v>12000002</v>
          </cell>
          <cell r="AB2527">
            <v>4.5</v>
          </cell>
        </row>
        <row r="2528">
          <cell r="R2528">
            <v>12000014</v>
          </cell>
          <cell r="AB2528">
            <v>4</v>
          </cell>
        </row>
        <row r="2529">
          <cell r="R2529">
            <v>12000031</v>
          </cell>
          <cell r="AB2529">
            <v>1.5</v>
          </cell>
        </row>
        <row r="2530">
          <cell r="R2530">
            <v>12000034</v>
          </cell>
          <cell r="AB2530">
            <v>3.5</v>
          </cell>
        </row>
        <row r="2531">
          <cell r="R2531">
            <v>12024001</v>
          </cell>
          <cell r="AB2531">
            <v>1</v>
          </cell>
        </row>
        <row r="2532">
          <cell r="R2532">
            <v>12024009</v>
          </cell>
          <cell r="AB2532">
            <v>2.5</v>
          </cell>
        </row>
        <row r="2533">
          <cell r="R2533">
            <v>12024016</v>
          </cell>
          <cell r="AB2533">
            <v>1.5</v>
          </cell>
        </row>
        <row r="2534">
          <cell r="R2534">
            <v>12080100</v>
          </cell>
          <cell r="AB2534">
            <v>3.5</v>
          </cell>
        </row>
        <row r="2535">
          <cell r="R2535">
            <v>12081419</v>
          </cell>
          <cell r="AB2535">
            <v>5</v>
          </cell>
        </row>
        <row r="2536">
          <cell r="R2536">
            <v>12080155</v>
          </cell>
          <cell r="AB2536">
            <v>2.5</v>
          </cell>
        </row>
        <row r="2537">
          <cell r="R2537">
            <v>12081203</v>
          </cell>
          <cell r="AB2537">
            <v>1.5</v>
          </cell>
        </row>
        <row r="2538">
          <cell r="R2538">
            <v>12081208</v>
          </cell>
          <cell r="AB2538">
            <v>2.5</v>
          </cell>
        </row>
        <row r="2539">
          <cell r="R2539">
            <v>12090301</v>
          </cell>
          <cell r="AB2539">
            <v>4.5</v>
          </cell>
        </row>
        <row r="2540">
          <cell r="R2540">
            <v>12091506</v>
          </cell>
          <cell r="AB2540">
            <v>2</v>
          </cell>
        </row>
        <row r="2541">
          <cell r="R2541">
            <v>12092411</v>
          </cell>
          <cell r="AB2541">
            <v>4</v>
          </cell>
        </row>
        <row r="2542">
          <cell r="R2542">
            <v>12092425</v>
          </cell>
          <cell r="AB2542">
            <v>2</v>
          </cell>
        </row>
        <row r="2543">
          <cell r="R2543">
            <v>12093600</v>
          </cell>
          <cell r="AB2543">
            <v>6.5</v>
          </cell>
        </row>
        <row r="2544">
          <cell r="R2544">
            <v>12093604</v>
          </cell>
          <cell r="AB2544">
            <v>2.5</v>
          </cell>
        </row>
        <row r="2545">
          <cell r="R2545">
            <v>12091505</v>
          </cell>
          <cell r="AB2545">
            <v>2.5</v>
          </cell>
        </row>
        <row r="2546">
          <cell r="R2546">
            <v>12000149</v>
          </cell>
          <cell r="AB2546">
            <v>2</v>
          </cell>
        </row>
        <row r="2547">
          <cell r="R2547">
            <v>12009020</v>
          </cell>
          <cell r="AB2547">
            <v>1.5</v>
          </cell>
        </row>
        <row r="2548">
          <cell r="R2548">
            <v>12080211</v>
          </cell>
          <cell r="AB2548">
            <v>3</v>
          </cell>
        </row>
        <row r="2549">
          <cell r="R2549">
            <v>12080255</v>
          </cell>
          <cell r="AB2549">
            <v>1.5</v>
          </cell>
        </row>
        <row r="2550">
          <cell r="R2550">
            <v>12032041</v>
          </cell>
          <cell r="AB2550">
            <v>1</v>
          </cell>
        </row>
        <row r="2551">
          <cell r="R2551">
            <v>12043010</v>
          </cell>
          <cell r="AB2551">
            <v>1.5</v>
          </cell>
        </row>
        <row r="2552">
          <cell r="R2552">
            <v>12032105</v>
          </cell>
          <cell r="AB2552">
            <v>3</v>
          </cell>
        </row>
        <row r="2553">
          <cell r="R2553">
            <v>12070007</v>
          </cell>
          <cell r="AB2553">
            <v>1.5</v>
          </cell>
        </row>
        <row r="2554">
          <cell r="R2554">
            <v>12053004</v>
          </cell>
          <cell r="AB2554">
            <v>2.5</v>
          </cell>
        </row>
        <row r="2555">
          <cell r="R2555">
            <v>12010002</v>
          </cell>
          <cell r="AB2555">
            <v>1.5</v>
          </cell>
        </row>
        <row r="2556">
          <cell r="R2556">
            <v>12000001</v>
          </cell>
          <cell r="AB2556">
            <v>1.5</v>
          </cell>
        </row>
        <row r="2557">
          <cell r="R2557">
            <v>12002009</v>
          </cell>
          <cell r="AB2557">
            <v>1.5</v>
          </cell>
        </row>
        <row r="2558">
          <cell r="R2558">
            <v>12011014</v>
          </cell>
          <cell r="AB2558">
            <v>2</v>
          </cell>
        </row>
        <row r="2559">
          <cell r="R2559">
            <v>12011024</v>
          </cell>
          <cell r="AB2559">
            <v>1.5</v>
          </cell>
        </row>
        <row r="2560">
          <cell r="R2560">
            <v>12011018</v>
          </cell>
          <cell r="AB2560">
            <v>1</v>
          </cell>
        </row>
        <row r="2561">
          <cell r="R2561">
            <v>12081206</v>
          </cell>
          <cell r="AB2561">
            <v>1.5</v>
          </cell>
        </row>
        <row r="2562">
          <cell r="R2562">
            <v>12081210</v>
          </cell>
          <cell r="AB2562">
            <v>3</v>
          </cell>
        </row>
        <row r="2563">
          <cell r="R2563">
            <v>12093601</v>
          </cell>
          <cell r="AB2563">
            <v>3</v>
          </cell>
        </row>
        <row r="2564">
          <cell r="R2564">
            <v>12091514</v>
          </cell>
          <cell r="AB2564">
            <v>3.5</v>
          </cell>
        </row>
        <row r="2565">
          <cell r="R2565">
            <v>12093602</v>
          </cell>
          <cell r="AB2565">
            <v>3.5</v>
          </cell>
        </row>
        <row r="2566">
          <cell r="R2566">
            <v>12071010</v>
          </cell>
          <cell r="AB2566">
            <v>3</v>
          </cell>
        </row>
        <row r="2567">
          <cell r="R2567">
            <v>12071017</v>
          </cell>
          <cell r="AB2567">
            <v>3</v>
          </cell>
        </row>
        <row r="2568">
          <cell r="R2568">
            <v>12070001</v>
          </cell>
          <cell r="AB2568">
            <v>13</v>
          </cell>
        </row>
        <row r="2569">
          <cell r="R2569">
            <v>12050006</v>
          </cell>
          <cell r="AB2569">
            <v>4.5</v>
          </cell>
        </row>
        <row r="2570">
          <cell r="R2570">
            <v>12053009</v>
          </cell>
          <cell r="AB2570">
            <v>3</v>
          </cell>
        </row>
        <row r="2571">
          <cell r="R2571">
            <v>12050001</v>
          </cell>
          <cell r="AB2571">
            <v>1</v>
          </cell>
        </row>
        <row r="2572">
          <cell r="R2572">
            <v>12050015</v>
          </cell>
          <cell r="AB2572">
            <v>1.5</v>
          </cell>
        </row>
        <row r="2573">
          <cell r="R2573">
            <v>12053007</v>
          </cell>
          <cell r="AB2573">
            <v>2</v>
          </cell>
        </row>
        <row r="2574">
          <cell r="R2574">
            <v>12053011</v>
          </cell>
          <cell r="AB2574">
            <v>1</v>
          </cell>
        </row>
        <row r="2575">
          <cell r="R2575">
            <v>12052003</v>
          </cell>
          <cell r="AB2575">
            <v>1.5</v>
          </cell>
        </row>
        <row r="2576">
          <cell r="R2576">
            <v>12053002</v>
          </cell>
          <cell r="AB2576">
            <v>3.5</v>
          </cell>
        </row>
        <row r="2577">
          <cell r="R2577">
            <v>12053001</v>
          </cell>
          <cell r="AB2577">
            <v>2.5</v>
          </cell>
        </row>
        <row r="2578">
          <cell r="R2578">
            <v>12032000</v>
          </cell>
          <cell r="AB2578">
            <v>4.5</v>
          </cell>
        </row>
        <row r="2579">
          <cell r="R2579">
            <v>12041001</v>
          </cell>
          <cell r="AB2579">
            <v>4.5</v>
          </cell>
        </row>
        <row r="2580">
          <cell r="R2580">
            <v>12032014</v>
          </cell>
          <cell r="AB2580">
            <v>2.5</v>
          </cell>
        </row>
        <row r="2581">
          <cell r="R2581">
            <v>12032025</v>
          </cell>
          <cell r="AB2581">
            <v>1.5</v>
          </cell>
        </row>
        <row r="2582">
          <cell r="R2582">
            <v>12042000</v>
          </cell>
          <cell r="AB2582">
            <v>1.5</v>
          </cell>
        </row>
        <row r="2583">
          <cell r="R2583">
            <v>12043023</v>
          </cell>
          <cell r="AB2583">
            <v>3</v>
          </cell>
        </row>
        <row r="2584">
          <cell r="R2584">
            <v>12036052</v>
          </cell>
          <cell r="AB2584">
            <v>2.5</v>
          </cell>
        </row>
        <row r="2585">
          <cell r="R2585">
            <v>12060037</v>
          </cell>
          <cell r="AB2585">
            <v>3.5</v>
          </cell>
        </row>
        <row r="2586">
          <cell r="R2586">
            <v>12061001</v>
          </cell>
          <cell r="AB2586">
            <v>3.5</v>
          </cell>
        </row>
        <row r="2587">
          <cell r="R2587">
            <v>12061010</v>
          </cell>
          <cell r="AB2587">
            <v>3</v>
          </cell>
        </row>
        <row r="2588">
          <cell r="R2588">
            <v>12063010</v>
          </cell>
          <cell r="AB2588">
            <v>1.5</v>
          </cell>
        </row>
        <row r="2589">
          <cell r="R2589">
            <v>12060020</v>
          </cell>
          <cell r="AB2589">
            <v>2.5</v>
          </cell>
        </row>
        <row r="2590">
          <cell r="R2590">
            <v>12063033</v>
          </cell>
          <cell r="AB2590">
            <v>2</v>
          </cell>
        </row>
        <row r="2591">
          <cell r="R2591">
            <v>12072017</v>
          </cell>
          <cell r="AB2591">
            <v>5</v>
          </cell>
        </row>
        <row r="2592">
          <cell r="R2592">
            <v>12070003</v>
          </cell>
          <cell r="AB2592">
            <v>1.5</v>
          </cell>
        </row>
        <row r="2593">
          <cell r="R2593">
            <v>12071005</v>
          </cell>
          <cell r="AB2593">
            <v>1</v>
          </cell>
        </row>
        <row r="2594">
          <cell r="R2594">
            <v>12071019</v>
          </cell>
          <cell r="AB2594">
            <v>1.5</v>
          </cell>
        </row>
        <row r="2595">
          <cell r="R2595">
            <v>12072021</v>
          </cell>
          <cell r="AB2595">
            <v>1.5</v>
          </cell>
        </row>
        <row r="2596">
          <cell r="R2596">
            <v>12019040</v>
          </cell>
          <cell r="AB2596">
            <v>3</v>
          </cell>
        </row>
        <row r="2597">
          <cell r="R2597">
            <v>12030042</v>
          </cell>
          <cell r="AB2597">
            <v>1.5</v>
          </cell>
        </row>
        <row r="2598">
          <cell r="R2598">
            <v>12031009</v>
          </cell>
          <cell r="AB2598">
            <v>1</v>
          </cell>
        </row>
        <row r="2599">
          <cell r="R2599">
            <v>12032005</v>
          </cell>
          <cell r="AB2599">
            <v>2</v>
          </cell>
        </row>
        <row r="2600">
          <cell r="R2600">
            <v>12040011</v>
          </cell>
          <cell r="AB2600">
            <v>1.5</v>
          </cell>
        </row>
        <row r="2601">
          <cell r="R2601">
            <v>12043004</v>
          </cell>
          <cell r="AB2601">
            <v>1</v>
          </cell>
        </row>
        <row r="2602">
          <cell r="R2602">
            <v>12061009</v>
          </cell>
          <cell r="AB2602">
            <v>1.5</v>
          </cell>
        </row>
        <row r="2603">
          <cell r="R2603">
            <v>12070006</v>
          </cell>
          <cell r="AB2603">
            <v>3.5</v>
          </cell>
        </row>
        <row r="2604">
          <cell r="R2604">
            <v>12071006</v>
          </cell>
          <cell r="AB2604">
            <v>2.5</v>
          </cell>
        </row>
        <row r="2605">
          <cell r="R2605">
            <v>12071022</v>
          </cell>
          <cell r="AB2605">
            <v>1.5</v>
          </cell>
        </row>
        <row r="2606">
          <cell r="R2606">
            <v>12071046</v>
          </cell>
          <cell r="AB2606">
            <v>1.5</v>
          </cell>
        </row>
        <row r="2607">
          <cell r="R2607">
            <v>12071068</v>
          </cell>
          <cell r="AB2607">
            <v>2</v>
          </cell>
        </row>
        <row r="2608">
          <cell r="R2608">
            <v>12072001</v>
          </cell>
          <cell r="AB2608">
            <v>1.5</v>
          </cell>
        </row>
        <row r="2609">
          <cell r="R2609">
            <v>12070012</v>
          </cell>
          <cell r="AB2609">
            <v>1.5</v>
          </cell>
        </row>
        <row r="2610">
          <cell r="R2610">
            <v>11511275</v>
          </cell>
          <cell r="AB2610">
            <v>3</v>
          </cell>
        </row>
        <row r="2611">
          <cell r="R2611">
            <v>11517630</v>
          </cell>
          <cell r="AB2611">
            <v>4.5</v>
          </cell>
        </row>
        <row r="2612">
          <cell r="R2612">
            <v>11517631</v>
          </cell>
          <cell r="AB2612">
            <v>2.5</v>
          </cell>
        </row>
        <row r="2613">
          <cell r="R2613">
            <v>11511720</v>
          </cell>
          <cell r="AB2613">
            <v>3.5</v>
          </cell>
        </row>
        <row r="2614">
          <cell r="R2614">
            <v>11511829</v>
          </cell>
          <cell r="AB2614">
            <v>5</v>
          </cell>
        </row>
        <row r="2615">
          <cell r="R2615">
            <v>11511858</v>
          </cell>
          <cell r="AB2615">
            <v>2.5</v>
          </cell>
        </row>
        <row r="2616">
          <cell r="R2616">
            <v>11515273</v>
          </cell>
          <cell r="AB2616">
            <v>3.5</v>
          </cell>
        </row>
        <row r="2617">
          <cell r="R2617">
            <v>11515276</v>
          </cell>
          <cell r="AB2617">
            <v>3</v>
          </cell>
        </row>
        <row r="2618">
          <cell r="R2618">
            <v>11517595</v>
          </cell>
          <cell r="AB2618">
            <v>2.5</v>
          </cell>
        </row>
        <row r="2619">
          <cell r="R2619">
            <v>11517638</v>
          </cell>
          <cell r="AB2619">
            <v>1.5</v>
          </cell>
        </row>
        <row r="2620">
          <cell r="R2620">
            <v>11517650</v>
          </cell>
          <cell r="AB2620">
            <v>2</v>
          </cell>
        </row>
        <row r="2621">
          <cell r="R2621">
            <v>11521010</v>
          </cell>
          <cell r="AB2621">
            <v>3</v>
          </cell>
        </row>
        <row r="2622">
          <cell r="R2622">
            <v>11533322</v>
          </cell>
          <cell r="AB2622">
            <v>2.5</v>
          </cell>
        </row>
        <row r="2623">
          <cell r="R2623">
            <v>11514152</v>
          </cell>
          <cell r="AB2623">
            <v>1.5</v>
          </cell>
        </row>
        <row r="2624">
          <cell r="R2624">
            <v>11515278</v>
          </cell>
          <cell r="AB2624">
            <v>1.5</v>
          </cell>
        </row>
        <row r="2625">
          <cell r="R2625">
            <v>11511742</v>
          </cell>
          <cell r="AB2625">
            <v>1</v>
          </cell>
        </row>
        <row r="2626">
          <cell r="R2626">
            <v>11511741</v>
          </cell>
          <cell r="AB2626">
            <v>9.5</v>
          </cell>
        </row>
        <row r="2627">
          <cell r="R2627">
            <v>11534374</v>
          </cell>
          <cell r="AB2627">
            <v>3</v>
          </cell>
        </row>
        <row r="2628">
          <cell r="R2628">
            <v>11515136</v>
          </cell>
          <cell r="AB2628">
            <v>2.5</v>
          </cell>
        </row>
        <row r="2629">
          <cell r="R2629">
            <v>11511254</v>
          </cell>
          <cell r="AB2629">
            <v>2.5</v>
          </cell>
        </row>
        <row r="2630">
          <cell r="R2630">
            <v>11511504</v>
          </cell>
          <cell r="AB2630">
            <v>3</v>
          </cell>
        </row>
        <row r="2631">
          <cell r="R2631">
            <v>11517573</v>
          </cell>
          <cell r="AB2631">
            <v>3</v>
          </cell>
        </row>
        <row r="2632">
          <cell r="R2632">
            <v>11533323</v>
          </cell>
          <cell r="AB2632">
            <v>4</v>
          </cell>
        </row>
        <row r="2633">
          <cell r="R2633">
            <v>11511187</v>
          </cell>
          <cell r="AB2633">
            <v>3</v>
          </cell>
        </row>
        <row r="2634">
          <cell r="R2634">
            <v>11533319</v>
          </cell>
          <cell r="AB2634">
            <v>3</v>
          </cell>
        </row>
        <row r="2635">
          <cell r="R2635">
            <v>11531019</v>
          </cell>
          <cell r="AB2635">
            <v>5.5</v>
          </cell>
        </row>
        <row r="2636">
          <cell r="R2636">
            <v>11534383</v>
          </cell>
          <cell r="AB2636">
            <v>4</v>
          </cell>
        </row>
        <row r="2637">
          <cell r="R2637">
            <v>11512777</v>
          </cell>
          <cell r="AB2637">
            <v>2</v>
          </cell>
        </row>
        <row r="2638">
          <cell r="R2638">
            <v>11535409</v>
          </cell>
          <cell r="AB2638">
            <v>1.5</v>
          </cell>
        </row>
        <row r="2639">
          <cell r="R2639">
            <v>11512789</v>
          </cell>
          <cell r="AB2639">
            <v>3.5</v>
          </cell>
        </row>
        <row r="2640">
          <cell r="R2640">
            <v>11531378</v>
          </cell>
          <cell r="AB2640">
            <v>4</v>
          </cell>
        </row>
        <row r="2641">
          <cell r="R2641">
            <v>11512084</v>
          </cell>
          <cell r="AB2641">
            <v>5.5</v>
          </cell>
        </row>
        <row r="2642">
          <cell r="R2642">
            <v>11532396</v>
          </cell>
          <cell r="AB2642">
            <v>4</v>
          </cell>
        </row>
        <row r="2643">
          <cell r="R2643">
            <v>11562847</v>
          </cell>
          <cell r="AB2643">
            <v>3.5</v>
          </cell>
        </row>
        <row r="2644">
          <cell r="R2644">
            <v>11534385</v>
          </cell>
          <cell r="AB2644">
            <v>2.5</v>
          </cell>
        </row>
        <row r="2645">
          <cell r="R2645">
            <v>11534386</v>
          </cell>
          <cell r="AB2645">
            <v>2.5</v>
          </cell>
        </row>
        <row r="2646">
          <cell r="R2646">
            <v>11535414</v>
          </cell>
          <cell r="AB2646">
            <v>5</v>
          </cell>
        </row>
        <row r="2647">
          <cell r="R2647">
            <v>11522891</v>
          </cell>
          <cell r="AB2647">
            <v>2.5</v>
          </cell>
        </row>
        <row r="2648">
          <cell r="R2648">
            <v>11511336</v>
          </cell>
          <cell r="AB2648">
            <v>1</v>
          </cell>
        </row>
        <row r="2649">
          <cell r="R2649">
            <v>11511843</v>
          </cell>
          <cell r="AB2649">
            <v>1.5</v>
          </cell>
        </row>
        <row r="2650">
          <cell r="R2650">
            <v>11511873</v>
          </cell>
          <cell r="AB2650">
            <v>1.5</v>
          </cell>
        </row>
        <row r="2651">
          <cell r="R2651">
            <v>11515292</v>
          </cell>
          <cell r="AB2651">
            <v>1</v>
          </cell>
        </row>
        <row r="2652">
          <cell r="R2652">
            <v>11517636</v>
          </cell>
          <cell r="AB2652">
            <v>2</v>
          </cell>
        </row>
        <row r="2653">
          <cell r="R2653">
            <v>11517962</v>
          </cell>
          <cell r="AB2653">
            <v>1.5</v>
          </cell>
        </row>
        <row r="2654">
          <cell r="R2654">
            <v>11521003</v>
          </cell>
          <cell r="AB2654">
            <v>3.5</v>
          </cell>
        </row>
        <row r="2655">
          <cell r="R2655">
            <v>11521008</v>
          </cell>
          <cell r="AB2655">
            <v>2.5</v>
          </cell>
        </row>
        <row r="2656">
          <cell r="R2656">
            <v>11522063</v>
          </cell>
          <cell r="AB2656">
            <v>2.5</v>
          </cell>
        </row>
        <row r="2657">
          <cell r="R2657">
            <v>11522064</v>
          </cell>
          <cell r="AB2657">
            <v>1.5</v>
          </cell>
        </row>
        <row r="2658">
          <cell r="R2658">
            <v>11535424</v>
          </cell>
          <cell r="AB2658">
            <v>1</v>
          </cell>
        </row>
        <row r="2659">
          <cell r="R2659">
            <v>11512074</v>
          </cell>
          <cell r="AB2659">
            <v>2.5</v>
          </cell>
        </row>
        <row r="2660">
          <cell r="R2660">
            <v>11512778</v>
          </cell>
          <cell r="AB2660">
            <v>1.5</v>
          </cell>
        </row>
        <row r="2661">
          <cell r="R2661">
            <v>11515147</v>
          </cell>
          <cell r="AB2661">
            <v>1</v>
          </cell>
        </row>
        <row r="2662">
          <cell r="R2662">
            <v>11515159</v>
          </cell>
          <cell r="AB2662">
            <v>2.5</v>
          </cell>
        </row>
        <row r="2663">
          <cell r="R2663">
            <v>11515287</v>
          </cell>
          <cell r="AB2663">
            <v>2.5</v>
          </cell>
        </row>
        <row r="2664">
          <cell r="R2664">
            <v>11531289</v>
          </cell>
          <cell r="AB2664">
            <v>4</v>
          </cell>
        </row>
        <row r="2665">
          <cell r="R2665">
            <v>11531298</v>
          </cell>
          <cell r="AB2665">
            <v>2.5</v>
          </cell>
        </row>
        <row r="2666">
          <cell r="R2666">
            <v>11532398</v>
          </cell>
          <cell r="AB2666">
            <v>2</v>
          </cell>
        </row>
        <row r="2667">
          <cell r="R2667">
            <v>11535423</v>
          </cell>
          <cell r="AB2667">
            <v>1.5</v>
          </cell>
        </row>
        <row r="2668">
          <cell r="R2668">
            <v>11515137</v>
          </cell>
          <cell r="AB2668">
            <v>4</v>
          </cell>
        </row>
        <row r="2669">
          <cell r="R2669">
            <v>11515277</v>
          </cell>
          <cell r="AB2669">
            <v>1.5</v>
          </cell>
        </row>
        <row r="2670">
          <cell r="R2670">
            <v>11550150</v>
          </cell>
          <cell r="AB2670">
            <v>2.5</v>
          </cell>
        </row>
        <row r="2671">
          <cell r="R2671">
            <v>11566785</v>
          </cell>
          <cell r="AB2671">
            <v>4.5</v>
          </cell>
        </row>
        <row r="2672">
          <cell r="R2672">
            <v>11566832</v>
          </cell>
          <cell r="AB2672">
            <v>3.5</v>
          </cell>
        </row>
        <row r="2673">
          <cell r="R2673">
            <v>11550035</v>
          </cell>
          <cell r="AB2673">
            <v>2.5</v>
          </cell>
        </row>
        <row r="2674">
          <cell r="R2674">
            <v>11550211</v>
          </cell>
          <cell r="AB2674">
            <v>3</v>
          </cell>
        </row>
        <row r="2675">
          <cell r="R2675">
            <v>11556111</v>
          </cell>
          <cell r="AB2675">
            <v>2.5</v>
          </cell>
        </row>
        <row r="2676">
          <cell r="R2676">
            <v>11556103</v>
          </cell>
          <cell r="AB2676">
            <v>4</v>
          </cell>
        </row>
        <row r="2677">
          <cell r="R2677">
            <v>11557115</v>
          </cell>
          <cell r="AB2677">
            <v>2.5</v>
          </cell>
        </row>
        <row r="2678">
          <cell r="R2678">
            <v>11557556</v>
          </cell>
          <cell r="AB2678">
            <v>6</v>
          </cell>
        </row>
        <row r="2679">
          <cell r="R2679">
            <v>11559082</v>
          </cell>
          <cell r="AB2679">
            <v>4.5</v>
          </cell>
        </row>
        <row r="2680">
          <cell r="R2680">
            <v>11565759</v>
          </cell>
          <cell r="AB2680">
            <v>4</v>
          </cell>
        </row>
        <row r="2681">
          <cell r="R2681">
            <v>11553771</v>
          </cell>
          <cell r="AB2681">
            <v>1.5</v>
          </cell>
        </row>
        <row r="2682">
          <cell r="R2682">
            <v>11554050</v>
          </cell>
          <cell r="AB2682">
            <v>2.5</v>
          </cell>
        </row>
        <row r="2683">
          <cell r="R2683">
            <v>11565771</v>
          </cell>
          <cell r="AB2683">
            <v>2.5</v>
          </cell>
        </row>
        <row r="2684">
          <cell r="R2684">
            <v>11550036</v>
          </cell>
          <cell r="AB2684">
            <v>5.5</v>
          </cell>
        </row>
        <row r="2685">
          <cell r="R2685">
            <v>11551070</v>
          </cell>
          <cell r="AB2685">
            <v>6</v>
          </cell>
        </row>
        <row r="2686">
          <cell r="R2686">
            <v>11564787</v>
          </cell>
          <cell r="AB2686">
            <v>8</v>
          </cell>
        </row>
        <row r="2687">
          <cell r="R2687">
            <v>11511186</v>
          </cell>
          <cell r="AB2687">
            <v>3</v>
          </cell>
        </row>
        <row r="2688">
          <cell r="R2688">
            <v>11511253</v>
          </cell>
          <cell r="AB2688">
            <v>3.5</v>
          </cell>
        </row>
        <row r="2689">
          <cell r="R2689">
            <v>11511738</v>
          </cell>
          <cell r="AB2689">
            <v>4</v>
          </cell>
        </row>
        <row r="2690">
          <cell r="R2690">
            <v>11511596</v>
          </cell>
          <cell r="AB2690">
            <v>2.5</v>
          </cell>
        </row>
        <row r="2691">
          <cell r="R2691">
            <v>11564798</v>
          </cell>
          <cell r="AB2691">
            <v>4</v>
          </cell>
        </row>
        <row r="2692">
          <cell r="R2692">
            <v>11561707</v>
          </cell>
          <cell r="AB2692">
            <v>1.5</v>
          </cell>
        </row>
        <row r="2693">
          <cell r="R2693">
            <v>11552750</v>
          </cell>
          <cell r="AB2693">
            <v>2</v>
          </cell>
        </row>
        <row r="2694">
          <cell r="R2694">
            <v>11553090</v>
          </cell>
          <cell r="AB2694">
            <v>3</v>
          </cell>
        </row>
        <row r="2695">
          <cell r="R2695">
            <v>11563735</v>
          </cell>
          <cell r="AB2695">
            <v>1.5</v>
          </cell>
        </row>
        <row r="2696">
          <cell r="R2696">
            <v>11551076</v>
          </cell>
          <cell r="AB2696">
            <v>5.5</v>
          </cell>
        </row>
        <row r="2697">
          <cell r="R2697">
            <v>11565777</v>
          </cell>
          <cell r="AB2697">
            <v>2.5</v>
          </cell>
        </row>
        <row r="2698">
          <cell r="R2698">
            <v>11571407</v>
          </cell>
          <cell r="AB2698">
            <v>10.5</v>
          </cell>
        </row>
        <row r="2699">
          <cell r="R2699">
            <v>11552045</v>
          </cell>
          <cell r="AB2699">
            <v>3.5</v>
          </cell>
        </row>
        <row r="2700">
          <cell r="R2700">
            <v>11553450</v>
          </cell>
          <cell r="AB2700">
            <v>5</v>
          </cell>
        </row>
        <row r="2701">
          <cell r="R2701">
            <v>11557576</v>
          </cell>
          <cell r="AB2701">
            <v>4</v>
          </cell>
        </row>
        <row r="2702">
          <cell r="R2702">
            <v>11551393</v>
          </cell>
          <cell r="AB2702">
            <v>3</v>
          </cell>
        </row>
        <row r="2703">
          <cell r="R2703">
            <v>11550762</v>
          </cell>
          <cell r="AB2703">
            <v>3.5</v>
          </cell>
        </row>
        <row r="2704">
          <cell r="R2704">
            <v>11566835</v>
          </cell>
          <cell r="AB2704">
            <v>5.5</v>
          </cell>
        </row>
        <row r="2705">
          <cell r="R2705">
            <v>11561748</v>
          </cell>
          <cell r="AB2705">
            <v>4</v>
          </cell>
        </row>
        <row r="2706">
          <cell r="R2706">
            <v>11566829</v>
          </cell>
          <cell r="AB2706">
            <v>3</v>
          </cell>
        </row>
        <row r="2707">
          <cell r="R2707">
            <v>11567720</v>
          </cell>
          <cell r="AB2707">
            <v>2.5</v>
          </cell>
        </row>
        <row r="2708">
          <cell r="R2708">
            <v>11564780</v>
          </cell>
          <cell r="AB2708">
            <v>10.5</v>
          </cell>
        </row>
        <row r="2709">
          <cell r="R2709">
            <v>11571268</v>
          </cell>
          <cell r="AB2709">
            <v>4.5</v>
          </cell>
        </row>
        <row r="2710">
          <cell r="R2710">
            <v>11550286</v>
          </cell>
          <cell r="AB2710">
            <v>4</v>
          </cell>
        </row>
        <row r="2711">
          <cell r="R2711">
            <v>11550602</v>
          </cell>
          <cell r="AB2711">
            <v>6</v>
          </cell>
        </row>
        <row r="2712">
          <cell r="R2712">
            <v>11575230</v>
          </cell>
          <cell r="AB2712">
            <v>2.5</v>
          </cell>
        </row>
        <row r="2713">
          <cell r="R2713">
            <v>11576157</v>
          </cell>
          <cell r="AB2713">
            <v>3.5</v>
          </cell>
        </row>
        <row r="2714">
          <cell r="R2714">
            <v>11554063</v>
          </cell>
          <cell r="AB2714">
            <v>2.5</v>
          </cell>
        </row>
        <row r="2715">
          <cell r="R2715">
            <v>11571266</v>
          </cell>
          <cell r="AB2715">
            <v>9</v>
          </cell>
        </row>
        <row r="2716">
          <cell r="R2716">
            <v>11557559</v>
          </cell>
          <cell r="AB2716">
            <v>6</v>
          </cell>
        </row>
        <row r="2717">
          <cell r="R2717">
            <v>11557565</v>
          </cell>
          <cell r="AB2717">
            <v>4</v>
          </cell>
        </row>
        <row r="2718">
          <cell r="R2718">
            <v>11561705</v>
          </cell>
          <cell r="AB2718">
            <v>1.5</v>
          </cell>
        </row>
        <row r="2719">
          <cell r="R2719">
            <v>11561708</v>
          </cell>
          <cell r="AB2719">
            <v>1.5</v>
          </cell>
        </row>
        <row r="2720">
          <cell r="R2720">
            <v>11564545</v>
          </cell>
          <cell r="AB2720">
            <v>2</v>
          </cell>
        </row>
        <row r="2721">
          <cell r="R2721">
            <v>11564783</v>
          </cell>
          <cell r="AB2721">
            <v>3</v>
          </cell>
        </row>
        <row r="2722">
          <cell r="R2722">
            <v>11564797</v>
          </cell>
          <cell r="AB2722">
            <v>2</v>
          </cell>
        </row>
        <row r="2723">
          <cell r="R2723">
            <v>11566810</v>
          </cell>
          <cell r="AB2723">
            <v>1.5</v>
          </cell>
        </row>
        <row r="2724">
          <cell r="R2724">
            <v>11566828</v>
          </cell>
          <cell r="AB2724">
            <v>3.5</v>
          </cell>
        </row>
        <row r="2725">
          <cell r="R2725">
            <v>11562849</v>
          </cell>
          <cell r="AB2725">
            <v>5</v>
          </cell>
        </row>
        <row r="2726">
          <cell r="R2726">
            <v>11568723</v>
          </cell>
          <cell r="AB2726">
            <v>1.5</v>
          </cell>
        </row>
        <row r="2727">
          <cell r="R2727">
            <v>11519030</v>
          </cell>
          <cell r="AB2727">
            <v>3</v>
          </cell>
        </row>
        <row r="2728">
          <cell r="R2728">
            <v>11550013</v>
          </cell>
          <cell r="AB2728">
            <v>1.5</v>
          </cell>
        </row>
        <row r="2729">
          <cell r="R2729">
            <v>11550017</v>
          </cell>
          <cell r="AB2729">
            <v>3</v>
          </cell>
        </row>
        <row r="2730">
          <cell r="R2730">
            <v>11551078</v>
          </cell>
          <cell r="AB2730">
            <v>1.5</v>
          </cell>
        </row>
        <row r="2731">
          <cell r="R2731">
            <v>11552435</v>
          </cell>
          <cell r="AB2731">
            <v>1.5</v>
          </cell>
        </row>
        <row r="2732">
          <cell r="R2732">
            <v>11553089</v>
          </cell>
          <cell r="AB2732">
            <v>2.5</v>
          </cell>
        </row>
        <row r="2733">
          <cell r="R2733">
            <v>11554642</v>
          </cell>
          <cell r="AB2733">
            <v>2</v>
          </cell>
        </row>
        <row r="2734">
          <cell r="R2734">
            <v>11557701</v>
          </cell>
          <cell r="AB2734">
            <v>1.5</v>
          </cell>
        </row>
        <row r="2735">
          <cell r="R2735">
            <v>11563733</v>
          </cell>
          <cell r="AB2735">
            <v>2.5</v>
          </cell>
        </row>
        <row r="2736">
          <cell r="R2736">
            <v>11571008</v>
          </cell>
          <cell r="AB2736">
            <v>2</v>
          </cell>
        </row>
        <row r="2737">
          <cell r="R2737">
            <v>11571183</v>
          </cell>
          <cell r="AB2737">
            <v>2.5</v>
          </cell>
        </row>
        <row r="2738">
          <cell r="R2738">
            <v>11572138</v>
          </cell>
          <cell r="AB2738">
            <v>1.5</v>
          </cell>
        </row>
        <row r="2739">
          <cell r="R2739">
            <v>11572139</v>
          </cell>
          <cell r="AB2739">
            <v>2.5</v>
          </cell>
        </row>
        <row r="2740">
          <cell r="R2740">
            <v>11573066</v>
          </cell>
          <cell r="AB2740">
            <v>1</v>
          </cell>
        </row>
        <row r="2741">
          <cell r="R2741">
            <v>11575224</v>
          </cell>
          <cell r="AB2741">
            <v>2.5</v>
          </cell>
        </row>
        <row r="2742">
          <cell r="R2742">
            <v>11575397</v>
          </cell>
          <cell r="AB2742">
            <v>2</v>
          </cell>
        </row>
        <row r="2743">
          <cell r="R2743">
            <v>11551131</v>
          </cell>
          <cell r="AB2743">
            <v>2</v>
          </cell>
        </row>
        <row r="2744">
          <cell r="R2744">
            <v>11572137</v>
          </cell>
          <cell r="AB2744">
            <v>2.5</v>
          </cell>
        </row>
        <row r="2745">
          <cell r="R2745">
            <v>11572152</v>
          </cell>
          <cell r="AB2745">
            <v>1.5</v>
          </cell>
        </row>
        <row r="2746">
          <cell r="R2746">
            <v>11967016</v>
          </cell>
          <cell r="AB2746">
            <v>9</v>
          </cell>
        </row>
        <row r="2747">
          <cell r="R2747">
            <v>11965005</v>
          </cell>
          <cell r="AB2747">
            <v>2</v>
          </cell>
        </row>
        <row r="2748">
          <cell r="R2748">
            <v>11967005</v>
          </cell>
          <cell r="AB2748">
            <v>1.5</v>
          </cell>
        </row>
        <row r="2749">
          <cell r="R2749">
            <v>11967063</v>
          </cell>
          <cell r="AB2749">
            <v>4</v>
          </cell>
        </row>
        <row r="2750">
          <cell r="R2750">
            <v>11967075</v>
          </cell>
          <cell r="AB2750">
            <v>2.5</v>
          </cell>
        </row>
        <row r="2751">
          <cell r="R2751">
            <v>11968003</v>
          </cell>
          <cell r="AB2751">
            <v>3.5</v>
          </cell>
        </row>
        <row r="2752">
          <cell r="R2752">
            <v>11967021</v>
          </cell>
          <cell r="AB2752">
            <v>3.5</v>
          </cell>
        </row>
        <row r="2753">
          <cell r="R2753">
            <v>11969001</v>
          </cell>
          <cell r="AB2753">
            <v>1.5</v>
          </cell>
        </row>
        <row r="2754">
          <cell r="R2754">
            <v>11960031</v>
          </cell>
          <cell r="AB2754">
            <v>8</v>
          </cell>
        </row>
        <row r="2755">
          <cell r="R2755">
            <v>11967101</v>
          </cell>
          <cell r="AB2755">
            <v>3.5</v>
          </cell>
        </row>
        <row r="2756">
          <cell r="R2756">
            <v>11968001</v>
          </cell>
          <cell r="AB2756">
            <v>3</v>
          </cell>
        </row>
        <row r="2757">
          <cell r="R2757">
            <v>11967003</v>
          </cell>
          <cell r="AB2757">
            <v>4.5</v>
          </cell>
        </row>
        <row r="2758">
          <cell r="R2758">
            <v>11960020</v>
          </cell>
          <cell r="AB2758">
            <v>3.5</v>
          </cell>
        </row>
        <row r="2759">
          <cell r="R2759">
            <v>11970010</v>
          </cell>
          <cell r="AB2759">
            <v>5</v>
          </cell>
        </row>
        <row r="2760">
          <cell r="R2760">
            <v>11973026</v>
          </cell>
          <cell r="AB2760">
            <v>6.5</v>
          </cell>
        </row>
        <row r="2761">
          <cell r="R2761">
            <v>11921011</v>
          </cell>
          <cell r="AB2761">
            <v>1.5</v>
          </cell>
        </row>
        <row r="2762">
          <cell r="R2762">
            <v>11964053</v>
          </cell>
          <cell r="AB2762">
            <v>2.5</v>
          </cell>
        </row>
        <row r="2763">
          <cell r="R2763">
            <v>11975005</v>
          </cell>
          <cell r="AB2763">
            <v>2</v>
          </cell>
        </row>
        <row r="2764">
          <cell r="R2764">
            <v>11970100</v>
          </cell>
          <cell r="AB2764">
            <v>4</v>
          </cell>
        </row>
        <row r="2765">
          <cell r="R2765">
            <v>11975006</v>
          </cell>
          <cell r="AB2765">
            <v>6</v>
          </cell>
        </row>
        <row r="2766">
          <cell r="R2766">
            <v>11970002</v>
          </cell>
          <cell r="AB2766">
            <v>3</v>
          </cell>
        </row>
        <row r="2767">
          <cell r="R2767">
            <v>11971001</v>
          </cell>
          <cell r="AB2767">
            <v>3.5</v>
          </cell>
        </row>
        <row r="2768">
          <cell r="R2768">
            <v>11972006</v>
          </cell>
          <cell r="AB2768">
            <v>4.5</v>
          </cell>
        </row>
        <row r="2769">
          <cell r="R2769">
            <v>11967106</v>
          </cell>
          <cell r="AB2769">
            <v>1</v>
          </cell>
        </row>
        <row r="2770">
          <cell r="R2770">
            <v>11967032</v>
          </cell>
          <cell r="AB2770">
            <v>2.5</v>
          </cell>
        </row>
        <row r="2771">
          <cell r="R2771">
            <v>11960248</v>
          </cell>
          <cell r="AB2771">
            <v>2</v>
          </cell>
        </row>
        <row r="2772">
          <cell r="R2772">
            <v>11921010</v>
          </cell>
          <cell r="AB2772">
            <v>1.5</v>
          </cell>
        </row>
        <row r="2773">
          <cell r="R2773">
            <v>11960033</v>
          </cell>
          <cell r="AB2773">
            <v>10.5</v>
          </cell>
        </row>
        <row r="2774">
          <cell r="R2774">
            <v>11960047</v>
          </cell>
          <cell r="AB2774">
            <v>2</v>
          </cell>
        </row>
        <row r="2775">
          <cell r="R2775">
            <v>11966001</v>
          </cell>
          <cell r="AB2775">
            <v>1.5</v>
          </cell>
        </row>
        <row r="2776">
          <cell r="R2776">
            <v>11969019</v>
          </cell>
          <cell r="AB2776">
            <v>1.5</v>
          </cell>
        </row>
        <row r="2777">
          <cell r="R2777">
            <v>11960052</v>
          </cell>
          <cell r="AB2777">
            <v>2.5</v>
          </cell>
        </row>
        <row r="2778">
          <cell r="R2778">
            <v>11964045</v>
          </cell>
          <cell r="AB2778">
            <v>1</v>
          </cell>
        </row>
        <row r="2779">
          <cell r="R2779">
            <v>11970006</v>
          </cell>
          <cell r="AB2779">
            <v>6</v>
          </cell>
        </row>
        <row r="2780">
          <cell r="R2780">
            <v>11971032</v>
          </cell>
          <cell r="AB2780">
            <v>1.5</v>
          </cell>
        </row>
        <row r="2781">
          <cell r="R2781">
            <v>11962027</v>
          </cell>
          <cell r="AB2781">
            <v>2</v>
          </cell>
        </row>
        <row r="2782">
          <cell r="R2782">
            <v>11964027</v>
          </cell>
          <cell r="AB2782">
            <v>2.5</v>
          </cell>
        </row>
        <row r="2783">
          <cell r="R2783">
            <v>11964061</v>
          </cell>
          <cell r="AB2783">
            <v>1</v>
          </cell>
        </row>
        <row r="2784">
          <cell r="R2784">
            <v>12753217</v>
          </cell>
          <cell r="AB2784">
            <v>1.5</v>
          </cell>
        </row>
        <row r="2785">
          <cell r="R2785">
            <v>12711054</v>
          </cell>
          <cell r="AB2785">
            <v>1</v>
          </cell>
        </row>
        <row r="2786">
          <cell r="R2786">
            <v>12729049</v>
          </cell>
          <cell r="AB2786">
            <v>2</v>
          </cell>
        </row>
        <row r="2787">
          <cell r="R2787">
            <v>12753122</v>
          </cell>
          <cell r="AB2787">
            <v>2</v>
          </cell>
        </row>
        <row r="2788">
          <cell r="R2788">
            <v>12757074</v>
          </cell>
          <cell r="AB2788">
            <v>1.5</v>
          </cell>
        </row>
        <row r="2789">
          <cell r="R2789">
            <v>12753095</v>
          </cell>
          <cell r="AB2789">
            <v>9</v>
          </cell>
        </row>
        <row r="2790">
          <cell r="R2790">
            <v>12706004</v>
          </cell>
          <cell r="AB2790">
            <v>3.5</v>
          </cell>
        </row>
        <row r="2791">
          <cell r="R2791">
            <v>12758096</v>
          </cell>
          <cell r="AB2791">
            <v>2.5</v>
          </cell>
        </row>
        <row r="2792">
          <cell r="R2792">
            <v>12730313</v>
          </cell>
          <cell r="AB2792">
            <v>6</v>
          </cell>
        </row>
        <row r="2793">
          <cell r="R2793">
            <v>12713111</v>
          </cell>
          <cell r="AB2793">
            <v>3</v>
          </cell>
        </row>
        <row r="2794">
          <cell r="R2794">
            <v>12768003</v>
          </cell>
          <cell r="AB2794">
            <v>2</v>
          </cell>
        </row>
        <row r="2795">
          <cell r="R2795">
            <v>12742213</v>
          </cell>
          <cell r="AB2795">
            <v>2</v>
          </cell>
        </row>
        <row r="2796">
          <cell r="R2796">
            <v>12753190</v>
          </cell>
          <cell r="AB2796">
            <v>9.5</v>
          </cell>
        </row>
        <row r="2797">
          <cell r="R2797">
            <v>12757072</v>
          </cell>
          <cell r="AB2797">
            <v>3</v>
          </cell>
        </row>
        <row r="2798">
          <cell r="R2798">
            <v>12735006</v>
          </cell>
          <cell r="AB2798">
            <v>6</v>
          </cell>
        </row>
        <row r="2799">
          <cell r="R2799">
            <v>12742065</v>
          </cell>
          <cell r="AB2799">
            <v>4</v>
          </cell>
        </row>
        <row r="2800">
          <cell r="R2800">
            <v>12750053</v>
          </cell>
          <cell r="AB2800">
            <v>1.5</v>
          </cell>
        </row>
        <row r="2801">
          <cell r="R2801">
            <v>12735110</v>
          </cell>
          <cell r="AB2801">
            <v>2.5</v>
          </cell>
        </row>
        <row r="2802">
          <cell r="R2802">
            <v>12742165</v>
          </cell>
          <cell r="AB2802">
            <v>2.5</v>
          </cell>
        </row>
        <row r="2803">
          <cell r="R2803">
            <v>12742182</v>
          </cell>
          <cell r="AB2803">
            <v>13.5</v>
          </cell>
        </row>
        <row r="2804">
          <cell r="R2804">
            <v>12753210</v>
          </cell>
          <cell r="AB2804">
            <v>1</v>
          </cell>
        </row>
        <row r="2805">
          <cell r="R2805">
            <v>12708059</v>
          </cell>
          <cell r="AB2805">
            <v>1.5</v>
          </cell>
        </row>
        <row r="2806">
          <cell r="R2806">
            <v>12775017</v>
          </cell>
          <cell r="AB2806">
            <v>5</v>
          </cell>
        </row>
        <row r="2807">
          <cell r="R2807">
            <v>12742107</v>
          </cell>
          <cell r="AB2807">
            <v>2</v>
          </cell>
        </row>
        <row r="2808">
          <cell r="R2808">
            <v>12751057</v>
          </cell>
          <cell r="AB2808">
            <v>2.5</v>
          </cell>
        </row>
        <row r="2809">
          <cell r="R2809">
            <v>12750008</v>
          </cell>
          <cell r="AB2809">
            <v>2.5</v>
          </cell>
        </row>
        <row r="2810">
          <cell r="R2810">
            <v>12742021</v>
          </cell>
          <cell r="AB2810">
            <v>2.5</v>
          </cell>
        </row>
        <row r="2811">
          <cell r="R2811">
            <v>12750009</v>
          </cell>
          <cell r="AB2811">
            <v>8</v>
          </cell>
        </row>
        <row r="2812">
          <cell r="R2812">
            <v>12753181</v>
          </cell>
          <cell r="AB2812">
            <v>3</v>
          </cell>
        </row>
        <row r="2813">
          <cell r="R2813">
            <v>12750015</v>
          </cell>
          <cell r="AB2813">
            <v>3.5</v>
          </cell>
        </row>
        <row r="2814">
          <cell r="R2814">
            <v>12753067</v>
          </cell>
          <cell r="AB2814">
            <v>2.5</v>
          </cell>
        </row>
        <row r="2815">
          <cell r="R2815">
            <v>12753128</v>
          </cell>
          <cell r="AB2815">
            <v>2.5</v>
          </cell>
        </row>
        <row r="2816">
          <cell r="R2816">
            <v>12757018</v>
          </cell>
          <cell r="AB2816">
            <v>1.5</v>
          </cell>
        </row>
        <row r="2817">
          <cell r="R2817">
            <v>12757061</v>
          </cell>
          <cell r="AB2817">
            <v>4</v>
          </cell>
        </row>
        <row r="2818">
          <cell r="R2818">
            <v>12790044</v>
          </cell>
          <cell r="AB2818">
            <v>1.5</v>
          </cell>
        </row>
        <row r="2819">
          <cell r="R2819">
            <v>12742240</v>
          </cell>
          <cell r="AB2819">
            <v>2.5</v>
          </cell>
        </row>
        <row r="2820">
          <cell r="R2820">
            <v>12742123</v>
          </cell>
          <cell r="AB2820">
            <v>3</v>
          </cell>
        </row>
        <row r="2821">
          <cell r="R2821">
            <v>12735065</v>
          </cell>
          <cell r="AB2821">
            <v>3.5</v>
          </cell>
        </row>
        <row r="2822">
          <cell r="R2822">
            <v>12724214</v>
          </cell>
          <cell r="AB2822">
            <v>1</v>
          </cell>
        </row>
        <row r="2823">
          <cell r="R2823">
            <v>12730321</v>
          </cell>
          <cell r="AB2823">
            <v>4.5</v>
          </cell>
        </row>
        <row r="2824">
          <cell r="R2824">
            <v>12724148</v>
          </cell>
          <cell r="AB2824">
            <v>2.5</v>
          </cell>
        </row>
        <row r="2825">
          <cell r="R2825">
            <v>12726001</v>
          </cell>
          <cell r="AB2825">
            <v>3.5</v>
          </cell>
        </row>
        <row r="2826">
          <cell r="R2826">
            <v>12726014</v>
          </cell>
          <cell r="AB2826">
            <v>2.5</v>
          </cell>
        </row>
        <row r="2827">
          <cell r="R2827">
            <v>12726048</v>
          </cell>
          <cell r="AB2827">
            <v>3</v>
          </cell>
        </row>
        <row r="2828">
          <cell r="R2828">
            <v>12726056</v>
          </cell>
          <cell r="AB2828">
            <v>3.5</v>
          </cell>
        </row>
        <row r="2829">
          <cell r="R2829">
            <v>12729019</v>
          </cell>
          <cell r="AB2829">
            <v>2.5</v>
          </cell>
        </row>
        <row r="2830">
          <cell r="R2830">
            <v>12730014</v>
          </cell>
          <cell r="AB2830">
            <v>3.5</v>
          </cell>
        </row>
        <row r="2831">
          <cell r="R2831">
            <v>12730190</v>
          </cell>
          <cell r="AB2831">
            <v>4</v>
          </cell>
        </row>
        <row r="2832">
          <cell r="R2832">
            <v>12730268</v>
          </cell>
          <cell r="AB2832">
            <v>1.5</v>
          </cell>
        </row>
        <row r="2833">
          <cell r="R2833">
            <v>12724240</v>
          </cell>
          <cell r="AB2833">
            <v>1.5</v>
          </cell>
        </row>
        <row r="2834">
          <cell r="R2834">
            <v>12730361</v>
          </cell>
          <cell r="AB2834">
            <v>3</v>
          </cell>
        </row>
        <row r="2835">
          <cell r="R2835">
            <v>12751023</v>
          </cell>
          <cell r="AB2835">
            <v>3</v>
          </cell>
        </row>
        <row r="2836">
          <cell r="R2836">
            <v>12753094</v>
          </cell>
          <cell r="AB2836">
            <v>2.5</v>
          </cell>
        </row>
        <row r="2837">
          <cell r="R2837">
            <v>12790008</v>
          </cell>
          <cell r="AB2837">
            <v>4.5</v>
          </cell>
        </row>
        <row r="2838">
          <cell r="R2838">
            <v>12790054</v>
          </cell>
          <cell r="AB2838">
            <v>12.5</v>
          </cell>
        </row>
        <row r="2839">
          <cell r="R2839">
            <v>12742207</v>
          </cell>
          <cell r="AB2839">
            <v>3</v>
          </cell>
        </row>
        <row r="2840">
          <cell r="R2840">
            <v>12742101</v>
          </cell>
          <cell r="AB2840">
            <v>4.5</v>
          </cell>
        </row>
        <row r="2841">
          <cell r="R2841">
            <v>12768030</v>
          </cell>
          <cell r="AB2841">
            <v>3.5</v>
          </cell>
        </row>
        <row r="2842">
          <cell r="R2842">
            <v>12768053</v>
          </cell>
          <cell r="AB2842">
            <v>1.5</v>
          </cell>
        </row>
        <row r="2843">
          <cell r="R2843">
            <v>12768109</v>
          </cell>
          <cell r="AB2843">
            <v>1.5</v>
          </cell>
        </row>
        <row r="2844">
          <cell r="R2844">
            <v>12768111</v>
          </cell>
          <cell r="AB2844">
            <v>2</v>
          </cell>
        </row>
        <row r="2845">
          <cell r="R2845">
            <v>12768058</v>
          </cell>
          <cell r="AB2845">
            <v>1.5</v>
          </cell>
        </row>
        <row r="2846">
          <cell r="R2846">
            <v>12757099</v>
          </cell>
          <cell r="AB2846">
            <v>2.5</v>
          </cell>
        </row>
        <row r="2847">
          <cell r="R2847">
            <v>12753049</v>
          </cell>
          <cell r="AB2847">
            <v>1.5</v>
          </cell>
        </row>
        <row r="2848">
          <cell r="R2848">
            <v>12753143</v>
          </cell>
          <cell r="AB2848">
            <v>1.5</v>
          </cell>
        </row>
        <row r="2849">
          <cell r="R2849">
            <v>12757104</v>
          </cell>
          <cell r="AB2849">
            <v>1.5</v>
          </cell>
        </row>
        <row r="2850">
          <cell r="R2850">
            <v>12790021</v>
          </cell>
          <cell r="AB2850">
            <v>3</v>
          </cell>
        </row>
        <row r="2851">
          <cell r="R2851">
            <v>12790052</v>
          </cell>
          <cell r="AB2851">
            <v>1.5</v>
          </cell>
        </row>
        <row r="2852">
          <cell r="R2852">
            <v>12714006</v>
          </cell>
          <cell r="AB2852">
            <v>2.5</v>
          </cell>
        </row>
        <row r="2853">
          <cell r="R2853">
            <v>12724216</v>
          </cell>
          <cell r="AB2853">
            <v>1.5</v>
          </cell>
        </row>
        <row r="2854">
          <cell r="R2854">
            <v>12735056</v>
          </cell>
          <cell r="AB2854">
            <v>1.5</v>
          </cell>
        </row>
        <row r="2855">
          <cell r="R2855">
            <v>12753018</v>
          </cell>
          <cell r="AB2855">
            <v>1.5</v>
          </cell>
        </row>
        <row r="2856">
          <cell r="R2856">
            <v>12753045</v>
          </cell>
          <cell r="AB2856">
            <v>1</v>
          </cell>
        </row>
        <row r="2857">
          <cell r="R2857">
            <v>12753061</v>
          </cell>
          <cell r="AB2857">
            <v>1</v>
          </cell>
        </row>
        <row r="2858">
          <cell r="R2858">
            <v>12753099</v>
          </cell>
          <cell r="AB2858">
            <v>1.5</v>
          </cell>
        </row>
        <row r="2859">
          <cell r="R2859">
            <v>12726022</v>
          </cell>
          <cell r="AB2859">
            <v>1</v>
          </cell>
        </row>
        <row r="2860">
          <cell r="R2860">
            <v>12729003</v>
          </cell>
          <cell r="AB2860">
            <v>2.5</v>
          </cell>
        </row>
        <row r="2861">
          <cell r="R2861">
            <v>12729005</v>
          </cell>
          <cell r="AB2861">
            <v>1.5</v>
          </cell>
        </row>
        <row r="2862">
          <cell r="R2862">
            <v>12730196</v>
          </cell>
          <cell r="AB2862">
            <v>4.5</v>
          </cell>
        </row>
        <row r="2863">
          <cell r="R2863">
            <v>12730221</v>
          </cell>
          <cell r="AB2863">
            <v>4.5</v>
          </cell>
        </row>
        <row r="2864">
          <cell r="R2864">
            <v>12730331</v>
          </cell>
          <cell r="AB2864">
            <v>2.5</v>
          </cell>
        </row>
        <row r="2865">
          <cell r="R2865">
            <v>12724011</v>
          </cell>
          <cell r="AB2865">
            <v>2</v>
          </cell>
        </row>
        <row r="2866">
          <cell r="R2866">
            <v>12724037</v>
          </cell>
          <cell r="AB2866">
            <v>1.5</v>
          </cell>
        </row>
        <row r="2867">
          <cell r="R2867">
            <v>12724057</v>
          </cell>
          <cell r="AB2867">
            <v>1.5</v>
          </cell>
        </row>
        <row r="2868">
          <cell r="R2868">
            <v>12724102</v>
          </cell>
          <cell r="AB2868">
            <v>2.5</v>
          </cell>
        </row>
        <row r="2869">
          <cell r="R2869">
            <v>12724110</v>
          </cell>
          <cell r="AB2869">
            <v>3.5</v>
          </cell>
        </row>
        <row r="2870">
          <cell r="R2870">
            <v>12724139</v>
          </cell>
          <cell r="AB2870">
            <v>2.5</v>
          </cell>
        </row>
        <row r="2871">
          <cell r="R2871">
            <v>12724211</v>
          </cell>
          <cell r="AB2871">
            <v>1.5</v>
          </cell>
        </row>
        <row r="2872">
          <cell r="R2872">
            <v>12725043</v>
          </cell>
          <cell r="AB2872">
            <v>2</v>
          </cell>
        </row>
        <row r="2873">
          <cell r="R2873">
            <v>12725052</v>
          </cell>
          <cell r="AB2873">
            <v>4.5</v>
          </cell>
        </row>
        <row r="2874">
          <cell r="R2874">
            <v>12725096</v>
          </cell>
          <cell r="AB2874">
            <v>3</v>
          </cell>
        </row>
        <row r="2875">
          <cell r="R2875">
            <v>12726004</v>
          </cell>
          <cell r="AB2875">
            <v>1.5</v>
          </cell>
        </row>
        <row r="2876">
          <cell r="R2876">
            <v>12726068</v>
          </cell>
          <cell r="AB2876">
            <v>2.5</v>
          </cell>
        </row>
        <row r="2877">
          <cell r="R2877">
            <v>12727002</v>
          </cell>
          <cell r="AB2877">
            <v>2.5</v>
          </cell>
        </row>
        <row r="2878">
          <cell r="R2878">
            <v>12729071</v>
          </cell>
          <cell r="AB2878">
            <v>1.5</v>
          </cell>
        </row>
        <row r="2879">
          <cell r="R2879">
            <v>12730049</v>
          </cell>
          <cell r="AB2879">
            <v>2.5</v>
          </cell>
        </row>
        <row r="2880">
          <cell r="R2880">
            <v>12730071</v>
          </cell>
          <cell r="AB2880">
            <v>2</v>
          </cell>
        </row>
        <row r="2881">
          <cell r="R2881">
            <v>12730184</v>
          </cell>
          <cell r="AB2881">
            <v>1.5</v>
          </cell>
        </row>
        <row r="2882">
          <cell r="R2882">
            <v>12730375</v>
          </cell>
          <cell r="AB2882">
            <v>2.5</v>
          </cell>
        </row>
        <row r="2883">
          <cell r="R2883">
            <v>12724185</v>
          </cell>
          <cell r="AB2883">
            <v>1.5</v>
          </cell>
        </row>
        <row r="2884">
          <cell r="R2884">
            <v>12726033</v>
          </cell>
          <cell r="AB2884">
            <v>2.5</v>
          </cell>
        </row>
        <row r="2885">
          <cell r="R2885">
            <v>12729030</v>
          </cell>
          <cell r="AB2885">
            <v>2</v>
          </cell>
        </row>
        <row r="2886">
          <cell r="R2886">
            <v>12741040</v>
          </cell>
          <cell r="AB2886">
            <v>1.5</v>
          </cell>
        </row>
        <row r="2887">
          <cell r="R2887">
            <v>12714114</v>
          </cell>
          <cell r="AB2887">
            <v>1.5</v>
          </cell>
        </row>
        <row r="2888">
          <cell r="R2888">
            <v>12742116</v>
          </cell>
          <cell r="AB2888">
            <v>2</v>
          </cell>
        </row>
        <row r="2889">
          <cell r="R2889">
            <v>12751043</v>
          </cell>
          <cell r="AB2889">
            <v>1.5</v>
          </cell>
        </row>
        <row r="2890">
          <cell r="R2890">
            <v>12753199</v>
          </cell>
          <cell r="AB2890">
            <v>2</v>
          </cell>
        </row>
        <row r="2891">
          <cell r="R2891">
            <v>12757019</v>
          </cell>
          <cell r="AB2891">
            <v>3</v>
          </cell>
        </row>
        <row r="2892">
          <cell r="R2892">
            <v>12757055</v>
          </cell>
          <cell r="AB2892">
            <v>2.5</v>
          </cell>
        </row>
        <row r="2893">
          <cell r="R2893">
            <v>12713003</v>
          </cell>
          <cell r="AB2893">
            <v>1</v>
          </cell>
        </row>
        <row r="2894">
          <cell r="R2894">
            <v>12713020</v>
          </cell>
          <cell r="AB2894">
            <v>2.5</v>
          </cell>
        </row>
        <row r="2895">
          <cell r="R2895">
            <v>12713029</v>
          </cell>
          <cell r="AB2895">
            <v>1.5</v>
          </cell>
        </row>
        <row r="2896">
          <cell r="R2896">
            <v>12742072</v>
          </cell>
          <cell r="AB2896">
            <v>1.5</v>
          </cell>
        </row>
        <row r="2897">
          <cell r="R2897">
            <v>12742096</v>
          </cell>
          <cell r="AB2897">
            <v>1.5</v>
          </cell>
        </row>
        <row r="2898">
          <cell r="R2898">
            <v>12742111</v>
          </cell>
          <cell r="AB2898">
            <v>2.5</v>
          </cell>
        </row>
        <row r="2899">
          <cell r="R2899">
            <v>12742121</v>
          </cell>
          <cell r="AB2899">
            <v>1.5</v>
          </cell>
        </row>
        <row r="2900">
          <cell r="R2900">
            <v>12742181</v>
          </cell>
          <cell r="AB2900">
            <v>1.5</v>
          </cell>
        </row>
        <row r="2901">
          <cell r="R2901">
            <v>12742198</v>
          </cell>
          <cell r="AB2901">
            <v>1.5</v>
          </cell>
        </row>
        <row r="2902">
          <cell r="R2902">
            <v>12742248</v>
          </cell>
          <cell r="AB2902">
            <v>1.5</v>
          </cell>
        </row>
        <row r="2903">
          <cell r="R2903">
            <v>12750010</v>
          </cell>
          <cell r="AB2903">
            <v>3.5</v>
          </cell>
        </row>
        <row r="2904">
          <cell r="R2904">
            <v>12750055</v>
          </cell>
          <cell r="AB2904">
            <v>3</v>
          </cell>
        </row>
        <row r="2905">
          <cell r="R2905">
            <v>12751140</v>
          </cell>
          <cell r="AB2905">
            <v>1.5</v>
          </cell>
        </row>
        <row r="2906">
          <cell r="R2906">
            <v>12753231</v>
          </cell>
          <cell r="AB2906">
            <v>1.5</v>
          </cell>
        </row>
        <row r="2907">
          <cell r="R2907">
            <v>12757005</v>
          </cell>
          <cell r="AB2907">
            <v>1.5</v>
          </cell>
        </row>
        <row r="2908">
          <cell r="R2908">
            <v>12757039</v>
          </cell>
          <cell r="AB2908">
            <v>1</v>
          </cell>
        </row>
        <row r="2909">
          <cell r="R2909">
            <v>12757107</v>
          </cell>
          <cell r="AB2909">
            <v>1.5</v>
          </cell>
        </row>
        <row r="2910">
          <cell r="R2910">
            <v>12770016</v>
          </cell>
          <cell r="AB2910">
            <v>2.5</v>
          </cell>
        </row>
        <row r="2911">
          <cell r="R2911">
            <v>12790011</v>
          </cell>
          <cell r="AB2911">
            <v>1.5</v>
          </cell>
        </row>
        <row r="2912">
          <cell r="R2912">
            <v>12735054</v>
          </cell>
          <cell r="AB2912">
            <v>2.5</v>
          </cell>
        </row>
        <row r="2913">
          <cell r="R2913">
            <v>12753030</v>
          </cell>
          <cell r="AB2913">
            <v>1</v>
          </cell>
        </row>
        <row r="2914">
          <cell r="R2914">
            <v>12753193</v>
          </cell>
          <cell r="AB2914">
            <v>2.5</v>
          </cell>
        </row>
        <row r="2915">
          <cell r="R2915">
            <v>12736006</v>
          </cell>
          <cell r="AB2915">
            <v>1.5</v>
          </cell>
        </row>
        <row r="2916">
          <cell r="R2916">
            <v>12701062</v>
          </cell>
          <cell r="AB2916">
            <v>7</v>
          </cell>
        </row>
        <row r="2917">
          <cell r="R2917">
            <v>12704003</v>
          </cell>
          <cell r="AB2917">
            <v>4</v>
          </cell>
        </row>
        <row r="2918">
          <cell r="R2918">
            <v>12704009</v>
          </cell>
          <cell r="AB2918">
            <v>3</v>
          </cell>
        </row>
        <row r="2919">
          <cell r="R2919">
            <v>12720031</v>
          </cell>
          <cell r="AB2919">
            <v>2</v>
          </cell>
        </row>
        <row r="2920">
          <cell r="R2920">
            <v>12736026</v>
          </cell>
          <cell r="AB2920">
            <v>5.5</v>
          </cell>
        </row>
        <row r="2921">
          <cell r="R2921">
            <v>12737081</v>
          </cell>
          <cell r="AB2921">
            <v>4.5</v>
          </cell>
        </row>
        <row r="2922">
          <cell r="R2922">
            <v>12703010</v>
          </cell>
          <cell r="AB2922">
            <v>2.5</v>
          </cell>
        </row>
        <row r="2923">
          <cell r="R2923">
            <v>12707020</v>
          </cell>
          <cell r="AB2923">
            <v>3.5</v>
          </cell>
        </row>
        <row r="2924">
          <cell r="R2924">
            <v>12707071</v>
          </cell>
          <cell r="AB2924">
            <v>2.5</v>
          </cell>
        </row>
        <row r="2925">
          <cell r="R2925">
            <v>12711003</v>
          </cell>
          <cell r="AB2925">
            <v>3</v>
          </cell>
        </row>
        <row r="2926">
          <cell r="R2926">
            <v>12718064</v>
          </cell>
          <cell r="AB2926">
            <v>1</v>
          </cell>
        </row>
        <row r="2927">
          <cell r="R2927">
            <v>12720012</v>
          </cell>
          <cell r="AB2927">
            <v>1.5</v>
          </cell>
        </row>
        <row r="2928">
          <cell r="R2928">
            <v>12722014</v>
          </cell>
          <cell r="AB2928">
            <v>1.5</v>
          </cell>
        </row>
        <row r="2929">
          <cell r="R2929">
            <v>12761001</v>
          </cell>
          <cell r="AB2929">
            <v>8</v>
          </cell>
        </row>
        <row r="2930">
          <cell r="R2930">
            <v>12756192</v>
          </cell>
          <cell r="AB2930">
            <v>7</v>
          </cell>
        </row>
        <row r="2931">
          <cell r="R2931">
            <v>12722027</v>
          </cell>
          <cell r="AB2931">
            <v>0.5</v>
          </cell>
        </row>
        <row r="2932">
          <cell r="R2932">
            <v>12708003</v>
          </cell>
          <cell r="AB2932">
            <v>2.5</v>
          </cell>
        </row>
        <row r="2933">
          <cell r="R2933">
            <v>12702066</v>
          </cell>
          <cell r="AB2933">
            <v>4</v>
          </cell>
        </row>
        <row r="2934">
          <cell r="R2934">
            <v>12719112</v>
          </cell>
          <cell r="AB2934">
            <v>2.5</v>
          </cell>
        </row>
        <row r="2935">
          <cell r="R2935">
            <v>12736005</v>
          </cell>
          <cell r="AB2935">
            <v>3.5</v>
          </cell>
        </row>
        <row r="2936">
          <cell r="R2936">
            <v>12737059</v>
          </cell>
          <cell r="AB2936">
            <v>3</v>
          </cell>
        </row>
        <row r="2937">
          <cell r="R2937">
            <v>12736019</v>
          </cell>
          <cell r="AB2937">
            <v>4.5</v>
          </cell>
        </row>
        <row r="2938">
          <cell r="R2938">
            <v>12722069</v>
          </cell>
          <cell r="AB2938">
            <v>1.5</v>
          </cell>
        </row>
        <row r="2939">
          <cell r="R2939">
            <v>12721035</v>
          </cell>
          <cell r="AB2939">
            <v>3.5</v>
          </cell>
        </row>
        <row r="2940">
          <cell r="R2940">
            <v>12743029</v>
          </cell>
          <cell r="AB2940">
            <v>7.5</v>
          </cell>
        </row>
        <row r="2941">
          <cell r="R2941">
            <v>12743053</v>
          </cell>
          <cell r="AB2941">
            <v>3.5</v>
          </cell>
        </row>
        <row r="2942">
          <cell r="R2942">
            <v>12743111</v>
          </cell>
          <cell r="AB2942">
            <v>2</v>
          </cell>
        </row>
        <row r="2943">
          <cell r="R2943">
            <v>12738076</v>
          </cell>
          <cell r="AB2943">
            <v>4.5</v>
          </cell>
        </row>
        <row r="2944">
          <cell r="R2944">
            <v>12769005</v>
          </cell>
          <cell r="AB2944">
            <v>2.5</v>
          </cell>
        </row>
        <row r="2945">
          <cell r="R2945">
            <v>12782018</v>
          </cell>
          <cell r="AB2945">
            <v>1.5</v>
          </cell>
        </row>
        <row r="2946">
          <cell r="R2946">
            <v>12701050</v>
          </cell>
          <cell r="AB2946">
            <v>2.5</v>
          </cell>
        </row>
        <row r="2947">
          <cell r="R2947">
            <v>12757081</v>
          </cell>
          <cell r="AB2947">
            <v>2</v>
          </cell>
        </row>
        <row r="2948">
          <cell r="R2948">
            <v>12709011</v>
          </cell>
          <cell r="AB2948">
            <v>1.5</v>
          </cell>
        </row>
        <row r="2949">
          <cell r="R2949">
            <v>12702119</v>
          </cell>
          <cell r="AB2949">
            <v>2.5</v>
          </cell>
        </row>
        <row r="2950">
          <cell r="R2950">
            <v>12763010</v>
          </cell>
          <cell r="AB2950">
            <v>1.5</v>
          </cell>
        </row>
        <row r="2951">
          <cell r="R2951">
            <v>12761061</v>
          </cell>
          <cell r="AB2951">
            <v>1.5</v>
          </cell>
        </row>
        <row r="2952">
          <cell r="R2952">
            <v>12743207</v>
          </cell>
          <cell r="AB2952">
            <v>3.5</v>
          </cell>
        </row>
        <row r="2953">
          <cell r="R2953">
            <v>12758102</v>
          </cell>
          <cell r="AB2953">
            <v>6</v>
          </cell>
        </row>
        <row r="2954">
          <cell r="R2954">
            <v>12715035</v>
          </cell>
          <cell r="AB2954">
            <v>3.5</v>
          </cell>
        </row>
        <row r="2955">
          <cell r="R2955">
            <v>12716218</v>
          </cell>
          <cell r="AB2955">
            <v>3.5</v>
          </cell>
        </row>
        <row r="2956">
          <cell r="R2956">
            <v>12721196</v>
          </cell>
          <cell r="AB2956">
            <v>3</v>
          </cell>
        </row>
        <row r="2957">
          <cell r="R2957">
            <v>12738023</v>
          </cell>
          <cell r="AB2957">
            <v>2</v>
          </cell>
        </row>
        <row r="2958">
          <cell r="R2958">
            <v>12743203</v>
          </cell>
          <cell r="AB2958">
            <v>3.5</v>
          </cell>
        </row>
        <row r="2959">
          <cell r="R2959">
            <v>12758094</v>
          </cell>
          <cell r="AB2959">
            <v>3</v>
          </cell>
        </row>
        <row r="2960">
          <cell r="R2960">
            <v>12743400</v>
          </cell>
          <cell r="AB2960">
            <v>2.5</v>
          </cell>
        </row>
        <row r="2961">
          <cell r="R2961">
            <v>12721213</v>
          </cell>
          <cell r="AB2961">
            <v>5</v>
          </cell>
        </row>
        <row r="2962">
          <cell r="R2962">
            <v>12758014</v>
          </cell>
          <cell r="AB2962">
            <v>2</v>
          </cell>
        </row>
        <row r="2963">
          <cell r="R2963">
            <v>12702057</v>
          </cell>
          <cell r="AB2963">
            <v>4</v>
          </cell>
        </row>
        <row r="2964">
          <cell r="R2964">
            <v>12710014</v>
          </cell>
          <cell r="AB2964">
            <v>2</v>
          </cell>
        </row>
        <row r="2965">
          <cell r="R2965">
            <v>12703023</v>
          </cell>
          <cell r="AB2965">
            <v>2</v>
          </cell>
        </row>
        <row r="2966">
          <cell r="R2966">
            <v>12703075</v>
          </cell>
          <cell r="AB2966">
            <v>3</v>
          </cell>
        </row>
        <row r="2967">
          <cell r="R2967">
            <v>12706044</v>
          </cell>
          <cell r="AB2967">
            <v>2.5</v>
          </cell>
        </row>
        <row r="2968">
          <cell r="R2968">
            <v>12708001</v>
          </cell>
          <cell r="AB2968">
            <v>4.5</v>
          </cell>
        </row>
        <row r="2969">
          <cell r="R2969">
            <v>12712029</v>
          </cell>
          <cell r="AB2969">
            <v>1.5</v>
          </cell>
        </row>
        <row r="2970">
          <cell r="R2970">
            <v>12719025</v>
          </cell>
          <cell r="AB2970">
            <v>4</v>
          </cell>
        </row>
        <row r="2971">
          <cell r="R2971">
            <v>12719063</v>
          </cell>
          <cell r="AB2971">
            <v>4</v>
          </cell>
        </row>
        <row r="2972">
          <cell r="R2972">
            <v>12720011</v>
          </cell>
          <cell r="AB2972">
            <v>1.5</v>
          </cell>
        </row>
        <row r="2973">
          <cell r="R2973">
            <v>12720021</v>
          </cell>
          <cell r="AB2973">
            <v>2</v>
          </cell>
        </row>
        <row r="2974">
          <cell r="R2974">
            <v>12722016</v>
          </cell>
          <cell r="AB2974">
            <v>3</v>
          </cell>
        </row>
        <row r="2975">
          <cell r="R2975">
            <v>12737021</v>
          </cell>
          <cell r="AB2975">
            <v>0.5</v>
          </cell>
        </row>
        <row r="2976">
          <cell r="R2976">
            <v>12703085</v>
          </cell>
          <cell r="AB2976">
            <v>2.5</v>
          </cell>
        </row>
        <row r="2977">
          <cell r="R2977">
            <v>12707022</v>
          </cell>
          <cell r="AB2977">
            <v>1.5</v>
          </cell>
        </row>
        <row r="2978">
          <cell r="R2978">
            <v>12707050</v>
          </cell>
          <cell r="AB2978">
            <v>2</v>
          </cell>
        </row>
        <row r="2979">
          <cell r="R2979">
            <v>12718017</v>
          </cell>
          <cell r="AB2979">
            <v>1</v>
          </cell>
        </row>
        <row r="2980">
          <cell r="R2980">
            <v>12720182</v>
          </cell>
          <cell r="AB2980">
            <v>1</v>
          </cell>
        </row>
        <row r="2981">
          <cell r="R2981">
            <v>12736072</v>
          </cell>
          <cell r="AB2981">
            <v>2.5</v>
          </cell>
        </row>
        <row r="2982">
          <cell r="R2982">
            <v>12716144</v>
          </cell>
          <cell r="AB2982">
            <v>3.5</v>
          </cell>
        </row>
        <row r="2983">
          <cell r="R2983">
            <v>12716188</v>
          </cell>
          <cell r="AB2983">
            <v>3.5</v>
          </cell>
        </row>
        <row r="2984">
          <cell r="R2984">
            <v>12738041</v>
          </cell>
          <cell r="AB2984">
            <v>2</v>
          </cell>
        </row>
        <row r="2985">
          <cell r="R2985">
            <v>12743174</v>
          </cell>
          <cell r="AB2985">
            <v>2</v>
          </cell>
        </row>
        <row r="2986">
          <cell r="R2986">
            <v>12743204</v>
          </cell>
          <cell r="AB2986">
            <v>3.5</v>
          </cell>
        </row>
        <row r="2987">
          <cell r="R2987">
            <v>12743214</v>
          </cell>
          <cell r="AB2987">
            <v>3</v>
          </cell>
        </row>
        <row r="2988">
          <cell r="R2988">
            <v>12758022</v>
          </cell>
          <cell r="AB2988">
            <v>3.5</v>
          </cell>
        </row>
        <row r="2989">
          <cell r="R2989">
            <v>12758052</v>
          </cell>
          <cell r="AB2989">
            <v>3</v>
          </cell>
        </row>
        <row r="2990">
          <cell r="R2990">
            <v>12769026</v>
          </cell>
          <cell r="AB2990">
            <v>3.5</v>
          </cell>
        </row>
        <row r="2991">
          <cell r="R2991">
            <v>12716120</v>
          </cell>
          <cell r="AB2991">
            <v>2.5</v>
          </cell>
        </row>
        <row r="2992">
          <cell r="R2992">
            <v>12716125</v>
          </cell>
          <cell r="AB2992">
            <v>2.5</v>
          </cell>
        </row>
        <row r="2993">
          <cell r="R2993">
            <v>12716149</v>
          </cell>
          <cell r="AB2993">
            <v>4</v>
          </cell>
        </row>
        <row r="2994">
          <cell r="R2994">
            <v>12716214</v>
          </cell>
          <cell r="AB2994">
            <v>1.5</v>
          </cell>
        </row>
        <row r="2995">
          <cell r="R2995">
            <v>12743064</v>
          </cell>
          <cell r="AB2995">
            <v>2</v>
          </cell>
        </row>
        <row r="2996">
          <cell r="R2996">
            <v>12743361</v>
          </cell>
          <cell r="AB2996">
            <v>4</v>
          </cell>
        </row>
        <row r="2997">
          <cell r="R2997">
            <v>12743412</v>
          </cell>
          <cell r="AB2997">
            <v>2.5</v>
          </cell>
        </row>
        <row r="2998">
          <cell r="R2998">
            <v>12743464</v>
          </cell>
          <cell r="AB2998">
            <v>1.5</v>
          </cell>
        </row>
        <row r="2999">
          <cell r="R2999">
            <v>12758020</v>
          </cell>
          <cell r="AB2999">
            <v>4</v>
          </cell>
        </row>
        <row r="3000">
          <cell r="R3000">
            <v>12758021</v>
          </cell>
          <cell r="AB3000">
            <v>4</v>
          </cell>
        </row>
        <row r="3001">
          <cell r="R3001">
            <v>12758100</v>
          </cell>
          <cell r="AB3001">
            <v>2.5</v>
          </cell>
        </row>
        <row r="3002">
          <cell r="R3002">
            <v>12758118</v>
          </cell>
          <cell r="AB3002">
            <v>1.5</v>
          </cell>
        </row>
        <row r="3003">
          <cell r="R3003">
            <v>12715018</v>
          </cell>
          <cell r="AB3003">
            <v>1</v>
          </cell>
        </row>
        <row r="3004">
          <cell r="R3004">
            <v>12716121</v>
          </cell>
          <cell r="AB3004">
            <v>1.5</v>
          </cell>
        </row>
        <row r="3005">
          <cell r="R3005">
            <v>12738052</v>
          </cell>
          <cell r="AB3005">
            <v>2</v>
          </cell>
        </row>
        <row r="3006">
          <cell r="R3006">
            <v>12743226</v>
          </cell>
          <cell r="AB3006">
            <v>2.5</v>
          </cell>
        </row>
        <row r="3007">
          <cell r="R3007">
            <v>12743419</v>
          </cell>
          <cell r="AB3007">
            <v>3</v>
          </cell>
        </row>
        <row r="3008">
          <cell r="R3008">
            <v>12758009</v>
          </cell>
          <cell r="AB3008">
            <v>2.5</v>
          </cell>
        </row>
        <row r="3009">
          <cell r="R3009">
            <v>12740001</v>
          </cell>
          <cell r="AB3009">
            <v>1.5</v>
          </cell>
        </row>
        <row r="3010">
          <cell r="R3010">
            <v>12774022</v>
          </cell>
          <cell r="AB3010">
            <v>1</v>
          </cell>
        </row>
        <row r="3011">
          <cell r="R3011">
            <v>12740410</v>
          </cell>
          <cell r="AB3011">
            <v>3</v>
          </cell>
        </row>
        <row r="3012">
          <cell r="R3012">
            <v>12740565</v>
          </cell>
          <cell r="AB3012">
            <v>1.5</v>
          </cell>
        </row>
        <row r="3013">
          <cell r="R3013">
            <v>12762055</v>
          </cell>
          <cell r="AB3013">
            <v>3</v>
          </cell>
        </row>
        <row r="3014">
          <cell r="R3014">
            <v>12774033</v>
          </cell>
          <cell r="AB3014">
            <v>1.5</v>
          </cell>
        </row>
        <row r="3015">
          <cell r="R3015">
            <v>12740560</v>
          </cell>
          <cell r="AB3015">
            <v>1.5</v>
          </cell>
        </row>
        <row r="3016">
          <cell r="R3016">
            <v>12752062</v>
          </cell>
          <cell r="AB3016">
            <v>2.5</v>
          </cell>
        </row>
        <row r="3017">
          <cell r="R3017">
            <v>12760052</v>
          </cell>
          <cell r="AB3017">
            <v>4.5</v>
          </cell>
        </row>
        <row r="3018">
          <cell r="R3018">
            <v>12762048</v>
          </cell>
          <cell r="AB3018">
            <v>1.5</v>
          </cell>
        </row>
        <row r="3019">
          <cell r="R3019">
            <v>12774073</v>
          </cell>
          <cell r="AB3019">
            <v>4</v>
          </cell>
        </row>
        <row r="3020">
          <cell r="R3020">
            <v>12760063</v>
          </cell>
          <cell r="AB3020">
            <v>1.5</v>
          </cell>
        </row>
        <row r="3021">
          <cell r="R3021">
            <v>12744043</v>
          </cell>
          <cell r="AB3021">
            <v>2</v>
          </cell>
        </row>
        <row r="3022">
          <cell r="R3022">
            <v>12744075</v>
          </cell>
          <cell r="AB3022">
            <v>1</v>
          </cell>
        </row>
        <row r="3023">
          <cell r="R3023">
            <v>12744033</v>
          </cell>
          <cell r="AB3023">
            <v>4</v>
          </cell>
        </row>
        <row r="3024">
          <cell r="R3024">
            <v>12744063</v>
          </cell>
          <cell r="AB3024">
            <v>5</v>
          </cell>
        </row>
        <row r="3025">
          <cell r="R3025">
            <v>12760064</v>
          </cell>
          <cell r="AB3025">
            <v>3.5</v>
          </cell>
        </row>
        <row r="3026">
          <cell r="R3026">
            <v>12762006</v>
          </cell>
          <cell r="AB3026">
            <v>5</v>
          </cell>
        </row>
        <row r="3027">
          <cell r="R3027">
            <v>12774032</v>
          </cell>
          <cell r="AB3027">
            <v>4.5</v>
          </cell>
        </row>
        <row r="3028">
          <cell r="R3028">
            <v>12774051</v>
          </cell>
          <cell r="AB3028">
            <v>4.5</v>
          </cell>
        </row>
        <row r="3029">
          <cell r="R3029">
            <v>12794022</v>
          </cell>
          <cell r="AB3029">
            <v>5.5</v>
          </cell>
        </row>
        <row r="3030">
          <cell r="R3030">
            <v>12740554</v>
          </cell>
          <cell r="AB3030">
            <v>1.5</v>
          </cell>
        </row>
        <row r="3031">
          <cell r="R3031">
            <v>12765027</v>
          </cell>
          <cell r="AB3031">
            <v>2</v>
          </cell>
        </row>
        <row r="3032">
          <cell r="R3032">
            <v>12740133</v>
          </cell>
          <cell r="AB3032">
            <v>5</v>
          </cell>
        </row>
        <row r="3033">
          <cell r="R3033">
            <v>12740360</v>
          </cell>
          <cell r="AB3033">
            <v>4.5</v>
          </cell>
        </row>
        <row r="3034">
          <cell r="R3034">
            <v>12754048</v>
          </cell>
          <cell r="AB3034">
            <v>2.5</v>
          </cell>
        </row>
        <row r="3035">
          <cell r="R3035">
            <v>12759010</v>
          </cell>
          <cell r="AB3035">
            <v>7</v>
          </cell>
        </row>
        <row r="3036">
          <cell r="R3036">
            <v>12759052</v>
          </cell>
          <cell r="AB3036">
            <v>2</v>
          </cell>
        </row>
        <row r="3037">
          <cell r="R3037">
            <v>12740290</v>
          </cell>
          <cell r="AB3037">
            <v>5</v>
          </cell>
        </row>
        <row r="3038">
          <cell r="R3038">
            <v>12741069</v>
          </cell>
          <cell r="AB3038">
            <v>2.5</v>
          </cell>
        </row>
        <row r="3039">
          <cell r="R3039">
            <v>12744065</v>
          </cell>
          <cell r="AB3039">
            <v>4.5</v>
          </cell>
        </row>
        <row r="3040">
          <cell r="R3040">
            <v>12760047</v>
          </cell>
          <cell r="AB3040">
            <v>5.5</v>
          </cell>
        </row>
        <row r="3041">
          <cell r="R3041">
            <v>12762020</v>
          </cell>
          <cell r="AB3041">
            <v>2.5</v>
          </cell>
        </row>
        <row r="3042">
          <cell r="R3042">
            <v>12773014</v>
          </cell>
          <cell r="AB3042">
            <v>4</v>
          </cell>
        </row>
        <row r="3043">
          <cell r="R3043">
            <v>12765003</v>
          </cell>
          <cell r="AB3043">
            <v>1</v>
          </cell>
        </row>
        <row r="3044">
          <cell r="R3044">
            <v>12774019</v>
          </cell>
          <cell r="AB3044">
            <v>4</v>
          </cell>
        </row>
        <row r="3045">
          <cell r="R3045">
            <v>12740275</v>
          </cell>
          <cell r="AB3045">
            <v>2</v>
          </cell>
        </row>
        <row r="3046">
          <cell r="R3046">
            <v>12776033</v>
          </cell>
          <cell r="AB3046">
            <v>1.5</v>
          </cell>
        </row>
        <row r="3047">
          <cell r="R3047">
            <v>12756201</v>
          </cell>
          <cell r="AB3047">
            <v>1</v>
          </cell>
        </row>
        <row r="3048">
          <cell r="R3048">
            <v>12756139</v>
          </cell>
          <cell r="AB3048">
            <v>2</v>
          </cell>
        </row>
        <row r="3049">
          <cell r="R3049">
            <v>12756005</v>
          </cell>
          <cell r="AB3049">
            <v>6</v>
          </cell>
        </row>
        <row r="3050">
          <cell r="R3050">
            <v>12756053</v>
          </cell>
          <cell r="AB3050">
            <v>4</v>
          </cell>
        </row>
        <row r="3051">
          <cell r="R3051">
            <v>12756125</v>
          </cell>
          <cell r="AB3051">
            <v>1.5</v>
          </cell>
        </row>
        <row r="3052">
          <cell r="R3052">
            <v>12745053</v>
          </cell>
          <cell r="AB3052">
            <v>4</v>
          </cell>
        </row>
        <row r="3053">
          <cell r="R3053">
            <v>12755048</v>
          </cell>
          <cell r="AB3053">
            <v>3.5</v>
          </cell>
        </row>
        <row r="3054">
          <cell r="R3054">
            <v>12761111</v>
          </cell>
          <cell r="AB3054">
            <v>3</v>
          </cell>
        </row>
        <row r="3055">
          <cell r="R3055">
            <v>12761157</v>
          </cell>
          <cell r="AB3055">
            <v>3.5</v>
          </cell>
        </row>
        <row r="3056">
          <cell r="R3056">
            <v>12776023</v>
          </cell>
          <cell r="AB3056">
            <v>1.5</v>
          </cell>
        </row>
        <row r="3057">
          <cell r="R3057">
            <v>12776032</v>
          </cell>
          <cell r="AB3057">
            <v>1.5</v>
          </cell>
        </row>
        <row r="3058">
          <cell r="R3058">
            <v>12761138</v>
          </cell>
          <cell r="AB3058">
            <v>2.5</v>
          </cell>
        </row>
        <row r="3059">
          <cell r="R3059">
            <v>12717008</v>
          </cell>
          <cell r="AB3059">
            <v>2.5</v>
          </cell>
        </row>
        <row r="3060">
          <cell r="R3060">
            <v>12756080</v>
          </cell>
          <cell r="AB3060">
            <v>1.5</v>
          </cell>
        </row>
        <row r="3061">
          <cell r="R3061">
            <v>12756135</v>
          </cell>
          <cell r="AB3061">
            <v>2.5</v>
          </cell>
        </row>
        <row r="3062">
          <cell r="R3062">
            <v>12756155</v>
          </cell>
          <cell r="AB3062">
            <v>1.5</v>
          </cell>
        </row>
        <row r="3063">
          <cell r="R3063">
            <v>12756200</v>
          </cell>
          <cell r="AB3063">
            <v>4</v>
          </cell>
        </row>
        <row r="3064">
          <cell r="R3064">
            <v>12756260</v>
          </cell>
          <cell r="AB3064">
            <v>12.5</v>
          </cell>
        </row>
        <row r="3065">
          <cell r="R3065">
            <v>12779020</v>
          </cell>
          <cell r="AB3065">
            <v>1.5</v>
          </cell>
        </row>
        <row r="3066">
          <cell r="R3066">
            <v>12769080</v>
          </cell>
          <cell r="AB3066">
            <v>1</v>
          </cell>
        </row>
        <row r="3067">
          <cell r="R3067">
            <v>12726044</v>
          </cell>
          <cell r="AB3067">
            <v>3</v>
          </cell>
        </row>
        <row r="3068">
          <cell r="R3068">
            <v>12753032</v>
          </cell>
          <cell r="AB3068">
            <v>1</v>
          </cell>
        </row>
        <row r="3069">
          <cell r="R3069">
            <v>12731019</v>
          </cell>
          <cell r="AB3069">
            <v>1</v>
          </cell>
        </row>
        <row r="3070">
          <cell r="R3070">
            <v>12755063</v>
          </cell>
          <cell r="AB3070">
            <v>1.5</v>
          </cell>
        </row>
        <row r="3071">
          <cell r="R3071">
            <v>12761016</v>
          </cell>
          <cell r="AB3071">
            <v>6.5</v>
          </cell>
        </row>
        <row r="3072">
          <cell r="R3072">
            <v>12766020</v>
          </cell>
          <cell r="AB3072">
            <v>4.5</v>
          </cell>
        </row>
        <row r="3073">
          <cell r="R3073">
            <v>12717020</v>
          </cell>
          <cell r="AB3073">
            <v>2.5</v>
          </cell>
        </row>
        <row r="3074">
          <cell r="R3074">
            <v>12745075</v>
          </cell>
          <cell r="AB3074">
            <v>2.5</v>
          </cell>
        </row>
        <row r="3075">
          <cell r="R3075">
            <v>12775009</v>
          </cell>
          <cell r="AB3075">
            <v>3.5</v>
          </cell>
        </row>
        <row r="3076">
          <cell r="R3076">
            <v>12776008</v>
          </cell>
          <cell r="AB3076">
            <v>23.5</v>
          </cell>
        </row>
        <row r="3077">
          <cell r="R3077">
            <v>12776021</v>
          </cell>
          <cell r="AB3077">
            <v>1</v>
          </cell>
        </row>
        <row r="3078">
          <cell r="R3078">
            <v>12756067</v>
          </cell>
          <cell r="AB3078">
            <v>4.5</v>
          </cell>
        </row>
        <row r="3079">
          <cell r="R3079">
            <v>12766014</v>
          </cell>
          <cell r="AB3079">
            <v>2.5</v>
          </cell>
        </row>
        <row r="3080">
          <cell r="R3080">
            <v>12755076</v>
          </cell>
          <cell r="AB3080">
            <v>1</v>
          </cell>
        </row>
        <row r="3081">
          <cell r="R3081">
            <v>12769010</v>
          </cell>
          <cell r="AB3081">
            <v>3</v>
          </cell>
        </row>
        <row r="3082">
          <cell r="R3082">
            <v>12733010</v>
          </cell>
          <cell r="AB3082">
            <v>3</v>
          </cell>
        </row>
        <row r="3083">
          <cell r="R3083">
            <v>12756019</v>
          </cell>
          <cell r="AB3083">
            <v>2.5</v>
          </cell>
        </row>
        <row r="3084">
          <cell r="R3084">
            <v>12740131</v>
          </cell>
          <cell r="AB3084">
            <v>1.5</v>
          </cell>
        </row>
        <row r="3085">
          <cell r="R3085">
            <v>12756079</v>
          </cell>
          <cell r="AB3085">
            <v>1.5</v>
          </cell>
        </row>
        <row r="3086">
          <cell r="R3086">
            <v>12756185</v>
          </cell>
          <cell r="AB3086">
            <v>2.5</v>
          </cell>
        </row>
        <row r="3087">
          <cell r="R3087">
            <v>12756357</v>
          </cell>
          <cell r="AB3087">
            <v>1</v>
          </cell>
        </row>
        <row r="3088">
          <cell r="R3088">
            <v>12762008</v>
          </cell>
          <cell r="AB3088">
            <v>2.5</v>
          </cell>
        </row>
        <row r="3089">
          <cell r="R3089">
            <v>12773020</v>
          </cell>
          <cell r="AB3089">
            <v>2.5</v>
          </cell>
        </row>
        <row r="3090">
          <cell r="R3090">
            <v>12702098</v>
          </cell>
          <cell r="AB3090">
            <v>1</v>
          </cell>
        </row>
        <row r="3091">
          <cell r="R3091">
            <v>12740117</v>
          </cell>
          <cell r="AB3091">
            <v>2.5</v>
          </cell>
        </row>
        <row r="3092">
          <cell r="R3092">
            <v>12755082</v>
          </cell>
          <cell r="AB3092">
            <v>1.5</v>
          </cell>
        </row>
        <row r="3093">
          <cell r="R3093">
            <v>12767012</v>
          </cell>
          <cell r="AB3093">
            <v>1</v>
          </cell>
        </row>
        <row r="3094">
          <cell r="R3094">
            <v>12792049</v>
          </cell>
          <cell r="AB3094">
            <v>2</v>
          </cell>
        </row>
        <row r="3095">
          <cell r="R3095">
            <v>12740123</v>
          </cell>
          <cell r="AB3095">
            <v>16</v>
          </cell>
        </row>
        <row r="3096">
          <cell r="R3096">
            <v>12740146</v>
          </cell>
          <cell r="AB3096">
            <v>1.5</v>
          </cell>
        </row>
        <row r="3097">
          <cell r="R3097">
            <v>12740485</v>
          </cell>
          <cell r="AB3097">
            <v>2</v>
          </cell>
        </row>
        <row r="3098">
          <cell r="R3098">
            <v>12741064</v>
          </cell>
          <cell r="AB3098">
            <v>4.5</v>
          </cell>
        </row>
        <row r="3099">
          <cell r="R3099">
            <v>12759001</v>
          </cell>
          <cell r="AB3099">
            <v>3</v>
          </cell>
        </row>
        <row r="3100">
          <cell r="R3100">
            <v>12765023</v>
          </cell>
          <cell r="AB3100">
            <v>1.5</v>
          </cell>
        </row>
        <row r="3101">
          <cell r="R3101">
            <v>12777075</v>
          </cell>
          <cell r="AB3101">
            <v>1.5</v>
          </cell>
        </row>
        <row r="3102">
          <cell r="R3102">
            <v>12794051</v>
          </cell>
          <cell r="AB3102">
            <v>2.5</v>
          </cell>
        </row>
        <row r="3103">
          <cell r="R3103">
            <v>12740020</v>
          </cell>
          <cell r="AB3103">
            <v>2.5</v>
          </cell>
        </row>
        <row r="3104">
          <cell r="R3104">
            <v>12740049</v>
          </cell>
          <cell r="AB3104">
            <v>4</v>
          </cell>
        </row>
        <row r="3105">
          <cell r="R3105">
            <v>12740250</v>
          </cell>
          <cell r="AB3105">
            <v>2.5</v>
          </cell>
        </row>
        <row r="3106">
          <cell r="R3106">
            <v>12740353</v>
          </cell>
          <cell r="AB3106">
            <v>8</v>
          </cell>
        </row>
        <row r="3107">
          <cell r="R3107">
            <v>12740386</v>
          </cell>
          <cell r="AB3107">
            <v>2.5</v>
          </cell>
        </row>
        <row r="3108">
          <cell r="R3108">
            <v>12740540</v>
          </cell>
          <cell r="AB3108">
            <v>2.5</v>
          </cell>
        </row>
        <row r="3109">
          <cell r="R3109">
            <v>12759023</v>
          </cell>
          <cell r="AB3109">
            <v>1.5</v>
          </cell>
        </row>
        <row r="3110">
          <cell r="R3110">
            <v>12767040</v>
          </cell>
          <cell r="AB3110">
            <v>1.5</v>
          </cell>
        </row>
        <row r="3111">
          <cell r="R3111">
            <v>12769046</v>
          </cell>
          <cell r="AB3111">
            <v>1.5</v>
          </cell>
        </row>
        <row r="3112">
          <cell r="R3112">
            <v>12773079</v>
          </cell>
          <cell r="AB3112">
            <v>2.5</v>
          </cell>
        </row>
        <row r="3113">
          <cell r="R3113">
            <v>12774003</v>
          </cell>
          <cell r="AB3113">
            <v>1</v>
          </cell>
        </row>
        <row r="3114">
          <cell r="R3114">
            <v>12774028</v>
          </cell>
          <cell r="AB3114">
            <v>1</v>
          </cell>
        </row>
        <row r="3115">
          <cell r="R3115">
            <v>12774049</v>
          </cell>
          <cell r="AB3115">
            <v>6</v>
          </cell>
        </row>
        <row r="3116">
          <cell r="R3116">
            <v>12740070</v>
          </cell>
          <cell r="AB3116">
            <v>1.5</v>
          </cell>
        </row>
        <row r="3117">
          <cell r="R3117">
            <v>12740132</v>
          </cell>
          <cell r="AB3117">
            <v>2.5</v>
          </cell>
        </row>
        <row r="3118">
          <cell r="R3118">
            <v>12759029</v>
          </cell>
          <cell r="AB3118">
            <v>1.5</v>
          </cell>
        </row>
        <row r="3119">
          <cell r="R3119">
            <v>12765058</v>
          </cell>
          <cell r="AB3119">
            <v>1.5</v>
          </cell>
        </row>
        <row r="3120">
          <cell r="R3120">
            <v>12767004</v>
          </cell>
          <cell r="AB3120">
            <v>1.5</v>
          </cell>
        </row>
        <row r="3121">
          <cell r="R3121">
            <v>12767016</v>
          </cell>
          <cell r="AB3121">
            <v>1</v>
          </cell>
        </row>
        <row r="3122">
          <cell r="R3122">
            <v>12773015</v>
          </cell>
          <cell r="AB3122">
            <v>2.5</v>
          </cell>
        </row>
        <row r="3123">
          <cell r="R3123">
            <v>12774035</v>
          </cell>
          <cell r="AB3123">
            <v>1.5</v>
          </cell>
        </row>
        <row r="3124">
          <cell r="R3124">
            <v>12745018</v>
          </cell>
          <cell r="AB3124">
            <v>2.5</v>
          </cell>
        </row>
        <row r="3125">
          <cell r="R3125">
            <v>12745030</v>
          </cell>
          <cell r="AB3125">
            <v>2.5</v>
          </cell>
        </row>
        <row r="3126">
          <cell r="R3126">
            <v>12755021</v>
          </cell>
          <cell r="AB3126">
            <v>2.5</v>
          </cell>
        </row>
        <row r="3127">
          <cell r="R3127">
            <v>12756029</v>
          </cell>
          <cell r="AB3127">
            <v>5</v>
          </cell>
        </row>
        <row r="3128">
          <cell r="R3128">
            <v>12756127</v>
          </cell>
          <cell r="AB3128">
            <v>1.5</v>
          </cell>
        </row>
        <row r="3129">
          <cell r="R3129">
            <v>12756205</v>
          </cell>
          <cell r="AB3129">
            <v>2.5</v>
          </cell>
        </row>
        <row r="3130">
          <cell r="R3130">
            <v>12756248</v>
          </cell>
          <cell r="AB3130">
            <v>1.5</v>
          </cell>
        </row>
        <row r="3131">
          <cell r="R3131">
            <v>12761030</v>
          </cell>
          <cell r="AB3131">
            <v>1.5</v>
          </cell>
        </row>
        <row r="3132">
          <cell r="R3132">
            <v>12761038</v>
          </cell>
          <cell r="AB3132">
            <v>2.5</v>
          </cell>
        </row>
        <row r="3133">
          <cell r="R3133">
            <v>12761065</v>
          </cell>
          <cell r="AB3133">
            <v>1.5</v>
          </cell>
        </row>
        <row r="3134">
          <cell r="R3134">
            <v>12776034</v>
          </cell>
          <cell r="AB3134">
            <v>2.5</v>
          </cell>
        </row>
        <row r="3135">
          <cell r="R3135">
            <v>12745110</v>
          </cell>
          <cell r="AB3135">
            <v>1.5</v>
          </cell>
        </row>
        <row r="3136">
          <cell r="R3136">
            <v>12756027</v>
          </cell>
          <cell r="AB3136">
            <v>2</v>
          </cell>
        </row>
        <row r="3137">
          <cell r="R3137">
            <v>12756114</v>
          </cell>
          <cell r="AB3137">
            <v>1</v>
          </cell>
        </row>
        <row r="3138">
          <cell r="R3138">
            <v>12756183</v>
          </cell>
          <cell r="AB3138">
            <v>1.5</v>
          </cell>
        </row>
        <row r="3139">
          <cell r="R3139">
            <v>12761096</v>
          </cell>
          <cell r="AB3139">
            <v>3</v>
          </cell>
        </row>
        <row r="3140">
          <cell r="R3140">
            <v>12761124</v>
          </cell>
          <cell r="AB3140">
            <v>1.5</v>
          </cell>
        </row>
        <row r="3141">
          <cell r="R3141">
            <v>12761166</v>
          </cell>
          <cell r="AB3141">
            <v>2.5</v>
          </cell>
        </row>
        <row r="3142">
          <cell r="R3142">
            <v>12776035</v>
          </cell>
          <cell r="AB3142">
            <v>1.5</v>
          </cell>
        </row>
        <row r="3143">
          <cell r="R3143">
            <v>12776038</v>
          </cell>
          <cell r="AB3143">
            <v>1.5</v>
          </cell>
        </row>
        <row r="3144">
          <cell r="R3144">
            <v>12756044</v>
          </cell>
          <cell r="AB3144">
            <v>2.5</v>
          </cell>
        </row>
        <row r="3145">
          <cell r="R3145">
            <v>12756106</v>
          </cell>
          <cell r="AB3145">
            <v>1.5</v>
          </cell>
        </row>
        <row r="3146">
          <cell r="R3146">
            <v>13051009</v>
          </cell>
          <cell r="AB3146">
            <v>4</v>
          </cell>
        </row>
        <row r="3147">
          <cell r="R3147">
            <v>13052015</v>
          </cell>
          <cell r="AB3147">
            <v>4.5</v>
          </cell>
        </row>
        <row r="3148">
          <cell r="R3148">
            <v>13051155</v>
          </cell>
          <cell r="AB3148">
            <v>3</v>
          </cell>
        </row>
        <row r="3149">
          <cell r="R3149">
            <v>13051192</v>
          </cell>
          <cell r="AB3149">
            <v>4</v>
          </cell>
        </row>
        <row r="3150">
          <cell r="R3150">
            <v>13053002</v>
          </cell>
          <cell r="AB3150">
            <v>3.5</v>
          </cell>
        </row>
        <row r="3151">
          <cell r="R3151">
            <v>13053070</v>
          </cell>
          <cell r="AB3151">
            <v>2</v>
          </cell>
        </row>
        <row r="3152">
          <cell r="R3152">
            <v>13051001</v>
          </cell>
          <cell r="AB3152">
            <v>5</v>
          </cell>
        </row>
        <row r="3153">
          <cell r="R3153">
            <v>13051157</v>
          </cell>
          <cell r="AB3153">
            <v>3.5</v>
          </cell>
        </row>
        <row r="3154">
          <cell r="R3154">
            <v>13051282</v>
          </cell>
          <cell r="AB3154">
            <v>4</v>
          </cell>
        </row>
        <row r="3155">
          <cell r="R3155">
            <v>13051030</v>
          </cell>
          <cell r="AB3155">
            <v>1.5</v>
          </cell>
        </row>
        <row r="3156">
          <cell r="R3156">
            <v>13051286</v>
          </cell>
          <cell r="AB3156">
            <v>4.5</v>
          </cell>
        </row>
        <row r="3157">
          <cell r="R3157">
            <v>13071015</v>
          </cell>
          <cell r="AB3157">
            <v>6</v>
          </cell>
        </row>
        <row r="3158">
          <cell r="R3158">
            <v>13072029</v>
          </cell>
          <cell r="AB3158">
            <v>4.5</v>
          </cell>
        </row>
        <row r="3159">
          <cell r="R3159">
            <v>13073004</v>
          </cell>
          <cell r="AB3159">
            <v>7</v>
          </cell>
        </row>
        <row r="3160">
          <cell r="R3160">
            <v>13073073</v>
          </cell>
          <cell r="AB3160">
            <v>2.5</v>
          </cell>
        </row>
        <row r="3161">
          <cell r="R3161">
            <v>13082001</v>
          </cell>
          <cell r="AB3161">
            <v>4</v>
          </cell>
        </row>
        <row r="3162">
          <cell r="R3162">
            <v>13071046</v>
          </cell>
          <cell r="AB3162">
            <v>3.5</v>
          </cell>
        </row>
        <row r="3163">
          <cell r="R3163">
            <v>13073003</v>
          </cell>
          <cell r="AB3163">
            <v>1.5</v>
          </cell>
        </row>
        <row r="3164">
          <cell r="R3164">
            <v>13072149</v>
          </cell>
          <cell r="AB3164">
            <v>1.5</v>
          </cell>
        </row>
        <row r="3165">
          <cell r="R3165">
            <v>13063020</v>
          </cell>
          <cell r="AB3165">
            <v>2</v>
          </cell>
        </row>
        <row r="3166">
          <cell r="R3166">
            <v>13081003</v>
          </cell>
          <cell r="AB3166">
            <v>4.5</v>
          </cell>
        </row>
        <row r="3167">
          <cell r="R3167">
            <v>13081017</v>
          </cell>
          <cell r="AB3167">
            <v>5.5</v>
          </cell>
        </row>
        <row r="3168">
          <cell r="R3168">
            <v>13082017</v>
          </cell>
          <cell r="AB3168">
            <v>6.5</v>
          </cell>
        </row>
        <row r="3169">
          <cell r="R3169">
            <v>13072007</v>
          </cell>
          <cell r="AB3169">
            <v>1.5</v>
          </cell>
        </row>
        <row r="3170">
          <cell r="R3170">
            <v>13063066</v>
          </cell>
          <cell r="AB3170">
            <v>1.5</v>
          </cell>
        </row>
        <row r="3171">
          <cell r="R3171">
            <v>13072118</v>
          </cell>
          <cell r="AB3171">
            <v>3.5</v>
          </cell>
        </row>
        <row r="3172">
          <cell r="R3172">
            <v>13031020</v>
          </cell>
          <cell r="AB3172">
            <v>4</v>
          </cell>
        </row>
        <row r="3173">
          <cell r="R3173">
            <v>13061060</v>
          </cell>
          <cell r="AB3173">
            <v>1.5</v>
          </cell>
        </row>
        <row r="3174">
          <cell r="R3174">
            <v>13072002</v>
          </cell>
          <cell r="AB3174">
            <v>2.5</v>
          </cell>
        </row>
        <row r="3175">
          <cell r="R3175">
            <v>13072132</v>
          </cell>
          <cell r="AB3175">
            <v>1.5</v>
          </cell>
        </row>
        <row r="3176">
          <cell r="R3176">
            <v>13013200</v>
          </cell>
          <cell r="AB3176">
            <v>1</v>
          </cell>
        </row>
        <row r="3177">
          <cell r="R3177">
            <v>13063035</v>
          </cell>
          <cell r="AB3177">
            <v>3</v>
          </cell>
        </row>
        <row r="3178">
          <cell r="R3178">
            <v>13064052</v>
          </cell>
          <cell r="AB3178">
            <v>2.5</v>
          </cell>
        </row>
        <row r="3179">
          <cell r="R3179">
            <v>13061002</v>
          </cell>
          <cell r="AB3179">
            <v>3</v>
          </cell>
        </row>
        <row r="3180">
          <cell r="R3180">
            <v>13061004</v>
          </cell>
          <cell r="AB3180">
            <v>2.5</v>
          </cell>
        </row>
        <row r="3181">
          <cell r="R3181">
            <v>13061084</v>
          </cell>
          <cell r="AB3181">
            <v>4</v>
          </cell>
        </row>
        <row r="3182">
          <cell r="R3182">
            <v>13062002</v>
          </cell>
          <cell r="AB3182">
            <v>4</v>
          </cell>
        </row>
        <row r="3183">
          <cell r="R3183">
            <v>13062055</v>
          </cell>
          <cell r="AB3183">
            <v>6.5</v>
          </cell>
        </row>
        <row r="3184">
          <cell r="R3184">
            <v>13063001</v>
          </cell>
          <cell r="AB3184">
            <v>3</v>
          </cell>
        </row>
        <row r="3185">
          <cell r="R3185">
            <v>13063045</v>
          </cell>
          <cell r="AB3185">
            <v>5.5</v>
          </cell>
        </row>
        <row r="3186">
          <cell r="R3186">
            <v>13064006</v>
          </cell>
          <cell r="AB3186">
            <v>5.5</v>
          </cell>
        </row>
        <row r="3187">
          <cell r="R3187">
            <v>13064016</v>
          </cell>
          <cell r="AB3187">
            <v>2.5</v>
          </cell>
        </row>
        <row r="3188">
          <cell r="R3188">
            <v>13064100</v>
          </cell>
          <cell r="AB3188">
            <v>5.5</v>
          </cell>
        </row>
        <row r="3189">
          <cell r="R3189">
            <v>13054004</v>
          </cell>
          <cell r="AB3189">
            <v>1.5</v>
          </cell>
        </row>
        <row r="3190">
          <cell r="R3190">
            <v>13063005</v>
          </cell>
          <cell r="AB3190">
            <v>1.5</v>
          </cell>
        </row>
        <row r="3191">
          <cell r="R3191">
            <v>13064004</v>
          </cell>
          <cell r="AB3191">
            <v>3.5</v>
          </cell>
        </row>
        <row r="3192">
          <cell r="R3192">
            <v>13064095</v>
          </cell>
          <cell r="AB3192">
            <v>2</v>
          </cell>
        </row>
        <row r="3193">
          <cell r="R3193">
            <v>13065061</v>
          </cell>
          <cell r="AB3193">
            <v>2.5</v>
          </cell>
        </row>
        <row r="3194">
          <cell r="R3194">
            <v>13051006</v>
          </cell>
          <cell r="AB3194">
            <v>8.5</v>
          </cell>
        </row>
        <row r="3195">
          <cell r="R3195">
            <v>13064089</v>
          </cell>
          <cell r="AB3195">
            <v>7</v>
          </cell>
        </row>
        <row r="3196">
          <cell r="R3196">
            <v>13064001</v>
          </cell>
          <cell r="AB3196">
            <v>1.5</v>
          </cell>
        </row>
        <row r="3197">
          <cell r="R3197">
            <v>13053006</v>
          </cell>
          <cell r="AB3197">
            <v>1.5</v>
          </cell>
        </row>
        <row r="3198">
          <cell r="R3198">
            <v>13051021</v>
          </cell>
          <cell r="AB3198">
            <v>1.5</v>
          </cell>
        </row>
        <row r="3199">
          <cell r="R3199">
            <v>13051024</v>
          </cell>
          <cell r="AB3199">
            <v>2.5</v>
          </cell>
        </row>
        <row r="3200">
          <cell r="R3200">
            <v>13051225</v>
          </cell>
          <cell r="AB3200">
            <v>2</v>
          </cell>
        </row>
        <row r="3201">
          <cell r="R3201">
            <v>13051237</v>
          </cell>
          <cell r="AB3201">
            <v>1.5</v>
          </cell>
        </row>
        <row r="3202">
          <cell r="R3202">
            <v>13052008</v>
          </cell>
          <cell r="AB3202">
            <v>2</v>
          </cell>
        </row>
        <row r="3203">
          <cell r="R3203">
            <v>13065006</v>
          </cell>
          <cell r="AB3203">
            <v>1.5</v>
          </cell>
        </row>
        <row r="3204">
          <cell r="R3204">
            <v>13082034</v>
          </cell>
          <cell r="AB3204">
            <v>2</v>
          </cell>
        </row>
        <row r="3205">
          <cell r="R3205">
            <v>13051003</v>
          </cell>
          <cell r="AB3205">
            <v>2</v>
          </cell>
        </row>
        <row r="3206">
          <cell r="R3206">
            <v>13051020</v>
          </cell>
          <cell r="AB3206">
            <v>1.5</v>
          </cell>
        </row>
        <row r="3207">
          <cell r="R3207">
            <v>13051038</v>
          </cell>
          <cell r="AB3207">
            <v>1.5</v>
          </cell>
        </row>
        <row r="3208">
          <cell r="R3208">
            <v>13051051</v>
          </cell>
          <cell r="AB3208">
            <v>1.5</v>
          </cell>
        </row>
        <row r="3209">
          <cell r="R3209">
            <v>13051104</v>
          </cell>
          <cell r="AB3209">
            <v>1.5</v>
          </cell>
        </row>
        <row r="3210">
          <cell r="R3210">
            <v>13051170</v>
          </cell>
          <cell r="AB3210">
            <v>1.5</v>
          </cell>
        </row>
        <row r="3211">
          <cell r="R3211">
            <v>13051180</v>
          </cell>
          <cell r="AB3211">
            <v>2.5</v>
          </cell>
        </row>
        <row r="3212">
          <cell r="R3212">
            <v>13051202</v>
          </cell>
          <cell r="AB3212">
            <v>2.5</v>
          </cell>
        </row>
        <row r="3213">
          <cell r="R3213">
            <v>13051408</v>
          </cell>
          <cell r="AB3213">
            <v>2.5</v>
          </cell>
        </row>
        <row r="3214">
          <cell r="R3214">
            <v>13051418</v>
          </cell>
          <cell r="AB3214">
            <v>1.5</v>
          </cell>
        </row>
        <row r="3215">
          <cell r="R3215">
            <v>13052021</v>
          </cell>
          <cell r="AB3215">
            <v>2.5</v>
          </cell>
        </row>
        <row r="3216">
          <cell r="R3216">
            <v>13053053</v>
          </cell>
          <cell r="AB3216">
            <v>5.5</v>
          </cell>
        </row>
        <row r="3217">
          <cell r="R3217">
            <v>13062029</v>
          </cell>
          <cell r="AB3217">
            <v>1.5</v>
          </cell>
        </row>
        <row r="3218">
          <cell r="R3218">
            <v>13064008</v>
          </cell>
          <cell r="AB3218">
            <v>2</v>
          </cell>
        </row>
        <row r="3219">
          <cell r="R3219">
            <v>13065001</v>
          </cell>
          <cell r="AB3219">
            <v>3</v>
          </cell>
        </row>
        <row r="3220">
          <cell r="R3220">
            <v>13065039</v>
          </cell>
          <cell r="AB3220">
            <v>1.5</v>
          </cell>
        </row>
        <row r="3221">
          <cell r="R3221">
            <v>13072003</v>
          </cell>
          <cell r="AB3221">
            <v>3</v>
          </cell>
        </row>
        <row r="3222">
          <cell r="R3222">
            <v>13082002</v>
          </cell>
          <cell r="AB3222">
            <v>1.5</v>
          </cell>
        </row>
        <row r="3223">
          <cell r="R3223">
            <v>13051012</v>
          </cell>
          <cell r="AB3223">
            <v>1.5</v>
          </cell>
        </row>
        <row r="3224">
          <cell r="R3224">
            <v>13054001</v>
          </cell>
          <cell r="AB3224">
            <v>1.5</v>
          </cell>
        </row>
        <row r="3225">
          <cell r="R3225">
            <v>13072117</v>
          </cell>
          <cell r="AB3225">
            <v>2</v>
          </cell>
        </row>
        <row r="3226">
          <cell r="R3226">
            <v>13081004</v>
          </cell>
          <cell r="AB3226">
            <v>2</v>
          </cell>
        </row>
        <row r="3227">
          <cell r="R3227">
            <v>13082006</v>
          </cell>
          <cell r="AB3227">
            <v>1.5</v>
          </cell>
        </row>
        <row r="3228">
          <cell r="R3228">
            <v>13051196</v>
          </cell>
          <cell r="AB3228">
            <v>1</v>
          </cell>
        </row>
        <row r="3229">
          <cell r="R3229">
            <v>12803100</v>
          </cell>
          <cell r="AB3229">
            <v>1.5</v>
          </cell>
        </row>
        <row r="3230">
          <cell r="R3230">
            <v>12804306</v>
          </cell>
          <cell r="AB3230">
            <v>2</v>
          </cell>
        </row>
        <row r="3231">
          <cell r="R3231">
            <v>12801430</v>
          </cell>
          <cell r="AB3231">
            <v>2.5</v>
          </cell>
        </row>
        <row r="3232">
          <cell r="R3232">
            <v>12804290</v>
          </cell>
          <cell r="AB3232">
            <v>7</v>
          </cell>
        </row>
        <row r="3233">
          <cell r="R3233">
            <v>12806301</v>
          </cell>
          <cell r="AB3233">
            <v>0.5</v>
          </cell>
        </row>
        <row r="3234">
          <cell r="R3234">
            <v>12808092</v>
          </cell>
          <cell r="AB3234">
            <v>2</v>
          </cell>
        </row>
        <row r="3235">
          <cell r="R3235">
            <v>12809700</v>
          </cell>
          <cell r="AB3235">
            <v>4</v>
          </cell>
        </row>
        <row r="3236">
          <cell r="R3236">
            <v>12811400</v>
          </cell>
          <cell r="AB3236">
            <v>1.5</v>
          </cell>
        </row>
        <row r="3237">
          <cell r="R3237">
            <v>12811401</v>
          </cell>
          <cell r="AB3237">
            <v>3.5</v>
          </cell>
        </row>
        <row r="3238">
          <cell r="R3238">
            <v>12812020</v>
          </cell>
          <cell r="AB3238">
            <v>3</v>
          </cell>
        </row>
        <row r="3239">
          <cell r="R3239">
            <v>12802500</v>
          </cell>
          <cell r="AB3239">
            <v>1.5</v>
          </cell>
        </row>
        <row r="3240">
          <cell r="R3240">
            <v>12802703</v>
          </cell>
          <cell r="AB3240">
            <v>1.5</v>
          </cell>
        </row>
        <row r="3241">
          <cell r="R3241">
            <v>12802720</v>
          </cell>
          <cell r="AB3241">
            <v>2</v>
          </cell>
        </row>
        <row r="3242">
          <cell r="R3242">
            <v>12804300</v>
          </cell>
          <cell r="AB3242">
            <v>1.5</v>
          </cell>
        </row>
        <row r="3243">
          <cell r="R3243">
            <v>12806451</v>
          </cell>
          <cell r="AB3243">
            <v>3</v>
          </cell>
        </row>
        <row r="3244">
          <cell r="R3244">
            <v>12809301</v>
          </cell>
          <cell r="AB3244">
            <v>1.5</v>
          </cell>
        </row>
        <row r="3245">
          <cell r="R3245">
            <v>12811391</v>
          </cell>
          <cell r="AB3245">
            <v>2.5</v>
          </cell>
        </row>
        <row r="3246">
          <cell r="R3246">
            <v>12812270</v>
          </cell>
          <cell r="AB3246">
            <v>3</v>
          </cell>
        </row>
        <row r="3247">
          <cell r="R3247">
            <v>12814470</v>
          </cell>
          <cell r="AB3247">
            <v>2.5</v>
          </cell>
        </row>
        <row r="3248">
          <cell r="R3248">
            <v>12871022</v>
          </cell>
          <cell r="AB3248">
            <v>1</v>
          </cell>
        </row>
        <row r="3249">
          <cell r="R3249">
            <v>12806300</v>
          </cell>
          <cell r="AB3249">
            <v>4</v>
          </cell>
        </row>
        <row r="3250">
          <cell r="R3250">
            <v>12818090</v>
          </cell>
          <cell r="AB3250">
            <v>2</v>
          </cell>
        </row>
        <row r="3251">
          <cell r="R3251">
            <v>12819560</v>
          </cell>
          <cell r="AB3251">
            <v>5</v>
          </cell>
        </row>
        <row r="3252">
          <cell r="R3252">
            <v>12821040</v>
          </cell>
          <cell r="AB3252">
            <v>3.5</v>
          </cell>
        </row>
        <row r="3253">
          <cell r="R3253">
            <v>12841016</v>
          </cell>
          <cell r="AB3253">
            <v>10</v>
          </cell>
        </row>
        <row r="3254">
          <cell r="R3254">
            <v>12841032</v>
          </cell>
          <cell r="AB3254">
            <v>4</v>
          </cell>
        </row>
        <row r="3255">
          <cell r="R3255">
            <v>12808087</v>
          </cell>
          <cell r="AB3255">
            <v>16.5</v>
          </cell>
        </row>
        <row r="3256">
          <cell r="R3256">
            <v>12819260</v>
          </cell>
          <cell r="AB3256">
            <v>9</v>
          </cell>
        </row>
        <row r="3257">
          <cell r="R3257">
            <v>12819740</v>
          </cell>
          <cell r="AB3257">
            <v>2.5</v>
          </cell>
        </row>
        <row r="3258">
          <cell r="R3258">
            <v>12819750</v>
          </cell>
          <cell r="AB3258">
            <v>3</v>
          </cell>
        </row>
        <row r="3259">
          <cell r="R3259">
            <v>12821030</v>
          </cell>
          <cell r="AB3259">
            <v>2.5</v>
          </cell>
        </row>
        <row r="3260">
          <cell r="R3260">
            <v>12822190</v>
          </cell>
          <cell r="AB3260">
            <v>3</v>
          </cell>
        </row>
        <row r="3261">
          <cell r="R3261">
            <v>12841034</v>
          </cell>
          <cell r="AB3261">
            <v>3</v>
          </cell>
        </row>
        <row r="3262">
          <cell r="R3262">
            <v>12841036</v>
          </cell>
          <cell r="AB3262">
            <v>2.5</v>
          </cell>
        </row>
        <row r="3263">
          <cell r="R3263">
            <v>12806070</v>
          </cell>
          <cell r="AB3263">
            <v>1.5</v>
          </cell>
        </row>
        <row r="3264">
          <cell r="R3264">
            <v>12806440</v>
          </cell>
          <cell r="AB3264">
            <v>3</v>
          </cell>
        </row>
        <row r="3265">
          <cell r="R3265">
            <v>12808027</v>
          </cell>
          <cell r="AB3265">
            <v>1.5</v>
          </cell>
        </row>
        <row r="3266">
          <cell r="R3266">
            <v>12811130</v>
          </cell>
          <cell r="AB3266">
            <v>3</v>
          </cell>
        </row>
        <row r="3267">
          <cell r="R3267">
            <v>12821620</v>
          </cell>
          <cell r="AB3267">
            <v>3</v>
          </cell>
        </row>
        <row r="3268">
          <cell r="R3268">
            <v>12821920</v>
          </cell>
          <cell r="AB3268">
            <v>1.5</v>
          </cell>
        </row>
        <row r="3269">
          <cell r="R3269">
            <v>12841113</v>
          </cell>
          <cell r="AB3269">
            <v>3</v>
          </cell>
        </row>
        <row r="3270">
          <cell r="R3270">
            <v>12802370</v>
          </cell>
          <cell r="AB3270">
            <v>2.5</v>
          </cell>
        </row>
        <row r="3271">
          <cell r="R3271">
            <v>12803671</v>
          </cell>
          <cell r="AB3271">
            <v>1.5</v>
          </cell>
        </row>
        <row r="3272">
          <cell r="R3272">
            <v>12803990</v>
          </cell>
          <cell r="AB3272">
            <v>1.5</v>
          </cell>
        </row>
        <row r="3273">
          <cell r="R3273">
            <v>12806140</v>
          </cell>
          <cell r="AB3273">
            <v>2</v>
          </cell>
        </row>
        <row r="3274">
          <cell r="R3274">
            <v>12806490</v>
          </cell>
          <cell r="AB3274">
            <v>1.5</v>
          </cell>
        </row>
        <row r="3275">
          <cell r="R3275">
            <v>12808140</v>
          </cell>
          <cell r="AB3275">
            <v>2</v>
          </cell>
        </row>
        <row r="3276">
          <cell r="R3276">
            <v>12809331</v>
          </cell>
          <cell r="AB3276">
            <v>1.5</v>
          </cell>
        </row>
        <row r="3277">
          <cell r="R3277">
            <v>12809521</v>
          </cell>
          <cell r="AB3277">
            <v>2</v>
          </cell>
        </row>
        <row r="3278">
          <cell r="R3278">
            <v>12814310</v>
          </cell>
          <cell r="AB3278">
            <v>3</v>
          </cell>
        </row>
        <row r="3279">
          <cell r="R3279">
            <v>12814425</v>
          </cell>
          <cell r="AB3279">
            <v>1.5</v>
          </cell>
        </row>
        <row r="3280">
          <cell r="R3280">
            <v>12819330</v>
          </cell>
          <cell r="AB3280">
            <v>2.5</v>
          </cell>
        </row>
        <row r="3281">
          <cell r="R3281">
            <v>12821012</v>
          </cell>
          <cell r="AB3281">
            <v>2</v>
          </cell>
        </row>
        <row r="3282">
          <cell r="R3282">
            <v>12821041</v>
          </cell>
          <cell r="AB3282">
            <v>1.5</v>
          </cell>
        </row>
        <row r="3283">
          <cell r="R3283">
            <v>12821250</v>
          </cell>
          <cell r="AB3283">
            <v>2.5</v>
          </cell>
        </row>
        <row r="3284">
          <cell r="R3284">
            <v>12821260</v>
          </cell>
          <cell r="AB3284">
            <v>2.5</v>
          </cell>
        </row>
        <row r="3285">
          <cell r="R3285">
            <v>12821750</v>
          </cell>
          <cell r="AB3285">
            <v>2.5</v>
          </cell>
        </row>
        <row r="3286">
          <cell r="R3286">
            <v>12821810</v>
          </cell>
          <cell r="AB3286">
            <v>3</v>
          </cell>
        </row>
        <row r="3287">
          <cell r="R3287">
            <v>12822050</v>
          </cell>
          <cell r="AB3287">
            <v>1.5</v>
          </cell>
        </row>
        <row r="3288">
          <cell r="R3288">
            <v>12822810</v>
          </cell>
          <cell r="AB3288">
            <v>2</v>
          </cell>
        </row>
        <row r="3289">
          <cell r="R3289">
            <v>12841073</v>
          </cell>
          <cell r="AB3289">
            <v>1.5</v>
          </cell>
        </row>
        <row r="3290">
          <cell r="R3290">
            <v>12841139</v>
          </cell>
          <cell r="AB3290">
            <v>1.5</v>
          </cell>
        </row>
        <row r="3291">
          <cell r="R3291">
            <v>12860057</v>
          </cell>
          <cell r="AB3291">
            <v>1.5</v>
          </cell>
        </row>
        <row r="3292">
          <cell r="R3292">
            <v>12808060</v>
          </cell>
          <cell r="AB3292">
            <v>1.5</v>
          </cell>
        </row>
        <row r="3293">
          <cell r="R3293">
            <v>12809281</v>
          </cell>
          <cell r="AB3293">
            <v>1.5</v>
          </cell>
        </row>
        <row r="3294">
          <cell r="R3294">
            <v>12809780</v>
          </cell>
          <cell r="AB3294">
            <v>2.5</v>
          </cell>
        </row>
        <row r="3295">
          <cell r="R3295">
            <v>12821361</v>
          </cell>
          <cell r="AB3295">
            <v>1.5</v>
          </cell>
        </row>
        <row r="3296">
          <cell r="R3296">
            <v>12821380</v>
          </cell>
          <cell r="AB3296">
            <v>1.5</v>
          </cell>
        </row>
        <row r="3297">
          <cell r="R3297">
            <v>12841167</v>
          </cell>
          <cell r="AB3297">
            <v>1</v>
          </cell>
        </row>
        <row r="3298">
          <cell r="R3298">
            <v>12873300</v>
          </cell>
          <cell r="AB3298">
            <v>0.5</v>
          </cell>
        </row>
        <row r="3299">
          <cell r="R3299">
            <v>12810730</v>
          </cell>
          <cell r="AB3299">
            <v>5.5</v>
          </cell>
        </row>
        <row r="3300">
          <cell r="R3300">
            <v>12874041</v>
          </cell>
          <cell r="AB3300">
            <v>3</v>
          </cell>
        </row>
        <row r="3301">
          <cell r="R3301">
            <v>12885003</v>
          </cell>
          <cell r="AB3301">
            <v>5.5</v>
          </cell>
        </row>
        <row r="3302">
          <cell r="R3302">
            <v>12810120</v>
          </cell>
          <cell r="AB3302">
            <v>2.5</v>
          </cell>
        </row>
        <row r="3303">
          <cell r="R3303">
            <v>12810510</v>
          </cell>
          <cell r="AB3303">
            <v>2</v>
          </cell>
        </row>
        <row r="3304">
          <cell r="R3304">
            <v>12875006</v>
          </cell>
          <cell r="AB3304">
            <v>2.5</v>
          </cell>
        </row>
        <row r="3305">
          <cell r="R3305">
            <v>12875022</v>
          </cell>
          <cell r="AB3305">
            <v>1.5</v>
          </cell>
        </row>
        <row r="3306">
          <cell r="R3306">
            <v>12885004</v>
          </cell>
          <cell r="AB3306">
            <v>4</v>
          </cell>
        </row>
        <row r="3307">
          <cell r="R3307">
            <v>12863007</v>
          </cell>
          <cell r="AB3307">
            <v>5</v>
          </cell>
        </row>
        <row r="3308">
          <cell r="R3308">
            <v>12873004</v>
          </cell>
          <cell r="AB3308">
            <v>7.5</v>
          </cell>
        </row>
        <row r="3309">
          <cell r="R3309">
            <v>12873007</v>
          </cell>
          <cell r="AB3309">
            <v>6.5</v>
          </cell>
        </row>
        <row r="3310">
          <cell r="R3310">
            <v>12873047</v>
          </cell>
          <cell r="AB3310">
            <v>3.5</v>
          </cell>
        </row>
        <row r="3311">
          <cell r="R3311">
            <v>12887030</v>
          </cell>
          <cell r="AB3311">
            <v>8</v>
          </cell>
        </row>
        <row r="3312">
          <cell r="R3312">
            <v>12890014</v>
          </cell>
          <cell r="AB3312">
            <v>6</v>
          </cell>
        </row>
        <row r="3313">
          <cell r="R3313">
            <v>12830700</v>
          </cell>
          <cell r="AB3313">
            <v>0.5</v>
          </cell>
        </row>
        <row r="3314">
          <cell r="R3314">
            <v>12810010</v>
          </cell>
          <cell r="AB3314">
            <v>4</v>
          </cell>
        </row>
        <row r="3315">
          <cell r="R3315">
            <v>12815600</v>
          </cell>
          <cell r="AB3315">
            <v>2.5</v>
          </cell>
        </row>
        <row r="3316">
          <cell r="R3316">
            <v>12815610</v>
          </cell>
          <cell r="AB3316">
            <v>3.5</v>
          </cell>
        </row>
        <row r="3317">
          <cell r="R3317">
            <v>12820180</v>
          </cell>
          <cell r="AB3317">
            <v>3.5</v>
          </cell>
        </row>
        <row r="3318">
          <cell r="R3318">
            <v>12820510</v>
          </cell>
          <cell r="AB3318">
            <v>2.5</v>
          </cell>
        </row>
        <row r="3319">
          <cell r="R3319">
            <v>12830050</v>
          </cell>
          <cell r="AB3319">
            <v>2.5</v>
          </cell>
        </row>
        <row r="3320">
          <cell r="R3320">
            <v>12831510</v>
          </cell>
          <cell r="AB3320">
            <v>2.5</v>
          </cell>
        </row>
        <row r="3321">
          <cell r="R3321">
            <v>12810020</v>
          </cell>
          <cell r="AB3321">
            <v>2</v>
          </cell>
        </row>
        <row r="3322">
          <cell r="R3322">
            <v>12810460</v>
          </cell>
          <cell r="AB3322">
            <v>2</v>
          </cell>
        </row>
        <row r="3323">
          <cell r="R3323">
            <v>12820140</v>
          </cell>
          <cell r="AB3323">
            <v>2</v>
          </cell>
        </row>
        <row r="3324">
          <cell r="R3324">
            <v>12830070</v>
          </cell>
          <cell r="AB3324">
            <v>1.5</v>
          </cell>
        </row>
        <row r="3325">
          <cell r="R3325">
            <v>12830100</v>
          </cell>
          <cell r="AB3325">
            <v>4</v>
          </cell>
        </row>
        <row r="3326">
          <cell r="R3326">
            <v>12830160</v>
          </cell>
          <cell r="AB3326">
            <v>1.5</v>
          </cell>
        </row>
        <row r="3327">
          <cell r="R3327">
            <v>12830620</v>
          </cell>
          <cell r="AB3327">
            <v>5.5</v>
          </cell>
        </row>
        <row r="3328">
          <cell r="R3328">
            <v>12872960</v>
          </cell>
          <cell r="AB3328">
            <v>4</v>
          </cell>
        </row>
        <row r="3329">
          <cell r="R3329">
            <v>12830040</v>
          </cell>
          <cell r="AB3329">
            <v>4</v>
          </cell>
        </row>
        <row r="3330">
          <cell r="R3330">
            <v>12830080</v>
          </cell>
          <cell r="AB3330">
            <v>2.5</v>
          </cell>
        </row>
        <row r="3331">
          <cell r="R3331">
            <v>12840730</v>
          </cell>
          <cell r="AB3331">
            <v>0.5</v>
          </cell>
        </row>
        <row r="3332">
          <cell r="R3332">
            <v>12831040</v>
          </cell>
          <cell r="AB3332">
            <v>0.5</v>
          </cell>
        </row>
        <row r="3333">
          <cell r="R3333">
            <v>12811610</v>
          </cell>
          <cell r="AB3333">
            <v>4.5</v>
          </cell>
        </row>
        <row r="3334">
          <cell r="R3334">
            <v>12812830</v>
          </cell>
          <cell r="AB3334">
            <v>4.5</v>
          </cell>
        </row>
        <row r="3335">
          <cell r="R3335">
            <v>12840500</v>
          </cell>
          <cell r="AB3335">
            <v>3.5</v>
          </cell>
        </row>
        <row r="3336">
          <cell r="R3336">
            <v>12840690</v>
          </cell>
          <cell r="AB3336">
            <v>2.5</v>
          </cell>
        </row>
        <row r="3337">
          <cell r="R3337">
            <v>12840060</v>
          </cell>
          <cell r="AB3337">
            <v>4.5</v>
          </cell>
        </row>
        <row r="3338">
          <cell r="R3338">
            <v>12843030</v>
          </cell>
          <cell r="AB3338">
            <v>1.5</v>
          </cell>
        </row>
        <row r="3339">
          <cell r="R3339">
            <v>12840030</v>
          </cell>
          <cell r="AB3339">
            <v>4.5</v>
          </cell>
        </row>
        <row r="3340">
          <cell r="R3340">
            <v>12840040</v>
          </cell>
          <cell r="AB3340">
            <v>6.5</v>
          </cell>
        </row>
        <row r="3341">
          <cell r="R3341">
            <v>12840432</v>
          </cell>
          <cell r="AB3341">
            <v>3</v>
          </cell>
        </row>
        <row r="3342">
          <cell r="R3342">
            <v>12871830</v>
          </cell>
          <cell r="AB3342">
            <v>1.5</v>
          </cell>
        </row>
        <row r="3343">
          <cell r="R3343">
            <v>12821021</v>
          </cell>
          <cell r="AB3343">
            <v>1</v>
          </cell>
        </row>
        <row r="3344">
          <cell r="R3344">
            <v>12872410</v>
          </cell>
          <cell r="AB3344">
            <v>3</v>
          </cell>
        </row>
        <row r="3345">
          <cell r="R3345">
            <v>12810740</v>
          </cell>
          <cell r="AB3345">
            <v>2.5</v>
          </cell>
        </row>
        <row r="3346">
          <cell r="R3346">
            <v>12873160</v>
          </cell>
          <cell r="AB3346">
            <v>2</v>
          </cell>
        </row>
        <row r="3347">
          <cell r="R3347">
            <v>12874130</v>
          </cell>
          <cell r="AB3347">
            <v>2</v>
          </cell>
        </row>
        <row r="3348">
          <cell r="R3348">
            <v>12881040</v>
          </cell>
          <cell r="AB3348">
            <v>5</v>
          </cell>
        </row>
        <row r="3349">
          <cell r="R3349">
            <v>12810090</v>
          </cell>
          <cell r="AB3349">
            <v>5</v>
          </cell>
        </row>
        <row r="3350">
          <cell r="R3350">
            <v>12810130</v>
          </cell>
          <cell r="AB3350">
            <v>6</v>
          </cell>
        </row>
        <row r="3351">
          <cell r="R3351">
            <v>12810141</v>
          </cell>
          <cell r="AB3351">
            <v>4</v>
          </cell>
        </row>
        <row r="3352">
          <cell r="R3352">
            <v>12820330</v>
          </cell>
          <cell r="AB3352">
            <v>3</v>
          </cell>
        </row>
        <row r="3353">
          <cell r="R3353">
            <v>12830010</v>
          </cell>
          <cell r="AB3353">
            <v>5.5</v>
          </cell>
        </row>
        <row r="3354">
          <cell r="R3354">
            <v>12830020</v>
          </cell>
          <cell r="AB3354">
            <v>8.5</v>
          </cell>
        </row>
        <row r="3355">
          <cell r="R3355">
            <v>12810590</v>
          </cell>
          <cell r="AB3355">
            <v>4</v>
          </cell>
        </row>
        <row r="3356">
          <cell r="R3356">
            <v>12820010</v>
          </cell>
          <cell r="AB3356">
            <v>4</v>
          </cell>
        </row>
        <row r="3357">
          <cell r="R3357">
            <v>12820410</v>
          </cell>
          <cell r="AB3357">
            <v>5</v>
          </cell>
        </row>
        <row r="3358">
          <cell r="R3358">
            <v>12830230</v>
          </cell>
          <cell r="AB3358">
            <v>6</v>
          </cell>
        </row>
        <row r="3359">
          <cell r="R3359">
            <v>12840340</v>
          </cell>
          <cell r="AB3359">
            <v>2.5</v>
          </cell>
        </row>
        <row r="3360">
          <cell r="R3360">
            <v>12887130</v>
          </cell>
          <cell r="AB3360">
            <v>2.5</v>
          </cell>
        </row>
        <row r="3361">
          <cell r="R3361">
            <v>12820520</v>
          </cell>
          <cell r="AB3361">
            <v>2</v>
          </cell>
        </row>
        <row r="3362">
          <cell r="R3362">
            <v>12840270</v>
          </cell>
          <cell r="AB3362">
            <v>3</v>
          </cell>
        </row>
        <row r="3363">
          <cell r="R3363">
            <v>12841480</v>
          </cell>
          <cell r="AB3363">
            <v>2.5</v>
          </cell>
        </row>
        <row r="3364">
          <cell r="R3364">
            <v>12810030</v>
          </cell>
          <cell r="AB3364">
            <v>2.5</v>
          </cell>
        </row>
        <row r="3365">
          <cell r="R3365">
            <v>12810650</v>
          </cell>
          <cell r="AB3365">
            <v>2.5</v>
          </cell>
        </row>
        <row r="3366">
          <cell r="R3366">
            <v>12811570</v>
          </cell>
          <cell r="AB3366">
            <v>2.5</v>
          </cell>
        </row>
        <row r="3367">
          <cell r="R3367">
            <v>12820110</v>
          </cell>
          <cell r="AB3367">
            <v>2.5</v>
          </cell>
        </row>
        <row r="3368">
          <cell r="R3368">
            <v>12820560</v>
          </cell>
          <cell r="AB3368">
            <v>1.5</v>
          </cell>
        </row>
        <row r="3369">
          <cell r="R3369">
            <v>12820570</v>
          </cell>
          <cell r="AB3369">
            <v>1.5</v>
          </cell>
        </row>
        <row r="3370">
          <cell r="R3370">
            <v>12830030</v>
          </cell>
          <cell r="AB3370">
            <v>2.5</v>
          </cell>
        </row>
        <row r="3371">
          <cell r="R3371">
            <v>12830220</v>
          </cell>
          <cell r="AB3371">
            <v>1.5</v>
          </cell>
        </row>
        <row r="3372">
          <cell r="R3372">
            <v>12830470</v>
          </cell>
          <cell r="AB3372">
            <v>1</v>
          </cell>
        </row>
        <row r="3373">
          <cell r="R3373">
            <v>12831480</v>
          </cell>
          <cell r="AB3373">
            <v>1.5</v>
          </cell>
        </row>
        <row r="3374">
          <cell r="R3374">
            <v>12840070</v>
          </cell>
          <cell r="AB3374">
            <v>1.5</v>
          </cell>
        </row>
        <row r="3375">
          <cell r="R3375">
            <v>12840080</v>
          </cell>
          <cell r="AB3375">
            <v>1.5</v>
          </cell>
        </row>
        <row r="3376">
          <cell r="R3376">
            <v>12840130</v>
          </cell>
          <cell r="AB3376">
            <v>1.5</v>
          </cell>
        </row>
        <row r="3377">
          <cell r="R3377">
            <v>12840240</v>
          </cell>
          <cell r="AB3377">
            <v>1.5</v>
          </cell>
        </row>
        <row r="3378">
          <cell r="R3378">
            <v>12840260</v>
          </cell>
          <cell r="AB3378">
            <v>2.5</v>
          </cell>
        </row>
        <row r="3379">
          <cell r="R3379">
            <v>12840300</v>
          </cell>
          <cell r="AB3379">
            <v>8</v>
          </cell>
        </row>
        <row r="3380">
          <cell r="R3380">
            <v>12840470</v>
          </cell>
          <cell r="AB3380">
            <v>3.5</v>
          </cell>
        </row>
        <row r="3381">
          <cell r="R3381">
            <v>12840580</v>
          </cell>
          <cell r="AB3381">
            <v>1.5</v>
          </cell>
        </row>
        <row r="3382">
          <cell r="R3382">
            <v>12840650</v>
          </cell>
          <cell r="AB3382">
            <v>2</v>
          </cell>
        </row>
        <row r="3383">
          <cell r="R3383">
            <v>12854005</v>
          </cell>
          <cell r="AB3383">
            <v>2.5</v>
          </cell>
        </row>
        <row r="3384">
          <cell r="R3384">
            <v>12854088</v>
          </cell>
          <cell r="AB3384">
            <v>1</v>
          </cell>
        </row>
        <row r="3385">
          <cell r="R3385">
            <v>12884031</v>
          </cell>
          <cell r="AB3385">
            <v>1.5</v>
          </cell>
        </row>
        <row r="3386">
          <cell r="R3386">
            <v>12886005</v>
          </cell>
          <cell r="AB3386">
            <v>1.5</v>
          </cell>
        </row>
        <row r="3387">
          <cell r="R3387">
            <v>12886008</v>
          </cell>
          <cell r="AB3387">
            <v>1.5</v>
          </cell>
        </row>
        <row r="3388">
          <cell r="R3388">
            <v>12889057</v>
          </cell>
          <cell r="AB3388">
            <v>2</v>
          </cell>
        </row>
        <row r="3389">
          <cell r="R3389">
            <v>12889065</v>
          </cell>
          <cell r="AB3389">
            <v>1.5</v>
          </cell>
        </row>
        <row r="3390">
          <cell r="R3390">
            <v>12890002</v>
          </cell>
          <cell r="AB3390">
            <v>2</v>
          </cell>
        </row>
        <row r="3391">
          <cell r="R3391">
            <v>12820061</v>
          </cell>
          <cell r="AB3391">
            <v>1.5</v>
          </cell>
        </row>
        <row r="3392">
          <cell r="R3392">
            <v>12820700</v>
          </cell>
          <cell r="AB3392">
            <v>1</v>
          </cell>
        </row>
        <row r="3393">
          <cell r="R3393">
            <v>12831520</v>
          </cell>
          <cell r="AB3393">
            <v>1.5</v>
          </cell>
        </row>
        <row r="3394">
          <cell r="R3394">
            <v>12854017</v>
          </cell>
          <cell r="AB3394">
            <v>2</v>
          </cell>
        </row>
        <row r="3395">
          <cell r="R3395">
            <v>12854100</v>
          </cell>
          <cell r="AB3395">
            <v>1</v>
          </cell>
        </row>
        <row r="3396">
          <cell r="R3396">
            <v>12888004</v>
          </cell>
          <cell r="AB3396">
            <v>1.5</v>
          </cell>
        </row>
        <row r="3397">
          <cell r="R3397">
            <v>12543002</v>
          </cell>
          <cell r="AB3397">
            <v>4</v>
          </cell>
        </row>
        <row r="3398">
          <cell r="R3398">
            <v>12543011</v>
          </cell>
          <cell r="AB3398">
            <v>3.5</v>
          </cell>
        </row>
        <row r="3399">
          <cell r="R3399">
            <v>12545035</v>
          </cell>
          <cell r="AB3399">
            <v>3.5</v>
          </cell>
        </row>
        <row r="3400">
          <cell r="R3400">
            <v>12546026</v>
          </cell>
          <cell r="AB3400">
            <v>4</v>
          </cell>
        </row>
        <row r="3401">
          <cell r="R3401">
            <v>12546027</v>
          </cell>
          <cell r="AB3401">
            <v>3</v>
          </cell>
        </row>
        <row r="3402">
          <cell r="R3402">
            <v>12547008</v>
          </cell>
          <cell r="AB3402">
            <v>4.5</v>
          </cell>
        </row>
        <row r="3403">
          <cell r="R3403">
            <v>12543063</v>
          </cell>
          <cell r="AB3403">
            <v>3</v>
          </cell>
        </row>
        <row r="3404">
          <cell r="R3404">
            <v>12543075</v>
          </cell>
          <cell r="AB3404">
            <v>3.5</v>
          </cell>
        </row>
        <row r="3405">
          <cell r="R3405">
            <v>12543083</v>
          </cell>
          <cell r="AB3405">
            <v>6</v>
          </cell>
        </row>
        <row r="3406">
          <cell r="R3406">
            <v>12545042</v>
          </cell>
          <cell r="AB3406">
            <v>3</v>
          </cell>
        </row>
        <row r="3407">
          <cell r="R3407">
            <v>12543070</v>
          </cell>
          <cell r="AB3407">
            <v>7.5</v>
          </cell>
        </row>
        <row r="3408">
          <cell r="R3408">
            <v>12547063</v>
          </cell>
          <cell r="AB3408">
            <v>4.5</v>
          </cell>
        </row>
        <row r="3409">
          <cell r="R3409">
            <v>12552312</v>
          </cell>
          <cell r="AB3409">
            <v>4.5</v>
          </cell>
        </row>
        <row r="3410">
          <cell r="R3410">
            <v>12546079</v>
          </cell>
          <cell r="AB3410">
            <v>2.5</v>
          </cell>
        </row>
        <row r="3411">
          <cell r="R3411">
            <v>12547010</v>
          </cell>
          <cell r="AB3411">
            <v>3</v>
          </cell>
        </row>
        <row r="3412">
          <cell r="R3412">
            <v>12547019</v>
          </cell>
          <cell r="AB3412">
            <v>1.5</v>
          </cell>
        </row>
        <row r="3413">
          <cell r="R3413">
            <v>12547066</v>
          </cell>
          <cell r="AB3413">
            <v>2.5</v>
          </cell>
        </row>
        <row r="3414">
          <cell r="R3414">
            <v>12548126</v>
          </cell>
          <cell r="AB3414">
            <v>5</v>
          </cell>
        </row>
        <row r="3415">
          <cell r="R3415">
            <v>12550350</v>
          </cell>
          <cell r="AB3415">
            <v>2</v>
          </cell>
        </row>
        <row r="3416">
          <cell r="R3416">
            <v>12552907</v>
          </cell>
          <cell r="AB3416">
            <v>2.5</v>
          </cell>
        </row>
        <row r="3417">
          <cell r="R3417">
            <v>12547047</v>
          </cell>
          <cell r="AB3417">
            <v>2.5</v>
          </cell>
        </row>
        <row r="3418">
          <cell r="R3418">
            <v>12550062</v>
          </cell>
          <cell r="AB3418">
            <v>2</v>
          </cell>
        </row>
        <row r="3419">
          <cell r="R3419">
            <v>12546072</v>
          </cell>
          <cell r="AB3419">
            <v>4.5</v>
          </cell>
        </row>
        <row r="3420">
          <cell r="R3420">
            <v>12548016</v>
          </cell>
          <cell r="AB3420">
            <v>3</v>
          </cell>
        </row>
        <row r="3421">
          <cell r="R3421">
            <v>12543428</v>
          </cell>
          <cell r="AB3421">
            <v>1.5</v>
          </cell>
        </row>
        <row r="3422">
          <cell r="R3422">
            <v>12547339</v>
          </cell>
          <cell r="AB3422">
            <v>1</v>
          </cell>
        </row>
        <row r="3423">
          <cell r="R3423">
            <v>12553006</v>
          </cell>
          <cell r="AB3423">
            <v>4.5</v>
          </cell>
        </row>
        <row r="3424">
          <cell r="R3424">
            <v>12553297</v>
          </cell>
          <cell r="AB3424">
            <v>2.5</v>
          </cell>
        </row>
        <row r="3425">
          <cell r="R3425">
            <v>12554367</v>
          </cell>
          <cell r="AB3425">
            <v>5</v>
          </cell>
        </row>
        <row r="3426">
          <cell r="R3426">
            <v>12555145</v>
          </cell>
          <cell r="AB3426">
            <v>1.5</v>
          </cell>
        </row>
        <row r="3427">
          <cell r="R3427">
            <v>12556098</v>
          </cell>
          <cell r="AB3427">
            <v>2.5</v>
          </cell>
        </row>
        <row r="3428">
          <cell r="R3428">
            <v>12560999</v>
          </cell>
          <cell r="AB3428">
            <v>1.5</v>
          </cell>
        </row>
        <row r="3429">
          <cell r="R3429">
            <v>12561016</v>
          </cell>
          <cell r="AB3429">
            <v>2</v>
          </cell>
        </row>
        <row r="3430">
          <cell r="R3430">
            <v>12562257</v>
          </cell>
          <cell r="AB3430">
            <v>5.5</v>
          </cell>
        </row>
        <row r="3431">
          <cell r="R3431">
            <v>12556112</v>
          </cell>
          <cell r="AB3431">
            <v>4</v>
          </cell>
        </row>
        <row r="3432">
          <cell r="R3432">
            <v>12556289</v>
          </cell>
          <cell r="AB3432">
            <v>1.5</v>
          </cell>
        </row>
        <row r="3433">
          <cell r="R3433">
            <v>12560867</v>
          </cell>
          <cell r="AB3433">
            <v>1.5</v>
          </cell>
        </row>
        <row r="3434">
          <cell r="R3434">
            <v>12561039</v>
          </cell>
          <cell r="AB3434">
            <v>2.5</v>
          </cell>
        </row>
        <row r="3435">
          <cell r="R3435">
            <v>12554005</v>
          </cell>
          <cell r="AB3435">
            <v>5.5</v>
          </cell>
        </row>
        <row r="3436">
          <cell r="R3436">
            <v>12560246</v>
          </cell>
          <cell r="AB3436">
            <v>3</v>
          </cell>
        </row>
        <row r="3437">
          <cell r="R3437">
            <v>12560026</v>
          </cell>
          <cell r="AB3437">
            <v>2.5</v>
          </cell>
        </row>
        <row r="3438">
          <cell r="R3438">
            <v>12560242</v>
          </cell>
          <cell r="AB3438">
            <v>2.5</v>
          </cell>
        </row>
        <row r="3439">
          <cell r="R3439">
            <v>12560005</v>
          </cell>
          <cell r="AB3439">
            <v>3.5</v>
          </cell>
        </row>
        <row r="3440">
          <cell r="R3440">
            <v>12560245</v>
          </cell>
          <cell r="AB3440">
            <v>2.5</v>
          </cell>
        </row>
        <row r="3441">
          <cell r="R3441">
            <v>12560345</v>
          </cell>
          <cell r="AB3441">
            <v>1.5</v>
          </cell>
        </row>
        <row r="3442">
          <cell r="R3442">
            <v>12560625</v>
          </cell>
          <cell r="AB3442">
            <v>1.5</v>
          </cell>
        </row>
        <row r="3443">
          <cell r="R3443">
            <v>12560654</v>
          </cell>
          <cell r="AB3443">
            <v>1.5</v>
          </cell>
        </row>
        <row r="3444">
          <cell r="R3444">
            <v>12560014</v>
          </cell>
          <cell r="AB3444">
            <v>5.5</v>
          </cell>
        </row>
        <row r="3445">
          <cell r="R3445">
            <v>12545048</v>
          </cell>
          <cell r="AB3445">
            <v>3.5</v>
          </cell>
        </row>
        <row r="3446">
          <cell r="R3446">
            <v>12551365</v>
          </cell>
          <cell r="AB3446">
            <v>3</v>
          </cell>
        </row>
        <row r="3447">
          <cell r="R3447">
            <v>12546094</v>
          </cell>
          <cell r="AB3447">
            <v>1.5</v>
          </cell>
        </row>
        <row r="3448">
          <cell r="R3448">
            <v>12550061</v>
          </cell>
          <cell r="AB3448">
            <v>1.5</v>
          </cell>
        </row>
        <row r="3449">
          <cell r="R3449">
            <v>12546048</v>
          </cell>
          <cell r="AB3449">
            <v>2</v>
          </cell>
        </row>
        <row r="3450">
          <cell r="R3450">
            <v>12546086</v>
          </cell>
          <cell r="AB3450">
            <v>1</v>
          </cell>
        </row>
        <row r="3451">
          <cell r="R3451">
            <v>12548364</v>
          </cell>
          <cell r="AB3451">
            <v>2.5</v>
          </cell>
        </row>
        <row r="3452">
          <cell r="R3452">
            <v>12552350</v>
          </cell>
          <cell r="AB3452">
            <v>2.5</v>
          </cell>
        </row>
        <row r="3453">
          <cell r="R3453">
            <v>12553012</v>
          </cell>
          <cell r="AB3453">
            <v>2.5</v>
          </cell>
        </row>
        <row r="3454">
          <cell r="R3454">
            <v>12555290</v>
          </cell>
          <cell r="AB3454">
            <v>1.5</v>
          </cell>
        </row>
        <row r="3455">
          <cell r="R3455">
            <v>12543035</v>
          </cell>
          <cell r="AB3455">
            <v>1.5</v>
          </cell>
        </row>
        <row r="3456">
          <cell r="R3456">
            <v>12543422</v>
          </cell>
          <cell r="AB3456">
            <v>1.5</v>
          </cell>
        </row>
        <row r="3457">
          <cell r="R3457">
            <v>12545023</v>
          </cell>
          <cell r="AB3457">
            <v>2.5</v>
          </cell>
        </row>
        <row r="3458">
          <cell r="R3458">
            <v>12545027</v>
          </cell>
          <cell r="AB3458">
            <v>2.5</v>
          </cell>
        </row>
        <row r="3459">
          <cell r="R3459">
            <v>12546070</v>
          </cell>
          <cell r="AB3459">
            <v>2.5</v>
          </cell>
        </row>
        <row r="3460">
          <cell r="R3460">
            <v>12549320</v>
          </cell>
          <cell r="AB3460">
            <v>2</v>
          </cell>
        </row>
        <row r="3461">
          <cell r="R3461">
            <v>12549504</v>
          </cell>
          <cell r="AB3461">
            <v>1</v>
          </cell>
        </row>
        <row r="3462">
          <cell r="R3462">
            <v>12550970</v>
          </cell>
          <cell r="AB3462">
            <v>2.5</v>
          </cell>
        </row>
        <row r="3463">
          <cell r="R3463">
            <v>12551151</v>
          </cell>
          <cell r="AB3463">
            <v>1.5</v>
          </cell>
        </row>
        <row r="3464">
          <cell r="R3464">
            <v>12552208</v>
          </cell>
          <cell r="AB3464">
            <v>1</v>
          </cell>
        </row>
        <row r="3465">
          <cell r="R3465">
            <v>12552466</v>
          </cell>
          <cell r="AB3465">
            <v>3.5</v>
          </cell>
        </row>
        <row r="3466">
          <cell r="R3466">
            <v>12553001</v>
          </cell>
          <cell r="AB3466">
            <v>2.5</v>
          </cell>
        </row>
        <row r="3467">
          <cell r="R3467">
            <v>12554024</v>
          </cell>
          <cell r="AB3467">
            <v>1.5</v>
          </cell>
        </row>
        <row r="3468">
          <cell r="R3468">
            <v>12555006</v>
          </cell>
          <cell r="AB3468">
            <v>2.5</v>
          </cell>
        </row>
        <row r="3469">
          <cell r="R3469">
            <v>12560019</v>
          </cell>
          <cell r="AB3469">
            <v>1.5</v>
          </cell>
        </row>
        <row r="3470">
          <cell r="R3470">
            <v>12561005</v>
          </cell>
          <cell r="AB3470">
            <v>2.5</v>
          </cell>
        </row>
        <row r="3471">
          <cell r="R3471">
            <v>12561018</v>
          </cell>
          <cell r="AB3471">
            <v>3.5</v>
          </cell>
        </row>
        <row r="3472">
          <cell r="R3472">
            <v>12561252</v>
          </cell>
          <cell r="AB3472">
            <v>2</v>
          </cell>
        </row>
        <row r="3473">
          <cell r="R3473">
            <v>12543087</v>
          </cell>
          <cell r="AB3473">
            <v>1.5</v>
          </cell>
        </row>
        <row r="3474">
          <cell r="R3474">
            <v>12545046</v>
          </cell>
          <cell r="AB3474">
            <v>1.5</v>
          </cell>
        </row>
        <row r="3475">
          <cell r="R3475">
            <v>12545047</v>
          </cell>
          <cell r="AB3475">
            <v>2.5</v>
          </cell>
        </row>
        <row r="3476">
          <cell r="R3476">
            <v>12546089</v>
          </cell>
          <cell r="AB3476">
            <v>2.5</v>
          </cell>
        </row>
        <row r="3477">
          <cell r="R3477">
            <v>12551280</v>
          </cell>
          <cell r="AB3477">
            <v>3.5</v>
          </cell>
        </row>
        <row r="3478">
          <cell r="R3478">
            <v>12560033</v>
          </cell>
          <cell r="AB3478">
            <v>1.5</v>
          </cell>
        </row>
        <row r="3479">
          <cell r="R3479">
            <v>12560047</v>
          </cell>
          <cell r="AB3479">
            <v>1.5</v>
          </cell>
        </row>
        <row r="3480">
          <cell r="R3480">
            <v>12560533</v>
          </cell>
          <cell r="AB3480">
            <v>1.5</v>
          </cell>
        </row>
        <row r="3481">
          <cell r="R3481">
            <v>12605025</v>
          </cell>
          <cell r="AB3481">
            <v>1.5</v>
          </cell>
        </row>
        <row r="3482">
          <cell r="R3482">
            <v>12602016</v>
          </cell>
          <cell r="AB3482">
            <v>3.5</v>
          </cell>
        </row>
        <row r="3483">
          <cell r="R3483">
            <v>12608052</v>
          </cell>
          <cell r="AB3483">
            <v>3.5</v>
          </cell>
        </row>
        <row r="3484">
          <cell r="R3484">
            <v>12608089</v>
          </cell>
          <cell r="AB3484">
            <v>4.5</v>
          </cell>
        </row>
        <row r="3485">
          <cell r="R3485">
            <v>12612627</v>
          </cell>
          <cell r="AB3485">
            <v>3.5</v>
          </cell>
        </row>
        <row r="3486">
          <cell r="R3486">
            <v>12617029</v>
          </cell>
          <cell r="AB3486">
            <v>3.5</v>
          </cell>
        </row>
        <row r="3487">
          <cell r="R3487">
            <v>12623060</v>
          </cell>
          <cell r="AB3487">
            <v>3.5</v>
          </cell>
        </row>
        <row r="3488">
          <cell r="R3488">
            <v>12608054</v>
          </cell>
          <cell r="AB3488">
            <v>3.5</v>
          </cell>
        </row>
        <row r="3489">
          <cell r="R3489">
            <v>12617001</v>
          </cell>
          <cell r="AB3489">
            <v>2.5</v>
          </cell>
        </row>
        <row r="3490">
          <cell r="R3490">
            <v>12618177</v>
          </cell>
          <cell r="AB3490">
            <v>1.5</v>
          </cell>
        </row>
        <row r="3491">
          <cell r="R3491">
            <v>12613090</v>
          </cell>
          <cell r="AB3491">
            <v>0.5</v>
          </cell>
        </row>
        <row r="3492">
          <cell r="R3492">
            <v>12605004</v>
          </cell>
          <cell r="AB3492">
            <v>5.5</v>
          </cell>
        </row>
        <row r="3493">
          <cell r="R3493">
            <v>12602100</v>
          </cell>
          <cell r="AB3493">
            <v>3.5</v>
          </cell>
        </row>
        <row r="3494">
          <cell r="R3494">
            <v>12611045</v>
          </cell>
          <cell r="AB3494">
            <v>4</v>
          </cell>
        </row>
        <row r="3495">
          <cell r="R3495">
            <v>12617034</v>
          </cell>
          <cell r="AB3495">
            <v>3.5</v>
          </cell>
        </row>
        <row r="3496">
          <cell r="R3496">
            <v>12607069</v>
          </cell>
          <cell r="AB3496">
            <v>2</v>
          </cell>
        </row>
        <row r="3497">
          <cell r="R3497">
            <v>12608055</v>
          </cell>
          <cell r="AB3497">
            <v>3.5</v>
          </cell>
        </row>
        <row r="3498">
          <cell r="R3498">
            <v>12608069</v>
          </cell>
          <cell r="AB3498">
            <v>5</v>
          </cell>
        </row>
        <row r="3499">
          <cell r="R3499">
            <v>12613054</v>
          </cell>
          <cell r="AB3499">
            <v>4.5</v>
          </cell>
        </row>
        <row r="3500">
          <cell r="R3500">
            <v>12618629</v>
          </cell>
          <cell r="AB3500">
            <v>5</v>
          </cell>
        </row>
        <row r="3501">
          <cell r="R3501">
            <v>12621053</v>
          </cell>
          <cell r="AB3501">
            <v>5.5</v>
          </cell>
        </row>
        <row r="3502">
          <cell r="R3502">
            <v>12604054</v>
          </cell>
          <cell r="AB3502">
            <v>1.5</v>
          </cell>
        </row>
        <row r="3503">
          <cell r="R3503">
            <v>12607062</v>
          </cell>
          <cell r="AB3503">
            <v>3</v>
          </cell>
        </row>
        <row r="3504">
          <cell r="R3504">
            <v>12607065</v>
          </cell>
          <cell r="AB3504">
            <v>2.5</v>
          </cell>
        </row>
        <row r="3505">
          <cell r="R3505">
            <v>12602220</v>
          </cell>
          <cell r="AB3505">
            <v>0.5</v>
          </cell>
        </row>
        <row r="3506">
          <cell r="R3506">
            <v>12602222</v>
          </cell>
          <cell r="AB3506">
            <v>1.5</v>
          </cell>
        </row>
        <row r="3507">
          <cell r="R3507">
            <v>12619223</v>
          </cell>
          <cell r="AB3507">
            <v>1.5</v>
          </cell>
        </row>
        <row r="3508">
          <cell r="R3508">
            <v>12615037</v>
          </cell>
          <cell r="AB3508">
            <v>4</v>
          </cell>
        </row>
        <row r="3509">
          <cell r="R3509">
            <v>12619044</v>
          </cell>
          <cell r="AB3509">
            <v>2.5</v>
          </cell>
        </row>
        <row r="3510">
          <cell r="R3510">
            <v>12614053</v>
          </cell>
          <cell r="AB3510">
            <v>2.5</v>
          </cell>
        </row>
        <row r="3511">
          <cell r="R3511">
            <v>12615003</v>
          </cell>
          <cell r="AB3511">
            <v>2.5</v>
          </cell>
        </row>
        <row r="3512">
          <cell r="R3512">
            <v>12602221</v>
          </cell>
          <cell r="AB3512">
            <v>1.5</v>
          </cell>
        </row>
        <row r="3513">
          <cell r="R3513">
            <v>12619059</v>
          </cell>
          <cell r="AB3513">
            <v>3</v>
          </cell>
        </row>
        <row r="3514">
          <cell r="R3514">
            <v>12613901</v>
          </cell>
          <cell r="AB3514">
            <v>2.5</v>
          </cell>
        </row>
        <row r="3515">
          <cell r="R3515">
            <v>12618552</v>
          </cell>
          <cell r="AB3515">
            <v>14</v>
          </cell>
        </row>
        <row r="3516">
          <cell r="R3516">
            <v>12605017</v>
          </cell>
          <cell r="AB3516">
            <v>2.5</v>
          </cell>
        </row>
        <row r="3517">
          <cell r="R3517">
            <v>12605027</v>
          </cell>
          <cell r="AB3517">
            <v>1.5</v>
          </cell>
        </row>
        <row r="3518">
          <cell r="R3518">
            <v>12634092</v>
          </cell>
          <cell r="AB3518">
            <v>5</v>
          </cell>
        </row>
        <row r="3519">
          <cell r="R3519">
            <v>12635041</v>
          </cell>
          <cell r="AB3519">
            <v>4</v>
          </cell>
        </row>
        <row r="3520">
          <cell r="R3520">
            <v>12636020</v>
          </cell>
          <cell r="AB3520">
            <v>4</v>
          </cell>
        </row>
        <row r="3521">
          <cell r="R3521">
            <v>12625404</v>
          </cell>
          <cell r="AB3521">
            <v>2.5</v>
          </cell>
        </row>
        <row r="3522">
          <cell r="R3522">
            <v>12628038</v>
          </cell>
          <cell r="AB3522">
            <v>4.5</v>
          </cell>
        </row>
        <row r="3523">
          <cell r="R3523">
            <v>12629069</v>
          </cell>
          <cell r="AB3523">
            <v>3.5</v>
          </cell>
        </row>
        <row r="3524">
          <cell r="R3524">
            <v>12629309</v>
          </cell>
          <cell r="AB3524">
            <v>4</v>
          </cell>
        </row>
        <row r="3525">
          <cell r="R3525">
            <v>12636010</v>
          </cell>
          <cell r="AB3525">
            <v>2.5</v>
          </cell>
        </row>
        <row r="3526">
          <cell r="R3526">
            <v>12629364</v>
          </cell>
          <cell r="AB3526">
            <v>4</v>
          </cell>
        </row>
        <row r="3527">
          <cell r="R3527">
            <v>12610112</v>
          </cell>
          <cell r="AB3527">
            <v>1.5</v>
          </cell>
        </row>
        <row r="3528">
          <cell r="R3528">
            <v>12617076</v>
          </cell>
          <cell r="AB3528">
            <v>1.5</v>
          </cell>
        </row>
        <row r="3529">
          <cell r="R3529">
            <v>12617105</v>
          </cell>
          <cell r="AB3529">
            <v>2</v>
          </cell>
        </row>
        <row r="3530">
          <cell r="R3530">
            <v>12619004</v>
          </cell>
          <cell r="AB3530">
            <v>1.5</v>
          </cell>
        </row>
        <row r="3531">
          <cell r="R3531">
            <v>12622082</v>
          </cell>
          <cell r="AB3531">
            <v>1.5</v>
          </cell>
        </row>
        <row r="3532">
          <cell r="R3532">
            <v>12623089</v>
          </cell>
          <cell r="AB3532">
            <v>1.5</v>
          </cell>
        </row>
        <row r="3533">
          <cell r="R3533">
            <v>12608019</v>
          </cell>
          <cell r="AB3533">
            <v>1.5</v>
          </cell>
        </row>
        <row r="3534">
          <cell r="R3534">
            <v>12608051</v>
          </cell>
          <cell r="AB3534">
            <v>1.5</v>
          </cell>
        </row>
        <row r="3535">
          <cell r="R3535">
            <v>12610003</v>
          </cell>
          <cell r="AB3535">
            <v>1.5</v>
          </cell>
        </row>
        <row r="3536">
          <cell r="R3536">
            <v>12611068</v>
          </cell>
          <cell r="AB3536">
            <v>2</v>
          </cell>
        </row>
        <row r="3537">
          <cell r="R3537">
            <v>12612745</v>
          </cell>
          <cell r="AB3537">
            <v>1.5</v>
          </cell>
        </row>
        <row r="3538">
          <cell r="R3538">
            <v>12614501</v>
          </cell>
          <cell r="AB3538">
            <v>2.5</v>
          </cell>
        </row>
        <row r="3539">
          <cell r="R3539">
            <v>12618053</v>
          </cell>
          <cell r="AB3539">
            <v>2.5</v>
          </cell>
        </row>
        <row r="3540">
          <cell r="R3540">
            <v>12618057</v>
          </cell>
          <cell r="AB3540">
            <v>2</v>
          </cell>
        </row>
        <row r="3541">
          <cell r="R3541">
            <v>12618062</v>
          </cell>
          <cell r="AB3541">
            <v>2.5</v>
          </cell>
        </row>
        <row r="3542">
          <cell r="R3542">
            <v>12631044</v>
          </cell>
          <cell r="AB3542">
            <v>4.5</v>
          </cell>
        </row>
        <row r="3543">
          <cell r="R3543">
            <v>12634043</v>
          </cell>
          <cell r="AB3543">
            <v>1</v>
          </cell>
        </row>
        <row r="3544">
          <cell r="R3544">
            <v>12610011</v>
          </cell>
          <cell r="AB3544">
            <v>2.5</v>
          </cell>
        </row>
        <row r="3545">
          <cell r="R3545">
            <v>12601106</v>
          </cell>
          <cell r="AB3545">
            <v>2</v>
          </cell>
        </row>
        <row r="3546">
          <cell r="R3546">
            <v>12607061</v>
          </cell>
          <cell r="AB3546">
            <v>1.5</v>
          </cell>
        </row>
        <row r="3547">
          <cell r="R3547">
            <v>12607707</v>
          </cell>
          <cell r="AB3547">
            <v>2</v>
          </cell>
        </row>
        <row r="3548">
          <cell r="R3548">
            <v>12608100</v>
          </cell>
          <cell r="AB3548">
            <v>1.5</v>
          </cell>
        </row>
        <row r="3549">
          <cell r="R3549">
            <v>12609052</v>
          </cell>
          <cell r="AB3549">
            <v>7.5</v>
          </cell>
        </row>
        <row r="3550">
          <cell r="R3550">
            <v>12609096</v>
          </cell>
          <cell r="AB3550">
            <v>2.5</v>
          </cell>
        </row>
        <row r="3551">
          <cell r="R3551">
            <v>12610036</v>
          </cell>
          <cell r="AB3551">
            <v>2</v>
          </cell>
        </row>
        <row r="3552">
          <cell r="R3552">
            <v>12610080</v>
          </cell>
          <cell r="AB3552">
            <v>3.5</v>
          </cell>
        </row>
        <row r="3553">
          <cell r="R3553">
            <v>12610701</v>
          </cell>
          <cell r="AB3553">
            <v>2</v>
          </cell>
        </row>
        <row r="3554">
          <cell r="R3554">
            <v>12612138</v>
          </cell>
          <cell r="AB3554">
            <v>2.5</v>
          </cell>
        </row>
        <row r="3555">
          <cell r="R3555">
            <v>12612141</v>
          </cell>
          <cell r="AB3555">
            <v>2.5</v>
          </cell>
        </row>
        <row r="3556">
          <cell r="R3556">
            <v>12613001</v>
          </cell>
          <cell r="AB3556">
            <v>2</v>
          </cell>
        </row>
        <row r="3557">
          <cell r="R3557">
            <v>12615008</v>
          </cell>
          <cell r="AB3557">
            <v>1.5</v>
          </cell>
        </row>
        <row r="3558">
          <cell r="R3558">
            <v>12615011</v>
          </cell>
          <cell r="AB3558">
            <v>3.5</v>
          </cell>
        </row>
        <row r="3559">
          <cell r="R3559">
            <v>12617019</v>
          </cell>
          <cell r="AB3559">
            <v>1.5</v>
          </cell>
        </row>
        <row r="3560">
          <cell r="R3560">
            <v>12617021</v>
          </cell>
          <cell r="AB3560">
            <v>3</v>
          </cell>
        </row>
        <row r="3561">
          <cell r="R3561">
            <v>12617082</v>
          </cell>
          <cell r="AB3561">
            <v>3.5</v>
          </cell>
        </row>
        <row r="3562">
          <cell r="R3562">
            <v>12618008</v>
          </cell>
          <cell r="AB3562">
            <v>3</v>
          </cell>
        </row>
        <row r="3563">
          <cell r="R3563">
            <v>12619030</v>
          </cell>
          <cell r="AB3563">
            <v>4</v>
          </cell>
        </row>
        <row r="3564">
          <cell r="R3564">
            <v>12622102</v>
          </cell>
          <cell r="AB3564">
            <v>2.5</v>
          </cell>
        </row>
        <row r="3565">
          <cell r="R3565">
            <v>12623094</v>
          </cell>
          <cell r="AB3565">
            <v>2.5</v>
          </cell>
        </row>
        <row r="3566">
          <cell r="R3566">
            <v>12630040</v>
          </cell>
          <cell r="AB3566">
            <v>5.5</v>
          </cell>
        </row>
        <row r="3567">
          <cell r="R3567">
            <v>12637024</v>
          </cell>
          <cell r="AB3567">
            <v>2.5</v>
          </cell>
        </row>
        <row r="3568">
          <cell r="R3568">
            <v>12639702</v>
          </cell>
          <cell r="AB3568">
            <v>2.5</v>
          </cell>
        </row>
        <row r="3569">
          <cell r="R3569">
            <v>12601059</v>
          </cell>
          <cell r="AB3569">
            <v>2.5</v>
          </cell>
        </row>
        <row r="3570">
          <cell r="R3570">
            <v>12601264</v>
          </cell>
          <cell r="AB3570">
            <v>1.5</v>
          </cell>
        </row>
        <row r="3571">
          <cell r="R3571">
            <v>12602041</v>
          </cell>
          <cell r="AB3571">
            <v>1.5</v>
          </cell>
        </row>
        <row r="3572">
          <cell r="R3572">
            <v>12602056</v>
          </cell>
          <cell r="AB3572">
            <v>3.5</v>
          </cell>
        </row>
        <row r="3573">
          <cell r="R3573">
            <v>12602090</v>
          </cell>
          <cell r="AB3573">
            <v>2.5</v>
          </cell>
        </row>
        <row r="3574">
          <cell r="R3574">
            <v>12604022</v>
          </cell>
          <cell r="AB3574">
            <v>2</v>
          </cell>
        </row>
        <row r="3575">
          <cell r="R3575">
            <v>12609825</v>
          </cell>
          <cell r="AB3575">
            <v>1</v>
          </cell>
        </row>
        <row r="3576">
          <cell r="R3576">
            <v>12610050</v>
          </cell>
          <cell r="AB3576">
            <v>2</v>
          </cell>
        </row>
        <row r="3577">
          <cell r="R3577">
            <v>12611738</v>
          </cell>
          <cell r="AB3577">
            <v>3</v>
          </cell>
        </row>
        <row r="3578">
          <cell r="R3578">
            <v>12612056</v>
          </cell>
          <cell r="AB3578">
            <v>2.5</v>
          </cell>
        </row>
        <row r="3579">
          <cell r="R3579">
            <v>12612109</v>
          </cell>
          <cell r="AB3579">
            <v>1.5</v>
          </cell>
        </row>
        <row r="3580">
          <cell r="R3580">
            <v>12612143</v>
          </cell>
          <cell r="AB3580">
            <v>2.5</v>
          </cell>
        </row>
        <row r="3581">
          <cell r="R3581">
            <v>12613038</v>
          </cell>
          <cell r="AB3581">
            <v>2.5</v>
          </cell>
        </row>
        <row r="3582">
          <cell r="R3582">
            <v>12615005</v>
          </cell>
          <cell r="AB3582">
            <v>1</v>
          </cell>
        </row>
        <row r="3583">
          <cell r="R3583">
            <v>12617020</v>
          </cell>
          <cell r="AB3583">
            <v>2</v>
          </cell>
        </row>
        <row r="3584">
          <cell r="R3584">
            <v>12617555</v>
          </cell>
          <cell r="AB3584">
            <v>2.5</v>
          </cell>
        </row>
        <row r="3585">
          <cell r="R3585">
            <v>12618100</v>
          </cell>
          <cell r="AB3585">
            <v>1.5</v>
          </cell>
        </row>
        <row r="3586">
          <cell r="R3586">
            <v>12619031</v>
          </cell>
          <cell r="AB3586">
            <v>2</v>
          </cell>
        </row>
        <row r="3587">
          <cell r="R3587">
            <v>12621104</v>
          </cell>
          <cell r="AB3587">
            <v>1.5</v>
          </cell>
        </row>
        <row r="3588">
          <cell r="R3588">
            <v>12629014</v>
          </cell>
          <cell r="AB3588">
            <v>1.5</v>
          </cell>
        </row>
        <row r="3589">
          <cell r="R3589">
            <v>12630110</v>
          </cell>
          <cell r="AB3589">
            <v>2.5</v>
          </cell>
        </row>
        <row r="3590">
          <cell r="R3590">
            <v>12634078</v>
          </cell>
          <cell r="AB3590">
            <v>1.5</v>
          </cell>
        </row>
        <row r="3591">
          <cell r="R3591">
            <v>12636166</v>
          </cell>
          <cell r="AB3591">
            <v>2.5</v>
          </cell>
        </row>
        <row r="3592">
          <cell r="R3592">
            <v>12602201</v>
          </cell>
          <cell r="AB3592">
            <v>2.5</v>
          </cell>
        </row>
        <row r="3593">
          <cell r="R3593">
            <v>12605014</v>
          </cell>
          <cell r="AB3593">
            <v>2.5</v>
          </cell>
        </row>
        <row r="3594">
          <cell r="R3594">
            <v>12606021</v>
          </cell>
          <cell r="AB3594">
            <v>2.5</v>
          </cell>
        </row>
        <row r="3595">
          <cell r="R3595">
            <v>12607030</v>
          </cell>
          <cell r="AB3595">
            <v>2.5</v>
          </cell>
        </row>
        <row r="3596">
          <cell r="R3596">
            <v>12609813</v>
          </cell>
          <cell r="AB3596">
            <v>2</v>
          </cell>
        </row>
        <row r="3597">
          <cell r="R3597">
            <v>12614041</v>
          </cell>
          <cell r="AB3597">
            <v>1.5</v>
          </cell>
        </row>
        <row r="3598">
          <cell r="R3598">
            <v>12628049</v>
          </cell>
          <cell r="AB3598">
            <v>1.5</v>
          </cell>
        </row>
        <row r="3599">
          <cell r="R3599">
            <v>12630030</v>
          </cell>
          <cell r="AB3599">
            <v>1.5</v>
          </cell>
        </row>
        <row r="3600">
          <cell r="R3600">
            <v>12633041</v>
          </cell>
          <cell r="AB3600">
            <v>9</v>
          </cell>
        </row>
        <row r="3601">
          <cell r="R3601">
            <v>12977008</v>
          </cell>
          <cell r="AB3601">
            <v>1</v>
          </cell>
        </row>
        <row r="3602">
          <cell r="R3602">
            <v>12977001</v>
          </cell>
          <cell r="AB3602">
            <v>1</v>
          </cell>
        </row>
        <row r="3603">
          <cell r="R3603">
            <v>12983628</v>
          </cell>
          <cell r="AB3603">
            <v>1.5</v>
          </cell>
        </row>
        <row r="3604">
          <cell r="R3604">
            <v>12974051</v>
          </cell>
          <cell r="AB3604">
            <v>3.5</v>
          </cell>
        </row>
        <row r="3605">
          <cell r="R3605">
            <v>12976012</v>
          </cell>
          <cell r="AB3605">
            <v>2</v>
          </cell>
        </row>
        <row r="3606">
          <cell r="R3606">
            <v>12977014</v>
          </cell>
          <cell r="AB3606">
            <v>3.5</v>
          </cell>
        </row>
        <row r="3607">
          <cell r="R3607">
            <v>12977010</v>
          </cell>
          <cell r="AB3607">
            <v>5.5</v>
          </cell>
        </row>
        <row r="3608">
          <cell r="R3608">
            <v>12974061</v>
          </cell>
          <cell r="AB3608">
            <v>3</v>
          </cell>
        </row>
        <row r="3609">
          <cell r="R3609">
            <v>12981060</v>
          </cell>
          <cell r="AB3609">
            <v>3</v>
          </cell>
        </row>
        <row r="3610">
          <cell r="R3610">
            <v>12981089</v>
          </cell>
          <cell r="AB3610">
            <v>5.5</v>
          </cell>
        </row>
        <row r="3611">
          <cell r="R3611">
            <v>12982004</v>
          </cell>
          <cell r="AB3611">
            <v>5</v>
          </cell>
        </row>
        <row r="3612">
          <cell r="R3612">
            <v>12983001</v>
          </cell>
          <cell r="AB3612">
            <v>5</v>
          </cell>
        </row>
        <row r="3613">
          <cell r="R3613">
            <v>12994024</v>
          </cell>
          <cell r="AB3613">
            <v>2</v>
          </cell>
        </row>
        <row r="3614">
          <cell r="R3614">
            <v>12972005</v>
          </cell>
          <cell r="AB3614">
            <v>2</v>
          </cell>
        </row>
        <row r="3615">
          <cell r="R3615">
            <v>12971110</v>
          </cell>
          <cell r="AB3615">
            <v>5.5</v>
          </cell>
        </row>
        <row r="3616">
          <cell r="R3616">
            <v>12974009</v>
          </cell>
          <cell r="AB3616">
            <v>2.5</v>
          </cell>
        </row>
        <row r="3617">
          <cell r="R3617">
            <v>12971211</v>
          </cell>
          <cell r="AB3617">
            <v>6</v>
          </cell>
        </row>
        <row r="3618">
          <cell r="R3618">
            <v>12974030</v>
          </cell>
          <cell r="AB3618">
            <v>2.5</v>
          </cell>
        </row>
        <row r="3619">
          <cell r="R3619">
            <v>12999001</v>
          </cell>
          <cell r="AB3619">
            <v>3</v>
          </cell>
        </row>
        <row r="3620">
          <cell r="R3620">
            <v>12971011</v>
          </cell>
          <cell r="AB3620">
            <v>3</v>
          </cell>
        </row>
        <row r="3621">
          <cell r="R3621">
            <v>12971372</v>
          </cell>
          <cell r="AB3621">
            <v>3</v>
          </cell>
        </row>
        <row r="3622">
          <cell r="R3622">
            <v>12974039</v>
          </cell>
          <cell r="AB3622">
            <v>1.5</v>
          </cell>
        </row>
        <row r="3623">
          <cell r="R3623">
            <v>12971259</v>
          </cell>
          <cell r="AB3623">
            <v>1.5</v>
          </cell>
        </row>
        <row r="3624">
          <cell r="R3624">
            <v>12971003</v>
          </cell>
          <cell r="AB3624">
            <v>4.5</v>
          </cell>
        </row>
        <row r="3625">
          <cell r="R3625">
            <v>12974002</v>
          </cell>
          <cell r="AB3625">
            <v>8.5</v>
          </cell>
        </row>
        <row r="3626">
          <cell r="R3626">
            <v>12983055</v>
          </cell>
          <cell r="AB3626">
            <v>1.5</v>
          </cell>
        </row>
        <row r="3627">
          <cell r="R3627">
            <v>12976005</v>
          </cell>
          <cell r="AB3627">
            <v>3.5</v>
          </cell>
        </row>
        <row r="3628">
          <cell r="R3628">
            <v>12981012</v>
          </cell>
          <cell r="AB3628">
            <v>3.5</v>
          </cell>
        </row>
        <row r="3629">
          <cell r="R3629">
            <v>12982002</v>
          </cell>
          <cell r="AB3629">
            <v>5</v>
          </cell>
        </row>
        <row r="3630">
          <cell r="R3630">
            <v>12983015</v>
          </cell>
          <cell r="AB3630">
            <v>3</v>
          </cell>
        </row>
        <row r="3631">
          <cell r="R3631">
            <v>12984012</v>
          </cell>
          <cell r="AB3631">
            <v>3</v>
          </cell>
        </row>
        <row r="3632">
          <cell r="R3632">
            <v>12972025</v>
          </cell>
          <cell r="AB3632">
            <v>1.5</v>
          </cell>
        </row>
        <row r="3633">
          <cell r="R3633">
            <v>12972042</v>
          </cell>
          <cell r="AB3633">
            <v>1.5</v>
          </cell>
        </row>
        <row r="3634">
          <cell r="R3634">
            <v>12983014</v>
          </cell>
          <cell r="AB3634">
            <v>1.5</v>
          </cell>
        </row>
        <row r="3635">
          <cell r="R3635">
            <v>12991022</v>
          </cell>
          <cell r="AB3635">
            <v>1</v>
          </cell>
        </row>
        <row r="3636">
          <cell r="R3636">
            <v>12991030</v>
          </cell>
          <cell r="AB3636">
            <v>2.5</v>
          </cell>
        </row>
        <row r="3637">
          <cell r="R3637">
            <v>12991059</v>
          </cell>
          <cell r="AB3637">
            <v>1.5</v>
          </cell>
        </row>
        <row r="3638">
          <cell r="R3638">
            <v>12994007</v>
          </cell>
          <cell r="AB3638">
            <v>3</v>
          </cell>
        </row>
        <row r="3639">
          <cell r="R3639">
            <v>12986053</v>
          </cell>
          <cell r="AB3639">
            <v>1</v>
          </cell>
        </row>
        <row r="3640">
          <cell r="R3640">
            <v>12977002</v>
          </cell>
          <cell r="AB3640">
            <v>0.5</v>
          </cell>
        </row>
        <row r="3641">
          <cell r="R3641">
            <v>12971007</v>
          </cell>
          <cell r="AB3641">
            <v>1.5</v>
          </cell>
        </row>
        <row r="3642">
          <cell r="R3642">
            <v>12971057</v>
          </cell>
          <cell r="AB3642">
            <v>8</v>
          </cell>
        </row>
        <row r="3643">
          <cell r="R3643">
            <v>12971237</v>
          </cell>
          <cell r="AB3643">
            <v>3</v>
          </cell>
        </row>
        <row r="3644">
          <cell r="R3644">
            <v>12973027</v>
          </cell>
          <cell r="AB3644">
            <v>3.5</v>
          </cell>
        </row>
        <row r="3645">
          <cell r="R3645">
            <v>12986008</v>
          </cell>
          <cell r="AB3645">
            <v>2.5</v>
          </cell>
        </row>
        <row r="3646">
          <cell r="R3646">
            <v>12986051</v>
          </cell>
          <cell r="AB3646">
            <v>1.5</v>
          </cell>
        </row>
        <row r="3647">
          <cell r="R3647">
            <v>12971178</v>
          </cell>
          <cell r="AB3647">
            <v>1.5</v>
          </cell>
        </row>
        <row r="3648">
          <cell r="R3648">
            <v>12971324</v>
          </cell>
          <cell r="AB3648">
            <v>1.5</v>
          </cell>
        </row>
        <row r="3649">
          <cell r="R3649">
            <v>12972030</v>
          </cell>
          <cell r="AB3649">
            <v>3.5</v>
          </cell>
        </row>
        <row r="3650">
          <cell r="R3650">
            <v>12975001</v>
          </cell>
          <cell r="AB3650">
            <v>1.5</v>
          </cell>
        </row>
        <row r="3651">
          <cell r="R3651">
            <v>12976008</v>
          </cell>
          <cell r="AB3651">
            <v>2.5</v>
          </cell>
        </row>
        <row r="3652">
          <cell r="R3652">
            <v>12981035</v>
          </cell>
          <cell r="AB3652">
            <v>1.5</v>
          </cell>
        </row>
        <row r="3653">
          <cell r="R3653">
            <v>12982010</v>
          </cell>
          <cell r="AB3653">
            <v>1.5</v>
          </cell>
        </row>
        <row r="3654">
          <cell r="R3654">
            <v>12985001</v>
          </cell>
          <cell r="AB3654">
            <v>2</v>
          </cell>
        </row>
        <row r="3655">
          <cell r="R3655">
            <v>12986029</v>
          </cell>
          <cell r="AB3655">
            <v>2.5</v>
          </cell>
        </row>
        <row r="3656">
          <cell r="R3656">
            <v>12991003</v>
          </cell>
          <cell r="AB3656">
            <v>1</v>
          </cell>
        </row>
        <row r="3657">
          <cell r="R3657">
            <v>12971232</v>
          </cell>
          <cell r="AB3657">
            <v>2</v>
          </cell>
        </row>
        <row r="3658">
          <cell r="R3658">
            <v>12972018</v>
          </cell>
          <cell r="AB3658">
            <v>1.5</v>
          </cell>
        </row>
        <row r="3659">
          <cell r="R3659">
            <v>12977004</v>
          </cell>
          <cell r="AB3659">
            <v>1.5</v>
          </cell>
        </row>
        <row r="3660">
          <cell r="R3660">
            <v>13365025</v>
          </cell>
          <cell r="AB3660">
            <v>0.5</v>
          </cell>
        </row>
        <row r="3661">
          <cell r="R3661">
            <v>13356070</v>
          </cell>
          <cell r="AB3661">
            <v>3</v>
          </cell>
        </row>
        <row r="3662">
          <cell r="R3662">
            <v>13365024</v>
          </cell>
          <cell r="AB3662">
            <v>2.5</v>
          </cell>
        </row>
        <row r="3663">
          <cell r="R3663">
            <v>13351381</v>
          </cell>
          <cell r="AB3663">
            <v>3.5</v>
          </cell>
        </row>
        <row r="3664">
          <cell r="R3664">
            <v>13352067</v>
          </cell>
          <cell r="AB3664">
            <v>6</v>
          </cell>
        </row>
        <row r="3665">
          <cell r="R3665">
            <v>13360218</v>
          </cell>
          <cell r="AB3665">
            <v>2</v>
          </cell>
        </row>
        <row r="3666">
          <cell r="R3666">
            <v>13367678</v>
          </cell>
          <cell r="AB3666">
            <v>1.5</v>
          </cell>
        </row>
        <row r="3667">
          <cell r="R3667">
            <v>13304160</v>
          </cell>
          <cell r="AB3667">
            <v>3</v>
          </cell>
        </row>
        <row r="3668">
          <cell r="R3668">
            <v>13351212</v>
          </cell>
          <cell r="AB3668">
            <v>2</v>
          </cell>
        </row>
        <row r="3669">
          <cell r="R3669">
            <v>13352224</v>
          </cell>
          <cell r="AB3669">
            <v>2.5</v>
          </cell>
        </row>
        <row r="3670">
          <cell r="R3670">
            <v>13356074</v>
          </cell>
          <cell r="AB3670">
            <v>1</v>
          </cell>
        </row>
        <row r="3671">
          <cell r="R3671">
            <v>13356077</v>
          </cell>
          <cell r="AB3671">
            <v>3.5</v>
          </cell>
        </row>
        <row r="3672">
          <cell r="R3672">
            <v>13359102</v>
          </cell>
          <cell r="AB3672">
            <v>2.5</v>
          </cell>
        </row>
        <row r="3673">
          <cell r="R3673">
            <v>13359103</v>
          </cell>
          <cell r="AB3673">
            <v>3</v>
          </cell>
        </row>
        <row r="3674">
          <cell r="R3674">
            <v>13366208</v>
          </cell>
          <cell r="AB3674">
            <v>4</v>
          </cell>
        </row>
        <row r="3675">
          <cell r="R3675">
            <v>13367677</v>
          </cell>
          <cell r="AB3675">
            <v>2.5</v>
          </cell>
        </row>
        <row r="3676">
          <cell r="R3676">
            <v>13720050</v>
          </cell>
          <cell r="AB3676">
            <v>2.5</v>
          </cell>
        </row>
        <row r="3677">
          <cell r="R3677">
            <v>13352076</v>
          </cell>
          <cell r="AB3677">
            <v>2</v>
          </cell>
        </row>
        <row r="3678">
          <cell r="R3678">
            <v>13352240</v>
          </cell>
          <cell r="AB3678">
            <v>1.5</v>
          </cell>
        </row>
        <row r="3679">
          <cell r="R3679">
            <v>13352382</v>
          </cell>
          <cell r="AB3679">
            <v>2.5</v>
          </cell>
        </row>
        <row r="3680">
          <cell r="R3680">
            <v>13357249</v>
          </cell>
          <cell r="AB3680">
            <v>2</v>
          </cell>
        </row>
        <row r="3681">
          <cell r="R3681">
            <v>13359313</v>
          </cell>
          <cell r="AB3681">
            <v>2.5</v>
          </cell>
        </row>
        <row r="3682">
          <cell r="R3682">
            <v>13360245</v>
          </cell>
          <cell r="AB3682">
            <v>1.5</v>
          </cell>
        </row>
        <row r="3683">
          <cell r="R3683">
            <v>13367676</v>
          </cell>
          <cell r="AB3683">
            <v>2.5</v>
          </cell>
        </row>
        <row r="3684">
          <cell r="R3684">
            <v>13352100</v>
          </cell>
          <cell r="AB3684">
            <v>3</v>
          </cell>
        </row>
        <row r="3685">
          <cell r="R3685">
            <v>13353199</v>
          </cell>
          <cell r="AB3685">
            <v>1.5</v>
          </cell>
        </row>
        <row r="3686">
          <cell r="R3686">
            <v>13354198</v>
          </cell>
          <cell r="AB3686">
            <v>1.5</v>
          </cell>
        </row>
        <row r="3687">
          <cell r="R3687">
            <v>13355900</v>
          </cell>
          <cell r="AB3687">
            <v>1</v>
          </cell>
        </row>
        <row r="3688">
          <cell r="R3688">
            <v>13353501</v>
          </cell>
          <cell r="AB3688">
            <v>1.5</v>
          </cell>
        </row>
        <row r="3689">
          <cell r="R3689">
            <v>13355142</v>
          </cell>
          <cell r="AB3689">
            <v>9</v>
          </cell>
        </row>
        <row r="3690">
          <cell r="R3690">
            <v>13352007</v>
          </cell>
          <cell r="AB3690">
            <v>2.5</v>
          </cell>
        </row>
        <row r="3691">
          <cell r="R3691">
            <v>13352057</v>
          </cell>
          <cell r="AB3691">
            <v>2</v>
          </cell>
        </row>
        <row r="3692">
          <cell r="R3692">
            <v>13352201</v>
          </cell>
          <cell r="AB3692">
            <v>1.5</v>
          </cell>
        </row>
        <row r="3693">
          <cell r="R3693">
            <v>13353190</v>
          </cell>
          <cell r="AB3693">
            <v>1.5</v>
          </cell>
        </row>
        <row r="3694">
          <cell r="R3694">
            <v>13353195</v>
          </cell>
          <cell r="AB3694">
            <v>1.5</v>
          </cell>
        </row>
        <row r="3695">
          <cell r="R3695">
            <v>13366245</v>
          </cell>
          <cell r="AB3695">
            <v>3.5</v>
          </cell>
        </row>
        <row r="3696">
          <cell r="R3696">
            <v>13351165</v>
          </cell>
          <cell r="AB3696">
            <v>3</v>
          </cell>
        </row>
        <row r="3697">
          <cell r="R3697">
            <v>13355328</v>
          </cell>
          <cell r="AB3697">
            <v>6</v>
          </cell>
        </row>
        <row r="3698">
          <cell r="R3698">
            <v>13368284</v>
          </cell>
          <cell r="AB3698">
            <v>1.5</v>
          </cell>
        </row>
        <row r="3699">
          <cell r="R3699">
            <v>13355173</v>
          </cell>
          <cell r="AB3699">
            <v>3</v>
          </cell>
        </row>
        <row r="3700">
          <cell r="R3700">
            <v>13355302</v>
          </cell>
          <cell r="AB3700">
            <v>2.5</v>
          </cell>
        </row>
        <row r="3701">
          <cell r="R3701">
            <v>13355329</v>
          </cell>
          <cell r="AB3701">
            <v>2</v>
          </cell>
        </row>
        <row r="3702">
          <cell r="R3702">
            <v>13355565</v>
          </cell>
          <cell r="AB3702">
            <v>1.5</v>
          </cell>
        </row>
        <row r="3703">
          <cell r="R3703">
            <v>13359610</v>
          </cell>
          <cell r="AB3703">
            <v>3</v>
          </cell>
        </row>
        <row r="3704">
          <cell r="R3704">
            <v>13361273</v>
          </cell>
          <cell r="AB3704">
            <v>2.5</v>
          </cell>
        </row>
        <row r="3705">
          <cell r="R3705">
            <v>13303009</v>
          </cell>
          <cell r="AB3705">
            <v>2</v>
          </cell>
        </row>
        <row r="3706">
          <cell r="R3706">
            <v>13303140</v>
          </cell>
          <cell r="AB3706">
            <v>1.5</v>
          </cell>
        </row>
        <row r="3707">
          <cell r="R3707">
            <v>13302570</v>
          </cell>
          <cell r="AB3707">
            <v>2</v>
          </cell>
        </row>
        <row r="3708">
          <cell r="R3708">
            <v>13303750</v>
          </cell>
          <cell r="AB3708">
            <v>2.5</v>
          </cell>
        </row>
        <row r="3709">
          <cell r="R3709">
            <v>13306500</v>
          </cell>
          <cell r="AB3709">
            <v>1.5</v>
          </cell>
        </row>
        <row r="3710">
          <cell r="R3710">
            <v>13303005</v>
          </cell>
          <cell r="AB3710">
            <v>3.5</v>
          </cell>
        </row>
        <row r="3711">
          <cell r="R3711">
            <v>13302600</v>
          </cell>
          <cell r="AB3711">
            <v>5</v>
          </cell>
        </row>
        <row r="3712">
          <cell r="R3712">
            <v>13302660</v>
          </cell>
          <cell r="AB3712">
            <v>3.5</v>
          </cell>
        </row>
        <row r="3713">
          <cell r="R3713">
            <v>13303000</v>
          </cell>
          <cell r="AB3713">
            <v>2.5</v>
          </cell>
        </row>
        <row r="3714">
          <cell r="R3714">
            <v>13303002</v>
          </cell>
          <cell r="AB3714">
            <v>1.5</v>
          </cell>
        </row>
        <row r="3715">
          <cell r="R3715">
            <v>13303530</v>
          </cell>
          <cell r="AB3715">
            <v>2.5</v>
          </cell>
        </row>
        <row r="3716">
          <cell r="R3716">
            <v>13305800</v>
          </cell>
          <cell r="AB3716">
            <v>1.5</v>
          </cell>
        </row>
        <row r="3717">
          <cell r="R3717">
            <v>13303003</v>
          </cell>
          <cell r="AB3717">
            <v>2</v>
          </cell>
        </row>
        <row r="3718">
          <cell r="R3718">
            <v>13303001</v>
          </cell>
          <cell r="AB3718">
            <v>7.5</v>
          </cell>
        </row>
        <row r="3719">
          <cell r="R3719">
            <v>13300033</v>
          </cell>
          <cell r="AB3719">
            <v>4.5</v>
          </cell>
        </row>
        <row r="3720">
          <cell r="R3720">
            <v>13300030</v>
          </cell>
          <cell r="AB3720">
            <v>3</v>
          </cell>
        </row>
        <row r="3721">
          <cell r="R3721">
            <v>13300032</v>
          </cell>
          <cell r="AB3721">
            <v>2.5</v>
          </cell>
        </row>
        <row r="3722">
          <cell r="R3722">
            <v>13300035</v>
          </cell>
          <cell r="AB3722">
            <v>1.5</v>
          </cell>
        </row>
        <row r="3723">
          <cell r="R3723">
            <v>13312001</v>
          </cell>
          <cell r="AB3723">
            <v>0.5</v>
          </cell>
        </row>
        <row r="3724">
          <cell r="R3724">
            <v>13301030</v>
          </cell>
          <cell r="AB3724">
            <v>6</v>
          </cell>
        </row>
        <row r="3725">
          <cell r="R3725">
            <v>13301080</v>
          </cell>
          <cell r="AB3725">
            <v>4</v>
          </cell>
        </row>
        <row r="3726">
          <cell r="R3726">
            <v>13303220</v>
          </cell>
          <cell r="AB3726">
            <v>3</v>
          </cell>
        </row>
        <row r="3727">
          <cell r="R3727">
            <v>13311227</v>
          </cell>
          <cell r="AB3727">
            <v>5</v>
          </cell>
        </row>
        <row r="3728">
          <cell r="R3728">
            <v>13304050</v>
          </cell>
          <cell r="AB3728">
            <v>3.5</v>
          </cell>
        </row>
        <row r="3729">
          <cell r="R3729">
            <v>13313000</v>
          </cell>
          <cell r="AB3729">
            <v>1.5</v>
          </cell>
        </row>
        <row r="3730">
          <cell r="R3730">
            <v>13311235</v>
          </cell>
          <cell r="AB3730">
            <v>7.5</v>
          </cell>
        </row>
        <row r="3731">
          <cell r="R3731">
            <v>13312018</v>
          </cell>
          <cell r="AB3731">
            <v>3.5</v>
          </cell>
        </row>
        <row r="3732">
          <cell r="R3732">
            <v>13312179</v>
          </cell>
          <cell r="AB3732">
            <v>3</v>
          </cell>
        </row>
        <row r="3733">
          <cell r="R3733">
            <v>13312004</v>
          </cell>
          <cell r="AB3733">
            <v>2</v>
          </cell>
        </row>
        <row r="3734">
          <cell r="R3734">
            <v>13312034</v>
          </cell>
          <cell r="AB3734">
            <v>2.5</v>
          </cell>
        </row>
        <row r="3735">
          <cell r="R3735">
            <v>13312234</v>
          </cell>
          <cell r="AB3735">
            <v>1.5</v>
          </cell>
        </row>
        <row r="3736">
          <cell r="R3736">
            <v>13316050</v>
          </cell>
          <cell r="AB3736">
            <v>2.5</v>
          </cell>
        </row>
        <row r="3737">
          <cell r="R3737">
            <v>13363352</v>
          </cell>
          <cell r="AB3737">
            <v>2</v>
          </cell>
        </row>
        <row r="3738">
          <cell r="R3738">
            <v>13312016</v>
          </cell>
          <cell r="AB3738">
            <v>2.5</v>
          </cell>
        </row>
        <row r="3739">
          <cell r="R3739">
            <v>13300960</v>
          </cell>
          <cell r="AB3739">
            <v>1.5</v>
          </cell>
        </row>
        <row r="3740">
          <cell r="R3740">
            <v>13302780</v>
          </cell>
          <cell r="AB3740">
            <v>1.5</v>
          </cell>
        </row>
        <row r="3741">
          <cell r="R3741">
            <v>13302910</v>
          </cell>
          <cell r="AB3741">
            <v>1.5</v>
          </cell>
        </row>
        <row r="3742">
          <cell r="R3742">
            <v>13302922</v>
          </cell>
          <cell r="AB3742">
            <v>1.5</v>
          </cell>
        </row>
        <row r="3743">
          <cell r="R3743">
            <v>13304860</v>
          </cell>
          <cell r="AB3743">
            <v>1</v>
          </cell>
        </row>
        <row r="3744">
          <cell r="R3744">
            <v>13358023</v>
          </cell>
          <cell r="AB3744">
            <v>4.5</v>
          </cell>
        </row>
        <row r="3745">
          <cell r="R3745">
            <v>13303131</v>
          </cell>
          <cell r="AB3745">
            <v>2.5</v>
          </cell>
        </row>
        <row r="3746">
          <cell r="R3746">
            <v>13301010</v>
          </cell>
          <cell r="AB3746">
            <v>2</v>
          </cell>
        </row>
        <row r="3747">
          <cell r="R3747">
            <v>13301150</v>
          </cell>
          <cell r="AB3747">
            <v>1.5</v>
          </cell>
        </row>
        <row r="3748">
          <cell r="R3748">
            <v>13306170</v>
          </cell>
          <cell r="AB3748">
            <v>1.5</v>
          </cell>
        </row>
        <row r="3749">
          <cell r="R3749">
            <v>13306610</v>
          </cell>
          <cell r="AB3749">
            <v>2</v>
          </cell>
        </row>
        <row r="3750">
          <cell r="R3750">
            <v>13307400</v>
          </cell>
          <cell r="AB3750">
            <v>1.5</v>
          </cell>
        </row>
        <row r="3751">
          <cell r="R3751">
            <v>13311171</v>
          </cell>
          <cell r="AB3751">
            <v>2.5</v>
          </cell>
        </row>
        <row r="3752">
          <cell r="R3752">
            <v>13312019</v>
          </cell>
          <cell r="AB3752">
            <v>1.5</v>
          </cell>
        </row>
        <row r="3753">
          <cell r="R3753">
            <v>13312053</v>
          </cell>
          <cell r="AB3753">
            <v>5.5</v>
          </cell>
        </row>
        <row r="3754">
          <cell r="R3754">
            <v>13355046</v>
          </cell>
          <cell r="AB3754">
            <v>2.5</v>
          </cell>
        </row>
        <row r="3755">
          <cell r="R3755">
            <v>13368575</v>
          </cell>
          <cell r="AB3755">
            <v>1.5</v>
          </cell>
        </row>
        <row r="3756">
          <cell r="R3756">
            <v>13351020</v>
          </cell>
          <cell r="AB3756">
            <v>3</v>
          </cell>
        </row>
        <row r="3757">
          <cell r="R3757">
            <v>13352035</v>
          </cell>
          <cell r="AB3757">
            <v>1.5</v>
          </cell>
        </row>
        <row r="3758">
          <cell r="R3758">
            <v>13352211</v>
          </cell>
          <cell r="AB3758">
            <v>1.5</v>
          </cell>
        </row>
        <row r="3759">
          <cell r="R3759">
            <v>13352407</v>
          </cell>
          <cell r="AB3759">
            <v>2</v>
          </cell>
        </row>
        <row r="3760">
          <cell r="R3760">
            <v>13354011</v>
          </cell>
          <cell r="AB3760">
            <v>2</v>
          </cell>
        </row>
        <row r="3761">
          <cell r="R3761">
            <v>13357021</v>
          </cell>
          <cell r="AB3761">
            <v>1.5</v>
          </cell>
        </row>
        <row r="3762">
          <cell r="R3762">
            <v>13357083</v>
          </cell>
          <cell r="AB3762">
            <v>1</v>
          </cell>
        </row>
        <row r="3763">
          <cell r="R3763">
            <v>13368660</v>
          </cell>
          <cell r="AB3763">
            <v>1.5</v>
          </cell>
        </row>
        <row r="3764">
          <cell r="R3764">
            <v>13400258</v>
          </cell>
          <cell r="AB3764">
            <v>1</v>
          </cell>
        </row>
        <row r="3765">
          <cell r="R3765">
            <v>13402183</v>
          </cell>
          <cell r="AB3765">
            <v>0.5</v>
          </cell>
        </row>
        <row r="3766">
          <cell r="R3766">
            <v>13400201</v>
          </cell>
          <cell r="AB3766">
            <v>6</v>
          </cell>
        </row>
        <row r="3767">
          <cell r="R3767">
            <v>13405522</v>
          </cell>
          <cell r="AB3767">
            <v>1.5</v>
          </cell>
        </row>
        <row r="3768">
          <cell r="R3768">
            <v>13408012</v>
          </cell>
          <cell r="AB3768">
            <v>13.5</v>
          </cell>
        </row>
        <row r="3769">
          <cell r="R3769">
            <v>13403170</v>
          </cell>
          <cell r="AB3769">
            <v>2</v>
          </cell>
        </row>
        <row r="3770">
          <cell r="R3770">
            <v>13405301</v>
          </cell>
          <cell r="AB3770">
            <v>4.5</v>
          </cell>
        </row>
        <row r="3771">
          <cell r="R3771">
            <v>13400852</v>
          </cell>
          <cell r="AB3771">
            <v>2</v>
          </cell>
        </row>
        <row r="3772">
          <cell r="R3772">
            <v>13400447</v>
          </cell>
          <cell r="AB3772">
            <v>3.5</v>
          </cell>
        </row>
        <row r="3773">
          <cell r="R3773">
            <v>13400251</v>
          </cell>
          <cell r="AB3773">
            <v>1.5</v>
          </cell>
        </row>
        <row r="3774">
          <cell r="R3774">
            <v>13401027</v>
          </cell>
          <cell r="AB3774">
            <v>1.5</v>
          </cell>
        </row>
        <row r="3775">
          <cell r="R3775">
            <v>13402393</v>
          </cell>
          <cell r="AB3775">
            <v>4</v>
          </cell>
        </row>
        <row r="3776">
          <cell r="R3776">
            <v>13401026</v>
          </cell>
          <cell r="AB3776">
            <v>1.5</v>
          </cell>
        </row>
        <row r="3777">
          <cell r="R3777">
            <v>13545471</v>
          </cell>
          <cell r="AB3777">
            <v>2.5</v>
          </cell>
        </row>
        <row r="3778">
          <cell r="R3778">
            <v>13402184</v>
          </cell>
          <cell r="AB3778">
            <v>1</v>
          </cell>
        </row>
        <row r="3779">
          <cell r="R3779">
            <v>13400104</v>
          </cell>
          <cell r="AB3779">
            <v>2.5</v>
          </cell>
        </row>
        <row r="3780">
          <cell r="R3780">
            <v>13400903</v>
          </cell>
          <cell r="AB3780">
            <v>3</v>
          </cell>
        </row>
        <row r="3781">
          <cell r="R3781">
            <v>13401101</v>
          </cell>
          <cell r="AB3781">
            <v>2.5</v>
          </cell>
        </row>
        <row r="3782">
          <cell r="R3782">
            <v>13401386</v>
          </cell>
          <cell r="AB3782">
            <v>2.5</v>
          </cell>
        </row>
        <row r="3783">
          <cell r="R3783">
            <v>13402265</v>
          </cell>
          <cell r="AB3783">
            <v>3.5</v>
          </cell>
        </row>
        <row r="3784">
          <cell r="R3784">
            <v>13402452</v>
          </cell>
          <cell r="AB3784">
            <v>2</v>
          </cell>
        </row>
        <row r="3785">
          <cell r="R3785">
            <v>13402453</v>
          </cell>
          <cell r="AB3785">
            <v>2.5</v>
          </cell>
        </row>
        <row r="3786">
          <cell r="R3786">
            <v>13402451</v>
          </cell>
          <cell r="AB3786">
            <v>10.5</v>
          </cell>
        </row>
        <row r="3787">
          <cell r="R3787">
            <v>13400874</v>
          </cell>
          <cell r="AB3787">
            <v>3</v>
          </cell>
        </row>
        <row r="3788">
          <cell r="R3788">
            <v>13402854</v>
          </cell>
          <cell r="AB3788">
            <v>1.5</v>
          </cell>
        </row>
        <row r="3789">
          <cell r="R3789">
            <v>13400998</v>
          </cell>
          <cell r="AB3789">
            <v>2.5</v>
          </cell>
        </row>
        <row r="3790">
          <cell r="R3790">
            <v>13403519</v>
          </cell>
          <cell r="AB3790">
            <v>2.5</v>
          </cell>
        </row>
        <row r="3791">
          <cell r="R3791">
            <v>13400154</v>
          </cell>
          <cell r="AB3791">
            <v>3</v>
          </cell>
        </row>
        <row r="3792">
          <cell r="R3792">
            <v>13400718</v>
          </cell>
          <cell r="AB3792">
            <v>2</v>
          </cell>
        </row>
        <row r="3793">
          <cell r="R3793">
            <v>13403061</v>
          </cell>
          <cell r="AB3793">
            <v>1</v>
          </cell>
        </row>
        <row r="3794">
          <cell r="R3794">
            <v>13401108</v>
          </cell>
          <cell r="AB3794">
            <v>3</v>
          </cell>
        </row>
        <row r="3795">
          <cell r="R3795">
            <v>13400256</v>
          </cell>
          <cell r="AB3795">
            <v>1.5</v>
          </cell>
        </row>
        <row r="3796">
          <cell r="R3796">
            <v>13401383</v>
          </cell>
          <cell r="AB3796">
            <v>3</v>
          </cell>
        </row>
        <row r="3797">
          <cell r="R3797">
            <v>13400237</v>
          </cell>
          <cell r="AB3797">
            <v>3.5</v>
          </cell>
        </row>
        <row r="3798">
          <cell r="R3798">
            <v>13400467</v>
          </cell>
          <cell r="AB3798">
            <v>3</v>
          </cell>
        </row>
        <row r="3799">
          <cell r="R3799">
            <v>13400507</v>
          </cell>
          <cell r="AB3799">
            <v>1.5</v>
          </cell>
        </row>
        <row r="3800">
          <cell r="R3800">
            <v>13402813</v>
          </cell>
          <cell r="AB3800">
            <v>4</v>
          </cell>
        </row>
        <row r="3801">
          <cell r="R3801">
            <v>13402861</v>
          </cell>
          <cell r="AB3801">
            <v>2.5</v>
          </cell>
        </row>
        <row r="3802">
          <cell r="R3802">
            <v>13403827</v>
          </cell>
          <cell r="AB3802">
            <v>1.5</v>
          </cell>
        </row>
        <row r="3803">
          <cell r="R3803">
            <v>13410751</v>
          </cell>
          <cell r="AB3803">
            <v>3.5</v>
          </cell>
        </row>
        <row r="3804">
          <cell r="R3804">
            <v>13411458</v>
          </cell>
          <cell r="AB3804">
            <v>9</v>
          </cell>
        </row>
        <row r="3805">
          <cell r="R3805">
            <v>13411459</v>
          </cell>
          <cell r="AB3805">
            <v>4.5</v>
          </cell>
        </row>
        <row r="3806">
          <cell r="R3806">
            <v>13411626</v>
          </cell>
          <cell r="AB3806">
            <v>3</v>
          </cell>
        </row>
        <row r="3807">
          <cell r="R3807">
            <v>13410159</v>
          </cell>
          <cell r="AB3807">
            <v>1.5</v>
          </cell>
        </row>
        <row r="3808">
          <cell r="R3808">
            <v>13410160</v>
          </cell>
          <cell r="AB3808">
            <v>2</v>
          </cell>
        </row>
        <row r="3809">
          <cell r="R3809">
            <v>13410552</v>
          </cell>
          <cell r="AB3809">
            <v>2.5</v>
          </cell>
        </row>
        <row r="3810">
          <cell r="R3810">
            <v>13410656</v>
          </cell>
          <cell r="AB3810">
            <v>2.5</v>
          </cell>
        </row>
        <row r="3811">
          <cell r="R3811">
            <v>13411154</v>
          </cell>
          <cell r="AB3811">
            <v>3</v>
          </cell>
        </row>
        <row r="3812">
          <cell r="R3812">
            <v>13411454</v>
          </cell>
          <cell r="AB3812">
            <v>2.5</v>
          </cell>
        </row>
        <row r="3813">
          <cell r="R3813">
            <v>13411456</v>
          </cell>
          <cell r="AB3813">
            <v>2.5</v>
          </cell>
        </row>
        <row r="3814">
          <cell r="R3814">
            <v>13412879</v>
          </cell>
          <cell r="AB3814">
            <v>4</v>
          </cell>
        </row>
        <row r="3815">
          <cell r="R3815">
            <v>13412955</v>
          </cell>
          <cell r="AB3815">
            <v>3.5</v>
          </cell>
        </row>
        <row r="3816">
          <cell r="R3816">
            <v>13411552</v>
          </cell>
          <cell r="AB3816">
            <v>2</v>
          </cell>
        </row>
        <row r="3817">
          <cell r="R3817">
            <v>13411551</v>
          </cell>
          <cell r="AB3817">
            <v>2</v>
          </cell>
        </row>
        <row r="3818">
          <cell r="R3818">
            <v>13411277</v>
          </cell>
          <cell r="AB3818">
            <v>3</v>
          </cell>
        </row>
        <row r="3819">
          <cell r="R3819">
            <v>13412831</v>
          </cell>
          <cell r="AB3819">
            <v>4</v>
          </cell>
        </row>
        <row r="3820">
          <cell r="R3820">
            <v>13413103</v>
          </cell>
          <cell r="AB3820">
            <v>3.5</v>
          </cell>
        </row>
        <row r="3821">
          <cell r="R3821">
            <v>13401715</v>
          </cell>
          <cell r="AB3821">
            <v>4.5</v>
          </cell>
        </row>
        <row r="3822">
          <cell r="R3822">
            <v>13410423</v>
          </cell>
          <cell r="AB3822">
            <v>3.5</v>
          </cell>
        </row>
        <row r="3823">
          <cell r="R3823">
            <v>13402156</v>
          </cell>
          <cell r="AB3823">
            <v>1</v>
          </cell>
        </row>
        <row r="3824">
          <cell r="R3824">
            <v>13412717</v>
          </cell>
          <cell r="AB3824">
            <v>3</v>
          </cell>
        </row>
        <row r="3825">
          <cell r="R3825">
            <v>13410105</v>
          </cell>
          <cell r="AB3825">
            <v>4</v>
          </cell>
        </row>
        <row r="3826">
          <cell r="R3826">
            <v>13410206</v>
          </cell>
          <cell r="AB3826">
            <v>2</v>
          </cell>
        </row>
        <row r="3827">
          <cell r="R3827">
            <v>13411351</v>
          </cell>
          <cell r="AB3827">
            <v>7.5</v>
          </cell>
        </row>
        <row r="3828">
          <cell r="R3828">
            <v>13411452</v>
          </cell>
          <cell r="AB3828">
            <v>2.5</v>
          </cell>
        </row>
        <row r="3829">
          <cell r="R3829">
            <v>13411397</v>
          </cell>
          <cell r="AB3829">
            <v>3.5</v>
          </cell>
        </row>
        <row r="3830">
          <cell r="R3830">
            <v>13410113</v>
          </cell>
          <cell r="AB3830">
            <v>1.5</v>
          </cell>
        </row>
        <row r="3831">
          <cell r="R3831">
            <v>13411360</v>
          </cell>
          <cell r="AB3831">
            <v>8.5</v>
          </cell>
        </row>
        <row r="3832">
          <cell r="R3832">
            <v>13405111</v>
          </cell>
          <cell r="AB3832">
            <v>2</v>
          </cell>
        </row>
        <row r="3833">
          <cell r="R3833">
            <v>13406252</v>
          </cell>
          <cell r="AB3833">
            <v>2.5</v>
          </cell>
        </row>
        <row r="3834">
          <cell r="R3834">
            <v>13407610</v>
          </cell>
          <cell r="AB3834">
            <v>2</v>
          </cell>
        </row>
        <row r="3835">
          <cell r="R3835">
            <v>13408152</v>
          </cell>
          <cell r="AB3835">
            <v>3</v>
          </cell>
        </row>
        <row r="3836">
          <cell r="R3836">
            <v>13400556</v>
          </cell>
          <cell r="AB3836">
            <v>1.5</v>
          </cell>
        </row>
        <row r="3837">
          <cell r="R3837">
            <v>13402364</v>
          </cell>
          <cell r="AB3837">
            <v>1.5</v>
          </cell>
        </row>
        <row r="3838">
          <cell r="R3838">
            <v>13402368</v>
          </cell>
          <cell r="AB3838">
            <v>4</v>
          </cell>
        </row>
        <row r="3839">
          <cell r="R3839">
            <v>13403020</v>
          </cell>
          <cell r="AB3839">
            <v>1.5</v>
          </cell>
        </row>
        <row r="3840">
          <cell r="R3840">
            <v>13407601</v>
          </cell>
          <cell r="AB3840">
            <v>1.5</v>
          </cell>
        </row>
        <row r="3841">
          <cell r="R3841">
            <v>13408014</v>
          </cell>
          <cell r="AB3841">
            <v>1.5</v>
          </cell>
        </row>
        <row r="3842">
          <cell r="R3842">
            <v>13410256</v>
          </cell>
          <cell r="AB3842">
            <v>2.5</v>
          </cell>
        </row>
        <row r="3843">
          <cell r="R3843">
            <v>13410280</v>
          </cell>
          <cell r="AB3843">
            <v>1.5</v>
          </cell>
        </row>
        <row r="3844">
          <cell r="R3844">
            <v>13411201</v>
          </cell>
          <cell r="AB3844">
            <v>1</v>
          </cell>
        </row>
        <row r="3845">
          <cell r="R3845">
            <v>13412952</v>
          </cell>
          <cell r="AB3845">
            <v>2.5</v>
          </cell>
        </row>
        <row r="3846">
          <cell r="R3846">
            <v>13402252</v>
          </cell>
          <cell r="AB3846">
            <v>1</v>
          </cell>
        </row>
        <row r="3847">
          <cell r="R3847">
            <v>13402292</v>
          </cell>
          <cell r="AB3847">
            <v>1.5</v>
          </cell>
        </row>
        <row r="3848">
          <cell r="R3848">
            <v>13407609</v>
          </cell>
          <cell r="AB3848">
            <v>4</v>
          </cell>
        </row>
        <row r="3849">
          <cell r="R3849">
            <v>13408005</v>
          </cell>
          <cell r="AB3849">
            <v>2</v>
          </cell>
        </row>
        <row r="3850">
          <cell r="R3850">
            <v>13408021</v>
          </cell>
          <cell r="AB3850">
            <v>2.5</v>
          </cell>
        </row>
        <row r="3851">
          <cell r="R3851">
            <v>13410153</v>
          </cell>
          <cell r="AB3851">
            <v>3</v>
          </cell>
        </row>
        <row r="3852">
          <cell r="R3852">
            <v>13412160</v>
          </cell>
          <cell r="AB3852">
            <v>1</v>
          </cell>
        </row>
        <row r="3853">
          <cell r="R3853">
            <v>13412752</v>
          </cell>
          <cell r="AB3853">
            <v>2.5</v>
          </cell>
        </row>
        <row r="3854">
          <cell r="R3854">
            <v>13410000</v>
          </cell>
          <cell r="AB3854">
            <v>2.5</v>
          </cell>
        </row>
        <row r="3855">
          <cell r="R3855">
            <v>13410003</v>
          </cell>
          <cell r="AB3855">
            <v>3</v>
          </cell>
        </row>
        <row r="3856">
          <cell r="R3856">
            <v>13410116</v>
          </cell>
          <cell r="AB3856">
            <v>2</v>
          </cell>
        </row>
        <row r="3857">
          <cell r="R3857">
            <v>13410560</v>
          </cell>
          <cell r="AB3857">
            <v>1.5</v>
          </cell>
        </row>
        <row r="3858">
          <cell r="R3858">
            <v>13410703</v>
          </cell>
          <cell r="AB3858">
            <v>1.5</v>
          </cell>
        </row>
        <row r="3859">
          <cell r="R3859">
            <v>13410857</v>
          </cell>
          <cell r="AB3859">
            <v>3</v>
          </cell>
        </row>
        <row r="3860">
          <cell r="R3860">
            <v>13411025</v>
          </cell>
          <cell r="AB3860">
            <v>1.5</v>
          </cell>
        </row>
        <row r="3861">
          <cell r="R3861">
            <v>13411101</v>
          </cell>
          <cell r="AB3861">
            <v>3.5</v>
          </cell>
        </row>
        <row r="3862">
          <cell r="R3862">
            <v>13411451</v>
          </cell>
          <cell r="AB3862">
            <v>3.5</v>
          </cell>
        </row>
        <row r="3863">
          <cell r="R3863">
            <v>13411453</v>
          </cell>
          <cell r="AB3863">
            <v>1.5</v>
          </cell>
        </row>
        <row r="3864">
          <cell r="R3864">
            <v>13411455</v>
          </cell>
          <cell r="AB3864">
            <v>2.5</v>
          </cell>
        </row>
        <row r="3865">
          <cell r="R3865">
            <v>13411651</v>
          </cell>
          <cell r="AB3865">
            <v>1.5</v>
          </cell>
        </row>
        <row r="3866">
          <cell r="R3866">
            <v>13412431</v>
          </cell>
          <cell r="AB3866">
            <v>5</v>
          </cell>
        </row>
        <row r="3867">
          <cell r="R3867">
            <v>13412508</v>
          </cell>
          <cell r="AB3867">
            <v>1.5</v>
          </cell>
        </row>
        <row r="3868">
          <cell r="R3868">
            <v>13412509</v>
          </cell>
          <cell r="AB3868">
            <v>2.5</v>
          </cell>
        </row>
        <row r="3869">
          <cell r="R3869">
            <v>13412801</v>
          </cell>
          <cell r="AB3869">
            <v>3</v>
          </cell>
        </row>
        <row r="3870">
          <cell r="R3870">
            <v>13415035</v>
          </cell>
          <cell r="AB3870">
            <v>2</v>
          </cell>
        </row>
        <row r="3871">
          <cell r="R3871">
            <v>13410953</v>
          </cell>
          <cell r="AB3871">
            <v>4</v>
          </cell>
        </row>
        <row r="3872">
          <cell r="R3872">
            <v>13412162</v>
          </cell>
          <cell r="AB3872">
            <v>2</v>
          </cell>
        </row>
        <row r="3873">
          <cell r="R3873">
            <v>13415038</v>
          </cell>
          <cell r="AB3873">
            <v>1.5</v>
          </cell>
        </row>
        <row r="3874">
          <cell r="R3874">
            <v>13415039</v>
          </cell>
          <cell r="AB3874">
            <v>1</v>
          </cell>
        </row>
        <row r="3875">
          <cell r="R3875">
            <v>13401512</v>
          </cell>
          <cell r="AB3875">
            <v>6.5</v>
          </cell>
        </row>
        <row r="3876">
          <cell r="R3876">
            <v>13401718</v>
          </cell>
          <cell r="AB3876">
            <v>1</v>
          </cell>
        </row>
        <row r="3877">
          <cell r="R3877">
            <v>13401809</v>
          </cell>
          <cell r="AB3877">
            <v>3.5</v>
          </cell>
        </row>
        <row r="3878">
          <cell r="R3878">
            <v>13402177</v>
          </cell>
          <cell r="AB3878">
            <v>1.5</v>
          </cell>
        </row>
        <row r="3879">
          <cell r="R3879">
            <v>13402253</v>
          </cell>
          <cell r="AB3879">
            <v>1</v>
          </cell>
        </row>
        <row r="3880">
          <cell r="R3880">
            <v>13402857</v>
          </cell>
          <cell r="AB3880">
            <v>3</v>
          </cell>
        </row>
        <row r="3881">
          <cell r="R3881">
            <v>13405306</v>
          </cell>
          <cell r="AB3881">
            <v>2</v>
          </cell>
        </row>
        <row r="3882">
          <cell r="R3882">
            <v>13405407</v>
          </cell>
          <cell r="AB3882">
            <v>1.5</v>
          </cell>
        </row>
        <row r="3883">
          <cell r="R3883">
            <v>13405507</v>
          </cell>
          <cell r="AB3883">
            <v>1.5</v>
          </cell>
        </row>
        <row r="3884">
          <cell r="R3884">
            <v>13405961</v>
          </cell>
          <cell r="AB3884">
            <v>1.5</v>
          </cell>
        </row>
        <row r="3885">
          <cell r="R3885">
            <v>13405962</v>
          </cell>
          <cell r="AB3885">
            <v>2</v>
          </cell>
        </row>
        <row r="3886">
          <cell r="R3886">
            <v>13407253</v>
          </cell>
          <cell r="AB3886">
            <v>1.5</v>
          </cell>
        </row>
        <row r="3887">
          <cell r="R3887">
            <v>13408502</v>
          </cell>
          <cell r="AB3887">
            <v>1.5</v>
          </cell>
        </row>
        <row r="3888">
          <cell r="R3888">
            <v>13405405</v>
          </cell>
          <cell r="AB3888">
            <v>2</v>
          </cell>
        </row>
        <row r="3889">
          <cell r="R3889">
            <v>13407161</v>
          </cell>
          <cell r="AB3889">
            <v>0.5</v>
          </cell>
        </row>
        <row r="3890">
          <cell r="R3890">
            <v>13561630</v>
          </cell>
          <cell r="AB3890">
            <v>1.5</v>
          </cell>
        </row>
        <row r="3891">
          <cell r="R3891">
            <v>13561502</v>
          </cell>
          <cell r="AB3891">
            <v>1.5</v>
          </cell>
        </row>
        <row r="3892">
          <cell r="R3892">
            <v>13516170</v>
          </cell>
          <cell r="AB3892">
            <v>5</v>
          </cell>
        </row>
        <row r="3893">
          <cell r="R3893">
            <v>13561472</v>
          </cell>
          <cell r="AB3893">
            <v>4.5</v>
          </cell>
        </row>
        <row r="3894">
          <cell r="R3894">
            <v>13561496</v>
          </cell>
          <cell r="AB3894">
            <v>2.5</v>
          </cell>
        </row>
        <row r="3895">
          <cell r="R3895">
            <v>13561871</v>
          </cell>
          <cell r="AB3895">
            <v>2.5</v>
          </cell>
        </row>
        <row r="3896">
          <cell r="R3896">
            <v>13561896</v>
          </cell>
          <cell r="AB3896">
            <v>3</v>
          </cell>
        </row>
        <row r="3897">
          <cell r="R3897">
            <v>13562498</v>
          </cell>
          <cell r="AB3897">
            <v>3.5</v>
          </cell>
        </row>
        <row r="3898">
          <cell r="R3898">
            <v>13561201</v>
          </cell>
          <cell r="AB3898">
            <v>2.5</v>
          </cell>
        </row>
        <row r="3899">
          <cell r="R3899">
            <v>13561672</v>
          </cell>
          <cell r="AB3899">
            <v>2</v>
          </cell>
        </row>
        <row r="3900">
          <cell r="R3900">
            <v>13562401</v>
          </cell>
          <cell r="AB3900">
            <v>1.5</v>
          </cell>
        </row>
        <row r="3901">
          <cell r="R3901">
            <v>13561501</v>
          </cell>
          <cell r="AB3901">
            <v>1.5</v>
          </cell>
        </row>
        <row r="3902">
          <cell r="R3902">
            <v>13534352</v>
          </cell>
          <cell r="AB3902">
            <v>3.5</v>
          </cell>
        </row>
        <row r="3903">
          <cell r="R3903">
            <v>13561401</v>
          </cell>
          <cell r="AB3903">
            <v>9</v>
          </cell>
        </row>
        <row r="3904">
          <cell r="R3904">
            <v>13511623</v>
          </cell>
          <cell r="AB3904">
            <v>5.5</v>
          </cell>
        </row>
        <row r="3905">
          <cell r="R3905">
            <v>13544421</v>
          </cell>
          <cell r="AB3905">
            <v>1</v>
          </cell>
        </row>
        <row r="3906">
          <cell r="R3906">
            <v>13512027</v>
          </cell>
          <cell r="AB3906">
            <v>4.5</v>
          </cell>
        </row>
        <row r="3907">
          <cell r="R3907">
            <v>13521260</v>
          </cell>
          <cell r="AB3907">
            <v>3.5</v>
          </cell>
        </row>
        <row r="3908">
          <cell r="R3908">
            <v>13531623</v>
          </cell>
          <cell r="AB3908">
            <v>22.5</v>
          </cell>
        </row>
        <row r="3909">
          <cell r="R3909">
            <v>13511029</v>
          </cell>
          <cell r="AB3909">
            <v>4.5</v>
          </cell>
        </row>
        <row r="3910">
          <cell r="R3910">
            <v>13511102</v>
          </cell>
          <cell r="AB3910">
            <v>4.5</v>
          </cell>
        </row>
        <row r="3911">
          <cell r="R3911">
            <v>13511256</v>
          </cell>
          <cell r="AB3911">
            <v>4</v>
          </cell>
        </row>
        <row r="3912">
          <cell r="R3912">
            <v>13511678</v>
          </cell>
          <cell r="AB3912">
            <v>2.5</v>
          </cell>
        </row>
        <row r="3913">
          <cell r="R3913">
            <v>13512127</v>
          </cell>
          <cell r="AB3913">
            <v>2.5</v>
          </cell>
        </row>
        <row r="3914">
          <cell r="R3914">
            <v>13515671</v>
          </cell>
          <cell r="AB3914">
            <v>3.5</v>
          </cell>
        </row>
        <row r="3915">
          <cell r="R3915">
            <v>13523000</v>
          </cell>
          <cell r="AB3915">
            <v>2</v>
          </cell>
        </row>
        <row r="3916">
          <cell r="R3916">
            <v>13523252</v>
          </cell>
          <cell r="AB3916">
            <v>1.5</v>
          </cell>
        </row>
        <row r="3917">
          <cell r="R3917">
            <v>13532471</v>
          </cell>
          <cell r="AB3917">
            <v>3</v>
          </cell>
        </row>
        <row r="3918">
          <cell r="R3918">
            <v>13511179</v>
          </cell>
          <cell r="AB3918">
            <v>3.5</v>
          </cell>
        </row>
        <row r="3919">
          <cell r="R3919">
            <v>13523731</v>
          </cell>
          <cell r="AB3919">
            <v>4</v>
          </cell>
        </row>
        <row r="3920">
          <cell r="R3920">
            <v>13513603</v>
          </cell>
          <cell r="AB3920">
            <v>1</v>
          </cell>
        </row>
        <row r="3921">
          <cell r="R3921">
            <v>13513227</v>
          </cell>
          <cell r="AB3921">
            <v>4</v>
          </cell>
        </row>
        <row r="3922">
          <cell r="R3922">
            <v>13513503</v>
          </cell>
          <cell r="AB3922">
            <v>9</v>
          </cell>
        </row>
        <row r="3923">
          <cell r="R3923">
            <v>13513731</v>
          </cell>
          <cell r="AB3923">
            <v>3</v>
          </cell>
        </row>
        <row r="3924">
          <cell r="R3924">
            <v>13544871</v>
          </cell>
          <cell r="AB3924">
            <v>4</v>
          </cell>
        </row>
        <row r="3925">
          <cell r="R3925">
            <v>13545496</v>
          </cell>
          <cell r="AB3925">
            <v>6.5</v>
          </cell>
        </row>
        <row r="3926">
          <cell r="R3926">
            <v>13513031</v>
          </cell>
          <cell r="AB3926">
            <v>1.5</v>
          </cell>
        </row>
        <row r="3927">
          <cell r="R3927">
            <v>13513176</v>
          </cell>
          <cell r="AB3927">
            <v>2</v>
          </cell>
        </row>
        <row r="3928">
          <cell r="R3928">
            <v>13513179</v>
          </cell>
          <cell r="AB3928">
            <v>3</v>
          </cell>
        </row>
        <row r="3929">
          <cell r="R3929">
            <v>13541178</v>
          </cell>
          <cell r="AB3929">
            <v>2.5</v>
          </cell>
        </row>
        <row r="3930">
          <cell r="R3930">
            <v>13546126</v>
          </cell>
          <cell r="AB3930">
            <v>2</v>
          </cell>
        </row>
        <row r="3931">
          <cell r="R3931">
            <v>13546496</v>
          </cell>
          <cell r="AB3931">
            <v>2.5</v>
          </cell>
        </row>
        <row r="3932">
          <cell r="R3932">
            <v>13547070</v>
          </cell>
          <cell r="AB3932">
            <v>1.5</v>
          </cell>
        </row>
        <row r="3933">
          <cell r="R3933">
            <v>13547102</v>
          </cell>
          <cell r="AB3933">
            <v>3</v>
          </cell>
        </row>
        <row r="3934">
          <cell r="R3934">
            <v>13547374</v>
          </cell>
          <cell r="AB3934">
            <v>3</v>
          </cell>
        </row>
        <row r="3935">
          <cell r="R3935">
            <v>13547377</v>
          </cell>
          <cell r="AB3935">
            <v>3</v>
          </cell>
        </row>
        <row r="3936">
          <cell r="R3936">
            <v>13513251</v>
          </cell>
          <cell r="AB3936">
            <v>1.5</v>
          </cell>
        </row>
        <row r="3937">
          <cell r="R3937">
            <v>13521610</v>
          </cell>
          <cell r="AB3937">
            <v>1.5</v>
          </cell>
        </row>
        <row r="3938">
          <cell r="R3938">
            <v>13521608</v>
          </cell>
          <cell r="AB3938">
            <v>1</v>
          </cell>
        </row>
        <row r="3939">
          <cell r="R3939">
            <v>13521992</v>
          </cell>
          <cell r="AB3939">
            <v>1.5</v>
          </cell>
        </row>
        <row r="3940">
          <cell r="R3940">
            <v>13521151</v>
          </cell>
          <cell r="AB3940">
            <v>8</v>
          </cell>
        </row>
        <row r="3941">
          <cell r="R3941">
            <v>13513386</v>
          </cell>
          <cell r="AB3941">
            <v>1</v>
          </cell>
        </row>
        <row r="3942">
          <cell r="R3942">
            <v>13513656</v>
          </cell>
          <cell r="AB3942">
            <v>1</v>
          </cell>
        </row>
        <row r="3943">
          <cell r="R3943">
            <v>13515101</v>
          </cell>
          <cell r="AB3943">
            <v>1</v>
          </cell>
        </row>
        <row r="3944">
          <cell r="R3944">
            <v>13521726</v>
          </cell>
          <cell r="AB3944">
            <v>1.5</v>
          </cell>
        </row>
        <row r="3945">
          <cell r="R3945">
            <v>13543027</v>
          </cell>
          <cell r="AB3945">
            <v>1.5</v>
          </cell>
        </row>
        <row r="3946">
          <cell r="R3946">
            <v>13547649</v>
          </cell>
          <cell r="AB3946">
            <v>2</v>
          </cell>
        </row>
        <row r="3947">
          <cell r="R3947">
            <v>13552871</v>
          </cell>
          <cell r="AB3947">
            <v>5</v>
          </cell>
        </row>
        <row r="3948">
          <cell r="R3948">
            <v>13511301</v>
          </cell>
          <cell r="AB3948">
            <v>1.5</v>
          </cell>
        </row>
        <row r="3949">
          <cell r="R3949">
            <v>13521401</v>
          </cell>
          <cell r="AB3949">
            <v>1</v>
          </cell>
        </row>
        <row r="3950">
          <cell r="R3950">
            <v>13544371</v>
          </cell>
          <cell r="AB3950">
            <v>2.5</v>
          </cell>
        </row>
        <row r="3951">
          <cell r="R3951">
            <v>13725056</v>
          </cell>
          <cell r="AB3951">
            <v>1</v>
          </cell>
        </row>
        <row r="3952">
          <cell r="R3952">
            <v>13722010</v>
          </cell>
          <cell r="AB3952">
            <v>1.5</v>
          </cell>
        </row>
        <row r="3953">
          <cell r="R3953">
            <v>13711000</v>
          </cell>
          <cell r="AB3953">
            <v>1</v>
          </cell>
        </row>
        <row r="3954">
          <cell r="R3954">
            <v>13710055</v>
          </cell>
          <cell r="AB3954">
            <v>10</v>
          </cell>
        </row>
        <row r="3955">
          <cell r="R3955">
            <v>13722007</v>
          </cell>
          <cell r="AB3955">
            <v>3.5</v>
          </cell>
        </row>
        <row r="3956">
          <cell r="R3956">
            <v>13710036</v>
          </cell>
          <cell r="AB3956">
            <v>2.5</v>
          </cell>
        </row>
        <row r="3957">
          <cell r="R3957">
            <v>13710038</v>
          </cell>
          <cell r="AB3957">
            <v>3.5</v>
          </cell>
        </row>
        <row r="3958">
          <cell r="R3958">
            <v>13710156</v>
          </cell>
          <cell r="AB3958">
            <v>2.5</v>
          </cell>
        </row>
        <row r="3959">
          <cell r="R3959">
            <v>13724045</v>
          </cell>
          <cell r="AB3959">
            <v>2</v>
          </cell>
        </row>
        <row r="3960">
          <cell r="R3960">
            <v>13722001</v>
          </cell>
          <cell r="AB3960">
            <v>2</v>
          </cell>
        </row>
        <row r="3961">
          <cell r="R3961">
            <v>13710029</v>
          </cell>
          <cell r="AB3961">
            <v>4.5</v>
          </cell>
        </row>
        <row r="3962">
          <cell r="R3962">
            <v>13711036</v>
          </cell>
          <cell r="AB3962">
            <v>3</v>
          </cell>
        </row>
        <row r="3963">
          <cell r="R3963">
            <v>13711041</v>
          </cell>
          <cell r="AB3963">
            <v>1.5</v>
          </cell>
        </row>
        <row r="3964">
          <cell r="R3964">
            <v>13711039</v>
          </cell>
          <cell r="AB3964">
            <v>1.5</v>
          </cell>
        </row>
        <row r="3965">
          <cell r="R3965">
            <v>13725000</v>
          </cell>
          <cell r="AB3965">
            <v>3</v>
          </cell>
        </row>
        <row r="3966">
          <cell r="R3966">
            <v>13803000</v>
          </cell>
          <cell r="AB3966">
            <v>1.5</v>
          </cell>
        </row>
        <row r="3967">
          <cell r="R3967">
            <v>13870003</v>
          </cell>
          <cell r="AB3967">
            <v>5.5</v>
          </cell>
        </row>
        <row r="3968">
          <cell r="R3968">
            <v>13872027</v>
          </cell>
          <cell r="AB3968">
            <v>3</v>
          </cell>
        </row>
        <row r="3969">
          <cell r="R3969">
            <v>13880412</v>
          </cell>
          <cell r="AB3969">
            <v>1</v>
          </cell>
        </row>
        <row r="3970">
          <cell r="R3970">
            <v>13801000</v>
          </cell>
          <cell r="AB3970">
            <v>2.5</v>
          </cell>
        </row>
        <row r="3971">
          <cell r="R3971">
            <v>13801174</v>
          </cell>
          <cell r="AB3971">
            <v>1.5</v>
          </cell>
        </row>
        <row r="3972">
          <cell r="R3972">
            <v>13874020</v>
          </cell>
          <cell r="AB3972">
            <v>1.5</v>
          </cell>
        </row>
        <row r="3973">
          <cell r="R3973">
            <v>13875126</v>
          </cell>
          <cell r="AB3973">
            <v>1</v>
          </cell>
        </row>
        <row r="3974">
          <cell r="R3974">
            <v>13878000</v>
          </cell>
          <cell r="AB3974">
            <v>1</v>
          </cell>
        </row>
        <row r="3975">
          <cell r="R3975">
            <v>13630052</v>
          </cell>
          <cell r="AB3975">
            <v>6</v>
          </cell>
        </row>
        <row r="3976">
          <cell r="R3976">
            <v>13628413</v>
          </cell>
          <cell r="AB3976">
            <v>1</v>
          </cell>
        </row>
        <row r="3977">
          <cell r="R3977">
            <v>13710470</v>
          </cell>
          <cell r="AB3977">
            <v>1.5</v>
          </cell>
        </row>
        <row r="3978">
          <cell r="R3978">
            <v>13710051</v>
          </cell>
          <cell r="AB3978">
            <v>3.5</v>
          </cell>
        </row>
        <row r="3979">
          <cell r="R3979">
            <v>13712003</v>
          </cell>
          <cell r="AB3979">
            <v>7</v>
          </cell>
        </row>
        <row r="3980">
          <cell r="R3980">
            <v>13725011</v>
          </cell>
          <cell r="AB3980">
            <v>2.5</v>
          </cell>
        </row>
        <row r="3981">
          <cell r="R3981">
            <v>13713075</v>
          </cell>
          <cell r="AB3981">
            <v>2</v>
          </cell>
        </row>
        <row r="3982">
          <cell r="R3982">
            <v>13710056</v>
          </cell>
          <cell r="AB3982">
            <v>3.5</v>
          </cell>
        </row>
        <row r="3983">
          <cell r="R3983">
            <v>13710270</v>
          </cell>
          <cell r="AB3983">
            <v>4</v>
          </cell>
        </row>
        <row r="3984">
          <cell r="R3984">
            <v>13713009</v>
          </cell>
          <cell r="AB3984">
            <v>2.5</v>
          </cell>
        </row>
        <row r="3985">
          <cell r="R3985">
            <v>13719038</v>
          </cell>
          <cell r="AB3985">
            <v>3</v>
          </cell>
        </row>
        <row r="3986">
          <cell r="R3986">
            <v>13718002</v>
          </cell>
          <cell r="AB3986">
            <v>1.5</v>
          </cell>
        </row>
        <row r="3987">
          <cell r="R3987">
            <v>13628373</v>
          </cell>
          <cell r="AB3987">
            <v>3</v>
          </cell>
        </row>
        <row r="3988">
          <cell r="R3988">
            <v>13641000</v>
          </cell>
          <cell r="AB3988">
            <v>4.5</v>
          </cell>
        </row>
        <row r="3989">
          <cell r="R3989">
            <v>13628004</v>
          </cell>
          <cell r="AB3989">
            <v>3.5</v>
          </cell>
        </row>
        <row r="3990">
          <cell r="R3990">
            <v>13628369</v>
          </cell>
          <cell r="AB3990">
            <v>3</v>
          </cell>
        </row>
        <row r="3991">
          <cell r="R3991">
            <v>13628375</v>
          </cell>
          <cell r="AB3991">
            <v>2.5</v>
          </cell>
        </row>
        <row r="3992">
          <cell r="R3992">
            <v>13628433</v>
          </cell>
          <cell r="AB3992">
            <v>2</v>
          </cell>
        </row>
        <row r="3993">
          <cell r="R3993">
            <v>13628653</v>
          </cell>
          <cell r="AB3993">
            <v>2</v>
          </cell>
        </row>
        <row r="3994">
          <cell r="R3994">
            <v>13628654</v>
          </cell>
          <cell r="AB3994">
            <v>3.5</v>
          </cell>
        </row>
        <row r="3995">
          <cell r="R3995">
            <v>13643307</v>
          </cell>
          <cell r="AB3995">
            <v>3</v>
          </cell>
        </row>
        <row r="3996">
          <cell r="R3996">
            <v>13628010</v>
          </cell>
          <cell r="AB3996">
            <v>4.5</v>
          </cell>
        </row>
        <row r="3997">
          <cell r="R3997">
            <v>13630040</v>
          </cell>
          <cell r="AB3997">
            <v>1.5</v>
          </cell>
        </row>
        <row r="3998">
          <cell r="R3998">
            <v>13628689</v>
          </cell>
          <cell r="AB3998">
            <v>3</v>
          </cell>
        </row>
        <row r="3999">
          <cell r="R3999">
            <v>13632100</v>
          </cell>
          <cell r="AB3999">
            <v>1.5</v>
          </cell>
        </row>
        <row r="4000">
          <cell r="R4000">
            <v>13628698</v>
          </cell>
          <cell r="AB4000">
            <v>2.5</v>
          </cell>
        </row>
        <row r="4001">
          <cell r="R4001">
            <v>13628745</v>
          </cell>
          <cell r="AB4001">
            <v>5</v>
          </cell>
        </row>
        <row r="4002">
          <cell r="R4002">
            <v>13632002</v>
          </cell>
          <cell r="AB4002">
            <v>3.5</v>
          </cell>
        </row>
        <row r="4003">
          <cell r="R4003">
            <v>13632005</v>
          </cell>
          <cell r="AB4003">
            <v>4.5</v>
          </cell>
        </row>
        <row r="4004">
          <cell r="R4004">
            <v>13632053</v>
          </cell>
          <cell r="AB4004">
            <v>1.5</v>
          </cell>
        </row>
        <row r="4005">
          <cell r="R4005">
            <v>13633000</v>
          </cell>
          <cell r="AB4005">
            <v>4.5</v>
          </cell>
        </row>
        <row r="4006">
          <cell r="R4006">
            <v>13634001</v>
          </cell>
          <cell r="AB4006">
            <v>4</v>
          </cell>
        </row>
        <row r="4007">
          <cell r="R4007">
            <v>13638103</v>
          </cell>
          <cell r="AB4007">
            <v>5</v>
          </cell>
        </row>
        <row r="4008">
          <cell r="R4008">
            <v>13635100</v>
          </cell>
          <cell r="AB4008">
            <v>2.5</v>
          </cell>
        </row>
        <row r="4009">
          <cell r="R4009">
            <v>13632036</v>
          </cell>
          <cell r="AB4009">
            <v>1.5</v>
          </cell>
        </row>
        <row r="4010">
          <cell r="R4010">
            <v>13632034</v>
          </cell>
          <cell r="AB4010">
            <v>4</v>
          </cell>
        </row>
        <row r="4011">
          <cell r="R4011">
            <v>13633022</v>
          </cell>
          <cell r="AB4011">
            <v>4</v>
          </cell>
        </row>
        <row r="4012">
          <cell r="R4012">
            <v>13633501</v>
          </cell>
          <cell r="AB4012">
            <v>3.5</v>
          </cell>
        </row>
        <row r="4013">
          <cell r="R4013">
            <v>13635021</v>
          </cell>
          <cell r="AB4013">
            <v>4</v>
          </cell>
        </row>
        <row r="4014">
          <cell r="R4014">
            <v>13632004</v>
          </cell>
          <cell r="AB4014">
            <v>2</v>
          </cell>
        </row>
        <row r="4015">
          <cell r="R4015">
            <v>13632007</v>
          </cell>
          <cell r="AB4015">
            <v>2</v>
          </cell>
        </row>
        <row r="4016">
          <cell r="R4016">
            <v>13632010</v>
          </cell>
          <cell r="AB4016">
            <v>1.5</v>
          </cell>
        </row>
        <row r="4017">
          <cell r="R4017">
            <v>13632026</v>
          </cell>
          <cell r="AB4017">
            <v>2.5</v>
          </cell>
        </row>
        <row r="4018">
          <cell r="R4018">
            <v>13632029</v>
          </cell>
          <cell r="AB4018">
            <v>4.5</v>
          </cell>
        </row>
        <row r="4019">
          <cell r="R4019">
            <v>13638005</v>
          </cell>
          <cell r="AB4019">
            <v>4.5</v>
          </cell>
        </row>
        <row r="4020">
          <cell r="R4020">
            <v>13630032</v>
          </cell>
          <cell r="AB4020">
            <v>2.5</v>
          </cell>
        </row>
        <row r="4021">
          <cell r="R4021">
            <v>13724004</v>
          </cell>
          <cell r="AB4021">
            <v>6.5</v>
          </cell>
        </row>
        <row r="4022">
          <cell r="R4022">
            <v>13721001</v>
          </cell>
          <cell r="AB4022">
            <v>1.5</v>
          </cell>
        </row>
        <row r="4023">
          <cell r="R4023">
            <v>13710022</v>
          </cell>
          <cell r="AB4023">
            <v>9.5</v>
          </cell>
        </row>
        <row r="4024">
          <cell r="R4024">
            <v>13710028</v>
          </cell>
          <cell r="AB4024">
            <v>4</v>
          </cell>
        </row>
        <row r="4025">
          <cell r="R4025">
            <v>13710052</v>
          </cell>
          <cell r="AB4025">
            <v>2</v>
          </cell>
        </row>
        <row r="4026">
          <cell r="R4026">
            <v>13710131</v>
          </cell>
          <cell r="AB4026">
            <v>3</v>
          </cell>
        </row>
        <row r="4027">
          <cell r="R4027">
            <v>13710147</v>
          </cell>
          <cell r="AB4027">
            <v>1.5</v>
          </cell>
        </row>
        <row r="4028">
          <cell r="R4028">
            <v>13710165</v>
          </cell>
          <cell r="AB4028">
            <v>1.5</v>
          </cell>
        </row>
        <row r="4029">
          <cell r="R4029">
            <v>13710240</v>
          </cell>
          <cell r="AB4029">
            <v>6</v>
          </cell>
        </row>
        <row r="4030">
          <cell r="R4030">
            <v>13710492</v>
          </cell>
          <cell r="AB4030">
            <v>2</v>
          </cell>
        </row>
        <row r="4031">
          <cell r="R4031">
            <v>13713065</v>
          </cell>
          <cell r="AB4031">
            <v>3</v>
          </cell>
        </row>
        <row r="4032">
          <cell r="R4032">
            <v>13718041</v>
          </cell>
          <cell r="AB4032">
            <v>2.5</v>
          </cell>
        </row>
        <row r="4033">
          <cell r="R4033">
            <v>13719002</v>
          </cell>
          <cell r="AB4033">
            <v>1.5</v>
          </cell>
        </row>
        <row r="4034">
          <cell r="R4034">
            <v>13719016</v>
          </cell>
          <cell r="AB4034">
            <v>2.5</v>
          </cell>
        </row>
        <row r="4035">
          <cell r="R4035">
            <v>13632000</v>
          </cell>
          <cell r="AB4035">
            <v>2.5</v>
          </cell>
        </row>
        <row r="4036">
          <cell r="R4036">
            <v>13628002</v>
          </cell>
          <cell r="AB4036">
            <v>2</v>
          </cell>
        </row>
        <row r="4037">
          <cell r="R4037">
            <v>13628007</v>
          </cell>
          <cell r="AB4037">
            <v>3</v>
          </cell>
        </row>
        <row r="4038">
          <cell r="R4038">
            <v>13628068</v>
          </cell>
          <cell r="AB4038">
            <v>3</v>
          </cell>
        </row>
        <row r="4039">
          <cell r="R4039">
            <v>13628088</v>
          </cell>
          <cell r="AB4039">
            <v>1.5</v>
          </cell>
        </row>
        <row r="4040">
          <cell r="R4040">
            <v>13628310</v>
          </cell>
          <cell r="AB4040">
            <v>1.5</v>
          </cell>
        </row>
        <row r="4041">
          <cell r="R4041">
            <v>13630006</v>
          </cell>
          <cell r="AB4041">
            <v>2.5</v>
          </cell>
        </row>
        <row r="4042">
          <cell r="R4042">
            <v>13633505</v>
          </cell>
          <cell r="AB4042">
            <v>2.5</v>
          </cell>
        </row>
        <row r="4043">
          <cell r="R4043">
            <v>13633705</v>
          </cell>
          <cell r="AB4043">
            <v>1.5</v>
          </cell>
        </row>
        <row r="4044">
          <cell r="R4044">
            <v>13636205</v>
          </cell>
          <cell r="AB4044">
            <v>4</v>
          </cell>
        </row>
        <row r="4045">
          <cell r="R4045">
            <v>13641001</v>
          </cell>
          <cell r="AB4045">
            <v>1</v>
          </cell>
        </row>
        <row r="4046">
          <cell r="R4046">
            <v>13642002</v>
          </cell>
          <cell r="AB4046">
            <v>2</v>
          </cell>
        </row>
        <row r="4047">
          <cell r="R4047">
            <v>13873013</v>
          </cell>
          <cell r="AB4047">
            <v>2.5</v>
          </cell>
        </row>
        <row r="4048">
          <cell r="R4048">
            <v>13873017</v>
          </cell>
          <cell r="AB4048">
            <v>3</v>
          </cell>
        </row>
        <row r="4049">
          <cell r="R4049">
            <v>13801001</v>
          </cell>
          <cell r="AB4049">
            <v>3.5</v>
          </cell>
        </row>
        <row r="4050">
          <cell r="R4050">
            <v>13803001</v>
          </cell>
          <cell r="AB4050">
            <v>2.5</v>
          </cell>
        </row>
        <row r="4051">
          <cell r="R4051">
            <v>13805022</v>
          </cell>
          <cell r="AB4051">
            <v>4.5</v>
          </cell>
        </row>
        <row r="4052">
          <cell r="R4052">
            <v>13882002</v>
          </cell>
          <cell r="AB4052">
            <v>3.5</v>
          </cell>
        </row>
        <row r="4053">
          <cell r="R4053">
            <v>13873010</v>
          </cell>
          <cell r="AB4053">
            <v>5.5</v>
          </cell>
        </row>
        <row r="4054">
          <cell r="R4054">
            <v>13873062</v>
          </cell>
          <cell r="AB4054">
            <v>4</v>
          </cell>
        </row>
        <row r="4055">
          <cell r="R4055">
            <v>13808001</v>
          </cell>
          <cell r="AB4055">
            <v>6.5</v>
          </cell>
        </row>
        <row r="4056">
          <cell r="R4056">
            <v>13878003</v>
          </cell>
          <cell r="AB4056">
            <v>4.5</v>
          </cell>
        </row>
        <row r="4057">
          <cell r="R4057">
            <v>13878008</v>
          </cell>
          <cell r="AB4057">
            <v>4</v>
          </cell>
        </row>
        <row r="4058">
          <cell r="R4058">
            <v>13881010</v>
          </cell>
          <cell r="AB4058">
            <v>3.5</v>
          </cell>
        </row>
        <row r="4059">
          <cell r="R4059">
            <v>13808023</v>
          </cell>
          <cell r="AB4059">
            <v>1.5</v>
          </cell>
        </row>
        <row r="4060">
          <cell r="R4060">
            <v>13870032</v>
          </cell>
          <cell r="AB4060">
            <v>3</v>
          </cell>
        </row>
        <row r="4061">
          <cell r="R4061">
            <v>13870053</v>
          </cell>
          <cell r="AB4061">
            <v>2.5</v>
          </cell>
        </row>
        <row r="4062">
          <cell r="R4062">
            <v>13871004</v>
          </cell>
          <cell r="AB4062">
            <v>2.5</v>
          </cell>
        </row>
        <row r="4063">
          <cell r="R4063">
            <v>13880053</v>
          </cell>
          <cell r="AB4063">
            <v>2.5</v>
          </cell>
        </row>
        <row r="4064">
          <cell r="R4064">
            <v>13881006</v>
          </cell>
          <cell r="AB4064">
            <v>1.5</v>
          </cell>
        </row>
        <row r="4065">
          <cell r="R4065">
            <v>13807001</v>
          </cell>
          <cell r="AB4065">
            <v>3</v>
          </cell>
        </row>
        <row r="4066">
          <cell r="R4066">
            <v>13876004</v>
          </cell>
          <cell r="AB4066">
            <v>3</v>
          </cell>
        </row>
        <row r="4067">
          <cell r="R4067">
            <v>13876057</v>
          </cell>
          <cell r="AB4067">
            <v>3</v>
          </cell>
        </row>
        <row r="4068">
          <cell r="R4068">
            <v>13877007</v>
          </cell>
          <cell r="AB4068">
            <v>4</v>
          </cell>
        </row>
        <row r="4069">
          <cell r="R4069">
            <v>13877019</v>
          </cell>
          <cell r="AB4069">
            <v>5.5</v>
          </cell>
        </row>
        <row r="4070">
          <cell r="R4070">
            <v>13876031</v>
          </cell>
          <cell r="AB4070">
            <v>1.5</v>
          </cell>
        </row>
        <row r="4071">
          <cell r="R4071">
            <v>13880070</v>
          </cell>
          <cell r="AB4071">
            <v>1</v>
          </cell>
        </row>
        <row r="4072">
          <cell r="R4072">
            <v>13880089</v>
          </cell>
          <cell r="AB4072">
            <v>3</v>
          </cell>
        </row>
        <row r="4073">
          <cell r="R4073">
            <v>13880229</v>
          </cell>
          <cell r="AB4073">
            <v>3.5</v>
          </cell>
        </row>
        <row r="4074">
          <cell r="R4074">
            <v>13880318</v>
          </cell>
          <cell r="AB4074">
            <v>2.5</v>
          </cell>
        </row>
        <row r="4075">
          <cell r="R4075">
            <v>13885016</v>
          </cell>
          <cell r="AB4075">
            <v>1.5</v>
          </cell>
        </row>
        <row r="4076">
          <cell r="R4076">
            <v>13875120</v>
          </cell>
          <cell r="AB4076">
            <v>1.5</v>
          </cell>
        </row>
        <row r="4077">
          <cell r="R4077">
            <v>13877021</v>
          </cell>
          <cell r="AB4077">
            <v>1.5</v>
          </cell>
        </row>
        <row r="4078">
          <cell r="R4078">
            <v>13955348</v>
          </cell>
          <cell r="AB4078">
            <v>3.5</v>
          </cell>
        </row>
        <row r="4079">
          <cell r="R4079">
            <v>13946529</v>
          </cell>
          <cell r="AB4079">
            <v>4</v>
          </cell>
        </row>
        <row r="4080">
          <cell r="R4080">
            <v>13956026</v>
          </cell>
          <cell r="AB4080">
            <v>2.5</v>
          </cell>
        </row>
        <row r="4081">
          <cell r="R4081">
            <v>13957614</v>
          </cell>
          <cell r="AB4081">
            <v>3</v>
          </cell>
        </row>
        <row r="4082">
          <cell r="R4082">
            <v>13946458</v>
          </cell>
          <cell r="AB4082">
            <v>2</v>
          </cell>
        </row>
        <row r="4083">
          <cell r="R4083">
            <v>13946518</v>
          </cell>
          <cell r="AB4083">
            <v>2.5</v>
          </cell>
        </row>
        <row r="4084">
          <cell r="R4084">
            <v>13946762</v>
          </cell>
          <cell r="AB4084">
            <v>4.5</v>
          </cell>
        </row>
        <row r="4085">
          <cell r="R4085">
            <v>13956011</v>
          </cell>
          <cell r="AB4085">
            <v>3.5</v>
          </cell>
        </row>
        <row r="4086">
          <cell r="R4086">
            <v>13956066</v>
          </cell>
          <cell r="AB4086">
            <v>3</v>
          </cell>
        </row>
        <row r="4087">
          <cell r="R4087">
            <v>13952472</v>
          </cell>
          <cell r="AB4087">
            <v>3</v>
          </cell>
        </row>
        <row r="4088">
          <cell r="R4088">
            <v>13946045</v>
          </cell>
          <cell r="AB4088">
            <v>6.5</v>
          </cell>
        </row>
        <row r="4089">
          <cell r="R4089">
            <v>13946203</v>
          </cell>
          <cell r="AB4089">
            <v>1.5</v>
          </cell>
        </row>
        <row r="4090">
          <cell r="R4090">
            <v>13946465</v>
          </cell>
          <cell r="AB4090">
            <v>8</v>
          </cell>
        </row>
        <row r="4091">
          <cell r="R4091">
            <v>13960001</v>
          </cell>
          <cell r="AB4091">
            <v>2</v>
          </cell>
        </row>
        <row r="4092">
          <cell r="R4092">
            <v>13947480</v>
          </cell>
          <cell r="AB4092">
            <v>7</v>
          </cell>
        </row>
        <row r="4093">
          <cell r="R4093">
            <v>13953566</v>
          </cell>
          <cell r="AB4093">
            <v>6</v>
          </cell>
        </row>
        <row r="4094">
          <cell r="R4094">
            <v>13953567</v>
          </cell>
          <cell r="AB4094">
            <v>4</v>
          </cell>
        </row>
        <row r="4095">
          <cell r="R4095">
            <v>13967006</v>
          </cell>
          <cell r="AB4095">
            <v>2.5</v>
          </cell>
        </row>
        <row r="4096">
          <cell r="R4096">
            <v>13946053</v>
          </cell>
          <cell r="AB4096">
            <v>2.5</v>
          </cell>
        </row>
        <row r="4097">
          <cell r="R4097">
            <v>13952703</v>
          </cell>
          <cell r="AB4097">
            <v>1</v>
          </cell>
        </row>
        <row r="4098">
          <cell r="R4098">
            <v>13801006</v>
          </cell>
          <cell r="AB4098">
            <v>1.5</v>
          </cell>
        </row>
        <row r="4099">
          <cell r="R4099">
            <v>13801017</v>
          </cell>
          <cell r="AB4099">
            <v>1.5</v>
          </cell>
        </row>
        <row r="4100">
          <cell r="R4100">
            <v>13873055</v>
          </cell>
          <cell r="AB4100">
            <v>3</v>
          </cell>
        </row>
        <row r="4101">
          <cell r="R4101">
            <v>13875065</v>
          </cell>
          <cell r="AB4101">
            <v>2.5</v>
          </cell>
        </row>
        <row r="4102">
          <cell r="R4102">
            <v>13877006</v>
          </cell>
          <cell r="AB4102">
            <v>1.5</v>
          </cell>
        </row>
        <row r="4103">
          <cell r="R4103">
            <v>13881015</v>
          </cell>
          <cell r="AB4103">
            <v>1.5</v>
          </cell>
        </row>
        <row r="4104">
          <cell r="R4104">
            <v>13883002</v>
          </cell>
          <cell r="AB4104">
            <v>3</v>
          </cell>
        </row>
        <row r="4105">
          <cell r="R4105">
            <v>13887004</v>
          </cell>
          <cell r="AB4105">
            <v>2</v>
          </cell>
        </row>
        <row r="4106">
          <cell r="R4106">
            <v>13956358</v>
          </cell>
          <cell r="AB4106">
            <v>2.5</v>
          </cell>
        </row>
        <row r="4107">
          <cell r="R4107">
            <v>13946207</v>
          </cell>
          <cell r="AB4107">
            <v>1.5</v>
          </cell>
        </row>
        <row r="4108">
          <cell r="R4108">
            <v>13946446</v>
          </cell>
          <cell r="AB4108">
            <v>1</v>
          </cell>
        </row>
        <row r="4109">
          <cell r="R4109">
            <v>13946688</v>
          </cell>
          <cell r="AB4109">
            <v>1.5</v>
          </cell>
        </row>
        <row r="4110">
          <cell r="R4110">
            <v>13952234</v>
          </cell>
          <cell r="AB4110">
            <v>1.5</v>
          </cell>
        </row>
        <row r="4111">
          <cell r="R4111">
            <v>13946002</v>
          </cell>
          <cell r="AB4111">
            <v>2.5</v>
          </cell>
        </row>
        <row r="4112">
          <cell r="R4112">
            <v>13946007</v>
          </cell>
          <cell r="AB4112">
            <v>4</v>
          </cell>
        </row>
        <row r="4113">
          <cell r="R4113">
            <v>13946129</v>
          </cell>
          <cell r="AB4113">
            <v>1.5</v>
          </cell>
        </row>
        <row r="4114">
          <cell r="R4114">
            <v>13946536</v>
          </cell>
          <cell r="AB4114">
            <v>2.5</v>
          </cell>
        </row>
        <row r="4115">
          <cell r="R4115">
            <v>13946750</v>
          </cell>
          <cell r="AB4115">
            <v>1</v>
          </cell>
        </row>
        <row r="4116">
          <cell r="R4116">
            <v>13948040</v>
          </cell>
          <cell r="AB4116">
            <v>3</v>
          </cell>
        </row>
        <row r="4117">
          <cell r="R4117">
            <v>13948049</v>
          </cell>
          <cell r="AB4117">
            <v>2.5</v>
          </cell>
        </row>
        <row r="4118">
          <cell r="R4118">
            <v>13951042</v>
          </cell>
          <cell r="AB4118">
            <v>1.5</v>
          </cell>
        </row>
        <row r="4119">
          <cell r="R4119">
            <v>13953543</v>
          </cell>
          <cell r="AB4119">
            <v>1.5</v>
          </cell>
        </row>
        <row r="4120">
          <cell r="R4120">
            <v>13953571</v>
          </cell>
          <cell r="AB4120">
            <v>1.5</v>
          </cell>
        </row>
        <row r="4121">
          <cell r="R4121">
            <v>13953617</v>
          </cell>
          <cell r="AB4121">
            <v>1.5</v>
          </cell>
        </row>
        <row r="4122">
          <cell r="R4122">
            <v>13964001</v>
          </cell>
          <cell r="AB4122">
            <v>1</v>
          </cell>
        </row>
        <row r="4123">
          <cell r="R4123">
            <v>13966017</v>
          </cell>
          <cell r="AB4123">
            <v>2.5</v>
          </cell>
        </row>
        <row r="4124">
          <cell r="R4124">
            <v>13967007</v>
          </cell>
          <cell r="AB4124">
            <v>1.5</v>
          </cell>
        </row>
        <row r="4125">
          <cell r="R4125">
            <v>13967025</v>
          </cell>
          <cell r="AB4125">
            <v>2.5</v>
          </cell>
        </row>
        <row r="4126">
          <cell r="R4126">
            <v>13950013</v>
          </cell>
          <cell r="AB4126">
            <v>2</v>
          </cell>
        </row>
        <row r="4127">
          <cell r="R4127">
            <v>13801137</v>
          </cell>
          <cell r="AB4127">
            <v>2.5</v>
          </cell>
        </row>
        <row r="4128">
          <cell r="R4128">
            <v>13873075</v>
          </cell>
          <cell r="AB4128">
            <v>1</v>
          </cell>
        </row>
        <row r="4129">
          <cell r="R4129">
            <v>13875129</v>
          </cell>
          <cell r="AB4129">
            <v>2.5</v>
          </cell>
        </row>
        <row r="4130">
          <cell r="R4130">
            <v>13875176</v>
          </cell>
          <cell r="AB4130">
            <v>2</v>
          </cell>
        </row>
        <row r="4131">
          <cell r="R4131">
            <v>13875212</v>
          </cell>
          <cell r="AB4131">
            <v>1</v>
          </cell>
        </row>
        <row r="4132">
          <cell r="R4132">
            <v>13803009</v>
          </cell>
          <cell r="AB4132">
            <v>1.5</v>
          </cell>
        </row>
        <row r="4133">
          <cell r="R4133">
            <v>13805003</v>
          </cell>
          <cell r="AB4133">
            <v>2.5</v>
          </cell>
        </row>
        <row r="4134">
          <cell r="R4134">
            <v>13805014</v>
          </cell>
          <cell r="AB4134">
            <v>3.5</v>
          </cell>
        </row>
        <row r="4135">
          <cell r="R4135">
            <v>13874011</v>
          </cell>
          <cell r="AB4135">
            <v>2.5</v>
          </cell>
        </row>
        <row r="4136">
          <cell r="R4136">
            <v>13875075</v>
          </cell>
          <cell r="AB4136">
            <v>1.5</v>
          </cell>
        </row>
        <row r="4137">
          <cell r="R4137">
            <v>13884004</v>
          </cell>
          <cell r="AB4137">
            <v>2.5</v>
          </cell>
        </row>
        <row r="4138">
          <cell r="R4138">
            <v>13885006</v>
          </cell>
          <cell r="AB4138">
            <v>2.5</v>
          </cell>
        </row>
        <row r="4139">
          <cell r="R4139">
            <v>14005000</v>
          </cell>
          <cell r="AB4139">
            <v>0.5</v>
          </cell>
        </row>
        <row r="4140">
          <cell r="R4140">
            <v>14003154</v>
          </cell>
          <cell r="AB4140">
            <v>6.5</v>
          </cell>
        </row>
        <row r="4141">
          <cell r="R4141">
            <v>14003199</v>
          </cell>
          <cell r="AB4141">
            <v>5</v>
          </cell>
        </row>
        <row r="4142">
          <cell r="R4142">
            <v>14004033</v>
          </cell>
          <cell r="AB4142">
            <v>4</v>
          </cell>
        </row>
        <row r="4143">
          <cell r="R4143">
            <v>14003122</v>
          </cell>
          <cell r="AB4143">
            <v>5</v>
          </cell>
        </row>
        <row r="4144">
          <cell r="R4144">
            <v>14013200</v>
          </cell>
          <cell r="AB4144">
            <v>2</v>
          </cell>
        </row>
        <row r="4145">
          <cell r="R4145">
            <v>14003001</v>
          </cell>
          <cell r="AB4145">
            <v>2</v>
          </cell>
        </row>
        <row r="4146">
          <cell r="R4146">
            <v>14005070</v>
          </cell>
          <cell r="AB4146">
            <v>9</v>
          </cell>
        </row>
        <row r="4147">
          <cell r="R4147">
            <v>14005138</v>
          </cell>
          <cell r="AB4147">
            <v>5</v>
          </cell>
        </row>
        <row r="4148">
          <cell r="R4148">
            <v>14010007</v>
          </cell>
          <cell r="AB4148">
            <v>5</v>
          </cell>
        </row>
        <row r="4149">
          <cell r="R4149">
            <v>14013231</v>
          </cell>
          <cell r="AB4149">
            <v>4</v>
          </cell>
        </row>
        <row r="4150">
          <cell r="R4150">
            <v>14019066</v>
          </cell>
          <cell r="AB4150">
            <v>2.5</v>
          </cell>
        </row>
        <row r="4151">
          <cell r="R4151">
            <v>14003025</v>
          </cell>
          <cell r="AB4151">
            <v>2</v>
          </cell>
        </row>
        <row r="4152">
          <cell r="R4152">
            <v>14003027</v>
          </cell>
          <cell r="AB4152">
            <v>1.5</v>
          </cell>
        </row>
        <row r="4153">
          <cell r="R4153">
            <v>14005027</v>
          </cell>
          <cell r="AB4153">
            <v>1.5</v>
          </cell>
        </row>
        <row r="4154">
          <cell r="R4154">
            <v>14003172</v>
          </cell>
          <cell r="AB4154">
            <v>7</v>
          </cell>
        </row>
        <row r="4155">
          <cell r="R4155">
            <v>14005029</v>
          </cell>
          <cell r="AB4155">
            <v>5.5</v>
          </cell>
        </row>
        <row r="4156">
          <cell r="R4156">
            <v>14005062</v>
          </cell>
          <cell r="AB4156">
            <v>4.5</v>
          </cell>
        </row>
        <row r="4157">
          <cell r="R4157">
            <v>14005108</v>
          </cell>
          <cell r="AB4157">
            <v>4</v>
          </cell>
        </row>
        <row r="4158">
          <cell r="R4158">
            <v>14005139</v>
          </cell>
          <cell r="AB4158">
            <v>4</v>
          </cell>
        </row>
        <row r="4159">
          <cell r="R4159">
            <v>14010043</v>
          </cell>
          <cell r="AB4159">
            <v>4</v>
          </cell>
        </row>
        <row r="4160">
          <cell r="R4160">
            <v>14012084</v>
          </cell>
          <cell r="AB4160">
            <v>2.5</v>
          </cell>
        </row>
        <row r="4161">
          <cell r="R4161">
            <v>14013019</v>
          </cell>
          <cell r="AB4161">
            <v>4</v>
          </cell>
        </row>
        <row r="4162">
          <cell r="R4162">
            <v>14019057</v>
          </cell>
          <cell r="AB4162">
            <v>3</v>
          </cell>
        </row>
        <row r="4163">
          <cell r="R4163">
            <v>14020002</v>
          </cell>
          <cell r="AB4163">
            <v>4.5</v>
          </cell>
        </row>
        <row r="4164">
          <cell r="R4164">
            <v>14005002</v>
          </cell>
          <cell r="AB4164">
            <v>3</v>
          </cell>
        </row>
        <row r="4165">
          <cell r="R4165">
            <v>14008102</v>
          </cell>
          <cell r="AB4165">
            <v>2.5</v>
          </cell>
        </row>
        <row r="4166">
          <cell r="R4166">
            <v>14010003</v>
          </cell>
          <cell r="AB4166">
            <v>3</v>
          </cell>
        </row>
        <row r="4167">
          <cell r="R4167">
            <v>14012071</v>
          </cell>
          <cell r="AB4167">
            <v>4</v>
          </cell>
        </row>
        <row r="4168">
          <cell r="R4168">
            <v>14012081</v>
          </cell>
          <cell r="AB4168">
            <v>2</v>
          </cell>
        </row>
        <row r="4169">
          <cell r="R4169">
            <v>14013045</v>
          </cell>
          <cell r="AB4169">
            <v>3</v>
          </cell>
        </row>
        <row r="4170">
          <cell r="R4170">
            <v>14012026</v>
          </cell>
          <cell r="AB4170">
            <v>7</v>
          </cell>
        </row>
        <row r="4171">
          <cell r="R4171">
            <v>14021197</v>
          </cell>
          <cell r="AB4171">
            <v>6</v>
          </cell>
        </row>
        <row r="4172">
          <cell r="R4172">
            <v>14003193</v>
          </cell>
          <cell r="AB4172">
            <v>1</v>
          </cell>
        </row>
        <row r="4173">
          <cell r="R4173">
            <v>14006104</v>
          </cell>
          <cell r="AB4173">
            <v>8</v>
          </cell>
        </row>
        <row r="4174">
          <cell r="R4174">
            <v>14003028</v>
          </cell>
          <cell r="AB4174">
            <v>4</v>
          </cell>
        </row>
        <row r="4175">
          <cell r="R4175">
            <v>14013043</v>
          </cell>
          <cell r="AB4175">
            <v>1.5</v>
          </cell>
        </row>
        <row r="4176">
          <cell r="R4176">
            <v>14013112</v>
          </cell>
          <cell r="AB4176">
            <v>2</v>
          </cell>
        </row>
        <row r="4177">
          <cell r="R4177">
            <v>14051001</v>
          </cell>
          <cell r="AB4177">
            <v>3.5</v>
          </cell>
        </row>
        <row r="4178">
          <cell r="R4178">
            <v>14051016</v>
          </cell>
          <cell r="AB4178">
            <v>2</v>
          </cell>
        </row>
        <row r="4179">
          <cell r="R4179">
            <v>14052004</v>
          </cell>
          <cell r="AB4179">
            <v>4.5</v>
          </cell>
        </row>
        <row r="4180">
          <cell r="R4180">
            <v>14003003</v>
          </cell>
          <cell r="AB4180">
            <v>1</v>
          </cell>
        </row>
        <row r="4181">
          <cell r="R4181">
            <v>14003045</v>
          </cell>
          <cell r="AB4181">
            <v>5</v>
          </cell>
        </row>
        <row r="4182">
          <cell r="R4182">
            <v>14003136</v>
          </cell>
          <cell r="AB4182">
            <v>1.5</v>
          </cell>
        </row>
        <row r="4183">
          <cell r="R4183">
            <v>14005552</v>
          </cell>
          <cell r="AB4183">
            <v>2</v>
          </cell>
        </row>
        <row r="4184">
          <cell r="R4184">
            <v>14010097</v>
          </cell>
          <cell r="AB4184">
            <v>1</v>
          </cell>
        </row>
        <row r="4185">
          <cell r="R4185">
            <v>14012012</v>
          </cell>
          <cell r="AB4185">
            <v>1.5</v>
          </cell>
        </row>
        <row r="4186">
          <cell r="R4186">
            <v>14013213</v>
          </cell>
          <cell r="AB4186">
            <v>1.5</v>
          </cell>
        </row>
        <row r="4187">
          <cell r="R4187">
            <v>14051020</v>
          </cell>
          <cell r="AB4187">
            <v>2.5</v>
          </cell>
        </row>
        <row r="4188">
          <cell r="R4188">
            <v>14052014</v>
          </cell>
          <cell r="AB4188">
            <v>2</v>
          </cell>
        </row>
        <row r="4189">
          <cell r="R4189">
            <v>14052051</v>
          </cell>
          <cell r="AB4189">
            <v>2.5</v>
          </cell>
        </row>
        <row r="4190">
          <cell r="R4190">
            <v>14013350</v>
          </cell>
          <cell r="AB4190">
            <v>1</v>
          </cell>
        </row>
        <row r="4191">
          <cell r="R4191">
            <v>14023010</v>
          </cell>
          <cell r="AB4191">
            <v>1</v>
          </cell>
        </row>
        <row r="4192">
          <cell r="R4192">
            <v>14052016</v>
          </cell>
          <cell r="AB4192">
            <v>1.5</v>
          </cell>
        </row>
        <row r="4193">
          <cell r="R4193">
            <v>14052033</v>
          </cell>
          <cell r="AB4193">
            <v>3</v>
          </cell>
        </row>
        <row r="4194">
          <cell r="R4194">
            <v>14021002</v>
          </cell>
          <cell r="AB4194">
            <v>1</v>
          </cell>
        </row>
        <row r="4195">
          <cell r="R4195">
            <v>14013215</v>
          </cell>
          <cell r="AB4195">
            <v>4.5</v>
          </cell>
        </row>
        <row r="4196">
          <cell r="R4196">
            <v>14013029</v>
          </cell>
          <cell r="AB4196">
            <v>6.5</v>
          </cell>
        </row>
        <row r="4197">
          <cell r="R4197">
            <v>14021001</v>
          </cell>
          <cell r="AB4197">
            <v>9</v>
          </cell>
        </row>
        <row r="4198">
          <cell r="R4198">
            <v>14024006</v>
          </cell>
          <cell r="AB4198">
            <v>2.5</v>
          </cell>
        </row>
        <row r="4199">
          <cell r="R4199">
            <v>14021019</v>
          </cell>
          <cell r="AB4199">
            <v>1</v>
          </cell>
        </row>
        <row r="4200">
          <cell r="R4200">
            <v>14024007</v>
          </cell>
          <cell r="AB4200">
            <v>1.5</v>
          </cell>
        </row>
        <row r="4201">
          <cell r="R4201">
            <v>14024150</v>
          </cell>
          <cell r="AB4201">
            <v>3</v>
          </cell>
        </row>
        <row r="4202">
          <cell r="R4202">
            <v>14085150</v>
          </cell>
          <cell r="AB4202">
            <v>3</v>
          </cell>
        </row>
        <row r="4203">
          <cell r="R4203">
            <v>14085255</v>
          </cell>
          <cell r="AB4203">
            <v>1.5</v>
          </cell>
        </row>
        <row r="4204">
          <cell r="R4204">
            <v>14085826</v>
          </cell>
          <cell r="AB4204">
            <v>3</v>
          </cell>
        </row>
        <row r="4205">
          <cell r="R4205">
            <v>14022596</v>
          </cell>
          <cell r="AB4205">
            <v>2.5</v>
          </cell>
        </row>
        <row r="4206">
          <cell r="R4206">
            <v>14022663</v>
          </cell>
          <cell r="AB4206">
            <v>3</v>
          </cell>
        </row>
        <row r="4207">
          <cell r="R4207">
            <v>14085110</v>
          </cell>
          <cell r="AB4207">
            <v>2.5</v>
          </cell>
        </row>
        <row r="4208">
          <cell r="R4208">
            <v>14027102</v>
          </cell>
          <cell r="AB4208">
            <v>3.5</v>
          </cell>
        </row>
        <row r="4209">
          <cell r="R4209">
            <v>14027134</v>
          </cell>
          <cell r="AB4209">
            <v>3.5</v>
          </cell>
        </row>
        <row r="4210">
          <cell r="R4210">
            <v>14021147</v>
          </cell>
          <cell r="AB4210">
            <v>2.5</v>
          </cell>
        </row>
        <row r="4211">
          <cell r="R4211">
            <v>14026008</v>
          </cell>
          <cell r="AB4211">
            <v>2</v>
          </cell>
        </row>
        <row r="4212">
          <cell r="R4212">
            <v>14037030</v>
          </cell>
          <cell r="AB4212">
            <v>1</v>
          </cell>
        </row>
        <row r="4213">
          <cell r="R4213">
            <v>14026129</v>
          </cell>
          <cell r="AB4213">
            <v>1.5</v>
          </cell>
        </row>
        <row r="4214">
          <cell r="R4214">
            <v>14085838</v>
          </cell>
          <cell r="AB4214">
            <v>1</v>
          </cell>
        </row>
        <row r="4215">
          <cell r="R4215">
            <v>14010060</v>
          </cell>
          <cell r="AB4215">
            <v>3.5</v>
          </cell>
        </row>
        <row r="4216">
          <cell r="R4216">
            <v>14013250</v>
          </cell>
          <cell r="AB4216">
            <v>1.5</v>
          </cell>
        </row>
        <row r="4217">
          <cell r="R4217">
            <v>14013254</v>
          </cell>
          <cell r="AB4217">
            <v>1</v>
          </cell>
        </row>
        <row r="4218">
          <cell r="R4218">
            <v>14051005</v>
          </cell>
          <cell r="AB4218">
            <v>2.5</v>
          </cell>
        </row>
        <row r="4219">
          <cell r="R4219">
            <v>14003140</v>
          </cell>
          <cell r="AB4219">
            <v>1.5</v>
          </cell>
        </row>
        <row r="4220">
          <cell r="R4220">
            <v>14003142</v>
          </cell>
          <cell r="AB4220">
            <v>1.5</v>
          </cell>
        </row>
        <row r="4221">
          <cell r="R4221">
            <v>14003274</v>
          </cell>
          <cell r="AB4221">
            <v>3</v>
          </cell>
        </row>
        <row r="4222">
          <cell r="R4222">
            <v>14010055</v>
          </cell>
          <cell r="AB4222">
            <v>2.5</v>
          </cell>
        </row>
        <row r="4223">
          <cell r="R4223">
            <v>14012064</v>
          </cell>
          <cell r="AB4223">
            <v>2</v>
          </cell>
        </row>
        <row r="4224">
          <cell r="R4224">
            <v>14003235</v>
          </cell>
          <cell r="AB4224">
            <v>2.5</v>
          </cell>
        </row>
        <row r="4225">
          <cell r="R4225">
            <v>14010048</v>
          </cell>
          <cell r="AB4225">
            <v>2.5</v>
          </cell>
        </row>
        <row r="4226">
          <cell r="R4226">
            <v>14011013</v>
          </cell>
          <cell r="AB4226">
            <v>1</v>
          </cell>
        </row>
        <row r="4227">
          <cell r="R4227">
            <v>14013004</v>
          </cell>
          <cell r="AB4227">
            <v>2.5</v>
          </cell>
        </row>
        <row r="4228">
          <cell r="R4228">
            <v>14013059</v>
          </cell>
          <cell r="AB4228">
            <v>2</v>
          </cell>
        </row>
        <row r="4229">
          <cell r="R4229">
            <v>14013211</v>
          </cell>
          <cell r="AB4229">
            <v>1.5</v>
          </cell>
        </row>
        <row r="4230">
          <cell r="R4230">
            <v>14021015</v>
          </cell>
          <cell r="AB4230">
            <v>2.5</v>
          </cell>
        </row>
        <row r="4231">
          <cell r="R4231">
            <v>14026006</v>
          </cell>
          <cell r="AB4231">
            <v>2</v>
          </cell>
        </row>
        <row r="4232">
          <cell r="R4232">
            <v>14026178</v>
          </cell>
          <cell r="AB4232">
            <v>3</v>
          </cell>
        </row>
        <row r="4233">
          <cell r="R4233">
            <v>14085149</v>
          </cell>
          <cell r="AB4233">
            <v>0.5</v>
          </cell>
        </row>
        <row r="4234">
          <cell r="R4234">
            <v>14021010</v>
          </cell>
          <cell r="AB4234">
            <v>2.5</v>
          </cell>
        </row>
        <row r="4235">
          <cell r="R4235">
            <v>14021026</v>
          </cell>
          <cell r="AB4235">
            <v>1.5</v>
          </cell>
        </row>
        <row r="4236">
          <cell r="R4236">
            <v>14021070</v>
          </cell>
          <cell r="AB4236">
            <v>1.5</v>
          </cell>
        </row>
        <row r="4237">
          <cell r="R4237">
            <v>14021179</v>
          </cell>
          <cell r="AB4237">
            <v>1.5</v>
          </cell>
        </row>
        <row r="4238">
          <cell r="R4238">
            <v>14022196</v>
          </cell>
          <cell r="AB4238">
            <v>1.5</v>
          </cell>
        </row>
        <row r="4239">
          <cell r="R4239">
            <v>14022313</v>
          </cell>
          <cell r="AB4239">
            <v>2.5</v>
          </cell>
        </row>
        <row r="4240">
          <cell r="R4240">
            <v>14022337</v>
          </cell>
          <cell r="AB4240">
            <v>1.5</v>
          </cell>
        </row>
        <row r="4241">
          <cell r="R4241">
            <v>14022467</v>
          </cell>
          <cell r="AB4241">
            <v>1.5</v>
          </cell>
        </row>
        <row r="4242">
          <cell r="R4242">
            <v>14022793</v>
          </cell>
          <cell r="AB4242">
            <v>1.5</v>
          </cell>
        </row>
        <row r="4243">
          <cell r="R4243">
            <v>14024120</v>
          </cell>
          <cell r="AB4243">
            <v>1</v>
          </cell>
        </row>
        <row r="4244">
          <cell r="R4244">
            <v>14085106</v>
          </cell>
          <cell r="AB4244">
            <v>2.5</v>
          </cell>
        </row>
        <row r="4245">
          <cell r="R4245">
            <v>14085725</v>
          </cell>
          <cell r="AB4245">
            <v>2</v>
          </cell>
        </row>
        <row r="4246">
          <cell r="R4246">
            <v>14085852</v>
          </cell>
          <cell r="AB4246">
            <v>3</v>
          </cell>
        </row>
        <row r="4247">
          <cell r="R4247">
            <v>14085854</v>
          </cell>
          <cell r="AB4247">
            <v>1</v>
          </cell>
        </row>
        <row r="4248">
          <cell r="R4248">
            <v>14002268</v>
          </cell>
          <cell r="AB4248">
            <v>2.5</v>
          </cell>
        </row>
        <row r="4249">
          <cell r="R4249">
            <v>14002396</v>
          </cell>
          <cell r="AB4249">
            <v>5</v>
          </cell>
        </row>
        <row r="4250">
          <cell r="R4250">
            <v>14001675</v>
          </cell>
          <cell r="AB4250">
            <v>1.5</v>
          </cell>
        </row>
        <row r="4251">
          <cell r="R4251">
            <v>14002117</v>
          </cell>
          <cell r="AB4251">
            <v>0.5</v>
          </cell>
        </row>
        <row r="4252">
          <cell r="R4252">
            <v>14001603</v>
          </cell>
          <cell r="AB4252">
            <v>4</v>
          </cell>
        </row>
        <row r="4253">
          <cell r="R4253">
            <v>14014073</v>
          </cell>
          <cell r="AB4253">
            <v>5.5</v>
          </cell>
        </row>
        <row r="4254">
          <cell r="R4254">
            <v>14016141</v>
          </cell>
          <cell r="AB4254">
            <v>4.5</v>
          </cell>
        </row>
        <row r="4255">
          <cell r="R4255">
            <v>14014050</v>
          </cell>
          <cell r="AB4255">
            <v>3.5</v>
          </cell>
        </row>
        <row r="4256">
          <cell r="R4256">
            <v>14017022</v>
          </cell>
          <cell r="AB4256">
            <v>3.5</v>
          </cell>
        </row>
        <row r="4257">
          <cell r="R4257">
            <v>14017074</v>
          </cell>
          <cell r="AB4257">
            <v>1.5</v>
          </cell>
        </row>
        <row r="4258">
          <cell r="R4258">
            <v>14002204</v>
          </cell>
          <cell r="AB4258">
            <v>8.5</v>
          </cell>
        </row>
        <row r="4259">
          <cell r="R4259">
            <v>14016072</v>
          </cell>
          <cell r="AB4259">
            <v>2</v>
          </cell>
        </row>
        <row r="4260">
          <cell r="R4260">
            <v>14002111</v>
          </cell>
          <cell r="AB4260">
            <v>5.5</v>
          </cell>
        </row>
        <row r="4261">
          <cell r="R4261">
            <v>14005020</v>
          </cell>
          <cell r="AB4261">
            <v>2</v>
          </cell>
        </row>
        <row r="4262">
          <cell r="R4262">
            <v>14007040</v>
          </cell>
          <cell r="AB4262">
            <v>3.5</v>
          </cell>
        </row>
        <row r="4263">
          <cell r="R4263">
            <v>14039038</v>
          </cell>
          <cell r="AB4263">
            <v>6.5</v>
          </cell>
        </row>
        <row r="4264">
          <cell r="R4264">
            <v>14017071</v>
          </cell>
          <cell r="AB4264">
            <v>2</v>
          </cell>
        </row>
        <row r="4265">
          <cell r="R4265">
            <v>14016213</v>
          </cell>
          <cell r="AB4265">
            <v>2</v>
          </cell>
        </row>
        <row r="4266">
          <cell r="R4266">
            <v>14001611</v>
          </cell>
          <cell r="AB4266">
            <v>4</v>
          </cell>
        </row>
        <row r="4267">
          <cell r="R4267">
            <v>14002114</v>
          </cell>
          <cell r="AB4267">
            <v>5</v>
          </cell>
        </row>
        <row r="4268">
          <cell r="R4268">
            <v>14002400</v>
          </cell>
          <cell r="AB4268">
            <v>4</v>
          </cell>
        </row>
        <row r="4269">
          <cell r="R4269">
            <v>14016018</v>
          </cell>
          <cell r="AB4269">
            <v>3.5</v>
          </cell>
        </row>
        <row r="4270">
          <cell r="R4270">
            <v>14016076</v>
          </cell>
          <cell r="AB4270">
            <v>4</v>
          </cell>
        </row>
        <row r="4271">
          <cell r="R4271">
            <v>14033003</v>
          </cell>
          <cell r="AB4271">
            <v>4</v>
          </cell>
        </row>
        <row r="4272">
          <cell r="R4272">
            <v>14002200</v>
          </cell>
          <cell r="AB4272">
            <v>2</v>
          </cell>
        </row>
        <row r="4273">
          <cell r="R4273">
            <v>14002707</v>
          </cell>
          <cell r="AB4273">
            <v>1.5</v>
          </cell>
        </row>
        <row r="4274">
          <cell r="R4274">
            <v>14002765</v>
          </cell>
          <cell r="AB4274">
            <v>1.5</v>
          </cell>
        </row>
        <row r="4275">
          <cell r="R4275">
            <v>14015016</v>
          </cell>
          <cell r="AB4275">
            <v>2</v>
          </cell>
        </row>
        <row r="4276">
          <cell r="R4276">
            <v>14015047</v>
          </cell>
          <cell r="AB4276">
            <v>2.5</v>
          </cell>
        </row>
        <row r="4277">
          <cell r="R4277">
            <v>14016017</v>
          </cell>
          <cell r="AB4277">
            <v>2.5</v>
          </cell>
        </row>
        <row r="4278">
          <cell r="R4278">
            <v>14031004</v>
          </cell>
          <cell r="AB4278">
            <v>2</v>
          </cell>
        </row>
        <row r="4279">
          <cell r="R4279">
            <v>14016144</v>
          </cell>
          <cell r="AB4279">
            <v>1.5</v>
          </cell>
        </row>
        <row r="4280">
          <cell r="R4280">
            <v>14015090</v>
          </cell>
          <cell r="AB4280">
            <v>1</v>
          </cell>
        </row>
        <row r="4281">
          <cell r="R4281">
            <v>14002428</v>
          </cell>
          <cell r="AB4281">
            <v>6</v>
          </cell>
        </row>
        <row r="4282">
          <cell r="R4282">
            <v>14016005</v>
          </cell>
          <cell r="AB4282">
            <v>3</v>
          </cell>
        </row>
        <row r="4283">
          <cell r="R4283">
            <v>14031002</v>
          </cell>
          <cell r="AB4283">
            <v>7</v>
          </cell>
        </row>
        <row r="4284">
          <cell r="R4284">
            <v>14031014</v>
          </cell>
          <cell r="AB4284">
            <v>2.5</v>
          </cell>
        </row>
        <row r="4285">
          <cell r="R4285">
            <v>14033002</v>
          </cell>
          <cell r="AB4285">
            <v>7.5</v>
          </cell>
        </row>
        <row r="4286">
          <cell r="R4286">
            <v>14001505</v>
          </cell>
          <cell r="AB4286">
            <v>6.5</v>
          </cell>
        </row>
        <row r="4287">
          <cell r="R4287">
            <v>14001620</v>
          </cell>
          <cell r="AB4287">
            <v>3.5</v>
          </cell>
        </row>
        <row r="4288">
          <cell r="R4288">
            <v>14002458</v>
          </cell>
          <cell r="AB4288">
            <v>4.5</v>
          </cell>
        </row>
        <row r="4289">
          <cell r="R4289">
            <v>14016026</v>
          </cell>
          <cell r="AB4289">
            <v>5</v>
          </cell>
        </row>
        <row r="4290">
          <cell r="R4290">
            <v>14016075</v>
          </cell>
          <cell r="AB4290">
            <v>10</v>
          </cell>
        </row>
        <row r="4291">
          <cell r="R4291">
            <v>14017019</v>
          </cell>
          <cell r="AB4291">
            <v>4</v>
          </cell>
        </row>
        <row r="4292">
          <cell r="R4292">
            <v>14032001</v>
          </cell>
          <cell r="AB4292">
            <v>8.5</v>
          </cell>
        </row>
        <row r="4293">
          <cell r="R4293">
            <v>14444006</v>
          </cell>
          <cell r="AB4293">
            <v>1.5</v>
          </cell>
        </row>
        <row r="4294">
          <cell r="R4294">
            <v>14442001</v>
          </cell>
          <cell r="AB4294">
            <v>3</v>
          </cell>
        </row>
        <row r="4295">
          <cell r="R4295">
            <v>14440002</v>
          </cell>
          <cell r="AB4295">
            <v>3</v>
          </cell>
        </row>
        <row r="4296">
          <cell r="R4296">
            <v>14440003</v>
          </cell>
          <cell r="AB4296">
            <v>5</v>
          </cell>
        </row>
        <row r="4297">
          <cell r="R4297">
            <v>14443004</v>
          </cell>
          <cell r="AB4297">
            <v>6</v>
          </cell>
        </row>
        <row r="4298">
          <cell r="R4298">
            <v>14444001</v>
          </cell>
          <cell r="AB4298">
            <v>3</v>
          </cell>
        </row>
        <row r="4299">
          <cell r="R4299">
            <v>14450110</v>
          </cell>
          <cell r="AB4299">
            <v>1</v>
          </cell>
        </row>
        <row r="4300">
          <cell r="R4300">
            <v>14441005</v>
          </cell>
          <cell r="AB4300">
            <v>4</v>
          </cell>
        </row>
        <row r="4301">
          <cell r="R4301">
            <v>14460249</v>
          </cell>
          <cell r="AB4301">
            <v>2</v>
          </cell>
        </row>
        <row r="4302">
          <cell r="R4302">
            <v>14460308</v>
          </cell>
          <cell r="AB4302">
            <v>4</v>
          </cell>
        </row>
        <row r="4303">
          <cell r="R4303">
            <v>14460320</v>
          </cell>
          <cell r="AB4303">
            <v>3.5</v>
          </cell>
        </row>
        <row r="4304">
          <cell r="R4304">
            <v>14460399</v>
          </cell>
          <cell r="AB4304">
            <v>1</v>
          </cell>
        </row>
        <row r="4305">
          <cell r="R4305">
            <v>14462403</v>
          </cell>
          <cell r="AB4305">
            <v>4.5</v>
          </cell>
        </row>
        <row r="4306">
          <cell r="R4306">
            <v>14468502</v>
          </cell>
          <cell r="AB4306">
            <v>4</v>
          </cell>
        </row>
        <row r="4307">
          <cell r="R4307">
            <v>14450080</v>
          </cell>
          <cell r="AB4307">
            <v>4</v>
          </cell>
        </row>
        <row r="4308">
          <cell r="R4308">
            <v>14452014</v>
          </cell>
          <cell r="AB4308">
            <v>2.5</v>
          </cell>
        </row>
        <row r="4309">
          <cell r="R4309">
            <v>14460113</v>
          </cell>
          <cell r="AB4309">
            <v>2.5</v>
          </cell>
        </row>
        <row r="4310">
          <cell r="R4310">
            <v>14460210</v>
          </cell>
          <cell r="AB4310">
            <v>1</v>
          </cell>
        </row>
        <row r="4311">
          <cell r="R4311">
            <v>14460215</v>
          </cell>
          <cell r="AB4311">
            <v>3</v>
          </cell>
        </row>
        <row r="4312">
          <cell r="R4312">
            <v>14461625</v>
          </cell>
          <cell r="AB4312">
            <v>2.5</v>
          </cell>
        </row>
        <row r="4313">
          <cell r="R4313">
            <v>14463403</v>
          </cell>
          <cell r="AB4313">
            <v>1.5</v>
          </cell>
        </row>
        <row r="4314">
          <cell r="R4314">
            <v>14464524</v>
          </cell>
          <cell r="AB4314">
            <v>2.5</v>
          </cell>
        </row>
        <row r="4315">
          <cell r="R4315">
            <v>14466302</v>
          </cell>
          <cell r="AB4315">
            <v>2</v>
          </cell>
        </row>
        <row r="4316">
          <cell r="R4316">
            <v>14467602</v>
          </cell>
          <cell r="AB4316">
            <v>3.5</v>
          </cell>
        </row>
        <row r="4317">
          <cell r="R4317">
            <v>14460222</v>
          </cell>
          <cell r="AB4317">
            <v>1.5</v>
          </cell>
        </row>
        <row r="4318">
          <cell r="R4318">
            <v>14461638</v>
          </cell>
          <cell r="AB4318">
            <v>1.5</v>
          </cell>
        </row>
        <row r="4319">
          <cell r="R4319">
            <v>14468529</v>
          </cell>
          <cell r="AB4319">
            <v>1.5</v>
          </cell>
        </row>
        <row r="4320">
          <cell r="R4320">
            <v>14461608</v>
          </cell>
          <cell r="AB4320">
            <v>2</v>
          </cell>
        </row>
        <row r="4321">
          <cell r="R4321">
            <v>14450041</v>
          </cell>
          <cell r="AB4321">
            <v>8.5</v>
          </cell>
        </row>
        <row r="4322">
          <cell r="R4322">
            <v>14460333</v>
          </cell>
          <cell r="AB4322">
            <v>2</v>
          </cell>
        </row>
        <row r="4323">
          <cell r="R4323">
            <v>14450333</v>
          </cell>
          <cell r="AB4323">
            <v>0.5</v>
          </cell>
        </row>
        <row r="4324">
          <cell r="R4324">
            <v>14454013</v>
          </cell>
          <cell r="AB4324">
            <v>3</v>
          </cell>
        </row>
        <row r="4325">
          <cell r="R4325">
            <v>14460166</v>
          </cell>
          <cell r="AB4325">
            <v>2.5</v>
          </cell>
        </row>
        <row r="4326">
          <cell r="R4326">
            <v>14462426</v>
          </cell>
          <cell r="AB4326">
            <v>4</v>
          </cell>
        </row>
        <row r="4327">
          <cell r="R4327">
            <v>14452004</v>
          </cell>
          <cell r="AB4327">
            <v>2.5</v>
          </cell>
        </row>
        <row r="4328">
          <cell r="R4328">
            <v>14463404</v>
          </cell>
          <cell r="AB4328">
            <v>4</v>
          </cell>
        </row>
        <row r="4329">
          <cell r="R4329">
            <v>14465210</v>
          </cell>
          <cell r="AB4329">
            <v>1.5</v>
          </cell>
        </row>
        <row r="4330">
          <cell r="R4330">
            <v>14450105</v>
          </cell>
          <cell r="AB4330">
            <v>8</v>
          </cell>
        </row>
        <row r="4331">
          <cell r="R4331">
            <v>14455010</v>
          </cell>
          <cell r="AB4331">
            <v>7</v>
          </cell>
        </row>
        <row r="4332">
          <cell r="R4332">
            <v>14465201</v>
          </cell>
          <cell r="AB4332">
            <v>5.5</v>
          </cell>
        </row>
        <row r="4333">
          <cell r="R4333">
            <v>14450052</v>
          </cell>
          <cell r="AB4333">
            <v>1.5</v>
          </cell>
        </row>
        <row r="4334">
          <cell r="R4334">
            <v>14462408</v>
          </cell>
          <cell r="AB4334">
            <v>2</v>
          </cell>
        </row>
        <row r="4335">
          <cell r="R4335">
            <v>14469500</v>
          </cell>
          <cell r="AB4335">
            <v>2</v>
          </cell>
        </row>
        <row r="4336">
          <cell r="R4336">
            <v>14440005</v>
          </cell>
          <cell r="AB4336">
            <v>2.5</v>
          </cell>
        </row>
        <row r="4337">
          <cell r="R4337">
            <v>14442004</v>
          </cell>
          <cell r="AB4337">
            <v>1.5</v>
          </cell>
        </row>
        <row r="4338">
          <cell r="R4338">
            <v>14442008</v>
          </cell>
          <cell r="AB4338">
            <v>1.5</v>
          </cell>
        </row>
        <row r="4339">
          <cell r="R4339">
            <v>14447059</v>
          </cell>
          <cell r="AB4339">
            <v>2.5</v>
          </cell>
        </row>
        <row r="4340">
          <cell r="R4340">
            <v>14442003</v>
          </cell>
          <cell r="AB4340">
            <v>3</v>
          </cell>
        </row>
        <row r="4341">
          <cell r="R4341">
            <v>14440333</v>
          </cell>
          <cell r="AB4341">
            <v>3.5</v>
          </cell>
        </row>
        <row r="4342">
          <cell r="R4342">
            <v>14450014</v>
          </cell>
          <cell r="AB4342">
            <v>3.5</v>
          </cell>
        </row>
        <row r="4343">
          <cell r="R4343">
            <v>14450048</v>
          </cell>
          <cell r="AB4343">
            <v>6.5</v>
          </cell>
        </row>
        <row r="4344">
          <cell r="R4344">
            <v>14450230</v>
          </cell>
          <cell r="AB4344">
            <v>3</v>
          </cell>
        </row>
        <row r="4345">
          <cell r="R4345">
            <v>14460131</v>
          </cell>
          <cell r="AB4345">
            <v>1.5</v>
          </cell>
        </row>
        <row r="4346">
          <cell r="R4346">
            <v>14460207</v>
          </cell>
          <cell r="AB4346">
            <v>2</v>
          </cell>
        </row>
        <row r="4347">
          <cell r="R4347">
            <v>14460313</v>
          </cell>
          <cell r="AB4347">
            <v>1.5</v>
          </cell>
        </row>
        <row r="4348">
          <cell r="R4348">
            <v>14450116</v>
          </cell>
          <cell r="AB4348">
            <v>1.5</v>
          </cell>
        </row>
        <row r="4349">
          <cell r="R4349">
            <v>14452001</v>
          </cell>
          <cell r="AB4349">
            <v>2.5</v>
          </cell>
        </row>
        <row r="4350">
          <cell r="R4350">
            <v>14454004</v>
          </cell>
          <cell r="AB4350">
            <v>2</v>
          </cell>
        </row>
        <row r="4351">
          <cell r="R4351">
            <v>14460212</v>
          </cell>
          <cell r="AB4351">
            <v>2.5</v>
          </cell>
        </row>
        <row r="4352">
          <cell r="R4352">
            <v>14460245</v>
          </cell>
          <cell r="AB4352">
            <v>5.5</v>
          </cell>
        </row>
        <row r="4353">
          <cell r="R4353">
            <v>14460344</v>
          </cell>
          <cell r="AB4353">
            <v>2</v>
          </cell>
        </row>
        <row r="4354">
          <cell r="R4354">
            <v>14460480</v>
          </cell>
          <cell r="AB4354">
            <v>2.5</v>
          </cell>
        </row>
        <row r="4355">
          <cell r="R4355">
            <v>14468301</v>
          </cell>
          <cell r="AB4355">
            <v>3.5</v>
          </cell>
        </row>
        <row r="4356">
          <cell r="R4356">
            <v>14450069</v>
          </cell>
          <cell r="AB4356">
            <v>1.5</v>
          </cell>
        </row>
        <row r="4357">
          <cell r="R4357">
            <v>14450119</v>
          </cell>
          <cell r="AB4357">
            <v>1.5</v>
          </cell>
        </row>
        <row r="4358">
          <cell r="R4358">
            <v>14460169</v>
          </cell>
          <cell r="AB4358">
            <v>1.5</v>
          </cell>
        </row>
        <row r="4359">
          <cell r="R4359">
            <v>14460100</v>
          </cell>
          <cell r="AB4359">
            <v>1</v>
          </cell>
        </row>
        <row r="4360">
          <cell r="R4360">
            <v>14440001</v>
          </cell>
          <cell r="AB4360">
            <v>4</v>
          </cell>
        </row>
        <row r="4361">
          <cell r="R4361">
            <v>14441002</v>
          </cell>
          <cell r="AB4361">
            <v>2.5</v>
          </cell>
        </row>
        <row r="4362">
          <cell r="R4362">
            <v>14441007</v>
          </cell>
          <cell r="AB4362">
            <v>2</v>
          </cell>
        </row>
        <row r="4363">
          <cell r="R4363">
            <v>14447014</v>
          </cell>
          <cell r="AB4363">
            <v>2.5</v>
          </cell>
        </row>
        <row r="4364">
          <cell r="R4364">
            <v>14443005</v>
          </cell>
          <cell r="AB4364">
            <v>1</v>
          </cell>
        </row>
        <row r="4365">
          <cell r="R4365">
            <v>14447046</v>
          </cell>
          <cell r="AB4365">
            <v>4</v>
          </cell>
        </row>
        <row r="4366">
          <cell r="R4366">
            <v>14017000</v>
          </cell>
          <cell r="AB4366">
            <v>1.5</v>
          </cell>
        </row>
        <row r="4367">
          <cell r="R4367">
            <v>14001566</v>
          </cell>
          <cell r="AB4367">
            <v>2.5</v>
          </cell>
        </row>
        <row r="4368">
          <cell r="R4368">
            <v>14002281</v>
          </cell>
          <cell r="AB4368">
            <v>1</v>
          </cell>
        </row>
        <row r="4369">
          <cell r="R4369">
            <v>14002467</v>
          </cell>
          <cell r="AB4369">
            <v>1.5</v>
          </cell>
        </row>
        <row r="4370">
          <cell r="R4370">
            <v>14014024</v>
          </cell>
          <cell r="AB4370">
            <v>3</v>
          </cell>
        </row>
        <row r="4371">
          <cell r="R4371">
            <v>14016019</v>
          </cell>
          <cell r="AB4371">
            <v>1</v>
          </cell>
        </row>
        <row r="4372">
          <cell r="R4372">
            <v>14017032</v>
          </cell>
          <cell r="AB4372">
            <v>3</v>
          </cell>
        </row>
        <row r="4373">
          <cell r="R4373">
            <v>14063002</v>
          </cell>
          <cell r="AB4373">
            <v>3</v>
          </cell>
        </row>
        <row r="4374">
          <cell r="R4374">
            <v>14001501</v>
          </cell>
          <cell r="AB4374">
            <v>2</v>
          </cell>
        </row>
        <row r="4375">
          <cell r="R4375">
            <v>14001513</v>
          </cell>
          <cell r="AB4375">
            <v>2</v>
          </cell>
        </row>
        <row r="4376">
          <cell r="R4376">
            <v>14002371</v>
          </cell>
          <cell r="AB4376">
            <v>2.5</v>
          </cell>
        </row>
        <row r="4377">
          <cell r="R4377">
            <v>14002466</v>
          </cell>
          <cell r="AB4377">
            <v>1.5</v>
          </cell>
        </row>
        <row r="4378">
          <cell r="R4378">
            <v>14014025</v>
          </cell>
          <cell r="AB4378">
            <v>1.5</v>
          </cell>
        </row>
        <row r="4379">
          <cell r="R4379">
            <v>14016029</v>
          </cell>
          <cell r="AB4379">
            <v>1</v>
          </cell>
        </row>
        <row r="4380">
          <cell r="R4380">
            <v>14016062</v>
          </cell>
          <cell r="AB4380">
            <v>3</v>
          </cell>
        </row>
        <row r="4381">
          <cell r="R4381">
            <v>14017024</v>
          </cell>
          <cell r="AB4381">
            <v>1</v>
          </cell>
        </row>
        <row r="4382">
          <cell r="R4382">
            <v>14017040</v>
          </cell>
          <cell r="AB4382">
            <v>1.5</v>
          </cell>
        </row>
        <row r="4383">
          <cell r="R4383">
            <v>14017065</v>
          </cell>
          <cell r="AB4383">
            <v>1</v>
          </cell>
        </row>
        <row r="4384">
          <cell r="R4384">
            <v>14031047</v>
          </cell>
          <cell r="AB4384">
            <v>1.5</v>
          </cell>
        </row>
        <row r="4385">
          <cell r="R4385">
            <v>14033024</v>
          </cell>
          <cell r="AB4385">
            <v>1.5</v>
          </cell>
        </row>
        <row r="4386">
          <cell r="R4386">
            <v>14063010</v>
          </cell>
          <cell r="AB4386">
            <v>1.5</v>
          </cell>
        </row>
        <row r="4387">
          <cell r="R4387">
            <v>14440013</v>
          </cell>
          <cell r="AB4387">
            <v>2.5</v>
          </cell>
        </row>
        <row r="4388">
          <cell r="R4388">
            <v>14450007</v>
          </cell>
          <cell r="AB4388">
            <v>1</v>
          </cell>
        </row>
        <row r="4389">
          <cell r="R4389">
            <v>14460224</v>
          </cell>
          <cell r="AB4389">
            <v>1</v>
          </cell>
        </row>
        <row r="4390">
          <cell r="R4390">
            <v>14460263</v>
          </cell>
          <cell r="AB4390">
            <v>1</v>
          </cell>
        </row>
        <row r="4391">
          <cell r="R4391">
            <v>14464530</v>
          </cell>
          <cell r="AB4391">
            <v>5.5</v>
          </cell>
        </row>
        <row r="4392">
          <cell r="R4392">
            <v>14450027</v>
          </cell>
          <cell r="AB4392">
            <v>1.5</v>
          </cell>
        </row>
        <row r="4393">
          <cell r="R4393">
            <v>14034000</v>
          </cell>
          <cell r="AB4393">
            <v>1.5</v>
          </cell>
        </row>
        <row r="4394">
          <cell r="R4394">
            <v>14025190</v>
          </cell>
          <cell r="AB4394">
            <v>3.5</v>
          </cell>
        </row>
        <row r="4395">
          <cell r="R4395">
            <v>14034057</v>
          </cell>
          <cell r="AB4395">
            <v>4</v>
          </cell>
        </row>
        <row r="4396">
          <cell r="R4396">
            <v>14038016</v>
          </cell>
          <cell r="AB4396">
            <v>4.5</v>
          </cell>
        </row>
        <row r="4397">
          <cell r="R4397">
            <v>14076056</v>
          </cell>
          <cell r="AB4397">
            <v>5.5</v>
          </cell>
        </row>
        <row r="4398">
          <cell r="R4398">
            <v>14034034</v>
          </cell>
          <cell r="AB4398">
            <v>4</v>
          </cell>
        </row>
        <row r="4399">
          <cell r="R4399">
            <v>14034042</v>
          </cell>
          <cell r="AB4399">
            <v>3</v>
          </cell>
        </row>
        <row r="4400">
          <cell r="R4400">
            <v>14036027</v>
          </cell>
          <cell r="AB4400">
            <v>3</v>
          </cell>
        </row>
        <row r="4401">
          <cell r="R4401">
            <v>14037024</v>
          </cell>
          <cell r="AB4401">
            <v>2.5</v>
          </cell>
        </row>
        <row r="4402">
          <cell r="R4402">
            <v>14043114</v>
          </cell>
          <cell r="AB4402">
            <v>2.5</v>
          </cell>
        </row>
        <row r="4403">
          <cell r="R4403">
            <v>14030028</v>
          </cell>
          <cell r="AB4403">
            <v>3.5</v>
          </cell>
        </row>
        <row r="4404">
          <cell r="R4404">
            <v>14034041</v>
          </cell>
          <cell r="AB4404">
            <v>9.5</v>
          </cell>
        </row>
        <row r="4405">
          <cell r="R4405">
            <v>14077000</v>
          </cell>
          <cell r="AB4405">
            <v>2</v>
          </cell>
        </row>
        <row r="4406">
          <cell r="R4406">
            <v>14025047</v>
          </cell>
          <cell r="AB4406">
            <v>1.5</v>
          </cell>
        </row>
        <row r="4407">
          <cell r="R4407">
            <v>14039001</v>
          </cell>
          <cell r="AB4407">
            <v>4.5</v>
          </cell>
        </row>
        <row r="4408">
          <cell r="R4408">
            <v>14043007</v>
          </cell>
          <cell r="AB4408">
            <v>4.5</v>
          </cell>
        </row>
        <row r="4409">
          <cell r="R4409">
            <v>14043029</v>
          </cell>
          <cell r="AB4409">
            <v>5</v>
          </cell>
        </row>
        <row r="4410">
          <cell r="R4410">
            <v>14045001</v>
          </cell>
          <cell r="AB4410">
            <v>4.5</v>
          </cell>
        </row>
        <row r="4411">
          <cell r="R4411">
            <v>14071001</v>
          </cell>
          <cell r="AB4411">
            <v>4</v>
          </cell>
        </row>
        <row r="4412">
          <cell r="R4412">
            <v>14077006</v>
          </cell>
          <cell r="AB4412">
            <v>4</v>
          </cell>
        </row>
        <row r="4413">
          <cell r="R4413">
            <v>14025030</v>
          </cell>
          <cell r="AB4413">
            <v>1.5</v>
          </cell>
        </row>
        <row r="4414">
          <cell r="R4414">
            <v>14028001</v>
          </cell>
          <cell r="AB4414">
            <v>2</v>
          </cell>
        </row>
        <row r="4415">
          <cell r="R4415">
            <v>14028033</v>
          </cell>
          <cell r="AB4415">
            <v>2.5</v>
          </cell>
        </row>
        <row r="4416">
          <cell r="R4416">
            <v>14030003</v>
          </cell>
          <cell r="AB4416">
            <v>1.5</v>
          </cell>
        </row>
        <row r="4417">
          <cell r="R4417">
            <v>14034038</v>
          </cell>
          <cell r="AB4417">
            <v>1</v>
          </cell>
        </row>
        <row r="4418">
          <cell r="R4418">
            <v>14036004</v>
          </cell>
          <cell r="AB4418">
            <v>3</v>
          </cell>
        </row>
        <row r="4419">
          <cell r="R4419">
            <v>14038024</v>
          </cell>
          <cell r="AB4419">
            <v>2.5</v>
          </cell>
        </row>
        <row r="4420">
          <cell r="R4420">
            <v>14043005</v>
          </cell>
          <cell r="AB4420">
            <v>2</v>
          </cell>
        </row>
        <row r="4421">
          <cell r="R4421">
            <v>14044001</v>
          </cell>
          <cell r="AB4421">
            <v>2.5</v>
          </cell>
        </row>
        <row r="4422">
          <cell r="R4422">
            <v>14045014</v>
          </cell>
          <cell r="AB4422">
            <v>1.5</v>
          </cell>
        </row>
        <row r="4423">
          <cell r="R4423">
            <v>14071002</v>
          </cell>
          <cell r="AB4423">
            <v>1.5</v>
          </cell>
        </row>
        <row r="4424">
          <cell r="R4424">
            <v>14071020</v>
          </cell>
          <cell r="AB4424">
            <v>1.5</v>
          </cell>
        </row>
        <row r="4425">
          <cell r="R4425">
            <v>14072100</v>
          </cell>
          <cell r="AB4425">
            <v>3.5</v>
          </cell>
        </row>
        <row r="4426">
          <cell r="R4426">
            <v>14073009</v>
          </cell>
          <cell r="AB4426">
            <v>1.5</v>
          </cell>
        </row>
        <row r="4427">
          <cell r="R4427">
            <v>14076031</v>
          </cell>
          <cell r="AB4427">
            <v>1.5</v>
          </cell>
        </row>
        <row r="4428">
          <cell r="R4428">
            <v>14430197</v>
          </cell>
          <cell r="AB4428">
            <v>3</v>
          </cell>
        </row>
        <row r="4429">
          <cell r="R4429">
            <v>14034036</v>
          </cell>
          <cell r="AB4429">
            <v>3</v>
          </cell>
        </row>
        <row r="4430">
          <cell r="R4430">
            <v>14036003</v>
          </cell>
          <cell r="AB4430">
            <v>1</v>
          </cell>
        </row>
        <row r="4431">
          <cell r="R4431">
            <v>14038203</v>
          </cell>
          <cell r="AB4431">
            <v>2</v>
          </cell>
        </row>
        <row r="4432">
          <cell r="R4432">
            <v>14076004</v>
          </cell>
          <cell r="AB4432">
            <v>2.5</v>
          </cell>
        </row>
        <row r="4433">
          <cell r="R4433">
            <v>14430001</v>
          </cell>
          <cell r="AB4433">
            <v>4.5</v>
          </cell>
        </row>
        <row r="4434">
          <cell r="R4434">
            <v>14043214</v>
          </cell>
          <cell r="AB4434">
            <v>1.5</v>
          </cell>
        </row>
        <row r="4435">
          <cell r="R4435">
            <v>14045024</v>
          </cell>
          <cell r="AB4435">
            <v>1.5</v>
          </cell>
        </row>
        <row r="4436">
          <cell r="R4436">
            <v>14157006</v>
          </cell>
          <cell r="AB4436">
            <v>2.5</v>
          </cell>
        </row>
        <row r="4437">
          <cell r="R4437">
            <v>14036007</v>
          </cell>
          <cell r="AB4437">
            <v>3</v>
          </cell>
        </row>
        <row r="4438">
          <cell r="R4438">
            <v>14039008</v>
          </cell>
          <cell r="AB4438">
            <v>2.5</v>
          </cell>
        </row>
        <row r="4439">
          <cell r="R4439">
            <v>14043182</v>
          </cell>
          <cell r="AB4439">
            <v>6</v>
          </cell>
        </row>
        <row r="4440">
          <cell r="R4440">
            <v>14025002</v>
          </cell>
          <cell r="AB4440">
            <v>2.5</v>
          </cell>
        </row>
        <row r="4441">
          <cell r="R4441">
            <v>14025019</v>
          </cell>
          <cell r="AB4441">
            <v>1.5</v>
          </cell>
        </row>
        <row r="4442">
          <cell r="R4442">
            <v>14029004</v>
          </cell>
          <cell r="AB4442">
            <v>1</v>
          </cell>
        </row>
        <row r="4443">
          <cell r="R4443">
            <v>14030002</v>
          </cell>
          <cell r="AB4443">
            <v>3.5</v>
          </cell>
        </row>
        <row r="4444">
          <cell r="R4444">
            <v>14036005</v>
          </cell>
          <cell r="AB4444">
            <v>8</v>
          </cell>
        </row>
        <row r="4445">
          <cell r="R4445">
            <v>14036011</v>
          </cell>
          <cell r="AB4445">
            <v>8.5</v>
          </cell>
        </row>
        <row r="4446">
          <cell r="R4446">
            <v>14432008</v>
          </cell>
          <cell r="AB4446">
            <v>4.5</v>
          </cell>
        </row>
        <row r="4447">
          <cell r="R4447">
            <v>14430008</v>
          </cell>
          <cell r="AB4447">
            <v>2</v>
          </cell>
        </row>
        <row r="4448">
          <cell r="R4448">
            <v>14025197</v>
          </cell>
          <cell r="AB4448">
            <v>2</v>
          </cell>
        </row>
        <row r="4449">
          <cell r="R4449">
            <v>14028202</v>
          </cell>
          <cell r="AB4449">
            <v>5</v>
          </cell>
        </row>
        <row r="4450">
          <cell r="R4450">
            <v>14028204</v>
          </cell>
          <cell r="AB4450">
            <v>1.5</v>
          </cell>
        </row>
        <row r="4451">
          <cell r="R4451">
            <v>14059020</v>
          </cell>
          <cell r="AB4451">
            <v>3.5</v>
          </cell>
        </row>
        <row r="4452">
          <cell r="R4452">
            <v>14157491</v>
          </cell>
          <cell r="AB4452">
            <v>1</v>
          </cell>
        </row>
        <row r="4453">
          <cell r="R4453">
            <v>14161021</v>
          </cell>
          <cell r="AB4453">
            <v>5.5</v>
          </cell>
        </row>
        <row r="4454">
          <cell r="R4454">
            <v>14162016</v>
          </cell>
          <cell r="AB4454">
            <v>4</v>
          </cell>
        </row>
        <row r="4455">
          <cell r="R4455">
            <v>14168030</v>
          </cell>
          <cell r="AB4455">
            <v>2.5</v>
          </cell>
        </row>
        <row r="4456">
          <cell r="R4456">
            <v>14162004</v>
          </cell>
          <cell r="AB4456">
            <v>3</v>
          </cell>
        </row>
        <row r="4457">
          <cell r="R4457">
            <v>14157019</v>
          </cell>
          <cell r="AB4457">
            <v>1.5</v>
          </cell>
        </row>
        <row r="4458">
          <cell r="R4458">
            <v>14157005</v>
          </cell>
          <cell r="AB4458">
            <v>2.5</v>
          </cell>
        </row>
        <row r="4459">
          <cell r="R4459">
            <v>14166002</v>
          </cell>
          <cell r="AB4459">
            <v>7</v>
          </cell>
        </row>
        <row r="4460">
          <cell r="R4460">
            <v>14166034</v>
          </cell>
          <cell r="AB4460">
            <v>3</v>
          </cell>
        </row>
        <row r="4461">
          <cell r="R4461">
            <v>14169003</v>
          </cell>
          <cell r="AB4461">
            <v>3</v>
          </cell>
        </row>
        <row r="4462">
          <cell r="R4462">
            <v>14169004</v>
          </cell>
          <cell r="AB4462">
            <v>3.5</v>
          </cell>
        </row>
        <row r="4463">
          <cell r="R4463">
            <v>14158040</v>
          </cell>
          <cell r="AB4463">
            <v>1.5</v>
          </cell>
        </row>
        <row r="4464">
          <cell r="R4464">
            <v>14162009</v>
          </cell>
          <cell r="AB4464">
            <v>2</v>
          </cell>
        </row>
        <row r="4465">
          <cell r="R4465">
            <v>14162058</v>
          </cell>
          <cell r="AB4465">
            <v>1.5</v>
          </cell>
        </row>
        <row r="4466">
          <cell r="R4466">
            <v>14162059</v>
          </cell>
          <cell r="AB4466">
            <v>1.5</v>
          </cell>
        </row>
        <row r="4467">
          <cell r="R4467">
            <v>14166011</v>
          </cell>
          <cell r="AB4467">
            <v>3.5</v>
          </cell>
        </row>
        <row r="4468">
          <cell r="R4468">
            <v>14166012</v>
          </cell>
          <cell r="AB4468">
            <v>2.5</v>
          </cell>
        </row>
        <row r="4469">
          <cell r="R4469">
            <v>14167003</v>
          </cell>
          <cell r="AB4469">
            <v>3</v>
          </cell>
        </row>
        <row r="4470">
          <cell r="R4470">
            <v>14169019</v>
          </cell>
          <cell r="AB4470">
            <v>2.5</v>
          </cell>
        </row>
        <row r="4471">
          <cell r="R4471">
            <v>14171004</v>
          </cell>
          <cell r="AB4471">
            <v>3</v>
          </cell>
        </row>
        <row r="4472">
          <cell r="R4472">
            <v>14171016</v>
          </cell>
          <cell r="AB4472">
            <v>4.5</v>
          </cell>
        </row>
        <row r="4473">
          <cell r="R4473">
            <v>14157002</v>
          </cell>
          <cell r="AB4473">
            <v>8</v>
          </cell>
        </row>
        <row r="4474">
          <cell r="R4474">
            <v>14025223</v>
          </cell>
          <cell r="AB4474">
            <v>2.5</v>
          </cell>
        </row>
        <row r="4475">
          <cell r="R4475">
            <v>14025001</v>
          </cell>
          <cell r="AB4475">
            <v>3</v>
          </cell>
        </row>
        <row r="4476">
          <cell r="R4476">
            <v>14025005</v>
          </cell>
          <cell r="AB4476">
            <v>6.5</v>
          </cell>
        </row>
        <row r="4477">
          <cell r="R4477">
            <v>14025011</v>
          </cell>
          <cell r="AB4477">
            <v>4.5</v>
          </cell>
        </row>
        <row r="4478">
          <cell r="R4478">
            <v>14025125</v>
          </cell>
          <cell r="AB4478">
            <v>5.5</v>
          </cell>
        </row>
        <row r="4479">
          <cell r="R4479">
            <v>14025140</v>
          </cell>
          <cell r="AB4479">
            <v>3</v>
          </cell>
        </row>
        <row r="4480">
          <cell r="R4480">
            <v>14038002</v>
          </cell>
          <cell r="AB4480">
            <v>6.5</v>
          </cell>
        </row>
        <row r="4481">
          <cell r="R4481">
            <v>14039004</v>
          </cell>
          <cell r="AB4481">
            <v>6.5</v>
          </cell>
        </row>
        <row r="4482">
          <cell r="R4482">
            <v>14071017</v>
          </cell>
          <cell r="AB4482">
            <v>4</v>
          </cell>
        </row>
        <row r="4483">
          <cell r="R4483">
            <v>14076005</v>
          </cell>
          <cell r="AB4483">
            <v>3.5</v>
          </cell>
        </row>
        <row r="4484">
          <cell r="R4484">
            <v>14077005</v>
          </cell>
          <cell r="AB4484">
            <v>3</v>
          </cell>
        </row>
        <row r="4485">
          <cell r="R4485">
            <v>14025022</v>
          </cell>
          <cell r="AB4485">
            <v>2.5</v>
          </cell>
        </row>
        <row r="4486">
          <cell r="R4486">
            <v>14025029</v>
          </cell>
          <cell r="AB4486">
            <v>1</v>
          </cell>
        </row>
        <row r="4487">
          <cell r="R4487">
            <v>14025048</v>
          </cell>
          <cell r="AB4487">
            <v>3</v>
          </cell>
        </row>
        <row r="4488">
          <cell r="R4488">
            <v>14025138</v>
          </cell>
          <cell r="AB4488">
            <v>4.5</v>
          </cell>
        </row>
        <row r="4489">
          <cell r="R4489">
            <v>14029002</v>
          </cell>
          <cell r="AB4489">
            <v>2.5</v>
          </cell>
        </row>
        <row r="4490">
          <cell r="R4490">
            <v>14029005</v>
          </cell>
          <cell r="AB4490">
            <v>1.5</v>
          </cell>
        </row>
        <row r="4491">
          <cell r="R4491">
            <v>14029032</v>
          </cell>
          <cell r="AB4491">
            <v>1.5</v>
          </cell>
        </row>
        <row r="4492">
          <cell r="R4492">
            <v>14037016</v>
          </cell>
          <cell r="AB4492">
            <v>3</v>
          </cell>
        </row>
        <row r="4493">
          <cell r="R4493">
            <v>14025100</v>
          </cell>
          <cell r="AB4493">
            <v>3</v>
          </cell>
        </row>
        <row r="4494">
          <cell r="R4494">
            <v>14034002</v>
          </cell>
          <cell r="AB4494">
            <v>3</v>
          </cell>
        </row>
        <row r="4495">
          <cell r="R4495">
            <v>14038050</v>
          </cell>
          <cell r="AB4495">
            <v>4.5</v>
          </cell>
        </row>
        <row r="4496">
          <cell r="R4496">
            <v>14275111</v>
          </cell>
          <cell r="AB4496">
            <v>1.5</v>
          </cell>
        </row>
        <row r="4497">
          <cell r="R4497">
            <v>14274000</v>
          </cell>
          <cell r="AB4497">
            <v>1.5</v>
          </cell>
        </row>
        <row r="4498">
          <cell r="R4498">
            <v>14274202</v>
          </cell>
          <cell r="AB4498">
            <v>3</v>
          </cell>
        </row>
        <row r="4499">
          <cell r="R4499">
            <v>14279543</v>
          </cell>
          <cell r="AB4499">
            <v>3</v>
          </cell>
        </row>
        <row r="4500">
          <cell r="R4500">
            <v>14280505</v>
          </cell>
          <cell r="AB4500">
            <v>7</v>
          </cell>
        </row>
        <row r="4501">
          <cell r="R4501">
            <v>14284003</v>
          </cell>
          <cell r="AB4501">
            <v>2</v>
          </cell>
        </row>
        <row r="4502">
          <cell r="R4502">
            <v>14289038</v>
          </cell>
          <cell r="AB4502">
            <v>2.5</v>
          </cell>
        </row>
        <row r="4503">
          <cell r="R4503">
            <v>14290011</v>
          </cell>
          <cell r="AB4503">
            <v>3</v>
          </cell>
        </row>
        <row r="4504">
          <cell r="R4504">
            <v>14274400</v>
          </cell>
          <cell r="AB4504">
            <v>2.5</v>
          </cell>
        </row>
        <row r="4505">
          <cell r="R4505">
            <v>14275012</v>
          </cell>
          <cell r="AB4505">
            <v>2.5</v>
          </cell>
        </row>
        <row r="4506">
          <cell r="R4506">
            <v>14276004</v>
          </cell>
          <cell r="AB4506">
            <v>3.5</v>
          </cell>
        </row>
        <row r="4507">
          <cell r="R4507">
            <v>14278001</v>
          </cell>
          <cell r="AB4507">
            <v>2.5</v>
          </cell>
        </row>
        <row r="4508">
          <cell r="R4508">
            <v>14278002</v>
          </cell>
          <cell r="AB4508">
            <v>2.5</v>
          </cell>
        </row>
        <row r="4509">
          <cell r="R4509">
            <v>14280019</v>
          </cell>
          <cell r="AB4509">
            <v>1.5</v>
          </cell>
        </row>
        <row r="4510">
          <cell r="R4510">
            <v>14280501</v>
          </cell>
          <cell r="AB4510">
            <v>5</v>
          </cell>
        </row>
        <row r="4511">
          <cell r="R4511">
            <v>14290003</v>
          </cell>
          <cell r="AB4511">
            <v>2.5</v>
          </cell>
        </row>
        <row r="4512">
          <cell r="R4512">
            <v>14280502</v>
          </cell>
          <cell r="AB4512">
            <v>1.5</v>
          </cell>
        </row>
        <row r="4513">
          <cell r="R4513">
            <v>14280526</v>
          </cell>
          <cell r="AB4513">
            <v>1.5</v>
          </cell>
        </row>
        <row r="4514">
          <cell r="R4514">
            <v>14284005</v>
          </cell>
          <cell r="AB4514">
            <v>2</v>
          </cell>
        </row>
        <row r="4515">
          <cell r="R4515">
            <v>14274208</v>
          </cell>
          <cell r="AB4515">
            <v>2.5</v>
          </cell>
        </row>
        <row r="4516">
          <cell r="R4516">
            <v>14275032</v>
          </cell>
          <cell r="AB4516">
            <v>5</v>
          </cell>
        </row>
        <row r="4517">
          <cell r="R4517">
            <v>14275005</v>
          </cell>
          <cell r="AB4517">
            <v>2.5</v>
          </cell>
        </row>
        <row r="4518">
          <cell r="R4518">
            <v>14209150</v>
          </cell>
          <cell r="AB4518">
            <v>6.5</v>
          </cell>
        </row>
        <row r="4519">
          <cell r="R4519">
            <v>14274335</v>
          </cell>
          <cell r="AB4519">
            <v>1.5</v>
          </cell>
        </row>
        <row r="4520">
          <cell r="R4520">
            <v>14275002</v>
          </cell>
          <cell r="AB4520">
            <v>3.5</v>
          </cell>
        </row>
        <row r="4521">
          <cell r="R4521">
            <v>14280001</v>
          </cell>
          <cell r="AB4521">
            <v>5</v>
          </cell>
        </row>
        <row r="4522">
          <cell r="R4522">
            <v>14280002</v>
          </cell>
          <cell r="AB4522">
            <v>3</v>
          </cell>
        </row>
        <row r="4523">
          <cell r="R4523">
            <v>14274201</v>
          </cell>
          <cell r="AB4523">
            <v>1.5</v>
          </cell>
        </row>
        <row r="4524">
          <cell r="R4524">
            <v>14277011</v>
          </cell>
          <cell r="AB4524">
            <v>2.5</v>
          </cell>
        </row>
        <row r="4525">
          <cell r="R4525">
            <v>14278020</v>
          </cell>
          <cell r="AB4525">
            <v>2.5</v>
          </cell>
        </row>
        <row r="4526">
          <cell r="R4526">
            <v>14280508</v>
          </cell>
          <cell r="AB4526">
            <v>4</v>
          </cell>
        </row>
        <row r="4527">
          <cell r="R4527">
            <v>14286000</v>
          </cell>
          <cell r="AB4527">
            <v>0.5</v>
          </cell>
        </row>
        <row r="4528">
          <cell r="R4528">
            <v>14287043</v>
          </cell>
          <cell r="AB4528">
            <v>2</v>
          </cell>
        </row>
        <row r="4529">
          <cell r="R4529">
            <v>14287011</v>
          </cell>
          <cell r="AB4529">
            <v>1</v>
          </cell>
        </row>
        <row r="4530">
          <cell r="R4530">
            <v>14274203</v>
          </cell>
          <cell r="AB4530">
            <v>4</v>
          </cell>
        </row>
        <row r="4531">
          <cell r="R4531">
            <v>14279563</v>
          </cell>
          <cell r="AB4531">
            <v>4.5</v>
          </cell>
        </row>
        <row r="4532">
          <cell r="R4532">
            <v>14283277</v>
          </cell>
          <cell r="AB4532">
            <v>2</v>
          </cell>
        </row>
        <row r="4533">
          <cell r="R4533">
            <v>14283332</v>
          </cell>
          <cell r="AB4533">
            <v>4</v>
          </cell>
        </row>
        <row r="4534">
          <cell r="R4534">
            <v>14288021</v>
          </cell>
          <cell r="AB4534">
            <v>5</v>
          </cell>
        </row>
        <row r="4535">
          <cell r="R4535">
            <v>14289009</v>
          </cell>
          <cell r="AB4535">
            <v>4.5</v>
          </cell>
        </row>
        <row r="4536">
          <cell r="R4536">
            <v>14283035</v>
          </cell>
          <cell r="AB4536">
            <v>5</v>
          </cell>
        </row>
        <row r="4537">
          <cell r="R4537">
            <v>14283048</v>
          </cell>
          <cell r="AB4537">
            <v>3</v>
          </cell>
        </row>
        <row r="4538">
          <cell r="R4538">
            <v>14286006</v>
          </cell>
          <cell r="AB4538">
            <v>5.5</v>
          </cell>
        </row>
        <row r="4539">
          <cell r="R4539">
            <v>14283015</v>
          </cell>
          <cell r="AB4539">
            <v>2.5</v>
          </cell>
        </row>
        <row r="4540">
          <cell r="R4540">
            <v>14279548</v>
          </cell>
          <cell r="AB4540">
            <v>7.5</v>
          </cell>
        </row>
        <row r="4541">
          <cell r="R4541">
            <v>14279562</v>
          </cell>
          <cell r="AB4541">
            <v>6</v>
          </cell>
        </row>
        <row r="4542">
          <cell r="R4542">
            <v>14283053</v>
          </cell>
          <cell r="AB4542">
            <v>7</v>
          </cell>
        </row>
        <row r="4543">
          <cell r="R4543">
            <v>14286001</v>
          </cell>
          <cell r="AB4543">
            <v>9.5</v>
          </cell>
        </row>
        <row r="4544">
          <cell r="R4544">
            <v>14287001</v>
          </cell>
          <cell r="AB4544">
            <v>6.5</v>
          </cell>
        </row>
        <row r="4545">
          <cell r="R4545">
            <v>14034060</v>
          </cell>
          <cell r="AB4545">
            <v>1.5</v>
          </cell>
        </row>
        <row r="4546">
          <cell r="R4546">
            <v>14038053</v>
          </cell>
          <cell r="AB4546">
            <v>1</v>
          </cell>
        </row>
        <row r="4547">
          <cell r="R4547">
            <v>14157311</v>
          </cell>
          <cell r="AB4547">
            <v>1.5</v>
          </cell>
        </row>
        <row r="4548">
          <cell r="R4548">
            <v>14158007</v>
          </cell>
          <cell r="AB4548">
            <v>1.5</v>
          </cell>
        </row>
        <row r="4549">
          <cell r="R4549">
            <v>14162081</v>
          </cell>
          <cell r="AB4549">
            <v>1.5</v>
          </cell>
        </row>
        <row r="4550">
          <cell r="R4550">
            <v>14170071</v>
          </cell>
          <cell r="AB4550">
            <v>1.5</v>
          </cell>
        </row>
        <row r="4551">
          <cell r="R4551">
            <v>14157138</v>
          </cell>
          <cell r="AB4551">
            <v>1.5</v>
          </cell>
        </row>
        <row r="4552">
          <cell r="R4552">
            <v>14163006</v>
          </cell>
          <cell r="AB4552">
            <v>2.5</v>
          </cell>
        </row>
        <row r="4553">
          <cell r="R4553">
            <v>14169016</v>
          </cell>
          <cell r="AB4553">
            <v>2.5</v>
          </cell>
        </row>
        <row r="4554">
          <cell r="R4554">
            <v>14283027</v>
          </cell>
          <cell r="AB4554">
            <v>1.5</v>
          </cell>
        </row>
        <row r="4555">
          <cell r="R4555">
            <v>14283397</v>
          </cell>
          <cell r="AB4555">
            <v>2</v>
          </cell>
        </row>
        <row r="4556">
          <cell r="R4556">
            <v>14286052</v>
          </cell>
          <cell r="AB4556">
            <v>1.5</v>
          </cell>
        </row>
        <row r="4557">
          <cell r="R4557">
            <v>14287019</v>
          </cell>
          <cell r="AB4557">
            <v>1.5</v>
          </cell>
        </row>
        <row r="4558">
          <cell r="R4558">
            <v>14289001</v>
          </cell>
          <cell r="AB4558">
            <v>1.5</v>
          </cell>
        </row>
        <row r="4559">
          <cell r="R4559">
            <v>14289071</v>
          </cell>
          <cell r="AB4559">
            <v>1.5</v>
          </cell>
        </row>
        <row r="4560">
          <cell r="R4560">
            <v>14290075</v>
          </cell>
          <cell r="AB4560">
            <v>1.5</v>
          </cell>
        </row>
        <row r="4561">
          <cell r="R4561">
            <v>14290089</v>
          </cell>
          <cell r="AB4561">
            <v>2.5</v>
          </cell>
        </row>
        <row r="4562">
          <cell r="R4562">
            <v>14274031</v>
          </cell>
          <cell r="AB4562">
            <v>1.5</v>
          </cell>
        </row>
        <row r="4563">
          <cell r="R4563">
            <v>14274303</v>
          </cell>
          <cell r="AB4563">
            <v>1.5</v>
          </cell>
        </row>
        <row r="4564">
          <cell r="R4564">
            <v>14279511</v>
          </cell>
          <cell r="AB4564">
            <v>1.5</v>
          </cell>
        </row>
        <row r="4565">
          <cell r="R4565">
            <v>14279573</v>
          </cell>
          <cell r="AB4565">
            <v>1.5</v>
          </cell>
        </row>
        <row r="4566">
          <cell r="R4566">
            <v>14283005</v>
          </cell>
          <cell r="AB4566">
            <v>2.5</v>
          </cell>
        </row>
        <row r="4567">
          <cell r="R4567">
            <v>14283227</v>
          </cell>
          <cell r="AB4567">
            <v>1.5</v>
          </cell>
        </row>
        <row r="4568">
          <cell r="R4568">
            <v>14283362</v>
          </cell>
          <cell r="AB4568">
            <v>1.5</v>
          </cell>
        </row>
        <row r="4569">
          <cell r="R4569">
            <v>14283602</v>
          </cell>
          <cell r="AB4569">
            <v>2.5</v>
          </cell>
        </row>
        <row r="4570">
          <cell r="R4570">
            <v>14286016</v>
          </cell>
          <cell r="AB4570">
            <v>2.5</v>
          </cell>
        </row>
        <row r="4571">
          <cell r="R4571">
            <v>14028008</v>
          </cell>
          <cell r="AB4571">
            <v>2.5</v>
          </cell>
        </row>
        <row r="4572">
          <cell r="R4572">
            <v>14034054</v>
          </cell>
          <cell r="AB4572">
            <v>5.5</v>
          </cell>
        </row>
        <row r="4573">
          <cell r="R4573">
            <v>14035010</v>
          </cell>
          <cell r="AB4573">
            <v>2.5</v>
          </cell>
        </row>
        <row r="4574">
          <cell r="R4574">
            <v>14073002</v>
          </cell>
          <cell r="AB4574">
            <v>2.5</v>
          </cell>
        </row>
        <row r="4575">
          <cell r="R4575">
            <v>14430105</v>
          </cell>
          <cell r="AB4575">
            <v>1.5</v>
          </cell>
        </row>
        <row r="4576">
          <cell r="R4576">
            <v>14025003</v>
          </cell>
          <cell r="AB4576">
            <v>2.5</v>
          </cell>
        </row>
        <row r="4577">
          <cell r="R4577">
            <v>14025166</v>
          </cell>
          <cell r="AB4577">
            <v>1.5</v>
          </cell>
        </row>
        <row r="4578">
          <cell r="R4578">
            <v>14043002</v>
          </cell>
          <cell r="AB4578">
            <v>4.5</v>
          </cell>
        </row>
        <row r="4579">
          <cell r="R4579">
            <v>14043213</v>
          </cell>
          <cell r="AB4579">
            <v>1.5</v>
          </cell>
        </row>
        <row r="4580">
          <cell r="R4580">
            <v>14044002</v>
          </cell>
          <cell r="AB4580">
            <v>2</v>
          </cell>
        </row>
        <row r="4581">
          <cell r="R4581">
            <v>14072001</v>
          </cell>
          <cell r="AB4581">
            <v>1</v>
          </cell>
        </row>
        <row r="4582">
          <cell r="R4582">
            <v>14077001</v>
          </cell>
          <cell r="AB4582">
            <v>1</v>
          </cell>
        </row>
        <row r="4583">
          <cell r="R4583">
            <v>14431015</v>
          </cell>
          <cell r="AB4583">
            <v>1.5</v>
          </cell>
        </row>
        <row r="4584">
          <cell r="R4584">
            <v>14279017</v>
          </cell>
          <cell r="AB4584">
            <v>1</v>
          </cell>
        </row>
        <row r="4585">
          <cell r="R4585">
            <v>14303183</v>
          </cell>
          <cell r="AB4585">
            <v>0.5</v>
          </cell>
        </row>
        <row r="4586">
          <cell r="R4586">
            <v>14337025</v>
          </cell>
          <cell r="AB4586">
            <v>1</v>
          </cell>
        </row>
        <row r="4587">
          <cell r="R4587">
            <v>14326035</v>
          </cell>
          <cell r="AB4587">
            <v>3.5</v>
          </cell>
        </row>
        <row r="4588">
          <cell r="R4588">
            <v>14343012</v>
          </cell>
          <cell r="AB4588">
            <v>2.5</v>
          </cell>
        </row>
        <row r="4589">
          <cell r="R4589">
            <v>14337021</v>
          </cell>
          <cell r="AB4589">
            <v>2.5</v>
          </cell>
        </row>
        <row r="4590">
          <cell r="R4590">
            <v>14337030</v>
          </cell>
          <cell r="AB4590">
            <v>9</v>
          </cell>
        </row>
        <row r="4591">
          <cell r="R4591">
            <v>14309060</v>
          </cell>
          <cell r="AB4591">
            <v>1.5</v>
          </cell>
        </row>
        <row r="4592">
          <cell r="R4592">
            <v>14303180</v>
          </cell>
          <cell r="AB4592">
            <v>27</v>
          </cell>
        </row>
        <row r="4593">
          <cell r="R4593">
            <v>14301354</v>
          </cell>
          <cell r="AB4593">
            <v>2.5</v>
          </cell>
        </row>
        <row r="4594">
          <cell r="R4594">
            <v>14325110</v>
          </cell>
          <cell r="AB4594">
            <v>2</v>
          </cell>
        </row>
        <row r="4595">
          <cell r="R4595">
            <v>14375010</v>
          </cell>
          <cell r="AB4595">
            <v>4</v>
          </cell>
        </row>
        <row r="4596">
          <cell r="R4596">
            <v>14315010</v>
          </cell>
          <cell r="AB4596">
            <v>2</v>
          </cell>
        </row>
        <row r="4597">
          <cell r="R4597">
            <v>14337023</v>
          </cell>
          <cell r="AB4597">
            <v>2</v>
          </cell>
        </row>
        <row r="4598">
          <cell r="R4598">
            <v>14343026</v>
          </cell>
          <cell r="AB4598">
            <v>1</v>
          </cell>
        </row>
        <row r="4599">
          <cell r="R4599">
            <v>14301012</v>
          </cell>
          <cell r="AB4599">
            <v>1</v>
          </cell>
        </row>
        <row r="4600">
          <cell r="R4600">
            <v>14303310</v>
          </cell>
          <cell r="AB4600">
            <v>2.5</v>
          </cell>
        </row>
        <row r="4601">
          <cell r="R4601">
            <v>14343021</v>
          </cell>
          <cell r="AB4601">
            <v>2</v>
          </cell>
        </row>
        <row r="4602">
          <cell r="R4602">
            <v>14337022</v>
          </cell>
          <cell r="AB4602">
            <v>14.5</v>
          </cell>
        </row>
        <row r="4603">
          <cell r="R4603">
            <v>14365003</v>
          </cell>
          <cell r="AB4603">
            <v>6</v>
          </cell>
        </row>
        <row r="4604">
          <cell r="R4604">
            <v>14365010</v>
          </cell>
          <cell r="AB4604">
            <v>3</v>
          </cell>
        </row>
        <row r="4605">
          <cell r="R4605">
            <v>14364001</v>
          </cell>
          <cell r="AB4605">
            <v>2.5</v>
          </cell>
        </row>
        <row r="4606">
          <cell r="R4606">
            <v>14360027</v>
          </cell>
          <cell r="AB4606">
            <v>1</v>
          </cell>
        </row>
        <row r="4607">
          <cell r="R4607">
            <v>14301500</v>
          </cell>
          <cell r="AB4607">
            <v>1.5</v>
          </cell>
        </row>
        <row r="4608">
          <cell r="R4608">
            <v>14360188</v>
          </cell>
          <cell r="AB4608">
            <v>1.5</v>
          </cell>
        </row>
        <row r="4609">
          <cell r="R4609">
            <v>14302019</v>
          </cell>
          <cell r="AB4609">
            <v>4</v>
          </cell>
        </row>
        <row r="4610">
          <cell r="R4610">
            <v>14301020</v>
          </cell>
          <cell r="AB4610">
            <v>6.5</v>
          </cell>
        </row>
        <row r="4611">
          <cell r="R4611">
            <v>14311004</v>
          </cell>
          <cell r="AB4611">
            <v>4</v>
          </cell>
        </row>
        <row r="4612">
          <cell r="R4612">
            <v>14324021</v>
          </cell>
          <cell r="AB4612">
            <v>1.5</v>
          </cell>
        </row>
        <row r="4613">
          <cell r="R4613">
            <v>14301016</v>
          </cell>
          <cell r="AB4613">
            <v>2.5</v>
          </cell>
        </row>
        <row r="4614">
          <cell r="R4614">
            <v>14325002</v>
          </cell>
          <cell r="AB4614">
            <v>3.5</v>
          </cell>
        </row>
        <row r="4615">
          <cell r="R4615">
            <v>14340003</v>
          </cell>
          <cell r="AB4615">
            <v>2</v>
          </cell>
        </row>
        <row r="4616">
          <cell r="R4616">
            <v>14350027</v>
          </cell>
          <cell r="AB4616">
            <v>3.5</v>
          </cell>
        </row>
        <row r="4617">
          <cell r="R4617">
            <v>14353001</v>
          </cell>
          <cell r="AB4617">
            <v>3</v>
          </cell>
        </row>
        <row r="4618">
          <cell r="R4618">
            <v>14360005</v>
          </cell>
          <cell r="AB4618">
            <v>2.5</v>
          </cell>
        </row>
        <row r="4619">
          <cell r="R4619">
            <v>14366033</v>
          </cell>
          <cell r="AB4619">
            <v>2.5</v>
          </cell>
        </row>
        <row r="4620">
          <cell r="R4620">
            <v>14364024</v>
          </cell>
          <cell r="AB4620">
            <v>8</v>
          </cell>
        </row>
        <row r="4621">
          <cell r="R4621">
            <v>14360041</v>
          </cell>
          <cell r="AB4621">
            <v>2.5</v>
          </cell>
        </row>
        <row r="4622">
          <cell r="R4622">
            <v>14360054</v>
          </cell>
          <cell r="AB4622">
            <v>2</v>
          </cell>
        </row>
        <row r="4623">
          <cell r="R4623">
            <v>14360002</v>
          </cell>
          <cell r="AB4623">
            <v>3.5</v>
          </cell>
        </row>
        <row r="4624">
          <cell r="R4624">
            <v>14360004</v>
          </cell>
          <cell r="AB4624">
            <v>2.5</v>
          </cell>
        </row>
        <row r="4625">
          <cell r="R4625">
            <v>14360080</v>
          </cell>
          <cell r="AB4625">
            <v>1.5</v>
          </cell>
        </row>
        <row r="4626">
          <cell r="R4626">
            <v>14360113</v>
          </cell>
          <cell r="AB4626">
            <v>1</v>
          </cell>
        </row>
        <row r="4627">
          <cell r="R4627">
            <v>14360126</v>
          </cell>
          <cell r="AB4627">
            <v>1.5</v>
          </cell>
        </row>
        <row r="4628">
          <cell r="R4628">
            <v>14364032</v>
          </cell>
          <cell r="AB4628">
            <v>1</v>
          </cell>
        </row>
        <row r="4629">
          <cell r="R4629">
            <v>14360001</v>
          </cell>
          <cell r="AB4629">
            <v>3.5</v>
          </cell>
        </row>
        <row r="4630">
          <cell r="R4630">
            <v>14364007</v>
          </cell>
          <cell r="AB4630">
            <v>8</v>
          </cell>
        </row>
        <row r="4631">
          <cell r="R4631">
            <v>14365018</v>
          </cell>
          <cell r="AB4631">
            <v>2.5</v>
          </cell>
        </row>
        <row r="4632">
          <cell r="R4632">
            <v>14302000</v>
          </cell>
          <cell r="AB4632">
            <v>0.5</v>
          </cell>
        </row>
        <row r="4633">
          <cell r="R4633">
            <v>14324013</v>
          </cell>
          <cell r="AB4633">
            <v>3</v>
          </cell>
        </row>
        <row r="4634">
          <cell r="R4634">
            <v>14301017</v>
          </cell>
          <cell r="AB4634">
            <v>2</v>
          </cell>
        </row>
        <row r="4635">
          <cell r="R4635">
            <v>14301067</v>
          </cell>
          <cell r="AB4635">
            <v>2</v>
          </cell>
        </row>
        <row r="4636">
          <cell r="R4636">
            <v>14302073</v>
          </cell>
          <cell r="AB4636">
            <v>3.5</v>
          </cell>
        </row>
        <row r="4637">
          <cell r="R4637">
            <v>14302343</v>
          </cell>
          <cell r="AB4637">
            <v>4</v>
          </cell>
        </row>
        <row r="4638">
          <cell r="R4638">
            <v>14324001</v>
          </cell>
          <cell r="AB4638">
            <v>3.5</v>
          </cell>
        </row>
        <row r="4639">
          <cell r="R4639">
            <v>14324033</v>
          </cell>
          <cell r="AB4639">
            <v>3</v>
          </cell>
        </row>
        <row r="4640">
          <cell r="R4640">
            <v>14301034</v>
          </cell>
          <cell r="AB4640">
            <v>3</v>
          </cell>
        </row>
        <row r="4641">
          <cell r="R4641">
            <v>14301363</v>
          </cell>
          <cell r="AB4641">
            <v>2.5</v>
          </cell>
        </row>
        <row r="4642">
          <cell r="R4642">
            <v>14302450</v>
          </cell>
          <cell r="AB4642">
            <v>2</v>
          </cell>
        </row>
        <row r="4643">
          <cell r="R4643">
            <v>14343601</v>
          </cell>
          <cell r="AB4643">
            <v>2.5</v>
          </cell>
        </row>
        <row r="4644">
          <cell r="R4644">
            <v>14363001</v>
          </cell>
          <cell r="AB4644">
            <v>1.5</v>
          </cell>
        </row>
        <row r="4645">
          <cell r="R4645">
            <v>14302337</v>
          </cell>
          <cell r="AB4645">
            <v>8</v>
          </cell>
        </row>
        <row r="4646">
          <cell r="R4646">
            <v>14342008</v>
          </cell>
          <cell r="AB4646">
            <v>3</v>
          </cell>
        </row>
        <row r="4647">
          <cell r="R4647">
            <v>14301250</v>
          </cell>
          <cell r="AB4647">
            <v>1.5</v>
          </cell>
        </row>
        <row r="4648">
          <cell r="R4648">
            <v>14313007</v>
          </cell>
          <cell r="AB4648">
            <v>3</v>
          </cell>
        </row>
        <row r="4649">
          <cell r="R4649">
            <v>14340031</v>
          </cell>
          <cell r="AB4649">
            <v>3</v>
          </cell>
        </row>
        <row r="4650">
          <cell r="R4650">
            <v>14340035</v>
          </cell>
          <cell r="AB4650">
            <v>4</v>
          </cell>
        </row>
        <row r="4651">
          <cell r="R4651">
            <v>14301330</v>
          </cell>
          <cell r="AB4651">
            <v>3</v>
          </cell>
        </row>
        <row r="4652">
          <cell r="R4652">
            <v>14301074</v>
          </cell>
          <cell r="AB4652">
            <v>2</v>
          </cell>
        </row>
        <row r="4653">
          <cell r="R4653">
            <v>14301210</v>
          </cell>
          <cell r="AB4653">
            <v>1</v>
          </cell>
        </row>
        <row r="4654">
          <cell r="R4654">
            <v>14302398</v>
          </cell>
          <cell r="AB4654">
            <v>4</v>
          </cell>
        </row>
        <row r="4655">
          <cell r="R4655">
            <v>14305001</v>
          </cell>
          <cell r="AB4655">
            <v>1.5</v>
          </cell>
        </row>
        <row r="4656">
          <cell r="R4656">
            <v>14313121</v>
          </cell>
          <cell r="AB4656">
            <v>2</v>
          </cell>
        </row>
        <row r="4657">
          <cell r="R4657">
            <v>14345056</v>
          </cell>
          <cell r="AB4657">
            <v>3</v>
          </cell>
        </row>
        <row r="4658">
          <cell r="R4658">
            <v>14350011</v>
          </cell>
          <cell r="AB4658">
            <v>1.5</v>
          </cell>
        </row>
        <row r="4659">
          <cell r="R4659">
            <v>14350068</v>
          </cell>
          <cell r="AB4659">
            <v>7</v>
          </cell>
        </row>
        <row r="4660">
          <cell r="R4660">
            <v>14363017</v>
          </cell>
          <cell r="AB4660">
            <v>3</v>
          </cell>
        </row>
        <row r="4661">
          <cell r="R4661">
            <v>14324014</v>
          </cell>
          <cell r="AB4661">
            <v>1.5</v>
          </cell>
        </row>
        <row r="4662">
          <cell r="R4662">
            <v>14325006</v>
          </cell>
          <cell r="AB4662">
            <v>2</v>
          </cell>
        </row>
        <row r="4663">
          <cell r="R4663">
            <v>14350030</v>
          </cell>
          <cell r="AB4663">
            <v>1.5</v>
          </cell>
        </row>
        <row r="4664">
          <cell r="R4664">
            <v>14323010</v>
          </cell>
          <cell r="AB4664">
            <v>2.5</v>
          </cell>
        </row>
        <row r="4665">
          <cell r="R4665">
            <v>14337050</v>
          </cell>
          <cell r="AB4665">
            <v>1.5</v>
          </cell>
        </row>
        <row r="4666">
          <cell r="R4666">
            <v>14340095</v>
          </cell>
          <cell r="AB4666">
            <v>3.5</v>
          </cell>
        </row>
        <row r="4667">
          <cell r="R4667">
            <v>14360069</v>
          </cell>
          <cell r="AB4667">
            <v>1</v>
          </cell>
        </row>
        <row r="4668">
          <cell r="R4668">
            <v>14311003</v>
          </cell>
          <cell r="AB4668">
            <v>4</v>
          </cell>
        </row>
        <row r="4669">
          <cell r="R4669">
            <v>14324007</v>
          </cell>
          <cell r="AB4669">
            <v>2</v>
          </cell>
        </row>
        <row r="4670">
          <cell r="R4670">
            <v>14326052</v>
          </cell>
          <cell r="AB4670">
            <v>2</v>
          </cell>
        </row>
        <row r="4671">
          <cell r="R4671">
            <v>14345005</v>
          </cell>
          <cell r="AB4671">
            <v>3</v>
          </cell>
        </row>
        <row r="4672">
          <cell r="R4672">
            <v>14345048</v>
          </cell>
          <cell r="AB4672">
            <v>2.5</v>
          </cell>
        </row>
        <row r="4673">
          <cell r="R4673">
            <v>14363021</v>
          </cell>
          <cell r="AB4673">
            <v>1.5</v>
          </cell>
        </row>
        <row r="4674">
          <cell r="R4674">
            <v>14301247</v>
          </cell>
          <cell r="AB4674">
            <v>1</v>
          </cell>
        </row>
        <row r="4675">
          <cell r="R4675">
            <v>14302003</v>
          </cell>
          <cell r="AB4675">
            <v>2.5</v>
          </cell>
        </row>
        <row r="4676">
          <cell r="R4676">
            <v>14302016</v>
          </cell>
          <cell r="AB4676">
            <v>1.5</v>
          </cell>
        </row>
        <row r="4677">
          <cell r="R4677">
            <v>14302415</v>
          </cell>
          <cell r="AB4677">
            <v>1.5</v>
          </cell>
        </row>
        <row r="4678">
          <cell r="R4678">
            <v>14313012</v>
          </cell>
          <cell r="AB4678">
            <v>1.5</v>
          </cell>
        </row>
        <row r="4679">
          <cell r="R4679">
            <v>14313128</v>
          </cell>
          <cell r="AB4679">
            <v>1.5</v>
          </cell>
        </row>
        <row r="4680">
          <cell r="R4680">
            <v>14324012</v>
          </cell>
          <cell r="AB4680">
            <v>1.5</v>
          </cell>
        </row>
        <row r="4681">
          <cell r="R4681">
            <v>14324016</v>
          </cell>
          <cell r="AB4681">
            <v>1.5</v>
          </cell>
        </row>
        <row r="4682">
          <cell r="R4682">
            <v>14324017</v>
          </cell>
          <cell r="AB4682">
            <v>1.5</v>
          </cell>
        </row>
        <row r="4683">
          <cell r="R4683">
            <v>14325005</v>
          </cell>
          <cell r="AB4683">
            <v>1.5</v>
          </cell>
        </row>
        <row r="4684">
          <cell r="R4684">
            <v>14325007</v>
          </cell>
          <cell r="AB4684">
            <v>1.5</v>
          </cell>
        </row>
        <row r="4685">
          <cell r="R4685">
            <v>14325020</v>
          </cell>
          <cell r="AB4685">
            <v>3.5</v>
          </cell>
        </row>
        <row r="4686">
          <cell r="R4686">
            <v>14326051</v>
          </cell>
          <cell r="AB4686">
            <v>1</v>
          </cell>
        </row>
        <row r="4687">
          <cell r="R4687">
            <v>14340030</v>
          </cell>
          <cell r="AB4687">
            <v>4.5</v>
          </cell>
        </row>
        <row r="4688">
          <cell r="R4688">
            <v>14340066</v>
          </cell>
          <cell r="AB4688">
            <v>2.5</v>
          </cell>
        </row>
        <row r="4689">
          <cell r="R4689">
            <v>14343009</v>
          </cell>
          <cell r="AB4689">
            <v>1.5</v>
          </cell>
        </row>
        <row r="4690">
          <cell r="R4690">
            <v>14346014</v>
          </cell>
          <cell r="AB4690">
            <v>3.5</v>
          </cell>
        </row>
        <row r="4691">
          <cell r="R4691">
            <v>14352025</v>
          </cell>
          <cell r="AB4691">
            <v>3</v>
          </cell>
        </row>
        <row r="4692">
          <cell r="R4692">
            <v>14352030</v>
          </cell>
          <cell r="AB4692">
            <v>1.5</v>
          </cell>
        </row>
        <row r="4693">
          <cell r="R4693">
            <v>14353003</v>
          </cell>
          <cell r="AB4693">
            <v>1.5</v>
          </cell>
        </row>
        <row r="4694">
          <cell r="R4694">
            <v>14353014</v>
          </cell>
          <cell r="AB4694">
            <v>1.5</v>
          </cell>
        </row>
        <row r="4695">
          <cell r="R4695">
            <v>14353023</v>
          </cell>
          <cell r="AB4695">
            <v>2.5</v>
          </cell>
        </row>
        <row r="4696">
          <cell r="R4696">
            <v>14371070</v>
          </cell>
          <cell r="AB4696">
            <v>1.5</v>
          </cell>
        </row>
        <row r="4697">
          <cell r="R4697">
            <v>14360008</v>
          </cell>
          <cell r="AB4697">
            <v>1.5</v>
          </cell>
        </row>
        <row r="4698">
          <cell r="R4698">
            <v>14362001</v>
          </cell>
          <cell r="AB4698">
            <v>1</v>
          </cell>
        </row>
        <row r="4699">
          <cell r="R4699">
            <v>14364003</v>
          </cell>
          <cell r="AB4699">
            <v>2</v>
          </cell>
        </row>
        <row r="4700">
          <cell r="R4700">
            <v>14302048</v>
          </cell>
          <cell r="AB4700">
            <v>2.5</v>
          </cell>
        </row>
        <row r="4701">
          <cell r="R4701">
            <v>14342012</v>
          </cell>
          <cell r="AB4701">
            <v>2</v>
          </cell>
        </row>
        <row r="4702">
          <cell r="R4702">
            <v>14362003</v>
          </cell>
          <cell r="AB4702">
            <v>1</v>
          </cell>
        </row>
        <row r="4703">
          <cell r="R4703">
            <v>14364006</v>
          </cell>
          <cell r="AB4703">
            <v>1</v>
          </cell>
        </row>
        <row r="4704">
          <cell r="R4704">
            <v>14365022</v>
          </cell>
          <cell r="AB4704">
            <v>2</v>
          </cell>
        </row>
        <row r="4705">
          <cell r="R4705">
            <v>14366011</v>
          </cell>
          <cell r="AB4705">
            <v>3</v>
          </cell>
        </row>
        <row r="4706">
          <cell r="R4706">
            <v>14610111</v>
          </cell>
          <cell r="AB4706">
            <v>3</v>
          </cell>
        </row>
        <row r="4707">
          <cell r="R4707">
            <v>14624026</v>
          </cell>
          <cell r="AB4707">
            <v>1.5</v>
          </cell>
        </row>
        <row r="4708">
          <cell r="R4708">
            <v>14650009</v>
          </cell>
          <cell r="AB4708">
            <v>6.5</v>
          </cell>
        </row>
        <row r="4709">
          <cell r="R4709">
            <v>14650091</v>
          </cell>
          <cell r="AB4709">
            <v>2.5</v>
          </cell>
        </row>
        <row r="4710">
          <cell r="R4710">
            <v>14634002</v>
          </cell>
          <cell r="AB4710">
            <v>2.5</v>
          </cell>
        </row>
        <row r="4711">
          <cell r="R4711">
            <v>14657016</v>
          </cell>
          <cell r="AB4711">
            <v>2.5</v>
          </cell>
        </row>
        <row r="4712">
          <cell r="R4712">
            <v>14633023</v>
          </cell>
          <cell r="AB4712">
            <v>1</v>
          </cell>
        </row>
        <row r="4713">
          <cell r="R4713">
            <v>14633026</v>
          </cell>
          <cell r="AB4713">
            <v>1</v>
          </cell>
        </row>
        <row r="4714">
          <cell r="R4714">
            <v>14634003</v>
          </cell>
          <cell r="AB4714">
            <v>1.5</v>
          </cell>
        </row>
        <row r="4715">
          <cell r="R4715">
            <v>14621001</v>
          </cell>
          <cell r="AB4715">
            <v>4.5</v>
          </cell>
        </row>
        <row r="4716">
          <cell r="R4716">
            <v>14624030</v>
          </cell>
          <cell r="AB4716">
            <v>6</v>
          </cell>
        </row>
        <row r="4717">
          <cell r="R4717">
            <v>14650024</v>
          </cell>
          <cell r="AB4717">
            <v>4</v>
          </cell>
        </row>
        <row r="4718">
          <cell r="R4718">
            <v>14650030</v>
          </cell>
          <cell r="AB4718">
            <v>6</v>
          </cell>
        </row>
        <row r="4719">
          <cell r="R4719">
            <v>14611040</v>
          </cell>
          <cell r="AB4719">
            <v>3.5</v>
          </cell>
        </row>
        <row r="4720">
          <cell r="R4720">
            <v>14623017</v>
          </cell>
          <cell r="AB4720">
            <v>4</v>
          </cell>
        </row>
        <row r="4721">
          <cell r="R4721">
            <v>14634010</v>
          </cell>
          <cell r="AB4721">
            <v>2.5</v>
          </cell>
        </row>
        <row r="4722">
          <cell r="R4722">
            <v>14637042</v>
          </cell>
          <cell r="AB4722">
            <v>1.5</v>
          </cell>
        </row>
        <row r="4723">
          <cell r="R4723">
            <v>14637140</v>
          </cell>
          <cell r="AB4723">
            <v>3.5</v>
          </cell>
        </row>
        <row r="4724">
          <cell r="R4724">
            <v>14651004</v>
          </cell>
          <cell r="AB4724">
            <v>3</v>
          </cell>
        </row>
        <row r="4725">
          <cell r="R4725">
            <v>14653007</v>
          </cell>
          <cell r="AB4725">
            <v>5</v>
          </cell>
        </row>
        <row r="4726">
          <cell r="R4726">
            <v>14654015</v>
          </cell>
          <cell r="AB4726">
            <v>3.5</v>
          </cell>
        </row>
        <row r="4727">
          <cell r="R4727">
            <v>14601120</v>
          </cell>
          <cell r="AB4727">
            <v>4.5</v>
          </cell>
        </row>
        <row r="4728">
          <cell r="R4728">
            <v>14625010</v>
          </cell>
          <cell r="AB4728">
            <v>4.5</v>
          </cell>
        </row>
        <row r="4729">
          <cell r="R4729">
            <v>14631091</v>
          </cell>
          <cell r="AB4729">
            <v>2</v>
          </cell>
        </row>
        <row r="4730">
          <cell r="R4730">
            <v>14651043</v>
          </cell>
          <cell r="AB4730">
            <v>1.5</v>
          </cell>
        </row>
        <row r="4731">
          <cell r="R4731">
            <v>14661140</v>
          </cell>
          <cell r="AB4731">
            <v>1.5</v>
          </cell>
        </row>
        <row r="4732">
          <cell r="R4732">
            <v>14601010</v>
          </cell>
          <cell r="AB4732">
            <v>1</v>
          </cell>
        </row>
        <row r="4733">
          <cell r="R4733">
            <v>14637041</v>
          </cell>
          <cell r="AB4733">
            <v>1.5</v>
          </cell>
        </row>
        <row r="4734">
          <cell r="R4734">
            <v>14620017</v>
          </cell>
          <cell r="AB4734">
            <v>16.5</v>
          </cell>
        </row>
        <row r="4735">
          <cell r="R4735">
            <v>14597625</v>
          </cell>
          <cell r="AB4735">
            <v>2.5</v>
          </cell>
        </row>
        <row r="4736">
          <cell r="R4736">
            <v>14576001</v>
          </cell>
          <cell r="AB4736">
            <v>3.5</v>
          </cell>
        </row>
        <row r="4737">
          <cell r="R4737">
            <v>14591102</v>
          </cell>
          <cell r="AB4737">
            <v>2.5</v>
          </cell>
        </row>
        <row r="4738">
          <cell r="R4738">
            <v>14643000</v>
          </cell>
          <cell r="AB4738">
            <v>0.5</v>
          </cell>
        </row>
        <row r="4739">
          <cell r="R4739">
            <v>14573102</v>
          </cell>
          <cell r="AB4739">
            <v>8.5</v>
          </cell>
        </row>
        <row r="4740">
          <cell r="R4740">
            <v>14570143</v>
          </cell>
          <cell r="AB4740">
            <v>2.5</v>
          </cell>
        </row>
        <row r="4741">
          <cell r="R4741">
            <v>14590224</v>
          </cell>
          <cell r="AB4741">
            <v>1.5</v>
          </cell>
        </row>
        <row r="4742">
          <cell r="R4742">
            <v>14592820</v>
          </cell>
          <cell r="AB4742">
            <v>4.5</v>
          </cell>
        </row>
        <row r="4743">
          <cell r="R4743">
            <v>14590301</v>
          </cell>
          <cell r="AB4743">
            <v>3.5</v>
          </cell>
        </row>
        <row r="4744">
          <cell r="R4744">
            <v>14591108</v>
          </cell>
          <cell r="AB4744">
            <v>2.5</v>
          </cell>
        </row>
        <row r="4745">
          <cell r="R4745">
            <v>14596113</v>
          </cell>
          <cell r="AB4745">
            <v>4.5</v>
          </cell>
        </row>
        <row r="4746">
          <cell r="R4746">
            <v>14596304</v>
          </cell>
          <cell r="AB4746">
            <v>5.5</v>
          </cell>
        </row>
        <row r="4747">
          <cell r="R4747">
            <v>14642062</v>
          </cell>
          <cell r="AB4747">
            <v>4</v>
          </cell>
        </row>
        <row r="4748">
          <cell r="R4748">
            <v>14597115</v>
          </cell>
          <cell r="AB4748">
            <v>2</v>
          </cell>
        </row>
        <row r="4749">
          <cell r="R4749">
            <v>14642001</v>
          </cell>
          <cell r="AB4749">
            <v>4</v>
          </cell>
        </row>
        <row r="4750">
          <cell r="R4750">
            <v>14640005</v>
          </cell>
          <cell r="AB4750">
            <v>2</v>
          </cell>
        </row>
        <row r="4751">
          <cell r="R4751">
            <v>14640098</v>
          </cell>
          <cell r="AB4751">
            <v>1.5</v>
          </cell>
        </row>
        <row r="4752">
          <cell r="R4752">
            <v>14643048</v>
          </cell>
          <cell r="AB4752">
            <v>2</v>
          </cell>
        </row>
        <row r="4753">
          <cell r="R4753">
            <v>14596303</v>
          </cell>
          <cell r="AB4753">
            <v>1.5</v>
          </cell>
        </row>
        <row r="4754">
          <cell r="R4754">
            <v>14640006</v>
          </cell>
          <cell r="AB4754">
            <v>3</v>
          </cell>
        </row>
        <row r="4755">
          <cell r="R4755">
            <v>14595101</v>
          </cell>
          <cell r="AB4755">
            <v>7</v>
          </cell>
        </row>
        <row r="4756">
          <cell r="R4756">
            <v>14631090</v>
          </cell>
          <cell r="AB4756">
            <v>4.5</v>
          </cell>
        </row>
        <row r="4757">
          <cell r="R4757">
            <v>14640160</v>
          </cell>
          <cell r="AB4757">
            <v>2.5</v>
          </cell>
        </row>
        <row r="4758">
          <cell r="R4758">
            <v>14640170</v>
          </cell>
          <cell r="AB4758">
            <v>2.5</v>
          </cell>
        </row>
        <row r="4759">
          <cell r="R4759">
            <v>14641010</v>
          </cell>
          <cell r="AB4759">
            <v>2.5</v>
          </cell>
        </row>
        <row r="4760">
          <cell r="R4760">
            <v>14642068</v>
          </cell>
          <cell r="AB4760">
            <v>4</v>
          </cell>
        </row>
        <row r="4761">
          <cell r="R4761">
            <v>14643041</v>
          </cell>
          <cell r="AB4761">
            <v>5.5</v>
          </cell>
        </row>
        <row r="4762">
          <cell r="R4762">
            <v>14643058</v>
          </cell>
          <cell r="AB4762">
            <v>2.5</v>
          </cell>
        </row>
        <row r="4763">
          <cell r="R4763">
            <v>14663006</v>
          </cell>
          <cell r="AB4763">
            <v>5</v>
          </cell>
        </row>
        <row r="4764">
          <cell r="R4764">
            <v>14663022</v>
          </cell>
          <cell r="AB4764">
            <v>5.5</v>
          </cell>
        </row>
        <row r="4765">
          <cell r="R4765">
            <v>14630037</v>
          </cell>
          <cell r="AB4765">
            <v>5.5</v>
          </cell>
        </row>
        <row r="4766">
          <cell r="R4766">
            <v>14660015</v>
          </cell>
          <cell r="AB4766">
            <v>0.5</v>
          </cell>
        </row>
        <row r="4767">
          <cell r="R4767">
            <v>14660110</v>
          </cell>
          <cell r="AB4767">
            <v>2</v>
          </cell>
        </row>
        <row r="4768">
          <cell r="R4768">
            <v>14660009</v>
          </cell>
          <cell r="AB4768">
            <v>1.5</v>
          </cell>
        </row>
        <row r="4769">
          <cell r="R4769">
            <v>14631031</v>
          </cell>
          <cell r="AB4769">
            <v>9</v>
          </cell>
        </row>
        <row r="4770">
          <cell r="R4770">
            <v>14631080</v>
          </cell>
          <cell r="AB4770">
            <v>4</v>
          </cell>
        </row>
        <row r="4771">
          <cell r="R4771">
            <v>14642005</v>
          </cell>
          <cell r="AB4771">
            <v>4.5</v>
          </cell>
        </row>
        <row r="4772">
          <cell r="R4772">
            <v>14640011</v>
          </cell>
          <cell r="AB4772">
            <v>20.5</v>
          </cell>
        </row>
        <row r="4773">
          <cell r="R4773">
            <v>14631014</v>
          </cell>
          <cell r="AB4773">
            <v>5</v>
          </cell>
        </row>
        <row r="4774">
          <cell r="R4774">
            <v>14631015</v>
          </cell>
          <cell r="AB4774">
            <v>1.5</v>
          </cell>
        </row>
        <row r="4775">
          <cell r="R4775">
            <v>14661006</v>
          </cell>
          <cell r="AB4775">
            <v>6</v>
          </cell>
        </row>
        <row r="4776">
          <cell r="R4776">
            <v>14616001</v>
          </cell>
          <cell r="AB4776">
            <v>2.5</v>
          </cell>
        </row>
        <row r="4777">
          <cell r="R4777">
            <v>14664030</v>
          </cell>
          <cell r="AB4777">
            <v>2.5</v>
          </cell>
        </row>
        <row r="4778">
          <cell r="R4778">
            <v>14617197</v>
          </cell>
          <cell r="AB4778">
            <v>2</v>
          </cell>
        </row>
        <row r="4779">
          <cell r="R4779">
            <v>14618022</v>
          </cell>
          <cell r="AB4779">
            <v>3.5</v>
          </cell>
        </row>
        <row r="4780">
          <cell r="R4780">
            <v>14614077</v>
          </cell>
          <cell r="AB4780">
            <v>1.5</v>
          </cell>
        </row>
        <row r="4781">
          <cell r="R4781">
            <v>14617206</v>
          </cell>
          <cell r="AB4781">
            <v>5</v>
          </cell>
        </row>
        <row r="4782">
          <cell r="R4782">
            <v>14621100</v>
          </cell>
          <cell r="AB4782">
            <v>2.5</v>
          </cell>
        </row>
        <row r="4783">
          <cell r="R4783">
            <v>14624038</v>
          </cell>
          <cell r="AB4783">
            <v>2</v>
          </cell>
        </row>
        <row r="4784">
          <cell r="R4784">
            <v>14650060</v>
          </cell>
          <cell r="AB4784">
            <v>2.5</v>
          </cell>
        </row>
        <row r="4785">
          <cell r="R4785">
            <v>14652006</v>
          </cell>
          <cell r="AB4785">
            <v>3.5</v>
          </cell>
        </row>
        <row r="4786">
          <cell r="R4786">
            <v>14654017</v>
          </cell>
          <cell r="AB4786">
            <v>4</v>
          </cell>
        </row>
        <row r="4787">
          <cell r="R4787">
            <v>14656017</v>
          </cell>
          <cell r="AB4787">
            <v>4</v>
          </cell>
        </row>
        <row r="4788">
          <cell r="R4788">
            <v>14612002</v>
          </cell>
          <cell r="AB4788">
            <v>3</v>
          </cell>
        </row>
        <row r="4789">
          <cell r="R4789">
            <v>14612032</v>
          </cell>
          <cell r="AB4789">
            <v>2.5</v>
          </cell>
        </row>
        <row r="4790">
          <cell r="R4790">
            <v>14620047</v>
          </cell>
          <cell r="AB4790">
            <v>2</v>
          </cell>
        </row>
        <row r="4791">
          <cell r="R4791">
            <v>14622041</v>
          </cell>
          <cell r="AB4791">
            <v>2.5</v>
          </cell>
        </row>
        <row r="4792">
          <cell r="R4792">
            <v>14624013</v>
          </cell>
          <cell r="AB4792">
            <v>1.5</v>
          </cell>
        </row>
        <row r="4793">
          <cell r="R4793">
            <v>14624024</v>
          </cell>
          <cell r="AB4793">
            <v>1.5</v>
          </cell>
        </row>
        <row r="4794">
          <cell r="R4794">
            <v>14653018</v>
          </cell>
          <cell r="AB4794">
            <v>3</v>
          </cell>
        </row>
        <row r="4795">
          <cell r="R4795">
            <v>14654051</v>
          </cell>
          <cell r="AB4795">
            <v>2.5</v>
          </cell>
        </row>
        <row r="4796">
          <cell r="R4796">
            <v>14657012</v>
          </cell>
          <cell r="AB4796">
            <v>2</v>
          </cell>
        </row>
        <row r="4797">
          <cell r="R4797">
            <v>14610101</v>
          </cell>
          <cell r="AB4797">
            <v>1.5</v>
          </cell>
        </row>
        <row r="4798">
          <cell r="R4798">
            <v>14656010</v>
          </cell>
          <cell r="AB4798">
            <v>3</v>
          </cell>
        </row>
        <row r="4799">
          <cell r="R4799">
            <v>14650066</v>
          </cell>
          <cell r="AB4799">
            <v>6.5</v>
          </cell>
        </row>
        <row r="4800">
          <cell r="R4800">
            <v>14651019</v>
          </cell>
          <cell r="AB4800">
            <v>7.5</v>
          </cell>
        </row>
        <row r="4801">
          <cell r="R4801">
            <v>14610002</v>
          </cell>
          <cell r="AB4801">
            <v>5</v>
          </cell>
        </row>
        <row r="4802">
          <cell r="R4802">
            <v>14580042</v>
          </cell>
          <cell r="AB4802">
            <v>2</v>
          </cell>
        </row>
        <row r="4803">
          <cell r="R4803">
            <v>14571001</v>
          </cell>
          <cell r="AB4803">
            <v>5</v>
          </cell>
        </row>
        <row r="4804">
          <cell r="R4804">
            <v>14580001</v>
          </cell>
          <cell r="AB4804">
            <v>4.5</v>
          </cell>
        </row>
        <row r="4805">
          <cell r="R4805">
            <v>14580043</v>
          </cell>
          <cell r="AB4805">
            <v>4</v>
          </cell>
        </row>
        <row r="4806">
          <cell r="R4806">
            <v>14580067</v>
          </cell>
          <cell r="AB4806">
            <v>2.5</v>
          </cell>
        </row>
        <row r="4807">
          <cell r="R4807">
            <v>14571206</v>
          </cell>
          <cell r="AB4807">
            <v>3.5</v>
          </cell>
        </row>
        <row r="4808">
          <cell r="R4808">
            <v>14571502</v>
          </cell>
          <cell r="AB4808">
            <v>3</v>
          </cell>
        </row>
        <row r="4809">
          <cell r="R4809">
            <v>14573101</v>
          </cell>
          <cell r="AB4809">
            <v>3.5</v>
          </cell>
        </row>
        <row r="4810">
          <cell r="R4810">
            <v>14574011</v>
          </cell>
          <cell r="AB4810">
            <v>3</v>
          </cell>
        </row>
        <row r="4811">
          <cell r="R4811">
            <v>14580330</v>
          </cell>
          <cell r="AB4811">
            <v>3</v>
          </cell>
        </row>
        <row r="4812">
          <cell r="R4812">
            <v>14570100</v>
          </cell>
          <cell r="AB4812">
            <v>1.5</v>
          </cell>
        </row>
        <row r="4813">
          <cell r="R4813">
            <v>14570004</v>
          </cell>
          <cell r="AB4813">
            <v>3</v>
          </cell>
        </row>
        <row r="4814">
          <cell r="R4814">
            <v>14571101</v>
          </cell>
          <cell r="AB4814">
            <v>3.5</v>
          </cell>
        </row>
        <row r="4815">
          <cell r="R4815">
            <v>14571103</v>
          </cell>
          <cell r="AB4815">
            <v>2.5</v>
          </cell>
        </row>
        <row r="4816">
          <cell r="R4816">
            <v>14573015</v>
          </cell>
          <cell r="AB4816">
            <v>2</v>
          </cell>
        </row>
        <row r="4817">
          <cell r="R4817">
            <v>14580035</v>
          </cell>
          <cell r="AB4817">
            <v>1.5</v>
          </cell>
        </row>
        <row r="4818">
          <cell r="R4818">
            <v>14570007</v>
          </cell>
          <cell r="AB4818">
            <v>3</v>
          </cell>
        </row>
        <row r="4819">
          <cell r="R4819">
            <v>14580136</v>
          </cell>
          <cell r="AB4819">
            <v>8</v>
          </cell>
        </row>
        <row r="4820">
          <cell r="R4820">
            <v>14570316</v>
          </cell>
          <cell r="AB4820">
            <v>1.5</v>
          </cell>
        </row>
        <row r="4821">
          <cell r="R4821">
            <v>14580053</v>
          </cell>
          <cell r="AB4821">
            <v>2.5</v>
          </cell>
        </row>
        <row r="4822">
          <cell r="R4822">
            <v>14580090</v>
          </cell>
          <cell r="AB4822">
            <v>2</v>
          </cell>
        </row>
        <row r="4823">
          <cell r="R4823">
            <v>14580123</v>
          </cell>
          <cell r="AB4823">
            <v>2.5</v>
          </cell>
        </row>
        <row r="4824">
          <cell r="R4824">
            <v>14580128</v>
          </cell>
          <cell r="AB4824">
            <v>2.5</v>
          </cell>
        </row>
        <row r="4825">
          <cell r="R4825">
            <v>14574202</v>
          </cell>
          <cell r="AB4825">
            <v>2.5</v>
          </cell>
        </row>
        <row r="4826">
          <cell r="R4826">
            <v>14580089</v>
          </cell>
          <cell r="AB4826">
            <v>2</v>
          </cell>
        </row>
        <row r="4827">
          <cell r="R4827">
            <v>14580409</v>
          </cell>
          <cell r="AB4827">
            <v>9.5</v>
          </cell>
        </row>
        <row r="4828">
          <cell r="R4828">
            <v>14657015</v>
          </cell>
          <cell r="AB4828">
            <v>2.5</v>
          </cell>
        </row>
        <row r="4829">
          <cell r="R4829">
            <v>14570027</v>
          </cell>
          <cell r="AB4829">
            <v>2</v>
          </cell>
        </row>
        <row r="4830">
          <cell r="R4830">
            <v>14572033</v>
          </cell>
          <cell r="AB4830">
            <v>1.5</v>
          </cell>
        </row>
        <row r="4831">
          <cell r="R4831">
            <v>14582001</v>
          </cell>
          <cell r="AB4831">
            <v>2</v>
          </cell>
        </row>
        <row r="4832">
          <cell r="R4832">
            <v>14570144</v>
          </cell>
          <cell r="AB4832">
            <v>1.5</v>
          </cell>
        </row>
        <row r="4833">
          <cell r="R4833">
            <v>14575017</v>
          </cell>
          <cell r="AB4833">
            <v>1.5</v>
          </cell>
        </row>
        <row r="4834">
          <cell r="R4834">
            <v>14580050</v>
          </cell>
          <cell r="AB4834">
            <v>1.5</v>
          </cell>
        </row>
        <row r="4835">
          <cell r="R4835">
            <v>14580059</v>
          </cell>
          <cell r="AB4835">
            <v>2.5</v>
          </cell>
        </row>
        <row r="4836">
          <cell r="R4836">
            <v>14580103</v>
          </cell>
          <cell r="AB4836">
            <v>1.5</v>
          </cell>
        </row>
        <row r="4837">
          <cell r="R4837">
            <v>14580109</v>
          </cell>
          <cell r="AB4837">
            <v>1.5</v>
          </cell>
        </row>
        <row r="4838">
          <cell r="R4838">
            <v>14580127</v>
          </cell>
          <cell r="AB4838">
            <v>2.5</v>
          </cell>
        </row>
        <row r="4839">
          <cell r="R4839">
            <v>14580131</v>
          </cell>
          <cell r="AB4839">
            <v>2.5</v>
          </cell>
        </row>
        <row r="4840">
          <cell r="R4840">
            <v>14580251</v>
          </cell>
          <cell r="AB4840">
            <v>1.5</v>
          </cell>
        </row>
        <row r="4841">
          <cell r="R4841">
            <v>14581002</v>
          </cell>
          <cell r="AB4841">
            <v>2.5</v>
          </cell>
        </row>
        <row r="4842">
          <cell r="R4842">
            <v>14591115</v>
          </cell>
          <cell r="AB4842">
            <v>1.5</v>
          </cell>
        </row>
        <row r="4843">
          <cell r="R4843">
            <v>14611048</v>
          </cell>
          <cell r="AB4843">
            <v>2.5</v>
          </cell>
        </row>
        <row r="4844">
          <cell r="R4844">
            <v>14612015</v>
          </cell>
          <cell r="AB4844">
            <v>1.5</v>
          </cell>
        </row>
        <row r="4845">
          <cell r="R4845">
            <v>14613037</v>
          </cell>
          <cell r="AB4845">
            <v>2.5</v>
          </cell>
        </row>
        <row r="4846">
          <cell r="R4846">
            <v>14617006</v>
          </cell>
          <cell r="AB4846">
            <v>2.5</v>
          </cell>
        </row>
        <row r="4847">
          <cell r="R4847">
            <v>14630044</v>
          </cell>
          <cell r="AB4847">
            <v>5.5</v>
          </cell>
        </row>
        <row r="4848">
          <cell r="R4848">
            <v>14640004</v>
          </cell>
          <cell r="AB4848">
            <v>2.5</v>
          </cell>
        </row>
        <row r="4849">
          <cell r="R4849">
            <v>14643060</v>
          </cell>
          <cell r="AB4849">
            <v>3.5</v>
          </cell>
        </row>
        <row r="4850">
          <cell r="R4850">
            <v>14653009</v>
          </cell>
          <cell r="AB4850">
            <v>1.5</v>
          </cell>
        </row>
        <row r="4851">
          <cell r="R4851">
            <v>14611006</v>
          </cell>
          <cell r="AB4851">
            <v>2.5</v>
          </cell>
        </row>
        <row r="4852">
          <cell r="R4852">
            <v>14612008</v>
          </cell>
          <cell r="AB4852">
            <v>1</v>
          </cell>
        </row>
        <row r="4853">
          <cell r="R4853">
            <v>14612022</v>
          </cell>
          <cell r="AB4853">
            <v>11.5</v>
          </cell>
        </row>
        <row r="4854">
          <cell r="R4854">
            <v>14613061</v>
          </cell>
          <cell r="AB4854">
            <v>1</v>
          </cell>
        </row>
        <row r="4855">
          <cell r="R4855">
            <v>14615002</v>
          </cell>
          <cell r="AB4855">
            <v>1.5</v>
          </cell>
        </row>
        <row r="4856">
          <cell r="R4856">
            <v>14615003</v>
          </cell>
          <cell r="AB4856">
            <v>2.5</v>
          </cell>
        </row>
        <row r="4857">
          <cell r="R4857">
            <v>14616014</v>
          </cell>
          <cell r="AB4857">
            <v>1.5</v>
          </cell>
        </row>
        <row r="4858">
          <cell r="R4858">
            <v>14617019</v>
          </cell>
          <cell r="AB4858">
            <v>1.5</v>
          </cell>
        </row>
        <row r="4859">
          <cell r="R4859">
            <v>14617033</v>
          </cell>
          <cell r="AB4859">
            <v>2</v>
          </cell>
        </row>
        <row r="4860">
          <cell r="R4860">
            <v>14620001</v>
          </cell>
          <cell r="AB4860">
            <v>2.5</v>
          </cell>
        </row>
        <row r="4861">
          <cell r="R4861">
            <v>14620009</v>
          </cell>
          <cell r="AB4861">
            <v>4.5</v>
          </cell>
        </row>
        <row r="4862">
          <cell r="R4862">
            <v>14620034</v>
          </cell>
          <cell r="AB4862">
            <v>2.5</v>
          </cell>
        </row>
        <row r="4863">
          <cell r="R4863">
            <v>14630051</v>
          </cell>
          <cell r="AB4863">
            <v>4</v>
          </cell>
        </row>
        <row r="4864">
          <cell r="R4864">
            <v>14631004</v>
          </cell>
          <cell r="AB4864">
            <v>1.5</v>
          </cell>
        </row>
        <row r="4865">
          <cell r="R4865">
            <v>14631005</v>
          </cell>
          <cell r="AB4865">
            <v>1.5</v>
          </cell>
        </row>
        <row r="4866">
          <cell r="R4866">
            <v>14631076</v>
          </cell>
          <cell r="AB4866">
            <v>1.5</v>
          </cell>
        </row>
        <row r="4867">
          <cell r="R4867">
            <v>14632020</v>
          </cell>
          <cell r="AB4867">
            <v>1.5</v>
          </cell>
        </row>
        <row r="4868">
          <cell r="R4868">
            <v>14642002</v>
          </cell>
          <cell r="AB4868">
            <v>2</v>
          </cell>
        </row>
        <row r="4869">
          <cell r="R4869">
            <v>14642003</v>
          </cell>
          <cell r="AB4869">
            <v>1.5</v>
          </cell>
        </row>
        <row r="4870">
          <cell r="R4870">
            <v>14642058</v>
          </cell>
          <cell r="AB4870">
            <v>1.5</v>
          </cell>
        </row>
        <row r="4871">
          <cell r="R4871">
            <v>14650039</v>
          </cell>
          <cell r="AB4871">
            <v>1.5</v>
          </cell>
        </row>
        <row r="4872">
          <cell r="R4872">
            <v>14657033</v>
          </cell>
          <cell r="AB4872">
            <v>1.5</v>
          </cell>
        </row>
        <row r="4873">
          <cell r="R4873">
            <v>14657036</v>
          </cell>
          <cell r="AB4873">
            <v>1.5</v>
          </cell>
        </row>
        <row r="4874">
          <cell r="R4874">
            <v>14657037</v>
          </cell>
          <cell r="AB4874">
            <v>1.5</v>
          </cell>
        </row>
        <row r="4875">
          <cell r="R4875">
            <v>14660139</v>
          </cell>
          <cell r="AB4875">
            <v>2.5</v>
          </cell>
        </row>
        <row r="4876">
          <cell r="R4876">
            <v>14661004</v>
          </cell>
          <cell r="AB4876">
            <v>5.5</v>
          </cell>
        </row>
        <row r="4877">
          <cell r="R4877">
            <v>14661011</v>
          </cell>
          <cell r="AB4877">
            <v>2</v>
          </cell>
        </row>
        <row r="4878">
          <cell r="R4878">
            <v>14661013</v>
          </cell>
          <cell r="AB4878">
            <v>5</v>
          </cell>
        </row>
        <row r="4879">
          <cell r="R4879">
            <v>14664010</v>
          </cell>
          <cell r="AB4879">
            <v>4.5</v>
          </cell>
        </row>
        <row r="4880">
          <cell r="R4880">
            <v>14652019</v>
          </cell>
          <cell r="AB4880">
            <v>1.5</v>
          </cell>
        </row>
        <row r="4881">
          <cell r="R4881">
            <v>14664020</v>
          </cell>
          <cell r="AB4881">
            <v>3</v>
          </cell>
        </row>
        <row r="4882">
          <cell r="R4882">
            <v>10631800</v>
          </cell>
          <cell r="AB4882">
            <v>2</v>
          </cell>
        </row>
        <row r="4883">
          <cell r="R4883">
            <v>10617020</v>
          </cell>
          <cell r="AB4883">
            <v>3.5</v>
          </cell>
        </row>
        <row r="4884">
          <cell r="R4884">
            <v>10620760</v>
          </cell>
          <cell r="AB4884">
            <v>8</v>
          </cell>
        </row>
        <row r="4885">
          <cell r="R4885">
            <v>10629380</v>
          </cell>
          <cell r="AB4885">
            <v>12.5</v>
          </cell>
        </row>
        <row r="4886">
          <cell r="R4886">
            <v>10635260</v>
          </cell>
          <cell r="AB4886">
            <v>3</v>
          </cell>
        </row>
        <row r="4887">
          <cell r="R4887">
            <v>10611220</v>
          </cell>
          <cell r="AB4887">
            <v>3.5</v>
          </cell>
        </row>
        <row r="4888">
          <cell r="R4888">
            <v>10615650</v>
          </cell>
          <cell r="AB4888">
            <v>1.5</v>
          </cell>
        </row>
        <row r="4889">
          <cell r="R4889">
            <v>10620700</v>
          </cell>
          <cell r="AB4889">
            <v>2.5</v>
          </cell>
        </row>
        <row r="4890">
          <cell r="R4890">
            <v>10611980</v>
          </cell>
          <cell r="AB4890">
            <v>2.5</v>
          </cell>
        </row>
        <row r="4891">
          <cell r="R4891">
            <v>10612860</v>
          </cell>
          <cell r="AB4891">
            <v>2.5</v>
          </cell>
        </row>
        <row r="4892">
          <cell r="R4892">
            <v>10617600</v>
          </cell>
          <cell r="AB4892">
            <v>1</v>
          </cell>
        </row>
        <row r="4893">
          <cell r="R4893">
            <v>10625770</v>
          </cell>
          <cell r="AB4893">
            <v>1</v>
          </cell>
        </row>
        <row r="4894">
          <cell r="R4894">
            <v>10616420</v>
          </cell>
          <cell r="AB4894">
            <v>2</v>
          </cell>
        </row>
        <row r="4895">
          <cell r="R4895">
            <v>10619330</v>
          </cell>
          <cell r="AB4895">
            <v>2.5</v>
          </cell>
        </row>
        <row r="4896">
          <cell r="R4896">
            <v>10620790</v>
          </cell>
          <cell r="AB4896">
            <v>1.5</v>
          </cell>
        </row>
        <row r="4897">
          <cell r="R4897">
            <v>10630220</v>
          </cell>
          <cell r="AB4897">
            <v>4</v>
          </cell>
        </row>
        <row r="4898">
          <cell r="R4898">
            <v>10631801</v>
          </cell>
          <cell r="AB4898">
            <v>1.5</v>
          </cell>
        </row>
        <row r="4899">
          <cell r="R4899">
            <v>10632215</v>
          </cell>
          <cell r="AB4899">
            <v>1</v>
          </cell>
        </row>
        <row r="4900">
          <cell r="R4900">
            <v>10632280</v>
          </cell>
          <cell r="AB4900">
            <v>2</v>
          </cell>
        </row>
        <row r="4901">
          <cell r="R4901">
            <v>10616570</v>
          </cell>
          <cell r="AB4901">
            <v>4</v>
          </cell>
        </row>
        <row r="4902">
          <cell r="R4902">
            <v>10620140</v>
          </cell>
          <cell r="AB4902">
            <v>5.5</v>
          </cell>
        </row>
        <row r="4903">
          <cell r="R4903">
            <v>10620680</v>
          </cell>
          <cell r="AB4903">
            <v>5</v>
          </cell>
        </row>
        <row r="4904">
          <cell r="R4904">
            <v>10614020</v>
          </cell>
          <cell r="AB4904">
            <v>1.5</v>
          </cell>
        </row>
        <row r="4905">
          <cell r="R4905">
            <v>10611460</v>
          </cell>
          <cell r="AB4905">
            <v>2</v>
          </cell>
        </row>
        <row r="4906">
          <cell r="R4906">
            <v>10613610</v>
          </cell>
          <cell r="AB4906">
            <v>1.5</v>
          </cell>
        </row>
        <row r="4907">
          <cell r="R4907">
            <v>10634140</v>
          </cell>
          <cell r="AB4907">
            <v>1.5</v>
          </cell>
        </row>
        <row r="4908">
          <cell r="R4908">
            <v>10647210</v>
          </cell>
          <cell r="AB4908">
            <v>1</v>
          </cell>
        </row>
        <row r="4909">
          <cell r="R4909">
            <v>10638940</v>
          </cell>
          <cell r="AB4909">
            <v>3.5</v>
          </cell>
        </row>
        <row r="4910">
          <cell r="R4910">
            <v>10644602</v>
          </cell>
          <cell r="AB4910">
            <v>4</v>
          </cell>
        </row>
        <row r="4911">
          <cell r="R4911">
            <v>10634860</v>
          </cell>
          <cell r="AB4911">
            <v>1.5</v>
          </cell>
        </row>
        <row r="4912">
          <cell r="R4912">
            <v>10638140</v>
          </cell>
          <cell r="AB4912">
            <v>3</v>
          </cell>
        </row>
        <row r="4913">
          <cell r="R4913">
            <v>10638300</v>
          </cell>
          <cell r="AB4913">
            <v>2.5</v>
          </cell>
        </row>
        <row r="4914">
          <cell r="R4914">
            <v>10648470</v>
          </cell>
          <cell r="AB4914">
            <v>1.5</v>
          </cell>
        </row>
        <row r="4915">
          <cell r="R4915">
            <v>10637420</v>
          </cell>
          <cell r="AB4915">
            <v>1</v>
          </cell>
        </row>
        <row r="4916">
          <cell r="R4916">
            <v>10640750</v>
          </cell>
          <cell r="AB4916">
            <v>1</v>
          </cell>
        </row>
        <row r="4917">
          <cell r="R4917">
            <v>10643530</v>
          </cell>
          <cell r="AB4917">
            <v>1.5</v>
          </cell>
        </row>
        <row r="4918">
          <cell r="R4918">
            <v>10647160</v>
          </cell>
          <cell r="AB4918">
            <v>1.5</v>
          </cell>
        </row>
        <row r="4919">
          <cell r="R4919">
            <v>10647200</v>
          </cell>
          <cell r="AB4919">
            <v>2</v>
          </cell>
        </row>
        <row r="4920">
          <cell r="R4920">
            <v>10635210</v>
          </cell>
          <cell r="AB4920">
            <v>3</v>
          </cell>
        </row>
        <row r="4921">
          <cell r="R4921">
            <v>10637130</v>
          </cell>
          <cell r="AB4921">
            <v>4</v>
          </cell>
        </row>
        <row r="4922">
          <cell r="R4922">
            <v>10638500</v>
          </cell>
          <cell r="AB4922">
            <v>1</v>
          </cell>
        </row>
        <row r="4923">
          <cell r="R4923">
            <v>10633848</v>
          </cell>
          <cell r="AB4923">
            <v>6.5</v>
          </cell>
        </row>
        <row r="4924">
          <cell r="R4924">
            <v>10636800</v>
          </cell>
          <cell r="AB4924">
            <v>5.5</v>
          </cell>
        </row>
        <row r="4925">
          <cell r="R4925">
            <v>10639795</v>
          </cell>
          <cell r="AB4925">
            <v>4.5</v>
          </cell>
        </row>
        <row r="4926">
          <cell r="R4926">
            <v>10634840</v>
          </cell>
          <cell r="AB4926">
            <v>2.5</v>
          </cell>
        </row>
        <row r="4927">
          <cell r="R4927">
            <v>10622750</v>
          </cell>
          <cell r="AB4927">
            <v>4.5</v>
          </cell>
        </row>
        <row r="4928">
          <cell r="R4928">
            <v>10633270</v>
          </cell>
          <cell r="AB4928">
            <v>12.5</v>
          </cell>
        </row>
        <row r="4929">
          <cell r="R4929">
            <v>10637540</v>
          </cell>
          <cell r="AB4929">
            <v>5.5</v>
          </cell>
        </row>
        <row r="4930">
          <cell r="R4930">
            <v>10638260</v>
          </cell>
          <cell r="AB4930">
            <v>11.5</v>
          </cell>
        </row>
        <row r="4931">
          <cell r="R4931">
            <v>10666540</v>
          </cell>
          <cell r="AB4931">
            <v>1.5</v>
          </cell>
        </row>
        <row r="4932">
          <cell r="R4932">
            <v>10668860</v>
          </cell>
          <cell r="AB4932">
            <v>2</v>
          </cell>
        </row>
        <row r="4933">
          <cell r="R4933">
            <v>10664360</v>
          </cell>
          <cell r="AB4933">
            <v>1.5</v>
          </cell>
        </row>
        <row r="4934">
          <cell r="R4934">
            <v>10665110</v>
          </cell>
          <cell r="AB4934">
            <v>1.5</v>
          </cell>
        </row>
        <row r="4935">
          <cell r="R4935">
            <v>10664010</v>
          </cell>
          <cell r="AB4935">
            <v>1.5</v>
          </cell>
        </row>
        <row r="4936">
          <cell r="R4936">
            <v>10669790</v>
          </cell>
          <cell r="AB4936">
            <v>2.5</v>
          </cell>
        </row>
        <row r="4937">
          <cell r="R4937">
            <v>10668520</v>
          </cell>
          <cell r="AB4937">
            <v>2.5</v>
          </cell>
        </row>
        <row r="4938">
          <cell r="R4938">
            <v>10675540</v>
          </cell>
          <cell r="AB4938">
            <v>6</v>
          </cell>
        </row>
        <row r="4939">
          <cell r="R4939">
            <v>10668160</v>
          </cell>
          <cell r="AB4939">
            <v>2.5</v>
          </cell>
        </row>
        <row r="4940">
          <cell r="R4940">
            <v>10669030</v>
          </cell>
          <cell r="AB4940">
            <v>1.5</v>
          </cell>
        </row>
        <row r="4941">
          <cell r="R4941">
            <v>10664370</v>
          </cell>
          <cell r="AB4941">
            <v>12</v>
          </cell>
        </row>
        <row r="4942">
          <cell r="R4942">
            <v>10666840</v>
          </cell>
          <cell r="AB4942">
            <v>2.5</v>
          </cell>
        </row>
        <row r="4943">
          <cell r="R4943">
            <v>10661640</v>
          </cell>
          <cell r="AB4943">
            <v>3</v>
          </cell>
        </row>
        <row r="4944">
          <cell r="R4944">
            <v>10668670</v>
          </cell>
          <cell r="AB4944">
            <v>1</v>
          </cell>
        </row>
        <row r="4945">
          <cell r="R4945">
            <v>10661600</v>
          </cell>
          <cell r="AB4945">
            <v>2</v>
          </cell>
        </row>
        <row r="4946">
          <cell r="R4946">
            <v>10671310</v>
          </cell>
          <cell r="AB4946">
            <v>3</v>
          </cell>
        </row>
        <row r="4947">
          <cell r="R4947">
            <v>10660280</v>
          </cell>
          <cell r="AB4947">
            <v>4</v>
          </cell>
        </row>
        <row r="4948">
          <cell r="R4948">
            <v>10668060</v>
          </cell>
          <cell r="AB4948">
            <v>4</v>
          </cell>
        </row>
        <row r="4949">
          <cell r="R4949">
            <v>10668240</v>
          </cell>
          <cell r="AB4949">
            <v>1.5</v>
          </cell>
        </row>
        <row r="4950">
          <cell r="R4950">
            <v>10671350</v>
          </cell>
          <cell r="AB4950">
            <v>2.5</v>
          </cell>
        </row>
        <row r="4951">
          <cell r="R4951">
            <v>10675660</v>
          </cell>
          <cell r="AB4951">
            <v>2.5</v>
          </cell>
        </row>
        <row r="4952">
          <cell r="R4952">
            <v>10676690</v>
          </cell>
          <cell r="AB4952">
            <v>2.5</v>
          </cell>
        </row>
        <row r="4953">
          <cell r="R4953">
            <v>10678230</v>
          </cell>
          <cell r="AB4953">
            <v>2.5</v>
          </cell>
        </row>
        <row r="4954">
          <cell r="R4954">
            <v>10678350</v>
          </cell>
          <cell r="AB4954">
            <v>1</v>
          </cell>
        </row>
        <row r="4955">
          <cell r="R4955">
            <v>10669120</v>
          </cell>
          <cell r="AB4955">
            <v>1</v>
          </cell>
        </row>
        <row r="4956">
          <cell r="R4956">
            <v>10672600</v>
          </cell>
          <cell r="AB4956">
            <v>1.5</v>
          </cell>
        </row>
        <row r="4957">
          <cell r="R4957">
            <v>10678450</v>
          </cell>
          <cell r="AB4957">
            <v>2.5</v>
          </cell>
        </row>
        <row r="4958">
          <cell r="R4958">
            <v>10670200</v>
          </cell>
          <cell r="AB4958">
            <v>2</v>
          </cell>
        </row>
        <row r="4959">
          <cell r="R4959">
            <v>10654460</v>
          </cell>
          <cell r="AB4959">
            <v>1.5</v>
          </cell>
        </row>
        <row r="4960">
          <cell r="R4960">
            <v>10657054</v>
          </cell>
          <cell r="AB4960">
            <v>1.5</v>
          </cell>
        </row>
        <row r="4961">
          <cell r="R4961">
            <v>10654820</v>
          </cell>
          <cell r="AB4961">
            <v>3.5</v>
          </cell>
        </row>
        <row r="4962">
          <cell r="R4962">
            <v>10657053</v>
          </cell>
          <cell r="AB4962">
            <v>4</v>
          </cell>
        </row>
        <row r="4963">
          <cell r="R4963">
            <v>10654610</v>
          </cell>
          <cell r="AB4963">
            <v>2</v>
          </cell>
        </row>
        <row r="4964">
          <cell r="R4964">
            <v>10654550</v>
          </cell>
          <cell r="AB4964">
            <v>1</v>
          </cell>
        </row>
        <row r="4965">
          <cell r="R4965">
            <v>10658620</v>
          </cell>
          <cell r="AB4965">
            <v>3.5</v>
          </cell>
        </row>
        <row r="4966">
          <cell r="R4966">
            <v>10659140</v>
          </cell>
          <cell r="AB4966">
            <v>1</v>
          </cell>
        </row>
        <row r="4967">
          <cell r="R4967">
            <v>10655690</v>
          </cell>
          <cell r="AB4967">
            <v>2.5</v>
          </cell>
        </row>
        <row r="4968">
          <cell r="R4968">
            <v>10659080</v>
          </cell>
          <cell r="AB4968">
            <v>1.5</v>
          </cell>
        </row>
        <row r="4969">
          <cell r="R4969">
            <v>10659400</v>
          </cell>
          <cell r="AB4969">
            <v>2.5</v>
          </cell>
        </row>
        <row r="4970">
          <cell r="R4970">
            <v>10656300</v>
          </cell>
          <cell r="AB4970">
            <v>3.5</v>
          </cell>
        </row>
        <row r="4971">
          <cell r="R4971">
            <v>10656700</v>
          </cell>
          <cell r="AB4971">
            <v>2.5</v>
          </cell>
        </row>
        <row r="4972">
          <cell r="R4972">
            <v>10656880</v>
          </cell>
          <cell r="AB4972">
            <v>3.5</v>
          </cell>
        </row>
        <row r="4973">
          <cell r="R4973">
            <v>10656930</v>
          </cell>
          <cell r="AB4973">
            <v>1.5</v>
          </cell>
        </row>
        <row r="4974">
          <cell r="R4974">
            <v>10656980</v>
          </cell>
          <cell r="AB4974">
            <v>2</v>
          </cell>
        </row>
        <row r="4975">
          <cell r="R4975">
            <v>10656400</v>
          </cell>
          <cell r="AB4975">
            <v>1</v>
          </cell>
        </row>
        <row r="4976">
          <cell r="R4976">
            <v>10656810</v>
          </cell>
          <cell r="AB4976">
            <v>1.5</v>
          </cell>
        </row>
        <row r="4977">
          <cell r="R4977">
            <v>10652460</v>
          </cell>
          <cell r="AB4977">
            <v>5.5</v>
          </cell>
        </row>
        <row r="4978">
          <cell r="R4978">
            <v>10652080</v>
          </cell>
          <cell r="AB4978">
            <v>13.5</v>
          </cell>
        </row>
        <row r="4979">
          <cell r="R4979">
            <v>10652700</v>
          </cell>
          <cell r="AB4979">
            <v>2.5</v>
          </cell>
        </row>
        <row r="4980">
          <cell r="R4980">
            <v>10651840</v>
          </cell>
          <cell r="AB4980">
            <v>3</v>
          </cell>
        </row>
        <row r="4981">
          <cell r="R4981">
            <v>10652520</v>
          </cell>
          <cell r="AB4981">
            <v>2.5</v>
          </cell>
        </row>
        <row r="4982">
          <cell r="R4982">
            <v>10650480</v>
          </cell>
          <cell r="AB4982">
            <v>1</v>
          </cell>
        </row>
        <row r="4983">
          <cell r="R4983">
            <v>10653140</v>
          </cell>
          <cell r="AB4983">
            <v>3</v>
          </cell>
        </row>
        <row r="4984">
          <cell r="R4984">
            <v>10652560</v>
          </cell>
          <cell r="AB4984">
            <v>1.5</v>
          </cell>
        </row>
        <row r="4985">
          <cell r="R4985">
            <v>10653100</v>
          </cell>
          <cell r="AB4985">
            <v>5</v>
          </cell>
        </row>
        <row r="4986">
          <cell r="R4986">
            <v>13111122</v>
          </cell>
          <cell r="AB4986">
            <v>4.5</v>
          </cell>
        </row>
        <row r="4987">
          <cell r="R4987">
            <v>13111100</v>
          </cell>
          <cell r="AB4987">
            <v>5.5</v>
          </cell>
        </row>
        <row r="4988">
          <cell r="R4988">
            <v>13111107</v>
          </cell>
          <cell r="AB4988">
            <v>3.5</v>
          </cell>
        </row>
        <row r="4989">
          <cell r="R4989">
            <v>13111319</v>
          </cell>
          <cell r="AB4989">
            <v>1.5</v>
          </cell>
        </row>
        <row r="4990">
          <cell r="R4990">
            <v>13111645</v>
          </cell>
          <cell r="AB4990">
            <v>4</v>
          </cell>
        </row>
        <row r="4991">
          <cell r="R4991">
            <v>13111003</v>
          </cell>
          <cell r="AB4991">
            <v>1</v>
          </cell>
        </row>
        <row r="4992">
          <cell r="R4992">
            <v>13111081</v>
          </cell>
          <cell r="AB4992">
            <v>2</v>
          </cell>
        </row>
        <row r="4993">
          <cell r="R4993">
            <v>13111106</v>
          </cell>
          <cell r="AB4993">
            <v>3.5</v>
          </cell>
        </row>
        <row r="4994">
          <cell r="R4994">
            <v>13111589</v>
          </cell>
          <cell r="AB4994">
            <v>1.5</v>
          </cell>
        </row>
        <row r="4995">
          <cell r="R4995">
            <v>13111687</v>
          </cell>
          <cell r="AB4995">
            <v>1.5</v>
          </cell>
        </row>
        <row r="4996">
          <cell r="R4996">
            <v>13111705</v>
          </cell>
          <cell r="AB4996">
            <v>1</v>
          </cell>
        </row>
        <row r="4997">
          <cell r="R4997">
            <v>13111755</v>
          </cell>
          <cell r="AB4997">
            <v>1</v>
          </cell>
        </row>
        <row r="4998">
          <cell r="R4998">
            <v>13111592</v>
          </cell>
          <cell r="AB4998">
            <v>1.5</v>
          </cell>
        </row>
        <row r="4999">
          <cell r="R4999">
            <v>13111730</v>
          </cell>
          <cell r="AB4999">
            <v>2</v>
          </cell>
        </row>
        <row r="5000">
          <cell r="R5000">
            <v>13111080</v>
          </cell>
          <cell r="AB5000">
            <v>2</v>
          </cell>
        </row>
        <row r="5001">
          <cell r="R5001">
            <v>13111146</v>
          </cell>
          <cell r="AB5001">
            <v>1.5</v>
          </cell>
        </row>
        <row r="5002">
          <cell r="R5002">
            <v>13111641</v>
          </cell>
          <cell r="AB5002">
            <v>1</v>
          </cell>
        </row>
        <row r="5003">
          <cell r="R5003">
            <v>13111138</v>
          </cell>
          <cell r="AB5003">
            <v>2.5</v>
          </cell>
        </row>
        <row r="5004">
          <cell r="R5004">
            <v>13111155</v>
          </cell>
          <cell r="AB5004">
            <v>2</v>
          </cell>
        </row>
        <row r="5005">
          <cell r="R5005">
            <v>13111183</v>
          </cell>
          <cell r="AB5005">
            <v>1</v>
          </cell>
        </row>
        <row r="5006">
          <cell r="R5006">
            <v>13111143</v>
          </cell>
          <cell r="AB5006">
            <v>3.5</v>
          </cell>
        </row>
        <row r="5007">
          <cell r="R5007">
            <v>13111133</v>
          </cell>
          <cell r="AB5007">
            <v>10</v>
          </cell>
        </row>
        <row r="5008">
          <cell r="R5008">
            <v>13121541</v>
          </cell>
          <cell r="AB5008">
            <v>1.5</v>
          </cell>
        </row>
        <row r="5009">
          <cell r="R5009">
            <v>13121548</v>
          </cell>
          <cell r="AB5009">
            <v>6</v>
          </cell>
        </row>
        <row r="5010">
          <cell r="R5010">
            <v>13121545</v>
          </cell>
          <cell r="AB5010">
            <v>3.5</v>
          </cell>
        </row>
        <row r="5011">
          <cell r="R5011">
            <v>13121547</v>
          </cell>
          <cell r="AB5011">
            <v>1.5</v>
          </cell>
        </row>
        <row r="5012">
          <cell r="R5012">
            <v>13121056</v>
          </cell>
          <cell r="AB5012">
            <v>8.5</v>
          </cell>
        </row>
        <row r="5013">
          <cell r="R5013">
            <v>13121151</v>
          </cell>
          <cell r="AB5013">
            <v>3</v>
          </cell>
        </row>
        <row r="5014">
          <cell r="R5014">
            <v>13121105</v>
          </cell>
          <cell r="AB5014">
            <v>1</v>
          </cell>
        </row>
        <row r="5015">
          <cell r="R5015">
            <v>13121120</v>
          </cell>
          <cell r="AB5015">
            <v>1.5</v>
          </cell>
        </row>
        <row r="5016">
          <cell r="R5016">
            <v>13121205</v>
          </cell>
          <cell r="AB5016">
            <v>3.5</v>
          </cell>
        </row>
        <row r="5017">
          <cell r="R5017">
            <v>13121206</v>
          </cell>
          <cell r="AB5017">
            <v>1.5</v>
          </cell>
        </row>
        <row r="5018">
          <cell r="R5018">
            <v>13121310</v>
          </cell>
          <cell r="AB5018">
            <v>4</v>
          </cell>
        </row>
        <row r="5019">
          <cell r="R5019">
            <v>13121361</v>
          </cell>
          <cell r="AB5019">
            <v>1.5</v>
          </cell>
        </row>
        <row r="5020">
          <cell r="R5020">
            <v>13121057</v>
          </cell>
          <cell r="AB5020">
            <v>2</v>
          </cell>
        </row>
        <row r="5021">
          <cell r="R5021">
            <v>13121058</v>
          </cell>
          <cell r="AB5021">
            <v>3.5</v>
          </cell>
        </row>
        <row r="5022">
          <cell r="R5022">
            <v>13121323</v>
          </cell>
          <cell r="AB5022">
            <v>2</v>
          </cell>
        </row>
        <row r="5023">
          <cell r="R5023">
            <v>13121301</v>
          </cell>
          <cell r="AB5023">
            <v>10.5</v>
          </cell>
        </row>
        <row r="5024">
          <cell r="R5024">
            <v>13231012</v>
          </cell>
          <cell r="AB5024">
            <v>7</v>
          </cell>
        </row>
        <row r="5025">
          <cell r="R5025">
            <v>13231106</v>
          </cell>
          <cell r="AB5025">
            <v>3</v>
          </cell>
        </row>
        <row r="5026">
          <cell r="R5026">
            <v>13231103</v>
          </cell>
          <cell r="AB5026">
            <v>5</v>
          </cell>
        </row>
        <row r="5027">
          <cell r="R5027">
            <v>13231101</v>
          </cell>
          <cell r="AB5027">
            <v>8.5</v>
          </cell>
        </row>
        <row r="5028">
          <cell r="R5028">
            <v>13231351</v>
          </cell>
          <cell r="AB5028">
            <v>3.5</v>
          </cell>
        </row>
        <row r="5029">
          <cell r="R5029">
            <v>13231332</v>
          </cell>
          <cell r="AB5029">
            <v>1.5</v>
          </cell>
        </row>
        <row r="5030">
          <cell r="R5030">
            <v>13231027</v>
          </cell>
          <cell r="AB5030">
            <v>2</v>
          </cell>
        </row>
        <row r="5031">
          <cell r="R5031">
            <v>13231107</v>
          </cell>
          <cell r="AB5031">
            <v>1</v>
          </cell>
        </row>
        <row r="5032">
          <cell r="R5032">
            <v>13231527</v>
          </cell>
          <cell r="AB5032">
            <v>2</v>
          </cell>
        </row>
        <row r="5033">
          <cell r="R5033">
            <v>13231049</v>
          </cell>
          <cell r="AB5033">
            <v>1.5</v>
          </cell>
        </row>
        <row r="5034">
          <cell r="R5034">
            <v>13231216</v>
          </cell>
          <cell r="AB5034">
            <v>1.5</v>
          </cell>
        </row>
        <row r="5035">
          <cell r="R5035">
            <v>13231551</v>
          </cell>
          <cell r="AB5035">
            <v>3.5</v>
          </cell>
        </row>
        <row r="5036">
          <cell r="R5036">
            <v>13251248</v>
          </cell>
          <cell r="AB5036">
            <v>1</v>
          </cell>
        </row>
        <row r="5037">
          <cell r="R5037">
            <v>13251255</v>
          </cell>
          <cell r="AB5037">
            <v>2</v>
          </cell>
        </row>
        <row r="5038">
          <cell r="R5038">
            <v>13251256</v>
          </cell>
          <cell r="AB5038">
            <v>1.5</v>
          </cell>
        </row>
        <row r="5039">
          <cell r="R5039">
            <v>13251257</v>
          </cell>
          <cell r="AB5039">
            <v>2.5</v>
          </cell>
        </row>
        <row r="5040">
          <cell r="R5040">
            <v>13251260</v>
          </cell>
          <cell r="AB5040">
            <v>1</v>
          </cell>
        </row>
        <row r="5041">
          <cell r="R5041">
            <v>13251281</v>
          </cell>
          <cell r="AB5041">
            <v>2.5</v>
          </cell>
        </row>
        <row r="5042">
          <cell r="R5042">
            <v>13251290</v>
          </cell>
          <cell r="AB5042">
            <v>2</v>
          </cell>
        </row>
        <row r="5043">
          <cell r="R5043">
            <v>13251320</v>
          </cell>
          <cell r="AB5043">
            <v>2.5</v>
          </cell>
        </row>
        <row r="5044">
          <cell r="R5044">
            <v>13251263</v>
          </cell>
          <cell r="AB5044">
            <v>1.5</v>
          </cell>
        </row>
        <row r="5045">
          <cell r="R5045">
            <v>13251270</v>
          </cell>
          <cell r="AB5045">
            <v>4.5</v>
          </cell>
        </row>
        <row r="5046">
          <cell r="R5046">
            <v>13251268</v>
          </cell>
          <cell r="AB5046">
            <v>2.5</v>
          </cell>
        </row>
        <row r="5047">
          <cell r="R5047">
            <v>13251271</v>
          </cell>
          <cell r="AB5047">
            <v>4.5</v>
          </cell>
        </row>
        <row r="5048">
          <cell r="R5048">
            <v>13251267</v>
          </cell>
          <cell r="AB5048">
            <v>2.5</v>
          </cell>
        </row>
        <row r="5049">
          <cell r="R5049">
            <v>13251005</v>
          </cell>
          <cell r="AB5049">
            <v>3.5</v>
          </cell>
        </row>
        <row r="5050">
          <cell r="R5050">
            <v>13251003</v>
          </cell>
          <cell r="AB5050">
            <v>2.5</v>
          </cell>
        </row>
        <row r="5051">
          <cell r="R5051">
            <v>13251007</v>
          </cell>
          <cell r="AB5051">
            <v>2.5</v>
          </cell>
        </row>
        <row r="5052">
          <cell r="R5052">
            <v>13251159</v>
          </cell>
          <cell r="AB5052">
            <v>3</v>
          </cell>
        </row>
        <row r="5053">
          <cell r="R5053">
            <v>13251192</v>
          </cell>
          <cell r="AB5053">
            <v>3</v>
          </cell>
        </row>
        <row r="5054">
          <cell r="R5054">
            <v>13251008</v>
          </cell>
          <cell r="AB5054">
            <v>2.5</v>
          </cell>
        </row>
        <row r="5055">
          <cell r="R5055">
            <v>13251010</v>
          </cell>
          <cell r="AB5055">
            <v>1.5</v>
          </cell>
        </row>
        <row r="5056">
          <cell r="R5056">
            <v>13251050</v>
          </cell>
          <cell r="AB5056">
            <v>1.5</v>
          </cell>
        </row>
        <row r="5057">
          <cell r="R5057">
            <v>13251056</v>
          </cell>
          <cell r="AB5057">
            <v>1</v>
          </cell>
        </row>
        <row r="5058">
          <cell r="R5058">
            <v>13251060</v>
          </cell>
          <cell r="AB5058">
            <v>2</v>
          </cell>
        </row>
        <row r="5059">
          <cell r="R5059">
            <v>13251065</v>
          </cell>
          <cell r="AB5059">
            <v>2.5</v>
          </cell>
        </row>
        <row r="5060">
          <cell r="R5060">
            <v>13251103</v>
          </cell>
          <cell r="AB5060">
            <v>3</v>
          </cell>
        </row>
        <row r="5061">
          <cell r="R5061">
            <v>13251115</v>
          </cell>
          <cell r="AB5061">
            <v>4.5</v>
          </cell>
        </row>
        <row r="5062">
          <cell r="R5062">
            <v>13251116</v>
          </cell>
          <cell r="AB5062">
            <v>1.5</v>
          </cell>
        </row>
        <row r="5063">
          <cell r="R5063">
            <v>13251119</v>
          </cell>
          <cell r="AB5063">
            <v>1.5</v>
          </cell>
        </row>
        <row r="5064">
          <cell r="R5064">
            <v>13251165</v>
          </cell>
          <cell r="AB5064">
            <v>2</v>
          </cell>
        </row>
        <row r="5065">
          <cell r="R5065">
            <v>13251027</v>
          </cell>
          <cell r="AB5065">
            <v>2.5</v>
          </cell>
        </row>
        <row r="5066">
          <cell r="R5066">
            <v>13251157</v>
          </cell>
          <cell r="AB5066">
            <v>1</v>
          </cell>
        </row>
        <row r="5067">
          <cell r="R5067">
            <v>13251183</v>
          </cell>
          <cell r="AB5067">
            <v>1</v>
          </cell>
        </row>
        <row r="5068">
          <cell r="R5068">
            <v>13251190</v>
          </cell>
          <cell r="AB5068">
            <v>1</v>
          </cell>
        </row>
        <row r="5069">
          <cell r="R5069">
            <v>13261756</v>
          </cell>
          <cell r="AB5069">
            <v>1.5</v>
          </cell>
        </row>
        <row r="5070">
          <cell r="R5070">
            <v>13261115</v>
          </cell>
          <cell r="AB5070">
            <v>2.5</v>
          </cell>
        </row>
        <row r="5071">
          <cell r="R5071">
            <v>13261402</v>
          </cell>
          <cell r="AB5071">
            <v>4.5</v>
          </cell>
        </row>
        <row r="5072">
          <cell r="R5072">
            <v>13261406</v>
          </cell>
          <cell r="AB5072">
            <v>3</v>
          </cell>
        </row>
        <row r="5073">
          <cell r="R5073">
            <v>13261030</v>
          </cell>
          <cell r="AB5073">
            <v>1</v>
          </cell>
        </row>
        <row r="5074">
          <cell r="R5074">
            <v>13261220</v>
          </cell>
          <cell r="AB5074">
            <v>1</v>
          </cell>
        </row>
        <row r="5075">
          <cell r="R5075">
            <v>13261405</v>
          </cell>
          <cell r="AB5075">
            <v>1.5</v>
          </cell>
        </row>
        <row r="5076">
          <cell r="R5076">
            <v>13261407</v>
          </cell>
          <cell r="AB5076">
            <v>2.5</v>
          </cell>
        </row>
        <row r="5077">
          <cell r="R5077">
            <v>13261509</v>
          </cell>
          <cell r="AB5077">
            <v>2.5</v>
          </cell>
        </row>
        <row r="5078">
          <cell r="R5078">
            <v>13261705</v>
          </cell>
          <cell r="AB5078">
            <v>2</v>
          </cell>
        </row>
        <row r="5079">
          <cell r="R5079">
            <v>13261702</v>
          </cell>
          <cell r="AB5079">
            <v>1.5</v>
          </cell>
        </row>
        <row r="5080">
          <cell r="R5080">
            <v>13261751</v>
          </cell>
          <cell r="AB5080">
            <v>3.5</v>
          </cell>
        </row>
        <row r="5081">
          <cell r="R5081">
            <v>13261330</v>
          </cell>
          <cell r="AB5081">
            <v>2.5</v>
          </cell>
        </row>
        <row r="5082">
          <cell r="R5082">
            <v>13261201</v>
          </cell>
          <cell r="AB5082">
            <v>4</v>
          </cell>
        </row>
        <row r="5083">
          <cell r="R5083">
            <v>13261206</v>
          </cell>
          <cell r="AB5083">
            <v>3</v>
          </cell>
        </row>
        <row r="5084">
          <cell r="R5084">
            <v>13261109</v>
          </cell>
          <cell r="AB5084">
            <v>1</v>
          </cell>
        </row>
        <row r="5085">
          <cell r="R5085">
            <v>13261310</v>
          </cell>
          <cell r="AB5085">
            <v>2</v>
          </cell>
        </row>
        <row r="5086">
          <cell r="R5086">
            <v>13261024</v>
          </cell>
          <cell r="AB5086">
            <v>3</v>
          </cell>
        </row>
        <row r="5087">
          <cell r="R5087">
            <v>13261331</v>
          </cell>
          <cell r="AB5087">
            <v>3</v>
          </cell>
        </row>
        <row r="5088">
          <cell r="R5088">
            <v>14710000</v>
          </cell>
          <cell r="AB5088">
            <v>1.5</v>
          </cell>
        </row>
        <row r="5089">
          <cell r="R5089">
            <v>14710016</v>
          </cell>
          <cell r="AB5089">
            <v>2</v>
          </cell>
        </row>
        <row r="5090">
          <cell r="R5090">
            <v>14709012</v>
          </cell>
          <cell r="AB5090">
            <v>1</v>
          </cell>
        </row>
        <row r="5091">
          <cell r="R5091">
            <v>14709006</v>
          </cell>
          <cell r="AB5091">
            <v>1</v>
          </cell>
        </row>
        <row r="5092">
          <cell r="R5092">
            <v>14709018</v>
          </cell>
          <cell r="AB5092">
            <v>2.5</v>
          </cell>
        </row>
        <row r="5093">
          <cell r="R5093">
            <v>14710201</v>
          </cell>
          <cell r="AB5093">
            <v>1</v>
          </cell>
        </row>
        <row r="5094">
          <cell r="R5094">
            <v>14751103</v>
          </cell>
          <cell r="AB5094">
            <v>2</v>
          </cell>
        </row>
        <row r="5095">
          <cell r="R5095">
            <v>14752128</v>
          </cell>
          <cell r="AB5095">
            <v>1.5</v>
          </cell>
        </row>
        <row r="5096">
          <cell r="R5096">
            <v>14753101</v>
          </cell>
          <cell r="AB5096">
            <v>3.5</v>
          </cell>
        </row>
        <row r="5097">
          <cell r="R5097">
            <v>14755109</v>
          </cell>
          <cell r="AB5097">
            <v>1.5</v>
          </cell>
        </row>
        <row r="5098">
          <cell r="R5098">
            <v>14754117</v>
          </cell>
          <cell r="AB5098">
            <v>1.5</v>
          </cell>
        </row>
        <row r="5099">
          <cell r="R5099">
            <v>14754110</v>
          </cell>
          <cell r="AB5099">
            <v>4.5</v>
          </cell>
        </row>
        <row r="5100">
          <cell r="R5100">
            <v>14711028</v>
          </cell>
          <cell r="AB5100">
            <v>3.5</v>
          </cell>
        </row>
        <row r="5101">
          <cell r="R5101">
            <v>14702054</v>
          </cell>
          <cell r="AB5101">
            <v>1.5</v>
          </cell>
        </row>
        <row r="5102">
          <cell r="R5102">
            <v>14703027</v>
          </cell>
          <cell r="AB5102">
            <v>4.5</v>
          </cell>
        </row>
        <row r="5103">
          <cell r="R5103">
            <v>14704021</v>
          </cell>
          <cell r="AB5103">
            <v>4.5</v>
          </cell>
        </row>
        <row r="5104">
          <cell r="R5104">
            <v>14705034</v>
          </cell>
          <cell r="AB5104">
            <v>3.5</v>
          </cell>
        </row>
        <row r="5105">
          <cell r="R5105">
            <v>14701010</v>
          </cell>
          <cell r="AB5105">
            <v>3.5</v>
          </cell>
        </row>
        <row r="5106">
          <cell r="R5106">
            <v>14701015</v>
          </cell>
          <cell r="AB5106">
            <v>2.5</v>
          </cell>
        </row>
        <row r="5107">
          <cell r="R5107">
            <v>14705071</v>
          </cell>
          <cell r="AB5107">
            <v>3.5</v>
          </cell>
        </row>
        <row r="5108">
          <cell r="R5108">
            <v>14703004</v>
          </cell>
          <cell r="AB5108">
            <v>2</v>
          </cell>
        </row>
        <row r="5109">
          <cell r="R5109">
            <v>14705055</v>
          </cell>
          <cell r="AB5109">
            <v>1.5</v>
          </cell>
        </row>
        <row r="5110">
          <cell r="R5110">
            <v>14703009</v>
          </cell>
          <cell r="AB5110">
            <v>6</v>
          </cell>
        </row>
        <row r="5111">
          <cell r="R5111">
            <v>14701011</v>
          </cell>
          <cell r="AB5111">
            <v>4</v>
          </cell>
        </row>
        <row r="5112">
          <cell r="R5112">
            <v>14702078</v>
          </cell>
          <cell r="AB5112">
            <v>1.5</v>
          </cell>
        </row>
        <row r="5113">
          <cell r="R5113">
            <v>14752132</v>
          </cell>
          <cell r="AB5113">
            <v>1.5</v>
          </cell>
        </row>
        <row r="5114">
          <cell r="R5114">
            <v>14754106</v>
          </cell>
          <cell r="AB5114">
            <v>3</v>
          </cell>
        </row>
        <row r="5115">
          <cell r="R5115">
            <v>14752125</v>
          </cell>
          <cell r="AB5115">
            <v>1.5</v>
          </cell>
        </row>
        <row r="5116">
          <cell r="R5116">
            <v>14758158</v>
          </cell>
          <cell r="AB5116">
            <v>1.5</v>
          </cell>
        </row>
        <row r="5117">
          <cell r="R5117">
            <v>14750137</v>
          </cell>
          <cell r="AB5117">
            <v>1.5</v>
          </cell>
        </row>
        <row r="5118">
          <cell r="R5118">
            <v>14752242</v>
          </cell>
          <cell r="AB5118">
            <v>1.5</v>
          </cell>
        </row>
        <row r="5119">
          <cell r="R5119">
            <v>14751216</v>
          </cell>
          <cell r="AB5119">
            <v>2.5</v>
          </cell>
        </row>
        <row r="5120">
          <cell r="R5120">
            <v>14756073</v>
          </cell>
          <cell r="AB5120">
            <v>2</v>
          </cell>
        </row>
        <row r="5121">
          <cell r="R5121">
            <v>14752222</v>
          </cell>
          <cell r="AB5121">
            <v>2.5</v>
          </cell>
        </row>
        <row r="5122">
          <cell r="R5122">
            <v>14753177</v>
          </cell>
          <cell r="AB5122">
            <v>2.5</v>
          </cell>
        </row>
        <row r="5123">
          <cell r="R5123">
            <v>14754202</v>
          </cell>
          <cell r="AB5123">
            <v>2.5</v>
          </cell>
        </row>
        <row r="5124">
          <cell r="R5124">
            <v>14711100</v>
          </cell>
          <cell r="AB5124">
            <v>3</v>
          </cell>
        </row>
        <row r="5125">
          <cell r="R5125">
            <v>14709301</v>
          </cell>
          <cell r="AB5125">
            <v>4</v>
          </cell>
        </row>
        <row r="5126">
          <cell r="R5126">
            <v>14702032</v>
          </cell>
          <cell r="AB5126">
            <v>1</v>
          </cell>
        </row>
        <row r="5127">
          <cell r="R5127">
            <v>14709500</v>
          </cell>
          <cell r="AB5127">
            <v>1</v>
          </cell>
        </row>
        <row r="5128">
          <cell r="R5128">
            <v>14751106</v>
          </cell>
          <cell r="AB5128">
            <v>1</v>
          </cell>
        </row>
        <row r="5129">
          <cell r="R5129">
            <v>14751109</v>
          </cell>
          <cell r="AB5129">
            <v>1</v>
          </cell>
        </row>
        <row r="5130">
          <cell r="R5130">
            <v>14753212</v>
          </cell>
          <cell r="AB5130">
            <v>1</v>
          </cell>
        </row>
        <row r="5131">
          <cell r="R5131">
            <v>14754137</v>
          </cell>
          <cell r="AB5131">
            <v>1</v>
          </cell>
        </row>
        <row r="5132">
          <cell r="R5132">
            <v>14754144</v>
          </cell>
          <cell r="AB5132">
            <v>2.5</v>
          </cell>
        </row>
        <row r="5133">
          <cell r="R5133">
            <v>14755120</v>
          </cell>
          <cell r="AB5133">
            <v>1.5</v>
          </cell>
        </row>
        <row r="5134">
          <cell r="R5134">
            <v>14711801</v>
          </cell>
          <cell r="AB5134">
            <v>1</v>
          </cell>
        </row>
        <row r="5135">
          <cell r="R5135">
            <v>14711000</v>
          </cell>
          <cell r="AB5135">
            <v>3</v>
          </cell>
        </row>
        <row r="5136">
          <cell r="R5136">
            <v>14711002</v>
          </cell>
          <cell r="AB5136">
            <v>1.5</v>
          </cell>
        </row>
        <row r="5137">
          <cell r="R5137">
            <v>14711006</v>
          </cell>
          <cell r="AB5137">
            <v>1</v>
          </cell>
        </row>
        <row r="5138">
          <cell r="R5138">
            <v>14711102</v>
          </cell>
          <cell r="AB5138">
            <v>1</v>
          </cell>
        </row>
        <row r="5139">
          <cell r="R5139">
            <v>14711300</v>
          </cell>
          <cell r="AB5139">
            <v>2</v>
          </cell>
        </row>
        <row r="5140">
          <cell r="R5140">
            <v>14711301</v>
          </cell>
          <cell r="AB5140">
            <v>1</v>
          </cell>
        </row>
        <row r="5141">
          <cell r="R5141">
            <v>14711606</v>
          </cell>
          <cell r="AB5141">
            <v>1.5</v>
          </cell>
        </row>
        <row r="5142">
          <cell r="R5142">
            <v>14711800</v>
          </cell>
          <cell r="AB5142">
            <v>1.5</v>
          </cell>
        </row>
        <row r="5143">
          <cell r="R5143">
            <v>14703101</v>
          </cell>
          <cell r="AB5143">
            <v>1.5</v>
          </cell>
        </row>
        <row r="5144">
          <cell r="R5144">
            <v>14702006</v>
          </cell>
          <cell r="AB5144">
            <v>2</v>
          </cell>
        </row>
        <row r="5145">
          <cell r="R5145">
            <v>14702040</v>
          </cell>
          <cell r="AB5145">
            <v>1</v>
          </cell>
        </row>
        <row r="5146">
          <cell r="R5146">
            <v>14702052</v>
          </cell>
          <cell r="AB5146">
            <v>1.5</v>
          </cell>
        </row>
        <row r="5147">
          <cell r="R5147">
            <v>14703000</v>
          </cell>
          <cell r="AB5147">
            <v>1.5</v>
          </cell>
        </row>
        <row r="5148">
          <cell r="R5148">
            <v>14703008</v>
          </cell>
          <cell r="AB5148">
            <v>1</v>
          </cell>
        </row>
        <row r="5149">
          <cell r="R5149">
            <v>14703097</v>
          </cell>
          <cell r="AB5149">
            <v>1</v>
          </cell>
        </row>
        <row r="5150">
          <cell r="R5150">
            <v>14705017</v>
          </cell>
          <cell r="AB5150">
            <v>1</v>
          </cell>
        </row>
        <row r="5151">
          <cell r="R5151">
            <v>14706115</v>
          </cell>
          <cell r="AB5151">
            <v>1</v>
          </cell>
        </row>
        <row r="5152">
          <cell r="R5152">
            <v>14707000</v>
          </cell>
          <cell r="AB5152">
            <v>1.5</v>
          </cell>
        </row>
        <row r="5153">
          <cell r="R5153">
            <v>14707012</v>
          </cell>
          <cell r="AB5153">
            <v>1</v>
          </cell>
        </row>
        <row r="5154">
          <cell r="R5154">
            <v>14703018</v>
          </cell>
          <cell r="AB5154">
            <v>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【2026年03月度_全社】RFM客層一覧表データ"/>
    </sheetNames>
    <sheetDataSet>
      <sheetData sheetId="0">
        <row r="1">
          <cell r="A1" t="str">
            <v>販売店コード</v>
          </cell>
          <cell r="C1" t="str">
            <v>稼働客_顧客数</v>
          </cell>
          <cell r="D1" t="str">
            <v>稼働客_直近一年_顧客数</v>
          </cell>
          <cell r="E1" t="str">
            <v>上・準_顧客数</v>
          </cell>
          <cell r="F1" t="str">
            <v>新規純増顧客数_４月～現在</v>
          </cell>
        </row>
        <row r="2">
          <cell r="A2">
            <v>10131052</v>
          </cell>
          <cell r="C2">
            <v>453</v>
          </cell>
          <cell r="D2">
            <v>178</v>
          </cell>
          <cell r="E2">
            <v>199</v>
          </cell>
          <cell r="F2">
            <v>38</v>
          </cell>
        </row>
        <row r="3">
          <cell r="A3">
            <v>10133582</v>
          </cell>
          <cell r="C3">
            <v>1224</v>
          </cell>
          <cell r="D3">
            <v>354</v>
          </cell>
          <cell r="E3">
            <v>300</v>
          </cell>
          <cell r="F3">
            <v>118</v>
          </cell>
        </row>
        <row r="4">
          <cell r="A4">
            <v>10134061</v>
          </cell>
          <cell r="C4">
            <v>1455</v>
          </cell>
          <cell r="D4">
            <v>496</v>
          </cell>
          <cell r="E4">
            <v>566</v>
          </cell>
          <cell r="F4">
            <v>91</v>
          </cell>
        </row>
        <row r="5">
          <cell r="A5">
            <v>10136312</v>
          </cell>
          <cell r="C5">
            <v>961</v>
          </cell>
          <cell r="D5">
            <v>385</v>
          </cell>
          <cell r="E5">
            <v>495</v>
          </cell>
          <cell r="F5">
            <v>51</v>
          </cell>
        </row>
        <row r="6">
          <cell r="A6">
            <v>10136316</v>
          </cell>
          <cell r="C6">
            <v>1813</v>
          </cell>
          <cell r="D6">
            <v>853</v>
          </cell>
          <cell r="E6">
            <v>791</v>
          </cell>
          <cell r="F6">
            <v>205</v>
          </cell>
        </row>
        <row r="7">
          <cell r="A7">
            <v>10136317</v>
          </cell>
          <cell r="C7">
            <v>1278</v>
          </cell>
          <cell r="D7">
            <v>405</v>
          </cell>
          <cell r="E7">
            <v>465</v>
          </cell>
          <cell r="F7">
            <v>72</v>
          </cell>
        </row>
        <row r="8">
          <cell r="A8">
            <v>10131571</v>
          </cell>
          <cell r="C8">
            <v>4972</v>
          </cell>
          <cell r="D8">
            <v>1899</v>
          </cell>
          <cell r="E8">
            <v>2076</v>
          </cell>
          <cell r="F8">
            <v>425</v>
          </cell>
        </row>
        <row r="9">
          <cell r="A9">
            <v>10131638</v>
          </cell>
          <cell r="C9">
            <v>539</v>
          </cell>
          <cell r="D9">
            <v>290</v>
          </cell>
          <cell r="E9">
            <v>276</v>
          </cell>
          <cell r="F9">
            <v>68</v>
          </cell>
        </row>
        <row r="10">
          <cell r="A10">
            <v>10131641</v>
          </cell>
          <cell r="C10">
            <v>221</v>
          </cell>
          <cell r="D10">
            <v>72</v>
          </cell>
          <cell r="E10">
            <v>113</v>
          </cell>
          <cell r="F10">
            <v>11</v>
          </cell>
        </row>
        <row r="11">
          <cell r="A11">
            <v>10133012</v>
          </cell>
          <cell r="C11">
            <v>1152</v>
          </cell>
          <cell r="D11">
            <v>375</v>
          </cell>
          <cell r="E11">
            <v>463</v>
          </cell>
          <cell r="F11">
            <v>98</v>
          </cell>
        </row>
        <row r="12">
          <cell r="A12">
            <v>10130178</v>
          </cell>
          <cell r="C12">
            <v>1837</v>
          </cell>
          <cell r="D12">
            <v>557</v>
          </cell>
          <cell r="E12">
            <v>316</v>
          </cell>
          <cell r="F12">
            <v>222</v>
          </cell>
        </row>
        <row r="13">
          <cell r="A13">
            <v>10132541</v>
          </cell>
          <cell r="C13">
            <v>846</v>
          </cell>
          <cell r="D13">
            <v>259</v>
          </cell>
          <cell r="E13">
            <v>339</v>
          </cell>
          <cell r="F13">
            <v>49</v>
          </cell>
        </row>
        <row r="14">
          <cell r="A14">
            <v>10133121</v>
          </cell>
          <cell r="C14">
            <v>1476</v>
          </cell>
          <cell r="D14">
            <v>506</v>
          </cell>
          <cell r="E14">
            <v>677</v>
          </cell>
          <cell r="F14">
            <v>80</v>
          </cell>
        </row>
        <row r="15">
          <cell r="A15">
            <v>10134111</v>
          </cell>
          <cell r="C15">
            <v>2319</v>
          </cell>
          <cell r="D15">
            <v>850</v>
          </cell>
          <cell r="E15">
            <v>819</v>
          </cell>
          <cell r="F15">
            <v>206</v>
          </cell>
        </row>
        <row r="16">
          <cell r="A16">
            <v>10136134</v>
          </cell>
          <cell r="C16">
            <v>832</v>
          </cell>
          <cell r="D16">
            <v>276</v>
          </cell>
          <cell r="E16">
            <v>250</v>
          </cell>
          <cell r="F16">
            <v>86</v>
          </cell>
        </row>
        <row r="17">
          <cell r="A17">
            <v>10136201</v>
          </cell>
          <cell r="C17">
            <v>554</v>
          </cell>
          <cell r="D17">
            <v>220</v>
          </cell>
          <cell r="E17">
            <v>189</v>
          </cell>
          <cell r="F17">
            <v>72</v>
          </cell>
        </row>
        <row r="18">
          <cell r="A18">
            <v>10140011</v>
          </cell>
          <cell r="C18">
            <v>1697</v>
          </cell>
          <cell r="D18">
            <v>694</v>
          </cell>
          <cell r="E18">
            <v>732</v>
          </cell>
          <cell r="F18">
            <v>125</v>
          </cell>
        </row>
        <row r="19">
          <cell r="A19">
            <v>10145012</v>
          </cell>
          <cell r="C19">
            <v>734</v>
          </cell>
          <cell r="D19">
            <v>321</v>
          </cell>
          <cell r="E19">
            <v>449</v>
          </cell>
          <cell r="F19">
            <v>42</v>
          </cell>
        </row>
        <row r="20">
          <cell r="A20">
            <v>10145026</v>
          </cell>
          <cell r="C20">
            <v>727</v>
          </cell>
          <cell r="D20">
            <v>267</v>
          </cell>
          <cell r="E20">
            <v>320</v>
          </cell>
          <cell r="F20">
            <v>64</v>
          </cell>
        </row>
        <row r="21">
          <cell r="A21">
            <v>10145300</v>
          </cell>
          <cell r="C21">
            <v>1057</v>
          </cell>
          <cell r="D21">
            <v>551</v>
          </cell>
          <cell r="E21">
            <v>575</v>
          </cell>
          <cell r="F21">
            <v>65</v>
          </cell>
        </row>
        <row r="22">
          <cell r="A22">
            <v>10130214</v>
          </cell>
          <cell r="C22">
            <v>263</v>
          </cell>
          <cell r="D22">
            <v>54</v>
          </cell>
          <cell r="E22">
            <v>75</v>
          </cell>
          <cell r="F22">
            <v>19</v>
          </cell>
        </row>
        <row r="23">
          <cell r="A23">
            <v>10132523</v>
          </cell>
          <cell r="C23">
            <v>515</v>
          </cell>
          <cell r="D23">
            <v>181</v>
          </cell>
          <cell r="E23">
            <v>192</v>
          </cell>
          <cell r="F23">
            <v>43</v>
          </cell>
        </row>
        <row r="24">
          <cell r="A24">
            <v>10133031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  <row r="25">
          <cell r="A25">
            <v>10134120</v>
          </cell>
          <cell r="C25">
            <v>501</v>
          </cell>
          <cell r="D25">
            <v>197</v>
          </cell>
          <cell r="E25">
            <v>267</v>
          </cell>
          <cell r="F25">
            <v>30</v>
          </cell>
        </row>
        <row r="26">
          <cell r="A26">
            <v>10136221</v>
          </cell>
          <cell r="C26">
            <v>236</v>
          </cell>
          <cell r="D26">
            <v>56</v>
          </cell>
          <cell r="E26">
            <v>88</v>
          </cell>
          <cell r="F26">
            <v>8</v>
          </cell>
        </row>
        <row r="27">
          <cell r="A27">
            <v>10136310</v>
          </cell>
          <cell r="C27">
            <v>1071</v>
          </cell>
          <cell r="D27">
            <v>348</v>
          </cell>
          <cell r="E27">
            <v>228</v>
          </cell>
          <cell r="F27">
            <v>97</v>
          </cell>
        </row>
        <row r="28">
          <cell r="A28">
            <v>10136423</v>
          </cell>
          <cell r="C28">
            <v>595</v>
          </cell>
          <cell r="D28">
            <v>173</v>
          </cell>
          <cell r="E28">
            <v>131</v>
          </cell>
          <cell r="F28">
            <v>67</v>
          </cell>
        </row>
        <row r="29">
          <cell r="A29">
            <v>10137012</v>
          </cell>
          <cell r="C29">
            <v>540</v>
          </cell>
          <cell r="D29">
            <v>151</v>
          </cell>
          <cell r="E29">
            <v>172</v>
          </cell>
          <cell r="F29">
            <v>49</v>
          </cell>
        </row>
        <row r="30">
          <cell r="A30">
            <v>10137128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A31">
            <v>10138405</v>
          </cell>
          <cell r="C31">
            <v>1051</v>
          </cell>
          <cell r="D31">
            <v>477</v>
          </cell>
          <cell r="E31">
            <v>390</v>
          </cell>
          <cell r="F31">
            <v>112</v>
          </cell>
        </row>
        <row r="32">
          <cell r="A32">
            <v>10138416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  <row r="33">
          <cell r="A33">
            <v>10140074</v>
          </cell>
          <cell r="C33">
            <v>109</v>
          </cell>
          <cell r="D33">
            <v>0</v>
          </cell>
          <cell r="E33">
            <v>10</v>
          </cell>
          <cell r="F33">
            <v>0</v>
          </cell>
        </row>
        <row r="34">
          <cell r="A34">
            <v>10145403</v>
          </cell>
          <cell r="C34">
            <v>418</v>
          </cell>
          <cell r="D34">
            <v>183</v>
          </cell>
          <cell r="E34">
            <v>232</v>
          </cell>
          <cell r="F34">
            <v>7</v>
          </cell>
        </row>
        <row r="35">
          <cell r="A35">
            <v>10151035</v>
          </cell>
          <cell r="C35">
            <v>1411</v>
          </cell>
          <cell r="D35">
            <v>457</v>
          </cell>
          <cell r="E35">
            <v>638</v>
          </cell>
          <cell r="F35">
            <v>82</v>
          </cell>
        </row>
        <row r="36">
          <cell r="A36">
            <v>10151037</v>
          </cell>
          <cell r="C36">
            <v>819</v>
          </cell>
          <cell r="D36">
            <v>470</v>
          </cell>
          <cell r="E36">
            <v>221</v>
          </cell>
          <cell r="F36">
            <v>135</v>
          </cell>
        </row>
        <row r="37">
          <cell r="A37">
            <v>10151045</v>
          </cell>
          <cell r="C37">
            <v>1361</v>
          </cell>
          <cell r="D37">
            <v>601</v>
          </cell>
          <cell r="E37">
            <v>684</v>
          </cell>
          <cell r="F37">
            <v>108</v>
          </cell>
        </row>
        <row r="38">
          <cell r="A38">
            <v>10151055</v>
          </cell>
          <cell r="C38">
            <v>717</v>
          </cell>
          <cell r="D38">
            <v>237</v>
          </cell>
          <cell r="E38">
            <v>210</v>
          </cell>
          <cell r="F38">
            <v>86</v>
          </cell>
        </row>
        <row r="39">
          <cell r="A39">
            <v>10151060</v>
          </cell>
          <cell r="C39">
            <v>648</v>
          </cell>
          <cell r="D39">
            <v>272</v>
          </cell>
          <cell r="E39">
            <v>360</v>
          </cell>
          <cell r="F39">
            <v>39</v>
          </cell>
        </row>
        <row r="40">
          <cell r="A40">
            <v>10151067</v>
          </cell>
          <cell r="C40">
            <v>938</v>
          </cell>
          <cell r="D40">
            <v>0</v>
          </cell>
          <cell r="E40">
            <v>275</v>
          </cell>
          <cell r="F40">
            <v>0</v>
          </cell>
        </row>
        <row r="41">
          <cell r="A41">
            <v>10151120</v>
          </cell>
          <cell r="C41">
            <v>3815</v>
          </cell>
          <cell r="D41">
            <v>1419</v>
          </cell>
          <cell r="E41">
            <v>1702</v>
          </cell>
          <cell r="F41">
            <v>240</v>
          </cell>
        </row>
        <row r="42">
          <cell r="A42">
            <v>10151122</v>
          </cell>
          <cell r="C42">
            <v>708</v>
          </cell>
          <cell r="D42">
            <v>150</v>
          </cell>
          <cell r="E42">
            <v>315</v>
          </cell>
          <cell r="F42">
            <v>28</v>
          </cell>
        </row>
        <row r="43">
          <cell r="A43">
            <v>10151071</v>
          </cell>
          <cell r="C43">
            <v>1095</v>
          </cell>
          <cell r="D43">
            <v>425</v>
          </cell>
          <cell r="E43">
            <v>483</v>
          </cell>
          <cell r="F43">
            <v>56</v>
          </cell>
        </row>
        <row r="44">
          <cell r="A44">
            <v>10151100</v>
          </cell>
          <cell r="C44">
            <v>659</v>
          </cell>
          <cell r="D44">
            <v>319</v>
          </cell>
          <cell r="E44">
            <v>258</v>
          </cell>
          <cell r="F44">
            <v>86</v>
          </cell>
        </row>
        <row r="45">
          <cell r="A45">
            <v>10151130</v>
          </cell>
          <cell r="C45">
            <v>913</v>
          </cell>
          <cell r="D45">
            <v>265</v>
          </cell>
          <cell r="E45">
            <v>209</v>
          </cell>
          <cell r="F45">
            <v>118</v>
          </cell>
        </row>
        <row r="46">
          <cell r="A46">
            <v>10153005</v>
          </cell>
          <cell r="C46">
            <v>314</v>
          </cell>
          <cell r="D46">
            <v>143</v>
          </cell>
          <cell r="E46">
            <v>170</v>
          </cell>
          <cell r="F46">
            <v>20</v>
          </cell>
        </row>
        <row r="47">
          <cell r="A47">
            <v>10153025</v>
          </cell>
          <cell r="C47">
            <v>817</v>
          </cell>
          <cell r="D47">
            <v>300</v>
          </cell>
          <cell r="E47">
            <v>426</v>
          </cell>
          <cell r="F47">
            <v>140</v>
          </cell>
        </row>
        <row r="48">
          <cell r="A48">
            <v>10153037</v>
          </cell>
          <cell r="C48">
            <v>302</v>
          </cell>
          <cell r="D48">
            <v>0</v>
          </cell>
          <cell r="E48">
            <v>186</v>
          </cell>
          <cell r="F48">
            <v>0</v>
          </cell>
        </row>
        <row r="49">
          <cell r="A49">
            <v>10153045</v>
          </cell>
          <cell r="C49">
            <v>1347</v>
          </cell>
          <cell r="D49">
            <v>505</v>
          </cell>
          <cell r="E49">
            <v>542</v>
          </cell>
          <cell r="F49">
            <v>77</v>
          </cell>
        </row>
        <row r="50">
          <cell r="A50">
            <v>10153135</v>
          </cell>
          <cell r="C50">
            <v>1009</v>
          </cell>
          <cell r="D50">
            <v>429</v>
          </cell>
          <cell r="E50">
            <v>321</v>
          </cell>
          <cell r="F50">
            <v>155</v>
          </cell>
        </row>
        <row r="51">
          <cell r="A51">
            <v>10160093</v>
          </cell>
          <cell r="C51">
            <v>411</v>
          </cell>
          <cell r="D51">
            <v>163</v>
          </cell>
          <cell r="E51">
            <v>183</v>
          </cell>
          <cell r="F51">
            <v>25</v>
          </cell>
        </row>
        <row r="52">
          <cell r="A52">
            <v>10160160</v>
          </cell>
          <cell r="C52">
            <v>741</v>
          </cell>
          <cell r="D52">
            <v>367</v>
          </cell>
          <cell r="E52">
            <v>490</v>
          </cell>
          <cell r="F52">
            <v>28</v>
          </cell>
        </row>
        <row r="53">
          <cell r="A53">
            <v>10160330</v>
          </cell>
          <cell r="C53">
            <v>785</v>
          </cell>
          <cell r="D53">
            <v>271</v>
          </cell>
          <cell r="E53">
            <v>352</v>
          </cell>
          <cell r="F53">
            <v>57</v>
          </cell>
        </row>
        <row r="54">
          <cell r="A54">
            <v>10160610</v>
          </cell>
          <cell r="C54">
            <v>386</v>
          </cell>
          <cell r="D54">
            <v>137</v>
          </cell>
          <cell r="E54">
            <v>195</v>
          </cell>
          <cell r="F54">
            <v>21</v>
          </cell>
        </row>
        <row r="55">
          <cell r="A55">
            <v>10160871</v>
          </cell>
          <cell r="C55">
            <v>1388</v>
          </cell>
          <cell r="D55">
            <v>595</v>
          </cell>
          <cell r="E55">
            <v>421</v>
          </cell>
          <cell r="F55">
            <v>216</v>
          </cell>
        </row>
        <row r="56">
          <cell r="A56">
            <v>10151038</v>
          </cell>
          <cell r="C56">
            <v>319</v>
          </cell>
          <cell r="D56">
            <v>128</v>
          </cell>
          <cell r="E56">
            <v>184</v>
          </cell>
          <cell r="F56">
            <v>17</v>
          </cell>
        </row>
        <row r="57">
          <cell r="A57">
            <v>10153625</v>
          </cell>
          <cell r="C57">
            <v>1</v>
          </cell>
          <cell r="D57">
            <v>0</v>
          </cell>
          <cell r="E57">
            <v>0</v>
          </cell>
          <cell r="F57">
            <v>0</v>
          </cell>
        </row>
        <row r="58">
          <cell r="A58">
            <v>10153715</v>
          </cell>
          <cell r="C58">
            <v>474</v>
          </cell>
          <cell r="D58">
            <v>221</v>
          </cell>
          <cell r="E58">
            <v>197</v>
          </cell>
          <cell r="F58">
            <v>43</v>
          </cell>
        </row>
        <row r="59">
          <cell r="A59">
            <v>10160121</v>
          </cell>
          <cell r="C59">
            <v>325</v>
          </cell>
          <cell r="D59">
            <v>163</v>
          </cell>
          <cell r="E59">
            <v>193</v>
          </cell>
          <cell r="F59">
            <v>11</v>
          </cell>
        </row>
        <row r="60">
          <cell r="A60">
            <v>10160122</v>
          </cell>
          <cell r="C60">
            <v>354</v>
          </cell>
          <cell r="D60">
            <v>133</v>
          </cell>
          <cell r="E60">
            <v>181</v>
          </cell>
          <cell r="F60">
            <v>21</v>
          </cell>
        </row>
        <row r="61">
          <cell r="A61">
            <v>10160672</v>
          </cell>
          <cell r="C61">
            <v>524</v>
          </cell>
          <cell r="D61">
            <v>170</v>
          </cell>
          <cell r="E61">
            <v>208</v>
          </cell>
          <cell r="F61">
            <v>16</v>
          </cell>
        </row>
        <row r="62">
          <cell r="A62">
            <v>10401004</v>
          </cell>
          <cell r="C62">
            <v>605</v>
          </cell>
          <cell r="D62">
            <v>274</v>
          </cell>
          <cell r="E62">
            <v>343</v>
          </cell>
          <cell r="F62">
            <v>27</v>
          </cell>
        </row>
        <row r="63">
          <cell r="A63">
            <v>10401064</v>
          </cell>
          <cell r="C63">
            <v>1065</v>
          </cell>
          <cell r="D63">
            <v>454</v>
          </cell>
          <cell r="E63">
            <v>602</v>
          </cell>
          <cell r="F63">
            <v>45</v>
          </cell>
        </row>
        <row r="64">
          <cell r="A64">
            <v>10401106</v>
          </cell>
          <cell r="C64">
            <v>670</v>
          </cell>
          <cell r="D64">
            <v>338</v>
          </cell>
          <cell r="E64">
            <v>396</v>
          </cell>
          <cell r="F64">
            <v>41</v>
          </cell>
        </row>
        <row r="65">
          <cell r="A65">
            <v>10402020</v>
          </cell>
          <cell r="C65">
            <v>419</v>
          </cell>
          <cell r="D65">
            <v>192</v>
          </cell>
          <cell r="E65">
            <v>204</v>
          </cell>
          <cell r="F65">
            <v>31</v>
          </cell>
        </row>
        <row r="66">
          <cell r="A66">
            <v>10402052</v>
          </cell>
          <cell r="C66">
            <v>395</v>
          </cell>
          <cell r="D66">
            <v>212</v>
          </cell>
          <cell r="E66">
            <v>237</v>
          </cell>
          <cell r="F66">
            <v>17</v>
          </cell>
        </row>
        <row r="67">
          <cell r="A67">
            <v>10409002</v>
          </cell>
          <cell r="C67">
            <v>506</v>
          </cell>
          <cell r="D67">
            <v>267</v>
          </cell>
          <cell r="E67">
            <v>342</v>
          </cell>
          <cell r="F67">
            <v>26</v>
          </cell>
        </row>
        <row r="68">
          <cell r="A68">
            <v>10416001</v>
          </cell>
          <cell r="C68">
            <v>643</v>
          </cell>
          <cell r="D68">
            <v>329</v>
          </cell>
          <cell r="E68">
            <v>350</v>
          </cell>
          <cell r="F68">
            <v>52</v>
          </cell>
        </row>
        <row r="69">
          <cell r="A69">
            <v>10431002</v>
          </cell>
          <cell r="C69">
            <v>615</v>
          </cell>
          <cell r="D69">
            <v>234</v>
          </cell>
          <cell r="E69">
            <v>360</v>
          </cell>
          <cell r="F69">
            <v>23</v>
          </cell>
        </row>
        <row r="70">
          <cell r="A70">
            <v>10451069</v>
          </cell>
          <cell r="C70">
            <v>996</v>
          </cell>
          <cell r="D70">
            <v>460</v>
          </cell>
          <cell r="E70">
            <v>458</v>
          </cell>
          <cell r="F70">
            <v>109</v>
          </cell>
        </row>
        <row r="71">
          <cell r="A71">
            <v>10452004</v>
          </cell>
          <cell r="C71">
            <v>232</v>
          </cell>
          <cell r="D71">
            <v>112</v>
          </cell>
          <cell r="E71">
            <v>156</v>
          </cell>
          <cell r="F71">
            <v>11</v>
          </cell>
        </row>
        <row r="72">
          <cell r="A72">
            <v>10466004</v>
          </cell>
          <cell r="C72">
            <v>307</v>
          </cell>
          <cell r="D72">
            <v>148</v>
          </cell>
          <cell r="E72">
            <v>186</v>
          </cell>
          <cell r="F72">
            <v>13</v>
          </cell>
        </row>
        <row r="73">
          <cell r="A73">
            <v>10475004</v>
          </cell>
          <cell r="C73">
            <v>1055</v>
          </cell>
          <cell r="D73">
            <v>477</v>
          </cell>
          <cell r="E73">
            <v>520</v>
          </cell>
          <cell r="F73">
            <v>68</v>
          </cell>
        </row>
        <row r="74">
          <cell r="A74">
            <v>10401204</v>
          </cell>
          <cell r="C74">
            <v>263</v>
          </cell>
          <cell r="D74">
            <v>0</v>
          </cell>
          <cell r="E74">
            <v>75</v>
          </cell>
          <cell r="F74">
            <v>0</v>
          </cell>
        </row>
        <row r="75">
          <cell r="A75">
            <v>10409011</v>
          </cell>
          <cell r="C75">
            <v>341</v>
          </cell>
          <cell r="D75">
            <v>138</v>
          </cell>
          <cell r="E75">
            <v>125</v>
          </cell>
          <cell r="F75">
            <v>50</v>
          </cell>
        </row>
        <row r="76">
          <cell r="A76">
            <v>10433072</v>
          </cell>
          <cell r="C76">
            <v>264</v>
          </cell>
          <cell r="D76">
            <v>123</v>
          </cell>
          <cell r="E76">
            <v>31</v>
          </cell>
          <cell r="F76">
            <v>47</v>
          </cell>
        </row>
        <row r="77">
          <cell r="A77">
            <v>10434070</v>
          </cell>
          <cell r="C77">
            <v>616</v>
          </cell>
          <cell r="D77">
            <v>183</v>
          </cell>
          <cell r="E77">
            <v>201</v>
          </cell>
          <cell r="F77">
            <v>0</v>
          </cell>
        </row>
        <row r="78">
          <cell r="A78">
            <v>10438131</v>
          </cell>
          <cell r="C78">
            <v>321</v>
          </cell>
          <cell r="D78">
            <v>61</v>
          </cell>
          <cell r="E78">
            <v>2</v>
          </cell>
          <cell r="F78">
            <v>0</v>
          </cell>
        </row>
        <row r="79">
          <cell r="A79">
            <v>10401096</v>
          </cell>
          <cell r="C79">
            <v>678</v>
          </cell>
          <cell r="D79">
            <v>200</v>
          </cell>
          <cell r="E79">
            <v>294</v>
          </cell>
          <cell r="F79">
            <v>56</v>
          </cell>
        </row>
        <row r="80">
          <cell r="A80">
            <v>10401170</v>
          </cell>
          <cell r="C80">
            <v>1361</v>
          </cell>
          <cell r="D80">
            <v>670</v>
          </cell>
          <cell r="E80">
            <v>819</v>
          </cell>
          <cell r="F80">
            <v>79</v>
          </cell>
        </row>
        <row r="81">
          <cell r="A81">
            <v>10401413</v>
          </cell>
          <cell r="C81">
            <v>826</v>
          </cell>
          <cell r="D81">
            <v>372</v>
          </cell>
          <cell r="E81">
            <v>480</v>
          </cell>
          <cell r="F81">
            <v>46</v>
          </cell>
        </row>
        <row r="82">
          <cell r="A82">
            <v>10401486</v>
          </cell>
          <cell r="C82">
            <v>453</v>
          </cell>
          <cell r="D82">
            <v>179</v>
          </cell>
          <cell r="E82">
            <v>208</v>
          </cell>
          <cell r="F82">
            <v>33</v>
          </cell>
        </row>
        <row r="83">
          <cell r="A83">
            <v>10401730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</row>
        <row r="84">
          <cell r="A84">
            <v>10408003</v>
          </cell>
          <cell r="C84">
            <v>716</v>
          </cell>
          <cell r="D84">
            <v>308</v>
          </cell>
          <cell r="E84">
            <v>374</v>
          </cell>
          <cell r="F84">
            <v>36</v>
          </cell>
        </row>
        <row r="85">
          <cell r="A85">
            <v>10409009</v>
          </cell>
          <cell r="C85">
            <v>308</v>
          </cell>
          <cell r="D85">
            <v>125</v>
          </cell>
          <cell r="E85">
            <v>166</v>
          </cell>
          <cell r="F85">
            <v>10</v>
          </cell>
        </row>
        <row r="86">
          <cell r="A86">
            <v>10410004</v>
          </cell>
          <cell r="C86">
            <v>535</v>
          </cell>
          <cell r="D86">
            <v>208</v>
          </cell>
          <cell r="E86">
            <v>172</v>
          </cell>
          <cell r="F86">
            <v>74</v>
          </cell>
        </row>
        <row r="87">
          <cell r="A87">
            <v>10412010</v>
          </cell>
          <cell r="C87">
            <v>301</v>
          </cell>
          <cell r="D87">
            <v>160</v>
          </cell>
          <cell r="E87">
            <v>162</v>
          </cell>
          <cell r="F87">
            <v>23</v>
          </cell>
        </row>
        <row r="88">
          <cell r="A88">
            <v>10431004</v>
          </cell>
          <cell r="C88">
            <v>480</v>
          </cell>
          <cell r="D88">
            <v>204</v>
          </cell>
          <cell r="E88">
            <v>190</v>
          </cell>
          <cell r="F88">
            <v>46</v>
          </cell>
        </row>
        <row r="89">
          <cell r="A89">
            <v>10432021</v>
          </cell>
          <cell r="C89">
            <v>18</v>
          </cell>
          <cell r="D89">
            <v>2</v>
          </cell>
          <cell r="E89">
            <v>0</v>
          </cell>
          <cell r="F89">
            <v>0</v>
          </cell>
        </row>
        <row r="90">
          <cell r="A90">
            <v>10432022</v>
          </cell>
          <cell r="C90">
            <v>593</v>
          </cell>
          <cell r="D90">
            <v>115</v>
          </cell>
          <cell r="E90">
            <v>212</v>
          </cell>
          <cell r="F90">
            <v>42</v>
          </cell>
        </row>
        <row r="91">
          <cell r="A91">
            <v>10433050</v>
          </cell>
          <cell r="C91">
            <v>446</v>
          </cell>
          <cell r="D91">
            <v>189</v>
          </cell>
          <cell r="E91">
            <v>223</v>
          </cell>
          <cell r="F91">
            <v>32</v>
          </cell>
        </row>
        <row r="92">
          <cell r="A92">
            <v>10435082</v>
          </cell>
          <cell r="C92">
            <v>516</v>
          </cell>
          <cell r="D92">
            <v>242</v>
          </cell>
          <cell r="E92">
            <v>251</v>
          </cell>
          <cell r="F92">
            <v>43</v>
          </cell>
        </row>
        <row r="93">
          <cell r="A93">
            <v>10452016</v>
          </cell>
          <cell r="C93">
            <v>517</v>
          </cell>
          <cell r="D93">
            <v>206</v>
          </cell>
          <cell r="E93">
            <v>205</v>
          </cell>
          <cell r="F93">
            <v>53</v>
          </cell>
        </row>
        <row r="94">
          <cell r="A94">
            <v>10457000</v>
          </cell>
          <cell r="C94">
            <v>382</v>
          </cell>
          <cell r="D94">
            <v>154</v>
          </cell>
          <cell r="E94">
            <v>202</v>
          </cell>
          <cell r="F94">
            <v>16</v>
          </cell>
        </row>
        <row r="95">
          <cell r="A95">
            <v>10401010</v>
          </cell>
          <cell r="C95">
            <v>173</v>
          </cell>
          <cell r="D95">
            <v>39</v>
          </cell>
          <cell r="E95">
            <v>72</v>
          </cell>
          <cell r="F95">
            <v>13</v>
          </cell>
        </row>
        <row r="96">
          <cell r="A96">
            <v>10401377</v>
          </cell>
          <cell r="C96">
            <v>397</v>
          </cell>
          <cell r="D96">
            <v>183</v>
          </cell>
          <cell r="E96">
            <v>214</v>
          </cell>
          <cell r="F96">
            <v>35</v>
          </cell>
        </row>
        <row r="97">
          <cell r="A97">
            <v>10403004</v>
          </cell>
          <cell r="C97">
            <v>6</v>
          </cell>
          <cell r="D97">
            <v>6</v>
          </cell>
          <cell r="E97">
            <v>0</v>
          </cell>
          <cell r="F97">
            <v>6</v>
          </cell>
        </row>
        <row r="98">
          <cell r="A98">
            <v>10403006</v>
          </cell>
          <cell r="C98">
            <v>54</v>
          </cell>
          <cell r="D98">
            <v>0</v>
          </cell>
          <cell r="E98">
            <v>2</v>
          </cell>
          <cell r="F98">
            <v>0</v>
          </cell>
        </row>
        <row r="99">
          <cell r="A99">
            <v>10468014</v>
          </cell>
          <cell r="C99">
            <v>272</v>
          </cell>
          <cell r="D99">
            <v>111</v>
          </cell>
          <cell r="E99">
            <v>77</v>
          </cell>
          <cell r="F99">
            <v>16</v>
          </cell>
        </row>
        <row r="100">
          <cell r="A100">
            <v>10469004</v>
          </cell>
          <cell r="C100">
            <v>832</v>
          </cell>
          <cell r="D100">
            <v>314</v>
          </cell>
          <cell r="E100">
            <v>296</v>
          </cell>
          <cell r="F100">
            <v>83</v>
          </cell>
        </row>
        <row r="101">
          <cell r="A101">
            <v>10471001</v>
          </cell>
          <cell r="C101">
            <v>466</v>
          </cell>
          <cell r="D101">
            <v>165</v>
          </cell>
          <cell r="E101">
            <v>232</v>
          </cell>
          <cell r="F101">
            <v>19</v>
          </cell>
        </row>
        <row r="102">
          <cell r="A102">
            <v>10401185</v>
          </cell>
          <cell r="C102">
            <v>324</v>
          </cell>
          <cell r="D102">
            <v>145</v>
          </cell>
          <cell r="E102">
            <v>159</v>
          </cell>
          <cell r="F102">
            <v>28</v>
          </cell>
        </row>
        <row r="103">
          <cell r="A103">
            <v>10404006</v>
          </cell>
          <cell r="C103">
            <v>288</v>
          </cell>
          <cell r="D103">
            <v>116</v>
          </cell>
          <cell r="E103">
            <v>122</v>
          </cell>
          <cell r="F103">
            <v>28</v>
          </cell>
        </row>
        <row r="104">
          <cell r="A104">
            <v>10412016</v>
          </cell>
          <cell r="C104">
            <v>192</v>
          </cell>
          <cell r="D104">
            <v>68</v>
          </cell>
          <cell r="E104">
            <v>110</v>
          </cell>
          <cell r="F104">
            <v>7</v>
          </cell>
        </row>
        <row r="105">
          <cell r="A105">
            <v>10421020</v>
          </cell>
          <cell r="C105">
            <v>209</v>
          </cell>
          <cell r="D105">
            <v>92</v>
          </cell>
          <cell r="E105">
            <v>57</v>
          </cell>
          <cell r="F105">
            <v>21</v>
          </cell>
        </row>
        <row r="106">
          <cell r="A106">
            <v>10431015</v>
          </cell>
          <cell r="C106">
            <v>16</v>
          </cell>
          <cell r="D106">
            <v>0</v>
          </cell>
          <cell r="E106">
            <v>0</v>
          </cell>
          <cell r="F106">
            <v>0</v>
          </cell>
        </row>
        <row r="107">
          <cell r="A107">
            <v>10451022</v>
          </cell>
          <cell r="C107">
            <v>380</v>
          </cell>
          <cell r="D107">
            <v>168</v>
          </cell>
          <cell r="E107">
            <v>198</v>
          </cell>
          <cell r="F107">
            <v>20</v>
          </cell>
        </row>
        <row r="108">
          <cell r="A108">
            <v>10451070</v>
          </cell>
          <cell r="C108">
            <v>102</v>
          </cell>
          <cell r="D108">
            <v>7</v>
          </cell>
          <cell r="E108">
            <v>8</v>
          </cell>
          <cell r="F108">
            <v>0</v>
          </cell>
        </row>
        <row r="109">
          <cell r="A109">
            <v>10462001</v>
          </cell>
          <cell r="C109">
            <v>1077</v>
          </cell>
          <cell r="D109">
            <v>433</v>
          </cell>
          <cell r="E109">
            <v>408</v>
          </cell>
          <cell r="F109">
            <v>69</v>
          </cell>
        </row>
        <row r="110">
          <cell r="A110">
            <v>10478004</v>
          </cell>
          <cell r="C110">
            <v>56</v>
          </cell>
          <cell r="D110">
            <v>56</v>
          </cell>
          <cell r="E110">
            <v>0</v>
          </cell>
          <cell r="F110">
            <v>56</v>
          </cell>
        </row>
        <row r="111">
          <cell r="A111">
            <v>10479001</v>
          </cell>
          <cell r="C111">
            <v>236</v>
          </cell>
          <cell r="D111">
            <v>0</v>
          </cell>
          <cell r="E111">
            <v>89</v>
          </cell>
          <cell r="F111">
            <v>0</v>
          </cell>
        </row>
        <row r="112">
          <cell r="A112">
            <v>10490001</v>
          </cell>
          <cell r="C112">
            <v>432</v>
          </cell>
          <cell r="D112">
            <v>186</v>
          </cell>
          <cell r="E112">
            <v>183</v>
          </cell>
          <cell r="F112">
            <v>20</v>
          </cell>
        </row>
        <row r="113">
          <cell r="A113">
            <v>10307001</v>
          </cell>
          <cell r="C113">
            <v>1054</v>
          </cell>
          <cell r="D113">
            <v>406</v>
          </cell>
          <cell r="E113">
            <v>404</v>
          </cell>
          <cell r="F113">
            <v>72</v>
          </cell>
        </row>
        <row r="114">
          <cell r="A114">
            <v>10310002</v>
          </cell>
          <cell r="C114">
            <v>638</v>
          </cell>
          <cell r="D114">
            <v>283</v>
          </cell>
          <cell r="E114">
            <v>219</v>
          </cell>
          <cell r="F114">
            <v>78</v>
          </cell>
        </row>
        <row r="115">
          <cell r="A115">
            <v>10314006</v>
          </cell>
          <cell r="C115">
            <v>526</v>
          </cell>
          <cell r="D115">
            <v>244</v>
          </cell>
          <cell r="E115">
            <v>278</v>
          </cell>
          <cell r="F115">
            <v>24</v>
          </cell>
        </row>
        <row r="116">
          <cell r="A116">
            <v>10314007</v>
          </cell>
          <cell r="C116">
            <v>1564</v>
          </cell>
          <cell r="D116">
            <v>895</v>
          </cell>
          <cell r="E116">
            <v>821</v>
          </cell>
          <cell r="F116">
            <v>150</v>
          </cell>
        </row>
        <row r="117">
          <cell r="A117">
            <v>10314013</v>
          </cell>
          <cell r="C117">
            <v>1216</v>
          </cell>
          <cell r="D117">
            <v>500</v>
          </cell>
          <cell r="E117">
            <v>564</v>
          </cell>
          <cell r="F117">
            <v>66</v>
          </cell>
        </row>
        <row r="118">
          <cell r="A118">
            <v>10382001</v>
          </cell>
          <cell r="C118">
            <v>470</v>
          </cell>
          <cell r="D118">
            <v>297</v>
          </cell>
          <cell r="E118">
            <v>305</v>
          </cell>
          <cell r="F118">
            <v>32</v>
          </cell>
        </row>
        <row r="119">
          <cell r="A119">
            <v>10383020</v>
          </cell>
          <cell r="C119">
            <v>679</v>
          </cell>
          <cell r="D119">
            <v>165</v>
          </cell>
          <cell r="E119">
            <v>84</v>
          </cell>
          <cell r="F119">
            <v>64</v>
          </cell>
        </row>
        <row r="120">
          <cell r="A120">
            <v>10392006</v>
          </cell>
          <cell r="C120">
            <v>1300</v>
          </cell>
          <cell r="D120">
            <v>668</v>
          </cell>
          <cell r="E120">
            <v>704</v>
          </cell>
          <cell r="F120">
            <v>109</v>
          </cell>
        </row>
        <row r="121">
          <cell r="A121">
            <v>10392007</v>
          </cell>
          <cell r="C121">
            <v>804</v>
          </cell>
          <cell r="D121">
            <v>301</v>
          </cell>
          <cell r="E121">
            <v>388</v>
          </cell>
          <cell r="F121">
            <v>34</v>
          </cell>
        </row>
        <row r="122">
          <cell r="A122">
            <v>10301044</v>
          </cell>
          <cell r="C122">
            <v>241</v>
          </cell>
          <cell r="D122">
            <v>25</v>
          </cell>
          <cell r="E122">
            <v>160</v>
          </cell>
          <cell r="F122">
            <v>19</v>
          </cell>
        </row>
        <row r="123">
          <cell r="A123">
            <v>10305001</v>
          </cell>
          <cell r="C123">
            <v>597</v>
          </cell>
          <cell r="D123">
            <v>255</v>
          </cell>
          <cell r="E123">
            <v>383</v>
          </cell>
          <cell r="F123">
            <v>25</v>
          </cell>
        </row>
        <row r="124">
          <cell r="A124">
            <v>10362015</v>
          </cell>
          <cell r="C124">
            <v>884</v>
          </cell>
          <cell r="D124">
            <v>191</v>
          </cell>
          <cell r="E124">
            <v>392</v>
          </cell>
          <cell r="F124">
            <v>25</v>
          </cell>
        </row>
        <row r="125">
          <cell r="A125">
            <v>10301007</v>
          </cell>
          <cell r="C125">
            <v>439</v>
          </cell>
          <cell r="D125">
            <v>125</v>
          </cell>
          <cell r="E125">
            <v>13</v>
          </cell>
          <cell r="F125">
            <v>0</v>
          </cell>
        </row>
        <row r="126">
          <cell r="A126">
            <v>10309040</v>
          </cell>
          <cell r="C126">
            <v>384</v>
          </cell>
          <cell r="D126">
            <v>130</v>
          </cell>
          <cell r="E126">
            <v>185</v>
          </cell>
          <cell r="F126">
            <v>20</v>
          </cell>
        </row>
        <row r="127">
          <cell r="A127">
            <v>10314019</v>
          </cell>
          <cell r="C127">
            <v>330</v>
          </cell>
          <cell r="D127">
            <v>117</v>
          </cell>
          <cell r="E127">
            <v>160</v>
          </cell>
          <cell r="F127">
            <v>17</v>
          </cell>
        </row>
        <row r="128">
          <cell r="A128">
            <v>10321550</v>
          </cell>
          <cell r="C128">
            <v>196</v>
          </cell>
          <cell r="D128">
            <v>90</v>
          </cell>
          <cell r="E128">
            <v>18</v>
          </cell>
          <cell r="F128">
            <v>0</v>
          </cell>
        </row>
        <row r="129">
          <cell r="A129">
            <v>10322008</v>
          </cell>
          <cell r="C129">
            <v>43</v>
          </cell>
          <cell r="D129">
            <v>1</v>
          </cell>
          <cell r="E129">
            <v>4</v>
          </cell>
          <cell r="F129">
            <v>0</v>
          </cell>
        </row>
        <row r="130">
          <cell r="A130">
            <v>10327030</v>
          </cell>
          <cell r="C130">
            <v>366</v>
          </cell>
          <cell r="D130">
            <v>230</v>
          </cell>
          <cell r="E130">
            <v>51</v>
          </cell>
          <cell r="F130">
            <v>127</v>
          </cell>
        </row>
        <row r="131">
          <cell r="A131">
            <v>10327040</v>
          </cell>
          <cell r="C131">
            <v>546</v>
          </cell>
          <cell r="D131">
            <v>189</v>
          </cell>
          <cell r="E131">
            <v>260</v>
          </cell>
          <cell r="F131">
            <v>32</v>
          </cell>
        </row>
        <row r="132">
          <cell r="A132">
            <v>10350010</v>
          </cell>
          <cell r="C132">
            <v>1158</v>
          </cell>
          <cell r="D132">
            <v>412</v>
          </cell>
          <cell r="E132">
            <v>415</v>
          </cell>
          <cell r="F132">
            <v>61</v>
          </cell>
        </row>
        <row r="133">
          <cell r="A133">
            <v>10359010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</row>
        <row r="134">
          <cell r="A134">
            <v>10383038</v>
          </cell>
          <cell r="C134">
            <v>3</v>
          </cell>
          <cell r="D134">
            <v>0</v>
          </cell>
          <cell r="E134">
            <v>0</v>
          </cell>
          <cell r="F134">
            <v>0</v>
          </cell>
        </row>
        <row r="135">
          <cell r="A135">
            <v>10384028</v>
          </cell>
          <cell r="C135">
            <v>391</v>
          </cell>
          <cell r="D135">
            <v>144</v>
          </cell>
          <cell r="E135">
            <v>164</v>
          </cell>
          <cell r="F135">
            <v>22</v>
          </cell>
        </row>
        <row r="136">
          <cell r="A136">
            <v>10384031</v>
          </cell>
          <cell r="C136">
            <v>556</v>
          </cell>
          <cell r="D136">
            <v>178</v>
          </cell>
          <cell r="E136">
            <v>242</v>
          </cell>
          <cell r="F136">
            <v>29</v>
          </cell>
        </row>
        <row r="137">
          <cell r="A137">
            <v>10387033</v>
          </cell>
          <cell r="C137">
            <v>659</v>
          </cell>
          <cell r="D137">
            <v>352</v>
          </cell>
          <cell r="E137">
            <v>364</v>
          </cell>
          <cell r="F137">
            <v>28</v>
          </cell>
        </row>
        <row r="138">
          <cell r="A138">
            <v>10302002</v>
          </cell>
          <cell r="C138">
            <v>710</v>
          </cell>
          <cell r="D138">
            <v>242</v>
          </cell>
          <cell r="E138">
            <v>210</v>
          </cell>
          <cell r="F138">
            <v>60</v>
          </cell>
        </row>
        <row r="139">
          <cell r="A139">
            <v>10302056</v>
          </cell>
          <cell r="C139">
            <v>527</v>
          </cell>
          <cell r="D139">
            <v>225</v>
          </cell>
          <cell r="E139">
            <v>266</v>
          </cell>
          <cell r="F139">
            <v>27</v>
          </cell>
        </row>
        <row r="140">
          <cell r="A140">
            <v>10307013</v>
          </cell>
          <cell r="C140">
            <v>330</v>
          </cell>
          <cell r="D140">
            <v>118</v>
          </cell>
          <cell r="E140">
            <v>118</v>
          </cell>
          <cell r="F140">
            <v>33</v>
          </cell>
        </row>
        <row r="141">
          <cell r="A141">
            <v>10350009</v>
          </cell>
          <cell r="C141">
            <v>280</v>
          </cell>
          <cell r="D141">
            <v>138</v>
          </cell>
          <cell r="E141">
            <v>146</v>
          </cell>
          <cell r="F141">
            <v>31</v>
          </cell>
        </row>
        <row r="142">
          <cell r="A142">
            <v>10362009</v>
          </cell>
          <cell r="C142">
            <v>470</v>
          </cell>
          <cell r="D142">
            <v>228</v>
          </cell>
          <cell r="E142">
            <v>230</v>
          </cell>
          <cell r="F142">
            <v>41</v>
          </cell>
        </row>
        <row r="143">
          <cell r="A143">
            <v>10362058</v>
          </cell>
          <cell r="C143">
            <v>184</v>
          </cell>
          <cell r="D143">
            <v>44</v>
          </cell>
          <cell r="E143">
            <v>66</v>
          </cell>
          <cell r="F143">
            <v>8</v>
          </cell>
        </row>
        <row r="144">
          <cell r="A144">
            <v>10370001</v>
          </cell>
          <cell r="C144">
            <v>869</v>
          </cell>
          <cell r="D144">
            <v>384</v>
          </cell>
          <cell r="E144">
            <v>285</v>
          </cell>
          <cell r="F144">
            <v>71</v>
          </cell>
        </row>
        <row r="145">
          <cell r="A145">
            <v>10381021</v>
          </cell>
          <cell r="C145">
            <v>432</v>
          </cell>
          <cell r="D145">
            <v>183</v>
          </cell>
          <cell r="E145">
            <v>169</v>
          </cell>
          <cell r="F145">
            <v>28</v>
          </cell>
        </row>
        <row r="146">
          <cell r="A146">
            <v>10383011</v>
          </cell>
          <cell r="C146">
            <v>477</v>
          </cell>
          <cell r="D146">
            <v>184</v>
          </cell>
          <cell r="E146">
            <v>246</v>
          </cell>
          <cell r="F146">
            <v>26</v>
          </cell>
        </row>
        <row r="147">
          <cell r="A147">
            <v>10383019</v>
          </cell>
          <cell r="C147">
            <v>244</v>
          </cell>
          <cell r="D147">
            <v>129</v>
          </cell>
          <cell r="E147">
            <v>130</v>
          </cell>
          <cell r="F147">
            <v>8</v>
          </cell>
        </row>
        <row r="148">
          <cell r="A148">
            <v>10383033</v>
          </cell>
          <cell r="C148">
            <v>363</v>
          </cell>
          <cell r="D148">
            <v>136</v>
          </cell>
          <cell r="E148">
            <v>161</v>
          </cell>
          <cell r="F148">
            <v>28</v>
          </cell>
        </row>
        <row r="149">
          <cell r="A149">
            <v>10385004</v>
          </cell>
          <cell r="C149">
            <v>388</v>
          </cell>
          <cell r="D149">
            <v>145</v>
          </cell>
          <cell r="E149">
            <v>160</v>
          </cell>
          <cell r="F149">
            <v>25</v>
          </cell>
        </row>
        <row r="150">
          <cell r="A150">
            <v>10385006</v>
          </cell>
          <cell r="C150">
            <v>471</v>
          </cell>
          <cell r="D150">
            <v>209</v>
          </cell>
          <cell r="E150">
            <v>252</v>
          </cell>
          <cell r="F150">
            <v>27</v>
          </cell>
        </row>
        <row r="151">
          <cell r="A151">
            <v>10510154</v>
          </cell>
          <cell r="C151">
            <v>369</v>
          </cell>
          <cell r="D151">
            <v>188</v>
          </cell>
          <cell r="E151">
            <v>195</v>
          </cell>
          <cell r="F151">
            <v>31</v>
          </cell>
        </row>
        <row r="152">
          <cell r="A152">
            <v>10510173</v>
          </cell>
          <cell r="C152">
            <v>1485</v>
          </cell>
          <cell r="D152">
            <v>595</v>
          </cell>
          <cell r="E152">
            <v>548</v>
          </cell>
          <cell r="F152">
            <v>139</v>
          </cell>
        </row>
        <row r="153">
          <cell r="A153">
            <v>10514013</v>
          </cell>
          <cell r="C153">
            <v>394</v>
          </cell>
          <cell r="D153">
            <v>208</v>
          </cell>
          <cell r="E153">
            <v>224</v>
          </cell>
          <cell r="F153">
            <v>37</v>
          </cell>
        </row>
        <row r="154">
          <cell r="A154">
            <v>10517004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</row>
        <row r="155">
          <cell r="A155">
            <v>10533019</v>
          </cell>
          <cell r="C155">
            <v>767</v>
          </cell>
          <cell r="D155">
            <v>287</v>
          </cell>
          <cell r="E155">
            <v>408</v>
          </cell>
          <cell r="F155">
            <v>27</v>
          </cell>
        </row>
        <row r="156">
          <cell r="A156">
            <v>10533025</v>
          </cell>
          <cell r="C156">
            <v>171</v>
          </cell>
          <cell r="D156">
            <v>0</v>
          </cell>
          <cell r="E156">
            <v>41</v>
          </cell>
          <cell r="F156">
            <v>0</v>
          </cell>
        </row>
        <row r="157">
          <cell r="A157">
            <v>10570069</v>
          </cell>
          <cell r="C157">
            <v>564</v>
          </cell>
          <cell r="D157">
            <v>252</v>
          </cell>
          <cell r="E157">
            <v>270</v>
          </cell>
          <cell r="F157">
            <v>105</v>
          </cell>
        </row>
        <row r="158">
          <cell r="A158">
            <v>10576122</v>
          </cell>
          <cell r="C158">
            <v>592</v>
          </cell>
          <cell r="D158">
            <v>332</v>
          </cell>
          <cell r="E158">
            <v>400</v>
          </cell>
          <cell r="F158">
            <v>46</v>
          </cell>
        </row>
        <row r="159">
          <cell r="A159">
            <v>10578154</v>
          </cell>
          <cell r="C159">
            <v>8</v>
          </cell>
          <cell r="D159">
            <v>0</v>
          </cell>
          <cell r="E159">
            <v>2</v>
          </cell>
          <cell r="F159">
            <v>0</v>
          </cell>
        </row>
        <row r="160">
          <cell r="A160">
            <v>10510175</v>
          </cell>
          <cell r="C160">
            <v>219</v>
          </cell>
          <cell r="D160">
            <v>71</v>
          </cell>
          <cell r="E160">
            <v>111</v>
          </cell>
          <cell r="F160">
            <v>13</v>
          </cell>
        </row>
        <row r="161">
          <cell r="A161">
            <v>10510178</v>
          </cell>
          <cell r="C161">
            <v>974</v>
          </cell>
          <cell r="D161">
            <v>419</v>
          </cell>
          <cell r="E161">
            <v>401</v>
          </cell>
          <cell r="F161">
            <v>90</v>
          </cell>
        </row>
        <row r="162">
          <cell r="A162">
            <v>10510174</v>
          </cell>
          <cell r="C162">
            <v>726</v>
          </cell>
          <cell r="D162">
            <v>319</v>
          </cell>
          <cell r="E162">
            <v>281</v>
          </cell>
          <cell r="F162">
            <v>68</v>
          </cell>
        </row>
        <row r="163">
          <cell r="A163">
            <v>10510251</v>
          </cell>
          <cell r="C163">
            <v>951</v>
          </cell>
          <cell r="D163">
            <v>432</v>
          </cell>
          <cell r="E163">
            <v>555</v>
          </cell>
          <cell r="F163">
            <v>54</v>
          </cell>
        </row>
        <row r="164">
          <cell r="A164">
            <v>10510252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</row>
        <row r="165">
          <cell r="A165">
            <v>10510253</v>
          </cell>
          <cell r="C165">
            <v>370</v>
          </cell>
          <cell r="D165">
            <v>135</v>
          </cell>
          <cell r="E165">
            <v>23</v>
          </cell>
          <cell r="F165">
            <v>1</v>
          </cell>
        </row>
        <row r="166">
          <cell r="A166">
            <v>10510297</v>
          </cell>
          <cell r="C166">
            <v>395</v>
          </cell>
          <cell r="D166">
            <v>147</v>
          </cell>
          <cell r="E166">
            <v>204</v>
          </cell>
          <cell r="F166">
            <v>9</v>
          </cell>
        </row>
        <row r="167">
          <cell r="A167">
            <v>10514040</v>
          </cell>
          <cell r="C167">
            <v>234</v>
          </cell>
          <cell r="D167">
            <v>34</v>
          </cell>
          <cell r="E167">
            <v>57</v>
          </cell>
          <cell r="F167">
            <v>0</v>
          </cell>
        </row>
        <row r="168">
          <cell r="A168">
            <v>10526002</v>
          </cell>
          <cell r="C168">
            <v>748</v>
          </cell>
          <cell r="D168">
            <v>330</v>
          </cell>
          <cell r="E168">
            <v>375</v>
          </cell>
          <cell r="F168">
            <v>53</v>
          </cell>
        </row>
        <row r="169">
          <cell r="A169">
            <v>10533003</v>
          </cell>
          <cell r="C169">
            <v>1602</v>
          </cell>
          <cell r="D169">
            <v>720</v>
          </cell>
          <cell r="E169">
            <v>706</v>
          </cell>
          <cell r="F169">
            <v>143</v>
          </cell>
        </row>
        <row r="170">
          <cell r="A170">
            <v>10590002</v>
          </cell>
          <cell r="C170">
            <v>907</v>
          </cell>
          <cell r="D170">
            <v>344</v>
          </cell>
          <cell r="E170">
            <v>467</v>
          </cell>
          <cell r="F170">
            <v>47</v>
          </cell>
        </row>
        <row r="171">
          <cell r="A171">
            <v>10590003</v>
          </cell>
          <cell r="C171">
            <v>1223</v>
          </cell>
          <cell r="D171">
            <v>505</v>
          </cell>
          <cell r="E171">
            <v>584</v>
          </cell>
          <cell r="F171">
            <v>74</v>
          </cell>
        </row>
        <row r="172">
          <cell r="A172">
            <v>10540637</v>
          </cell>
          <cell r="C172">
            <v>441</v>
          </cell>
          <cell r="D172">
            <v>220</v>
          </cell>
          <cell r="E172">
            <v>104</v>
          </cell>
          <cell r="F172">
            <v>107</v>
          </cell>
        </row>
        <row r="173">
          <cell r="A173">
            <v>10547207</v>
          </cell>
          <cell r="C173">
            <v>1247</v>
          </cell>
          <cell r="D173">
            <v>567</v>
          </cell>
          <cell r="E173">
            <v>491</v>
          </cell>
          <cell r="F173">
            <v>116</v>
          </cell>
        </row>
        <row r="174">
          <cell r="A174">
            <v>10555308</v>
          </cell>
          <cell r="C174">
            <v>798</v>
          </cell>
          <cell r="D174">
            <v>327</v>
          </cell>
          <cell r="E174">
            <v>291</v>
          </cell>
          <cell r="F174">
            <v>77</v>
          </cell>
        </row>
        <row r="175">
          <cell r="A175">
            <v>10562508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</row>
        <row r="176">
          <cell r="A176">
            <v>10580003</v>
          </cell>
          <cell r="C176">
            <v>557</v>
          </cell>
          <cell r="D176">
            <v>306</v>
          </cell>
          <cell r="E176">
            <v>371</v>
          </cell>
          <cell r="F176">
            <v>44</v>
          </cell>
        </row>
        <row r="177">
          <cell r="A177">
            <v>10580004</v>
          </cell>
          <cell r="C177">
            <v>567</v>
          </cell>
          <cell r="D177">
            <v>312</v>
          </cell>
          <cell r="E177">
            <v>224</v>
          </cell>
          <cell r="F177">
            <v>66</v>
          </cell>
        </row>
        <row r="178">
          <cell r="A178">
            <v>10580014</v>
          </cell>
          <cell r="C178">
            <v>747</v>
          </cell>
          <cell r="D178">
            <v>339</v>
          </cell>
          <cell r="E178">
            <v>338</v>
          </cell>
          <cell r="F178">
            <v>64</v>
          </cell>
        </row>
        <row r="179">
          <cell r="A179">
            <v>10581066</v>
          </cell>
          <cell r="C179">
            <v>494</v>
          </cell>
          <cell r="D179">
            <v>220</v>
          </cell>
          <cell r="E179">
            <v>247</v>
          </cell>
          <cell r="F179">
            <v>18</v>
          </cell>
        </row>
        <row r="180">
          <cell r="A180">
            <v>10583103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</row>
        <row r="181">
          <cell r="A181">
            <v>10593073</v>
          </cell>
          <cell r="C181">
            <v>615</v>
          </cell>
          <cell r="D181">
            <v>275</v>
          </cell>
          <cell r="E181">
            <v>378</v>
          </cell>
          <cell r="F181">
            <v>22</v>
          </cell>
        </row>
        <row r="182">
          <cell r="A182">
            <v>10510025</v>
          </cell>
          <cell r="C182">
            <v>251</v>
          </cell>
          <cell r="D182">
            <v>62</v>
          </cell>
          <cell r="E182">
            <v>112</v>
          </cell>
          <cell r="F182">
            <v>13</v>
          </cell>
        </row>
        <row r="183">
          <cell r="A183">
            <v>10510090</v>
          </cell>
          <cell r="C183">
            <v>240</v>
          </cell>
          <cell r="D183">
            <v>0</v>
          </cell>
          <cell r="E183">
            <v>140</v>
          </cell>
          <cell r="F183">
            <v>0</v>
          </cell>
        </row>
        <row r="184">
          <cell r="A184">
            <v>10510120</v>
          </cell>
          <cell r="C184">
            <v>180</v>
          </cell>
          <cell r="D184">
            <v>99</v>
          </cell>
          <cell r="E184">
            <v>19</v>
          </cell>
          <cell r="F184">
            <v>62</v>
          </cell>
        </row>
        <row r="185">
          <cell r="A185">
            <v>10561502</v>
          </cell>
          <cell r="C185">
            <v>314</v>
          </cell>
          <cell r="D185">
            <v>57</v>
          </cell>
          <cell r="E185">
            <v>95</v>
          </cell>
          <cell r="F185">
            <v>12</v>
          </cell>
        </row>
        <row r="186">
          <cell r="A186">
            <v>10588171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</row>
        <row r="187">
          <cell r="A187">
            <v>10171087</v>
          </cell>
          <cell r="C187">
            <v>3895</v>
          </cell>
          <cell r="D187">
            <v>1861</v>
          </cell>
          <cell r="E187">
            <v>2550</v>
          </cell>
          <cell r="F187">
            <v>218</v>
          </cell>
        </row>
        <row r="188">
          <cell r="A188">
            <v>10172115</v>
          </cell>
          <cell r="C188">
            <v>1569</v>
          </cell>
          <cell r="D188">
            <v>662</v>
          </cell>
          <cell r="E188">
            <v>472</v>
          </cell>
          <cell r="F188">
            <v>191</v>
          </cell>
        </row>
        <row r="189">
          <cell r="A189">
            <v>10171020</v>
          </cell>
          <cell r="C189">
            <v>484</v>
          </cell>
          <cell r="D189">
            <v>192</v>
          </cell>
          <cell r="E189">
            <v>271</v>
          </cell>
          <cell r="F189">
            <v>35</v>
          </cell>
        </row>
        <row r="190">
          <cell r="A190">
            <v>10171068</v>
          </cell>
          <cell r="C190">
            <v>1346</v>
          </cell>
          <cell r="D190">
            <v>451</v>
          </cell>
          <cell r="E190">
            <v>291</v>
          </cell>
          <cell r="F190">
            <v>211</v>
          </cell>
        </row>
        <row r="191">
          <cell r="A191">
            <v>10172001</v>
          </cell>
          <cell r="C191">
            <v>597</v>
          </cell>
          <cell r="D191">
            <v>235</v>
          </cell>
          <cell r="E191">
            <v>294</v>
          </cell>
          <cell r="F191">
            <v>21</v>
          </cell>
        </row>
        <row r="192">
          <cell r="A192">
            <v>10172011</v>
          </cell>
          <cell r="C192">
            <v>1746</v>
          </cell>
          <cell r="D192">
            <v>738</v>
          </cell>
          <cell r="E192">
            <v>709</v>
          </cell>
          <cell r="F192">
            <v>204</v>
          </cell>
        </row>
        <row r="193">
          <cell r="A193">
            <v>10173012</v>
          </cell>
          <cell r="C193">
            <v>812</v>
          </cell>
          <cell r="D193">
            <v>325</v>
          </cell>
          <cell r="E193">
            <v>339</v>
          </cell>
          <cell r="F193">
            <v>49</v>
          </cell>
        </row>
        <row r="194">
          <cell r="A194">
            <v>10175013</v>
          </cell>
          <cell r="C194">
            <v>589</v>
          </cell>
          <cell r="D194">
            <v>275</v>
          </cell>
          <cell r="E194">
            <v>242</v>
          </cell>
          <cell r="F194">
            <v>56</v>
          </cell>
        </row>
        <row r="195">
          <cell r="A195">
            <v>10175040</v>
          </cell>
          <cell r="C195">
            <v>830</v>
          </cell>
          <cell r="D195">
            <v>478</v>
          </cell>
          <cell r="E195">
            <v>473</v>
          </cell>
          <cell r="F195">
            <v>54</v>
          </cell>
        </row>
        <row r="196">
          <cell r="A196">
            <v>10175088</v>
          </cell>
          <cell r="C196">
            <v>1734</v>
          </cell>
          <cell r="D196">
            <v>717</v>
          </cell>
          <cell r="E196">
            <v>990</v>
          </cell>
          <cell r="F196">
            <v>100</v>
          </cell>
        </row>
        <row r="197">
          <cell r="A197">
            <v>10175111</v>
          </cell>
          <cell r="C197">
            <v>694</v>
          </cell>
          <cell r="D197">
            <v>352</v>
          </cell>
          <cell r="E197">
            <v>324</v>
          </cell>
          <cell r="F197">
            <v>38</v>
          </cell>
        </row>
        <row r="198">
          <cell r="A198">
            <v>10174021</v>
          </cell>
          <cell r="C198">
            <v>2575</v>
          </cell>
          <cell r="D198">
            <v>0</v>
          </cell>
          <cell r="E198">
            <v>1334</v>
          </cell>
          <cell r="F198">
            <v>0</v>
          </cell>
        </row>
        <row r="199">
          <cell r="A199">
            <v>10174051</v>
          </cell>
          <cell r="C199">
            <v>228</v>
          </cell>
          <cell r="D199">
            <v>99</v>
          </cell>
          <cell r="E199">
            <v>144</v>
          </cell>
          <cell r="F199">
            <v>11</v>
          </cell>
        </row>
        <row r="200">
          <cell r="A200">
            <v>10174074</v>
          </cell>
          <cell r="C200">
            <v>1126</v>
          </cell>
          <cell r="D200">
            <v>511</v>
          </cell>
          <cell r="E200">
            <v>480</v>
          </cell>
          <cell r="F200">
            <v>49</v>
          </cell>
        </row>
        <row r="201">
          <cell r="A201">
            <v>10174100</v>
          </cell>
          <cell r="C201">
            <v>167</v>
          </cell>
          <cell r="D201">
            <v>0</v>
          </cell>
          <cell r="E201">
            <v>5</v>
          </cell>
          <cell r="F201">
            <v>0</v>
          </cell>
        </row>
        <row r="202">
          <cell r="A202">
            <v>10174105</v>
          </cell>
          <cell r="C202">
            <v>994</v>
          </cell>
          <cell r="D202">
            <v>570</v>
          </cell>
          <cell r="E202">
            <v>603</v>
          </cell>
          <cell r="F202">
            <v>71</v>
          </cell>
        </row>
        <row r="203">
          <cell r="A203">
            <v>10174118</v>
          </cell>
          <cell r="C203">
            <v>918</v>
          </cell>
          <cell r="D203">
            <v>328</v>
          </cell>
          <cell r="E203">
            <v>273</v>
          </cell>
          <cell r="F203">
            <v>123</v>
          </cell>
        </row>
        <row r="204">
          <cell r="A204">
            <v>10174120</v>
          </cell>
          <cell r="C204">
            <v>269</v>
          </cell>
          <cell r="D204">
            <v>65</v>
          </cell>
          <cell r="E204">
            <v>81</v>
          </cell>
          <cell r="F204">
            <v>14</v>
          </cell>
        </row>
        <row r="205">
          <cell r="A205">
            <v>10174137</v>
          </cell>
          <cell r="C205">
            <v>608</v>
          </cell>
          <cell r="D205">
            <v>250</v>
          </cell>
          <cell r="E205">
            <v>245</v>
          </cell>
          <cell r="F205">
            <v>67</v>
          </cell>
        </row>
        <row r="206">
          <cell r="A206">
            <v>10172016</v>
          </cell>
          <cell r="C206">
            <v>521</v>
          </cell>
          <cell r="D206">
            <v>198</v>
          </cell>
          <cell r="E206">
            <v>217</v>
          </cell>
          <cell r="F206">
            <v>27</v>
          </cell>
        </row>
        <row r="207">
          <cell r="A207">
            <v>10174073</v>
          </cell>
          <cell r="C207">
            <v>422</v>
          </cell>
          <cell r="D207">
            <v>120</v>
          </cell>
          <cell r="E207">
            <v>157</v>
          </cell>
          <cell r="F207">
            <v>17</v>
          </cell>
        </row>
        <row r="208">
          <cell r="A208">
            <v>10174145</v>
          </cell>
          <cell r="C208">
            <v>1273</v>
          </cell>
          <cell r="D208">
            <v>541</v>
          </cell>
          <cell r="E208">
            <v>385</v>
          </cell>
          <cell r="F208">
            <v>128</v>
          </cell>
        </row>
        <row r="209">
          <cell r="A209">
            <v>10175039</v>
          </cell>
          <cell r="C209">
            <v>357</v>
          </cell>
          <cell r="D209">
            <v>154</v>
          </cell>
          <cell r="E209">
            <v>208</v>
          </cell>
          <cell r="F209">
            <v>38</v>
          </cell>
        </row>
        <row r="210">
          <cell r="A210">
            <v>10175046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</row>
        <row r="211">
          <cell r="A211">
            <v>10175063</v>
          </cell>
          <cell r="C211">
            <v>280</v>
          </cell>
          <cell r="D211">
            <v>91</v>
          </cell>
          <cell r="E211">
            <v>119</v>
          </cell>
          <cell r="F211">
            <v>11</v>
          </cell>
        </row>
        <row r="212">
          <cell r="A212">
            <v>10175107</v>
          </cell>
          <cell r="C212">
            <v>11</v>
          </cell>
          <cell r="D212">
            <v>0</v>
          </cell>
          <cell r="E212">
            <v>0</v>
          </cell>
          <cell r="F212">
            <v>0</v>
          </cell>
        </row>
        <row r="213">
          <cell r="A213">
            <v>10175112</v>
          </cell>
          <cell r="C213">
            <v>254</v>
          </cell>
          <cell r="D213">
            <v>0</v>
          </cell>
          <cell r="E213">
            <v>48</v>
          </cell>
          <cell r="F213">
            <v>0</v>
          </cell>
        </row>
        <row r="214">
          <cell r="A214">
            <v>10176036</v>
          </cell>
          <cell r="C214">
            <v>50</v>
          </cell>
          <cell r="D214">
            <v>1</v>
          </cell>
          <cell r="E214">
            <v>8</v>
          </cell>
          <cell r="F214">
            <v>1</v>
          </cell>
        </row>
        <row r="215">
          <cell r="A215">
            <v>10180041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</row>
        <row r="216">
          <cell r="A216">
            <v>10180053</v>
          </cell>
          <cell r="C216">
            <v>1028</v>
          </cell>
          <cell r="D216">
            <v>374</v>
          </cell>
          <cell r="E216">
            <v>486</v>
          </cell>
          <cell r="F216">
            <v>57</v>
          </cell>
        </row>
        <row r="217">
          <cell r="A217">
            <v>10180056</v>
          </cell>
          <cell r="C217">
            <v>496</v>
          </cell>
          <cell r="D217">
            <v>279</v>
          </cell>
          <cell r="E217">
            <v>265</v>
          </cell>
          <cell r="F217">
            <v>44</v>
          </cell>
        </row>
        <row r="218">
          <cell r="A218">
            <v>10180065</v>
          </cell>
          <cell r="C218">
            <v>527</v>
          </cell>
          <cell r="D218">
            <v>293</v>
          </cell>
          <cell r="E218">
            <v>126</v>
          </cell>
          <cell r="F218">
            <v>134</v>
          </cell>
        </row>
        <row r="219">
          <cell r="A219">
            <v>10180311</v>
          </cell>
          <cell r="C219">
            <v>814</v>
          </cell>
          <cell r="D219">
            <v>303</v>
          </cell>
          <cell r="E219">
            <v>352</v>
          </cell>
          <cell r="F219">
            <v>36</v>
          </cell>
        </row>
        <row r="220">
          <cell r="A220">
            <v>10180321</v>
          </cell>
          <cell r="C220">
            <v>325</v>
          </cell>
          <cell r="D220">
            <v>154</v>
          </cell>
          <cell r="E220">
            <v>175</v>
          </cell>
          <cell r="F220">
            <v>38</v>
          </cell>
        </row>
        <row r="221">
          <cell r="A221">
            <v>10180391</v>
          </cell>
          <cell r="C221">
            <v>656</v>
          </cell>
          <cell r="D221">
            <v>361</v>
          </cell>
          <cell r="E221">
            <v>337</v>
          </cell>
          <cell r="F221">
            <v>47</v>
          </cell>
        </row>
        <row r="222">
          <cell r="A222">
            <v>10180668</v>
          </cell>
          <cell r="C222">
            <v>588</v>
          </cell>
          <cell r="D222">
            <v>239</v>
          </cell>
          <cell r="E222">
            <v>171</v>
          </cell>
          <cell r="F222">
            <v>53</v>
          </cell>
        </row>
        <row r="223">
          <cell r="A223">
            <v>10180683</v>
          </cell>
          <cell r="C223">
            <v>471</v>
          </cell>
          <cell r="D223">
            <v>219</v>
          </cell>
          <cell r="E223">
            <v>241</v>
          </cell>
          <cell r="F223">
            <v>16</v>
          </cell>
        </row>
        <row r="224">
          <cell r="A224">
            <v>10180701</v>
          </cell>
          <cell r="C224">
            <v>95</v>
          </cell>
          <cell r="D224">
            <v>30</v>
          </cell>
          <cell r="E224">
            <v>49</v>
          </cell>
          <cell r="F224">
            <v>4</v>
          </cell>
        </row>
        <row r="225">
          <cell r="A225">
            <v>10185009</v>
          </cell>
          <cell r="C225">
            <v>895</v>
          </cell>
          <cell r="D225">
            <v>431</v>
          </cell>
          <cell r="E225">
            <v>491</v>
          </cell>
          <cell r="F225">
            <v>51</v>
          </cell>
        </row>
        <row r="226">
          <cell r="A226">
            <v>10185321</v>
          </cell>
          <cell r="C226">
            <v>1413</v>
          </cell>
          <cell r="D226">
            <v>333</v>
          </cell>
          <cell r="E226">
            <v>623</v>
          </cell>
          <cell r="F226">
            <v>61</v>
          </cell>
        </row>
        <row r="227">
          <cell r="A227">
            <v>10180006</v>
          </cell>
          <cell r="C227">
            <v>312</v>
          </cell>
          <cell r="D227">
            <v>8</v>
          </cell>
          <cell r="E227">
            <v>114</v>
          </cell>
          <cell r="F227">
            <v>1</v>
          </cell>
        </row>
        <row r="228">
          <cell r="A228">
            <v>10180135</v>
          </cell>
          <cell r="C228">
            <v>643</v>
          </cell>
          <cell r="D228">
            <v>170</v>
          </cell>
          <cell r="E228">
            <v>281</v>
          </cell>
          <cell r="F228">
            <v>19</v>
          </cell>
        </row>
        <row r="229">
          <cell r="A229">
            <v>10180410</v>
          </cell>
          <cell r="C229">
            <v>607</v>
          </cell>
          <cell r="D229">
            <v>221</v>
          </cell>
          <cell r="E229">
            <v>323</v>
          </cell>
          <cell r="F229">
            <v>25</v>
          </cell>
        </row>
        <row r="230">
          <cell r="A230">
            <v>10180506</v>
          </cell>
          <cell r="C230">
            <v>935</v>
          </cell>
          <cell r="D230">
            <v>313</v>
          </cell>
          <cell r="E230">
            <v>376</v>
          </cell>
          <cell r="F230">
            <v>63</v>
          </cell>
        </row>
        <row r="231">
          <cell r="A231">
            <v>10180520</v>
          </cell>
          <cell r="C231">
            <v>1446</v>
          </cell>
          <cell r="D231">
            <v>676</v>
          </cell>
          <cell r="E231">
            <v>617</v>
          </cell>
          <cell r="F231">
            <v>173</v>
          </cell>
        </row>
        <row r="232">
          <cell r="A232">
            <v>10180008</v>
          </cell>
          <cell r="C232">
            <v>305</v>
          </cell>
          <cell r="D232">
            <v>136</v>
          </cell>
          <cell r="E232">
            <v>151</v>
          </cell>
          <cell r="F232">
            <v>22</v>
          </cell>
        </row>
        <row r="233">
          <cell r="A233">
            <v>10180044</v>
          </cell>
          <cell r="C233">
            <v>475</v>
          </cell>
          <cell r="D233">
            <v>195</v>
          </cell>
          <cell r="E233">
            <v>197</v>
          </cell>
          <cell r="F233">
            <v>28</v>
          </cell>
        </row>
        <row r="234">
          <cell r="A234">
            <v>10180057</v>
          </cell>
          <cell r="C234">
            <v>444</v>
          </cell>
          <cell r="D234">
            <v>221</v>
          </cell>
          <cell r="E234">
            <v>264</v>
          </cell>
          <cell r="F234">
            <v>14</v>
          </cell>
        </row>
        <row r="235">
          <cell r="A235">
            <v>10180138</v>
          </cell>
          <cell r="C235">
            <v>185</v>
          </cell>
          <cell r="D235">
            <v>0</v>
          </cell>
          <cell r="E235">
            <v>0</v>
          </cell>
          <cell r="F235">
            <v>0</v>
          </cell>
        </row>
        <row r="236">
          <cell r="A236">
            <v>10180160</v>
          </cell>
          <cell r="C236">
            <v>274</v>
          </cell>
          <cell r="D236">
            <v>39</v>
          </cell>
          <cell r="E236">
            <v>75</v>
          </cell>
          <cell r="F236">
            <v>10</v>
          </cell>
        </row>
        <row r="237">
          <cell r="A237">
            <v>10185020</v>
          </cell>
          <cell r="C237">
            <v>314</v>
          </cell>
          <cell r="D237">
            <v>134</v>
          </cell>
          <cell r="E237">
            <v>176</v>
          </cell>
          <cell r="F237">
            <v>6</v>
          </cell>
        </row>
        <row r="238">
          <cell r="A238">
            <v>10185039</v>
          </cell>
          <cell r="C238">
            <v>426</v>
          </cell>
          <cell r="D238">
            <v>189</v>
          </cell>
          <cell r="E238">
            <v>229</v>
          </cell>
          <cell r="F238">
            <v>17</v>
          </cell>
        </row>
        <row r="239">
          <cell r="A239">
            <v>10185266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</row>
        <row r="240">
          <cell r="A240">
            <v>10201148</v>
          </cell>
          <cell r="C240">
            <v>790</v>
          </cell>
          <cell r="D240">
            <v>54</v>
          </cell>
          <cell r="E240">
            <v>197</v>
          </cell>
          <cell r="F240">
            <v>6</v>
          </cell>
        </row>
        <row r="241">
          <cell r="A241">
            <v>10201173</v>
          </cell>
          <cell r="C241">
            <v>1371</v>
          </cell>
          <cell r="D241">
            <v>624</v>
          </cell>
          <cell r="E241">
            <v>708</v>
          </cell>
          <cell r="F241">
            <v>63</v>
          </cell>
        </row>
        <row r="242">
          <cell r="A242">
            <v>10201199</v>
          </cell>
          <cell r="C242">
            <v>391</v>
          </cell>
          <cell r="D242">
            <v>80</v>
          </cell>
          <cell r="E242">
            <v>249</v>
          </cell>
          <cell r="F242">
            <v>5</v>
          </cell>
        </row>
        <row r="243">
          <cell r="A243">
            <v>10211003</v>
          </cell>
          <cell r="C243">
            <v>1508</v>
          </cell>
          <cell r="D243">
            <v>566</v>
          </cell>
          <cell r="E243">
            <v>667</v>
          </cell>
          <cell r="F243">
            <v>86</v>
          </cell>
        </row>
        <row r="244">
          <cell r="A244">
            <v>10212201</v>
          </cell>
          <cell r="C244">
            <v>961</v>
          </cell>
          <cell r="D244">
            <v>405</v>
          </cell>
          <cell r="E244">
            <v>463</v>
          </cell>
          <cell r="F244">
            <v>51</v>
          </cell>
        </row>
        <row r="245">
          <cell r="A245">
            <v>10201019</v>
          </cell>
          <cell r="C245">
            <v>519</v>
          </cell>
          <cell r="D245">
            <v>222</v>
          </cell>
          <cell r="E245">
            <v>231</v>
          </cell>
          <cell r="F245">
            <v>59</v>
          </cell>
        </row>
        <row r="246">
          <cell r="A246">
            <v>10201022</v>
          </cell>
          <cell r="C246">
            <v>484</v>
          </cell>
          <cell r="D246">
            <v>213</v>
          </cell>
          <cell r="E246">
            <v>306</v>
          </cell>
          <cell r="F246">
            <v>18</v>
          </cell>
        </row>
        <row r="247">
          <cell r="A247">
            <v>10201122</v>
          </cell>
          <cell r="C247">
            <v>457</v>
          </cell>
          <cell r="D247">
            <v>160</v>
          </cell>
          <cell r="E247">
            <v>221</v>
          </cell>
          <cell r="F247">
            <v>26</v>
          </cell>
        </row>
        <row r="248">
          <cell r="A248">
            <v>10201200</v>
          </cell>
          <cell r="C248">
            <v>454</v>
          </cell>
          <cell r="D248">
            <v>173</v>
          </cell>
          <cell r="E248">
            <v>178</v>
          </cell>
          <cell r="F248">
            <v>43</v>
          </cell>
        </row>
        <row r="249">
          <cell r="A249">
            <v>10201201</v>
          </cell>
          <cell r="C249">
            <v>866</v>
          </cell>
          <cell r="D249">
            <v>365</v>
          </cell>
          <cell r="E249">
            <v>477</v>
          </cell>
          <cell r="F249">
            <v>44</v>
          </cell>
        </row>
        <row r="250">
          <cell r="A250">
            <v>10201321</v>
          </cell>
          <cell r="C250">
            <v>186</v>
          </cell>
          <cell r="D250">
            <v>0</v>
          </cell>
          <cell r="E250">
            <v>87</v>
          </cell>
          <cell r="F250">
            <v>0</v>
          </cell>
        </row>
        <row r="251">
          <cell r="A251">
            <v>10210104</v>
          </cell>
          <cell r="C251">
            <v>532</v>
          </cell>
          <cell r="D251">
            <v>165</v>
          </cell>
          <cell r="E251">
            <v>238</v>
          </cell>
          <cell r="F251">
            <v>17</v>
          </cell>
        </row>
        <row r="252">
          <cell r="A252">
            <v>10210205</v>
          </cell>
          <cell r="C252">
            <v>946</v>
          </cell>
          <cell r="D252">
            <v>420</v>
          </cell>
          <cell r="E252">
            <v>485</v>
          </cell>
          <cell r="F252">
            <v>32</v>
          </cell>
        </row>
        <row r="253">
          <cell r="A253">
            <v>10210402</v>
          </cell>
          <cell r="C253">
            <v>342</v>
          </cell>
          <cell r="D253">
            <v>22</v>
          </cell>
          <cell r="E253">
            <v>150</v>
          </cell>
          <cell r="F253">
            <v>1</v>
          </cell>
        </row>
        <row r="254">
          <cell r="A254">
            <v>10250012</v>
          </cell>
          <cell r="C254">
            <v>567</v>
          </cell>
          <cell r="D254">
            <v>239</v>
          </cell>
          <cell r="E254">
            <v>377</v>
          </cell>
          <cell r="F254">
            <v>13</v>
          </cell>
        </row>
        <row r="255">
          <cell r="A255">
            <v>10252010</v>
          </cell>
          <cell r="C255">
            <v>2</v>
          </cell>
          <cell r="D255">
            <v>0</v>
          </cell>
          <cell r="E255">
            <v>1</v>
          </cell>
          <cell r="F255">
            <v>0</v>
          </cell>
        </row>
        <row r="256">
          <cell r="A256">
            <v>10201130</v>
          </cell>
          <cell r="C256">
            <v>1178</v>
          </cell>
          <cell r="D256">
            <v>578</v>
          </cell>
          <cell r="E256">
            <v>721</v>
          </cell>
          <cell r="F256">
            <v>43</v>
          </cell>
        </row>
        <row r="257">
          <cell r="A257">
            <v>10250016</v>
          </cell>
          <cell r="C257">
            <v>466</v>
          </cell>
          <cell r="D257">
            <v>183</v>
          </cell>
          <cell r="E257">
            <v>209</v>
          </cell>
          <cell r="F257">
            <v>37</v>
          </cell>
        </row>
        <row r="258">
          <cell r="A258">
            <v>10250054</v>
          </cell>
          <cell r="C258">
            <v>647</v>
          </cell>
          <cell r="D258">
            <v>268</v>
          </cell>
          <cell r="E258">
            <v>383</v>
          </cell>
          <cell r="F258">
            <v>14</v>
          </cell>
        </row>
        <row r="259">
          <cell r="A259">
            <v>10250132</v>
          </cell>
          <cell r="C259">
            <v>968</v>
          </cell>
          <cell r="D259">
            <v>403</v>
          </cell>
          <cell r="E259">
            <v>434</v>
          </cell>
          <cell r="F259">
            <v>68</v>
          </cell>
        </row>
        <row r="260">
          <cell r="A260">
            <v>10260011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</row>
        <row r="261">
          <cell r="A261">
            <v>10262035</v>
          </cell>
          <cell r="C261">
            <v>62</v>
          </cell>
          <cell r="D261">
            <v>0</v>
          </cell>
          <cell r="E261">
            <v>1</v>
          </cell>
          <cell r="F261">
            <v>0</v>
          </cell>
        </row>
        <row r="262">
          <cell r="A262">
            <v>10250046</v>
          </cell>
          <cell r="C262">
            <v>238</v>
          </cell>
          <cell r="D262">
            <v>90</v>
          </cell>
          <cell r="E262">
            <v>122</v>
          </cell>
          <cell r="F262">
            <v>9</v>
          </cell>
        </row>
        <row r="263">
          <cell r="A263">
            <v>10262005</v>
          </cell>
          <cell r="C263">
            <v>291</v>
          </cell>
          <cell r="D263">
            <v>144</v>
          </cell>
          <cell r="E263">
            <v>184</v>
          </cell>
          <cell r="F263">
            <v>7</v>
          </cell>
        </row>
        <row r="264">
          <cell r="A264">
            <v>10262008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</row>
        <row r="265">
          <cell r="A265">
            <v>10263025</v>
          </cell>
          <cell r="C265">
            <v>64</v>
          </cell>
          <cell r="D265">
            <v>20</v>
          </cell>
          <cell r="E265">
            <v>17</v>
          </cell>
          <cell r="F265">
            <v>6</v>
          </cell>
        </row>
        <row r="266">
          <cell r="A266">
            <v>10276002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</row>
        <row r="267">
          <cell r="A267">
            <v>10290027</v>
          </cell>
          <cell r="C267">
            <v>169</v>
          </cell>
          <cell r="D267">
            <v>1</v>
          </cell>
          <cell r="E267">
            <v>45</v>
          </cell>
          <cell r="F267">
            <v>1</v>
          </cell>
        </row>
        <row r="268">
          <cell r="A268">
            <v>10290041</v>
          </cell>
          <cell r="C268">
            <v>1899</v>
          </cell>
          <cell r="D268">
            <v>629</v>
          </cell>
          <cell r="E268">
            <v>278</v>
          </cell>
          <cell r="F268">
            <v>325</v>
          </cell>
        </row>
        <row r="269">
          <cell r="A269">
            <v>10290063</v>
          </cell>
          <cell r="C269">
            <v>7</v>
          </cell>
          <cell r="D269">
            <v>0</v>
          </cell>
          <cell r="E269">
            <v>3</v>
          </cell>
          <cell r="F269">
            <v>0</v>
          </cell>
        </row>
        <row r="270">
          <cell r="A270">
            <v>10330001</v>
          </cell>
          <cell r="C270">
            <v>1772</v>
          </cell>
          <cell r="D270">
            <v>741</v>
          </cell>
          <cell r="E270">
            <v>871</v>
          </cell>
          <cell r="F270">
            <v>89</v>
          </cell>
        </row>
        <row r="271">
          <cell r="A271">
            <v>10334003</v>
          </cell>
          <cell r="C271">
            <v>25</v>
          </cell>
          <cell r="D271">
            <v>0</v>
          </cell>
          <cell r="E271">
            <v>0</v>
          </cell>
          <cell r="F271">
            <v>0</v>
          </cell>
        </row>
        <row r="272">
          <cell r="A272">
            <v>10345001</v>
          </cell>
          <cell r="C272">
            <v>590</v>
          </cell>
          <cell r="D272">
            <v>220</v>
          </cell>
          <cell r="E272">
            <v>212</v>
          </cell>
          <cell r="F272">
            <v>54</v>
          </cell>
        </row>
        <row r="273">
          <cell r="A273">
            <v>10285001</v>
          </cell>
          <cell r="C273">
            <v>270</v>
          </cell>
          <cell r="D273">
            <v>98</v>
          </cell>
          <cell r="E273">
            <v>117</v>
          </cell>
          <cell r="F273">
            <v>14</v>
          </cell>
        </row>
        <row r="274">
          <cell r="A274">
            <v>10290028</v>
          </cell>
          <cell r="C274">
            <v>12</v>
          </cell>
          <cell r="D274">
            <v>5</v>
          </cell>
          <cell r="E274">
            <v>9</v>
          </cell>
          <cell r="F274">
            <v>0</v>
          </cell>
        </row>
        <row r="275">
          <cell r="A275">
            <v>10290120</v>
          </cell>
          <cell r="C275">
            <v>917</v>
          </cell>
          <cell r="D275">
            <v>324</v>
          </cell>
          <cell r="E275">
            <v>332</v>
          </cell>
          <cell r="F275">
            <v>89</v>
          </cell>
        </row>
        <row r="276">
          <cell r="A276">
            <v>10291001</v>
          </cell>
          <cell r="C276">
            <v>728</v>
          </cell>
          <cell r="D276">
            <v>253</v>
          </cell>
          <cell r="E276">
            <v>236</v>
          </cell>
          <cell r="F276">
            <v>64</v>
          </cell>
        </row>
        <row r="277">
          <cell r="A277">
            <v>10292001</v>
          </cell>
          <cell r="C277">
            <v>339</v>
          </cell>
          <cell r="D277">
            <v>155</v>
          </cell>
          <cell r="E277">
            <v>206</v>
          </cell>
          <cell r="F277">
            <v>7</v>
          </cell>
        </row>
        <row r="278">
          <cell r="A278">
            <v>10292008</v>
          </cell>
          <cell r="C278">
            <v>486</v>
          </cell>
          <cell r="D278">
            <v>229</v>
          </cell>
          <cell r="E278">
            <v>348</v>
          </cell>
          <cell r="F278">
            <v>7</v>
          </cell>
        </row>
        <row r="279">
          <cell r="A279">
            <v>10292010</v>
          </cell>
          <cell r="C279">
            <v>320</v>
          </cell>
          <cell r="D279">
            <v>45</v>
          </cell>
          <cell r="E279">
            <v>122</v>
          </cell>
          <cell r="F279">
            <v>12</v>
          </cell>
        </row>
        <row r="280">
          <cell r="A280">
            <v>10294009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</row>
        <row r="281">
          <cell r="A281">
            <v>10271002</v>
          </cell>
          <cell r="C281">
            <v>539</v>
          </cell>
          <cell r="D281">
            <v>225</v>
          </cell>
          <cell r="E281">
            <v>233</v>
          </cell>
          <cell r="F281">
            <v>19</v>
          </cell>
        </row>
        <row r="282">
          <cell r="A282">
            <v>10271212</v>
          </cell>
          <cell r="C282">
            <v>4</v>
          </cell>
          <cell r="D282">
            <v>0</v>
          </cell>
          <cell r="E282">
            <v>0</v>
          </cell>
          <cell r="F282">
            <v>0</v>
          </cell>
        </row>
        <row r="283">
          <cell r="A283">
            <v>10277001</v>
          </cell>
          <cell r="C283">
            <v>531</v>
          </cell>
          <cell r="D283">
            <v>192</v>
          </cell>
          <cell r="E283">
            <v>239</v>
          </cell>
          <cell r="F283">
            <v>19</v>
          </cell>
        </row>
        <row r="284">
          <cell r="A284">
            <v>10291006</v>
          </cell>
          <cell r="C284">
            <v>248</v>
          </cell>
          <cell r="D284">
            <v>116</v>
          </cell>
          <cell r="E284">
            <v>152</v>
          </cell>
          <cell r="F284">
            <v>11</v>
          </cell>
        </row>
        <row r="285">
          <cell r="A285">
            <v>10292016</v>
          </cell>
          <cell r="C285">
            <v>234</v>
          </cell>
          <cell r="D285">
            <v>98</v>
          </cell>
          <cell r="E285">
            <v>140</v>
          </cell>
          <cell r="F285">
            <v>7</v>
          </cell>
        </row>
        <row r="286">
          <cell r="A286">
            <v>10330004</v>
          </cell>
          <cell r="C286">
            <v>313</v>
          </cell>
          <cell r="D286">
            <v>0</v>
          </cell>
          <cell r="E286">
            <v>88</v>
          </cell>
          <cell r="F286">
            <v>0</v>
          </cell>
        </row>
        <row r="287">
          <cell r="A287">
            <v>10332001</v>
          </cell>
          <cell r="C287">
            <v>520</v>
          </cell>
          <cell r="D287">
            <v>212</v>
          </cell>
          <cell r="E287">
            <v>236</v>
          </cell>
          <cell r="F287">
            <v>31</v>
          </cell>
        </row>
        <row r="288">
          <cell r="A288">
            <v>10334002</v>
          </cell>
          <cell r="C288">
            <v>106</v>
          </cell>
          <cell r="D288">
            <v>0</v>
          </cell>
          <cell r="E288">
            <v>30</v>
          </cell>
          <cell r="F288">
            <v>0</v>
          </cell>
        </row>
        <row r="289">
          <cell r="A289">
            <v>10761080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</row>
        <row r="290">
          <cell r="A290">
            <v>10761161</v>
          </cell>
          <cell r="C290">
            <v>437</v>
          </cell>
          <cell r="D290">
            <v>228</v>
          </cell>
          <cell r="E290">
            <v>246</v>
          </cell>
          <cell r="F290">
            <v>35</v>
          </cell>
        </row>
        <row r="291">
          <cell r="A291">
            <v>10761192</v>
          </cell>
          <cell r="C291">
            <v>1415</v>
          </cell>
          <cell r="D291">
            <v>692</v>
          </cell>
          <cell r="E291">
            <v>862</v>
          </cell>
          <cell r="F291">
            <v>74</v>
          </cell>
        </row>
        <row r="292">
          <cell r="A292">
            <v>10761267</v>
          </cell>
          <cell r="C292">
            <v>4244</v>
          </cell>
          <cell r="D292">
            <v>1535</v>
          </cell>
          <cell r="E292">
            <v>1659</v>
          </cell>
          <cell r="F292">
            <v>336</v>
          </cell>
        </row>
        <row r="293">
          <cell r="A293">
            <v>10761347</v>
          </cell>
          <cell r="C293">
            <v>786</v>
          </cell>
          <cell r="D293">
            <v>273</v>
          </cell>
          <cell r="E293">
            <v>348</v>
          </cell>
          <cell r="F293">
            <v>66</v>
          </cell>
        </row>
        <row r="294">
          <cell r="A294">
            <v>10761377</v>
          </cell>
          <cell r="C294">
            <v>407</v>
          </cell>
          <cell r="D294">
            <v>196</v>
          </cell>
          <cell r="E294">
            <v>278</v>
          </cell>
          <cell r="F294">
            <v>11</v>
          </cell>
        </row>
        <row r="295">
          <cell r="A295">
            <v>10761407</v>
          </cell>
          <cell r="C295">
            <v>418</v>
          </cell>
          <cell r="D295">
            <v>126</v>
          </cell>
          <cell r="E295">
            <v>171</v>
          </cell>
          <cell r="F295">
            <v>0</v>
          </cell>
        </row>
        <row r="296">
          <cell r="A296">
            <v>10771097</v>
          </cell>
          <cell r="C296">
            <v>1241</v>
          </cell>
          <cell r="D296">
            <v>537</v>
          </cell>
          <cell r="E296">
            <v>466</v>
          </cell>
          <cell r="F296">
            <v>94</v>
          </cell>
        </row>
        <row r="297">
          <cell r="A297">
            <v>10771176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</row>
        <row r="298">
          <cell r="A298">
            <v>10764191</v>
          </cell>
          <cell r="C298">
            <v>978</v>
          </cell>
          <cell r="D298">
            <v>462</v>
          </cell>
          <cell r="E298">
            <v>532</v>
          </cell>
          <cell r="F298">
            <v>66</v>
          </cell>
        </row>
        <row r="299">
          <cell r="A299">
            <v>10764222</v>
          </cell>
          <cell r="C299">
            <v>642</v>
          </cell>
          <cell r="D299">
            <v>317</v>
          </cell>
          <cell r="E299">
            <v>399</v>
          </cell>
          <cell r="F299">
            <v>40</v>
          </cell>
        </row>
        <row r="300">
          <cell r="A300">
            <v>10764225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</row>
        <row r="301">
          <cell r="A301">
            <v>10764281</v>
          </cell>
          <cell r="C301">
            <v>13</v>
          </cell>
          <cell r="D301">
            <v>1</v>
          </cell>
          <cell r="E301">
            <v>0</v>
          </cell>
          <cell r="F301">
            <v>0</v>
          </cell>
        </row>
        <row r="302">
          <cell r="A302">
            <v>10764310</v>
          </cell>
          <cell r="C302">
            <v>428</v>
          </cell>
          <cell r="D302">
            <v>115</v>
          </cell>
          <cell r="E302">
            <v>113</v>
          </cell>
          <cell r="F302">
            <v>28</v>
          </cell>
        </row>
        <row r="303">
          <cell r="A303">
            <v>10764340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</row>
        <row r="304">
          <cell r="A304">
            <v>10764520</v>
          </cell>
          <cell r="C304">
            <v>742</v>
          </cell>
          <cell r="D304">
            <v>312</v>
          </cell>
          <cell r="E304">
            <v>383</v>
          </cell>
          <cell r="F304">
            <v>37</v>
          </cell>
        </row>
        <row r="305">
          <cell r="A305">
            <v>10764540</v>
          </cell>
          <cell r="C305">
            <v>895</v>
          </cell>
          <cell r="D305">
            <v>318</v>
          </cell>
          <cell r="E305">
            <v>382</v>
          </cell>
          <cell r="F305">
            <v>62</v>
          </cell>
        </row>
        <row r="306">
          <cell r="A306">
            <v>10764665</v>
          </cell>
          <cell r="C306">
            <v>1</v>
          </cell>
          <cell r="D306">
            <v>1</v>
          </cell>
          <cell r="E306">
            <v>0</v>
          </cell>
          <cell r="F306">
            <v>1</v>
          </cell>
        </row>
        <row r="307">
          <cell r="A307">
            <v>10764782</v>
          </cell>
          <cell r="C307">
            <v>342</v>
          </cell>
          <cell r="D307">
            <v>99</v>
          </cell>
          <cell r="E307">
            <v>99</v>
          </cell>
          <cell r="F307">
            <v>27</v>
          </cell>
        </row>
        <row r="308">
          <cell r="A308">
            <v>10783430</v>
          </cell>
          <cell r="C308">
            <v>188</v>
          </cell>
          <cell r="D308">
            <v>26</v>
          </cell>
          <cell r="E308">
            <v>0</v>
          </cell>
          <cell r="F308">
            <v>0</v>
          </cell>
        </row>
        <row r="309">
          <cell r="A309">
            <v>10785432</v>
          </cell>
          <cell r="C309">
            <v>842</v>
          </cell>
          <cell r="D309">
            <v>325</v>
          </cell>
          <cell r="E309">
            <v>439</v>
          </cell>
          <cell r="F309">
            <v>42</v>
          </cell>
        </row>
        <row r="310">
          <cell r="A310">
            <v>10761252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</row>
        <row r="311">
          <cell r="A311">
            <v>10761910</v>
          </cell>
          <cell r="C311">
            <v>475</v>
          </cell>
          <cell r="D311">
            <v>221</v>
          </cell>
          <cell r="E311">
            <v>169</v>
          </cell>
          <cell r="F311">
            <v>26</v>
          </cell>
        </row>
        <row r="312">
          <cell r="A312">
            <v>10767021</v>
          </cell>
          <cell r="C312">
            <v>82</v>
          </cell>
          <cell r="D312">
            <v>0</v>
          </cell>
          <cell r="E312">
            <v>18</v>
          </cell>
          <cell r="F312">
            <v>0</v>
          </cell>
        </row>
        <row r="313">
          <cell r="A313">
            <v>10770040</v>
          </cell>
          <cell r="C313">
            <v>751</v>
          </cell>
          <cell r="D313">
            <v>389</v>
          </cell>
          <cell r="E313">
            <v>478</v>
          </cell>
          <cell r="F313">
            <v>38</v>
          </cell>
        </row>
        <row r="314">
          <cell r="A314">
            <v>10772040</v>
          </cell>
          <cell r="C314">
            <v>1</v>
          </cell>
          <cell r="D314">
            <v>1</v>
          </cell>
          <cell r="E314">
            <v>0</v>
          </cell>
          <cell r="F314">
            <v>1</v>
          </cell>
        </row>
        <row r="315">
          <cell r="A315">
            <v>10772121</v>
          </cell>
          <cell r="C315">
            <v>432</v>
          </cell>
          <cell r="D315">
            <v>196</v>
          </cell>
          <cell r="E315">
            <v>231</v>
          </cell>
          <cell r="F315">
            <v>20</v>
          </cell>
        </row>
        <row r="316">
          <cell r="A316">
            <v>10772861</v>
          </cell>
          <cell r="C316">
            <v>642</v>
          </cell>
          <cell r="D316">
            <v>356</v>
          </cell>
          <cell r="E316">
            <v>352</v>
          </cell>
          <cell r="F316">
            <v>36</v>
          </cell>
        </row>
        <row r="317">
          <cell r="A317">
            <v>10780150</v>
          </cell>
          <cell r="C317">
            <v>1</v>
          </cell>
          <cell r="D317">
            <v>0</v>
          </cell>
          <cell r="E317">
            <v>0</v>
          </cell>
          <cell r="F317">
            <v>0</v>
          </cell>
        </row>
        <row r="318">
          <cell r="A318">
            <v>10703010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</row>
        <row r="319">
          <cell r="A319">
            <v>10707050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</row>
        <row r="320">
          <cell r="A320">
            <v>10739050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</row>
        <row r="321">
          <cell r="A321">
            <v>10741060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</row>
        <row r="322">
          <cell r="A322">
            <v>10751010</v>
          </cell>
          <cell r="C322">
            <v>562</v>
          </cell>
          <cell r="D322">
            <v>194</v>
          </cell>
          <cell r="E322">
            <v>300</v>
          </cell>
          <cell r="F322">
            <v>25</v>
          </cell>
        </row>
        <row r="323">
          <cell r="A323">
            <v>10761253</v>
          </cell>
          <cell r="C323">
            <v>499</v>
          </cell>
          <cell r="D323">
            <v>213</v>
          </cell>
          <cell r="E323">
            <v>290</v>
          </cell>
          <cell r="F323">
            <v>27</v>
          </cell>
        </row>
        <row r="324">
          <cell r="A324">
            <v>10763431</v>
          </cell>
          <cell r="C324">
            <v>204</v>
          </cell>
          <cell r="D324">
            <v>79</v>
          </cell>
          <cell r="E324">
            <v>8</v>
          </cell>
          <cell r="F324">
            <v>70</v>
          </cell>
        </row>
        <row r="325">
          <cell r="A325">
            <v>10763584</v>
          </cell>
          <cell r="C325">
            <v>238</v>
          </cell>
          <cell r="D325">
            <v>51</v>
          </cell>
          <cell r="E325">
            <v>96</v>
          </cell>
          <cell r="F325">
            <v>0</v>
          </cell>
        </row>
        <row r="326">
          <cell r="A326">
            <v>10763744</v>
          </cell>
          <cell r="C326">
            <v>670</v>
          </cell>
          <cell r="D326">
            <v>333</v>
          </cell>
          <cell r="E326">
            <v>377</v>
          </cell>
          <cell r="F326">
            <v>42</v>
          </cell>
        </row>
        <row r="327">
          <cell r="A327">
            <v>10791020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</row>
        <row r="328">
          <cell r="A328">
            <v>10762070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</row>
        <row r="329">
          <cell r="A329">
            <v>10762160</v>
          </cell>
          <cell r="C329">
            <v>427</v>
          </cell>
          <cell r="D329">
            <v>185</v>
          </cell>
          <cell r="E329">
            <v>241</v>
          </cell>
          <cell r="F329">
            <v>10</v>
          </cell>
        </row>
        <row r="330">
          <cell r="A330">
            <v>10762544</v>
          </cell>
          <cell r="C330">
            <v>51</v>
          </cell>
          <cell r="D330">
            <v>0</v>
          </cell>
          <cell r="E330">
            <v>1</v>
          </cell>
          <cell r="F330">
            <v>0</v>
          </cell>
        </row>
        <row r="331">
          <cell r="A331">
            <v>10763029</v>
          </cell>
          <cell r="C331">
            <v>288</v>
          </cell>
          <cell r="D331">
            <v>0</v>
          </cell>
          <cell r="E331">
            <v>80</v>
          </cell>
          <cell r="F331">
            <v>0</v>
          </cell>
        </row>
        <row r="332">
          <cell r="A332">
            <v>10763090</v>
          </cell>
          <cell r="C332">
            <v>583</v>
          </cell>
          <cell r="D332">
            <v>267</v>
          </cell>
          <cell r="E332">
            <v>286</v>
          </cell>
          <cell r="F332">
            <v>43</v>
          </cell>
        </row>
        <row r="333">
          <cell r="A333">
            <v>10763385</v>
          </cell>
          <cell r="C333">
            <v>2</v>
          </cell>
          <cell r="D333">
            <v>0</v>
          </cell>
          <cell r="E333">
            <v>0</v>
          </cell>
          <cell r="F333">
            <v>0</v>
          </cell>
        </row>
        <row r="334">
          <cell r="A334">
            <v>10763607</v>
          </cell>
          <cell r="C334">
            <v>332</v>
          </cell>
          <cell r="D334">
            <v>120</v>
          </cell>
          <cell r="E334">
            <v>159</v>
          </cell>
          <cell r="F334">
            <v>26</v>
          </cell>
        </row>
        <row r="335">
          <cell r="A335">
            <v>10768065</v>
          </cell>
          <cell r="C335">
            <v>128</v>
          </cell>
          <cell r="D335">
            <v>50</v>
          </cell>
          <cell r="E335">
            <v>50</v>
          </cell>
          <cell r="F335">
            <v>7</v>
          </cell>
        </row>
        <row r="336">
          <cell r="A336">
            <v>10776215</v>
          </cell>
          <cell r="C336">
            <v>982</v>
          </cell>
          <cell r="D336">
            <v>444</v>
          </cell>
          <cell r="E336">
            <v>402</v>
          </cell>
          <cell r="F336">
            <v>75</v>
          </cell>
        </row>
        <row r="337">
          <cell r="A337">
            <v>10778095</v>
          </cell>
          <cell r="C337">
            <v>509</v>
          </cell>
          <cell r="D337">
            <v>209</v>
          </cell>
          <cell r="E337">
            <v>228</v>
          </cell>
          <cell r="F337">
            <v>0</v>
          </cell>
        </row>
        <row r="338">
          <cell r="A338">
            <v>10782621</v>
          </cell>
          <cell r="C338">
            <v>398</v>
          </cell>
          <cell r="D338">
            <v>138</v>
          </cell>
          <cell r="E338">
            <v>183</v>
          </cell>
          <cell r="F338">
            <v>0</v>
          </cell>
        </row>
        <row r="339">
          <cell r="A339">
            <v>10761005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</row>
        <row r="340">
          <cell r="A340">
            <v>10761196</v>
          </cell>
          <cell r="C340">
            <v>334</v>
          </cell>
          <cell r="D340">
            <v>211</v>
          </cell>
          <cell r="E340">
            <v>127</v>
          </cell>
          <cell r="F340">
            <v>160</v>
          </cell>
        </row>
        <row r="341">
          <cell r="A341">
            <v>10761198</v>
          </cell>
          <cell r="C341">
            <v>463</v>
          </cell>
          <cell r="D341">
            <v>218</v>
          </cell>
          <cell r="E341">
            <v>257</v>
          </cell>
          <cell r="F341">
            <v>18</v>
          </cell>
        </row>
        <row r="342">
          <cell r="A342">
            <v>10761265</v>
          </cell>
          <cell r="C342">
            <v>673</v>
          </cell>
          <cell r="D342">
            <v>240</v>
          </cell>
          <cell r="E342">
            <v>182</v>
          </cell>
          <cell r="F342">
            <v>75</v>
          </cell>
        </row>
        <row r="343">
          <cell r="A343">
            <v>10761273</v>
          </cell>
          <cell r="C343">
            <v>274</v>
          </cell>
          <cell r="D343">
            <v>108</v>
          </cell>
          <cell r="E343">
            <v>4</v>
          </cell>
          <cell r="F343">
            <v>0</v>
          </cell>
        </row>
        <row r="344">
          <cell r="A344">
            <v>10761442</v>
          </cell>
          <cell r="C344">
            <v>231</v>
          </cell>
          <cell r="D344">
            <v>91</v>
          </cell>
          <cell r="E344">
            <v>133</v>
          </cell>
          <cell r="F344">
            <v>6</v>
          </cell>
        </row>
        <row r="345">
          <cell r="A345">
            <v>10769251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</row>
        <row r="346">
          <cell r="A346">
            <v>10770085</v>
          </cell>
          <cell r="C346">
            <v>1000</v>
          </cell>
          <cell r="D346">
            <v>479</v>
          </cell>
          <cell r="E346">
            <v>465</v>
          </cell>
          <cell r="F346">
            <v>120</v>
          </cell>
        </row>
        <row r="347">
          <cell r="A347">
            <v>10771028</v>
          </cell>
          <cell r="C347">
            <v>358</v>
          </cell>
          <cell r="D347">
            <v>128</v>
          </cell>
          <cell r="E347">
            <v>131</v>
          </cell>
          <cell r="F347">
            <v>33</v>
          </cell>
        </row>
        <row r="348">
          <cell r="A348">
            <v>10771098</v>
          </cell>
          <cell r="C348">
            <v>150</v>
          </cell>
          <cell r="D348">
            <v>74</v>
          </cell>
          <cell r="E348">
            <v>0</v>
          </cell>
          <cell r="F348">
            <v>0</v>
          </cell>
        </row>
        <row r="349">
          <cell r="A349">
            <v>10772020</v>
          </cell>
          <cell r="C349">
            <v>279</v>
          </cell>
          <cell r="D349">
            <v>124</v>
          </cell>
          <cell r="E349">
            <v>177</v>
          </cell>
          <cell r="F349">
            <v>22</v>
          </cell>
        </row>
        <row r="350">
          <cell r="A350">
            <v>10761225</v>
          </cell>
          <cell r="C350">
            <v>230</v>
          </cell>
          <cell r="D350">
            <v>140</v>
          </cell>
          <cell r="E350">
            <v>168</v>
          </cell>
          <cell r="F350">
            <v>7</v>
          </cell>
        </row>
        <row r="351">
          <cell r="A351">
            <v>10762002</v>
          </cell>
          <cell r="C351">
            <v>52</v>
          </cell>
          <cell r="D351">
            <v>0</v>
          </cell>
          <cell r="E351">
            <v>7</v>
          </cell>
          <cell r="F351">
            <v>0</v>
          </cell>
        </row>
        <row r="352">
          <cell r="A352">
            <v>10762146</v>
          </cell>
          <cell r="C352">
            <v>16</v>
          </cell>
          <cell r="D352">
            <v>0</v>
          </cell>
          <cell r="E352">
            <v>0</v>
          </cell>
          <cell r="F352">
            <v>0</v>
          </cell>
        </row>
        <row r="353">
          <cell r="A353">
            <v>10763582</v>
          </cell>
          <cell r="C353">
            <v>315</v>
          </cell>
          <cell r="D353">
            <v>101</v>
          </cell>
          <cell r="E353">
            <v>129</v>
          </cell>
          <cell r="F353">
            <v>21</v>
          </cell>
        </row>
        <row r="354">
          <cell r="A354">
            <v>10764120</v>
          </cell>
          <cell r="C354">
            <v>155</v>
          </cell>
          <cell r="D354">
            <v>13</v>
          </cell>
          <cell r="E354">
            <v>74</v>
          </cell>
          <cell r="F354">
            <v>1</v>
          </cell>
        </row>
        <row r="355">
          <cell r="A355">
            <v>10764860</v>
          </cell>
          <cell r="C355">
            <v>489</v>
          </cell>
          <cell r="D355">
            <v>155</v>
          </cell>
          <cell r="E355">
            <v>213</v>
          </cell>
          <cell r="F355">
            <v>16</v>
          </cell>
        </row>
        <row r="356">
          <cell r="A356">
            <v>10766271</v>
          </cell>
          <cell r="C356">
            <v>382</v>
          </cell>
          <cell r="D356">
            <v>167</v>
          </cell>
          <cell r="E356">
            <v>235</v>
          </cell>
          <cell r="F356">
            <v>12</v>
          </cell>
        </row>
        <row r="357">
          <cell r="A357">
            <v>10769151</v>
          </cell>
          <cell r="C357">
            <v>433</v>
          </cell>
          <cell r="D357">
            <v>181</v>
          </cell>
          <cell r="E357">
            <v>229</v>
          </cell>
          <cell r="F357">
            <v>19</v>
          </cell>
        </row>
        <row r="358">
          <cell r="A358">
            <v>10774161</v>
          </cell>
          <cell r="C358">
            <v>127</v>
          </cell>
          <cell r="D358">
            <v>40</v>
          </cell>
          <cell r="E358">
            <v>22</v>
          </cell>
          <cell r="F358">
            <v>0</v>
          </cell>
        </row>
        <row r="359">
          <cell r="A359">
            <v>10776221</v>
          </cell>
          <cell r="C359">
            <v>234</v>
          </cell>
          <cell r="D359">
            <v>137</v>
          </cell>
          <cell r="E359">
            <v>160</v>
          </cell>
          <cell r="F359">
            <v>5</v>
          </cell>
        </row>
        <row r="360">
          <cell r="A360">
            <v>10780121</v>
          </cell>
          <cell r="C360">
            <v>69</v>
          </cell>
          <cell r="D360">
            <v>22</v>
          </cell>
          <cell r="E360">
            <v>41</v>
          </cell>
          <cell r="F360">
            <v>0</v>
          </cell>
        </row>
        <row r="361">
          <cell r="A361">
            <v>10784251</v>
          </cell>
          <cell r="C361">
            <v>375</v>
          </cell>
          <cell r="D361">
            <v>141</v>
          </cell>
          <cell r="E361">
            <v>187</v>
          </cell>
          <cell r="F361">
            <v>23</v>
          </cell>
        </row>
        <row r="362">
          <cell r="A362">
            <v>11011140</v>
          </cell>
          <cell r="C362">
            <v>1609</v>
          </cell>
          <cell r="D362">
            <v>702</v>
          </cell>
          <cell r="E362">
            <v>751</v>
          </cell>
          <cell r="F362">
            <v>146</v>
          </cell>
        </row>
        <row r="363">
          <cell r="A363">
            <v>11011141</v>
          </cell>
          <cell r="C363">
            <v>592</v>
          </cell>
          <cell r="D363">
            <v>231</v>
          </cell>
          <cell r="E363">
            <v>196</v>
          </cell>
          <cell r="F363">
            <v>67</v>
          </cell>
        </row>
        <row r="364">
          <cell r="A364">
            <v>11021202</v>
          </cell>
          <cell r="C364">
            <v>2541</v>
          </cell>
          <cell r="D364">
            <v>621</v>
          </cell>
          <cell r="E364">
            <v>1061</v>
          </cell>
          <cell r="F364">
            <v>63</v>
          </cell>
        </row>
        <row r="365">
          <cell r="A365">
            <v>11023003</v>
          </cell>
          <cell r="C365">
            <v>2927</v>
          </cell>
          <cell r="D365">
            <v>1210</v>
          </cell>
          <cell r="E365">
            <v>1264</v>
          </cell>
          <cell r="F365">
            <v>269</v>
          </cell>
        </row>
        <row r="366">
          <cell r="A366">
            <v>11023040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</row>
        <row r="367">
          <cell r="A367">
            <v>11031001</v>
          </cell>
          <cell r="C367">
            <v>601</v>
          </cell>
          <cell r="D367">
            <v>247</v>
          </cell>
          <cell r="E367">
            <v>274</v>
          </cell>
          <cell r="F367">
            <v>30</v>
          </cell>
        </row>
        <row r="368">
          <cell r="A368">
            <v>11031053</v>
          </cell>
          <cell r="C368">
            <v>737</v>
          </cell>
          <cell r="D368">
            <v>241</v>
          </cell>
          <cell r="E368">
            <v>263</v>
          </cell>
          <cell r="F368">
            <v>54</v>
          </cell>
        </row>
        <row r="369">
          <cell r="A369">
            <v>11035001</v>
          </cell>
          <cell r="C369">
            <v>699</v>
          </cell>
          <cell r="D369">
            <v>269</v>
          </cell>
          <cell r="E369">
            <v>247</v>
          </cell>
          <cell r="F369">
            <v>74</v>
          </cell>
        </row>
        <row r="370">
          <cell r="A370">
            <v>11035002</v>
          </cell>
          <cell r="C370">
            <v>916</v>
          </cell>
          <cell r="D370">
            <v>304</v>
          </cell>
          <cell r="E370">
            <v>159</v>
          </cell>
          <cell r="F370">
            <v>140</v>
          </cell>
        </row>
        <row r="371">
          <cell r="A371">
            <v>11011002</v>
          </cell>
          <cell r="C371">
            <v>1056</v>
          </cell>
          <cell r="D371">
            <v>411</v>
          </cell>
          <cell r="E371">
            <v>504</v>
          </cell>
          <cell r="F371">
            <v>53</v>
          </cell>
        </row>
        <row r="372">
          <cell r="A372">
            <v>11011018</v>
          </cell>
          <cell r="C372">
            <v>1366</v>
          </cell>
          <cell r="D372">
            <v>705</v>
          </cell>
          <cell r="E372">
            <v>721</v>
          </cell>
          <cell r="F372">
            <v>136</v>
          </cell>
        </row>
        <row r="373">
          <cell r="A373">
            <v>11011023</v>
          </cell>
          <cell r="C373">
            <v>395</v>
          </cell>
          <cell r="D373">
            <v>229</v>
          </cell>
          <cell r="E373">
            <v>283</v>
          </cell>
          <cell r="F373">
            <v>18</v>
          </cell>
        </row>
        <row r="374">
          <cell r="A374">
            <v>11011312</v>
          </cell>
          <cell r="C374">
            <v>1281</v>
          </cell>
          <cell r="D374">
            <v>638</v>
          </cell>
          <cell r="E374">
            <v>732</v>
          </cell>
          <cell r="F374">
            <v>90</v>
          </cell>
        </row>
        <row r="375">
          <cell r="A375">
            <v>11014023</v>
          </cell>
          <cell r="C375">
            <v>561</v>
          </cell>
          <cell r="D375">
            <v>282</v>
          </cell>
          <cell r="E375">
            <v>345</v>
          </cell>
          <cell r="F375">
            <v>31</v>
          </cell>
        </row>
        <row r="376">
          <cell r="A376">
            <v>11036002</v>
          </cell>
          <cell r="C376">
            <v>1108</v>
          </cell>
          <cell r="D376">
            <v>464</v>
          </cell>
          <cell r="E376">
            <v>484</v>
          </cell>
          <cell r="F376">
            <v>63</v>
          </cell>
        </row>
        <row r="377">
          <cell r="A377">
            <v>11036048</v>
          </cell>
          <cell r="C377">
            <v>731</v>
          </cell>
          <cell r="D377">
            <v>337</v>
          </cell>
          <cell r="E377">
            <v>378</v>
          </cell>
          <cell r="F377">
            <v>45</v>
          </cell>
        </row>
        <row r="378">
          <cell r="A378">
            <v>11014006</v>
          </cell>
          <cell r="C378">
            <v>1000</v>
          </cell>
          <cell r="D378">
            <v>355</v>
          </cell>
          <cell r="E378">
            <v>321</v>
          </cell>
          <cell r="F378">
            <v>97</v>
          </cell>
        </row>
        <row r="379">
          <cell r="A379">
            <v>11023007</v>
          </cell>
          <cell r="C379">
            <v>478</v>
          </cell>
          <cell r="D379">
            <v>172</v>
          </cell>
          <cell r="E379">
            <v>160</v>
          </cell>
          <cell r="F379">
            <v>41</v>
          </cell>
        </row>
        <row r="380">
          <cell r="A380">
            <v>11023011</v>
          </cell>
          <cell r="C380">
            <v>714</v>
          </cell>
          <cell r="D380">
            <v>321</v>
          </cell>
          <cell r="E380">
            <v>402</v>
          </cell>
          <cell r="F380">
            <v>31</v>
          </cell>
        </row>
        <row r="381">
          <cell r="A381">
            <v>11023014</v>
          </cell>
          <cell r="C381">
            <v>1005</v>
          </cell>
          <cell r="D381">
            <v>472</v>
          </cell>
          <cell r="E381">
            <v>536</v>
          </cell>
          <cell r="F381">
            <v>63</v>
          </cell>
        </row>
        <row r="382">
          <cell r="A382">
            <v>11024001</v>
          </cell>
          <cell r="C382">
            <v>2</v>
          </cell>
          <cell r="D382">
            <v>1</v>
          </cell>
          <cell r="E382">
            <v>0</v>
          </cell>
          <cell r="F382">
            <v>0</v>
          </cell>
        </row>
        <row r="383">
          <cell r="A383">
            <v>11024006</v>
          </cell>
          <cell r="C383">
            <v>441</v>
          </cell>
          <cell r="D383">
            <v>168</v>
          </cell>
          <cell r="E383">
            <v>233</v>
          </cell>
          <cell r="F383">
            <v>23</v>
          </cell>
        </row>
        <row r="384">
          <cell r="A384">
            <v>11024008</v>
          </cell>
          <cell r="C384">
            <v>35</v>
          </cell>
          <cell r="D384">
            <v>3</v>
          </cell>
          <cell r="E384">
            <v>1</v>
          </cell>
          <cell r="F384">
            <v>3</v>
          </cell>
        </row>
        <row r="385">
          <cell r="A385">
            <v>10961264</v>
          </cell>
          <cell r="C385">
            <v>558</v>
          </cell>
          <cell r="D385">
            <v>294</v>
          </cell>
          <cell r="E385">
            <v>337</v>
          </cell>
          <cell r="F385">
            <v>35</v>
          </cell>
        </row>
        <row r="386">
          <cell r="A386">
            <v>10961265</v>
          </cell>
          <cell r="C386">
            <v>893</v>
          </cell>
          <cell r="D386">
            <v>244</v>
          </cell>
          <cell r="E386">
            <v>300</v>
          </cell>
          <cell r="F386">
            <v>72</v>
          </cell>
        </row>
        <row r="387">
          <cell r="A387">
            <v>10972036</v>
          </cell>
          <cell r="C387">
            <v>1216</v>
          </cell>
          <cell r="D387">
            <v>428</v>
          </cell>
          <cell r="E387">
            <v>604</v>
          </cell>
          <cell r="F387">
            <v>52</v>
          </cell>
        </row>
        <row r="388">
          <cell r="A388">
            <v>11043094</v>
          </cell>
          <cell r="C388">
            <v>2530</v>
          </cell>
          <cell r="D388">
            <v>973</v>
          </cell>
          <cell r="E388">
            <v>1195</v>
          </cell>
          <cell r="F388">
            <v>163</v>
          </cell>
        </row>
        <row r="389">
          <cell r="A389">
            <v>11045005</v>
          </cell>
          <cell r="C389">
            <v>1039</v>
          </cell>
          <cell r="D389">
            <v>519</v>
          </cell>
          <cell r="E389">
            <v>520</v>
          </cell>
          <cell r="F389">
            <v>96</v>
          </cell>
        </row>
        <row r="390">
          <cell r="A390">
            <v>11045025</v>
          </cell>
          <cell r="C390">
            <v>724</v>
          </cell>
          <cell r="D390">
            <v>410</v>
          </cell>
          <cell r="E390">
            <v>480</v>
          </cell>
          <cell r="F390">
            <v>32</v>
          </cell>
        </row>
        <row r="391">
          <cell r="A391">
            <v>11045070</v>
          </cell>
          <cell r="C391">
            <v>380</v>
          </cell>
          <cell r="D391">
            <v>170</v>
          </cell>
          <cell r="E391">
            <v>245</v>
          </cell>
          <cell r="F391">
            <v>11</v>
          </cell>
        </row>
        <row r="392">
          <cell r="A392">
            <v>11046034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</row>
        <row r="393">
          <cell r="A393">
            <v>11046072</v>
          </cell>
          <cell r="C393">
            <v>671</v>
          </cell>
          <cell r="D393">
            <v>222</v>
          </cell>
          <cell r="E393">
            <v>293</v>
          </cell>
          <cell r="F393">
            <v>44</v>
          </cell>
        </row>
        <row r="394">
          <cell r="A394">
            <v>11046096</v>
          </cell>
          <cell r="C394">
            <v>629</v>
          </cell>
          <cell r="D394">
            <v>247</v>
          </cell>
          <cell r="E394">
            <v>318</v>
          </cell>
          <cell r="F394">
            <v>36</v>
          </cell>
        </row>
        <row r="395">
          <cell r="A395">
            <v>11041001</v>
          </cell>
          <cell r="C395">
            <v>4495</v>
          </cell>
          <cell r="D395">
            <v>2060</v>
          </cell>
          <cell r="E395">
            <v>1911</v>
          </cell>
          <cell r="F395">
            <v>587</v>
          </cell>
        </row>
        <row r="396">
          <cell r="A396">
            <v>11041137</v>
          </cell>
          <cell r="C396">
            <v>2596</v>
          </cell>
          <cell r="D396">
            <v>1192</v>
          </cell>
          <cell r="E396">
            <v>1042</v>
          </cell>
          <cell r="F396">
            <v>267</v>
          </cell>
        </row>
        <row r="397">
          <cell r="A397">
            <v>11043012</v>
          </cell>
          <cell r="C397">
            <v>3960</v>
          </cell>
          <cell r="D397">
            <v>1629</v>
          </cell>
          <cell r="E397">
            <v>1566</v>
          </cell>
          <cell r="F397">
            <v>358</v>
          </cell>
        </row>
        <row r="398">
          <cell r="A398">
            <v>11045003</v>
          </cell>
          <cell r="C398">
            <v>417</v>
          </cell>
          <cell r="D398">
            <v>189</v>
          </cell>
          <cell r="E398">
            <v>219</v>
          </cell>
          <cell r="F398">
            <v>20</v>
          </cell>
        </row>
        <row r="399">
          <cell r="A399">
            <v>11045006</v>
          </cell>
          <cell r="C399">
            <v>586</v>
          </cell>
          <cell r="D399">
            <v>237</v>
          </cell>
          <cell r="E399">
            <v>270</v>
          </cell>
          <cell r="F399">
            <v>33</v>
          </cell>
        </row>
        <row r="400">
          <cell r="A400">
            <v>11045009</v>
          </cell>
          <cell r="C400">
            <v>294</v>
          </cell>
          <cell r="D400">
            <v>152</v>
          </cell>
          <cell r="E400">
            <v>160</v>
          </cell>
          <cell r="F400">
            <v>18</v>
          </cell>
        </row>
        <row r="401">
          <cell r="A401">
            <v>11045012</v>
          </cell>
          <cell r="C401">
            <v>1317</v>
          </cell>
          <cell r="D401">
            <v>675</v>
          </cell>
          <cell r="E401">
            <v>747</v>
          </cell>
          <cell r="F401">
            <v>90</v>
          </cell>
        </row>
        <row r="402">
          <cell r="A402">
            <v>11045017</v>
          </cell>
          <cell r="C402">
            <v>319</v>
          </cell>
          <cell r="D402">
            <v>148</v>
          </cell>
          <cell r="E402">
            <v>186</v>
          </cell>
          <cell r="F402">
            <v>15</v>
          </cell>
        </row>
        <row r="403">
          <cell r="A403">
            <v>11046001</v>
          </cell>
          <cell r="C403">
            <v>135</v>
          </cell>
          <cell r="D403">
            <v>0</v>
          </cell>
          <cell r="E403">
            <v>13</v>
          </cell>
          <cell r="F403">
            <v>0</v>
          </cell>
        </row>
        <row r="404">
          <cell r="A404">
            <v>11046002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</row>
        <row r="405">
          <cell r="A405">
            <v>11046014</v>
          </cell>
          <cell r="C405">
            <v>574</v>
          </cell>
          <cell r="D405">
            <v>128</v>
          </cell>
          <cell r="E405">
            <v>189</v>
          </cell>
          <cell r="F405">
            <v>0</v>
          </cell>
        </row>
        <row r="406">
          <cell r="A406">
            <v>11200008</v>
          </cell>
          <cell r="C406">
            <v>471</v>
          </cell>
          <cell r="D406">
            <v>179</v>
          </cell>
          <cell r="E406">
            <v>206</v>
          </cell>
          <cell r="F406">
            <v>74</v>
          </cell>
        </row>
        <row r="407">
          <cell r="A407">
            <v>11227010</v>
          </cell>
          <cell r="C407">
            <v>589</v>
          </cell>
          <cell r="D407">
            <v>323</v>
          </cell>
          <cell r="E407">
            <v>372</v>
          </cell>
          <cell r="F407">
            <v>33</v>
          </cell>
        </row>
        <row r="408">
          <cell r="A408">
            <v>11273680</v>
          </cell>
          <cell r="C408">
            <v>615</v>
          </cell>
          <cell r="D408">
            <v>323</v>
          </cell>
          <cell r="E408">
            <v>328</v>
          </cell>
          <cell r="F408">
            <v>40</v>
          </cell>
        </row>
        <row r="409">
          <cell r="A409">
            <v>11021008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</row>
        <row r="410">
          <cell r="A410">
            <v>11021018</v>
          </cell>
          <cell r="C410">
            <v>310</v>
          </cell>
          <cell r="D410">
            <v>159</v>
          </cell>
          <cell r="E410">
            <v>198</v>
          </cell>
          <cell r="F410">
            <v>8</v>
          </cell>
        </row>
        <row r="411">
          <cell r="A411">
            <v>11021023</v>
          </cell>
          <cell r="C411">
            <v>670</v>
          </cell>
          <cell r="D411">
            <v>295</v>
          </cell>
          <cell r="E411">
            <v>383</v>
          </cell>
          <cell r="F411">
            <v>24</v>
          </cell>
        </row>
        <row r="412">
          <cell r="A412">
            <v>11021216</v>
          </cell>
          <cell r="C412">
            <v>272</v>
          </cell>
          <cell r="D412">
            <v>87</v>
          </cell>
          <cell r="E412">
            <v>41</v>
          </cell>
          <cell r="F412">
            <v>2</v>
          </cell>
        </row>
        <row r="413">
          <cell r="A413">
            <v>11021277</v>
          </cell>
          <cell r="C413">
            <v>772</v>
          </cell>
          <cell r="D413">
            <v>282</v>
          </cell>
          <cell r="E413">
            <v>391</v>
          </cell>
          <cell r="F413">
            <v>51</v>
          </cell>
        </row>
        <row r="414">
          <cell r="A414">
            <v>11033002</v>
          </cell>
          <cell r="C414">
            <v>1122</v>
          </cell>
          <cell r="D414">
            <v>572</v>
          </cell>
          <cell r="E414">
            <v>680</v>
          </cell>
          <cell r="F414">
            <v>69</v>
          </cell>
        </row>
        <row r="415">
          <cell r="A415">
            <v>11033009</v>
          </cell>
          <cell r="C415">
            <v>426</v>
          </cell>
          <cell r="D415">
            <v>179</v>
          </cell>
          <cell r="E415">
            <v>242</v>
          </cell>
          <cell r="F415">
            <v>13</v>
          </cell>
        </row>
        <row r="416">
          <cell r="A416">
            <v>11043080</v>
          </cell>
          <cell r="C416">
            <v>603</v>
          </cell>
          <cell r="D416">
            <v>208</v>
          </cell>
          <cell r="E416">
            <v>329</v>
          </cell>
          <cell r="F416">
            <v>25</v>
          </cell>
        </row>
        <row r="417">
          <cell r="A417">
            <v>11044028</v>
          </cell>
          <cell r="C417">
            <v>342</v>
          </cell>
          <cell r="D417">
            <v>173</v>
          </cell>
          <cell r="E417">
            <v>211</v>
          </cell>
          <cell r="F417">
            <v>0</v>
          </cell>
        </row>
        <row r="418">
          <cell r="A418">
            <v>11044078</v>
          </cell>
          <cell r="C418">
            <v>828</v>
          </cell>
          <cell r="D418">
            <v>325</v>
          </cell>
          <cell r="E418">
            <v>319</v>
          </cell>
          <cell r="F418">
            <v>93</v>
          </cell>
        </row>
        <row r="419">
          <cell r="A419">
            <v>11071040</v>
          </cell>
          <cell r="C419">
            <v>544</v>
          </cell>
          <cell r="D419">
            <v>244</v>
          </cell>
          <cell r="E419">
            <v>278</v>
          </cell>
          <cell r="F419">
            <v>34</v>
          </cell>
        </row>
        <row r="420">
          <cell r="A420">
            <v>11011202</v>
          </cell>
          <cell r="C420">
            <v>330</v>
          </cell>
          <cell r="D420">
            <v>97</v>
          </cell>
          <cell r="E420">
            <v>124</v>
          </cell>
          <cell r="F420">
            <v>17</v>
          </cell>
        </row>
        <row r="421">
          <cell r="A421">
            <v>11011215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</row>
        <row r="422">
          <cell r="A422">
            <v>11016013</v>
          </cell>
          <cell r="C422">
            <v>220</v>
          </cell>
          <cell r="D422">
            <v>81</v>
          </cell>
          <cell r="E422">
            <v>109</v>
          </cell>
          <cell r="F422">
            <v>14</v>
          </cell>
        </row>
        <row r="423">
          <cell r="A423">
            <v>11016014</v>
          </cell>
          <cell r="C423">
            <v>355</v>
          </cell>
          <cell r="D423">
            <v>166</v>
          </cell>
          <cell r="E423">
            <v>192</v>
          </cell>
          <cell r="F423">
            <v>10</v>
          </cell>
        </row>
        <row r="424">
          <cell r="A424">
            <v>11017010</v>
          </cell>
          <cell r="C424">
            <v>269</v>
          </cell>
          <cell r="D424">
            <v>74</v>
          </cell>
          <cell r="E424">
            <v>126</v>
          </cell>
          <cell r="F424">
            <v>11</v>
          </cell>
        </row>
        <row r="425">
          <cell r="A425">
            <v>11021401</v>
          </cell>
          <cell r="C425">
            <v>605</v>
          </cell>
          <cell r="D425">
            <v>255</v>
          </cell>
          <cell r="E425">
            <v>300</v>
          </cell>
          <cell r="F425">
            <v>47</v>
          </cell>
        </row>
        <row r="426">
          <cell r="A426">
            <v>11022019</v>
          </cell>
          <cell r="C426">
            <v>410</v>
          </cell>
          <cell r="D426">
            <v>150</v>
          </cell>
          <cell r="E426">
            <v>202</v>
          </cell>
          <cell r="F426">
            <v>29</v>
          </cell>
        </row>
        <row r="427">
          <cell r="A427">
            <v>11023001</v>
          </cell>
          <cell r="C427">
            <v>253</v>
          </cell>
          <cell r="D427">
            <v>110</v>
          </cell>
          <cell r="E427">
            <v>136</v>
          </cell>
          <cell r="F427">
            <v>13</v>
          </cell>
        </row>
        <row r="428">
          <cell r="A428">
            <v>11031008</v>
          </cell>
          <cell r="C428">
            <v>398</v>
          </cell>
          <cell r="D428">
            <v>158</v>
          </cell>
          <cell r="E428">
            <v>175</v>
          </cell>
          <cell r="F428">
            <v>32</v>
          </cell>
        </row>
        <row r="429">
          <cell r="A429">
            <v>11032003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</row>
        <row r="430">
          <cell r="A430">
            <v>11032005</v>
          </cell>
          <cell r="C430">
            <v>337</v>
          </cell>
          <cell r="D430">
            <v>118</v>
          </cell>
          <cell r="E430">
            <v>161</v>
          </cell>
          <cell r="F430">
            <v>22</v>
          </cell>
        </row>
        <row r="431">
          <cell r="A431">
            <v>11041002</v>
          </cell>
          <cell r="C431">
            <v>242</v>
          </cell>
          <cell r="D431">
            <v>101</v>
          </cell>
          <cell r="E431">
            <v>153</v>
          </cell>
          <cell r="F431">
            <v>15</v>
          </cell>
        </row>
        <row r="432">
          <cell r="A432">
            <v>11041075</v>
          </cell>
          <cell r="C432">
            <v>269</v>
          </cell>
          <cell r="D432">
            <v>143</v>
          </cell>
          <cell r="E432">
            <v>159</v>
          </cell>
          <cell r="F432">
            <v>23</v>
          </cell>
        </row>
        <row r="433">
          <cell r="A433">
            <v>11041145</v>
          </cell>
          <cell r="C433">
            <v>311</v>
          </cell>
          <cell r="D433">
            <v>117</v>
          </cell>
          <cell r="E433">
            <v>191</v>
          </cell>
          <cell r="F433">
            <v>10</v>
          </cell>
        </row>
        <row r="434">
          <cell r="A434">
            <v>11042020</v>
          </cell>
          <cell r="C434">
            <v>400</v>
          </cell>
          <cell r="D434">
            <v>190</v>
          </cell>
          <cell r="E434">
            <v>243</v>
          </cell>
          <cell r="F434">
            <v>30</v>
          </cell>
        </row>
        <row r="435">
          <cell r="A435">
            <v>11043003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</row>
        <row r="436">
          <cell r="A436">
            <v>11043026</v>
          </cell>
          <cell r="C436">
            <v>471</v>
          </cell>
          <cell r="D436">
            <v>207</v>
          </cell>
          <cell r="E436">
            <v>252</v>
          </cell>
          <cell r="F436">
            <v>23</v>
          </cell>
        </row>
        <row r="437">
          <cell r="A437">
            <v>11043133</v>
          </cell>
          <cell r="C437">
            <v>146</v>
          </cell>
          <cell r="D437">
            <v>43</v>
          </cell>
          <cell r="E437">
            <v>0</v>
          </cell>
          <cell r="F437">
            <v>0</v>
          </cell>
        </row>
        <row r="438">
          <cell r="A438">
            <v>11044010</v>
          </cell>
          <cell r="C438">
            <v>389</v>
          </cell>
          <cell r="D438">
            <v>184</v>
          </cell>
          <cell r="E438">
            <v>228</v>
          </cell>
          <cell r="F438">
            <v>17</v>
          </cell>
        </row>
        <row r="439">
          <cell r="A439">
            <v>11044032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</row>
        <row r="440">
          <cell r="A440">
            <v>11051030</v>
          </cell>
          <cell r="C440">
            <v>198</v>
          </cell>
          <cell r="D440">
            <v>0</v>
          </cell>
          <cell r="E440">
            <v>91</v>
          </cell>
          <cell r="F440">
            <v>0</v>
          </cell>
        </row>
        <row r="441">
          <cell r="A441">
            <v>11511254</v>
          </cell>
          <cell r="C441">
            <v>613</v>
          </cell>
          <cell r="D441">
            <v>308</v>
          </cell>
          <cell r="E441">
            <v>300</v>
          </cell>
          <cell r="F441">
            <v>66</v>
          </cell>
        </row>
        <row r="442">
          <cell r="A442">
            <v>11511275</v>
          </cell>
          <cell r="C442">
            <v>1013</v>
          </cell>
          <cell r="D442">
            <v>456</v>
          </cell>
          <cell r="E442">
            <v>542</v>
          </cell>
          <cell r="F442">
            <v>60</v>
          </cell>
        </row>
        <row r="443">
          <cell r="A443">
            <v>11515273</v>
          </cell>
          <cell r="C443">
            <v>788</v>
          </cell>
          <cell r="D443">
            <v>387</v>
          </cell>
          <cell r="E443">
            <v>497</v>
          </cell>
          <cell r="F443">
            <v>57</v>
          </cell>
        </row>
        <row r="444">
          <cell r="A444">
            <v>11515276</v>
          </cell>
          <cell r="C444">
            <v>609</v>
          </cell>
          <cell r="D444">
            <v>317</v>
          </cell>
          <cell r="E444">
            <v>350</v>
          </cell>
          <cell r="F444">
            <v>29</v>
          </cell>
        </row>
        <row r="445">
          <cell r="A445">
            <v>11515278</v>
          </cell>
          <cell r="C445">
            <v>172</v>
          </cell>
          <cell r="D445">
            <v>0</v>
          </cell>
          <cell r="E445">
            <v>66</v>
          </cell>
          <cell r="F445">
            <v>0</v>
          </cell>
        </row>
        <row r="446">
          <cell r="A446">
            <v>11517595</v>
          </cell>
          <cell r="C446">
            <v>513</v>
          </cell>
          <cell r="D446">
            <v>218</v>
          </cell>
          <cell r="E446">
            <v>277</v>
          </cell>
          <cell r="F446">
            <v>37</v>
          </cell>
        </row>
        <row r="447">
          <cell r="A447">
            <v>11521010</v>
          </cell>
          <cell r="C447">
            <v>888</v>
          </cell>
          <cell r="D447">
            <v>387</v>
          </cell>
          <cell r="E447">
            <v>405</v>
          </cell>
          <cell r="F447">
            <v>78</v>
          </cell>
        </row>
        <row r="448">
          <cell r="A448">
            <v>11511187</v>
          </cell>
          <cell r="C448">
            <v>450</v>
          </cell>
          <cell r="D448">
            <v>242</v>
          </cell>
          <cell r="E448">
            <v>284</v>
          </cell>
          <cell r="F448">
            <v>29</v>
          </cell>
        </row>
        <row r="449">
          <cell r="A449">
            <v>11511504</v>
          </cell>
          <cell r="C449">
            <v>937</v>
          </cell>
          <cell r="D449">
            <v>464</v>
          </cell>
          <cell r="E449">
            <v>447</v>
          </cell>
          <cell r="F449">
            <v>83</v>
          </cell>
        </row>
        <row r="450">
          <cell r="A450">
            <v>11512084</v>
          </cell>
          <cell r="C450">
            <v>1427</v>
          </cell>
          <cell r="D450">
            <v>813</v>
          </cell>
          <cell r="E450">
            <v>782</v>
          </cell>
          <cell r="F450">
            <v>106</v>
          </cell>
        </row>
        <row r="451">
          <cell r="A451">
            <v>11517573</v>
          </cell>
          <cell r="C451">
            <v>734</v>
          </cell>
          <cell r="D451">
            <v>333</v>
          </cell>
          <cell r="E451">
            <v>423</v>
          </cell>
          <cell r="F451">
            <v>52</v>
          </cell>
        </row>
        <row r="452">
          <cell r="A452">
            <v>11532396</v>
          </cell>
          <cell r="C452">
            <v>998</v>
          </cell>
          <cell r="D452">
            <v>544</v>
          </cell>
          <cell r="E452">
            <v>649</v>
          </cell>
          <cell r="F452">
            <v>36</v>
          </cell>
        </row>
        <row r="453">
          <cell r="A453">
            <v>11533319</v>
          </cell>
          <cell r="C453">
            <v>503</v>
          </cell>
          <cell r="D453">
            <v>184</v>
          </cell>
          <cell r="E453">
            <v>290</v>
          </cell>
          <cell r="F453">
            <v>15</v>
          </cell>
        </row>
        <row r="454">
          <cell r="A454">
            <v>11533323</v>
          </cell>
          <cell r="C454">
            <v>511</v>
          </cell>
          <cell r="D454">
            <v>241</v>
          </cell>
          <cell r="E454">
            <v>298</v>
          </cell>
          <cell r="F454">
            <v>26</v>
          </cell>
        </row>
        <row r="455">
          <cell r="A455">
            <v>11534385</v>
          </cell>
          <cell r="C455">
            <v>720</v>
          </cell>
          <cell r="D455">
            <v>333</v>
          </cell>
          <cell r="E455">
            <v>371</v>
          </cell>
          <cell r="F455">
            <v>22</v>
          </cell>
        </row>
        <row r="456">
          <cell r="A456">
            <v>11534386</v>
          </cell>
          <cell r="C456">
            <v>680</v>
          </cell>
          <cell r="D456">
            <v>330</v>
          </cell>
          <cell r="E456">
            <v>345</v>
          </cell>
          <cell r="F456">
            <v>71</v>
          </cell>
        </row>
        <row r="457">
          <cell r="A457">
            <v>11535414</v>
          </cell>
          <cell r="C457">
            <v>1814</v>
          </cell>
          <cell r="D457">
            <v>894</v>
          </cell>
          <cell r="E457">
            <v>1028</v>
          </cell>
          <cell r="F457">
            <v>97</v>
          </cell>
        </row>
        <row r="458">
          <cell r="A458">
            <v>11562847</v>
          </cell>
          <cell r="C458">
            <v>448</v>
          </cell>
          <cell r="D458">
            <v>246</v>
          </cell>
          <cell r="E458">
            <v>306</v>
          </cell>
          <cell r="F458">
            <v>25</v>
          </cell>
        </row>
        <row r="459">
          <cell r="A459">
            <v>11512777</v>
          </cell>
          <cell r="C459">
            <v>535</v>
          </cell>
          <cell r="D459">
            <v>262</v>
          </cell>
          <cell r="E459">
            <v>345</v>
          </cell>
          <cell r="F459">
            <v>25</v>
          </cell>
        </row>
        <row r="460">
          <cell r="A460">
            <v>11512789</v>
          </cell>
          <cell r="C460">
            <v>527</v>
          </cell>
          <cell r="D460">
            <v>200</v>
          </cell>
          <cell r="E460">
            <v>330</v>
          </cell>
          <cell r="F460">
            <v>14</v>
          </cell>
        </row>
        <row r="461">
          <cell r="A461">
            <v>11531019</v>
          </cell>
          <cell r="C461">
            <v>1941</v>
          </cell>
          <cell r="D461">
            <v>925</v>
          </cell>
          <cell r="E461">
            <v>808</v>
          </cell>
          <cell r="F461">
            <v>223</v>
          </cell>
        </row>
        <row r="462">
          <cell r="A462">
            <v>11531289</v>
          </cell>
          <cell r="C462">
            <v>672</v>
          </cell>
          <cell r="D462">
            <v>240</v>
          </cell>
          <cell r="E462">
            <v>303</v>
          </cell>
          <cell r="F462">
            <v>38</v>
          </cell>
        </row>
        <row r="463">
          <cell r="A463">
            <v>11531378</v>
          </cell>
          <cell r="C463">
            <v>577</v>
          </cell>
          <cell r="D463">
            <v>237</v>
          </cell>
          <cell r="E463">
            <v>290</v>
          </cell>
          <cell r="F463">
            <v>24</v>
          </cell>
        </row>
        <row r="464">
          <cell r="A464">
            <v>11531850</v>
          </cell>
          <cell r="C464">
            <v>215</v>
          </cell>
          <cell r="D464">
            <v>114</v>
          </cell>
          <cell r="E464">
            <v>72</v>
          </cell>
          <cell r="F464">
            <v>0</v>
          </cell>
        </row>
        <row r="465">
          <cell r="A465">
            <v>11534383</v>
          </cell>
          <cell r="C465">
            <v>606</v>
          </cell>
          <cell r="D465">
            <v>369</v>
          </cell>
          <cell r="E465">
            <v>433</v>
          </cell>
          <cell r="F465">
            <v>16</v>
          </cell>
        </row>
        <row r="466">
          <cell r="A466">
            <v>11535409</v>
          </cell>
          <cell r="C466">
            <v>235</v>
          </cell>
          <cell r="D466">
            <v>149</v>
          </cell>
          <cell r="E466">
            <v>193</v>
          </cell>
          <cell r="F466">
            <v>7</v>
          </cell>
        </row>
        <row r="467">
          <cell r="A467">
            <v>11517630</v>
          </cell>
          <cell r="C467">
            <v>460</v>
          </cell>
          <cell r="D467">
            <v>374</v>
          </cell>
          <cell r="E467">
            <v>426</v>
          </cell>
          <cell r="F467">
            <v>0</v>
          </cell>
        </row>
        <row r="468">
          <cell r="A468">
            <v>11517638</v>
          </cell>
          <cell r="C468">
            <v>296</v>
          </cell>
          <cell r="D468">
            <v>149</v>
          </cell>
          <cell r="E468">
            <v>213</v>
          </cell>
          <cell r="F468">
            <v>13</v>
          </cell>
        </row>
        <row r="469">
          <cell r="A469">
            <v>11561705</v>
          </cell>
          <cell r="C469">
            <v>386</v>
          </cell>
          <cell r="D469">
            <v>191</v>
          </cell>
          <cell r="E469">
            <v>223</v>
          </cell>
          <cell r="F469">
            <v>28</v>
          </cell>
        </row>
        <row r="470">
          <cell r="A470">
            <v>11561748</v>
          </cell>
          <cell r="C470">
            <v>493</v>
          </cell>
          <cell r="D470">
            <v>188</v>
          </cell>
          <cell r="E470">
            <v>272</v>
          </cell>
          <cell r="F470">
            <v>0</v>
          </cell>
        </row>
        <row r="471">
          <cell r="A471">
            <v>11566810</v>
          </cell>
          <cell r="C471">
            <v>294</v>
          </cell>
          <cell r="D471">
            <v>141</v>
          </cell>
          <cell r="E471">
            <v>181</v>
          </cell>
          <cell r="F471">
            <v>19</v>
          </cell>
        </row>
        <row r="472">
          <cell r="A472">
            <v>11566829</v>
          </cell>
          <cell r="C472">
            <v>423</v>
          </cell>
          <cell r="D472">
            <v>250</v>
          </cell>
          <cell r="E472">
            <v>279</v>
          </cell>
          <cell r="F472">
            <v>12</v>
          </cell>
        </row>
        <row r="473">
          <cell r="A473">
            <v>11566835</v>
          </cell>
          <cell r="C473">
            <v>844</v>
          </cell>
          <cell r="D473">
            <v>341</v>
          </cell>
          <cell r="E473">
            <v>362</v>
          </cell>
          <cell r="F473">
            <v>68</v>
          </cell>
        </row>
        <row r="474">
          <cell r="A474">
            <v>11567720</v>
          </cell>
          <cell r="C474">
            <v>493</v>
          </cell>
          <cell r="D474">
            <v>253</v>
          </cell>
          <cell r="E474">
            <v>305</v>
          </cell>
          <cell r="F474">
            <v>21</v>
          </cell>
        </row>
        <row r="475">
          <cell r="A475">
            <v>11511720</v>
          </cell>
          <cell r="C475">
            <v>1171</v>
          </cell>
          <cell r="D475">
            <v>544</v>
          </cell>
          <cell r="E475">
            <v>498</v>
          </cell>
          <cell r="F475">
            <v>136</v>
          </cell>
        </row>
        <row r="476">
          <cell r="A476">
            <v>11511741</v>
          </cell>
          <cell r="C476">
            <v>2806</v>
          </cell>
          <cell r="D476">
            <v>1499</v>
          </cell>
          <cell r="E476">
            <v>1812</v>
          </cell>
          <cell r="F476">
            <v>141</v>
          </cell>
        </row>
        <row r="477">
          <cell r="A477">
            <v>11511742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</row>
        <row r="478">
          <cell r="A478">
            <v>11511829</v>
          </cell>
          <cell r="C478">
            <v>464</v>
          </cell>
          <cell r="D478">
            <v>227</v>
          </cell>
          <cell r="E478">
            <v>193</v>
          </cell>
          <cell r="F478">
            <v>88</v>
          </cell>
        </row>
        <row r="479">
          <cell r="A479">
            <v>11511843</v>
          </cell>
          <cell r="C479">
            <v>374</v>
          </cell>
          <cell r="D479">
            <v>170</v>
          </cell>
          <cell r="E479">
            <v>217</v>
          </cell>
          <cell r="F479">
            <v>23</v>
          </cell>
        </row>
        <row r="480">
          <cell r="A480">
            <v>11514152</v>
          </cell>
          <cell r="C480">
            <v>437</v>
          </cell>
          <cell r="D480">
            <v>174</v>
          </cell>
          <cell r="E480">
            <v>251</v>
          </cell>
          <cell r="F480">
            <v>15</v>
          </cell>
        </row>
        <row r="481">
          <cell r="A481">
            <v>11517650</v>
          </cell>
          <cell r="C481">
            <v>563</v>
          </cell>
          <cell r="D481">
            <v>267</v>
          </cell>
          <cell r="E481">
            <v>335</v>
          </cell>
          <cell r="F481">
            <v>13</v>
          </cell>
        </row>
        <row r="482">
          <cell r="A482">
            <v>11521003</v>
          </cell>
          <cell r="C482">
            <v>247</v>
          </cell>
          <cell r="D482">
            <v>1</v>
          </cell>
          <cell r="E482">
            <v>89</v>
          </cell>
          <cell r="F482">
            <v>0</v>
          </cell>
        </row>
        <row r="483">
          <cell r="A483">
            <v>11521008</v>
          </cell>
          <cell r="C483">
            <v>347</v>
          </cell>
          <cell r="D483">
            <v>144</v>
          </cell>
          <cell r="E483">
            <v>218</v>
          </cell>
          <cell r="F483">
            <v>22</v>
          </cell>
        </row>
        <row r="484">
          <cell r="A484">
            <v>11522063</v>
          </cell>
          <cell r="C484">
            <v>355</v>
          </cell>
          <cell r="D484">
            <v>153</v>
          </cell>
          <cell r="E484">
            <v>185</v>
          </cell>
          <cell r="F484">
            <v>12</v>
          </cell>
        </row>
        <row r="485">
          <cell r="A485">
            <v>11522891</v>
          </cell>
          <cell r="C485">
            <v>543</v>
          </cell>
          <cell r="D485">
            <v>265</v>
          </cell>
          <cell r="E485">
            <v>242</v>
          </cell>
          <cell r="F485">
            <v>37</v>
          </cell>
        </row>
        <row r="486">
          <cell r="A486">
            <v>11533322</v>
          </cell>
          <cell r="C486">
            <v>406</v>
          </cell>
          <cell r="D486">
            <v>136</v>
          </cell>
          <cell r="E486">
            <v>154</v>
          </cell>
          <cell r="F486">
            <v>17</v>
          </cell>
        </row>
        <row r="487">
          <cell r="A487">
            <v>11534374</v>
          </cell>
          <cell r="C487">
            <v>487</v>
          </cell>
          <cell r="D487">
            <v>225</v>
          </cell>
          <cell r="E487">
            <v>320</v>
          </cell>
          <cell r="F487">
            <v>15</v>
          </cell>
        </row>
        <row r="488">
          <cell r="A488">
            <v>11511272</v>
          </cell>
          <cell r="C488">
            <v>205</v>
          </cell>
          <cell r="D488">
            <v>87</v>
          </cell>
          <cell r="E488">
            <v>127</v>
          </cell>
          <cell r="F488">
            <v>7</v>
          </cell>
        </row>
        <row r="489">
          <cell r="A489">
            <v>11511336</v>
          </cell>
          <cell r="C489">
            <v>238</v>
          </cell>
          <cell r="D489">
            <v>80</v>
          </cell>
          <cell r="E489">
            <v>131</v>
          </cell>
          <cell r="F489">
            <v>5</v>
          </cell>
        </row>
        <row r="490">
          <cell r="A490">
            <v>11511873</v>
          </cell>
          <cell r="C490">
            <v>228</v>
          </cell>
          <cell r="D490">
            <v>112</v>
          </cell>
          <cell r="E490">
            <v>119</v>
          </cell>
          <cell r="F490">
            <v>18</v>
          </cell>
        </row>
        <row r="491">
          <cell r="A491">
            <v>11512074</v>
          </cell>
          <cell r="C491">
            <v>274</v>
          </cell>
          <cell r="D491">
            <v>118</v>
          </cell>
          <cell r="E491">
            <v>140</v>
          </cell>
          <cell r="F491">
            <v>5</v>
          </cell>
        </row>
        <row r="492">
          <cell r="A492">
            <v>11515137</v>
          </cell>
          <cell r="C492">
            <v>257</v>
          </cell>
          <cell r="D492">
            <v>78</v>
          </cell>
          <cell r="E492">
            <v>115</v>
          </cell>
          <cell r="F492">
            <v>0</v>
          </cell>
        </row>
        <row r="493">
          <cell r="A493">
            <v>11515147</v>
          </cell>
          <cell r="C493">
            <v>233</v>
          </cell>
          <cell r="D493">
            <v>143</v>
          </cell>
          <cell r="E493">
            <v>194</v>
          </cell>
          <cell r="F493">
            <v>7</v>
          </cell>
        </row>
        <row r="494">
          <cell r="A494">
            <v>11515287</v>
          </cell>
          <cell r="C494">
            <v>511</v>
          </cell>
          <cell r="D494">
            <v>242</v>
          </cell>
          <cell r="E494">
            <v>337</v>
          </cell>
          <cell r="F494">
            <v>17</v>
          </cell>
        </row>
        <row r="495">
          <cell r="A495">
            <v>11517962</v>
          </cell>
          <cell r="C495">
            <v>483</v>
          </cell>
          <cell r="D495">
            <v>211</v>
          </cell>
          <cell r="E495">
            <v>263</v>
          </cell>
          <cell r="F495">
            <v>27</v>
          </cell>
        </row>
        <row r="496">
          <cell r="A496">
            <v>11531298</v>
          </cell>
          <cell r="C496">
            <v>378</v>
          </cell>
          <cell r="D496">
            <v>144</v>
          </cell>
          <cell r="E496">
            <v>170</v>
          </cell>
          <cell r="F496">
            <v>25</v>
          </cell>
        </row>
        <row r="497">
          <cell r="A497">
            <v>11532398</v>
          </cell>
          <cell r="C497">
            <v>1</v>
          </cell>
          <cell r="D497">
            <v>0</v>
          </cell>
          <cell r="E497">
            <v>0</v>
          </cell>
          <cell r="F497">
            <v>0</v>
          </cell>
        </row>
        <row r="498">
          <cell r="A498">
            <v>11564783</v>
          </cell>
          <cell r="C498">
            <v>448</v>
          </cell>
          <cell r="D498">
            <v>230</v>
          </cell>
          <cell r="E498">
            <v>284</v>
          </cell>
          <cell r="F498">
            <v>17</v>
          </cell>
        </row>
        <row r="499">
          <cell r="A499">
            <v>11564797</v>
          </cell>
          <cell r="C499">
            <v>298</v>
          </cell>
          <cell r="D499">
            <v>128</v>
          </cell>
          <cell r="E499">
            <v>196</v>
          </cell>
          <cell r="F499">
            <v>4</v>
          </cell>
        </row>
        <row r="500">
          <cell r="A500">
            <v>11566828</v>
          </cell>
          <cell r="C500">
            <v>532</v>
          </cell>
          <cell r="D500">
            <v>251</v>
          </cell>
          <cell r="E500">
            <v>257</v>
          </cell>
          <cell r="F500">
            <v>39</v>
          </cell>
        </row>
        <row r="501">
          <cell r="A501">
            <v>11568723</v>
          </cell>
          <cell r="C501">
            <v>249</v>
          </cell>
          <cell r="D501">
            <v>77</v>
          </cell>
          <cell r="E501">
            <v>136</v>
          </cell>
          <cell r="F501">
            <v>11</v>
          </cell>
        </row>
        <row r="502">
          <cell r="A502">
            <v>11515283</v>
          </cell>
          <cell r="C502">
            <v>101</v>
          </cell>
          <cell r="D502">
            <v>0</v>
          </cell>
          <cell r="E502">
            <v>57</v>
          </cell>
          <cell r="F502">
            <v>0</v>
          </cell>
        </row>
        <row r="503">
          <cell r="A503">
            <v>11550036</v>
          </cell>
          <cell r="C503">
            <v>2046</v>
          </cell>
          <cell r="D503">
            <v>992</v>
          </cell>
          <cell r="E503">
            <v>911</v>
          </cell>
          <cell r="F503">
            <v>250</v>
          </cell>
        </row>
        <row r="504">
          <cell r="A504">
            <v>11551070</v>
          </cell>
          <cell r="C504">
            <v>1638</v>
          </cell>
          <cell r="D504">
            <v>767</v>
          </cell>
          <cell r="E504">
            <v>781</v>
          </cell>
          <cell r="F504">
            <v>150</v>
          </cell>
        </row>
        <row r="505">
          <cell r="A505">
            <v>11553771</v>
          </cell>
          <cell r="C505">
            <v>338</v>
          </cell>
          <cell r="D505">
            <v>143</v>
          </cell>
          <cell r="E505">
            <v>162</v>
          </cell>
          <cell r="F505">
            <v>19</v>
          </cell>
        </row>
        <row r="506">
          <cell r="A506">
            <v>11554050</v>
          </cell>
          <cell r="C506">
            <v>616</v>
          </cell>
          <cell r="D506">
            <v>276</v>
          </cell>
          <cell r="E506">
            <v>273</v>
          </cell>
          <cell r="F506">
            <v>45</v>
          </cell>
        </row>
        <row r="507">
          <cell r="A507">
            <v>11556103</v>
          </cell>
          <cell r="C507">
            <v>631</v>
          </cell>
          <cell r="D507">
            <v>351</v>
          </cell>
          <cell r="E507">
            <v>402</v>
          </cell>
          <cell r="F507">
            <v>50</v>
          </cell>
        </row>
        <row r="508">
          <cell r="A508">
            <v>11557115</v>
          </cell>
          <cell r="C508">
            <v>957</v>
          </cell>
          <cell r="D508">
            <v>434</v>
          </cell>
          <cell r="E508">
            <v>512</v>
          </cell>
          <cell r="F508">
            <v>52</v>
          </cell>
        </row>
        <row r="509">
          <cell r="A509">
            <v>11557556</v>
          </cell>
          <cell r="C509">
            <v>800</v>
          </cell>
          <cell r="D509">
            <v>454</v>
          </cell>
          <cell r="E509">
            <v>520</v>
          </cell>
          <cell r="F509">
            <v>36</v>
          </cell>
        </row>
        <row r="510">
          <cell r="A510">
            <v>11559082</v>
          </cell>
          <cell r="C510">
            <v>1233</v>
          </cell>
          <cell r="D510">
            <v>560</v>
          </cell>
          <cell r="E510">
            <v>631</v>
          </cell>
          <cell r="F510">
            <v>68</v>
          </cell>
        </row>
        <row r="511">
          <cell r="A511">
            <v>11565759</v>
          </cell>
          <cell r="C511">
            <v>817</v>
          </cell>
          <cell r="D511">
            <v>460</v>
          </cell>
          <cell r="E511">
            <v>489</v>
          </cell>
          <cell r="F511">
            <v>38</v>
          </cell>
        </row>
        <row r="512">
          <cell r="A512">
            <v>11565771</v>
          </cell>
          <cell r="C512">
            <v>339</v>
          </cell>
          <cell r="D512">
            <v>125</v>
          </cell>
          <cell r="E512">
            <v>215</v>
          </cell>
          <cell r="F512">
            <v>15</v>
          </cell>
        </row>
        <row r="513">
          <cell r="A513">
            <v>11566785</v>
          </cell>
          <cell r="C513">
            <v>1057</v>
          </cell>
          <cell r="D513">
            <v>466</v>
          </cell>
          <cell r="E513">
            <v>528</v>
          </cell>
          <cell r="F513">
            <v>43</v>
          </cell>
        </row>
        <row r="514">
          <cell r="A514">
            <v>11566832</v>
          </cell>
          <cell r="C514">
            <v>590</v>
          </cell>
          <cell r="D514">
            <v>303</v>
          </cell>
          <cell r="E514">
            <v>276</v>
          </cell>
          <cell r="F514">
            <v>43</v>
          </cell>
        </row>
        <row r="515">
          <cell r="A515">
            <v>11511186</v>
          </cell>
          <cell r="C515">
            <v>661</v>
          </cell>
          <cell r="D515">
            <v>359</v>
          </cell>
          <cell r="E515">
            <v>389</v>
          </cell>
          <cell r="F515">
            <v>43</v>
          </cell>
        </row>
        <row r="516">
          <cell r="A516">
            <v>11511253</v>
          </cell>
          <cell r="C516">
            <v>1085</v>
          </cell>
          <cell r="D516">
            <v>474</v>
          </cell>
          <cell r="E516">
            <v>385</v>
          </cell>
          <cell r="F516">
            <v>143</v>
          </cell>
        </row>
        <row r="517">
          <cell r="A517">
            <v>11511596</v>
          </cell>
          <cell r="C517">
            <v>495</v>
          </cell>
          <cell r="D517">
            <v>286</v>
          </cell>
          <cell r="E517">
            <v>200</v>
          </cell>
          <cell r="F517">
            <v>79</v>
          </cell>
        </row>
        <row r="518">
          <cell r="A518">
            <v>11511738</v>
          </cell>
          <cell r="C518">
            <v>1548</v>
          </cell>
          <cell r="D518">
            <v>747</v>
          </cell>
          <cell r="E518">
            <v>730</v>
          </cell>
          <cell r="F518">
            <v>132</v>
          </cell>
        </row>
        <row r="519">
          <cell r="A519">
            <v>11551076</v>
          </cell>
          <cell r="C519">
            <v>1476</v>
          </cell>
          <cell r="D519">
            <v>642</v>
          </cell>
          <cell r="E519">
            <v>684</v>
          </cell>
          <cell r="F519">
            <v>146</v>
          </cell>
        </row>
        <row r="520">
          <cell r="A520">
            <v>11552045</v>
          </cell>
          <cell r="C520">
            <v>763</v>
          </cell>
          <cell r="D520">
            <v>432</v>
          </cell>
          <cell r="E520">
            <v>441</v>
          </cell>
          <cell r="F520">
            <v>73</v>
          </cell>
        </row>
        <row r="521">
          <cell r="A521">
            <v>11553450</v>
          </cell>
          <cell r="C521">
            <v>1372</v>
          </cell>
          <cell r="D521">
            <v>587</v>
          </cell>
          <cell r="E521">
            <v>642</v>
          </cell>
          <cell r="F521">
            <v>97</v>
          </cell>
        </row>
        <row r="522">
          <cell r="A522">
            <v>11557576</v>
          </cell>
          <cell r="C522">
            <v>908</v>
          </cell>
          <cell r="D522">
            <v>506</v>
          </cell>
          <cell r="E522">
            <v>523</v>
          </cell>
          <cell r="F522">
            <v>61</v>
          </cell>
        </row>
        <row r="523">
          <cell r="A523">
            <v>11561707</v>
          </cell>
          <cell r="C523">
            <v>434</v>
          </cell>
          <cell r="D523">
            <v>270</v>
          </cell>
          <cell r="E523">
            <v>263</v>
          </cell>
          <cell r="F523">
            <v>40</v>
          </cell>
        </row>
        <row r="524">
          <cell r="A524">
            <v>11564798</v>
          </cell>
          <cell r="C524">
            <v>1180</v>
          </cell>
          <cell r="D524">
            <v>744</v>
          </cell>
          <cell r="E524">
            <v>692</v>
          </cell>
          <cell r="F524">
            <v>107</v>
          </cell>
        </row>
        <row r="525">
          <cell r="A525">
            <v>11565777</v>
          </cell>
          <cell r="C525">
            <v>1313</v>
          </cell>
          <cell r="D525">
            <v>703</v>
          </cell>
          <cell r="E525">
            <v>825</v>
          </cell>
          <cell r="F525">
            <v>52</v>
          </cell>
        </row>
        <row r="526">
          <cell r="A526">
            <v>11571407</v>
          </cell>
          <cell r="C526">
            <v>2834</v>
          </cell>
          <cell r="D526">
            <v>1398</v>
          </cell>
          <cell r="E526">
            <v>1440</v>
          </cell>
          <cell r="F526">
            <v>265</v>
          </cell>
        </row>
        <row r="527">
          <cell r="A527">
            <v>11551393</v>
          </cell>
          <cell r="C527">
            <v>792</v>
          </cell>
          <cell r="D527">
            <v>543</v>
          </cell>
          <cell r="E527">
            <v>390</v>
          </cell>
          <cell r="F527">
            <v>284</v>
          </cell>
        </row>
        <row r="528">
          <cell r="A528">
            <v>11571008</v>
          </cell>
          <cell r="C528">
            <v>313</v>
          </cell>
          <cell r="D528">
            <v>162</v>
          </cell>
          <cell r="E528">
            <v>186</v>
          </cell>
          <cell r="F528">
            <v>15</v>
          </cell>
        </row>
        <row r="529">
          <cell r="A529">
            <v>11571266</v>
          </cell>
          <cell r="C529">
            <v>2029</v>
          </cell>
          <cell r="D529">
            <v>1175</v>
          </cell>
          <cell r="E529">
            <v>998</v>
          </cell>
          <cell r="F529">
            <v>404</v>
          </cell>
        </row>
        <row r="530">
          <cell r="A530">
            <v>11571268</v>
          </cell>
          <cell r="C530">
            <v>736</v>
          </cell>
          <cell r="D530">
            <v>412</v>
          </cell>
          <cell r="E530">
            <v>544</v>
          </cell>
          <cell r="F530">
            <v>21</v>
          </cell>
        </row>
        <row r="531">
          <cell r="A531">
            <v>11572139</v>
          </cell>
          <cell r="C531">
            <v>329</v>
          </cell>
          <cell r="D531">
            <v>161</v>
          </cell>
          <cell r="E531">
            <v>193</v>
          </cell>
          <cell r="F531">
            <v>20</v>
          </cell>
        </row>
        <row r="532">
          <cell r="A532">
            <v>11575224</v>
          </cell>
          <cell r="C532">
            <v>523</v>
          </cell>
          <cell r="D532">
            <v>226</v>
          </cell>
          <cell r="E532">
            <v>313</v>
          </cell>
          <cell r="F532">
            <v>24</v>
          </cell>
        </row>
        <row r="533">
          <cell r="A533">
            <v>11575230</v>
          </cell>
          <cell r="C533">
            <v>610</v>
          </cell>
          <cell r="D533">
            <v>249</v>
          </cell>
          <cell r="E533">
            <v>305</v>
          </cell>
          <cell r="F533">
            <v>28</v>
          </cell>
        </row>
        <row r="534">
          <cell r="A534">
            <v>11575397</v>
          </cell>
          <cell r="C534">
            <v>818</v>
          </cell>
          <cell r="D534">
            <v>261</v>
          </cell>
          <cell r="E534">
            <v>404</v>
          </cell>
          <cell r="F534">
            <v>27</v>
          </cell>
        </row>
        <row r="535">
          <cell r="A535">
            <v>11576157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</row>
        <row r="536">
          <cell r="A536">
            <v>11519030</v>
          </cell>
          <cell r="C536">
            <v>861</v>
          </cell>
          <cell r="D536">
            <v>250</v>
          </cell>
          <cell r="E536">
            <v>180</v>
          </cell>
          <cell r="F536">
            <v>81</v>
          </cell>
        </row>
        <row r="537">
          <cell r="A537">
            <v>11550035</v>
          </cell>
          <cell r="C537">
            <v>456</v>
          </cell>
          <cell r="D537">
            <v>182</v>
          </cell>
          <cell r="E537">
            <v>242</v>
          </cell>
          <cell r="F537">
            <v>37</v>
          </cell>
        </row>
        <row r="538">
          <cell r="A538">
            <v>11550286</v>
          </cell>
          <cell r="C538">
            <v>636</v>
          </cell>
          <cell r="D538">
            <v>254</v>
          </cell>
          <cell r="E538">
            <v>322</v>
          </cell>
          <cell r="F538">
            <v>36</v>
          </cell>
        </row>
        <row r="539">
          <cell r="A539">
            <v>11550602</v>
          </cell>
          <cell r="C539">
            <v>575</v>
          </cell>
          <cell r="D539">
            <v>232</v>
          </cell>
          <cell r="E539">
            <v>303</v>
          </cell>
          <cell r="F539">
            <v>0</v>
          </cell>
        </row>
        <row r="540">
          <cell r="A540">
            <v>11550762</v>
          </cell>
          <cell r="C540">
            <v>281</v>
          </cell>
          <cell r="D540">
            <v>166</v>
          </cell>
          <cell r="E540">
            <v>137</v>
          </cell>
          <cell r="F540">
            <v>18</v>
          </cell>
        </row>
        <row r="541">
          <cell r="A541">
            <v>11552750</v>
          </cell>
          <cell r="C541">
            <v>728</v>
          </cell>
          <cell r="D541">
            <v>357</v>
          </cell>
          <cell r="E541">
            <v>477</v>
          </cell>
          <cell r="F541">
            <v>27</v>
          </cell>
        </row>
        <row r="542">
          <cell r="A542">
            <v>11553090</v>
          </cell>
          <cell r="C542">
            <v>1033</v>
          </cell>
          <cell r="D542">
            <v>510</v>
          </cell>
          <cell r="E542">
            <v>622</v>
          </cell>
          <cell r="F542">
            <v>35</v>
          </cell>
        </row>
        <row r="543">
          <cell r="A543">
            <v>11554063</v>
          </cell>
          <cell r="C543">
            <v>454</v>
          </cell>
          <cell r="D543">
            <v>191</v>
          </cell>
          <cell r="E543">
            <v>268</v>
          </cell>
          <cell r="F543">
            <v>2</v>
          </cell>
        </row>
        <row r="544">
          <cell r="A544">
            <v>11557701</v>
          </cell>
          <cell r="C544">
            <v>313</v>
          </cell>
          <cell r="D544">
            <v>133</v>
          </cell>
          <cell r="E544">
            <v>208</v>
          </cell>
          <cell r="F544">
            <v>11</v>
          </cell>
        </row>
        <row r="545">
          <cell r="A545">
            <v>11563735</v>
          </cell>
          <cell r="C545">
            <v>578</v>
          </cell>
          <cell r="D545">
            <v>270</v>
          </cell>
          <cell r="E545">
            <v>235</v>
          </cell>
          <cell r="F545">
            <v>50</v>
          </cell>
        </row>
        <row r="546">
          <cell r="A546">
            <v>11550027</v>
          </cell>
          <cell r="C546">
            <v>417</v>
          </cell>
          <cell r="D546">
            <v>105</v>
          </cell>
          <cell r="E546">
            <v>61</v>
          </cell>
          <cell r="F546">
            <v>43</v>
          </cell>
        </row>
        <row r="547">
          <cell r="A547">
            <v>11551078</v>
          </cell>
          <cell r="C547">
            <v>388</v>
          </cell>
          <cell r="D547">
            <v>182</v>
          </cell>
          <cell r="E547">
            <v>226</v>
          </cell>
          <cell r="F547">
            <v>19</v>
          </cell>
        </row>
        <row r="548">
          <cell r="A548">
            <v>11551131</v>
          </cell>
          <cell r="C548">
            <v>271</v>
          </cell>
          <cell r="D548">
            <v>120</v>
          </cell>
          <cell r="E548">
            <v>140</v>
          </cell>
          <cell r="F548">
            <v>19</v>
          </cell>
        </row>
        <row r="549">
          <cell r="A549">
            <v>11552435</v>
          </cell>
          <cell r="C549">
            <v>305</v>
          </cell>
          <cell r="D549">
            <v>136</v>
          </cell>
          <cell r="E549">
            <v>118</v>
          </cell>
          <cell r="F549">
            <v>31</v>
          </cell>
        </row>
        <row r="550">
          <cell r="A550">
            <v>11553089</v>
          </cell>
          <cell r="C550">
            <v>480</v>
          </cell>
          <cell r="D550">
            <v>183</v>
          </cell>
          <cell r="E550">
            <v>222</v>
          </cell>
          <cell r="F550">
            <v>25</v>
          </cell>
        </row>
        <row r="551">
          <cell r="A551">
            <v>11554642</v>
          </cell>
          <cell r="C551">
            <v>426</v>
          </cell>
          <cell r="D551">
            <v>150</v>
          </cell>
          <cell r="E551">
            <v>178</v>
          </cell>
          <cell r="F551">
            <v>24</v>
          </cell>
        </row>
        <row r="552">
          <cell r="A552">
            <v>11557176</v>
          </cell>
          <cell r="C552">
            <v>664</v>
          </cell>
          <cell r="D552">
            <v>148</v>
          </cell>
          <cell r="E552">
            <v>182</v>
          </cell>
          <cell r="F552">
            <v>39</v>
          </cell>
        </row>
        <row r="553">
          <cell r="A553">
            <v>11571183</v>
          </cell>
          <cell r="C553">
            <v>130</v>
          </cell>
          <cell r="D553">
            <v>0</v>
          </cell>
          <cell r="E553">
            <v>67</v>
          </cell>
          <cell r="F553">
            <v>0</v>
          </cell>
        </row>
        <row r="554">
          <cell r="A554">
            <v>11572137</v>
          </cell>
          <cell r="C554">
            <v>460</v>
          </cell>
          <cell r="D554">
            <v>172</v>
          </cell>
          <cell r="E554">
            <v>239</v>
          </cell>
          <cell r="F554">
            <v>14</v>
          </cell>
        </row>
        <row r="555">
          <cell r="A555">
            <v>11572138</v>
          </cell>
          <cell r="C555">
            <v>317</v>
          </cell>
          <cell r="D555">
            <v>148</v>
          </cell>
          <cell r="E555">
            <v>194</v>
          </cell>
          <cell r="F555">
            <v>8</v>
          </cell>
        </row>
        <row r="556">
          <cell r="A556">
            <v>11572152</v>
          </cell>
          <cell r="C556">
            <v>320</v>
          </cell>
          <cell r="D556">
            <v>157</v>
          </cell>
          <cell r="E556">
            <v>201</v>
          </cell>
          <cell r="F556">
            <v>18</v>
          </cell>
        </row>
        <row r="557">
          <cell r="A557">
            <v>11573066</v>
          </cell>
          <cell r="C557">
            <v>251</v>
          </cell>
          <cell r="D557">
            <v>88</v>
          </cell>
          <cell r="E557">
            <v>136</v>
          </cell>
          <cell r="F557">
            <v>10</v>
          </cell>
        </row>
        <row r="558">
          <cell r="A558">
            <v>10801003</v>
          </cell>
          <cell r="C558">
            <v>1067</v>
          </cell>
          <cell r="D558">
            <v>521</v>
          </cell>
          <cell r="E558">
            <v>592</v>
          </cell>
          <cell r="F558">
            <v>48</v>
          </cell>
        </row>
        <row r="559">
          <cell r="A559">
            <v>10833207</v>
          </cell>
          <cell r="C559">
            <v>734</v>
          </cell>
          <cell r="D559">
            <v>375</v>
          </cell>
          <cell r="E559">
            <v>466</v>
          </cell>
          <cell r="F559">
            <v>39</v>
          </cell>
        </row>
        <row r="560">
          <cell r="A560">
            <v>10836202</v>
          </cell>
          <cell r="C560">
            <v>804</v>
          </cell>
          <cell r="D560">
            <v>366</v>
          </cell>
          <cell r="E560">
            <v>424</v>
          </cell>
          <cell r="F560">
            <v>44</v>
          </cell>
        </row>
        <row r="561">
          <cell r="A561">
            <v>10846513</v>
          </cell>
          <cell r="C561">
            <v>296</v>
          </cell>
          <cell r="D561">
            <v>115</v>
          </cell>
          <cell r="E561">
            <v>117</v>
          </cell>
          <cell r="F561">
            <v>0</v>
          </cell>
        </row>
        <row r="562">
          <cell r="A562">
            <v>10850008</v>
          </cell>
          <cell r="C562">
            <v>556</v>
          </cell>
          <cell r="D562">
            <v>289</v>
          </cell>
          <cell r="E562">
            <v>324</v>
          </cell>
          <cell r="F562">
            <v>39</v>
          </cell>
        </row>
        <row r="563">
          <cell r="A563">
            <v>10850010</v>
          </cell>
          <cell r="C563">
            <v>1054</v>
          </cell>
          <cell r="D563">
            <v>449</v>
          </cell>
          <cell r="E563">
            <v>439</v>
          </cell>
          <cell r="F563">
            <v>88</v>
          </cell>
        </row>
        <row r="564">
          <cell r="A564">
            <v>10854201</v>
          </cell>
          <cell r="C564">
            <v>194</v>
          </cell>
          <cell r="D564">
            <v>65</v>
          </cell>
          <cell r="E564">
            <v>31</v>
          </cell>
          <cell r="F564">
            <v>5</v>
          </cell>
        </row>
        <row r="565">
          <cell r="A565">
            <v>10866666</v>
          </cell>
          <cell r="C565">
            <v>1392</v>
          </cell>
          <cell r="D565">
            <v>609</v>
          </cell>
          <cell r="E565">
            <v>486</v>
          </cell>
          <cell r="F565">
            <v>0</v>
          </cell>
        </row>
        <row r="566">
          <cell r="A566">
            <v>10813004</v>
          </cell>
          <cell r="C566">
            <v>446</v>
          </cell>
          <cell r="D566">
            <v>205</v>
          </cell>
          <cell r="E566">
            <v>251</v>
          </cell>
          <cell r="F566">
            <v>29</v>
          </cell>
        </row>
        <row r="567">
          <cell r="A567">
            <v>10836310</v>
          </cell>
          <cell r="C567">
            <v>543</v>
          </cell>
          <cell r="D567">
            <v>117</v>
          </cell>
          <cell r="E567">
            <v>11</v>
          </cell>
          <cell r="F567">
            <v>2</v>
          </cell>
        </row>
        <row r="568">
          <cell r="A568">
            <v>10836315</v>
          </cell>
          <cell r="C568">
            <v>142</v>
          </cell>
          <cell r="D568">
            <v>125</v>
          </cell>
          <cell r="E568">
            <v>134</v>
          </cell>
          <cell r="F568">
            <v>4</v>
          </cell>
        </row>
        <row r="569">
          <cell r="A569">
            <v>10841302</v>
          </cell>
          <cell r="C569">
            <v>1039</v>
          </cell>
          <cell r="D569">
            <v>499</v>
          </cell>
          <cell r="E569">
            <v>513</v>
          </cell>
          <cell r="F569">
            <v>88</v>
          </cell>
        </row>
        <row r="570">
          <cell r="A570">
            <v>10843301</v>
          </cell>
          <cell r="C570">
            <v>537</v>
          </cell>
          <cell r="D570">
            <v>259</v>
          </cell>
          <cell r="E570">
            <v>340</v>
          </cell>
          <cell r="F570">
            <v>13</v>
          </cell>
        </row>
        <row r="571">
          <cell r="A571">
            <v>10843302</v>
          </cell>
          <cell r="C571">
            <v>540</v>
          </cell>
          <cell r="D571">
            <v>263</v>
          </cell>
          <cell r="E571">
            <v>271</v>
          </cell>
          <cell r="F571">
            <v>46</v>
          </cell>
        </row>
        <row r="572">
          <cell r="A572">
            <v>10850516</v>
          </cell>
          <cell r="C572">
            <v>654</v>
          </cell>
          <cell r="D572">
            <v>278</v>
          </cell>
          <cell r="E572">
            <v>295</v>
          </cell>
          <cell r="F572">
            <v>43</v>
          </cell>
        </row>
        <row r="573">
          <cell r="A573">
            <v>10851002</v>
          </cell>
          <cell r="C573">
            <v>348</v>
          </cell>
          <cell r="D573">
            <v>106</v>
          </cell>
          <cell r="E573">
            <v>216</v>
          </cell>
          <cell r="F573">
            <v>6</v>
          </cell>
        </row>
        <row r="574">
          <cell r="A574">
            <v>10851004</v>
          </cell>
          <cell r="C574">
            <v>1399</v>
          </cell>
          <cell r="D574">
            <v>616</v>
          </cell>
          <cell r="E574">
            <v>599</v>
          </cell>
          <cell r="F574">
            <v>150</v>
          </cell>
        </row>
        <row r="575">
          <cell r="A575">
            <v>10860008</v>
          </cell>
          <cell r="C575">
            <v>672</v>
          </cell>
          <cell r="D575">
            <v>214</v>
          </cell>
          <cell r="E575">
            <v>290</v>
          </cell>
          <cell r="F575">
            <v>30</v>
          </cell>
        </row>
        <row r="576">
          <cell r="A576">
            <v>10862002</v>
          </cell>
          <cell r="C576">
            <v>920</v>
          </cell>
          <cell r="D576">
            <v>431</v>
          </cell>
          <cell r="E576">
            <v>369</v>
          </cell>
          <cell r="F576">
            <v>69</v>
          </cell>
        </row>
        <row r="577">
          <cell r="A577">
            <v>10810069</v>
          </cell>
          <cell r="C577">
            <v>464</v>
          </cell>
          <cell r="D577">
            <v>285</v>
          </cell>
          <cell r="E577">
            <v>252</v>
          </cell>
          <cell r="F577">
            <v>32</v>
          </cell>
        </row>
        <row r="578">
          <cell r="A578">
            <v>10811009</v>
          </cell>
          <cell r="C578">
            <v>633</v>
          </cell>
          <cell r="D578">
            <v>345</v>
          </cell>
          <cell r="E578">
            <v>303</v>
          </cell>
          <cell r="F578">
            <v>79</v>
          </cell>
        </row>
        <row r="579">
          <cell r="A579">
            <v>10811010</v>
          </cell>
          <cell r="C579">
            <v>986</v>
          </cell>
          <cell r="D579">
            <v>528</v>
          </cell>
          <cell r="E579">
            <v>677</v>
          </cell>
          <cell r="F579">
            <v>45</v>
          </cell>
        </row>
        <row r="580">
          <cell r="A580">
            <v>10822002</v>
          </cell>
          <cell r="C580">
            <v>1118</v>
          </cell>
          <cell r="D580">
            <v>484</v>
          </cell>
          <cell r="E580">
            <v>527</v>
          </cell>
          <cell r="F580">
            <v>80</v>
          </cell>
        </row>
        <row r="581">
          <cell r="A581">
            <v>10824004</v>
          </cell>
          <cell r="C581">
            <v>301</v>
          </cell>
          <cell r="D581">
            <v>0</v>
          </cell>
          <cell r="E581">
            <v>106</v>
          </cell>
          <cell r="F581">
            <v>0</v>
          </cell>
        </row>
        <row r="582">
          <cell r="A582">
            <v>10850510</v>
          </cell>
          <cell r="C582">
            <v>1807</v>
          </cell>
          <cell r="D582">
            <v>826</v>
          </cell>
          <cell r="E582">
            <v>791</v>
          </cell>
          <cell r="F582">
            <v>147</v>
          </cell>
        </row>
        <row r="583">
          <cell r="A583">
            <v>10851042</v>
          </cell>
          <cell r="C583">
            <v>480</v>
          </cell>
          <cell r="D583">
            <v>152</v>
          </cell>
          <cell r="E583">
            <v>285</v>
          </cell>
          <cell r="F583">
            <v>16</v>
          </cell>
        </row>
        <row r="584">
          <cell r="A584">
            <v>10851704</v>
          </cell>
          <cell r="C584">
            <v>1188</v>
          </cell>
          <cell r="D584">
            <v>504</v>
          </cell>
          <cell r="E584">
            <v>538</v>
          </cell>
          <cell r="F584">
            <v>81</v>
          </cell>
        </row>
        <row r="585">
          <cell r="A585">
            <v>10870001</v>
          </cell>
          <cell r="C585">
            <v>1329</v>
          </cell>
          <cell r="D585">
            <v>719</v>
          </cell>
          <cell r="E585">
            <v>796</v>
          </cell>
          <cell r="F585">
            <v>82</v>
          </cell>
        </row>
        <row r="586">
          <cell r="A586">
            <v>10880001</v>
          </cell>
          <cell r="C586">
            <v>1423</v>
          </cell>
          <cell r="D586">
            <v>703</v>
          </cell>
          <cell r="E586">
            <v>754</v>
          </cell>
          <cell r="F586">
            <v>112</v>
          </cell>
        </row>
        <row r="587">
          <cell r="A587">
            <v>10881029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</row>
        <row r="588">
          <cell r="A588">
            <v>10811709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</row>
        <row r="589">
          <cell r="A589">
            <v>10811710</v>
          </cell>
          <cell r="C589">
            <v>3</v>
          </cell>
          <cell r="D589">
            <v>2</v>
          </cell>
          <cell r="E589">
            <v>3</v>
          </cell>
          <cell r="F589">
            <v>0</v>
          </cell>
        </row>
        <row r="590">
          <cell r="A590">
            <v>10812704</v>
          </cell>
          <cell r="C590">
            <v>27</v>
          </cell>
          <cell r="D590">
            <v>27</v>
          </cell>
          <cell r="E590">
            <v>3</v>
          </cell>
          <cell r="F590">
            <v>26</v>
          </cell>
        </row>
        <row r="591">
          <cell r="A591">
            <v>10831005</v>
          </cell>
          <cell r="C591">
            <v>423</v>
          </cell>
          <cell r="D591">
            <v>198</v>
          </cell>
          <cell r="E591">
            <v>210</v>
          </cell>
          <cell r="F591">
            <v>39</v>
          </cell>
        </row>
        <row r="592">
          <cell r="A592">
            <v>10832705</v>
          </cell>
          <cell r="C592">
            <v>473</v>
          </cell>
          <cell r="D592">
            <v>233</v>
          </cell>
          <cell r="E592">
            <v>112</v>
          </cell>
          <cell r="F592">
            <v>51</v>
          </cell>
        </row>
        <row r="593">
          <cell r="A593">
            <v>10841020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</row>
        <row r="594">
          <cell r="A594">
            <v>10850715</v>
          </cell>
          <cell r="C594">
            <v>261</v>
          </cell>
          <cell r="D594">
            <v>187</v>
          </cell>
          <cell r="E594">
            <v>67</v>
          </cell>
          <cell r="F594">
            <v>91</v>
          </cell>
        </row>
        <row r="595">
          <cell r="A595">
            <v>10991050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</row>
        <row r="596">
          <cell r="A596">
            <v>10822157</v>
          </cell>
          <cell r="C596">
            <v>1</v>
          </cell>
          <cell r="D596">
            <v>1</v>
          </cell>
          <cell r="E596">
            <v>0</v>
          </cell>
          <cell r="F596">
            <v>1</v>
          </cell>
        </row>
        <row r="597">
          <cell r="A597">
            <v>10833221</v>
          </cell>
          <cell r="C597">
            <v>641</v>
          </cell>
          <cell r="D597">
            <v>240</v>
          </cell>
          <cell r="E597">
            <v>314</v>
          </cell>
          <cell r="F597">
            <v>40</v>
          </cell>
        </row>
        <row r="598">
          <cell r="A598">
            <v>10835506</v>
          </cell>
          <cell r="C598">
            <v>520</v>
          </cell>
          <cell r="D598">
            <v>176</v>
          </cell>
          <cell r="E598">
            <v>193</v>
          </cell>
          <cell r="F598">
            <v>48</v>
          </cell>
        </row>
        <row r="599">
          <cell r="A599">
            <v>10844303</v>
          </cell>
          <cell r="C599">
            <v>307</v>
          </cell>
          <cell r="D599">
            <v>85</v>
          </cell>
          <cell r="E599">
            <v>139</v>
          </cell>
          <cell r="F599">
            <v>13</v>
          </cell>
        </row>
        <row r="600">
          <cell r="A600">
            <v>10845406</v>
          </cell>
          <cell r="C600">
            <v>669</v>
          </cell>
          <cell r="D600">
            <v>355</v>
          </cell>
          <cell r="E600">
            <v>458</v>
          </cell>
          <cell r="F600">
            <v>44</v>
          </cell>
        </row>
        <row r="601">
          <cell r="A601">
            <v>10853119</v>
          </cell>
          <cell r="C601">
            <v>198</v>
          </cell>
          <cell r="D601">
            <v>92</v>
          </cell>
          <cell r="E601">
            <v>118</v>
          </cell>
          <cell r="F601">
            <v>9</v>
          </cell>
        </row>
        <row r="602">
          <cell r="A602">
            <v>10811708</v>
          </cell>
          <cell r="C602">
            <v>534</v>
          </cell>
          <cell r="D602">
            <v>208</v>
          </cell>
          <cell r="E602">
            <v>0</v>
          </cell>
          <cell r="F602">
            <v>0</v>
          </cell>
        </row>
        <row r="603">
          <cell r="A603">
            <v>10820703</v>
          </cell>
          <cell r="C603">
            <v>1103</v>
          </cell>
          <cell r="D603">
            <v>455</v>
          </cell>
          <cell r="E603">
            <v>484</v>
          </cell>
          <cell r="F603">
            <v>73</v>
          </cell>
        </row>
        <row r="604">
          <cell r="A604">
            <v>10823706</v>
          </cell>
          <cell r="C604">
            <v>822</v>
          </cell>
          <cell r="D604">
            <v>289</v>
          </cell>
          <cell r="E604">
            <v>329</v>
          </cell>
          <cell r="F604">
            <v>49</v>
          </cell>
        </row>
        <row r="605">
          <cell r="A605">
            <v>10832704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</row>
        <row r="606">
          <cell r="A606">
            <v>10851701</v>
          </cell>
          <cell r="C606">
            <v>506</v>
          </cell>
          <cell r="D606">
            <v>245</v>
          </cell>
          <cell r="E606">
            <v>316</v>
          </cell>
          <cell r="F606">
            <v>21</v>
          </cell>
        </row>
        <row r="607">
          <cell r="A607">
            <v>10852706</v>
          </cell>
          <cell r="C607">
            <v>749</v>
          </cell>
          <cell r="D607">
            <v>437</v>
          </cell>
          <cell r="E607">
            <v>595</v>
          </cell>
          <cell r="F607">
            <v>13</v>
          </cell>
        </row>
        <row r="608">
          <cell r="A608">
            <v>10852715</v>
          </cell>
          <cell r="C608">
            <v>570</v>
          </cell>
          <cell r="D608">
            <v>224</v>
          </cell>
          <cell r="E608">
            <v>263</v>
          </cell>
          <cell r="F608">
            <v>16</v>
          </cell>
        </row>
        <row r="609">
          <cell r="A609">
            <v>10852719</v>
          </cell>
          <cell r="C609">
            <v>326</v>
          </cell>
          <cell r="D609">
            <v>155</v>
          </cell>
          <cell r="E609">
            <v>172</v>
          </cell>
          <cell r="F609">
            <v>29</v>
          </cell>
        </row>
        <row r="610">
          <cell r="A610">
            <v>10854701</v>
          </cell>
          <cell r="C610">
            <v>686</v>
          </cell>
          <cell r="D610">
            <v>323</v>
          </cell>
          <cell r="E610">
            <v>376</v>
          </cell>
          <cell r="F610">
            <v>54</v>
          </cell>
        </row>
        <row r="611">
          <cell r="A611">
            <v>10810035</v>
          </cell>
          <cell r="C611">
            <v>206</v>
          </cell>
          <cell r="D611">
            <v>94</v>
          </cell>
          <cell r="E611">
            <v>100</v>
          </cell>
          <cell r="F611">
            <v>28</v>
          </cell>
        </row>
        <row r="612">
          <cell r="A612">
            <v>10812701</v>
          </cell>
          <cell r="C612">
            <v>116</v>
          </cell>
          <cell r="D612">
            <v>55</v>
          </cell>
          <cell r="E612">
            <v>56</v>
          </cell>
          <cell r="F612">
            <v>12</v>
          </cell>
        </row>
        <row r="613">
          <cell r="A613">
            <v>10813006</v>
          </cell>
          <cell r="C613">
            <v>87</v>
          </cell>
          <cell r="D613">
            <v>0</v>
          </cell>
          <cell r="E613">
            <v>1</v>
          </cell>
          <cell r="F613">
            <v>0</v>
          </cell>
        </row>
        <row r="614">
          <cell r="A614">
            <v>10821704</v>
          </cell>
          <cell r="C614">
            <v>490</v>
          </cell>
          <cell r="D614">
            <v>178</v>
          </cell>
          <cell r="E614">
            <v>241</v>
          </cell>
          <cell r="F614">
            <v>21</v>
          </cell>
        </row>
        <row r="615">
          <cell r="A615">
            <v>10836305</v>
          </cell>
          <cell r="C615">
            <v>195</v>
          </cell>
          <cell r="D615">
            <v>59</v>
          </cell>
          <cell r="E615">
            <v>47</v>
          </cell>
          <cell r="F615">
            <v>21</v>
          </cell>
        </row>
        <row r="616">
          <cell r="A616">
            <v>10845414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</row>
        <row r="617">
          <cell r="A617">
            <v>10850002</v>
          </cell>
          <cell r="C617">
            <v>113</v>
          </cell>
          <cell r="D617">
            <v>45</v>
          </cell>
          <cell r="E617">
            <v>60</v>
          </cell>
          <cell r="F617">
            <v>0</v>
          </cell>
        </row>
        <row r="618">
          <cell r="A618">
            <v>10850011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</row>
        <row r="619">
          <cell r="A619">
            <v>10850013</v>
          </cell>
          <cell r="C619">
            <v>11</v>
          </cell>
          <cell r="D619">
            <v>0</v>
          </cell>
          <cell r="E619">
            <v>0</v>
          </cell>
          <cell r="F619">
            <v>0</v>
          </cell>
        </row>
        <row r="620">
          <cell r="A620">
            <v>10850017</v>
          </cell>
          <cell r="C620">
            <v>518</v>
          </cell>
          <cell r="D620">
            <v>206</v>
          </cell>
          <cell r="E620">
            <v>235</v>
          </cell>
          <cell r="F620">
            <v>27</v>
          </cell>
        </row>
        <row r="621">
          <cell r="A621">
            <v>10853101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</row>
        <row r="622">
          <cell r="A622">
            <v>10853203</v>
          </cell>
          <cell r="C622">
            <v>86</v>
          </cell>
          <cell r="D622">
            <v>7</v>
          </cell>
          <cell r="E622">
            <v>25</v>
          </cell>
          <cell r="F622">
            <v>0</v>
          </cell>
        </row>
        <row r="623">
          <cell r="A623">
            <v>10861015</v>
          </cell>
          <cell r="C623">
            <v>169</v>
          </cell>
          <cell r="D623">
            <v>47</v>
          </cell>
          <cell r="E623">
            <v>85</v>
          </cell>
          <cell r="F623">
            <v>0</v>
          </cell>
        </row>
        <row r="624">
          <cell r="A624">
            <v>10961143</v>
          </cell>
          <cell r="C624">
            <v>921</v>
          </cell>
          <cell r="D624">
            <v>458</v>
          </cell>
          <cell r="E624">
            <v>610</v>
          </cell>
          <cell r="F624">
            <v>50</v>
          </cell>
        </row>
        <row r="625">
          <cell r="A625">
            <v>10963002</v>
          </cell>
          <cell r="C625">
            <v>1158</v>
          </cell>
          <cell r="D625">
            <v>717</v>
          </cell>
          <cell r="E625">
            <v>882</v>
          </cell>
          <cell r="F625">
            <v>34</v>
          </cell>
        </row>
        <row r="626">
          <cell r="A626">
            <v>10965210</v>
          </cell>
          <cell r="C626">
            <v>1374</v>
          </cell>
          <cell r="D626">
            <v>537</v>
          </cell>
          <cell r="E626">
            <v>670</v>
          </cell>
          <cell r="F626">
            <v>0</v>
          </cell>
        </row>
        <row r="627">
          <cell r="A627">
            <v>10971084</v>
          </cell>
          <cell r="C627">
            <v>892</v>
          </cell>
          <cell r="D627">
            <v>376</v>
          </cell>
          <cell r="E627">
            <v>481</v>
          </cell>
          <cell r="F627">
            <v>37</v>
          </cell>
        </row>
        <row r="628">
          <cell r="A628">
            <v>10971204</v>
          </cell>
          <cell r="C628">
            <v>1807</v>
          </cell>
          <cell r="D628">
            <v>775</v>
          </cell>
          <cell r="E628">
            <v>968</v>
          </cell>
          <cell r="F628">
            <v>128</v>
          </cell>
        </row>
        <row r="629">
          <cell r="A629">
            <v>10971205</v>
          </cell>
          <cell r="C629">
            <v>446</v>
          </cell>
          <cell r="D629">
            <v>218</v>
          </cell>
          <cell r="E629">
            <v>278</v>
          </cell>
          <cell r="F629">
            <v>27</v>
          </cell>
        </row>
        <row r="630">
          <cell r="A630">
            <v>10971245</v>
          </cell>
          <cell r="C630">
            <v>477</v>
          </cell>
          <cell r="D630">
            <v>230</v>
          </cell>
          <cell r="E630">
            <v>273</v>
          </cell>
          <cell r="F630">
            <v>34</v>
          </cell>
        </row>
        <row r="631">
          <cell r="A631">
            <v>10972002</v>
          </cell>
          <cell r="C631">
            <v>784</v>
          </cell>
          <cell r="D631">
            <v>384</v>
          </cell>
          <cell r="E631">
            <v>495</v>
          </cell>
          <cell r="F631">
            <v>27</v>
          </cell>
        </row>
        <row r="632">
          <cell r="A632">
            <v>10972018</v>
          </cell>
          <cell r="C632">
            <v>384</v>
          </cell>
          <cell r="D632">
            <v>218</v>
          </cell>
          <cell r="E632">
            <v>229</v>
          </cell>
          <cell r="F632">
            <v>20</v>
          </cell>
        </row>
        <row r="633">
          <cell r="A633">
            <v>10974017</v>
          </cell>
          <cell r="C633">
            <v>1656</v>
          </cell>
          <cell r="D633">
            <v>709</v>
          </cell>
          <cell r="E633">
            <v>682</v>
          </cell>
          <cell r="F633">
            <v>148</v>
          </cell>
        </row>
        <row r="634">
          <cell r="A634">
            <v>10976002</v>
          </cell>
          <cell r="C634">
            <v>708</v>
          </cell>
          <cell r="D634">
            <v>344</v>
          </cell>
          <cell r="E634">
            <v>421</v>
          </cell>
          <cell r="F634">
            <v>36</v>
          </cell>
        </row>
        <row r="635">
          <cell r="A635">
            <v>10983017</v>
          </cell>
          <cell r="C635">
            <v>1707</v>
          </cell>
          <cell r="D635">
            <v>836</v>
          </cell>
          <cell r="E635">
            <v>841</v>
          </cell>
          <cell r="F635">
            <v>144</v>
          </cell>
        </row>
        <row r="636">
          <cell r="A636">
            <v>10984019</v>
          </cell>
          <cell r="C636">
            <v>1010</v>
          </cell>
          <cell r="D636">
            <v>464</v>
          </cell>
          <cell r="E636">
            <v>526</v>
          </cell>
          <cell r="F636">
            <v>54</v>
          </cell>
        </row>
        <row r="637">
          <cell r="A637">
            <v>10985007</v>
          </cell>
          <cell r="C637">
            <v>409</v>
          </cell>
          <cell r="D637">
            <v>201</v>
          </cell>
          <cell r="E637">
            <v>241</v>
          </cell>
          <cell r="F637">
            <v>28</v>
          </cell>
        </row>
        <row r="638">
          <cell r="A638">
            <v>11023006</v>
          </cell>
          <cell r="C638">
            <v>1074</v>
          </cell>
          <cell r="D638">
            <v>557</v>
          </cell>
          <cell r="E638">
            <v>586</v>
          </cell>
          <cell r="F638">
            <v>108</v>
          </cell>
        </row>
        <row r="639">
          <cell r="A639">
            <v>11041054</v>
          </cell>
          <cell r="C639">
            <v>735</v>
          </cell>
          <cell r="D639">
            <v>371</v>
          </cell>
          <cell r="E639">
            <v>467</v>
          </cell>
          <cell r="F639">
            <v>44</v>
          </cell>
        </row>
        <row r="640">
          <cell r="A640">
            <v>10983009</v>
          </cell>
          <cell r="C640">
            <v>388</v>
          </cell>
          <cell r="D640">
            <v>153</v>
          </cell>
          <cell r="E640">
            <v>206</v>
          </cell>
          <cell r="F640">
            <v>12</v>
          </cell>
        </row>
        <row r="641">
          <cell r="A641">
            <v>10983019</v>
          </cell>
          <cell r="C641">
            <v>209</v>
          </cell>
          <cell r="D641">
            <v>92</v>
          </cell>
          <cell r="E641">
            <v>121</v>
          </cell>
          <cell r="F641">
            <v>9</v>
          </cell>
        </row>
        <row r="642">
          <cell r="A642">
            <v>10984001</v>
          </cell>
          <cell r="C642">
            <v>482</v>
          </cell>
          <cell r="D642">
            <v>161</v>
          </cell>
          <cell r="E642">
            <v>151</v>
          </cell>
          <cell r="F642">
            <v>49</v>
          </cell>
        </row>
        <row r="643">
          <cell r="A643">
            <v>10985008</v>
          </cell>
          <cell r="C643">
            <v>43</v>
          </cell>
          <cell r="D643">
            <v>0</v>
          </cell>
          <cell r="E643">
            <v>0</v>
          </cell>
          <cell r="F643">
            <v>0</v>
          </cell>
        </row>
        <row r="644">
          <cell r="A644">
            <v>10986002</v>
          </cell>
          <cell r="C644">
            <v>329</v>
          </cell>
          <cell r="D644">
            <v>20</v>
          </cell>
          <cell r="E644">
            <v>159</v>
          </cell>
          <cell r="F644">
            <v>0</v>
          </cell>
        </row>
        <row r="645">
          <cell r="A645">
            <v>10986062</v>
          </cell>
          <cell r="C645">
            <v>738</v>
          </cell>
          <cell r="D645">
            <v>341</v>
          </cell>
          <cell r="E645">
            <v>231</v>
          </cell>
          <cell r="F645">
            <v>86</v>
          </cell>
        </row>
        <row r="646">
          <cell r="A646">
            <v>10987105</v>
          </cell>
          <cell r="C646">
            <v>381</v>
          </cell>
          <cell r="D646">
            <v>207</v>
          </cell>
          <cell r="E646">
            <v>135</v>
          </cell>
          <cell r="F646">
            <v>53</v>
          </cell>
        </row>
        <row r="647">
          <cell r="A647">
            <v>10965212</v>
          </cell>
          <cell r="C647">
            <v>251</v>
          </cell>
          <cell r="D647">
            <v>115</v>
          </cell>
          <cell r="E647">
            <v>153</v>
          </cell>
          <cell r="F647">
            <v>5</v>
          </cell>
        </row>
        <row r="648">
          <cell r="A648">
            <v>10965230</v>
          </cell>
          <cell r="C648">
            <v>3134</v>
          </cell>
          <cell r="D648">
            <v>1354</v>
          </cell>
          <cell r="E648">
            <v>1739</v>
          </cell>
          <cell r="F648">
            <v>151</v>
          </cell>
        </row>
        <row r="649">
          <cell r="A649">
            <v>10971002</v>
          </cell>
          <cell r="C649">
            <v>947</v>
          </cell>
          <cell r="D649">
            <v>395</v>
          </cell>
          <cell r="E649">
            <v>457</v>
          </cell>
          <cell r="F649">
            <v>73</v>
          </cell>
        </row>
        <row r="650">
          <cell r="A650">
            <v>10971177</v>
          </cell>
          <cell r="C650">
            <v>122</v>
          </cell>
          <cell r="D650">
            <v>42</v>
          </cell>
          <cell r="E650">
            <v>5</v>
          </cell>
          <cell r="F650">
            <v>0</v>
          </cell>
        </row>
        <row r="651">
          <cell r="A651">
            <v>10971217</v>
          </cell>
          <cell r="C651">
            <v>554</v>
          </cell>
          <cell r="D651">
            <v>240</v>
          </cell>
          <cell r="E651">
            <v>277</v>
          </cell>
          <cell r="F651">
            <v>33</v>
          </cell>
        </row>
        <row r="652">
          <cell r="A652">
            <v>10971275</v>
          </cell>
          <cell r="C652">
            <v>693</v>
          </cell>
          <cell r="D652">
            <v>241</v>
          </cell>
          <cell r="E652">
            <v>250</v>
          </cell>
          <cell r="F652">
            <v>0</v>
          </cell>
        </row>
        <row r="653">
          <cell r="A653">
            <v>10972004</v>
          </cell>
          <cell r="C653">
            <v>2979</v>
          </cell>
          <cell r="D653">
            <v>1303</v>
          </cell>
          <cell r="E653">
            <v>1434</v>
          </cell>
          <cell r="F653">
            <v>194</v>
          </cell>
        </row>
        <row r="654">
          <cell r="A654">
            <v>10972011</v>
          </cell>
          <cell r="C654">
            <v>5</v>
          </cell>
          <cell r="D654">
            <v>0</v>
          </cell>
          <cell r="E654">
            <v>0</v>
          </cell>
          <cell r="F654">
            <v>0</v>
          </cell>
        </row>
        <row r="655">
          <cell r="A655">
            <v>10977044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</row>
        <row r="656">
          <cell r="A656">
            <v>10981012</v>
          </cell>
          <cell r="C656">
            <v>610</v>
          </cell>
          <cell r="D656">
            <v>205</v>
          </cell>
          <cell r="E656">
            <v>195</v>
          </cell>
          <cell r="F656">
            <v>57</v>
          </cell>
        </row>
        <row r="657">
          <cell r="A657">
            <v>10982003</v>
          </cell>
          <cell r="C657">
            <v>1108</v>
          </cell>
          <cell r="D657">
            <v>425</v>
          </cell>
          <cell r="E657">
            <v>483</v>
          </cell>
          <cell r="F657">
            <v>64</v>
          </cell>
        </row>
        <row r="658">
          <cell r="A658">
            <v>10962060</v>
          </cell>
          <cell r="C658">
            <v>418</v>
          </cell>
          <cell r="D658">
            <v>8</v>
          </cell>
          <cell r="E658">
            <v>1</v>
          </cell>
          <cell r="F658">
            <v>1</v>
          </cell>
        </row>
        <row r="659">
          <cell r="A659">
            <v>10964008</v>
          </cell>
          <cell r="C659">
            <v>1188</v>
          </cell>
          <cell r="D659">
            <v>510</v>
          </cell>
          <cell r="E659">
            <v>752</v>
          </cell>
          <cell r="F659">
            <v>38</v>
          </cell>
        </row>
        <row r="660">
          <cell r="A660">
            <v>10964037</v>
          </cell>
          <cell r="C660">
            <v>293</v>
          </cell>
          <cell r="D660">
            <v>78</v>
          </cell>
          <cell r="E660">
            <v>88</v>
          </cell>
          <cell r="F660">
            <v>0</v>
          </cell>
        </row>
        <row r="661">
          <cell r="A661">
            <v>10964050</v>
          </cell>
          <cell r="C661">
            <v>1196</v>
          </cell>
          <cell r="D661">
            <v>426</v>
          </cell>
          <cell r="E661">
            <v>414</v>
          </cell>
          <cell r="F661">
            <v>132</v>
          </cell>
        </row>
        <row r="662">
          <cell r="A662">
            <v>10961001</v>
          </cell>
          <cell r="C662">
            <v>1250</v>
          </cell>
          <cell r="D662">
            <v>231</v>
          </cell>
          <cell r="E662">
            <v>593</v>
          </cell>
          <cell r="F662">
            <v>21</v>
          </cell>
        </row>
        <row r="663">
          <cell r="A663">
            <v>10961038</v>
          </cell>
          <cell r="C663">
            <v>702</v>
          </cell>
          <cell r="D663">
            <v>332</v>
          </cell>
          <cell r="E663">
            <v>389</v>
          </cell>
          <cell r="F663">
            <v>46</v>
          </cell>
        </row>
        <row r="664">
          <cell r="A664">
            <v>10961041</v>
          </cell>
          <cell r="C664">
            <v>343</v>
          </cell>
          <cell r="D664">
            <v>131</v>
          </cell>
          <cell r="E664">
            <v>153</v>
          </cell>
          <cell r="F664">
            <v>23</v>
          </cell>
        </row>
        <row r="665">
          <cell r="A665">
            <v>10961065</v>
          </cell>
          <cell r="C665">
            <v>163</v>
          </cell>
          <cell r="D665">
            <v>62</v>
          </cell>
          <cell r="E665">
            <v>93</v>
          </cell>
          <cell r="F665">
            <v>8</v>
          </cell>
        </row>
        <row r="666">
          <cell r="A666">
            <v>10961067</v>
          </cell>
          <cell r="C666">
            <v>544</v>
          </cell>
          <cell r="D666">
            <v>250</v>
          </cell>
          <cell r="E666">
            <v>173</v>
          </cell>
          <cell r="F666">
            <v>77</v>
          </cell>
        </row>
        <row r="667">
          <cell r="A667">
            <v>10961137</v>
          </cell>
          <cell r="C667">
            <v>517</v>
          </cell>
          <cell r="D667">
            <v>138</v>
          </cell>
          <cell r="E667">
            <v>274</v>
          </cell>
          <cell r="F667">
            <v>18</v>
          </cell>
        </row>
        <row r="668">
          <cell r="A668">
            <v>10961192</v>
          </cell>
          <cell r="C668">
            <v>915</v>
          </cell>
          <cell r="D668">
            <v>352</v>
          </cell>
          <cell r="E668">
            <v>394</v>
          </cell>
          <cell r="F668">
            <v>77</v>
          </cell>
        </row>
        <row r="669">
          <cell r="A669">
            <v>10961214</v>
          </cell>
          <cell r="C669">
            <v>972</v>
          </cell>
          <cell r="D669">
            <v>416</v>
          </cell>
          <cell r="E669">
            <v>529</v>
          </cell>
          <cell r="F669">
            <v>55</v>
          </cell>
        </row>
        <row r="670">
          <cell r="A670">
            <v>10962016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</row>
        <row r="671">
          <cell r="A671">
            <v>10962093</v>
          </cell>
          <cell r="C671">
            <v>1796</v>
          </cell>
          <cell r="D671">
            <v>846</v>
          </cell>
          <cell r="E671">
            <v>873</v>
          </cell>
          <cell r="F671">
            <v>158</v>
          </cell>
        </row>
        <row r="672">
          <cell r="A672">
            <v>10962096</v>
          </cell>
          <cell r="C672">
            <v>709</v>
          </cell>
          <cell r="D672">
            <v>332</v>
          </cell>
          <cell r="E672">
            <v>358</v>
          </cell>
          <cell r="F672">
            <v>39</v>
          </cell>
        </row>
        <row r="673">
          <cell r="A673">
            <v>10963100</v>
          </cell>
          <cell r="C673">
            <v>1067</v>
          </cell>
          <cell r="D673">
            <v>487</v>
          </cell>
          <cell r="E673">
            <v>522</v>
          </cell>
          <cell r="F673">
            <v>77</v>
          </cell>
        </row>
        <row r="674">
          <cell r="A674">
            <v>10965045</v>
          </cell>
          <cell r="C674">
            <v>2133</v>
          </cell>
          <cell r="D674">
            <v>996</v>
          </cell>
          <cell r="E674">
            <v>1105</v>
          </cell>
          <cell r="F674">
            <v>134</v>
          </cell>
        </row>
        <row r="675">
          <cell r="A675">
            <v>10971062</v>
          </cell>
          <cell r="C675">
            <v>1451</v>
          </cell>
          <cell r="D675">
            <v>577</v>
          </cell>
          <cell r="E675">
            <v>576</v>
          </cell>
          <cell r="F675">
            <v>107</v>
          </cell>
        </row>
        <row r="676">
          <cell r="A676">
            <v>10991038</v>
          </cell>
          <cell r="C676">
            <v>717</v>
          </cell>
          <cell r="D676">
            <v>343</v>
          </cell>
          <cell r="E676">
            <v>366</v>
          </cell>
          <cell r="F676">
            <v>46</v>
          </cell>
        </row>
        <row r="677">
          <cell r="A677">
            <v>10962008</v>
          </cell>
          <cell r="C677">
            <v>1056</v>
          </cell>
          <cell r="D677">
            <v>401</v>
          </cell>
          <cell r="E677">
            <v>574</v>
          </cell>
          <cell r="F677">
            <v>0</v>
          </cell>
        </row>
        <row r="678">
          <cell r="A678">
            <v>10962092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</row>
        <row r="679">
          <cell r="A679">
            <v>10962109</v>
          </cell>
          <cell r="C679">
            <v>2203</v>
          </cell>
          <cell r="D679">
            <v>951</v>
          </cell>
          <cell r="E679">
            <v>1197</v>
          </cell>
          <cell r="F679">
            <v>178</v>
          </cell>
        </row>
        <row r="680">
          <cell r="A680">
            <v>10963105</v>
          </cell>
          <cell r="C680">
            <v>490</v>
          </cell>
          <cell r="D680">
            <v>272</v>
          </cell>
          <cell r="E680">
            <v>362</v>
          </cell>
          <cell r="F680">
            <v>11</v>
          </cell>
        </row>
        <row r="681">
          <cell r="A681">
            <v>10965022</v>
          </cell>
          <cell r="C681">
            <v>560</v>
          </cell>
          <cell r="D681">
            <v>263</v>
          </cell>
          <cell r="E681">
            <v>314</v>
          </cell>
          <cell r="F681">
            <v>26</v>
          </cell>
        </row>
        <row r="682">
          <cell r="A682">
            <v>10974086</v>
          </cell>
          <cell r="C682">
            <v>1612</v>
          </cell>
          <cell r="D682">
            <v>878</v>
          </cell>
          <cell r="E682">
            <v>980</v>
          </cell>
          <cell r="F682">
            <v>102</v>
          </cell>
        </row>
        <row r="683">
          <cell r="A683">
            <v>10991004</v>
          </cell>
          <cell r="C683">
            <v>623</v>
          </cell>
          <cell r="D683">
            <v>272</v>
          </cell>
          <cell r="E683">
            <v>303</v>
          </cell>
          <cell r="F683">
            <v>29</v>
          </cell>
        </row>
        <row r="684">
          <cell r="A684">
            <v>10991006</v>
          </cell>
          <cell r="C684">
            <v>328</v>
          </cell>
          <cell r="D684">
            <v>140</v>
          </cell>
          <cell r="E684">
            <v>193</v>
          </cell>
          <cell r="F684">
            <v>0</v>
          </cell>
        </row>
        <row r="685">
          <cell r="A685">
            <v>10991007</v>
          </cell>
          <cell r="C685">
            <v>1273</v>
          </cell>
          <cell r="D685">
            <v>570</v>
          </cell>
          <cell r="E685">
            <v>626</v>
          </cell>
          <cell r="F685">
            <v>117</v>
          </cell>
        </row>
        <row r="686">
          <cell r="A686">
            <v>10991010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</row>
        <row r="687">
          <cell r="A687">
            <v>10991024</v>
          </cell>
          <cell r="C687">
            <v>536</v>
          </cell>
          <cell r="D687">
            <v>196</v>
          </cell>
          <cell r="E687">
            <v>286</v>
          </cell>
          <cell r="F687">
            <v>22</v>
          </cell>
        </row>
        <row r="688">
          <cell r="A688">
            <v>10991046</v>
          </cell>
          <cell r="C688">
            <v>512</v>
          </cell>
          <cell r="D688">
            <v>219</v>
          </cell>
          <cell r="E688">
            <v>248</v>
          </cell>
          <cell r="F688">
            <v>50</v>
          </cell>
        </row>
        <row r="689">
          <cell r="A689">
            <v>10992002</v>
          </cell>
          <cell r="C689">
            <v>717</v>
          </cell>
          <cell r="D689">
            <v>336</v>
          </cell>
          <cell r="E689">
            <v>376</v>
          </cell>
          <cell r="F689">
            <v>60</v>
          </cell>
        </row>
        <row r="690">
          <cell r="A690">
            <v>10961017</v>
          </cell>
          <cell r="C690">
            <v>346</v>
          </cell>
          <cell r="D690">
            <v>136</v>
          </cell>
          <cell r="E690">
            <v>161</v>
          </cell>
          <cell r="F690">
            <v>30</v>
          </cell>
        </row>
        <row r="691">
          <cell r="A691">
            <v>10962100</v>
          </cell>
          <cell r="C691">
            <v>342</v>
          </cell>
          <cell r="D691">
            <v>174</v>
          </cell>
          <cell r="E691">
            <v>217</v>
          </cell>
          <cell r="F691">
            <v>11</v>
          </cell>
        </row>
        <row r="692">
          <cell r="A692">
            <v>10963001</v>
          </cell>
          <cell r="C692">
            <v>181</v>
          </cell>
          <cell r="D692">
            <v>86</v>
          </cell>
          <cell r="E692">
            <v>100</v>
          </cell>
          <cell r="F692">
            <v>7</v>
          </cell>
        </row>
        <row r="693">
          <cell r="A693">
            <v>10963012</v>
          </cell>
          <cell r="C693">
            <v>472</v>
          </cell>
          <cell r="D693">
            <v>180</v>
          </cell>
          <cell r="E693">
            <v>233</v>
          </cell>
          <cell r="F693">
            <v>19</v>
          </cell>
        </row>
        <row r="694">
          <cell r="A694">
            <v>10963013</v>
          </cell>
          <cell r="C694">
            <v>174</v>
          </cell>
          <cell r="D694">
            <v>56</v>
          </cell>
          <cell r="E694">
            <v>0</v>
          </cell>
          <cell r="F694">
            <v>0</v>
          </cell>
        </row>
        <row r="695">
          <cell r="A695">
            <v>10963019</v>
          </cell>
          <cell r="C695">
            <v>397</v>
          </cell>
          <cell r="D695">
            <v>175</v>
          </cell>
          <cell r="E695">
            <v>229</v>
          </cell>
          <cell r="F695">
            <v>0</v>
          </cell>
        </row>
        <row r="696">
          <cell r="A696">
            <v>10965205</v>
          </cell>
          <cell r="C696">
            <v>272</v>
          </cell>
          <cell r="D696">
            <v>116</v>
          </cell>
          <cell r="E696">
            <v>139</v>
          </cell>
          <cell r="F696">
            <v>18</v>
          </cell>
        </row>
        <row r="697">
          <cell r="A697">
            <v>10971214</v>
          </cell>
          <cell r="C697">
            <v>316</v>
          </cell>
          <cell r="D697">
            <v>101</v>
          </cell>
          <cell r="E697">
            <v>146</v>
          </cell>
          <cell r="F697">
            <v>0</v>
          </cell>
        </row>
        <row r="698">
          <cell r="A698">
            <v>10971250</v>
          </cell>
          <cell r="C698">
            <v>100</v>
          </cell>
          <cell r="D698">
            <v>26</v>
          </cell>
          <cell r="E698">
            <v>0</v>
          </cell>
          <cell r="F698">
            <v>0</v>
          </cell>
        </row>
        <row r="699">
          <cell r="A699">
            <v>10971357</v>
          </cell>
          <cell r="C699">
            <v>568</v>
          </cell>
          <cell r="D699">
            <v>246</v>
          </cell>
          <cell r="E699">
            <v>327</v>
          </cell>
          <cell r="F699">
            <v>32</v>
          </cell>
        </row>
        <row r="700">
          <cell r="A700">
            <v>10973002</v>
          </cell>
          <cell r="C700">
            <v>556</v>
          </cell>
          <cell r="D700">
            <v>269</v>
          </cell>
          <cell r="E700">
            <v>344</v>
          </cell>
          <cell r="F700">
            <v>0</v>
          </cell>
        </row>
        <row r="701">
          <cell r="A701">
            <v>10977001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</row>
        <row r="702">
          <cell r="A702">
            <v>11116109</v>
          </cell>
          <cell r="C702">
            <v>747</v>
          </cell>
          <cell r="D702">
            <v>376</v>
          </cell>
          <cell r="E702">
            <v>485</v>
          </cell>
          <cell r="F702">
            <v>34</v>
          </cell>
        </row>
        <row r="703">
          <cell r="A703">
            <v>11180103</v>
          </cell>
          <cell r="C703">
            <v>2487</v>
          </cell>
          <cell r="D703">
            <v>1195</v>
          </cell>
          <cell r="E703">
            <v>1273</v>
          </cell>
          <cell r="F703">
            <v>187</v>
          </cell>
        </row>
        <row r="704">
          <cell r="A704">
            <v>11180155</v>
          </cell>
          <cell r="C704">
            <v>1388</v>
          </cell>
          <cell r="D704">
            <v>797</v>
          </cell>
          <cell r="E704">
            <v>844</v>
          </cell>
          <cell r="F704">
            <v>152</v>
          </cell>
        </row>
        <row r="705">
          <cell r="A705">
            <v>11185014</v>
          </cell>
          <cell r="C705">
            <v>671</v>
          </cell>
          <cell r="D705">
            <v>308</v>
          </cell>
          <cell r="E705">
            <v>307</v>
          </cell>
          <cell r="F705">
            <v>51</v>
          </cell>
        </row>
        <row r="706">
          <cell r="A706">
            <v>11186006</v>
          </cell>
          <cell r="C706">
            <v>2506</v>
          </cell>
          <cell r="D706">
            <v>1286</v>
          </cell>
          <cell r="E706">
            <v>1502</v>
          </cell>
          <cell r="F706">
            <v>128</v>
          </cell>
        </row>
        <row r="707">
          <cell r="A707">
            <v>11188108</v>
          </cell>
          <cell r="C707">
            <v>496</v>
          </cell>
          <cell r="D707">
            <v>198</v>
          </cell>
          <cell r="E707">
            <v>279</v>
          </cell>
          <cell r="F707">
            <v>21</v>
          </cell>
        </row>
        <row r="708">
          <cell r="A708">
            <v>11188302</v>
          </cell>
          <cell r="C708">
            <v>482</v>
          </cell>
          <cell r="D708">
            <v>262</v>
          </cell>
          <cell r="E708">
            <v>283</v>
          </cell>
          <cell r="F708">
            <v>30</v>
          </cell>
        </row>
        <row r="709">
          <cell r="A709">
            <v>11167133</v>
          </cell>
          <cell r="C709">
            <v>1096</v>
          </cell>
          <cell r="D709">
            <v>436</v>
          </cell>
          <cell r="E709">
            <v>475</v>
          </cell>
          <cell r="F709">
            <v>69</v>
          </cell>
        </row>
        <row r="710">
          <cell r="A710">
            <v>11168237</v>
          </cell>
          <cell r="C710">
            <v>831</v>
          </cell>
          <cell r="D710">
            <v>308</v>
          </cell>
          <cell r="E710">
            <v>411</v>
          </cell>
          <cell r="F710">
            <v>28</v>
          </cell>
        </row>
        <row r="711">
          <cell r="A711">
            <v>11172601</v>
          </cell>
          <cell r="C711">
            <v>547</v>
          </cell>
          <cell r="D711">
            <v>191</v>
          </cell>
          <cell r="E711">
            <v>237</v>
          </cell>
          <cell r="F711">
            <v>28</v>
          </cell>
        </row>
        <row r="712">
          <cell r="A712">
            <v>11172609</v>
          </cell>
          <cell r="C712">
            <v>1025</v>
          </cell>
          <cell r="D712">
            <v>400</v>
          </cell>
          <cell r="E712">
            <v>369</v>
          </cell>
          <cell r="F712">
            <v>78</v>
          </cell>
        </row>
        <row r="713">
          <cell r="A713">
            <v>11183020</v>
          </cell>
          <cell r="C713">
            <v>497</v>
          </cell>
          <cell r="D713">
            <v>227</v>
          </cell>
          <cell r="E713">
            <v>256</v>
          </cell>
          <cell r="F713">
            <v>34</v>
          </cell>
        </row>
        <row r="714">
          <cell r="A714">
            <v>11187010</v>
          </cell>
          <cell r="C714">
            <v>511</v>
          </cell>
          <cell r="D714">
            <v>264</v>
          </cell>
          <cell r="E714">
            <v>315</v>
          </cell>
          <cell r="F714">
            <v>36</v>
          </cell>
        </row>
        <row r="715">
          <cell r="A715">
            <v>11187301</v>
          </cell>
          <cell r="C715">
            <v>606</v>
          </cell>
          <cell r="D715">
            <v>267</v>
          </cell>
          <cell r="E715">
            <v>359</v>
          </cell>
          <cell r="F715">
            <v>30</v>
          </cell>
        </row>
        <row r="716">
          <cell r="A716">
            <v>11188601</v>
          </cell>
          <cell r="C716">
            <v>373</v>
          </cell>
          <cell r="D716">
            <v>67</v>
          </cell>
          <cell r="E716">
            <v>95</v>
          </cell>
          <cell r="F716">
            <v>15</v>
          </cell>
        </row>
        <row r="717">
          <cell r="A717">
            <v>11180114</v>
          </cell>
          <cell r="C717">
            <v>415</v>
          </cell>
          <cell r="D717">
            <v>158</v>
          </cell>
          <cell r="E717">
            <v>224</v>
          </cell>
          <cell r="F717">
            <v>18</v>
          </cell>
        </row>
        <row r="718">
          <cell r="A718">
            <v>11181001</v>
          </cell>
          <cell r="C718">
            <v>535</v>
          </cell>
          <cell r="D718">
            <v>217</v>
          </cell>
          <cell r="E718">
            <v>296</v>
          </cell>
          <cell r="F718">
            <v>25</v>
          </cell>
        </row>
        <row r="719">
          <cell r="A719">
            <v>11181047</v>
          </cell>
          <cell r="C719">
            <v>283</v>
          </cell>
          <cell r="D719">
            <v>81</v>
          </cell>
          <cell r="E719">
            <v>160</v>
          </cell>
          <cell r="F719">
            <v>7</v>
          </cell>
        </row>
        <row r="720">
          <cell r="A720">
            <v>11185205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</row>
        <row r="721">
          <cell r="A721">
            <v>11185301</v>
          </cell>
          <cell r="C721">
            <v>447</v>
          </cell>
          <cell r="D721">
            <v>194</v>
          </cell>
          <cell r="E721">
            <v>295</v>
          </cell>
          <cell r="F721">
            <v>18</v>
          </cell>
        </row>
        <row r="722">
          <cell r="A722">
            <v>11186009</v>
          </cell>
          <cell r="C722">
            <v>606</v>
          </cell>
          <cell r="D722">
            <v>231</v>
          </cell>
          <cell r="E722">
            <v>294</v>
          </cell>
          <cell r="F722">
            <v>30</v>
          </cell>
        </row>
        <row r="723">
          <cell r="A723">
            <v>11188163</v>
          </cell>
          <cell r="C723">
            <v>304</v>
          </cell>
          <cell r="D723">
            <v>120</v>
          </cell>
          <cell r="E723">
            <v>161</v>
          </cell>
          <cell r="F723">
            <v>12</v>
          </cell>
        </row>
        <row r="724">
          <cell r="A724">
            <v>11188205</v>
          </cell>
          <cell r="C724">
            <v>627</v>
          </cell>
          <cell r="D724">
            <v>298</v>
          </cell>
          <cell r="E724">
            <v>367</v>
          </cell>
          <cell r="F724">
            <v>32</v>
          </cell>
        </row>
        <row r="725">
          <cell r="A725">
            <v>11188321</v>
          </cell>
          <cell r="C725">
            <v>293</v>
          </cell>
          <cell r="D725">
            <v>112</v>
          </cell>
          <cell r="E725">
            <v>135</v>
          </cell>
          <cell r="F725">
            <v>15</v>
          </cell>
        </row>
        <row r="726">
          <cell r="A726">
            <v>11188504</v>
          </cell>
          <cell r="C726">
            <v>252</v>
          </cell>
          <cell r="D726">
            <v>93</v>
          </cell>
          <cell r="E726">
            <v>106</v>
          </cell>
          <cell r="F726">
            <v>20</v>
          </cell>
        </row>
        <row r="727">
          <cell r="A727">
            <v>11183003</v>
          </cell>
          <cell r="C727">
            <v>617</v>
          </cell>
          <cell r="D727">
            <v>356</v>
          </cell>
          <cell r="E727">
            <v>462</v>
          </cell>
          <cell r="F727">
            <v>11</v>
          </cell>
        </row>
        <row r="728">
          <cell r="A728">
            <v>11183004</v>
          </cell>
          <cell r="C728">
            <v>1307</v>
          </cell>
          <cell r="D728">
            <v>651</v>
          </cell>
          <cell r="E728">
            <v>770</v>
          </cell>
          <cell r="F728">
            <v>86</v>
          </cell>
        </row>
        <row r="729">
          <cell r="A729">
            <v>11183041</v>
          </cell>
          <cell r="C729">
            <v>1215</v>
          </cell>
          <cell r="D729">
            <v>622</v>
          </cell>
          <cell r="E729">
            <v>782</v>
          </cell>
          <cell r="F729">
            <v>58</v>
          </cell>
        </row>
        <row r="730">
          <cell r="A730">
            <v>11187001</v>
          </cell>
          <cell r="C730">
            <v>1498</v>
          </cell>
          <cell r="D730">
            <v>728</v>
          </cell>
          <cell r="E730">
            <v>835</v>
          </cell>
          <cell r="F730">
            <v>91</v>
          </cell>
        </row>
        <row r="731">
          <cell r="A731">
            <v>11188221</v>
          </cell>
          <cell r="C731">
            <v>1034</v>
          </cell>
          <cell r="D731">
            <v>534</v>
          </cell>
          <cell r="E731">
            <v>550</v>
          </cell>
          <cell r="F731">
            <v>87</v>
          </cell>
        </row>
        <row r="732">
          <cell r="A732">
            <v>11188801</v>
          </cell>
          <cell r="C732">
            <v>2155</v>
          </cell>
          <cell r="D732">
            <v>1032</v>
          </cell>
          <cell r="E732">
            <v>1185</v>
          </cell>
          <cell r="F732">
            <v>161</v>
          </cell>
        </row>
        <row r="733">
          <cell r="A733">
            <v>11171010</v>
          </cell>
          <cell r="C733">
            <v>813</v>
          </cell>
          <cell r="D733">
            <v>231</v>
          </cell>
          <cell r="E733">
            <v>306</v>
          </cell>
          <cell r="F733">
            <v>52</v>
          </cell>
        </row>
        <row r="734">
          <cell r="A734">
            <v>11171072</v>
          </cell>
          <cell r="C734">
            <v>476</v>
          </cell>
          <cell r="D734">
            <v>234</v>
          </cell>
          <cell r="E734">
            <v>293</v>
          </cell>
          <cell r="F734">
            <v>25</v>
          </cell>
        </row>
        <row r="735">
          <cell r="A735">
            <v>11176028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</row>
        <row r="736">
          <cell r="A736">
            <v>11176058</v>
          </cell>
          <cell r="C736">
            <v>993</v>
          </cell>
          <cell r="D736">
            <v>462</v>
          </cell>
          <cell r="E736">
            <v>496</v>
          </cell>
          <cell r="F736">
            <v>80</v>
          </cell>
        </row>
        <row r="737">
          <cell r="A737">
            <v>11177013</v>
          </cell>
          <cell r="C737">
            <v>652</v>
          </cell>
          <cell r="D737">
            <v>278</v>
          </cell>
          <cell r="E737">
            <v>361</v>
          </cell>
          <cell r="F737">
            <v>36</v>
          </cell>
        </row>
        <row r="738">
          <cell r="A738">
            <v>11177028</v>
          </cell>
          <cell r="C738">
            <v>375</v>
          </cell>
          <cell r="D738">
            <v>86</v>
          </cell>
          <cell r="E738">
            <v>33</v>
          </cell>
          <cell r="F738">
            <v>0</v>
          </cell>
        </row>
        <row r="739">
          <cell r="A739">
            <v>11177217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</row>
        <row r="740">
          <cell r="A740">
            <v>11177406</v>
          </cell>
          <cell r="C740">
            <v>2174</v>
          </cell>
          <cell r="D740">
            <v>873</v>
          </cell>
          <cell r="E740">
            <v>1005</v>
          </cell>
          <cell r="F740">
            <v>154</v>
          </cell>
        </row>
        <row r="741">
          <cell r="A741">
            <v>11178401</v>
          </cell>
          <cell r="C741">
            <v>482</v>
          </cell>
          <cell r="D741">
            <v>196</v>
          </cell>
          <cell r="E741">
            <v>283</v>
          </cell>
          <cell r="F741">
            <v>26</v>
          </cell>
        </row>
        <row r="742">
          <cell r="A742">
            <v>11179404</v>
          </cell>
          <cell r="C742">
            <v>1211</v>
          </cell>
          <cell r="D742">
            <v>413</v>
          </cell>
          <cell r="E742">
            <v>401</v>
          </cell>
          <cell r="F742">
            <v>115</v>
          </cell>
        </row>
        <row r="743">
          <cell r="A743">
            <v>11103012</v>
          </cell>
          <cell r="C743">
            <v>1192</v>
          </cell>
          <cell r="D743">
            <v>414</v>
          </cell>
          <cell r="E743">
            <v>338</v>
          </cell>
          <cell r="F743">
            <v>147</v>
          </cell>
        </row>
        <row r="744">
          <cell r="A744">
            <v>11103040</v>
          </cell>
          <cell r="C744">
            <v>1081</v>
          </cell>
          <cell r="D744">
            <v>311</v>
          </cell>
          <cell r="E744">
            <v>188</v>
          </cell>
          <cell r="F744">
            <v>156</v>
          </cell>
        </row>
        <row r="745">
          <cell r="A745">
            <v>11103050</v>
          </cell>
          <cell r="C745">
            <v>1237</v>
          </cell>
          <cell r="D745">
            <v>401</v>
          </cell>
          <cell r="E745">
            <v>282</v>
          </cell>
          <cell r="F745">
            <v>143</v>
          </cell>
        </row>
        <row r="746">
          <cell r="A746">
            <v>11109011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</row>
        <row r="747">
          <cell r="A747">
            <v>11121011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</row>
        <row r="748">
          <cell r="A748">
            <v>11135010</v>
          </cell>
          <cell r="C748">
            <v>258</v>
          </cell>
          <cell r="D748">
            <v>91</v>
          </cell>
          <cell r="E748">
            <v>99</v>
          </cell>
          <cell r="F748">
            <v>20</v>
          </cell>
        </row>
        <row r="749">
          <cell r="A749">
            <v>11163010</v>
          </cell>
          <cell r="C749">
            <v>228</v>
          </cell>
          <cell r="D749">
            <v>0</v>
          </cell>
          <cell r="E749">
            <v>81</v>
          </cell>
          <cell r="F749">
            <v>0</v>
          </cell>
        </row>
        <row r="750">
          <cell r="A750">
            <v>11173017</v>
          </cell>
          <cell r="C750">
            <v>523</v>
          </cell>
          <cell r="D750">
            <v>110</v>
          </cell>
          <cell r="E750">
            <v>1</v>
          </cell>
          <cell r="F750">
            <v>0</v>
          </cell>
        </row>
        <row r="751">
          <cell r="A751">
            <v>11173024</v>
          </cell>
          <cell r="C751">
            <v>469</v>
          </cell>
          <cell r="D751">
            <v>251</v>
          </cell>
          <cell r="E751">
            <v>176</v>
          </cell>
          <cell r="F751">
            <v>0</v>
          </cell>
        </row>
        <row r="752">
          <cell r="A752">
            <v>11173038</v>
          </cell>
          <cell r="C752">
            <v>1165</v>
          </cell>
          <cell r="D752">
            <v>449</v>
          </cell>
          <cell r="E752">
            <v>568</v>
          </cell>
          <cell r="F752">
            <v>106</v>
          </cell>
        </row>
        <row r="753">
          <cell r="A753">
            <v>11175004</v>
          </cell>
          <cell r="C753">
            <v>311</v>
          </cell>
          <cell r="D753">
            <v>154</v>
          </cell>
          <cell r="E753">
            <v>1</v>
          </cell>
          <cell r="F753">
            <v>5</v>
          </cell>
        </row>
        <row r="754">
          <cell r="A754">
            <v>11175008</v>
          </cell>
          <cell r="C754">
            <v>257</v>
          </cell>
          <cell r="D754">
            <v>147</v>
          </cell>
          <cell r="E754">
            <v>206</v>
          </cell>
          <cell r="F754">
            <v>1</v>
          </cell>
        </row>
        <row r="755">
          <cell r="A755">
            <v>11161104</v>
          </cell>
          <cell r="C755">
            <v>646</v>
          </cell>
          <cell r="D755">
            <v>327</v>
          </cell>
          <cell r="E755">
            <v>380</v>
          </cell>
          <cell r="F755">
            <v>31</v>
          </cell>
        </row>
        <row r="756">
          <cell r="A756">
            <v>11161235</v>
          </cell>
          <cell r="C756">
            <v>720</v>
          </cell>
          <cell r="D756">
            <v>346</v>
          </cell>
          <cell r="E756">
            <v>459</v>
          </cell>
          <cell r="F756">
            <v>33</v>
          </cell>
        </row>
        <row r="757">
          <cell r="A757">
            <v>11162109</v>
          </cell>
          <cell r="C757">
            <v>1274</v>
          </cell>
          <cell r="D757">
            <v>800</v>
          </cell>
          <cell r="E757">
            <v>963</v>
          </cell>
          <cell r="F757">
            <v>88</v>
          </cell>
        </row>
        <row r="758">
          <cell r="A758">
            <v>11165118</v>
          </cell>
          <cell r="C758">
            <v>1913</v>
          </cell>
          <cell r="D758">
            <v>1086</v>
          </cell>
          <cell r="E758">
            <v>1423</v>
          </cell>
          <cell r="F758">
            <v>62</v>
          </cell>
        </row>
        <row r="759">
          <cell r="A759">
            <v>11167212</v>
          </cell>
          <cell r="C759">
            <v>2163</v>
          </cell>
          <cell r="D759">
            <v>850</v>
          </cell>
          <cell r="E759">
            <v>856</v>
          </cell>
          <cell r="F759">
            <v>173</v>
          </cell>
        </row>
        <row r="760">
          <cell r="A760">
            <v>11168153</v>
          </cell>
          <cell r="C760">
            <v>603</v>
          </cell>
          <cell r="D760">
            <v>196</v>
          </cell>
          <cell r="E760">
            <v>269</v>
          </cell>
          <cell r="F760">
            <v>24</v>
          </cell>
        </row>
        <row r="761">
          <cell r="A761">
            <v>11103070</v>
          </cell>
          <cell r="C761">
            <v>402</v>
          </cell>
          <cell r="D761">
            <v>117</v>
          </cell>
          <cell r="E761">
            <v>33</v>
          </cell>
          <cell r="F761">
            <v>0</v>
          </cell>
        </row>
        <row r="762">
          <cell r="A762">
            <v>11119010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</row>
        <row r="763">
          <cell r="A763">
            <v>11161107</v>
          </cell>
          <cell r="C763">
            <v>1841</v>
          </cell>
          <cell r="D763">
            <v>704</v>
          </cell>
          <cell r="E763">
            <v>606</v>
          </cell>
          <cell r="F763">
            <v>251</v>
          </cell>
        </row>
        <row r="764">
          <cell r="A764">
            <v>11161148</v>
          </cell>
          <cell r="C764">
            <v>285</v>
          </cell>
          <cell r="D764">
            <v>83</v>
          </cell>
          <cell r="E764">
            <v>80</v>
          </cell>
          <cell r="F764">
            <v>0</v>
          </cell>
        </row>
        <row r="765">
          <cell r="A765">
            <v>11161258</v>
          </cell>
          <cell r="C765">
            <v>287</v>
          </cell>
          <cell r="D765">
            <v>102</v>
          </cell>
          <cell r="E765">
            <v>0</v>
          </cell>
          <cell r="F765">
            <v>0</v>
          </cell>
        </row>
        <row r="766">
          <cell r="A766">
            <v>11162104</v>
          </cell>
          <cell r="C766">
            <v>1700</v>
          </cell>
          <cell r="D766">
            <v>616</v>
          </cell>
          <cell r="E766">
            <v>725</v>
          </cell>
          <cell r="F766">
            <v>92</v>
          </cell>
        </row>
        <row r="767">
          <cell r="A767">
            <v>11162108</v>
          </cell>
          <cell r="C767">
            <v>72</v>
          </cell>
          <cell r="D767">
            <v>0</v>
          </cell>
          <cell r="E767">
            <v>0</v>
          </cell>
          <cell r="F767">
            <v>0</v>
          </cell>
        </row>
        <row r="768">
          <cell r="A768">
            <v>11163125</v>
          </cell>
          <cell r="C768">
            <v>962</v>
          </cell>
          <cell r="D768">
            <v>371</v>
          </cell>
          <cell r="E768">
            <v>482</v>
          </cell>
          <cell r="F768">
            <v>47</v>
          </cell>
        </row>
        <row r="769">
          <cell r="A769">
            <v>11165243</v>
          </cell>
          <cell r="C769">
            <v>232</v>
          </cell>
          <cell r="D769">
            <v>3</v>
          </cell>
          <cell r="E769">
            <v>35</v>
          </cell>
          <cell r="F769">
            <v>1</v>
          </cell>
        </row>
        <row r="770">
          <cell r="A770">
            <v>11165308</v>
          </cell>
          <cell r="C770">
            <v>351</v>
          </cell>
          <cell r="D770">
            <v>157</v>
          </cell>
          <cell r="E770">
            <v>194</v>
          </cell>
          <cell r="F770">
            <v>11</v>
          </cell>
        </row>
        <row r="771">
          <cell r="A771">
            <v>11167131</v>
          </cell>
          <cell r="C771">
            <v>830</v>
          </cell>
          <cell r="D771">
            <v>486</v>
          </cell>
          <cell r="E771">
            <v>485</v>
          </cell>
          <cell r="F771">
            <v>105</v>
          </cell>
        </row>
        <row r="772">
          <cell r="A772">
            <v>11167202</v>
          </cell>
          <cell r="C772">
            <v>169</v>
          </cell>
          <cell r="D772">
            <v>36</v>
          </cell>
          <cell r="E772">
            <v>66</v>
          </cell>
          <cell r="F772">
            <v>5</v>
          </cell>
        </row>
        <row r="773">
          <cell r="A773">
            <v>11103013</v>
          </cell>
          <cell r="C773">
            <v>684</v>
          </cell>
          <cell r="D773">
            <v>353</v>
          </cell>
          <cell r="E773">
            <v>366</v>
          </cell>
          <cell r="F773">
            <v>76</v>
          </cell>
        </row>
        <row r="774">
          <cell r="A774">
            <v>11111114</v>
          </cell>
          <cell r="C774">
            <v>646</v>
          </cell>
          <cell r="D774">
            <v>275</v>
          </cell>
          <cell r="E774">
            <v>339</v>
          </cell>
          <cell r="F774">
            <v>39</v>
          </cell>
        </row>
        <row r="775">
          <cell r="A775">
            <v>11111216</v>
          </cell>
          <cell r="C775">
            <v>851</v>
          </cell>
          <cell r="D775">
            <v>395</v>
          </cell>
          <cell r="E775">
            <v>451</v>
          </cell>
          <cell r="F775">
            <v>48</v>
          </cell>
        </row>
        <row r="776">
          <cell r="A776">
            <v>11112114</v>
          </cell>
          <cell r="C776">
            <v>1680</v>
          </cell>
          <cell r="D776">
            <v>784</v>
          </cell>
          <cell r="E776">
            <v>882</v>
          </cell>
          <cell r="F776">
            <v>129</v>
          </cell>
        </row>
        <row r="777">
          <cell r="A777">
            <v>11112166</v>
          </cell>
          <cell r="C777">
            <v>1330</v>
          </cell>
          <cell r="D777">
            <v>548</v>
          </cell>
          <cell r="E777">
            <v>505</v>
          </cell>
          <cell r="F777">
            <v>124</v>
          </cell>
        </row>
        <row r="778">
          <cell r="A778">
            <v>11113108</v>
          </cell>
          <cell r="C778">
            <v>686</v>
          </cell>
          <cell r="D778">
            <v>243</v>
          </cell>
          <cell r="E778">
            <v>298</v>
          </cell>
          <cell r="F778">
            <v>55</v>
          </cell>
        </row>
        <row r="779">
          <cell r="A779">
            <v>11113111</v>
          </cell>
          <cell r="C779">
            <v>694</v>
          </cell>
          <cell r="D779">
            <v>432</v>
          </cell>
          <cell r="E779">
            <v>513</v>
          </cell>
          <cell r="F779">
            <v>29</v>
          </cell>
        </row>
        <row r="780">
          <cell r="A780">
            <v>11113115</v>
          </cell>
          <cell r="C780">
            <v>802</v>
          </cell>
          <cell r="D780">
            <v>342</v>
          </cell>
          <cell r="E780">
            <v>385</v>
          </cell>
          <cell r="F780">
            <v>66</v>
          </cell>
        </row>
        <row r="781">
          <cell r="A781">
            <v>11115100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</row>
        <row r="782">
          <cell r="A782">
            <v>11171025</v>
          </cell>
          <cell r="C782">
            <v>1428</v>
          </cell>
          <cell r="D782">
            <v>668</v>
          </cell>
          <cell r="E782">
            <v>725</v>
          </cell>
          <cell r="F782">
            <v>124</v>
          </cell>
        </row>
        <row r="783">
          <cell r="A783">
            <v>11171090</v>
          </cell>
          <cell r="C783">
            <v>560</v>
          </cell>
          <cell r="D783">
            <v>223</v>
          </cell>
          <cell r="E783">
            <v>202</v>
          </cell>
          <cell r="F783">
            <v>50</v>
          </cell>
        </row>
        <row r="784">
          <cell r="A784">
            <v>11171317</v>
          </cell>
          <cell r="C784">
            <v>905</v>
          </cell>
          <cell r="D784">
            <v>443</v>
          </cell>
          <cell r="E784">
            <v>468</v>
          </cell>
          <cell r="F784">
            <v>74</v>
          </cell>
        </row>
        <row r="785">
          <cell r="A785">
            <v>11177025</v>
          </cell>
          <cell r="C785">
            <v>886</v>
          </cell>
          <cell r="D785">
            <v>330</v>
          </cell>
          <cell r="E785">
            <v>413</v>
          </cell>
          <cell r="F785">
            <v>58</v>
          </cell>
        </row>
        <row r="786">
          <cell r="A786">
            <v>11177614</v>
          </cell>
          <cell r="C786">
            <v>443</v>
          </cell>
          <cell r="D786">
            <v>235</v>
          </cell>
          <cell r="E786">
            <v>277</v>
          </cell>
          <cell r="F786">
            <v>30</v>
          </cell>
        </row>
        <row r="787">
          <cell r="A787">
            <v>11111260</v>
          </cell>
          <cell r="C787">
            <v>217</v>
          </cell>
          <cell r="D787">
            <v>102</v>
          </cell>
          <cell r="E787">
            <v>62</v>
          </cell>
          <cell r="F787">
            <v>52</v>
          </cell>
        </row>
        <row r="788">
          <cell r="A788">
            <v>11112137</v>
          </cell>
          <cell r="C788">
            <v>1406</v>
          </cell>
          <cell r="D788">
            <v>642</v>
          </cell>
          <cell r="E788">
            <v>651</v>
          </cell>
          <cell r="F788">
            <v>120</v>
          </cell>
        </row>
        <row r="789">
          <cell r="A789">
            <v>11117101</v>
          </cell>
          <cell r="C789">
            <v>888</v>
          </cell>
          <cell r="D789">
            <v>434</v>
          </cell>
          <cell r="E789">
            <v>539</v>
          </cell>
          <cell r="F789">
            <v>37</v>
          </cell>
        </row>
        <row r="790">
          <cell r="A790">
            <v>11117102</v>
          </cell>
          <cell r="C790">
            <v>1060</v>
          </cell>
          <cell r="D790">
            <v>531</v>
          </cell>
          <cell r="E790">
            <v>703</v>
          </cell>
          <cell r="F790">
            <v>38</v>
          </cell>
        </row>
        <row r="791">
          <cell r="A791">
            <v>11152300</v>
          </cell>
          <cell r="C791">
            <v>1</v>
          </cell>
          <cell r="D791">
            <v>1</v>
          </cell>
          <cell r="E791">
            <v>1</v>
          </cell>
          <cell r="F791">
            <v>0</v>
          </cell>
        </row>
        <row r="792">
          <cell r="A792">
            <v>11152305</v>
          </cell>
          <cell r="C792">
            <v>3299</v>
          </cell>
          <cell r="D792">
            <v>1181</v>
          </cell>
          <cell r="E792">
            <v>1367</v>
          </cell>
          <cell r="F792">
            <v>215</v>
          </cell>
        </row>
        <row r="793">
          <cell r="A793">
            <v>11153360</v>
          </cell>
          <cell r="C793">
            <v>2009</v>
          </cell>
          <cell r="D793">
            <v>632</v>
          </cell>
          <cell r="E793">
            <v>814</v>
          </cell>
          <cell r="F793">
            <v>298</v>
          </cell>
        </row>
        <row r="794">
          <cell r="A794">
            <v>11188303</v>
          </cell>
          <cell r="C794">
            <v>783</v>
          </cell>
          <cell r="D794">
            <v>343</v>
          </cell>
          <cell r="E794">
            <v>346</v>
          </cell>
          <cell r="F794">
            <v>70</v>
          </cell>
        </row>
        <row r="795">
          <cell r="A795">
            <v>11188304</v>
          </cell>
          <cell r="C795">
            <v>678</v>
          </cell>
          <cell r="D795">
            <v>398</v>
          </cell>
          <cell r="E795">
            <v>363</v>
          </cell>
          <cell r="F795">
            <v>55</v>
          </cell>
        </row>
        <row r="796">
          <cell r="A796">
            <v>11175002</v>
          </cell>
          <cell r="C796">
            <v>493</v>
          </cell>
          <cell r="D796">
            <v>277</v>
          </cell>
          <cell r="E796">
            <v>275</v>
          </cell>
          <cell r="F796">
            <v>36</v>
          </cell>
        </row>
        <row r="797">
          <cell r="A797">
            <v>11181002</v>
          </cell>
          <cell r="C797">
            <v>979</v>
          </cell>
          <cell r="D797">
            <v>436</v>
          </cell>
          <cell r="E797">
            <v>445</v>
          </cell>
          <cell r="F797">
            <v>66</v>
          </cell>
        </row>
        <row r="798">
          <cell r="A798">
            <v>11181035</v>
          </cell>
          <cell r="C798">
            <v>784</v>
          </cell>
          <cell r="D798">
            <v>361</v>
          </cell>
          <cell r="E798">
            <v>364</v>
          </cell>
          <cell r="F798">
            <v>67</v>
          </cell>
        </row>
        <row r="799">
          <cell r="A799">
            <v>11183017</v>
          </cell>
          <cell r="C799">
            <v>1594</v>
          </cell>
          <cell r="D799">
            <v>644</v>
          </cell>
          <cell r="E799">
            <v>947</v>
          </cell>
          <cell r="F799">
            <v>64</v>
          </cell>
        </row>
        <row r="800">
          <cell r="A800">
            <v>11183049</v>
          </cell>
          <cell r="C800">
            <v>441</v>
          </cell>
          <cell r="D800">
            <v>245</v>
          </cell>
          <cell r="E800">
            <v>292</v>
          </cell>
          <cell r="F800">
            <v>28</v>
          </cell>
        </row>
        <row r="801">
          <cell r="A801">
            <v>11185108</v>
          </cell>
          <cell r="C801">
            <v>1018</v>
          </cell>
          <cell r="D801">
            <v>592</v>
          </cell>
          <cell r="E801">
            <v>731</v>
          </cell>
          <cell r="F801">
            <v>52</v>
          </cell>
        </row>
        <row r="802">
          <cell r="A802">
            <v>11186101</v>
          </cell>
          <cell r="C802">
            <v>449</v>
          </cell>
          <cell r="D802">
            <v>245</v>
          </cell>
          <cell r="E802">
            <v>271</v>
          </cell>
          <cell r="F802">
            <v>32</v>
          </cell>
        </row>
        <row r="803">
          <cell r="A803">
            <v>11111159</v>
          </cell>
          <cell r="C803">
            <v>480</v>
          </cell>
          <cell r="D803">
            <v>197</v>
          </cell>
          <cell r="E803">
            <v>211</v>
          </cell>
          <cell r="F803">
            <v>34</v>
          </cell>
        </row>
        <row r="804">
          <cell r="A804">
            <v>11111940</v>
          </cell>
          <cell r="C804">
            <v>1</v>
          </cell>
          <cell r="D804">
            <v>0</v>
          </cell>
          <cell r="E804">
            <v>0</v>
          </cell>
          <cell r="F804">
            <v>0</v>
          </cell>
        </row>
        <row r="805">
          <cell r="A805">
            <v>11115109</v>
          </cell>
          <cell r="C805">
            <v>844</v>
          </cell>
          <cell r="D805">
            <v>310</v>
          </cell>
          <cell r="E805">
            <v>287</v>
          </cell>
          <cell r="F805">
            <v>82</v>
          </cell>
        </row>
        <row r="806">
          <cell r="A806">
            <v>11116103</v>
          </cell>
          <cell r="C806">
            <v>599</v>
          </cell>
          <cell r="D806">
            <v>260</v>
          </cell>
          <cell r="E806">
            <v>295</v>
          </cell>
          <cell r="F806">
            <v>32</v>
          </cell>
        </row>
        <row r="807">
          <cell r="A807">
            <v>11116105</v>
          </cell>
          <cell r="C807">
            <v>760</v>
          </cell>
          <cell r="D807">
            <v>330</v>
          </cell>
          <cell r="E807">
            <v>420</v>
          </cell>
          <cell r="F807">
            <v>46</v>
          </cell>
        </row>
        <row r="808">
          <cell r="A808">
            <v>11118108</v>
          </cell>
          <cell r="C808">
            <v>514</v>
          </cell>
          <cell r="D808">
            <v>179</v>
          </cell>
          <cell r="E808">
            <v>240</v>
          </cell>
          <cell r="F808">
            <v>62</v>
          </cell>
        </row>
        <row r="809">
          <cell r="A809">
            <v>11121010</v>
          </cell>
          <cell r="C809">
            <v>492</v>
          </cell>
          <cell r="D809">
            <v>220</v>
          </cell>
          <cell r="E809">
            <v>163</v>
          </cell>
          <cell r="F809">
            <v>55</v>
          </cell>
        </row>
        <row r="810">
          <cell r="A810">
            <v>11152100</v>
          </cell>
          <cell r="C810">
            <v>1508</v>
          </cell>
          <cell r="D810">
            <v>723</v>
          </cell>
          <cell r="E810">
            <v>615</v>
          </cell>
          <cell r="F810">
            <v>172</v>
          </cell>
        </row>
        <row r="811">
          <cell r="A811">
            <v>11152173</v>
          </cell>
          <cell r="C811">
            <v>654</v>
          </cell>
          <cell r="D811">
            <v>269</v>
          </cell>
          <cell r="E811">
            <v>258</v>
          </cell>
          <cell r="F811">
            <v>86</v>
          </cell>
        </row>
        <row r="812">
          <cell r="A812">
            <v>11152821</v>
          </cell>
          <cell r="C812">
            <v>353</v>
          </cell>
          <cell r="D812">
            <v>148</v>
          </cell>
          <cell r="E812">
            <v>205</v>
          </cell>
          <cell r="F812">
            <v>20</v>
          </cell>
        </row>
        <row r="813">
          <cell r="A813">
            <v>11257310</v>
          </cell>
          <cell r="C813">
            <v>531</v>
          </cell>
          <cell r="D813">
            <v>193</v>
          </cell>
          <cell r="E813">
            <v>266</v>
          </cell>
          <cell r="F813">
            <v>29</v>
          </cell>
        </row>
        <row r="814">
          <cell r="A814">
            <v>11260130</v>
          </cell>
          <cell r="C814">
            <v>1114</v>
          </cell>
          <cell r="D814">
            <v>548</v>
          </cell>
          <cell r="E814">
            <v>601</v>
          </cell>
          <cell r="F814">
            <v>48</v>
          </cell>
        </row>
        <row r="815">
          <cell r="A815">
            <v>11278170</v>
          </cell>
          <cell r="C815">
            <v>821</v>
          </cell>
          <cell r="D815">
            <v>421</v>
          </cell>
          <cell r="E815">
            <v>440</v>
          </cell>
          <cell r="F815">
            <v>85</v>
          </cell>
        </row>
        <row r="816">
          <cell r="A816">
            <v>11279000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</row>
        <row r="817">
          <cell r="A817">
            <v>11279350</v>
          </cell>
          <cell r="C817">
            <v>865</v>
          </cell>
          <cell r="D817">
            <v>400</v>
          </cell>
          <cell r="E817">
            <v>366</v>
          </cell>
          <cell r="F817">
            <v>62</v>
          </cell>
        </row>
        <row r="818">
          <cell r="A818">
            <v>11279450</v>
          </cell>
          <cell r="C818">
            <v>1149</v>
          </cell>
          <cell r="D818">
            <v>521</v>
          </cell>
          <cell r="E818">
            <v>513</v>
          </cell>
          <cell r="F818">
            <v>87</v>
          </cell>
        </row>
        <row r="819">
          <cell r="A819">
            <v>11279500</v>
          </cell>
          <cell r="C819">
            <v>2709</v>
          </cell>
          <cell r="D819">
            <v>1241</v>
          </cell>
          <cell r="E819">
            <v>1273</v>
          </cell>
          <cell r="F819">
            <v>227</v>
          </cell>
        </row>
        <row r="820">
          <cell r="A820">
            <v>11279520</v>
          </cell>
          <cell r="C820">
            <v>595</v>
          </cell>
          <cell r="D820">
            <v>270</v>
          </cell>
          <cell r="E820">
            <v>316</v>
          </cell>
          <cell r="F820">
            <v>42</v>
          </cell>
        </row>
        <row r="821">
          <cell r="A821">
            <v>11280040</v>
          </cell>
          <cell r="C821">
            <v>806</v>
          </cell>
          <cell r="D821">
            <v>322</v>
          </cell>
          <cell r="E821">
            <v>343</v>
          </cell>
          <cell r="F821">
            <v>70</v>
          </cell>
        </row>
        <row r="822">
          <cell r="A822">
            <v>11280130</v>
          </cell>
          <cell r="C822">
            <v>572</v>
          </cell>
          <cell r="D822">
            <v>179</v>
          </cell>
          <cell r="E822">
            <v>199</v>
          </cell>
          <cell r="F822">
            <v>47</v>
          </cell>
        </row>
        <row r="823">
          <cell r="A823">
            <v>11281470</v>
          </cell>
          <cell r="C823">
            <v>1202</v>
          </cell>
          <cell r="D823">
            <v>520</v>
          </cell>
          <cell r="E823">
            <v>451</v>
          </cell>
          <cell r="F823">
            <v>112</v>
          </cell>
        </row>
        <row r="824">
          <cell r="A824">
            <v>11281890</v>
          </cell>
          <cell r="C824">
            <v>379</v>
          </cell>
          <cell r="D824">
            <v>169</v>
          </cell>
          <cell r="E824">
            <v>181</v>
          </cell>
          <cell r="F824">
            <v>42</v>
          </cell>
        </row>
        <row r="825">
          <cell r="A825">
            <v>11295830</v>
          </cell>
          <cell r="C825">
            <v>905</v>
          </cell>
          <cell r="D825">
            <v>620</v>
          </cell>
          <cell r="E825">
            <v>686</v>
          </cell>
          <cell r="F825">
            <v>41</v>
          </cell>
        </row>
        <row r="826">
          <cell r="A826">
            <v>11279040</v>
          </cell>
          <cell r="C826">
            <v>311</v>
          </cell>
          <cell r="D826">
            <v>130</v>
          </cell>
          <cell r="E826">
            <v>182</v>
          </cell>
          <cell r="F826">
            <v>1</v>
          </cell>
        </row>
        <row r="827">
          <cell r="A827">
            <v>11279190</v>
          </cell>
          <cell r="C827">
            <v>1052</v>
          </cell>
          <cell r="D827">
            <v>377</v>
          </cell>
          <cell r="E827">
            <v>369</v>
          </cell>
          <cell r="F827">
            <v>86</v>
          </cell>
        </row>
        <row r="828">
          <cell r="A828">
            <v>11279410</v>
          </cell>
          <cell r="C828">
            <v>219</v>
          </cell>
          <cell r="D828">
            <v>112</v>
          </cell>
          <cell r="E828">
            <v>5</v>
          </cell>
          <cell r="F828">
            <v>80</v>
          </cell>
        </row>
        <row r="829">
          <cell r="A829">
            <v>11279551</v>
          </cell>
          <cell r="C829">
            <v>528</v>
          </cell>
          <cell r="D829">
            <v>45</v>
          </cell>
          <cell r="E829">
            <v>220</v>
          </cell>
          <cell r="F829">
            <v>8</v>
          </cell>
        </row>
        <row r="830">
          <cell r="A830">
            <v>11279920</v>
          </cell>
          <cell r="C830">
            <v>761</v>
          </cell>
          <cell r="D830">
            <v>351</v>
          </cell>
          <cell r="E830">
            <v>370</v>
          </cell>
          <cell r="F830">
            <v>51</v>
          </cell>
        </row>
        <row r="831">
          <cell r="A831">
            <v>11281420</v>
          </cell>
          <cell r="C831">
            <v>379</v>
          </cell>
          <cell r="D831">
            <v>258</v>
          </cell>
          <cell r="E831">
            <v>144</v>
          </cell>
          <cell r="F831">
            <v>68</v>
          </cell>
        </row>
        <row r="832">
          <cell r="A832">
            <v>11282400</v>
          </cell>
          <cell r="C832">
            <v>242</v>
          </cell>
          <cell r="D832">
            <v>144</v>
          </cell>
          <cell r="E832">
            <v>181</v>
          </cell>
          <cell r="F832">
            <v>4</v>
          </cell>
        </row>
        <row r="833">
          <cell r="A833">
            <v>11278090</v>
          </cell>
          <cell r="C833">
            <v>806</v>
          </cell>
          <cell r="D833">
            <v>405</v>
          </cell>
          <cell r="E833">
            <v>328</v>
          </cell>
          <cell r="F833">
            <v>105</v>
          </cell>
        </row>
        <row r="834">
          <cell r="A834">
            <v>11278340</v>
          </cell>
          <cell r="C834">
            <v>1014</v>
          </cell>
          <cell r="D834">
            <v>515</v>
          </cell>
          <cell r="E834">
            <v>555</v>
          </cell>
          <cell r="F834">
            <v>102</v>
          </cell>
        </row>
        <row r="835">
          <cell r="A835">
            <v>11278410</v>
          </cell>
          <cell r="C835">
            <v>1635</v>
          </cell>
          <cell r="D835">
            <v>636</v>
          </cell>
          <cell r="E835">
            <v>723</v>
          </cell>
          <cell r="F835">
            <v>81</v>
          </cell>
        </row>
        <row r="836">
          <cell r="A836">
            <v>11281390</v>
          </cell>
          <cell r="C836">
            <v>1309</v>
          </cell>
          <cell r="D836">
            <v>631</v>
          </cell>
          <cell r="E836">
            <v>613</v>
          </cell>
          <cell r="F836">
            <v>119</v>
          </cell>
        </row>
        <row r="837">
          <cell r="A837">
            <v>11281910</v>
          </cell>
          <cell r="C837">
            <v>641</v>
          </cell>
          <cell r="D837">
            <v>309</v>
          </cell>
          <cell r="E837">
            <v>381</v>
          </cell>
          <cell r="F837">
            <v>41</v>
          </cell>
        </row>
        <row r="838">
          <cell r="A838">
            <v>11285020</v>
          </cell>
          <cell r="C838">
            <v>538</v>
          </cell>
          <cell r="D838">
            <v>238</v>
          </cell>
          <cell r="E838">
            <v>318</v>
          </cell>
          <cell r="F838">
            <v>25</v>
          </cell>
        </row>
        <row r="839">
          <cell r="A839">
            <v>11272022</v>
          </cell>
          <cell r="C839">
            <v>751</v>
          </cell>
          <cell r="D839">
            <v>320</v>
          </cell>
          <cell r="E839">
            <v>299</v>
          </cell>
          <cell r="F839">
            <v>58</v>
          </cell>
        </row>
        <row r="840">
          <cell r="A840">
            <v>11272124</v>
          </cell>
          <cell r="C840">
            <v>911</v>
          </cell>
          <cell r="D840">
            <v>419</v>
          </cell>
          <cell r="E840">
            <v>473</v>
          </cell>
          <cell r="F840">
            <v>46</v>
          </cell>
        </row>
        <row r="841">
          <cell r="A841">
            <v>11272200</v>
          </cell>
          <cell r="C841">
            <v>609</v>
          </cell>
          <cell r="D841">
            <v>343</v>
          </cell>
          <cell r="E841">
            <v>471</v>
          </cell>
          <cell r="F841">
            <v>7</v>
          </cell>
        </row>
        <row r="842">
          <cell r="A842">
            <v>11273010</v>
          </cell>
          <cell r="C842">
            <v>1664</v>
          </cell>
          <cell r="D842">
            <v>633</v>
          </cell>
          <cell r="E842">
            <v>616</v>
          </cell>
          <cell r="F842">
            <v>142</v>
          </cell>
        </row>
        <row r="843">
          <cell r="A843">
            <v>11273011</v>
          </cell>
          <cell r="C843">
            <v>2</v>
          </cell>
          <cell r="D843">
            <v>0</v>
          </cell>
          <cell r="E843">
            <v>0</v>
          </cell>
          <cell r="F843">
            <v>0</v>
          </cell>
        </row>
        <row r="844">
          <cell r="A844">
            <v>11273012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</row>
        <row r="845">
          <cell r="A845">
            <v>11273013</v>
          </cell>
          <cell r="C845">
            <v>426</v>
          </cell>
          <cell r="D845">
            <v>204</v>
          </cell>
          <cell r="E845">
            <v>234</v>
          </cell>
          <cell r="F845">
            <v>22</v>
          </cell>
        </row>
        <row r="846">
          <cell r="A846">
            <v>11273014</v>
          </cell>
          <cell r="C846">
            <v>1466</v>
          </cell>
          <cell r="D846">
            <v>783</v>
          </cell>
          <cell r="E846">
            <v>1051</v>
          </cell>
          <cell r="F846">
            <v>302</v>
          </cell>
        </row>
        <row r="847">
          <cell r="A847">
            <v>11273200</v>
          </cell>
          <cell r="C847">
            <v>1311</v>
          </cell>
          <cell r="D847">
            <v>606</v>
          </cell>
          <cell r="E847">
            <v>631</v>
          </cell>
          <cell r="F847">
            <v>93</v>
          </cell>
        </row>
        <row r="848">
          <cell r="A848">
            <v>11273710</v>
          </cell>
          <cell r="C848">
            <v>556</v>
          </cell>
          <cell r="D848">
            <v>260</v>
          </cell>
          <cell r="E848">
            <v>282</v>
          </cell>
          <cell r="F848">
            <v>41</v>
          </cell>
        </row>
        <row r="849">
          <cell r="A849">
            <v>11275010</v>
          </cell>
          <cell r="C849">
            <v>988</v>
          </cell>
          <cell r="D849">
            <v>378</v>
          </cell>
          <cell r="E849">
            <v>374</v>
          </cell>
          <cell r="F849">
            <v>83</v>
          </cell>
        </row>
        <row r="850">
          <cell r="A850">
            <v>11275020</v>
          </cell>
          <cell r="C850">
            <v>438</v>
          </cell>
          <cell r="D850">
            <v>151</v>
          </cell>
          <cell r="E850">
            <v>192</v>
          </cell>
          <cell r="F850">
            <v>26</v>
          </cell>
        </row>
        <row r="851">
          <cell r="A851">
            <v>11275060</v>
          </cell>
          <cell r="C851">
            <v>604</v>
          </cell>
          <cell r="D851">
            <v>224</v>
          </cell>
          <cell r="E851">
            <v>281</v>
          </cell>
          <cell r="F851">
            <v>35</v>
          </cell>
        </row>
        <row r="852">
          <cell r="A852">
            <v>11275100</v>
          </cell>
          <cell r="C852">
            <v>423</v>
          </cell>
          <cell r="D852">
            <v>195</v>
          </cell>
          <cell r="E852">
            <v>198</v>
          </cell>
          <cell r="F852">
            <v>16</v>
          </cell>
        </row>
        <row r="853">
          <cell r="A853">
            <v>11275150</v>
          </cell>
          <cell r="C853">
            <v>315</v>
          </cell>
          <cell r="D853">
            <v>112</v>
          </cell>
          <cell r="E853">
            <v>123</v>
          </cell>
          <cell r="F853">
            <v>20</v>
          </cell>
        </row>
        <row r="854">
          <cell r="A854">
            <v>11272300</v>
          </cell>
          <cell r="C854">
            <v>663</v>
          </cell>
          <cell r="D854">
            <v>245</v>
          </cell>
          <cell r="E854">
            <v>234</v>
          </cell>
          <cell r="F854">
            <v>67</v>
          </cell>
        </row>
        <row r="855">
          <cell r="A855">
            <v>11272980</v>
          </cell>
          <cell r="C855">
            <v>1894</v>
          </cell>
          <cell r="D855">
            <v>814</v>
          </cell>
          <cell r="E855">
            <v>808</v>
          </cell>
          <cell r="F855">
            <v>0</v>
          </cell>
        </row>
        <row r="856">
          <cell r="A856">
            <v>11274310</v>
          </cell>
          <cell r="C856">
            <v>795</v>
          </cell>
          <cell r="D856">
            <v>370</v>
          </cell>
          <cell r="E856">
            <v>474</v>
          </cell>
          <cell r="F856">
            <v>21</v>
          </cell>
        </row>
        <row r="857">
          <cell r="A857">
            <v>11295030</v>
          </cell>
          <cell r="C857">
            <v>663</v>
          </cell>
          <cell r="D857">
            <v>311</v>
          </cell>
          <cell r="E857">
            <v>445</v>
          </cell>
          <cell r="F857">
            <v>29</v>
          </cell>
        </row>
        <row r="858">
          <cell r="A858">
            <v>11295110</v>
          </cell>
          <cell r="C858">
            <v>1</v>
          </cell>
          <cell r="D858">
            <v>0</v>
          </cell>
          <cell r="E858">
            <v>0</v>
          </cell>
          <cell r="F858">
            <v>0</v>
          </cell>
        </row>
        <row r="859">
          <cell r="A859">
            <v>11296390</v>
          </cell>
          <cell r="C859">
            <v>1058</v>
          </cell>
          <cell r="D859">
            <v>431</v>
          </cell>
          <cell r="E859">
            <v>408</v>
          </cell>
          <cell r="F859">
            <v>87</v>
          </cell>
        </row>
        <row r="860">
          <cell r="A860">
            <v>11297100</v>
          </cell>
          <cell r="C860">
            <v>470</v>
          </cell>
          <cell r="D860">
            <v>211</v>
          </cell>
          <cell r="E860">
            <v>238</v>
          </cell>
          <cell r="F860">
            <v>43</v>
          </cell>
        </row>
        <row r="861">
          <cell r="A861">
            <v>11297842</v>
          </cell>
          <cell r="C861">
            <v>1133</v>
          </cell>
          <cell r="D861">
            <v>436</v>
          </cell>
          <cell r="E861">
            <v>353</v>
          </cell>
          <cell r="F861">
            <v>150</v>
          </cell>
        </row>
        <row r="862">
          <cell r="A862">
            <v>11200635</v>
          </cell>
          <cell r="C862">
            <v>912</v>
          </cell>
          <cell r="D862">
            <v>445</v>
          </cell>
          <cell r="E862">
            <v>115</v>
          </cell>
          <cell r="F862">
            <v>431</v>
          </cell>
        </row>
        <row r="863">
          <cell r="A863">
            <v>11201890</v>
          </cell>
          <cell r="C863">
            <v>351</v>
          </cell>
          <cell r="D863">
            <v>37</v>
          </cell>
          <cell r="E863">
            <v>6</v>
          </cell>
          <cell r="F863">
            <v>2</v>
          </cell>
        </row>
        <row r="864">
          <cell r="A864">
            <v>11207150</v>
          </cell>
          <cell r="C864">
            <v>492</v>
          </cell>
          <cell r="D864">
            <v>262</v>
          </cell>
          <cell r="E864">
            <v>311</v>
          </cell>
          <cell r="F864">
            <v>26</v>
          </cell>
        </row>
        <row r="865">
          <cell r="A865">
            <v>11241010</v>
          </cell>
          <cell r="C865">
            <v>987</v>
          </cell>
          <cell r="D865">
            <v>374</v>
          </cell>
          <cell r="E865">
            <v>443</v>
          </cell>
          <cell r="F865">
            <v>79</v>
          </cell>
        </row>
        <row r="866">
          <cell r="A866">
            <v>11257320</v>
          </cell>
          <cell r="C866">
            <v>1597</v>
          </cell>
          <cell r="D866">
            <v>708</v>
          </cell>
          <cell r="E866">
            <v>634</v>
          </cell>
          <cell r="F866">
            <v>139</v>
          </cell>
        </row>
        <row r="867">
          <cell r="A867">
            <v>11258091</v>
          </cell>
          <cell r="C867">
            <v>528</v>
          </cell>
          <cell r="D867">
            <v>254</v>
          </cell>
          <cell r="E867">
            <v>284</v>
          </cell>
          <cell r="F867">
            <v>36</v>
          </cell>
        </row>
        <row r="868">
          <cell r="A868">
            <v>11258170</v>
          </cell>
          <cell r="C868">
            <v>619</v>
          </cell>
          <cell r="D868">
            <v>263</v>
          </cell>
          <cell r="E868">
            <v>336</v>
          </cell>
          <cell r="F868">
            <v>48</v>
          </cell>
        </row>
        <row r="869">
          <cell r="A869">
            <v>11258390</v>
          </cell>
          <cell r="C869">
            <v>836</v>
          </cell>
          <cell r="D869">
            <v>300</v>
          </cell>
          <cell r="E869">
            <v>238</v>
          </cell>
          <cell r="F869">
            <v>86</v>
          </cell>
        </row>
        <row r="870">
          <cell r="A870">
            <v>11260330</v>
          </cell>
          <cell r="C870">
            <v>1077</v>
          </cell>
          <cell r="D870">
            <v>438</v>
          </cell>
          <cell r="E870">
            <v>328</v>
          </cell>
          <cell r="F870">
            <v>105</v>
          </cell>
        </row>
        <row r="871">
          <cell r="A871">
            <v>11261150</v>
          </cell>
          <cell r="C871">
            <v>771</v>
          </cell>
          <cell r="D871">
            <v>411</v>
          </cell>
          <cell r="E871">
            <v>499</v>
          </cell>
          <cell r="F871">
            <v>50</v>
          </cell>
        </row>
        <row r="872">
          <cell r="A872">
            <v>11270020</v>
          </cell>
          <cell r="C872">
            <v>1225</v>
          </cell>
          <cell r="D872">
            <v>472</v>
          </cell>
          <cell r="E872">
            <v>510</v>
          </cell>
          <cell r="F872">
            <v>84</v>
          </cell>
        </row>
        <row r="873">
          <cell r="A873">
            <v>11204010</v>
          </cell>
          <cell r="C873">
            <v>385</v>
          </cell>
          <cell r="D873">
            <v>203</v>
          </cell>
          <cell r="E873">
            <v>217</v>
          </cell>
          <cell r="F873">
            <v>36</v>
          </cell>
        </row>
        <row r="874">
          <cell r="A874">
            <v>11205020</v>
          </cell>
          <cell r="C874">
            <v>837</v>
          </cell>
          <cell r="D874">
            <v>285</v>
          </cell>
          <cell r="E874">
            <v>331</v>
          </cell>
          <cell r="F874">
            <v>59</v>
          </cell>
        </row>
        <row r="875">
          <cell r="A875">
            <v>11205200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</row>
        <row r="876">
          <cell r="A876">
            <v>11239090</v>
          </cell>
          <cell r="C876">
            <v>668</v>
          </cell>
          <cell r="D876">
            <v>339</v>
          </cell>
          <cell r="E876">
            <v>356</v>
          </cell>
          <cell r="F876">
            <v>67</v>
          </cell>
        </row>
        <row r="877">
          <cell r="A877">
            <v>11239140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</row>
        <row r="878">
          <cell r="A878">
            <v>11239640</v>
          </cell>
          <cell r="C878">
            <v>810</v>
          </cell>
          <cell r="D878">
            <v>401</v>
          </cell>
          <cell r="E878">
            <v>536</v>
          </cell>
          <cell r="F878">
            <v>27</v>
          </cell>
        </row>
        <row r="879">
          <cell r="A879">
            <v>11240010</v>
          </cell>
          <cell r="C879">
            <v>1671</v>
          </cell>
          <cell r="D879">
            <v>626</v>
          </cell>
          <cell r="E879">
            <v>863</v>
          </cell>
          <cell r="F879">
            <v>73</v>
          </cell>
        </row>
        <row r="880">
          <cell r="A880">
            <v>11241090</v>
          </cell>
          <cell r="C880">
            <v>557</v>
          </cell>
          <cell r="D880">
            <v>269</v>
          </cell>
          <cell r="E880">
            <v>315</v>
          </cell>
          <cell r="F880">
            <v>28</v>
          </cell>
        </row>
        <row r="881">
          <cell r="A881">
            <v>11247010</v>
          </cell>
          <cell r="C881">
            <v>329</v>
          </cell>
          <cell r="D881">
            <v>29</v>
          </cell>
          <cell r="E881">
            <v>93</v>
          </cell>
          <cell r="F881">
            <v>7</v>
          </cell>
        </row>
        <row r="882">
          <cell r="A882">
            <v>11247050</v>
          </cell>
          <cell r="C882">
            <v>818</v>
          </cell>
          <cell r="D882">
            <v>402</v>
          </cell>
          <cell r="E882">
            <v>517</v>
          </cell>
          <cell r="F882">
            <v>48</v>
          </cell>
        </row>
        <row r="883">
          <cell r="A883">
            <v>11216010</v>
          </cell>
          <cell r="C883">
            <v>1504</v>
          </cell>
          <cell r="D883">
            <v>715</v>
          </cell>
          <cell r="E883">
            <v>826</v>
          </cell>
          <cell r="F883">
            <v>61</v>
          </cell>
        </row>
        <row r="884">
          <cell r="A884">
            <v>11290390</v>
          </cell>
          <cell r="C884">
            <v>2315</v>
          </cell>
          <cell r="D884">
            <v>1144</v>
          </cell>
          <cell r="E884">
            <v>1030</v>
          </cell>
          <cell r="F884">
            <v>135</v>
          </cell>
        </row>
        <row r="885">
          <cell r="A885">
            <v>11290541</v>
          </cell>
          <cell r="C885">
            <v>609</v>
          </cell>
          <cell r="D885">
            <v>296</v>
          </cell>
          <cell r="E885">
            <v>326</v>
          </cell>
          <cell r="F885">
            <v>27</v>
          </cell>
        </row>
        <row r="886">
          <cell r="A886">
            <v>11290611</v>
          </cell>
          <cell r="C886">
            <v>1185</v>
          </cell>
          <cell r="D886">
            <v>532</v>
          </cell>
          <cell r="E886">
            <v>505</v>
          </cell>
          <cell r="F886">
            <v>114</v>
          </cell>
        </row>
        <row r="887">
          <cell r="A887">
            <v>11290621</v>
          </cell>
          <cell r="C887">
            <v>982</v>
          </cell>
          <cell r="D887">
            <v>390</v>
          </cell>
          <cell r="E887">
            <v>335</v>
          </cell>
          <cell r="F887">
            <v>97</v>
          </cell>
        </row>
        <row r="888">
          <cell r="A888">
            <v>11291020</v>
          </cell>
          <cell r="C888">
            <v>491</v>
          </cell>
          <cell r="D888">
            <v>247</v>
          </cell>
          <cell r="E888">
            <v>355</v>
          </cell>
          <cell r="F888">
            <v>11</v>
          </cell>
        </row>
        <row r="889">
          <cell r="A889">
            <v>11291040</v>
          </cell>
          <cell r="C889">
            <v>480</v>
          </cell>
          <cell r="D889">
            <v>0</v>
          </cell>
          <cell r="E889">
            <v>254</v>
          </cell>
          <cell r="F889">
            <v>0</v>
          </cell>
        </row>
        <row r="890">
          <cell r="A890">
            <v>11291070</v>
          </cell>
          <cell r="C890">
            <v>160</v>
          </cell>
          <cell r="D890">
            <v>117</v>
          </cell>
          <cell r="E890">
            <v>123</v>
          </cell>
          <cell r="F890">
            <v>16</v>
          </cell>
        </row>
        <row r="891">
          <cell r="A891">
            <v>11292010</v>
          </cell>
          <cell r="C891">
            <v>1446</v>
          </cell>
          <cell r="D891">
            <v>711</v>
          </cell>
          <cell r="E891">
            <v>646</v>
          </cell>
          <cell r="F891">
            <v>203</v>
          </cell>
        </row>
        <row r="892">
          <cell r="A892">
            <v>11292100</v>
          </cell>
          <cell r="C892">
            <v>461</v>
          </cell>
          <cell r="D892">
            <v>178</v>
          </cell>
          <cell r="E892">
            <v>269</v>
          </cell>
          <cell r="F892">
            <v>11</v>
          </cell>
        </row>
        <row r="893">
          <cell r="A893">
            <v>11293100</v>
          </cell>
          <cell r="C893">
            <v>1040</v>
          </cell>
          <cell r="D893">
            <v>417</v>
          </cell>
          <cell r="E893">
            <v>472</v>
          </cell>
          <cell r="F893">
            <v>72</v>
          </cell>
        </row>
        <row r="894">
          <cell r="A894">
            <v>11202490</v>
          </cell>
          <cell r="C894">
            <v>1096</v>
          </cell>
          <cell r="D894">
            <v>455</v>
          </cell>
          <cell r="E894">
            <v>472</v>
          </cell>
          <cell r="F894">
            <v>98</v>
          </cell>
        </row>
        <row r="895">
          <cell r="A895">
            <v>11213070</v>
          </cell>
          <cell r="C895">
            <v>553</v>
          </cell>
          <cell r="D895">
            <v>201</v>
          </cell>
          <cell r="E895">
            <v>313</v>
          </cell>
          <cell r="F895">
            <v>16</v>
          </cell>
        </row>
        <row r="896">
          <cell r="A896">
            <v>11213120</v>
          </cell>
          <cell r="C896">
            <v>610</v>
          </cell>
          <cell r="D896">
            <v>236</v>
          </cell>
          <cell r="E896">
            <v>318</v>
          </cell>
          <cell r="F896">
            <v>28</v>
          </cell>
        </row>
        <row r="897">
          <cell r="A897">
            <v>11214050</v>
          </cell>
          <cell r="C897">
            <v>869</v>
          </cell>
          <cell r="D897">
            <v>371</v>
          </cell>
          <cell r="E897">
            <v>451</v>
          </cell>
          <cell r="F897">
            <v>46</v>
          </cell>
        </row>
        <row r="898">
          <cell r="A898">
            <v>11214170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</row>
        <row r="899">
          <cell r="A899">
            <v>11217230</v>
          </cell>
          <cell r="C899">
            <v>657</v>
          </cell>
          <cell r="D899">
            <v>229</v>
          </cell>
          <cell r="E899">
            <v>304</v>
          </cell>
          <cell r="F899">
            <v>37</v>
          </cell>
        </row>
        <row r="900">
          <cell r="A900">
            <v>11222010</v>
          </cell>
          <cell r="C900">
            <v>467</v>
          </cell>
          <cell r="D900">
            <v>212</v>
          </cell>
          <cell r="E900">
            <v>280</v>
          </cell>
          <cell r="F900">
            <v>17</v>
          </cell>
        </row>
        <row r="901">
          <cell r="A901">
            <v>11225020</v>
          </cell>
          <cell r="C901">
            <v>672</v>
          </cell>
          <cell r="D901">
            <v>295</v>
          </cell>
          <cell r="E901">
            <v>301</v>
          </cell>
          <cell r="F901">
            <v>60</v>
          </cell>
        </row>
        <row r="902">
          <cell r="A902">
            <v>11229010</v>
          </cell>
          <cell r="C902">
            <v>1044</v>
          </cell>
          <cell r="D902">
            <v>522</v>
          </cell>
          <cell r="E902">
            <v>569</v>
          </cell>
          <cell r="F902">
            <v>94</v>
          </cell>
        </row>
        <row r="903">
          <cell r="A903">
            <v>11236020</v>
          </cell>
          <cell r="C903">
            <v>878</v>
          </cell>
          <cell r="D903">
            <v>363</v>
          </cell>
          <cell r="E903">
            <v>373</v>
          </cell>
          <cell r="F903">
            <v>66</v>
          </cell>
        </row>
        <row r="904">
          <cell r="A904">
            <v>11292040</v>
          </cell>
          <cell r="C904">
            <v>423</v>
          </cell>
          <cell r="D904">
            <v>180</v>
          </cell>
          <cell r="E904">
            <v>201</v>
          </cell>
          <cell r="F904">
            <v>22</v>
          </cell>
        </row>
        <row r="905">
          <cell r="A905">
            <v>11111152</v>
          </cell>
          <cell r="C905">
            <v>932</v>
          </cell>
          <cell r="D905">
            <v>317</v>
          </cell>
          <cell r="E905">
            <v>255</v>
          </cell>
          <cell r="F905">
            <v>85</v>
          </cell>
        </row>
        <row r="906">
          <cell r="A906">
            <v>11112134</v>
          </cell>
          <cell r="C906">
            <v>314</v>
          </cell>
          <cell r="D906">
            <v>127</v>
          </cell>
          <cell r="E906">
            <v>156</v>
          </cell>
          <cell r="F906">
            <v>17</v>
          </cell>
        </row>
        <row r="907">
          <cell r="A907">
            <v>11115104</v>
          </cell>
          <cell r="C907">
            <v>1431</v>
          </cell>
          <cell r="D907">
            <v>386</v>
          </cell>
          <cell r="E907">
            <v>477</v>
          </cell>
          <cell r="F907">
            <v>81</v>
          </cell>
        </row>
        <row r="908">
          <cell r="A908">
            <v>11115128</v>
          </cell>
          <cell r="C908">
            <v>30</v>
          </cell>
          <cell r="D908">
            <v>0</v>
          </cell>
          <cell r="E908">
            <v>0</v>
          </cell>
          <cell r="F908">
            <v>0</v>
          </cell>
        </row>
        <row r="909">
          <cell r="A909">
            <v>11118602</v>
          </cell>
          <cell r="C909">
            <v>357</v>
          </cell>
          <cell r="D909">
            <v>155</v>
          </cell>
          <cell r="E909">
            <v>103</v>
          </cell>
          <cell r="F909">
            <v>54</v>
          </cell>
        </row>
        <row r="910">
          <cell r="A910">
            <v>11118621</v>
          </cell>
          <cell r="C910">
            <v>17</v>
          </cell>
          <cell r="D910">
            <v>1</v>
          </cell>
          <cell r="E910">
            <v>0</v>
          </cell>
          <cell r="F910">
            <v>1</v>
          </cell>
        </row>
        <row r="911">
          <cell r="A911">
            <v>11151503</v>
          </cell>
          <cell r="C911">
            <v>317</v>
          </cell>
          <cell r="D911">
            <v>112</v>
          </cell>
          <cell r="E911">
            <v>131</v>
          </cell>
          <cell r="F911">
            <v>0</v>
          </cell>
        </row>
        <row r="912">
          <cell r="A912">
            <v>11151700</v>
          </cell>
          <cell r="C912">
            <v>434</v>
          </cell>
          <cell r="D912">
            <v>170</v>
          </cell>
          <cell r="E912">
            <v>224</v>
          </cell>
          <cell r="F912">
            <v>23</v>
          </cell>
        </row>
        <row r="913">
          <cell r="A913">
            <v>11151848</v>
          </cell>
          <cell r="C913">
            <v>306</v>
          </cell>
          <cell r="D913">
            <v>95</v>
          </cell>
          <cell r="E913">
            <v>123</v>
          </cell>
          <cell r="F913">
            <v>18</v>
          </cell>
        </row>
        <row r="914">
          <cell r="A914">
            <v>11155010</v>
          </cell>
          <cell r="C914">
            <v>197</v>
          </cell>
          <cell r="D914">
            <v>92</v>
          </cell>
          <cell r="E914">
            <v>55</v>
          </cell>
          <cell r="F914">
            <v>18</v>
          </cell>
        </row>
        <row r="915">
          <cell r="A915">
            <v>11156173</v>
          </cell>
          <cell r="C915">
            <v>292</v>
          </cell>
          <cell r="D915">
            <v>109</v>
          </cell>
          <cell r="E915">
            <v>128</v>
          </cell>
          <cell r="F915">
            <v>24</v>
          </cell>
        </row>
        <row r="916">
          <cell r="A916">
            <v>11157271</v>
          </cell>
          <cell r="C916">
            <v>749</v>
          </cell>
          <cell r="D916">
            <v>291</v>
          </cell>
          <cell r="E916">
            <v>235</v>
          </cell>
          <cell r="F916">
            <v>70</v>
          </cell>
        </row>
        <row r="917">
          <cell r="A917">
            <v>11161122</v>
          </cell>
          <cell r="C917">
            <v>332</v>
          </cell>
          <cell r="D917">
            <v>131</v>
          </cell>
          <cell r="E917">
            <v>133</v>
          </cell>
          <cell r="F917">
            <v>34</v>
          </cell>
        </row>
        <row r="918">
          <cell r="A918">
            <v>11161151</v>
          </cell>
          <cell r="C918">
            <v>911</v>
          </cell>
          <cell r="D918">
            <v>340</v>
          </cell>
          <cell r="E918">
            <v>394</v>
          </cell>
          <cell r="F918">
            <v>40</v>
          </cell>
        </row>
        <row r="919">
          <cell r="A919">
            <v>11161230</v>
          </cell>
          <cell r="C919">
            <v>306</v>
          </cell>
          <cell r="D919">
            <v>123</v>
          </cell>
          <cell r="E919">
            <v>151</v>
          </cell>
          <cell r="F919">
            <v>13</v>
          </cell>
        </row>
        <row r="920">
          <cell r="A920">
            <v>11162117</v>
          </cell>
          <cell r="C920">
            <v>338</v>
          </cell>
          <cell r="D920">
            <v>145</v>
          </cell>
          <cell r="E920">
            <v>157</v>
          </cell>
          <cell r="F920">
            <v>18</v>
          </cell>
        </row>
        <row r="921">
          <cell r="A921">
            <v>11165370</v>
          </cell>
          <cell r="C921">
            <v>240</v>
          </cell>
          <cell r="D921">
            <v>97</v>
          </cell>
          <cell r="E921">
            <v>137</v>
          </cell>
          <cell r="F921">
            <v>12</v>
          </cell>
        </row>
        <row r="922">
          <cell r="A922">
            <v>11169263</v>
          </cell>
          <cell r="C922">
            <v>366</v>
          </cell>
          <cell r="D922">
            <v>104</v>
          </cell>
          <cell r="E922">
            <v>158</v>
          </cell>
          <cell r="F922">
            <v>16</v>
          </cell>
        </row>
        <row r="923">
          <cell r="A923">
            <v>11175012</v>
          </cell>
          <cell r="C923">
            <v>613</v>
          </cell>
          <cell r="D923">
            <v>232</v>
          </cell>
          <cell r="E923">
            <v>245</v>
          </cell>
          <cell r="F923">
            <v>30</v>
          </cell>
        </row>
        <row r="924">
          <cell r="A924">
            <v>11176003</v>
          </cell>
          <cell r="C924">
            <v>137</v>
          </cell>
          <cell r="D924">
            <v>4</v>
          </cell>
          <cell r="E924">
            <v>30</v>
          </cell>
          <cell r="F924">
            <v>0</v>
          </cell>
        </row>
        <row r="925">
          <cell r="A925">
            <v>11176060</v>
          </cell>
          <cell r="C925">
            <v>405</v>
          </cell>
          <cell r="D925">
            <v>162</v>
          </cell>
          <cell r="E925">
            <v>224</v>
          </cell>
          <cell r="F925">
            <v>13</v>
          </cell>
        </row>
        <row r="926">
          <cell r="A926">
            <v>11176063</v>
          </cell>
          <cell r="C926">
            <v>393</v>
          </cell>
          <cell r="D926">
            <v>117</v>
          </cell>
          <cell r="E926">
            <v>111</v>
          </cell>
          <cell r="F926">
            <v>39</v>
          </cell>
        </row>
        <row r="927">
          <cell r="A927">
            <v>11177607</v>
          </cell>
          <cell r="C927">
            <v>218</v>
          </cell>
          <cell r="D927">
            <v>96</v>
          </cell>
          <cell r="E927">
            <v>109</v>
          </cell>
          <cell r="F927">
            <v>17</v>
          </cell>
        </row>
        <row r="928">
          <cell r="A928">
            <v>11177619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</row>
        <row r="929">
          <cell r="A929">
            <v>11178013</v>
          </cell>
          <cell r="C929">
            <v>549</v>
          </cell>
          <cell r="D929">
            <v>220</v>
          </cell>
          <cell r="E929">
            <v>238</v>
          </cell>
          <cell r="F929">
            <v>50</v>
          </cell>
        </row>
        <row r="930">
          <cell r="A930">
            <v>11180101</v>
          </cell>
          <cell r="C930">
            <v>205</v>
          </cell>
          <cell r="D930">
            <v>83</v>
          </cell>
          <cell r="E930">
            <v>108</v>
          </cell>
          <cell r="F930">
            <v>10</v>
          </cell>
        </row>
        <row r="931">
          <cell r="A931">
            <v>11180112</v>
          </cell>
          <cell r="C931">
            <v>263</v>
          </cell>
          <cell r="D931">
            <v>90</v>
          </cell>
          <cell r="E931">
            <v>120</v>
          </cell>
          <cell r="F931">
            <v>15</v>
          </cell>
        </row>
        <row r="932">
          <cell r="A932">
            <v>11201480</v>
          </cell>
          <cell r="C932">
            <v>4</v>
          </cell>
          <cell r="D932">
            <v>0</v>
          </cell>
          <cell r="E932">
            <v>0</v>
          </cell>
          <cell r="F932">
            <v>0</v>
          </cell>
        </row>
        <row r="933">
          <cell r="A933">
            <v>11211010</v>
          </cell>
          <cell r="C933">
            <v>835</v>
          </cell>
          <cell r="D933">
            <v>250</v>
          </cell>
          <cell r="E933">
            <v>297</v>
          </cell>
          <cell r="F933">
            <v>51</v>
          </cell>
        </row>
        <row r="934">
          <cell r="A934">
            <v>11213040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</row>
        <row r="935">
          <cell r="A935">
            <v>11213630</v>
          </cell>
          <cell r="C935">
            <v>788</v>
          </cell>
          <cell r="D935">
            <v>296</v>
          </cell>
          <cell r="E935">
            <v>376</v>
          </cell>
          <cell r="F935">
            <v>45</v>
          </cell>
        </row>
        <row r="936">
          <cell r="A936">
            <v>11214020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</row>
        <row r="937">
          <cell r="A937">
            <v>11214090</v>
          </cell>
          <cell r="C937">
            <v>703</v>
          </cell>
          <cell r="D937">
            <v>249</v>
          </cell>
          <cell r="E937">
            <v>324</v>
          </cell>
          <cell r="F937">
            <v>50</v>
          </cell>
        </row>
        <row r="938">
          <cell r="A938">
            <v>11225010</v>
          </cell>
          <cell r="C938">
            <v>313</v>
          </cell>
          <cell r="D938">
            <v>91</v>
          </cell>
          <cell r="E938">
            <v>0</v>
          </cell>
          <cell r="F938">
            <v>0</v>
          </cell>
        </row>
        <row r="939">
          <cell r="A939">
            <v>11227050</v>
          </cell>
          <cell r="C939">
            <v>213</v>
          </cell>
          <cell r="D939">
            <v>68</v>
          </cell>
          <cell r="E939">
            <v>88</v>
          </cell>
          <cell r="F939">
            <v>8</v>
          </cell>
        </row>
        <row r="940">
          <cell r="A940">
            <v>11229020</v>
          </cell>
          <cell r="C940">
            <v>356</v>
          </cell>
          <cell r="D940">
            <v>142</v>
          </cell>
          <cell r="E940">
            <v>173</v>
          </cell>
          <cell r="F940">
            <v>19</v>
          </cell>
        </row>
        <row r="941">
          <cell r="A941">
            <v>11239100</v>
          </cell>
          <cell r="C941">
            <v>482</v>
          </cell>
          <cell r="D941">
            <v>263</v>
          </cell>
          <cell r="E941">
            <v>351</v>
          </cell>
          <cell r="F941">
            <v>18</v>
          </cell>
        </row>
        <row r="942">
          <cell r="A942">
            <v>11239110</v>
          </cell>
          <cell r="C942">
            <v>286</v>
          </cell>
          <cell r="D942">
            <v>113</v>
          </cell>
          <cell r="E942">
            <v>144</v>
          </cell>
          <cell r="F942">
            <v>10</v>
          </cell>
        </row>
        <row r="943">
          <cell r="A943">
            <v>11251010</v>
          </cell>
          <cell r="C943">
            <v>208</v>
          </cell>
          <cell r="D943">
            <v>27</v>
          </cell>
          <cell r="E943">
            <v>48</v>
          </cell>
          <cell r="F943">
            <v>0</v>
          </cell>
        </row>
        <row r="944">
          <cell r="A944">
            <v>11258180</v>
          </cell>
          <cell r="C944">
            <v>307</v>
          </cell>
          <cell r="D944">
            <v>130</v>
          </cell>
          <cell r="E944">
            <v>0</v>
          </cell>
          <cell r="F944">
            <v>30</v>
          </cell>
        </row>
        <row r="945">
          <cell r="A945">
            <v>11261290</v>
          </cell>
          <cell r="C945">
            <v>145</v>
          </cell>
          <cell r="D945">
            <v>40</v>
          </cell>
          <cell r="E945">
            <v>27</v>
          </cell>
          <cell r="F945">
            <v>14</v>
          </cell>
        </row>
        <row r="946">
          <cell r="A946">
            <v>11272590</v>
          </cell>
          <cell r="C946">
            <v>219</v>
          </cell>
          <cell r="D946">
            <v>110</v>
          </cell>
          <cell r="E946">
            <v>121</v>
          </cell>
          <cell r="F946">
            <v>18</v>
          </cell>
        </row>
        <row r="947">
          <cell r="A947">
            <v>11279015</v>
          </cell>
          <cell r="C947">
            <v>705</v>
          </cell>
          <cell r="D947">
            <v>265</v>
          </cell>
          <cell r="E947">
            <v>298</v>
          </cell>
          <cell r="F947">
            <v>48</v>
          </cell>
        </row>
        <row r="948">
          <cell r="A948">
            <v>11279280</v>
          </cell>
          <cell r="C948">
            <v>1</v>
          </cell>
          <cell r="D948">
            <v>0</v>
          </cell>
          <cell r="E948">
            <v>0</v>
          </cell>
          <cell r="F948">
            <v>0</v>
          </cell>
        </row>
        <row r="949">
          <cell r="A949">
            <v>11279800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</row>
        <row r="950">
          <cell r="A950">
            <v>11281671</v>
          </cell>
          <cell r="C950">
            <v>355</v>
          </cell>
          <cell r="D950">
            <v>168</v>
          </cell>
          <cell r="E950">
            <v>190</v>
          </cell>
          <cell r="F950">
            <v>0</v>
          </cell>
        </row>
        <row r="951">
          <cell r="A951">
            <v>11283100</v>
          </cell>
          <cell r="C951">
            <v>404</v>
          </cell>
          <cell r="D951">
            <v>157</v>
          </cell>
          <cell r="E951">
            <v>158</v>
          </cell>
          <cell r="F951">
            <v>39</v>
          </cell>
        </row>
        <row r="952">
          <cell r="A952">
            <v>11290060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</row>
        <row r="953">
          <cell r="A953">
            <v>11295220</v>
          </cell>
          <cell r="C953">
            <v>321</v>
          </cell>
          <cell r="D953">
            <v>58</v>
          </cell>
          <cell r="E953">
            <v>2</v>
          </cell>
          <cell r="F953">
            <v>0</v>
          </cell>
        </row>
        <row r="954">
          <cell r="A954">
            <v>11295290</v>
          </cell>
          <cell r="C954">
            <v>132</v>
          </cell>
          <cell r="D954">
            <v>22</v>
          </cell>
          <cell r="E954">
            <v>35</v>
          </cell>
          <cell r="F954">
            <v>0</v>
          </cell>
        </row>
        <row r="955">
          <cell r="A955">
            <v>11296450</v>
          </cell>
          <cell r="C955">
            <v>345</v>
          </cell>
          <cell r="D955">
            <v>95</v>
          </cell>
          <cell r="E955">
            <v>165</v>
          </cell>
          <cell r="F955">
            <v>20</v>
          </cell>
        </row>
        <row r="956">
          <cell r="A956">
            <v>11296516</v>
          </cell>
          <cell r="C956">
            <v>112</v>
          </cell>
          <cell r="D956">
            <v>45</v>
          </cell>
          <cell r="E956">
            <v>63</v>
          </cell>
          <cell r="F956">
            <v>3</v>
          </cell>
        </row>
        <row r="957">
          <cell r="A957">
            <v>11320289</v>
          </cell>
          <cell r="C957">
            <v>2463</v>
          </cell>
          <cell r="D957">
            <v>854</v>
          </cell>
          <cell r="E957">
            <v>1046</v>
          </cell>
          <cell r="F957">
            <v>225</v>
          </cell>
        </row>
        <row r="958">
          <cell r="A958">
            <v>11320348</v>
          </cell>
          <cell r="C958">
            <v>2145</v>
          </cell>
          <cell r="D958">
            <v>543</v>
          </cell>
          <cell r="E958">
            <v>618</v>
          </cell>
          <cell r="F958">
            <v>160</v>
          </cell>
        </row>
        <row r="959">
          <cell r="A959">
            <v>11320404</v>
          </cell>
          <cell r="C959">
            <v>23</v>
          </cell>
          <cell r="D959">
            <v>23</v>
          </cell>
          <cell r="E959">
            <v>0</v>
          </cell>
          <cell r="F959">
            <v>1</v>
          </cell>
        </row>
        <row r="960">
          <cell r="A960">
            <v>11320462</v>
          </cell>
          <cell r="C960">
            <v>1216</v>
          </cell>
          <cell r="D960">
            <v>401</v>
          </cell>
          <cell r="E960">
            <v>381</v>
          </cell>
          <cell r="F960">
            <v>124</v>
          </cell>
        </row>
        <row r="961">
          <cell r="A961">
            <v>11320476</v>
          </cell>
          <cell r="C961">
            <v>3</v>
          </cell>
          <cell r="D961">
            <v>3</v>
          </cell>
          <cell r="E961">
            <v>0</v>
          </cell>
          <cell r="F961">
            <v>3</v>
          </cell>
        </row>
        <row r="962">
          <cell r="A962">
            <v>11320509</v>
          </cell>
          <cell r="C962">
            <v>154</v>
          </cell>
          <cell r="D962">
            <v>86</v>
          </cell>
          <cell r="E962">
            <v>0</v>
          </cell>
          <cell r="F962">
            <v>6</v>
          </cell>
        </row>
        <row r="963">
          <cell r="A963">
            <v>11320595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</row>
        <row r="964">
          <cell r="A964">
            <v>11320611</v>
          </cell>
          <cell r="C964">
            <v>63</v>
          </cell>
          <cell r="D964">
            <v>63</v>
          </cell>
          <cell r="E964">
            <v>0</v>
          </cell>
          <cell r="F964">
            <v>63</v>
          </cell>
        </row>
        <row r="965">
          <cell r="A965">
            <v>11320612</v>
          </cell>
          <cell r="C965">
            <v>1872</v>
          </cell>
          <cell r="D965">
            <v>474</v>
          </cell>
          <cell r="E965">
            <v>277</v>
          </cell>
          <cell r="F965">
            <v>0</v>
          </cell>
        </row>
        <row r="966">
          <cell r="A966">
            <v>11322448</v>
          </cell>
          <cell r="C966">
            <v>1058</v>
          </cell>
          <cell r="D966">
            <v>458</v>
          </cell>
          <cell r="E966">
            <v>316</v>
          </cell>
          <cell r="F966">
            <v>175</v>
          </cell>
        </row>
        <row r="967">
          <cell r="A967">
            <v>11323121</v>
          </cell>
          <cell r="C967">
            <v>879</v>
          </cell>
          <cell r="D967">
            <v>370</v>
          </cell>
          <cell r="E967">
            <v>370</v>
          </cell>
          <cell r="F967">
            <v>85</v>
          </cell>
        </row>
        <row r="968">
          <cell r="A968">
            <v>11323282</v>
          </cell>
          <cell r="C968">
            <v>1633</v>
          </cell>
          <cell r="D968">
            <v>773</v>
          </cell>
          <cell r="E968">
            <v>834</v>
          </cell>
          <cell r="F968">
            <v>165</v>
          </cell>
        </row>
        <row r="969">
          <cell r="A969">
            <v>11324001</v>
          </cell>
          <cell r="C969">
            <v>851</v>
          </cell>
          <cell r="D969">
            <v>244</v>
          </cell>
          <cell r="E969">
            <v>323</v>
          </cell>
          <cell r="F969">
            <v>29</v>
          </cell>
        </row>
        <row r="970">
          <cell r="A970">
            <v>11324011</v>
          </cell>
          <cell r="C970">
            <v>870</v>
          </cell>
          <cell r="D970">
            <v>392</v>
          </cell>
          <cell r="E970">
            <v>461</v>
          </cell>
          <cell r="F970">
            <v>48</v>
          </cell>
        </row>
        <row r="971">
          <cell r="A971">
            <v>11324013</v>
          </cell>
          <cell r="C971">
            <v>1122</v>
          </cell>
          <cell r="D971">
            <v>444</v>
          </cell>
          <cell r="E971">
            <v>409</v>
          </cell>
          <cell r="F971">
            <v>133</v>
          </cell>
        </row>
        <row r="972">
          <cell r="A972">
            <v>11324042</v>
          </cell>
          <cell r="C972">
            <v>1083</v>
          </cell>
          <cell r="D972">
            <v>419</v>
          </cell>
          <cell r="E972">
            <v>369</v>
          </cell>
          <cell r="F972">
            <v>131</v>
          </cell>
        </row>
        <row r="973">
          <cell r="A973">
            <v>11324199</v>
          </cell>
          <cell r="C973">
            <v>2826</v>
          </cell>
          <cell r="D973">
            <v>1091</v>
          </cell>
          <cell r="E973">
            <v>1051</v>
          </cell>
          <cell r="F973">
            <v>383</v>
          </cell>
        </row>
        <row r="974">
          <cell r="A974">
            <v>11330008</v>
          </cell>
          <cell r="C974">
            <v>935</v>
          </cell>
          <cell r="D974">
            <v>382</v>
          </cell>
          <cell r="E974">
            <v>437</v>
          </cell>
          <cell r="F974">
            <v>55</v>
          </cell>
        </row>
        <row r="975">
          <cell r="A975">
            <v>11322003</v>
          </cell>
          <cell r="C975">
            <v>1991</v>
          </cell>
          <cell r="D975">
            <v>723</v>
          </cell>
          <cell r="E975">
            <v>605</v>
          </cell>
          <cell r="F975">
            <v>191</v>
          </cell>
        </row>
        <row r="976">
          <cell r="A976">
            <v>11322334</v>
          </cell>
          <cell r="C976">
            <v>332</v>
          </cell>
          <cell r="D976">
            <v>132</v>
          </cell>
          <cell r="E976">
            <v>210</v>
          </cell>
          <cell r="F976">
            <v>8</v>
          </cell>
        </row>
        <row r="977">
          <cell r="A977">
            <v>11322340</v>
          </cell>
          <cell r="C977">
            <v>1029</v>
          </cell>
          <cell r="D977">
            <v>281</v>
          </cell>
          <cell r="E977">
            <v>489</v>
          </cell>
          <cell r="F977">
            <v>60</v>
          </cell>
        </row>
        <row r="978">
          <cell r="A978">
            <v>11322403</v>
          </cell>
          <cell r="C978">
            <v>969</v>
          </cell>
          <cell r="D978">
            <v>419</v>
          </cell>
          <cell r="E978">
            <v>385</v>
          </cell>
          <cell r="F978">
            <v>101</v>
          </cell>
        </row>
        <row r="979">
          <cell r="A979">
            <v>11322442</v>
          </cell>
          <cell r="C979">
            <v>468</v>
          </cell>
          <cell r="D979">
            <v>227</v>
          </cell>
          <cell r="E979">
            <v>242</v>
          </cell>
          <cell r="F979">
            <v>50</v>
          </cell>
        </row>
        <row r="980">
          <cell r="A980">
            <v>11322537</v>
          </cell>
          <cell r="C980">
            <v>954</v>
          </cell>
          <cell r="D980">
            <v>334</v>
          </cell>
          <cell r="E980">
            <v>339</v>
          </cell>
          <cell r="F980">
            <v>79</v>
          </cell>
        </row>
        <row r="981">
          <cell r="A981">
            <v>11322667</v>
          </cell>
          <cell r="C981">
            <v>364</v>
          </cell>
          <cell r="D981">
            <v>99</v>
          </cell>
          <cell r="E981">
            <v>104</v>
          </cell>
          <cell r="F981">
            <v>16</v>
          </cell>
        </row>
        <row r="982">
          <cell r="A982">
            <v>11322675</v>
          </cell>
          <cell r="C982">
            <v>290</v>
          </cell>
          <cell r="D982">
            <v>131</v>
          </cell>
          <cell r="E982">
            <v>176</v>
          </cell>
          <cell r="F982">
            <v>16</v>
          </cell>
        </row>
        <row r="983">
          <cell r="A983">
            <v>11323043</v>
          </cell>
          <cell r="C983">
            <v>598</v>
          </cell>
          <cell r="D983">
            <v>163</v>
          </cell>
          <cell r="E983">
            <v>0</v>
          </cell>
          <cell r="F983">
            <v>0</v>
          </cell>
        </row>
        <row r="984">
          <cell r="A984">
            <v>11323223</v>
          </cell>
          <cell r="C984">
            <v>228</v>
          </cell>
          <cell r="D984">
            <v>89</v>
          </cell>
          <cell r="E984">
            <v>138</v>
          </cell>
          <cell r="F984">
            <v>15</v>
          </cell>
        </row>
        <row r="985">
          <cell r="A985">
            <v>11324182</v>
          </cell>
          <cell r="C985">
            <v>2</v>
          </cell>
          <cell r="D985">
            <v>0</v>
          </cell>
          <cell r="E985">
            <v>1</v>
          </cell>
          <cell r="F985">
            <v>0</v>
          </cell>
        </row>
        <row r="986">
          <cell r="A986">
            <v>11320036</v>
          </cell>
          <cell r="C986">
            <v>1084</v>
          </cell>
          <cell r="D986">
            <v>536</v>
          </cell>
          <cell r="E986">
            <v>565</v>
          </cell>
          <cell r="F986">
            <v>68</v>
          </cell>
        </row>
        <row r="987">
          <cell r="A987">
            <v>11320242</v>
          </cell>
          <cell r="C987">
            <v>1077</v>
          </cell>
          <cell r="D987">
            <v>246</v>
          </cell>
          <cell r="E987">
            <v>273</v>
          </cell>
          <cell r="F987">
            <v>81</v>
          </cell>
        </row>
        <row r="988">
          <cell r="A988">
            <v>11320432</v>
          </cell>
          <cell r="C988">
            <v>905</v>
          </cell>
          <cell r="D988">
            <v>314</v>
          </cell>
          <cell r="E988">
            <v>175</v>
          </cell>
          <cell r="F988">
            <v>0</v>
          </cell>
        </row>
        <row r="989">
          <cell r="A989">
            <v>11321175</v>
          </cell>
          <cell r="C989">
            <v>682</v>
          </cell>
          <cell r="D989">
            <v>375</v>
          </cell>
          <cell r="E989">
            <v>213</v>
          </cell>
          <cell r="F989">
            <v>226</v>
          </cell>
        </row>
        <row r="990">
          <cell r="A990">
            <v>11321193</v>
          </cell>
          <cell r="C990">
            <v>917</v>
          </cell>
          <cell r="D990">
            <v>358</v>
          </cell>
          <cell r="E990">
            <v>371</v>
          </cell>
          <cell r="F990">
            <v>62</v>
          </cell>
        </row>
        <row r="991">
          <cell r="A991">
            <v>11329031</v>
          </cell>
          <cell r="C991">
            <v>1357</v>
          </cell>
          <cell r="D991">
            <v>373</v>
          </cell>
          <cell r="E991">
            <v>568</v>
          </cell>
          <cell r="F991">
            <v>64</v>
          </cell>
        </row>
        <row r="992">
          <cell r="A992">
            <v>11320014</v>
          </cell>
          <cell r="C992">
            <v>1165</v>
          </cell>
          <cell r="D992">
            <v>421</v>
          </cell>
          <cell r="E992">
            <v>421</v>
          </cell>
          <cell r="F992">
            <v>67</v>
          </cell>
        </row>
        <row r="993">
          <cell r="A993">
            <v>11320016</v>
          </cell>
          <cell r="C993">
            <v>1786</v>
          </cell>
          <cell r="D993">
            <v>736</v>
          </cell>
          <cell r="E993">
            <v>515</v>
          </cell>
          <cell r="F993">
            <v>280</v>
          </cell>
        </row>
        <row r="994">
          <cell r="A994">
            <v>11320585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</row>
        <row r="995">
          <cell r="A995">
            <v>11320594</v>
          </cell>
          <cell r="C995">
            <v>1884</v>
          </cell>
          <cell r="D995">
            <v>783</v>
          </cell>
          <cell r="E995">
            <v>737</v>
          </cell>
          <cell r="F995">
            <v>165</v>
          </cell>
        </row>
        <row r="996">
          <cell r="A996">
            <v>11321010</v>
          </cell>
          <cell r="C996">
            <v>796</v>
          </cell>
          <cell r="D996">
            <v>346</v>
          </cell>
          <cell r="E996">
            <v>356</v>
          </cell>
          <cell r="F996">
            <v>85</v>
          </cell>
        </row>
        <row r="997">
          <cell r="A997">
            <v>11321215</v>
          </cell>
          <cell r="C997">
            <v>243</v>
          </cell>
          <cell r="D997">
            <v>68</v>
          </cell>
          <cell r="E997">
            <v>41</v>
          </cell>
          <cell r="F997">
            <v>31</v>
          </cell>
        </row>
        <row r="998">
          <cell r="A998">
            <v>11301034</v>
          </cell>
          <cell r="C998">
            <v>1472</v>
          </cell>
          <cell r="D998">
            <v>796</v>
          </cell>
          <cell r="E998">
            <v>708</v>
          </cell>
          <cell r="F998">
            <v>180</v>
          </cell>
        </row>
        <row r="999">
          <cell r="A999">
            <v>11304046</v>
          </cell>
          <cell r="C999">
            <v>841</v>
          </cell>
          <cell r="D999">
            <v>425</v>
          </cell>
          <cell r="E999">
            <v>263</v>
          </cell>
          <cell r="F999">
            <v>164</v>
          </cell>
        </row>
        <row r="1000">
          <cell r="A1000">
            <v>11305001</v>
          </cell>
          <cell r="C1000">
            <v>1473</v>
          </cell>
          <cell r="D1000">
            <v>724</v>
          </cell>
          <cell r="E1000">
            <v>776</v>
          </cell>
          <cell r="F1000">
            <v>137</v>
          </cell>
        </row>
        <row r="1001">
          <cell r="A1001">
            <v>11306076</v>
          </cell>
          <cell r="C1001">
            <v>1925</v>
          </cell>
          <cell r="D1001">
            <v>772</v>
          </cell>
          <cell r="E1001">
            <v>747</v>
          </cell>
          <cell r="F1001">
            <v>180</v>
          </cell>
        </row>
        <row r="1002">
          <cell r="A1002">
            <v>11306125</v>
          </cell>
          <cell r="C1002">
            <v>314</v>
          </cell>
          <cell r="D1002">
            <v>0</v>
          </cell>
          <cell r="E1002">
            <v>4</v>
          </cell>
          <cell r="F1002">
            <v>0</v>
          </cell>
        </row>
        <row r="1003">
          <cell r="A1003">
            <v>11348006</v>
          </cell>
          <cell r="C1003">
            <v>2478</v>
          </cell>
          <cell r="D1003">
            <v>960</v>
          </cell>
          <cell r="E1003">
            <v>1018</v>
          </cell>
          <cell r="F1003">
            <v>218</v>
          </cell>
        </row>
        <row r="1004">
          <cell r="A1004">
            <v>11418129</v>
          </cell>
          <cell r="C1004">
            <v>2335</v>
          </cell>
          <cell r="D1004">
            <v>593</v>
          </cell>
          <cell r="E1004">
            <v>822</v>
          </cell>
          <cell r="F1004">
            <v>161</v>
          </cell>
        </row>
        <row r="1005">
          <cell r="A1005">
            <v>11301013</v>
          </cell>
          <cell r="C1005">
            <v>882</v>
          </cell>
          <cell r="D1005">
            <v>414</v>
          </cell>
          <cell r="E1005">
            <v>474</v>
          </cell>
          <cell r="F1005">
            <v>44</v>
          </cell>
        </row>
        <row r="1006">
          <cell r="A1006">
            <v>11301021</v>
          </cell>
          <cell r="C1006">
            <v>1326</v>
          </cell>
          <cell r="D1006">
            <v>701</v>
          </cell>
          <cell r="E1006">
            <v>665</v>
          </cell>
          <cell r="F1006">
            <v>111</v>
          </cell>
        </row>
        <row r="1007">
          <cell r="A1007">
            <v>11302002</v>
          </cell>
          <cell r="C1007">
            <v>569</v>
          </cell>
          <cell r="D1007">
            <v>234</v>
          </cell>
          <cell r="E1007">
            <v>242</v>
          </cell>
          <cell r="F1007">
            <v>39</v>
          </cell>
        </row>
        <row r="1008">
          <cell r="A1008">
            <v>11303017</v>
          </cell>
          <cell r="C1008">
            <v>750</v>
          </cell>
          <cell r="D1008">
            <v>272</v>
          </cell>
          <cell r="E1008">
            <v>267</v>
          </cell>
          <cell r="F1008">
            <v>60</v>
          </cell>
        </row>
        <row r="1009">
          <cell r="A1009">
            <v>11303907</v>
          </cell>
          <cell r="C1009">
            <v>1270</v>
          </cell>
          <cell r="D1009">
            <v>418</v>
          </cell>
          <cell r="E1009">
            <v>447</v>
          </cell>
          <cell r="F1009">
            <v>110</v>
          </cell>
        </row>
        <row r="1010">
          <cell r="A1010">
            <v>11306000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</row>
        <row r="1011">
          <cell r="A1011">
            <v>11306010</v>
          </cell>
          <cell r="C1011">
            <v>7564</v>
          </cell>
          <cell r="D1011">
            <v>2968</v>
          </cell>
          <cell r="E1011">
            <v>3946</v>
          </cell>
          <cell r="F1011">
            <v>485</v>
          </cell>
        </row>
        <row r="1012">
          <cell r="A1012">
            <v>11354023</v>
          </cell>
          <cell r="C1012">
            <v>2602</v>
          </cell>
          <cell r="D1012">
            <v>1062</v>
          </cell>
          <cell r="E1012">
            <v>748</v>
          </cell>
          <cell r="F1012">
            <v>390</v>
          </cell>
        </row>
        <row r="1013">
          <cell r="A1013">
            <v>11306151</v>
          </cell>
          <cell r="C1013">
            <v>1388</v>
          </cell>
          <cell r="D1013">
            <v>624</v>
          </cell>
          <cell r="E1013">
            <v>636</v>
          </cell>
          <cell r="F1013">
            <v>127</v>
          </cell>
        </row>
        <row r="1014">
          <cell r="A1014">
            <v>11351002</v>
          </cell>
          <cell r="C1014">
            <v>234</v>
          </cell>
          <cell r="D1014">
            <v>130</v>
          </cell>
          <cell r="E1014">
            <v>216</v>
          </cell>
          <cell r="F1014">
            <v>3</v>
          </cell>
        </row>
        <row r="1015">
          <cell r="A1015">
            <v>11352103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</row>
        <row r="1016">
          <cell r="A1016">
            <v>11353011</v>
          </cell>
          <cell r="C1016">
            <v>425</v>
          </cell>
          <cell r="D1016">
            <v>174</v>
          </cell>
          <cell r="E1016">
            <v>212</v>
          </cell>
          <cell r="F1016">
            <v>44</v>
          </cell>
        </row>
        <row r="1017">
          <cell r="A1017">
            <v>11367025</v>
          </cell>
          <cell r="C1017">
            <v>2394</v>
          </cell>
          <cell r="D1017">
            <v>923</v>
          </cell>
          <cell r="E1017">
            <v>901</v>
          </cell>
          <cell r="F1017">
            <v>238</v>
          </cell>
        </row>
        <row r="1018">
          <cell r="A1018">
            <v>11368013</v>
          </cell>
          <cell r="C1018">
            <v>486</v>
          </cell>
          <cell r="D1018">
            <v>99</v>
          </cell>
          <cell r="E1018">
            <v>259</v>
          </cell>
          <cell r="F1018">
            <v>13</v>
          </cell>
        </row>
        <row r="1019">
          <cell r="A1019">
            <v>11368015</v>
          </cell>
          <cell r="C1019">
            <v>573</v>
          </cell>
          <cell r="D1019">
            <v>249</v>
          </cell>
          <cell r="E1019">
            <v>248</v>
          </cell>
          <cell r="F1019">
            <v>54</v>
          </cell>
        </row>
        <row r="1020">
          <cell r="A1020">
            <v>11404060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</row>
        <row r="1021">
          <cell r="A1021">
            <v>11301205</v>
          </cell>
          <cell r="C1021">
            <v>474</v>
          </cell>
          <cell r="D1021">
            <v>210</v>
          </cell>
          <cell r="E1021">
            <v>254</v>
          </cell>
          <cell r="F1021">
            <v>29</v>
          </cell>
        </row>
        <row r="1022">
          <cell r="A1022">
            <v>11342082</v>
          </cell>
          <cell r="C1022">
            <v>694</v>
          </cell>
          <cell r="D1022">
            <v>399</v>
          </cell>
          <cell r="E1022">
            <v>208</v>
          </cell>
          <cell r="F1022">
            <v>188</v>
          </cell>
        </row>
        <row r="1023">
          <cell r="A1023">
            <v>11342092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</row>
        <row r="1024">
          <cell r="A1024">
            <v>11346004</v>
          </cell>
          <cell r="C1024">
            <v>1291</v>
          </cell>
          <cell r="D1024">
            <v>703</v>
          </cell>
          <cell r="E1024">
            <v>607</v>
          </cell>
          <cell r="F1024">
            <v>149</v>
          </cell>
        </row>
        <row r="1025">
          <cell r="A1025">
            <v>11347003</v>
          </cell>
          <cell r="C1025">
            <v>1169</v>
          </cell>
          <cell r="D1025">
            <v>589</v>
          </cell>
          <cell r="E1025">
            <v>460</v>
          </cell>
          <cell r="F1025">
            <v>160</v>
          </cell>
        </row>
        <row r="1026">
          <cell r="A1026">
            <v>11347004</v>
          </cell>
          <cell r="C1026">
            <v>458</v>
          </cell>
          <cell r="D1026">
            <v>165</v>
          </cell>
          <cell r="E1026">
            <v>253</v>
          </cell>
          <cell r="F1026">
            <v>26</v>
          </cell>
        </row>
        <row r="1027">
          <cell r="A1027">
            <v>11352001</v>
          </cell>
          <cell r="C1027">
            <v>526</v>
          </cell>
          <cell r="D1027">
            <v>224</v>
          </cell>
          <cell r="E1027">
            <v>216</v>
          </cell>
          <cell r="F1027">
            <v>68</v>
          </cell>
        </row>
        <row r="1028">
          <cell r="A1028">
            <v>11369022</v>
          </cell>
          <cell r="C1028">
            <v>456</v>
          </cell>
          <cell r="D1028">
            <v>214</v>
          </cell>
          <cell r="E1028">
            <v>281</v>
          </cell>
          <cell r="F1028">
            <v>20</v>
          </cell>
        </row>
        <row r="1029">
          <cell r="A1029">
            <v>11369025</v>
          </cell>
          <cell r="C1029">
            <v>1350</v>
          </cell>
          <cell r="D1029">
            <v>570</v>
          </cell>
          <cell r="E1029">
            <v>693</v>
          </cell>
          <cell r="F1029">
            <v>87</v>
          </cell>
        </row>
        <row r="1030">
          <cell r="A1030">
            <v>11301038</v>
          </cell>
          <cell r="C1030">
            <v>643</v>
          </cell>
          <cell r="D1030">
            <v>270</v>
          </cell>
          <cell r="E1030">
            <v>291</v>
          </cell>
          <cell r="F1030">
            <v>43</v>
          </cell>
        </row>
        <row r="1031">
          <cell r="A1031">
            <v>11342011</v>
          </cell>
          <cell r="C1031">
            <v>564</v>
          </cell>
          <cell r="D1031">
            <v>131</v>
          </cell>
          <cell r="E1031">
            <v>114</v>
          </cell>
          <cell r="F1031">
            <v>0</v>
          </cell>
        </row>
        <row r="1032">
          <cell r="A1032">
            <v>11344011</v>
          </cell>
          <cell r="C1032">
            <v>414</v>
          </cell>
          <cell r="D1032">
            <v>194</v>
          </cell>
          <cell r="E1032">
            <v>211</v>
          </cell>
          <cell r="F1032">
            <v>18</v>
          </cell>
        </row>
        <row r="1033">
          <cell r="A1033">
            <v>11345001</v>
          </cell>
          <cell r="C1033">
            <v>276</v>
          </cell>
          <cell r="D1033">
            <v>59</v>
          </cell>
          <cell r="E1033">
            <v>108</v>
          </cell>
          <cell r="F1033">
            <v>19</v>
          </cell>
        </row>
        <row r="1034">
          <cell r="A1034">
            <v>11347008</v>
          </cell>
          <cell r="C1034">
            <v>375</v>
          </cell>
          <cell r="D1034">
            <v>114</v>
          </cell>
          <cell r="E1034">
            <v>150</v>
          </cell>
          <cell r="F1034">
            <v>16</v>
          </cell>
        </row>
        <row r="1035">
          <cell r="A1035">
            <v>11349105</v>
          </cell>
          <cell r="C1035">
            <v>564</v>
          </cell>
          <cell r="D1035">
            <v>241</v>
          </cell>
          <cell r="E1035">
            <v>173</v>
          </cell>
          <cell r="F1035">
            <v>77</v>
          </cell>
        </row>
        <row r="1036">
          <cell r="A1036">
            <v>11351009</v>
          </cell>
          <cell r="C1036">
            <v>271</v>
          </cell>
          <cell r="D1036">
            <v>75</v>
          </cell>
          <cell r="E1036">
            <v>135</v>
          </cell>
          <cell r="F1036">
            <v>12</v>
          </cell>
        </row>
        <row r="1037">
          <cell r="A1037">
            <v>11352036</v>
          </cell>
          <cell r="C1037">
            <v>355</v>
          </cell>
          <cell r="D1037">
            <v>147</v>
          </cell>
          <cell r="E1037">
            <v>204</v>
          </cell>
          <cell r="F1037">
            <v>15</v>
          </cell>
        </row>
        <row r="1038">
          <cell r="A1038">
            <v>11330078</v>
          </cell>
          <cell r="C1038">
            <v>2854</v>
          </cell>
          <cell r="D1038">
            <v>967</v>
          </cell>
          <cell r="E1038">
            <v>867</v>
          </cell>
          <cell r="F1038">
            <v>295</v>
          </cell>
        </row>
        <row r="1039">
          <cell r="A1039">
            <v>11313207</v>
          </cell>
          <cell r="C1039">
            <v>1974</v>
          </cell>
          <cell r="D1039">
            <v>824</v>
          </cell>
          <cell r="E1039">
            <v>885</v>
          </cell>
          <cell r="F1039">
            <v>188</v>
          </cell>
        </row>
        <row r="1040">
          <cell r="A1040">
            <v>11315329</v>
          </cell>
          <cell r="C1040">
            <v>312</v>
          </cell>
          <cell r="D1040">
            <v>133</v>
          </cell>
          <cell r="E1040">
            <v>169</v>
          </cell>
          <cell r="F1040">
            <v>9</v>
          </cell>
        </row>
        <row r="1041">
          <cell r="A1041">
            <v>11330012</v>
          </cell>
          <cell r="C1041">
            <v>1574</v>
          </cell>
          <cell r="D1041">
            <v>608</v>
          </cell>
          <cell r="E1041">
            <v>801</v>
          </cell>
          <cell r="F1041">
            <v>97</v>
          </cell>
        </row>
        <row r="1042">
          <cell r="A1042">
            <v>11331227</v>
          </cell>
          <cell r="C1042">
            <v>1</v>
          </cell>
          <cell r="D1042">
            <v>1</v>
          </cell>
          <cell r="E1042">
            <v>1</v>
          </cell>
          <cell r="F1042">
            <v>0</v>
          </cell>
        </row>
        <row r="1043">
          <cell r="A1043">
            <v>11331262</v>
          </cell>
          <cell r="C1043">
            <v>926</v>
          </cell>
          <cell r="D1043">
            <v>388</v>
          </cell>
          <cell r="E1043">
            <v>372</v>
          </cell>
          <cell r="F1043">
            <v>80</v>
          </cell>
        </row>
        <row r="1044">
          <cell r="A1044">
            <v>11331268</v>
          </cell>
          <cell r="C1044">
            <v>1361</v>
          </cell>
          <cell r="D1044">
            <v>501</v>
          </cell>
          <cell r="E1044">
            <v>638</v>
          </cell>
          <cell r="F1044">
            <v>99</v>
          </cell>
        </row>
        <row r="1045">
          <cell r="A1045">
            <v>11332018</v>
          </cell>
          <cell r="C1045">
            <v>903</v>
          </cell>
          <cell r="D1045">
            <v>356</v>
          </cell>
          <cell r="E1045">
            <v>388</v>
          </cell>
          <cell r="F1045">
            <v>74</v>
          </cell>
        </row>
        <row r="1046">
          <cell r="A1046">
            <v>11332452</v>
          </cell>
          <cell r="C1046">
            <v>1031</v>
          </cell>
          <cell r="D1046">
            <v>417</v>
          </cell>
          <cell r="E1046">
            <v>444</v>
          </cell>
          <cell r="F1046">
            <v>105</v>
          </cell>
        </row>
        <row r="1047">
          <cell r="A1047">
            <v>11332708</v>
          </cell>
          <cell r="C1047">
            <v>232</v>
          </cell>
          <cell r="D1047">
            <v>116</v>
          </cell>
          <cell r="E1047">
            <v>65</v>
          </cell>
          <cell r="F1047">
            <v>11</v>
          </cell>
        </row>
        <row r="1048">
          <cell r="A1048">
            <v>11338010</v>
          </cell>
          <cell r="C1048">
            <v>769</v>
          </cell>
          <cell r="D1048">
            <v>291</v>
          </cell>
          <cell r="E1048">
            <v>281</v>
          </cell>
          <cell r="F1048">
            <v>86</v>
          </cell>
        </row>
        <row r="1049">
          <cell r="A1049">
            <v>11339027</v>
          </cell>
          <cell r="C1049">
            <v>881</v>
          </cell>
          <cell r="D1049">
            <v>315</v>
          </cell>
          <cell r="E1049">
            <v>356</v>
          </cell>
          <cell r="F1049">
            <v>54</v>
          </cell>
        </row>
        <row r="1050">
          <cell r="A1050">
            <v>11339619</v>
          </cell>
          <cell r="C1050">
            <v>388</v>
          </cell>
          <cell r="D1050">
            <v>128</v>
          </cell>
          <cell r="E1050">
            <v>170</v>
          </cell>
          <cell r="F1050">
            <v>16</v>
          </cell>
        </row>
        <row r="1051">
          <cell r="A1051">
            <v>11320465</v>
          </cell>
          <cell r="C1051">
            <v>1037</v>
          </cell>
          <cell r="D1051">
            <v>378</v>
          </cell>
          <cell r="E1051">
            <v>425</v>
          </cell>
          <cell r="F1051">
            <v>77</v>
          </cell>
        </row>
        <row r="1052">
          <cell r="A1052">
            <v>11331418</v>
          </cell>
          <cell r="C1052">
            <v>759</v>
          </cell>
          <cell r="D1052">
            <v>320</v>
          </cell>
          <cell r="E1052">
            <v>329</v>
          </cell>
          <cell r="F1052">
            <v>69</v>
          </cell>
        </row>
        <row r="1053">
          <cell r="A1053">
            <v>11331497</v>
          </cell>
          <cell r="C1053">
            <v>1849</v>
          </cell>
          <cell r="D1053">
            <v>760</v>
          </cell>
          <cell r="E1053">
            <v>671</v>
          </cell>
          <cell r="F1053">
            <v>163</v>
          </cell>
        </row>
        <row r="1054">
          <cell r="A1054">
            <v>11335005</v>
          </cell>
          <cell r="C1054">
            <v>2314</v>
          </cell>
          <cell r="D1054">
            <v>973</v>
          </cell>
          <cell r="E1054">
            <v>896</v>
          </cell>
          <cell r="F1054">
            <v>176</v>
          </cell>
        </row>
        <row r="1055">
          <cell r="A1055">
            <v>11335010</v>
          </cell>
          <cell r="C1055">
            <v>472</v>
          </cell>
          <cell r="D1055">
            <v>183</v>
          </cell>
          <cell r="E1055">
            <v>201</v>
          </cell>
          <cell r="F1055">
            <v>36</v>
          </cell>
        </row>
        <row r="1056">
          <cell r="A1056">
            <v>11335197</v>
          </cell>
          <cell r="C1056">
            <v>1549</v>
          </cell>
          <cell r="D1056">
            <v>632</v>
          </cell>
          <cell r="E1056">
            <v>394</v>
          </cell>
          <cell r="F1056">
            <v>215</v>
          </cell>
        </row>
        <row r="1057">
          <cell r="A1057">
            <v>11360802</v>
          </cell>
          <cell r="C1057">
            <v>1139</v>
          </cell>
          <cell r="D1057">
            <v>518</v>
          </cell>
          <cell r="E1057">
            <v>483</v>
          </cell>
          <cell r="F1057">
            <v>112</v>
          </cell>
        </row>
        <row r="1058">
          <cell r="A1058">
            <v>11360803</v>
          </cell>
          <cell r="C1058">
            <v>749</v>
          </cell>
          <cell r="D1058">
            <v>278</v>
          </cell>
          <cell r="E1058">
            <v>309</v>
          </cell>
          <cell r="F1058">
            <v>67</v>
          </cell>
        </row>
        <row r="1059">
          <cell r="A1059">
            <v>11360819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</row>
        <row r="1060">
          <cell r="A1060">
            <v>11330006</v>
          </cell>
          <cell r="C1060">
            <v>156</v>
          </cell>
          <cell r="D1060">
            <v>43</v>
          </cell>
          <cell r="E1060">
            <v>98</v>
          </cell>
          <cell r="F1060">
            <v>0</v>
          </cell>
        </row>
        <row r="1061">
          <cell r="A1061">
            <v>11330239</v>
          </cell>
          <cell r="C1061">
            <v>521</v>
          </cell>
          <cell r="D1061">
            <v>197</v>
          </cell>
          <cell r="E1061">
            <v>227</v>
          </cell>
          <cell r="F1061">
            <v>29</v>
          </cell>
        </row>
        <row r="1062">
          <cell r="A1062">
            <v>11331216</v>
          </cell>
          <cell r="C1062">
            <v>647</v>
          </cell>
          <cell r="D1062">
            <v>317</v>
          </cell>
          <cell r="E1062">
            <v>272</v>
          </cell>
          <cell r="F1062">
            <v>83</v>
          </cell>
        </row>
        <row r="1063">
          <cell r="A1063">
            <v>11331256</v>
          </cell>
          <cell r="C1063">
            <v>341</v>
          </cell>
          <cell r="D1063">
            <v>1</v>
          </cell>
          <cell r="E1063">
            <v>141</v>
          </cell>
          <cell r="F1063">
            <v>1</v>
          </cell>
        </row>
        <row r="1064">
          <cell r="A1064">
            <v>11331302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</row>
        <row r="1065">
          <cell r="A1065">
            <v>11331397</v>
          </cell>
          <cell r="C1065">
            <v>3326</v>
          </cell>
          <cell r="D1065">
            <v>797</v>
          </cell>
          <cell r="E1065">
            <v>828</v>
          </cell>
          <cell r="F1065">
            <v>300</v>
          </cell>
        </row>
        <row r="1066">
          <cell r="A1066">
            <v>11331403</v>
          </cell>
          <cell r="C1066">
            <v>223</v>
          </cell>
          <cell r="D1066">
            <v>43</v>
          </cell>
          <cell r="E1066">
            <v>16</v>
          </cell>
          <cell r="F1066">
            <v>0</v>
          </cell>
        </row>
        <row r="1067">
          <cell r="A1067">
            <v>11331410</v>
          </cell>
          <cell r="C1067">
            <v>1521</v>
          </cell>
          <cell r="D1067">
            <v>556</v>
          </cell>
          <cell r="E1067">
            <v>513</v>
          </cell>
          <cell r="F1067">
            <v>123</v>
          </cell>
        </row>
        <row r="1068">
          <cell r="A1068">
            <v>11332164</v>
          </cell>
          <cell r="C1068">
            <v>634</v>
          </cell>
          <cell r="D1068">
            <v>203</v>
          </cell>
          <cell r="E1068">
            <v>196</v>
          </cell>
          <cell r="F1068">
            <v>0</v>
          </cell>
        </row>
        <row r="1069">
          <cell r="A1069">
            <v>11332402</v>
          </cell>
          <cell r="C1069">
            <v>819</v>
          </cell>
          <cell r="D1069">
            <v>448</v>
          </cell>
          <cell r="E1069">
            <v>343</v>
          </cell>
          <cell r="F1069">
            <v>72</v>
          </cell>
        </row>
        <row r="1070">
          <cell r="A1070">
            <v>11332720</v>
          </cell>
          <cell r="C1070">
            <v>179</v>
          </cell>
          <cell r="D1070">
            <v>85</v>
          </cell>
          <cell r="E1070">
            <v>72</v>
          </cell>
          <cell r="F1070">
            <v>21</v>
          </cell>
        </row>
        <row r="1071">
          <cell r="A1071">
            <v>11338006</v>
          </cell>
          <cell r="C1071">
            <v>520</v>
          </cell>
          <cell r="D1071">
            <v>111</v>
          </cell>
          <cell r="E1071">
            <v>223</v>
          </cell>
          <cell r="F1071">
            <v>0</v>
          </cell>
        </row>
        <row r="1072">
          <cell r="A1072">
            <v>11338034</v>
          </cell>
          <cell r="C1072">
            <v>486</v>
          </cell>
          <cell r="D1072">
            <v>155</v>
          </cell>
          <cell r="E1072">
            <v>187</v>
          </cell>
          <cell r="F1072">
            <v>36</v>
          </cell>
        </row>
        <row r="1073">
          <cell r="A1073">
            <v>11339121</v>
          </cell>
          <cell r="C1073">
            <v>685</v>
          </cell>
          <cell r="D1073">
            <v>369</v>
          </cell>
          <cell r="E1073">
            <v>241</v>
          </cell>
          <cell r="F1073">
            <v>108</v>
          </cell>
        </row>
        <row r="1074">
          <cell r="A1074">
            <v>11339208</v>
          </cell>
          <cell r="C1074">
            <v>603</v>
          </cell>
          <cell r="D1074">
            <v>248</v>
          </cell>
          <cell r="E1074">
            <v>238</v>
          </cell>
          <cell r="F1074">
            <v>73</v>
          </cell>
        </row>
        <row r="1075">
          <cell r="A1075">
            <v>11339325</v>
          </cell>
          <cell r="C1075">
            <v>315</v>
          </cell>
          <cell r="D1075">
            <v>95</v>
          </cell>
          <cell r="E1075">
            <v>111</v>
          </cell>
          <cell r="F1075">
            <v>29</v>
          </cell>
        </row>
        <row r="1076">
          <cell r="A1076">
            <v>11339723</v>
          </cell>
          <cell r="C1076">
            <v>1532</v>
          </cell>
          <cell r="D1076">
            <v>656</v>
          </cell>
          <cell r="E1076">
            <v>521</v>
          </cell>
          <cell r="F1076">
            <v>164</v>
          </cell>
        </row>
        <row r="1077">
          <cell r="A1077">
            <v>11360813</v>
          </cell>
          <cell r="C1077">
            <v>88</v>
          </cell>
          <cell r="D1077">
            <v>8</v>
          </cell>
          <cell r="E1077">
            <v>21</v>
          </cell>
          <cell r="F1077">
            <v>2</v>
          </cell>
        </row>
        <row r="1078">
          <cell r="A1078">
            <v>11369012</v>
          </cell>
          <cell r="C1078">
            <v>437</v>
          </cell>
          <cell r="D1078">
            <v>175</v>
          </cell>
          <cell r="E1078">
            <v>223</v>
          </cell>
          <cell r="F1078">
            <v>25</v>
          </cell>
        </row>
        <row r="1079">
          <cell r="A1079">
            <v>11300053</v>
          </cell>
          <cell r="C1079">
            <v>11</v>
          </cell>
          <cell r="D1079">
            <v>7</v>
          </cell>
          <cell r="E1079">
            <v>0</v>
          </cell>
          <cell r="F1079">
            <v>4</v>
          </cell>
        </row>
        <row r="1080">
          <cell r="A1080">
            <v>11314135</v>
          </cell>
          <cell r="C1080">
            <v>639</v>
          </cell>
          <cell r="D1080">
            <v>265</v>
          </cell>
          <cell r="E1080">
            <v>308</v>
          </cell>
          <cell r="F1080">
            <v>46</v>
          </cell>
        </row>
        <row r="1081">
          <cell r="A1081">
            <v>11314149</v>
          </cell>
          <cell r="C1081">
            <v>517</v>
          </cell>
          <cell r="D1081">
            <v>175</v>
          </cell>
          <cell r="E1081">
            <v>110</v>
          </cell>
          <cell r="F1081">
            <v>63</v>
          </cell>
        </row>
        <row r="1082">
          <cell r="A1082">
            <v>11314247</v>
          </cell>
          <cell r="C1082">
            <v>2076</v>
          </cell>
          <cell r="D1082">
            <v>191</v>
          </cell>
          <cell r="E1082">
            <v>252</v>
          </cell>
          <cell r="F1082">
            <v>41</v>
          </cell>
        </row>
        <row r="1083">
          <cell r="A1083">
            <v>11316220</v>
          </cell>
          <cell r="C1083">
            <v>1002</v>
          </cell>
          <cell r="D1083">
            <v>406</v>
          </cell>
          <cell r="E1083">
            <v>376</v>
          </cell>
          <cell r="F1083">
            <v>106</v>
          </cell>
        </row>
        <row r="1084">
          <cell r="A1084">
            <v>11312112</v>
          </cell>
          <cell r="C1084">
            <v>4</v>
          </cell>
          <cell r="D1084">
            <v>0</v>
          </cell>
          <cell r="E1084">
            <v>0</v>
          </cell>
          <cell r="F1084">
            <v>0</v>
          </cell>
        </row>
        <row r="1085">
          <cell r="A1085">
            <v>11313293</v>
          </cell>
          <cell r="C1085">
            <v>1115</v>
          </cell>
          <cell r="D1085">
            <v>449</v>
          </cell>
          <cell r="E1085">
            <v>536</v>
          </cell>
          <cell r="F1085">
            <v>89</v>
          </cell>
        </row>
        <row r="1086">
          <cell r="A1086">
            <v>11314361</v>
          </cell>
          <cell r="C1086">
            <v>848</v>
          </cell>
          <cell r="D1086">
            <v>336</v>
          </cell>
          <cell r="E1086">
            <v>322</v>
          </cell>
          <cell r="F1086">
            <v>127</v>
          </cell>
        </row>
        <row r="1087">
          <cell r="A1087">
            <v>11314432</v>
          </cell>
          <cell r="C1087">
            <v>482</v>
          </cell>
          <cell r="D1087">
            <v>197</v>
          </cell>
          <cell r="E1087">
            <v>268</v>
          </cell>
          <cell r="F1087">
            <v>23</v>
          </cell>
        </row>
        <row r="1088">
          <cell r="A1088">
            <v>11315383</v>
          </cell>
          <cell r="C1088">
            <v>278</v>
          </cell>
          <cell r="D1088">
            <v>103</v>
          </cell>
          <cell r="E1088">
            <v>120</v>
          </cell>
          <cell r="F1088">
            <v>23</v>
          </cell>
        </row>
        <row r="1089">
          <cell r="A1089">
            <v>11315386</v>
          </cell>
          <cell r="C1089">
            <v>1745</v>
          </cell>
          <cell r="D1089">
            <v>791</v>
          </cell>
          <cell r="E1089">
            <v>1046</v>
          </cell>
          <cell r="F1089">
            <v>61</v>
          </cell>
        </row>
        <row r="1090">
          <cell r="A1090">
            <v>11317008</v>
          </cell>
          <cell r="C1090">
            <v>634</v>
          </cell>
          <cell r="D1090">
            <v>224</v>
          </cell>
          <cell r="E1090">
            <v>295</v>
          </cell>
          <cell r="F1090">
            <v>0</v>
          </cell>
        </row>
        <row r="1091">
          <cell r="A1091">
            <v>11317016</v>
          </cell>
          <cell r="C1091">
            <v>847</v>
          </cell>
          <cell r="D1091">
            <v>349</v>
          </cell>
          <cell r="E1091">
            <v>331</v>
          </cell>
          <cell r="F1091">
            <v>91</v>
          </cell>
        </row>
        <row r="1092">
          <cell r="A1092">
            <v>11318223</v>
          </cell>
          <cell r="C1092">
            <v>1000</v>
          </cell>
          <cell r="D1092">
            <v>414</v>
          </cell>
          <cell r="E1092">
            <v>395</v>
          </cell>
          <cell r="F1092">
            <v>104</v>
          </cell>
        </row>
        <row r="1093">
          <cell r="A1093">
            <v>11312211</v>
          </cell>
          <cell r="C1093">
            <v>2034</v>
          </cell>
          <cell r="D1093">
            <v>896</v>
          </cell>
          <cell r="E1093">
            <v>1020</v>
          </cell>
          <cell r="F1093">
            <v>77</v>
          </cell>
        </row>
        <row r="1094">
          <cell r="A1094">
            <v>11313028</v>
          </cell>
          <cell r="C1094">
            <v>575</v>
          </cell>
          <cell r="D1094">
            <v>166</v>
          </cell>
          <cell r="E1094">
            <v>165</v>
          </cell>
          <cell r="F1094">
            <v>42</v>
          </cell>
        </row>
        <row r="1095">
          <cell r="A1095">
            <v>11314007</v>
          </cell>
          <cell r="C1095">
            <v>2269</v>
          </cell>
          <cell r="D1095">
            <v>900</v>
          </cell>
          <cell r="E1095">
            <v>1011</v>
          </cell>
          <cell r="F1095">
            <v>144</v>
          </cell>
        </row>
        <row r="1096">
          <cell r="A1096">
            <v>11314494</v>
          </cell>
          <cell r="C1096">
            <v>1693</v>
          </cell>
          <cell r="D1096">
            <v>651</v>
          </cell>
          <cell r="E1096">
            <v>519</v>
          </cell>
          <cell r="F1096">
            <v>204</v>
          </cell>
        </row>
        <row r="1097">
          <cell r="A1097">
            <v>11315282</v>
          </cell>
          <cell r="C1097">
            <v>643</v>
          </cell>
          <cell r="D1097">
            <v>259</v>
          </cell>
          <cell r="E1097">
            <v>304</v>
          </cell>
          <cell r="F1097">
            <v>42</v>
          </cell>
        </row>
        <row r="1098">
          <cell r="A1098">
            <v>11315444</v>
          </cell>
          <cell r="C1098">
            <v>983</v>
          </cell>
          <cell r="D1098">
            <v>380</v>
          </cell>
          <cell r="E1098">
            <v>441</v>
          </cell>
          <cell r="F1098">
            <v>78</v>
          </cell>
        </row>
        <row r="1099">
          <cell r="A1099">
            <v>11315451</v>
          </cell>
          <cell r="C1099">
            <v>1577</v>
          </cell>
          <cell r="D1099">
            <v>759</v>
          </cell>
          <cell r="E1099">
            <v>794</v>
          </cell>
          <cell r="F1099">
            <v>126</v>
          </cell>
        </row>
        <row r="1100">
          <cell r="A1100">
            <v>11315456</v>
          </cell>
          <cell r="C1100">
            <v>352</v>
          </cell>
          <cell r="D1100">
            <v>98</v>
          </cell>
          <cell r="E1100">
            <v>79</v>
          </cell>
          <cell r="F1100">
            <v>0</v>
          </cell>
        </row>
        <row r="1101">
          <cell r="A1101">
            <v>11315564</v>
          </cell>
          <cell r="C1101">
            <v>951</v>
          </cell>
          <cell r="D1101">
            <v>159</v>
          </cell>
          <cell r="E1101">
            <v>189</v>
          </cell>
          <cell r="F1101">
            <v>65</v>
          </cell>
        </row>
        <row r="1102">
          <cell r="A1102">
            <v>11338036</v>
          </cell>
          <cell r="C1102">
            <v>484</v>
          </cell>
          <cell r="D1102">
            <v>269</v>
          </cell>
          <cell r="E1102">
            <v>181</v>
          </cell>
          <cell r="F1102">
            <v>92</v>
          </cell>
        </row>
        <row r="1103">
          <cell r="A1103">
            <v>11301054</v>
          </cell>
          <cell r="C1103">
            <v>300</v>
          </cell>
          <cell r="D1103">
            <v>110</v>
          </cell>
          <cell r="E1103">
            <v>131</v>
          </cell>
          <cell r="F1103">
            <v>25</v>
          </cell>
        </row>
        <row r="1104">
          <cell r="A1104">
            <v>11302010</v>
          </cell>
          <cell r="C1104">
            <v>471</v>
          </cell>
          <cell r="D1104">
            <v>166</v>
          </cell>
          <cell r="E1104">
            <v>210</v>
          </cell>
          <cell r="F1104">
            <v>31</v>
          </cell>
        </row>
        <row r="1105">
          <cell r="A1105">
            <v>11304001</v>
          </cell>
          <cell r="C1105">
            <v>289</v>
          </cell>
          <cell r="D1105">
            <v>103</v>
          </cell>
          <cell r="E1105">
            <v>116</v>
          </cell>
          <cell r="F1105">
            <v>24</v>
          </cell>
        </row>
        <row r="1106">
          <cell r="A1106">
            <v>11306030</v>
          </cell>
          <cell r="C1106">
            <v>346</v>
          </cell>
          <cell r="D1106">
            <v>131</v>
          </cell>
          <cell r="E1106">
            <v>143</v>
          </cell>
          <cell r="F1106">
            <v>0</v>
          </cell>
        </row>
        <row r="1107">
          <cell r="A1107">
            <v>11330140</v>
          </cell>
          <cell r="C1107">
            <v>314</v>
          </cell>
          <cell r="D1107">
            <v>82</v>
          </cell>
          <cell r="E1107">
            <v>122</v>
          </cell>
          <cell r="F1107">
            <v>18</v>
          </cell>
        </row>
        <row r="1108">
          <cell r="A1108">
            <v>11331001</v>
          </cell>
          <cell r="C1108">
            <v>441</v>
          </cell>
          <cell r="D1108">
            <v>128</v>
          </cell>
          <cell r="E1108">
            <v>135</v>
          </cell>
          <cell r="F1108">
            <v>39</v>
          </cell>
        </row>
        <row r="1109">
          <cell r="A1109">
            <v>11331254</v>
          </cell>
          <cell r="C1109">
            <v>507</v>
          </cell>
          <cell r="D1109">
            <v>174</v>
          </cell>
          <cell r="E1109">
            <v>171</v>
          </cell>
          <cell r="F1109">
            <v>44</v>
          </cell>
        </row>
        <row r="1110">
          <cell r="A1110">
            <v>11332266</v>
          </cell>
          <cell r="C1110">
            <v>393</v>
          </cell>
          <cell r="D1110">
            <v>142</v>
          </cell>
          <cell r="E1110">
            <v>134</v>
          </cell>
          <cell r="F1110">
            <v>41</v>
          </cell>
        </row>
        <row r="1111">
          <cell r="A1111">
            <v>11332286</v>
          </cell>
          <cell r="C1111">
            <v>262</v>
          </cell>
          <cell r="D1111">
            <v>100</v>
          </cell>
          <cell r="E1111">
            <v>175</v>
          </cell>
          <cell r="F1111">
            <v>9</v>
          </cell>
        </row>
        <row r="1112">
          <cell r="A1112">
            <v>11332398</v>
          </cell>
          <cell r="C1112">
            <v>709</v>
          </cell>
          <cell r="D1112">
            <v>305</v>
          </cell>
          <cell r="E1112">
            <v>282</v>
          </cell>
          <cell r="F1112">
            <v>60</v>
          </cell>
        </row>
        <row r="1113">
          <cell r="A1113">
            <v>11335006</v>
          </cell>
          <cell r="C1113">
            <v>953</v>
          </cell>
          <cell r="D1113">
            <v>244</v>
          </cell>
          <cell r="E1113">
            <v>216</v>
          </cell>
          <cell r="F1113">
            <v>70</v>
          </cell>
        </row>
        <row r="1114">
          <cell r="A1114">
            <v>11335279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</row>
        <row r="1115">
          <cell r="A1115">
            <v>11337011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</row>
        <row r="1116">
          <cell r="A1116">
            <v>11338001</v>
          </cell>
          <cell r="C1116">
            <v>417</v>
          </cell>
          <cell r="D1116">
            <v>160</v>
          </cell>
          <cell r="E1116">
            <v>156</v>
          </cell>
          <cell r="F1116">
            <v>25</v>
          </cell>
        </row>
        <row r="1117">
          <cell r="A1117">
            <v>11338242</v>
          </cell>
          <cell r="C1117">
            <v>316</v>
          </cell>
          <cell r="D1117">
            <v>117</v>
          </cell>
          <cell r="E1117">
            <v>159</v>
          </cell>
          <cell r="F1117">
            <v>17</v>
          </cell>
        </row>
        <row r="1118">
          <cell r="A1118">
            <v>11339677</v>
          </cell>
          <cell r="C1118">
            <v>233</v>
          </cell>
          <cell r="D1118">
            <v>3</v>
          </cell>
          <cell r="E1118">
            <v>95</v>
          </cell>
          <cell r="F1118">
            <v>0</v>
          </cell>
        </row>
        <row r="1119">
          <cell r="A1119">
            <v>11340070</v>
          </cell>
          <cell r="C1119">
            <v>373</v>
          </cell>
          <cell r="D1119">
            <v>135</v>
          </cell>
          <cell r="E1119">
            <v>152</v>
          </cell>
          <cell r="F1119">
            <v>21</v>
          </cell>
        </row>
        <row r="1120">
          <cell r="A1120">
            <v>11340071</v>
          </cell>
          <cell r="C1120">
            <v>430</v>
          </cell>
          <cell r="D1120">
            <v>206</v>
          </cell>
          <cell r="E1120">
            <v>170</v>
          </cell>
          <cell r="F1120">
            <v>55</v>
          </cell>
        </row>
        <row r="1121">
          <cell r="A1121">
            <v>11344004</v>
          </cell>
          <cell r="C1121">
            <v>422</v>
          </cell>
          <cell r="D1121">
            <v>0</v>
          </cell>
          <cell r="E1121">
            <v>163</v>
          </cell>
          <cell r="F1121">
            <v>0</v>
          </cell>
        </row>
        <row r="1122">
          <cell r="A1122">
            <v>11345006</v>
          </cell>
          <cell r="C1122">
            <v>176</v>
          </cell>
          <cell r="D1122">
            <v>98</v>
          </cell>
          <cell r="E1122">
            <v>123</v>
          </cell>
          <cell r="F1122">
            <v>2</v>
          </cell>
        </row>
        <row r="1123">
          <cell r="A1123">
            <v>11346009</v>
          </cell>
          <cell r="C1123">
            <v>229</v>
          </cell>
          <cell r="D1123">
            <v>81</v>
          </cell>
          <cell r="E1123">
            <v>112</v>
          </cell>
          <cell r="F1123">
            <v>12</v>
          </cell>
        </row>
        <row r="1124">
          <cell r="A1124">
            <v>11346018</v>
          </cell>
          <cell r="C1124">
            <v>450</v>
          </cell>
          <cell r="D1124">
            <v>213</v>
          </cell>
          <cell r="E1124">
            <v>199</v>
          </cell>
          <cell r="F1124">
            <v>47</v>
          </cell>
        </row>
        <row r="1125">
          <cell r="A1125">
            <v>11350002</v>
          </cell>
          <cell r="C1125">
            <v>88</v>
          </cell>
          <cell r="D1125">
            <v>0</v>
          </cell>
          <cell r="E1125">
            <v>20</v>
          </cell>
          <cell r="F1125">
            <v>0</v>
          </cell>
        </row>
        <row r="1126">
          <cell r="A1126">
            <v>11367010</v>
          </cell>
          <cell r="C1126">
            <v>193</v>
          </cell>
          <cell r="D1126">
            <v>63</v>
          </cell>
          <cell r="E1126">
            <v>82</v>
          </cell>
          <cell r="F1126">
            <v>10</v>
          </cell>
        </row>
        <row r="1127">
          <cell r="A1127">
            <v>11312007</v>
          </cell>
          <cell r="C1127">
            <v>905</v>
          </cell>
          <cell r="D1127">
            <v>329</v>
          </cell>
          <cell r="E1127">
            <v>294</v>
          </cell>
          <cell r="F1127">
            <v>71</v>
          </cell>
        </row>
        <row r="1128">
          <cell r="A1128">
            <v>11312360</v>
          </cell>
          <cell r="C1128">
            <v>320</v>
          </cell>
          <cell r="D1128">
            <v>110</v>
          </cell>
          <cell r="E1128">
            <v>152</v>
          </cell>
          <cell r="F1128">
            <v>32</v>
          </cell>
        </row>
        <row r="1129">
          <cell r="A1129">
            <v>11313413</v>
          </cell>
          <cell r="C1129">
            <v>374</v>
          </cell>
          <cell r="D1129">
            <v>174</v>
          </cell>
          <cell r="E1129">
            <v>80</v>
          </cell>
          <cell r="F1129">
            <v>66</v>
          </cell>
        </row>
        <row r="1130">
          <cell r="A1130">
            <v>11315171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</row>
        <row r="1131">
          <cell r="A1131">
            <v>11316183</v>
          </cell>
          <cell r="C1131">
            <v>836</v>
          </cell>
          <cell r="D1131">
            <v>269</v>
          </cell>
          <cell r="E1131">
            <v>302</v>
          </cell>
          <cell r="F1131">
            <v>63</v>
          </cell>
        </row>
        <row r="1132">
          <cell r="A1132">
            <v>11317281</v>
          </cell>
          <cell r="C1132">
            <v>551</v>
          </cell>
          <cell r="D1132">
            <v>126</v>
          </cell>
          <cell r="E1132">
            <v>223</v>
          </cell>
          <cell r="F1132">
            <v>21</v>
          </cell>
        </row>
        <row r="1133">
          <cell r="A1133">
            <v>11319009</v>
          </cell>
          <cell r="C1133">
            <v>560</v>
          </cell>
          <cell r="D1133">
            <v>195</v>
          </cell>
          <cell r="E1133">
            <v>243</v>
          </cell>
          <cell r="F1133">
            <v>40</v>
          </cell>
        </row>
        <row r="1134">
          <cell r="A1134">
            <v>11320035</v>
          </cell>
          <cell r="C1134">
            <v>274</v>
          </cell>
          <cell r="D1134">
            <v>97</v>
          </cell>
          <cell r="E1134">
            <v>133</v>
          </cell>
          <cell r="F1134">
            <v>14</v>
          </cell>
        </row>
        <row r="1135">
          <cell r="A1135">
            <v>11320038</v>
          </cell>
          <cell r="C1135">
            <v>29</v>
          </cell>
          <cell r="D1135">
            <v>6</v>
          </cell>
          <cell r="E1135">
            <v>9</v>
          </cell>
          <cell r="F1135">
            <v>0</v>
          </cell>
        </row>
        <row r="1136">
          <cell r="A1136">
            <v>11320065</v>
          </cell>
          <cell r="C1136">
            <v>149</v>
          </cell>
          <cell r="D1136">
            <v>26</v>
          </cell>
          <cell r="E1136">
            <v>0</v>
          </cell>
          <cell r="F1136">
            <v>0</v>
          </cell>
        </row>
        <row r="1137">
          <cell r="A1137">
            <v>11320371</v>
          </cell>
          <cell r="C1137">
            <v>141</v>
          </cell>
          <cell r="D1137">
            <v>34</v>
          </cell>
          <cell r="E1137">
            <v>52</v>
          </cell>
          <cell r="F1137">
            <v>3</v>
          </cell>
        </row>
        <row r="1138">
          <cell r="A1138">
            <v>11320483</v>
          </cell>
          <cell r="C1138">
            <v>817</v>
          </cell>
          <cell r="D1138">
            <v>290</v>
          </cell>
          <cell r="E1138">
            <v>285</v>
          </cell>
          <cell r="F1138">
            <v>74</v>
          </cell>
        </row>
        <row r="1139">
          <cell r="A1139">
            <v>11320484</v>
          </cell>
          <cell r="C1139">
            <v>250</v>
          </cell>
          <cell r="D1139">
            <v>91</v>
          </cell>
          <cell r="E1139">
            <v>99</v>
          </cell>
          <cell r="F1139">
            <v>13</v>
          </cell>
        </row>
        <row r="1140">
          <cell r="A1140">
            <v>11320589</v>
          </cell>
          <cell r="C1140">
            <v>563</v>
          </cell>
          <cell r="D1140">
            <v>148</v>
          </cell>
          <cell r="E1140">
            <v>95</v>
          </cell>
          <cell r="F1140">
            <v>48</v>
          </cell>
        </row>
        <row r="1141">
          <cell r="A1141">
            <v>11322349</v>
          </cell>
          <cell r="C1141">
            <v>175</v>
          </cell>
          <cell r="D1141">
            <v>35</v>
          </cell>
          <cell r="E1141">
            <v>39</v>
          </cell>
          <cell r="F1141">
            <v>11</v>
          </cell>
        </row>
        <row r="1142">
          <cell r="A1142">
            <v>11323125</v>
          </cell>
          <cell r="C1142">
            <v>334</v>
          </cell>
          <cell r="D1142">
            <v>103</v>
          </cell>
          <cell r="E1142">
            <v>105</v>
          </cell>
          <cell r="F1142">
            <v>28</v>
          </cell>
        </row>
        <row r="1143">
          <cell r="A1143">
            <v>11323167</v>
          </cell>
          <cell r="C1143">
            <v>265</v>
          </cell>
          <cell r="D1143">
            <v>51</v>
          </cell>
          <cell r="E1143">
            <v>107</v>
          </cell>
          <cell r="F1143">
            <v>12</v>
          </cell>
        </row>
        <row r="1144">
          <cell r="A1144">
            <v>11324164</v>
          </cell>
          <cell r="C1144">
            <v>648</v>
          </cell>
          <cell r="D1144">
            <v>238</v>
          </cell>
          <cell r="E1144">
            <v>243</v>
          </cell>
          <cell r="F1144">
            <v>54</v>
          </cell>
        </row>
        <row r="1145">
          <cell r="A1145">
            <v>11401103</v>
          </cell>
          <cell r="C1145">
            <v>781</v>
          </cell>
          <cell r="D1145">
            <v>258</v>
          </cell>
          <cell r="E1145">
            <v>291</v>
          </cell>
          <cell r="F1145">
            <v>76</v>
          </cell>
        </row>
        <row r="1146">
          <cell r="A1146">
            <v>11402002</v>
          </cell>
          <cell r="C1146">
            <v>1086</v>
          </cell>
          <cell r="D1146">
            <v>359</v>
          </cell>
          <cell r="E1146">
            <v>367</v>
          </cell>
          <cell r="F1146">
            <v>93</v>
          </cell>
        </row>
        <row r="1147">
          <cell r="A1147">
            <v>11402003</v>
          </cell>
          <cell r="C1147">
            <v>1400</v>
          </cell>
          <cell r="D1147">
            <v>500</v>
          </cell>
          <cell r="E1147">
            <v>566</v>
          </cell>
          <cell r="F1147">
            <v>108</v>
          </cell>
        </row>
        <row r="1148">
          <cell r="A1148">
            <v>11402005</v>
          </cell>
          <cell r="C1148">
            <v>1870</v>
          </cell>
          <cell r="D1148">
            <v>764</v>
          </cell>
          <cell r="E1148">
            <v>539</v>
          </cell>
          <cell r="F1148">
            <v>190</v>
          </cell>
        </row>
        <row r="1149">
          <cell r="A1149">
            <v>11403102</v>
          </cell>
          <cell r="C1149">
            <v>357</v>
          </cell>
          <cell r="D1149">
            <v>101</v>
          </cell>
          <cell r="E1149">
            <v>142</v>
          </cell>
          <cell r="F1149">
            <v>17</v>
          </cell>
        </row>
        <row r="1150">
          <cell r="A1150">
            <v>11404052</v>
          </cell>
          <cell r="C1150">
            <v>383</v>
          </cell>
          <cell r="D1150">
            <v>0</v>
          </cell>
          <cell r="E1150">
            <v>171</v>
          </cell>
          <cell r="F1150">
            <v>0</v>
          </cell>
        </row>
        <row r="1151">
          <cell r="A1151">
            <v>11404074</v>
          </cell>
          <cell r="C1151">
            <v>1400</v>
          </cell>
          <cell r="D1151">
            <v>549</v>
          </cell>
          <cell r="E1151">
            <v>533</v>
          </cell>
          <cell r="F1151">
            <v>146</v>
          </cell>
        </row>
        <row r="1152">
          <cell r="A1152">
            <v>11405082</v>
          </cell>
          <cell r="C1152">
            <v>3509</v>
          </cell>
          <cell r="D1152">
            <v>1277</v>
          </cell>
          <cell r="E1152">
            <v>1197</v>
          </cell>
          <cell r="F1152">
            <v>273</v>
          </cell>
        </row>
        <row r="1153">
          <cell r="A1153">
            <v>11412723</v>
          </cell>
          <cell r="C1153">
            <v>336</v>
          </cell>
          <cell r="D1153">
            <v>14</v>
          </cell>
          <cell r="E1153">
            <v>127</v>
          </cell>
          <cell r="F1153">
            <v>10</v>
          </cell>
        </row>
        <row r="1154">
          <cell r="A1154">
            <v>11425234</v>
          </cell>
          <cell r="C1154">
            <v>598</v>
          </cell>
          <cell r="D1154">
            <v>214</v>
          </cell>
          <cell r="E1154">
            <v>169</v>
          </cell>
          <cell r="F1154">
            <v>59</v>
          </cell>
        </row>
        <row r="1155">
          <cell r="A1155">
            <v>11403001</v>
          </cell>
          <cell r="C1155">
            <v>1585</v>
          </cell>
          <cell r="D1155">
            <v>736</v>
          </cell>
          <cell r="E1155">
            <v>870</v>
          </cell>
          <cell r="F1155">
            <v>86</v>
          </cell>
        </row>
        <row r="1156">
          <cell r="A1156">
            <v>11403015</v>
          </cell>
          <cell r="C1156">
            <v>1048</v>
          </cell>
          <cell r="D1156">
            <v>481</v>
          </cell>
          <cell r="E1156">
            <v>388</v>
          </cell>
          <cell r="F1156">
            <v>171</v>
          </cell>
        </row>
        <row r="1157">
          <cell r="A1157">
            <v>11403017</v>
          </cell>
          <cell r="C1157">
            <v>440</v>
          </cell>
          <cell r="D1157">
            <v>148</v>
          </cell>
          <cell r="E1157">
            <v>129</v>
          </cell>
          <cell r="F1157">
            <v>52</v>
          </cell>
        </row>
        <row r="1158">
          <cell r="A1158">
            <v>11403022</v>
          </cell>
          <cell r="C1158">
            <v>613</v>
          </cell>
          <cell r="D1158">
            <v>317</v>
          </cell>
          <cell r="E1158">
            <v>293</v>
          </cell>
          <cell r="F1158">
            <v>47</v>
          </cell>
        </row>
        <row r="1159">
          <cell r="A1159">
            <v>11403038</v>
          </cell>
          <cell r="C1159">
            <v>619</v>
          </cell>
          <cell r="D1159">
            <v>252</v>
          </cell>
          <cell r="E1159">
            <v>272</v>
          </cell>
          <cell r="F1159">
            <v>38</v>
          </cell>
        </row>
        <row r="1160">
          <cell r="A1160">
            <v>11410201</v>
          </cell>
          <cell r="C1160">
            <v>1361</v>
          </cell>
          <cell r="D1160">
            <v>587</v>
          </cell>
          <cell r="E1160">
            <v>284</v>
          </cell>
          <cell r="F1160">
            <v>192</v>
          </cell>
        </row>
        <row r="1161">
          <cell r="A1161">
            <v>11411418</v>
          </cell>
          <cell r="C1161">
            <v>1239</v>
          </cell>
          <cell r="D1161">
            <v>610</v>
          </cell>
          <cell r="E1161">
            <v>693</v>
          </cell>
          <cell r="F1161">
            <v>112</v>
          </cell>
        </row>
        <row r="1162">
          <cell r="A1162">
            <v>11411513</v>
          </cell>
          <cell r="C1162">
            <v>1728</v>
          </cell>
          <cell r="D1162">
            <v>715</v>
          </cell>
          <cell r="E1162">
            <v>650</v>
          </cell>
          <cell r="F1162">
            <v>189</v>
          </cell>
        </row>
        <row r="1163">
          <cell r="A1163">
            <v>11425123</v>
          </cell>
          <cell r="C1163">
            <v>1236</v>
          </cell>
          <cell r="D1163">
            <v>645</v>
          </cell>
          <cell r="E1163">
            <v>702</v>
          </cell>
          <cell r="F1163">
            <v>88</v>
          </cell>
        </row>
        <row r="1164">
          <cell r="A1164">
            <v>11401001</v>
          </cell>
          <cell r="C1164">
            <v>484</v>
          </cell>
          <cell r="D1164">
            <v>137</v>
          </cell>
          <cell r="E1164">
            <v>140</v>
          </cell>
          <cell r="F1164">
            <v>0</v>
          </cell>
        </row>
        <row r="1165">
          <cell r="A1165">
            <v>11410738</v>
          </cell>
          <cell r="C1165">
            <v>8946</v>
          </cell>
          <cell r="D1165">
            <v>1368</v>
          </cell>
          <cell r="E1165">
            <v>1171</v>
          </cell>
          <cell r="F1165">
            <v>399</v>
          </cell>
        </row>
        <row r="1166">
          <cell r="A1166">
            <v>11411122</v>
          </cell>
          <cell r="C1166">
            <v>999</v>
          </cell>
          <cell r="D1166">
            <v>488</v>
          </cell>
          <cell r="E1166">
            <v>578</v>
          </cell>
          <cell r="F1166">
            <v>0</v>
          </cell>
        </row>
        <row r="1167">
          <cell r="A1167">
            <v>11411124</v>
          </cell>
          <cell r="C1167">
            <v>426</v>
          </cell>
          <cell r="D1167">
            <v>165</v>
          </cell>
          <cell r="E1167">
            <v>77</v>
          </cell>
          <cell r="F1167">
            <v>0</v>
          </cell>
        </row>
        <row r="1168">
          <cell r="A1168">
            <v>11411201</v>
          </cell>
          <cell r="C1168">
            <v>2700</v>
          </cell>
          <cell r="D1168">
            <v>711</v>
          </cell>
          <cell r="E1168">
            <v>676</v>
          </cell>
          <cell r="F1168">
            <v>258</v>
          </cell>
        </row>
        <row r="1169">
          <cell r="A1169">
            <v>11412202</v>
          </cell>
          <cell r="C1169">
            <v>918</v>
          </cell>
          <cell r="D1169">
            <v>322</v>
          </cell>
          <cell r="E1169">
            <v>278</v>
          </cell>
          <cell r="F1169">
            <v>90</v>
          </cell>
        </row>
        <row r="1170">
          <cell r="A1170">
            <v>11412311</v>
          </cell>
          <cell r="C1170">
            <v>1742</v>
          </cell>
          <cell r="D1170">
            <v>716</v>
          </cell>
          <cell r="E1170">
            <v>550</v>
          </cell>
          <cell r="F1170">
            <v>244</v>
          </cell>
        </row>
        <row r="1171">
          <cell r="A1171">
            <v>11414006</v>
          </cell>
          <cell r="C1171">
            <v>612</v>
          </cell>
          <cell r="D1171">
            <v>157</v>
          </cell>
          <cell r="E1171">
            <v>95</v>
          </cell>
          <cell r="F1171">
            <v>2</v>
          </cell>
        </row>
        <row r="1172">
          <cell r="A1172">
            <v>11421012</v>
          </cell>
          <cell r="C1172">
            <v>1917</v>
          </cell>
          <cell r="D1172">
            <v>792</v>
          </cell>
          <cell r="E1172">
            <v>754</v>
          </cell>
          <cell r="F1172">
            <v>206</v>
          </cell>
        </row>
        <row r="1173">
          <cell r="A1173">
            <v>11421028</v>
          </cell>
          <cell r="C1173">
            <v>999</v>
          </cell>
          <cell r="D1173">
            <v>343</v>
          </cell>
          <cell r="E1173">
            <v>339</v>
          </cell>
          <cell r="F1173">
            <v>100</v>
          </cell>
        </row>
        <row r="1174">
          <cell r="A1174">
            <v>11421043</v>
          </cell>
          <cell r="C1174">
            <v>1296</v>
          </cell>
          <cell r="D1174">
            <v>413</v>
          </cell>
          <cell r="E1174">
            <v>550</v>
          </cell>
          <cell r="F1174">
            <v>92</v>
          </cell>
        </row>
        <row r="1175">
          <cell r="A1175">
            <v>11422031</v>
          </cell>
          <cell r="C1175">
            <v>578</v>
          </cell>
          <cell r="D1175">
            <v>192</v>
          </cell>
          <cell r="E1175">
            <v>268</v>
          </cell>
          <cell r="F1175">
            <v>41</v>
          </cell>
        </row>
        <row r="1176">
          <cell r="A1176">
            <v>11422050</v>
          </cell>
          <cell r="C1176">
            <v>989</v>
          </cell>
          <cell r="D1176">
            <v>276</v>
          </cell>
          <cell r="E1176">
            <v>372</v>
          </cell>
          <cell r="F1176">
            <v>63</v>
          </cell>
        </row>
        <row r="1177">
          <cell r="A1177">
            <v>11402008</v>
          </cell>
          <cell r="C1177">
            <v>828</v>
          </cell>
          <cell r="D1177">
            <v>353</v>
          </cell>
          <cell r="E1177">
            <v>350</v>
          </cell>
          <cell r="F1177">
            <v>72</v>
          </cell>
        </row>
        <row r="1178">
          <cell r="A1178">
            <v>11405032</v>
          </cell>
          <cell r="C1178">
            <v>634</v>
          </cell>
          <cell r="D1178">
            <v>235</v>
          </cell>
          <cell r="E1178">
            <v>239</v>
          </cell>
          <cell r="F1178">
            <v>60</v>
          </cell>
        </row>
        <row r="1179">
          <cell r="A1179">
            <v>11411707</v>
          </cell>
          <cell r="C1179">
            <v>273</v>
          </cell>
          <cell r="D1179">
            <v>60</v>
          </cell>
          <cell r="E1179">
            <v>36</v>
          </cell>
          <cell r="F1179">
            <v>0</v>
          </cell>
        </row>
        <row r="1180">
          <cell r="A1180">
            <v>11411717</v>
          </cell>
          <cell r="C1180">
            <v>1237</v>
          </cell>
          <cell r="D1180">
            <v>546</v>
          </cell>
          <cell r="E1180">
            <v>619</v>
          </cell>
          <cell r="F1180">
            <v>101</v>
          </cell>
        </row>
        <row r="1181">
          <cell r="A1181">
            <v>11412205</v>
          </cell>
          <cell r="C1181">
            <v>1006</v>
          </cell>
          <cell r="D1181">
            <v>377</v>
          </cell>
          <cell r="E1181">
            <v>467</v>
          </cell>
          <cell r="F1181">
            <v>68</v>
          </cell>
        </row>
        <row r="1182">
          <cell r="A1182">
            <v>11412401</v>
          </cell>
          <cell r="C1182">
            <v>1512</v>
          </cell>
          <cell r="D1182">
            <v>544</v>
          </cell>
          <cell r="E1182">
            <v>589</v>
          </cell>
          <cell r="F1182">
            <v>104</v>
          </cell>
        </row>
        <row r="1183">
          <cell r="A1183">
            <v>11412501</v>
          </cell>
          <cell r="C1183">
            <v>731</v>
          </cell>
          <cell r="D1183">
            <v>244</v>
          </cell>
          <cell r="E1183">
            <v>240</v>
          </cell>
          <cell r="F1183">
            <v>72</v>
          </cell>
        </row>
        <row r="1184">
          <cell r="A1184">
            <v>11412605</v>
          </cell>
          <cell r="C1184">
            <v>783</v>
          </cell>
          <cell r="D1184">
            <v>308</v>
          </cell>
          <cell r="E1184">
            <v>359</v>
          </cell>
          <cell r="F1184">
            <v>46</v>
          </cell>
        </row>
        <row r="1185">
          <cell r="A1185">
            <v>11425016</v>
          </cell>
          <cell r="C1185">
            <v>691</v>
          </cell>
          <cell r="D1185">
            <v>260</v>
          </cell>
          <cell r="E1185">
            <v>394</v>
          </cell>
          <cell r="F1185">
            <v>26</v>
          </cell>
        </row>
        <row r="1186">
          <cell r="A1186">
            <v>11451011</v>
          </cell>
          <cell r="C1186">
            <v>241</v>
          </cell>
          <cell r="D1186">
            <v>75</v>
          </cell>
          <cell r="E1186">
            <v>69</v>
          </cell>
          <cell r="F1186">
            <v>0</v>
          </cell>
        </row>
        <row r="1187">
          <cell r="A1187">
            <v>11320561</v>
          </cell>
          <cell r="C1187">
            <v>2587</v>
          </cell>
          <cell r="D1187">
            <v>905</v>
          </cell>
          <cell r="E1187">
            <v>1124</v>
          </cell>
          <cell r="F1187">
            <v>148</v>
          </cell>
        </row>
        <row r="1188">
          <cell r="A1188">
            <v>11404049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</row>
        <row r="1189">
          <cell r="A1189">
            <v>11410103</v>
          </cell>
          <cell r="C1189">
            <v>561</v>
          </cell>
          <cell r="D1189">
            <v>206</v>
          </cell>
          <cell r="E1189">
            <v>233</v>
          </cell>
          <cell r="F1189">
            <v>32</v>
          </cell>
        </row>
        <row r="1190">
          <cell r="A1190">
            <v>11410401</v>
          </cell>
          <cell r="C1190">
            <v>1146</v>
          </cell>
          <cell r="D1190">
            <v>516</v>
          </cell>
          <cell r="E1190">
            <v>613</v>
          </cell>
          <cell r="F1190">
            <v>79</v>
          </cell>
        </row>
        <row r="1191">
          <cell r="A1191">
            <v>11410601</v>
          </cell>
          <cell r="C1191">
            <v>1358</v>
          </cell>
          <cell r="D1191">
            <v>538</v>
          </cell>
          <cell r="E1191">
            <v>523</v>
          </cell>
          <cell r="F1191">
            <v>131</v>
          </cell>
        </row>
        <row r="1192">
          <cell r="A1192">
            <v>11411103</v>
          </cell>
          <cell r="C1192">
            <v>1775</v>
          </cell>
          <cell r="D1192">
            <v>593</v>
          </cell>
          <cell r="E1192">
            <v>751</v>
          </cell>
          <cell r="F1192">
            <v>115</v>
          </cell>
        </row>
        <row r="1193">
          <cell r="A1193">
            <v>11411224</v>
          </cell>
          <cell r="C1193">
            <v>1619</v>
          </cell>
          <cell r="D1193">
            <v>593</v>
          </cell>
          <cell r="E1193">
            <v>752</v>
          </cell>
          <cell r="F1193">
            <v>103</v>
          </cell>
        </row>
        <row r="1194">
          <cell r="A1194">
            <v>11411442</v>
          </cell>
          <cell r="C1194">
            <v>593</v>
          </cell>
          <cell r="D1194">
            <v>315</v>
          </cell>
          <cell r="E1194">
            <v>383</v>
          </cell>
          <cell r="F1194">
            <v>14</v>
          </cell>
        </row>
        <row r="1195">
          <cell r="A1195">
            <v>11412607</v>
          </cell>
          <cell r="C1195">
            <v>542</v>
          </cell>
          <cell r="D1195">
            <v>0</v>
          </cell>
          <cell r="E1195">
            <v>151</v>
          </cell>
          <cell r="F1195">
            <v>0</v>
          </cell>
        </row>
        <row r="1196">
          <cell r="A1196">
            <v>11415001</v>
          </cell>
          <cell r="C1196">
            <v>1693</v>
          </cell>
          <cell r="D1196">
            <v>653</v>
          </cell>
          <cell r="E1196">
            <v>605</v>
          </cell>
          <cell r="F1196">
            <v>109</v>
          </cell>
        </row>
        <row r="1197">
          <cell r="A1197">
            <v>11425010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</row>
        <row r="1198">
          <cell r="A1198">
            <v>11425048</v>
          </cell>
          <cell r="C1198">
            <v>280</v>
          </cell>
          <cell r="D1198">
            <v>95</v>
          </cell>
          <cell r="E1198">
            <v>159</v>
          </cell>
          <cell r="F1198">
            <v>5</v>
          </cell>
        </row>
        <row r="1199">
          <cell r="A1199">
            <v>11425410</v>
          </cell>
          <cell r="C1199">
            <v>724</v>
          </cell>
          <cell r="D1199">
            <v>313</v>
          </cell>
          <cell r="E1199">
            <v>418</v>
          </cell>
          <cell r="F1199">
            <v>33</v>
          </cell>
        </row>
        <row r="1200">
          <cell r="A1200">
            <v>11412005</v>
          </cell>
          <cell r="C1200">
            <v>2234</v>
          </cell>
          <cell r="D1200">
            <v>793</v>
          </cell>
          <cell r="E1200">
            <v>707</v>
          </cell>
          <cell r="F1200">
            <v>206</v>
          </cell>
        </row>
        <row r="1201">
          <cell r="A1201">
            <v>11412314</v>
          </cell>
          <cell r="C1201">
            <v>760</v>
          </cell>
          <cell r="D1201">
            <v>236</v>
          </cell>
          <cell r="E1201">
            <v>2</v>
          </cell>
          <cell r="F1201">
            <v>0</v>
          </cell>
        </row>
        <row r="1202">
          <cell r="A1202">
            <v>11415019</v>
          </cell>
          <cell r="C1202">
            <v>18</v>
          </cell>
          <cell r="D1202">
            <v>2</v>
          </cell>
          <cell r="E1202">
            <v>1</v>
          </cell>
          <cell r="F1202">
            <v>0</v>
          </cell>
        </row>
        <row r="1203">
          <cell r="A1203">
            <v>11415229</v>
          </cell>
          <cell r="C1203">
            <v>81</v>
          </cell>
          <cell r="D1203">
            <v>25</v>
          </cell>
          <cell r="E1203">
            <v>27</v>
          </cell>
          <cell r="F1203">
            <v>8</v>
          </cell>
        </row>
        <row r="1204">
          <cell r="A1204">
            <v>11416131</v>
          </cell>
          <cell r="C1204">
            <v>1178</v>
          </cell>
          <cell r="D1204">
            <v>464</v>
          </cell>
          <cell r="E1204">
            <v>479</v>
          </cell>
          <cell r="F1204">
            <v>65</v>
          </cell>
        </row>
        <row r="1205">
          <cell r="A1205">
            <v>11417024</v>
          </cell>
          <cell r="C1205">
            <v>774</v>
          </cell>
          <cell r="D1205">
            <v>386</v>
          </cell>
          <cell r="E1205">
            <v>503</v>
          </cell>
          <cell r="F1205">
            <v>21</v>
          </cell>
        </row>
        <row r="1206">
          <cell r="A1206">
            <v>11417032</v>
          </cell>
          <cell r="C1206">
            <v>185</v>
          </cell>
          <cell r="D1206">
            <v>38</v>
          </cell>
          <cell r="E1206">
            <v>37</v>
          </cell>
          <cell r="F1206">
            <v>12</v>
          </cell>
        </row>
        <row r="1207">
          <cell r="A1207">
            <v>11417508</v>
          </cell>
          <cell r="C1207">
            <v>526</v>
          </cell>
          <cell r="D1207">
            <v>194</v>
          </cell>
          <cell r="E1207">
            <v>202</v>
          </cell>
          <cell r="F1207">
            <v>54</v>
          </cell>
        </row>
        <row r="1208">
          <cell r="A1208">
            <v>11417522</v>
          </cell>
          <cell r="C1208">
            <v>927</v>
          </cell>
          <cell r="D1208">
            <v>383</v>
          </cell>
          <cell r="E1208">
            <v>383</v>
          </cell>
          <cell r="F1208">
            <v>80</v>
          </cell>
        </row>
        <row r="1209">
          <cell r="A1209">
            <v>11418060</v>
          </cell>
          <cell r="C1209">
            <v>664</v>
          </cell>
          <cell r="D1209">
            <v>301</v>
          </cell>
          <cell r="E1209">
            <v>362</v>
          </cell>
          <cell r="F1209">
            <v>29</v>
          </cell>
        </row>
        <row r="1210">
          <cell r="A1210">
            <v>11418068</v>
          </cell>
          <cell r="C1210">
            <v>889</v>
          </cell>
          <cell r="D1210">
            <v>309</v>
          </cell>
          <cell r="E1210">
            <v>390</v>
          </cell>
          <cell r="F1210">
            <v>61</v>
          </cell>
        </row>
        <row r="1211">
          <cell r="A1211">
            <v>11418355</v>
          </cell>
          <cell r="C1211">
            <v>958</v>
          </cell>
          <cell r="D1211">
            <v>448</v>
          </cell>
          <cell r="E1211">
            <v>240</v>
          </cell>
          <cell r="F1211">
            <v>135</v>
          </cell>
        </row>
        <row r="1212">
          <cell r="A1212">
            <v>11418472</v>
          </cell>
          <cell r="C1212">
            <v>1249</v>
          </cell>
          <cell r="D1212">
            <v>494</v>
          </cell>
          <cell r="E1212">
            <v>451</v>
          </cell>
          <cell r="F1212">
            <v>122</v>
          </cell>
        </row>
        <row r="1213">
          <cell r="A1213">
            <v>11420015</v>
          </cell>
          <cell r="C1213">
            <v>454</v>
          </cell>
          <cell r="D1213">
            <v>180</v>
          </cell>
          <cell r="E1213">
            <v>211</v>
          </cell>
          <cell r="F1213">
            <v>33</v>
          </cell>
        </row>
        <row r="1214">
          <cell r="A1214">
            <v>11420029</v>
          </cell>
          <cell r="C1214">
            <v>242</v>
          </cell>
          <cell r="D1214">
            <v>51</v>
          </cell>
          <cell r="E1214">
            <v>55</v>
          </cell>
          <cell r="F1214">
            <v>19</v>
          </cell>
        </row>
        <row r="1215">
          <cell r="A1215">
            <v>11423021</v>
          </cell>
          <cell r="C1215">
            <v>654</v>
          </cell>
          <cell r="D1215">
            <v>310</v>
          </cell>
          <cell r="E1215">
            <v>374</v>
          </cell>
          <cell r="F1215">
            <v>52</v>
          </cell>
        </row>
        <row r="1216">
          <cell r="A1216">
            <v>11423047</v>
          </cell>
          <cell r="C1216">
            <v>902</v>
          </cell>
          <cell r="D1216">
            <v>328</v>
          </cell>
          <cell r="E1216">
            <v>288</v>
          </cell>
          <cell r="F1216">
            <v>104</v>
          </cell>
        </row>
        <row r="1217">
          <cell r="A1217">
            <v>11401011</v>
          </cell>
          <cell r="C1217">
            <v>227</v>
          </cell>
          <cell r="D1217">
            <v>76</v>
          </cell>
          <cell r="E1217">
            <v>110</v>
          </cell>
          <cell r="F1217">
            <v>7</v>
          </cell>
        </row>
        <row r="1218">
          <cell r="A1218">
            <v>11420392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</row>
        <row r="1219">
          <cell r="A1219">
            <v>11400030</v>
          </cell>
          <cell r="C1219">
            <v>843</v>
          </cell>
          <cell r="D1219">
            <v>416</v>
          </cell>
          <cell r="E1219">
            <v>430</v>
          </cell>
          <cell r="F1219">
            <v>339</v>
          </cell>
        </row>
        <row r="1220">
          <cell r="A1220">
            <v>11437026</v>
          </cell>
          <cell r="C1220">
            <v>580</v>
          </cell>
          <cell r="D1220">
            <v>235</v>
          </cell>
          <cell r="E1220">
            <v>304</v>
          </cell>
          <cell r="F1220">
            <v>38</v>
          </cell>
        </row>
        <row r="1221">
          <cell r="A1221">
            <v>11437070</v>
          </cell>
          <cell r="C1221">
            <v>1600</v>
          </cell>
          <cell r="D1221">
            <v>644</v>
          </cell>
          <cell r="E1221">
            <v>746</v>
          </cell>
          <cell r="F1221">
            <v>68</v>
          </cell>
        </row>
        <row r="1222">
          <cell r="A1222">
            <v>11437111</v>
          </cell>
          <cell r="C1222">
            <v>616</v>
          </cell>
          <cell r="D1222">
            <v>225</v>
          </cell>
          <cell r="E1222">
            <v>247</v>
          </cell>
          <cell r="F1222">
            <v>38</v>
          </cell>
        </row>
        <row r="1223">
          <cell r="A1223">
            <v>11438012</v>
          </cell>
          <cell r="C1223">
            <v>977</v>
          </cell>
          <cell r="D1223">
            <v>387</v>
          </cell>
          <cell r="E1223">
            <v>466</v>
          </cell>
          <cell r="F1223">
            <v>64</v>
          </cell>
        </row>
        <row r="1224">
          <cell r="A1224">
            <v>11438031</v>
          </cell>
          <cell r="C1224">
            <v>370</v>
          </cell>
          <cell r="D1224">
            <v>122</v>
          </cell>
          <cell r="E1224">
            <v>150</v>
          </cell>
          <cell r="F1224">
            <v>39</v>
          </cell>
        </row>
        <row r="1225">
          <cell r="A1225">
            <v>11438064</v>
          </cell>
          <cell r="C1225">
            <v>1822</v>
          </cell>
          <cell r="D1225">
            <v>735</v>
          </cell>
          <cell r="E1225">
            <v>878</v>
          </cell>
          <cell r="F1225">
            <v>118</v>
          </cell>
        </row>
        <row r="1226">
          <cell r="A1226">
            <v>11438073</v>
          </cell>
          <cell r="C1226">
            <v>1037</v>
          </cell>
          <cell r="D1226">
            <v>292</v>
          </cell>
          <cell r="E1226">
            <v>290</v>
          </cell>
          <cell r="F1226">
            <v>64</v>
          </cell>
        </row>
        <row r="1227">
          <cell r="A1227">
            <v>11440013</v>
          </cell>
          <cell r="C1227">
            <v>807</v>
          </cell>
          <cell r="D1227">
            <v>227</v>
          </cell>
          <cell r="E1227">
            <v>319</v>
          </cell>
          <cell r="F1227">
            <v>86</v>
          </cell>
        </row>
        <row r="1228">
          <cell r="A1228">
            <v>11460202</v>
          </cell>
          <cell r="C1228">
            <v>646</v>
          </cell>
          <cell r="D1228">
            <v>271</v>
          </cell>
          <cell r="E1228">
            <v>305</v>
          </cell>
          <cell r="F1228">
            <v>41</v>
          </cell>
        </row>
        <row r="1229">
          <cell r="A1229">
            <v>11465001</v>
          </cell>
          <cell r="C1229">
            <v>615</v>
          </cell>
          <cell r="D1229">
            <v>212</v>
          </cell>
          <cell r="E1229">
            <v>330</v>
          </cell>
          <cell r="F1229">
            <v>27</v>
          </cell>
        </row>
        <row r="1230">
          <cell r="A1230">
            <v>11472008</v>
          </cell>
          <cell r="C1230">
            <v>1008</v>
          </cell>
          <cell r="D1230">
            <v>434</v>
          </cell>
          <cell r="E1230">
            <v>502</v>
          </cell>
          <cell r="F1230">
            <v>78</v>
          </cell>
        </row>
        <row r="1231">
          <cell r="A1231">
            <v>11460001</v>
          </cell>
          <cell r="C1231">
            <v>1194</v>
          </cell>
          <cell r="D1231">
            <v>435</v>
          </cell>
          <cell r="E1231">
            <v>442</v>
          </cell>
          <cell r="F1231">
            <v>91</v>
          </cell>
        </row>
        <row r="1232">
          <cell r="A1232">
            <v>11460002</v>
          </cell>
          <cell r="C1232">
            <v>662</v>
          </cell>
          <cell r="D1232">
            <v>252</v>
          </cell>
          <cell r="E1232">
            <v>293</v>
          </cell>
          <cell r="F1232">
            <v>47</v>
          </cell>
        </row>
        <row r="1233">
          <cell r="A1233">
            <v>11460006</v>
          </cell>
          <cell r="C1233">
            <v>133</v>
          </cell>
          <cell r="D1233">
            <v>1</v>
          </cell>
          <cell r="E1233">
            <v>31</v>
          </cell>
          <cell r="F1233">
            <v>0</v>
          </cell>
        </row>
        <row r="1234">
          <cell r="A1234">
            <v>11460075</v>
          </cell>
          <cell r="C1234">
            <v>380</v>
          </cell>
          <cell r="D1234">
            <v>175</v>
          </cell>
          <cell r="E1234">
            <v>214</v>
          </cell>
          <cell r="F1234">
            <v>19</v>
          </cell>
        </row>
        <row r="1235">
          <cell r="A1235">
            <v>11460091</v>
          </cell>
          <cell r="C1235">
            <v>180</v>
          </cell>
          <cell r="D1235">
            <v>27</v>
          </cell>
          <cell r="E1235">
            <v>35</v>
          </cell>
          <cell r="F1235">
            <v>0</v>
          </cell>
        </row>
        <row r="1236">
          <cell r="A1236">
            <v>11460112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</row>
        <row r="1237">
          <cell r="A1237">
            <v>11460156</v>
          </cell>
          <cell r="C1237">
            <v>1511</v>
          </cell>
          <cell r="D1237">
            <v>581</v>
          </cell>
          <cell r="E1237">
            <v>592</v>
          </cell>
          <cell r="F1237">
            <v>182</v>
          </cell>
        </row>
        <row r="1238">
          <cell r="A1238">
            <v>11460180</v>
          </cell>
          <cell r="C1238">
            <v>569</v>
          </cell>
          <cell r="D1238">
            <v>248</v>
          </cell>
          <cell r="E1238">
            <v>348</v>
          </cell>
          <cell r="F1238">
            <v>23</v>
          </cell>
        </row>
        <row r="1239">
          <cell r="A1239">
            <v>11460237</v>
          </cell>
          <cell r="C1239">
            <v>661</v>
          </cell>
          <cell r="D1239">
            <v>302</v>
          </cell>
          <cell r="E1239">
            <v>361</v>
          </cell>
          <cell r="F1239">
            <v>39</v>
          </cell>
        </row>
        <row r="1240">
          <cell r="A1240">
            <v>11460271</v>
          </cell>
          <cell r="C1240">
            <v>941</v>
          </cell>
          <cell r="D1240">
            <v>381</v>
          </cell>
          <cell r="E1240">
            <v>228</v>
          </cell>
          <cell r="F1240">
            <v>149</v>
          </cell>
        </row>
        <row r="1241">
          <cell r="A1241">
            <v>11464005</v>
          </cell>
          <cell r="C1241">
            <v>133</v>
          </cell>
          <cell r="D1241">
            <v>19</v>
          </cell>
          <cell r="E1241">
            <v>11</v>
          </cell>
          <cell r="F1241">
            <v>12</v>
          </cell>
        </row>
        <row r="1242">
          <cell r="A1242">
            <v>11467011</v>
          </cell>
          <cell r="C1242">
            <v>740</v>
          </cell>
          <cell r="D1242">
            <v>238</v>
          </cell>
          <cell r="E1242">
            <v>262</v>
          </cell>
          <cell r="F1242">
            <v>0</v>
          </cell>
        </row>
        <row r="1243">
          <cell r="A1243">
            <v>11440010</v>
          </cell>
          <cell r="C1243">
            <v>490</v>
          </cell>
          <cell r="D1243">
            <v>163</v>
          </cell>
          <cell r="E1243">
            <v>54</v>
          </cell>
          <cell r="F1243">
            <v>0</v>
          </cell>
        </row>
        <row r="1244">
          <cell r="A1244">
            <v>11440011</v>
          </cell>
          <cell r="C1244">
            <v>223</v>
          </cell>
          <cell r="D1244">
            <v>54</v>
          </cell>
          <cell r="E1244">
            <v>44</v>
          </cell>
          <cell r="F1244">
            <v>0</v>
          </cell>
        </row>
        <row r="1245">
          <cell r="A1245">
            <v>11440073</v>
          </cell>
          <cell r="C1245">
            <v>982</v>
          </cell>
          <cell r="D1245">
            <v>407</v>
          </cell>
          <cell r="E1245">
            <v>500</v>
          </cell>
          <cell r="F1245">
            <v>77</v>
          </cell>
        </row>
        <row r="1246">
          <cell r="A1246">
            <v>11441018</v>
          </cell>
          <cell r="C1246">
            <v>2251</v>
          </cell>
          <cell r="D1246">
            <v>937</v>
          </cell>
          <cell r="E1246">
            <v>927</v>
          </cell>
          <cell r="F1246">
            <v>138</v>
          </cell>
        </row>
        <row r="1247">
          <cell r="A1247">
            <v>11446001</v>
          </cell>
          <cell r="C1247">
            <v>1530</v>
          </cell>
          <cell r="D1247">
            <v>675</v>
          </cell>
          <cell r="E1247">
            <v>717</v>
          </cell>
          <cell r="F1247">
            <v>110</v>
          </cell>
        </row>
        <row r="1248">
          <cell r="A1248">
            <v>11447001</v>
          </cell>
          <cell r="C1248">
            <v>1510</v>
          </cell>
          <cell r="D1248">
            <v>710</v>
          </cell>
          <cell r="E1248">
            <v>732</v>
          </cell>
          <cell r="F1248">
            <v>117</v>
          </cell>
        </row>
        <row r="1249">
          <cell r="A1249">
            <v>11449001</v>
          </cell>
          <cell r="C1249">
            <v>1438</v>
          </cell>
          <cell r="D1249">
            <v>556</v>
          </cell>
          <cell r="E1249">
            <v>666</v>
          </cell>
          <cell r="F1249">
            <v>76</v>
          </cell>
        </row>
        <row r="1250">
          <cell r="A1250">
            <v>11453003</v>
          </cell>
          <cell r="C1250">
            <v>3104</v>
          </cell>
          <cell r="D1250">
            <v>1307</v>
          </cell>
          <cell r="E1250">
            <v>1352</v>
          </cell>
          <cell r="F1250">
            <v>221</v>
          </cell>
        </row>
        <row r="1251">
          <cell r="A1251">
            <v>11453005</v>
          </cell>
          <cell r="C1251">
            <v>2837</v>
          </cell>
          <cell r="D1251">
            <v>1269</v>
          </cell>
          <cell r="E1251">
            <v>1264</v>
          </cell>
          <cell r="F1251">
            <v>247</v>
          </cell>
        </row>
        <row r="1252">
          <cell r="A1252">
            <v>11437087</v>
          </cell>
          <cell r="C1252">
            <v>881</v>
          </cell>
          <cell r="D1252">
            <v>333</v>
          </cell>
          <cell r="E1252">
            <v>265</v>
          </cell>
          <cell r="F1252">
            <v>79</v>
          </cell>
        </row>
        <row r="1253">
          <cell r="A1253">
            <v>11437131</v>
          </cell>
          <cell r="C1253">
            <v>1007</v>
          </cell>
          <cell r="D1253">
            <v>343</v>
          </cell>
          <cell r="E1253">
            <v>338</v>
          </cell>
          <cell r="F1253">
            <v>83</v>
          </cell>
        </row>
        <row r="1254">
          <cell r="A1254">
            <v>11438017</v>
          </cell>
          <cell r="C1254">
            <v>556</v>
          </cell>
          <cell r="D1254">
            <v>259</v>
          </cell>
          <cell r="E1254">
            <v>120</v>
          </cell>
          <cell r="F1254">
            <v>114</v>
          </cell>
        </row>
        <row r="1255">
          <cell r="A1255">
            <v>11441107</v>
          </cell>
          <cell r="C1255">
            <v>717</v>
          </cell>
          <cell r="D1255">
            <v>275</v>
          </cell>
          <cell r="E1255">
            <v>323</v>
          </cell>
          <cell r="F1255">
            <v>56</v>
          </cell>
        </row>
        <row r="1256">
          <cell r="A1256">
            <v>11447003</v>
          </cell>
          <cell r="C1256">
            <v>583</v>
          </cell>
          <cell r="D1256">
            <v>303</v>
          </cell>
          <cell r="E1256">
            <v>302</v>
          </cell>
          <cell r="F1256">
            <v>58</v>
          </cell>
        </row>
        <row r="1257">
          <cell r="A1257">
            <v>11454005</v>
          </cell>
          <cell r="C1257">
            <v>614</v>
          </cell>
          <cell r="D1257">
            <v>218</v>
          </cell>
          <cell r="E1257">
            <v>230</v>
          </cell>
          <cell r="F1257">
            <v>57</v>
          </cell>
        </row>
        <row r="1258">
          <cell r="A1258">
            <v>11457305</v>
          </cell>
          <cell r="C1258">
            <v>1089</v>
          </cell>
          <cell r="D1258">
            <v>449</v>
          </cell>
          <cell r="E1258">
            <v>357</v>
          </cell>
          <cell r="F1258">
            <v>118</v>
          </cell>
        </row>
        <row r="1259">
          <cell r="A1259">
            <v>11462006</v>
          </cell>
          <cell r="C1259">
            <v>843</v>
          </cell>
          <cell r="D1259">
            <v>396</v>
          </cell>
          <cell r="E1259">
            <v>482</v>
          </cell>
          <cell r="F1259">
            <v>27</v>
          </cell>
        </row>
        <row r="1260">
          <cell r="A1260">
            <v>11466014</v>
          </cell>
          <cell r="C1260">
            <v>671</v>
          </cell>
          <cell r="D1260">
            <v>162</v>
          </cell>
          <cell r="E1260">
            <v>209</v>
          </cell>
          <cell r="F1260">
            <v>67</v>
          </cell>
        </row>
        <row r="1261">
          <cell r="A1261">
            <v>11466015</v>
          </cell>
          <cell r="C1261">
            <v>631</v>
          </cell>
          <cell r="D1261">
            <v>223</v>
          </cell>
          <cell r="E1261">
            <v>282</v>
          </cell>
          <cell r="F1261">
            <v>43</v>
          </cell>
        </row>
        <row r="1262">
          <cell r="A1262">
            <v>11416048</v>
          </cell>
          <cell r="C1262">
            <v>1510</v>
          </cell>
          <cell r="D1262">
            <v>695</v>
          </cell>
          <cell r="E1262">
            <v>538</v>
          </cell>
          <cell r="F1262">
            <v>137</v>
          </cell>
        </row>
        <row r="1263">
          <cell r="A1263">
            <v>11430015</v>
          </cell>
          <cell r="C1263">
            <v>429</v>
          </cell>
          <cell r="D1263">
            <v>180</v>
          </cell>
          <cell r="E1263">
            <v>190</v>
          </cell>
          <cell r="F1263">
            <v>30</v>
          </cell>
        </row>
        <row r="1264">
          <cell r="A1264">
            <v>11430050</v>
          </cell>
          <cell r="C1264">
            <v>851</v>
          </cell>
          <cell r="D1264">
            <v>343</v>
          </cell>
          <cell r="E1264">
            <v>413</v>
          </cell>
          <cell r="F1264">
            <v>62</v>
          </cell>
        </row>
        <row r="1265">
          <cell r="A1265">
            <v>11430068</v>
          </cell>
          <cell r="C1265">
            <v>1247</v>
          </cell>
          <cell r="D1265">
            <v>534</v>
          </cell>
          <cell r="E1265">
            <v>731</v>
          </cell>
          <cell r="F1265">
            <v>56</v>
          </cell>
        </row>
        <row r="1266">
          <cell r="A1266">
            <v>11430103</v>
          </cell>
          <cell r="C1266">
            <v>989</v>
          </cell>
          <cell r="D1266">
            <v>437</v>
          </cell>
          <cell r="E1266">
            <v>406</v>
          </cell>
          <cell r="F1266">
            <v>159</v>
          </cell>
        </row>
        <row r="1267">
          <cell r="A1267">
            <v>11430257</v>
          </cell>
          <cell r="C1267">
            <v>622</v>
          </cell>
          <cell r="D1267">
            <v>195</v>
          </cell>
          <cell r="E1267">
            <v>294</v>
          </cell>
          <cell r="F1267">
            <v>25</v>
          </cell>
        </row>
        <row r="1268">
          <cell r="A1268">
            <v>11430321</v>
          </cell>
          <cell r="C1268">
            <v>516</v>
          </cell>
          <cell r="D1268">
            <v>222</v>
          </cell>
          <cell r="E1268">
            <v>249</v>
          </cell>
          <cell r="F1268">
            <v>43</v>
          </cell>
        </row>
        <row r="1269">
          <cell r="A1269">
            <v>11432028</v>
          </cell>
          <cell r="C1269">
            <v>733</v>
          </cell>
          <cell r="D1269">
            <v>366</v>
          </cell>
          <cell r="E1269">
            <v>382</v>
          </cell>
          <cell r="F1269">
            <v>42</v>
          </cell>
        </row>
        <row r="1270">
          <cell r="A1270">
            <v>11432032</v>
          </cell>
          <cell r="C1270">
            <v>1399</v>
          </cell>
          <cell r="D1270">
            <v>689</v>
          </cell>
          <cell r="E1270">
            <v>904</v>
          </cell>
          <cell r="F1270">
            <v>42</v>
          </cell>
        </row>
        <row r="1271">
          <cell r="A1271">
            <v>11432033</v>
          </cell>
          <cell r="C1271">
            <v>129</v>
          </cell>
          <cell r="D1271">
            <v>27</v>
          </cell>
          <cell r="E1271">
            <v>7</v>
          </cell>
          <cell r="F1271">
            <v>3</v>
          </cell>
        </row>
        <row r="1272">
          <cell r="A1272">
            <v>11436081</v>
          </cell>
          <cell r="C1272">
            <v>578</v>
          </cell>
          <cell r="D1272">
            <v>244</v>
          </cell>
          <cell r="E1272">
            <v>308</v>
          </cell>
          <cell r="F1272">
            <v>29</v>
          </cell>
        </row>
        <row r="1273">
          <cell r="A1273">
            <v>11407020</v>
          </cell>
          <cell r="C1273">
            <v>692</v>
          </cell>
          <cell r="D1273">
            <v>236</v>
          </cell>
          <cell r="E1273">
            <v>327</v>
          </cell>
          <cell r="F1273">
            <v>0</v>
          </cell>
        </row>
        <row r="1274">
          <cell r="A1274">
            <v>11409040</v>
          </cell>
          <cell r="C1274">
            <v>477</v>
          </cell>
          <cell r="D1274">
            <v>149</v>
          </cell>
          <cell r="E1274">
            <v>190</v>
          </cell>
          <cell r="F1274">
            <v>47</v>
          </cell>
        </row>
        <row r="1275">
          <cell r="A1275">
            <v>11421107</v>
          </cell>
          <cell r="C1275">
            <v>2</v>
          </cell>
          <cell r="D1275">
            <v>0</v>
          </cell>
          <cell r="E1275">
            <v>1</v>
          </cell>
          <cell r="F1275">
            <v>0</v>
          </cell>
        </row>
        <row r="1276">
          <cell r="A1276">
            <v>11430074</v>
          </cell>
          <cell r="C1276">
            <v>1655</v>
          </cell>
          <cell r="D1276">
            <v>596</v>
          </cell>
          <cell r="E1276">
            <v>714</v>
          </cell>
          <cell r="F1276">
            <v>124</v>
          </cell>
        </row>
        <row r="1277">
          <cell r="A1277">
            <v>11430151</v>
          </cell>
          <cell r="C1277">
            <v>3</v>
          </cell>
          <cell r="D1277">
            <v>0</v>
          </cell>
          <cell r="E1277">
            <v>1</v>
          </cell>
          <cell r="F1277">
            <v>0</v>
          </cell>
        </row>
        <row r="1278">
          <cell r="A1278">
            <v>11430159</v>
          </cell>
          <cell r="C1278">
            <v>4401</v>
          </cell>
          <cell r="D1278">
            <v>1268</v>
          </cell>
          <cell r="E1278">
            <v>1473</v>
          </cell>
          <cell r="F1278">
            <v>599</v>
          </cell>
        </row>
        <row r="1279">
          <cell r="A1279">
            <v>11430162</v>
          </cell>
          <cell r="C1279">
            <v>1046</v>
          </cell>
          <cell r="D1279">
            <v>339</v>
          </cell>
          <cell r="E1279">
            <v>434</v>
          </cell>
          <cell r="F1279">
            <v>65</v>
          </cell>
        </row>
        <row r="1280">
          <cell r="A1280">
            <v>11431007</v>
          </cell>
          <cell r="C1280">
            <v>569</v>
          </cell>
          <cell r="D1280">
            <v>286</v>
          </cell>
          <cell r="E1280">
            <v>121</v>
          </cell>
          <cell r="F1280">
            <v>89</v>
          </cell>
        </row>
        <row r="1281">
          <cell r="A1281">
            <v>11436014</v>
          </cell>
          <cell r="C1281">
            <v>1333</v>
          </cell>
          <cell r="D1281">
            <v>445</v>
          </cell>
          <cell r="E1281">
            <v>412</v>
          </cell>
          <cell r="F1281">
            <v>134</v>
          </cell>
        </row>
        <row r="1282">
          <cell r="A1282">
            <v>11436040</v>
          </cell>
          <cell r="C1282">
            <v>1013</v>
          </cell>
          <cell r="D1282">
            <v>330</v>
          </cell>
          <cell r="E1282">
            <v>337</v>
          </cell>
          <cell r="F1282">
            <v>63</v>
          </cell>
        </row>
        <row r="1283">
          <cell r="A1283">
            <v>11436051</v>
          </cell>
          <cell r="C1283">
            <v>1369</v>
          </cell>
          <cell r="D1283">
            <v>474</v>
          </cell>
          <cell r="E1283">
            <v>613</v>
          </cell>
          <cell r="F1283">
            <v>19</v>
          </cell>
        </row>
        <row r="1284">
          <cell r="A1284">
            <v>11442404</v>
          </cell>
          <cell r="C1284">
            <v>266</v>
          </cell>
          <cell r="D1284">
            <v>0</v>
          </cell>
          <cell r="E1284">
            <v>91</v>
          </cell>
          <cell r="F1284">
            <v>0</v>
          </cell>
        </row>
        <row r="1285">
          <cell r="A1285">
            <v>11401007</v>
          </cell>
          <cell r="C1285">
            <v>398</v>
          </cell>
          <cell r="D1285">
            <v>104</v>
          </cell>
          <cell r="E1285">
            <v>156</v>
          </cell>
          <cell r="F1285">
            <v>21</v>
          </cell>
        </row>
        <row r="1286">
          <cell r="A1286">
            <v>11401057</v>
          </cell>
          <cell r="C1286">
            <v>310</v>
          </cell>
          <cell r="D1286">
            <v>134</v>
          </cell>
          <cell r="E1286">
            <v>170</v>
          </cell>
          <cell r="F1286">
            <v>19</v>
          </cell>
        </row>
        <row r="1287">
          <cell r="A1287">
            <v>11403130</v>
          </cell>
          <cell r="C1287">
            <v>410</v>
          </cell>
          <cell r="D1287">
            <v>157</v>
          </cell>
          <cell r="E1287">
            <v>183</v>
          </cell>
          <cell r="F1287">
            <v>28</v>
          </cell>
        </row>
        <row r="1288">
          <cell r="A1288">
            <v>11404019</v>
          </cell>
          <cell r="C1288">
            <v>593</v>
          </cell>
          <cell r="D1288">
            <v>201</v>
          </cell>
          <cell r="E1288">
            <v>173</v>
          </cell>
          <cell r="F1288">
            <v>54</v>
          </cell>
        </row>
        <row r="1289">
          <cell r="A1289">
            <v>11404045</v>
          </cell>
          <cell r="C1289">
            <v>136</v>
          </cell>
          <cell r="D1289">
            <v>12</v>
          </cell>
          <cell r="E1289">
            <v>66</v>
          </cell>
          <cell r="F1289">
            <v>4</v>
          </cell>
        </row>
        <row r="1290">
          <cell r="A1290">
            <v>11405066</v>
          </cell>
          <cell r="C1290">
            <v>96</v>
          </cell>
          <cell r="D1290">
            <v>0</v>
          </cell>
          <cell r="E1290">
            <v>48</v>
          </cell>
          <cell r="F1290">
            <v>0</v>
          </cell>
        </row>
        <row r="1291">
          <cell r="A1291">
            <v>11411302</v>
          </cell>
          <cell r="C1291">
            <v>2</v>
          </cell>
          <cell r="D1291">
            <v>0</v>
          </cell>
          <cell r="E1291">
            <v>0</v>
          </cell>
          <cell r="F1291">
            <v>0</v>
          </cell>
        </row>
        <row r="1292">
          <cell r="A1292">
            <v>11412115</v>
          </cell>
          <cell r="C1292">
            <v>417</v>
          </cell>
          <cell r="D1292">
            <v>153</v>
          </cell>
          <cell r="E1292">
            <v>253</v>
          </cell>
          <cell r="F1292">
            <v>10</v>
          </cell>
        </row>
        <row r="1293">
          <cell r="A1293">
            <v>11412154</v>
          </cell>
          <cell r="C1293">
            <v>667</v>
          </cell>
          <cell r="D1293">
            <v>107</v>
          </cell>
          <cell r="E1293">
            <v>194</v>
          </cell>
          <cell r="F1293">
            <v>21</v>
          </cell>
        </row>
        <row r="1294">
          <cell r="A1294">
            <v>11412403</v>
          </cell>
          <cell r="C1294">
            <v>679</v>
          </cell>
          <cell r="D1294">
            <v>7</v>
          </cell>
          <cell r="E1294">
            <v>155</v>
          </cell>
          <cell r="F1294">
            <v>2</v>
          </cell>
        </row>
        <row r="1295">
          <cell r="A1295">
            <v>11414476</v>
          </cell>
          <cell r="C1295">
            <v>628</v>
          </cell>
          <cell r="D1295">
            <v>228</v>
          </cell>
          <cell r="E1295">
            <v>246</v>
          </cell>
          <cell r="F1295">
            <v>53</v>
          </cell>
        </row>
        <row r="1296">
          <cell r="A1296">
            <v>11416094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</row>
        <row r="1297">
          <cell r="A1297">
            <v>11416519</v>
          </cell>
          <cell r="C1297">
            <v>234</v>
          </cell>
          <cell r="D1297">
            <v>63</v>
          </cell>
          <cell r="E1297">
            <v>82</v>
          </cell>
          <cell r="F1297">
            <v>0</v>
          </cell>
        </row>
        <row r="1298">
          <cell r="A1298">
            <v>11421098</v>
          </cell>
          <cell r="C1298">
            <v>367</v>
          </cell>
          <cell r="D1298">
            <v>132</v>
          </cell>
          <cell r="E1298">
            <v>178</v>
          </cell>
          <cell r="F1298">
            <v>22</v>
          </cell>
        </row>
        <row r="1299">
          <cell r="A1299">
            <v>11422041</v>
          </cell>
          <cell r="C1299">
            <v>199</v>
          </cell>
          <cell r="D1299">
            <v>5</v>
          </cell>
          <cell r="E1299">
            <v>0</v>
          </cell>
          <cell r="F1299">
            <v>0</v>
          </cell>
        </row>
        <row r="1300">
          <cell r="A1300">
            <v>11423001</v>
          </cell>
          <cell r="C1300">
            <v>1108</v>
          </cell>
          <cell r="D1300">
            <v>5</v>
          </cell>
          <cell r="E1300">
            <v>342</v>
          </cell>
          <cell r="F1300">
            <v>1</v>
          </cell>
        </row>
        <row r="1301">
          <cell r="A1301">
            <v>11430023</v>
          </cell>
          <cell r="C1301">
            <v>354</v>
          </cell>
          <cell r="D1301">
            <v>110</v>
          </cell>
          <cell r="E1301">
            <v>0</v>
          </cell>
          <cell r="F1301">
            <v>0</v>
          </cell>
        </row>
        <row r="1302">
          <cell r="A1302">
            <v>11430143</v>
          </cell>
          <cell r="C1302">
            <v>2</v>
          </cell>
          <cell r="D1302">
            <v>0</v>
          </cell>
          <cell r="E1302">
            <v>0</v>
          </cell>
          <cell r="F1302">
            <v>0</v>
          </cell>
        </row>
        <row r="1303">
          <cell r="A1303">
            <v>11430207</v>
          </cell>
          <cell r="C1303">
            <v>326</v>
          </cell>
          <cell r="D1303">
            <v>105</v>
          </cell>
          <cell r="E1303">
            <v>110</v>
          </cell>
          <cell r="F1303">
            <v>27</v>
          </cell>
        </row>
        <row r="1304">
          <cell r="A1304">
            <v>11438015</v>
          </cell>
          <cell r="C1304">
            <v>836</v>
          </cell>
          <cell r="D1304">
            <v>284</v>
          </cell>
          <cell r="E1304">
            <v>235</v>
          </cell>
          <cell r="F1304">
            <v>65</v>
          </cell>
        </row>
        <row r="1305">
          <cell r="A1305">
            <v>11438071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</row>
        <row r="1306">
          <cell r="A1306">
            <v>11438096</v>
          </cell>
          <cell r="C1306">
            <v>228</v>
          </cell>
          <cell r="D1306">
            <v>130</v>
          </cell>
          <cell r="E1306">
            <v>126</v>
          </cell>
          <cell r="F1306">
            <v>20</v>
          </cell>
        </row>
        <row r="1307">
          <cell r="A1307">
            <v>11440067</v>
          </cell>
          <cell r="C1307">
            <v>277</v>
          </cell>
          <cell r="D1307">
            <v>80</v>
          </cell>
          <cell r="E1307">
            <v>111</v>
          </cell>
          <cell r="F1307">
            <v>0</v>
          </cell>
        </row>
        <row r="1308">
          <cell r="A1308">
            <v>11445002</v>
          </cell>
          <cell r="C1308">
            <v>135</v>
          </cell>
          <cell r="D1308">
            <v>0</v>
          </cell>
          <cell r="E1308">
            <v>42</v>
          </cell>
          <cell r="F1308">
            <v>0</v>
          </cell>
        </row>
        <row r="1309">
          <cell r="A1309">
            <v>11460048</v>
          </cell>
          <cell r="C1309">
            <v>196</v>
          </cell>
          <cell r="D1309">
            <v>66</v>
          </cell>
          <cell r="E1309">
            <v>109</v>
          </cell>
          <cell r="F1309">
            <v>13</v>
          </cell>
        </row>
        <row r="1310">
          <cell r="A1310">
            <v>11460158</v>
          </cell>
          <cell r="C1310">
            <v>486</v>
          </cell>
          <cell r="D1310">
            <v>194</v>
          </cell>
          <cell r="E1310">
            <v>240</v>
          </cell>
          <cell r="F1310">
            <v>41</v>
          </cell>
        </row>
        <row r="1311">
          <cell r="A1311">
            <v>11460184</v>
          </cell>
          <cell r="C1311">
            <v>329</v>
          </cell>
          <cell r="D1311">
            <v>148</v>
          </cell>
          <cell r="E1311">
            <v>195</v>
          </cell>
          <cell r="F1311">
            <v>18</v>
          </cell>
        </row>
        <row r="1312">
          <cell r="A1312">
            <v>11462045</v>
          </cell>
          <cell r="C1312">
            <v>431</v>
          </cell>
          <cell r="D1312">
            <v>176</v>
          </cell>
          <cell r="E1312">
            <v>199</v>
          </cell>
          <cell r="F1312">
            <v>24</v>
          </cell>
        </row>
        <row r="1313">
          <cell r="A1313">
            <v>11463337</v>
          </cell>
          <cell r="C1313">
            <v>592</v>
          </cell>
          <cell r="D1313">
            <v>179</v>
          </cell>
          <cell r="E1313">
            <v>191</v>
          </cell>
          <cell r="F1313">
            <v>49</v>
          </cell>
        </row>
        <row r="1314">
          <cell r="A1314">
            <v>11465003</v>
          </cell>
          <cell r="C1314">
            <v>248</v>
          </cell>
          <cell r="D1314">
            <v>31</v>
          </cell>
          <cell r="E1314">
            <v>140</v>
          </cell>
          <cell r="F1314">
            <v>1</v>
          </cell>
        </row>
        <row r="1315">
          <cell r="A1315">
            <v>11466122</v>
          </cell>
          <cell r="C1315">
            <v>317</v>
          </cell>
          <cell r="D1315">
            <v>104</v>
          </cell>
          <cell r="E1315">
            <v>17</v>
          </cell>
          <cell r="F1315">
            <v>0</v>
          </cell>
        </row>
        <row r="1316">
          <cell r="A1316">
            <v>11473002</v>
          </cell>
          <cell r="C1316">
            <v>275</v>
          </cell>
          <cell r="D1316">
            <v>70</v>
          </cell>
          <cell r="E1316">
            <v>0</v>
          </cell>
          <cell r="F1316">
            <v>0</v>
          </cell>
        </row>
        <row r="1317">
          <cell r="A1317">
            <v>11475004</v>
          </cell>
          <cell r="C1317">
            <v>692</v>
          </cell>
          <cell r="D1317">
            <v>267</v>
          </cell>
          <cell r="E1317">
            <v>181</v>
          </cell>
          <cell r="F1317">
            <v>115</v>
          </cell>
        </row>
        <row r="1318">
          <cell r="A1318">
            <v>11964045</v>
          </cell>
          <cell r="C1318">
            <v>75</v>
          </cell>
          <cell r="D1318">
            <v>0</v>
          </cell>
          <cell r="E1318">
            <v>0</v>
          </cell>
          <cell r="F1318">
            <v>0</v>
          </cell>
        </row>
        <row r="1319">
          <cell r="A1319">
            <v>11971001</v>
          </cell>
          <cell r="C1319">
            <v>107</v>
          </cell>
          <cell r="D1319">
            <v>18</v>
          </cell>
          <cell r="E1319">
            <v>1</v>
          </cell>
          <cell r="F1319">
            <v>0</v>
          </cell>
        </row>
        <row r="1320">
          <cell r="A1320">
            <v>11972006</v>
          </cell>
          <cell r="C1320">
            <v>292</v>
          </cell>
          <cell r="D1320">
            <v>115</v>
          </cell>
          <cell r="E1320">
            <v>130</v>
          </cell>
          <cell r="F1320">
            <v>34</v>
          </cell>
        </row>
        <row r="1321">
          <cell r="A1321">
            <v>11921011</v>
          </cell>
          <cell r="C1321">
            <v>146</v>
          </cell>
          <cell r="D1321">
            <v>81</v>
          </cell>
          <cell r="E1321">
            <v>1</v>
          </cell>
          <cell r="F1321">
            <v>0</v>
          </cell>
        </row>
        <row r="1322">
          <cell r="A1322">
            <v>11960020</v>
          </cell>
          <cell r="C1322">
            <v>898</v>
          </cell>
          <cell r="D1322">
            <v>414</v>
          </cell>
          <cell r="E1322">
            <v>421</v>
          </cell>
          <cell r="F1322">
            <v>79</v>
          </cell>
        </row>
        <row r="1323">
          <cell r="A1323">
            <v>11960031</v>
          </cell>
          <cell r="C1323">
            <v>1739</v>
          </cell>
          <cell r="D1323">
            <v>563</v>
          </cell>
          <cell r="E1323">
            <v>660</v>
          </cell>
          <cell r="F1323">
            <v>140</v>
          </cell>
        </row>
        <row r="1324">
          <cell r="A1324">
            <v>11965005</v>
          </cell>
          <cell r="C1324">
            <v>339</v>
          </cell>
          <cell r="D1324">
            <v>142</v>
          </cell>
          <cell r="E1324">
            <v>210</v>
          </cell>
          <cell r="F1324">
            <v>13</v>
          </cell>
        </row>
        <row r="1325">
          <cell r="A1325">
            <v>11967003</v>
          </cell>
          <cell r="C1325">
            <v>1181</v>
          </cell>
          <cell r="D1325">
            <v>380</v>
          </cell>
          <cell r="E1325">
            <v>487</v>
          </cell>
          <cell r="F1325">
            <v>0</v>
          </cell>
        </row>
        <row r="1326">
          <cell r="A1326">
            <v>11967005</v>
          </cell>
          <cell r="C1326">
            <v>471</v>
          </cell>
          <cell r="D1326">
            <v>239</v>
          </cell>
          <cell r="E1326">
            <v>288</v>
          </cell>
          <cell r="F1326">
            <v>22</v>
          </cell>
        </row>
        <row r="1327">
          <cell r="A1327">
            <v>11967016</v>
          </cell>
          <cell r="C1327">
            <v>1216</v>
          </cell>
          <cell r="D1327">
            <v>550</v>
          </cell>
          <cell r="E1327">
            <v>643</v>
          </cell>
          <cell r="F1327">
            <v>79</v>
          </cell>
        </row>
        <row r="1328">
          <cell r="A1328">
            <v>11967021</v>
          </cell>
          <cell r="C1328">
            <v>336</v>
          </cell>
          <cell r="D1328">
            <v>180</v>
          </cell>
          <cell r="E1328">
            <v>241</v>
          </cell>
          <cell r="F1328">
            <v>5</v>
          </cell>
        </row>
        <row r="1329">
          <cell r="A1329">
            <v>11967063</v>
          </cell>
          <cell r="C1329">
            <v>426</v>
          </cell>
          <cell r="D1329">
            <v>189</v>
          </cell>
          <cell r="E1329">
            <v>273</v>
          </cell>
          <cell r="F1329">
            <v>20</v>
          </cell>
        </row>
        <row r="1330">
          <cell r="A1330">
            <v>11967075</v>
          </cell>
          <cell r="C1330">
            <v>30</v>
          </cell>
          <cell r="D1330">
            <v>0</v>
          </cell>
          <cell r="E1330">
            <v>0</v>
          </cell>
          <cell r="F1330">
            <v>0</v>
          </cell>
        </row>
        <row r="1331">
          <cell r="A1331">
            <v>11967101</v>
          </cell>
          <cell r="C1331">
            <v>832</v>
          </cell>
          <cell r="D1331">
            <v>418</v>
          </cell>
          <cell r="E1331">
            <v>429</v>
          </cell>
          <cell r="F1331">
            <v>60</v>
          </cell>
        </row>
        <row r="1332">
          <cell r="A1332">
            <v>11968001</v>
          </cell>
          <cell r="C1332">
            <v>1113</v>
          </cell>
          <cell r="D1332">
            <v>484</v>
          </cell>
          <cell r="E1332">
            <v>564</v>
          </cell>
          <cell r="F1332">
            <v>77</v>
          </cell>
        </row>
        <row r="1333">
          <cell r="A1333">
            <v>11969001</v>
          </cell>
          <cell r="C1333">
            <v>375</v>
          </cell>
          <cell r="D1333">
            <v>122</v>
          </cell>
          <cell r="E1333">
            <v>114</v>
          </cell>
          <cell r="F1333">
            <v>46</v>
          </cell>
        </row>
        <row r="1334">
          <cell r="A1334">
            <v>11970010</v>
          </cell>
          <cell r="C1334">
            <v>809</v>
          </cell>
          <cell r="D1334">
            <v>364</v>
          </cell>
          <cell r="E1334">
            <v>410</v>
          </cell>
          <cell r="F1334">
            <v>56</v>
          </cell>
        </row>
        <row r="1335">
          <cell r="A1335">
            <v>11973026</v>
          </cell>
          <cell r="C1335">
            <v>915</v>
          </cell>
          <cell r="D1335">
            <v>436</v>
          </cell>
          <cell r="E1335">
            <v>408</v>
          </cell>
          <cell r="F1335">
            <v>102</v>
          </cell>
        </row>
        <row r="1336">
          <cell r="A1336">
            <v>11975005</v>
          </cell>
          <cell r="C1336">
            <v>301</v>
          </cell>
          <cell r="D1336">
            <v>125</v>
          </cell>
          <cell r="E1336">
            <v>163</v>
          </cell>
          <cell r="F1336">
            <v>19</v>
          </cell>
        </row>
        <row r="1337">
          <cell r="A1337">
            <v>11960047</v>
          </cell>
          <cell r="C1337">
            <v>286</v>
          </cell>
          <cell r="D1337">
            <v>128</v>
          </cell>
          <cell r="E1337">
            <v>168</v>
          </cell>
          <cell r="F1337">
            <v>13</v>
          </cell>
        </row>
        <row r="1338">
          <cell r="A1338">
            <v>11964027</v>
          </cell>
          <cell r="C1338">
            <v>298</v>
          </cell>
          <cell r="D1338">
            <v>99</v>
          </cell>
          <cell r="E1338">
            <v>179</v>
          </cell>
          <cell r="F1338">
            <v>10</v>
          </cell>
        </row>
        <row r="1339">
          <cell r="A1339">
            <v>11970002</v>
          </cell>
          <cell r="C1339">
            <v>509</v>
          </cell>
          <cell r="D1339">
            <v>264</v>
          </cell>
          <cell r="E1339">
            <v>305</v>
          </cell>
          <cell r="F1339">
            <v>34</v>
          </cell>
        </row>
        <row r="1340">
          <cell r="A1340">
            <v>11970006</v>
          </cell>
          <cell r="C1340">
            <v>620</v>
          </cell>
          <cell r="D1340">
            <v>313</v>
          </cell>
          <cell r="E1340">
            <v>386</v>
          </cell>
          <cell r="F1340">
            <v>30</v>
          </cell>
        </row>
        <row r="1341">
          <cell r="A1341">
            <v>12262017</v>
          </cell>
          <cell r="C1341">
            <v>1537</v>
          </cell>
          <cell r="D1341">
            <v>768</v>
          </cell>
          <cell r="E1341">
            <v>878</v>
          </cell>
          <cell r="F1341">
            <v>70</v>
          </cell>
        </row>
        <row r="1342">
          <cell r="A1342">
            <v>12262029</v>
          </cell>
          <cell r="C1342">
            <v>382</v>
          </cell>
          <cell r="D1342">
            <v>189</v>
          </cell>
          <cell r="E1342">
            <v>226</v>
          </cell>
          <cell r="F1342">
            <v>17</v>
          </cell>
        </row>
        <row r="1343">
          <cell r="A1343">
            <v>12262066</v>
          </cell>
          <cell r="C1343">
            <v>253</v>
          </cell>
          <cell r="D1343">
            <v>75</v>
          </cell>
          <cell r="E1343">
            <v>87</v>
          </cell>
          <cell r="F1343">
            <v>27</v>
          </cell>
        </row>
        <row r="1344">
          <cell r="A1344">
            <v>12263101</v>
          </cell>
          <cell r="C1344">
            <v>439</v>
          </cell>
          <cell r="D1344">
            <v>194</v>
          </cell>
          <cell r="E1344">
            <v>274</v>
          </cell>
          <cell r="F1344">
            <v>12</v>
          </cell>
        </row>
        <row r="1345">
          <cell r="A1345">
            <v>12263121</v>
          </cell>
          <cell r="C1345">
            <v>563</v>
          </cell>
          <cell r="D1345">
            <v>245</v>
          </cell>
          <cell r="E1345">
            <v>257</v>
          </cell>
          <cell r="F1345">
            <v>41</v>
          </cell>
        </row>
        <row r="1346">
          <cell r="A1346">
            <v>12263125</v>
          </cell>
          <cell r="C1346">
            <v>643</v>
          </cell>
          <cell r="D1346">
            <v>246</v>
          </cell>
          <cell r="E1346">
            <v>342</v>
          </cell>
          <cell r="F1346">
            <v>43</v>
          </cell>
        </row>
        <row r="1347">
          <cell r="A1347">
            <v>12263224</v>
          </cell>
          <cell r="C1347">
            <v>413</v>
          </cell>
          <cell r="D1347">
            <v>193</v>
          </cell>
          <cell r="E1347">
            <v>245</v>
          </cell>
          <cell r="F1347">
            <v>21</v>
          </cell>
        </row>
        <row r="1348">
          <cell r="A1348">
            <v>12263235</v>
          </cell>
          <cell r="C1348">
            <v>1098</v>
          </cell>
          <cell r="D1348">
            <v>577</v>
          </cell>
          <cell r="E1348">
            <v>691</v>
          </cell>
          <cell r="F1348">
            <v>75</v>
          </cell>
        </row>
        <row r="1349">
          <cell r="A1349">
            <v>12263243</v>
          </cell>
          <cell r="C1349">
            <v>568</v>
          </cell>
          <cell r="D1349">
            <v>251</v>
          </cell>
          <cell r="E1349">
            <v>362</v>
          </cell>
          <cell r="F1349">
            <v>18</v>
          </cell>
        </row>
        <row r="1350">
          <cell r="A1350">
            <v>12263246</v>
          </cell>
          <cell r="C1350">
            <v>332</v>
          </cell>
          <cell r="D1350">
            <v>160</v>
          </cell>
          <cell r="E1350">
            <v>223</v>
          </cell>
          <cell r="F1350">
            <v>10</v>
          </cell>
        </row>
        <row r="1351">
          <cell r="A1351">
            <v>12263305</v>
          </cell>
          <cell r="C1351">
            <v>1154</v>
          </cell>
          <cell r="D1351">
            <v>515</v>
          </cell>
          <cell r="E1351">
            <v>653</v>
          </cell>
          <cell r="F1351">
            <v>89</v>
          </cell>
        </row>
        <row r="1352">
          <cell r="A1352">
            <v>12271007</v>
          </cell>
          <cell r="C1352">
            <v>719</v>
          </cell>
          <cell r="D1352">
            <v>310</v>
          </cell>
          <cell r="E1352">
            <v>407</v>
          </cell>
          <cell r="F1352">
            <v>45</v>
          </cell>
        </row>
        <row r="1353">
          <cell r="A1353">
            <v>12271011</v>
          </cell>
          <cell r="C1353">
            <v>294</v>
          </cell>
          <cell r="D1353">
            <v>12</v>
          </cell>
          <cell r="E1353">
            <v>89</v>
          </cell>
          <cell r="F1353">
            <v>0</v>
          </cell>
        </row>
        <row r="1354">
          <cell r="A1354">
            <v>12281113</v>
          </cell>
          <cell r="C1354">
            <v>416</v>
          </cell>
          <cell r="D1354">
            <v>191</v>
          </cell>
          <cell r="E1354">
            <v>239</v>
          </cell>
          <cell r="F1354">
            <v>17</v>
          </cell>
        </row>
        <row r="1355">
          <cell r="A1355">
            <v>12281207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</row>
        <row r="1356">
          <cell r="A1356">
            <v>12282022</v>
          </cell>
          <cell r="C1356">
            <v>943</v>
          </cell>
          <cell r="D1356">
            <v>420</v>
          </cell>
          <cell r="E1356">
            <v>451</v>
          </cell>
          <cell r="F1356">
            <v>94</v>
          </cell>
        </row>
        <row r="1357">
          <cell r="A1357">
            <v>12282125</v>
          </cell>
          <cell r="C1357">
            <v>805</v>
          </cell>
          <cell r="D1357">
            <v>293</v>
          </cell>
          <cell r="E1357">
            <v>402</v>
          </cell>
          <cell r="F1357">
            <v>68</v>
          </cell>
        </row>
        <row r="1358">
          <cell r="A1358">
            <v>12283120</v>
          </cell>
          <cell r="C1358">
            <v>1991</v>
          </cell>
          <cell r="D1358">
            <v>865</v>
          </cell>
          <cell r="E1358">
            <v>962</v>
          </cell>
          <cell r="F1358">
            <v>147</v>
          </cell>
        </row>
        <row r="1359">
          <cell r="A1359">
            <v>12283202</v>
          </cell>
          <cell r="C1359">
            <v>288</v>
          </cell>
          <cell r="D1359">
            <v>179</v>
          </cell>
          <cell r="E1359">
            <v>252</v>
          </cell>
          <cell r="F1359">
            <v>4</v>
          </cell>
        </row>
        <row r="1360">
          <cell r="A1360">
            <v>12292003</v>
          </cell>
          <cell r="C1360">
            <v>612</v>
          </cell>
          <cell r="D1360">
            <v>224</v>
          </cell>
          <cell r="E1360">
            <v>259</v>
          </cell>
          <cell r="F1360">
            <v>46</v>
          </cell>
        </row>
        <row r="1361">
          <cell r="A1361">
            <v>12293401</v>
          </cell>
          <cell r="C1361">
            <v>1011</v>
          </cell>
          <cell r="D1361">
            <v>498</v>
          </cell>
          <cell r="E1361">
            <v>552</v>
          </cell>
          <cell r="F1361">
            <v>57</v>
          </cell>
        </row>
        <row r="1362">
          <cell r="A1362">
            <v>12271004</v>
          </cell>
          <cell r="C1362">
            <v>552</v>
          </cell>
          <cell r="D1362">
            <v>111</v>
          </cell>
          <cell r="E1362">
            <v>259</v>
          </cell>
          <cell r="F1362">
            <v>0</v>
          </cell>
        </row>
        <row r="1363">
          <cell r="A1363">
            <v>12271010</v>
          </cell>
          <cell r="C1363">
            <v>223</v>
          </cell>
          <cell r="D1363">
            <v>80</v>
          </cell>
          <cell r="E1363">
            <v>104</v>
          </cell>
          <cell r="F1363">
            <v>13</v>
          </cell>
        </row>
        <row r="1364">
          <cell r="A1364">
            <v>12271200</v>
          </cell>
          <cell r="C1364">
            <v>1203</v>
          </cell>
          <cell r="D1364">
            <v>425</v>
          </cell>
          <cell r="E1364">
            <v>605</v>
          </cell>
          <cell r="F1364">
            <v>89</v>
          </cell>
        </row>
        <row r="1365">
          <cell r="A1365">
            <v>12271201</v>
          </cell>
          <cell r="C1365">
            <v>225</v>
          </cell>
          <cell r="D1365">
            <v>113</v>
          </cell>
          <cell r="E1365">
            <v>153</v>
          </cell>
          <cell r="F1365">
            <v>8</v>
          </cell>
        </row>
        <row r="1366">
          <cell r="A1366">
            <v>12271202</v>
          </cell>
          <cell r="C1366">
            <v>1323</v>
          </cell>
          <cell r="D1366">
            <v>492</v>
          </cell>
          <cell r="E1366">
            <v>703</v>
          </cell>
          <cell r="F1366">
            <v>64</v>
          </cell>
        </row>
        <row r="1367">
          <cell r="A1367">
            <v>12282029</v>
          </cell>
          <cell r="C1367">
            <v>430</v>
          </cell>
          <cell r="D1367">
            <v>0</v>
          </cell>
          <cell r="E1367">
            <v>135</v>
          </cell>
          <cell r="F1367">
            <v>0</v>
          </cell>
        </row>
        <row r="1368">
          <cell r="A1368">
            <v>12262011</v>
          </cell>
          <cell r="C1368">
            <v>625</v>
          </cell>
          <cell r="D1368">
            <v>240</v>
          </cell>
          <cell r="E1368">
            <v>330</v>
          </cell>
          <cell r="F1368">
            <v>30</v>
          </cell>
        </row>
        <row r="1369">
          <cell r="A1369">
            <v>12262020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</row>
        <row r="1370">
          <cell r="A1370">
            <v>12262025</v>
          </cell>
          <cell r="C1370">
            <v>438</v>
          </cell>
          <cell r="D1370">
            <v>149</v>
          </cell>
          <cell r="E1370">
            <v>187</v>
          </cell>
          <cell r="F1370">
            <v>30</v>
          </cell>
        </row>
        <row r="1371">
          <cell r="A1371">
            <v>12262047</v>
          </cell>
          <cell r="C1371">
            <v>186</v>
          </cell>
          <cell r="D1371">
            <v>56</v>
          </cell>
          <cell r="E1371">
            <v>87</v>
          </cell>
          <cell r="F1371">
            <v>0</v>
          </cell>
        </row>
        <row r="1372">
          <cell r="A1372">
            <v>12262052</v>
          </cell>
          <cell r="C1372">
            <v>446</v>
          </cell>
          <cell r="D1372">
            <v>169</v>
          </cell>
          <cell r="E1372">
            <v>220</v>
          </cell>
          <cell r="F1372">
            <v>29</v>
          </cell>
        </row>
        <row r="1373">
          <cell r="A1373">
            <v>12263236</v>
          </cell>
          <cell r="C1373">
            <v>877</v>
          </cell>
          <cell r="D1373">
            <v>341</v>
          </cell>
          <cell r="E1373">
            <v>456</v>
          </cell>
          <cell r="F1373">
            <v>35</v>
          </cell>
        </row>
        <row r="1374">
          <cell r="A1374">
            <v>12263280</v>
          </cell>
          <cell r="C1374">
            <v>1665</v>
          </cell>
          <cell r="D1374">
            <v>590</v>
          </cell>
          <cell r="E1374">
            <v>487</v>
          </cell>
          <cell r="F1374">
            <v>168</v>
          </cell>
        </row>
        <row r="1375">
          <cell r="A1375">
            <v>12263282</v>
          </cell>
          <cell r="C1375">
            <v>1531</v>
          </cell>
          <cell r="D1375">
            <v>718</v>
          </cell>
          <cell r="E1375">
            <v>828</v>
          </cell>
          <cell r="F1375">
            <v>83</v>
          </cell>
        </row>
        <row r="1376">
          <cell r="A1376">
            <v>12263283</v>
          </cell>
          <cell r="C1376">
            <v>244</v>
          </cell>
          <cell r="D1376">
            <v>14</v>
          </cell>
          <cell r="E1376">
            <v>48</v>
          </cell>
          <cell r="F1376">
            <v>10</v>
          </cell>
        </row>
        <row r="1377">
          <cell r="A1377">
            <v>12232024</v>
          </cell>
          <cell r="C1377">
            <v>1018</v>
          </cell>
          <cell r="D1377">
            <v>434</v>
          </cell>
          <cell r="E1377">
            <v>685</v>
          </cell>
          <cell r="F1377">
            <v>30</v>
          </cell>
        </row>
        <row r="1378">
          <cell r="A1378">
            <v>12233055</v>
          </cell>
          <cell r="C1378">
            <v>417</v>
          </cell>
          <cell r="D1378">
            <v>164</v>
          </cell>
          <cell r="E1378">
            <v>231</v>
          </cell>
          <cell r="F1378">
            <v>21</v>
          </cell>
        </row>
        <row r="1379">
          <cell r="A1379">
            <v>12234101</v>
          </cell>
          <cell r="C1379">
            <v>522</v>
          </cell>
          <cell r="D1379">
            <v>229</v>
          </cell>
          <cell r="E1379">
            <v>277</v>
          </cell>
          <cell r="F1379">
            <v>29</v>
          </cell>
        </row>
        <row r="1380">
          <cell r="A1380">
            <v>12235026</v>
          </cell>
          <cell r="C1380">
            <v>234</v>
          </cell>
          <cell r="D1380">
            <v>0</v>
          </cell>
          <cell r="E1380">
            <v>116</v>
          </cell>
          <cell r="F1380">
            <v>0</v>
          </cell>
        </row>
        <row r="1381">
          <cell r="A1381">
            <v>12235070</v>
          </cell>
          <cell r="C1381">
            <v>525</v>
          </cell>
          <cell r="D1381">
            <v>197</v>
          </cell>
          <cell r="E1381">
            <v>286</v>
          </cell>
          <cell r="F1381">
            <v>25</v>
          </cell>
        </row>
        <row r="1382">
          <cell r="A1382">
            <v>12241168</v>
          </cell>
          <cell r="C1382">
            <v>276</v>
          </cell>
          <cell r="D1382">
            <v>127</v>
          </cell>
          <cell r="E1382">
            <v>171</v>
          </cell>
          <cell r="F1382">
            <v>15</v>
          </cell>
        </row>
        <row r="1383">
          <cell r="A1383">
            <v>12242034</v>
          </cell>
          <cell r="C1383">
            <v>473</v>
          </cell>
          <cell r="D1383">
            <v>183</v>
          </cell>
          <cell r="E1383">
            <v>231</v>
          </cell>
          <cell r="F1383">
            <v>24</v>
          </cell>
        </row>
        <row r="1384">
          <cell r="A1384">
            <v>12243045</v>
          </cell>
          <cell r="C1384">
            <v>371</v>
          </cell>
          <cell r="D1384">
            <v>157</v>
          </cell>
          <cell r="E1384">
            <v>182</v>
          </cell>
          <cell r="F1384">
            <v>21</v>
          </cell>
        </row>
        <row r="1385">
          <cell r="A1385">
            <v>12243168</v>
          </cell>
          <cell r="C1385">
            <v>1826</v>
          </cell>
          <cell r="D1385">
            <v>767</v>
          </cell>
          <cell r="E1385">
            <v>692</v>
          </cell>
          <cell r="F1385">
            <v>187</v>
          </cell>
        </row>
        <row r="1386">
          <cell r="A1386">
            <v>12251246</v>
          </cell>
          <cell r="C1386">
            <v>438</v>
          </cell>
          <cell r="D1386">
            <v>0</v>
          </cell>
          <cell r="E1386">
            <v>222</v>
          </cell>
          <cell r="F1386">
            <v>0</v>
          </cell>
        </row>
        <row r="1387">
          <cell r="A1387">
            <v>12231301</v>
          </cell>
          <cell r="C1387">
            <v>933</v>
          </cell>
          <cell r="D1387">
            <v>519</v>
          </cell>
          <cell r="E1387">
            <v>614</v>
          </cell>
          <cell r="F1387">
            <v>24</v>
          </cell>
        </row>
        <row r="1388">
          <cell r="A1388">
            <v>12231302</v>
          </cell>
          <cell r="C1388">
            <v>447</v>
          </cell>
          <cell r="D1388">
            <v>216</v>
          </cell>
          <cell r="E1388">
            <v>305</v>
          </cell>
          <cell r="F1388">
            <v>20</v>
          </cell>
        </row>
        <row r="1389">
          <cell r="A1389">
            <v>12231304</v>
          </cell>
          <cell r="C1389">
            <v>733</v>
          </cell>
          <cell r="D1389">
            <v>333</v>
          </cell>
          <cell r="E1389">
            <v>407</v>
          </cell>
          <cell r="F1389">
            <v>34</v>
          </cell>
        </row>
        <row r="1390">
          <cell r="A1390">
            <v>12231406</v>
          </cell>
          <cell r="C1390">
            <v>324</v>
          </cell>
          <cell r="D1390">
            <v>101</v>
          </cell>
          <cell r="E1390">
            <v>169</v>
          </cell>
          <cell r="F1390">
            <v>13</v>
          </cell>
        </row>
        <row r="1391">
          <cell r="A1391">
            <v>12232002</v>
          </cell>
          <cell r="C1391">
            <v>687</v>
          </cell>
          <cell r="D1391">
            <v>304</v>
          </cell>
          <cell r="E1391">
            <v>421</v>
          </cell>
          <cell r="F1391">
            <v>38</v>
          </cell>
        </row>
        <row r="1392">
          <cell r="A1392">
            <v>12232045</v>
          </cell>
          <cell r="C1392">
            <v>366</v>
          </cell>
          <cell r="D1392">
            <v>136</v>
          </cell>
          <cell r="E1392">
            <v>190</v>
          </cell>
          <cell r="F1392">
            <v>17</v>
          </cell>
        </row>
        <row r="1393">
          <cell r="A1393">
            <v>12235087</v>
          </cell>
          <cell r="C1393">
            <v>1295</v>
          </cell>
          <cell r="D1393">
            <v>447</v>
          </cell>
          <cell r="E1393">
            <v>837</v>
          </cell>
          <cell r="F1393">
            <v>151</v>
          </cell>
        </row>
        <row r="1394">
          <cell r="A1394">
            <v>12235095</v>
          </cell>
          <cell r="C1394">
            <v>1212</v>
          </cell>
          <cell r="D1394">
            <v>454</v>
          </cell>
          <cell r="E1394">
            <v>741</v>
          </cell>
          <cell r="F1394">
            <v>200</v>
          </cell>
        </row>
        <row r="1395">
          <cell r="A1395">
            <v>12241060</v>
          </cell>
          <cell r="C1395">
            <v>610</v>
          </cell>
          <cell r="D1395">
            <v>311</v>
          </cell>
          <cell r="E1395">
            <v>353</v>
          </cell>
          <cell r="F1395">
            <v>37</v>
          </cell>
        </row>
        <row r="1396">
          <cell r="A1396">
            <v>12243050</v>
          </cell>
          <cell r="C1396">
            <v>689</v>
          </cell>
          <cell r="D1396">
            <v>389</v>
          </cell>
          <cell r="E1396">
            <v>442</v>
          </cell>
          <cell r="F1396">
            <v>36</v>
          </cell>
        </row>
        <row r="1397">
          <cell r="A1397">
            <v>12251147</v>
          </cell>
          <cell r="C1397">
            <v>839</v>
          </cell>
          <cell r="D1397">
            <v>380</v>
          </cell>
          <cell r="E1397">
            <v>487</v>
          </cell>
          <cell r="F1397">
            <v>41</v>
          </cell>
        </row>
        <row r="1398">
          <cell r="A1398">
            <v>12233004</v>
          </cell>
          <cell r="C1398">
            <v>186</v>
          </cell>
          <cell r="D1398">
            <v>71</v>
          </cell>
          <cell r="E1398">
            <v>126</v>
          </cell>
          <cell r="F1398">
            <v>6</v>
          </cell>
        </row>
        <row r="1399">
          <cell r="A1399">
            <v>12233005</v>
          </cell>
          <cell r="C1399">
            <v>547</v>
          </cell>
          <cell r="D1399">
            <v>220</v>
          </cell>
          <cell r="E1399">
            <v>292</v>
          </cell>
          <cell r="F1399">
            <v>31</v>
          </cell>
        </row>
        <row r="1400">
          <cell r="A1400">
            <v>12233039</v>
          </cell>
          <cell r="C1400">
            <v>414</v>
          </cell>
          <cell r="D1400">
            <v>207</v>
          </cell>
          <cell r="E1400">
            <v>212</v>
          </cell>
          <cell r="F1400">
            <v>24</v>
          </cell>
        </row>
        <row r="1401">
          <cell r="A1401">
            <v>12241013</v>
          </cell>
          <cell r="C1401">
            <v>259</v>
          </cell>
          <cell r="D1401">
            <v>89</v>
          </cell>
          <cell r="E1401">
            <v>148</v>
          </cell>
          <cell r="F1401">
            <v>6</v>
          </cell>
        </row>
        <row r="1402">
          <cell r="A1402">
            <v>12241029</v>
          </cell>
          <cell r="C1402">
            <v>381</v>
          </cell>
          <cell r="D1402">
            <v>106</v>
          </cell>
          <cell r="E1402">
            <v>253</v>
          </cell>
          <cell r="F1402">
            <v>5</v>
          </cell>
        </row>
        <row r="1403">
          <cell r="A1403">
            <v>12242025</v>
          </cell>
          <cell r="C1403">
            <v>195</v>
          </cell>
          <cell r="D1403">
            <v>68</v>
          </cell>
          <cell r="E1403">
            <v>89</v>
          </cell>
          <cell r="F1403">
            <v>19</v>
          </cell>
        </row>
        <row r="1404">
          <cell r="A1404">
            <v>12242125</v>
          </cell>
          <cell r="C1404">
            <v>345</v>
          </cell>
          <cell r="D1404">
            <v>151</v>
          </cell>
          <cell r="E1404">
            <v>212</v>
          </cell>
          <cell r="F1404">
            <v>12</v>
          </cell>
        </row>
        <row r="1405">
          <cell r="A1405">
            <v>12242214</v>
          </cell>
          <cell r="C1405">
            <v>274</v>
          </cell>
          <cell r="D1405">
            <v>91</v>
          </cell>
          <cell r="E1405">
            <v>102</v>
          </cell>
          <cell r="F1405">
            <v>24</v>
          </cell>
        </row>
        <row r="1406">
          <cell r="A1406">
            <v>12243037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</row>
        <row r="1407">
          <cell r="A1407">
            <v>12243128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</row>
        <row r="1408">
          <cell r="A1408">
            <v>12295006</v>
          </cell>
          <cell r="C1408">
            <v>605</v>
          </cell>
          <cell r="D1408">
            <v>225</v>
          </cell>
          <cell r="E1408">
            <v>221</v>
          </cell>
          <cell r="F1408">
            <v>75</v>
          </cell>
        </row>
        <row r="1409">
          <cell r="A1409">
            <v>12295007</v>
          </cell>
          <cell r="C1409">
            <v>414</v>
          </cell>
          <cell r="D1409">
            <v>152</v>
          </cell>
          <cell r="E1409">
            <v>194</v>
          </cell>
          <cell r="F1409">
            <v>26</v>
          </cell>
        </row>
        <row r="1410">
          <cell r="A1410">
            <v>12251016</v>
          </cell>
          <cell r="C1410">
            <v>190</v>
          </cell>
          <cell r="D1410">
            <v>46</v>
          </cell>
          <cell r="E1410">
            <v>139</v>
          </cell>
          <cell r="F1410">
            <v>0</v>
          </cell>
        </row>
        <row r="1411">
          <cell r="A1411">
            <v>12251104</v>
          </cell>
          <cell r="C1411">
            <v>371</v>
          </cell>
          <cell r="D1411">
            <v>161</v>
          </cell>
          <cell r="E1411">
            <v>168</v>
          </cell>
          <cell r="F1411">
            <v>28</v>
          </cell>
        </row>
        <row r="1412">
          <cell r="A1412">
            <v>12281211</v>
          </cell>
          <cell r="C1412">
            <v>415</v>
          </cell>
          <cell r="D1412">
            <v>178</v>
          </cell>
          <cell r="E1412">
            <v>214</v>
          </cell>
          <cell r="F1412">
            <v>26</v>
          </cell>
        </row>
        <row r="1413">
          <cell r="A1413">
            <v>12281254</v>
          </cell>
          <cell r="C1413">
            <v>203</v>
          </cell>
          <cell r="D1413">
            <v>64</v>
          </cell>
          <cell r="E1413">
            <v>3</v>
          </cell>
          <cell r="F1413">
            <v>0</v>
          </cell>
        </row>
        <row r="1414">
          <cell r="A1414">
            <v>12283703</v>
          </cell>
          <cell r="C1414">
            <v>207</v>
          </cell>
          <cell r="D1414">
            <v>63</v>
          </cell>
          <cell r="E1414">
            <v>90</v>
          </cell>
          <cell r="F1414">
            <v>4</v>
          </cell>
        </row>
        <row r="1415">
          <cell r="A1415">
            <v>12294018</v>
          </cell>
          <cell r="C1415">
            <v>365</v>
          </cell>
          <cell r="D1415">
            <v>138</v>
          </cell>
          <cell r="E1415">
            <v>196</v>
          </cell>
          <cell r="F1415">
            <v>17</v>
          </cell>
        </row>
        <row r="1416">
          <cell r="A1416">
            <v>12231403</v>
          </cell>
          <cell r="C1416">
            <v>360</v>
          </cell>
          <cell r="D1416">
            <v>116</v>
          </cell>
          <cell r="E1416">
            <v>272</v>
          </cell>
          <cell r="F1416">
            <v>2</v>
          </cell>
        </row>
        <row r="1417">
          <cell r="A1417">
            <v>12231405</v>
          </cell>
          <cell r="C1417">
            <v>133</v>
          </cell>
          <cell r="D1417">
            <v>32</v>
          </cell>
          <cell r="E1417">
            <v>64</v>
          </cell>
          <cell r="F1417">
            <v>3</v>
          </cell>
        </row>
        <row r="1418">
          <cell r="A1418">
            <v>12262058</v>
          </cell>
          <cell r="C1418">
            <v>168</v>
          </cell>
          <cell r="D1418">
            <v>60</v>
          </cell>
          <cell r="E1418">
            <v>79</v>
          </cell>
          <cell r="F1418">
            <v>11</v>
          </cell>
        </row>
        <row r="1419">
          <cell r="A1419">
            <v>12213337</v>
          </cell>
          <cell r="C1419">
            <v>164</v>
          </cell>
          <cell r="D1419">
            <v>68</v>
          </cell>
          <cell r="E1419">
            <v>84</v>
          </cell>
          <cell r="F1419">
            <v>14</v>
          </cell>
        </row>
        <row r="1420">
          <cell r="A1420">
            <v>12213338</v>
          </cell>
          <cell r="C1420">
            <v>1373</v>
          </cell>
          <cell r="D1420">
            <v>617</v>
          </cell>
          <cell r="E1420">
            <v>511</v>
          </cell>
          <cell r="F1420">
            <v>110</v>
          </cell>
        </row>
        <row r="1421">
          <cell r="A1421">
            <v>12213391</v>
          </cell>
          <cell r="C1421">
            <v>396</v>
          </cell>
          <cell r="D1421">
            <v>197</v>
          </cell>
          <cell r="E1421">
            <v>252</v>
          </cell>
          <cell r="F1421">
            <v>23</v>
          </cell>
        </row>
        <row r="1422">
          <cell r="A1422">
            <v>12213576</v>
          </cell>
          <cell r="C1422">
            <v>323</v>
          </cell>
          <cell r="D1422">
            <v>124</v>
          </cell>
          <cell r="E1422">
            <v>161</v>
          </cell>
          <cell r="F1422">
            <v>22</v>
          </cell>
        </row>
        <row r="1423">
          <cell r="A1423">
            <v>12213660</v>
          </cell>
          <cell r="C1423">
            <v>372</v>
          </cell>
          <cell r="D1423">
            <v>98</v>
          </cell>
          <cell r="E1423">
            <v>150</v>
          </cell>
          <cell r="F1423">
            <v>18</v>
          </cell>
        </row>
        <row r="1424">
          <cell r="A1424">
            <v>12213790</v>
          </cell>
          <cell r="C1424">
            <v>880</v>
          </cell>
          <cell r="D1424">
            <v>411</v>
          </cell>
          <cell r="E1424">
            <v>533</v>
          </cell>
          <cell r="F1424">
            <v>44</v>
          </cell>
        </row>
        <row r="1425">
          <cell r="A1425">
            <v>12213815</v>
          </cell>
          <cell r="C1425">
            <v>800</v>
          </cell>
          <cell r="D1425">
            <v>388</v>
          </cell>
          <cell r="E1425">
            <v>484</v>
          </cell>
          <cell r="F1425">
            <v>31</v>
          </cell>
        </row>
        <row r="1426">
          <cell r="A1426">
            <v>12214130</v>
          </cell>
          <cell r="C1426">
            <v>1032</v>
          </cell>
          <cell r="D1426">
            <v>554</v>
          </cell>
          <cell r="E1426">
            <v>624</v>
          </cell>
          <cell r="F1426">
            <v>59</v>
          </cell>
        </row>
        <row r="1427">
          <cell r="A1427">
            <v>12216508</v>
          </cell>
          <cell r="C1427">
            <v>542</v>
          </cell>
          <cell r="D1427">
            <v>214</v>
          </cell>
          <cell r="E1427">
            <v>279</v>
          </cell>
          <cell r="F1427">
            <v>24</v>
          </cell>
        </row>
        <row r="1428">
          <cell r="A1428">
            <v>12221017</v>
          </cell>
          <cell r="C1428">
            <v>2454</v>
          </cell>
          <cell r="D1428">
            <v>1006</v>
          </cell>
          <cell r="E1428">
            <v>1404</v>
          </cell>
          <cell r="F1428">
            <v>127</v>
          </cell>
        </row>
        <row r="1429">
          <cell r="A1429">
            <v>12222010</v>
          </cell>
          <cell r="C1429">
            <v>524</v>
          </cell>
          <cell r="D1429">
            <v>258</v>
          </cell>
          <cell r="E1429">
            <v>302</v>
          </cell>
          <cell r="F1429">
            <v>38</v>
          </cell>
        </row>
        <row r="1430">
          <cell r="A1430">
            <v>12223014</v>
          </cell>
          <cell r="C1430">
            <v>806</v>
          </cell>
          <cell r="D1430">
            <v>337</v>
          </cell>
          <cell r="E1430">
            <v>485</v>
          </cell>
          <cell r="F1430">
            <v>19</v>
          </cell>
        </row>
        <row r="1431">
          <cell r="A1431">
            <v>12223034</v>
          </cell>
          <cell r="C1431">
            <v>555</v>
          </cell>
          <cell r="D1431">
            <v>262</v>
          </cell>
          <cell r="E1431">
            <v>356</v>
          </cell>
          <cell r="F1431">
            <v>24</v>
          </cell>
        </row>
        <row r="1432">
          <cell r="A1432">
            <v>12225420</v>
          </cell>
          <cell r="C1432">
            <v>93</v>
          </cell>
          <cell r="D1432">
            <v>16</v>
          </cell>
          <cell r="E1432">
            <v>42</v>
          </cell>
          <cell r="F1432">
            <v>0</v>
          </cell>
        </row>
        <row r="1433">
          <cell r="A1433">
            <v>12211101</v>
          </cell>
          <cell r="C1433">
            <v>254</v>
          </cell>
          <cell r="D1433">
            <v>122</v>
          </cell>
          <cell r="E1433">
            <v>154</v>
          </cell>
          <cell r="F1433">
            <v>19</v>
          </cell>
        </row>
        <row r="1434">
          <cell r="A1434">
            <v>12212103</v>
          </cell>
          <cell r="C1434">
            <v>740</v>
          </cell>
          <cell r="D1434">
            <v>312</v>
          </cell>
          <cell r="E1434">
            <v>385</v>
          </cell>
          <cell r="F1434">
            <v>19</v>
          </cell>
        </row>
        <row r="1435">
          <cell r="A1435">
            <v>12213018</v>
          </cell>
          <cell r="C1435">
            <v>597</v>
          </cell>
          <cell r="D1435">
            <v>302</v>
          </cell>
          <cell r="E1435">
            <v>343</v>
          </cell>
          <cell r="F1435">
            <v>32</v>
          </cell>
        </row>
        <row r="1436">
          <cell r="A1436">
            <v>12213134</v>
          </cell>
          <cell r="C1436">
            <v>1949</v>
          </cell>
          <cell r="D1436">
            <v>1114</v>
          </cell>
          <cell r="E1436">
            <v>1317</v>
          </cell>
          <cell r="F1436">
            <v>102</v>
          </cell>
        </row>
        <row r="1437">
          <cell r="A1437">
            <v>12213212</v>
          </cell>
          <cell r="C1437">
            <v>421</v>
          </cell>
          <cell r="D1437">
            <v>148</v>
          </cell>
          <cell r="E1437">
            <v>234</v>
          </cell>
          <cell r="F1437">
            <v>9</v>
          </cell>
        </row>
        <row r="1438">
          <cell r="A1438">
            <v>12213216</v>
          </cell>
          <cell r="C1438">
            <v>995</v>
          </cell>
          <cell r="D1438">
            <v>496</v>
          </cell>
          <cell r="E1438">
            <v>571</v>
          </cell>
          <cell r="F1438">
            <v>80</v>
          </cell>
        </row>
        <row r="1439">
          <cell r="A1439">
            <v>12213601</v>
          </cell>
          <cell r="C1439">
            <v>1707</v>
          </cell>
          <cell r="D1439">
            <v>863</v>
          </cell>
          <cell r="E1439">
            <v>1116</v>
          </cell>
          <cell r="F1439">
            <v>77</v>
          </cell>
        </row>
        <row r="1440">
          <cell r="A1440">
            <v>12213653</v>
          </cell>
          <cell r="C1440">
            <v>584</v>
          </cell>
          <cell r="D1440">
            <v>330</v>
          </cell>
          <cell r="E1440">
            <v>361</v>
          </cell>
          <cell r="F1440">
            <v>53</v>
          </cell>
        </row>
        <row r="1441">
          <cell r="A1441">
            <v>12213766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</row>
        <row r="1442">
          <cell r="A1442">
            <v>12213865</v>
          </cell>
          <cell r="C1442">
            <v>1059</v>
          </cell>
          <cell r="D1442">
            <v>474</v>
          </cell>
          <cell r="E1442">
            <v>534</v>
          </cell>
          <cell r="F1442">
            <v>66</v>
          </cell>
        </row>
        <row r="1443">
          <cell r="A1443">
            <v>12213920</v>
          </cell>
          <cell r="C1443">
            <v>1408</v>
          </cell>
          <cell r="D1443">
            <v>723</v>
          </cell>
          <cell r="E1443">
            <v>937</v>
          </cell>
          <cell r="F1443">
            <v>51</v>
          </cell>
        </row>
        <row r="1444">
          <cell r="A1444">
            <v>12213924</v>
          </cell>
          <cell r="C1444">
            <v>437</v>
          </cell>
          <cell r="D1444">
            <v>188</v>
          </cell>
          <cell r="E1444">
            <v>253</v>
          </cell>
          <cell r="F1444">
            <v>23</v>
          </cell>
        </row>
        <row r="1445">
          <cell r="A1445">
            <v>12216206</v>
          </cell>
          <cell r="C1445">
            <v>694</v>
          </cell>
          <cell r="D1445">
            <v>252</v>
          </cell>
          <cell r="E1445">
            <v>320</v>
          </cell>
          <cell r="F1445">
            <v>28</v>
          </cell>
        </row>
        <row r="1446">
          <cell r="A1446">
            <v>12222019</v>
          </cell>
          <cell r="C1446">
            <v>956</v>
          </cell>
          <cell r="D1446">
            <v>386</v>
          </cell>
          <cell r="E1446">
            <v>525</v>
          </cell>
          <cell r="F1446">
            <v>57</v>
          </cell>
        </row>
        <row r="1447">
          <cell r="A1447">
            <v>12223033</v>
          </cell>
          <cell r="C1447">
            <v>687</v>
          </cell>
          <cell r="D1447">
            <v>297</v>
          </cell>
          <cell r="E1447">
            <v>310</v>
          </cell>
          <cell r="F1447">
            <v>52</v>
          </cell>
        </row>
        <row r="1448">
          <cell r="A1448">
            <v>12225102</v>
          </cell>
          <cell r="C1448">
            <v>719</v>
          </cell>
          <cell r="D1448">
            <v>320</v>
          </cell>
          <cell r="E1448">
            <v>447</v>
          </cell>
          <cell r="F1448">
            <v>28</v>
          </cell>
        </row>
        <row r="1449">
          <cell r="A1449">
            <v>12225608</v>
          </cell>
          <cell r="C1449">
            <v>118</v>
          </cell>
          <cell r="D1449">
            <v>17</v>
          </cell>
          <cell r="E1449">
            <v>9</v>
          </cell>
          <cell r="F1449">
            <v>11</v>
          </cell>
        </row>
        <row r="1450">
          <cell r="A1450">
            <v>12210021</v>
          </cell>
          <cell r="C1450">
            <v>688</v>
          </cell>
          <cell r="D1450">
            <v>378</v>
          </cell>
          <cell r="E1450">
            <v>345</v>
          </cell>
          <cell r="F1450">
            <v>34</v>
          </cell>
        </row>
        <row r="1451">
          <cell r="A1451">
            <v>12213012</v>
          </cell>
          <cell r="C1451">
            <v>1227</v>
          </cell>
          <cell r="D1451">
            <v>587</v>
          </cell>
          <cell r="E1451">
            <v>681</v>
          </cell>
          <cell r="F1451">
            <v>57</v>
          </cell>
        </row>
        <row r="1452">
          <cell r="A1452">
            <v>12213220</v>
          </cell>
          <cell r="C1452">
            <v>595</v>
          </cell>
          <cell r="D1452">
            <v>321</v>
          </cell>
          <cell r="E1452">
            <v>378</v>
          </cell>
          <cell r="F1452">
            <v>24</v>
          </cell>
        </row>
        <row r="1453">
          <cell r="A1453">
            <v>12213222</v>
          </cell>
          <cell r="C1453">
            <v>759</v>
          </cell>
          <cell r="D1453">
            <v>439</v>
          </cell>
          <cell r="E1453">
            <v>505</v>
          </cell>
          <cell r="F1453">
            <v>21</v>
          </cell>
        </row>
        <row r="1454">
          <cell r="A1454">
            <v>12213332</v>
          </cell>
          <cell r="C1454">
            <v>795</v>
          </cell>
          <cell r="D1454">
            <v>292</v>
          </cell>
          <cell r="E1454">
            <v>380</v>
          </cell>
          <cell r="F1454">
            <v>52</v>
          </cell>
        </row>
        <row r="1455">
          <cell r="A1455">
            <v>12213617</v>
          </cell>
          <cell r="C1455">
            <v>488</v>
          </cell>
          <cell r="D1455">
            <v>247</v>
          </cell>
          <cell r="E1455">
            <v>269</v>
          </cell>
          <cell r="F1455">
            <v>47</v>
          </cell>
        </row>
        <row r="1456">
          <cell r="A1456">
            <v>12213763</v>
          </cell>
          <cell r="C1456">
            <v>664</v>
          </cell>
          <cell r="D1456">
            <v>340</v>
          </cell>
          <cell r="E1456">
            <v>275</v>
          </cell>
          <cell r="F1456">
            <v>80</v>
          </cell>
        </row>
        <row r="1457">
          <cell r="A1457">
            <v>12213880</v>
          </cell>
          <cell r="C1457">
            <v>651</v>
          </cell>
          <cell r="D1457">
            <v>340</v>
          </cell>
          <cell r="E1457">
            <v>332</v>
          </cell>
          <cell r="F1457">
            <v>75</v>
          </cell>
        </row>
        <row r="1458">
          <cell r="A1458">
            <v>12213906</v>
          </cell>
          <cell r="C1458">
            <v>403</v>
          </cell>
          <cell r="D1458">
            <v>206</v>
          </cell>
          <cell r="E1458">
            <v>243</v>
          </cell>
          <cell r="F1458">
            <v>17</v>
          </cell>
        </row>
        <row r="1459">
          <cell r="A1459">
            <v>12223011</v>
          </cell>
          <cell r="C1459">
            <v>944</v>
          </cell>
          <cell r="D1459">
            <v>444</v>
          </cell>
          <cell r="E1459">
            <v>454</v>
          </cell>
          <cell r="F1459">
            <v>65</v>
          </cell>
        </row>
        <row r="1460">
          <cell r="A1460">
            <v>12213303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</row>
        <row r="1461">
          <cell r="A1461">
            <v>12213474</v>
          </cell>
          <cell r="C1461">
            <v>253</v>
          </cell>
          <cell r="D1461">
            <v>115</v>
          </cell>
          <cell r="E1461">
            <v>159</v>
          </cell>
          <cell r="F1461">
            <v>11</v>
          </cell>
        </row>
        <row r="1462">
          <cell r="A1462">
            <v>12213511</v>
          </cell>
          <cell r="C1462">
            <v>699</v>
          </cell>
          <cell r="D1462">
            <v>227</v>
          </cell>
          <cell r="E1462">
            <v>275</v>
          </cell>
          <cell r="F1462">
            <v>46</v>
          </cell>
        </row>
        <row r="1463">
          <cell r="A1463">
            <v>12213526</v>
          </cell>
          <cell r="C1463">
            <v>264</v>
          </cell>
          <cell r="D1463">
            <v>127</v>
          </cell>
          <cell r="E1463">
            <v>160</v>
          </cell>
          <cell r="F1463">
            <v>13</v>
          </cell>
        </row>
        <row r="1464">
          <cell r="A1464">
            <v>12213583</v>
          </cell>
          <cell r="C1464">
            <v>222</v>
          </cell>
          <cell r="D1464">
            <v>66</v>
          </cell>
          <cell r="E1464">
            <v>84</v>
          </cell>
          <cell r="F1464">
            <v>12</v>
          </cell>
        </row>
        <row r="1465">
          <cell r="A1465">
            <v>12213644</v>
          </cell>
          <cell r="C1465">
            <v>151</v>
          </cell>
          <cell r="D1465">
            <v>66</v>
          </cell>
          <cell r="E1465">
            <v>93</v>
          </cell>
          <cell r="F1465">
            <v>4</v>
          </cell>
        </row>
        <row r="1466">
          <cell r="A1466">
            <v>12213917</v>
          </cell>
          <cell r="C1466">
            <v>209</v>
          </cell>
          <cell r="D1466">
            <v>61</v>
          </cell>
          <cell r="E1466">
            <v>119</v>
          </cell>
          <cell r="F1466">
            <v>3</v>
          </cell>
        </row>
        <row r="1467">
          <cell r="A1467">
            <v>12213925</v>
          </cell>
          <cell r="C1467">
            <v>242</v>
          </cell>
          <cell r="D1467">
            <v>102</v>
          </cell>
          <cell r="E1467">
            <v>156</v>
          </cell>
          <cell r="F1467">
            <v>9</v>
          </cell>
        </row>
        <row r="1468">
          <cell r="A1468">
            <v>12214169</v>
          </cell>
          <cell r="C1468">
            <v>291</v>
          </cell>
          <cell r="D1468">
            <v>124</v>
          </cell>
          <cell r="E1468">
            <v>175</v>
          </cell>
          <cell r="F1468">
            <v>8</v>
          </cell>
        </row>
        <row r="1469">
          <cell r="A1469">
            <v>12215102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</row>
        <row r="1470">
          <cell r="A1470">
            <v>12215103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</row>
        <row r="1471">
          <cell r="A1471">
            <v>12215119</v>
          </cell>
          <cell r="C1471">
            <v>294</v>
          </cell>
          <cell r="D1471">
            <v>118</v>
          </cell>
          <cell r="E1471">
            <v>182</v>
          </cell>
          <cell r="F1471">
            <v>7</v>
          </cell>
        </row>
        <row r="1472">
          <cell r="A1472">
            <v>12215126</v>
          </cell>
          <cell r="C1472">
            <v>713</v>
          </cell>
          <cell r="D1472">
            <v>316</v>
          </cell>
          <cell r="E1472">
            <v>429</v>
          </cell>
          <cell r="F1472">
            <v>24</v>
          </cell>
        </row>
        <row r="1473">
          <cell r="A1473">
            <v>12216502</v>
          </cell>
          <cell r="C1473">
            <v>264</v>
          </cell>
          <cell r="D1473">
            <v>124</v>
          </cell>
          <cell r="E1473">
            <v>180</v>
          </cell>
          <cell r="F1473">
            <v>16</v>
          </cell>
        </row>
        <row r="1474">
          <cell r="A1474">
            <v>12221038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</row>
        <row r="1475">
          <cell r="A1475">
            <v>12213602</v>
          </cell>
          <cell r="C1475">
            <v>576</v>
          </cell>
          <cell r="D1475">
            <v>231</v>
          </cell>
          <cell r="E1475">
            <v>252</v>
          </cell>
          <cell r="F1475">
            <v>48</v>
          </cell>
        </row>
        <row r="1476">
          <cell r="A1476">
            <v>12213909</v>
          </cell>
          <cell r="C1476">
            <v>103</v>
          </cell>
          <cell r="D1476">
            <v>28</v>
          </cell>
          <cell r="E1476">
            <v>66</v>
          </cell>
          <cell r="F1476">
            <v>0</v>
          </cell>
        </row>
        <row r="1477">
          <cell r="A1477">
            <v>12215132</v>
          </cell>
          <cell r="C1477">
            <v>159</v>
          </cell>
          <cell r="D1477">
            <v>33</v>
          </cell>
          <cell r="E1477">
            <v>51</v>
          </cell>
          <cell r="F1477">
            <v>8</v>
          </cell>
        </row>
        <row r="1478">
          <cell r="A1478">
            <v>12272011</v>
          </cell>
          <cell r="C1478">
            <v>752</v>
          </cell>
          <cell r="D1478">
            <v>284</v>
          </cell>
          <cell r="E1478">
            <v>358</v>
          </cell>
          <cell r="F1478">
            <v>0</v>
          </cell>
        </row>
        <row r="1479">
          <cell r="A1479">
            <v>12272302</v>
          </cell>
          <cell r="C1479">
            <v>369</v>
          </cell>
          <cell r="D1479">
            <v>106</v>
          </cell>
          <cell r="E1479">
            <v>0</v>
          </cell>
          <cell r="F1479">
            <v>0</v>
          </cell>
        </row>
        <row r="1480">
          <cell r="A1480">
            <v>12273004</v>
          </cell>
          <cell r="C1480">
            <v>337</v>
          </cell>
          <cell r="D1480">
            <v>90</v>
          </cell>
          <cell r="E1480">
            <v>116</v>
          </cell>
          <cell r="F1480">
            <v>18</v>
          </cell>
        </row>
        <row r="1481">
          <cell r="A1481">
            <v>12273015</v>
          </cell>
          <cell r="C1481">
            <v>668</v>
          </cell>
          <cell r="D1481">
            <v>270</v>
          </cell>
          <cell r="E1481">
            <v>322</v>
          </cell>
          <cell r="F1481">
            <v>39</v>
          </cell>
        </row>
        <row r="1482">
          <cell r="A1482">
            <v>12283205</v>
          </cell>
          <cell r="C1482">
            <v>921</v>
          </cell>
          <cell r="D1482">
            <v>241</v>
          </cell>
          <cell r="E1482">
            <v>10</v>
          </cell>
          <cell r="F1482">
            <v>0</v>
          </cell>
        </row>
        <row r="1483">
          <cell r="A1483">
            <v>12283419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</row>
        <row r="1484">
          <cell r="A1484">
            <v>12283517</v>
          </cell>
          <cell r="C1484">
            <v>641</v>
          </cell>
          <cell r="D1484">
            <v>246</v>
          </cell>
          <cell r="E1484">
            <v>300</v>
          </cell>
          <cell r="F1484">
            <v>48</v>
          </cell>
        </row>
        <row r="1485">
          <cell r="A1485">
            <v>12283806</v>
          </cell>
          <cell r="C1485">
            <v>218</v>
          </cell>
          <cell r="D1485">
            <v>70</v>
          </cell>
          <cell r="E1485">
            <v>54</v>
          </cell>
          <cell r="F1485">
            <v>0</v>
          </cell>
        </row>
        <row r="1486">
          <cell r="A1486">
            <v>12291005</v>
          </cell>
          <cell r="C1486">
            <v>896</v>
          </cell>
          <cell r="D1486">
            <v>334</v>
          </cell>
          <cell r="E1486">
            <v>303</v>
          </cell>
          <cell r="F1486">
            <v>97</v>
          </cell>
        </row>
        <row r="1487">
          <cell r="A1487">
            <v>12216701</v>
          </cell>
          <cell r="C1487">
            <v>238</v>
          </cell>
          <cell r="D1487">
            <v>38</v>
          </cell>
          <cell r="E1487">
            <v>135</v>
          </cell>
          <cell r="F1487">
            <v>5</v>
          </cell>
        </row>
        <row r="1488">
          <cell r="A1488">
            <v>12216801</v>
          </cell>
          <cell r="C1488">
            <v>654</v>
          </cell>
          <cell r="D1488">
            <v>311</v>
          </cell>
          <cell r="E1488">
            <v>367</v>
          </cell>
          <cell r="F1488">
            <v>41</v>
          </cell>
        </row>
        <row r="1489">
          <cell r="A1489">
            <v>12221016</v>
          </cell>
          <cell r="C1489">
            <v>405</v>
          </cell>
          <cell r="D1489">
            <v>263</v>
          </cell>
          <cell r="E1489">
            <v>289</v>
          </cell>
          <cell r="F1489">
            <v>22</v>
          </cell>
        </row>
        <row r="1490">
          <cell r="A1490">
            <v>12222004</v>
          </cell>
          <cell r="C1490">
            <v>520</v>
          </cell>
          <cell r="D1490">
            <v>176</v>
          </cell>
          <cell r="E1490">
            <v>299</v>
          </cell>
          <cell r="F1490">
            <v>12</v>
          </cell>
        </row>
        <row r="1491">
          <cell r="A1491">
            <v>12222027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</row>
        <row r="1492">
          <cell r="A1492">
            <v>12224112</v>
          </cell>
          <cell r="C1492">
            <v>2068</v>
          </cell>
          <cell r="D1492">
            <v>1144</v>
          </cell>
          <cell r="E1492">
            <v>1432</v>
          </cell>
          <cell r="F1492">
            <v>79</v>
          </cell>
        </row>
        <row r="1493">
          <cell r="A1493">
            <v>12210011</v>
          </cell>
          <cell r="C1493">
            <v>271</v>
          </cell>
          <cell r="D1493">
            <v>128</v>
          </cell>
          <cell r="E1493">
            <v>192</v>
          </cell>
          <cell r="F1493">
            <v>7</v>
          </cell>
        </row>
        <row r="1494">
          <cell r="A1494">
            <v>12210016</v>
          </cell>
          <cell r="C1494">
            <v>486</v>
          </cell>
          <cell r="D1494">
            <v>208</v>
          </cell>
          <cell r="E1494">
            <v>276</v>
          </cell>
          <cell r="F1494">
            <v>20</v>
          </cell>
        </row>
        <row r="1495">
          <cell r="A1495">
            <v>12213140</v>
          </cell>
          <cell r="C1495">
            <v>426</v>
          </cell>
          <cell r="D1495">
            <v>183</v>
          </cell>
          <cell r="E1495">
            <v>267</v>
          </cell>
          <cell r="F1495">
            <v>15</v>
          </cell>
        </row>
        <row r="1496">
          <cell r="A1496">
            <v>12213904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</row>
        <row r="1497">
          <cell r="A1497">
            <v>12000002</v>
          </cell>
          <cell r="C1497">
            <v>725</v>
          </cell>
          <cell r="D1497">
            <v>443</v>
          </cell>
          <cell r="E1497">
            <v>537</v>
          </cell>
          <cell r="F1497">
            <v>29</v>
          </cell>
        </row>
        <row r="1498">
          <cell r="A1498">
            <v>12000014</v>
          </cell>
          <cell r="C1498">
            <v>993</v>
          </cell>
          <cell r="D1498">
            <v>407</v>
          </cell>
          <cell r="E1498">
            <v>383</v>
          </cell>
          <cell r="F1498">
            <v>117</v>
          </cell>
        </row>
        <row r="1499">
          <cell r="A1499">
            <v>12000025</v>
          </cell>
          <cell r="C1499">
            <v>522</v>
          </cell>
          <cell r="D1499">
            <v>248</v>
          </cell>
          <cell r="E1499">
            <v>296</v>
          </cell>
          <cell r="F1499">
            <v>30</v>
          </cell>
        </row>
        <row r="1500">
          <cell r="A1500">
            <v>12011004</v>
          </cell>
          <cell r="C1500">
            <v>2027</v>
          </cell>
          <cell r="D1500">
            <v>900</v>
          </cell>
          <cell r="E1500">
            <v>1064</v>
          </cell>
          <cell r="F1500">
            <v>128</v>
          </cell>
        </row>
        <row r="1501">
          <cell r="A1501">
            <v>12011005</v>
          </cell>
          <cell r="C1501">
            <v>946</v>
          </cell>
          <cell r="D1501">
            <v>431</v>
          </cell>
          <cell r="E1501">
            <v>552</v>
          </cell>
          <cell r="F1501">
            <v>44</v>
          </cell>
        </row>
        <row r="1502">
          <cell r="A1502">
            <v>12011009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</row>
        <row r="1503">
          <cell r="A1503">
            <v>12011018</v>
          </cell>
          <cell r="C1503">
            <v>295</v>
          </cell>
          <cell r="D1503">
            <v>75</v>
          </cell>
          <cell r="E1503">
            <v>145</v>
          </cell>
          <cell r="F1503">
            <v>0</v>
          </cell>
        </row>
        <row r="1504">
          <cell r="A1504">
            <v>12012001</v>
          </cell>
          <cell r="C1504">
            <v>300</v>
          </cell>
          <cell r="D1504">
            <v>151</v>
          </cell>
          <cell r="E1504">
            <v>208</v>
          </cell>
          <cell r="F1504">
            <v>12</v>
          </cell>
        </row>
        <row r="1505">
          <cell r="A1505">
            <v>12012006</v>
          </cell>
          <cell r="C1505">
            <v>389</v>
          </cell>
          <cell r="D1505">
            <v>203</v>
          </cell>
          <cell r="E1505">
            <v>227</v>
          </cell>
          <cell r="F1505">
            <v>16</v>
          </cell>
        </row>
        <row r="1506">
          <cell r="A1506">
            <v>12022003</v>
          </cell>
          <cell r="C1506">
            <v>606</v>
          </cell>
          <cell r="D1506">
            <v>271</v>
          </cell>
          <cell r="E1506">
            <v>337</v>
          </cell>
          <cell r="F1506">
            <v>40</v>
          </cell>
        </row>
        <row r="1507">
          <cell r="A1507">
            <v>12024016</v>
          </cell>
          <cell r="C1507">
            <v>259</v>
          </cell>
          <cell r="D1507">
            <v>108</v>
          </cell>
          <cell r="E1507">
            <v>149</v>
          </cell>
          <cell r="F1507">
            <v>9</v>
          </cell>
        </row>
        <row r="1508">
          <cell r="A1508">
            <v>12000149</v>
          </cell>
          <cell r="C1508">
            <v>1819</v>
          </cell>
          <cell r="D1508">
            <v>76</v>
          </cell>
          <cell r="E1508">
            <v>1062</v>
          </cell>
          <cell r="F1508">
            <v>76</v>
          </cell>
        </row>
        <row r="1509">
          <cell r="A1509">
            <v>12002001</v>
          </cell>
          <cell r="C1509">
            <v>1299</v>
          </cell>
          <cell r="D1509">
            <v>651</v>
          </cell>
          <cell r="E1509">
            <v>844</v>
          </cell>
          <cell r="F1509">
            <v>78</v>
          </cell>
        </row>
        <row r="1510">
          <cell r="A1510">
            <v>12002021</v>
          </cell>
          <cell r="C1510">
            <v>425</v>
          </cell>
          <cell r="D1510">
            <v>179</v>
          </cell>
          <cell r="E1510">
            <v>233</v>
          </cell>
          <cell r="F1510">
            <v>16</v>
          </cell>
        </row>
        <row r="1511">
          <cell r="A1511">
            <v>12002300</v>
          </cell>
          <cell r="C1511">
            <v>758</v>
          </cell>
          <cell r="D1511">
            <v>373</v>
          </cell>
          <cell r="E1511">
            <v>469</v>
          </cell>
          <cell r="F1511">
            <v>32</v>
          </cell>
        </row>
        <row r="1512">
          <cell r="A1512">
            <v>12010007</v>
          </cell>
          <cell r="C1512">
            <v>743</v>
          </cell>
          <cell r="D1512">
            <v>356</v>
          </cell>
          <cell r="E1512">
            <v>414</v>
          </cell>
          <cell r="F1512">
            <v>33</v>
          </cell>
        </row>
        <row r="1513">
          <cell r="A1513">
            <v>12021004</v>
          </cell>
          <cell r="C1513">
            <v>533</v>
          </cell>
          <cell r="D1513">
            <v>254</v>
          </cell>
          <cell r="E1513">
            <v>284</v>
          </cell>
          <cell r="F1513">
            <v>12</v>
          </cell>
        </row>
        <row r="1514">
          <cell r="A1514">
            <v>12021005</v>
          </cell>
          <cell r="C1514">
            <v>1829</v>
          </cell>
          <cell r="D1514">
            <v>935</v>
          </cell>
          <cell r="E1514">
            <v>1075</v>
          </cell>
          <cell r="F1514">
            <v>75</v>
          </cell>
        </row>
        <row r="1515">
          <cell r="A1515">
            <v>12009020</v>
          </cell>
          <cell r="C1515">
            <v>487</v>
          </cell>
          <cell r="D1515">
            <v>205</v>
          </cell>
          <cell r="E1515">
            <v>223</v>
          </cell>
          <cell r="F1515">
            <v>28</v>
          </cell>
        </row>
        <row r="1516">
          <cell r="A1516">
            <v>12032041</v>
          </cell>
          <cell r="C1516">
            <v>587</v>
          </cell>
          <cell r="D1516">
            <v>297</v>
          </cell>
          <cell r="E1516">
            <v>325</v>
          </cell>
          <cell r="F1516">
            <v>45</v>
          </cell>
        </row>
        <row r="1517">
          <cell r="A1517">
            <v>12032105</v>
          </cell>
          <cell r="C1517">
            <v>398</v>
          </cell>
          <cell r="D1517">
            <v>151</v>
          </cell>
          <cell r="E1517">
            <v>186</v>
          </cell>
          <cell r="F1517">
            <v>27</v>
          </cell>
        </row>
        <row r="1518">
          <cell r="A1518">
            <v>12043010</v>
          </cell>
          <cell r="C1518">
            <v>22</v>
          </cell>
          <cell r="D1518">
            <v>0</v>
          </cell>
          <cell r="E1518">
            <v>0</v>
          </cell>
          <cell r="F1518">
            <v>0</v>
          </cell>
        </row>
        <row r="1519">
          <cell r="A1519">
            <v>12053004</v>
          </cell>
          <cell r="C1519">
            <v>691</v>
          </cell>
          <cell r="D1519">
            <v>362</v>
          </cell>
          <cell r="E1519">
            <v>360</v>
          </cell>
          <cell r="F1519">
            <v>35</v>
          </cell>
        </row>
        <row r="1520">
          <cell r="A1520">
            <v>12080100</v>
          </cell>
          <cell r="C1520">
            <v>1120</v>
          </cell>
          <cell r="D1520">
            <v>545</v>
          </cell>
          <cell r="E1520">
            <v>650</v>
          </cell>
          <cell r="F1520">
            <v>72</v>
          </cell>
        </row>
        <row r="1521">
          <cell r="A1521">
            <v>12080155</v>
          </cell>
          <cell r="C1521">
            <v>497</v>
          </cell>
          <cell r="D1521">
            <v>226</v>
          </cell>
          <cell r="E1521">
            <v>211</v>
          </cell>
          <cell r="F1521">
            <v>44</v>
          </cell>
        </row>
        <row r="1522">
          <cell r="A1522">
            <v>12080211</v>
          </cell>
          <cell r="C1522">
            <v>563</v>
          </cell>
          <cell r="D1522">
            <v>272</v>
          </cell>
          <cell r="E1522">
            <v>328</v>
          </cell>
          <cell r="F1522">
            <v>35</v>
          </cell>
        </row>
        <row r="1523">
          <cell r="A1523">
            <v>12080255</v>
          </cell>
          <cell r="C1523">
            <v>1</v>
          </cell>
          <cell r="D1523">
            <v>0</v>
          </cell>
          <cell r="E1523">
            <v>0</v>
          </cell>
          <cell r="F1523">
            <v>0</v>
          </cell>
        </row>
        <row r="1524">
          <cell r="A1524">
            <v>12081203</v>
          </cell>
          <cell r="C1524">
            <v>354</v>
          </cell>
          <cell r="D1524">
            <v>146</v>
          </cell>
          <cell r="E1524">
            <v>186</v>
          </cell>
          <cell r="F1524">
            <v>17</v>
          </cell>
        </row>
        <row r="1525">
          <cell r="A1525">
            <v>12081208</v>
          </cell>
          <cell r="C1525">
            <v>576</v>
          </cell>
          <cell r="D1525">
            <v>226</v>
          </cell>
          <cell r="E1525">
            <v>290</v>
          </cell>
          <cell r="F1525">
            <v>35</v>
          </cell>
        </row>
        <row r="1526">
          <cell r="A1526">
            <v>12081419</v>
          </cell>
          <cell r="C1526">
            <v>1061</v>
          </cell>
          <cell r="D1526">
            <v>482</v>
          </cell>
          <cell r="E1526">
            <v>550</v>
          </cell>
          <cell r="F1526">
            <v>76</v>
          </cell>
        </row>
        <row r="1527">
          <cell r="A1527">
            <v>12000001</v>
          </cell>
          <cell r="C1527">
            <v>368</v>
          </cell>
          <cell r="D1527">
            <v>139</v>
          </cell>
          <cell r="E1527">
            <v>171</v>
          </cell>
          <cell r="F1527">
            <v>21</v>
          </cell>
        </row>
        <row r="1528">
          <cell r="A1528">
            <v>12000031</v>
          </cell>
          <cell r="C1528">
            <v>485</v>
          </cell>
          <cell r="D1528">
            <v>248</v>
          </cell>
          <cell r="E1528">
            <v>312</v>
          </cell>
          <cell r="F1528">
            <v>16</v>
          </cell>
        </row>
        <row r="1529">
          <cell r="A1529">
            <v>12000034</v>
          </cell>
          <cell r="C1529">
            <v>491</v>
          </cell>
          <cell r="D1529">
            <v>193</v>
          </cell>
          <cell r="E1529">
            <v>174</v>
          </cell>
          <cell r="F1529">
            <v>57</v>
          </cell>
        </row>
        <row r="1530">
          <cell r="A1530">
            <v>12024001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</row>
        <row r="1531">
          <cell r="A1531">
            <v>12090301</v>
          </cell>
          <cell r="C1531">
            <v>573</v>
          </cell>
          <cell r="D1531">
            <v>278</v>
          </cell>
          <cell r="E1531">
            <v>326</v>
          </cell>
          <cell r="F1531">
            <v>27</v>
          </cell>
        </row>
        <row r="1532">
          <cell r="A1532">
            <v>12091505</v>
          </cell>
          <cell r="C1532">
            <v>384</v>
          </cell>
          <cell r="D1532">
            <v>146</v>
          </cell>
          <cell r="E1532">
            <v>187</v>
          </cell>
          <cell r="F1532">
            <v>15</v>
          </cell>
        </row>
        <row r="1533">
          <cell r="A1533">
            <v>12091506</v>
          </cell>
          <cell r="C1533">
            <v>817</v>
          </cell>
          <cell r="D1533">
            <v>409</v>
          </cell>
          <cell r="E1533">
            <v>387</v>
          </cell>
          <cell r="F1533">
            <v>84</v>
          </cell>
        </row>
        <row r="1534">
          <cell r="A1534">
            <v>12091514</v>
          </cell>
          <cell r="C1534">
            <v>108</v>
          </cell>
          <cell r="D1534">
            <v>16</v>
          </cell>
          <cell r="E1534">
            <v>0</v>
          </cell>
          <cell r="F1534">
            <v>0</v>
          </cell>
        </row>
        <row r="1535">
          <cell r="A1535">
            <v>12092411</v>
          </cell>
          <cell r="C1535">
            <v>630</v>
          </cell>
          <cell r="D1535">
            <v>138</v>
          </cell>
          <cell r="E1535">
            <v>118</v>
          </cell>
          <cell r="F1535">
            <v>0</v>
          </cell>
        </row>
        <row r="1536">
          <cell r="A1536">
            <v>12093600</v>
          </cell>
          <cell r="C1536">
            <v>1071</v>
          </cell>
          <cell r="D1536">
            <v>365</v>
          </cell>
          <cell r="E1536">
            <v>454</v>
          </cell>
          <cell r="F1536">
            <v>63</v>
          </cell>
        </row>
        <row r="1537">
          <cell r="A1537">
            <v>12093601</v>
          </cell>
          <cell r="C1537">
            <v>231</v>
          </cell>
          <cell r="D1537">
            <v>73</v>
          </cell>
          <cell r="E1537">
            <v>93</v>
          </cell>
          <cell r="F1537">
            <v>10</v>
          </cell>
        </row>
        <row r="1538">
          <cell r="A1538">
            <v>12000011</v>
          </cell>
          <cell r="C1538">
            <v>293</v>
          </cell>
          <cell r="D1538">
            <v>105</v>
          </cell>
          <cell r="E1538">
            <v>177</v>
          </cell>
          <cell r="F1538">
            <v>6</v>
          </cell>
        </row>
        <row r="1539">
          <cell r="A1539">
            <v>12002009</v>
          </cell>
          <cell r="C1539">
            <v>230</v>
          </cell>
          <cell r="D1539">
            <v>92</v>
          </cell>
          <cell r="E1539">
            <v>154</v>
          </cell>
          <cell r="F1539">
            <v>3</v>
          </cell>
        </row>
        <row r="1540">
          <cell r="A1540">
            <v>12010002</v>
          </cell>
          <cell r="C1540">
            <v>117</v>
          </cell>
          <cell r="D1540">
            <v>40</v>
          </cell>
          <cell r="E1540">
            <v>44</v>
          </cell>
          <cell r="F1540">
            <v>4</v>
          </cell>
        </row>
        <row r="1541">
          <cell r="A1541">
            <v>12011014</v>
          </cell>
          <cell r="C1541">
            <v>259</v>
          </cell>
          <cell r="D1541">
            <v>142</v>
          </cell>
          <cell r="E1541">
            <v>225</v>
          </cell>
          <cell r="F1541">
            <v>2</v>
          </cell>
        </row>
        <row r="1542">
          <cell r="A1542">
            <v>12012005</v>
          </cell>
          <cell r="C1542">
            <v>257</v>
          </cell>
          <cell r="D1542">
            <v>88</v>
          </cell>
          <cell r="E1542">
            <v>126</v>
          </cell>
          <cell r="F1542">
            <v>12</v>
          </cell>
        </row>
        <row r="1543">
          <cell r="A1543">
            <v>12013002</v>
          </cell>
          <cell r="C1543">
            <v>910</v>
          </cell>
          <cell r="D1543">
            <v>324</v>
          </cell>
          <cell r="E1543">
            <v>410</v>
          </cell>
          <cell r="F1543">
            <v>49</v>
          </cell>
        </row>
        <row r="1544">
          <cell r="A1544">
            <v>12081210</v>
          </cell>
          <cell r="C1544">
            <v>455</v>
          </cell>
          <cell r="D1544">
            <v>183</v>
          </cell>
          <cell r="E1544">
            <v>205</v>
          </cell>
          <cell r="F1544">
            <v>29</v>
          </cell>
        </row>
        <row r="1545">
          <cell r="A1545">
            <v>12091503</v>
          </cell>
          <cell r="C1545">
            <v>370</v>
          </cell>
          <cell r="D1545">
            <v>149</v>
          </cell>
          <cell r="E1545">
            <v>189</v>
          </cell>
          <cell r="F1545">
            <v>12</v>
          </cell>
        </row>
        <row r="1546">
          <cell r="A1546">
            <v>12093602</v>
          </cell>
          <cell r="C1546">
            <v>264</v>
          </cell>
          <cell r="D1546">
            <v>1</v>
          </cell>
          <cell r="E1546">
            <v>50</v>
          </cell>
          <cell r="F1546">
            <v>0</v>
          </cell>
        </row>
        <row r="1547">
          <cell r="A1547">
            <v>12032000</v>
          </cell>
          <cell r="C1547">
            <v>1112</v>
          </cell>
          <cell r="D1547">
            <v>477</v>
          </cell>
          <cell r="E1547">
            <v>584</v>
          </cell>
          <cell r="F1547">
            <v>72</v>
          </cell>
        </row>
        <row r="1548">
          <cell r="A1548">
            <v>12032014</v>
          </cell>
          <cell r="C1548">
            <v>364</v>
          </cell>
          <cell r="D1548">
            <v>173</v>
          </cell>
          <cell r="E1548">
            <v>206</v>
          </cell>
          <cell r="F1548">
            <v>34</v>
          </cell>
        </row>
        <row r="1549">
          <cell r="A1549">
            <v>12032025</v>
          </cell>
          <cell r="C1549">
            <v>514</v>
          </cell>
          <cell r="D1549">
            <v>192</v>
          </cell>
          <cell r="E1549">
            <v>259</v>
          </cell>
          <cell r="F1549">
            <v>20</v>
          </cell>
        </row>
        <row r="1550">
          <cell r="A1550">
            <v>12036052</v>
          </cell>
          <cell r="C1550">
            <v>518</v>
          </cell>
          <cell r="D1550">
            <v>190</v>
          </cell>
          <cell r="E1550">
            <v>287</v>
          </cell>
          <cell r="F1550">
            <v>14</v>
          </cell>
        </row>
        <row r="1551">
          <cell r="A1551">
            <v>12041001</v>
          </cell>
          <cell r="C1551">
            <v>938</v>
          </cell>
          <cell r="D1551">
            <v>570</v>
          </cell>
          <cell r="E1551">
            <v>679</v>
          </cell>
          <cell r="F1551">
            <v>51</v>
          </cell>
        </row>
        <row r="1552">
          <cell r="A1552">
            <v>12042000</v>
          </cell>
          <cell r="C1552">
            <v>445</v>
          </cell>
          <cell r="D1552">
            <v>81</v>
          </cell>
          <cell r="E1552">
            <v>148</v>
          </cell>
          <cell r="F1552">
            <v>0</v>
          </cell>
        </row>
        <row r="1553">
          <cell r="A1553">
            <v>12060020</v>
          </cell>
          <cell r="C1553">
            <v>398</v>
          </cell>
          <cell r="D1553">
            <v>228</v>
          </cell>
          <cell r="E1553">
            <v>237</v>
          </cell>
          <cell r="F1553">
            <v>31</v>
          </cell>
        </row>
        <row r="1554">
          <cell r="A1554">
            <v>12060037</v>
          </cell>
          <cell r="C1554">
            <v>303</v>
          </cell>
          <cell r="D1554">
            <v>109</v>
          </cell>
          <cell r="E1554">
            <v>0</v>
          </cell>
          <cell r="F1554">
            <v>0</v>
          </cell>
        </row>
        <row r="1555">
          <cell r="A1555">
            <v>12061001</v>
          </cell>
          <cell r="C1555">
            <v>1077</v>
          </cell>
          <cell r="D1555">
            <v>441</v>
          </cell>
          <cell r="E1555">
            <v>588</v>
          </cell>
          <cell r="F1555">
            <v>59</v>
          </cell>
        </row>
        <row r="1556">
          <cell r="A1556">
            <v>12061009</v>
          </cell>
          <cell r="C1556">
            <v>275</v>
          </cell>
          <cell r="D1556">
            <v>121</v>
          </cell>
          <cell r="E1556">
            <v>150</v>
          </cell>
          <cell r="F1556">
            <v>10</v>
          </cell>
        </row>
        <row r="1557">
          <cell r="A1557">
            <v>12061010</v>
          </cell>
          <cell r="C1557">
            <v>828</v>
          </cell>
          <cell r="D1557">
            <v>405</v>
          </cell>
          <cell r="E1557">
            <v>483</v>
          </cell>
          <cell r="F1557">
            <v>43</v>
          </cell>
        </row>
        <row r="1558">
          <cell r="A1558">
            <v>12063010</v>
          </cell>
          <cell r="C1558">
            <v>305</v>
          </cell>
          <cell r="D1558">
            <v>125</v>
          </cell>
          <cell r="E1558">
            <v>206</v>
          </cell>
          <cell r="F1558">
            <v>12</v>
          </cell>
        </row>
        <row r="1559">
          <cell r="A1559">
            <v>12063033</v>
          </cell>
          <cell r="C1559">
            <v>348</v>
          </cell>
          <cell r="D1559">
            <v>137</v>
          </cell>
          <cell r="E1559">
            <v>155</v>
          </cell>
          <cell r="F1559">
            <v>21</v>
          </cell>
        </row>
        <row r="1560">
          <cell r="A1560">
            <v>12070001</v>
          </cell>
          <cell r="C1560">
            <v>4324</v>
          </cell>
          <cell r="D1560">
            <v>1846</v>
          </cell>
          <cell r="E1560">
            <v>2429</v>
          </cell>
          <cell r="F1560">
            <v>248</v>
          </cell>
        </row>
        <row r="1561">
          <cell r="A1561">
            <v>12050006</v>
          </cell>
          <cell r="C1561">
            <v>1181</v>
          </cell>
          <cell r="D1561">
            <v>568</v>
          </cell>
          <cell r="E1561">
            <v>746</v>
          </cell>
          <cell r="F1561">
            <v>47</v>
          </cell>
        </row>
        <row r="1562">
          <cell r="A1562">
            <v>12070003</v>
          </cell>
          <cell r="C1562">
            <v>363</v>
          </cell>
          <cell r="D1562">
            <v>178</v>
          </cell>
          <cell r="E1562">
            <v>225</v>
          </cell>
          <cell r="F1562">
            <v>17</v>
          </cell>
        </row>
        <row r="1563">
          <cell r="A1563">
            <v>12070007</v>
          </cell>
          <cell r="C1563">
            <v>536</v>
          </cell>
          <cell r="D1563">
            <v>161</v>
          </cell>
          <cell r="E1563">
            <v>201</v>
          </cell>
          <cell r="F1563">
            <v>39</v>
          </cell>
        </row>
        <row r="1564">
          <cell r="A1564">
            <v>12071005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</row>
        <row r="1565">
          <cell r="A1565">
            <v>12071017</v>
          </cell>
          <cell r="C1565">
            <v>889</v>
          </cell>
          <cell r="D1565">
            <v>398</v>
          </cell>
          <cell r="E1565">
            <v>400</v>
          </cell>
          <cell r="F1565">
            <v>82</v>
          </cell>
        </row>
        <row r="1566">
          <cell r="A1566">
            <v>12071019</v>
          </cell>
          <cell r="C1566">
            <v>374</v>
          </cell>
          <cell r="D1566">
            <v>95</v>
          </cell>
          <cell r="E1566">
            <v>115</v>
          </cell>
          <cell r="F1566">
            <v>24</v>
          </cell>
        </row>
        <row r="1567">
          <cell r="A1567">
            <v>12072017</v>
          </cell>
          <cell r="C1567">
            <v>550</v>
          </cell>
          <cell r="D1567">
            <v>275</v>
          </cell>
          <cell r="E1567">
            <v>351</v>
          </cell>
          <cell r="F1567">
            <v>19</v>
          </cell>
        </row>
        <row r="1568">
          <cell r="A1568">
            <v>12072021</v>
          </cell>
          <cell r="C1568">
            <v>718</v>
          </cell>
          <cell r="D1568">
            <v>268</v>
          </cell>
          <cell r="E1568">
            <v>349</v>
          </cell>
          <cell r="F1568">
            <v>33</v>
          </cell>
        </row>
        <row r="1569">
          <cell r="A1569">
            <v>12043023</v>
          </cell>
          <cell r="C1569">
            <v>743</v>
          </cell>
          <cell r="D1569">
            <v>365</v>
          </cell>
          <cell r="E1569">
            <v>369</v>
          </cell>
          <cell r="F1569">
            <v>58</v>
          </cell>
        </row>
        <row r="1570">
          <cell r="A1570">
            <v>12050001</v>
          </cell>
          <cell r="C1570">
            <v>250</v>
          </cell>
          <cell r="D1570">
            <v>136</v>
          </cell>
          <cell r="E1570">
            <v>163</v>
          </cell>
          <cell r="F1570">
            <v>14</v>
          </cell>
        </row>
        <row r="1571">
          <cell r="A1571">
            <v>12050015</v>
          </cell>
          <cell r="C1571">
            <v>176</v>
          </cell>
          <cell r="D1571">
            <v>82</v>
          </cell>
          <cell r="E1571">
            <v>89</v>
          </cell>
          <cell r="F1571">
            <v>29</v>
          </cell>
        </row>
        <row r="1572">
          <cell r="A1572">
            <v>12052003</v>
          </cell>
          <cell r="C1572">
            <v>471</v>
          </cell>
          <cell r="D1572">
            <v>177</v>
          </cell>
          <cell r="E1572">
            <v>205</v>
          </cell>
          <cell r="F1572">
            <v>36</v>
          </cell>
        </row>
        <row r="1573">
          <cell r="A1573">
            <v>12053001</v>
          </cell>
          <cell r="C1573">
            <v>519</v>
          </cell>
          <cell r="D1573">
            <v>187</v>
          </cell>
          <cell r="E1573">
            <v>245</v>
          </cell>
          <cell r="F1573">
            <v>22</v>
          </cell>
        </row>
        <row r="1574">
          <cell r="A1574">
            <v>12053002</v>
          </cell>
          <cell r="C1574">
            <v>751</v>
          </cell>
          <cell r="D1574">
            <v>429</v>
          </cell>
          <cell r="E1574">
            <v>526</v>
          </cell>
          <cell r="F1574">
            <v>36</v>
          </cell>
        </row>
        <row r="1575">
          <cell r="A1575">
            <v>12053007</v>
          </cell>
          <cell r="C1575">
            <v>630</v>
          </cell>
          <cell r="D1575">
            <v>266</v>
          </cell>
          <cell r="E1575">
            <v>299</v>
          </cell>
          <cell r="F1575">
            <v>21</v>
          </cell>
        </row>
        <row r="1576">
          <cell r="A1576">
            <v>12053009</v>
          </cell>
          <cell r="C1576">
            <v>681</v>
          </cell>
          <cell r="D1576">
            <v>297</v>
          </cell>
          <cell r="E1576">
            <v>338</v>
          </cell>
          <cell r="F1576">
            <v>49</v>
          </cell>
        </row>
        <row r="1577">
          <cell r="A1577">
            <v>12053011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</row>
        <row r="1578">
          <cell r="A1578">
            <v>12040000</v>
          </cell>
          <cell r="C1578">
            <v>228</v>
          </cell>
          <cell r="D1578">
            <v>71</v>
          </cell>
          <cell r="E1578">
            <v>81</v>
          </cell>
          <cell r="F1578">
            <v>16</v>
          </cell>
        </row>
        <row r="1579">
          <cell r="A1579">
            <v>12043004</v>
          </cell>
          <cell r="C1579">
            <v>532</v>
          </cell>
          <cell r="D1579">
            <v>168</v>
          </cell>
          <cell r="E1579">
            <v>162</v>
          </cell>
          <cell r="F1579">
            <v>35</v>
          </cell>
        </row>
        <row r="1580">
          <cell r="A1580">
            <v>12070012</v>
          </cell>
          <cell r="C1580">
            <v>238</v>
          </cell>
          <cell r="D1580">
            <v>72</v>
          </cell>
          <cell r="E1580">
            <v>124</v>
          </cell>
          <cell r="F1580">
            <v>8</v>
          </cell>
        </row>
        <row r="1581">
          <cell r="A1581">
            <v>12071006</v>
          </cell>
          <cell r="C1581">
            <v>300</v>
          </cell>
          <cell r="D1581">
            <v>114</v>
          </cell>
          <cell r="E1581">
            <v>142</v>
          </cell>
          <cell r="F1581">
            <v>15</v>
          </cell>
        </row>
        <row r="1582">
          <cell r="A1582">
            <v>12071046</v>
          </cell>
          <cell r="C1582">
            <v>301</v>
          </cell>
          <cell r="D1582">
            <v>98</v>
          </cell>
          <cell r="E1582">
            <v>140</v>
          </cell>
          <cell r="F1582">
            <v>8</v>
          </cell>
        </row>
        <row r="1583">
          <cell r="A1583">
            <v>12071068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</row>
        <row r="1584">
          <cell r="A1584">
            <v>12072001</v>
          </cell>
          <cell r="C1584">
            <v>204</v>
          </cell>
          <cell r="D1584">
            <v>111</v>
          </cell>
          <cell r="E1584">
            <v>145</v>
          </cell>
          <cell r="F1584">
            <v>4</v>
          </cell>
        </row>
        <row r="1585">
          <cell r="A1585">
            <v>12101010</v>
          </cell>
          <cell r="C1585">
            <v>455</v>
          </cell>
          <cell r="D1585">
            <v>206</v>
          </cell>
          <cell r="E1585">
            <v>246</v>
          </cell>
          <cell r="F1585">
            <v>21</v>
          </cell>
        </row>
        <row r="1586">
          <cell r="A1586">
            <v>12102050</v>
          </cell>
          <cell r="C1586">
            <v>1217</v>
          </cell>
          <cell r="D1586">
            <v>564</v>
          </cell>
          <cell r="E1586">
            <v>628</v>
          </cell>
          <cell r="F1586">
            <v>74</v>
          </cell>
        </row>
        <row r="1587">
          <cell r="A1587">
            <v>12102067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</row>
        <row r="1588">
          <cell r="A1588">
            <v>12102073</v>
          </cell>
          <cell r="C1588">
            <v>801</v>
          </cell>
          <cell r="D1588">
            <v>350</v>
          </cell>
          <cell r="E1588">
            <v>414</v>
          </cell>
          <cell r="F1588">
            <v>40</v>
          </cell>
        </row>
        <row r="1589">
          <cell r="A1589">
            <v>12102201</v>
          </cell>
          <cell r="C1589">
            <v>922</v>
          </cell>
          <cell r="D1589">
            <v>371</v>
          </cell>
          <cell r="E1589">
            <v>469</v>
          </cell>
          <cell r="F1589">
            <v>53</v>
          </cell>
        </row>
        <row r="1590">
          <cell r="A1590">
            <v>12102207</v>
          </cell>
          <cell r="C1590">
            <v>425</v>
          </cell>
          <cell r="D1590">
            <v>165</v>
          </cell>
          <cell r="E1590">
            <v>207</v>
          </cell>
          <cell r="F1590">
            <v>28</v>
          </cell>
        </row>
        <row r="1591">
          <cell r="A1591">
            <v>12102211</v>
          </cell>
          <cell r="C1591">
            <v>1251</v>
          </cell>
          <cell r="D1591">
            <v>640</v>
          </cell>
          <cell r="E1591">
            <v>716</v>
          </cell>
          <cell r="F1591">
            <v>76</v>
          </cell>
        </row>
        <row r="1592">
          <cell r="A1592">
            <v>12102224</v>
          </cell>
          <cell r="C1592">
            <v>180</v>
          </cell>
          <cell r="D1592">
            <v>0</v>
          </cell>
          <cell r="E1592">
            <v>3</v>
          </cell>
          <cell r="F1592">
            <v>0</v>
          </cell>
        </row>
        <row r="1593">
          <cell r="A1593">
            <v>12102225</v>
          </cell>
          <cell r="C1593">
            <v>563</v>
          </cell>
          <cell r="D1593">
            <v>296</v>
          </cell>
          <cell r="E1593">
            <v>311</v>
          </cell>
          <cell r="F1593">
            <v>30</v>
          </cell>
        </row>
        <row r="1594">
          <cell r="A1594">
            <v>12102229</v>
          </cell>
          <cell r="C1594">
            <v>1060</v>
          </cell>
          <cell r="D1594">
            <v>532</v>
          </cell>
          <cell r="E1594">
            <v>522</v>
          </cell>
          <cell r="F1594">
            <v>98</v>
          </cell>
        </row>
        <row r="1595">
          <cell r="A1595">
            <v>12102237</v>
          </cell>
          <cell r="C1595">
            <v>659</v>
          </cell>
          <cell r="D1595">
            <v>302</v>
          </cell>
          <cell r="E1595">
            <v>338</v>
          </cell>
          <cell r="F1595">
            <v>49</v>
          </cell>
        </row>
        <row r="1596">
          <cell r="A1596">
            <v>12114003</v>
          </cell>
          <cell r="C1596">
            <v>263</v>
          </cell>
          <cell r="D1596">
            <v>77</v>
          </cell>
          <cell r="E1596">
            <v>132</v>
          </cell>
          <cell r="F1596">
            <v>11</v>
          </cell>
        </row>
        <row r="1597">
          <cell r="A1597">
            <v>12114076</v>
          </cell>
          <cell r="C1597">
            <v>178</v>
          </cell>
          <cell r="D1597">
            <v>92</v>
          </cell>
          <cell r="E1597">
            <v>104</v>
          </cell>
          <cell r="F1597">
            <v>5</v>
          </cell>
        </row>
        <row r="1598">
          <cell r="A1598">
            <v>12127023</v>
          </cell>
          <cell r="C1598">
            <v>722</v>
          </cell>
          <cell r="D1598">
            <v>421</v>
          </cell>
          <cell r="E1598">
            <v>531</v>
          </cell>
          <cell r="F1598">
            <v>18</v>
          </cell>
        </row>
        <row r="1599">
          <cell r="A1599">
            <v>12128015</v>
          </cell>
          <cell r="C1599">
            <v>1038</v>
          </cell>
          <cell r="D1599">
            <v>446</v>
          </cell>
          <cell r="E1599">
            <v>513</v>
          </cell>
          <cell r="F1599">
            <v>67</v>
          </cell>
        </row>
        <row r="1600">
          <cell r="A1600">
            <v>12101016</v>
          </cell>
          <cell r="C1600">
            <v>369</v>
          </cell>
          <cell r="D1600">
            <v>161</v>
          </cell>
          <cell r="E1600">
            <v>190</v>
          </cell>
          <cell r="F1600">
            <v>22</v>
          </cell>
        </row>
        <row r="1601">
          <cell r="A1601">
            <v>12101062</v>
          </cell>
          <cell r="C1601">
            <v>365</v>
          </cell>
          <cell r="D1601">
            <v>163</v>
          </cell>
          <cell r="E1601">
            <v>195</v>
          </cell>
          <cell r="F1601">
            <v>25</v>
          </cell>
        </row>
        <row r="1602">
          <cell r="A1602">
            <v>12101095</v>
          </cell>
          <cell r="C1602">
            <v>376</v>
          </cell>
          <cell r="D1602">
            <v>156</v>
          </cell>
          <cell r="E1602">
            <v>267</v>
          </cell>
          <cell r="F1602">
            <v>7</v>
          </cell>
        </row>
        <row r="1603">
          <cell r="A1603">
            <v>12102004</v>
          </cell>
          <cell r="C1603">
            <v>1792</v>
          </cell>
          <cell r="D1603">
            <v>882</v>
          </cell>
          <cell r="E1603">
            <v>665</v>
          </cell>
          <cell r="F1603">
            <v>177</v>
          </cell>
        </row>
        <row r="1604">
          <cell r="A1604">
            <v>12102016</v>
          </cell>
          <cell r="C1604">
            <v>869</v>
          </cell>
          <cell r="D1604">
            <v>356</v>
          </cell>
          <cell r="E1604">
            <v>362</v>
          </cell>
          <cell r="F1604">
            <v>67</v>
          </cell>
        </row>
        <row r="1605">
          <cell r="A1605">
            <v>12102203</v>
          </cell>
          <cell r="C1605">
            <v>228</v>
          </cell>
          <cell r="D1605">
            <v>69</v>
          </cell>
          <cell r="E1605">
            <v>149</v>
          </cell>
          <cell r="F1605">
            <v>3</v>
          </cell>
        </row>
        <row r="1606">
          <cell r="A1606">
            <v>12102317</v>
          </cell>
          <cell r="C1606">
            <v>221</v>
          </cell>
          <cell r="D1606">
            <v>30</v>
          </cell>
          <cell r="E1606">
            <v>115</v>
          </cell>
          <cell r="F1606">
            <v>3</v>
          </cell>
        </row>
        <row r="1607">
          <cell r="A1607">
            <v>12108003</v>
          </cell>
          <cell r="C1607">
            <v>792</v>
          </cell>
          <cell r="D1607">
            <v>344</v>
          </cell>
          <cell r="E1607">
            <v>328</v>
          </cell>
          <cell r="F1607">
            <v>55</v>
          </cell>
        </row>
        <row r="1608">
          <cell r="A1608">
            <v>12128020</v>
          </cell>
          <cell r="C1608">
            <v>797</v>
          </cell>
          <cell r="D1608">
            <v>343</v>
          </cell>
          <cell r="E1608">
            <v>340</v>
          </cell>
          <cell r="F1608">
            <v>42</v>
          </cell>
        </row>
        <row r="1609">
          <cell r="A1609">
            <v>12129021</v>
          </cell>
          <cell r="C1609">
            <v>833</v>
          </cell>
          <cell r="D1609">
            <v>391</v>
          </cell>
          <cell r="E1609">
            <v>465</v>
          </cell>
          <cell r="F1609">
            <v>52</v>
          </cell>
        </row>
        <row r="1610">
          <cell r="A1610">
            <v>12138103</v>
          </cell>
          <cell r="C1610">
            <v>1047</v>
          </cell>
          <cell r="D1610">
            <v>471</v>
          </cell>
          <cell r="E1610">
            <v>459</v>
          </cell>
          <cell r="F1610">
            <v>76</v>
          </cell>
        </row>
        <row r="1611">
          <cell r="A1611">
            <v>12106001</v>
          </cell>
          <cell r="C1611">
            <v>258</v>
          </cell>
          <cell r="D1611">
            <v>39</v>
          </cell>
          <cell r="E1611">
            <v>144</v>
          </cell>
          <cell r="F1611">
            <v>3</v>
          </cell>
        </row>
        <row r="1612">
          <cell r="A1612">
            <v>12106009</v>
          </cell>
          <cell r="C1612">
            <v>489</v>
          </cell>
          <cell r="D1612">
            <v>165</v>
          </cell>
          <cell r="E1612">
            <v>192</v>
          </cell>
          <cell r="F1612">
            <v>27</v>
          </cell>
        </row>
        <row r="1613">
          <cell r="A1613">
            <v>12108001</v>
          </cell>
          <cell r="C1613">
            <v>567</v>
          </cell>
          <cell r="D1613">
            <v>250</v>
          </cell>
          <cell r="E1613">
            <v>308</v>
          </cell>
          <cell r="F1613">
            <v>32</v>
          </cell>
        </row>
        <row r="1614">
          <cell r="A1614">
            <v>12114001</v>
          </cell>
          <cell r="C1614">
            <v>431</v>
          </cell>
          <cell r="D1614">
            <v>185</v>
          </cell>
          <cell r="E1614">
            <v>218</v>
          </cell>
          <cell r="F1614">
            <v>35</v>
          </cell>
        </row>
        <row r="1615">
          <cell r="A1615">
            <v>12114007</v>
          </cell>
          <cell r="C1615">
            <v>1623</v>
          </cell>
          <cell r="D1615">
            <v>599</v>
          </cell>
          <cell r="E1615">
            <v>659</v>
          </cell>
          <cell r="F1615">
            <v>119</v>
          </cell>
        </row>
        <row r="1616">
          <cell r="A1616">
            <v>12129000</v>
          </cell>
          <cell r="C1616">
            <v>417</v>
          </cell>
          <cell r="D1616">
            <v>157</v>
          </cell>
          <cell r="E1616">
            <v>212</v>
          </cell>
          <cell r="F1616">
            <v>23</v>
          </cell>
        </row>
        <row r="1617">
          <cell r="A1617">
            <v>12138110</v>
          </cell>
          <cell r="C1617">
            <v>201</v>
          </cell>
          <cell r="D1617">
            <v>96</v>
          </cell>
          <cell r="E1617">
            <v>137</v>
          </cell>
          <cell r="F1617">
            <v>3</v>
          </cell>
        </row>
        <row r="1618">
          <cell r="A1618">
            <v>12111311</v>
          </cell>
          <cell r="C1618">
            <v>438</v>
          </cell>
          <cell r="D1618">
            <v>223</v>
          </cell>
          <cell r="E1618">
            <v>277</v>
          </cell>
          <cell r="F1618">
            <v>29</v>
          </cell>
        </row>
        <row r="1619">
          <cell r="A1619">
            <v>12112101</v>
          </cell>
          <cell r="C1619">
            <v>383</v>
          </cell>
          <cell r="D1619">
            <v>166</v>
          </cell>
          <cell r="E1619">
            <v>229</v>
          </cell>
          <cell r="F1619">
            <v>18</v>
          </cell>
        </row>
        <row r="1620">
          <cell r="A1620">
            <v>12112111</v>
          </cell>
          <cell r="C1620">
            <v>1374</v>
          </cell>
          <cell r="D1620">
            <v>625</v>
          </cell>
          <cell r="E1620">
            <v>639</v>
          </cell>
          <cell r="F1620">
            <v>128</v>
          </cell>
        </row>
        <row r="1621">
          <cell r="A1621">
            <v>12130007</v>
          </cell>
          <cell r="C1621">
            <v>336</v>
          </cell>
          <cell r="D1621">
            <v>160</v>
          </cell>
          <cell r="E1621">
            <v>219</v>
          </cell>
          <cell r="F1621">
            <v>12</v>
          </cell>
        </row>
        <row r="1622">
          <cell r="A1622">
            <v>12131107</v>
          </cell>
          <cell r="C1622">
            <v>514</v>
          </cell>
          <cell r="D1622">
            <v>214</v>
          </cell>
          <cell r="E1622">
            <v>286</v>
          </cell>
          <cell r="F1622">
            <v>25</v>
          </cell>
        </row>
        <row r="1623">
          <cell r="A1623">
            <v>12141107</v>
          </cell>
          <cell r="C1623">
            <v>545</v>
          </cell>
          <cell r="D1623">
            <v>247</v>
          </cell>
          <cell r="E1623">
            <v>257</v>
          </cell>
          <cell r="F1623">
            <v>45</v>
          </cell>
        </row>
        <row r="1624">
          <cell r="A1624">
            <v>12143101</v>
          </cell>
          <cell r="C1624">
            <v>728</v>
          </cell>
          <cell r="D1624">
            <v>296</v>
          </cell>
          <cell r="E1624">
            <v>335</v>
          </cell>
          <cell r="F1624">
            <v>31</v>
          </cell>
        </row>
        <row r="1625">
          <cell r="A1625">
            <v>12143103</v>
          </cell>
          <cell r="C1625">
            <v>633</v>
          </cell>
          <cell r="D1625">
            <v>311</v>
          </cell>
          <cell r="E1625">
            <v>302</v>
          </cell>
          <cell r="F1625">
            <v>44</v>
          </cell>
        </row>
        <row r="1626">
          <cell r="A1626">
            <v>12143108</v>
          </cell>
          <cell r="C1626">
            <v>102</v>
          </cell>
          <cell r="D1626">
            <v>0</v>
          </cell>
          <cell r="E1626">
            <v>14</v>
          </cell>
          <cell r="F1626">
            <v>0</v>
          </cell>
        </row>
        <row r="1627">
          <cell r="A1627">
            <v>12144105</v>
          </cell>
          <cell r="C1627">
            <v>566</v>
          </cell>
          <cell r="D1627">
            <v>278</v>
          </cell>
          <cell r="E1627">
            <v>340</v>
          </cell>
          <cell r="F1627">
            <v>33</v>
          </cell>
        </row>
        <row r="1628">
          <cell r="A1628">
            <v>12190021</v>
          </cell>
          <cell r="C1628">
            <v>291</v>
          </cell>
          <cell r="D1628">
            <v>105</v>
          </cell>
          <cell r="E1628">
            <v>156</v>
          </cell>
          <cell r="F1628">
            <v>9</v>
          </cell>
        </row>
        <row r="1629">
          <cell r="A1629">
            <v>12102251</v>
          </cell>
          <cell r="C1629">
            <v>362</v>
          </cell>
          <cell r="D1629">
            <v>133</v>
          </cell>
          <cell r="E1629">
            <v>160</v>
          </cell>
          <cell r="F1629">
            <v>21</v>
          </cell>
        </row>
        <row r="1630">
          <cell r="A1630">
            <v>12102297</v>
          </cell>
          <cell r="C1630">
            <v>232</v>
          </cell>
          <cell r="D1630">
            <v>96</v>
          </cell>
          <cell r="E1630">
            <v>138</v>
          </cell>
          <cell r="F1630">
            <v>9</v>
          </cell>
        </row>
        <row r="1631">
          <cell r="A1631">
            <v>12102313</v>
          </cell>
          <cell r="C1631">
            <v>225</v>
          </cell>
          <cell r="D1631">
            <v>103</v>
          </cell>
          <cell r="E1631">
            <v>119</v>
          </cell>
          <cell r="F1631">
            <v>19</v>
          </cell>
        </row>
        <row r="1632">
          <cell r="A1632">
            <v>12106004</v>
          </cell>
          <cell r="C1632">
            <v>223</v>
          </cell>
          <cell r="D1632">
            <v>88</v>
          </cell>
          <cell r="E1632">
            <v>130</v>
          </cell>
          <cell r="F1632">
            <v>6</v>
          </cell>
        </row>
        <row r="1633">
          <cell r="A1633">
            <v>12108002</v>
          </cell>
          <cell r="C1633">
            <v>194</v>
          </cell>
          <cell r="D1633">
            <v>58</v>
          </cell>
          <cell r="E1633">
            <v>112</v>
          </cell>
          <cell r="F1633">
            <v>3</v>
          </cell>
        </row>
        <row r="1634">
          <cell r="A1634">
            <v>12130000</v>
          </cell>
          <cell r="C1634">
            <v>486</v>
          </cell>
          <cell r="D1634">
            <v>238</v>
          </cell>
          <cell r="E1634">
            <v>297</v>
          </cell>
          <cell r="F1634">
            <v>28</v>
          </cell>
        </row>
        <row r="1635">
          <cell r="A1635">
            <v>12130022</v>
          </cell>
          <cell r="C1635">
            <v>309</v>
          </cell>
          <cell r="D1635">
            <v>136</v>
          </cell>
          <cell r="E1635">
            <v>166</v>
          </cell>
          <cell r="F1635">
            <v>13</v>
          </cell>
        </row>
        <row r="1636">
          <cell r="A1636">
            <v>12130061</v>
          </cell>
          <cell r="C1636">
            <v>398</v>
          </cell>
          <cell r="D1636">
            <v>167</v>
          </cell>
          <cell r="E1636">
            <v>169</v>
          </cell>
          <cell r="F1636">
            <v>13</v>
          </cell>
        </row>
        <row r="1637">
          <cell r="A1637">
            <v>12131103</v>
          </cell>
          <cell r="C1637">
            <v>386</v>
          </cell>
          <cell r="D1637">
            <v>151</v>
          </cell>
          <cell r="E1637">
            <v>179</v>
          </cell>
          <cell r="F1637">
            <v>26</v>
          </cell>
        </row>
        <row r="1638">
          <cell r="A1638">
            <v>12131104</v>
          </cell>
          <cell r="C1638">
            <v>253</v>
          </cell>
          <cell r="D1638">
            <v>97</v>
          </cell>
          <cell r="E1638">
            <v>134</v>
          </cell>
          <cell r="F1638">
            <v>4</v>
          </cell>
        </row>
        <row r="1639">
          <cell r="A1639">
            <v>12131106</v>
          </cell>
          <cell r="C1639">
            <v>597</v>
          </cell>
          <cell r="D1639">
            <v>247</v>
          </cell>
          <cell r="E1639">
            <v>313</v>
          </cell>
          <cell r="F1639">
            <v>17</v>
          </cell>
        </row>
        <row r="1640">
          <cell r="A1640">
            <v>12138101</v>
          </cell>
          <cell r="C1640">
            <v>291</v>
          </cell>
          <cell r="D1640">
            <v>106</v>
          </cell>
          <cell r="E1640">
            <v>149</v>
          </cell>
          <cell r="F1640">
            <v>12</v>
          </cell>
        </row>
        <row r="1641">
          <cell r="A1641">
            <v>12141101</v>
          </cell>
          <cell r="C1641">
            <v>186</v>
          </cell>
          <cell r="D1641">
            <v>71</v>
          </cell>
          <cell r="E1641">
            <v>90</v>
          </cell>
          <cell r="F1641">
            <v>6</v>
          </cell>
        </row>
        <row r="1642">
          <cell r="A1642">
            <v>12144106</v>
          </cell>
          <cell r="C1642">
            <v>221</v>
          </cell>
          <cell r="D1642">
            <v>103</v>
          </cell>
          <cell r="E1642">
            <v>125</v>
          </cell>
          <cell r="F1642">
            <v>11</v>
          </cell>
        </row>
        <row r="1643">
          <cell r="A1643">
            <v>12155107</v>
          </cell>
          <cell r="C1643">
            <v>378</v>
          </cell>
          <cell r="D1643">
            <v>185</v>
          </cell>
          <cell r="E1643">
            <v>187</v>
          </cell>
          <cell r="F1643">
            <v>24</v>
          </cell>
        </row>
        <row r="1644">
          <cell r="A1644">
            <v>12103017</v>
          </cell>
          <cell r="C1644">
            <v>1733</v>
          </cell>
          <cell r="D1644">
            <v>808</v>
          </cell>
          <cell r="E1644">
            <v>867</v>
          </cell>
          <cell r="F1644">
            <v>125</v>
          </cell>
        </row>
        <row r="1645">
          <cell r="A1645">
            <v>12103022</v>
          </cell>
          <cell r="C1645">
            <v>612</v>
          </cell>
          <cell r="D1645">
            <v>278</v>
          </cell>
          <cell r="E1645">
            <v>276</v>
          </cell>
          <cell r="F1645">
            <v>88</v>
          </cell>
        </row>
        <row r="1646">
          <cell r="A1646">
            <v>12103035</v>
          </cell>
          <cell r="C1646">
            <v>1607</v>
          </cell>
          <cell r="D1646">
            <v>737</v>
          </cell>
          <cell r="E1646">
            <v>813</v>
          </cell>
          <cell r="F1646">
            <v>100</v>
          </cell>
        </row>
        <row r="1647">
          <cell r="A1647">
            <v>12103046</v>
          </cell>
          <cell r="C1647">
            <v>1045</v>
          </cell>
          <cell r="D1647">
            <v>513</v>
          </cell>
          <cell r="E1647">
            <v>541</v>
          </cell>
          <cell r="F1647">
            <v>60</v>
          </cell>
        </row>
        <row r="1648">
          <cell r="A1648">
            <v>12103151</v>
          </cell>
          <cell r="C1648">
            <v>245</v>
          </cell>
          <cell r="D1648">
            <v>136</v>
          </cell>
          <cell r="E1648">
            <v>123</v>
          </cell>
          <cell r="F1648">
            <v>19</v>
          </cell>
        </row>
        <row r="1649">
          <cell r="A1649">
            <v>12103157</v>
          </cell>
          <cell r="C1649">
            <v>471</v>
          </cell>
          <cell r="D1649">
            <v>191</v>
          </cell>
          <cell r="E1649">
            <v>208</v>
          </cell>
          <cell r="F1649">
            <v>44</v>
          </cell>
        </row>
        <row r="1650">
          <cell r="A1650">
            <v>12121110</v>
          </cell>
          <cell r="C1650">
            <v>1578</v>
          </cell>
          <cell r="D1650">
            <v>734</v>
          </cell>
          <cell r="E1650">
            <v>490</v>
          </cell>
          <cell r="F1650">
            <v>173</v>
          </cell>
        </row>
        <row r="1651">
          <cell r="A1651">
            <v>12121200</v>
          </cell>
          <cell r="C1651">
            <v>1493</v>
          </cell>
          <cell r="D1651">
            <v>810</v>
          </cell>
          <cell r="E1651">
            <v>877</v>
          </cell>
          <cell r="F1651">
            <v>85</v>
          </cell>
        </row>
        <row r="1652">
          <cell r="A1652">
            <v>12121250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</row>
        <row r="1653">
          <cell r="A1653">
            <v>12122100</v>
          </cell>
          <cell r="C1653">
            <v>501</v>
          </cell>
          <cell r="D1653">
            <v>279</v>
          </cell>
          <cell r="E1653">
            <v>251</v>
          </cell>
          <cell r="F1653">
            <v>52</v>
          </cell>
        </row>
        <row r="1654">
          <cell r="A1654">
            <v>12124305</v>
          </cell>
          <cell r="C1654">
            <v>651</v>
          </cell>
          <cell r="D1654">
            <v>396</v>
          </cell>
          <cell r="E1654">
            <v>441</v>
          </cell>
          <cell r="F1654">
            <v>49</v>
          </cell>
        </row>
        <row r="1655">
          <cell r="A1655">
            <v>12125001</v>
          </cell>
          <cell r="C1655">
            <v>1293</v>
          </cell>
          <cell r="D1655">
            <v>672</v>
          </cell>
          <cell r="E1655">
            <v>692</v>
          </cell>
          <cell r="F1655">
            <v>66</v>
          </cell>
        </row>
        <row r="1656">
          <cell r="A1656">
            <v>12125007</v>
          </cell>
          <cell r="C1656">
            <v>723</v>
          </cell>
          <cell r="D1656">
            <v>392</v>
          </cell>
          <cell r="E1656">
            <v>393</v>
          </cell>
          <cell r="F1656">
            <v>71</v>
          </cell>
        </row>
        <row r="1657">
          <cell r="A1657">
            <v>12103019</v>
          </cell>
          <cell r="C1657">
            <v>3727</v>
          </cell>
          <cell r="D1657">
            <v>1857</v>
          </cell>
          <cell r="E1657">
            <v>2265</v>
          </cell>
          <cell r="F1657">
            <v>223</v>
          </cell>
        </row>
        <row r="1658">
          <cell r="A1658">
            <v>12122001</v>
          </cell>
          <cell r="C1658">
            <v>1097</v>
          </cell>
          <cell r="D1658">
            <v>503</v>
          </cell>
          <cell r="E1658">
            <v>664</v>
          </cell>
          <cell r="F1658">
            <v>49</v>
          </cell>
        </row>
        <row r="1659">
          <cell r="A1659">
            <v>12124001</v>
          </cell>
          <cell r="C1659">
            <v>424</v>
          </cell>
          <cell r="D1659">
            <v>158</v>
          </cell>
          <cell r="E1659">
            <v>181</v>
          </cell>
          <cell r="F1659">
            <v>30</v>
          </cell>
        </row>
        <row r="1660">
          <cell r="A1660">
            <v>12125103</v>
          </cell>
          <cell r="C1660">
            <v>580</v>
          </cell>
          <cell r="D1660">
            <v>265</v>
          </cell>
          <cell r="E1660">
            <v>313</v>
          </cell>
          <cell r="F1660">
            <v>42</v>
          </cell>
        </row>
        <row r="1661">
          <cell r="A1661">
            <v>12125109</v>
          </cell>
          <cell r="C1661">
            <v>40</v>
          </cell>
          <cell r="D1661">
            <v>1</v>
          </cell>
          <cell r="E1661">
            <v>6</v>
          </cell>
          <cell r="F1661">
            <v>0</v>
          </cell>
        </row>
        <row r="1662">
          <cell r="A1662">
            <v>12125201</v>
          </cell>
          <cell r="C1662">
            <v>1280</v>
          </cell>
          <cell r="D1662">
            <v>595</v>
          </cell>
          <cell r="E1662">
            <v>589</v>
          </cell>
          <cell r="F1662">
            <v>127</v>
          </cell>
        </row>
        <row r="1663">
          <cell r="A1663">
            <v>12101060</v>
          </cell>
          <cell r="C1663">
            <v>543</v>
          </cell>
          <cell r="D1663">
            <v>220</v>
          </cell>
          <cell r="E1663">
            <v>192</v>
          </cell>
          <cell r="F1663">
            <v>54</v>
          </cell>
        </row>
        <row r="1664">
          <cell r="A1664">
            <v>12102000</v>
          </cell>
          <cell r="C1664">
            <v>1746</v>
          </cell>
          <cell r="D1664">
            <v>254</v>
          </cell>
          <cell r="E1664">
            <v>365</v>
          </cell>
          <cell r="F1664">
            <v>16</v>
          </cell>
        </row>
        <row r="1665">
          <cell r="A1665">
            <v>12102030</v>
          </cell>
          <cell r="C1665">
            <v>574</v>
          </cell>
          <cell r="D1665">
            <v>207</v>
          </cell>
          <cell r="E1665">
            <v>270</v>
          </cell>
          <cell r="F1665">
            <v>26</v>
          </cell>
        </row>
        <row r="1666">
          <cell r="A1666">
            <v>12102409</v>
          </cell>
          <cell r="C1666">
            <v>451</v>
          </cell>
          <cell r="D1666">
            <v>197</v>
          </cell>
          <cell r="E1666">
            <v>225</v>
          </cell>
          <cell r="F1666">
            <v>31</v>
          </cell>
        </row>
        <row r="1667">
          <cell r="A1667">
            <v>12102443</v>
          </cell>
          <cell r="C1667">
            <v>475</v>
          </cell>
          <cell r="D1667">
            <v>117</v>
          </cell>
          <cell r="E1667">
            <v>182</v>
          </cell>
          <cell r="F1667">
            <v>19</v>
          </cell>
        </row>
        <row r="1668">
          <cell r="A1668">
            <v>12106010</v>
          </cell>
          <cell r="C1668">
            <v>603</v>
          </cell>
          <cell r="D1668">
            <v>185</v>
          </cell>
          <cell r="E1668">
            <v>325</v>
          </cell>
          <cell r="F1668">
            <v>29</v>
          </cell>
        </row>
        <row r="1669">
          <cell r="A1669">
            <v>12127001</v>
          </cell>
          <cell r="C1669">
            <v>1255</v>
          </cell>
          <cell r="D1669">
            <v>510</v>
          </cell>
          <cell r="E1669">
            <v>530</v>
          </cell>
          <cell r="F1669">
            <v>97</v>
          </cell>
        </row>
        <row r="1670">
          <cell r="A1670">
            <v>12130040</v>
          </cell>
          <cell r="C1670">
            <v>401</v>
          </cell>
          <cell r="D1670">
            <v>184</v>
          </cell>
          <cell r="E1670">
            <v>179</v>
          </cell>
          <cell r="F1670">
            <v>29</v>
          </cell>
        </row>
        <row r="1671">
          <cell r="A1671">
            <v>12138000</v>
          </cell>
          <cell r="C1671">
            <v>670</v>
          </cell>
          <cell r="D1671">
            <v>238</v>
          </cell>
          <cell r="E1671">
            <v>313</v>
          </cell>
          <cell r="F1671">
            <v>38</v>
          </cell>
        </row>
        <row r="1672">
          <cell r="A1672">
            <v>12138021</v>
          </cell>
          <cell r="C1672">
            <v>649</v>
          </cell>
          <cell r="D1672">
            <v>210</v>
          </cell>
          <cell r="E1672">
            <v>247</v>
          </cell>
          <cell r="F1672">
            <v>48</v>
          </cell>
        </row>
        <row r="1673">
          <cell r="A1673">
            <v>12101007</v>
          </cell>
          <cell r="C1673">
            <v>175</v>
          </cell>
          <cell r="D1673">
            <v>2</v>
          </cell>
          <cell r="E1673">
            <v>74</v>
          </cell>
          <cell r="F1673">
            <v>0</v>
          </cell>
        </row>
        <row r="1674">
          <cell r="A1674">
            <v>12102074</v>
          </cell>
          <cell r="C1674">
            <v>375</v>
          </cell>
          <cell r="D1674">
            <v>134</v>
          </cell>
          <cell r="E1674">
            <v>194</v>
          </cell>
          <cell r="F1674">
            <v>10</v>
          </cell>
        </row>
        <row r="1675">
          <cell r="A1675">
            <v>12103081</v>
          </cell>
          <cell r="C1675">
            <v>498</v>
          </cell>
          <cell r="D1675">
            <v>123</v>
          </cell>
          <cell r="E1675">
            <v>252</v>
          </cell>
          <cell r="F1675">
            <v>10</v>
          </cell>
        </row>
        <row r="1676">
          <cell r="A1676">
            <v>12121206</v>
          </cell>
          <cell r="C1676">
            <v>253</v>
          </cell>
          <cell r="D1676">
            <v>96</v>
          </cell>
          <cell r="E1676">
            <v>139</v>
          </cell>
          <cell r="F1676">
            <v>12</v>
          </cell>
        </row>
        <row r="1677">
          <cell r="A1677">
            <v>12122009</v>
          </cell>
          <cell r="C1677">
            <v>323</v>
          </cell>
          <cell r="D1677">
            <v>127</v>
          </cell>
          <cell r="E1677">
            <v>153</v>
          </cell>
          <cell r="F1677">
            <v>16</v>
          </cell>
        </row>
        <row r="1678">
          <cell r="A1678">
            <v>12122017</v>
          </cell>
          <cell r="C1678">
            <v>788</v>
          </cell>
          <cell r="D1678">
            <v>414</v>
          </cell>
          <cell r="E1678">
            <v>502</v>
          </cell>
          <cell r="F1678">
            <v>47</v>
          </cell>
        </row>
        <row r="1679">
          <cell r="A1679">
            <v>12123105</v>
          </cell>
          <cell r="C1679">
            <v>593</v>
          </cell>
          <cell r="D1679">
            <v>256</v>
          </cell>
          <cell r="E1679">
            <v>225</v>
          </cell>
          <cell r="F1679">
            <v>66</v>
          </cell>
        </row>
        <row r="1680">
          <cell r="A1680">
            <v>12127002</v>
          </cell>
          <cell r="C1680">
            <v>549</v>
          </cell>
          <cell r="D1680">
            <v>211</v>
          </cell>
          <cell r="E1680">
            <v>276</v>
          </cell>
          <cell r="F1680">
            <v>28</v>
          </cell>
        </row>
        <row r="1681">
          <cell r="A1681">
            <v>12130056</v>
          </cell>
          <cell r="C1681">
            <v>1309</v>
          </cell>
          <cell r="D1681">
            <v>567</v>
          </cell>
          <cell r="E1681">
            <v>600</v>
          </cell>
          <cell r="F1681">
            <v>66</v>
          </cell>
        </row>
        <row r="1682">
          <cell r="A1682">
            <v>12102296</v>
          </cell>
          <cell r="C1682">
            <v>253</v>
          </cell>
          <cell r="D1682">
            <v>103</v>
          </cell>
          <cell r="E1682">
            <v>126</v>
          </cell>
          <cell r="F1682">
            <v>6</v>
          </cell>
        </row>
        <row r="1683">
          <cell r="A1683">
            <v>12102316</v>
          </cell>
          <cell r="C1683">
            <v>285</v>
          </cell>
          <cell r="D1683">
            <v>101</v>
          </cell>
          <cell r="E1683">
            <v>136</v>
          </cell>
          <cell r="F1683">
            <v>21</v>
          </cell>
        </row>
        <row r="1684">
          <cell r="A1684">
            <v>12381011</v>
          </cell>
          <cell r="C1684">
            <v>248</v>
          </cell>
          <cell r="D1684">
            <v>2</v>
          </cell>
          <cell r="E1684">
            <v>91</v>
          </cell>
          <cell r="F1684">
            <v>1</v>
          </cell>
        </row>
        <row r="1685">
          <cell r="A1685">
            <v>12401019</v>
          </cell>
          <cell r="C1685">
            <v>879</v>
          </cell>
          <cell r="D1685">
            <v>395</v>
          </cell>
          <cell r="E1685">
            <v>543</v>
          </cell>
          <cell r="F1685">
            <v>36</v>
          </cell>
        </row>
        <row r="1686">
          <cell r="A1686">
            <v>12401203</v>
          </cell>
          <cell r="C1686">
            <v>304</v>
          </cell>
          <cell r="D1686">
            <v>162</v>
          </cell>
          <cell r="E1686">
            <v>163</v>
          </cell>
          <cell r="F1686">
            <v>25</v>
          </cell>
        </row>
        <row r="1687">
          <cell r="A1687">
            <v>12401047</v>
          </cell>
          <cell r="C1687">
            <v>397</v>
          </cell>
          <cell r="D1687">
            <v>198</v>
          </cell>
          <cell r="E1687">
            <v>226</v>
          </cell>
          <cell r="F1687">
            <v>25</v>
          </cell>
        </row>
        <row r="1688">
          <cell r="A1688">
            <v>12401061</v>
          </cell>
          <cell r="C1688">
            <v>2078</v>
          </cell>
          <cell r="D1688">
            <v>959</v>
          </cell>
          <cell r="E1688">
            <v>979</v>
          </cell>
          <cell r="F1688">
            <v>148</v>
          </cell>
        </row>
        <row r="1689">
          <cell r="A1689">
            <v>12401618</v>
          </cell>
          <cell r="C1689">
            <v>786</v>
          </cell>
          <cell r="D1689">
            <v>333</v>
          </cell>
          <cell r="E1689">
            <v>366</v>
          </cell>
          <cell r="F1689">
            <v>52</v>
          </cell>
        </row>
        <row r="1690">
          <cell r="A1690">
            <v>12401820</v>
          </cell>
          <cell r="C1690">
            <v>9</v>
          </cell>
          <cell r="D1690">
            <v>8</v>
          </cell>
          <cell r="E1690">
            <v>8</v>
          </cell>
          <cell r="F1690">
            <v>0</v>
          </cell>
        </row>
        <row r="1691">
          <cell r="A1691">
            <v>12402024</v>
          </cell>
          <cell r="C1691">
            <v>355</v>
          </cell>
          <cell r="D1691">
            <v>151</v>
          </cell>
          <cell r="E1691">
            <v>210</v>
          </cell>
          <cell r="F1691">
            <v>19</v>
          </cell>
        </row>
        <row r="1692">
          <cell r="A1692">
            <v>12402036</v>
          </cell>
          <cell r="C1692">
            <v>834</v>
          </cell>
          <cell r="D1692">
            <v>424</v>
          </cell>
          <cell r="E1692">
            <v>457</v>
          </cell>
          <cell r="F1692">
            <v>72</v>
          </cell>
        </row>
        <row r="1693">
          <cell r="A1693">
            <v>12402038</v>
          </cell>
          <cell r="C1693">
            <v>632</v>
          </cell>
          <cell r="D1693">
            <v>278</v>
          </cell>
          <cell r="E1693">
            <v>354</v>
          </cell>
          <cell r="F1693">
            <v>19</v>
          </cell>
        </row>
        <row r="1694">
          <cell r="A1694">
            <v>12402066</v>
          </cell>
          <cell r="C1694">
            <v>1219</v>
          </cell>
          <cell r="D1694">
            <v>594</v>
          </cell>
          <cell r="E1694">
            <v>710</v>
          </cell>
          <cell r="F1694">
            <v>57</v>
          </cell>
        </row>
        <row r="1695">
          <cell r="A1695">
            <v>12411015</v>
          </cell>
          <cell r="C1695">
            <v>2500</v>
          </cell>
          <cell r="D1695">
            <v>1321</v>
          </cell>
          <cell r="E1695">
            <v>1465</v>
          </cell>
          <cell r="F1695">
            <v>273</v>
          </cell>
        </row>
        <row r="1696">
          <cell r="A1696">
            <v>12411031</v>
          </cell>
          <cell r="C1696">
            <v>1989</v>
          </cell>
          <cell r="D1696">
            <v>889</v>
          </cell>
          <cell r="E1696">
            <v>913</v>
          </cell>
          <cell r="F1696">
            <v>133</v>
          </cell>
        </row>
        <row r="1697">
          <cell r="A1697">
            <v>12413002</v>
          </cell>
          <cell r="C1697">
            <v>378</v>
          </cell>
          <cell r="D1697">
            <v>169</v>
          </cell>
          <cell r="E1697">
            <v>183</v>
          </cell>
          <cell r="F1697">
            <v>24</v>
          </cell>
        </row>
        <row r="1698">
          <cell r="A1698">
            <v>12401053</v>
          </cell>
          <cell r="C1698">
            <v>1512</v>
          </cell>
          <cell r="D1698">
            <v>692</v>
          </cell>
          <cell r="E1698">
            <v>428</v>
          </cell>
          <cell r="F1698">
            <v>200</v>
          </cell>
        </row>
        <row r="1699">
          <cell r="A1699">
            <v>12401650</v>
          </cell>
          <cell r="C1699">
            <v>600</v>
          </cell>
          <cell r="D1699">
            <v>224</v>
          </cell>
          <cell r="E1699">
            <v>194</v>
          </cell>
          <cell r="F1699">
            <v>71</v>
          </cell>
        </row>
        <row r="1700">
          <cell r="A1700">
            <v>12402015</v>
          </cell>
          <cell r="C1700">
            <v>561</v>
          </cell>
          <cell r="D1700">
            <v>270</v>
          </cell>
          <cell r="E1700">
            <v>368</v>
          </cell>
          <cell r="F1700">
            <v>12</v>
          </cell>
        </row>
        <row r="1701">
          <cell r="A1701">
            <v>12402017</v>
          </cell>
          <cell r="C1701">
            <v>397</v>
          </cell>
          <cell r="D1701">
            <v>168</v>
          </cell>
          <cell r="E1701">
            <v>219</v>
          </cell>
          <cell r="F1701">
            <v>20</v>
          </cell>
        </row>
        <row r="1702">
          <cell r="A1702">
            <v>12402023</v>
          </cell>
          <cell r="C1702">
            <v>398</v>
          </cell>
          <cell r="D1702">
            <v>151</v>
          </cell>
          <cell r="E1702">
            <v>195</v>
          </cell>
          <cell r="F1702">
            <v>29</v>
          </cell>
        </row>
        <row r="1703">
          <cell r="A1703">
            <v>12402168</v>
          </cell>
          <cell r="C1703">
            <v>1326</v>
          </cell>
          <cell r="D1703">
            <v>576</v>
          </cell>
          <cell r="E1703">
            <v>574</v>
          </cell>
          <cell r="F1703">
            <v>84</v>
          </cell>
        </row>
        <row r="1704">
          <cell r="A1704">
            <v>12402187</v>
          </cell>
          <cell r="C1704">
            <v>840</v>
          </cell>
          <cell r="D1704">
            <v>461</v>
          </cell>
          <cell r="E1704">
            <v>536</v>
          </cell>
          <cell r="F1704">
            <v>33</v>
          </cell>
        </row>
        <row r="1705">
          <cell r="A1705">
            <v>12403039</v>
          </cell>
          <cell r="C1705">
            <v>671</v>
          </cell>
          <cell r="D1705">
            <v>302</v>
          </cell>
          <cell r="E1705">
            <v>303</v>
          </cell>
          <cell r="F1705">
            <v>74</v>
          </cell>
        </row>
        <row r="1706">
          <cell r="A1706">
            <v>12404503</v>
          </cell>
          <cell r="C1706">
            <v>585</v>
          </cell>
          <cell r="D1706">
            <v>230</v>
          </cell>
          <cell r="E1706">
            <v>222</v>
          </cell>
          <cell r="F1706">
            <v>57</v>
          </cell>
        </row>
        <row r="1707">
          <cell r="A1707">
            <v>12405401</v>
          </cell>
          <cell r="C1707">
            <v>519</v>
          </cell>
          <cell r="D1707">
            <v>221</v>
          </cell>
          <cell r="E1707">
            <v>258</v>
          </cell>
          <cell r="F1707">
            <v>26</v>
          </cell>
        </row>
        <row r="1708">
          <cell r="A1708">
            <v>12401001</v>
          </cell>
          <cell r="C1708">
            <v>653</v>
          </cell>
          <cell r="D1708">
            <v>269</v>
          </cell>
          <cell r="E1708">
            <v>354</v>
          </cell>
          <cell r="F1708">
            <v>28</v>
          </cell>
        </row>
        <row r="1709">
          <cell r="A1709">
            <v>12401020</v>
          </cell>
          <cell r="C1709">
            <v>720</v>
          </cell>
          <cell r="D1709">
            <v>306</v>
          </cell>
          <cell r="E1709">
            <v>367</v>
          </cell>
          <cell r="F1709">
            <v>46</v>
          </cell>
        </row>
        <row r="1710">
          <cell r="A1710">
            <v>12401071</v>
          </cell>
          <cell r="C1710">
            <v>618</v>
          </cell>
          <cell r="D1710">
            <v>271</v>
          </cell>
          <cell r="E1710">
            <v>332</v>
          </cell>
          <cell r="F1710">
            <v>49</v>
          </cell>
        </row>
        <row r="1711">
          <cell r="A1711">
            <v>12401620</v>
          </cell>
          <cell r="C1711">
            <v>455</v>
          </cell>
          <cell r="D1711">
            <v>210</v>
          </cell>
          <cell r="E1711">
            <v>212</v>
          </cell>
          <cell r="F1711">
            <v>36</v>
          </cell>
        </row>
        <row r="1712">
          <cell r="A1712">
            <v>12401621</v>
          </cell>
          <cell r="C1712">
            <v>1477</v>
          </cell>
          <cell r="D1712">
            <v>536</v>
          </cell>
          <cell r="E1712">
            <v>597</v>
          </cell>
          <cell r="F1712">
            <v>107</v>
          </cell>
        </row>
        <row r="1713">
          <cell r="A1713">
            <v>12401627</v>
          </cell>
          <cell r="C1713">
            <v>230</v>
          </cell>
          <cell r="D1713">
            <v>92</v>
          </cell>
          <cell r="E1713">
            <v>95</v>
          </cell>
          <cell r="F1713">
            <v>16</v>
          </cell>
        </row>
        <row r="1714">
          <cell r="A1714">
            <v>12401661</v>
          </cell>
          <cell r="C1714">
            <v>139</v>
          </cell>
          <cell r="D1714">
            <v>34</v>
          </cell>
          <cell r="E1714">
            <v>36</v>
          </cell>
          <cell r="F1714">
            <v>6</v>
          </cell>
        </row>
        <row r="1715">
          <cell r="A1715">
            <v>12402008</v>
          </cell>
          <cell r="C1715">
            <v>461</v>
          </cell>
          <cell r="D1715">
            <v>206</v>
          </cell>
          <cell r="E1715">
            <v>286</v>
          </cell>
          <cell r="F1715">
            <v>19</v>
          </cell>
        </row>
        <row r="1716">
          <cell r="A1716">
            <v>12402020</v>
          </cell>
          <cell r="C1716">
            <v>877</v>
          </cell>
          <cell r="D1716">
            <v>494</v>
          </cell>
          <cell r="E1716">
            <v>544</v>
          </cell>
          <cell r="F1716">
            <v>33</v>
          </cell>
        </row>
        <row r="1717">
          <cell r="A1717">
            <v>12402063</v>
          </cell>
          <cell r="C1717">
            <v>234</v>
          </cell>
          <cell r="D1717">
            <v>96</v>
          </cell>
          <cell r="E1717">
            <v>135</v>
          </cell>
          <cell r="F1717">
            <v>12</v>
          </cell>
        </row>
        <row r="1718">
          <cell r="A1718">
            <v>12403003</v>
          </cell>
          <cell r="C1718">
            <v>42</v>
          </cell>
          <cell r="D1718">
            <v>0</v>
          </cell>
          <cell r="E1718">
            <v>18</v>
          </cell>
          <cell r="F1718">
            <v>0</v>
          </cell>
        </row>
        <row r="1719">
          <cell r="A1719">
            <v>12403009</v>
          </cell>
          <cell r="C1719">
            <v>859</v>
          </cell>
          <cell r="D1719">
            <v>458</v>
          </cell>
          <cell r="E1719">
            <v>549</v>
          </cell>
          <cell r="F1719">
            <v>36</v>
          </cell>
        </row>
        <row r="1720">
          <cell r="A1720">
            <v>12404101</v>
          </cell>
          <cell r="C1720">
            <v>576</v>
          </cell>
          <cell r="D1720">
            <v>235</v>
          </cell>
          <cell r="E1720">
            <v>301</v>
          </cell>
          <cell r="F1720">
            <v>27</v>
          </cell>
        </row>
        <row r="1721">
          <cell r="A1721">
            <v>12409055</v>
          </cell>
          <cell r="C1721">
            <v>1104</v>
          </cell>
          <cell r="D1721">
            <v>528</v>
          </cell>
          <cell r="E1721">
            <v>662</v>
          </cell>
          <cell r="F1721">
            <v>64</v>
          </cell>
        </row>
        <row r="1722">
          <cell r="A1722">
            <v>12409056</v>
          </cell>
          <cell r="C1722">
            <v>653</v>
          </cell>
          <cell r="D1722">
            <v>305</v>
          </cell>
          <cell r="E1722">
            <v>357</v>
          </cell>
          <cell r="F1722">
            <v>52</v>
          </cell>
        </row>
        <row r="1723">
          <cell r="A1723">
            <v>12411006</v>
          </cell>
          <cell r="C1723">
            <v>703</v>
          </cell>
          <cell r="D1723">
            <v>306</v>
          </cell>
          <cell r="E1723">
            <v>353</v>
          </cell>
          <cell r="F1723">
            <v>51</v>
          </cell>
        </row>
        <row r="1724">
          <cell r="A1724">
            <v>12412002</v>
          </cell>
          <cell r="C1724">
            <v>1233</v>
          </cell>
          <cell r="D1724">
            <v>550</v>
          </cell>
          <cell r="E1724">
            <v>682</v>
          </cell>
          <cell r="F1724">
            <v>71</v>
          </cell>
        </row>
        <row r="1725">
          <cell r="A1725">
            <v>12422037</v>
          </cell>
          <cell r="C1725">
            <v>873</v>
          </cell>
          <cell r="D1725">
            <v>399</v>
          </cell>
          <cell r="E1725">
            <v>580</v>
          </cell>
          <cell r="F1725">
            <v>36</v>
          </cell>
        </row>
        <row r="1726">
          <cell r="A1726">
            <v>12424117</v>
          </cell>
          <cell r="C1726">
            <v>861</v>
          </cell>
          <cell r="D1726">
            <v>381</v>
          </cell>
          <cell r="E1726">
            <v>469</v>
          </cell>
          <cell r="F1726">
            <v>31</v>
          </cell>
        </row>
        <row r="1727">
          <cell r="A1727">
            <v>12427189</v>
          </cell>
          <cell r="C1727">
            <v>766</v>
          </cell>
          <cell r="D1727">
            <v>228</v>
          </cell>
          <cell r="E1727">
            <v>274</v>
          </cell>
          <cell r="F1727">
            <v>68</v>
          </cell>
        </row>
        <row r="1728">
          <cell r="A1728">
            <v>12432170</v>
          </cell>
          <cell r="C1728">
            <v>356</v>
          </cell>
          <cell r="D1728">
            <v>177</v>
          </cell>
          <cell r="E1728">
            <v>206</v>
          </cell>
          <cell r="F1728">
            <v>25</v>
          </cell>
        </row>
        <row r="1729">
          <cell r="A1729">
            <v>12450016</v>
          </cell>
          <cell r="C1729">
            <v>7</v>
          </cell>
          <cell r="D1729">
            <v>2</v>
          </cell>
          <cell r="E1729">
            <v>5</v>
          </cell>
          <cell r="F1729">
            <v>0</v>
          </cell>
        </row>
        <row r="1730">
          <cell r="A1730">
            <v>12451001</v>
          </cell>
          <cell r="C1730">
            <v>871</v>
          </cell>
          <cell r="D1730">
            <v>403</v>
          </cell>
          <cell r="E1730">
            <v>430</v>
          </cell>
          <cell r="F1730">
            <v>64</v>
          </cell>
        </row>
        <row r="1731">
          <cell r="A1731">
            <v>12451007</v>
          </cell>
          <cell r="C1731">
            <v>1017</v>
          </cell>
          <cell r="D1731">
            <v>442</v>
          </cell>
          <cell r="E1731">
            <v>502</v>
          </cell>
          <cell r="F1731">
            <v>65</v>
          </cell>
        </row>
        <row r="1732">
          <cell r="A1732">
            <v>12451017</v>
          </cell>
          <cell r="C1732">
            <v>1022</v>
          </cell>
          <cell r="D1732">
            <v>427</v>
          </cell>
          <cell r="E1732">
            <v>510</v>
          </cell>
          <cell r="F1732">
            <v>60</v>
          </cell>
        </row>
        <row r="1733">
          <cell r="A1733">
            <v>12451018</v>
          </cell>
          <cell r="C1733">
            <v>752</v>
          </cell>
          <cell r="D1733">
            <v>295</v>
          </cell>
          <cell r="E1733">
            <v>322</v>
          </cell>
          <cell r="F1733">
            <v>60</v>
          </cell>
        </row>
        <row r="1734">
          <cell r="A1734">
            <v>12402034</v>
          </cell>
          <cell r="C1734">
            <v>501</v>
          </cell>
          <cell r="D1734">
            <v>187</v>
          </cell>
          <cell r="E1734">
            <v>257</v>
          </cell>
          <cell r="F1734">
            <v>20</v>
          </cell>
        </row>
        <row r="1735">
          <cell r="A1735">
            <v>12402179</v>
          </cell>
          <cell r="C1735">
            <v>1197</v>
          </cell>
          <cell r="D1735">
            <v>631</v>
          </cell>
          <cell r="E1735">
            <v>796</v>
          </cell>
          <cell r="F1735">
            <v>39</v>
          </cell>
        </row>
        <row r="1736">
          <cell r="A1736">
            <v>12404102</v>
          </cell>
          <cell r="C1736">
            <v>193</v>
          </cell>
          <cell r="D1736">
            <v>100</v>
          </cell>
          <cell r="E1736">
            <v>109</v>
          </cell>
          <cell r="F1736">
            <v>15</v>
          </cell>
        </row>
        <row r="1737">
          <cell r="A1737">
            <v>12411016</v>
          </cell>
          <cell r="C1737">
            <v>759</v>
          </cell>
          <cell r="D1737">
            <v>397</v>
          </cell>
          <cell r="E1737">
            <v>476</v>
          </cell>
          <cell r="F1737">
            <v>44</v>
          </cell>
        </row>
        <row r="1738">
          <cell r="A1738">
            <v>12411027</v>
          </cell>
          <cell r="C1738">
            <v>1410</v>
          </cell>
          <cell r="D1738">
            <v>719</v>
          </cell>
          <cell r="E1738">
            <v>734</v>
          </cell>
          <cell r="F1738">
            <v>110</v>
          </cell>
        </row>
        <row r="1739">
          <cell r="A1739">
            <v>12421055</v>
          </cell>
          <cell r="C1739">
            <v>280</v>
          </cell>
          <cell r="D1739">
            <v>0</v>
          </cell>
          <cell r="E1739">
            <v>0</v>
          </cell>
          <cell r="F1739">
            <v>0</v>
          </cell>
        </row>
        <row r="1740">
          <cell r="A1740">
            <v>12430010</v>
          </cell>
          <cell r="C1740">
            <v>512</v>
          </cell>
          <cell r="D1740">
            <v>231</v>
          </cell>
          <cell r="E1740">
            <v>260</v>
          </cell>
          <cell r="F1740">
            <v>52</v>
          </cell>
        </row>
        <row r="1741">
          <cell r="A1741">
            <v>12430051</v>
          </cell>
          <cell r="C1741">
            <v>1027</v>
          </cell>
          <cell r="D1741">
            <v>526</v>
          </cell>
          <cell r="E1741">
            <v>561</v>
          </cell>
          <cell r="F1741">
            <v>90</v>
          </cell>
        </row>
        <row r="1742">
          <cell r="A1742">
            <v>12430053</v>
          </cell>
          <cell r="C1742">
            <v>2013</v>
          </cell>
          <cell r="D1742">
            <v>1119</v>
          </cell>
          <cell r="E1742">
            <v>1148</v>
          </cell>
          <cell r="F1742">
            <v>165</v>
          </cell>
        </row>
        <row r="1743">
          <cell r="A1743">
            <v>12433002</v>
          </cell>
          <cell r="C1743">
            <v>224</v>
          </cell>
          <cell r="D1743">
            <v>67</v>
          </cell>
          <cell r="E1743">
            <v>124</v>
          </cell>
          <cell r="F1743">
            <v>5</v>
          </cell>
        </row>
        <row r="1744">
          <cell r="A1744">
            <v>12433006</v>
          </cell>
          <cell r="C1744">
            <v>783</v>
          </cell>
          <cell r="D1744">
            <v>316</v>
          </cell>
          <cell r="E1744">
            <v>334</v>
          </cell>
          <cell r="F1744">
            <v>51</v>
          </cell>
        </row>
        <row r="1745">
          <cell r="A1745">
            <v>12461224</v>
          </cell>
          <cell r="C1745">
            <v>1148</v>
          </cell>
          <cell r="D1745">
            <v>500</v>
          </cell>
          <cell r="E1745">
            <v>562</v>
          </cell>
          <cell r="F1745">
            <v>125</v>
          </cell>
        </row>
        <row r="1746">
          <cell r="A1746">
            <v>12401021</v>
          </cell>
          <cell r="C1746">
            <v>194</v>
          </cell>
          <cell r="D1746">
            <v>70</v>
          </cell>
          <cell r="E1746">
            <v>103</v>
          </cell>
          <cell r="F1746">
            <v>7</v>
          </cell>
        </row>
        <row r="1747">
          <cell r="A1747">
            <v>12401055</v>
          </cell>
          <cell r="C1747">
            <v>292</v>
          </cell>
          <cell r="D1747">
            <v>110</v>
          </cell>
          <cell r="E1747">
            <v>155</v>
          </cell>
          <cell r="F1747">
            <v>13</v>
          </cell>
        </row>
        <row r="1748">
          <cell r="A1748">
            <v>12405501</v>
          </cell>
          <cell r="C1748">
            <v>232</v>
          </cell>
          <cell r="D1748">
            <v>72</v>
          </cell>
          <cell r="E1748">
            <v>102</v>
          </cell>
          <cell r="F1748">
            <v>8</v>
          </cell>
        </row>
        <row r="1749">
          <cell r="A1749">
            <v>12409019</v>
          </cell>
          <cell r="C1749">
            <v>396</v>
          </cell>
          <cell r="D1749">
            <v>141</v>
          </cell>
          <cell r="E1749">
            <v>164</v>
          </cell>
          <cell r="F1749">
            <v>25</v>
          </cell>
        </row>
        <row r="1750">
          <cell r="A1750">
            <v>12409058</v>
          </cell>
          <cell r="C1750">
            <v>214</v>
          </cell>
          <cell r="D1750">
            <v>129</v>
          </cell>
          <cell r="E1750">
            <v>150</v>
          </cell>
          <cell r="F1750">
            <v>9</v>
          </cell>
        </row>
        <row r="1751">
          <cell r="A1751">
            <v>12409133</v>
          </cell>
          <cell r="C1751">
            <v>317</v>
          </cell>
          <cell r="D1751">
            <v>115</v>
          </cell>
          <cell r="E1751">
            <v>143</v>
          </cell>
          <cell r="F1751">
            <v>23</v>
          </cell>
        </row>
        <row r="1752">
          <cell r="A1752">
            <v>12409136</v>
          </cell>
          <cell r="C1752">
            <v>345</v>
          </cell>
          <cell r="D1752">
            <v>149</v>
          </cell>
          <cell r="E1752">
            <v>211</v>
          </cell>
          <cell r="F1752">
            <v>13</v>
          </cell>
        </row>
        <row r="1753">
          <cell r="A1753">
            <v>12409200</v>
          </cell>
          <cell r="C1753">
            <v>627</v>
          </cell>
          <cell r="D1753">
            <v>283</v>
          </cell>
          <cell r="E1753">
            <v>308</v>
          </cell>
          <cell r="F1753">
            <v>56</v>
          </cell>
        </row>
        <row r="1754">
          <cell r="A1754">
            <v>12430202</v>
          </cell>
          <cell r="C1754">
            <v>172</v>
          </cell>
          <cell r="D1754">
            <v>77</v>
          </cell>
          <cell r="E1754">
            <v>99</v>
          </cell>
          <cell r="F1754">
            <v>7</v>
          </cell>
        </row>
        <row r="1755">
          <cell r="A1755">
            <v>12451006</v>
          </cell>
          <cell r="C1755">
            <v>227</v>
          </cell>
          <cell r="D1755">
            <v>98</v>
          </cell>
          <cell r="E1755">
            <v>140</v>
          </cell>
          <cell r="F1755">
            <v>6</v>
          </cell>
        </row>
        <row r="1756">
          <cell r="A1756">
            <v>12451023</v>
          </cell>
          <cell r="C1756">
            <v>407</v>
          </cell>
          <cell r="D1756">
            <v>142</v>
          </cell>
          <cell r="E1756">
            <v>165</v>
          </cell>
          <cell r="F1756">
            <v>35</v>
          </cell>
        </row>
        <row r="1757">
          <cell r="A1757">
            <v>12454141</v>
          </cell>
          <cell r="C1757">
            <v>507</v>
          </cell>
          <cell r="D1757">
            <v>193</v>
          </cell>
          <cell r="E1757">
            <v>280</v>
          </cell>
          <cell r="F1757">
            <v>20</v>
          </cell>
        </row>
        <row r="1758">
          <cell r="A1758">
            <v>12460206</v>
          </cell>
          <cell r="C1758">
            <v>567</v>
          </cell>
          <cell r="D1758">
            <v>197</v>
          </cell>
          <cell r="E1758">
            <v>263</v>
          </cell>
          <cell r="F1758">
            <v>37</v>
          </cell>
        </row>
        <row r="1759">
          <cell r="A1759">
            <v>12462712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</row>
        <row r="1760">
          <cell r="A1760">
            <v>12470235</v>
          </cell>
          <cell r="C1760">
            <v>261</v>
          </cell>
          <cell r="D1760">
            <v>88</v>
          </cell>
          <cell r="E1760">
            <v>96</v>
          </cell>
          <cell r="F1760">
            <v>22</v>
          </cell>
        </row>
        <row r="1761">
          <cell r="A1761">
            <v>12470236</v>
          </cell>
          <cell r="C1761">
            <v>137</v>
          </cell>
          <cell r="D1761">
            <v>1</v>
          </cell>
          <cell r="E1761">
            <v>36</v>
          </cell>
          <cell r="F1761">
            <v>0</v>
          </cell>
        </row>
        <row r="1762">
          <cell r="A1762">
            <v>12310013</v>
          </cell>
          <cell r="C1762">
            <v>605</v>
          </cell>
          <cell r="D1762">
            <v>251</v>
          </cell>
          <cell r="E1762">
            <v>272</v>
          </cell>
          <cell r="F1762">
            <v>46</v>
          </cell>
        </row>
        <row r="1763">
          <cell r="A1763">
            <v>12310062</v>
          </cell>
          <cell r="C1763">
            <v>1519</v>
          </cell>
          <cell r="D1763">
            <v>663</v>
          </cell>
          <cell r="E1763">
            <v>536</v>
          </cell>
          <cell r="F1763">
            <v>204</v>
          </cell>
        </row>
        <row r="1764">
          <cell r="A1764">
            <v>12310067</v>
          </cell>
          <cell r="C1764">
            <v>743</v>
          </cell>
          <cell r="D1764">
            <v>276</v>
          </cell>
          <cell r="E1764">
            <v>240</v>
          </cell>
          <cell r="F1764">
            <v>91</v>
          </cell>
        </row>
        <row r="1765">
          <cell r="A1765">
            <v>12314005</v>
          </cell>
          <cell r="C1765">
            <v>178</v>
          </cell>
          <cell r="D1765">
            <v>98</v>
          </cell>
          <cell r="E1765">
            <v>13</v>
          </cell>
          <cell r="F1765">
            <v>0</v>
          </cell>
        </row>
        <row r="1766">
          <cell r="A1766">
            <v>12314039</v>
          </cell>
          <cell r="C1766">
            <v>731</v>
          </cell>
          <cell r="D1766">
            <v>299</v>
          </cell>
          <cell r="E1766">
            <v>381</v>
          </cell>
          <cell r="F1766">
            <v>49</v>
          </cell>
        </row>
        <row r="1767">
          <cell r="A1767">
            <v>12317050</v>
          </cell>
          <cell r="C1767">
            <v>168</v>
          </cell>
          <cell r="D1767">
            <v>92</v>
          </cell>
          <cell r="E1767">
            <v>123</v>
          </cell>
          <cell r="F1767">
            <v>2</v>
          </cell>
        </row>
        <row r="1768">
          <cell r="A1768">
            <v>12317600</v>
          </cell>
          <cell r="C1768">
            <v>808</v>
          </cell>
          <cell r="D1768">
            <v>383</v>
          </cell>
          <cell r="E1768">
            <v>409</v>
          </cell>
          <cell r="F1768">
            <v>58</v>
          </cell>
        </row>
        <row r="1769">
          <cell r="A1769">
            <v>12321730</v>
          </cell>
          <cell r="C1769">
            <v>116</v>
          </cell>
          <cell r="D1769">
            <v>20</v>
          </cell>
          <cell r="E1769">
            <v>61</v>
          </cell>
          <cell r="F1769">
            <v>5</v>
          </cell>
        </row>
        <row r="1770">
          <cell r="A1770">
            <v>12370023</v>
          </cell>
          <cell r="C1770">
            <v>403</v>
          </cell>
          <cell r="D1770">
            <v>162</v>
          </cell>
          <cell r="E1770">
            <v>199</v>
          </cell>
          <cell r="F1770">
            <v>21</v>
          </cell>
        </row>
        <row r="1771">
          <cell r="A1771">
            <v>12371038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</row>
        <row r="1772">
          <cell r="A1772">
            <v>12375057</v>
          </cell>
          <cell r="C1772">
            <v>264</v>
          </cell>
          <cell r="D1772">
            <v>95</v>
          </cell>
          <cell r="E1772">
            <v>134</v>
          </cell>
          <cell r="F1772">
            <v>16</v>
          </cell>
        </row>
        <row r="1773">
          <cell r="A1773">
            <v>12394066</v>
          </cell>
          <cell r="C1773">
            <v>925</v>
          </cell>
          <cell r="D1773">
            <v>375</v>
          </cell>
          <cell r="E1773">
            <v>484</v>
          </cell>
          <cell r="F1773">
            <v>30</v>
          </cell>
        </row>
        <row r="1774">
          <cell r="A1774">
            <v>12394067</v>
          </cell>
          <cell r="C1774">
            <v>345</v>
          </cell>
          <cell r="D1774">
            <v>164</v>
          </cell>
          <cell r="E1774">
            <v>229</v>
          </cell>
          <cell r="F1774">
            <v>15</v>
          </cell>
        </row>
        <row r="1775">
          <cell r="A1775">
            <v>12394091</v>
          </cell>
          <cell r="C1775">
            <v>879</v>
          </cell>
          <cell r="D1775">
            <v>410</v>
          </cell>
          <cell r="E1775">
            <v>552</v>
          </cell>
          <cell r="F1775">
            <v>38</v>
          </cell>
        </row>
        <row r="1776">
          <cell r="A1776">
            <v>12394092</v>
          </cell>
          <cell r="C1776">
            <v>874</v>
          </cell>
          <cell r="D1776">
            <v>402</v>
          </cell>
          <cell r="E1776">
            <v>534</v>
          </cell>
          <cell r="F1776">
            <v>47</v>
          </cell>
        </row>
        <row r="1777">
          <cell r="A1777">
            <v>12394093</v>
          </cell>
          <cell r="C1777">
            <v>797</v>
          </cell>
          <cell r="D1777">
            <v>357</v>
          </cell>
          <cell r="E1777">
            <v>494</v>
          </cell>
          <cell r="F1777">
            <v>33</v>
          </cell>
        </row>
        <row r="1778">
          <cell r="A1778">
            <v>12394099</v>
          </cell>
          <cell r="C1778">
            <v>126</v>
          </cell>
          <cell r="D1778">
            <v>42</v>
          </cell>
          <cell r="E1778">
            <v>74</v>
          </cell>
          <cell r="F1778">
            <v>1</v>
          </cell>
        </row>
        <row r="1779">
          <cell r="A1779">
            <v>12394113</v>
          </cell>
          <cell r="C1779">
            <v>723</v>
          </cell>
          <cell r="D1779">
            <v>170</v>
          </cell>
          <cell r="E1779">
            <v>241</v>
          </cell>
          <cell r="F1779">
            <v>23</v>
          </cell>
        </row>
        <row r="1780">
          <cell r="A1780">
            <v>12394141</v>
          </cell>
          <cell r="C1780">
            <v>1635</v>
          </cell>
          <cell r="D1780">
            <v>678</v>
          </cell>
          <cell r="E1780">
            <v>790</v>
          </cell>
          <cell r="F1780">
            <v>100</v>
          </cell>
        </row>
        <row r="1781">
          <cell r="A1781">
            <v>12394194</v>
          </cell>
          <cell r="C1781">
            <v>527</v>
          </cell>
          <cell r="D1781">
            <v>224</v>
          </cell>
          <cell r="E1781">
            <v>325</v>
          </cell>
          <cell r="F1781">
            <v>26</v>
          </cell>
        </row>
        <row r="1782">
          <cell r="A1782">
            <v>12394195</v>
          </cell>
          <cell r="C1782">
            <v>919</v>
          </cell>
          <cell r="D1782">
            <v>379</v>
          </cell>
          <cell r="E1782">
            <v>498</v>
          </cell>
          <cell r="F1782">
            <v>50</v>
          </cell>
        </row>
        <row r="1783">
          <cell r="A1783">
            <v>12394309</v>
          </cell>
          <cell r="C1783">
            <v>523</v>
          </cell>
          <cell r="D1783">
            <v>264</v>
          </cell>
          <cell r="E1783">
            <v>303</v>
          </cell>
          <cell r="F1783">
            <v>41</v>
          </cell>
        </row>
        <row r="1784">
          <cell r="A1784">
            <v>12395065</v>
          </cell>
          <cell r="C1784">
            <v>449</v>
          </cell>
          <cell r="D1784">
            <v>187</v>
          </cell>
          <cell r="E1784">
            <v>220</v>
          </cell>
          <cell r="F1784">
            <v>17</v>
          </cell>
        </row>
        <row r="1785">
          <cell r="A1785">
            <v>12312911</v>
          </cell>
          <cell r="C1785">
            <v>324</v>
          </cell>
          <cell r="D1785">
            <v>168</v>
          </cell>
          <cell r="E1785">
            <v>190</v>
          </cell>
          <cell r="F1785">
            <v>40</v>
          </cell>
        </row>
        <row r="1786">
          <cell r="A1786">
            <v>12318190</v>
          </cell>
          <cell r="C1786">
            <v>1403</v>
          </cell>
          <cell r="D1786">
            <v>567</v>
          </cell>
          <cell r="E1786">
            <v>612</v>
          </cell>
          <cell r="F1786">
            <v>101</v>
          </cell>
        </row>
        <row r="1787">
          <cell r="A1787">
            <v>12319103</v>
          </cell>
          <cell r="C1787">
            <v>490</v>
          </cell>
          <cell r="D1787">
            <v>222</v>
          </cell>
          <cell r="E1787">
            <v>306</v>
          </cell>
          <cell r="F1787">
            <v>12</v>
          </cell>
        </row>
        <row r="1788">
          <cell r="A1788">
            <v>12319146</v>
          </cell>
          <cell r="C1788">
            <v>184</v>
          </cell>
          <cell r="D1788">
            <v>51</v>
          </cell>
          <cell r="E1788">
            <v>42</v>
          </cell>
          <cell r="F1788">
            <v>10</v>
          </cell>
        </row>
        <row r="1789">
          <cell r="A1789">
            <v>12319147</v>
          </cell>
          <cell r="C1789">
            <v>33</v>
          </cell>
          <cell r="D1789">
            <v>4</v>
          </cell>
          <cell r="E1789">
            <v>0</v>
          </cell>
          <cell r="F1789">
            <v>0</v>
          </cell>
        </row>
        <row r="1790">
          <cell r="A1790">
            <v>12323048</v>
          </cell>
          <cell r="C1790">
            <v>667</v>
          </cell>
          <cell r="D1790">
            <v>229</v>
          </cell>
          <cell r="E1790">
            <v>333</v>
          </cell>
          <cell r="F1790">
            <v>22</v>
          </cell>
        </row>
        <row r="1791">
          <cell r="A1791">
            <v>12323053</v>
          </cell>
          <cell r="C1791">
            <v>477</v>
          </cell>
          <cell r="D1791">
            <v>188</v>
          </cell>
          <cell r="E1791">
            <v>209</v>
          </cell>
          <cell r="F1791">
            <v>30</v>
          </cell>
        </row>
        <row r="1792">
          <cell r="A1792">
            <v>12323250</v>
          </cell>
          <cell r="C1792">
            <v>143</v>
          </cell>
          <cell r="D1792">
            <v>64</v>
          </cell>
          <cell r="E1792">
            <v>76</v>
          </cell>
          <cell r="F1792">
            <v>5</v>
          </cell>
        </row>
        <row r="1793">
          <cell r="A1793">
            <v>12324033</v>
          </cell>
          <cell r="C1793">
            <v>382</v>
          </cell>
          <cell r="D1793">
            <v>137</v>
          </cell>
          <cell r="E1793">
            <v>211</v>
          </cell>
          <cell r="F1793">
            <v>14</v>
          </cell>
        </row>
        <row r="1794">
          <cell r="A1794">
            <v>12325704</v>
          </cell>
          <cell r="C1794">
            <v>1632</v>
          </cell>
          <cell r="D1794">
            <v>766</v>
          </cell>
          <cell r="E1794">
            <v>862</v>
          </cell>
          <cell r="F1794">
            <v>99</v>
          </cell>
        </row>
        <row r="1795">
          <cell r="A1795">
            <v>12351018</v>
          </cell>
          <cell r="C1795">
            <v>462</v>
          </cell>
          <cell r="D1795">
            <v>195</v>
          </cell>
          <cell r="E1795">
            <v>257</v>
          </cell>
          <cell r="F1795">
            <v>21</v>
          </cell>
        </row>
        <row r="1796">
          <cell r="A1796">
            <v>12361002</v>
          </cell>
          <cell r="C1796">
            <v>483</v>
          </cell>
          <cell r="D1796">
            <v>167</v>
          </cell>
          <cell r="E1796">
            <v>33</v>
          </cell>
          <cell r="F1796">
            <v>0</v>
          </cell>
        </row>
        <row r="1797">
          <cell r="A1797">
            <v>12312902</v>
          </cell>
          <cell r="C1797">
            <v>143</v>
          </cell>
          <cell r="D1797">
            <v>43</v>
          </cell>
          <cell r="E1797">
            <v>41</v>
          </cell>
          <cell r="F1797">
            <v>0</v>
          </cell>
        </row>
        <row r="1798">
          <cell r="A1798">
            <v>12319111</v>
          </cell>
          <cell r="C1798">
            <v>351</v>
          </cell>
          <cell r="D1798">
            <v>135</v>
          </cell>
          <cell r="E1798">
            <v>168</v>
          </cell>
          <cell r="F1798">
            <v>24</v>
          </cell>
        </row>
        <row r="1799">
          <cell r="A1799">
            <v>12319112</v>
          </cell>
          <cell r="C1799">
            <v>2</v>
          </cell>
          <cell r="D1799">
            <v>0</v>
          </cell>
          <cell r="E1799">
            <v>1</v>
          </cell>
          <cell r="F1799">
            <v>0</v>
          </cell>
        </row>
        <row r="1800">
          <cell r="A1800">
            <v>12320040</v>
          </cell>
          <cell r="C1800">
            <v>607</v>
          </cell>
          <cell r="D1800">
            <v>265</v>
          </cell>
          <cell r="E1800">
            <v>261</v>
          </cell>
          <cell r="F1800">
            <v>68</v>
          </cell>
        </row>
        <row r="1801">
          <cell r="A1801">
            <v>12321400</v>
          </cell>
          <cell r="C1801">
            <v>146</v>
          </cell>
          <cell r="D1801">
            <v>26</v>
          </cell>
          <cell r="E1801">
            <v>36</v>
          </cell>
          <cell r="F1801">
            <v>13</v>
          </cell>
        </row>
        <row r="1802">
          <cell r="A1802">
            <v>12323047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</row>
        <row r="1803">
          <cell r="A1803">
            <v>12325008</v>
          </cell>
          <cell r="C1803">
            <v>716</v>
          </cell>
          <cell r="D1803">
            <v>280</v>
          </cell>
          <cell r="E1803">
            <v>183</v>
          </cell>
          <cell r="F1803">
            <v>107</v>
          </cell>
        </row>
        <row r="1804">
          <cell r="A1804">
            <v>12325701</v>
          </cell>
          <cell r="C1804">
            <v>464</v>
          </cell>
          <cell r="D1804">
            <v>192</v>
          </cell>
          <cell r="E1804">
            <v>222</v>
          </cell>
          <cell r="F1804">
            <v>37</v>
          </cell>
        </row>
        <row r="1805">
          <cell r="A1805">
            <v>12325715</v>
          </cell>
          <cell r="C1805">
            <v>332</v>
          </cell>
          <cell r="D1805">
            <v>174</v>
          </cell>
          <cell r="E1805">
            <v>207</v>
          </cell>
          <cell r="F1805">
            <v>16</v>
          </cell>
        </row>
        <row r="1806">
          <cell r="A1806">
            <v>12361009</v>
          </cell>
          <cell r="C1806">
            <v>380</v>
          </cell>
          <cell r="D1806">
            <v>133</v>
          </cell>
          <cell r="E1806">
            <v>141</v>
          </cell>
          <cell r="F1806">
            <v>29</v>
          </cell>
        </row>
        <row r="1807">
          <cell r="A1807">
            <v>12314008</v>
          </cell>
          <cell r="C1807">
            <v>283</v>
          </cell>
          <cell r="D1807">
            <v>109</v>
          </cell>
          <cell r="E1807">
            <v>143</v>
          </cell>
          <cell r="F1807">
            <v>15</v>
          </cell>
        </row>
        <row r="1808">
          <cell r="A1808">
            <v>12314084</v>
          </cell>
          <cell r="C1808">
            <v>549</v>
          </cell>
          <cell r="D1808">
            <v>203</v>
          </cell>
          <cell r="E1808">
            <v>361</v>
          </cell>
          <cell r="F1808">
            <v>20</v>
          </cell>
        </row>
        <row r="1809">
          <cell r="A1809">
            <v>12317710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</row>
        <row r="1810">
          <cell r="A1810">
            <v>12317720</v>
          </cell>
          <cell r="C1810">
            <v>244</v>
          </cell>
          <cell r="D1810">
            <v>93</v>
          </cell>
          <cell r="E1810">
            <v>116</v>
          </cell>
          <cell r="F1810">
            <v>18</v>
          </cell>
        </row>
        <row r="1811">
          <cell r="A1811">
            <v>12317770</v>
          </cell>
          <cell r="C1811">
            <v>473</v>
          </cell>
          <cell r="D1811">
            <v>165</v>
          </cell>
          <cell r="E1811">
            <v>227</v>
          </cell>
          <cell r="F1811">
            <v>21</v>
          </cell>
        </row>
        <row r="1812">
          <cell r="A1812">
            <v>12319136</v>
          </cell>
          <cell r="C1812">
            <v>187</v>
          </cell>
          <cell r="D1812">
            <v>46</v>
          </cell>
          <cell r="E1812">
            <v>78</v>
          </cell>
          <cell r="F1812">
            <v>14</v>
          </cell>
        </row>
        <row r="1813">
          <cell r="A1813">
            <v>12321490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</row>
        <row r="1814">
          <cell r="A1814">
            <v>12321710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</row>
        <row r="1815">
          <cell r="A1815">
            <v>12319195</v>
          </cell>
          <cell r="C1815">
            <v>426</v>
          </cell>
          <cell r="D1815">
            <v>161</v>
          </cell>
          <cell r="E1815">
            <v>211</v>
          </cell>
          <cell r="F1815">
            <v>33</v>
          </cell>
        </row>
        <row r="1816">
          <cell r="A1816">
            <v>12337010</v>
          </cell>
          <cell r="C1816">
            <v>706</v>
          </cell>
          <cell r="D1816">
            <v>309</v>
          </cell>
          <cell r="E1816">
            <v>483</v>
          </cell>
          <cell r="F1816">
            <v>16</v>
          </cell>
        </row>
        <row r="1817">
          <cell r="A1817">
            <v>12337032</v>
          </cell>
          <cell r="C1817">
            <v>514</v>
          </cell>
          <cell r="D1817">
            <v>187</v>
          </cell>
          <cell r="E1817">
            <v>236</v>
          </cell>
          <cell r="F1817">
            <v>22</v>
          </cell>
        </row>
        <row r="1818">
          <cell r="A1818">
            <v>12337136</v>
          </cell>
          <cell r="C1818">
            <v>349</v>
          </cell>
          <cell r="D1818">
            <v>125</v>
          </cell>
          <cell r="E1818">
            <v>162</v>
          </cell>
          <cell r="F1818">
            <v>15</v>
          </cell>
        </row>
        <row r="1819">
          <cell r="A1819">
            <v>12337238</v>
          </cell>
          <cell r="C1819">
            <v>260</v>
          </cell>
          <cell r="D1819">
            <v>112</v>
          </cell>
          <cell r="E1819">
            <v>149</v>
          </cell>
          <cell r="F1819">
            <v>15</v>
          </cell>
        </row>
        <row r="1820">
          <cell r="A1820">
            <v>12371010</v>
          </cell>
          <cell r="C1820">
            <v>601</v>
          </cell>
          <cell r="D1820">
            <v>210</v>
          </cell>
          <cell r="E1820">
            <v>262</v>
          </cell>
          <cell r="F1820">
            <v>27</v>
          </cell>
        </row>
        <row r="1821">
          <cell r="A1821">
            <v>12375006</v>
          </cell>
          <cell r="C1821">
            <v>309</v>
          </cell>
          <cell r="D1821">
            <v>75</v>
          </cell>
          <cell r="E1821">
            <v>127</v>
          </cell>
          <cell r="F1821">
            <v>4</v>
          </cell>
        </row>
        <row r="1822">
          <cell r="A1822">
            <v>12375011</v>
          </cell>
          <cell r="C1822">
            <v>241</v>
          </cell>
          <cell r="D1822">
            <v>65</v>
          </cell>
          <cell r="E1822">
            <v>91</v>
          </cell>
          <cell r="F1822">
            <v>12</v>
          </cell>
        </row>
        <row r="1823">
          <cell r="A1823">
            <v>12375054</v>
          </cell>
          <cell r="C1823">
            <v>99</v>
          </cell>
          <cell r="D1823">
            <v>0</v>
          </cell>
          <cell r="E1823">
            <v>0</v>
          </cell>
          <cell r="F1823">
            <v>0</v>
          </cell>
        </row>
        <row r="1824">
          <cell r="A1824">
            <v>12375132</v>
          </cell>
          <cell r="C1824">
            <v>184</v>
          </cell>
          <cell r="D1824">
            <v>37</v>
          </cell>
          <cell r="E1824">
            <v>88</v>
          </cell>
          <cell r="F1824">
            <v>5</v>
          </cell>
        </row>
        <row r="1825">
          <cell r="A1825">
            <v>12375133</v>
          </cell>
          <cell r="C1825">
            <v>555</v>
          </cell>
          <cell r="D1825">
            <v>204</v>
          </cell>
          <cell r="E1825">
            <v>209</v>
          </cell>
          <cell r="F1825">
            <v>45</v>
          </cell>
        </row>
        <row r="1826">
          <cell r="A1826">
            <v>12375159</v>
          </cell>
          <cell r="C1826">
            <v>213</v>
          </cell>
          <cell r="D1826">
            <v>32</v>
          </cell>
          <cell r="E1826">
            <v>153</v>
          </cell>
          <cell r="F1826">
            <v>0</v>
          </cell>
        </row>
        <row r="1827">
          <cell r="A1827">
            <v>12319071</v>
          </cell>
          <cell r="C1827">
            <v>166</v>
          </cell>
          <cell r="D1827">
            <v>45</v>
          </cell>
          <cell r="E1827">
            <v>46</v>
          </cell>
          <cell r="F1827">
            <v>0</v>
          </cell>
        </row>
        <row r="1828">
          <cell r="A1828">
            <v>12319088</v>
          </cell>
          <cell r="C1828">
            <v>192</v>
          </cell>
          <cell r="D1828">
            <v>77</v>
          </cell>
          <cell r="E1828">
            <v>0</v>
          </cell>
          <cell r="F1828">
            <v>0</v>
          </cell>
        </row>
        <row r="1829">
          <cell r="A1829">
            <v>12322059</v>
          </cell>
          <cell r="C1829">
            <v>78</v>
          </cell>
          <cell r="D1829">
            <v>35</v>
          </cell>
          <cell r="E1829">
            <v>45</v>
          </cell>
          <cell r="F1829">
            <v>0</v>
          </cell>
        </row>
        <row r="1830">
          <cell r="A1830">
            <v>12323021</v>
          </cell>
          <cell r="C1830">
            <v>146</v>
          </cell>
          <cell r="D1830">
            <v>60</v>
          </cell>
          <cell r="E1830">
            <v>103</v>
          </cell>
          <cell r="F1830">
            <v>4</v>
          </cell>
        </row>
        <row r="1831">
          <cell r="A1831">
            <v>12323037</v>
          </cell>
          <cell r="C1831">
            <v>109</v>
          </cell>
          <cell r="D1831">
            <v>22</v>
          </cell>
          <cell r="E1831">
            <v>65</v>
          </cell>
          <cell r="F1831">
            <v>0</v>
          </cell>
        </row>
        <row r="1832">
          <cell r="A1832">
            <v>12337072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</row>
        <row r="1833">
          <cell r="A1833">
            <v>12395137</v>
          </cell>
          <cell r="C1833">
            <v>169</v>
          </cell>
          <cell r="D1833">
            <v>82</v>
          </cell>
          <cell r="E1833">
            <v>91</v>
          </cell>
          <cell r="F1833">
            <v>13</v>
          </cell>
        </row>
        <row r="1834">
          <cell r="A1834">
            <v>12314067</v>
          </cell>
          <cell r="C1834">
            <v>464</v>
          </cell>
          <cell r="D1834">
            <v>142</v>
          </cell>
          <cell r="E1834">
            <v>225</v>
          </cell>
          <cell r="F1834">
            <v>19</v>
          </cell>
        </row>
        <row r="1835">
          <cell r="A1835">
            <v>12317120</v>
          </cell>
          <cell r="C1835">
            <v>640</v>
          </cell>
          <cell r="D1835">
            <v>246</v>
          </cell>
          <cell r="E1835">
            <v>326</v>
          </cell>
          <cell r="F1835">
            <v>37</v>
          </cell>
        </row>
        <row r="1836">
          <cell r="A1836">
            <v>12317130</v>
          </cell>
          <cell r="C1836">
            <v>461</v>
          </cell>
          <cell r="D1836">
            <v>170</v>
          </cell>
          <cell r="E1836">
            <v>220</v>
          </cell>
          <cell r="F1836">
            <v>32</v>
          </cell>
        </row>
        <row r="1837">
          <cell r="A1837">
            <v>12317150</v>
          </cell>
          <cell r="C1837">
            <v>400</v>
          </cell>
          <cell r="D1837">
            <v>188</v>
          </cell>
          <cell r="E1837">
            <v>241</v>
          </cell>
          <cell r="F1837">
            <v>10</v>
          </cell>
        </row>
        <row r="1838">
          <cell r="A1838">
            <v>12317560</v>
          </cell>
          <cell r="C1838">
            <v>1428</v>
          </cell>
          <cell r="D1838">
            <v>591</v>
          </cell>
          <cell r="E1838">
            <v>642</v>
          </cell>
          <cell r="F1838">
            <v>125</v>
          </cell>
        </row>
        <row r="1839">
          <cell r="A1839">
            <v>12320090</v>
          </cell>
          <cell r="C1839">
            <v>695</v>
          </cell>
          <cell r="D1839">
            <v>299</v>
          </cell>
          <cell r="E1839">
            <v>306</v>
          </cell>
          <cell r="F1839">
            <v>39</v>
          </cell>
        </row>
        <row r="1840">
          <cell r="A1840">
            <v>12321010</v>
          </cell>
          <cell r="C1840">
            <v>475</v>
          </cell>
          <cell r="D1840">
            <v>157</v>
          </cell>
          <cell r="E1840">
            <v>209</v>
          </cell>
          <cell r="F1840">
            <v>28</v>
          </cell>
        </row>
        <row r="1841">
          <cell r="A1841">
            <v>12322057</v>
          </cell>
          <cell r="C1841">
            <v>489</v>
          </cell>
          <cell r="D1841">
            <v>160</v>
          </cell>
          <cell r="E1841">
            <v>244</v>
          </cell>
          <cell r="F1841">
            <v>20</v>
          </cell>
        </row>
        <row r="1842">
          <cell r="A1842">
            <v>12332002</v>
          </cell>
          <cell r="C1842">
            <v>597</v>
          </cell>
          <cell r="D1842">
            <v>250</v>
          </cell>
          <cell r="E1842">
            <v>286</v>
          </cell>
          <cell r="F1842">
            <v>37</v>
          </cell>
        </row>
        <row r="1843">
          <cell r="A1843">
            <v>12332026</v>
          </cell>
          <cell r="C1843">
            <v>440</v>
          </cell>
          <cell r="D1843">
            <v>142</v>
          </cell>
          <cell r="E1843">
            <v>188</v>
          </cell>
          <cell r="F1843">
            <v>28</v>
          </cell>
        </row>
        <row r="1844">
          <cell r="A1844">
            <v>12332035</v>
          </cell>
          <cell r="C1844">
            <v>301</v>
          </cell>
          <cell r="D1844">
            <v>131</v>
          </cell>
          <cell r="E1844">
            <v>139</v>
          </cell>
          <cell r="F1844">
            <v>26</v>
          </cell>
        </row>
        <row r="1845">
          <cell r="A1845">
            <v>12332043</v>
          </cell>
          <cell r="C1845">
            <v>241</v>
          </cell>
          <cell r="D1845">
            <v>115</v>
          </cell>
          <cell r="E1845">
            <v>161</v>
          </cell>
          <cell r="F1845">
            <v>4</v>
          </cell>
        </row>
        <row r="1846">
          <cell r="A1846">
            <v>12332143</v>
          </cell>
          <cell r="C1846">
            <v>960</v>
          </cell>
          <cell r="D1846">
            <v>423</v>
          </cell>
          <cell r="E1846">
            <v>450</v>
          </cell>
          <cell r="F1846">
            <v>51</v>
          </cell>
        </row>
        <row r="1847">
          <cell r="A1847">
            <v>12332156</v>
          </cell>
          <cell r="C1847">
            <v>348</v>
          </cell>
          <cell r="D1847">
            <v>132</v>
          </cell>
          <cell r="E1847">
            <v>181</v>
          </cell>
          <cell r="F1847">
            <v>23</v>
          </cell>
        </row>
        <row r="1848">
          <cell r="A1848">
            <v>12332180</v>
          </cell>
          <cell r="C1848">
            <v>670</v>
          </cell>
          <cell r="D1848">
            <v>287</v>
          </cell>
          <cell r="E1848">
            <v>324</v>
          </cell>
          <cell r="F1848">
            <v>52</v>
          </cell>
        </row>
        <row r="1849">
          <cell r="A1849">
            <v>12332191</v>
          </cell>
          <cell r="C1849">
            <v>799</v>
          </cell>
          <cell r="D1849">
            <v>322</v>
          </cell>
          <cell r="E1849">
            <v>360</v>
          </cell>
          <cell r="F1849">
            <v>69</v>
          </cell>
        </row>
        <row r="1850">
          <cell r="A1850">
            <v>12333019</v>
          </cell>
          <cell r="C1850">
            <v>1098</v>
          </cell>
          <cell r="D1850">
            <v>457</v>
          </cell>
          <cell r="E1850">
            <v>545</v>
          </cell>
          <cell r="F1850">
            <v>92</v>
          </cell>
        </row>
        <row r="1851">
          <cell r="A1851">
            <v>12333045</v>
          </cell>
          <cell r="C1851">
            <v>478</v>
          </cell>
          <cell r="D1851">
            <v>240</v>
          </cell>
          <cell r="E1851">
            <v>309</v>
          </cell>
          <cell r="F1851">
            <v>20</v>
          </cell>
        </row>
        <row r="1852">
          <cell r="A1852">
            <v>12335027</v>
          </cell>
          <cell r="C1852">
            <v>927</v>
          </cell>
          <cell r="D1852">
            <v>395</v>
          </cell>
          <cell r="E1852">
            <v>497</v>
          </cell>
          <cell r="F1852">
            <v>53</v>
          </cell>
        </row>
        <row r="1853">
          <cell r="A1853">
            <v>12335070</v>
          </cell>
          <cell r="C1853">
            <v>1078</v>
          </cell>
          <cell r="D1853">
            <v>494</v>
          </cell>
          <cell r="E1853">
            <v>501</v>
          </cell>
          <cell r="F1853">
            <v>113</v>
          </cell>
        </row>
        <row r="1854">
          <cell r="A1854">
            <v>12335095</v>
          </cell>
          <cell r="C1854">
            <v>87</v>
          </cell>
          <cell r="D1854">
            <v>87</v>
          </cell>
          <cell r="E1854">
            <v>14</v>
          </cell>
          <cell r="F1854">
            <v>87</v>
          </cell>
        </row>
        <row r="1855">
          <cell r="A1855">
            <v>12335096</v>
          </cell>
          <cell r="C1855">
            <v>2041</v>
          </cell>
          <cell r="D1855">
            <v>858</v>
          </cell>
          <cell r="E1855">
            <v>922</v>
          </cell>
          <cell r="F1855">
            <v>176</v>
          </cell>
        </row>
        <row r="1856">
          <cell r="A1856">
            <v>12335098</v>
          </cell>
          <cell r="C1856">
            <v>1422</v>
          </cell>
          <cell r="D1856">
            <v>554</v>
          </cell>
          <cell r="E1856">
            <v>427</v>
          </cell>
          <cell r="F1856">
            <v>215</v>
          </cell>
        </row>
        <row r="1857">
          <cell r="A1857">
            <v>12335106</v>
          </cell>
          <cell r="C1857">
            <v>468</v>
          </cell>
          <cell r="D1857">
            <v>152</v>
          </cell>
          <cell r="E1857">
            <v>180</v>
          </cell>
          <cell r="F1857">
            <v>36</v>
          </cell>
        </row>
        <row r="1858">
          <cell r="A1858">
            <v>12348030</v>
          </cell>
          <cell r="C1858">
            <v>683</v>
          </cell>
          <cell r="D1858">
            <v>287</v>
          </cell>
          <cell r="E1858">
            <v>299</v>
          </cell>
          <cell r="F1858">
            <v>75</v>
          </cell>
        </row>
        <row r="1859">
          <cell r="A1859">
            <v>12350008</v>
          </cell>
          <cell r="C1859">
            <v>266</v>
          </cell>
          <cell r="D1859">
            <v>110</v>
          </cell>
          <cell r="E1859">
            <v>117</v>
          </cell>
          <cell r="F1859">
            <v>25</v>
          </cell>
        </row>
        <row r="1860">
          <cell r="A1860">
            <v>12350022</v>
          </cell>
          <cell r="C1860">
            <v>600</v>
          </cell>
          <cell r="D1860">
            <v>266</v>
          </cell>
          <cell r="E1860">
            <v>318</v>
          </cell>
          <cell r="F1860">
            <v>35</v>
          </cell>
        </row>
        <row r="1861">
          <cell r="A1861">
            <v>12351016</v>
          </cell>
          <cell r="C1861">
            <v>579</v>
          </cell>
          <cell r="D1861">
            <v>242</v>
          </cell>
          <cell r="E1861">
            <v>269</v>
          </cell>
          <cell r="F1861">
            <v>46</v>
          </cell>
        </row>
        <row r="1862">
          <cell r="A1862">
            <v>12351035</v>
          </cell>
          <cell r="C1862">
            <v>593</v>
          </cell>
          <cell r="D1862">
            <v>253</v>
          </cell>
          <cell r="E1862">
            <v>259</v>
          </cell>
          <cell r="F1862">
            <v>48</v>
          </cell>
        </row>
        <row r="1863">
          <cell r="A1863">
            <v>12360026</v>
          </cell>
          <cell r="C1863">
            <v>476</v>
          </cell>
          <cell r="D1863">
            <v>213</v>
          </cell>
          <cell r="E1863">
            <v>236</v>
          </cell>
          <cell r="F1863">
            <v>38</v>
          </cell>
        </row>
        <row r="1864">
          <cell r="A1864">
            <v>12371027</v>
          </cell>
          <cell r="C1864">
            <v>814</v>
          </cell>
          <cell r="D1864">
            <v>367</v>
          </cell>
          <cell r="E1864">
            <v>481</v>
          </cell>
          <cell r="F1864">
            <v>35</v>
          </cell>
        </row>
        <row r="1865">
          <cell r="A1865">
            <v>12371043</v>
          </cell>
          <cell r="C1865">
            <v>1069</v>
          </cell>
          <cell r="D1865">
            <v>493</v>
          </cell>
          <cell r="E1865">
            <v>529</v>
          </cell>
          <cell r="F1865">
            <v>91</v>
          </cell>
        </row>
        <row r="1866">
          <cell r="A1866">
            <v>12372018</v>
          </cell>
          <cell r="C1866">
            <v>579</v>
          </cell>
          <cell r="D1866">
            <v>270</v>
          </cell>
          <cell r="E1866">
            <v>274</v>
          </cell>
          <cell r="F1866">
            <v>57</v>
          </cell>
        </row>
        <row r="1867">
          <cell r="A1867">
            <v>12373125</v>
          </cell>
          <cell r="C1867">
            <v>1419</v>
          </cell>
          <cell r="D1867">
            <v>689</v>
          </cell>
          <cell r="E1867">
            <v>814</v>
          </cell>
          <cell r="F1867">
            <v>64</v>
          </cell>
        </row>
        <row r="1868">
          <cell r="A1868">
            <v>12374009</v>
          </cell>
          <cell r="C1868">
            <v>1570</v>
          </cell>
          <cell r="D1868">
            <v>637</v>
          </cell>
          <cell r="E1868">
            <v>699</v>
          </cell>
          <cell r="F1868">
            <v>111</v>
          </cell>
        </row>
        <row r="1869">
          <cell r="A1869">
            <v>12375099</v>
          </cell>
          <cell r="C1869">
            <v>1011</v>
          </cell>
          <cell r="D1869">
            <v>506</v>
          </cell>
          <cell r="E1869">
            <v>543</v>
          </cell>
          <cell r="F1869">
            <v>108</v>
          </cell>
        </row>
        <row r="1870">
          <cell r="A1870">
            <v>12385007</v>
          </cell>
          <cell r="C1870">
            <v>1077</v>
          </cell>
          <cell r="D1870">
            <v>502</v>
          </cell>
          <cell r="E1870">
            <v>488</v>
          </cell>
          <cell r="F1870">
            <v>138</v>
          </cell>
        </row>
        <row r="1871">
          <cell r="A1871">
            <v>12385034</v>
          </cell>
          <cell r="C1871">
            <v>345</v>
          </cell>
          <cell r="D1871">
            <v>173</v>
          </cell>
          <cell r="E1871">
            <v>181</v>
          </cell>
          <cell r="F1871">
            <v>27</v>
          </cell>
        </row>
        <row r="1872">
          <cell r="A1872">
            <v>12385038</v>
          </cell>
          <cell r="C1872">
            <v>638</v>
          </cell>
          <cell r="D1872">
            <v>233</v>
          </cell>
          <cell r="E1872">
            <v>321</v>
          </cell>
          <cell r="F1872">
            <v>39</v>
          </cell>
        </row>
        <row r="1873">
          <cell r="A1873">
            <v>12385040</v>
          </cell>
          <cell r="C1873">
            <v>338</v>
          </cell>
          <cell r="D1873">
            <v>159</v>
          </cell>
          <cell r="E1873">
            <v>210</v>
          </cell>
          <cell r="F1873">
            <v>17</v>
          </cell>
        </row>
        <row r="1874">
          <cell r="A1874">
            <v>12387031</v>
          </cell>
          <cell r="C1874">
            <v>250</v>
          </cell>
          <cell r="D1874">
            <v>87</v>
          </cell>
          <cell r="E1874">
            <v>107</v>
          </cell>
          <cell r="F1874">
            <v>14</v>
          </cell>
        </row>
        <row r="1875">
          <cell r="A1875">
            <v>12388018</v>
          </cell>
          <cell r="C1875">
            <v>232</v>
          </cell>
          <cell r="D1875">
            <v>114</v>
          </cell>
          <cell r="E1875">
            <v>171</v>
          </cell>
          <cell r="F1875">
            <v>10</v>
          </cell>
        </row>
        <row r="1876">
          <cell r="A1876">
            <v>12389012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</row>
        <row r="1877">
          <cell r="A1877">
            <v>12389014</v>
          </cell>
          <cell r="C1877">
            <v>636</v>
          </cell>
          <cell r="D1877">
            <v>370</v>
          </cell>
          <cell r="E1877">
            <v>391</v>
          </cell>
          <cell r="F1877">
            <v>32</v>
          </cell>
        </row>
        <row r="1878">
          <cell r="A1878">
            <v>12389040</v>
          </cell>
          <cell r="C1878">
            <v>125</v>
          </cell>
          <cell r="D1878">
            <v>12</v>
          </cell>
          <cell r="E1878">
            <v>51</v>
          </cell>
          <cell r="F1878">
            <v>0</v>
          </cell>
        </row>
        <row r="1879">
          <cell r="A1879">
            <v>12390017</v>
          </cell>
          <cell r="C1879">
            <v>519</v>
          </cell>
          <cell r="D1879">
            <v>277</v>
          </cell>
          <cell r="E1879">
            <v>265</v>
          </cell>
          <cell r="F1879">
            <v>59</v>
          </cell>
        </row>
        <row r="1880">
          <cell r="A1880">
            <v>12390019</v>
          </cell>
          <cell r="C1880">
            <v>1148</v>
          </cell>
          <cell r="D1880">
            <v>594</v>
          </cell>
          <cell r="E1880">
            <v>611</v>
          </cell>
          <cell r="F1880">
            <v>78</v>
          </cell>
        </row>
        <row r="1881">
          <cell r="A1881">
            <v>12391007</v>
          </cell>
          <cell r="C1881">
            <v>965</v>
          </cell>
          <cell r="D1881">
            <v>487</v>
          </cell>
          <cell r="E1881">
            <v>583</v>
          </cell>
          <cell r="F1881">
            <v>68</v>
          </cell>
        </row>
        <row r="1882">
          <cell r="A1882">
            <v>12335022</v>
          </cell>
          <cell r="C1882">
            <v>2081</v>
          </cell>
          <cell r="D1882">
            <v>859</v>
          </cell>
          <cell r="E1882">
            <v>831</v>
          </cell>
          <cell r="F1882">
            <v>225</v>
          </cell>
        </row>
        <row r="1883">
          <cell r="A1883">
            <v>12385039</v>
          </cell>
          <cell r="C1883">
            <v>387</v>
          </cell>
          <cell r="D1883">
            <v>249</v>
          </cell>
          <cell r="E1883">
            <v>290</v>
          </cell>
          <cell r="F1883">
            <v>15</v>
          </cell>
        </row>
        <row r="1884">
          <cell r="A1884">
            <v>12385057</v>
          </cell>
          <cell r="C1884">
            <v>539</v>
          </cell>
          <cell r="D1884">
            <v>252</v>
          </cell>
          <cell r="E1884">
            <v>319</v>
          </cell>
          <cell r="F1884">
            <v>22</v>
          </cell>
        </row>
        <row r="1885">
          <cell r="A1885">
            <v>12390006</v>
          </cell>
          <cell r="C1885">
            <v>1751</v>
          </cell>
          <cell r="D1885">
            <v>859</v>
          </cell>
          <cell r="E1885">
            <v>920</v>
          </cell>
          <cell r="F1885">
            <v>120</v>
          </cell>
        </row>
        <row r="1886">
          <cell r="A1886">
            <v>12390022</v>
          </cell>
          <cell r="C1886">
            <v>71</v>
          </cell>
          <cell r="D1886">
            <v>15</v>
          </cell>
          <cell r="E1886">
            <v>5</v>
          </cell>
          <cell r="F1886">
            <v>0</v>
          </cell>
        </row>
        <row r="1887">
          <cell r="A1887">
            <v>12390027</v>
          </cell>
          <cell r="C1887">
            <v>300</v>
          </cell>
          <cell r="D1887">
            <v>115</v>
          </cell>
          <cell r="E1887">
            <v>127</v>
          </cell>
          <cell r="F1887">
            <v>25</v>
          </cell>
        </row>
        <row r="1888">
          <cell r="A1888">
            <v>12392001</v>
          </cell>
          <cell r="C1888">
            <v>1375</v>
          </cell>
          <cell r="D1888">
            <v>757</v>
          </cell>
          <cell r="E1888">
            <v>808</v>
          </cell>
          <cell r="F1888">
            <v>86</v>
          </cell>
        </row>
        <row r="1889">
          <cell r="A1889">
            <v>12332087</v>
          </cell>
          <cell r="C1889">
            <v>458</v>
          </cell>
          <cell r="D1889">
            <v>155</v>
          </cell>
          <cell r="E1889">
            <v>197</v>
          </cell>
          <cell r="F1889">
            <v>50</v>
          </cell>
        </row>
        <row r="1890">
          <cell r="A1890">
            <v>12332219</v>
          </cell>
          <cell r="C1890">
            <v>803</v>
          </cell>
          <cell r="D1890">
            <v>275</v>
          </cell>
          <cell r="E1890">
            <v>329</v>
          </cell>
          <cell r="F1890">
            <v>59</v>
          </cell>
        </row>
        <row r="1891">
          <cell r="A1891">
            <v>12332238</v>
          </cell>
          <cell r="C1891">
            <v>1453</v>
          </cell>
          <cell r="D1891">
            <v>660</v>
          </cell>
          <cell r="E1891">
            <v>645</v>
          </cell>
          <cell r="F1891">
            <v>181</v>
          </cell>
        </row>
        <row r="1892">
          <cell r="A1892">
            <v>12351041</v>
          </cell>
          <cell r="C1892">
            <v>406</v>
          </cell>
          <cell r="D1892">
            <v>188</v>
          </cell>
          <cell r="E1892">
            <v>210</v>
          </cell>
          <cell r="F1892">
            <v>43</v>
          </cell>
        </row>
        <row r="1893">
          <cell r="A1893">
            <v>12371025</v>
          </cell>
          <cell r="C1893">
            <v>259</v>
          </cell>
          <cell r="D1893">
            <v>0</v>
          </cell>
          <cell r="E1893">
            <v>98</v>
          </cell>
          <cell r="F1893">
            <v>0</v>
          </cell>
        </row>
        <row r="1894">
          <cell r="A1894">
            <v>12371056</v>
          </cell>
          <cell r="C1894">
            <v>519</v>
          </cell>
          <cell r="D1894">
            <v>242</v>
          </cell>
          <cell r="E1894">
            <v>256</v>
          </cell>
          <cell r="F1894">
            <v>40</v>
          </cell>
        </row>
        <row r="1895">
          <cell r="A1895">
            <v>12332008</v>
          </cell>
          <cell r="C1895">
            <v>342</v>
          </cell>
          <cell r="D1895">
            <v>107</v>
          </cell>
          <cell r="E1895">
            <v>169</v>
          </cell>
          <cell r="F1895">
            <v>7</v>
          </cell>
        </row>
        <row r="1896">
          <cell r="A1896">
            <v>12332232</v>
          </cell>
          <cell r="C1896">
            <v>593</v>
          </cell>
          <cell r="D1896">
            <v>315</v>
          </cell>
          <cell r="E1896">
            <v>383</v>
          </cell>
          <cell r="F1896">
            <v>14</v>
          </cell>
        </row>
        <row r="1897">
          <cell r="A1897">
            <v>12335092</v>
          </cell>
          <cell r="C1897">
            <v>390</v>
          </cell>
          <cell r="D1897">
            <v>0</v>
          </cell>
          <cell r="E1897">
            <v>146</v>
          </cell>
          <cell r="F1897">
            <v>0</v>
          </cell>
        </row>
        <row r="1898">
          <cell r="A1898">
            <v>12348031</v>
          </cell>
          <cell r="C1898">
            <v>353</v>
          </cell>
          <cell r="D1898">
            <v>100</v>
          </cell>
          <cell r="E1898">
            <v>141</v>
          </cell>
          <cell r="F1898">
            <v>23</v>
          </cell>
        </row>
        <row r="1899">
          <cell r="A1899">
            <v>12372027</v>
          </cell>
          <cell r="C1899">
            <v>1886</v>
          </cell>
          <cell r="D1899">
            <v>763</v>
          </cell>
          <cell r="E1899">
            <v>563</v>
          </cell>
          <cell r="F1899">
            <v>266</v>
          </cell>
        </row>
        <row r="1900">
          <cell r="A1900">
            <v>12335093</v>
          </cell>
          <cell r="C1900">
            <v>126</v>
          </cell>
          <cell r="D1900">
            <v>40</v>
          </cell>
          <cell r="E1900">
            <v>84</v>
          </cell>
          <cell r="F1900">
            <v>1</v>
          </cell>
        </row>
        <row r="1901">
          <cell r="A1901">
            <v>12350028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</row>
        <row r="1902">
          <cell r="A1902">
            <v>12372002</v>
          </cell>
          <cell r="C1902">
            <v>415</v>
          </cell>
          <cell r="D1902">
            <v>161</v>
          </cell>
          <cell r="E1902">
            <v>190</v>
          </cell>
          <cell r="F1902">
            <v>25</v>
          </cell>
        </row>
        <row r="1903">
          <cell r="A1903">
            <v>12334200</v>
          </cell>
          <cell r="C1903">
            <v>2197</v>
          </cell>
          <cell r="D1903">
            <v>1053</v>
          </cell>
          <cell r="E1903">
            <v>1403</v>
          </cell>
          <cell r="F1903">
            <v>77</v>
          </cell>
        </row>
        <row r="1904">
          <cell r="A1904">
            <v>12347020</v>
          </cell>
          <cell r="C1904">
            <v>630</v>
          </cell>
          <cell r="D1904">
            <v>212</v>
          </cell>
          <cell r="E1904">
            <v>386</v>
          </cell>
          <cell r="F1904">
            <v>12</v>
          </cell>
        </row>
        <row r="1905">
          <cell r="A1905">
            <v>12347070</v>
          </cell>
          <cell r="C1905">
            <v>1145</v>
          </cell>
          <cell r="D1905">
            <v>572</v>
          </cell>
          <cell r="E1905">
            <v>673</v>
          </cell>
          <cell r="F1905">
            <v>52</v>
          </cell>
        </row>
        <row r="1906">
          <cell r="A1906">
            <v>12356030</v>
          </cell>
          <cell r="C1906">
            <v>690</v>
          </cell>
          <cell r="D1906">
            <v>329</v>
          </cell>
          <cell r="E1906">
            <v>328</v>
          </cell>
          <cell r="F1906">
            <v>76</v>
          </cell>
        </row>
        <row r="1907">
          <cell r="A1907">
            <v>12356040</v>
          </cell>
          <cell r="C1907">
            <v>14</v>
          </cell>
          <cell r="D1907">
            <v>0</v>
          </cell>
          <cell r="E1907">
            <v>0</v>
          </cell>
          <cell r="F1907">
            <v>0</v>
          </cell>
        </row>
        <row r="1908">
          <cell r="A1908">
            <v>12356070</v>
          </cell>
          <cell r="C1908">
            <v>923</v>
          </cell>
          <cell r="D1908">
            <v>387</v>
          </cell>
          <cell r="E1908">
            <v>536</v>
          </cell>
          <cell r="F1908">
            <v>41</v>
          </cell>
        </row>
        <row r="1909">
          <cell r="A1909">
            <v>12356072</v>
          </cell>
          <cell r="C1909">
            <v>732</v>
          </cell>
          <cell r="D1909">
            <v>342</v>
          </cell>
          <cell r="E1909">
            <v>421</v>
          </cell>
          <cell r="F1909">
            <v>47</v>
          </cell>
        </row>
        <row r="1910">
          <cell r="A1910">
            <v>12356100</v>
          </cell>
          <cell r="C1910">
            <v>1137</v>
          </cell>
          <cell r="D1910">
            <v>509</v>
          </cell>
          <cell r="E1910">
            <v>565</v>
          </cell>
          <cell r="F1910">
            <v>70</v>
          </cell>
        </row>
        <row r="1911">
          <cell r="A1911">
            <v>12356130</v>
          </cell>
          <cell r="C1911">
            <v>122</v>
          </cell>
          <cell r="D1911">
            <v>46</v>
          </cell>
          <cell r="E1911">
            <v>55</v>
          </cell>
          <cell r="F1911">
            <v>5</v>
          </cell>
        </row>
        <row r="1912">
          <cell r="A1912">
            <v>12331018</v>
          </cell>
          <cell r="C1912">
            <v>983</v>
          </cell>
          <cell r="D1912">
            <v>520</v>
          </cell>
          <cell r="E1912">
            <v>659</v>
          </cell>
          <cell r="F1912">
            <v>29</v>
          </cell>
        </row>
        <row r="1913">
          <cell r="A1913">
            <v>12331102</v>
          </cell>
          <cell r="C1913">
            <v>778</v>
          </cell>
          <cell r="D1913">
            <v>338</v>
          </cell>
          <cell r="E1913">
            <v>366</v>
          </cell>
          <cell r="F1913">
            <v>63</v>
          </cell>
        </row>
        <row r="1914">
          <cell r="A1914">
            <v>12340022</v>
          </cell>
          <cell r="C1914">
            <v>462</v>
          </cell>
          <cell r="D1914">
            <v>208</v>
          </cell>
          <cell r="E1914">
            <v>292</v>
          </cell>
          <cell r="F1914">
            <v>19</v>
          </cell>
        </row>
        <row r="1915">
          <cell r="A1915">
            <v>12341002</v>
          </cell>
          <cell r="C1915">
            <v>1902</v>
          </cell>
          <cell r="D1915">
            <v>837</v>
          </cell>
          <cell r="E1915">
            <v>959</v>
          </cell>
          <cell r="F1915">
            <v>134</v>
          </cell>
        </row>
        <row r="1916">
          <cell r="A1916">
            <v>12341004</v>
          </cell>
          <cell r="C1916">
            <v>473</v>
          </cell>
          <cell r="D1916">
            <v>226</v>
          </cell>
          <cell r="E1916">
            <v>325</v>
          </cell>
          <cell r="F1916">
            <v>15</v>
          </cell>
        </row>
        <row r="1917">
          <cell r="A1917">
            <v>12341013</v>
          </cell>
          <cell r="C1917">
            <v>1025</v>
          </cell>
          <cell r="D1917">
            <v>359</v>
          </cell>
          <cell r="E1917">
            <v>549</v>
          </cell>
          <cell r="F1917">
            <v>49</v>
          </cell>
        </row>
        <row r="1918">
          <cell r="A1918">
            <v>12341022</v>
          </cell>
          <cell r="C1918">
            <v>1082</v>
          </cell>
          <cell r="D1918">
            <v>527</v>
          </cell>
          <cell r="E1918">
            <v>589</v>
          </cell>
          <cell r="F1918">
            <v>67</v>
          </cell>
        </row>
        <row r="1919">
          <cell r="A1919">
            <v>12341232</v>
          </cell>
          <cell r="C1919">
            <v>515</v>
          </cell>
          <cell r="D1919">
            <v>244</v>
          </cell>
          <cell r="E1919">
            <v>296</v>
          </cell>
          <cell r="F1919">
            <v>37</v>
          </cell>
        </row>
        <row r="1920">
          <cell r="A1920">
            <v>12341901</v>
          </cell>
          <cell r="C1920">
            <v>529</v>
          </cell>
          <cell r="D1920">
            <v>208</v>
          </cell>
          <cell r="E1920">
            <v>320</v>
          </cell>
          <cell r="F1920">
            <v>10</v>
          </cell>
        </row>
        <row r="1921">
          <cell r="A1921">
            <v>12378335</v>
          </cell>
          <cell r="C1921">
            <v>736</v>
          </cell>
          <cell r="D1921">
            <v>359</v>
          </cell>
          <cell r="E1921">
            <v>399</v>
          </cell>
          <cell r="F1921">
            <v>39</v>
          </cell>
        </row>
        <row r="1922">
          <cell r="A1922">
            <v>12339005</v>
          </cell>
          <cell r="C1922">
            <v>384</v>
          </cell>
          <cell r="D1922">
            <v>153</v>
          </cell>
          <cell r="E1922">
            <v>191</v>
          </cell>
          <cell r="F1922">
            <v>22</v>
          </cell>
        </row>
        <row r="1923">
          <cell r="A1923">
            <v>12340004</v>
          </cell>
          <cell r="C1923">
            <v>831</v>
          </cell>
          <cell r="D1923">
            <v>431</v>
          </cell>
          <cell r="E1923">
            <v>443</v>
          </cell>
          <cell r="F1923">
            <v>54</v>
          </cell>
        </row>
        <row r="1924">
          <cell r="A1924">
            <v>12340024</v>
          </cell>
          <cell r="C1924">
            <v>366</v>
          </cell>
          <cell r="D1924">
            <v>132</v>
          </cell>
          <cell r="E1924">
            <v>154</v>
          </cell>
          <cell r="F1924">
            <v>19</v>
          </cell>
        </row>
        <row r="1925">
          <cell r="A1925">
            <v>12340027</v>
          </cell>
          <cell r="C1925">
            <v>696</v>
          </cell>
          <cell r="D1925">
            <v>315</v>
          </cell>
          <cell r="E1925">
            <v>388</v>
          </cell>
          <cell r="F1925">
            <v>34</v>
          </cell>
        </row>
        <row r="1926">
          <cell r="A1926">
            <v>12340030</v>
          </cell>
          <cell r="C1926">
            <v>285</v>
          </cell>
          <cell r="D1926">
            <v>142</v>
          </cell>
          <cell r="E1926">
            <v>174</v>
          </cell>
          <cell r="F1926">
            <v>11</v>
          </cell>
        </row>
        <row r="1927">
          <cell r="A1927">
            <v>12340040</v>
          </cell>
          <cell r="C1927">
            <v>960</v>
          </cell>
          <cell r="D1927">
            <v>401</v>
          </cell>
          <cell r="E1927">
            <v>372</v>
          </cell>
          <cell r="F1927">
            <v>81</v>
          </cell>
        </row>
        <row r="1928">
          <cell r="A1928">
            <v>12340057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</row>
        <row r="1929">
          <cell r="A1929">
            <v>12340058</v>
          </cell>
          <cell r="C1929">
            <v>1043</v>
          </cell>
          <cell r="D1929">
            <v>719</v>
          </cell>
          <cell r="E1929">
            <v>774</v>
          </cell>
          <cell r="F1929">
            <v>40</v>
          </cell>
        </row>
        <row r="1930">
          <cell r="A1930">
            <v>12340059</v>
          </cell>
          <cell r="C1930">
            <v>417</v>
          </cell>
          <cell r="D1930">
            <v>207</v>
          </cell>
          <cell r="E1930">
            <v>248</v>
          </cell>
          <cell r="F1930">
            <v>19</v>
          </cell>
        </row>
        <row r="1931">
          <cell r="A1931">
            <v>12357003</v>
          </cell>
          <cell r="C1931">
            <v>924</v>
          </cell>
          <cell r="D1931">
            <v>311</v>
          </cell>
          <cell r="E1931">
            <v>377</v>
          </cell>
          <cell r="F1931">
            <v>60</v>
          </cell>
        </row>
        <row r="1932">
          <cell r="A1932">
            <v>12359002</v>
          </cell>
          <cell r="C1932">
            <v>1185</v>
          </cell>
          <cell r="D1932">
            <v>497</v>
          </cell>
          <cell r="E1932">
            <v>575</v>
          </cell>
          <cell r="F1932">
            <v>101</v>
          </cell>
        </row>
        <row r="1933">
          <cell r="A1933">
            <v>12331008</v>
          </cell>
          <cell r="C1933">
            <v>503</v>
          </cell>
          <cell r="D1933">
            <v>186</v>
          </cell>
          <cell r="E1933">
            <v>240</v>
          </cell>
          <cell r="F1933">
            <v>31</v>
          </cell>
        </row>
        <row r="1934">
          <cell r="A1934">
            <v>12331013</v>
          </cell>
          <cell r="C1934">
            <v>290</v>
          </cell>
          <cell r="D1934">
            <v>99</v>
          </cell>
          <cell r="E1934">
            <v>150</v>
          </cell>
          <cell r="F1934">
            <v>14</v>
          </cell>
        </row>
        <row r="1935">
          <cell r="A1935">
            <v>12331347</v>
          </cell>
          <cell r="C1935">
            <v>296</v>
          </cell>
          <cell r="D1935">
            <v>155</v>
          </cell>
          <cell r="E1935">
            <v>208</v>
          </cell>
          <cell r="F1935">
            <v>8</v>
          </cell>
        </row>
        <row r="1936">
          <cell r="A1936">
            <v>12340049</v>
          </cell>
          <cell r="C1936">
            <v>656</v>
          </cell>
          <cell r="D1936">
            <v>343</v>
          </cell>
          <cell r="E1936">
            <v>346</v>
          </cell>
          <cell r="F1936">
            <v>76</v>
          </cell>
        </row>
        <row r="1937">
          <cell r="A1937">
            <v>12341018</v>
          </cell>
          <cell r="C1937">
            <v>269</v>
          </cell>
          <cell r="D1937">
            <v>97</v>
          </cell>
          <cell r="E1937">
            <v>168</v>
          </cell>
          <cell r="F1937">
            <v>9</v>
          </cell>
        </row>
        <row r="1938">
          <cell r="A1938">
            <v>12357002</v>
          </cell>
          <cell r="C1938">
            <v>457</v>
          </cell>
          <cell r="D1938">
            <v>233</v>
          </cell>
          <cell r="E1938">
            <v>283</v>
          </cell>
          <cell r="F1938">
            <v>24</v>
          </cell>
        </row>
        <row r="1939">
          <cell r="A1939">
            <v>12357014</v>
          </cell>
          <cell r="C1939">
            <v>166</v>
          </cell>
          <cell r="D1939">
            <v>32</v>
          </cell>
          <cell r="E1939">
            <v>84</v>
          </cell>
          <cell r="F1939">
            <v>4</v>
          </cell>
        </row>
        <row r="1940">
          <cell r="A1940">
            <v>12357019</v>
          </cell>
          <cell r="C1940">
            <v>562</v>
          </cell>
          <cell r="D1940">
            <v>249</v>
          </cell>
          <cell r="E1940">
            <v>235</v>
          </cell>
          <cell r="F1940">
            <v>50</v>
          </cell>
        </row>
        <row r="1941">
          <cell r="A1941">
            <v>12379309</v>
          </cell>
          <cell r="C1941">
            <v>269</v>
          </cell>
          <cell r="D1941">
            <v>90</v>
          </cell>
          <cell r="E1941">
            <v>105</v>
          </cell>
          <cell r="F1941">
            <v>14</v>
          </cell>
        </row>
        <row r="1942">
          <cell r="A1942">
            <v>12380241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</row>
        <row r="1943">
          <cell r="A1943">
            <v>12334010</v>
          </cell>
          <cell r="C1943">
            <v>1033</v>
          </cell>
          <cell r="D1943">
            <v>410</v>
          </cell>
          <cell r="E1943">
            <v>534</v>
          </cell>
          <cell r="F1943">
            <v>55</v>
          </cell>
        </row>
        <row r="1944">
          <cell r="A1944">
            <v>12341006</v>
          </cell>
          <cell r="C1944">
            <v>73</v>
          </cell>
          <cell r="D1944">
            <v>7</v>
          </cell>
          <cell r="E1944">
            <v>11</v>
          </cell>
          <cell r="F1944">
            <v>0</v>
          </cell>
        </row>
        <row r="1945">
          <cell r="A1945">
            <v>12356010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</row>
        <row r="1946">
          <cell r="A1946">
            <v>12376011</v>
          </cell>
          <cell r="C1946">
            <v>395</v>
          </cell>
          <cell r="D1946">
            <v>16</v>
          </cell>
          <cell r="E1946">
            <v>262</v>
          </cell>
          <cell r="F1946">
            <v>0</v>
          </cell>
        </row>
        <row r="1947">
          <cell r="A1947">
            <v>12376022</v>
          </cell>
          <cell r="C1947">
            <v>560</v>
          </cell>
          <cell r="D1947">
            <v>244</v>
          </cell>
          <cell r="E1947">
            <v>366</v>
          </cell>
          <cell r="F1947">
            <v>9</v>
          </cell>
        </row>
        <row r="1948">
          <cell r="A1948">
            <v>12376404</v>
          </cell>
          <cell r="C1948">
            <v>1108</v>
          </cell>
          <cell r="D1948">
            <v>571</v>
          </cell>
          <cell r="E1948">
            <v>713</v>
          </cell>
          <cell r="F1948">
            <v>41</v>
          </cell>
        </row>
        <row r="1949">
          <cell r="A1949">
            <v>12331003</v>
          </cell>
          <cell r="C1949">
            <v>464</v>
          </cell>
          <cell r="D1949">
            <v>189</v>
          </cell>
          <cell r="E1949">
            <v>261</v>
          </cell>
          <cell r="F1949">
            <v>35</v>
          </cell>
        </row>
        <row r="1950">
          <cell r="A1950">
            <v>12331014</v>
          </cell>
          <cell r="C1950">
            <v>406</v>
          </cell>
          <cell r="D1950">
            <v>173</v>
          </cell>
          <cell r="E1950">
            <v>230</v>
          </cell>
          <cell r="F1950">
            <v>24</v>
          </cell>
        </row>
        <row r="1951">
          <cell r="A1951">
            <v>12331029</v>
          </cell>
          <cell r="C1951">
            <v>629</v>
          </cell>
          <cell r="D1951">
            <v>279</v>
          </cell>
          <cell r="E1951">
            <v>363</v>
          </cell>
          <cell r="F1951">
            <v>34</v>
          </cell>
        </row>
        <row r="1952">
          <cell r="A1952">
            <v>12331044</v>
          </cell>
          <cell r="C1952">
            <v>565</v>
          </cell>
          <cell r="D1952">
            <v>352</v>
          </cell>
          <cell r="E1952">
            <v>340</v>
          </cell>
          <cell r="F1952">
            <v>62</v>
          </cell>
        </row>
        <row r="1953">
          <cell r="A1953">
            <v>12331064</v>
          </cell>
          <cell r="C1953">
            <v>1000</v>
          </cell>
          <cell r="D1953">
            <v>440</v>
          </cell>
          <cell r="E1953">
            <v>534</v>
          </cell>
          <cell r="F1953">
            <v>114</v>
          </cell>
        </row>
        <row r="1954">
          <cell r="A1954">
            <v>12331065</v>
          </cell>
          <cell r="C1954">
            <v>694</v>
          </cell>
          <cell r="D1954">
            <v>372</v>
          </cell>
          <cell r="E1954">
            <v>396</v>
          </cell>
          <cell r="F1954">
            <v>97</v>
          </cell>
        </row>
        <row r="1955">
          <cell r="A1955">
            <v>12331072</v>
          </cell>
          <cell r="C1955">
            <v>732</v>
          </cell>
          <cell r="D1955">
            <v>362</v>
          </cell>
          <cell r="E1955">
            <v>349</v>
          </cell>
          <cell r="F1955">
            <v>73</v>
          </cell>
        </row>
        <row r="1956">
          <cell r="A1956">
            <v>12331081</v>
          </cell>
          <cell r="C1956">
            <v>361</v>
          </cell>
          <cell r="D1956">
            <v>125</v>
          </cell>
          <cell r="E1956">
            <v>203</v>
          </cell>
          <cell r="F1956">
            <v>15</v>
          </cell>
        </row>
        <row r="1957">
          <cell r="A1957">
            <v>12331084</v>
          </cell>
          <cell r="C1957">
            <v>1069</v>
          </cell>
          <cell r="D1957">
            <v>436</v>
          </cell>
          <cell r="E1957">
            <v>423</v>
          </cell>
          <cell r="F1957">
            <v>100</v>
          </cell>
        </row>
        <row r="1958">
          <cell r="A1958">
            <v>12340016</v>
          </cell>
          <cell r="C1958">
            <v>1732</v>
          </cell>
          <cell r="D1958">
            <v>884</v>
          </cell>
          <cell r="E1958">
            <v>954</v>
          </cell>
          <cell r="F1958">
            <v>204</v>
          </cell>
        </row>
        <row r="1959">
          <cell r="A1959">
            <v>12343007</v>
          </cell>
          <cell r="C1959">
            <v>397</v>
          </cell>
          <cell r="D1959">
            <v>193</v>
          </cell>
          <cell r="E1959">
            <v>266</v>
          </cell>
          <cell r="F1959">
            <v>8</v>
          </cell>
        </row>
        <row r="1960">
          <cell r="A1960">
            <v>12345005</v>
          </cell>
          <cell r="C1960">
            <v>378</v>
          </cell>
          <cell r="D1960">
            <v>177</v>
          </cell>
          <cell r="E1960">
            <v>203</v>
          </cell>
          <cell r="F1960">
            <v>25</v>
          </cell>
        </row>
        <row r="1961">
          <cell r="A1961">
            <v>12345012</v>
          </cell>
          <cell r="C1961">
            <v>307</v>
          </cell>
          <cell r="D1961">
            <v>115</v>
          </cell>
          <cell r="E1961">
            <v>177</v>
          </cell>
          <cell r="F1961">
            <v>8</v>
          </cell>
        </row>
        <row r="1962">
          <cell r="A1962">
            <v>12345020</v>
          </cell>
          <cell r="C1962">
            <v>243</v>
          </cell>
          <cell r="D1962">
            <v>133</v>
          </cell>
          <cell r="E1962">
            <v>170</v>
          </cell>
          <cell r="F1962">
            <v>6</v>
          </cell>
        </row>
        <row r="1963">
          <cell r="A1963">
            <v>12377002</v>
          </cell>
          <cell r="C1963">
            <v>917</v>
          </cell>
          <cell r="D1963">
            <v>403</v>
          </cell>
          <cell r="E1963">
            <v>603</v>
          </cell>
          <cell r="F1963">
            <v>33</v>
          </cell>
        </row>
        <row r="1964">
          <cell r="A1964">
            <v>12377018</v>
          </cell>
          <cell r="C1964">
            <v>590</v>
          </cell>
          <cell r="D1964">
            <v>313</v>
          </cell>
          <cell r="E1964">
            <v>363</v>
          </cell>
          <cell r="F1964">
            <v>38</v>
          </cell>
        </row>
        <row r="1965">
          <cell r="A1965">
            <v>12379301</v>
          </cell>
          <cell r="C1965">
            <v>315</v>
          </cell>
          <cell r="D1965">
            <v>128</v>
          </cell>
          <cell r="E1965">
            <v>199</v>
          </cell>
          <cell r="F1965">
            <v>7</v>
          </cell>
        </row>
        <row r="1966">
          <cell r="A1966">
            <v>12330009</v>
          </cell>
          <cell r="C1966">
            <v>441</v>
          </cell>
          <cell r="D1966">
            <v>204</v>
          </cell>
          <cell r="E1966">
            <v>261</v>
          </cell>
          <cell r="F1966">
            <v>31</v>
          </cell>
        </row>
        <row r="1967">
          <cell r="A1967">
            <v>12330013</v>
          </cell>
          <cell r="C1967">
            <v>974</v>
          </cell>
          <cell r="D1967">
            <v>450</v>
          </cell>
          <cell r="E1967">
            <v>563</v>
          </cell>
          <cell r="F1967">
            <v>66</v>
          </cell>
        </row>
        <row r="1968">
          <cell r="A1968">
            <v>12330018</v>
          </cell>
          <cell r="C1968">
            <v>505</v>
          </cell>
          <cell r="D1968">
            <v>242</v>
          </cell>
          <cell r="E1968">
            <v>334</v>
          </cell>
          <cell r="F1968">
            <v>26</v>
          </cell>
        </row>
        <row r="1969">
          <cell r="A1969">
            <v>12330060</v>
          </cell>
          <cell r="C1969">
            <v>833</v>
          </cell>
          <cell r="D1969">
            <v>419</v>
          </cell>
          <cell r="E1969">
            <v>572</v>
          </cell>
          <cell r="F1969">
            <v>80</v>
          </cell>
        </row>
        <row r="1970">
          <cell r="A1970">
            <v>12330063</v>
          </cell>
          <cell r="C1970">
            <v>577</v>
          </cell>
          <cell r="D1970">
            <v>282</v>
          </cell>
          <cell r="E1970">
            <v>382</v>
          </cell>
          <cell r="F1970">
            <v>19</v>
          </cell>
        </row>
        <row r="1971">
          <cell r="A1971">
            <v>12330069</v>
          </cell>
          <cell r="C1971">
            <v>440</v>
          </cell>
          <cell r="D1971">
            <v>222</v>
          </cell>
          <cell r="E1971">
            <v>259</v>
          </cell>
          <cell r="F1971">
            <v>25</v>
          </cell>
        </row>
        <row r="1972">
          <cell r="A1972">
            <v>12336009</v>
          </cell>
          <cell r="C1972">
            <v>471</v>
          </cell>
          <cell r="D1972">
            <v>208</v>
          </cell>
          <cell r="E1972">
            <v>244</v>
          </cell>
          <cell r="F1972">
            <v>22</v>
          </cell>
        </row>
        <row r="1973">
          <cell r="A1973">
            <v>12345002</v>
          </cell>
          <cell r="C1973">
            <v>882</v>
          </cell>
          <cell r="D1973">
            <v>451</v>
          </cell>
          <cell r="E1973">
            <v>546</v>
          </cell>
          <cell r="F1973">
            <v>52</v>
          </cell>
        </row>
        <row r="1974">
          <cell r="A1974">
            <v>12345007</v>
          </cell>
          <cell r="C1974">
            <v>372</v>
          </cell>
          <cell r="D1974">
            <v>219</v>
          </cell>
          <cell r="E1974">
            <v>289</v>
          </cell>
          <cell r="F1974">
            <v>18</v>
          </cell>
        </row>
        <row r="1975">
          <cell r="A1975">
            <v>12345009</v>
          </cell>
          <cell r="C1975">
            <v>1266</v>
          </cell>
          <cell r="D1975">
            <v>631</v>
          </cell>
          <cell r="E1975">
            <v>811</v>
          </cell>
          <cell r="F1975">
            <v>65</v>
          </cell>
        </row>
        <row r="1976">
          <cell r="A1976">
            <v>12345015</v>
          </cell>
          <cell r="C1976">
            <v>325</v>
          </cell>
          <cell r="D1976">
            <v>182</v>
          </cell>
          <cell r="E1976">
            <v>207</v>
          </cell>
          <cell r="F1976">
            <v>19</v>
          </cell>
        </row>
        <row r="1977">
          <cell r="A1977">
            <v>12383006</v>
          </cell>
          <cell r="C1977">
            <v>565</v>
          </cell>
          <cell r="D1977">
            <v>257</v>
          </cell>
          <cell r="E1977">
            <v>327</v>
          </cell>
          <cell r="F1977">
            <v>32</v>
          </cell>
        </row>
        <row r="1978">
          <cell r="A1978">
            <v>12331073</v>
          </cell>
          <cell r="C1978">
            <v>1025</v>
          </cell>
          <cell r="D1978">
            <v>371</v>
          </cell>
          <cell r="E1978">
            <v>491</v>
          </cell>
          <cell r="F1978">
            <v>37</v>
          </cell>
        </row>
        <row r="1979">
          <cell r="A1979">
            <v>12331104</v>
          </cell>
          <cell r="C1979">
            <v>29</v>
          </cell>
          <cell r="D1979">
            <v>4</v>
          </cell>
          <cell r="E1979">
            <v>1</v>
          </cell>
          <cell r="F1979">
            <v>3</v>
          </cell>
        </row>
        <row r="1980">
          <cell r="A1980">
            <v>12343030</v>
          </cell>
          <cell r="C1980">
            <v>2992</v>
          </cell>
          <cell r="D1980">
            <v>1143</v>
          </cell>
          <cell r="E1980">
            <v>1371</v>
          </cell>
          <cell r="F1980">
            <v>195</v>
          </cell>
        </row>
        <row r="1981">
          <cell r="A1981">
            <v>12343031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</row>
        <row r="1982">
          <cell r="A1982">
            <v>12343034</v>
          </cell>
          <cell r="C1982">
            <v>1022</v>
          </cell>
          <cell r="D1982">
            <v>504</v>
          </cell>
          <cell r="E1982">
            <v>612</v>
          </cell>
          <cell r="F1982">
            <v>46</v>
          </cell>
        </row>
        <row r="1983">
          <cell r="A1983">
            <v>12361023</v>
          </cell>
          <cell r="C1983">
            <v>2549</v>
          </cell>
          <cell r="D1983">
            <v>1032</v>
          </cell>
          <cell r="E1983">
            <v>1032</v>
          </cell>
          <cell r="F1983">
            <v>221</v>
          </cell>
        </row>
        <row r="1984">
          <cell r="A1984">
            <v>12376410</v>
          </cell>
          <cell r="C1984">
            <v>1328</v>
          </cell>
          <cell r="D1984">
            <v>542</v>
          </cell>
          <cell r="E1984">
            <v>548</v>
          </cell>
          <cell r="F1984">
            <v>111</v>
          </cell>
        </row>
        <row r="1985">
          <cell r="A1985">
            <v>12377044</v>
          </cell>
          <cell r="C1985">
            <v>2554</v>
          </cell>
          <cell r="D1985">
            <v>1445</v>
          </cell>
          <cell r="E1985">
            <v>1575</v>
          </cell>
          <cell r="F1985">
            <v>131</v>
          </cell>
        </row>
        <row r="1986">
          <cell r="A1986">
            <v>12377101</v>
          </cell>
          <cell r="C1986">
            <v>1424</v>
          </cell>
          <cell r="D1986">
            <v>682</v>
          </cell>
          <cell r="E1986">
            <v>741</v>
          </cell>
          <cell r="F1986">
            <v>102</v>
          </cell>
        </row>
        <row r="1987">
          <cell r="A1987">
            <v>12301000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</row>
        <row r="1988">
          <cell r="A1988">
            <v>12330736</v>
          </cell>
          <cell r="C1988">
            <v>360</v>
          </cell>
          <cell r="D1988">
            <v>156</v>
          </cell>
          <cell r="E1988">
            <v>210</v>
          </cell>
          <cell r="F1988">
            <v>14</v>
          </cell>
        </row>
        <row r="1989">
          <cell r="A1989">
            <v>12331269</v>
          </cell>
          <cell r="C1989">
            <v>215</v>
          </cell>
          <cell r="D1989">
            <v>0</v>
          </cell>
          <cell r="E1989">
            <v>120</v>
          </cell>
          <cell r="F1989">
            <v>0</v>
          </cell>
        </row>
        <row r="1990">
          <cell r="A1990">
            <v>12336314</v>
          </cell>
          <cell r="C1990">
            <v>1768</v>
          </cell>
          <cell r="D1990">
            <v>756</v>
          </cell>
          <cell r="E1990">
            <v>824</v>
          </cell>
          <cell r="F1990">
            <v>151</v>
          </cell>
        </row>
        <row r="1991">
          <cell r="A1991">
            <v>12351013</v>
          </cell>
          <cell r="C1991">
            <v>546</v>
          </cell>
          <cell r="D1991">
            <v>193</v>
          </cell>
          <cell r="E1991">
            <v>222</v>
          </cell>
          <cell r="F1991">
            <v>35</v>
          </cell>
        </row>
        <row r="1992">
          <cell r="A1992">
            <v>12353008</v>
          </cell>
          <cell r="C1992">
            <v>281</v>
          </cell>
          <cell r="D1992">
            <v>134</v>
          </cell>
          <cell r="E1992">
            <v>209</v>
          </cell>
          <cell r="F1992">
            <v>5</v>
          </cell>
        </row>
        <row r="1993">
          <cell r="A1993">
            <v>12383001</v>
          </cell>
          <cell r="C1993">
            <v>457</v>
          </cell>
          <cell r="D1993">
            <v>189</v>
          </cell>
          <cell r="E1993">
            <v>174</v>
          </cell>
          <cell r="F1993">
            <v>63</v>
          </cell>
        </row>
        <row r="1994">
          <cell r="A1994">
            <v>12385030</v>
          </cell>
          <cell r="C1994">
            <v>526</v>
          </cell>
          <cell r="D1994">
            <v>296</v>
          </cell>
          <cell r="E1994">
            <v>389</v>
          </cell>
          <cell r="F1994">
            <v>24</v>
          </cell>
        </row>
        <row r="1995">
          <cell r="A1995">
            <v>12404311</v>
          </cell>
          <cell r="C1995">
            <v>719</v>
          </cell>
          <cell r="D1995">
            <v>276</v>
          </cell>
          <cell r="E1995">
            <v>241</v>
          </cell>
          <cell r="F1995">
            <v>93</v>
          </cell>
        </row>
        <row r="1996">
          <cell r="A1996">
            <v>12331002</v>
          </cell>
          <cell r="C1996">
            <v>5</v>
          </cell>
          <cell r="D1996">
            <v>5</v>
          </cell>
          <cell r="E1996">
            <v>0</v>
          </cell>
          <cell r="F1996">
            <v>5</v>
          </cell>
        </row>
        <row r="1997">
          <cell r="A1997">
            <v>12331036</v>
          </cell>
          <cell r="C1997">
            <v>560</v>
          </cell>
          <cell r="D1997">
            <v>144</v>
          </cell>
          <cell r="E1997">
            <v>207</v>
          </cell>
          <cell r="F1997">
            <v>25</v>
          </cell>
        </row>
        <row r="1998">
          <cell r="A1998">
            <v>12331037</v>
          </cell>
          <cell r="C1998">
            <v>655</v>
          </cell>
          <cell r="D1998">
            <v>345</v>
          </cell>
          <cell r="E1998">
            <v>369</v>
          </cell>
          <cell r="F1998">
            <v>52</v>
          </cell>
        </row>
        <row r="1999">
          <cell r="A1999">
            <v>12331046</v>
          </cell>
          <cell r="C1999">
            <v>618</v>
          </cell>
          <cell r="D1999">
            <v>262</v>
          </cell>
          <cell r="E1999">
            <v>361</v>
          </cell>
          <cell r="F1999">
            <v>4</v>
          </cell>
        </row>
        <row r="2000">
          <cell r="A2000">
            <v>12331054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</row>
        <row r="2001">
          <cell r="A2001">
            <v>12331068</v>
          </cell>
          <cell r="C2001">
            <v>366</v>
          </cell>
          <cell r="D2001">
            <v>166</v>
          </cell>
          <cell r="E2001">
            <v>247</v>
          </cell>
          <cell r="F2001">
            <v>12</v>
          </cell>
        </row>
        <row r="2002">
          <cell r="A2002">
            <v>12331105</v>
          </cell>
          <cell r="C2002">
            <v>307</v>
          </cell>
          <cell r="D2002">
            <v>154</v>
          </cell>
          <cell r="E2002">
            <v>181</v>
          </cell>
          <cell r="F2002">
            <v>16</v>
          </cell>
        </row>
        <row r="2003">
          <cell r="A2003">
            <v>12336012</v>
          </cell>
          <cell r="C2003">
            <v>192</v>
          </cell>
          <cell r="D2003">
            <v>65</v>
          </cell>
          <cell r="E2003">
            <v>113</v>
          </cell>
          <cell r="F2003">
            <v>4</v>
          </cell>
        </row>
        <row r="2004">
          <cell r="A2004">
            <v>12336014</v>
          </cell>
          <cell r="C2004">
            <v>378</v>
          </cell>
          <cell r="D2004">
            <v>158</v>
          </cell>
          <cell r="E2004">
            <v>199</v>
          </cell>
          <cell r="F2004">
            <v>15</v>
          </cell>
        </row>
        <row r="2005">
          <cell r="A2005">
            <v>12336017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</row>
        <row r="2006">
          <cell r="A2006">
            <v>12336030</v>
          </cell>
          <cell r="C2006">
            <v>474</v>
          </cell>
          <cell r="D2006">
            <v>202</v>
          </cell>
          <cell r="E2006">
            <v>281</v>
          </cell>
          <cell r="F2006">
            <v>13</v>
          </cell>
        </row>
        <row r="2007">
          <cell r="A2007">
            <v>12378077</v>
          </cell>
          <cell r="C2007">
            <v>291</v>
          </cell>
          <cell r="D2007">
            <v>120</v>
          </cell>
          <cell r="E2007">
            <v>171</v>
          </cell>
          <cell r="F2007">
            <v>16</v>
          </cell>
        </row>
        <row r="2008">
          <cell r="A2008">
            <v>12378078</v>
          </cell>
          <cell r="C2008">
            <v>339</v>
          </cell>
          <cell r="D2008">
            <v>156</v>
          </cell>
          <cell r="E2008">
            <v>203</v>
          </cell>
          <cell r="F2008">
            <v>12</v>
          </cell>
        </row>
        <row r="2009">
          <cell r="A2009">
            <v>12383009</v>
          </cell>
          <cell r="C2009">
            <v>140</v>
          </cell>
          <cell r="D2009">
            <v>41</v>
          </cell>
          <cell r="E2009">
            <v>0</v>
          </cell>
          <cell r="F2009">
            <v>0</v>
          </cell>
        </row>
        <row r="2010">
          <cell r="A2010">
            <v>12330002</v>
          </cell>
          <cell r="C2010">
            <v>247</v>
          </cell>
          <cell r="D2010">
            <v>101</v>
          </cell>
          <cell r="E2010">
            <v>141</v>
          </cell>
          <cell r="F2010">
            <v>5</v>
          </cell>
        </row>
        <row r="2011">
          <cell r="A2011">
            <v>12330010</v>
          </cell>
          <cell r="C2011">
            <v>256</v>
          </cell>
          <cell r="D2011">
            <v>120</v>
          </cell>
          <cell r="E2011">
            <v>161</v>
          </cell>
          <cell r="F2011">
            <v>2</v>
          </cell>
        </row>
        <row r="2012">
          <cell r="A2012">
            <v>12330015</v>
          </cell>
          <cell r="C2012">
            <v>473</v>
          </cell>
          <cell r="D2012">
            <v>271</v>
          </cell>
          <cell r="E2012">
            <v>312</v>
          </cell>
          <cell r="F2012">
            <v>26</v>
          </cell>
        </row>
        <row r="2013">
          <cell r="A2013">
            <v>12330026</v>
          </cell>
          <cell r="C2013">
            <v>374</v>
          </cell>
          <cell r="D2013">
            <v>173</v>
          </cell>
          <cell r="E2013">
            <v>196</v>
          </cell>
          <cell r="F2013">
            <v>16</v>
          </cell>
        </row>
        <row r="2014">
          <cell r="A2014">
            <v>12330052</v>
          </cell>
          <cell r="C2014">
            <v>614</v>
          </cell>
          <cell r="D2014">
            <v>274</v>
          </cell>
          <cell r="E2014">
            <v>349</v>
          </cell>
          <cell r="F2014">
            <v>39</v>
          </cell>
        </row>
        <row r="2015">
          <cell r="A2015">
            <v>12330056</v>
          </cell>
          <cell r="C2015">
            <v>144</v>
          </cell>
          <cell r="D2015">
            <v>104</v>
          </cell>
          <cell r="E2015">
            <v>133</v>
          </cell>
          <cell r="F2015">
            <v>4</v>
          </cell>
        </row>
        <row r="2016">
          <cell r="A2016">
            <v>12330072</v>
          </cell>
          <cell r="C2016">
            <v>1187</v>
          </cell>
          <cell r="D2016">
            <v>578</v>
          </cell>
          <cell r="E2016">
            <v>631</v>
          </cell>
          <cell r="F2016">
            <v>83</v>
          </cell>
        </row>
        <row r="2017">
          <cell r="A2017">
            <v>12330101</v>
          </cell>
          <cell r="C2017">
            <v>226</v>
          </cell>
          <cell r="D2017">
            <v>92</v>
          </cell>
          <cell r="E2017">
            <v>135</v>
          </cell>
          <cell r="F2017">
            <v>6</v>
          </cell>
        </row>
        <row r="2018">
          <cell r="A2018">
            <v>12330728</v>
          </cell>
          <cell r="C2018">
            <v>845</v>
          </cell>
          <cell r="D2018">
            <v>450</v>
          </cell>
          <cell r="E2018">
            <v>572</v>
          </cell>
          <cell r="F2018">
            <v>36</v>
          </cell>
        </row>
        <row r="2019">
          <cell r="A2019">
            <v>12330735</v>
          </cell>
          <cell r="C2019">
            <v>342</v>
          </cell>
          <cell r="D2019">
            <v>166</v>
          </cell>
          <cell r="E2019">
            <v>218</v>
          </cell>
          <cell r="F2019">
            <v>15</v>
          </cell>
        </row>
        <row r="2020">
          <cell r="A2020">
            <v>12384003</v>
          </cell>
          <cell r="C2020">
            <v>742</v>
          </cell>
          <cell r="D2020">
            <v>334</v>
          </cell>
          <cell r="E2020">
            <v>376</v>
          </cell>
          <cell r="F2020">
            <v>56</v>
          </cell>
        </row>
        <row r="2021">
          <cell r="A2021">
            <v>12384016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</row>
        <row r="2022">
          <cell r="A2022">
            <v>12330014</v>
          </cell>
          <cell r="C2022">
            <v>179</v>
          </cell>
          <cell r="D2022">
            <v>61</v>
          </cell>
          <cell r="E2022">
            <v>112</v>
          </cell>
          <cell r="F2022">
            <v>3</v>
          </cell>
        </row>
        <row r="2023">
          <cell r="A2023">
            <v>12331025</v>
          </cell>
          <cell r="C2023">
            <v>260</v>
          </cell>
          <cell r="D2023">
            <v>116</v>
          </cell>
          <cell r="E2023">
            <v>88</v>
          </cell>
          <cell r="F2023">
            <v>28</v>
          </cell>
        </row>
        <row r="2024">
          <cell r="A2024">
            <v>12331026</v>
          </cell>
          <cell r="C2024">
            <v>170</v>
          </cell>
          <cell r="D2024">
            <v>52</v>
          </cell>
          <cell r="E2024">
            <v>98</v>
          </cell>
          <cell r="F2024">
            <v>2</v>
          </cell>
        </row>
        <row r="2025">
          <cell r="A2025">
            <v>12336007</v>
          </cell>
          <cell r="C2025">
            <v>69</v>
          </cell>
          <cell r="D2025">
            <v>12</v>
          </cell>
          <cell r="E2025">
            <v>8</v>
          </cell>
          <cell r="F2025">
            <v>0</v>
          </cell>
        </row>
        <row r="2026">
          <cell r="A2026">
            <v>12338014</v>
          </cell>
          <cell r="C2026">
            <v>175</v>
          </cell>
          <cell r="D2026">
            <v>66</v>
          </cell>
          <cell r="E2026">
            <v>79</v>
          </cell>
          <cell r="F2026">
            <v>11</v>
          </cell>
        </row>
        <row r="2027">
          <cell r="A2027">
            <v>12340041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</row>
        <row r="2028">
          <cell r="A2028">
            <v>12343006</v>
          </cell>
          <cell r="C2028">
            <v>147</v>
          </cell>
          <cell r="D2028">
            <v>61</v>
          </cell>
          <cell r="E2028">
            <v>79</v>
          </cell>
          <cell r="F2028">
            <v>8</v>
          </cell>
        </row>
        <row r="2029">
          <cell r="A2029">
            <v>12345001</v>
          </cell>
          <cell r="C2029">
            <v>384</v>
          </cell>
          <cell r="D2029">
            <v>151</v>
          </cell>
          <cell r="E2029">
            <v>142</v>
          </cell>
          <cell r="F2029">
            <v>43</v>
          </cell>
        </row>
        <row r="2030">
          <cell r="A2030">
            <v>12345006</v>
          </cell>
          <cell r="C2030">
            <v>253</v>
          </cell>
          <cell r="D2030">
            <v>105</v>
          </cell>
          <cell r="E2030">
            <v>152</v>
          </cell>
          <cell r="F2030">
            <v>6</v>
          </cell>
        </row>
        <row r="2031">
          <cell r="A2031">
            <v>12353001</v>
          </cell>
          <cell r="C2031">
            <v>309</v>
          </cell>
          <cell r="D2031">
            <v>115</v>
          </cell>
          <cell r="E2031">
            <v>151</v>
          </cell>
          <cell r="F2031">
            <v>23</v>
          </cell>
        </row>
        <row r="2032">
          <cell r="A2032">
            <v>12376021</v>
          </cell>
          <cell r="C2032">
            <v>315</v>
          </cell>
          <cell r="D2032">
            <v>79</v>
          </cell>
          <cell r="E2032">
            <v>158</v>
          </cell>
          <cell r="F2032">
            <v>10</v>
          </cell>
        </row>
        <row r="2033">
          <cell r="A2033">
            <v>12376413</v>
          </cell>
          <cell r="C2033">
            <v>148</v>
          </cell>
          <cell r="D2033">
            <v>46</v>
          </cell>
          <cell r="E2033">
            <v>58</v>
          </cell>
          <cell r="F2033">
            <v>9</v>
          </cell>
        </row>
        <row r="2034">
          <cell r="A2034">
            <v>12377015</v>
          </cell>
          <cell r="C2034">
            <v>322</v>
          </cell>
          <cell r="D2034">
            <v>141</v>
          </cell>
          <cell r="E2034">
            <v>207</v>
          </cell>
          <cell r="F2034">
            <v>6</v>
          </cell>
        </row>
        <row r="2035">
          <cell r="A2035">
            <v>12377041</v>
          </cell>
          <cell r="C2035">
            <v>296</v>
          </cell>
          <cell r="D2035">
            <v>86</v>
          </cell>
          <cell r="E2035">
            <v>178</v>
          </cell>
          <cell r="F2035">
            <v>8</v>
          </cell>
        </row>
        <row r="2036">
          <cell r="A2036">
            <v>12381009</v>
          </cell>
          <cell r="C2036">
            <v>303</v>
          </cell>
          <cell r="D2036">
            <v>106</v>
          </cell>
          <cell r="E2036">
            <v>155</v>
          </cell>
          <cell r="F2036">
            <v>14</v>
          </cell>
        </row>
        <row r="2037">
          <cell r="A2037">
            <v>12382004</v>
          </cell>
          <cell r="C2037">
            <v>364</v>
          </cell>
          <cell r="D2037">
            <v>126</v>
          </cell>
          <cell r="E2037">
            <v>116</v>
          </cell>
          <cell r="F2037">
            <v>34</v>
          </cell>
        </row>
        <row r="2038">
          <cell r="A2038">
            <v>12383007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</row>
        <row r="2039">
          <cell r="A2039">
            <v>12742021</v>
          </cell>
          <cell r="C2039">
            <v>1077</v>
          </cell>
          <cell r="D2039">
            <v>528</v>
          </cell>
          <cell r="E2039">
            <v>545</v>
          </cell>
          <cell r="F2039">
            <v>96</v>
          </cell>
        </row>
        <row r="2040">
          <cell r="A2040">
            <v>12742240</v>
          </cell>
          <cell r="C2040">
            <v>571</v>
          </cell>
          <cell r="D2040">
            <v>192</v>
          </cell>
          <cell r="E2040">
            <v>281</v>
          </cell>
          <cell r="F2040">
            <v>16</v>
          </cell>
        </row>
        <row r="2041">
          <cell r="A2041">
            <v>12750009</v>
          </cell>
          <cell r="C2041">
            <v>1712</v>
          </cell>
          <cell r="D2041">
            <v>738</v>
          </cell>
          <cell r="E2041">
            <v>678</v>
          </cell>
          <cell r="F2041">
            <v>203</v>
          </cell>
        </row>
        <row r="2042">
          <cell r="A2042">
            <v>12750015</v>
          </cell>
          <cell r="C2042">
            <v>703</v>
          </cell>
          <cell r="D2042">
            <v>329</v>
          </cell>
          <cell r="E2042">
            <v>319</v>
          </cell>
          <cell r="F2042">
            <v>57</v>
          </cell>
        </row>
        <row r="2043">
          <cell r="A2043">
            <v>12753067</v>
          </cell>
          <cell r="C2043">
            <v>517</v>
          </cell>
          <cell r="D2043">
            <v>223</v>
          </cell>
          <cell r="E2043">
            <v>291</v>
          </cell>
          <cell r="F2043">
            <v>19</v>
          </cell>
        </row>
        <row r="2044">
          <cell r="A2044">
            <v>12753128</v>
          </cell>
          <cell r="C2044">
            <v>387</v>
          </cell>
          <cell r="D2044">
            <v>181</v>
          </cell>
          <cell r="E2044">
            <v>217</v>
          </cell>
          <cell r="F2044">
            <v>27</v>
          </cell>
        </row>
        <row r="2045">
          <cell r="A2045">
            <v>12753181</v>
          </cell>
          <cell r="C2045">
            <v>990</v>
          </cell>
          <cell r="D2045">
            <v>365</v>
          </cell>
          <cell r="E2045">
            <v>412</v>
          </cell>
          <cell r="F2045">
            <v>63</v>
          </cell>
        </row>
        <row r="2046">
          <cell r="A2046">
            <v>12757018</v>
          </cell>
          <cell r="C2046">
            <v>571</v>
          </cell>
          <cell r="D2046">
            <v>227</v>
          </cell>
          <cell r="E2046">
            <v>279</v>
          </cell>
          <cell r="F2046">
            <v>51</v>
          </cell>
        </row>
        <row r="2047">
          <cell r="A2047">
            <v>12757061</v>
          </cell>
          <cell r="C2047">
            <v>647</v>
          </cell>
          <cell r="D2047">
            <v>266</v>
          </cell>
          <cell r="E2047">
            <v>324</v>
          </cell>
          <cell r="F2047">
            <v>15</v>
          </cell>
        </row>
        <row r="2048">
          <cell r="A2048">
            <v>12790044</v>
          </cell>
          <cell r="C2048">
            <v>398</v>
          </cell>
          <cell r="D2048">
            <v>201</v>
          </cell>
          <cell r="E2048">
            <v>235</v>
          </cell>
          <cell r="F2048">
            <v>29</v>
          </cell>
        </row>
        <row r="2049">
          <cell r="A2049">
            <v>12742096</v>
          </cell>
          <cell r="C2049">
            <v>222</v>
          </cell>
          <cell r="D2049">
            <v>89</v>
          </cell>
          <cell r="E2049">
            <v>97</v>
          </cell>
          <cell r="F2049">
            <v>0</v>
          </cell>
        </row>
        <row r="2050">
          <cell r="A2050">
            <v>12742101</v>
          </cell>
          <cell r="C2050">
            <v>967</v>
          </cell>
          <cell r="D2050">
            <v>433</v>
          </cell>
          <cell r="E2050">
            <v>484</v>
          </cell>
          <cell r="F2050">
            <v>63</v>
          </cell>
        </row>
        <row r="2051">
          <cell r="A2051">
            <v>12742111</v>
          </cell>
          <cell r="C2051">
            <v>1</v>
          </cell>
          <cell r="D2051">
            <v>0</v>
          </cell>
          <cell r="E2051">
            <v>0</v>
          </cell>
          <cell r="F2051">
            <v>0</v>
          </cell>
        </row>
        <row r="2052">
          <cell r="A2052">
            <v>12742207</v>
          </cell>
          <cell r="C2052">
            <v>642</v>
          </cell>
          <cell r="D2052">
            <v>284</v>
          </cell>
          <cell r="E2052">
            <v>323</v>
          </cell>
          <cell r="F2052">
            <v>50</v>
          </cell>
        </row>
        <row r="2053">
          <cell r="A2053">
            <v>12750010</v>
          </cell>
          <cell r="C2053">
            <v>679</v>
          </cell>
          <cell r="D2053">
            <v>290</v>
          </cell>
          <cell r="E2053">
            <v>384</v>
          </cell>
          <cell r="F2053">
            <v>17</v>
          </cell>
        </row>
        <row r="2054">
          <cell r="A2054">
            <v>12750055</v>
          </cell>
          <cell r="C2054">
            <v>389</v>
          </cell>
          <cell r="D2054">
            <v>155</v>
          </cell>
          <cell r="E2054">
            <v>142</v>
          </cell>
          <cell r="F2054">
            <v>0</v>
          </cell>
        </row>
        <row r="2055">
          <cell r="A2055">
            <v>12768003</v>
          </cell>
          <cell r="C2055">
            <v>759</v>
          </cell>
          <cell r="D2055">
            <v>300</v>
          </cell>
          <cell r="E2055">
            <v>203</v>
          </cell>
          <cell r="F2055">
            <v>105</v>
          </cell>
        </row>
        <row r="2056">
          <cell r="A2056">
            <v>12768030</v>
          </cell>
          <cell r="C2056">
            <v>388</v>
          </cell>
          <cell r="D2056">
            <v>118</v>
          </cell>
          <cell r="E2056">
            <v>206</v>
          </cell>
          <cell r="F2056">
            <v>3</v>
          </cell>
        </row>
        <row r="2057">
          <cell r="A2057">
            <v>12768053</v>
          </cell>
          <cell r="C2057">
            <v>449</v>
          </cell>
          <cell r="D2057">
            <v>174</v>
          </cell>
          <cell r="E2057">
            <v>207</v>
          </cell>
          <cell r="F2057">
            <v>0</v>
          </cell>
        </row>
        <row r="2058">
          <cell r="A2058">
            <v>12768058</v>
          </cell>
          <cell r="C2058">
            <v>350</v>
          </cell>
          <cell r="D2058">
            <v>91</v>
          </cell>
          <cell r="E2058">
            <v>133</v>
          </cell>
          <cell r="F2058">
            <v>23</v>
          </cell>
        </row>
        <row r="2059">
          <cell r="A2059">
            <v>12768109</v>
          </cell>
          <cell r="C2059">
            <v>316</v>
          </cell>
          <cell r="D2059">
            <v>106</v>
          </cell>
          <cell r="E2059">
            <v>133</v>
          </cell>
          <cell r="F2059">
            <v>0</v>
          </cell>
        </row>
        <row r="2060">
          <cell r="A2060">
            <v>12768111</v>
          </cell>
          <cell r="C2060">
            <v>235</v>
          </cell>
          <cell r="D2060">
            <v>66</v>
          </cell>
          <cell r="E2060">
            <v>0</v>
          </cell>
          <cell r="F2060">
            <v>0</v>
          </cell>
        </row>
        <row r="2061">
          <cell r="A2061">
            <v>12708059</v>
          </cell>
          <cell r="C2061">
            <v>389</v>
          </cell>
          <cell r="D2061">
            <v>152</v>
          </cell>
          <cell r="E2061">
            <v>158</v>
          </cell>
          <cell r="F2061">
            <v>33</v>
          </cell>
        </row>
        <row r="2062">
          <cell r="A2062">
            <v>12713020</v>
          </cell>
          <cell r="C2062">
            <v>282</v>
          </cell>
          <cell r="D2062">
            <v>123</v>
          </cell>
          <cell r="E2062">
            <v>180</v>
          </cell>
          <cell r="F2062">
            <v>9</v>
          </cell>
        </row>
        <row r="2063">
          <cell r="A2063">
            <v>12713029</v>
          </cell>
          <cell r="C2063">
            <v>307</v>
          </cell>
          <cell r="D2063">
            <v>97</v>
          </cell>
          <cell r="E2063">
            <v>134</v>
          </cell>
          <cell r="F2063">
            <v>17</v>
          </cell>
        </row>
        <row r="2064">
          <cell r="A2064">
            <v>12713111</v>
          </cell>
          <cell r="C2064">
            <v>766</v>
          </cell>
          <cell r="D2064">
            <v>382</v>
          </cell>
          <cell r="E2064">
            <v>361</v>
          </cell>
          <cell r="F2064">
            <v>100</v>
          </cell>
        </row>
        <row r="2065">
          <cell r="A2065">
            <v>12730313</v>
          </cell>
          <cell r="C2065">
            <v>2433</v>
          </cell>
          <cell r="D2065">
            <v>1011</v>
          </cell>
          <cell r="E2065">
            <v>782</v>
          </cell>
          <cell r="F2065">
            <v>353</v>
          </cell>
        </row>
        <row r="2066">
          <cell r="A2066">
            <v>12735006</v>
          </cell>
          <cell r="C2066">
            <v>1741</v>
          </cell>
          <cell r="D2066">
            <v>402</v>
          </cell>
          <cell r="E2066">
            <v>813</v>
          </cell>
          <cell r="F2066">
            <v>123</v>
          </cell>
        </row>
        <row r="2067">
          <cell r="A2067">
            <v>12742182</v>
          </cell>
          <cell r="C2067">
            <v>326</v>
          </cell>
          <cell r="D2067">
            <v>154</v>
          </cell>
          <cell r="E2067">
            <v>104</v>
          </cell>
          <cell r="F2067">
            <v>69</v>
          </cell>
        </row>
        <row r="2068">
          <cell r="A2068">
            <v>12750053</v>
          </cell>
          <cell r="C2068">
            <v>583</v>
          </cell>
          <cell r="D2068">
            <v>217</v>
          </cell>
          <cell r="E2068">
            <v>235</v>
          </cell>
          <cell r="F2068">
            <v>40</v>
          </cell>
        </row>
        <row r="2069">
          <cell r="A2069">
            <v>12775017</v>
          </cell>
          <cell r="C2069">
            <v>1463</v>
          </cell>
          <cell r="D2069">
            <v>652</v>
          </cell>
          <cell r="E2069">
            <v>703</v>
          </cell>
          <cell r="F2069">
            <v>101</v>
          </cell>
        </row>
        <row r="2070">
          <cell r="A2070">
            <v>12751023</v>
          </cell>
          <cell r="C2070">
            <v>899</v>
          </cell>
          <cell r="D2070">
            <v>349</v>
          </cell>
          <cell r="E2070">
            <v>365</v>
          </cell>
          <cell r="F2070">
            <v>73</v>
          </cell>
        </row>
        <row r="2071">
          <cell r="A2071">
            <v>12753094</v>
          </cell>
          <cell r="C2071">
            <v>1370</v>
          </cell>
          <cell r="D2071">
            <v>599</v>
          </cell>
          <cell r="E2071">
            <v>612</v>
          </cell>
          <cell r="F2071">
            <v>120</v>
          </cell>
        </row>
        <row r="2072">
          <cell r="A2072">
            <v>12790008</v>
          </cell>
          <cell r="C2072">
            <v>1380</v>
          </cell>
          <cell r="D2072">
            <v>526</v>
          </cell>
          <cell r="E2072">
            <v>541</v>
          </cell>
          <cell r="F2072">
            <v>121</v>
          </cell>
        </row>
        <row r="2073">
          <cell r="A2073">
            <v>12790054</v>
          </cell>
          <cell r="C2073">
            <v>1824</v>
          </cell>
          <cell r="D2073">
            <v>752</v>
          </cell>
          <cell r="E2073">
            <v>877</v>
          </cell>
          <cell r="F2073">
            <v>138</v>
          </cell>
        </row>
        <row r="2074">
          <cell r="A2074">
            <v>12742065</v>
          </cell>
          <cell r="C2074">
            <v>744</v>
          </cell>
          <cell r="D2074">
            <v>499</v>
          </cell>
          <cell r="E2074">
            <v>578</v>
          </cell>
          <cell r="F2074">
            <v>41</v>
          </cell>
        </row>
        <row r="2075">
          <cell r="A2075">
            <v>12742116</v>
          </cell>
          <cell r="C2075">
            <v>334</v>
          </cell>
          <cell r="D2075">
            <v>176</v>
          </cell>
          <cell r="E2075">
            <v>195</v>
          </cell>
          <cell r="F2075">
            <v>22</v>
          </cell>
        </row>
        <row r="2076">
          <cell r="A2076">
            <v>12742165</v>
          </cell>
          <cell r="C2076">
            <v>404</v>
          </cell>
          <cell r="D2076">
            <v>154</v>
          </cell>
          <cell r="E2076">
            <v>203</v>
          </cell>
          <cell r="F2076">
            <v>20</v>
          </cell>
        </row>
        <row r="2077">
          <cell r="A2077">
            <v>12742213</v>
          </cell>
          <cell r="C2077">
            <v>778</v>
          </cell>
          <cell r="D2077">
            <v>293</v>
          </cell>
          <cell r="E2077">
            <v>377</v>
          </cell>
          <cell r="F2077">
            <v>57</v>
          </cell>
        </row>
        <row r="2078">
          <cell r="A2078">
            <v>12753199</v>
          </cell>
          <cell r="C2078">
            <v>535</v>
          </cell>
          <cell r="D2078">
            <v>217</v>
          </cell>
          <cell r="E2078">
            <v>266</v>
          </cell>
          <cell r="F2078">
            <v>37</v>
          </cell>
        </row>
        <row r="2079">
          <cell r="A2079">
            <v>12757055</v>
          </cell>
          <cell r="C2079">
            <v>259</v>
          </cell>
          <cell r="D2079">
            <v>0</v>
          </cell>
          <cell r="E2079">
            <v>16</v>
          </cell>
          <cell r="F2079">
            <v>0</v>
          </cell>
        </row>
        <row r="2080">
          <cell r="A2080">
            <v>12757072</v>
          </cell>
          <cell r="C2080">
            <v>976</v>
          </cell>
          <cell r="D2080">
            <v>417</v>
          </cell>
          <cell r="E2080">
            <v>430</v>
          </cell>
          <cell r="F2080">
            <v>102</v>
          </cell>
        </row>
        <row r="2081">
          <cell r="A2081">
            <v>12742072</v>
          </cell>
          <cell r="C2081">
            <v>417</v>
          </cell>
          <cell r="D2081">
            <v>155</v>
          </cell>
          <cell r="E2081">
            <v>212</v>
          </cell>
          <cell r="F2081">
            <v>26</v>
          </cell>
        </row>
        <row r="2082">
          <cell r="A2082">
            <v>12742121</v>
          </cell>
          <cell r="C2082">
            <v>475</v>
          </cell>
          <cell r="D2082">
            <v>184</v>
          </cell>
          <cell r="E2082">
            <v>176</v>
          </cell>
          <cell r="F2082">
            <v>54</v>
          </cell>
        </row>
        <row r="2083">
          <cell r="A2083">
            <v>12742181</v>
          </cell>
          <cell r="C2083">
            <v>374</v>
          </cell>
          <cell r="D2083">
            <v>124</v>
          </cell>
          <cell r="E2083">
            <v>9</v>
          </cell>
          <cell r="F2083">
            <v>0</v>
          </cell>
        </row>
        <row r="2084">
          <cell r="A2084">
            <v>12742248</v>
          </cell>
          <cell r="C2084">
            <v>500</v>
          </cell>
          <cell r="D2084">
            <v>190</v>
          </cell>
          <cell r="E2084">
            <v>185</v>
          </cell>
          <cell r="F2084">
            <v>35</v>
          </cell>
        </row>
        <row r="2085">
          <cell r="A2085">
            <v>12751140</v>
          </cell>
          <cell r="C2085">
            <v>354</v>
          </cell>
          <cell r="D2085">
            <v>138</v>
          </cell>
          <cell r="E2085">
            <v>147</v>
          </cell>
          <cell r="F2085">
            <v>32</v>
          </cell>
        </row>
        <row r="2086">
          <cell r="A2086">
            <v>12757104</v>
          </cell>
          <cell r="C2086">
            <v>341</v>
          </cell>
          <cell r="D2086">
            <v>97</v>
          </cell>
          <cell r="E2086">
            <v>159</v>
          </cell>
          <cell r="F2086">
            <v>15</v>
          </cell>
        </row>
        <row r="2087">
          <cell r="A2087">
            <v>12790011</v>
          </cell>
          <cell r="C2087">
            <v>1298</v>
          </cell>
          <cell r="D2087">
            <v>540</v>
          </cell>
          <cell r="E2087">
            <v>509</v>
          </cell>
          <cell r="F2087">
            <v>123</v>
          </cell>
        </row>
        <row r="2088">
          <cell r="A2088">
            <v>12790052</v>
          </cell>
          <cell r="C2088">
            <v>128</v>
          </cell>
          <cell r="D2088">
            <v>7</v>
          </cell>
          <cell r="E2088">
            <v>0</v>
          </cell>
          <cell r="F2088">
            <v>0</v>
          </cell>
        </row>
        <row r="2089">
          <cell r="A2089">
            <v>12729049</v>
          </cell>
          <cell r="C2089">
            <v>1133</v>
          </cell>
          <cell r="D2089">
            <v>395</v>
          </cell>
          <cell r="E2089">
            <v>319</v>
          </cell>
          <cell r="F2089">
            <v>121</v>
          </cell>
        </row>
        <row r="2090">
          <cell r="A2090">
            <v>12735065</v>
          </cell>
          <cell r="C2090">
            <v>512</v>
          </cell>
          <cell r="D2090">
            <v>142</v>
          </cell>
          <cell r="E2090">
            <v>169</v>
          </cell>
          <cell r="F2090">
            <v>58</v>
          </cell>
        </row>
        <row r="2091">
          <cell r="A2091">
            <v>12742107</v>
          </cell>
          <cell r="C2091">
            <v>589</v>
          </cell>
          <cell r="D2091">
            <v>211</v>
          </cell>
          <cell r="E2091">
            <v>227</v>
          </cell>
          <cell r="F2091">
            <v>43</v>
          </cell>
        </row>
        <row r="2092">
          <cell r="A2092">
            <v>12742123</v>
          </cell>
          <cell r="C2092">
            <v>614</v>
          </cell>
          <cell r="D2092">
            <v>230</v>
          </cell>
          <cell r="E2092">
            <v>240</v>
          </cell>
          <cell r="F2092">
            <v>52</v>
          </cell>
        </row>
        <row r="2093">
          <cell r="A2093">
            <v>12753190</v>
          </cell>
          <cell r="C2093">
            <v>1711</v>
          </cell>
          <cell r="D2093">
            <v>666</v>
          </cell>
          <cell r="E2093">
            <v>587</v>
          </cell>
          <cell r="F2093">
            <v>212</v>
          </cell>
        </row>
        <row r="2094">
          <cell r="A2094">
            <v>12724057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</row>
        <row r="2095">
          <cell r="A2095">
            <v>12724240</v>
          </cell>
          <cell r="C2095">
            <v>277</v>
          </cell>
          <cell r="D2095">
            <v>116</v>
          </cell>
          <cell r="E2095">
            <v>147</v>
          </cell>
          <cell r="F2095">
            <v>20</v>
          </cell>
        </row>
        <row r="2096">
          <cell r="A2096">
            <v>12726001</v>
          </cell>
          <cell r="C2096">
            <v>600</v>
          </cell>
          <cell r="D2096">
            <v>234</v>
          </cell>
          <cell r="E2096">
            <v>317</v>
          </cell>
          <cell r="F2096">
            <v>32</v>
          </cell>
        </row>
        <row r="2097">
          <cell r="A2097">
            <v>12726014</v>
          </cell>
          <cell r="C2097">
            <v>532</v>
          </cell>
          <cell r="D2097">
            <v>247</v>
          </cell>
          <cell r="E2097">
            <v>294</v>
          </cell>
          <cell r="F2097">
            <v>33</v>
          </cell>
        </row>
        <row r="2098">
          <cell r="A2098">
            <v>12726022</v>
          </cell>
          <cell r="C2098">
            <v>691</v>
          </cell>
          <cell r="D2098">
            <v>300</v>
          </cell>
          <cell r="E2098">
            <v>320</v>
          </cell>
          <cell r="F2098">
            <v>52</v>
          </cell>
        </row>
        <row r="2099">
          <cell r="A2099">
            <v>12726033</v>
          </cell>
          <cell r="C2099">
            <v>523</v>
          </cell>
          <cell r="D2099">
            <v>164</v>
          </cell>
          <cell r="E2099">
            <v>173</v>
          </cell>
          <cell r="F2099">
            <v>40</v>
          </cell>
        </row>
        <row r="2100">
          <cell r="A2100">
            <v>12726040</v>
          </cell>
          <cell r="C2100">
            <v>81</v>
          </cell>
          <cell r="D2100">
            <v>10</v>
          </cell>
          <cell r="E2100">
            <v>20</v>
          </cell>
          <cell r="F2100">
            <v>2</v>
          </cell>
        </row>
        <row r="2101">
          <cell r="A2101">
            <v>12726048</v>
          </cell>
          <cell r="C2101">
            <v>781</v>
          </cell>
          <cell r="D2101">
            <v>305</v>
          </cell>
          <cell r="E2101">
            <v>376</v>
          </cell>
          <cell r="F2101">
            <v>53</v>
          </cell>
        </row>
        <row r="2102">
          <cell r="A2102">
            <v>12726056</v>
          </cell>
          <cell r="C2102">
            <v>836</v>
          </cell>
          <cell r="D2102">
            <v>344</v>
          </cell>
          <cell r="E2102">
            <v>373</v>
          </cell>
          <cell r="F2102">
            <v>55</v>
          </cell>
        </row>
        <row r="2103">
          <cell r="A2103">
            <v>12726068</v>
          </cell>
          <cell r="C2103">
            <v>411</v>
          </cell>
          <cell r="D2103">
            <v>146</v>
          </cell>
          <cell r="E2103">
            <v>156</v>
          </cell>
          <cell r="F2103">
            <v>43</v>
          </cell>
        </row>
        <row r="2104">
          <cell r="A2104">
            <v>12727002</v>
          </cell>
          <cell r="C2104">
            <v>443</v>
          </cell>
          <cell r="D2104">
            <v>135</v>
          </cell>
          <cell r="E2104">
            <v>69</v>
          </cell>
          <cell r="F2104">
            <v>0</v>
          </cell>
        </row>
        <row r="2105">
          <cell r="A2105">
            <v>12729019</v>
          </cell>
          <cell r="C2105">
            <v>1163</v>
          </cell>
          <cell r="D2105">
            <v>352</v>
          </cell>
          <cell r="E2105">
            <v>518</v>
          </cell>
          <cell r="F2105">
            <v>128</v>
          </cell>
        </row>
        <row r="2106">
          <cell r="A2106">
            <v>12730014</v>
          </cell>
          <cell r="C2106">
            <v>515</v>
          </cell>
          <cell r="D2106">
            <v>184</v>
          </cell>
          <cell r="E2106">
            <v>7</v>
          </cell>
          <cell r="F2106">
            <v>0</v>
          </cell>
        </row>
        <row r="2107">
          <cell r="A2107">
            <v>12730268</v>
          </cell>
          <cell r="C2107">
            <v>700</v>
          </cell>
          <cell r="D2107">
            <v>273</v>
          </cell>
          <cell r="E2107">
            <v>354</v>
          </cell>
          <cell r="F2107">
            <v>35</v>
          </cell>
        </row>
        <row r="2108">
          <cell r="A2108">
            <v>12724102</v>
          </cell>
          <cell r="C2108">
            <v>519</v>
          </cell>
          <cell r="D2108">
            <v>158</v>
          </cell>
          <cell r="E2108">
            <v>204</v>
          </cell>
          <cell r="F2108">
            <v>25</v>
          </cell>
        </row>
        <row r="2109">
          <cell r="A2109">
            <v>12724110</v>
          </cell>
          <cell r="C2109">
            <v>976</v>
          </cell>
          <cell r="D2109">
            <v>449</v>
          </cell>
          <cell r="E2109">
            <v>489</v>
          </cell>
          <cell r="F2109">
            <v>74</v>
          </cell>
        </row>
        <row r="2110">
          <cell r="A2110">
            <v>12724157</v>
          </cell>
          <cell r="C2110">
            <v>808</v>
          </cell>
          <cell r="D2110">
            <v>239</v>
          </cell>
          <cell r="E2110">
            <v>373</v>
          </cell>
          <cell r="F2110">
            <v>37</v>
          </cell>
        </row>
        <row r="2111">
          <cell r="A2111">
            <v>12725096</v>
          </cell>
          <cell r="C2111">
            <v>448</v>
          </cell>
          <cell r="D2111">
            <v>219</v>
          </cell>
          <cell r="E2111">
            <v>226</v>
          </cell>
          <cell r="F2111">
            <v>36</v>
          </cell>
        </row>
        <row r="2112">
          <cell r="A2112">
            <v>12729005</v>
          </cell>
          <cell r="C2112">
            <v>362</v>
          </cell>
          <cell r="D2112">
            <v>158</v>
          </cell>
          <cell r="E2112">
            <v>181</v>
          </cell>
          <cell r="F2112">
            <v>30</v>
          </cell>
        </row>
        <row r="2113">
          <cell r="A2113">
            <v>12729030</v>
          </cell>
          <cell r="C2113">
            <v>532</v>
          </cell>
          <cell r="D2113">
            <v>127</v>
          </cell>
          <cell r="E2113">
            <v>218</v>
          </cell>
          <cell r="F2113">
            <v>21</v>
          </cell>
        </row>
        <row r="2114">
          <cell r="A2114">
            <v>12730115</v>
          </cell>
          <cell r="C2114">
            <v>383</v>
          </cell>
          <cell r="D2114">
            <v>59</v>
          </cell>
          <cell r="E2114">
            <v>6</v>
          </cell>
          <cell r="F2114">
            <v>26</v>
          </cell>
        </row>
        <row r="2115">
          <cell r="A2115">
            <v>12730190</v>
          </cell>
          <cell r="C2115">
            <v>423</v>
          </cell>
          <cell r="D2115">
            <v>228</v>
          </cell>
          <cell r="E2115">
            <v>243</v>
          </cell>
          <cell r="F2115">
            <v>0</v>
          </cell>
        </row>
        <row r="2116">
          <cell r="A2116">
            <v>12730321</v>
          </cell>
          <cell r="C2116">
            <v>1582</v>
          </cell>
          <cell r="D2116">
            <v>605</v>
          </cell>
          <cell r="E2116">
            <v>764</v>
          </cell>
          <cell r="F2116">
            <v>150</v>
          </cell>
        </row>
        <row r="2117">
          <cell r="A2117">
            <v>12753122</v>
          </cell>
          <cell r="C2117">
            <v>384</v>
          </cell>
          <cell r="D2117">
            <v>152</v>
          </cell>
          <cell r="E2117">
            <v>223</v>
          </cell>
          <cell r="F2117">
            <v>15</v>
          </cell>
        </row>
        <row r="2118">
          <cell r="A2118">
            <v>12758096</v>
          </cell>
          <cell r="C2118">
            <v>689</v>
          </cell>
          <cell r="D2118">
            <v>274</v>
          </cell>
          <cell r="E2118">
            <v>321</v>
          </cell>
          <cell r="F2118">
            <v>54</v>
          </cell>
        </row>
        <row r="2119">
          <cell r="A2119">
            <v>12724011</v>
          </cell>
          <cell r="C2119">
            <v>717</v>
          </cell>
          <cell r="D2119">
            <v>268</v>
          </cell>
          <cell r="E2119">
            <v>269</v>
          </cell>
          <cell r="F2119">
            <v>45</v>
          </cell>
        </row>
        <row r="2120">
          <cell r="A2120">
            <v>12724037</v>
          </cell>
          <cell r="C2120">
            <v>522</v>
          </cell>
          <cell r="D2120">
            <v>199</v>
          </cell>
          <cell r="E2120">
            <v>316</v>
          </cell>
          <cell r="F2120">
            <v>14</v>
          </cell>
        </row>
        <row r="2121">
          <cell r="A2121">
            <v>12724148</v>
          </cell>
          <cell r="C2121">
            <v>271</v>
          </cell>
          <cell r="D2121">
            <v>138</v>
          </cell>
          <cell r="E2121">
            <v>152</v>
          </cell>
          <cell r="F2121">
            <v>29</v>
          </cell>
        </row>
        <row r="2122">
          <cell r="A2122">
            <v>12724185</v>
          </cell>
          <cell r="C2122">
            <v>312</v>
          </cell>
          <cell r="D2122">
            <v>105</v>
          </cell>
          <cell r="E2122">
            <v>147</v>
          </cell>
          <cell r="F2122">
            <v>9</v>
          </cell>
        </row>
        <row r="2123">
          <cell r="A2123">
            <v>12724214</v>
          </cell>
          <cell r="C2123">
            <v>875</v>
          </cell>
          <cell r="D2123">
            <v>365</v>
          </cell>
          <cell r="E2123">
            <v>263</v>
          </cell>
          <cell r="F2123">
            <v>82</v>
          </cell>
        </row>
        <row r="2124">
          <cell r="A2124">
            <v>12725043</v>
          </cell>
          <cell r="C2124">
            <v>453</v>
          </cell>
          <cell r="D2124">
            <v>184</v>
          </cell>
          <cell r="E2124">
            <v>217</v>
          </cell>
          <cell r="F2124">
            <v>19</v>
          </cell>
        </row>
        <row r="2125">
          <cell r="A2125">
            <v>12725052</v>
          </cell>
          <cell r="C2125">
            <v>245</v>
          </cell>
          <cell r="D2125">
            <v>160</v>
          </cell>
          <cell r="E2125">
            <v>29</v>
          </cell>
          <cell r="F2125">
            <v>0</v>
          </cell>
        </row>
        <row r="2126">
          <cell r="A2126">
            <v>12730049</v>
          </cell>
          <cell r="C2126">
            <v>449</v>
          </cell>
          <cell r="D2126">
            <v>222</v>
          </cell>
          <cell r="E2126">
            <v>208</v>
          </cell>
          <cell r="F2126">
            <v>31</v>
          </cell>
        </row>
        <row r="2127">
          <cell r="A2127">
            <v>12730071</v>
          </cell>
          <cell r="C2127">
            <v>273</v>
          </cell>
          <cell r="D2127">
            <v>92</v>
          </cell>
          <cell r="E2127">
            <v>1</v>
          </cell>
          <cell r="F2127">
            <v>0</v>
          </cell>
        </row>
        <row r="2128">
          <cell r="A2128">
            <v>12730196</v>
          </cell>
          <cell r="C2128">
            <v>666</v>
          </cell>
          <cell r="D2128">
            <v>234</v>
          </cell>
          <cell r="E2128">
            <v>196</v>
          </cell>
          <cell r="F2128">
            <v>59</v>
          </cell>
        </row>
        <row r="2129">
          <cell r="A2129">
            <v>12730221</v>
          </cell>
          <cell r="C2129">
            <v>376</v>
          </cell>
          <cell r="D2129">
            <v>186</v>
          </cell>
          <cell r="E2129">
            <v>221</v>
          </cell>
          <cell r="F2129">
            <v>17</v>
          </cell>
        </row>
        <row r="2130">
          <cell r="A2130">
            <v>12730331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</row>
        <row r="2131">
          <cell r="A2131">
            <v>12730361</v>
          </cell>
          <cell r="C2131">
            <v>454</v>
          </cell>
          <cell r="D2131">
            <v>178</v>
          </cell>
          <cell r="E2131">
            <v>146</v>
          </cell>
          <cell r="F2131">
            <v>0</v>
          </cell>
        </row>
        <row r="2132">
          <cell r="A2132">
            <v>12730375</v>
          </cell>
          <cell r="C2132">
            <v>647</v>
          </cell>
          <cell r="D2132">
            <v>258</v>
          </cell>
          <cell r="E2132">
            <v>269</v>
          </cell>
          <cell r="F2132">
            <v>46</v>
          </cell>
        </row>
        <row r="2133">
          <cell r="A2133">
            <v>12713065</v>
          </cell>
          <cell r="C2133">
            <v>356</v>
          </cell>
          <cell r="D2133">
            <v>131</v>
          </cell>
          <cell r="E2133">
            <v>148</v>
          </cell>
          <cell r="F2133">
            <v>23</v>
          </cell>
        </row>
        <row r="2134">
          <cell r="A2134">
            <v>12735056</v>
          </cell>
          <cell r="C2134">
            <v>309</v>
          </cell>
          <cell r="D2134">
            <v>132</v>
          </cell>
          <cell r="E2134">
            <v>135</v>
          </cell>
          <cell r="F2134">
            <v>25</v>
          </cell>
        </row>
        <row r="2135">
          <cell r="A2135">
            <v>12753003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</row>
        <row r="2136">
          <cell r="A2136">
            <v>12753018</v>
          </cell>
          <cell r="C2136">
            <v>159</v>
          </cell>
          <cell r="D2136">
            <v>44</v>
          </cell>
          <cell r="E2136">
            <v>67</v>
          </cell>
          <cell r="F2136">
            <v>8</v>
          </cell>
        </row>
        <row r="2137">
          <cell r="A2137">
            <v>12753061</v>
          </cell>
          <cell r="C2137">
            <v>187</v>
          </cell>
          <cell r="D2137">
            <v>67</v>
          </cell>
          <cell r="E2137">
            <v>99</v>
          </cell>
          <cell r="F2137">
            <v>3</v>
          </cell>
        </row>
        <row r="2138">
          <cell r="A2138">
            <v>12753099</v>
          </cell>
          <cell r="C2138">
            <v>71</v>
          </cell>
          <cell r="D2138">
            <v>29</v>
          </cell>
          <cell r="E2138">
            <v>40</v>
          </cell>
          <cell r="F2138">
            <v>3</v>
          </cell>
        </row>
        <row r="2139">
          <cell r="A2139">
            <v>12753143</v>
          </cell>
          <cell r="C2139">
            <v>188</v>
          </cell>
          <cell r="D2139">
            <v>70</v>
          </cell>
          <cell r="E2139">
            <v>99</v>
          </cell>
          <cell r="F2139">
            <v>11</v>
          </cell>
        </row>
        <row r="2140">
          <cell r="A2140">
            <v>12753193</v>
          </cell>
          <cell r="C2140">
            <v>926</v>
          </cell>
          <cell r="D2140">
            <v>106</v>
          </cell>
          <cell r="E2140">
            <v>317</v>
          </cell>
          <cell r="F2140">
            <v>0</v>
          </cell>
        </row>
        <row r="2141">
          <cell r="A2141">
            <v>12724062</v>
          </cell>
          <cell r="C2141">
            <v>339</v>
          </cell>
          <cell r="D2141">
            <v>156</v>
          </cell>
          <cell r="E2141">
            <v>184</v>
          </cell>
          <cell r="F2141">
            <v>19</v>
          </cell>
        </row>
        <row r="2142">
          <cell r="A2142">
            <v>12724075</v>
          </cell>
          <cell r="C2142">
            <v>187</v>
          </cell>
          <cell r="D2142">
            <v>63</v>
          </cell>
          <cell r="E2142">
            <v>65</v>
          </cell>
          <cell r="F2142">
            <v>14</v>
          </cell>
        </row>
        <row r="2143">
          <cell r="A2143">
            <v>12724139</v>
          </cell>
          <cell r="C2143">
            <v>401</v>
          </cell>
          <cell r="D2143">
            <v>198</v>
          </cell>
          <cell r="E2143">
            <v>204</v>
          </cell>
          <cell r="F2143">
            <v>35</v>
          </cell>
        </row>
        <row r="2144">
          <cell r="A2144">
            <v>12724187</v>
          </cell>
          <cell r="C2144">
            <v>171</v>
          </cell>
          <cell r="D2144">
            <v>58</v>
          </cell>
          <cell r="E2144">
            <v>58</v>
          </cell>
          <cell r="F2144">
            <v>22</v>
          </cell>
        </row>
        <row r="2145">
          <cell r="A2145">
            <v>12724211</v>
          </cell>
          <cell r="C2145">
            <v>439</v>
          </cell>
          <cell r="D2145">
            <v>163</v>
          </cell>
          <cell r="E2145">
            <v>193</v>
          </cell>
          <cell r="F2145">
            <v>39</v>
          </cell>
        </row>
        <row r="2146">
          <cell r="A2146">
            <v>12724216</v>
          </cell>
          <cell r="C2146">
            <v>202</v>
          </cell>
          <cell r="D2146">
            <v>60</v>
          </cell>
          <cell r="E2146">
            <v>59</v>
          </cell>
          <cell r="F2146">
            <v>22</v>
          </cell>
        </row>
        <row r="2147">
          <cell r="A2147">
            <v>12725018</v>
          </cell>
          <cell r="C2147">
            <v>115</v>
          </cell>
          <cell r="D2147">
            <v>30</v>
          </cell>
          <cell r="E2147">
            <v>26</v>
          </cell>
          <cell r="F2147">
            <v>9</v>
          </cell>
        </row>
        <row r="2148">
          <cell r="A2148">
            <v>12725111</v>
          </cell>
          <cell r="C2148">
            <v>197</v>
          </cell>
          <cell r="D2148">
            <v>92</v>
          </cell>
          <cell r="E2148">
            <v>111</v>
          </cell>
          <cell r="F2148">
            <v>16</v>
          </cell>
        </row>
        <row r="2149">
          <cell r="A2149">
            <v>12726004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</row>
        <row r="2150">
          <cell r="A2150">
            <v>12730013</v>
          </cell>
          <cell r="C2150">
            <v>271</v>
          </cell>
          <cell r="D2150">
            <v>68</v>
          </cell>
          <cell r="E2150">
            <v>109</v>
          </cell>
          <cell r="F2150">
            <v>17</v>
          </cell>
        </row>
        <row r="2151">
          <cell r="A2151">
            <v>12730029</v>
          </cell>
          <cell r="C2151">
            <v>156</v>
          </cell>
          <cell r="D2151">
            <v>53</v>
          </cell>
          <cell r="E2151">
            <v>67</v>
          </cell>
          <cell r="F2151">
            <v>12</v>
          </cell>
        </row>
        <row r="2152">
          <cell r="A2152">
            <v>12729029</v>
          </cell>
          <cell r="C2152">
            <v>178</v>
          </cell>
          <cell r="D2152">
            <v>45</v>
          </cell>
          <cell r="E2152">
            <v>79</v>
          </cell>
          <cell r="F2152">
            <v>8</v>
          </cell>
        </row>
        <row r="2153">
          <cell r="A2153">
            <v>12701062</v>
          </cell>
          <cell r="C2153">
            <v>1536</v>
          </cell>
          <cell r="D2153">
            <v>598</v>
          </cell>
          <cell r="E2153">
            <v>591</v>
          </cell>
          <cell r="F2153">
            <v>129</v>
          </cell>
        </row>
        <row r="2154">
          <cell r="A2154">
            <v>12703010</v>
          </cell>
          <cell r="C2154">
            <v>746</v>
          </cell>
          <cell r="D2154">
            <v>269</v>
          </cell>
          <cell r="E2154">
            <v>270</v>
          </cell>
          <cell r="F2154">
            <v>74</v>
          </cell>
        </row>
        <row r="2155">
          <cell r="A2155">
            <v>12704003</v>
          </cell>
          <cell r="C2155">
            <v>1477</v>
          </cell>
          <cell r="D2155">
            <v>555</v>
          </cell>
          <cell r="E2155">
            <v>613</v>
          </cell>
          <cell r="F2155">
            <v>101</v>
          </cell>
        </row>
        <row r="2156">
          <cell r="A2156">
            <v>12704009</v>
          </cell>
          <cell r="C2156">
            <v>1101</v>
          </cell>
          <cell r="D2156">
            <v>447</v>
          </cell>
          <cell r="E2156">
            <v>452</v>
          </cell>
          <cell r="F2156">
            <v>84</v>
          </cell>
        </row>
        <row r="2157">
          <cell r="A2157">
            <v>12707020</v>
          </cell>
          <cell r="C2157">
            <v>824</v>
          </cell>
          <cell r="D2157">
            <v>364</v>
          </cell>
          <cell r="E2157">
            <v>365</v>
          </cell>
          <cell r="F2157">
            <v>80</v>
          </cell>
        </row>
        <row r="2158">
          <cell r="A2158">
            <v>12707071</v>
          </cell>
          <cell r="C2158">
            <v>760</v>
          </cell>
          <cell r="D2158">
            <v>297</v>
          </cell>
          <cell r="E2158">
            <v>365</v>
          </cell>
          <cell r="F2158">
            <v>36</v>
          </cell>
        </row>
        <row r="2159">
          <cell r="A2159">
            <v>12711003</v>
          </cell>
          <cell r="C2159">
            <v>769</v>
          </cell>
          <cell r="D2159">
            <v>340</v>
          </cell>
          <cell r="E2159">
            <v>336</v>
          </cell>
          <cell r="F2159">
            <v>68</v>
          </cell>
        </row>
        <row r="2160">
          <cell r="A2160">
            <v>12718064</v>
          </cell>
          <cell r="C2160">
            <v>339</v>
          </cell>
          <cell r="D2160">
            <v>127</v>
          </cell>
          <cell r="E2160">
            <v>201</v>
          </cell>
          <cell r="F2160">
            <v>13</v>
          </cell>
        </row>
        <row r="2161">
          <cell r="A2161">
            <v>12720012</v>
          </cell>
          <cell r="C2161">
            <v>380</v>
          </cell>
          <cell r="D2161">
            <v>193</v>
          </cell>
          <cell r="E2161">
            <v>200</v>
          </cell>
          <cell r="F2161">
            <v>16</v>
          </cell>
        </row>
        <row r="2162">
          <cell r="A2162">
            <v>12720031</v>
          </cell>
          <cell r="C2162">
            <v>498</v>
          </cell>
          <cell r="D2162">
            <v>190</v>
          </cell>
          <cell r="E2162">
            <v>266</v>
          </cell>
          <cell r="F2162">
            <v>29</v>
          </cell>
        </row>
        <row r="2163">
          <cell r="A2163">
            <v>12722014</v>
          </cell>
          <cell r="C2163">
            <v>968</v>
          </cell>
          <cell r="D2163">
            <v>278</v>
          </cell>
          <cell r="E2163">
            <v>460</v>
          </cell>
          <cell r="F2163">
            <v>86</v>
          </cell>
        </row>
        <row r="2164">
          <cell r="A2164">
            <v>12736006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</row>
        <row r="2165">
          <cell r="A2165">
            <v>12736026</v>
          </cell>
          <cell r="C2165">
            <v>1095</v>
          </cell>
          <cell r="D2165">
            <v>581</v>
          </cell>
          <cell r="E2165">
            <v>626</v>
          </cell>
          <cell r="F2165">
            <v>108</v>
          </cell>
        </row>
        <row r="2166">
          <cell r="A2166">
            <v>12737081</v>
          </cell>
          <cell r="C2166">
            <v>1283</v>
          </cell>
          <cell r="D2166">
            <v>718</v>
          </cell>
          <cell r="E2166">
            <v>827</v>
          </cell>
          <cell r="F2166">
            <v>54</v>
          </cell>
        </row>
        <row r="2167">
          <cell r="A2167">
            <v>12701050</v>
          </cell>
          <cell r="C2167">
            <v>295</v>
          </cell>
          <cell r="D2167">
            <v>123</v>
          </cell>
          <cell r="E2167">
            <v>156</v>
          </cell>
          <cell r="F2167">
            <v>21</v>
          </cell>
        </row>
        <row r="2168">
          <cell r="A2168">
            <v>12702057</v>
          </cell>
          <cell r="C2168">
            <v>528</v>
          </cell>
          <cell r="D2168">
            <v>230</v>
          </cell>
          <cell r="E2168">
            <v>210</v>
          </cell>
          <cell r="F2168">
            <v>72</v>
          </cell>
        </row>
        <row r="2169">
          <cell r="A2169">
            <v>12702119</v>
          </cell>
          <cell r="C2169">
            <v>338</v>
          </cell>
          <cell r="D2169">
            <v>120</v>
          </cell>
          <cell r="E2169">
            <v>108</v>
          </cell>
          <cell r="F2169">
            <v>41</v>
          </cell>
        </row>
        <row r="2170">
          <cell r="A2170">
            <v>12716214</v>
          </cell>
          <cell r="C2170">
            <v>296</v>
          </cell>
          <cell r="D2170">
            <v>149</v>
          </cell>
          <cell r="E2170">
            <v>219</v>
          </cell>
          <cell r="F2170">
            <v>15</v>
          </cell>
        </row>
        <row r="2171">
          <cell r="A2171">
            <v>12743029</v>
          </cell>
          <cell r="C2171">
            <v>1592</v>
          </cell>
          <cell r="D2171">
            <v>768</v>
          </cell>
          <cell r="E2171">
            <v>707</v>
          </cell>
          <cell r="F2171">
            <v>139</v>
          </cell>
        </row>
        <row r="2172">
          <cell r="A2172">
            <v>12743053</v>
          </cell>
          <cell r="C2172">
            <v>606</v>
          </cell>
          <cell r="D2172">
            <v>244</v>
          </cell>
          <cell r="E2172">
            <v>362</v>
          </cell>
          <cell r="F2172">
            <v>26</v>
          </cell>
        </row>
        <row r="2173">
          <cell r="A2173">
            <v>12743064</v>
          </cell>
          <cell r="C2173">
            <v>808</v>
          </cell>
          <cell r="D2173">
            <v>282</v>
          </cell>
          <cell r="E2173">
            <v>268</v>
          </cell>
          <cell r="F2173">
            <v>49</v>
          </cell>
        </row>
        <row r="2174">
          <cell r="A2174">
            <v>12743111</v>
          </cell>
          <cell r="C2174">
            <v>232</v>
          </cell>
          <cell r="D2174">
            <v>79</v>
          </cell>
          <cell r="E2174">
            <v>130</v>
          </cell>
          <cell r="F2174">
            <v>8</v>
          </cell>
        </row>
        <row r="2175">
          <cell r="A2175">
            <v>12743204</v>
          </cell>
          <cell r="C2175">
            <v>820</v>
          </cell>
          <cell r="D2175">
            <v>248</v>
          </cell>
          <cell r="E2175">
            <v>285</v>
          </cell>
          <cell r="F2175">
            <v>69</v>
          </cell>
        </row>
        <row r="2176">
          <cell r="A2176">
            <v>12743400</v>
          </cell>
          <cell r="C2176">
            <v>25</v>
          </cell>
          <cell r="D2176">
            <v>19</v>
          </cell>
          <cell r="E2176">
            <v>23</v>
          </cell>
          <cell r="F2176">
            <v>0</v>
          </cell>
        </row>
        <row r="2177">
          <cell r="A2177">
            <v>12743412</v>
          </cell>
          <cell r="C2177">
            <v>421</v>
          </cell>
          <cell r="D2177">
            <v>156</v>
          </cell>
          <cell r="E2177">
            <v>159</v>
          </cell>
          <cell r="F2177">
            <v>32</v>
          </cell>
        </row>
        <row r="2178">
          <cell r="A2178">
            <v>12757081</v>
          </cell>
          <cell r="C2178">
            <v>446</v>
          </cell>
          <cell r="D2178">
            <v>176</v>
          </cell>
          <cell r="E2178">
            <v>157</v>
          </cell>
          <cell r="F2178">
            <v>36</v>
          </cell>
        </row>
        <row r="2179">
          <cell r="A2179">
            <v>12758118</v>
          </cell>
          <cell r="C2179">
            <v>252</v>
          </cell>
          <cell r="D2179">
            <v>68</v>
          </cell>
          <cell r="E2179">
            <v>108</v>
          </cell>
          <cell r="F2179">
            <v>13</v>
          </cell>
        </row>
        <row r="2180">
          <cell r="A2180">
            <v>12763010</v>
          </cell>
          <cell r="C2180">
            <v>791</v>
          </cell>
          <cell r="D2180">
            <v>327</v>
          </cell>
          <cell r="E2180">
            <v>326</v>
          </cell>
          <cell r="F2180">
            <v>67</v>
          </cell>
        </row>
        <row r="2181">
          <cell r="A2181">
            <v>12708001</v>
          </cell>
          <cell r="C2181">
            <v>313</v>
          </cell>
          <cell r="D2181">
            <v>138</v>
          </cell>
          <cell r="E2181">
            <v>196</v>
          </cell>
          <cell r="F2181">
            <v>13</v>
          </cell>
        </row>
        <row r="2182">
          <cell r="A2182">
            <v>12708003</v>
          </cell>
          <cell r="C2182">
            <v>891</v>
          </cell>
          <cell r="D2182">
            <v>357</v>
          </cell>
          <cell r="E2182">
            <v>512</v>
          </cell>
          <cell r="F2182">
            <v>26</v>
          </cell>
        </row>
        <row r="2183">
          <cell r="A2183">
            <v>12719063</v>
          </cell>
          <cell r="C2183">
            <v>648</v>
          </cell>
          <cell r="D2183">
            <v>272</v>
          </cell>
          <cell r="E2183">
            <v>252</v>
          </cell>
          <cell r="F2183">
            <v>41</v>
          </cell>
        </row>
        <row r="2184">
          <cell r="A2184">
            <v>12720021</v>
          </cell>
          <cell r="C2184">
            <v>316</v>
          </cell>
          <cell r="D2184">
            <v>143</v>
          </cell>
          <cell r="E2184">
            <v>181</v>
          </cell>
          <cell r="F2184">
            <v>12</v>
          </cell>
        </row>
        <row r="2185">
          <cell r="A2185">
            <v>12736005</v>
          </cell>
          <cell r="C2185">
            <v>1794</v>
          </cell>
          <cell r="D2185">
            <v>680</v>
          </cell>
          <cell r="E2185">
            <v>609</v>
          </cell>
          <cell r="F2185">
            <v>193</v>
          </cell>
        </row>
        <row r="2186">
          <cell r="A2186">
            <v>12736019</v>
          </cell>
          <cell r="C2186">
            <v>1872</v>
          </cell>
          <cell r="D2186">
            <v>776</v>
          </cell>
          <cell r="E2186">
            <v>834</v>
          </cell>
          <cell r="F2186">
            <v>154</v>
          </cell>
        </row>
        <row r="2187">
          <cell r="A2187">
            <v>12737021</v>
          </cell>
          <cell r="C2187">
            <v>262</v>
          </cell>
          <cell r="D2187">
            <v>101</v>
          </cell>
          <cell r="E2187">
            <v>130</v>
          </cell>
          <cell r="F2187">
            <v>18</v>
          </cell>
        </row>
        <row r="2188">
          <cell r="A2188">
            <v>12737059</v>
          </cell>
          <cell r="C2188">
            <v>663</v>
          </cell>
          <cell r="D2188">
            <v>339</v>
          </cell>
          <cell r="E2188">
            <v>292</v>
          </cell>
          <cell r="F2188">
            <v>85</v>
          </cell>
        </row>
        <row r="2189">
          <cell r="A2189">
            <v>12715018</v>
          </cell>
          <cell r="C2189">
            <v>322</v>
          </cell>
          <cell r="D2189">
            <v>121</v>
          </cell>
          <cell r="E2189">
            <v>122</v>
          </cell>
          <cell r="F2189">
            <v>42</v>
          </cell>
        </row>
        <row r="2190">
          <cell r="A2190">
            <v>12715035</v>
          </cell>
          <cell r="C2190">
            <v>522</v>
          </cell>
          <cell r="D2190">
            <v>175</v>
          </cell>
          <cell r="E2190">
            <v>188</v>
          </cell>
          <cell r="F2190">
            <v>48</v>
          </cell>
        </row>
        <row r="2191">
          <cell r="A2191">
            <v>12716120</v>
          </cell>
          <cell r="C2191">
            <v>100</v>
          </cell>
          <cell r="D2191">
            <v>0</v>
          </cell>
          <cell r="E2191">
            <v>1</v>
          </cell>
          <cell r="F2191">
            <v>0</v>
          </cell>
        </row>
        <row r="2192">
          <cell r="A2192">
            <v>12716144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</row>
        <row r="2193">
          <cell r="A2193">
            <v>12716149</v>
          </cell>
          <cell r="C2193">
            <v>430</v>
          </cell>
          <cell r="D2193">
            <v>206</v>
          </cell>
          <cell r="E2193">
            <v>257</v>
          </cell>
          <cell r="F2193">
            <v>36</v>
          </cell>
        </row>
        <row r="2194">
          <cell r="A2194">
            <v>12716188</v>
          </cell>
          <cell r="C2194">
            <v>582</v>
          </cell>
          <cell r="D2194">
            <v>241</v>
          </cell>
          <cell r="E2194">
            <v>253</v>
          </cell>
          <cell r="F2194">
            <v>55</v>
          </cell>
        </row>
        <row r="2195">
          <cell r="A2195">
            <v>12716218</v>
          </cell>
          <cell r="C2195">
            <v>465</v>
          </cell>
          <cell r="D2195">
            <v>180</v>
          </cell>
          <cell r="E2195">
            <v>148</v>
          </cell>
          <cell r="F2195">
            <v>60</v>
          </cell>
        </row>
        <row r="2196">
          <cell r="A2196">
            <v>12721035</v>
          </cell>
          <cell r="C2196">
            <v>1158</v>
          </cell>
          <cell r="D2196">
            <v>533</v>
          </cell>
          <cell r="E2196">
            <v>449</v>
          </cell>
          <cell r="F2196">
            <v>120</v>
          </cell>
        </row>
        <row r="2197">
          <cell r="A2197">
            <v>12738052</v>
          </cell>
          <cell r="C2197">
            <v>233</v>
          </cell>
          <cell r="D2197">
            <v>109</v>
          </cell>
          <cell r="E2197">
            <v>123</v>
          </cell>
          <cell r="F2197">
            <v>12</v>
          </cell>
        </row>
        <row r="2198">
          <cell r="A2198">
            <v>12743361</v>
          </cell>
          <cell r="C2198">
            <v>745</v>
          </cell>
          <cell r="D2198">
            <v>295</v>
          </cell>
          <cell r="E2198">
            <v>325</v>
          </cell>
          <cell r="F2198">
            <v>38</v>
          </cell>
        </row>
        <row r="2199">
          <cell r="A2199">
            <v>12743419</v>
          </cell>
          <cell r="C2199">
            <v>228</v>
          </cell>
          <cell r="D2199">
            <v>90</v>
          </cell>
          <cell r="E2199">
            <v>94</v>
          </cell>
          <cell r="F2199">
            <v>24</v>
          </cell>
        </row>
        <row r="2200">
          <cell r="A2200">
            <v>12743464</v>
          </cell>
          <cell r="C2200">
            <v>216</v>
          </cell>
          <cell r="D2200">
            <v>68</v>
          </cell>
          <cell r="E2200">
            <v>76</v>
          </cell>
          <cell r="F2200">
            <v>16</v>
          </cell>
        </row>
        <row r="2201">
          <cell r="A2201">
            <v>12721196</v>
          </cell>
          <cell r="C2201">
            <v>565</v>
          </cell>
          <cell r="D2201">
            <v>254</v>
          </cell>
          <cell r="E2201">
            <v>287</v>
          </cell>
          <cell r="F2201">
            <v>28</v>
          </cell>
        </row>
        <row r="2202">
          <cell r="A2202">
            <v>12738023</v>
          </cell>
          <cell r="C2202">
            <v>512</v>
          </cell>
          <cell r="D2202">
            <v>244</v>
          </cell>
          <cell r="E2202">
            <v>286</v>
          </cell>
          <cell r="F2202">
            <v>27</v>
          </cell>
        </row>
        <row r="2203">
          <cell r="A2203">
            <v>12738041</v>
          </cell>
          <cell r="C2203">
            <v>623</v>
          </cell>
          <cell r="D2203">
            <v>200</v>
          </cell>
          <cell r="E2203">
            <v>246</v>
          </cell>
          <cell r="F2203">
            <v>0</v>
          </cell>
        </row>
        <row r="2204">
          <cell r="A2204">
            <v>12743174</v>
          </cell>
          <cell r="C2204">
            <v>19</v>
          </cell>
          <cell r="D2204">
            <v>0</v>
          </cell>
          <cell r="E2204">
            <v>9</v>
          </cell>
          <cell r="F2204">
            <v>0</v>
          </cell>
        </row>
        <row r="2205">
          <cell r="A2205">
            <v>12743207</v>
          </cell>
          <cell r="C2205">
            <v>757</v>
          </cell>
          <cell r="D2205">
            <v>398</v>
          </cell>
          <cell r="E2205">
            <v>352</v>
          </cell>
          <cell r="F2205">
            <v>87</v>
          </cell>
        </row>
        <row r="2206">
          <cell r="A2206">
            <v>12758020</v>
          </cell>
          <cell r="C2206">
            <v>703</v>
          </cell>
          <cell r="D2206">
            <v>339</v>
          </cell>
          <cell r="E2206">
            <v>379</v>
          </cell>
          <cell r="F2206">
            <v>80</v>
          </cell>
        </row>
        <row r="2207">
          <cell r="A2207">
            <v>12758021</v>
          </cell>
          <cell r="C2207">
            <v>431</v>
          </cell>
          <cell r="D2207">
            <v>177</v>
          </cell>
          <cell r="E2207">
            <v>169</v>
          </cell>
          <cell r="F2207">
            <v>40</v>
          </cell>
        </row>
        <row r="2208">
          <cell r="A2208">
            <v>12758052</v>
          </cell>
          <cell r="C2208">
            <v>743</v>
          </cell>
          <cell r="D2208">
            <v>284</v>
          </cell>
          <cell r="E2208">
            <v>289</v>
          </cell>
          <cell r="F2208">
            <v>69</v>
          </cell>
        </row>
        <row r="2209">
          <cell r="A2209">
            <v>12758100</v>
          </cell>
          <cell r="C2209">
            <v>355</v>
          </cell>
          <cell r="D2209">
            <v>176</v>
          </cell>
          <cell r="E2209">
            <v>251</v>
          </cell>
          <cell r="F2209">
            <v>6</v>
          </cell>
        </row>
        <row r="2210">
          <cell r="A2210">
            <v>12758102</v>
          </cell>
          <cell r="C2210">
            <v>2287</v>
          </cell>
          <cell r="D2210">
            <v>781</v>
          </cell>
          <cell r="E2210">
            <v>992</v>
          </cell>
          <cell r="F2210">
            <v>101</v>
          </cell>
        </row>
        <row r="2211">
          <cell r="A2211">
            <v>12769005</v>
          </cell>
          <cell r="C2211">
            <v>1540</v>
          </cell>
          <cell r="D2211">
            <v>445</v>
          </cell>
          <cell r="E2211">
            <v>516</v>
          </cell>
          <cell r="F2211">
            <v>83</v>
          </cell>
        </row>
        <row r="2212">
          <cell r="A2212">
            <v>12769026</v>
          </cell>
          <cell r="C2212">
            <v>713</v>
          </cell>
          <cell r="D2212">
            <v>293</v>
          </cell>
          <cell r="E2212">
            <v>328</v>
          </cell>
          <cell r="F2212">
            <v>35</v>
          </cell>
        </row>
        <row r="2213">
          <cell r="A2213">
            <v>12702066</v>
          </cell>
          <cell r="C2213">
            <v>636</v>
          </cell>
          <cell r="D2213">
            <v>273</v>
          </cell>
          <cell r="E2213">
            <v>249</v>
          </cell>
          <cell r="F2213">
            <v>79</v>
          </cell>
        </row>
        <row r="2214">
          <cell r="A2214">
            <v>12703023</v>
          </cell>
          <cell r="C2214">
            <v>751</v>
          </cell>
          <cell r="D2214">
            <v>324</v>
          </cell>
          <cell r="E2214">
            <v>273</v>
          </cell>
          <cell r="F2214">
            <v>64</v>
          </cell>
        </row>
        <row r="2215">
          <cell r="A2215">
            <v>12703075</v>
          </cell>
          <cell r="C2215">
            <v>652</v>
          </cell>
          <cell r="D2215">
            <v>261</v>
          </cell>
          <cell r="E2215">
            <v>224</v>
          </cell>
          <cell r="F2215">
            <v>64</v>
          </cell>
        </row>
        <row r="2216">
          <cell r="A2216">
            <v>12710014</v>
          </cell>
          <cell r="C2216">
            <v>886</v>
          </cell>
          <cell r="D2216">
            <v>337</v>
          </cell>
          <cell r="E2216">
            <v>202</v>
          </cell>
          <cell r="F2216">
            <v>133</v>
          </cell>
        </row>
        <row r="2217">
          <cell r="A2217">
            <v>12712029</v>
          </cell>
          <cell r="C2217">
            <v>552</v>
          </cell>
          <cell r="D2217">
            <v>248</v>
          </cell>
          <cell r="E2217">
            <v>181</v>
          </cell>
          <cell r="F2217">
            <v>92</v>
          </cell>
        </row>
        <row r="2218">
          <cell r="A2218">
            <v>12719112</v>
          </cell>
          <cell r="C2218">
            <v>837</v>
          </cell>
          <cell r="D2218">
            <v>370</v>
          </cell>
          <cell r="E2218">
            <v>249</v>
          </cell>
          <cell r="F2218">
            <v>139</v>
          </cell>
        </row>
        <row r="2219">
          <cell r="A2219">
            <v>12722016</v>
          </cell>
          <cell r="C2219">
            <v>408</v>
          </cell>
          <cell r="D2219">
            <v>165</v>
          </cell>
          <cell r="E2219">
            <v>221</v>
          </cell>
          <cell r="F2219">
            <v>21</v>
          </cell>
        </row>
        <row r="2220">
          <cell r="A2220">
            <v>12722069</v>
          </cell>
          <cell r="C2220">
            <v>406</v>
          </cell>
          <cell r="D2220">
            <v>144</v>
          </cell>
          <cell r="E2220">
            <v>122</v>
          </cell>
          <cell r="F2220">
            <v>36</v>
          </cell>
        </row>
        <row r="2221">
          <cell r="A2221">
            <v>12738076</v>
          </cell>
          <cell r="C2221">
            <v>905</v>
          </cell>
          <cell r="D2221">
            <v>358</v>
          </cell>
          <cell r="E2221">
            <v>358</v>
          </cell>
          <cell r="F2221">
            <v>70</v>
          </cell>
        </row>
        <row r="2222">
          <cell r="A2222">
            <v>12743203</v>
          </cell>
          <cell r="C2222">
            <v>1068</v>
          </cell>
          <cell r="D2222">
            <v>513</v>
          </cell>
          <cell r="E2222">
            <v>435</v>
          </cell>
          <cell r="F2222">
            <v>74</v>
          </cell>
        </row>
        <row r="2223">
          <cell r="A2223">
            <v>12743214</v>
          </cell>
          <cell r="C2223">
            <v>845</v>
          </cell>
          <cell r="D2223">
            <v>347</v>
          </cell>
          <cell r="E2223">
            <v>384</v>
          </cell>
          <cell r="F2223">
            <v>89</v>
          </cell>
        </row>
        <row r="2224">
          <cell r="A2224">
            <v>12758022</v>
          </cell>
          <cell r="C2224">
            <v>1221</v>
          </cell>
          <cell r="D2224">
            <v>537</v>
          </cell>
          <cell r="E2224">
            <v>581</v>
          </cell>
          <cell r="F2224">
            <v>74</v>
          </cell>
        </row>
        <row r="2225">
          <cell r="A2225">
            <v>12758094</v>
          </cell>
          <cell r="C2225">
            <v>433</v>
          </cell>
          <cell r="D2225">
            <v>173</v>
          </cell>
          <cell r="E2225">
            <v>206</v>
          </cell>
          <cell r="F2225">
            <v>21</v>
          </cell>
        </row>
        <row r="2226">
          <cell r="A2226">
            <v>12703085</v>
          </cell>
          <cell r="C2226">
            <v>81</v>
          </cell>
          <cell r="D2226">
            <v>0</v>
          </cell>
          <cell r="E2226">
            <v>1</v>
          </cell>
          <cell r="F2226">
            <v>0</v>
          </cell>
        </row>
        <row r="2227">
          <cell r="A2227">
            <v>12707050</v>
          </cell>
          <cell r="C2227">
            <v>227</v>
          </cell>
          <cell r="D2227">
            <v>95</v>
          </cell>
          <cell r="E2227">
            <v>100</v>
          </cell>
          <cell r="F2227">
            <v>16</v>
          </cell>
        </row>
        <row r="2228">
          <cell r="A2228">
            <v>12707079</v>
          </cell>
          <cell r="C2228">
            <v>194</v>
          </cell>
          <cell r="D2228">
            <v>65</v>
          </cell>
          <cell r="E2228">
            <v>109</v>
          </cell>
          <cell r="F2228">
            <v>6</v>
          </cell>
        </row>
        <row r="2229">
          <cell r="A2229">
            <v>12708049</v>
          </cell>
          <cell r="C2229">
            <v>101</v>
          </cell>
          <cell r="D2229">
            <v>21</v>
          </cell>
          <cell r="E2229">
            <v>10</v>
          </cell>
          <cell r="F2229">
            <v>6</v>
          </cell>
        </row>
        <row r="2230">
          <cell r="A2230">
            <v>12719025</v>
          </cell>
          <cell r="C2230">
            <v>309</v>
          </cell>
          <cell r="D2230">
            <v>66</v>
          </cell>
          <cell r="E2230">
            <v>74</v>
          </cell>
          <cell r="F2230">
            <v>7</v>
          </cell>
        </row>
        <row r="2231">
          <cell r="A2231">
            <v>12720001</v>
          </cell>
          <cell r="C2231">
            <v>171</v>
          </cell>
          <cell r="D2231">
            <v>55</v>
          </cell>
          <cell r="E2231">
            <v>91</v>
          </cell>
          <cell r="F2231">
            <v>9</v>
          </cell>
        </row>
        <row r="2232">
          <cell r="A2232">
            <v>12720100</v>
          </cell>
          <cell r="C2232">
            <v>99</v>
          </cell>
          <cell r="D2232">
            <v>45</v>
          </cell>
          <cell r="E2232">
            <v>67</v>
          </cell>
          <cell r="F2232">
            <v>6</v>
          </cell>
        </row>
        <row r="2233">
          <cell r="A2233">
            <v>12720182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</row>
        <row r="2234">
          <cell r="A2234">
            <v>12738114</v>
          </cell>
          <cell r="C2234">
            <v>203</v>
          </cell>
          <cell r="D2234">
            <v>83</v>
          </cell>
          <cell r="E2234">
            <v>89</v>
          </cell>
          <cell r="F2234">
            <v>0</v>
          </cell>
        </row>
        <row r="2235">
          <cell r="A2235">
            <v>12743088</v>
          </cell>
          <cell r="C2235">
            <v>603</v>
          </cell>
          <cell r="D2235">
            <v>167</v>
          </cell>
          <cell r="E2235">
            <v>168</v>
          </cell>
          <cell r="F2235">
            <v>48</v>
          </cell>
        </row>
        <row r="2236">
          <cell r="A2236">
            <v>12743226</v>
          </cell>
          <cell r="C2236">
            <v>149</v>
          </cell>
          <cell r="D2236">
            <v>47</v>
          </cell>
          <cell r="E2236">
            <v>47</v>
          </cell>
          <cell r="F2236">
            <v>9</v>
          </cell>
        </row>
        <row r="2237">
          <cell r="A2237">
            <v>12769037</v>
          </cell>
          <cell r="C2237">
            <v>513</v>
          </cell>
          <cell r="D2237">
            <v>201</v>
          </cell>
          <cell r="E2237">
            <v>273</v>
          </cell>
          <cell r="F2237">
            <v>19</v>
          </cell>
        </row>
        <row r="2238">
          <cell r="A2238">
            <v>12740001</v>
          </cell>
          <cell r="C2238">
            <v>1075</v>
          </cell>
          <cell r="D2238">
            <v>186</v>
          </cell>
          <cell r="E2238">
            <v>504</v>
          </cell>
          <cell r="F2238">
            <v>16</v>
          </cell>
        </row>
        <row r="2239">
          <cell r="A2239">
            <v>12740410</v>
          </cell>
          <cell r="C2239">
            <v>1247</v>
          </cell>
          <cell r="D2239">
            <v>538</v>
          </cell>
          <cell r="E2239">
            <v>530</v>
          </cell>
          <cell r="F2239">
            <v>104</v>
          </cell>
        </row>
        <row r="2240">
          <cell r="A2240">
            <v>12740560</v>
          </cell>
          <cell r="C2240">
            <v>528</v>
          </cell>
          <cell r="D2240">
            <v>205</v>
          </cell>
          <cell r="E2240">
            <v>241</v>
          </cell>
          <cell r="F2240">
            <v>29</v>
          </cell>
        </row>
        <row r="2241">
          <cell r="A2241">
            <v>12740565</v>
          </cell>
          <cell r="C2241">
            <v>989</v>
          </cell>
          <cell r="D2241">
            <v>408</v>
          </cell>
          <cell r="E2241">
            <v>445</v>
          </cell>
          <cell r="F2241">
            <v>81</v>
          </cell>
        </row>
        <row r="2242">
          <cell r="A2242">
            <v>12752062</v>
          </cell>
          <cell r="C2242">
            <v>1997</v>
          </cell>
          <cell r="D2242">
            <v>963</v>
          </cell>
          <cell r="E2242">
            <v>885</v>
          </cell>
          <cell r="F2242">
            <v>212</v>
          </cell>
        </row>
        <row r="2243">
          <cell r="A2243">
            <v>12760052</v>
          </cell>
          <cell r="C2243">
            <v>2252</v>
          </cell>
          <cell r="D2243">
            <v>930</v>
          </cell>
          <cell r="E2243">
            <v>913</v>
          </cell>
          <cell r="F2243">
            <v>171</v>
          </cell>
        </row>
        <row r="2244">
          <cell r="A2244">
            <v>12762048</v>
          </cell>
          <cell r="C2244">
            <v>1263</v>
          </cell>
          <cell r="D2244">
            <v>516</v>
          </cell>
          <cell r="E2244">
            <v>621</v>
          </cell>
          <cell r="F2244">
            <v>59</v>
          </cell>
        </row>
        <row r="2245">
          <cell r="A2245">
            <v>12762055</v>
          </cell>
          <cell r="C2245">
            <v>856</v>
          </cell>
          <cell r="D2245">
            <v>373</v>
          </cell>
          <cell r="E2245">
            <v>338</v>
          </cell>
          <cell r="F2245">
            <v>64</v>
          </cell>
        </row>
        <row r="2246">
          <cell r="A2246">
            <v>12774022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</row>
        <row r="2247">
          <cell r="A2247">
            <v>12774033</v>
          </cell>
          <cell r="C2247">
            <v>1018</v>
          </cell>
          <cell r="D2247">
            <v>454</v>
          </cell>
          <cell r="E2247">
            <v>451</v>
          </cell>
          <cell r="F2247">
            <v>95</v>
          </cell>
        </row>
        <row r="2248">
          <cell r="A2248">
            <v>12774073</v>
          </cell>
          <cell r="C2248">
            <v>1647</v>
          </cell>
          <cell r="D2248">
            <v>811</v>
          </cell>
          <cell r="E2248">
            <v>898</v>
          </cell>
          <cell r="F2248">
            <v>108</v>
          </cell>
        </row>
        <row r="2249">
          <cell r="A2249">
            <v>12740554</v>
          </cell>
          <cell r="C2249">
            <v>847</v>
          </cell>
          <cell r="D2249">
            <v>364</v>
          </cell>
          <cell r="E2249">
            <v>326</v>
          </cell>
          <cell r="F2249">
            <v>73</v>
          </cell>
        </row>
        <row r="2250">
          <cell r="A2250">
            <v>12744033</v>
          </cell>
          <cell r="C2250">
            <v>1046</v>
          </cell>
          <cell r="D2250">
            <v>489</v>
          </cell>
          <cell r="E2250">
            <v>552</v>
          </cell>
          <cell r="F2250">
            <v>68</v>
          </cell>
        </row>
        <row r="2251">
          <cell r="A2251">
            <v>12744063</v>
          </cell>
          <cell r="C2251">
            <v>1191</v>
          </cell>
          <cell r="D2251">
            <v>583</v>
          </cell>
          <cell r="E2251">
            <v>686</v>
          </cell>
          <cell r="F2251">
            <v>78</v>
          </cell>
        </row>
        <row r="2252">
          <cell r="A2252">
            <v>12760064</v>
          </cell>
          <cell r="C2252">
            <v>732</v>
          </cell>
          <cell r="D2252">
            <v>308</v>
          </cell>
          <cell r="E2252">
            <v>340</v>
          </cell>
          <cell r="F2252">
            <v>66</v>
          </cell>
        </row>
        <row r="2253">
          <cell r="A2253">
            <v>12762006</v>
          </cell>
          <cell r="C2253">
            <v>2019</v>
          </cell>
          <cell r="D2253">
            <v>855</v>
          </cell>
          <cell r="E2253">
            <v>833</v>
          </cell>
          <cell r="F2253">
            <v>186</v>
          </cell>
        </row>
        <row r="2254">
          <cell r="A2254">
            <v>12765027</v>
          </cell>
          <cell r="C2254">
            <v>669</v>
          </cell>
          <cell r="D2254">
            <v>380</v>
          </cell>
          <cell r="E2254">
            <v>399</v>
          </cell>
          <cell r="F2254">
            <v>24</v>
          </cell>
        </row>
        <row r="2255">
          <cell r="A2255">
            <v>12774032</v>
          </cell>
          <cell r="C2255">
            <v>1582</v>
          </cell>
          <cell r="D2255">
            <v>620</v>
          </cell>
          <cell r="E2255">
            <v>697</v>
          </cell>
          <cell r="F2255">
            <v>105</v>
          </cell>
        </row>
        <row r="2256">
          <cell r="A2256">
            <v>12774051</v>
          </cell>
          <cell r="C2256">
            <v>1296</v>
          </cell>
          <cell r="D2256">
            <v>565</v>
          </cell>
          <cell r="E2256">
            <v>689</v>
          </cell>
          <cell r="F2256">
            <v>70</v>
          </cell>
        </row>
        <row r="2257">
          <cell r="A2257">
            <v>12794022</v>
          </cell>
          <cell r="C2257">
            <v>938</v>
          </cell>
          <cell r="D2257">
            <v>469</v>
          </cell>
          <cell r="E2257">
            <v>628</v>
          </cell>
          <cell r="F2257">
            <v>32</v>
          </cell>
        </row>
        <row r="2258">
          <cell r="A2258">
            <v>12744065</v>
          </cell>
          <cell r="C2258">
            <v>1242</v>
          </cell>
          <cell r="D2258">
            <v>454</v>
          </cell>
          <cell r="E2258">
            <v>410</v>
          </cell>
          <cell r="F2258">
            <v>89</v>
          </cell>
        </row>
        <row r="2259">
          <cell r="A2259">
            <v>12760047</v>
          </cell>
          <cell r="C2259">
            <v>1492</v>
          </cell>
          <cell r="D2259">
            <v>840</v>
          </cell>
          <cell r="E2259">
            <v>835</v>
          </cell>
          <cell r="F2259">
            <v>80</v>
          </cell>
        </row>
        <row r="2260">
          <cell r="A2260">
            <v>12762020</v>
          </cell>
          <cell r="C2260">
            <v>685</v>
          </cell>
          <cell r="D2260">
            <v>267</v>
          </cell>
          <cell r="E2260">
            <v>302</v>
          </cell>
          <cell r="F2260">
            <v>60</v>
          </cell>
        </row>
        <row r="2261">
          <cell r="A2261">
            <v>12765003</v>
          </cell>
          <cell r="C2261">
            <v>529</v>
          </cell>
          <cell r="D2261">
            <v>190</v>
          </cell>
          <cell r="E2261">
            <v>249</v>
          </cell>
          <cell r="F2261">
            <v>16</v>
          </cell>
        </row>
        <row r="2262">
          <cell r="A2262">
            <v>12773014</v>
          </cell>
          <cell r="C2262">
            <v>1312</v>
          </cell>
          <cell r="D2262">
            <v>527</v>
          </cell>
          <cell r="E2262">
            <v>592</v>
          </cell>
          <cell r="F2262">
            <v>104</v>
          </cell>
        </row>
        <row r="2263">
          <cell r="A2263">
            <v>12774019</v>
          </cell>
          <cell r="C2263">
            <v>1247</v>
          </cell>
          <cell r="D2263">
            <v>538</v>
          </cell>
          <cell r="E2263">
            <v>630</v>
          </cell>
          <cell r="F2263">
            <v>79</v>
          </cell>
        </row>
        <row r="2264">
          <cell r="A2264">
            <v>12740020</v>
          </cell>
          <cell r="C2264">
            <v>582</v>
          </cell>
          <cell r="D2264">
            <v>184</v>
          </cell>
          <cell r="E2264">
            <v>207</v>
          </cell>
          <cell r="F2264">
            <v>0</v>
          </cell>
        </row>
        <row r="2265">
          <cell r="A2265">
            <v>12740070</v>
          </cell>
          <cell r="C2265">
            <v>347</v>
          </cell>
          <cell r="D2265">
            <v>115</v>
          </cell>
          <cell r="E2265">
            <v>142</v>
          </cell>
          <cell r="F2265">
            <v>23</v>
          </cell>
        </row>
        <row r="2266">
          <cell r="A2266">
            <v>12740133</v>
          </cell>
          <cell r="C2266">
            <v>1457</v>
          </cell>
          <cell r="D2266">
            <v>614</v>
          </cell>
          <cell r="E2266">
            <v>642</v>
          </cell>
          <cell r="F2266">
            <v>119</v>
          </cell>
        </row>
        <row r="2267">
          <cell r="A2267">
            <v>12740275</v>
          </cell>
          <cell r="C2267">
            <v>530</v>
          </cell>
          <cell r="D2267">
            <v>218</v>
          </cell>
          <cell r="E2267">
            <v>195</v>
          </cell>
          <cell r="F2267">
            <v>56</v>
          </cell>
        </row>
        <row r="2268">
          <cell r="A2268">
            <v>12740290</v>
          </cell>
          <cell r="C2268">
            <v>657</v>
          </cell>
          <cell r="D2268">
            <v>246</v>
          </cell>
          <cell r="E2268">
            <v>285</v>
          </cell>
          <cell r="F2268">
            <v>59</v>
          </cell>
        </row>
        <row r="2269">
          <cell r="A2269">
            <v>12740360</v>
          </cell>
          <cell r="C2269">
            <v>1673</v>
          </cell>
          <cell r="D2269">
            <v>725</v>
          </cell>
          <cell r="E2269">
            <v>694</v>
          </cell>
          <cell r="F2269">
            <v>167</v>
          </cell>
        </row>
        <row r="2270">
          <cell r="A2270">
            <v>12740540</v>
          </cell>
          <cell r="C2270">
            <v>803</v>
          </cell>
          <cell r="D2270">
            <v>286</v>
          </cell>
          <cell r="E2270">
            <v>248</v>
          </cell>
          <cell r="F2270">
            <v>64</v>
          </cell>
        </row>
        <row r="2271">
          <cell r="A2271">
            <v>12759010</v>
          </cell>
          <cell r="C2271">
            <v>2457</v>
          </cell>
          <cell r="D2271">
            <v>1169</v>
          </cell>
          <cell r="E2271">
            <v>1263</v>
          </cell>
          <cell r="F2271">
            <v>181</v>
          </cell>
        </row>
        <row r="2272">
          <cell r="A2272">
            <v>12794051</v>
          </cell>
          <cell r="C2272">
            <v>564</v>
          </cell>
          <cell r="D2272">
            <v>230</v>
          </cell>
          <cell r="E2272">
            <v>238</v>
          </cell>
          <cell r="F2272">
            <v>56</v>
          </cell>
        </row>
        <row r="2273">
          <cell r="A2273">
            <v>12740123</v>
          </cell>
          <cell r="C2273">
            <v>337</v>
          </cell>
          <cell r="D2273">
            <v>0</v>
          </cell>
          <cell r="E2273">
            <v>111</v>
          </cell>
          <cell r="F2273">
            <v>0</v>
          </cell>
        </row>
        <row r="2274">
          <cell r="A2274">
            <v>12740132</v>
          </cell>
          <cell r="C2274">
            <v>809</v>
          </cell>
          <cell r="D2274">
            <v>0</v>
          </cell>
          <cell r="E2274">
            <v>389</v>
          </cell>
          <cell r="F2274">
            <v>0</v>
          </cell>
        </row>
        <row r="2275">
          <cell r="A2275">
            <v>12740485</v>
          </cell>
          <cell r="C2275">
            <v>389</v>
          </cell>
          <cell r="D2275">
            <v>173</v>
          </cell>
          <cell r="E2275">
            <v>257</v>
          </cell>
          <cell r="F2275">
            <v>17</v>
          </cell>
        </row>
        <row r="2276">
          <cell r="A2276">
            <v>12741064</v>
          </cell>
          <cell r="C2276">
            <v>673</v>
          </cell>
          <cell r="D2276">
            <v>250</v>
          </cell>
          <cell r="E2276">
            <v>286</v>
          </cell>
          <cell r="F2276">
            <v>58</v>
          </cell>
        </row>
        <row r="2277">
          <cell r="A2277">
            <v>12741069</v>
          </cell>
          <cell r="C2277">
            <v>1266</v>
          </cell>
          <cell r="D2277">
            <v>517</v>
          </cell>
          <cell r="E2277">
            <v>482</v>
          </cell>
          <cell r="F2277">
            <v>92</v>
          </cell>
        </row>
        <row r="2278">
          <cell r="A2278">
            <v>12759001</v>
          </cell>
          <cell r="C2278">
            <v>470</v>
          </cell>
          <cell r="D2278">
            <v>253</v>
          </cell>
          <cell r="E2278">
            <v>231</v>
          </cell>
          <cell r="F2278">
            <v>62</v>
          </cell>
        </row>
        <row r="2279">
          <cell r="A2279">
            <v>12759052</v>
          </cell>
          <cell r="C2279">
            <v>242</v>
          </cell>
          <cell r="D2279">
            <v>110</v>
          </cell>
          <cell r="E2279">
            <v>153</v>
          </cell>
          <cell r="F2279">
            <v>0</v>
          </cell>
        </row>
        <row r="2280">
          <cell r="A2280">
            <v>12777075</v>
          </cell>
          <cell r="C2280">
            <v>516</v>
          </cell>
          <cell r="D2280">
            <v>200</v>
          </cell>
          <cell r="E2280">
            <v>260</v>
          </cell>
          <cell r="F2280">
            <v>26</v>
          </cell>
        </row>
        <row r="2281">
          <cell r="A2281">
            <v>12740146</v>
          </cell>
          <cell r="C2281">
            <v>288</v>
          </cell>
          <cell r="D2281">
            <v>147</v>
          </cell>
          <cell r="E2281">
            <v>194</v>
          </cell>
          <cell r="F2281">
            <v>10</v>
          </cell>
        </row>
        <row r="2282">
          <cell r="A2282">
            <v>12740353</v>
          </cell>
          <cell r="C2282">
            <v>1736</v>
          </cell>
          <cell r="D2282">
            <v>487</v>
          </cell>
          <cell r="E2282">
            <v>406</v>
          </cell>
          <cell r="F2282">
            <v>170</v>
          </cell>
        </row>
        <row r="2283">
          <cell r="A2283">
            <v>12759023</v>
          </cell>
          <cell r="C2283">
            <v>256</v>
          </cell>
          <cell r="D2283">
            <v>75</v>
          </cell>
          <cell r="E2283">
            <v>162</v>
          </cell>
          <cell r="F2283">
            <v>7</v>
          </cell>
        </row>
        <row r="2284">
          <cell r="A2284">
            <v>12765023</v>
          </cell>
          <cell r="C2284">
            <v>362</v>
          </cell>
          <cell r="D2284">
            <v>140</v>
          </cell>
          <cell r="E2284">
            <v>187</v>
          </cell>
          <cell r="F2284">
            <v>21</v>
          </cell>
        </row>
        <row r="2285">
          <cell r="A2285">
            <v>12767016</v>
          </cell>
          <cell r="C2285">
            <v>348</v>
          </cell>
          <cell r="D2285">
            <v>103</v>
          </cell>
          <cell r="E2285">
            <v>134</v>
          </cell>
          <cell r="F2285">
            <v>22</v>
          </cell>
        </row>
        <row r="2286">
          <cell r="A2286">
            <v>12773079</v>
          </cell>
          <cell r="C2286">
            <v>141</v>
          </cell>
          <cell r="D2286">
            <v>32</v>
          </cell>
          <cell r="E2286">
            <v>56</v>
          </cell>
          <cell r="F2286">
            <v>0</v>
          </cell>
        </row>
        <row r="2287">
          <cell r="A2287">
            <v>12774003</v>
          </cell>
          <cell r="C2287">
            <v>451</v>
          </cell>
          <cell r="D2287">
            <v>168</v>
          </cell>
          <cell r="E2287">
            <v>220</v>
          </cell>
          <cell r="F2287">
            <v>31</v>
          </cell>
        </row>
        <row r="2288">
          <cell r="A2288">
            <v>12774028</v>
          </cell>
          <cell r="C2288">
            <v>296</v>
          </cell>
          <cell r="D2288">
            <v>104</v>
          </cell>
          <cell r="E2288">
            <v>190</v>
          </cell>
          <cell r="F2288">
            <v>6</v>
          </cell>
        </row>
        <row r="2289">
          <cell r="A2289">
            <v>12731019</v>
          </cell>
          <cell r="C2289">
            <v>71</v>
          </cell>
          <cell r="D2289">
            <v>4</v>
          </cell>
          <cell r="E2289">
            <v>19</v>
          </cell>
          <cell r="F2289">
            <v>1</v>
          </cell>
        </row>
        <row r="2290">
          <cell r="A2290">
            <v>12733010</v>
          </cell>
          <cell r="C2290">
            <v>784</v>
          </cell>
          <cell r="D2290">
            <v>263</v>
          </cell>
          <cell r="E2290">
            <v>300</v>
          </cell>
          <cell r="F2290">
            <v>60</v>
          </cell>
        </row>
        <row r="2291">
          <cell r="A2291">
            <v>12753032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</row>
        <row r="2292">
          <cell r="A2292">
            <v>12755063</v>
          </cell>
          <cell r="C2292">
            <v>1070</v>
          </cell>
          <cell r="D2292">
            <v>386</v>
          </cell>
          <cell r="E2292">
            <v>454</v>
          </cell>
          <cell r="F2292">
            <v>76</v>
          </cell>
        </row>
        <row r="2293">
          <cell r="A2293">
            <v>12755076</v>
          </cell>
          <cell r="C2293">
            <v>199</v>
          </cell>
          <cell r="D2293">
            <v>60</v>
          </cell>
          <cell r="E2293">
            <v>80</v>
          </cell>
          <cell r="F2293">
            <v>20</v>
          </cell>
        </row>
        <row r="2294">
          <cell r="A2294">
            <v>12756027</v>
          </cell>
          <cell r="C2294">
            <v>299</v>
          </cell>
          <cell r="D2294">
            <v>115</v>
          </cell>
          <cell r="E2294">
            <v>162</v>
          </cell>
          <cell r="F2294">
            <v>8</v>
          </cell>
        </row>
        <row r="2295">
          <cell r="A2295">
            <v>12756029</v>
          </cell>
          <cell r="C2295">
            <v>931</v>
          </cell>
          <cell r="D2295">
            <v>356</v>
          </cell>
          <cell r="E2295">
            <v>331</v>
          </cell>
          <cell r="F2295">
            <v>79</v>
          </cell>
        </row>
        <row r="2296">
          <cell r="A2296">
            <v>12756127</v>
          </cell>
          <cell r="C2296">
            <v>573</v>
          </cell>
          <cell r="D2296">
            <v>321</v>
          </cell>
          <cell r="E2296">
            <v>369</v>
          </cell>
          <cell r="F2296">
            <v>39</v>
          </cell>
        </row>
        <row r="2297">
          <cell r="A2297">
            <v>12761016</v>
          </cell>
          <cell r="C2297">
            <v>984</v>
          </cell>
          <cell r="D2297">
            <v>463</v>
          </cell>
          <cell r="E2297">
            <v>433</v>
          </cell>
          <cell r="F2297">
            <v>137</v>
          </cell>
        </row>
        <row r="2298">
          <cell r="A2298">
            <v>12766014</v>
          </cell>
          <cell r="C2298">
            <v>810</v>
          </cell>
          <cell r="D2298">
            <v>322</v>
          </cell>
          <cell r="E2298">
            <v>295</v>
          </cell>
          <cell r="F2298">
            <v>72</v>
          </cell>
        </row>
        <row r="2299">
          <cell r="A2299">
            <v>12766020</v>
          </cell>
          <cell r="C2299">
            <v>1718</v>
          </cell>
          <cell r="D2299">
            <v>797</v>
          </cell>
          <cell r="E2299">
            <v>848</v>
          </cell>
          <cell r="F2299">
            <v>115</v>
          </cell>
        </row>
        <row r="2300">
          <cell r="A2300">
            <v>12769010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</row>
        <row r="2301">
          <cell r="A2301">
            <v>12779020</v>
          </cell>
          <cell r="C2301">
            <v>143</v>
          </cell>
          <cell r="D2301">
            <v>36</v>
          </cell>
          <cell r="E2301">
            <v>50</v>
          </cell>
          <cell r="F2301">
            <v>0</v>
          </cell>
        </row>
        <row r="2302">
          <cell r="A2302">
            <v>12717008</v>
          </cell>
          <cell r="C2302">
            <v>612</v>
          </cell>
          <cell r="D2302">
            <v>274</v>
          </cell>
          <cell r="E2302">
            <v>242</v>
          </cell>
          <cell r="F2302">
            <v>76</v>
          </cell>
        </row>
        <row r="2303">
          <cell r="A2303">
            <v>12756053</v>
          </cell>
          <cell r="C2303">
            <v>1673</v>
          </cell>
          <cell r="D2303">
            <v>727</v>
          </cell>
          <cell r="E2303">
            <v>846</v>
          </cell>
          <cell r="F2303">
            <v>122</v>
          </cell>
        </row>
        <row r="2304">
          <cell r="A2304">
            <v>12756080</v>
          </cell>
          <cell r="C2304">
            <v>641</v>
          </cell>
          <cell r="D2304">
            <v>299</v>
          </cell>
          <cell r="E2304">
            <v>411</v>
          </cell>
          <cell r="F2304">
            <v>30</v>
          </cell>
        </row>
        <row r="2305">
          <cell r="A2305">
            <v>12756135</v>
          </cell>
          <cell r="C2305">
            <v>956</v>
          </cell>
          <cell r="D2305">
            <v>383</v>
          </cell>
          <cell r="E2305">
            <v>335</v>
          </cell>
          <cell r="F2305">
            <v>97</v>
          </cell>
        </row>
        <row r="2306">
          <cell r="A2306">
            <v>12756155</v>
          </cell>
          <cell r="C2306">
            <v>313</v>
          </cell>
          <cell r="D2306">
            <v>134</v>
          </cell>
          <cell r="E2306">
            <v>134</v>
          </cell>
          <cell r="F2306">
            <v>33</v>
          </cell>
        </row>
        <row r="2307">
          <cell r="A2307">
            <v>12756200</v>
          </cell>
          <cell r="C2307">
            <v>1097</v>
          </cell>
          <cell r="D2307">
            <v>467</v>
          </cell>
          <cell r="E2307">
            <v>571</v>
          </cell>
          <cell r="F2307">
            <v>66</v>
          </cell>
        </row>
        <row r="2308">
          <cell r="A2308">
            <v>12756260</v>
          </cell>
          <cell r="C2308">
            <v>3582</v>
          </cell>
          <cell r="D2308">
            <v>1119</v>
          </cell>
          <cell r="E2308">
            <v>1628</v>
          </cell>
          <cell r="F2308">
            <v>324</v>
          </cell>
        </row>
        <row r="2309">
          <cell r="A2309">
            <v>12761124</v>
          </cell>
          <cell r="C2309">
            <v>304</v>
          </cell>
          <cell r="D2309">
            <v>130</v>
          </cell>
          <cell r="E2309">
            <v>154</v>
          </cell>
          <cell r="F2309">
            <v>30</v>
          </cell>
        </row>
        <row r="2310">
          <cell r="A2310">
            <v>12761138</v>
          </cell>
          <cell r="C2310">
            <v>1094</v>
          </cell>
          <cell r="D2310">
            <v>436</v>
          </cell>
          <cell r="E2310">
            <v>615</v>
          </cell>
          <cell r="F2310">
            <v>55</v>
          </cell>
        </row>
        <row r="2311">
          <cell r="A2311">
            <v>12775009</v>
          </cell>
          <cell r="C2311">
            <v>1140</v>
          </cell>
          <cell r="D2311">
            <v>528</v>
          </cell>
          <cell r="E2311">
            <v>428</v>
          </cell>
          <cell r="F2311">
            <v>113</v>
          </cell>
        </row>
        <row r="2312">
          <cell r="A2312">
            <v>12776035</v>
          </cell>
          <cell r="C2312">
            <v>375</v>
          </cell>
          <cell r="D2312">
            <v>147</v>
          </cell>
          <cell r="E2312">
            <v>170</v>
          </cell>
          <cell r="F2312">
            <v>14</v>
          </cell>
        </row>
        <row r="2313">
          <cell r="A2313">
            <v>12717020</v>
          </cell>
          <cell r="C2313">
            <v>696</v>
          </cell>
          <cell r="D2313">
            <v>312</v>
          </cell>
          <cell r="E2313">
            <v>350</v>
          </cell>
          <cell r="F2313">
            <v>48</v>
          </cell>
        </row>
        <row r="2314">
          <cell r="A2314">
            <v>12726044</v>
          </cell>
          <cell r="C2314">
            <v>1133</v>
          </cell>
          <cell r="D2314">
            <v>461</v>
          </cell>
          <cell r="E2314">
            <v>465</v>
          </cell>
          <cell r="F2314">
            <v>0</v>
          </cell>
        </row>
        <row r="2315">
          <cell r="A2315">
            <v>12745030</v>
          </cell>
          <cell r="C2315">
            <v>619</v>
          </cell>
          <cell r="D2315">
            <v>239</v>
          </cell>
          <cell r="E2315">
            <v>288</v>
          </cell>
          <cell r="F2315">
            <v>45</v>
          </cell>
        </row>
        <row r="2316">
          <cell r="A2316">
            <v>12745053</v>
          </cell>
          <cell r="C2316">
            <v>777</v>
          </cell>
          <cell r="D2316">
            <v>344</v>
          </cell>
          <cell r="E2316">
            <v>408</v>
          </cell>
          <cell r="F2316">
            <v>54</v>
          </cell>
        </row>
        <row r="2317">
          <cell r="A2317">
            <v>12745075</v>
          </cell>
          <cell r="C2317">
            <v>746</v>
          </cell>
          <cell r="D2317">
            <v>246</v>
          </cell>
          <cell r="E2317">
            <v>283</v>
          </cell>
          <cell r="F2317">
            <v>49</v>
          </cell>
        </row>
        <row r="2318">
          <cell r="A2318">
            <v>12755021</v>
          </cell>
          <cell r="C2318">
            <v>397</v>
          </cell>
          <cell r="D2318">
            <v>0</v>
          </cell>
          <cell r="E2318">
            <v>199</v>
          </cell>
          <cell r="F2318">
            <v>0</v>
          </cell>
        </row>
        <row r="2319">
          <cell r="A2319">
            <v>12755048</v>
          </cell>
          <cell r="C2319">
            <v>831</v>
          </cell>
          <cell r="D2319">
            <v>329</v>
          </cell>
          <cell r="E2319">
            <v>279</v>
          </cell>
          <cell r="F2319">
            <v>105</v>
          </cell>
        </row>
        <row r="2320">
          <cell r="A2320">
            <v>12756010</v>
          </cell>
          <cell r="C2320">
            <v>461</v>
          </cell>
          <cell r="D2320">
            <v>140</v>
          </cell>
          <cell r="E2320">
            <v>112</v>
          </cell>
          <cell r="F2320">
            <v>47</v>
          </cell>
        </row>
        <row r="2321">
          <cell r="A2321">
            <v>12756205</v>
          </cell>
          <cell r="C2321">
            <v>462</v>
          </cell>
          <cell r="D2321">
            <v>180</v>
          </cell>
          <cell r="E2321">
            <v>245</v>
          </cell>
          <cell r="F2321">
            <v>24</v>
          </cell>
        </row>
        <row r="2322">
          <cell r="A2322">
            <v>12761065</v>
          </cell>
          <cell r="C2322">
            <v>463</v>
          </cell>
          <cell r="D2322">
            <v>197</v>
          </cell>
          <cell r="E2322">
            <v>234</v>
          </cell>
          <cell r="F2322">
            <v>37</v>
          </cell>
        </row>
        <row r="2323">
          <cell r="A2323">
            <v>12761111</v>
          </cell>
          <cell r="C2323">
            <v>216</v>
          </cell>
          <cell r="D2323">
            <v>123</v>
          </cell>
          <cell r="E2323">
            <v>75</v>
          </cell>
          <cell r="F2323">
            <v>29</v>
          </cell>
        </row>
        <row r="2324">
          <cell r="A2324">
            <v>12776008</v>
          </cell>
          <cell r="C2324">
            <v>88</v>
          </cell>
          <cell r="D2324">
            <v>2</v>
          </cell>
          <cell r="E2324">
            <v>1</v>
          </cell>
          <cell r="F2324">
            <v>0</v>
          </cell>
        </row>
        <row r="2325">
          <cell r="A2325">
            <v>12776021</v>
          </cell>
          <cell r="C2325">
            <v>318</v>
          </cell>
          <cell r="D2325">
            <v>153</v>
          </cell>
          <cell r="E2325">
            <v>196</v>
          </cell>
          <cell r="F2325">
            <v>13</v>
          </cell>
        </row>
        <row r="2326">
          <cell r="A2326">
            <v>12776034</v>
          </cell>
          <cell r="C2326">
            <v>850</v>
          </cell>
          <cell r="D2326">
            <v>342</v>
          </cell>
          <cell r="E2326">
            <v>334</v>
          </cell>
          <cell r="F2326">
            <v>66</v>
          </cell>
        </row>
        <row r="2327">
          <cell r="A2327">
            <v>12776038</v>
          </cell>
          <cell r="C2327">
            <v>261</v>
          </cell>
          <cell r="D2327">
            <v>148</v>
          </cell>
          <cell r="E2327">
            <v>190</v>
          </cell>
          <cell r="F2327">
            <v>12</v>
          </cell>
        </row>
        <row r="2328">
          <cell r="A2328">
            <v>12756005</v>
          </cell>
          <cell r="C2328">
            <v>1557</v>
          </cell>
          <cell r="D2328">
            <v>684</v>
          </cell>
          <cell r="E2328">
            <v>636</v>
          </cell>
          <cell r="F2328">
            <v>157</v>
          </cell>
        </row>
        <row r="2329">
          <cell r="A2329">
            <v>12756192</v>
          </cell>
          <cell r="C2329">
            <v>2927</v>
          </cell>
          <cell r="D2329">
            <v>1501</v>
          </cell>
          <cell r="E2329">
            <v>1620</v>
          </cell>
          <cell r="F2329">
            <v>143</v>
          </cell>
        </row>
        <row r="2330">
          <cell r="A2330">
            <v>12761001</v>
          </cell>
          <cell r="C2330">
            <v>2471</v>
          </cell>
          <cell r="D2330">
            <v>904</v>
          </cell>
          <cell r="E2330">
            <v>898</v>
          </cell>
          <cell r="F2330">
            <v>216</v>
          </cell>
        </row>
        <row r="2331">
          <cell r="A2331">
            <v>12761157</v>
          </cell>
          <cell r="C2331">
            <v>1379</v>
          </cell>
          <cell r="D2331">
            <v>448</v>
          </cell>
          <cell r="E2331">
            <v>511</v>
          </cell>
          <cell r="F2331">
            <v>109</v>
          </cell>
        </row>
        <row r="2332">
          <cell r="A2332">
            <v>12776023</v>
          </cell>
          <cell r="C2332">
            <v>656</v>
          </cell>
          <cell r="D2332">
            <v>330</v>
          </cell>
          <cell r="E2332">
            <v>359</v>
          </cell>
          <cell r="F2332">
            <v>52</v>
          </cell>
        </row>
        <row r="2333">
          <cell r="A2333">
            <v>12776032</v>
          </cell>
          <cell r="C2333">
            <v>980</v>
          </cell>
          <cell r="D2333">
            <v>438</v>
          </cell>
          <cell r="E2333">
            <v>543</v>
          </cell>
          <cell r="F2333">
            <v>65</v>
          </cell>
        </row>
        <row r="2334">
          <cell r="A2334">
            <v>12767008</v>
          </cell>
          <cell r="C2334">
            <v>372</v>
          </cell>
          <cell r="D2334">
            <v>94</v>
          </cell>
          <cell r="E2334">
            <v>168</v>
          </cell>
          <cell r="F2334">
            <v>14</v>
          </cell>
        </row>
        <row r="2335">
          <cell r="A2335">
            <v>12767018</v>
          </cell>
          <cell r="C2335">
            <v>304</v>
          </cell>
          <cell r="D2335">
            <v>123</v>
          </cell>
          <cell r="E2335">
            <v>150</v>
          </cell>
          <cell r="F2335">
            <v>23</v>
          </cell>
        </row>
        <row r="2336">
          <cell r="A2336">
            <v>12767081</v>
          </cell>
          <cell r="C2336">
            <v>272</v>
          </cell>
          <cell r="D2336">
            <v>85</v>
          </cell>
          <cell r="E2336">
            <v>105</v>
          </cell>
          <cell r="F2336">
            <v>17</v>
          </cell>
        </row>
        <row r="2337">
          <cell r="A2337">
            <v>12700237</v>
          </cell>
          <cell r="C2337">
            <v>161</v>
          </cell>
          <cell r="D2337">
            <v>51</v>
          </cell>
          <cell r="E2337">
            <v>81</v>
          </cell>
          <cell r="F2337">
            <v>3</v>
          </cell>
        </row>
        <row r="2338">
          <cell r="A2338">
            <v>12755164</v>
          </cell>
          <cell r="C2338">
            <v>187</v>
          </cell>
          <cell r="D2338">
            <v>55</v>
          </cell>
          <cell r="E2338">
            <v>90</v>
          </cell>
          <cell r="F2338">
            <v>8</v>
          </cell>
        </row>
        <row r="2339">
          <cell r="A2339">
            <v>12756044</v>
          </cell>
          <cell r="C2339">
            <v>120</v>
          </cell>
          <cell r="D2339">
            <v>64</v>
          </cell>
          <cell r="E2339">
            <v>33</v>
          </cell>
          <cell r="F2339">
            <v>0</v>
          </cell>
        </row>
        <row r="2340">
          <cell r="A2340">
            <v>12756079</v>
          </cell>
          <cell r="C2340">
            <v>316</v>
          </cell>
          <cell r="D2340">
            <v>114</v>
          </cell>
          <cell r="E2340">
            <v>156</v>
          </cell>
          <cell r="F2340">
            <v>14</v>
          </cell>
        </row>
        <row r="2341">
          <cell r="A2341">
            <v>12756106</v>
          </cell>
          <cell r="C2341">
            <v>360</v>
          </cell>
          <cell r="D2341">
            <v>104</v>
          </cell>
          <cell r="E2341">
            <v>99</v>
          </cell>
          <cell r="F2341">
            <v>39</v>
          </cell>
        </row>
        <row r="2342">
          <cell r="A2342">
            <v>12756114</v>
          </cell>
          <cell r="C2342">
            <v>379</v>
          </cell>
          <cell r="D2342">
            <v>136</v>
          </cell>
          <cell r="E2342">
            <v>199</v>
          </cell>
          <cell r="F2342">
            <v>17</v>
          </cell>
        </row>
        <row r="2343">
          <cell r="A2343">
            <v>12756136</v>
          </cell>
          <cell r="C2343">
            <v>219</v>
          </cell>
          <cell r="D2343">
            <v>93</v>
          </cell>
          <cell r="E2343">
            <v>123</v>
          </cell>
          <cell r="F2343">
            <v>11</v>
          </cell>
        </row>
        <row r="2344">
          <cell r="A2344">
            <v>12756183</v>
          </cell>
          <cell r="C2344">
            <v>336</v>
          </cell>
          <cell r="D2344">
            <v>124</v>
          </cell>
          <cell r="E2344">
            <v>161</v>
          </cell>
          <cell r="F2344">
            <v>15</v>
          </cell>
        </row>
        <row r="2345">
          <cell r="A2345">
            <v>12756185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</row>
        <row r="2346">
          <cell r="A2346">
            <v>12761030</v>
          </cell>
          <cell r="C2346">
            <v>830</v>
          </cell>
          <cell r="D2346">
            <v>328</v>
          </cell>
          <cell r="E2346">
            <v>370</v>
          </cell>
          <cell r="F2346">
            <v>76</v>
          </cell>
        </row>
        <row r="2347">
          <cell r="A2347">
            <v>12761067</v>
          </cell>
          <cell r="C2347">
            <v>1</v>
          </cell>
          <cell r="D2347">
            <v>0</v>
          </cell>
          <cell r="E2347">
            <v>0</v>
          </cell>
          <cell r="F2347">
            <v>0</v>
          </cell>
        </row>
        <row r="2348">
          <cell r="A2348">
            <v>12761096</v>
          </cell>
          <cell r="C2348">
            <v>184</v>
          </cell>
          <cell r="D2348">
            <v>66</v>
          </cell>
          <cell r="E2348">
            <v>117</v>
          </cell>
          <cell r="F2348">
            <v>6</v>
          </cell>
        </row>
        <row r="2349">
          <cell r="A2349">
            <v>12775021</v>
          </cell>
          <cell r="C2349">
            <v>216</v>
          </cell>
          <cell r="D2349">
            <v>79</v>
          </cell>
          <cell r="E2349">
            <v>97</v>
          </cell>
          <cell r="F2349">
            <v>20</v>
          </cell>
        </row>
        <row r="2350">
          <cell r="A2350">
            <v>12775027</v>
          </cell>
          <cell r="C2350">
            <v>309</v>
          </cell>
          <cell r="D2350">
            <v>98</v>
          </cell>
          <cell r="E2350">
            <v>148</v>
          </cell>
          <cell r="F2350">
            <v>6</v>
          </cell>
        </row>
        <row r="2351">
          <cell r="A2351">
            <v>12792042</v>
          </cell>
          <cell r="C2351">
            <v>294</v>
          </cell>
          <cell r="D2351">
            <v>0</v>
          </cell>
          <cell r="E2351">
            <v>129</v>
          </cell>
          <cell r="F2351">
            <v>0</v>
          </cell>
        </row>
        <row r="2352">
          <cell r="A2352">
            <v>13051001</v>
          </cell>
          <cell r="C2352">
            <v>510</v>
          </cell>
          <cell r="D2352">
            <v>217</v>
          </cell>
          <cell r="E2352">
            <v>303</v>
          </cell>
          <cell r="F2352">
            <v>18</v>
          </cell>
        </row>
        <row r="2353">
          <cell r="A2353">
            <v>13051009</v>
          </cell>
          <cell r="C2353">
            <v>1145</v>
          </cell>
          <cell r="D2353">
            <v>580</v>
          </cell>
          <cell r="E2353">
            <v>748</v>
          </cell>
          <cell r="F2353">
            <v>80</v>
          </cell>
        </row>
        <row r="2354">
          <cell r="A2354">
            <v>13051155</v>
          </cell>
          <cell r="C2354">
            <v>527</v>
          </cell>
          <cell r="D2354">
            <v>288</v>
          </cell>
          <cell r="E2354">
            <v>350</v>
          </cell>
          <cell r="F2354">
            <v>24</v>
          </cell>
        </row>
        <row r="2355">
          <cell r="A2355">
            <v>13051157</v>
          </cell>
          <cell r="C2355">
            <v>687</v>
          </cell>
          <cell r="D2355">
            <v>329</v>
          </cell>
          <cell r="E2355">
            <v>412</v>
          </cell>
          <cell r="F2355">
            <v>32</v>
          </cell>
        </row>
        <row r="2356">
          <cell r="A2356">
            <v>13051282</v>
          </cell>
          <cell r="C2356">
            <v>769</v>
          </cell>
          <cell r="D2356">
            <v>357</v>
          </cell>
          <cell r="E2356">
            <v>339</v>
          </cell>
          <cell r="F2356">
            <v>95</v>
          </cell>
        </row>
        <row r="2357">
          <cell r="A2357">
            <v>13051286</v>
          </cell>
          <cell r="C2357">
            <v>1041</v>
          </cell>
          <cell r="D2357">
            <v>474</v>
          </cell>
          <cell r="E2357">
            <v>516</v>
          </cell>
          <cell r="F2357">
            <v>78</v>
          </cell>
        </row>
        <row r="2358">
          <cell r="A2358">
            <v>13051408</v>
          </cell>
          <cell r="C2358">
            <v>279</v>
          </cell>
          <cell r="D2358">
            <v>111</v>
          </cell>
          <cell r="E2358">
            <v>147</v>
          </cell>
          <cell r="F2358">
            <v>15</v>
          </cell>
        </row>
        <row r="2359">
          <cell r="A2359">
            <v>13053070</v>
          </cell>
          <cell r="C2359">
            <v>936</v>
          </cell>
          <cell r="D2359">
            <v>344</v>
          </cell>
          <cell r="E2359">
            <v>333</v>
          </cell>
          <cell r="F2359">
            <v>84</v>
          </cell>
        </row>
        <row r="2360">
          <cell r="A2360">
            <v>13061060</v>
          </cell>
          <cell r="C2360">
            <v>511</v>
          </cell>
          <cell r="D2360">
            <v>229</v>
          </cell>
          <cell r="E2360">
            <v>297</v>
          </cell>
          <cell r="F2360">
            <v>19</v>
          </cell>
        </row>
        <row r="2361">
          <cell r="A2361">
            <v>13062029</v>
          </cell>
          <cell r="C2361">
            <v>685</v>
          </cell>
          <cell r="D2361">
            <v>369</v>
          </cell>
          <cell r="E2361">
            <v>355</v>
          </cell>
          <cell r="F2361">
            <v>32</v>
          </cell>
        </row>
        <row r="2362">
          <cell r="A2362">
            <v>13051003</v>
          </cell>
          <cell r="C2362">
            <v>359</v>
          </cell>
          <cell r="D2362">
            <v>157</v>
          </cell>
          <cell r="E2362">
            <v>260</v>
          </cell>
          <cell r="F2362">
            <v>10</v>
          </cell>
        </row>
        <row r="2363">
          <cell r="A2363">
            <v>13051021</v>
          </cell>
          <cell r="C2363">
            <v>620</v>
          </cell>
          <cell r="D2363">
            <v>262</v>
          </cell>
          <cell r="E2363">
            <v>338</v>
          </cell>
          <cell r="F2363">
            <v>29</v>
          </cell>
        </row>
        <row r="2364">
          <cell r="A2364">
            <v>13051030</v>
          </cell>
          <cell r="C2364">
            <v>732</v>
          </cell>
          <cell r="D2364">
            <v>342</v>
          </cell>
          <cell r="E2364">
            <v>439</v>
          </cell>
          <cell r="F2364">
            <v>45</v>
          </cell>
        </row>
        <row r="2365">
          <cell r="A2365">
            <v>13051051</v>
          </cell>
          <cell r="C2365">
            <v>367</v>
          </cell>
          <cell r="D2365">
            <v>117</v>
          </cell>
          <cell r="E2365">
            <v>162</v>
          </cell>
          <cell r="F2365">
            <v>16</v>
          </cell>
        </row>
        <row r="2366">
          <cell r="A2366">
            <v>13051180</v>
          </cell>
          <cell r="C2366">
            <v>395</v>
          </cell>
          <cell r="D2366">
            <v>166</v>
          </cell>
          <cell r="E2366">
            <v>217</v>
          </cell>
          <cell r="F2366">
            <v>21</v>
          </cell>
        </row>
        <row r="2367">
          <cell r="A2367">
            <v>13051192</v>
          </cell>
          <cell r="C2367">
            <v>387</v>
          </cell>
          <cell r="D2367">
            <v>216</v>
          </cell>
          <cell r="E2367">
            <v>259</v>
          </cell>
          <cell r="F2367">
            <v>25</v>
          </cell>
        </row>
        <row r="2368">
          <cell r="A2368">
            <v>13051225</v>
          </cell>
          <cell r="C2368">
            <v>463</v>
          </cell>
          <cell r="D2368">
            <v>218</v>
          </cell>
          <cell r="E2368">
            <v>285</v>
          </cell>
          <cell r="F2368">
            <v>29</v>
          </cell>
        </row>
        <row r="2369">
          <cell r="A2369">
            <v>13051237</v>
          </cell>
          <cell r="C2369">
            <v>556</v>
          </cell>
          <cell r="D2369">
            <v>296</v>
          </cell>
          <cell r="E2369">
            <v>285</v>
          </cell>
          <cell r="F2369">
            <v>49</v>
          </cell>
        </row>
        <row r="2370">
          <cell r="A2370">
            <v>13052008</v>
          </cell>
          <cell r="C2370">
            <v>544</v>
          </cell>
          <cell r="D2370">
            <v>215</v>
          </cell>
          <cell r="E2370">
            <v>233</v>
          </cell>
          <cell r="F2370">
            <v>53</v>
          </cell>
        </row>
        <row r="2371">
          <cell r="A2371">
            <v>13052015</v>
          </cell>
          <cell r="C2371">
            <v>1427</v>
          </cell>
          <cell r="D2371">
            <v>633</v>
          </cell>
          <cell r="E2371">
            <v>675</v>
          </cell>
          <cell r="F2371">
            <v>98</v>
          </cell>
        </row>
        <row r="2372">
          <cell r="A2372">
            <v>13053002</v>
          </cell>
          <cell r="C2372">
            <v>872</v>
          </cell>
          <cell r="D2372">
            <v>360</v>
          </cell>
          <cell r="E2372">
            <v>517</v>
          </cell>
          <cell r="F2372">
            <v>39</v>
          </cell>
        </row>
        <row r="2373">
          <cell r="A2373">
            <v>13053053</v>
          </cell>
          <cell r="C2373">
            <v>701</v>
          </cell>
          <cell r="D2373">
            <v>265</v>
          </cell>
          <cell r="E2373">
            <v>234</v>
          </cell>
          <cell r="F2373">
            <v>70</v>
          </cell>
        </row>
        <row r="2374">
          <cell r="A2374">
            <v>13051006</v>
          </cell>
          <cell r="C2374">
            <v>1448</v>
          </cell>
          <cell r="D2374">
            <v>678</v>
          </cell>
          <cell r="E2374">
            <v>804</v>
          </cell>
          <cell r="F2374">
            <v>79</v>
          </cell>
        </row>
        <row r="2375">
          <cell r="A2375">
            <v>13054004</v>
          </cell>
          <cell r="C2375">
            <v>521</v>
          </cell>
          <cell r="D2375">
            <v>271</v>
          </cell>
          <cell r="E2375">
            <v>306</v>
          </cell>
          <cell r="F2375">
            <v>17</v>
          </cell>
        </row>
        <row r="2376">
          <cell r="A2376">
            <v>13061002</v>
          </cell>
          <cell r="C2376">
            <v>824</v>
          </cell>
          <cell r="D2376">
            <v>416</v>
          </cell>
          <cell r="E2376">
            <v>531</v>
          </cell>
          <cell r="F2376">
            <v>28</v>
          </cell>
        </row>
        <row r="2377">
          <cell r="A2377">
            <v>13061004</v>
          </cell>
          <cell r="C2377">
            <v>492</v>
          </cell>
          <cell r="D2377">
            <v>228</v>
          </cell>
          <cell r="E2377">
            <v>319</v>
          </cell>
          <cell r="F2377">
            <v>19</v>
          </cell>
        </row>
        <row r="2378">
          <cell r="A2378">
            <v>13061084</v>
          </cell>
          <cell r="C2378">
            <v>753</v>
          </cell>
          <cell r="D2378">
            <v>363</v>
          </cell>
          <cell r="E2378">
            <v>409</v>
          </cell>
          <cell r="F2378">
            <v>50</v>
          </cell>
        </row>
        <row r="2379">
          <cell r="A2379">
            <v>13062002</v>
          </cell>
          <cell r="C2379">
            <v>929</v>
          </cell>
          <cell r="D2379">
            <v>457</v>
          </cell>
          <cell r="E2379">
            <v>547</v>
          </cell>
          <cell r="F2379">
            <v>41</v>
          </cell>
        </row>
        <row r="2380">
          <cell r="A2380">
            <v>13062055</v>
          </cell>
          <cell r="C2380">
            <v>1383</v>
          </cell>
          <cell r="D2380">
            <v>659</v>
          </cell>
          <cell r="E2380">
            <v>733</v>
          </cell>
          <cell r="F2380">
            <v>107</v>
          </cell>
        </row>
        <row r="2381">
          <cell r="A2381">
            <v>13063001</v>
          </cell>
          <cell r="C2381">
            <v>845</v>
          </cell>
          <cell r="D2381">
            <v>439</v>
          </cell>
          <cell r="E2381">
            <v>462</v>
          </cell>
          <cell r="F2381">
            <v>50</v>
          </cell>
        </row>
        <row r="2382">
          <cell r="A2382">
            <v>13063005</v>
          </cell>
          <cell r="C2382">
            <v>456</v>
          </cell>
          <cell r="D2382">
            <v>227</v>
          </cell>
          <cell r="E2382">
            <v>242</v>
          </cell>
          <cell r="F2382">
            <v>38</v>
          </cell>
        </row>
        <row r="2383">
          <cell r="A2383">
            <v>13063045</v>
          </cell>
          <cell r="C2383">
            <v>1047</v>
          </cell>
          <cell r="D2383">
            <v>487</v>
          </cell>
          <cell r="E2383">
            <v>656</v>
          </cell>
          <cell r="F2383">
            <v>37</v>
          </cell>
        </row>
        <row r="2384">
          <cell r="A2384">
            <v>13064004</v>
          </cell>
          <cell r="C2384">
            <v>787</v>
          </cell>
          <cell r="D2384">
            <v>382</v>
          </cell>
          <cell r="E2384">
            <v>441</v>
          </cell>
          <cell r="F2384">
            <v>38</v>
          </cell>
        </row>
        <row r="2385">
          <cell r="A2385">
            <v>13064006</v>
          </cell>
          <cell r="C2385">
            <v>690</v>
          </cell>
          <cell r="D2385">
            <v>413</v>
          </cell>
          <cell r="E2385">
            <v>426</v>
          </cell>
          <cell r="F2385">
            <v>27</v>
          </cell>
        </row>
        <row r="2386">
          <cell r="A2386">
            <v>13064016</v>
          </cell>
          <cell r="C2386">
            <v>657</v>
          </cell>
          <cell r="D2386">
            <v>314</v>
          </cell>
          <cell r="E2386">
            <v>368</v>
          </cell>
          <cell r="F2386">
            <v>31</v>
          </cell>
        </row>
        <row r="2387">
          <cell r="A2387">
            <v>13064089</v>
          </cell>
          <cell r="C2387">
            <v>1740</v>
          </cell>
          <cell r="D2387">
            <v>912</v>
          </cell>
          <cell r="E2387">
            <v>1053</v>
          </cell>
          <cell r="F2387">
            <v>73</v>
          </cell>
        </row>
        <row r="2388">
          <cell r="A2388">
            <v>13064095</v>
          </cell>
          <cell r="C2388">
            <v>562</v>
          </cell>
          <cell r="D2388">
            <v>228</v>
          </cell>
          <cell r="E2388">
            <v>300</v>
          </cell>
          <cell r="F2388">
            <v>26</v>
          </cell>
        </row>
        <row r="2389">
          <cell r="A2389">
            <v>13064100</v>
          </cell>
          <cell r="C2389">
            <v>1682</v>
          </cell>
          <cell r="D2389">
            <v>757</v>
          </cell>
          <cell r="E2389">
            <v>1022</v>
          </cell>
          <cell r="F2389">
            <v>39</v>
          </cell>
        </row>
        <row r="2390">
          <cell r="A2390">
            <v>13065061</v>
          </cell>
          <cell r="C2390">
            <v>555</v>
          </cell>
          <cell r="D2390">
            <v>255</v>
          </cell>
          <cell r="E2390">
            <v>314</v>
          </cell>
          <cell r="F2390">
            <v>17</v>
          </cell>
        </row>
        <row r="2391">
          <cell r="A2391">
            <v>13065001</v>
          </cell>
          <cell r="C2391">
            <v>673</v>
          </cell>
          <cell r="D2391">
            <v>271</v>
          </cell>
          <cell r="E2391">
            <v>300</v>
          </cell>
          <cell r="F2391">
            <v>46</v>
          </cell>
        </row>
        <row r="2392">
          <cell r="A2392">
            <v>13065006</v>
          </cell>
          <cell r="C2392">
            <v>801</v>
          </cell>
          <cell r="D2392">
            <v>341</v>
          </cell>
          <cell r="E2392">
            <v>358</v>
          </cell>
          <cell r="F2392">
            <v>34</v>
          </cell>
        </row>
        <row r="2393">
          <cell r="A2393">
            <v>13072003</v>
          </cell>
          <cell r="C2393">
            <v>1162</v>
          </cell>
          <cell r="D2393">
            <v>402</v>
          </cell>
          <cell r="E2393">
            <v>457</v>
          </cell>
          <cell r="F2393">
            <v>108</v>
          </cell>
        </row>
        <row r="2394">
          <cell r="A2394">
            <v>13072007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</row>
        <row r="2395">
          <cell r="A2395">
            <v>13081003</v>
          </cell>
          <cell r="C2395">
            <v>1537</v>
          </cell>
          <cell r="D2395">
            <v>779</v>
          </cell>
          <cell r="E2395">
            <v>934</v>
          </cell>
          <cell r="F2395">
            <v>70</v>
          </cell>
        </row>
        <row r="2396">
          <cell r="A2396">
            <v>13081004</v>
          </cell>
          <cell r="C2396">
            <v>428</v>
          </cell>
          <cell r="D2396">
            <v>164</v>
          </cell>
          <cell r="E2396">
            <v>183</v>
          </cell>
          <cell r="F2396">
            <v>26</v>
          </cell>
        </row>
        <row r="2397">
          <cell r="A2397">
            <v>13081017</v>
          </cell>
          <cell r="C2397">
            <v>1016</v>
          </cell>
          <cell r="D2397">
            <v>453</v>
          </cell>
          <cell r="E2397">
            <v>543</v>
          </cell>
          <cell r="F2397">
            <v>76</v>
          </cell>
        </row>
        <row r="2398">
          <cell r="A2398">
            <v>13082002</v>
          </cell>
          <cell r="C2398">
            <v>372</v>
          </cell>
          <cell r="D2398">
            <v>129</v>
          </cell>
          <cell r="E2398">
            <v>226</v>
          </cell>
          <cell r="F2398">
            <v>8</v>
          </cell>
        </row>
        <row r="2399">
          <cell r="A2399">
            <v>13082017</v>
          </cell>
          <cell r="C2399">
            <v>1447</v>
          </cell>
          <cell r="D2399">
            <v>729</v>
          </cell>
          <cell r="E2399">
            <v>813</v>
          </cell>
          <cell r="F2399">
            <v>73</v>
          </cell>
        </row>
        <row r="2400">
          <cell r="A2400">
            <v>13082034</v>
          </cell>
          <cell r="C2400">
            <v>385</v>
          </cell>
          <cell r="D2400">
            <v>185</v>
          </cell>
          <cell r="E2400">
            <v>237</v>
          </cell>
          <cell r="F2400">
            <v>17</v>
          </cell>
        </row>
        <row r="2401">
          <cell r="A2401">
            <v>13071015</v>
          </cell>
          <cell r="C2401">
            <v>1215</v>
          </cell>
          <cell r="D2401">
            <v>433</v>
          </cell>
          <cell r="E2401">
            <v>571</v>
          </cell>
          <cell r="F2401">
            <v>67</v>
          </cell>
        </row>
        <row r="2402">
          <cell r="A2402">
            <v>13071046</v>
          </cell>
          <cell r="C2402">
            <v>570</v>
          </cell>
          <cell r="D2402">
            <v>249</v>
          </cell>
          <cell r="E2402">
            <v>324</v>
          </cell>
          <cell r="F2402">
            <v>28</v>
          </cell>
        </row>
        <row r="2403">
          <cell r="A2403">
            <v>13072002</v>
          </cell>
          <cell r="C2403">
            <v>341</v>
          </cell>
          <cell r="D2403">
            <v>160</v>
          </cell>
          <cell r="E2403">
            <v>214</v>
          </cell>
          <cell r="F2403">
            <v>10</v>
          </cell>
        </row>
        <row r="2404">
          <cell r="A2404">
            <v>13072029</v>
          </cell>
          <cell r="C2404">
            <v>1220</v>
          </cell>
          <cell r="D2404">
            <v>625</v>
          </cell>
          <cell r="E2404">
            <v>808</v>
          </cell>
          <cell r="F2404">
            <v>82</v>
          </cell>
        </row>
        <row r="2405">
          <cell r="A2405">
            <v>13072118</v>
          </cell>
          <cell r="C2405">
            <v>968</v>
          </cell>
          <cell r="D2405">
            <v>505</v>
          </cell>
          <cell r="E2405">
            <v>519</v>
          </cell>
          <cell r="F2405">
            <v>63</v>
          </cell>
        </row>
        <row r="2406">
          <cell r="A2406">
            <v>13072132</v>
          </cell>
          <cell r="C2406">
            <v>487</v>
          </cell>
          <cell r="D2406">
            <v>237</v>
          </cell>
          <cell r="E2406">
            <v>282</v>
          </cell>
          <cell r="F2406">
            <v>17</v>
          </cell>
        </row>
        <row r="2407">
          <cell r="A2407">
            <v>13072149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</row>
        <row r="2408">
          <cell r="A2408">
            <v>13073003</v>
          </cell>
          <cell r="C2408">
            <v>444</v>
          </cell>
          <cell r="D2408">
            <v>175</v>
          </cell>
          <cell r="E2408">
            <v>245</v>
          </cell>
          <cell r="F2408">
            <v>33</v>
          </cell>
        </row>
        <row r="2409">
          <cell r="A2409">
            <v>13073004</v>
          </cell>
          <cell r="C2409">
            <v>1355</v>
          </cell>
          <cell r="D2409">
            <v>680</v>
          </cell>
          <cell r="E2409">
            <v>639</v>
          </cell>
          <cell r="F2409">
            <v>101</v>
          </cell>
        </row>
        <row r="2410">
          <cell r="A2410">
            <v>13073073</v>
          </cell>
          <cell r="C2410">
            <v>807</v>
          </cell>
          <cell r="D2410">
            <v>444</v>
          </cell>
          <cell r="E2410">
            <v>538</v>
          </cell>
          <cell r="F2410">
            <v>37</v>
          </cell>
        </row>
        <row r="2411">
          <cell r="A2411">
            <v>13082001</v>
          </cell>
          <cell r="C2411">
            <v>1339</v>
          </cell>
          <cell r="D2411">
            <v>550</v>
          </cell>
          <cell r="E2411">
            <v>760</v>
          </cell>
          <cell r="F2411">
            <v>48</v>
          </cell>
        </row>
        <row r="2412">
          <cell r="A2412">
            <v>13051013</v>
          </cell>
          <cell r="C2412">
            <v>473</v>
          </cell>
          <cell r="D2412">
            <v>145</v>
          </cell>
          <cell r="E2412">
            <v>202</v>
          </cell>
          <cell r="F2412">
            <v>10</v>
          </cell>
        </row>
        <row r="2413">
          <cell r="A2413">
            <v>13051040</v>
          </cell>
          <cell r="C2413">
            <v>147</v>
          </cell>
          <cell r="D2413">
            <v>20</v>
          </cell>
          <cell r="E2413">
            <v>76</v>
          </cell>
          <cell r="F2413">
            <v>2</v>
          </cell>
        </row>
        <row r="2414">
          <cell r="A2414">
            <v>13051053</v>
          </cell>
          <cell r="C2414">
            <v>248</v>
          </cell>
          <cell r="D2414">
            <v>108</v>
          </cell>
          <cell r="E2414">
            <v>163</v>
          </cell>
          <cell r="F2414">
            <v>8</v>
          </cell>
        </row>
        <row r="2415">
          <cell r="A2415">
            <v>13051055</v>
          </cell>
          <cell r="C2415">
            <v>156</v>
          </cell>
          <cell r="D2415">
            <v>52</v>
          </cell>
          <cell r="E2415">
            <v>70</v>
          </cell>
          <cell r="F2415">
            <v>12</v>
          </cell>
        </row>
        <row r="2416">
          <cell r="A2416">
            <v>13051159</v>
          </cell>
          <cell r="C2416">
            <v>130</v>
          </cell>
          <cell r="D2416">
            <v>56</v>
          </cell>
          <cell r="E2416">
            <v>84</v>
          </cell>
          <cell r="F2416">
            <v>6</v>
          </cell>
        </row>
        <row r="2417">
          <cell r="A2417">
            <v>13051304</v>
          </cell>
          <cell r="C2417">
            <v>201</v>
          </cell>
          <cell r="D2417">
            <v>75</v>
          </cell>
          <cell r="E2417">
            <v>101</v>
          </cell>
          <cell r="F2417">
            <v>9</v>
          </cell>
        </row>
        <row r="2418">
          <cell r="A2418">
            <v>13052007</v>
          </cell>
          <cell r="C2418">
            <v>528</v>
          </cell>
          <cell r="D2418">
            <v>199</v>
          </cell>
          <cell r="E2418">
            <v>290</v>
          </cell>
          <cell r="F2418">
            <v>22</v>
          </cell>
        </row>
        <row r="2419">
          <cell r="A2419">
            <v>13054001</v>
          </cell>
          <cell r="C2419">
            <v>493</v>
          </cell>
          <cell r="D2419">
            <v>216</v>
          </cell>
          <cell r="E2419">
            <v>233</v>
          </cell>
          <cell r="F2419">
            <v>32</v>
          </cell>
        </row>
        <row r="2420">
          <cell r="A2420">
            <v>13064074</v>
          </cell>
          <cell r="C2420">
            <v>363</v>
          </cell>
          <cell r="D2420">
            <v>158</v>
          </cell>
          <cell r="E2420">
            <v>210</v>
          </cell>
          <cell r="F2420">
            <v>11</v>
          </cell>
        </row>
        <row r="2421">
          <cell r="A2421">
            <v>13065039</v>
          </cell>
          <cell r="C2421">
            <v>142</v>
          </cell>
          <cell r="D2421">
            <v>51</v>
          </cell>
          <cell r="E2421">
            <v>77</v>
          </cell>
          <cell r="F2421">
            <v>7</v>
          </cell>
        </row>
        <row r="2422">
          <cell r="A2422">
            <v>13072083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</row>
        <row r="2423">
          <cell r="A2423">
            <v>13073006</v>
          </cell>
          <cell r="C2423">
            <v>575</v>
          </cell>
          <cell r="D2423">
            <v>194</v>
          </cell>
          <cell r="E2423">
            <v>233</v>
          </cell>
          <cell r="F2423">
            <v>36</v>
          </cell>
        </row>
        <row r="2424">
          <cell r="A2424">
            <v>13073033</v>
          </cell>
          <cell r="C2424">
            <v>108</v>
          </cell>
          <cell r="D2424">
            <v>33</v>
          </cell>
          <cell r="E2424">
            <v>53</v>
          </cell>
          <cell r="F2424">
            <v>3</v>
          </cell>
        </row>
        <row r="2425">
          <cell r="A2425">
            <v>13081006</v>
          </cell>
          <cell r="C2425">
            <v>79</v>
          </cell>
          <cell r="D2425">
            <v>0</v>
          </cell>
          <cell r="E2425">
            <v>0</v>
          </cell>
          <cell r="F2425">
            <v>0</v>
          </cell>
        </row>
        <row r="2426">
          <cell r="A2426">
            <v>13081024</v>
          </cell>
          <cell r="C2426">
            <v>137</v>
          </cell>
          <cell r="D2426">
            <v>2</v>
          </cell>
          <cell r="E2426">
            <v>38</v>
          </cell>
          <cell r="F2426">
            <v>0</v>
          </cell>
        </row>
        <row r="2427">
          <cell r="A2427">
            <v>13082005</v>
          </cell>
          <cell r="C2427">
            <v>397</v>
          </cell>
          <cell r="D2427">
            <v>146</v>
          </cell>
          <cell r="E2427">
            <v>206</v>
          </cell>
          <cell r="F2427">
            <v>17</v>
          </cell>
        </row>
        <row r="2428">
          <cell r="A2428">
            <v>11601022</v>
          </cell>
          <cell r="C2428">
            <v>3382</v>
          </cell>
          <cell r="D2428">
            <v>1762</v>
          </cell>
          <cell r="E2428">
            <v>1863</v>
          </cell>
          <cell r="F2428">
            <v>347</v>
          </cell>
        </row>
        <row r="2429">
          <cell r="A2429">
            <v>11601118</v>
          </cell>
          <cell r="C2429">
            <v>1032</v>
          </cell>
          <cell r="D2429">
            <v>548</v>
          </cell>
          <cell r="E2429">
            <v>549</v>
          </cell>
          <cell r="F2429">
            <v>104</v>
          </cell>
        </row>
        <row r="2430">
          <cell r="A2430">
            <v>11602148</v>
          </cell>
          <cell r="C2430">
            <v>943</v>
          </cell>
          <cell r="D2430">
            <v>377</v>
          </cell>
          <cell r="E2430">
            <v>474</v>
          </cell>
          <cell r="F2430">
            <v>49</v>
          </cell>
        </row>
        <row r="2431">
          <cell r="A2431">
            <v>11602404</v>
          </cell>
          <cell r="C2431">
            <v>373</v>
          </cell>
          <cell r="D2431">
            <v>167</v>
          </cell>
          <cell r="E2431">
            <v>155</v>
          </cell>
          <cell r="F2431">
            <v>45</v>
          </cell>
        </row>
        <row r="2432">
          <cell r="A2432">
            <v>11603326</v>
          </cell>
          <cell r="C2432">
            <v>907</v>
          </cell>
          <cell r="D2432">
            <v>452</v>
          </cell>
          <cell r="E2432">
            <v>420</v>
          </cell>
          <cell r="F2432">
            <v>99</v>
          </cell>
        </row>
        <row r="2433">
          <cell r="A2433">
            <v>11603437</v>
          </cell>
          <cell r="C2433">
            <v>1310</v>
          </cell>
          <cell r="D2433">
            <v>758</v>
          </cell>
          <cell r="E2433">
            <v>908</v>
          </cell>
          <cell r="F2433">
            <v>60</v>
          </cell>
        </row>
        <row r="2434">
          <cell r="A2434">
            <v>11603438</v>
          </cell>
          <cell r="C2434">
            <v>412</v>
          </cell>
          <cell r="D2434">
            <v>214</v>
          </cell>
          <cell r="E2434">
            <v>152</v>
          </cell>
          <cell r="F2434">
            <v>54</v>
          </cell>
        </row>
        <row r="2435">
          <cell r="A2435">
            <v>11603767</v>
          </cell>
          <cell r="C2435">
            <v>705</v>
          </cell>
          <cell r="D2435">
            <v>343</v>
          </cell>
          <cell r="E2435">
            <v>428</v>
          </cell>
          <cell r="F2435">
            <v>36</v>
          </cell>
        </row>
        <row r="2436">
          <cell r="A2436">
            <v>11601504</v>
          </cell>
          <cell r="C2436">
            <v>441</v>
          </cell>
          <cell r="D2436">
            <v>169</v>
          </cell>
          <cell r="E2436">
            <v>250</v>
          </cell>
          <cell r="F2436">
            <v>22</v>
          </cell>
        </row>
        <row r="2437">
          <cell r="A2437">
            <v>11602002</v>
          </cell>
          <cell r="C2437">
            <v>593</v>
          </cell>
          <cell r="D2437">
            <v>282</v>
          </cell>
          <cell r="E2437">
            <v>334</v>
          </cell>
          <cell r="F2437">
            <v>15</v>
          </cell>
        </row>
        <row r="2438">
          <cell r="A2438">
            <v>11603409</v>
          </cell>
          <cell r="C2438">
            <v>391</v>
          </cell>
          <cell r="D2438">
            <v>139</v>
          </cell>
          <cell r="E2438">
            <v>196</v>
          </cell>
          <cell r="F2438">
            <v>21</v>
          </cell>
        </row>
        <row r="2439">
          <cell r="A2439">
            <v>11603451</v>
          </cell>
          <cell r="C2439">
            <v>319</v>
          </cell>
          <cell r="D2439">
            <v>158</v>
          </cell>
          <cell r="E2439">
            <v>224</v>
          </cell>
          <cell r="F2439">
            <v>5</v>
          </cell>
        </row>
        <row r="2440">
          <cell r="A2440">
            <v>11603466</v>
          </cell>
          <cell r="C2440">
            <v>251</v>
          </cell>
          <cell r="D2440">
            <v>108</v>
          </cell>
          <cell r="E2440">
            <v>198</v>
          </cell>
          <cell r="F2440">
            <v>3</v>
          </cell>
        </row>
        <row r="2441">
          <cell r="A2441">
            <v>11603514</v>
          </cell>
          <cell r="C2441">
            <v>248</v>
          </cell>
          <cell r="D2441">
            <v>92</v>
          </cell>
          <cell r="E2441">
            <v>98</v>
          </cell>
          <cell r="F2441">
            <v>21</v>
          </cell>
        </row>
        <row r="2442">
          <cell r="A2442">
            <v>11603549</v>
          </cell>
          <cell r="C2442">
            <v>533</v>
          </cell>
          <cell r="D2442">
            <v>278</v>
          </cell>
          <cell r="E2442">
            <v>330</v>
          </cell>
          <cell r="F2442">
            <v>27</v>
          </cell>
        </row>
        <row r="2443">
          <cell r="A2443">
            <v>11603550</v>
          </cell>
          <cell r="C2443">
            <v>1089</v>
          </cell>
          <cell r="D2443">
            <v>360</v>
          </cell>
          <cell r="E2443">
            <v>381</v>
          </cell>
          <cell r="F2443">
            <v>79</v>
          </cell>
        </row>
        <row r="2444">
          <cell r="A2444">
            <v>11617010</v>
          </cell>
          <cell r="C2444">
            <v>194</v>
          </cell>
          <cell r="D2444">
            <v>87</v>
          </cell>
          <cell r="E2444">
            <v>113</v>
          </cell>
          <cell r="F2444">
            <v>12</v>
          </cell>
        </row>
        <row r="2445">
          <cell r="A2445">
            <v>11601005</v>
          </cell>
          <cell r="C2445">
            <v>373</v>
          </cell>
          <cell r="D2445">
            <v>182</v>
          </cell>
          <cell r="E2445">
            <v>231</v>
          </cell>
          <cell r="F2445">
            <v>13</v>
          </cell>
        </row>
        <row r="2446">
          <cell r="A2446">
            <v>11601074</v>
          </cell>
          <cell r="C2446">
            <v>234</v>
          </cell>
          <cell r="D2446">
            <v>101</v>
          </cell>
          <cell r="E2446">
            <v>147</v>
          </cell>
          <cell r="F2446">
            <v>9</v>
          </cell>
        </row>
        <row r="2447">
          <cell r="A2447">
            <v>11601086</v>
          </cell>
          <cell r="C2447">
            <v>1356</v>
          </cell>
          <cell r="D2447">
            <v>678</v>
          </cell>
          <cell r="E2447">
            <v>826</v>
          </cell>
          <cell r="F2447">
            <v>49</v>
          </cell>
        </row>
        <row r="2448">
          <cell r="A2448">
            <v>11601562</v>
          </cell>
          <cell r="C2448">
            <v>1622</v>
          </cell>
          <cell r="D2448">
            <v>542</v>
          </cell>
          <cell r="E2448">
            <v>572</v>
          </cell>
          <cell r="F2448">
            <v>82</v>
          </cell>
        </row>
        <row r="2449">
          <cell r="A2449">
            <v>11601570</v>
          </cell>
          <cell r="C2449">
            <v>473</v>
          </cell>
          <cell r="D2449">
            <v>218</v>
          </cell>
          <cell r="E2449">
            <v>295</v>
          </cell>
          <cell r="F2449">
            <v>15</v>
          </cell>
        </row>
        <row r="2450">
          <cell r="A2450">
            <v>11601720</v>
          </cell>
          <cell r="C2450">
            <v>835</v>
          </cell>
          <cell r="D2450">
            <v>405</v>
          </cell>
          <cell r="E2450">
            <v>445</v>
          </cell>
          <cell r="F2450">
            <v>67</v>
          </cell>
        </row>
        <row r="2451">
          <cell r="A2451">
            <v>11601802</v>
          </cell>
          <cell r="C2451">
            <v>570</v>
          </cell>
          <cell r="D2451">
            <v>247</v>
          </cell>
          <cell r="E2451">
            <v>305</v>
          </cell>
          <cell r="F2451">
            <v>28</v>
          </cell>
        </row>
        <row r="2452">
          <cell r="A2452">
            <v>11601806</v>
          </cell>
          <cell r="C2452">
            <v>618</v>
          </cell>
          <cell r="D2452">
            <v>287</v>
          </cell>
          <cell r="E2452">
            <v>285</v>
          </cell>
          <cell r="F2452">
            <v>37</v>
          </cell>
        </row>
        <row r="2453">
          <cell r="A2453">
            <v>11621020</v>
          </cell>
          <cell r="C2453">
            <v>131</v>
          </cell>
          <cell r="D2453">
            <v>53</v>
          </cell>
          <cell r="E2453">
            <v>73</v>
          </cell>
          <cell r="F2453">
            <v>3</v>
          </cell>
        </row>
        <row r="2454">
          <cell r="A2454">
            <v>11603001</v>
          </cell>
          <cell r="C2454">
            <v>510</v>
          </cell>
          <cell r="D2454">
            <v>217</v>
          </cell>
          <cell r="E2454">
            <v>296</v>
          </cell>
          <cell r="F2454">
            <v>27</v>
          </cell>
        </row>
        <row r="2455">
          <cell r="A2455">
            <v>11603003</v>
          </cell>
          <cell r="C2455">
            <v>242</v>
          </cell>
          <cell r="D2455">
            <v>149</v>
          </cell>
          <cell r="E2455">
            <v>140</v>
          </cell>
          <cell r="F2455">
            <v>35</v>
          </cell>
        </row>
        <row r="2456">
          <cell r="A2456">
            <v>11603127</v>
          </cell>
          <cell r="C2456">
            <v>327</v>
          </cell>
          <cell r="D2456">
            <v>161</v>
          </cell>
          <cell r="E2456">
            <v>226</v>
          </cell>
          <cell r="F2456">
            <v>11</v>
          </cell>
        </row>
        <row r="2457">
          <cell r="A2457">
            <v>11603175</v>
          </cell>
          <cell r="C2457">
            <v>478</v>
          </cell>
          <cell r="D2457">
            <v>168</v>
          </cell>
          <cell r="E2457">
            <v>296</v>
          </cell>
          <cell r="F2457">
            <v>18</v>
          </cell>
        </row>
        <row r="2458">
          <cell r="A2458">
            <v>11603601</v>
          </cell>
          <cell r="C2458">
            <v>233</v>
          </cell>
          <cell r="D2458">
            <v>92</v>
          </cell>
          <cell r="E2458">
            <v>148</v>
          </cell>
          <cell r="F2458">
            <v>5</v>
          </cell>
        </row>
        <row r="2459">
          <cell r="A2459">
            <v>11603653</v>
          </cell>
          <cell r="C2459">
            <v>899</v>
          </cell>
          <cell r="D2459">
            <v>420</v>
          </cell>
          <cell r="E2459">
            <v>531</v>
          </cell>
          <cell r="F2459">
            <v>24</v>
          </cell>
        </row>
        <row r="2460">
          <cell r="A2460">
            <v>11603681</v>
          </cell>
          <cell r="C2460">
            <v>436</v>
          </cell>
          <cell r="D2460">
            <v>187</v>
          </cell>
          <cell r="E2460">
            <v>267</v>
          </cell>
          <cell r="F2460">
            <v>18</v>
          </cell>
        </row>
        <row r="2461">
          <cell r="A2461">
            <v>11603775</v>
          </cell>
          <cell r="C2461">
            <v>856</v>
          </cell>
          <cell r="D2461">
            <v>367</v>
          </cell>
          <cell r="E2461">
            <v>458</v>
          </cell>
          <cell r="F2461">
            <v>24</v>
          </cell>
        </row>
        <row r="2462">
          <cell r="A2462">
            <v>11601122</v>
          </cell>
          <cell r="C2462">
            <v>175</v>
          </cell>
          <cell r="D2462">
            <v>84</v>
          </cell>
          <cell r="E2462">
            <v>108</v>
          </cell>
          <cell r="F2462">
            <v>8</v>
          </cell>
        </row>
        <row r="2463">
          <cell r="A2463">
            <v>11601502</v>
          </cell>
          <cell r="C2463">
            <v>109</v>
          </cell>
          <cell r="D2463">
            <v>70</v>
          </cell>
          <cell r="E2463">
            <v>69</v>
          </cell>
          <cell r="F2463">
            <v>6</v>
          </cell>
        </row>
        <row r="2464">
          <cell r="A2464">
            <v>11601522</v>
          </cell>
          <cell r="C2464">
            <v>385</v>
          </cell>
          <cell r="D2464">
            <v>122</v>
          </cell>
          <cell r="E2464">
            <v>153</v>
          </cell>
          <cell r="F2464">
            <v>16</v>
          </cell>
        </row>
        <row r="2465">
          <cell r="A2465">
            <v>11601803</v>
          </cell>
          <cell r="C2465">
            <v>307</v>
          </cell>
          <cell r="D2465">
            <v>158</v>
          </cell>
          <cell r="E2465">
            <v>171</v>
          </cell>
          <cell r="F2465">
            <v>9</v>
          </cell>
        </row>
        <row r="2466">
          <cell r="A2466">
            <v>11601834</v>
          </cell>
          <cell r="C2466">
            <v>228</v>
          </cell>
          <cell r="D2466">
            <v>102</v>
          </cell>
          <cell r="E2466">
            <v>127</v>
          </cell>
          <cell r="F2466">
            <v>23</v>
          </cell>
        </row>
        <row r="2467">
          <cell r="A2467">
            <v>11602024</v>
          </cell>
          <cell r="C2467">
            <v>327</v>
          </cell>
          <cell r="D2467">
            <v>109</v>
          </cell>
          <cell r="E2467">
            <v>157</v>
          </cell>
          <cell r="F2467">
            <v>11</v>
          </cell>
        </row>
        <row r="2468">
          <cell r="A2468">
            <v>11602204</v>
          </cell>
          <cell r="C2468">
            <v>498</v>
          </cell>
          <cell r="D2468">
            <v>166</v>
          </cell>
          <cell r="E2468">
            <v>280</v>
          </cell>
          <cell r="F2468">
            <v>16</v>
          </cell>
        </row>
        <row r="2469">
          <cell r="A2469">
            <v>11603009</v>
          </cell>
          <cell r="C2469">
            <v>291</v>
          </cell>
          <cell r="D2469">
            <v>134</v>
          </cell>
          <cell r="E2469">
            <v>182</v>
          </cell>
          <cell r="F2469">
            <v>13</v>
          </cell>
        </row>
        <row r="2470">
          <cell r="A2470">
            <v>11603023</v>
          </cell>
          <cell r="C2470">
            <v>220</v>
          </cell>
          <cell r="D2470">
            <v>108</v>
          </cell>
          <cell r="E2470">
            <v>131</v>
          </cell>
          <cell r="F2470">
            <v>18</v>
          </cell>
        </row>
        <row r="2471">
          <cell r="A2471">
            <v>11603034</v>
          </cell>
          <cell r="C2471">
            <v>241</v>
          </cell>
          <cell r="D2471">
            <v>94</v>
          </cell>
          <cell r="E2471">
            <v>143</v>
          </cell>
          <cell r="F2471">
            <v>11</v>
          </cell>
        </row>
        <row r="2472">
          <cell r="A2472">
            <v>11603491</v>
          </cell>
          <cell r="C2472">
            <v>233</v>
          </cell>
          <cell r="D2472">
            <v>87</v>
          </cell>
          <cell r="E2472">
            <v>133</v>
          </cell>
          <cell r="F2472">
            <v>9</v>
          </cell>
        </row>
        <row r="2473">
          <cell r="A2473">
            <v>11603510</v>
          </cell>
          <cell r="C2473">
            <v>968</v>
          </cell>
          <cell r="D2473">
            <v>388</v>
          </cell>
          <cell r="E2473">
            <v>364</v>
          </cell>
          <cell r="F2473">
            <v>121</v>
          </cell>
        </row>
        <row r="2474">
          <cell r="A2474">
            <v>11603547</v>
          </cell>
          <cell r="C2474">
            <v>264</v>
          </cell>
          <cell r="D2474">
            <v>107</v>
          </cell>
          <cell r="E2474">
            <v>120</v>
          </cell>
          <cell r="F2474">
            <v>16</v>
          </cell>
        </row>
        <row r="2475">
          <cell r="A2475">
            <v>11603657</v>
          </cell>
          <cell r="C2475">
            <v>344</v>
          </cell>
          <cell r="D2475">
            <v>141</v>
          </cell>
          <cell r="E2475">
            <v>195</v>
          </cell>
          <cell r="F2475">
            <v>8</v>
          </cell>
        </row>
        <row r="2476">
          <cell r="A2476">
            <v>11603752</v>
          </cell>
          <cell r="C2476">
            <v>391</v>
          </cell>
          <cell r="D2476">
            <v>149</v>
          </cell>
          <cell r="E2476">
            <v>215</v>
          </cell>
          <cell r="F2476">
            <v>17</v>
          </cell>
        </row>
        <row r="2477">
          <cell r="A2477">
            <v>11601058</v>
          </cell>
          <cell r="C2477">
            <v>200</v>
          </cell>
          <cell r="D2477">
            <v>89</v>
          </cell>
          <cell r="E2477">
            <v>113</v>
          </cell>
          <cell r="F2477">
            <v>10</v>
          </cell>
        </row>
        <row r="2478">
          <cell r="A2478">
            <v>11603024</v>
          </cell>
          <cell r="C2478">
            <v>198</v>
          </cell>
          <cell r="D2478">
            <v>69</v>
          </cell>
          <cell r="E2478">
            <v>103</v>
          </cell>
          <cell r="F2478">
            <v>6</v>
          </cell>
        </row>
        <row r="2479">
          <cell r="A2479">
            <v>11601212</v>
          </cell>
          <cell r="C2479">
            <v>136</v>
          </cell>
          <cell r="D2479">
            <v>6</v>
          </cell>
          <cell r="E2479">
            <v>47</v>
          </cell>
          <cell r="F2479">
            <v>0</v>
          </cell>
        </row>
        <row r="2480">
          <cell r="A2480">
            <v>11601706</v>
          </cell>
          <cell r="C2480">
            <v>66</v>
          </cell>
          <cell r="D2480">
            <v>5</v>
          </cell>
          <cell r="E2480">
            <v>15</v>
          </cell>
          <cell r="F2480">
            <v>1</v>
          </cell>
        </row>
        <row r="2481">
          <cell r="A2481">
            <v>11603018</v>
          </cell>
          <cell r="C2481">
            <v>203</v>
          </cell>
          <cell r="D2481">
            <v>55</v>
          </cell>
          <cell r="E2481">
            <v>82</v>
          </cell>
          <cell r="F2481">
            <v>8</v>
          </cell>
        </row>
        <row r="2482">
          <cell r="A2482">
            <v>11603020</v>
          </cell>
          <cell r="C2482">
            <v>200</v>
          </cell>
          <cell r="D2482">
            <v>79</v>
          </cell>
          <cell r="E2482">
            <v>79</v>
          </cell>
          <cell r="F2482">
            <v>11</v>
          </cell>
        </row>
        <row r="2483">
          <cell r="A2483">
            <v>11603342</v>
          </cell>
          <cell r="C2483">
            <v>343</v>
          </cell>
          <cell r="D2483">
            <v>115</v>
          </cell>
          <cell r="E2483">
            <v>156</v>
          </cell>
          <cell r="F2483">
            <v>16</v>
          </cell>
        </row>
        <row r="2484">
          <cell r="A2484">
            <v>11701350</v>
          </cell>
          <cell r="C2484">
            <v>2</v>
          </cell>
          <cell r="D2484">
            <v>0</v>
          </cell>
          <cell r="E2484">
            <v>0</v>
          </cell>
          <cell r="F2484">
            <v>0</v>
          </cell>
        </row>
        <row r="2485">
          <cell r="A2485">
            <v>11721060</v>
          </cell>
          <cell r="C2485">
            <v>234</v>
          </cell>
          <cell r="D2485">
            <v>102</v>
          </cell>
          <cell r="E2485">
            <v>133</v>
          </cell>
          <cell r="F2485">
            <v>7</v>
          </cell>
        </row>
        <row r="2486">
          <cell r="A2486">
            <v>11749106</v>
          </cell>
          <cell r="C2486">
            <v>583</v>
          </cell>
          <cell r="D2486">
            <v>277</v>
          </cell>
          <cell r="E2486">
            <v>295</v>
          </cell>
          <cell r="F2486">
            <v>56</v>
          </cell>
        </row>
        <row r="2487">
          <cell r="A2487">
            <v>11750106</v>
          </cell>
          <cell r="C2487">
            <v>1376</v>
          </cell>
          <cell r="D2487">
            <v>511</v>
          </cell>
          <cell r="E2487">
            <v>518</v>
          </cell>
          <cell r="F2487">
            <v>144</v>
          </cell>
        </row>
        <row r="2488">
          <cell r="A2488">
            <v>11750155</v>
          </cell>
          <cell r="C2488">
            <v>722</v>
          </cell>
          <cell r="D2488">
            <v>279</v>
          </cell>
          <cell r="E2488">
            <v>374</v>
          </cell>
          <cell r="F2488">
            <v>43</v>
          </cell>
        </row>
        <row r="2489">
          <cell r="A2489">
            <v>11751102</v>
          </cell>
          <cell r="C2489">
            <v>653</v>
          </cell>
          <cell r="D2489">
            <v>368</v>
          </cell>
          <cell r="E2489">
            <v>478</v>
          </cell>
          <cell r="F2489">
            <v>26</v>
          </cell>
        </row>
        <row r="2490">
          <cell r="A2490">
            <v>11751112</v>
          </cell>
          <cell r="C2490">
            <v>1163</v>
          </cell>
          <cell r="D2490">
            <v>548</v>
          </cell>
          <cell r="E2490">
            <v>624</v>
          </cell>
          <cell r="F2490">
            <v>91</v>
          </cell>
        </row>
        <row r="2491">
          <cell r="A2491">
            <v>11751501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</row>
        <row r="2492">
          <cell r="A2492">
            <v>11751502</v>
          </cell>
          <cell r="C2492">
            <v>523</v>
          </cell>
          <cell r="D2492">
            <v>193</v>
          </cell>
          <cell r="E2492">
            <v>298</v>
          </cell>
          <cell r="F2492">
            <v>27</v>
          </cell>
        </row>
        <row r="2493">
          <cell r="A2493">
            <v>11751506</v>
          </cell>
          <cell r="C2493">
            <v>584</v>
          </cell>
          <cell r="D2493">
            <v>151</v>
          </cell>
          <cell r="E2493">
            <v>266</v>
          </cell>
          <cell r="F2493">
            <v>21</v>
          </cell>
        </row>
        <row r="2494">
          <cell r="A2494">
            <v>11751701</v>
          </cell>
          <cell r="C2494">
            <v>470</v>
          </cell>
          <cell r="D2494">
            <v>0</v>
          </cell>
          <cell r="E2494">
            <v>215</v>
          </cell>
          <cell r="F2494">
            <v>0</v>
          </cell>
        </row>
        <row r="2495">
          <cell r="A2495">
            <v>11725011</v>
          </cell>
          <cell r="C2495">
            <v>1547</v>
          </cell>
          <cell r="D2495">
            <v>344</v>
          </cell>
          <cell r="E2495">
            <v>740</v>
          </cell>
          <cell r="F2495">
            <v>52</v>
          </cell>
        </row>
        <row r="2496">
          <cell r="A2496">
            <v>11741021</v>
          </cell>
          <cell r="C2496">
            <v>540</v>
          </cell>
          <cell r="D2496">
            <v>241</v>
          </cell>
          <cell r="E2496">
            <v>381</v>
          </cell>
          <cell r="F2496">
            <v>13</v>
          </cell>
        </row>
        <row r="2497">
          <cell r="A2497">
            <v>11742025</v>
          </cell>
          <cell r="C2497">
            <v>340</v>
          </cell>
          <cell r="D2497">
            <v>141</v>
          </cell>
          <cell r="E2497">
            <v>205</v>
          </cell>
          <cell r="F2497">
            <v>14</v>
          </cell>
        </row>
        <row r="2498">
          <cell r="A2498">
            <v>11753010</v>
          </cell>
          <cell r="C2498">
            <v>401</v>
          </cell>
          <cell r="D2498">
            <v>51</v>
          </cell>
          <cell r="E2498">
            <v>167</v>
          </cell>
          <cell r="F2498">
            <v>0</v>
          </cell>
        </row>
        <row r="2499">
          <cell r="A2499">
            <v>11760410</v>
          </cell>
          <cell r="C2499">
            <v>459</v>
          </cell>
          <cell r="D2499">
            <v>170</v>
          </cell>
          <cell r="E2499">
            <v>184</v>
          </cell>
          <cell r="F2499">
            <v>40</v>
          </cell>
        </row>
        <row r="2500">
          <cell r="A2500">
            <v>11741057</v>
          </cell>
          <cell r="C2500">
            <v>554</v>
          </cell>
          <cell r="D2500">
            <v>253</v>
          </cell>
          <cell r="E2500">
            <v>286</v>
          </cell>
          <cell r="F2500">
            <v>38</v>
          </cell>
        </row>
        <row r="2501">
          <cell r="A2501">
            <v>11743008</v>
          </cell>
          <cell r="C2501">
            <v>471</v>
          </cell>
          <cell r="D2501">
            <v>187</v>
          </cell>
          <cell r="E2501">
            <v>275</v>
          </cell>
          <cell r="F2501">
            <v>12</v>
          </cell>
        </row>
        <row r="2502">
          <cell r="A2502">
            <v>11745001</v>
          </cell>
          <cell r="C2502">
            <v>548</v>
          </cell>
          <cell r="D2502">
            <v>271</v>
          </cell>
          <cell r="E2502">
            <v>323</v>
          </cell>
          <cell r="F2502">
            <v>30</v>
          </cell>
        </row>
        <row r="2503">
          <cell r="A2503">
            <v>11745003</v>
          </cell>
          <cell r="C2503">
            <v>1547</v>
          </cell>
          <cell r="D2503">
            <v>609</v>
          </cell>
          <cell r="E2503">
            <v>618</v>
          </cell>
          <cell r="F2503">
            <v>84</v>
          </cell>
        </row>
        <row r="2504">
          <cell r="A2504">
            <v>11745005</v>
          </cell>
          <cell r="C2504">
            <v>554</v>
          </cell>
          <cell r="D2504">
            <v>262</v>
          </cell>
          <cell r="E2504">
            <v>345</v>
          </cell>
          <cell r="F2504">
            <v>25</v>
          </cell>
        </row>
        <row r="2505">
          <cell r="A2505">
            <v>11745028</v>
          </cell>
          <cell r="C2505">
            <v>1753</v>
          </cell>
          <cell r="D2505">
            <v>776</v>
          </cell>
          <cell r="E2505">
            <v>873</v>
          </cell>
          <cell r="F2505">
            <v>120</v>
          </cell>
        </row>
        <row r="2506">
          <cell r="A2506">
            <v>11745048</v>
          </cell>
          <cell r="C2506">
            <v>2203</v>
          </cell>
          <cell r="D2506">
            <v>1143</v>
          </cell>
          <cell r="E2506">
            <v>691</v>
          </cell>
          <cell r="F2506">
            <v>543</v>
          </cell>
        </row>
        <row r="2507">
          <cell r="A2507">
            <v>11749131</v>
          </cell>
          <cell r="C2507">
            <v>211</v>
          </cell>
          <cell r="D2507">
            <v>86</v>
          </cell>
          <cell r="E2507">
            <v>100</v>
          </cell>
          <cell r="F2507">
            <v>17</v>
          </cell>
        </row>
        <row r="2508">
          <cell r="A2508">
            <v>11750801</v>
          </cell>
          <cell r="C2508">
            <v>936</v>
          </cell>
          <cell r="D2508">
            <v>414</v>
          </cell>
          <cell r="E2508">
            <v>511</v>
          </cell>
          <cell r="F2508">
            <v>69</v>
          </cell>
        </row>
        <row r="2509">
          <cell r="A2509">
            <v>11745059</v>
          </cell>
          <cell r="C2509">
            <v>1033</v>
          </cell>
          <cell r="D2509">
            <v>505</v>
          </cell>
          <cell r="E2509">
            <v>603</v>
          </cell>
          <cell r="F2509">
            <v>65</v>
          </cell>
        </row>
        <row r="2510">
          <cell r="A2510">
            <v>11747005</v>
          </cell>
          <cell r="C2510">
            <v>560</v>
          </cell>
          <cell r="D2510">
            <v>247</v>
          </cell>
          <cell r="E2510">
            <v>294</v>
          </cell>
          <cell r="F2510">
            <v>23</v>
          </cell>
        </row>
        <row r="2511">
          <cell r="A2511">
            <v>11748004</v>
          </cell>
          <cell r="C2511">
            <v>658</v>
          </cell>
          <cell r="D2511">
            <v>311</v>
          </cell>
          <cell r="E2511">
            <v>426</v>
          </cell>
          <cell r="F2511">
            <v>26</v>
          </cell>
        </row>
        <row r="2512">
          <cell r="A2512">
            <v>11748018</v>
          </cell>
          <cell r="C2512">
            <v>601</v>
          </cell>
          <cell r="D2512">
            <v>255</v>
          </cell>
          <cell r="E2512">
            <v>294</v>
          </cell>
          <cell r="F2512">
            <v>30</v>
          </cell>
        </row>
        <row r="2513">
          <cell r="A2513">
            <v>11760202</v>
          </cell>
          <cell r="C2513">
            <v>763</v>
          </cell>
          <cell r="D2513">
            <v>431</v>
          </cell>
          <cell r="E2513">
            <v>446</v>
          </cell>
          <cell r="F2513">
            <v>56</v>
          </cell>
        </row>
        <row r="2514">
          <cell r="A2514">
            <v>11760501</v>
          </cell>
          <cell r="C2514">
            <v>1677</v>
          </cell>
          <cell r="D2514">
            <v>774</v>
          </cell>
          <cell r="E2514">
            <v>802</v>
          </cell>
          <cell r="F2514">
            <v>114</v>
          </cell>
        </row>
        <row r="2515">
          <cell r="A2515">
            <v>11760602</v>
          </cell>
          <cell r="C2515">
            <v>1808</v>
          </cell>
          <cell r="D2515">
            <v>655</v>
          </cell>
          <cell r="E2515">
            <v>371</v>
          </cell>
          <cell r="F2515">
            <v>346</v>
          </cell>
        </row>
        <row r="2516">
          <cell r="A2516">
            <v>11760802</v>
          </cell>
          <cell r="C2516">
            <v>1404</v>
          </cell>
          <cell r="D2516">
            <v>638</v>
          </cell>
          <cell r="E2516">
            <v>705</v>
          </cell>
          <cell r="F2516">
            <v>85</v>
          </cell>
        </row>
        <row r="2517">
          <cell r="A2517">
            <v>11761004</v>
          </cell>
          <cell r="C2517">
            <v>1540</v>
          </cell>
          <cell r="D2517">
            <v>698</v>
          </cell>
          <cell r="E2517">
            <v>713</v>
          </cell>
          <cell r="F2517">
            <v>93</v>
          </cell>
        </row>
        <row r="2518">
          <cell r="A2518">
            <v>11761201</v>
          </cell>
          <cell r="C2518">
            <v>3045</v>
          </cell>
          <cell r="D2518">
            <v>1496</v>
          </cell>
          <cell r="E2518">
            <v>1508</v>
          </cell>
          <cell r="F2518">
            <v>239</v>
          </cell>
        </row>
        <row r="2519">
          <cell r="A2519">
            <v>11761301</v>
          </cell>
          <cell r="C2519">
            <v>2171</v>
          </cell>
          <cell r="D2519">
            <v>1099</v>
          </cell>
          <cell r="E2519">
            <v>1084</v>
          </cell>
          <cell r="F2519">
            <v>155</v>
          </cell>
        </row>
        <row r="2520">
          <cell r="A2520">
            <v>11749001</v>
          </cell>
          <cell r="C2520">
            <v>457</v>
          </cell>
          <cell r="D2520">
            <v>203</v>
          </cell>
          <cell r="E2520">
            <v>271</v>
          </cell>
          <cell r="F2520">
            <v>15</v>
          </cell>
        </row>
        <row r="2521">
          <cell r="A2521">
            <v>11749005</v>
          </cell>
          <cell r="C2521">
            <v>894</v>
          </cell>
          <cell r="D2521">
            <v>357</v>
          </cell>
          <cell r="E2521">
            <v>380</v>
          </cell>
          <cell r="F2521">
            <v>81</v>
          </cell>
        </row>
        <row r="2522">
          <cell r="A2522">
            <v>11760101</v>
          </cell>
          <cell r="C2522">
            <v>859</v>
          </cell>
          <cell r="D2522">
            <v>346</v>
          </cell>
          <cell r="E2522">
            <v>486</v>
          </cell>
          <cell r="F2522">
            <v>49</v>
          </cell>
        </row>
        <row r="2523">
          <cell r="A2523">
            <v>11760201</v>
          </cell>
          <cell r="C2523">
            <v>1903</v>
          </cell>
          <cell r="D2523">
            <v>966</v>
          </cell>
          <cell r="E2523">
            <v>1112</v>
          </cell>
          <cell r="F2523">
            <v>124</v>
          </cell>
        </row>
        <row r="2524">
          <cell r="A2524">
            <v>11760205</v>
          </cell>
          <cell r="C2524">
            <v>164</v>
          </cell>
          <cell r="D2524">
            <v>57</v>
          </cell>
          <cell r="E2524">
            <v>0</v>
          </cell>
          <cell r="F2524">
            <v>2</v>
          </cell>
        </row>
        <row r="2525">
          <cell r="A2525">
            <v>11760303</v>
          </cell>
          <cell r="C2525">
            <v>942</v>
          </cell>
          <cell r="D2525">
            <v>308</v>
          </cell>
          <cell r="E2525">
            <v>385</v>
          </cell>
          <cell r="F2525">
            <v>58</v>
          </cell>
        </row>
        <row r="2526">
          <cell r="A2526">
            <v>11760601</v>
          </cell>
          <cell r="C2526">
            <v>870</v>
          </cell>
          <cell r="D2526">
            <v>441</v>
          </cell>
          <cell r="E2526">
            <v>607</v>
          </cell>
          <cell r="F2526">
            <v>27</v>
          </cell>
        </row>
        <row r="2527">
          <cell r="A2527">
            <v>11760605</v>
          </cell>
          <cell r="C2527">
            <v>991</v>
          </cell>
          <cell r="D2527">
            <v>444</v>
          </cell>
          <cell r="E2527">
            <v>535</v>
          </cell>
          <cell r="F2527">
            <v>62</v>
          </cell>
        </row>
        <row r="2528">
          <cell r="A2528">
            <v>11760904</v>
          </cell>
          <cell r="C2528">
            <v>870</v>
          </cell>
          <cell r="D2528">
            <v>352</v>
          </cell>
          <cell r="E2528">
            <v>465</v>
          </cell>
          <cell r="F2528">
            <v>34</v>
          </cell>
        </row>
        <row r="2529">
          <cell r="A2529">
            <v>11742010</v>
          </cell>
          <cell r="C2529">
            <v>820</v>
          </cell>
          <cell r="D2529">
            <v>375</v>
          </cell>
          <cell r="E2529">
            <v>436</v>
          </cell>
          <cell r="F2529">
            <v>35</v>
          </cell>
        </row>
        <row r="2530">
          <cell r="A2530">
            <v>11743040</v>
          </cell>
          <cell r="C2530">
            <v>449</v>
          </cell>
          <cell r="D2530">
            <v>188</v>
          </cell>
          <cell r="E2530">
            <v>253</v>
          </cell>
          <cell r="F2530">
            <v>29</v>
          </cell>
        </row>
        <row r="2531">
          <cell r="A2531">
            <v>11744004</v>
          </cell>
          <cell r="C2531">
            <v>227</v>
          </cell>
          <cell r="D2531">
            <v>76</v>
          </cell>
          <cell r="E2531">
            <v>98</v>
          </cell>
          <cell r="F2531">
            <v>15</v>
          </cell>
        </row>
        <row r="2532">
          <cell r="A2532">
            <v>11745007</v>
          </cell>
          <cell r="C2532">
            <v>344</v>
          </cell>
          <cell r="D2532">
            <v>129</v>
          </cell>
          <cell r="E2532">
            <v>204</v>
          </cell>
          <cell r="F2532">
            <v>12</v>
          </cell>
        </row>
        <row r="2533">
          <cell r="A2533">
            <v>11747004</v>
          </cell>
          <cell r="C2533">
            <v>298</v>
          </cell>
          <cell r="D2533">
            <v>135</v>
          </cell>
          <cell r="E2533">
            <v>183</v>
          </cell>
          <cell r="F2533">
            <v>18</v>
          </cell>
        </row>
        <row r="2534">
          <cell r="A2534">
            <v>11748003</v>
          </cell>
          <cell r="C2534">
            <v>263</v>
          </cell>
          <cell r="D2534">
            <v>110</v>
          </cell>
          <cell r="E2534">
            <v>119</v>
          </cell>
          <cell r="F2534">
            <v>17</v>
          </cell>
        </row>
        <row r="2535">
          <cell r="A2535">
            <v>11749015</v>
          </cell>
          <cell r="C2535">
            <v>239</v>
          </cell>
          <cell r="D2535">
            <v>84</v>
          </cell>
          <cell r="E2535">
            <v>131</v>
          </cell>
          <cell r="F2535">
            <v>6</v>
          </cell>
        </row>
        <row r="2536">
          <cell r="A2536">
            <v>11750147</v>
          </cell>
          <cell r="C2536">
            <v>329</v>
          </cell>
          <cell r="D2536">
            <v>127</v>
          </cell>
          <cell r="E2536">
            <v>187</v>
          </cell>
          <cell r="F2536">
            <v>15</v>
          </cell>
        </row>
        <row r="2537">
          <cell r="A2537">
            <v>11748056</v>
          </cell>
          <cell r="C2537">
            <v>171</v>
          </cell>
          <cell r="D2537">
            <v>59</v>
          </cell>
          <cell r="E2537">
            <v>101</v>
          </cell>
          <cell r="F2537">
            <v>3</v>
          </cell>
        </row>
        <row r="2538">
          <cell r="A2538">
            <v>11760308</v>
          </cell>
          <cell r="C2538">
            <v>211</v>
          </cell>
          <cell r="D2538">
            <v>81</v>
          </cell>
          <cell r="E2538">
            <v>131</v>
          </cell>
          <cell r="F2538">
            <v>8</v>
          </cell>
        </row>
        <row r="2539">
          <cell r="A2539">
            <v>11870023</v>
          </cell>
          <cell r="C2539">
            <v>570</v>
          </cell>
          <cell r="D2539">
            <v>243</v>
          </cell>
          <cell r="E2539">
            <v>305</v>
          </cell>
          <cell r="F2539">
            <v>30</v>
          </cell>
        </row>
        <row r="2540">
          <cell r="A2540">
            <v>11870033</v>
          </cell>
          <cell r="C2540">
            <v>376</v>
          </cell>
          <cell r="D2540">
            <v>165</v>
          </cell>
          <cell r="E2540">
            <v>210</v>
          </cell>
          <cell r="F2540">
            <v>24</v>
          </cell>
        </row>
        <row r="2541">
          <cell r="A2541">
            <v>11872005</v>
          </cell>
          <cell r="C2541">
            <v>658</v>
          </cell>
          <cell r="D2541">
            <v>280</v>
          </cell>
          <cell r="E2541">
            <v>328</v>
          </cell>
          <cell r="F2541">
            <v>36</v>
          </cell>
        </row>
        <row r="2542">
          <cell r="A2542">
            <v>11872006</v>
          </cell>
          <cell r="C2542">
            <v>718</v>
          </cell>
          <cell r="D2542">
            <v>278</v>
          </cell>
          <cell r="E2542">
            <v>369</v>
          </cell>
          <cell r="F2542">
            <v>31</v>
          </cell>
        </row>
        <row r="2543">
          <cell r="A2543">
            <v>11873016</v>
          </cell>
          <cell r="C2543">
            <v>527</v>
          </cell>
          <cell r="D2543">
            <v>271</v>
          </cell>
          <cell r="E2543">
            <v>311</v>
          </cell>
          <cell r="F2543">
            <v>31</v>
          </cell>
        </row>
        <row r="2544">
          <cell r="A2544">
            <v>11873051</v>
          </cell>
          <cell r="C2544">
            <v>499</v>
          </cell>
          <cell r="D2544">
            <v>264</v>
          </cell>
          <cell r="E2544">
            <v>290</v>
          </cell>
          <cell r="F2544">
            <v>26</v>
          </cell>
        </row>
        <row r="2545">
          <cell r="A2545">
            <v>11874026</v>
          </cell>
          <cell r="C2545">
            <v>727</v>
          </cell>
          <cell r="D2545">
            <v>312</v>
          </cell>
          <cell r="E2545">
            <v>373</v>
          </cell>
          <cell r="F2545">
            <v>29</v>
          </cell>
        </row>
        <row r="2546">
          <cell r="A2546">
            <v>11874029</v>
          </cell>
          <cell r="C2546">
            <v>699</v>
          </cell>
          <cell r="D2546">
            <v>274</v>
          </cell>
          <cell r="E2546">
            <v>294</v>
          </cell>
          <cell r="F2546">
            <v>64</v>
          </cell>
        </row>
        <row r="2547">
          <cell r="A2547">
            <v>11881002</v>
          </cell>
          <cell r="C2547">
            <v>560</v>
          </cell>
          <cell r="D2547">
            <v>258</v>
          </cell>
          <cell r="E2547">
            <v>329</v>
          </cell>
          <cell r="F2547">
            <v>9</v>
          </cell>
        </row>
        <row r="2548">
          <cell r="A2548">
            <v>11883001</v>
          </cell>
          <cell r="C2548">
            <v>673</v>
          </cell>
          <cell r="D2548">
            <v>280</v>
          </cell>
          <cell r="E2548">
            <v>374</v>
          </cell>
          <cell r="F2548">
            <v>13</v>
          </cell>
        </row>
        <row r="2549">
          <cell r="A2549">
            <v>11883003</v>
          </cell>
          <cell r="C2549">
            <v>872</v>
          </cell>
          <cell r="D2549">
            <v>497</v>
          </cell>
          <cell r="E2549">
            <v>605</v>
          </cell>
          <cell r="F2549">
            <v>41</v>
          </cell>
        </row>
        <row r="2550">
          <cell r="A2550">
            <v>11851080</v>
          </cell>
          <cell r="C2550">
            <v>220</v>
          </cell>
          <cell r="D2550">
            <v>80</v>
          </cell>
          <cell r="E2550">
            <v>92</v>
          </cell>
          <cell r="F2550">
            <v>17</v>
          </cell>
        </row>
        <row r="2551">
          <cell r="A2551">
            <v>11855010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</row>
        <row r="2552">
          <cell r="A2552">
            <v>11870242</v>
          </cell>
          <cell r="C2552">
            <v>808</v>
          </cell>
          <cell r="D2552">
            <v>357</v>
          </cell>
          <cell r="E2552">
            <v>426</v>
          </cell>
          <cell r="F2552">
            <v>46</v>
          </cell>
        </row>
        <row r="2553">
          <cell r="A2553">
            <v>11871053</v>
          </cell>
          <cell r="C2553">
            <v>487</v>
          </cell>
          <cell r="D2553">
            <v>211</v>
          </cell>
          <cell r="E2553">
            <v>228</v>
          </cell>
          <cell r="F2553">
            <v>48</v>
          </cell>
        </row>
        <row r="2554">
          <cell r="A2554">
            <v>11873015</v>
          </cell>
          <cell r="C2554">
            <v>651</v>
          </cell>
          <cell r="D2554">
            <v>294</v>
          </cell>
          <cell r="E2554">
            <v>359</v>
          </cell>
          <cell r="F2554">
            <v>40</v>
          </cell>
        </row>
        <row r="2555">
          <cell r="A2555">
            <v>11874008</v>
          </cell>
          <cell r="C2555">
            <v>403</v>
          </cell>
          <cell r="D2555">
            <v>257</v>
          </cell>
          <cell r="E2555">
            <v>183</v>
          </cell>
          <cell r="F2555">
            <v>28</v>
          </cell>
        </row>
        <row r="2556">
          <cell r="A2556">
            <v>11890004</v>
          </cell>
          <cell r="C2556">
            <v>766</v>
          </cell>
          <cell r="D2556">
            <v>368</v>
          </cell>
          <cell r="E2556">
            <v>450</v>
          </cell>
          <cell r="F2556">
            <v>48</v>
          </cell>
        </row>
        <row r="2557">
          <cell r="A2557">
            <v>11890011</v>
          </cell>
          <cell r="C2557">
            <v>245</v>
          </cell>
          <cell r="D2557">
            <v>81</v>
          </cell>
          <cell r="E2557">
            <v>123</v>
          </cell>
          <cell r="F2557">
            <v>13</v>
          </cell>
        </row>
        <row r="2558">
          <cell r="A2558">
            <v>11890020</v>
          </cell>
          <cell r="C2558">
            <v>1009</v>
          </cell>
          <cell r="D2558">
            <v>403</v>
          </cell>
          <cell r="E2558">
            <v>629</v>
          </cell>
          <cell r="F2558">
            <v>24</v>
          </cell>
        </row>
        <row r="2559">
          <cell r="A2559">
            <v>11890036</v>
          </cell>
          <cell r="C2559">
            <v>213</v>
          </cell>
          <cell r="D2559">
            <v>75</v>
          </cell>
          <cell r="E2559">
            <v>96</v>
          </cell>
          <cell r="F2559">
            <v>19</v>
          </cell>
        </row>
        <row r="2560">
          <cell r="A2560">
            <v>11891003</v>
          </cell>
          <cell r="C2560">
            <v>1037</v>
          </cell>
          <cell r="D2560">
            <v>469</v>
          </cell>
          <cell r="E2560">
            <v>591</v>
          </cell>
          <cell r="F2560">
            <v>53</v>
          </cell>
        </row>
        <row r="2561">
          <cell r="A2561">
            <v>11891004</v>
          </cell>
          <cell r="C2561">
            <v>295</v>
          </cell>
          <cell r="D2561">
            <v>114</v>
          </cell>
          <cell r="E2561">
            <v>182</v>
          </cell>
          <cell r="F2561">
            <v>9</v>
          </cell>
        </row>
        <row r="2562">
          <cell r="A2562">
            <v>11891006</v>
          </cell>
          <cell r="C2562">
            <v>409</v>
          </cell>
          <cell r="D2562">
            <v>189</v>
          </cell>
          <cell r="E2562">
            <v>228</v>
          </cell>
          <cell r="F2562">
            <v>28</v>
          </cell>
        </row>
        <row r="2563">
          <cell r="A2563">
            <v>11894001</v>
          </cell>
          <cell r="C2563">
            <v>551</v>
          </cell>
          <cell r="D2563">
            <v>236</v>
          </cell>
          <cell r="E2563">
            <v>300</v>
          </cell>
          <cell r="F2563">
            <v>33</v>
          </cell>
        </row>
        <row r="2564">
          <cell r="A2564">
            <v>11870003</v>
          </cell>
          <cell r="C2564">
            <v>511</v>
          </cell>
          <cell r="D2564">
            <v>220</v>
          </cell>
          <cell r="E2564">
            <v>240</v>
          </cell>
          <cell r="F2564">
            <v>34</v>
          </cell>
        </row>
        <row r="2565">
          <cell r="A2565">
            <v>11870030</v>
          </cell>
          <cell r="C2565">
            <v>686</v>
          </cell>
          <cell r="D2565">
            <v>232</v>
          </cell>
          <cell r="E2565">
            <v>204</v>
          </cell>
          <cell r="F2565">
            <v>60</v>
          </cell>
        </row>
        <row r="2566">
          <cell r="A2566">
            <v>11871003</v>
          </cell>
          <cell r="C2566">
            <v>1372</v>
          </cell>
          <cell r="D2566">
            <v>621</v>
          </cell>
          <cell r="E2566">
            <v>678</v>
          </cell>
          <cell r="F2566">
            <v>103</v>
          </cell>
        </row>
        <row r="2567">
          <cell r="A2567">
            <v>11871011</v>
          </cell>
          <cell r="C2567">
            <v>149</v>
          </cell>
          <cell r="D2567">
            <v>68</v>
          </cell>
          <cell r="E2567">
            <v>88</v>
          </cell>
          <cell r="F2567">
            <v>11</v>
          </cell>
        </row>
        <row r="2568">
          <cell r="A2568">
            <v>11871019</v>
          </cell>
          <cell r="C2568">
            <v>340</v>
          </cell>
          <cell r="D2568">
            <v>148</v>
          </cell>
          <cell r="E2568">
            <v>207</v>
          </cell>
          <cell r="F2568">
            <v>13</v>
          </cell>
        </row>
        <row r="2569">
          <cell r="A2569">
            <v>11871077</v>
          </cell>
          <cell r="C2569">
            <v>315</v>
          </cell>
          <cell r="D2569">
            <v>169</v>
          </cell>
          <cell r="E2569">
            <v>191</v>
          </cell>
          <cell r="F2569">
            <v>15</v>
          </cell>
        </row>
        <row r="2570">
          <cell r="A2570">
            <v>11872003</v>
          </cell>
          <cell r="C2570">
            <v>535</v>
          </cell>
          <cell r="D2570">
            <v>270</v>
          </cell>
          <cell r="E2570">
            <v>327</v>
          </cell>
          <cell r="F2570">
            <v>29</v>
          </cell>
        </row>
        <row r="2571">
          <cell r="A2571">
            <v>11872007</v>
          </cell>
          <cell r="C2571">
            <v>286</v>
          </cell>
          <cell r="D2571">
            <v>123</v>
          </cell>
          <cell r="E2571">
            <v>146</v>
          </cell>
          <cell r="F2571">
            <v>1</v>
          </cell>
        </row>
        <row r="2572">
          <cell r="A2572">
            <v>11872011</v>
          </cell>
          <cell r="C2572">
            <v>679</v>
          </cell>
          <cell r="D2572">
            <v>354</v>
          </cell>
          <cell r="E2572">
            <v>378</v>
          </cell>
          <cell r="F2572">
            <v>53</v>
          </cell>
        </row>
        <row r="2573">
          <cell r="A2573">
            <v>11872060</v>
          </cell>
          <cell r="C2573">
            <v>422</v>
          </cell>
          <cell r="D2573">
            <v>206</v>
          </cell>
          <cell r="E2573">
            <v>221</v>
          </cell>
          <cell r="F2573">
            <v>41</v>
          </cell>
        </row>
        <row r="2574">
          <cell r="A2574">
            <v>11870035</v>
          </cell>
          <cell r="C2574">
            <v>440</v>
          </cell>
          <cell r="D2574">
            <v>188</v>
          </cell>
          <cell r="E2574">
            <v>221</v>
          </cell>
          <cell r="F2574">
            <v>35</v>
          </cell>
        </row>
        <row r="2575">
          <cell r="A2575">
            <v>11870037</v>
          </cell>
          <cell r="C2575">
            <v>353</v>
          </cell>
          <cell r="D2575">
            <v>152</v>
          </cell>
          <cell r="E2575">
            <v>188</v>
          </cell>
          <cell r="F2575">
            <v>17</v>
          </cell>
        </row>
        <row r="2576">
          <cell r="A2576">
            <v>11870212</v>
          </cell>
          <cell r="C2576">
            <v>413</v>
          </cell>
          <cell r="D2576">
            <v>206</v>
          </cell>
          <cell r="E2576">
            <v>262</v>
          </cell>
          <cell r="F2576">
            <v>25</v>
          </cell>
        </row>
        <row r="2577">
          <cell r="A2577">
            <v>11870232</v>
          </cell>
          <cell r="C2577">
            <v>150</v>
          </cell>
          <cell r="D2577">
            <v>62</v>
          </cell>
          <cell r="E2577">
            <v>93</v>
          </cell>
          <cell r="F2577">
            <v>7</v>
          </cell>
        </row>
        <row r="2578">
          <cell r="A2578">
            <v>11870594</v>
          </cell>
          <cell r="C2578">
            <v>848</v>
          </cell>
          <cell r="D2578">
            <v>441</v>
          </cell>
          <cell r="E2578">
            <v>512</v>
          </cell>
          <cell r="F2578">
            <v>52</v>
          </cell>
        </row>
        <row r="2579">
          <cell r="A2579">
            <v>11870595</v>
          </cell>
          <cell r="C2579">
            <v>183</v>
          </cell>
          <cell r="D2579">
            <v>66</v>
          </cell>
          <cell r="E2579">
            <v>103</v>
          </cell>
          <cell r="F2579">
            <v>9</v>
          </cell>
        </row>
        <row r="2580">
          <cell r="A2580">
            <v>11880002</v>
          </cell>
          <cell r="C2580">
            <v>619</v>
          </cell>
          <cell r="D2580">
            <v>256</v>
          </cell>
          <cell r="E2580">
            <v>310</v>
          </cell>
          <cell r="F2580">
            <v>32</v>
          </cell>
        </row>
        <row r="2581">
          <cell r="A2581">
            <v>11880005</v>
          </cell>
          <cell r="C2581">
            <v>790</v>
          </cell>
          <cell r="D2581">
            <v>373</v>
          </cell>
          <cell r="E2581">
            <v>348</v>
          </cell>
          <cell r="F2581">
            <v>100</v>
          </cell>
        </row>
        <row r="2582">
          <cell r="A2582">
            <v>11880056</v>
          </cell>
          <cell r="C2582">
            <v>208</v>
          </cell>
          <cell r="D2582">
            <v>82</v>
          </cell>
          <cell r="E2582">
            <v>123</v>
          </cell>
          <cell r="F2582">
            <v>8</v>
          </cell>
        </row>
        <row r="2583">
          <cell r="A2583">
            <v>11870015</v>
          </cell>
          <cell r="C2583">
            <v>143</v>
          </cell>
          <cell r="D2583">
            <v>0</v>
          </cell>
          <cell r="E2583">
            <v>62</v>
          </cell>
          <cell r="F2583">
            <v>0</v>
          </cell>
        </row>
        <row r="2584">
          <cell r="A2584">
            <v>11872050</v>
          </cell>
          <cell r="C2584">
            <v>275</v>
          </cell>
          <cell r="D2584">
            <v>86</v>
          </cell>
          <cell r="E2584">
            <v>121</v>
          </cell>
          <cell r="F2584">
            <v>18</v>
          </cell>
        </row>
        <row r="2585">
          <cell r="A2585">
            <v>11880038</v>
          </cell>
          <cell r="C2585">
            <v>215</v>
          </cell>
          <cell r="D2585">
            <v>75</v>
          </cell>
          <cell r="E2585">
            <v>121</v>
          </cell>
          <cell r="F2585">
            <v>3</v>
          </cell>
        </row>
        <row r="2586">
          <cell r="A2586">
            <v>11883002</v>
          </cell>
          <cell r="C2586">
            <v>255</v>
          </cell>
          <cell r="D2586">
            <v>100</v>
          </cell>
          <cell r="E2586">
            <v>160</v>
          </cell>
          <cell r="F2586">
            <v>3</v>
          </cell>
        </row>
        <row r="2587">
          <cell r="A2587">
            <v>11885002</v>
          </cell>
          <cell r="C2587">
            <v>129</v>
          </cell>
          <cell r="D2587">
            <v>48</v>
          </cell>
          <cell r="E2587">
            <v>69</v>
          </cell>
          <cell r="F2587">
            <v>8</v>
          </cell>
        </row>
        <row r="2588">
          <cell r="A2588">
            <v>11873012</v>
          </cell>
          <cell r="C2588">
            <v>182</v>
          </cell>
          <cell r="D2588">
            <v>22</v>
          </cell>
          <cell r="E2588">
            <v>80</v>
          </cell>
          <cell r="F2588">
            <v>0</v>
          </cell>
        </row>
        <row r="2589">
          <cell r="A2589">
            <v>11884003</v>
          </cell>
          <cell r="C2589">
            <v>393</v>
          </cell>
          <cell r="D2589">
            <v>145</v>
          </cell>
          <cell r="E2589">
            <v>153</v>
          </cell>
          <cell r="F2589">
            <v>15</v>
          </cell>
        </row>
        <row r="2590">
          <cell r="A2590">
            <v>12806140</v>
          </cell>
          <cell r="C2590">
            <v>512</v>
          </cell>
          <cell r="D2590">
            <v>195</v>
          </cell>
          <cell r="E2590">
            <v>162</v>
          </cell>
          <cell r="F2590">
            <v>57</v>
          </cell>
        </row>
        <row r="2591">
          <cell r="A2591">
            <v>12806440</v>
          </cell>
          <cell r="C2591">
            <v>296</v>
          </cell>
          <cell r="D2591">
            <v>95</v>
          </cell>
          <cell r="E2591">
            <v>108</v>
          </cell>
          <cell r="F2591">
            <v>25</v>
          </cell>
        </row>
        <row r="2592">
          <cell r="A2592">
            <v>12806451</v>
          </cell>
          <cell r="C2592">
            <v>1058</v>
          </cell>
          <cell r="D2592">
            <v>379</v>
          </cell>
          <cell r="E2592">
            <v>428</v>
          </cell>
          <cell r="F2592">
            <v>81</v>
          </cell>
        </row>
        <row r="2593">
          <cell r="A2593">
            <v>12812020</v>
          </cell>
          <cell r="C2593">
            <v>903</v>
          </cell>
          <cell r="D2593">
            <v>488</v>
          </cell>
          <cell r="E2593">
            <v>477</v>
          </cell>
          <cell r="F2593">
            <v>71</v>
          </cell>
        </row>
        <row r="2594">
          <cell r="A2594">
            <v>12814470</v>
          </cell>
          <cell r="C2594">
            <v>440</v>
          </cell>
          <cell r="D2594">
            <v>204</v>
          </cell>
          <cell r="E2594">
            <v>224</v>
          </cell>
          <cell r="F2594">
            <v>42</v>
          </cell>
        </row>
        <row r="2595">
          <cell r="A2595">
            <v>12808087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</row>
        <row r="2596">
          <cell r="A2596">
            <v>12809301</v>
          </cell>
          <cell r="C2596">
            <v>468</v>
          </cell>
          <cell r="D2596">
            <v>161</v>
          </cell>
          <cell r="E2596">
            <v>238</v>
          </cell>
          <cell r="F2596">
            <v>18</v>
          </cell>
        </row>
        <row r="2597">
          <cell r="A2597">
            <v>12809521</v>
          </cell>
          <cell r="C2597">
            <v>650</v>
          </cell>
          <cell r="D2597">
            <v>283</v>
          </cell>
          <cell r="E2597">
            <v>327</v>
          </cell>
          <cell r="F2597">
            <v>38</v>
          </cell>
        </row>
        <row r="2598">
          <cell r="A2598">
            <v>12814425</v>
          </cell>
          <cell r="C2598">
            <v>553</v>
          </cell>
          <cell r="D2598">
            <v>204</v>
          </cell>
          <cell r="E2598">
            <v>247</v>
          </cell>
          <cell r="F2598">
            <v>31</v>
          </cell>
        </row>
        <row r="2599">
          <cell r="A2599">
            <v>12840140</v>
          </cell>
          <cell r="C2599">
            <v>171</v>
          </cell>
          <cell r="D2599">
            <v>46</v>
          </cell>
          <cell r="E2599">
            <v>109</v>
          </cell>
          <cell r="F2599">
            <v>2</v>
          </cell>
        </row>
        <row r="2600">
          <cell r="A2600">
            <v>12841016</v>
          </cell>
          <cell r="C2600">
            <v>2304</v>
          </cell>
          <cell r="D2600">
            <v>1097</v>
          </cell>
          <cell r="E2600">
            <v>861</v>
          </cell>
          <cell r="F2600">
            <v>354</v>
          </cell>
        </row>
        <row r="2601">
          <cell r="A2601">
            <v>12841032</v>
          </cell>
          <cell r="C2601">
            <v>858</v>
          </cell>
          <cell r="D2601">
            <v>355</v>
          </cell>
          <cell r="E2601">
            <v>375</v>
          </cell>
          <cell r="F2601">
            <v>77</v>
          </cell>
        </row>
        <row r="2602">
          <cell r="A2602">
            <v>12841034</v>
          </cell>
          <cell r="C2602">
            <v>203</v>
          </cell>
          <cell r="D2602">
            <v>0</v>
          </cell>
          <cell r="E2602">
            <v>47</v>
          </cell>
          <cell r="F2602">
            <v>0</v>
          </cell>
        </row>
        <row r="2603">
          <cell r="A2603">
            <v>12841036</v>
          </cell>
          <cell r="C2603">
            <v>372</v>
          </cell>
          <cell r="D2603">
            <v>193</v>
          </cell>
          <cell r="E2603">
            <v>166</v>
          </cell>
          <cell r="F2603">
            <v>47</v>
          </cell>
        </row>
        <row r="2604">
          <cell r="A2604">
            <v>12801430</v>
          </cell>
          <cell r="C2604">
            <v>928</v>
          </cell>
          <cell r="D2604">
            <v>415</v>
          </cell>
          <cell r="E2604">
            <v>473</v>
          </cell>
          <cell r="F2604">
            <v>67</v>
          </cell>
        </row>
        <row r="2605">
          <cell r="A2605">
            <v>12802370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</row>
        <row r="2606">
          <cell r="A2606">
            <v>12802500</v>
          </cell>
          <cell r="C2606">
            <v>783</v>
          </cell>
          <cell r="D2606">
            <v>368</v>
          </cell>
          <cell r="E2606">
            <v>361</v>
          </cell>
          <cell r="F2606">
            <v>66</v>
          </cell>
        </row>
        <row r="2607">
          <cell r="A2607">
            <v>12802703</v>
          </cell>
          <cell r="C2607">
            <v>188</v>
          </cell>
          <cell r="D2607">
            <v>91</v>
          </cell>
          <cell r="E2607">
            <v>99</v>
          </cell>
          <cell r="F2607">
            <v>13</v>
          </cell>
        </row>
        <row r="2608">
          <cell r="A2608">
            <v>12802720</v>
          </cell>
          <cell r="C2608">
            <v>1174</v>
          </cell>
          <cell r="D2608">
            <v>489</v>
          </cell>
          <cell r="E2608">
            <v>367</v>
          </cell>
          <cell r="F2608">
            <v>111</v>
          </cell>
        </row>
        <row r="2609">
          <cell r="A2609">
            <v>12803100</v>
          </cell>
          <cell r="C2609">
            <v>732</v>
          </cell>
          <cell r="D2609">
            <v>308</v>
          </cell>
          <cell r="E2609">
            <v>88</v>
          </cell>
          <cell r="F2609">
            <v>124</v>
          </cell>
        </row>
        <row r="2610">
          <cell r="A2610">
            <v>12804290</v>
          </cell>
          <cell r="C2610">
            <v>1404</v>
          </cell>
          <cell r="D2610">
            <v>559</v>
          </cell>
          <cell r="E2610">
            <v>504</v>
          </cell>
          <cell r="F2610">
            <v>121</v>
          </cell>
        </row>
        <row r="2611">
          <cell r="A2611">
            <v>12804300</v>
          </cell>
          <cell r="C2611">
            <v>728</v>
          </cell>
          <cell r="D2611">
            <v>317</v>
          </cell>
          <cell r="E2611">
            <v>335</v>
          </cell>
          <cell r="F2611">
            <v>49</v>
          </cell>
        </row>
        <row r="2612">
          <cell r="A2612">
            <v>12804306</v>
          </cell>
          <cell r="C2612">
            <v>24</v>
          </cell>
          <cell r="D2612">
            <v>13</v>
          </cell>
          <cell r="E2612">
            <v>15</v>
          </cell>
          <cell r="F2612">
            <v>3</v>
          </cell>
        </row>
        <row r="2613">
          <cell r="A2613">
            <v>12811391</v>
          </cell>
          <cell r="C2613">
            <v>720</v>
          </cell>
          <cell r="D2613">
            <v>322</v>
          </cell>
          <cell r="E2613">
            <v>389</v>
          </cell>
          <cell r="F2613">
            <v>44</v>
          </cell>
        </row>
        <row r="2614">
          <cell r="A2614">
            <v>12819260</v>
          </cell>
          <cell r="C2614">
            <v>618</v>
          </cell>
          <cell r="D2614">
            <v>220</v>
          </cell>
          <cell r="E2614">
            <v>270</v>
          </cell>
          <cell r="F2614">
            <v>41</v>
          </cell>
        </row>
        <row r="2615">
          <cell r="A2615">
            <v>12819560</v>
          </cell>
          <cell r="C2615">
            <v>1110</v>
          </cell>
          <cell r="D2615">
            <v>609</v>
          </cell>
          <cell r="E2615">
            <v>586</v>
          </cell>
          <cell r="F2615">
            <v>112</v>
          </cell>
        </row>
        <row r="2616">
          <cell r="A2616">
            <v>12819740</v>
          </cell>
          <cell r="C2616">
            <v>346</v>
          </cell>
          <cell r="D2616">
            <v>156</v>
          </cell>
          <cell r="E2616">
            <v>204</v>
          </cell>
          <cell r="F2616">
            <v>11</v>
          </cell>
        </row>
        <row r="2617">
          <cell r="A2617">
            <v>12819750</v>
          </cell>
          <cell r="C2617">
            <v>618</v>
          </cell>
          <cell r="D2617">
            <v>329</v>
          </cell>
          <cell r="E2617">
            <v>383</v>
          </cell>
          <cell r="F2617">
            <v>26</v>
          </cell>
        </row>
        <row r="2618">
          <cell r="A2618">
            <v>12821030</v>
          </cell>
          <cell r="C2618">
            <v>289</v>
          </cell>
          <cell r="D2618">
            <v>106</v>
          </cell>
          <cell r="E2618">
            <v>144</v>
          </cell>
          <cell r="F2618">
            <v>16</v>
          </cell>
        </row>
        <row r="2619">
          <cell r="A2619">
            <v>12821040</v>
          </cell>
          <cell r="C2619">
            <v>1235</v>
          </cell>
          <cell r="D2619">
            <v>563</v>
          </cell>
          <cell r="E2619">
            <v>543</v>
          </cell>
          <cell r="F2619">
            <v>105</v>
          </cell>
        </row>
        <row r="2620">
          <cell r="A2620">
            <v>12821041</v>
          </cell>
          <cell r="C2620">
            <v>334</v>
          </cell>
          <cell r="D2620">
            <v>132</v>
          </cell>
          <cell r="E2620">
            <v>141</v>
          </cell>
          <cell r="F2620">
            <v>27</v>
          </cell>
        </row>
        <row r="2621">
          <cell r="A2621">
            <v>12821250</v>
          </cell>
          <cell r="C2621">
            <v>319</v>
          </cell>
          <cell r="D2621">
            <v>133</v>
          </cell>
          <cell r="E2621">
            <v>80</v>
          </cell>
          <cell r="F2621">
            <v>60</v>
          </cell>
        </row>
        <row r="2622">
          <cell r="A2622">
            <v>12821620</v>
          </cell>
          <cell r="C2622">
            <v>524</v>
          </cell>
          <cell r="D2622">
            <v>264</v>
          </cell>
          <cell r="E2622">
            <v>357</v>
          </cell>
          <cell r="F2622">
            <v>32</v>
          </cell>
        </row>
        <row r="2623">
          <cell r="A2623">
            <v>12821920</v>
          </cell>
          <cell r="C2623">
            <v>476</v>
          </cell>
          <cell r="D2623">
            <v>222</v>
          </cell>
          <cell r="E2623">
            <v>275</v>
          </cell>
          <cell r="F2623">
            <v>19</v>
          </cell>
        </row>
        <row r="2624">
          <cell r="A2624">
            <v>12822190</v>
          </cell>
          <cell r="C2624">
            <v>861</v>
          </cell>
          <cell r="D2624">
            <v>403</v>
          </cell>
          <cell r="E2624">
            <v>400</v>
          </cell>
          <cell r="F2624">
            <v>42</v>
          </cell>
        </row>
        <row r="2625">
          <cell r="A2625">
            <v>12802240</v>
          </cell>
          <cell r="C2625">
            <v>499</v>
          </cell>
          <cell r="D2625">
            <v>175</v>
          </cell>
          <cell r="E2625">
            <v>152</v>
          </cell>
          <cell r="F2625">
            <v>45</v>
          </cell>
        </row>
        <row r="2626">
          <cell r="A2626">
            <v>12803910</v>
          </cell>
          <cell r="C2626">
            <v>280</v>
          </cell>
          <cell r="D2626">
            <v>120</v>
          </cell>
          <cell r="E2626">
            <v>155</v>
          </cell>
          <cell r="F2626">
            <v>19</v>
          </cell>
        </row>
        <row r="2627">
          <cell r="A2627">
            <v>12806490</v>
          </cell>
          <cell r="C2627">
            <v>379</v>
          </cell>
          <cell r="D2627">
            <v>155</v>
          </cell>
          <cell r="E2627">
            <v>121</v>
          </cell>
          <cell r="F2627">
            <v>46</v>
          </cell>
        </row>
        <row r="2628">
          <cell r="A2628">
            <v>12808140</v>
          </cell>
          <cell r="C2628">
            <v>372</v>
          </cell>
          <cell r="D2628">
            <v>192</v>
          </cell>
          <cell r="E2628">
            <v>223</v>
          </cell>
          <cell r="F2628">
            <v>29</v>
          </cell>
        </row>
        <row r="2629">
          <cell r="A2629">
            <v>12808360</v>
          </cell>
          <cell r="C2629">
            <v>446</v>
          </cell>
          <cell r="D2629">
            <v>148</v>
          </cell>
          <cell r="E2629">
            <v>158</v>
          </cell>
          <cell r="F2629">
            <v>35</v>
          </cell>
        </row>
        <row r="2630">
          <cell r="A2630">
            <v>12809780</v>
          </cell>
          <cell r="C2630">
            <v>274</v>
          </cell>
          <cell r="D2630">
            <v>121</v>
          </cell>
          <cell r="E2630">
            <v>122</v>
          </cell>
          <cell r="F2630">
            <v>22</v>
          </cell>
        </row>
        <row r="2631">
          <cell r="A2631">
            <v>12819720</v>
          </cell>
          <cell r="C2631">
            <v>235</v>
          </cell>
          <cell r="D2631">
            <v>63</v>
          </cell>
          <cell r="E2631">
            <v>133</v>
          </cell>
          <cell r="F2631">
            <v>3</v>
          </cell>
        </row>
        <row r="2632">
          <cell r="A2632">
            <v>12819730</v>
          </cell>
          <cell r="C2632">
            <v>488</v>
          </cell>
          <cell r="D2632">
            <v>172</v>
          </cell>
          <cell r="E2632">
            <v>218</v>
          </cell>
          <cell r="F2632">
            <v>31</v>
          </cell>
        </row>
        <row r="2633">
          <cell r="A2633">
            <v>12821260</v>
          </cell>
          <cell r="C2633">
            <v>10</v>
          </cell>
          <cell r="D2633">
            <v>0</v>
          </cell>
          <cell r="E2633">
            <v>8</v>
          </cell>
          <cell r="F2633">
            <v>0</v>
          </cell>
        </row>
        <row r="2634">
          <cell r="A2634">
            <v>12821361</v>
          </cell>
          <cell r="C2634">
            <v>287</v>
          </cell>
          <cell r="D2634">
            <v>110</v>
          </cell>
          <cell r="E2634">
            <v>123</v>
          </cell>
          <cell r="F2634">
            <v>14</v>
          </cell>
        </row>
        <row r="2635">
          <cell r="A2635">
            <v>12821380</v>
          </cell>
          <cell r="C2635">
            <v>303</v>
          </cell>
          <cell r="D2635">
            <v>132</v>
          </cell>
          <cell r="E2635">
            <v>184</v>
          </cell>
          <cell r="F2635">
            <v>10</v>
          </cell>
        </row>
        <row r="2636">
          <cell r="A2636">
            <v>12821750</v>
          </cell>
          <cell r="C2636">
            <v>381</v>
          </cell>
          <cell r="D2636">
            <v>179</v>
          </cell>
          <cell r="E2636">
            <v>211</v>
          </cell>
          <cell r="F2636">
            <v>41</v>
          </cell>
        </row>
        <row r="2637">
          <cell r="A2637">
            <v>12821810</v>
          </cell>
          <cell r="C2637">
            <v>412</v>
          </cell>
          <cell r="D2637">
            <v>161</v>
          </cell>
          <cell r="E2637">
            <v>192</v>
          </cell>
          <cell r="F2637">
            <v>16</v>
          </cell>
        </row>
        <row r="2638">
          <cell r="A2638">
            <v>12822050</v>
          </cell>
          <cell r="C2638">
            <v>508</v>
          </cell>
          <cell r="D2638">
            <v>171</v>
          </cell>
          <cell r="E2638">
            <v>211</v>
          </cell>
          <cell r="F2638">
            <v>22</v>
          </cell>
        </row>
        <row r="2639">
          <cell r="A2639">
            <v>12822810</v>
          </cell>
          <cell r="C2639">
            <v>263</v>
          </cell>
          <cell r="D2639">
            <v>95</v>
          </cell>
          <cell r="E2639">
            <v>109</v>
          </cell>
          <cell r="F2639">
            <v>20</v>
          </cell>
        </row>
        <row r="2640">
          <cell r="A2640">
            <v>12811610</v>
          </cell>
          <cell r="C2640">
            <v>1313</v>
          </cell>
          <cell r="D2640">
            <v>507</v>
          </cell>
          <cell r="E2640">
            <v>610</v>
          </cell>
          <cell r="F2640">
            <v>77</v>
          </cell>
        </row>
        <row r="2641">
          <cell r="A2641">
            <v>12812830</v>
          </cell>
          <cell r="C2641">
            <v>927</v>
          </cell>
          <cell r="D2641">
            <v>436</v>
          </cell>
          <cell r="E2641">
            <v>418</v>
          </cell>
          <cell r="F2641">
            <v>84</v>
          </cell>
        </row>
        <row r="2642">
          <cell r="A2642">
            <v>12840030</v>
          </cell>
          <cell r="C2642">
            <v>1493</v>
          </cell>
          <cell r="D2642">
            <v>592</v>
          </cell>
          <cell r="E2642">
            <v>848</v>
          </cell>
          <cell r="F2642">
            <v>60</v>
          </cell>
        </row>
        <row r="2643">
          <cell r="A2643">
            <v>12840040</v>
          </cell>
          <cell r="C2643">
            <v>1802</v>
          </cell>
          <cell r="D2643">
            <v>835</v>
          </cell>
          <cell r="E2643">
            <v>984</v>
          </cell>
          <cell r="F2643">
            <v>143</v>
          </cell>
        </row>
        <row r="2644">
          <cell r="A2644">
            <v>12840060</v>
          </cell>
          <cell r="C2644">
            <v>1246</v>
          </cell>
          <cell r="D2644">
            <v>391</v>
          </cell>
          <cell r="E2644">
            <v>546</v>
          </cell>
          <cell r="F2644">
            <v>53</v>
          </cell>
        </row>
        <row r="2645">
          <cell r="A2645">
            <v>12840080</v>
          </cell>
          <cell r="C2645">
            <v>295</v>
          </cell>
          <cell r="D2645">
            <v>131</v>
          </cell>
          <cell r="E2645">
            <v>151</v>
          </cell>
          <cell r="F2645">
            <v>25</v>
          </cell>
        </row>
        <row r="2646">
          <cell r="A2646">
            <v>12840260</v>
          </cell>
          <cell r="C2646">
            <v>450</v>
          </cell>
          <cell r="D2646">
            <v>195</v>
          </cell>
          <cell r="E2646">
            <v>249</v>
          </cell>
          <cell r="F2646">
            <v>19</v>
          </cell>
        </row>
        <row r="2647">
          <cell r="A2647">
            <v>12840432</v>
          </cell>
          <cell r="C2647">
            <v>1202</v>
          </cell>
          <cell r="D2647">
            <v>583</v>
          </cell>
          <cell r="E2647">
            <v>677</v>
          </cell>
          <cell r="F2647">
            <v>83</v>
          </cell>
        </row>
        <row r="2648">
          <cell r="A2648">
            <v>12840730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</row>
        <row r="2649">
          <cell r="A2649">
            <v>12841480</v>
          </cell>
          <cell r="C2649">
            <v>268</v>
          </cell>
          <cell r="D2649">
            <v>124</v>
          </cell>
          <cell r="E2649">
            <v>206</v>
          </cell>
          <cell r="F2649">
            <v>1</v>
          </cell>
        </row>
        <row r="2650">
          <cell r="A2650">
            <v>12863007</v>
          </cell>
          <cell r="C2650">
            <v>1254</v>
          </cell>
          <cell r="D2650">
            <v>612</v>
          </cell>
          <cell r="E2650">
            <v>687</v>
          </cell>
          <cell r="F2650">
            <v>103</v>
          </cell>
        </row>
        <row r="2651">
          <cell r="A2651">
            <v>12873004</v>
          </cell>
          <cell r="C2651">
            <v>907</v>
          </cell>
          <cell r="D2651">
            <v>597</v>
          </cell>
          <cell r="E2651">
            <v>559</v>
          </cell>
          <cell r="F2651">
            <v>61</v>
          </cell>
        </row>
        <row r="2652">
          <cell r="A2652">
            <v>12873007</v>
          </cell>
          <cell r="C2652">
            <v>1143</v>
          </cell>
          <cell r="D2652">
            <v>565</v>
          </cell>
          <cell r="E2652">
            <v>642</v>
          </cell>
          <cell r="F2652">
            <v>66</v>
          </cell>
        </row>
        <row r="2653">
          <cell r="A2653">
            <v>12873047</v>
          </cell>
          <cell r="C2653">
            <v>753</v>
          </cell>
          <cell r="D2653">
            <v>321</v>
          </cell>
          <cell r="E2653">
            <v>348</v>
          </cell>
          <cell r="F2653">
            <v>62</v>
          </cell>
        </row>
        <row r="2654">
          <cell r="A2654">
            <v>12874041</v>
          </cell>
          <cell r="C2654">
            <v>756</v>
          </cell>
          <cell r="D2654">
            <v>416</v>
          </cell>
          <cell r="E2654">
            <v>469</v>
          </cell>
          <cell r="F2654">
            <v>54</v>
          </cell>
        </row>
        <row r="2655">
          <cell r="A2655">
            <v>12887030</v>
          </cell>
          <cell r="C2655">
            <v>2502</v>
          </cell>
          <cell r="D2655">
            <v>1019</v>
          </cell>
          <cell r="E2655">
            <v>1314</v>
          </cell>
          <cell r="F2655">
            <v>114</v>
          </cell>
        </row>
        <row r="2656">
          <cell r="A2656">
            <v>12890014</v>
          </cell>
          <cell r="C2656">
            <v>1128</v>
          </cell>
          <cell r="D2656">
            <v>546</v>
          </cell>
          <cell r="E2656">
            <v>525</v>
          </cell>
          <cell r="F2656">
            <v>108</v>
          </cell>
        </row>
        <row r="2657">
          <cell r="A2657">
            <v>12810670</v>
          </cell>
          <cell r="C2657">
            <v>549</v>
          </cell>
          <cell r="D2657">
            <v>136</v>
          </cell>
          <cell r="E2657">
            <v>275</v>
          </cell>
          <cell r="F2657">
            <v>27</v>
          </cell>
        </row>
        <row r="2658">
          <cell r="A2658">
            <v>12830040</v>
          </cell>
          <cell r="C2658">
            <v>870</v>
          </cell>
          <cell r="D2658">
            <v>320</v>
          </cell>
          <cell r="E2658">
            <v>415</v>
          </cell>
          <cell r="F2658">
            <v>33</v>
          </cell>
        </row>
        <row r="2659">
          <cell r="A2659">
            <v>12830050</v>
          </cell>
          <cell r="C2659">
            <v>455</v>
          </cell>
          <cell r="D2659">
            <v>227</v>
          </cell>
          <cell r="E2659">
            <v>259</v>
          </cell>
          <cell r="F2659">
            <v>8</v>
          </cell>
        </row>
        <row r="2660">
          <cell r="A2660">
            <v>12830070</v>
          </cell>
          <cell r="C2660">
            <v>749</v>
          </cell>
          <cell r="D2660">
            <v>306</v>
          </cell>
          <cell r="E2660">
            <v>407</v>
          </cell>
          <cell r="F2660">
            <v>33</v>
          </cell>
        </row>
        <row r="2661">
          <cell r="A2661">
            <v>12830080</v>
          </cell>
          <cell r="C2661">
            <v>581</v>
          </cell>
          <cell r="D2661">
            <v>280</v>
          </cell>
          <cell r="E2661">
            <v>363</v>
          </cell>
          <cell r="F2661">
            <v>26</v>
          </cell>
        </row>
        <row r="2662">
          <cell r="A2662">
            <v>12830100</v>
          </cell>
          <cell r="C2662">
            <v>1018</v>
          </cell>
          <cell r="D2662">
            <v>386</v>
          </cell>
          <cell r="E2662">
            <v>456</v>
          </cell>
          <cell r="F2662">
            <v>50</v>
          </cell>
        </row>
        <row r="2663">
          <cell r="A2663">
            <v>12830160</v>
          </cell>
          <cell r="C2663">
            <v>632</v>
          </cell>
          <cell r="D2663">
            <v>292</v>
          </cell>
          <cell r="E2663">
            <v>305</v>
          </cell>
          <cell r="F2663">
            <v>66</v>
          </cell>
        </row>
        <row r="2664">
          <cell r="A2664">
            <v>12830620</v>
          </cell>
          <cell r="C2664">
            <v>1442</v>
          </cell>
          <cell r="D2664">
            <v>578</v>
          </cell>
          <cell r="E2664">
            <v>699</v>
          </cell>
          <cell r="F2664">
            <v>178</v>
          </cell>
        </row>
        <row r="2665">
          <cell r="A2665">
            <v>12831510</v>
          </cell>
          <cell r="C2665">
            <v>37</v>
          </cell>
          <cell r="D2665">
            <v>1</v>
          </cell>
          <cell r="E2665">
            <v>6</v>
          </cell>
          <cell r="F2665">
            <v>0</v>
          </cell>
        </row>
        <row r="2666">
          <cell r="A2666">
            <v>12872960</v>
          </cell>
          <cell r="C2666">
            <v>1101</v>
          </cell>
          <cell r="D2666">
            <v>444</v>
          </cell>
          <cell r="E2666">
            <v>547</v>
          </cell>
          <cell r="F2666">
            <v>54</v>
          </cell>
        </row>
        <row r="2667">
          <cell r="A2667">
            <v>12810510</v>
          </cell>
          <cell r="C2667">
            <v>355</v>
          </cell>
          <cell r="D2667">
            <v>165</v>
          </cell>
          <cell r="E2667">
            <v>224</v>
          </cell>
          <cell r="F2667">
            <v>13</v>
          </cell>
        </row>
        <row r="2668">
          <cell r="A2668">
            <v>12810740</v>
          </cell>
          <cell r="C2668">
            <v>392</v>
          </cell>
          <cell r="D2668">
            <v>175</v>
          </cell>
          <cell r="E2668">
            <v>220</v>
          </cell>
          <cell r="F2668">
            <v>19</v>
          </cell>
        </row>
        <row r="2669">
          <cell r="A2669">
            <v>12840240</v>
          </cell>
          <cell r="C2669">
            <v>403</v>
          </cell>
          <cell r="D2669">
            <v>121</v>
          </cell>
          <cell r="E2669">
            <v>195</v>
          </cell>
          <cell r="F2669">
            <v>14</v>
          </cell>
        </row>
        <row r="2670">
          <cell r="A2670">
            <v>12840270</v>
          </cell>
          <cell r="C2670">
            <v>345</v>
          </cell>
          <cell r="D2670">
            <v>162</v>
          </cell>
          <cell r="E2670">
            <v>187</v>
          </cell>
          <cell r="F2670">
            <v>15</v>
          </cell>
        </row>
        <row r="2671">
          <cell r="A2671">
            <v>12840340</v>
          </cell>
          <cell r="C2671">
            <v>365</v>
          </cell>
          <cell r="D2671">
            <v>165</v>
          </cell>
          <cell r="E2671">
            <v>238</v>
          </cell>
          <cell r="F2671">
            <v>21</v>
          </cell>
        </row>
        <row r="2672">
          <cell r="A2672">
            <v>12840500</v>
          </cell>
          <cell r="C2672">
            <v>528</v>
          </cell>
          <cell r="D2672">
            <v>309</v>
          </cell>
          <cell r="E2672">
            <v>367</v>
          </cell>
          <cell r="F2672">
            <v>23</v>
          </cell>
        </row>
        <row r="2673">
          <cell r="A2673">
            <v>12840690</v>
          </cell>
          <cell r="C2673">
            <v>794</v>
          </cell>
          <cell r="D2673">
            <v>330</v>
          </cell>
          <cell r="E2673">
            <v>325</v>
          </cell>
          <cell r="F2673">
            <v>69</v>
          </cell>
        </row>
        <row r="2674">
          <cell r="A2674">
            <v>12843030</v>
          </cell>
          <cell r="C2674">
            <v>13</v>
          </cell>
          <cell r="D2674">
            <v>0</v>
          </cell>
          <cell r="E2674">
            <v>1</v>
          </cell>
          <cell r="F2674">
            <v>0</v>
          </cell>
        </row>
        <row r="2675">
          <cell r="A2675">
            <v>12871830</v>
          </cell>
          <cell r="C2675">
            <v>927</v>
          </cell>
          <cell r="D2675">
            <v>397</v>
          </cell>
          <cell r="E2675">
            <v>384</v>
          </cell>
          <cell r="F2675">
            <v>109</v>
          </cell>
        </row>
        <row r="2676">
          <cell r="A2676">
            <v>12872410</v>
          </cell>
          <cell r="C2676">
            <v>313</v>
          </cell>
          <cell r="D2676">
            <v>104</v>
          </cell>
          <cell r="E2676">
            <v>135</v>
          </cell>
          <cell r="F2676">
            <v>0</v>
          </cell>
        </row>
        <row r="2677">
          <cell r="A2677">
            <v>12875006</v>
          </cell>
          <cell r="C2677">
            <v>342</v>
          </cell>
          <cell r="D2677">
            <v>157</v>
          </cell>
          <cell r="E2677">
            <v>212</v>
          </cell>
          <cell r="F2677">
            <v>10</v>
          </cell>
        </row>
        <row r="2678">
          <cell r="A2678">
            <v>12875022</v>
          </cell>
          <cell r="C2678">
            <v>502</v>
          </cell>
          <cell r="D2678">
            <v>249</v>
          </cell>
          <cell r="E2678">
            <v>279</v>
          </cell>
          <cell r="F2678">
            <v>16</v>
          </cell>
        </row>
        <row r="2679">
          <cell r="A2679">
            <v>12881040</v>
          </cell>
          <cell r="C2679">
            <v>551</v>
          </cell>
          <cell r="D2679">
            <v>208</v>
          </cell>
          <cell r="E2679">
            <v>273</v>
          </cell>
          <cell r="F2679">
            <v>40</v>
          </cell>
        </row>
        <row r="2680">
          <cell r="A2680">
            <v>12810120</v>
          </cell>
          <cell r="C2680">
            <v>419</v>
          </cell>
          <cell r="D2680">
            <v>256</v>
          </cell>
          <cell r="E2680">
            <v>255</v>
          </cell>
          <cell r="F2680">
            <v>10</v>
          </cell>
        </row>
        <row r="2681">
          <cell r="A2681">
            <v>12810141</v>
          </cell>
          <cell r="C2681">
            <v>561</v>
          </cell>
          <cell r="D2681">
            <v>255</v>
          </cell>
          <cell r="E2681">
            <v>293</v>
          </cell>
          <cell r="F2681">
            <v>37</v>
          </cell>
        </row>
        <row r="2682">
          <cell r="A2682">
            <v>12810590</v>
          </cell>
          <cell r="C2682">
            <v>994</v>
          </cell>
          <cell r="D2682">
            <v>476</v>
          </cell>
          <cell r="E2682">
            <v>504</v>
          </cell>
          <cell r="F2682">
            <v>64</v>
          </cell>
        </row>
        <row r="2683">
          <cell r="A2683">
            <v>12820010</v>
          </cell>
          <cell r="C2683">
            <v>612</v>
          </cell>
          <cell r="D2683">
            <v>265</v>
          </cell>
          <cell r="E2683">
            <v>367</v>
          </cell>
          <cell r="F2683">
            <v>24</v>
          </cell>
        </row>
        <row r="2684">
          <cell r="A2684">
            <v>12820410</v>
          </cell>
          <cell r="C2684">
            <v>1139</v>
          </cell>
          <cell r="D2684">
            <v>466</v>
          </cell>
          <cell r="E2684">
            <v>517</v>
          </cell>
          <cell r="F2684">
            <v>73</v>
          </cell>
        </row>
        <row r="2685">
          <cell r="A2685">
            <v>12820520</v>
          </cell>
          <cell r="C2685">
            <v>547</v>
          </cell>
          <cell r="D2685">
            <v>261</v>
          </cell>
          <cell r="E2685">
            <v>284</v>
          </cell>
          <cell r="F2685">
            <v>49</v>
          </cell>
        </row>
        <row r="2686">
          <cell r="A2686">
            <v>12830020</v>
          </cell>
          <cell r="C2686">
            <v>1415</v>
          </cell>
          <cell r="D2686">
            <v>639</v>
          </cell>
          <cell r="E2686">
            <v>824</v>
          </cell>
          <cell r="F2686">
            <v>64</v>
          </cell>
        </row>
        <row r="2687">
          <cell r="A2687">
            <v>12854005</v>
          </cell>
          <cell r="C2687">
            <v>229</v>
          </cell>
          <cell r="D2687">
            <v>155</v>
          </cell>
          <cell r="E2687">
            <v>189</v>
          </cell>
          <cell r="F2687">
            <v>4</v>
          </cell>
        </row>
        <row r="2688">
          <cell r="A2688">
            <v>12854017</v>
          </cell>
          <cell r="C2688">
            <v>320</v>
          </cell>
          <cell r="D2688">
            <v>105</v>
          </cell>
          <cell r="E2688">
            <v>175</v>
          </cell>
          <cell r="F2688">
            <v>18</v>
          </cell>
        </row>
        <row r="2689">
          <cell r="A2689">
            <v>12854088</v>
          </cell>
          <cell r="C2689">
            <v>356</v>
          </cell>
          <cell r="D2689">
            <v>172</v>
          </cell>
          <cell r="E2689">
            <v>221</v>
          </cell>
          <cell r="F2689">
            <v>16</v>
          </cell>
        </row>
        <row r="2690">
          <cell r="A2690">
            <v>12884031</v>
          </cell>
          <cell r="C2690">
            <v>338</v>
          </cell>
          <cell r="D2690">
            <v>169</v>
          </cell>
          <cell r="E2690">
            <v>215</v>
          </cell>
          <cell r="F2690">
            <v>12</v>
          </cell>
        </row>
        <row r="2691">
          <cell r="A2691">
            <v>12885003</v>
          </cell>
          <cell r="C2691">
            <v>1708</v>
          </cell>
          <cell r="D2691">
            <v>805</v>
          </cell>
          <cell r="E2691">
            <v>833</v>
          </cell>
          <cell r="F2691">
            <v>99</v>
          </cell>
        </row>
        <row r="2692">
          <cell r="A2692">
            <v>12885004</v>
          </cell>
          <cell r="C2692">
            <v>1110</v>
          </cell>
          <cell r="D2692">
            <v>508</v>
          </cell>
          <cell r="E2692">
            <v>520</v>
          </cell>
          <cell r="F2692">
            <v>35</v>
          </cell>
        </row>
        <row r="2693">
          <cell r="A2693">
            <v>12887130</v>
          </cell>
          <cell r="C2693">
            <v>581</v>
          </cell>
          <cell r="D2693">
            <v>274</v>
          </cell>
          <cell r="E2693">
            <v>325</v>
          </cell>
          <cell r="F2693">
            <v>34</v>
          </cell>
        </row>
        <row r="2694">
          <cell r="A2694">
            <v>12810010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</row>
        <row r="2695">
          <cell r="A2695">
            <v>12811570</v>
          </cell>
          <cell r="C2695">
            <v>389</v>
          </cell>
          <cell r="D2695">
            <v>160</v>
          </cell>
          <cell r="E2695">
            <v>190</v>
          </cell>
          <cell r="F2695">
            <v>23</v>
          </cell>
        </row>
        <row r="2696">
          <cell r="A2696">
            <v>12820061</v>
          </cell>
          <cell r="C2696">
            <v>438</v>
          </cell>
          <cell r="D2696">
            <v>163</v>
          </cell>
          <cell r="E2696">
            <v>238</v>
          </cell>
          <cell r="F2696">
            <v>16</v>
          </cell>
        </row>
        <row r="2697">
          <cell r="A2697">
            <v>12820140</v>
          </cell>
          <cell r="C2697">
            <v>246</v>
          </cell>
          <cell r="D2697">
            <v>131</v>
          </cell>
          <cell r="E2697">
            <v>163</v>
          </cell>
          <cell r="F2697">
            <v>12</v>
          </cell>
        </row>
        <row r="2698">
          <cell r="A2698">
            <v>12820180</v>
          </cell>
          <cell r="C2698">
            <v>509</v>
          </cell>
          <cell r="D2698">
            <v>211</v>
          </cell>
          <cell r="E2698">
            <v>248</v>
          </cell>
          <cell r="F2698">
            <v>25</v>
          </cell>
        </row>
        <row r="2699">
          <cell r="A2699">
            <v>12820510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</row>
        <row r="2700">
          <cell r="A2700">
            <v>12830170</v>
          </cell>
          <cell r="C2700">
            <v>2</v>
          </cell>
          <cell r="D2700">
            <v>0</v>
          </cell>
          <cell r="E2700">
            <v>0</v>
          </cell>
          <cell r="F2700">
            <v>0</v>
          </cell>
        </row>
        <row r="2701">
          <cell r="A2701">
            <v>12830230</v>
          </cell>
          <cell r="C2701">
            <v>1032</v>
          </cell>
          <cell r="D2701">
            <v>566</v>
          </cell>
          <cell r="E2701">
            <v>579</v>
          </cell>
          <cell r="F2701">
            <v>98</v>
          </cell>
        </row>
        <row r="2702">
          <cell r="A2702">
            <v>12831520</v>
          </cell>
          <cell r="C2702">
            <v>304</v>
          </cell>
          <cell r="D2702">
            <v>164</v>
          </cell>
          <cell r="E2702">
            <v>165</v>
          </cell>
          <cell r="F2702">
            <v>19</v>
          </cell>
        </row>
        <row r="2703">
          <cell r="A2703">
            <v>12810020</v>
          </cell>
          <cell r="C2703">
            <v>636</v>
          </cell>
          <cell r="D2703">
            <v>266</v>
          </cell>
          <cell r="E2703">
            <v>347</v>
          </cell>
          <cell r="F2703">
            <v>27</v>
          </cell>
        </row>
        <row r="2704">
          <cell r="A2704">
            <v>12810090</v>
          </cell>
          <cell r="C2704">
            <v>778</v>
          </cell>
          <cell r="D2704">
            <v>385</v>
          </cell>
          <cell r="E2704">
            <v>463</v>
          </cell>
          <cell r="F2704">
            <v>58</v>
          </cell>
        </row>
        <row r="2705">
          <cell r="A2705">
            <v>12810130</v>
          </cell>
          <cell r="C2705">
            <v>744</v>
          </cell>
          <cell r="D2705">
            <v>355</v>
          </cell>
          <cell r="E2705">
            <v>352</v>
          </cell>
          <cell r="F2705">
            <v>79</v>
          </cell>
        </row>
        <row r="2706">
          <cell r="A2706">
            <v>12810460</v>
          </cell>
          <cell r="C2706">
            <v>364</v>
          </cell>
          <cell r="D2706">
            <v>181</v>
          </cell>
          <cell r="E2706">
            <v>203</v>
          </cell>
          <cell r="F2706">
            <v>23</v>
          </cell>
        </row>
        <row r="2707">
          <cell r="A2707">
            <v>12810730</v>
          </cell>
          <cell r="C2707">
            <v>925</v>
          </cell>
          <cell r="D2707">
            <v>382</v>
          </cell>
          <cell r="E2707">
            <v>424</v>
          </cell>
          <cell r="F2707">
            <v>86</v>
          </cell>
        </row>
        <row r="2708">
          <cell r="A2708">
            <v>12815600</v>
          </cell>
          <cell r="C2708">
            <v>618</v>
          </cell>
          <cell r="D2708">
            <v>295</v>
          </cell>
          <cell r="E2708">
            <v>339</v>
          </cell>
          <cell r="F2708">
            <v>33</v>
          </cell>
        </row>
        <row r="2709">
          <cell r="A2709">
            <v>12815610</v>
          </cell>
          <cell r="C2709">
            <v>958</v>
          </cell>
          <cell r="D2709">
            <v>433</v>
          </cell>
          <cell r="E2709">
            <v>597</v>
          </cell>
          <cell r="F2709">
            <v>41</v>
          </cell>
        </row>
        <row r="2710">
          <cell r="A2710">
            <v>12820330</v>
          </cell>
          <cell r="C2710">
            <v>1284</v>
          </cell>
          <cell r="D2710">
            <v>509</v>
          </cell>
          <cell r="E2710">
            <v>474</v>
          </cell>
          <cell r="F2710">
            <v>160</v>
          </cell>
        </row>
        <row r="2711">
          <cell r="A2711">
            <v>12810100</v>
          </cell>
          <cell r="C2711">
            <v>361</v>
          </cell>
          <cell r="D2711">
            <v>146</v>
          </cell>
          <cell r="E2711">
            <v>180</v>
          </cell>
          <cell r="F2711">
            <v>11</v>
          </cell>
        </row>
        <row r="2712">
          <cell r="A2712">
            <v>12820700</v>
          </cell>
          <cell r="C2712">
            <v>254</v>
          </cell>
          <cell r="D2712">
            <v>0</v>
          </cell>
          <cell r="E2712">
            <v>118</v>
          </cell>
          <cell r="F2712">
            <v>0</v>
          </cell>
        </row>
        <row r="2713">
          <cell r="A2713">
            <v>12830470</v>
          </cell>
          <cell r="C2713">
            <v>293</v>
          </cell>
          <cell r="D2713">
            <v>123</v>
          </cell>
          <cell r="E2713">
            <v>196</v>
          </cell>
          <cell r="F2713">
            <v>11</v>
          </cell>
        </row>
        <row r="2714">
          <cell r="A2714">
            <v>12840150</v>
          </cell>
          <cell r="C2714">
            <v>189</v>
          </cell>
          <cell r="D2714">
            <v>58</v>
          </cell>
          <cell r="E2714">
            <v>71</v>
          </cell>
          <cell r="F2714">
            <v>6</v>
          </cell>
        </row>
        <row r="2715">
          <cell r="A2715">
            <v>12840580</v>
          </cell>
          <cell r="C2715">
            <v>293</v>
          </cell>
          <cell r="D2715">
            <v>103</v>
          </cell>
          <cell r="E2715">
            <v>142</v>
          </cell>
          <cell r="F2715">
            <v>11</v>
          </cell>
        </row>
        <row r="2716">
          <cell r="A2716">
            <v>12840650</v>
          </cell>
          <cell r="C2716">
            <v>226</v>
          </cell>
          <cell r="D2716">
            <v>93</v>
          </cell>
          <cell r="E2716">
            <v>130</v>
          </cell>
          <cell r="F2716">
            <v>8</v>
          </cell>
        </row>
        <row r="2717">
          <cell r="A2717">
            <v>12854100</v>
          </cell>
          <cell r="C2717">
            <v>294</v>
          </cell>
          <cell r="D2717">
            <v>116</v>
          </cell>
          <cell r="E2717">
            <v>180</v>
          </cell>
          <cell r="F2717">
            <v>7</v>
          </cell>
        </row>
        <row r="2718">
          <cell r="A2718">
            <v>12872220</v>
          </cell>
          <cell r="C2718">
            <v>232</v>
          </cell>
          <cell r="D2718">
            <v>88</v>
          </cell>
          <cell r="E2718">
            <v>118</v>
          </cell>
          <cell r="F2718">
            <v>16</v>
          </cell>
        </row>
        <row r="2719">
          <cell r="A2719">
            <v>12886005</v>
          </cell>
          <cell r="C2719">
            <v>558</v>
          </cell>
          <cell r="D2719">
            <v>223</v>
          </cell>
          <cell r="E2719">
            <v>238</v>
          </cell>
          <cell r="F2719">
            <v>42</v>
          </cell>
        </row>
        <row r="2720">
          <cell r="A2720">
            <v>12889065</v>
          </cell>
          <cell r="C2720">
            <v>169</v>
          </cell>
          <cell r="D2720">
            <v>55</v>
          </cell>
          <cell r="E2720">
            <v>106</v>
          </cell>
          <cell r="F2720">
            <v>2</v>
          </cell>
        </row>
        <row r="2721">
          <cell r="A2721">
            <v>12890002</v>
          </cell>
          <cell r="C2721">
            <v>512</v>
          </cell>
          <cell r="D2721">
            <v>226</v>
          </cell>
          <cell r="E2721">
            <v>262</v>
          </cell>
          <cell r="F2721">
            <v>30</v>
          </cell>
        </row>
        <row r="2722">
          <cell r="A2722">
            <v>12543002</v>
          </cell>
          <cell r="C2722">
            <v>560</v>
          </cell>
          <cell r="D2722">
            <v>242</v>
          </cell>
          <cell r="E2722">
            <v>347</v>
          </cell>
          <cell r="F2722">
            <v>26</v>
          </cell>
        </row>
        <row r="2723">
          <cell r="A2723">
            <v>12543011</v>
          </cell>
          <cell r="C2723">
            <v>703</v>
          </cell>
          <cell r="D2723">
            <v>366</v>
          </cell>
          <cell r="E2723">
            <v>414</v>
          </cell>
          <cell r="F2723">
            <v>31</v>
          </cell>
        </row>
        <row r="2724">
          <cell r="A2724">
            <v>12543063</v>
          </cell>
          <cell r="C2724">
            <v>596</v>
          </cell>
          <cell r="D2724">
            <v>277</v>
          </cell>
          <cell r="E2724">
            <v>349</v>
          </cell>
          <cell r="F2724">
            <v>21</v>
          </cell>
        </row>
        <row r="2725">
          <cell r="A2725">
            <v>12543070</v>
          </cell>
          <cell r="C2725">
            <v>1832</v>
          </cell>
          <cell r="D2725">
            <v>1016</v>
          </cell>
          <cell r="E2725">
            <v>1193</v>
          </cell>
          <cell r="F2725">
            <v>133</v>
          </cell>
        </row>
        <row r="2726">
          <cell r="A2726">
            <v>12543075</v>
          </cell>
          <cell r="C2726">
            <v>808</v>
          </cell>
          <cell r="D2726">
            <v>373</v>
          </cell>
          <cell r="E2726">
            <v>439</v>
          </cell>
          <cell r="F2726">
            <v>38</v>
          </cell>
        </row>
        <row r="2727">
          <cell r="A2727">
            <v>12543083</v>
          </cell>
          <cell r="C2727">
            <v>526</v>
          </cell>
          <cell r="D2727">
            <v>189</v>
          </cell>
          <cell r="E2727">
            <v>205</v>
          </cell>
          <cell r="F2727">
            <v>0</v>
          </cell>
        </row>
        <row r="2728">
          <cell r="A2728">
            <v>12543422</v>
          </cell>
          <cell r="C2728">
            <v>558</v>
          </cell>
          <cell r="D2728">
            <v>257</v>
          </cell>
          <cell r="E2728">
            <v>313</v>
          </cell>
          <cell r="F2728">
            <v>29</v>
          </cell>
        </row>
        <row r="2729">
          <cell r="A2729">
            <v>12545027</v>
          </cell>
          <cell r="C2729">
            <v>424</v>
          </cell>
          <cell r="D2729">
            <v>144</v>
          </cell>
          <cell r="E2729">
            <v>211</v>
          </cell>
          <cell r="F2729">
            <v>0</v>
          </cell>
        </row>
        <row r="2730">
          <cell r="A2730">
            <v>12545035</v>
          </cell>
          <cell r="C2730">
            <v>671</v>
          </cell>
          <cell r="D2730">
            <v>360</v>
          </cell>
          <cell r="E2730">
            <v>439</v>
          </cell>
          <cell r="F2730">
            <v>40</v>
          </cell>
        </row>
        <row r="2731">
          <cell r="A2731">
            <v>12545042</v>
          </cell>
          <cell r="C2731">
            <v>393</v>
          </cell>
          <cell r="D2731">
            <v>194</v>
          </cell>
          <cell r="E2731">
            <v>235</v>
          </cell>
          <cell r="F2731">
            <v>36</v>
          </cell>
        </row>
        <row r="2732">
          <cell r="A2732">
            <v>12543428</v>
          </cell>
          <cell r="C2732">
            <v>325</v>
          </cell>
          <cell r="D2732">
            <v>134</v>
          </cell>
          <cell r="E2732">
            <v>197</v>
          </cell>
          <cell r="F2732">
            <v>9</v>
          </cell>
        </row>
        <row r="2733">
          <cell r="A2733">
            <v>12546026</v>
          </cell>
          <cell r="C2733">
            <v>783</v>
          </cell>
          <cell r="D2733">
            <v>369</v>
          </cell>
          <cell r="E2733">
            <v>418</v>
          </cell>
          <cell r="F2733">
            <v>53</v>
          </cell>
        </row>
        <row r="2734">
          <cell r="A2734">
            <v>12546027</v>
          </cell>
          <cell r="C2734">
            <v>542</v>
          </cell>
          <cell r="D2734">
            <v>270</v>
          </cell>
          <cell r="E2734">
            <v>329</v>
          </cell>
          <cell r="F2734">
            <v>27</v>
          </cell>
        </row>
        <row r="2735">
          <cell r="A2735">
            <v>12546048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</row>
        <row r="2736">
          <cell r="A2736">
            <v>12546072</v>
          </cell>
          <cell r="C2736">
            <v>592</v>
          </cell>
          <cell r="D2736">
            <v>279</v>
          </cell>
          <cell r="E2736">
            <v>335</v>
          </cell>
          <cell r="F2736">
            <v>27</v>
          </cell>
        </row>
        <row r="2737">
          <cell r="A2737">
            <v>12546079</v>
          </cell>
          <cell r="C2737">
            <v>437</v>
          </cell>
          <cell r="D2737">
            <v>197</v>
          </cell>
          <cell r="E2737">
            <v>267</v>
          </cell>
          <cell r="F2737">
            <v>13</v>
          </cell>
        </row>
        <row r="2738">
          <cell r="A2738">
            <v>12547008</v>
          </cell>
          <cell r="C2738">
            <v>1048</v>
          </cell>
          <cell r="D2738">
            <v>585</v>
          </cell>
          <cell r="E2738">
            <v>754</v>
          </cell>
          <cell r="F2738">
            <v>32</v>
          </cell>
        </row>
        <row r="2739">
          <cell r="A2739">
            <v>12547019</v>
          </cell>
          <cell r="C2739">
            <v>119</v>
          </cell>
          <cell r="D2739">
            <v>113</v>
          </cell>
          <cell r="E2739">
            <v>4</v>
          </cell>
          <cell r="F2739">
            <v>85</v>
          </cell>
        </row>
        <row r="2740">
          <cell r="A2740">
            <v>12547047</v>
          </cell>
          <cell r="C2740">
            <v>353</v>
          </cell>
          <cell r="D2740">
            <v>168</v>
          </cell>
          <cell r="E2740">
            <v>180</v>
          </cell>
          <cell r="F2740">
            <v>21</v>
          </cell>
        </row>
        <row r="2741">
          <cell r="A2741">
            <v>12547066</v>
          </cell>
          <cell r="C2741">
            <v>203</v>
          </cell>
          <cell r="D2741">
            <v>60</v>
          </cell>
          <cell r="E2741">
            <v>94</v>
          </cell>
          <cell r="F2741">
            <v>0</v>
          </cell>
        </row>
        <row r="2742">
          <cell r="A2742">
            <v>12547339</v>
          </cell>
          <cell r="C2742">
            <v>2</v>
          </cell>
          <cell r="D2742">
            <v>0</v>
          </cell>
          <cell r="E2742">
            <v>0</v>
          </cell>
          <cell r="F2742">
            <v>0</v>
          </cell>
        </row>
        <row r="2743">
          <cell r="A2743">
            <v>12548016</v>
          </cell>
          <cell r="C2743">
            <v>464</v>
          </cell>
          <cell r="D2743">
            <v>219</v>
          </cell>
          <cell r="E2743">
            <v>282</v>
          </cell>
          <cell r="F2743">
            <v>17</v>
          </cell>
        </row>
        <row r="2744">
          <cell r="A2744">
            <v>12547063</v>
          </cell>
          <cell r="C2744">
            <v>1271</v>
          </cell>
          <cell r="D2744">
            <v>560</v>
          </cell>
          <cell r="E2744">
            <v>764</v>
          </cell>
          <cell r="F2744">
            <v>68</v>
          </cell>
        </row>
        <row r="2745">
          <cell r="A2745">
            <v>12548364</v>
          </cell>
          <cell r="C2745">
            <v>239</v>
          </cell>
          <cell r="D2745">
            <v>74</v>
          </cell>
          <cell r="E2745">
            <v>91</v>
          </cell>
          <cell r="F2745">
            <v>17</v>
          </cell>
        </row>
        <row r="2746">
          <cell r="A2746">
            <v>12551151</v>
          </cell>
          <cell r="C2746">
            <v>339</v>
          </cell>
          <cell r="D2746">
            <v>136</v>
          </cell>
          <cell r="E2746">
            <v>191</v>
          </cell>
          <cell r="F2746">
            <v>13</v>
          </cell>
        </row>
        <row r="2747">
          <cell r="A2747">
            <v>12551280</v>
          </cell>
          <cell r="C2747">
            <v>154</v>
          </cell>
          <cell r="D2747">
            <v>0</v>
          </cell>
          <cell r="E2747">
            <v>55</v>
          </cell>
          <cell r="F2747">
            <v>0</v>
          </cell>
        </row>
        <row r="2748">
          <cell r="A2748">
            <v>12552312</v>
          </cell>
          <cell r="C2748">
            <v>804</v>
          </cell>
          <cell r="D2748">
            <v>429</v>
          </cell>
          <cell r="E2748">
            <v>453</v>
          </cell>
          <cell r="F2748">
            <v>52</v>
          </cell>
        </row>
        <row r="2749">
          <cell r="A2749">
            <v>12552907</v>
          </cell>
          <cell r="C2749">
            <v>358</v>
          </cell>
          <cell r="D2749">
            <v>185</v>
          </cell>
          <cell r="E2749">
            <v>216</v>
          </cell>
          <cell r="F2749">
            <v>25</v>
          </cell>
        </row>
        <row r="2750">
          <cell r="A2750">
            <v>12555006</v>
          </cell>
          <cell r="C2750">
            <v>479</v>
          </cell>
          <cell r="D2750">
            <v>154</v>
          </cell>
          <cell r="E2750">
            <v>235</v>
          </cell>
          <cell r="F2750">
            <v>21</v>
          </cell>
        </row>
        <row r="2751">
          <cell r="A2751">
            <v>12550062</v>
          </cell>
          <cell r="C2751">
            <v>2342</v>
          </cell>
          <cell r="D2751">
            <v>1009</v>
          </cell>
          <cell r="E2751">
            <v>1220</v>
          </cell>
          <cell r="F2751">
            <v>165</v>
          </cell>
        </row>
        <row r="2752">
          <cell r="A2752">
            <v>12550350</v>
          </cell>
          <cell r="C2752">
            <v>292</v>
          </cell>
          <cell r="D2752">
            <v>174</v>
          </cell>
          <cell r="E2752">
            <v>72</v>
          </cell>
          <cell r="F2752">
            <v>82</v>
          </cell>
        </row>
        <row r="2753">
          <cell r="A2753">
            <v>12553001</v>
          </cell>
          <cell r="C2753">
            <v>592</v>
          </cell>
          <cell r="D2753">
            <v>269</v>
          </cell>
          <cell r="E2753">
            <v>353</v>
          </cell>
          <cell r="F2753">
            <v>29</v>
          </cell>
        </row>
        <row r="2754">
          <cell r="A2754">
            <v>12553006</v>
          </cell>
          <cell r="C2754">
            <v>857</v>
          </cell>
          <cell r="D2754">
            <v>370</v>
          </cell>
          <cell r="E2754">
            <v>427</v>
          </cell>
          <cell r="F2754">
            <v>60</v>
          </cell>
        </row>
        <row r="2755">
          <cell r="A2755">
            <v>12553012</v>
          </cell>
          <cell r="C2755">
            <v>456</v>
          </cell>
          <cell r="D2755">
            <v>185</v>
          </cell>
          <cell r="E2755">
            <v>231</v>
          </cell>
          <cell r="F2755">
            <v>29</v>
          </cell>
        </row>
        <row r="2756">
          <cell r="A2756">
            <v>12553297</v>
          </cell>
          <cell r="C2756">
            <v>814</v>
          </cell>
          <cell r="D2756">
            <v>413</v>
          </cell>
          <cell r="E2756">
            <v>458</v>
          </cell>
          <cell r="F2756">
            <v>64</v>
          </cell>
        </row>
        <row r="2757">
          <cell r="A2757">
            <v>12554005</v>
          </cell>
          <cell r="C2757">
            <v>1351</v>
          </cell>
          <cell r="D2757">
            <v>592</v>
          </cell>
          <cell r="E2757">
            <v>597</v>
          </cell>
          <cell r="F2757">
            <v>134</v>
          </cell>
        </row>
        <row r="2758">
          <cell r="A2758">
            <v>12554024</v>
          </cell>
          <cell r="C2758">
            <v>419</v>
          </cell>
          <cell r="D2758">
            <v>149</v>
          </cell>
          <cell r="E2758">
            <v>229</v>
          </cell>
          <cell r="F2758">
            <v>13</v>
          </cell>
        </row>
        <row r="2759">
          <cell r="A2759">
            <v>12554367</v>
          </cell>
          <cell r="C2759">
            <v>867</v>
          </cell>
          <cell r="D2759">
            <v>395</v>
          </cell>
          <cell r="E2759">
            <v>464</v>
          </cell>
          <cell r="F2759">
            <v>56</v>
          </cell>
        </row>
        <row r="2760">
          <cell r="A2760">
            <v>12555145</v>
          </cell>
          <cell r="C2760">
            <v>544</v>
          </cell>
          <cell r="D2760">
            <v>211</v>
          </cell>
          <cell r="E2760">
            <v>286</v>
          </cell>
          <cell r="F2760">
            <v>35</v>
          </cell>
        </row>
        <row r="2761">
          <cell r="A2761">
            <v>12556098</v>
          </cell>
          <cell r="C2761">
            <v>1405</v>
          </cell>
          <cell r="D2761">
            <v>516</v>
          </cell>
          <cell r="E2761">
            <v>684</v>
          </cell>
          <cell r="F2761">
            <v>81</v>
          </cell>
        </row>
        <row r="2762">
          <cell r="A2762">
            <v>12556112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</row>
        <row r="2763">
          <cell r="A2763">
            <v>12556289</v>
          </cell>
          <cell r="C2763">
            <v>990</v>
          </cell>
          <cell r="D2763">
            <v>367</v>
          </cell>
          <cell r="E2763">
            <v>402</v>
          </cell>
          <cell r="F2763">
            <v>63</v>
          </cell>
        </row>
        <row r="2764">
          <cell r="A2764">
            <v>12560014</v>
          </cell>
          <cell r="C2764">
            <v>1237</v>
          </cell>
          <cell r="D2764">
            <v>739</v>
          </cell>
          <cell r="E2764">
            <v>873</v>
          </cell>
          <cell r="F2764">
            <v>70</v>
          </cell>
        </row>
        <row r="2765">
          <cell r="A2765">
            <v>12560026</v>
          </cell>
          <cell r="C2765">
            <v>643</v>
          </cell>
          <cell r="D2765">
            <v>300</v>
          </cell>
          <cell r="E2765">
            <v>353</v>
          </cell>
          <cell r="F2765">
            <v>48</v>
          </cell>
        </row>
        <row r="2766">
          <cell r="A2766">
            <v>12560245</v>
          </cell>
          <cell r="C2766">
            <v>910</v>
          </cell>
          <cell r="D2766">
            <v>427</v>
          </cell>
          <cell r="E2766">
            <v>523</v>
          </cell>
          <cell r="F2766">
            <v>51</v>
          </cell>
        </row>
        <row r="2767">
          <cell r="A2767">
            <v>12560345</v>
          </cell>
          <cell r="C2767">
            <v>365</v>
          </cell>
          <cell r="D2767">
            <v>150</v>
          </cell>
          <cell r="E2767">
            <v>191</v>
          </cell>
          <cell r="F2767">
            <v>33</v>
          </cell>
        </row>
        <row r="2768">
          <cell r="A2768">
            <v>12560654</v>
          </cell>
          <cell r="C2768">
            <v>620</v>
          </cell>
          <cell r="D2768">
            <v>298</v>
          </cell>
          <cell r="E2768">
            <v>319</v>
          </cell>
          <cell r="F2768">
            <v>51</v>
          </cell>
        </row>
        <row r="2769">
          <cell r="A2769">
            <v>12560005</v>
          </cell>
          <cell r="C2769">
            <v>1099</v>
          </cell>
          <cell r="D2769">
            <v>521</v>
          </cell>
          <cell r="E2769">
            <v>566</v>
          </cell>
          <cell r="F2769">
            <v>93</v>
          </cell>
        </row>
        <row r="2770">
          <cell r="A2770">
            <v>12560242</v>
          </cell>
          <cell r="C2770">
            <v>614</v>
          </cell>
          <cell r="D2770">
            <v>259</v>
          </cell>
          <cell r="E2770">
            <v>241</v>
          </cell>
          <cell r="F2770">
            <v>56</v>
          </cell>
        </row>
        <row r="2771">
          <cell r="A2771">
            <v>12560246</v>
          </cell>
          <cell r="C2771">
            <v>576</v>
          </cell>
          <cell r="D2771">
            <v>273</v>
          </cell>
          <cell r="E2771">
            <v>285</v>
          </cell>
          <cell r="F2771">
            <v>60</v>
          </cell>
        </row>
        <row r="2772">
          <cell r="A2772">
            <v>12560625</v>
          </cell>
          <cell r="C2772">
            <v>377</v>
          </cell>
          <cell r="D2772">
            <v>141</v>
          </cell>
          <cell r="E2772">
            <v>196</v>
          </cell>
          <cell r="F2772">
            <v>25</v>
          </cell>
        </row>
        <row r="2773">
          <cell r="A2773">
            <v>12560867</v>
          </cell>
          <cell r="C2773">
            <v>275</v>
          </cell>
          <cell r="D2773">
            <v>125</v>
          </cell>
          <cell r="E2773">
            <v>160</v>
          </cell>
          <cell r="F2773">
            <v>9</v>
          </cell>
        </row>
        <row r="2774">
          <cell r="A2774">
            <v>12560999</v>
          </cell>
          <cell r="C2774">
            <v>472</v>
          </cell>
          <cell r="D2774">
            <v>216</v>
          </cell>
          <cell r="E2774">
            <v>272</v>
          </cell>
          <cell r="F2774">
            <v>25</v>
          </cell>
        </row>
        <row r="2775">
          <cell r="A2775">
            <v>12561005</v>
          </cell>
          <cell r="C2775">
            <v>324</v>
          </cell>
          <cell r="D2775">
            <v>169</v>
          </cell>
          <cell r="E2775">
            <v>184</v>
          </cell>
          <cell r="F2775">
            <v>21</v>
          </cell>
        </row>
        <row r="2776">
          <cell r="A2776">
            <v>12561016</v>
          </cell>
          <cell r="C2776">
            <v>757</v>
          </cell>
          <cell r="D2776">
            <v>337</v>
          </cell>
          <cell r="E2776">
            <v>398</v>
          </cell>
          <cell r="F2776">
            <v>34</v>
          </cell>
        </row>
        <row r="2777">
          <cell r="A2777">
            <v>12561039</v>
          </cell>
          <cell r="C2777">
            <v>770</v>
          </cell>
          <cell r="D2777">
            <v>432</v>
          </cell>
          <cell r="E2777">
            <v>413</v>
          </cell>
          <cell r="F2777">
            <v>68</v>
          </cell>
        </row>
        <row r="2778">
          <cell r="A2778">
            <v>12562257</v>
          </cell>
          <cell r="C2778">
            <v>1114</v>
          </cell>
          <cell r="D2778">
            <v>434</v>
          </cell>
          <cell r="E2778">
            <v>525</v>
          </cell>
          <cell r="F2778">
            <v>85</v>
          </cell>
        </row>
        <row r="2779">
          <cell r="A2779">
            <v>12543035</v>
          </cell>
          <cell r="C2779">
            <v>292</v>
          </cell>
          <cell r="D2779">
            <v>132</v>
          </cell>
          <cell r="E2779">
            <v>184</v>
          </cell>
          <cell r="F2779">
            <v>14</v>
          </cell>
        </row>
        <row r="2780">
          <cell r="A2780">
            <v>12543087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</row>
        <row r="2781">
          <cell r="A2781">
            <v>12543089</v>
          </cell>
          <cell r="C2781">
            <v>150</v>
          </cell>
          <cell r="D2781">
            <v>65</v>
          </cell>
          <cell r="E2781">
            <v>74</v>
          </cell>
          <cell r="F2781">
            <v>7</v>
          </cell>
        </row>
        <row r="2782">
          <cell r="A2782">
            <v>12545048</v>
          </cell>
          <cell r="C2782">
            <v>404</v>
          </cell>
          <cell r="D2782">
            <v>178</v>
          </cell>
          <cell r="E2782">
            <v>212</v>
          </cell>
          <cell r="F2782">
            <v>26</v>
          </cell>
        </row>
        <row r="2783">
          <cell r="A2783">
            <v>12546089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</row>
        <row r="2784">
          <cell r="A2784">
            <v>12549320</v>
          </cell>
          <cell r="C2784">
            <v>554</v>
          </cell>
          <cell r="D2784">
            <v>224</v>
          </cell>
          <cell r="E2784">
            <v>289</v>
          </cell>
          <cell r="F2784">
            <v>33</v>
          </cell>
        </row>
        <row r="2785">
          <cell r="A2785">
            <v>12549383</v>
          </cell>
          <cell r="C2785">
            <v>247</v>
          </cell>
          <cell r="D2785">
            <v>92</v>
          </cell>
          <cell r="E2785">
            <v>133</v>
          </cell>
          <cell r="F2785">
            <v>6</v>
          </cell>
        </row>
        <row r="2786">
          <cell r="A2786">
            <v>12549504</v>
          </cell>
          <cell r="C2786">
            <v>332</v>
          </cell>
          <cell r="D2786">
            <v>146</v>
          </cell>
          <cell r="E2786">
            <v>197</v>
          </cell>
          <cell r="F2786">
            <v>21</v>
          </cell>
        </row>
        <row r="2787">
          <cell r="A2787">
            <v>12560033</v>
          </cell>
          <cell r="C2787">
            <v>246</v>
          </cell>
          <cell r="D2787">
            <v>88</v>
          </cell>
          <cell r="E2787">
            <v>98</v>
          </cell>
          <cell r="F2787">
            <v>6</v>
          </cell>
        </row>
        <row r="2788">
          <cell r="A2788">
            <v>12560047</v>
          </cell>
          <cell r="C2788">
            <v>169</v>
          </cell>
          <cell r="D2788">
            <v>68</v>
          </cell>
          <cell r="E2788">
            <v>95</v>
          </cell>
          <cell r="F2788">
            <v>2</v>
          </cell>
        </row>
        <row r="2789">
          <cell r="A2789">
            <v>12560121</v>
          </cell>
          <cell r="C2789">
            <v>124</v>
          </cell>
          <cell r="D2789">
            <v>37</v>
          </cell>
          <cell r="E2789">
            <v>55</v>
          </cell>
          <cell r="F2789">
            <v>5</v>
          </cell>
        </row>
        <row r="2790">
          <cell r="A2790">
            <v>12560249</v>
          </cell>
          <cell r="C2790">
            <v>175</v>
          </cell>
          <cell r="D2790">
            <v>70</v>
          </cell>
          <cell r="E2790">
            <v>102</v>
          </cell>
          <cell r="F2790">
            <v>5</v>
          </cell>
        </row>
        <row r="2791">
          <cell r="A2791">
            <v>12560533</v>
          </cell>
          <cell r="C2791">
            <v>225</v>
          </cell>
          <cell r="D2791">
            <v>89</v>
          </cell>
          <cell r="E2791">
            <v>132</v>
          </cell>
          <cell r="F2791">
            <v>10</v>
          </cell>
        </row>
        <row r="2792">
          <cell r="A2792">
            <v>12608052</v>
          </cell>
          <cell r="C2792">
            <v>944</v>
          </cell>
          <cell r="D2792">
            <v>512</v>
          </cell>
          <cell r="E2792">
            <v>610</v>
          </cell>
          <cell r="F2792">
            <v>41</v>
          </cell>
        </row>
        <row r="2793">
          <cell r="A2793">
            <v>12608054</v>
          </cell>
          <cell r="C2793">
            <v>1024</v>
          </cell>
          <cell r="D2793">
            <v>432</v>
          </cell>
          <cell r="E2793">
            <v>505</v>
          </cell>
          <cell r="F2793">
            <v>44</v>
          </cell>
        </row>
        <row r="2794">
          <cell r="A2794">
            <v>12608089</v>
          </cell>
          <cell r="C2794">
            <v>1228</v>
          </cell>
          <cell r="D2794">
            <v>582</v>
          </cell>
          <cell r="E2794">
            <v>670</v>
          </cell>
          <cell r="F2794">
            <v>92</v>
          </cell>
        </row>
        <row r="2795">
          <cell r="A2795">
            <v>12608100</v>
          </cell>
          <cell r="C2795">
            <v>661</v>
          </cell>
          <cell r="D2795">
            <v>253</v>
          </cell>
          <cell r="E2795">
            <v>270</v>
          </cell>
          <cell r="F2795">
            <v>55</v>
          </cell>
        </row>
        <row r="2796">
          <cell r="A2796">
            <v>12609813</v>
          </cell>
          <cell r="C2796">
            <v>475</v>
          </cell>
          <cell r="D2796">
            <v>169</v>
          </cell>
          <cell r="E2796">
            <v>224</v>
          </cell>
          <cell r="F2796">
            <v>27</v>
          </cell>
        </row>
        <row r="2797">
          <cell r="A2797">
            <v>12612109</v>
          </cell>
          <cell r="C2797">
            <v>208</v>
          </cell>
          <cell r="D2797">
            <v>83</v>
          </cell>
          <cell r="E2797">
            <v>126</v>
          </cell>
          <cell r="F2797">
            <v>10</v>
          </cell>
        </row>
        <row r="2798">
          <cell r="A2798">
            <v>12612141</v>
          </cell>
          <cell r="C2798">
            <v>507</v>
          </cell>
          <cell r="D2798">
            <v>244</v>
          </cell>
          <cell r="E2798">
            <v>260</v>
          </cell>
          <cell r="F2798">
            <v>52</v>
          </cell>
        </row>
        <row r="2799">
          <cell r="A2799">
            <v>12612627</v>
          </cell>
          <cell r="C2799">
            <v>1034</v>
          </cell>
          <cell r="D2799">
            <v>457</v>
          </cell>
          <cell r="E2799">
            <v>571</v>
          </cell>
          <cell r="F2799">
            <v>62</v>
          </cell>
        </row>
        <row r="2800">
          <cell r="A2800">
            <v>12607030</v>
          </cell>
          <cell r="C2800">
            <v>577</v>
          </cell>
          <cell r="D2800">
            <v>246</v>
          </cell>
          <cell r="E2800">
            <v>279</v>
          </cell>
          <cell r="F2800">
            <v>22</v>
          </cell>
        </row>
        <row r="2801">
          <cell r="A2801">
            <v>12607061</v>
          </cell>
          <cell r="C2801">
            <v>367</v>
          </cell>
          <cell r="D2801">
            <v>175</v>
          </cell>
          <cell r="E2801">
            <v>243</v>
          </cell>
          <cell r="F2801">
            <v>9</v>
          </cell>
        </row>
        <row r="2802">
          <cell r="A2802">
            <v>12607707</v>
          </cell>
          <cell r="C2802">
            <v>460</v>
          </cell>
          <cell r="D2802">
            <v>214</v>
          </cell>
          <cell r="E2802">
            <v>265</v>
          </cell>
          <cell r="F2802">
            <v>18</v>
          </cell>
        </row>
        <row r="2803">
          <cell r="A2803">
            <v>12609096</v>
          </cell>
          <cell r="C2803">
            <v>735</v>
          </cell>
          <cell r="D2803">
            <v>327</v>
          </cell>
          <cell r="E2803">
            <v>378</v>
          </cell>
          <cell r="F2803">
            <v>47</v>
          </cell>
        </row>
        <row r="2804">
          <cell r="A2804">
            <v>12610036</v>
          </cell>
          <cell r="C2804">
            <v>430</v>
          </cell>
          <cell r="D2804">
            <v>184</v>
          </cell>
          <cell r="E2804">
            <v>224</v>
          </cell>
          <cell r="F2804">
            <v>18</v>
          </cell>
        </row>
        <row r="2805">
          <cell r="A2805">
            <v>12611045</v>
          </cell>
          <cell r="C2805">
            <v>1004</v>
          </cell>
          <cell r="D2805">
            <v>417</v>
          </cell>
          <cell r="E2805">
            <v>485</v>
          </cell>
          <cell r="F2805">
            <v>88</v>
          </cell>
        </row>
        <row r="2806">
          <cell r="A2806">
            <v>12612056</v>
          </cell>
          <cell r="C2806">
            <v>231</v>
          </cell>
          <cell r="D2806">
            <v>0</v>
          </cell>
          <cell r="E2806">
            <v>2</v>
          </cell>
          <cell r="F2806">
            <v>0</v>
          </cell>
        </row>
        <row r="2807">
          <cell r="A2807">
            <v>12612143</v>
          </cell>
          <cell r="C2807">
            <v>222</v>
          </cell>
          <cell r="D2807">
            <v>122</v>
          </cell>
          <cell r="E2807">
            <v>176</v>
          </cell>
          <cell r="F2807">
            <v>0</v>
          </cell>
        </row>
        <row r="2808">
          <cell r="A2808">
            <v>12601059</v>
          </cell>
          <cell r="C2808">
            <v>232</v>
          </cell>
          <cell r="D2808">
            <v>121</v>
          </cell>
          <cell r="E2808">
            <v>128</v>
          </cell>
          <cell r="F2808">
            <v>30</v>
          </cell>
        </row>
        <row r="2809">
          <cell r="A2809">
            <v>12601106</v>
          </cell>
          <cell r="C2809">
            <v>488</v>
          </cell>
          <cell r="D2809">
            <v>177</v>
          </cell>
          <cell r="E2809">
            <v>283</v>
          </cell>
          <cell r="F2809">
            <v>19</v>
          </cell>
        </row>
        <row r="2810">
          <cell r="A2810">
            <v>12602016</v>
          </cell>
          <cell r="C2810">
            <v>854</v>
          </cell>
          <cell r="D2810">
            <v>398</v>
          </cell>
          <cell r="E2810">
            <v>519</v>
          </cell>
          <cell r="F2810">
            <v>45</v>
          </cell>
        </row>
        <row r="2811">
          <cell r="A2811">
            <v>12602041</v>
          </cell>
          <cell r="C2811">
            <v>272</v>
          </cell>
          <cell r="D2811">
            <v>0</v>
          </cell>
          <cell r="E2811">
            <v>116</v>
          </cell>
          <cell r="F2811">
            <v>0</v>
          </cell>
        </row>
        <row r="2812">
          <cell r="A2812">
            <v>12602056</v>
          </cell>
          <cell r="C2812">
            <v>870</v>
          </cell>
          <cell r="D2812">
            <v>334</v>
          </cell>
          <cell r="E2812">
            <v>361</v>
          </cell>
          <cell r="F2812">
            <v>66</v>
          </cell>
        </row>
        <row r="2813">
          <cell r="A2813">
            <v>12602090</v>
          </cell>
          <cell r="C2813">
            <v>297</v>
          </cell>
          <cell r="D2813">
            <v>51</v>
          </cell>
          <cell r="E2813">
            <v>89</v>
          </cell>
          <cell r="F2813">
            <v>12</v>
          </cell>
        </row>
        <row r="2814">
          <cell r="A2814">
            <v>12602100</v>
          </cell>
          <cell r="C2814">
            <v>1029</v>
          </cell>
          <cell r="D2814">
            <v>494</v>
          </cell>
          <cell r="E2814">
            <v>500</v>
          </cell>
          <cell r="F2814">
            <v>72</v>
          </cell>
        </row>
        <row r="2815">
          <cell r="A2815">
            <v>12617034</v>
          </cell>
          <cell r="C2815">
            <v>747</v>
          </cell>
          <cell r="D2815">
            <v>322</v>
          </cell>
          <cell r="E2815">
            <v>422</v>
          </cell>
          <cell r="F2815">
            <v>51</v>
          </cell>
        </row>
        <row r="2816">
          <cell r="A2816">
            <v>12604054</v>
          </cell>
          <cell r="C2816">
            <v>568</v>
          </cell>
          <cell r="D2816">
            <v>265</v>
          </cell>
          <cell r="E2816">
            <v>284</v>
          </cell>
          <cell r="F2816">
            <v>46</v>
          </cell>
        </row>
        <row r="2817">
          <cell r="A2817">
            <v>12607062</v>
          </cell>
          <cell r="C2817">
            <v>485</v>
          </cell>
          <cell r="D2817">
            <v>250</v>
          </cell>
          <cell r="E2817">
            <v>306</v>
          </cell>
          <cell r="F2817">
            <v>24</v>
          </cell>
        </row>
        <row r="2818">
          <cell r="A2818">
            <v>12607065</v>
          </cell>
          <cell r="C2818">
            <v>324</v>
          </cell>
          <cell r="D2818">
            <v>188</v>
          </cell>
          <cell r="E2818">
            <v>256</v>
          </cell>
          <cell r="F2818">
            <v>5</v>
          </cell>
        </row>
        <row r="2819">
          <cell r="A2819">
            <v>12607069</v>
          </cell>
          <cell r="C2819">
            <v>637</v>
          </cell>
          <cell r="D2819">
            <v>267</v>
          </cell>
          <cell r="E2819">
            <v>331</v>
          </cell>
          <cell r="F2819">
            <v>37</v>
          </cell>
        </row>
        <row r="2820">
          <cell r="A2820">
            <v>12608055</v>
          </cell>
          <cell r="C2820">
            <v>935</v>
          </cell>
          <cell r="D2820">
            <v>476</v>
          </cell>
          <cell r="E2820">
            <v>522</v>
          </cell>
          <cell r="F2820">
            <v>76</v>
          </cell>
        </row>
        <row r="2821">
          <cell r="A2821">
            <v>12608069</v>
          </cell>
          <cell r="C2821">
            <v>959</v>
          </cell>
          <cell r="D2821">
            <v>450</v>
          </cell>
          <cell r="E2821">
            <v>512</v>
          </cell>
          <cell r="F2821">
            <v>77</v>
          </cell>
        </row>
        <row r="2822">
          <cell r="A2822">
            <v>12613001</v>
          </cell>
          <cell r="C2822">
            <v>356</v>
          </cell>
          <cell r="D2822">
            <v>194</v>
          </cell>
          <cell r="E2822">
            <v>230</v>
          </cell>
          <cell r="F2822">
            <v>5</v>
          </cell>
        </row>
        <row r="2823">
          <cell r="A2823">
            <v>12613054</v>
          </cell>
          <cell r="C2823">
            <v>1237</v>
          </cell>
          <cell r="D2823">
            <v>615</v>
          </cell>
          <cell r="E2823">
            <v>707</v>
          </cell>
          <cell r="F2823">
            <v>81</v>
          </cell>
        </row>
        <row r="2824">
          <cell r="A2824">
            <v>12618629</v>
          </cell>
          <cell r="C2824">
            <v>1276</v>
          </cell>
          <cell r="D2824">
            <v>544</v>
          </cell>
          <cell r="E2824">
            <v>518</v>
          </cell>
          <cell r="F2824">
            <v>110</v>
          </cell>
        </row>
        <row r="2825">
          <cell r="A2825">
            <v>12621053</v>
          </cell>
          <cell r="C2825">
            <v>1511</v>
          </cell>
          <cell r="D2825">
            <v>706</v>
          </cell>
          <cell r="E2825">
            <v>628</v>
          </cell>
          <cell r="F2825">
            <v>204</v>
          </cell>
        </row>
        <row r="2826">
          <cell r="A2826">
            <v>12611738</v>
          </cell>
          <cell r="C2826">
            <v>684</v>
          </cell>
          <cell r="D2826">
            <v>249</v>
          </cell>
          <cell r="E2826">
            <v>286</v>
          </cell>
          <cell r="F2826">
            <v>44</v>
          </cell>
        </row>
        <row r="2827">
          <cell r="A2827">
            <v>12617001</v>
          </cell>
          <cell r="C2827">
            <v>916</v>
          </cell>
          <cell r="D2827">
            <v>339</v>
          </cell>
          <cell r="E2827">
            <v>364</v>
          </cell>
          <cell r="F2827">
            <v>68</v>
          </cell>
        </row>
        <row r="2828">
          <cell r="A2828">
            <v>12617019</v>
          </cell>
          <cell r="C2828">
            <v>506</v>
          </cell>
          <cell r="D2828">
            <v>178</v>
          </cell>
          <cell r="E2828">
            <v>215</v>
          </cell>
          <cell r="F2828">
            <v>39</v>
          </cell>
        </row>
        <row r="2829">
          <cell r="A2829">
            <v>12617021</v>
          </cell>
          <cell r="C2829">
            <v>228</v>
          </cell>
          <cell r="D2829">
            <v>95</v>
          </cell>
          <cell r="E2829">
            <v>127</v>
          </cell>
          <cell r="F2829">
            <v>9</v>
          </cell>
        </row>
        <row r="2830">
          <cell r="A2830">
            <v>12613038</v>
          </cell>
          <cell r="C2830">
            <v>316</v>
          </cell>
          <cell r="D2830">
            <v>155</v>
          </cell>
          <cell r="E2830">
            <v>214</v>
          </cell>
          <cell r="F2830">
            <v>8</v>
          </cell>
        </row>
        <row r="2831">
          <cell r="A2831">
            <v>12613901</v>
          </cell>
          <cell r="C2831">
            <v>442</v>
          </cell>
          <cell r="D2831">
            <v>183</v>
          </cell>
          <cell r="E2831">
            <v>187</v>
          </cell>
          <cell r="F2831">
            <v>53</v>
          </cell>
        </row>
        <row r="2832">
          <cell r="A2832">
            <v>12618008</v>
          </cell>
          <cell r="C2832">
            <v>1070</v>
          </cell>
          <cell r="D2832">
            <v>417</v>
          </cell>
          <cell r="E2832">
            <v>438</v>
          </cell>
          <cell r="F2832">
            <v>88</v>
          </cell>
        </row>
        <row r="2833">
          <cell r="A2833">
            <v>12618552</v>
          </cell>
          <cell r="C2833">
            <v>3707</v>
          </cell>
          <cell r="D2833">
            <v>1695</v>
          </cell>
          <cell r="E2833">
            <v>1852</v>
          </cell>
          <cell r="F2833">
            <v>278</v>
          </cell>
        </row>
        <row r="2834">
          <cell r="A2834">
            <v>12619030</v>
          </cell>
          <cell r="C2834">
            <v>1091</v>
          </cell>
          <cell r="D2834">
            <v>379</v>
          </cell>
          <cell r="E2834">
            <v>464</v>
          </cell>
          <cell r="F2834">
            <v>54</v>
          </cell>
        </row>
        <row r="2835">
          <cell r="A2835">
            <v>12619031</v>
          </cell>
          <cell r="C2835">
            <v>77</v>
          </cell>
          <cell r="D2835">
            <v>0</v>
          </cell>
          <cell r="E2835">
            <v>0</v>
          </cell>
          <cell r="F2835">
            <v>0</v>
          </cell>
        </row>
        <row r="2836">
          <cell r="A2836">
            <v>12619059</v>
          </cell>
          <cell r="C2836">
            <v>847</v>
          </cell>
          <cell r="D2836">
            <v>347</v>
          </cell>
          <cell r="E2836">
            <v>322</v>
          </cell>
          <cell r="F2836">
            <v>119</v>
          </cell>
        </row>
        <row r="2837">
          <cell r="A2837">
            <v>12615003</v>
          </cell>
          <cell r="C2837">
            <v>410</v>
          </cell>
          <cell r="D2837">
            <v>227</v>
          </cell>
          <cell r="E2837">
            <v>287</v>
          </cell>
          <cell r="F2837">
            <v>23</v>
          </cell>
        </row>
        <row r="2838">
          <cell r="A2838">
            <v>12615005</v>
          </cell>
          <cell r="C2838">
            <v>269</v>
          </cell>
          <cell r="D2838">
            <v>111</v>
          </cell>
          <cell r="E2838">
            <v>141</v>
          </cell>
          <cell r="F2838">
            <v>19</v>
          </cell>
        </row>
        <row r="2839">
          <cell r="A2839">
            <v>12615008</v>
          </cell>
          <cell r="C2839">
            <v>377</v>
          </cell>
          <cell r="D2839">
            <v>122</v>
          </cell>
          <cell r="E2839">
            <v>165</v>
          </cell>
          <cell r="F2839">
            <v>21</v>
          </cell>
        </row>
        <row r="2840">
          <cell r="A2840">
            <v>12618057</v>
          </cell>
          <cell r="C2840">
            <v>570</v>
          </cell>
          <cell r="D2840">
            <v>132</v>
          </cell>
          <cell r="E2840">
            <v>184</v>
          </cell>
          <cell r="F2840">
            <v>32</v>
          </cell>
        </row>
        <row r="2841">
          <cell r="A2841">
            <v>12618100</v>
          </cell>
          <cell r="C2841">
            <v>470</v>
          </cell>
          <cell r="D2841">
            <v>184</v>
          </cell>
          <cell r="E2841">
            <v>188</v>
          </cell>
          <cell r="F2841">
            <v>28</v>
          </cell>
        </row>
        <row r="2842">
          <cell r="A2842">
            <v>12618177</v>
          </cell>
          <cell r="C2842">
            <v>537</v>
          </cell>
          <cell r="D2842">
            <v>237</v>
          </cell>
          <cell r="E2842">
            <v>271</v>
          </cell>
          <cell r="F2842">
            <v>27</v>
          </cell>
        </row>
        <row r="2843">
          <cell r="A2843">
            <v>12622102</v>
          </cell>
          <cell r="C2843">
            <v>538</v>
          </cell>
          <cell r="D2843">
            <v>186</v>
          </cell>
          <cell r="E2843">
            <v>254</v>
          </cell>
          <cell r="F2843">
            <v>20</v>
          </cell>
        </row>
        <row r="2844">
          <cell r="A2844">
            <v>12623060</v>
          </cell>
          <cell r="C2844">
            <v>783</v>
          </cell>
          <cell r="D2844">
            <v>309</v>
          </cell>
          <cell r="E2844">
            <v>309</v>
          </cell>
          <cell r="F2844">
            <v>58</v>
          </cell>
        </row>
        <row r="2845">
          <cell r="A2845">
            <v>12623089</v>
          </cell>
          <cell r="C2845">
            <v>508</v>
          </cell>
          <cell r="D2845">
            <v>237</v>
          </cell>
          <cell r="E2845">
            <v>216</v>
          </cell>
          <cell r="F2845">
            <v>26</v>
          </cell>
        </row>
        <row r="2846">
          <cell r="A2846">
            <v>12623094</v>
          </cell>
          <cell r="C2846">
            <v>1508</v>
          </cell>
          <cell r="D2846">
            <v>651</v>
          </cell>
          <cell r="E2846">
            <v>579</v>
          </cell>
          <cell r="F2846">
            <v>73</v>
          </cell>
        </row>
        <row r="2847">
          <cell r="A2847">
            <v>12601264</v>
          </cell>
          <cell r="C2847">
            <v>444</v>
          </cell>
          <cell r="D2847">
            <v>172</v>
          </cell>
          <cell r="E2847">
            <v>217</v>
          </cell>
          <cell r="F2847">
            <v>29</v>
          </cell>
        </row>
        <row r="2848">
          <cell r="A2848">
            <v>12604022</v>
          </cell>
          <cell r="C2848">
            <v>280</v>
          </cell>
          <cell r="D2848">
            <v>114</v>
          </cell>
          <cell r="E2848">
            <v>157</v>
          </cell>
          <cell r="F2848">
            <v>13</v>
          </cell>
        </row>
        <row r="2849">
          <cell r="A2849">
            <v>12605004</v>
          </cell>
          <cell r="C2849">
            <v>1265</v>
          </cell>
          <cell r="D2849">
            <v>617</v>
          </cell>
          <cell r="E2849">
            <v>721</v>
          </cell>
          <cell r="F2849">
            <v>49</v>
          </cell>
        </row>
        <row r="2850">
          <cell r="A2850">
            <v>12605014</v>
          </cell>
          <cell r="C2850">
            <v>270</v>
          </cell>
          <cell r="D2850">
            <v>60</v>
          </cell>
          <cell r="E2850">
            <v>50</v>
          </cell>
          <cell r="F2850">
            <v>0</v>
          </cell>
        </row>
        <row r="2851">
          <cell r="A2851">
            <v>12605017</v>
          </cell>
          <cell r="C2851">
            <v>422</v>
          </cell>
          <cell r="D2851">
            <v>114</v>
          </cell>
          <cell r="E2851">
            <v>0</v>
          </cell>
          <cell r="F2851">
            <v>0</v>
          </cell>
        </row>
        <row r="2852">
          <cell r="A2852">
            <v>12605027</v>
          </cell>
          <cell r="C2852">
            <v>370</v>
          </cell>
          <cell r="D2852">
            <v>151</v>
          </cell>
          <cell r="E2852">
            <v>164</v>
          </cell>
          <cell r="F2852">
            <v>30</v>
          </cell>
        </row>
        <row r="2853">
          <cell r="A2853">
            <v>12606021</v>
          </cell>
          <cell r="C2853">
            <v>685</v>
          </cell>
          <cell r="D2853">
            <v>265</v>
          </cell>
          <cell r="E2853">
            <v>328</v>
          </cell>
          <cell r="F2853">
            <v>31</v>
          </cell>
        </row>
        <row r="2854">
          <cell r="A2854">
            <v>12617082</v>
          </cell>
          <cell r="C2854">
            <v>1637</v>
          </cell>
          <cell r="D2854">
            <v>707</v>
          </cell>
          <cell r="E2854">
            <v>502</v>
          </cell>
          <cell r="F2854">
            <v>237</v>
          </cell>
        </row>
        <row r="2855">
          <cell r="A2855">
            <v>12617105</v>
          </cell>
          <cell r="C2855">
            <v>168</v>
          </cell>
          <cell r="D2855">
            <v>42</v>
          </cell>
          <cell r="E2855">
            <v>120</v>
          </cell>
          <cell r="F2855">
            <v>2</v>
          </cell>
        </row>
        <row r="2856">
          <cell r="A2856">
            <v>12625404</v>
          </cell>
          <cell r="C2856">
            <v>872</v>
          </cell>
          <cell r="D2856">
            <v>316</v>
          </cell>
          <cell r="E2856">
            <v>311</v>
          </cell>
          <cell r="F2856">
            <v>91</v>
          </cell>
        </row>
        <row r="2857">
          <cell r="A2857">
            <v>12628038</v>
          </cell>
          <cell r="C2857">
            <v>950</v>
          </cell>
          <cell r="D2857">
            <v>453</v>
          </cell>
          <cell r="E2857">
            <v>456</v>
          </cell>
          <cell r="F2857">
            <v>93</v>
          </cell>
        </row>
        <row r="2858">
          <cell r="A2858">
            <v>12628049</v>
          </cell>
          <cell r="C2858">
            <v>397</v>
          </cell>
          <cell r="D2858">
            <v>152</v>
          </cell>
          <cell r="E2858">
            <v>189</v>
          </cell>
          <cell r="F2858">
            <v>16</v>
          </cell>
        </row>
        <row r="2859">
          <cell r="A2859">
            <v>12629014</v>
          </cell>
          <cell r="C2859">
            <v>435</v>
          </cell>
          <cell r="D2859">
            <v>189</v>
          </cell>
          <cell r="E2859">
            <v>292</v>
          </cell>
          <cell r="F2859">
            <v>14</v>
          </cell>
        </row>
        <row r="2860">
          <cell r="A2860">
            <v>12629069</v>
          </cell>
          <cell r="C2860">
            <v>692</v>
          </cell>
          <cell r="D2860">
            <v>359</v>
          </cell>
          <cell r="E2860">
            <v>411</v>
          </cell>
          <cell r="F2860">
            <v>54</v>
          </cell>
        </row>
        <row r="2861">
          <cell r="A2861">
            <v>12629309</v>
          </cell>
          <cell r="C2861">
            <v>623</v>
          </cell>
          <cell r="D2861">
            <v>309</v>
          </cell>
          <cell r="E2861">
            <v>374</v>
          </cell>
          <cell r="F2861">
            <v>30</v>
          </cell>
        </row>
        <row r="2862">
          <cell r="A2862">
            <v>12629364</v>
          </cell>
          <cell r="C2862">
            <v>374</v>
          </cell>
          <cell r="D2862">
            <v>197</v>
          </cell>
          <cell r="E2862">
            <v>277</v>
          </cell>
          <cell r="F2862">
            <v>12</v>
          </cell>
        </row>
        <row r="2863">
          <cell r="A2863">
            <v>12630030</v>
          </cell>
          <cell r="C2863">
            <v>251</v>
          </cell>
          <cell r="D2863">
            <v>106</v>
          </cell>
          <cell r="E2863">
            <v>140</v>
          </cell>
          <cell r="F2863">
            <v>13</v>
          </cell>
        </row>
        <row r="2864">
          <cell r="A2864">
            <v>12630040</v>
          </cell>
          <cell r="C2864">
            <v>1639</v>
          </cell>
          <cell r="D2864">
            <v>670</v>
          </cell>
          <cell r="E2864">
            <v>826</v>
          </cell>
          <cell r="F2864">
            <v>85</v>
          </cell>
        </row>
        <row r="2865">
          <cell r="A2865">
            <v>12633041</v>
          </cell>
          <cell r="C2865">
            <v>740</v>
          </cell>
          <cell r="D2865">
            <v>240</v>
          </cell>
          <cell r="E2865">
            <v>276</v>
          </cell>
          <cell r="F2865">
            <v>47</v>
          </cell>
        </row>
        <row r="2866">
          <cell r="A2866">
            <v>12634078</v>
          </cell>
          <cell r="C2866">
            <v>534</v>
          </cell>
          <cell r="D2866">
            <v>217</v>
          </cell>
          <cell r="E2866">
            <v>309</v>
          </cell>
          <cell r="F2866">
            <v>7</v>
          </cell>
        </row>
        <row r="2867">
          <cell r="A2867">
            <v>12634092</v>
          </cell>
          <cell r="C2867">
            <v>859</v>
          </cell>
          <cell r="D2867">
            <v>469</v>
          </cell>
          <cell r="E2867">
            <v>459</v>
          </cell>
          <cell r="F2867">
            <v>77</v>
          </cell>
        </row>
        <row r="2868">
          <cell r="A2868">
            <v>12635041</v>
          </cell>
          <cell r="C2868">
            <v>649</v>
          </cell>
          <cell r="D2868">
            <v>366</v>
          </cell>
          <cell r="E2868">
            <v>437</v>
          </cell>
          <cell r="F2868">
            <v>40</v>
          </cell>
        </row>
        <row r="2869">
          <cell r="A2869">
            <v>12636010</v>
          </cell>
          <cell r="C2869">
            <v>585</v>
          </cell>
          <cell r="D2869">
            <v>278</v>
          </cell>
          <cell r="E2869">
            <v>369</v>
          </cell>
          <cell r="F2869">
            <v>21</v>
          </cell>
        </row>
        <row r="2870">
          <cell r="A2870">
            <v>12636020</v>
          </cell>
          <cell r="C2870">
            <v>1100</v>
          </cell>
          <cell r="D2870">
            <v>587</v>
          </cell>
          <cell r="E2870">
            <v>650</v>
          </cell>
          <cell r="F2870">
            <v>56</v>
          </cell>
        </row>
        <row r="2871">
          <cell r="A2871">
            <v>12637024</v>
          </cell>
          <cell r="C2871">
            <v>708</v>
          </cell>
          <cell r="D2871">
            <v>341</v>
          </cell>
          <cell r="E2871">
            <v>346</v>
          </cell>
          <cell r="F2871">
            <v>39</v>
          </cell>
        </row>
        <row r="2872">
          <cell r="A2872">
            <v>12613067</v>
          </cell>
          <cell r="C2872">
            <v>209</v>
          </cell>
          <cell r="D2872">
            <v>77</v>
          </cell>
          <cell r="E2872">
            <v>111</v>
          </cell>
          <cell r="F2872">
            <v>9</v>
          </cell>
        </row>
        <row r="2873">
          <cell r="A2873">
            <v>12617076</v>
          </cell>
          <cell r="C2873">
            <v>350</v>
          </cell>
          <cell r="D2873">
            <v>184</v>
          </cell>
          <cell r="E2873">
            <v>62</v>
          </cell>
          <cell r="F2873">
            <v>80</v>
          </cell>
        </row>
        <row r="2874">
          <cell r="A2874">
            <v>12617760</v>
          </cell>
          <cell r="C2874">
            <v>447</v>
          </cell>
          <cell r="D2874">
            <v>218</v>
          </cell>
          <cell r="E2874">
            <v>248</v>
          </cell>
          <cell r="F2874">
            <v>36</v>
          </cell>
        </row>
        <row r="2875">
          <cell r="A2875">
            <v>12618053</v>
          </cell>
          <cell r="C2875">
            <v>267</v>
          </cell>
          <cell r="D2875">
            <v>106</v>
          </cell>
          <cell r="E2875">
            <v>131</v>
          </cell>
          <cell r="F2875">
            <v>16</v>
          </cell>
        </row>
        <row r="2876">
          <cell r="A2876">
            <v>12619022</v>
          </cell>
          <cell r="C2876">
            <v>85</v>
          </cell>
          <cell r="D2876">
            <v>24</v>
          </cell>
          <cell r="E2876">
            <v>53</v>
          </cell>
          <cell r="F2876">
            <v>3</v>
          </cell>
        </row>
        <row r="2877">
          <cell r="A2877">
            <v>12623087</v>
          </cell>
          <cell r="C2877">
            <v>184</v>
          </cell>
          <cell r="D2877">
            <v>70</v>
          </cell>
          <cell r="E2877">
            <v>81</v>
          </cell>
          <cell r="F2877">
            <v>6</v>
          </cell>
        </row>
        <row r="2878">
          <cell r="A2878">
            <v>12608051</v>
          </cell>
          <cell r="C2878">
            <v>357</v>
          </cell>
          <cell r="D2878">
            <v>141</v>
          </cell>
          <cell r="E2878">
            <v>132</v>
          </cell>
          <cell r="F2878">
            <v>45</v>
          </cell>
        </row>
        <row r="2879">
          <cell r="A2879">
            <v>12610003</v>
          </cell>
          <cell r="C2879">
            <v>304</v>
          </cell>
          <cell r="D2879">
            <v>131</v>
          </cell>
          <cell r="E2879">
            <v>167</v>
          </cell>
          <cell r="F2879">
            <v>18</v>
          </cell>
        </row>
        <row r="2880">
          <cell r="A2880">
            <v>12611068</v>
          </cell>
          <cell r="C2880">
            <v>249</v>
          </cell>
          <cell r="D2880">
            <v>109</v>
          </cell>
          <cell r="E2880">
            <v>127</v>
          </cell>
          <cell r="F2880">
            <v>18</v>
          </cell>
        </row>
        <row r="2881">
          <cell r="A2881">
            <v>12629047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</row>
        <row r="2882">
          <cell r="A2882">
            <v>12630244</v>
          </cell>
          <cell r="C2882">
            <v>198</v>
          </cell>
          <cell r="D2882">
            <v>59</v>
          </cell>
          <cell r="E2882">
            <v>119</v>
          </cell>
          <cell r="F2882">
            <v>3</v>
          </cell>
        </row>
        <row r="2883">
          <cell r="A2883">
            <v>12631044</v>
          </cell>
          <cell r="C2883">
            <v>807</v>
          </cell>
          <cell r="D2883">
            <v>358</v>
          </cell>
          <cell r="E2883">
            <v>409</v>
          </cell>
          <cell r="F2883">
            <v>55</v>
          </cell>
        </row>
        <row r="2884">
          <cell r="A2884">
            <v>12971003</v>
          </cell>
          <cell r="C2884">
            <v>2406</v>
          </cell>
          <cell r="D2884">
            <v>1099</v>
          </cell>
          <cell r="E2884">
            <v>1048</v>
          </cell>
          <cell r="F2884">
            <v>217</v>
          </cell>
        </row>
        <row r="2885">
          <cell r="A2885">
            <v>12971211</v>
          </cell>
          <cell r="C2885">
            <v>2445</v>
          </cell>
          <cell r="D2885">
            <v>716</v>
          </cell>
          <cell r="E2885">
            <v>779</v>
          </cell>
          <cell r="F2885">
            <v>191</v>
          </cell>
        </row>
        <row r="2886">
          <cell r="A2886">
            <v>12972005</v>
          </cell>
          <cell r="C2886">
            <v>714</v>
          </cell>
          <cell r="D2886">
            <v>350</v>
          </cell>
          <cell r="E2886">
            <v>338</v>
          </cell>
          <cell r="F2886">
            <v>72</v>
          </cell>
        </row>
        <row r="2887">
          <cell r="A2887">
            <v>12974061</v>
          </cell>
          <cell r="C2887">
            <v>888</v>
          </cell>
          <cell r="D2887">
            <v>370</v>
          </cell>
          <cell r="E2887">
            <v>396</v>
          </cell>
          <cell r="F2887">
            <v>71</v>
          </cell>
        </row>
        <row r="2888">
          <cell r="A2888">
            <v>12981060</v>
          </cell>
          <cell r="C2888">
            <v>578</v>
          </cell>
          <cell r="D2888">
            <v>291</v>
          </cell>
          <cell r="E2888">
            <v>322</v>
          </cell>
          <cell r="F2888">
            <v>27</v>
          </cell>
        </row>
        <row r="2889">
          <cell r="A2889">
            <v>12981089</v>
          </cell>
          <cell r="C2889">
            <v>1097</v>
          </cell>
          <cell r="D2889">
            <v>590</v>
          </cell>
          <cell r="E2889">
            <v>602</v>
          </cell>
          <cell r="F2889">
            <v>105</v>
          </cell>
        </row>
        <row r="2890">
          <cell r="A2890">
            <v>12982004</v>
          </cell>
          <cell r="C2890">
            <v>862</v>
          </cell>
          <cell r="D2890">
            <v>453</v>
          </cell>
          <cell r="E2890">
            <v>495</v>
          </cell>
          <cell r="F2890">
            <v>57</v>
          </cell>
        </row>
        <row r="2891">
          <cell r="A2891">
            <v>12994024</v>
          </cell>
          <cell r="C2891">
            <v>827</v>
          </cell>
          <cell r="D2891">
            <v>366</v>
          </cell>
          <cell r="E2891">
            <v>425</v>
          </cell>
          <cell r="F2891">
            <v>65</v>
          </cell>
        </row>
        <row r="2892">
          <cell r="A2892">
            <v>12971237</v>
          </cell>
          <cell r="C2892">
            <v>556</v>
          </cell>
          <cell r="D2892">
            <v>257</v>
          </cell>
          <cell r="E2892">
            <v>338</v>
          </cell>
          <cell r="F2892">
            <v>16</v>
          </cell>
        </row>
        <row r="2893">
          <cell r="A2893">
            <v>12974002</v>
          </cell>
          <cell r="C2893">
            <v>2262</v>
          </cell>
          <cell r="D2893">
            <v>1136</v>
          </cell>
          <cell r="E2893">
            <v>1290</v>
          </cell>
          <cell r="F2893">
            <v>122</v>
          </cell>
        </row>
        <row r="2894">
          <cell r="A2894">
            <v>12974009</v>
          </cell>
          <cell r="C2894">
            <v>239</v>
          </cell>
          <cell r="D2894">
            <v>73</v>
          </cell>
          <cell r="E2894">
            <v>20</v>
          </cell>
          <cell r="F2894">
            <v>0</v>
          </cell>
        </row>
        <row r="2895">
          <cell r="A2895">
            <v>12974030</v>
          </cell>
          <cell r="C2895">
            <v>695</v>
          </cell>
          <cell r="D2895">
            <v>361</v>
          </cell>
          <cell r="E2895">
            <v>383</v>
          </cell>
          <cell r="F2895">
            <v>40</v>
          </cell>
        </row>
        <row r="2896">
          <cell r="A2896">
            <v>12974039</v>
          </cell>
          <cell r="C2896">
            <v>364</v>
          </cell>
          <cell r="D2896">
            <v>192</v>
          </cell>
          <cell r="E2896">
            <v>265</v>
          </cell>
          <cell r="F2896">
            <v>10</v>
          </cell>
        </row>
        <row r="2897">
          <cell r="A2897">
            <v>12999001</v>
          </cell>
          <cell r="C2897">
            <v>535</v>
          </cell>
          <cell r="D2897">
            <v>288</v>
          </cell>
          <cell r="E2897">
            <v>327</v>
          </cell>
          <cell r="F2897">
            <v>40</v>
          </cell>
        </row>
        <row r="2898">
          <cell r="A2898">
            <v>12971007</v>
          </cell>
          <cell r="C2898">
            <v>425</v>
          </cell>
          <cell r="D2898">
            <v>192</v>
          </cell>
          <cell r="E2898">
            <v>213</v>
          </cell>
          <cell r="F2898">
            <v>32</v>
          </cell>
        </row>
        <row r="2899">
          <cell r="A2899">
            <v>12971011</v>
          </cell>
          <cell r="C2899">
            <v>372</v>
          </cell>
          <cell r="D2899">
            <v>148</v>
          </cell>
          <cell r="E2899">
            <v>164</v>
          </cell>
          <cell r="F2899">
            <v>38</v>
          </cell>
        </row>
        <row r="2900">
          <cell r="A2900">
            <v>12971110</v>
          </cell>
          <cell r="C2900">
            <v>903</v>
          </cell>
          <cell r="D2900">
            <v>399</v>
          </cell>
          <cell r="E2900">
            <v>493</v>
          </cell>
          <cell r="F2900">
            <v>73</v>
          </cell>
        </row>
        <row r="2901">
          <cell r="A2901">
            <v>12971232</v>
          </cell>
          <cell r="C2901">
            <v>289</v>
          </cell>
          <cell r="D2901">
            <v>70</v>
          </cell>
          <cell r="E2901">
            <v>142</v>
          </cell>
          <cell r="F2901">
            <v>8</v>
          </cell>
        </row>
        <row r="2902">
          <cell r="A2902">
            <v>12971324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</row>
        <row r="2903">
          <cell r="A2903">
            <v>12971372</v>
          </cell>
          <cell r="C2903">
            <v>540</v>
          </cell>
          <cell r="D2903">
            <v>261</v>
          </cell>
          <cell r="E2903">
            <v>244</v>
          </cell>
          <cell r="F2903">
            <v>62</v>
          </cell>
        </row>
        <row r="2904">
          <cell r="A2904">
            <v>12972025</v>
          </cell>
          <cell r="C2904">
            <v>546</v>
          </cell>
          <cell r="D2904">
            <v>10</v>
          </cell>
          <cell r="E2904">
            <v>205</v>
          </cell>
          <cell r="F2904">
            <v>4</v>
          </cell>
        </row>
        <row r="2905">
          <cell r="A2905">
            <v>12972030</v>
          </cell>
          <cell r="C2905">
            <v>207</v>
          </cell>
          <cell r="D2905">
            <v>111</v>
          </cell>
          <cell r="E2905">
            <v>146</v>
          </cell>
          <cell r="F2905">
            <v>10</v>
          </cell>
        </row>
        <row r="2906">
          <cell r="A2906">
            <v>12972042</v>
          </cell>
          <cell r="C2906">
            <v>439</v>
          </cell>
          <cell r="D2906">
            <v>166</v>
          </cell>
          <cell r="E2906">
            <v>191</v>
          </cell>
          <cell r="F2906">
            <v>33</v>
          </cell>
        </row>
        <row r="2907">
          <cell r="A2907">
            <v>12975001</v>
          </cell>
          <cell r="C2907">
            <v>373</v>
          </cell>
          <cell r="D2907">
            <v>158</v>
          </cell>
          <cell r="E2907">
            <v>193</v>
          </cell>
          <cell r="F2907">
            <v>25</v>
          </cell>
        </row>
        <row r="2908">
          <cell r="A2908">
            <v>12974070</v>
          </cell>
          <cell r="C2908">
            <v>146</v>
          </cell>
          <cell r="D2908">
            <v>0</v>
          </cell>
          <cell r="E2908">
            <v>24</v>
          </cell>
          <cell r="F2908">
            <v>0</v>
          </cell>
        </row>
        <row r="2909">
          <cell r="A2909">
            <v>12976005</v>
          </cell>
          <cell r="C2909">
            <v>646</v>
          </cell>
          <cell r="D2909">
            <v>233</v>
          </cell>
          <cell r="E2909">
            <v>321</v>
          </cell>
          <cell r="F2909">
            <v>18</v>
          </cell>
        </row>
        <row r="2910">
          <cell r="A2910">
            <v>12976012</v>
          </cell>
          <cell r="C2910">
            <v>1215</v>
          </cell>
          <cell r="D2910">
            <v>430</v>
          </cell>
          <cell r="E2910">
            <v>499</v>
          </cell>
          <cell r="F2910">
            <v>82</v>
          </cell>
        </row>
        <row r="2911">
          <cell r="A2911">
            <v>12977001</v>
          </cell>
          <cell r="C2911">
            <v>6</v>
          </cell>
          <cell r="D2911">
            <v>3</v>
          </cell>
          <cell r="E2911">
            <v>4</v>
          </cell>
          <cell r="F2911">
            <v>0</v>
          </cell>
        </row>
        <row r="2912">
          <cell r="A2912">
            <v>12977004</v>
          </cell>
          <cell r="C2912">
            <v>258</v>
          </cell>
          <cell r="D2912">
            <v>116</v>
          </cell>
          <cell r="E2912">
            <v>143</v>
          </cell>
          <cell r="F2912">
            <v>15</v>
          </cell>
        </row>
        <row r="2913">
          <cell r="A2913">
            <v>12977008</v>
          </cell>
          <cell r="C2913">
            <v>40</v>
          </cell>
          <cell r="D2913">
            <v>0</v>
          </cell>
          <cell r="E2913">
            <v>8</v>
          </cell>
          <cell r="F2913">
            <v>0</v>
          </cell>
        </row>
        <row r="2914">
          <cell r="A2914">
            <v>12977010</v>
          </cell>
          <cell r="C2914">
            <v>2191</v>
          </cell>
          <cell r="D2914">
            <v>768</v>
          </cell>
          <cell r="E2914">
            <v>856</v>
          </cell>
          <cell r="F2914">
            <v>181</v>
          </cell>
        </row>
        <row r="2915">
          <cell r="A2915">
            <v>12977014</v>
          </cell>
          <cell r="C2915">
            <v>120</v>
          </cell>
          <cell r="D2915">
            <v>47</v>
          </cell>
          <cell r="E2915">
            <v>42</v>
          </cell>
          <cell r="F2915">
            <v>11</v>
          </cell>
        </row>
        <row r="2916">
          <cell r="A2916">
            <v>12991022</v>
          </cell>
          <cell r="C2916">
            <v>160</v>
          </cell>
          <cell r="D2916">
            <v>76</v>
          </cell>
          <cell r="E2916">
            <v>100</v>
          </cell>
          <cell r="F2916">
            <v>12</v>
          </cell>
        </row>
        <row r="2917">
          <cell r="A2917">
            <v>12991030</v>
          </cell>
          <cell r="C2917">
            <v>544</v>
          </cell>
          <cell r="D2917">
            <v>246</v>
          </cell>
          <cell r="E2917">
            <v>287</v>
          </cell>
          <cell r="F2917">
            <v>18</v>
          </cell>
        </row>
        <row r="2918">
          <cell r="A2918">
            <v>12991059</v>
          </cell>
          <cell r="C2918">
            <v>323</v>
          </cell>
          <cell r="D2918">
            <v>146</v>
          </cell>
          <cell r="E2918">
            <v>161</v>
          </cell>
          <cell r="F2918">
            <v>21</v>
          </cell>
        </row>
        <row r="2919">
          <cell r="A2919">
            <v>12982002</v>
          </cell>
          <cell r="C2919">
            <v>760</v>
          </cell>
          <cell r="D2919">
            <v>419</v>
          </cell>
          <cell r="E2919">
            <v>509</v>
          </cell>
          <cell r="F2919">
            <v>34</v>
          </cell>
        </row>
        <row r="2920">
          <cell r="A2920">
            <v>12983001</v>
          </cell>
          <cell r="C2920">
            <v>1800</v>
          </cell>
          <cell r="D2920">
            <v>701</v>
          </cell>
          <cell r="E2920">
            <v>613</v>
          </cell>
          <cell r="F2920">
            <v>158</v>
          </cell>
        </row>
        <row r="2921">
          <cell r="A2921">
            <v>12983014</v>
          </cell>
          <cell r="C2921">
            <v>480</v>
          </cell>
          <cell r="D2921">
            <v>217</v>
          </cell>
          <cell r="E2921">
            <v>272</v>
          </cell>
          <cell r="F2921">
            <v>21</v>
          </cell>
        </row>
        <row r="2922">
          <cell r="A2922">
            <v>12983015</v>
          </cell>
          <cell r="C2922">
            <v>810</v>
          </cell>
          <cell r="D2922">
            <v>372</v>
          </cell>
          <cell r="E2922">
            <v>445</v>
          </cell>
          <cell r="F2922">
            <v>48</v>
          </cell>
        </row>
        <row r="2923">
          <cell r="A2923">
            <v>12984012</v>
          </cell>
          <cell r="C2923">
            <v>1135</v>
          </cell>
          <cell r="D2923">
            <v>480</v>
          </cell>
          <cell r="E2923">
            <v>466</v>
          </cell>
          <cell r="F2923">
            <v>129</v>
          </cell>
        </row>
        <row r="2924">
          <cell r="A2924">
            <v>12986008</v>
          </cell>
          <cell r="C2924">
            <v>865</v>
          </cell>
          <cell r="D2924">
            <v>404</v>
          </cell>
          <cell r="E2924">
            <v>417</v>
          </cell>
          <cell r="F2924">
            <v>77</v>
          </cell>
        </row>
        <row r="2925">
          <cell r="A2925">
            <v>12986051</v>
          </cell>
          <cell r="C2925">
            <v>570</v>
          </cell>
          <cell r="D2925">
            <v>219</v>
          </cell>
          <cell r="E2925">
            <v>261</v>
          </cell>
          <cell r="F2925">
            <v>38</v>
          </cell>
        </row>
        <row r="2926">
          <cell r="A2926">
            <v>12971076</v>
          </cell>
          <cell r="C2926">
            <v>266</v>
          </cell>
          <cell r="D2926">
            <v>90</v>
          </cell>
          <cell r="E2926">
            <v>74</v>
          </cell>
          <cell r="F2926">
            <v>62</v>
          </cell>
        </row>
        <row r="2927">
          <cell r="A2927">
            <v>12971178</v>
          </cell>
          <cell r="C2927">
            <v>272</v>
          </cell>
          <cell r="D2927">
            <v>134</v>
          </cell>
          <cell r="E2927">
            <v>180</v>
          </cell>
          <cell r="F2927">
            <v>11</v>
          </cell>
        </row>
        <row r="2928">
          <cell r="A2928">
            <v>12971196</v>
          </cell>
          <cell r="C2928">
            <v>215</v>
          </cell>
          <cell r="D2928">
            <v>61</v>
          </cell>
          <cell r="E2928">
            <v>83</v>
          </cell>
          <cell r="F2928">
            <v>14</v>
          </cell>
        </row>
        <row r="2929">
          <cell r="A2929">
            <v>12973027</v>
          </cell>
          <cell r="C2929">
            <v>320</v>
          </cell>
          <cell r="D2929">
            <v>169</v>
          </cell>
          <cell r="E2929">
            <v>103</v>
          </cell>
          <cell r="F2929">
            <v>56</v>
          </cell>
        </row>
        <row r="2930">
          <cell r="A2930">
            <v>12981035</v>
          </cell>
          <cell r="C2930">
            <v>220</v>
          </cell>
          <cell r="D2930">
            <v>198</v>
          </cell>
          <cell r="E2930">
            <v>25</v>
          </cell>
          <cell r="F2930">
            <v>144</v>
          </cell>
        </row>
        <row r="2931">
          <cell r="A2931">
            <v>12982010</v>
          </cell>
          <cell r="C2931">
            <v>484</v>
          </cell>
          <cell r="D2931">
            <v>212</v>
          </cell>
          <cell r="E2931">
            <v>243</v>
          </cell>
          <cell r="F2931">
            <v>30</v>
          </cell>
        </row>
        <row r="2932">
          <cell r="A2932">
            <v>12983019</v>
          </cell>
          <cell r="C2932">
            <v>100</v>
          </cell>
          <cell r="D2932">
            <v>38</v>
          </cell>
          <cell r="E2932">
            <v>47</v>
          </cell>
          <cell r="F2932">
            <v>8</v>
          </cell>
        </row>
        <row r="2933">
          <cell r="A2933">
            <v>12985001</v>
          </cell>
          <cell r="C2933">
            <v>341</v>
          </cell>
          <cell r="D2933">
            <v>133</v>
          </cell>
          <cell r="E2933">
            <v>188</v>
          </cell>
          <cell r="F2933">
            <v>15</v>
          </cell>
        </row>
        <row r="2934">
          <cell r="A2934">
            <v>12992001</v>
          </cell>
          <cell r="C2934">
            <v>366</v>
          </cell>
          <cell r="D2934">
            <v>145</v>
          </cell>
          <cell r="E2934">
            <v>165</v>
          </cell>
          <cell r="F2934">
            <v>29</v>
          </cell>
        </row>
        <row r="2935">
          <cell r="A2935">
            <v>13400154</v>
          </cell>
          <cell r="C2935">
            <v>428</v>
          </cell>
          <cell r="D2935">
            <v>192</v>
          </cell>
          <cell r="E2935">
            <v>214</v>
          </cell>
          <cell r="F2935">
            <v>30</v>
          </cell>
        </row>
        <row r="2936">
          <cell r="A2936">
            <v>13400363</v>
          </cell>
          <cell r="C2936">
            <v>4</v>
          </cell>
          <cell r="D2936">
            <v>0</v>
          </cell>
          <cell r="E2936">
            <v>0</v>
          </cell>
          <cell r="F2936">
            <v>0</v>
          </cell>
        </row>
        <row r="2937">
          <cell r="A2937">
            <v>13400718</v>
          </cell>
          <cell r="C2937">
            <v>307</v>
          </cell>
          <cell r="D2937">
            <v>150</v>
          </cell>
          <cell r="E2937">
            <v>152</v>
          </cell>
          <cell r="F2937">
            <v>24</v>
          </cell>
        </row>
        <row r="2938">
          <cell r="A2938">
            <v>13400874</v>
          </cell>
          <cell r="C2938">
            <v>568</v>
          </cell>
          <cell r="D2938">
            <v>382</v>
          </cell>
          <cell r="E2938">
            <v>373</v>
          </cell>
          <cell r="F2938">
            <v>54</v>
          </cell>
        </row>
        <row r="2939">
          <cell r="A2939">
            <v>13400998</v>
          </cell>
          <cell r="C2939">
            <v>564</v>
          </cell>
          <cell r="D2939">
            <v>265</v>
          </cell>
          <cell r="E2939">
            <v>310</v>
          </cell>
          <cell r="F2939">
            <v>51</v>
          </cell>
        </row>
        <row r="2940">
          <cell r="A2940">
            <v>13401809</v>
          </cell>
          <cell r="C2940">
            <v>4</v>
          </cell>
          <cell r="D2940">
            <v>0</v>
          </cell>
          <cell r="E2940">
            <v>0</v>
          </cell>
          <cell r="F2940">
            <v>0</v>
          </cell>
        </row>
        <row r="2941">
          <cell r="A2941">
            <v>13402184</v>
          </cell>
          <cell r="C2941">
            <v>25</v>
          </cell>
          <cell r="D2941">
            <v>11</v>
          </cell>
          <cell r="E2941">
            <v>12</v>
          </cell>
          <cell r="F2941">
            <v>1</v>
          </cell>
        </row>
        <row r="2942">
          <cell r="A2942">
            <v>13402451</v>
          </cell>
          <cell r="C2942">
            <v>2156</v>
          </cell>
          <cell r="D2942">
            <v>1009</v>
          </cell>
          <cell r="E2942">
            <v>1312</v>
          </cell>
          <cell r="F2942">
            <v>77</v>
          </cell>
        </row>
        <row r="2943">
          <cell r="A2943">
            <v>13402452</v>
          </cell>
          <cell r="C2943">
            <v>618</v>
          </cell>
          <cell r="D2943">
            <v>312</v>
          </cell>
          <cell r="E2943">
            <v>328</v>
          </cell>
          <cell r="F2943">
            <v>49</v>
          </cell>
        </row>
        <row r="2944">
          <cell r="A2944">
            <v>13402453</v>
          </cell>
          <cell r="C2944">
            <v>46</v>
          </cell>
          <cell r="D2944">
            <v>16</v>
          </cell>
          <cell r="E2944">
            <v>5</v>
          </cell>
          <cell r="F2944">
            <v>12</v>
          </cell>
        </row>
        <row r="2945">
          <cell r="A2945">
            <v>13402854</v>
          </cell>
          <cell r="C2945">
            <v>465</v>
          </cell>
          <cell r="D2945">
            <v>283</v>
          </cell>
          <cell r="E2945">
            <v>329</v>
          </cell>
          <cell r="F2945">
            <v>31</v>
          </cell>
        </row>
        <row r="2946">
          <cell r="A2946">
            <v>13403061</v>
          </cell>
          <cell r="C2946">
            <v>182</v>
          </cell>
          <cell r="D2946">
            <v>88</v>
          </cell>
          <cell r="E2946">
            <v>111</v>
          </cell>
          <cell r="F2946">
            <v>16</v>
          </cell>
        </row>
        <row r="2947">
          <cell r="A2947">
            <v>13403519</v>
          </cell>
          <cell r="C2947">
            <v>514</v>
          </cell>
          <cell r="D2947">
            <v>269</v>
          </cell>
          <cell r="E2947">
            <v>293</v>
          </cell>
          <cell r="F2947">
            <v>65</v>
          </cell>
        </row>
        <row r="2948">
          <cell r="A2948">
            <v>13408005</v>
          </cell>
          <cell r="C2948">
            <v>256</v>
          </cell>
          <cell r="D2948">
            <v>18</v>
          </cell>
          <cell r="E2948">
            <v>94</v>
          </cell>
          <cell r="F2948">
            <v>3</v>
          </cell>
        </row>
        <row r="2949">
          <cell r="A2949">
            <v>13408014</v>
          </cell>
          <cell r="C2949">
            <v>273</v>
          </cell>
          <cell r="D2949">
            <v>103</v>
          </cell>
          <cell r="E2949">
            <v>126</v>
          </cell>
          <cell r="F2949">
            <v>4</v>
          </cell>
        </row>
        <row r="2950">
          <cell r="A2950">
            <v>13400201</v>
          </cell>
          <cell r="C2950">
            <v>1307</v>
          </cell>
          <cell r="D2950">
            <v>643</v>
          </cell>
          <cell r="E2950">
            <v>663</v>
          </cell>
          <cell r="F2950">
            <v>111</v>
          </cell>
        </row>
        <row r="2951">
          <cell r="A2951">
            <v>13400251</v>
          </cell>
          <cell r="C2951">
            <v>399</v>
          </cell>
          <cell r="D2951">
            <v>172</v>
          </cell>
          <cell r="E2951">
            <v>196</v>
          </cell>
          <cell r="F2951">
            <v>34</v>
          </cell>
        </row>
        <row r="2952">
          <cell r="A2952">
            <v>13400258</v>
          </cell>
          <cell r="C2952">
            <v>128</v>
          </cell>
          <cell r="D2952">
            <v>36</v>
          </cell>
          <cell r="E2952">
            <v>60</v>
          </cell>
          <cell r="F2952">
            <v>0</v>
          </cell>
        </row>
        <row r="2953">
          <cell r="A2953">
            <v>13400447</v>
          </cell>
          <cell r="C2953">
            <v>795</v>
          </cell>
          <cell r="D2953">
            <v>323</v>
          </cell>
          <cell r="E2953">
            <v>320</v>
          </cell>
          <cell r="F2953">
            <v>87</v>
          </cell>
        </row>
        <row r="2954">
          <cell r="A2954">
            <v>13400852</v>
          </cell>
          <cell r="C2954">
            <v>438</v>
          </cell>
          <cell r="D2954">
            <v>240</v>
          </cell>
          <cell r="E2954">
            <v>274</v>
          </cell>
          <cell r="F2954">
            <v>33</v>
          </cell>
        </row>
        <row r="2955">
          <cell r="A2955">
            <v>13400903</v>
          </cell>
          <cell r="C2955">
            <v>881</v>
          </cell>
          <cell r="D2955">
            <v>441</v>
          </cell>
          <cell r="E2955">
            <v>441</v>
          </cell>
          <cell r="F2955">
            <v>75</v>
          </cell>
        </row>
        <row r="2956">
          <cell r="A2956">
            <v>13401026</v>
          </cell>
          <cell r="C2956">
            <v>319</v>
          </cell>
          <cell r="D2956">
            <v>126</v>
          </cell>
          <cell r="E2956">
            <v>156</v>
          </cell>
          <cell r="F2956">
            <v>18</v>
          </cell>
        </row>
        <row r="2957">
          <cell r="A2957">
            <v>13401027</v>
          </cell>
          <cell r="C2957">
            <v>955</v>
          </cell>
          <cell r="D2957">
            <v>469</v>
          </cell>
          <cell r="E2957">
            <v>395</v>
          </cell>
          <cell r="F2957">
            <v>83</v>
          </cell>
        </row>
        <row r="2958">
          <cell r="A2958">
            <v>13402183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</row>
        <row r="2959">
          <cell r="A2959">
            <v>13402393</v>
          </cell>
          <cell r="C2959">
            <v>883</v>
          </cell>
          <cell r="D2959">
            <v>390</v>
          </cell>
          <cell r="E2959">
            <v>422</v>
          </cell>
          <cell r="F2959">
            <v>64</v>
          </cell>
        </row>
        <row r="2960">
          <cell r="A2960">
            <v>13403170</v>
          </cell>
          <cell r="C2960">
            <v>249</v>
          </cell>
          <cell r="D2960">
            <v>101</v>
          </cell>
          <cell r="E2960">
            <v>119</v>
          </cell>
          <cell r="F2960">
            <v>26</v>
          </cell>
        </row>
        <row r="2961">
          <cell r="A2961">
            <v>13405405</v>
          </cell>
          <cell r="C2961">
            <v>351</v>
          </cell>
          <cell r="D2961">
            <v>129</v>
          </cell>
          <cell r="E2961">
            <v>154</v>
          </cell>
          <cell r="F2961">
            <v>29</v>
          </cell>
        </row>
        <row r="2962">
          <cell r="A2962">
            <v>13405407</v>
          </cell>
          <cell r="C2962">
            <v>278</v>
          </cell>
          <cell r="D2962">
            <v>128</v>
          </cell>
          <cell r="E2962">
            <v>160</v>
          </cell>
          <cell r="F2962">
            <v>12</v>
          </cell>
        </row>
        <row r="2963">
          <cell r="A2963">
            <v>13405522</v>
          </cell>
          <cell r="C2963">
            <v>1175</v>
          </cell>
          <cell r="D2963">
            <v>528</v>
          </cell>
          <cell r="E2963">
            <v>645</v>
          </cell>
          <cell r="F2963">
            <v>189</v>
          </cell>
        </row>
        <row r="2964">
          <cell r="A2964">
            <v>13405962</v>
          </cell>
          <cell r="C2964">
            <v>349</v>
          </cell>
          <cell r="D2964">
            <v>130</v>
          </cell>
          <cell r="E2964">
            <v>206</v>
          </cell>
          <cell r="F2964">
            <v>35</v>
          </cell>
        </row>
        <row r="2965">
          <cell r="A2965">
            <v>13407161</v>
          </cell>
          <cell r="C2965">
            <v>9</v>
          </cell>
          <cell r="D2965">
            <v>6</v>
          </cell>
          <cell r="E2965">
            <v>6</v>
          </cell>
          <cell r="F2965">
            <v>0</v>
          </cell>
        </row>
        <row r="2966">
          <cell r="A2966">
            <v>13407253</v>
          </cell>
          <cell r="C2966">
            <v>347</v>
          </cell>
          <cell r="D2966">
            <v>144</v>
          </cell>
          <cell r="E2966">
            <v>178</v>
          </cell>
          <cell r="F2966">
            <v>23</v>
          </cell>
        </row>
        <row r="2967">
          <cell r="A2967">
            <v>13407610</v>
          </cell>
          <cell r="C2967">
            <v>54</v>
          </cell>
          <cell r="D2967">
            <v>0</v>
          </cell>
          <cell r="E2967">
            <v>4</v>
          </cell>
          <cell r="F2967">
            <v>0</v>
          </cell>
        </row>
        <row r="2968">
          <cell r="A2968">
            <v>13408012</v>
          </cell>
          <cell r="C2968">
            <v>1881</v>
          </cell>
          <cell r="D2968">
            <v>838</v>
          </cell>
          <cell r="E2968">
            <v>1008</v>
          </cell>
          <cell r="F2968">
            <v>110</v>
          </cell>
        </row>
        <row r="2969">
          <cell r="A2969">
            <v>13408502</v>
          </cell>
          <cell r="C2969">
            <v>363</v>
          </cell>
          <cell r="D2969">
            <v>132</v>
          </cell>
          <cell r="E2969">
            <v>191</v>
          </cell>
          <cell r="F2969">
            <v>25</v>
          </cell>
        </row>
        <row r="2970">
          <cell r="A2970">
            <v>13400104</v>
          </cell>
          <cell r="C2970">
            <v>379</v>
          </cell>
          <cell r="D2970">
            <v>212</v>
          </cell>
          <cell r="E2970">
            <v>221</v>
          </cell>
          <cell r="F2970">
            <v>71</v>
          </cell>
        </row>
        <row r="2971">
          <cell r="A2971">
            <v>13401101</v>
          </cell>
          <cell r="C2971">
            <v>523</v>
          </cell>
          <cell r="D2971">
            <v>302</v>
          </cell>
          <cell r="E2971">
            <v>280</v>
          </cell>
          <cell r="F2971">
            <v>42</v>
          </cell>
        </row>
        <row r="2972">
          <cell r="A2972">
            <v>13401108</v>
          </cell>
          <cell r="C2972">
            <v>523</v>
          </cell>
          <cell r="D2972">
            <v>193</v>
          </cell>
          <cell r="E2972">
            <v>232</v>
          </cell>
          <cell r="F2972">
            <v>33</v>
          </cell>
        </row>
        <row r="2973">
          <cell r="A2973">
            <v>13401386</v>
          </cell>
          <cell r="C2973">
            <v>975</v>
          </cell>
          <cell r="D2973">
            <v>484</v>
          </cell>
          <cell r="E2973">
            <v>458</v>
          </cell>
          <cell r="F2973">
            <v>95</v>
          </cell>
        </row>
        <row r="2974">
          <cell r="A2974">
            <v>13402252</v>
          </cell>
          <cell r="C2974">
            <v>3</v>
          </cell>
          <cell r="D2974">
            <v>0</v>
          </cell>
          <cell r="E2974">
            <v>0</v>
          </cell>
          <cell r="F2974">
            <v>0</v>
          </cell>
        </row>
        <row r="2975">
          <cell r="A2975">
            <v>13402253</v>
          </cell>
          <cell r="C2975">
            <v>196</v>
          </cell>
          <cell r="D2975">
            <v>80</v>
          </cell>
          <cell r="E2975">
            <v>142</v>
          </cell>
          <cell r="F2975">
            <v>2</v>
          </cell>
        </row>
        <row r="2976">
          <cell r="A2976">
            <v>13402265</v>
          </cell>
          <cell r="C2976">
            <v>447</v>
          </cell>
          <cell r="D2976">
            <v>231</v>
          </cell>
          <cell r="E2976">
            <v>264</v>
          </cell>
          <cell r="F2976">
            <v>33</v>
          </cell>
        </row>
        <row r="2977">
          <cell r="A2977">
            <v>13403827</v>
          </cell>
          <cell r="C2977">
            <v>494</v>
          </cell>
          <cell r="D2977">
            <v>214</v>
          </cell>
          <cell r="E2977">
            <v>258</v>
          </cell>
          <cell r="F2977">
            <v>27</v>
          </cell>
        </row>
        <row r="2978">
          <cell r="A2978">
            <v>13405301</v>
          </cell>
          <cell r="C2978">
            <v>1026</v>
          </cell>
          <cell r="D2978">
            <v>616</v>
          </cell>
          <cell r="E2978">
            <v>566</v>
          </cell>
          <cell r="F2978">
            <v>72</v>
          </cell>
        </row>
        <row r="2979">
          <cell r="A2979">
            <v>13405306</v>
          </cell>
          <cell r="C2979">
            <v>245</v>
          </cell>
          <cell r="D2979">
            <v>46</v>
          </cell>
          <cell r="E2979">
            <v>140</v>
          </cell>
          <cell r="F2979">
            <v>3</v>
          </cell>
        </row>
        <row r="2980">
          <cell r="A2980">
            <v>13400237</v>
          </cell>
          <cell r="C2980">
            <v>692</v>
          </cell>
          <cell r="D2980">
            <v>313</v>
          </cell>
          <cell r="E2980">
            <v>336</v>
          </cell>
          <cell r="F2980">
            <v>71</v>
          </cell>
        </row>
        <row r="2981">
          <cell r="A2981">
            <v>13400467</v>
          </cell>
          <cell r="C2981">
            <v>607</v>
          </cell>
          <cell r="D2981">
            <v>308</v>
          </cell>
          <cell r="E2981">
            <v>348</v>
          </cell>
          <cell r="F2981">
            <v>50</v>
          </cell>
        </row>
        <row r="2982">
          <cell r="A2982">
            <v>13400506</v>
          </cell>
          <cell r="C2982">
            <v>63</v>
          </cell>
          <cell r="D2982">
            <v>24</v>
          </cell>
          <cell r="E2982">
            <v>41</v>
          </cell>
          <cell r="F2982">
            <v>1</v>
          </cell>
        </row>
        <row r="2983">
          <cell r="A2983">
            <v>13401383</v>
          </cell>
          <cell r="C2983">
            <v>404</v>
          </cell>
          <cell r="D2983">
            <v>206</v>
          </cell>
          <cell r="E2983">
            <v>234</v>
          </cell>
          <cell r="F2983">
            <v>22</v>
          </cell>
        </row>
        <row r="2984">
          <cell r="A2984">
            <v>13401512</v>
          </cell>
          <cell r="C2984">
            <v>476</v>
          </cell>
          <cell r="D2984">
            <v>173</v>
          </cell>
          <cell r="E2984">
            <v>209</v>
          </cell>
          <cell r="F2984">
            <v>22</v>
          </cell>
        </row>
        <row r="2985">
          <cell r="A2985">
            <v>13402813</v>
          </cell>
          <cell r="C2985">
            <v>268</v>
          </cell>
          <cell r="D2985">
            <v>135</v>
          </cell>
          <cell r="E2985">
            <v>151</v>
          </cell>
          <cell r="F2985">
            <v>19</v>
          </cell>
        </row>
        <row r="2986">
          <cell r="A2986">
            <v>13402857</v>
          </cell>
          <cell r="C2986">
            <v>431</v>
          </cell>
          <cell r="D2986">
            <v>183</v>
          </cell>
          <cell r="E2986">
            <v>232</v>
          </cell>
          <cell r="F2986">
            <v>23</v>
          </cell>
        </row>
        <row r="2987">
          <cell r="A2987">
            <v>13402861</v>
          </cell>
          <cell r="C2987">
            <v>292</v>
          </cell>
          <cell r="D2987">
            <v>100</v>
          </cell>
          <cell r="E2987">
            <v>135</v>
          </cell>
          <cell r="F2987">
            <v>15</v>
          </cell>
        </row>
        <row r="2988">
          <cell r="A2988">
            <v>13405111</v>
          </cell>
          <cell r="C2988">
            <v>548</v>
          </cell>
          <cell r="D2988">
            <v>251</v>
          </cell>
          <cell r="E2988">
            <v>310</v>
          </cell>
          <cell r="F2988">
            <v>28</v>
          </cell>
        </row>
        <row r="2989">
          <cell r="A2989">
            <v>13405961</v>
          </cell>
          <cell r="C2989">
            <v>126</v>
          </cell>
          <cell r="D2989">
            <v>15</v>
          </cell>
          <cell r="E2989">
            <v>43</v>
          </cell>
          <cell r="F2989">
            <v>1</v>
          </cell>
        </row>
        <row r="2990">
          <cell r="A2990">
            <v>13406252</v>
          </cell>
          <cell r="C2990">
            <v>1034</v>
          </cell>
          <cell r="D2990">
            <v>521</v>
          </cell>
          <cell r="E2990">
            <v>505</v>
          </cell>
          <cell r="F2990">
            <v>94</v>
          </cell>
        </row>
        <row r="2991">
          <cell r="A2991">
            <v>13408152</v>
          </cell>
          <cell r="C2991">
            <v>499</v>
          </cell>
          <cell r="D2991">
            <v>239</v>
          </cell>
          <cell r="E2991">
            <v>286</v>
          </cell>
          <cell r="F2991">
            <v>15</v>
          </cell>
        </row>
        <row r="2992">
          <cell r="A2992">
            <v>13405507</v>
          </cell>
          <cell r="C2992">
            <v>10</v>
          </cell>
          <cell r="D2992">
            <v>0</v>
          </cell>
          <cell r="E2992">
            <v>0</v>
          </cell>
          <cell r="F2992">
            <v>0</v>
          </cell>
        </row>
        <row r="2993">
          <cell r="A2993">
            <v>13407256</v>
          </cell>
          <cell r="C2993">
            <v>165</v>
          </cell>
          <cell r="D2993">
            <v>0</v>
          </cell>
          <cell r="E2993">
            <v>43</v>
          </cell>
          <cell r="F2993">
            <v>0</v>
          </cell>
        </row>
        <row r="2994">
          <cell r="A2994">
            <v>13402364</v>
          </cell>
          <cell r="C2994">
            <v>180</v>
          </cell>
          <cell r="D2994">
            <v>90</v>
          </cell>
          <cell r="E2994">
            <v>130</v>
          </cell>
          <cell r="F2994">
            <v>4</v>
          </cell>
        </row>
        <row r="2995">
          <cell r="A2995">
            <v>13400875</v>
          </cell>
          <cell r="C2995">
            <v>68</v>
          </cell>
          <cell r="D2995">
            <v>6</v>
          </cell>
          <cell r="E2995">
            <v>15</v>
          </cell>
          <cell r="F2995">
            <v>2</v>
          </cell>
        </row>
        <row r="2996">
          <cell r="A2996">
            <v>13410656</v>
          </cell>
          <cell r="C2996">
            <v>458</v>
          </cell>
          <cell r="D2996">
            <v>167</v>
          </cell>
          <cell r="E2996">
            <v>140</v>
          </cell>
          <cell r="F2996">
            <v>54</v>
          </cell>
        </row>
        <row r="2997">
          <cell r="A2997">
            <v>13410751</v>
          </cell>
          <cell r="C2997">
            <v>823</v>
          </cell>
          <cell r="D2997">
            <v>463</v>
          </cell>
          <cell r="E2997">
            <v>419</v>
          </cell>
          <cell r="F2997">
            <v>99</v>
          </cell>
        </row>
        <row r="2998">
          <cell r="A2998">
            <v>13411154</v>
          </cell>
          <cell r="C2998">
            <v>275</v>
          </cell>
          <cell r="D2998">
            <v>204</v>
          </cell>
          <cell r="E2998">
            <v>42</v>
          </cell>
          <cell r="F2998">
            <v>107</v>
          </cell>
        </row>
        <row r="2999">
          <cell r="A2999">
            <v>13411277</v>
          </cell>
          <cell r="C2999">
            <v>535</v>
          </cell>
          <cell r="D2999">
            <v>249</v>
          </cell>
          <cell r="E2999">
            <v>296</v>
          </cell>
          <cell r="F2999">
            <v>32</v>
          </cell>
        </row>
        <row r="3000">
          <cell r="A3000">
            <v>13411451</v>
          </cell>
          <cell r="C3000">
            <v>227</v>
          </cell>
          <cell r="D3000">
            <v>16</v>
          </cell>
          <cell r="E3000">
            <v>138</v>
          </cell>
          <cell r="F3000">
            <v>1</v>
          </cell>
        </row>
        <row r="3001">
          <cell r="A3001">
            <v>13411454</v>
          </cell>
          <cell r="C3001">
            <v>625</v>
          </cell>
          <cell r="D3001">
            <v>286</v>
          </cell>
          <cell r="E3001">
            <v>323</v>
          </cell>
          <cell r="F3001">
            <v>33</v>
          </cell>
        </row>
        <row r="3002">
          <cell r="A3002">
            <v>13411456</v>
          </cell>
          <cell r="C3002">
            <v>707</v>
          </cell>
          <cell r="D3002">
            <v>359</v>
          </cell>
          <cell r="E3002">
            <v>388</v>
          </cell>
          <cell r="F3002">
            <v>40</v>
          </cell>
        </row>
        <row r="3003">
          <cell r="A3003">
            <v>13412801</v>
          </cell>
          <cell r="C3003">
            <v>354</v>
          </cell>
          <cell r="D3003">
            <v>190</v>
          </cell>
          <cell r="E3003">
            <v>255</v>
          </cell>
          <cell r="F3003">
            <v>7</v>
          </cell>
        </row>
        <row r="3004">
          <cell r="A3004">
            <v>13412831</v>
          </cell>
          <cell r="C3004">
            <v>650</v>
          </cell>
          <cell r="D3004">
            <v>373</v>
          </cell>
          <cell r="E3004">
            <v>395</v>
          </cell>
          <cell r="F3004">
            <v>62</v>
          </cell>
        </row>
        <row r="3005">
          <cell r="A3005">
            <v>13412879</v>
          </cell>
          <cell r="C3005">
            <v>388</v>
          </cell>
          <cell r="D3005">
            <v>225</v>
          </cell>
          <cell r="E3005">
            <v>293</v>
          </cell>
          <cell r="F3005">
            <v>11</v>
          </cell>
        </row>
        <row r="3006">
          <cell r="A3006">
            <v>13412955</v>
          </cell>
          <cell r="C3006">
            <v>813</v>
          </cell>
          <cell r="D3006">
            <v>381</v>
          </cell>
          <cell r="E3006">
            <v>477</v>
          </cell>
          <cell r="F3006">
            <v>37</v>
          </cell>
        </row>
        <row r="3007">
          <cell r="A3007">
            <v>13413103</v>
          </cell>
          <cell r="C3007">
            <v>520</v>
          </cell>
          <cell r="D3007">
            <v>274</v>
          </cell>
          <cell r="E3007">
            <v>322</v>
          </cell>
          <cell r="F3007">
            <v>32</v>
          </cell>
        </row>
        <row r="3008">
          <cell r="A3008">
            <v>13410159</v>
          </cell>
          <cell r="C3008">
            <v>522</v>
          </cell>
          <cell r="D3008">
            <v>250</v>
          </cell>
          <cell r="E3008">
            <v>351</v>
          </cell>
          <cell r="F3008">
            <v>20</v>
          </cell>
        </row>
        <row r="3009">
          <cell r="A3009">
            <v>13410160</v>
          </cell>
          <cell r="C3009">
            <v>497</v>
          </cell>
          <cell r="D3009">
            <v>203</v>
          </cell>
          <cell r="E3009">
            <v>274</v>
          </cell>
          <cell r="F3009">
            <v>31</v>
          </cell>
        </row>
        <row r="3010">
          <cell r="A3010">
            <v>13410552</v>
          </cell>
          <cell r="C3010">
            <v>48</v>
          </cell>
          <cell r="D3010">
            <v>20</v>
          </cell>
          <cell r="E3010">
            <v>1</v>
          </cell>
          <cell r="F3010">
            <v>19</v>
          </cell>
        </row>
        <row r="3011">
          <cell r="A3011">
            <v>13411025</v>
          </cell>
          <cell r="C3011">
            <v>326</v>
          </cell>
          <cell r="D3011">
            <v>136</v>
          </cell>
          <cell r="E3011">
            <v>217</v>
          </cell>
          <cell r="F3011">
            <v>12</v>
          </cell>
        </row>
        <row r="3012">
          <cell r="A3012">
            <v>13411458</v>
          </cell>
          <cell r="C3012">
            <v>1443</v>
          </cell>
          <cell r="D3012">
            <v>660</v>
          </cell>
          <cell r="E3012">
            <v>744</v>
          </cell>
          <cell r="F3012">
            <v>101</v>
          </cell>
        </row>
        <row r="3013">
          <cell r="A3013">
            <v>13411459</v>
          </cell>
          <cell r="C3013">
            <v>955</v>
          </cell>
          <cell r="D3013">
            <v>481</v>
          </cell>
          <cell r="E3013">
            <v>583</v>
          </cell>
          <cell r="F3013">
            <v>58</v>
          </cell>
        </row>
        <row r="3014">
          <cell r="A3014">
            <v>13411551</v>
          </cell>
          <cell r="C3014">
            <v>2</v>
          </cell>
          <cell r="D3014">
            <v>2</v>
          </cell>
          <cell r="E3014">
            <v>0</v>
          </cell>
          <cell r="F3014">
            <v>2</v>
          </cell>
        </row>
        <row r="3015">
          <cell r="A3015">
            <v>13411552</v>
          </cell>
          <cell r="C3015">
            <v>458</v>
          </cell>
          <cell r="D3015">
            <v>212</v>
          </cell>
          <cell r="E3015">
            <v>279</v>
          </cell>
          <cell r="F3015">
            <v>21</v>
          </cell>
        </row>
        <row r="3016">
          <cell r="A3016">
            <v>13411626</v>
          </cell>
          <cell r="C3016">
            <v>1197</v>
          </cell>
          <cell r="D3016">
            <v>586</v>
          </cell>
          <cell r="E3016">
            <v>736</v>
          </cell>
          <cell r="F3016">
            <v>68</v>
          </cell>
        </row>
        <row r="3017">
          <cell r="A3017">
            <v>13410105</v>
          </cell>
          <cell r="C3017">
            <v>796</v>
          </cell>
          <cell r="D3017">
            <v>369</v>
          </cell>
          <cell r="E3017">
            <v>417</v>
          </cell>
          <cell r="F3017">
            <v>49</v>
          </cell>
        </row>
        <row r="3018">
          <cell r="A3018">
            <v>13410113</v>
          </cell>
          <cell r="C3018">
            <v>317</v>
          </cell>
          <cell r="D3018">
            <v>108</v>
          </cell>
          <cell r="E3018">
            <v>168</v>
          </cell>
          <cell r="F3018">
            <v>15</v>
          </cell>
        </row>
        <row r="3019">
          <cell r="A3019">
            <v>13410206</v>
          </cell>
          <cell r="C3019">
            <v>635</v>
          </cell>
          <cell r="D3019">
            <v>307</v>
          </cell>
          <cell r="E3019">
            <v>401</v>
          </cell>
          <cell r="F3019">
            <v>19</v>
          </cell>
        </row>
        <row r="3020">
          <cell r="A3020">
            <v>13411351</v>
          </cell>
          <cell r="C3020">
            <v>1199</v>
          </cell>
          <cell r="D3020">
            <v>454</v>
          </cell>
          <cell r="E3020">
            <v>505</v>
          </cell>
          <cell r="F3020">
            <v>84</v>
          </cell>
        </row>
        <row r="3021">
          <cell r="A3021">
            <v>13411360</v>
          </cell>
          <cell r="C3021">
            <v>2161</v>
          </cell>
          <cell r="D3021">
            <v>946</v>
          </cell>
          <cell r="E3021">
            <v>1122</v>
          </cell>
          <cell r="F3021">
            <v>113</v>
          </cell>
        </row>
        <row r="3022">
          <cell r="A3022">
            <v>13411397</v>
          </cell>
          <cell r="C3022">
            <v>1042</v>
          </cell>
          <cell r="D3022">
            <v>451</v>
          </cell>
          <cell r="E3022">
            <v>451</v>
          </cell>
          <cell r="F3022">
            <v>79</v>
          </cell>
        </row>
        <row r="3023">
          <cell r="A3023">
            <v>13411452</v>
          </cell>
          <cell r="C3023">
            <v>174</v>
          </cell>
          <cell r="D3023">
            <v>2</v>
          </cell>
          <cell r="E3023">
            <v>6</v>
          </cell>
          <cell r="F3023">
            <v>2</v>
          </cell>
        </row>
        <row r="3024">
          <cell r="A3024">
            <v>13411453</v>
          </cell>
          <cell r="C3024">
            <v>40</v>
          </cell>
          <cell r="D3024">
            <v>4</v>
          </cell>
          <cell r="E3024">
            <v>2</v>
          </cell>
          <cell r="F3024">
            <v>1</v>
          </cell>
        </row>
        <row r="3025">
          <cell r="A3025">
            <v>13412717</v>
          </cell>
          <cell r="C3025">
            <v>629</v>
          </cell>
          <cell r="D3025">
            <v>325</v>
          </cell>
          <cell r="E3025">
            <v>378</v>
          </cell>
          <cell r="F3025">
            <v>39</v>
          </cell>
        </row>
        <row r="3026">
          <cell r="A3026">
            <v>13415038</v>
          </cell>
          <cell r="C3026">
            <v>189</v>
          </cell>
          <cell r="D3026">
            <v>82</v>
          </cell>
          <cell r="E3026">
            <v>126</v>
          </cell>
          <cell r="F3026">
            <v>9</v>
          </cell>
        </row>
        <row r="3027">
          <cell r="A3027">
            <v>13415039</v>
          </cell>
          <cell r="C3027">
            <v>144</v>
          </cell>
          <cell r="D3027">
            <v>69</v>
          </cell>
          <cell r="E3027">
            <v>92</v>
          </cell>
          <cell r="F3027">
            <v>6</v>
          </cell>
        </row>
        <row r="3028">
          <cell r="A3028">
            <v>13410560</v>
          </cell>
          <cell r="C3028">
            <v>875</v>
          </cell>
          <cell r="D3028">
            <v>243</v>
          </cell>
          <cell r="E3028">
            <v>537</v>
          </cell>
          <cell r="F3028">
            <v>58</v>
          </cell>
        </row>
        <row r="3029">
          <cell r="A3029">
            <v>13410703</v>
          </cell>
          <cell r="C3029">
            <v>308</v>
          </cell>
          <cell r="D3029">
            <v>122</v>
          </cell>
          <cell r="E3029">
            <v>172</v>
          </cell>
          <cell r="F3029">
            <v>15</v>
          </cell>
        </row>
        <row r="3030">
          <cell r="A3030">
            <v>13410857</v>
          </cell>
          <cell r="C3030">
            <v>423</v>
          </cell>
          <cell r="D3030">
            <v>185</v>
          </cell>
          <cell r="E3030">
            <v>214</v>
          </cell>
          <cell r="F3030">
            <v>30</v>
          </cell>
        </row>
        <row r="3031">
          <cell r="A3031">
            <v>13410953</v>
          </cell>
          <cell r="C3031">
            <v>529</v>
          </cell>
          <cell r="D3031">
            <v>183</v>
          </cell>
          <cell r="E3031">
            <v>176</v>
          </cell>
          <cell r="F3031">
            <v>59</v>
          </cell>
        </row>
        <row r="3032">
          <cell r="A3032">
            <v>13411101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</row>
        <row r="3033">
          <cell r="A3033">
            <v>13412508</v>
          </cell>
          <cell r="C3033">
            <v>2</v>
          </cell>
          <cell r="D3033">
            <v>0</v>
          </cell>
          <cell r="E3033">
            <v>0</v>
          </cell>
          <cell r="F3033">
            <v>0</v>
          </cell>
        </row>
        <row r="3034">
          <cell r="A3034">
            <v>13412509</v>
          </cell>
          <cell r="C3034">
            <v>330</v>
          </cell>
          <cell r="D3034">
            <v>146</v>
          </cell>
          <cell r="E3034">
            <v>205</v>
          </cell>
          <cell r="F3034">
            <v>15</v>
          </cell>
        </row>
        <row r="3035">
          <cell r="A3035">
            <v>13415035</v>
          </cell>
          <cell r="C3035">
            <v>209</v>
          </cell>
          <cell r="D3035">
            <v>56</v>
          </cell>
          <cell r="E3035">
            <v>135</v>
          </cell>
          <cell r="F3035">
            <v>3</v>
          </cell>
        </row>
        <row r="3036">
          <cell r="A3036">
            <v>13410116</v>
          </cell>
          <cell r="C3036">
            <v>467</v>
          </cell>
          <cell r="D3036">
            <v>183</v>
          </cell>
          <cell r="E3036">
            <v>225</v>
          </cell>
          <cell r="F3036">
            <v>40</v>
          </cell>
        </row>
        <row r="3037">
          <cell r="A3037">
            <v>13411455</v>
          </cell>
          <cell r="C3037">
            <v>11</v>
          </cell>
          <cell r="D3037">
            <v>8</v>
          </cell>
          <cell r="E3037">
            <v>0</v>
          </cell>
          <cell r="F3037">
            <v>8</v>
          </cell>
        </row>
        <row r="3038">
          <cell r="A3038">
            <v>13412162</v>
          </cell>
          <cell r="C3038">
            <v>315</v>
          </cell>
          <cell r="D3038">
            <v>141</v>
          </cell>
          <cell r="E3038">
            <v>183</v>
          </cell>
          <cell r="F3038">
            <v>14</v>
          </cell>
        </row>
        <row r="3039">
          <cell r="A3039">
            <v>13412431</v>
          </cell>
          <cell r="C3039">
            <v>1741</v>
          </cell>
          <cell r="D3039">
            <v>667</v>
          </cell>
          <cell r="E3039">
            <v>433</v>
          </cell>
          <cell r="F3039">
            <v>258</v>
          </cell>
        </row>
        <row r="3040">
          <cell r="A3040">
            <v>13413176</v>
          </cell>
          <cell r="C3040">
            <v>8</v>
          </cell>
          <cell r="D3040">
            <v>3</v>
          </cell>
          <cell r="E3040">
            <v>0</v>
          </cell>
          <cell r="F3040">
            <v>3</v>
          </cell>
        </row>
        <row r="3041">
          <cell r="A3041">
            <v>13561201</v>
          </cell>
          <cell r="C3041">
            <v>454</v>
          </cell>
          <cell r="D3041">
            <v>238</v>
          </cell>
          <cell r="E3041">
            <v>258</v>
          </cell>
          <cell r="F3041">
            <v>35</v>
          </cell>
        </row>
        <row r="3042">
          <cell r="A3042">
            <v>13561401</v>
          </cell>
          <cell r="C3042">
            <v>2426</v>
          </cell>
          <cell r="D3042">
            <v>1453</v>
          </cell>
          <cell r="E3042">
            <v>1328</v>
          </cell>
          <cell r="F3042">
            <v>382</v>
          </cell>
        </row>
        <row r="3043">
          <cell r="A3043">
            <v>13561472</v>
          </cell>
          <cell r="C3043">
            <v>913</v>
          </cell>
          <cell r="D3043">
            <v>553</v>
          </cell>
          <cell r="E3043">
            <v>472</v>
          </cell>
          <cell r="F3043">
            <v>140</v>
          </cell>
        </row>
        <row r="3044">
          <cell r="A3044">
            <v>13561496</v>
          </cell>
          <cell r="C3044">
            <v>645</v>
          </cell>
          <cell r="D3044">
            <v>402</v>
          </cell>
          <cell r="E3044">
            <v>405</v>
          </cell>
          <cell r="F3044">
            <v>56</v>
          </cell>
        </row>
        <row r="3045">
          <cell r="A3045">
            <v>13561501</v>
          </cell>
          <cell r="C3045">
            <v>174</v>
          </cell>
          <cell r="D3045">
            <v>78</v>
          </cell>
          <cell r="E3045">
            <v>115</v>
          </cell>
          <cell r="F3045">
            <v>3</v>
          </cell>
        </row>
        <row r="3046">
          <cell r="A3046">
            <v>13561630</v>
          </cell>
          <cell r="C3046">
            <v>495</v>
          </cell>
          <cell r="D3046">
            <v>269</v>
          </cell>
          <cell r="E3046">
            <v>268</v>
          </cell>
          <cell r="F3046">
            <v>51</v>
          </cell>
        </row>
        <row r="3047">
          <cell r="A3047">
            <v>13561672</v>
          </cell>
          <cell r="C3047">
            <v>548</v>
          </cell>
          <cell r="D3047">
            <v>279</v>
          </cell>
          <cell r="E3047">
            <v>340</v>
          </cell>
          <cell r="F3047">
            <v>23</v>
          </cell>
        </row>
        <row r="3048">
          <cell r="A3048">
            <v>13561871</v>
          </cell>
          <cell r="C3048">
            <v>657</v>
          </cell>
          <cell r="D3048">
            <v>304</v>
          </cell>
          <cell r="E3048">
            <v>340</v>
          </cell>
          <cell r="F3048">
            <v>52</v>
          </cell>
        </row>
        <row r="3049">
          <cell r="A3049">
            <v>13561896</v>
          </cell>
          <cell r="C3049">
            <v>619</v>
          </cell>
          <cell r="D3049">
            <v>329</v>
          </cell>
          <cell r="E3049">
            <v>406</v>
          </cell>
          <cell r="F3049">
            <v>36</v>
          </cell>
        </row>
        <row r="3050">
          <cell r="A3050">
            <v>13562401</v>
          </cell>
          <cell r="C3050">
            <v>435</v>
          </cell>
          <cell r="D3050">
            <v>225</v>
          </cell>
          <cell r="E3050">
            <v>255</v>
          </cell>
          <cell r="F3050">
            <v>36</v>
          </cell>
        </row>
        <row r="3051">
          <cell r="A3051">
            <v>13562498</v>
          </cell>
          <cell r="C3051">
            <v>878</v>
          </cell>
          <cell r="D3051">
            <v>421</v>
          </cell>
          <cell r="E3051">
            <v>424</v>
          </cell>
          <cell r="F3051">
            <v>79</v>
          </cell>
        </row>
        <row r="3052">
          <cell r="A3052">
            <v>13511029</v>
          </cell>
          <cell r="C3052">
            <v>564</v>
          </cell>
          <cell r="D3052">
            <v>278</v>
          </cell>
          <cell r="E3052">
            <v>374</v>
          </cell>
          <cell r="F3052">
            <v>15</v>
          </cell>
        </row>
        <row r="3053">
          <cell r="A3053">
            <v>13511623</v>
          </cell>
          <cell r="C3053">
            <v>850</v>
          </cell>
          <cell r="D3053">
            <v>203</v>
          </cell>
          <cell r="E3053">
            <v>222</v>
          </cell>
          <cell r="F3053">
            <v>81</v>
          </cell>
        </row>
        <row r="3054">
          <cell r="A3054">
            <v>13513503</v>
          </cell>
          <cell r="C3054">
            <v>1854</v>
          </cell>
          <cell r="D3054">
            <v>748</v>
          </cell>
          <cell r="E3054">
            <v>743</v>
          </cell>
          <cell r="F3054">
            <v>159</v>
          </cell>
        </row>
        <row r="3055">
          <cell r="A3055">
            <v>13516170</v>
          </cell>
          <cell r="C3055">
            <v>1238</v>
          </cell>
          <cell r="D3055">
            <v>763</v>
          </cell>
          <cell r="E3055">
            <v>823</v>
          </cell>
          <cell r="F3055">
            <v>67</v>
          </cell>
        </row>
        <row r="3056">
          <cell r="A3056">
            <v>13531623</v>
          </cell>
          <cell r="C3056">
            <v>3604</v>
          </cell>
          <cell r="D3056">
            <v>825</v>
          </cell>
          <cell r="E3056">
            <v>1709</v>
          </cell>
          <cell r="F3056">
            <v>128</v>
          </cell>
        </row>
        <row r="3057">
          <cell r="A3057">
            <v>13532471</v>
          </cell>
          <cell r="C3057">
            <v>439</v>
          </cell>
          <cell r="D3057">
            <v>162</v>
          </cell>
          <cell r="E3057">
            <v>186</v>
          </cell>
          <cell r="F3057">
            <v>0</v>
          </cell>
        </row>
        <row r="3058">
          <cell r="A3058">
            <v>13534352</v>
          </cell>
          <cell r="C3058">
            <v>934</v>
          </cell>
          <cell r="D3058">
            <v>536</v>
          </cell>
          <cell r="E3058">
            <v>580</v>
          </cell>
          <cell r="F3058">
            <v>78</v>
          </cell>
        </row>
        <row r="3059">
          <cell r="A3059">
            <v>13511179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</row>
        <row r="3060">
          <cell r="A3060">
            <v>13511301</v>
          </cell>
          <cell r="C3060">
            <v>1</v>
          </cell>
          <cell r="D3060">
            <v>1</v>
          </cell>
          <cell r="E3060">
            <v>0</v>
          </cell>
          <cell r="F3060">
            <v>1</v>
          </cell>
        </row>
        <row r="3061">
          <cell r="A3061">
            <v>13511678</v>
          </cell>
          <cell r="C3061">
            <v>666</v>
          </cell>
          <cell r="D3061">
            <v>270</v>
          </cell>
          <cell r="E3061">
            <v>323</v>
          </cell>
          <cell r="F3061">
            <v>41</v>
          </cell>
        </row>
        <row r="3062">
          <cell r="A3062">
            <v>13512127</v>
          </cell>
          <cell r="C3062">
            <v>505</v>
          </cell>
          <cell r="D3062">
            <v>181</v>
          </cell>
          <cell r="E3062">
            <v>215</v>
          </cell>
          <cell r="F3062">
            <v>24</v>
          </cell>
        </row>
        <row r="3063">
          <cell r="A3063">
            <v>13515101</v>
          </cell>
          <cell r="C3063">
            <v>419</v>
          </cell>
          <cell r="D3063">
            <v>204</v>
          </cell>
          <cell r="E3063">
            <v>245</v>
          </cell>
          <cell r="F3063">
            <v>19</v>
          </cell>
        </row>
        <row r="3064">
          <cell r="A3064">
            <v>13515671</v>
          </cell>
          <cell r="C3064">
            <v>653</v>
          </cell>
          <cell r="D3064">
            <v>287</v>
          </cell>
          <cell r="E3064">
            <v>374</v>
          </cell>
          <cell r="F3064">
            <v>40</v>
          </cell>
        </row>
        <row r="3065">
          <cell r="A3065">
            <v>13521151</v>
          </cell>
          <cell r="C3065">
            <v>1532</v>
          </cell>
          <cell r="D3065">
            <v>724</v>
          </cell>
          <cell r="E3065">
            <v>951</v>
          </cell>
          <cell r="F3065">
            <v>92</v>
          </cell>
        </row>
        <row r="3066">
          <cell r="A3066">
            <v>13521260</v>
          </cell>
          <cell r="C3066">
            <v>633</v>
          </cell>
          <cell r="D3066">
            <v>304</v>
          </cell>
          <cell r="E3066">
            <v>360</v>
          </cell>
          <cell r="F3066">
            <v>49</v>
          </cell>
        </row>
        <row r="3067">
          <cell r="A3067">
            <v>13521401</v>
          </cell>
          <cell r="C3067">
            <v>284</v>
          </cell>
          <cell r="D3067">
            <v>119</v>
          </cell>
          <cell r="E3067">
            <v>150</v>
          </cell>
          <cell r="F3067">
            <v>20</v>
          </cell>
        </row>
        <row r="3068">
          <cell r="A3068">
            <v>13521608</v>
          </cell>
          <cell r="C3068">
            <v>210</v>
          </cell>
          <cell r="D3068">
            <v>87</v>
          </cell>
          <cell r="E3068">
            <v>116</v>
          </cell>
          <cell r="F3068">
            <v>11</v>
          </cell>
        </row>
        <row r="3069">
          <cell r="A3069">
            <v>13521610</v>
          </cell>
          <cell r="C3069">
            <v>179</v>
          </cell>
          <cell r="D3069">
            <v>76</v>
          </cell>
          <cell r="E3069">
            <v>103</v>
          </cell>
          <cell r="F3069">
            <v>6</v>
          </cell>
        </row>
        <row r="3070">
          <cell r="A3070">
            <v>13521992</v>
          </cell>
          <cell r="C3070">
            <v>197</v>
          </cell>
          <cell r="D3070">
            <v>101</v>
          </cell>
          <cell r="E3070">
            <v>127</v>
          </cell>
          <cell r="F3070">
            <v>11</v>
          </cell>
        </row>
        <row r="3071">
          <cell r="A3071">
            <v>13523252</v>
          </cell>
          <cell r="C3071">
            <v>248</v>
          </cell>
          <cell r="D3071">
            <v>146</v>
          </cell>
          <cell r="E3071">
            <v>190</v>
          </cell>
          <cell r="F3071">
            <v>7</v>
          </cell>
        </row>
        <row r="3072">
          <cell r="A3072">
            <v>13561502</v>
          </cell>
          <cell r="C3072">
            <v>20</v>
          </cell>
          <cell r="D3072">
            <v>16</v>
          </cell>
          <cell r="E3072">
            <v>0</v>
          </cell>
          <cell r="F3072">
            <v>0</v>
          </cell>
        </row>
        <row r="3073">
          <cell r="A3073">
            <v>13523000</v>
          </cell>
          <cell r="C3073">
            <v>360</v>
          </cell>
          <cell r="D3073">
            <v>165</v>
          </cell>
          <cell r="E3073">
            <v>203</v>
          </cell>
          <cell r="F3073">
            <v>31</v>
          </cell>
        </row>
        <row r="3074">
          <cell r="A3074">
            <v>13523731</v>
          </cell>
          <cell r="C3074">
            <v>1</v>
          </cell>
          <cell r="D3074">
            <v>0</v>
          </cell>
          <cell r="E3074">
            <v>0</v>
          </cell>
          <cell r="F3074">
            <v>0</v>
          </cell>
        </row>
        <row r="3075">
          <cell r="A3075">
            <v>13541178</v>
          </cell>
          <cell r="C3075">
            <v>811</v>
          </cell>
          <cell r="D3075">
            <v>358</v>
          </cell>
          <cell r="E3075">
            <v>448</v>
          </cell>
          <cell r="F3075">
            <v>42</v>
          </cell>
        </row>
        <row r="3076">
          <cell r="A3076">
            <v>13543027</v>
          </cell>
          <cell r="C3076">
            <v>412</v>
          </cell>
          <cell r="D3076">
            <v>174</v>
          </cell>
          <cell r="E3076">
            <v>157</v>
          </cell>
          <cell r="F3076">
            <v>48</v>
          </cell>
        </row>
        <row r="3077">
          <cell r="A3077">
            <v>13544371</v>
          </cell>
          <cell r="C3077">
            <v>290</v>
          </cell>
          <cell r="D3077">
            <v>106</v>
          </cell>
          <cell r="E3077">
            <v>180</v>
          </cell>
          <cell r="F3077">
            <v>7</v>
          </cell>
        </row>
        <row r="3078">
          <cell r="A3078">
            <v>13544871</v>
          </cell>
          <cell r="C3078">
            <v>1405</v>
          </cell>
          <cell r="D3078">
            <v>611</v>
          </cell>
          <cell r="E3078">
            <v>774</v>
          </cell>
          <cell r="F3078">
            <v>80</v>
          </cell>
        </row>
        <row r="3079">
          <cell r="A3079">
            <v>13545471</v>
          </cell>
          <cell r="C3079">
            <v>1142</v>
          </cell>
          <cell r="D3079">
            <v>385</v>
          </cell>
          <cell r="E3079">
            <v>388</v>
          </cell>
          <cell r="F3079">
            <v>100</v>
          </cell>
        </row>
        <row r="3080">
          <cell r="A3080">
            <v>13545496</v>
          </cell>
          <cell r="C3080">
            <v>1282</v>
          </cell>
          <cell r="D3080">
            <v>591</v>
          </cell>
          <cell r="E3080">
            <v>685</v>
          </cell>
          <cell r="F3080">
            <v>69</v>
          </cell>
        </row>
        <row r="3081">
          <cell r="A3081">
            <v>13546126</v>
          </cell>
          <cell r="C3081">
            <v>497</v>
          </cell>
          <cell r="D3081">
            <v>204</v>
          </cell>
          <cell r="E3081">
            <v>248</v>
          </cell>
          <cell r="F3081">
            <v>16</v>
          </cell>
        </row>
        <row r="3082">
          <cell r="A3082">
            <v>13546496</v>
          </cell>
          <cell r="C3082">
            <v>679</v>
          </cell>
          <cell r="D3082">
            <v>269</v>
          </cell>
          <cell r="E3082">
            <v>374</v>
          </cell>
          <cell r="F3082">
            <v>32</v>
          </cell>
        </row>
        <row r="3083">
          <cell r="A3083">
            <v>13547070</v>
          </cell>
          <cell r="C3083">
            <v>238</v>
          </cell>
          <cell r="D3083">
            <v>122</v>
          </cell>
          <cell r="E3083">
            <v>151</v>
          </cell>
          <cell r="F3083">
            <v>8</v>
          </cell>
        </row>
        <row r="3084">
          <cell r="A3084">
            <v>13547102</v>
          </cell>
          <cell r="C3084">
            <v>475</v>
          </cell>
          <cell r="D3084">
            <v>125</v>
          </cell>
          <cell r="E3084">
            <v>116</v>
          </cell>
          <cell r="F3084">
            <v>40</v>
          </cell>
        </row>
        <row r="3085">
          <cell r="A3085">
            <v>13547374</v>
          </cell>
          <cell r="C3085">
            <v>564</v>
          </cell>
          <cell r="D3085">
            <v>278</v>
          </cell>
          <cell r="E3085">
            <v>349</v>
          </cell>
          <cell r="F3085">
            <v>19</v>
          </cell>
        </row>
        <row r="3086">
          <cell r="A3086">
            <v>13547377</v>
          </cell>
          <cell r="C3086">
            <v>220</v>
          </cell>
          <cell r="D3086">
            <v>119</v>
          </cell>
          <cell r="E3086">
            <v>155</v>
          </cell>
          <cell r="F3086">
            <v>11</v>
          </cell>
        </row>
        <row r="3087">
          <cell r="A3087">
            <v>13547649</v>
          </cell>
          <cell r="C3087">
            <v>377</v>
          </cell>
          <cell r="D3087">
            <v>150</v>
          </cell>
          <cell r="E3087">
            <v>221</v>
          </cell>
          <cell r="F3087">
            <v>19</v>
          </cell>
        </row>
        <row r="3088">
          <cell r="A3088">
            <v>13511102</v>
          </cell>
          <cell r="C3088">
            <v>685</v>
          </cell>
          <cell r="D3088">
            <v>325</v>
          </cell>
          <cell r="E3088">
            <v>400</v>
          </cell>
          <cell r="F3088">
            <v>32</v>
          </cell>
        </row>
        <row r="3089">
          <cell r="A3089">
            <v>13511256</v>
          </cell>
          <cell r="C3089">
            <v>537</v>
          </cell>
          <cell r="D3089">
            <v>234</v>
          </cell>
          <cell r="E3089">
            <v>268</v>
          </cell>
          <cell r="F3089">
            <v>33</v>
          </cell>
        </row>
        <row r="3090">
          <cell r="A3090">
            <v>13512027</v>
          </cell>
          <cell r="C3090">
            <v>1279</v>
          </cell>
          <cell r="D3090">
            <v>560</v>
          </cell>
          <cell r="E3090">
            <v>602</v>
          </cell>
          <cell r="F3090">
            <v>87</v>
          </cell>
        </row>
        <row r="3091">
          <cell r="A3091">
            <v>13513031</v>
          </cell>
          <cell r="C3091">
            <v>320</v>
          </cell>
          <cell r="D3091">
            <v>140</v>
          </cell>
          <cell r="E3091">
            <v>186</v>
          </cell>
          <cell r="F3091">
            <v>18</v>
          </cell>
        </row>
        <row r="3092">
          <cell r="A3092">
            <v>13513151</v>
          </cell>
          <cell r="C3092">
            <v>196</v>
          </cell>
          <cell r="D3092">
            <v>45</v>
          </cell>
          <cell r="E3092">
            <v>91</v>
          </cell>
          <cell r="F3092">
            <v>9</v>
          </cell>
        </row>
        <row r="3093">
          <cell r="A3093">
            <v>13513176</v>
          </cell>
          <cell r="C3093">
            <v>448</v>
          </cell>
          <cell r="D3093">
            <v>241</v>
          </cell>
          <cell r="E3093">
            <v>310</v>
          </cell>
          <cell r="F3093">
            <v>9</v>
          </cell>
        </row>
        <row r="3094">
          <cell r="A3094">
            <v>13513179</v>
          </cell>
          <cell r="C3094">
            <v>833</v>
          </cell>
          <cell r="D3094">
            <v>363</v>
          </cell>
          <cell r="E3094">
            <v>462</v>
          </cell>
          <cell r="F3094">
            <v>24</v>
          </cell>
        </row>
        <row r="3095">
          <cell r="A3095">
            <v>13513227</v>
          </cell>
          <cell r="C3095">
            <v>579</v>
          </cell>
          <cell r="D3095">
            <v>375</v>
          </cell>
          <cell r="E3095">
            <v>470</v>
          </cell>
          <cell r="F3095">
            <v>30</v>
          </cell>
        </row>
        <row r="3096">
          <cell r="A3096">
            <v>13513251</v>
          </cell>
          <cell r="C3096">
            <v>291</v>
          </cell>
          <cell r="D3096">
            <v>144</v>
          </cell>
          <cell r="E3096">
            <v>213</v>
          </cell>
          <cell r="F3096">
            <v>5</v>
          </cell>
        </row>
        <row r="3097">
          <cell r="A3097">
            <v>13513386</v>
          </cell>
          <cell r="C3097">
            <v>340</v>
          </cell>
          <cell r="D3097">
            <v>133</v>
          </cell>
          <cell r="E3097">
            <v>164</v>
          </cell>
          <cell r="F3097">
            <v>19</v>
          </cell>
        </row>
        <row r="3098">
          <cell r="A3098">
            <v>13513731</v>
          </cell>
          <cell r="C3098">
            <v>639</v>
          </cell>
          <cell r="D3098">
            <v>17</v>
          </cell>
          <cell r="E3098">
            <v>343</v>
          </cell>
          <cell r="F3098">
            <v>0</v>
          </cell>
        </row>
        <row r="3099">
          <cell r="A3099">
            <v>13311227</v>
          </cell>
          <cell r="C3099">
            <v>818</v>
          </cell>
          <cell r="D3099">
            <v>376</v>
          </cell>
          <cell r="E3099">
            <v>325</v>
          </cell>
          <cell r="F3099">
            <v>112</v>
          </cell>
        </row>
        <row r="3100">
          <cell r="A3100">
            <v>13311235</v>
          </cell>
          <cell r="C3100">
            <v>1073</v>
          </cell>
          <cell r="D3100">
            <v>578</v>
          </cell>
          <cell r="E3100">
            <v>414</v>
          </cell>
          <cell r="F3100">
            <v>229</v>
          </cell>
        </row>
        <row r="3101">
          <cell r="A3101">
            <v>13312001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</row>
        <row r="3102">
          <cell r="A3102">
            <v>13312004</v>
          </cell>
          <cell r="C3102">
            <v>634</v>
          </cell>
          <cell r="D3102">
            <v>287</v>
          </cell>
          <cell r="E3102">
            <v>403</v>
          </cell>
          <cell r="F3102">
            <v>27</v>
          </cell>
        </row>
        <row r="3103">
          <cell r="A3103">
            <v>13312016</v>
          </cell>
          <cell r="C3103">
            <v>368</v>
          </cell>
          <cell r="D3103">
            <v>188</v>
          </cell>
          <cell r="E3103">
            <v>204</v>
          </cell>
          <cell r="F3103">
            <v>19</v>
          </cell>
        </row>
        <row r="3104">
          <cell r="A3104">
            <v>13312018</v>
          </cell>
          <cell r="C3104">
            <v>623</v>
          </cell>
          <cell r="D3104">
            <v>323</v>
          </cell>
          <cell r="E3104">
            <v>386</v>
          </cell>
          <cell r="F3104">
            <v>15</v>
          </cell>
        </row>
        <row r="3105">
          <cell r="A3105">
            <v>13312034</v>
          </cell>
          <cell r="C3105">
            <v>508</v>
          </cell>
          <cell r="D3105">
            <v>229</v>
          </cell>
          <cell r="E3105">
            <v>245</v>
          </cell>
          <cell r="F3105">
            <v>40</v>
          </cell>
        </row>
        <row r="3106">
          <cell r="A3106">
            <v>13312053</v>
          </cell>
          <cell r="C3106">
            <v>462</v>
          </cell>
          <cell r="D3106">
            <v>168</v>
          </cell>
          <cell r="E3106">
            <v>238</v>
          </cell>
          <cell r="F3106">
            <v>12</v>
          </cell>
        </row>
        <row r="3107">
          <cell r="A3107">
            <v>13312179</v>
          </cell>
          <cell r="C3107">
            <v>857</v>
          </cell>
          <cell r="D3107">
            <v>402</v>
          </cell>
          <cell r="E3107">
            <v>460</v>
          </cell>
          <cell r="F3107">
            <v>49</v>
          </cell>
        </row>
        <row r="3108">
          <cell r="A3108">
            <v>13313000</v>
          </cell>
          <cell r="C3108">
            <v>81</v>
          </cell>
          <cell r="D3108">
            <v>1</v>
          </cell>
          <cell r="E3108">
            <v>1</v>
          </cell>
          <cell r="F3108">
            <v>1</v>
          </cell>
        </row>
        <row r="3109">
          <cell r="A3109">
            <v>13302600</v>
          </cell>
          <cell r="C3109">
            <v>486</v>
          </cell>
          <cell r="D3109">
            <v>237</v>
          </cell>
          <cell r="E3109">
            <v>219</v>
          </cell>
          <cell r="F3109">
            <v>52</v>
          </cell>
        </row>
        <row r="3110">
          <cell r="A3110">
            <v>13302660</v>
          </cell>
          <cell r="C3110">
            <v>684</v>
          </cell>
          <cell r="D3110">
            <v>275</v>
          </cell>
          <cell r="E3110">
            <v>342</v>
          </cell>
          <cell r="F3110">
            <v>50</v>
          </cell>
        </row>
        <row r="3111">
          <cell r="A3111">
            <v>13303000</v>
          </cell>
          <cell r="C3111">
            <v>498</v>
          </cell>
          <cell r="D3111">
            <v>247</v>
          </cell>
          <cell r="E3111">
            <v>315</v>
          </cell>
          <cell r="F3111">
            <v>30</v>
          </cell>
        </row>
        <row r="3112">
          <cell r="A3112">
            <v>13303001</v>
          </cell>
          <cell r="C3112">
            <v>1383</v>
          </cell>
          <cell r="D3112">
            <v>708</v>
          </cell>
          <cell r="E3112">
            <v>843</v>
          </cell>
          <cell r="F3112">
            <v>79</v>
          </cell>
        </row>
        <row r="3113">
          <cell r="A3113">
            <v>13303002</v>
          </cell>
          <cell r="C3113">
            <v>846</v>
          </cell>
          <cell r="D3113">
            <v>420</v>
          </cell>
          <cell r="E3113">
            <v>416</v>
          </cell>
          <cell r="F3113">
            <v>66</v>
          </cell>
        </row>
        <row r="3114">
          <cell r="A3114">
            <v>13303003</v>
          </cell>
          <cell r="C3114">
            <v>423</v>
          </cell>
          <cell r="D3114">
            <v>118</v>
          </cell>
          <cell r="E3114">
            <v>143</v>
          </cell>
          <cell r="F3114">
            <v>15</v>
          </cell>
        </row>
        <row r="3115">
          <cell r="A3115">
            <v>13303005</v>
          </cell>
          <cell r="C3115">
            <v>671</v>
          </cell>
          <cell r="D3115">
            <v>330</v>
          </cell>
          <cell r="E3115">
            <v>424</v>
          </cell>
          <cell r="F3115">
            <v>27</v>
          </cell>
        </row>
        <row r="3116">
          <cell r="A3116">
            <v>13303530</v>
          </cell>
          <cell r="C3116">
            <v>631</v>
          </cell>
          <cell r="D3116">
            <v>294</v>
          </cell>
          <cell r="E3116">
            <v>371</v>
          </cell>
          <cell r="F3116">
            <v>38</v>
          </cell>
        </row>
        <row r="3117">
          <cell r="A3117">
            <v>13303750</v>
          </cell>
          <cell r="C3117">
            <v>588</v>
          </cell>
          <cell r="D3117">
            <v>318</v>
          </cell>
          <cell r="E3117">
            <v>403</v>
          </cell>
          <cell r="F3117">
            <v>23</v>
          </cell>
        </row>
        <row r="3118">
          <cell r="A3118">
            <v>13305800</v>
          </cell>
          <cell r="C3118">
            <v>257</v>
          </cell>
          <cell r="D3118">
            <v>94</v>
          </cell>
          <cell r="E3118">
            <v>166</v>
          </cell>
          <cell r="F3118">
            <v>6</v>
          </cell>
        </row>
        <row r="3119">
          <cell r="A3119">
            <v>13300030</v>
          </cell>
          <cell r="C3119">
            <v>576</v>
          </cell>
          <cell r="D3119">
            <v>257</v>
          </cell>
          <cell r="E3119">
            <v>244</v>
          </cell>
          <cell r="F3119">
            <v>36</v>
          </cell>
        </row>
        <row r="3120">
          <cell r="A3120">
            <v>13300032</v>
          </cell>
          <cell r="C3120">
            <v>664</v>
          </cell>
          <cell r="D3120">
            <v>297</v>
          </cell>
          <cell r="E3120">
            <v>407</v>
          </cell>
          <cell r="F3120">
            <v>37</v>
          </cell>
        </row>
        <row r="3121">
          <cell r="A3121">
            <v>13300033</v>
          </cell>
          <cell r="C3121">
            <v>425</v>
          </cell>
          <cell r="D3121">
            <v>256</v>
          </cell>
          <cell r="E3121">
            <v>314</v>
          </cell>
          <cell r="F3121">
            <v>14</v>
          </cell>
        </row>
        <row r="3122">
          <cell r="A3122">
            <v>13300035</v>
          </cell>
          <cell r="C3122">
            <v>323</v>
          </cell>
          <cell r="D3122">
            <v>159</v>
          </cell>
          <cell r="E3122">
            <v>169</v>
          </cell>
          <cell r="F3122">
            <v>18</v>
          </cell>
        </row>
        <row r="3123">
          <cell r="A3123">
            <v>13301010</v>
          </cell>
          <cell r="C3123">
            <v>49</v>
          </cell>
          <cell r="D3123">
            <v>49</v>
          </cell>
          <cell r="E3123">
            <v>0</v>
          </cell>
          <cell r="F3123">
            <v>48</v>
          </cell>
        </row>
        <row r="3124">
          <cell r="A3124">
            <v>13301150</v>
          </cell>
          <cell r="C3124">
            <v>2</v>
          </cell>
          <cell r="D3124">
            <v>2</v>
          </cell>
          <cell r="E3124">
            <v>0</v>
          </cell>
          <cell r="F3124">
            <v>1</v>
          </cell>
        </row>
        <row r="3125">
          <cell r="A3125">
            <v>13365024</v>
          </cell>
          <cell r="C3125">
            <v>279</v>
          </cell>
          <cell r="D3125">
            <v>162</v>
          </cell>
          <cell r="E3125">
            <v>215</v>
          </cell>
          <cell r="F3125">
            <v>4</v>
          </cell>
        </row>
        <row r="3126">
          <cell r="A3126">
            <v>13365025</v>
          </cell>
          <cell r="C3126">
            <v>181</v>
          </cell>
          <cell r="D3126">
            <v>101</v>
          </cell>
          <cell r="E3126">
            <v>160</v>
          </cell>
          <cell r="F3126">
            <v>1</v>
          </cell>
        </row>
        <row r="3127">
          <cell r="A3127">
            <v>13366245</v>
          </cell>
          <cell r="C3127">
            <v>336</v>
          </cell>
          <cell r="D3127">
            <v>177</v>
          </cell>
          <cell r="E3127">
            <v>198</v>
          </cell>
          <cell r="F3127">
            <v>20</v>
          </cell>
        </row>
        <row r="3128">
          <cell r="A3128">
            <v>13368575</v>
          </cell>
          <cell r="C3128">
            <v>28</v>
          </cell>
          <cell r="D3128">
            <v>7</v>
          </cell>
          <cell r="E3128">
            <v>6</v>
          </cell>
          <cell r="F3128">
            <v>0</v>
          </cell>
        </row>
        <row r="3129">
          <cell r="A3129">
            <v>13368660</v>
          </cell>
          <cell r="C3129">
            <v>320</v>
          </cell>
          <cell r="D3129">
            <v>144</v>
          </cell>
          <cell r="E3129">
            <v>201</v>
          </cell>
          <cell r="F3129">
            <v>6</v>
          </cell>
        </row>
        <row r="3130">
          <cell r="A3130">
            <v>13301030</v>
          </cell>
          <cell r="C3130">
            <v>867</v>
          </cell>
          <cell r="D3130">
            <v>422</v>
          </cell>
          <cell r="E3130">
            <v>507</v>
          </cell>
          <cell r="F3130">
            <v>35</v>
          </cell>
        </row>
        <row r="3131">
          <cell r="A3131">
            <v>13301080</v>
          </cell>
          <cell r="C3131">
            <v>480</v>
          </cell>
          <cell r="D3131">
            <v>12</v>
          </cell>
          <cell r="E3131">
            <v>14</v>
          </cell>
          <cell r="F3131">
            <v>9</v>
          </cell>
        </row>
        <row r="3132">
          <cell r="A3132">
            <v>13302570</v>
          </cell>
          <cell r="C3132">
            <v>618</v>
          </cell>
          <cell r="D3132">
            <v>267</v>
          </cell>
          <cell r="E3132">
            <v>338</v>
          </cell>
          <cell r="F3132">
            <v>34</v>
          </cell>
        </row>
        <row r="3133">
          <cell r="A3133">
            <v>13302910</v>
          </cell>
          <cell r="C3133">
            <v>529</v>
          </cell>
          <cell r="D3133">
            <v>246</v>
          </cell>
          <cell r="E3133">
            <v>308</v>
          </cell>
          <cell r="F3133">
            <v>28</v>
          </cell>
        </row>
        <row r="3134">
          <cell r="A3134">
            <v>13303131</v>
          </cell>
          <cell r="C3134">
            <v>834</v>
          </cell>
          <cell r="D3134">
            <v>370</v>
          </cell>
          <cell r="E3134">
            <v>351</v>
          </cell>
          <cell r="F3134">
            <v>78</v>
          </cell>
        </row>
        <row r="3135">
          <cell r="A3135">
            <v>13303140</v>
          </cell>
          <cell r="C3135">
            <v>12</v>
          </cell>
          <cell r="D3135">
            <v>5</v>
          </cell>
          <cell r="E3135">
            <v>3</v>
          </cell>
          <cell r="F3135">
            <v>5</v>
          </cell>
        </row>
        <row r="3136">
          <cell r="A3136">
            <v>13303220</v>
          </cell>
          <cell r="C3136">
            <v>721</v>
          </cell>
          <cell r="D3136">
            <v>398</v>
          </cell>
          <cell r="E3136">
            <v>421</v>
          </cell>
          <cell r="F3136">
            <v>36</v>
          </cell>
        </row>
        <row r="3137">
          <cell r="A3137">
            <v>13304050</v>
          </cell>
          <cell r="C3137">
            <v>172</v>
          </cell>
          <cell r="D3137">
            <v>78</v>
          </cell>
          <cell r="E3137">
            <v>81</v>
          </cell>
          <cell r="F3137">
            <v>9</v>
          </cell>
        </row>
        <row r="3138">
          <cell r="A3138">
            <v>13306170</v>
          </cell>
          <cell r="C3138">
            <v>280</v>
          </cell>
          <cell r="D3138">
            <v>128</v>
          </cell>
          <cell r="E3138">
            <v>174</v>
          </cell>
          <cell r="F3138">
            <v>16</v>
          </cell>
        </row>
        <row r="3139">
          <cell r="A3139">
            <v>13306500</v>
          </cell>
          <cell r="C3139">
            <v>639</v>
          </cell>
          <cell r="D3139">
            <v>291</v>
          </cell>
          <cell r="E3139">
            <v>366</v>
          </cell>
          <cell r="F3139">
            <v>34</v>
          </cell>
        </row>
        <row r="3140">
          <cell r="A3140">
            <v>13306610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</row>
        <row r="3141">
          <cell r="A3141">
            <v>13307400</v>
          </cell>
          <cell r="C3141">
            <v>216</v>
          </cell>
          <cell r="D3141">
            <v>98</v>
          </cell>
          <cell r="E3141">
            <v>118</v>
          </cell>
          <cell r="F3141">
            <v>9</v>
          </cell>
        </row>
        <row r="3142">
          <cell r="A3142">
            <v>13312019</v>
          </cell>
          <cell r="C3142">
            <v>320</v>
          </cell>
          <cell r="D3142">
            <v>132</v>
          </cell>
          <cell r="E3142">
            <v>168</v>
          </cell>
          <cell r="F3142">
            <v>16</v>
          </cell>
        </row>
        <row r="3143">
          <cell r="A3143">
            <v>13312234</v>
          </cell>
          <cell r="C3143">
            <v>325</v>
          </cell>
          <cell r="D3143">
            <v>170</v>
          </cell>
          <cell r="E3143">
            <v>154</v>
          </cell>
          <cell r="F3143">
            <v>18</v>
          </cell>
        </row>
        <row r="3144">
          <cell r="A3144">
            <v>13316050</v>
          </cell>
          <cell r="C3144">
            <v>367</v>
          </cell>
          <cell r="D3144">
            <v>204</v>
          </cell>
          <cell r="E3144">
            <v>225</v>
          </cell>
          <cell r="F3144">
            <v>17</v>
          </cell>
        </row>
        <row r="3145">
          <cell r="A3145">
            <v>13353501</v>
          </cell>
          <cell r="C3145">
            <v>668</v>
          </cell>
          <cell r="D3145">
            <v>244</v>
          </cell>
          <cell r="E3145">
            <v>430</v>
          </cell>
          <cell r="F3145">
            <v>5</v>
          </cell>
        </row>
        <row r="3146">
          <cell r="A3146">
            <v>13354011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</row>
        <row r="3147">
          <cell r="A3147">
            <v>13354691</v>
          </cell>
          <cell r="C3147">
            <v>1</v>
          </cell>
          <cell r="D3147">
            <v>0</v>
          </cell>
          <cell r="E3147">
            <v>0</v>
          </cell>
          <cell r="F3147">
            <v>0</v>
          </cell>
        </row>
        <row r="3148">
          <cell r="A3148">
            <v>13355046</v>
          </cell>
          <cell r="C3148">
            <v>541</v>
          </cell>
          <cell r="D3148">
            <v>252</v>
          </cell>
          <cell r="E3148">
            <v>269</v>
          </cell>
          <cell r="F3148">
            <v>43</v>
          </cell>
        </row>
        <row r="3149">
          <cell r="A3149">
            <v>13355142</v>
          </cell>
          <cell r="C3149">
            <v>1458</v>
          </cell>
          <cell r="D3149">
            <v>845</v>
          </cell>
          <cell r="E3149">
            <v>953</v>
          </cell>
          <cell r="F3149">
            <v>160</v>
          </cell>
        </row>
        <row r="3150">
          <cell r="A3150">
            <v>13357021</v>
          </cell>
          <cell r="C3150">
            <v>126</v>
          </cell>
          <cell r="D3150">
            <v>2</v>
          </cell>
          <cell r="E3150">
            <v>1</v>
          </cell>
          <cell r="F3150">
            <v>0</v>
          </cell>
        </row>
        <row r="3151">
          <cell r="A3151">
            <v>13357083</v>
          </cell>
          <cell r="C3151">
            <v>15</v>
          </cell>
          <cell r="D3151">
            <v>15</v>
          </cell>
          <cell r="E3151">
            <v>0</v>
          </cell>
          <cell r="F3151">
            <v>15</v>
          </cell>
        </row>
        <row r="3152">
          <cell r="A3152">
            <v>13358023</v>
          </cell>
          <cell r="C3152">
            <v>698</v>
          </cell>
          <cell r="D3152">
            <v>292</v>
          </cell>
          <cell r="E3152">
            <v>375</v>
          </cell>
          <cell r="F3152">
            <v>34</v>
          </cell>
        </row>
        <row r="3153">
          <cell r="A3153">
            <v>13363352</v>
          </cell>
          <cell r="C3153">
            <v>544</v>
          </cell>
          <cell r="D3153">
            <v>376</v>
          </cell>
          <cell r="E3153">
            <v>335</v>
          </cell>
          <cell r="F3153">
            <v>22</v>
          </cell>
        </row>
        <row r="3154">
          <cell r="A3154">
            <v>13351165</v>
          </cell>
          <cell r="C3154">
            <v>764</v>
          </cell>
          <cell r="D3154">
            <v>377</v>
          </cell>
          <cell r="E3154">
            <v>417</v>
          </cell>
          <cell r="F3154">
            <v>63</v>
          </cell>
        </row>
        <row r="3155">
          <cell r="A3155">
            <v>13355173</v>
          </cell>
          <cell r="C3155">
            <v>349</v>
          </cell>
          <cell r="D3155">
            <v>190</v>
          </cell>
          <cell r="E3155">
            <v>266</v>
          </cell>
          <cell r="F3155">
            <v>9</v>
          </cell>
        </row>
        <row r="3156">
          <cell r="A3156">
            <v>13355302</v>
          </cell>
          <cell r="C3156">
            <v>410</v>
          </cell>
          <cell r="D3156">
            <v>195</v>
          </cell>
          <cell r="E3156">
            <v>291</v>
          </cell>
          <cell r="F3156">
            <v>7</v>
          </cell>
        </row>
        <row r="3157">
          <cell r="A3157">
            <v>13355328</v>
          </cell>
          <cell r="C3157">
            <v>934</v>
          </cell>
          <cell r="D3157">
            <v>519</v>
          </cell>
          <cell r="E3157">
            <v>618</v>
          </cell>
          <cell r="F3157">
            <v>63</v>
          </cell>
        </row>
        <row r="3158">
          <cell r="A3158">
            <v>13355329</v>
          </cell>
          <cell r="C3158">
            <v>352</v>
          </cell>
          <cell r="D3158">
            <v>221</v>
          </cell>
          <cell r="E3158">
            <v>268</v>
          </cell>
          <cell r="F3158">
            <v>9</v>
          </cell>
        </row>
        <row r="3159">
          <cell r="A3159">
            <v>13355565</v>
          </cell>
          <cell r="C3159">
            <v>331</v>
          </cell>
          <cell r="D3159">
            <v>164</v>
          </cell>
          <cell r="E3159">
            <v>210</v>
          </cell>
          <cell r="F3159">
            <v>14</v>
          </cell>
        </row>
        <row r="3160">
          <cell r="A3160">
            <v>13359610</v>
          </cell>
          <cell r="C3160">
            <v>394</v>
          </cell>
          <cell r="D3160">
            <v>252</v>
          </cell>
          <cell r="E3160">
            <v>326</v>
          </cell>
          <cell r="F3160">
            <v>15</v>
          </cell>
        </row>
        <row r="3161">
          <cell r="A3161">
            <v>13361273</v>
          </cell>
          <cell r="C3161">
            <v>682</v>
          </cell>
          <cell r="D3161">
            <v>375</v>
          </cell>
          <cell r="E3161">
            <v>439</v>
          </cell>
          <cell r="F3161">
            <v>31</v>
          </cell>
        </row>
        <row r="3162">
          <cell r="A3162">
            <v>13368284</v>
          </cell>
          <cell r="C3162">
            <v>686</v>
          </cell>
          <cell r="D3162">
            <v>345</v>
          </cell>
          <cell r="E3162">
            <v>419</v>
          </cell>
          <cell r="F3162">
            <v>35</v>
          </cell>
        </row>
        <row r="3163">
          <cell r="A3163">
            <v>13304160</v>
          </cell>
          <cell r="C3163">
            <v>375</v>
          </cell>
          <cell r="D3163">
            <v>193</v>
          </cell>
          <cell r="E3163">
            <v>229</v>
          </cell>
          <cell r="F3163">
            <v>20</v>
          </cell>
        </row>
        <row r="3164">
          <cell r="A3164">
            <v>13351020</v>
          </cell>
          <cell r="C3164">
            <v>1</v>
          </cell>
          <cell r="D3164">
            <v>1</v>
          </cell>
          <cell r="E3164">
            <v>0</v>
          </cell>
          <cell r="F3164">
            <v>1</v>
          </cell>
        </row>
        <row r="3165">
          <cell r="A3165">
            <v>13351212</v>
          </cell>
          <cell r="C3165">
            <v>841</v>
          </cell>
          <cell r="D3165">
            <v>276</v>
          </cell>
          <cell r="E3165">
            <v>429</v>
          </cell>
          <cell r="F3165">
            <v>30</v>
          </cell>
        </row>
        <row r="3166">
          <cell r="A3166">
            <v>13352076</v>
          </cell>
          <cell r="C3166">
            <v>306</v>
          </cell>
          <cell r="D3166">
            <v>108</v>
          </cell>
          <cell r="E3166">
            <v>141</v>
          </cell>
          <cell r="F3166">
            <v>26</v>
          </cell>
        </row>
        <row r="3167">
          <cell r="A3167">
            <v>13352100</v>
          </cell>
          <cell r="C3167">
            <v>1070</v>
          </cell>
          <cell r="D3167">
            <v>484</v>
          </cell>
          <cell r="E3167">
            <v>568</v>
          </cell>
          <cell r="F3167">
            <v>87</v>
          </cell>
        </row>
        <row r="3168">
          <cell r="A3168">
            <v>13352224</v>
          </cell>
          <cell r="C3168">
            <v>231</v>
          </cell>
          <cell r="D3168">
            <v>128</v>
          </cell>
          <cell r="E3168">
            <v>58</v>
          </cell>
          <cell r="F3168">
            <v>38</v>
          </cell>
        </row>
        <row r="3169">
          <cell r="A3169">
            <v>13352240</v>
          </cell>
          <cell r="C3169">
            <v>143</v>
          </cell>
          <cell r="D3169">
            <v>6</v>
          </cell>
          <cell r="E3169">
            <v>46</v>
          </cell>
          <cell r="F3169">
            <v>0</v>
          </cell>
        </row>
        <row r="3170">
          <cell r="A3170">
            <v>13352382</v>
          </cell>
          <cell r="C3170">
            <v>209</v>
          </cell>
          <cell r="D3170">
            <v>105</v>
          </cell>
          <cell r="E3170">
            <v>67</v>
          </cell>
          <cell r="F3170">
            <v>31</v>
          </cell>
        </row>
        <row r="3171">
          <cell r="A3171">
            <v>13356074</v>
          </cell>
          <cell r="C3171">
            <v>513</v>
          </cell>
          <cell r="D3171">
            <v>173</v>
          </cell>
          <cell r="E3171">
            <v>344</v>
          </cell>
          <cell r="F3171">
            <v>19</v>
          </cell>
        </row>
        <row r="3172">
          <cell r="A3172">
            <v>13356077</v>
          </cell>
          <cell r="C3172">
            <v>746</v>
          </cell>
          <cell r="D3172">
            <v>302</v>
          </cell>
          <cell r="E3172">
            <v>351</v>
          </cell>
          <cell r="F3172">
            <v>49</v>
          </cell>
        </row>
        <row r="3173">
          <cell r="A3173">
            <v>13357249</v>
          </cell>
          <cell r="C3173">
            <v>354</v>
          </cell>
          <cell r="D3173">
            <v>162</v>
          </cell>
          <cell r="E3173">
            <v>201</v>
          </cell>
          <cell r="F3173">
            <v>19</v>
          </cell>
        </row>
        <row r="3174">
          <cell r="A3174">
            <v>13366208</v>
          </cell>
          <cell r="C3174">
            <v>521</v>
          </cell>
          <cell r="D3174">
            <v>205</v>
          </cell>
          <cell r="E3174">
            <v>279</v>
          </cell>
          <cell r="F3174">
            <v>30</v>
          </cell>
        </row>
        <row r="3175">
          <cell r="A3175">
            <v>13720050</v>
          </cell>
          <cell r="C3175">
            <v>947</v>
          </cell>
          <cell r="D3175">
            <v>385</v>
          </cell>
          <cell r="E3175">
            <v>368</v>
          </cell>
          <cell r="F3175">
            <v>99</v>
          </cell>
        </row>
        <row r="3176">
          <cell r="A3176">
            <v>13351381</v>
          </cell>
          <cell r="C3176">
            <v>631</v>
          </cell>
          <cell r="D3176">
            <v>78</v>
          </cell>
          <cell r="E3176">
            <v>359</v>
          </cell>
          <cell r="F3176">
            <v>16</v>
          </cell>
        </row>
        <row r="3177">
          <cell r="A3177">
            <v>13352067</v>
          </cell>
          <cell r="C3177">
            <v>1033</v>
          </cell>
          <cell r="D3177">
            <v>473</v>
          </cell>
          <cell r="E3177">
            <v>571</v>
          </cell>
          <cell r="F3177">
            <v>46</v>
          </cell>
        </row>
        <row r="3178">
          <cell r="A3178">
            <v>13356070</v>
          </cell>
          <cell r="C3178">
            <v>26</v>
          </cell>
          <cell r="D3178">
            <v>26</v>
          </cell>
          <cell r="E3178">
            <v>6</v>
          </cell>
          <cell r="F3178">
            <v>26</v>
          </cell>
        </row>
        <row r="3179">
          <cell r="A3179">
            <v>13359102</v>
          </cell>
          <cell r="C3179">
            <v>552</v>
          </cell>
          <cell r="D3179">
            <v>264</v>
          </cell>
          <cell r="E3179">
            <v>289</v>
          </cell>
          <cell r="F3179">
            <v>49</v>
          </cell>
        </row>
        <row r="3180">
          <cell r="A3180">
            <v>13359103</v>
          </cell>
          <cell r="C3180">
            <v>354</v>
          </cell>
          <cell r="D3180">
            <v>166</v>
          </cell>
          <cell r="E3180">
            <v>243</v>
          </cell>
          <cell r="F3180">
            <v>6</v>
          </cell>
        </row>
        <row r="3181">
          <cell r="A3181">
            <v>13359313</v>
          </cell>
          <cell r="C3181">
            <v>220</v>
          </cell>
          <cell r="D3181">
            <v>103</v>
          </cell>
          <cell r="E3181">
            <v>132</v>
          </cell>
          <cell r="F3181">
            <v>10</v>
          </cell>
        </row>
        <row r="3182">
          <cell r="A3182">
            <v>13360218</v>
          </cell>
          <cell r="C3182">
            <v>565</v>
          </cell>
          <cell r="D3182">
            <v>324</v>
          </cell>
          <cell r="E3182">
            <v>394</v>
          </cell>
          <cell r="F3182">
            <v>25</v>
          </cell>
        </row>
        <row r="3183">
          <cell r="A3183">
            <v>13360245</v>
          </cell>
          <cell r="C3183">
            <v>262</v>
          </cell>
          <cell r="D3183">
            <v>124</v>
          </cell>
          <cell r="E3183">
            <v>160</v>
          </cell>
          <cell r="F3183">
            <v>15</v>
          </cell>
        </row>
        <row r="3184">
          <cell r="A3184">
            <v>13367676</v>
          </cell>
          <cell r="C3184">
            <v>138</v>
          </cell>
          <cell r="D3184">
            <v>40</v>
          </cell>
          <cell r="E3184">
            <v>73</v>
          </cell>
          <cell r="F3184">
            <v>5</v>
          </cell>
        </row>
        <row r="3185">
          <cell r="A3185">
            <v>13367677</v>
          </cell>
          <cell r="C3185">
            <v>364</v>
          </cell>
          <cell r="D3185">
            <v>232</v>
          </cell>
          <cell r="E3185">
            <v>196</v>
          </cell>
          <cell r="F3185">
            <v>58</v>
          </cell>
        </row>
        <row r="3186">
          <cell r="A3186">
            <v>13367678</v>
          </cell>
          <cell r="C3186">
            <v>709</v>
          </cell>
          <cell r="D3186">
            <v>309</v>
          </cell>
          <cell r="E3186">
            <v>314</v>
          </cell>
          <cell r="F3186">
            <v>75</v>
          </cell>
        </row>
        <row r="3187">
          <cell r="A3187">
            <v>13352007</v>
          </cell>
          <cell r="C3187">
            <v>469</v>
          </cell>
          <cell r="D3187">
            <v>256</v>
          </cell>
          <cell r="E3187">
            <v>240</v>
          </cell>
          <cell r="F3187">
            <v>43</v>
          </cell>
        </row>
        <row r="3188">
          <cell r="A3188">
            <v>13352035</v>
          </cell>
          <cell r="C3188">
            <v>44</v>
          </cell>
          <cell r="D3188">
            <v>14</v>
          </cell>
          <cell r="E3188">
            <v>2</v>
          </cell>
          <cell r="F3188">
            <v>12</v>
          </cell>
        </row>
        <row r="3189">
          <cell r="A3189">
            <v>13352057</v>
          </cell>
          <cell r="C3189">
            <v>201</v>
          </cell>
          <cell r="D3189">
            <v>102</v>
          </cell>
          <cell r="E3189">
            <v>23</v>
          </cell>
          <cell r="F3189">
            <v>0</v>
          </cell>
        </row>
        <row r="3190">
          <cell r="A3190">
            <v>13352211</v>
          </cell>
          <cell r="C3190">
            <v>288</v>
          </cell>
          <cell r="D3190">
            <v>145</v>
          </cell>
          <cell r="E3190">
            <v>194</v>
          </cell>
          <cell r="F3190">
            <v>11</v>
          </cell>
        </row>
        <row r="3191">
          <cell r="A3191">
            <v>13353190</v>
          </cell>
          <cell r="C3191">
            <v>582</v>
          </cell>
          <cell r="D3191">
            <v>243</v>
          </cell>
          <cell r="E3191">
            <v>357</v>
          </cell>
          <cell r="F3191">
            <v>24</v>
          </cell>
        </row>
        <row r="3192">
          <cell r="A3192">
            <v>13352407</v>
          </cell>
          <cell r="C3192">
            <v>35</v>
          </cell>
          <cell r="D3192">
            <v>0</v>
          </cell>
          <cell r="E3192">
            <v>2</v>
          </cell>
          <cell r="F3192">
            <v>0</v>
          </cell>
        </row>
        <row r="3193">
          <cell r="A3193">
            <v>13355000</v>
          </cell>
          <cell r="C3193">
            <v>99</v>
          </cell>
          <cell r="D3193">
            <v>26</v>
          </cell>
          <cell r="E3193">
            <v>47</v>
          </cell>
          <cell r="F3193">
            <v>0</v>
          </cell>
        </row>
        <row r="3194">
          <cell r="A3194">
            <v>13410000</v>
          </cell>
          <cell r="C3194">
            <v>92</v>
          </cell>
          <cell r="D3194">
            <v>22</v>
          </cell>
          <cell r="E3194">
            <v>60</v>
          </cell>
          <cell r="F3194">
            <v>15</v>
          </cell>
        </row>
        <row r="3195">
          <cell r="A3195">
            <v>13410003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</row>
        <row r="3196">
          <cell r="A3196">
            <v>13304860</v>
          </cell>
          <cell r="C3196">
            <v>275</v>
          </cell>
          <cell r="D3196">
            <v>116</v>
          </cell>
          <cell r="E3196">
            <v>169</v>
          </cell>
          <cell r="F3196">
            <v>18</v>
          </cell>
        </row>
        <row r="3197">
          <cell r="A3197">
            <v>13628654</v>
          </cell>
          <cell r="C3197">
            <v>358</v>
          </cell>
          <cell r="D3197">
            <v>117</v>
          </cell>
          <cell r="E3197">
            <v>175</v>
          </cell>
          <cell r="F3197">
            <v>21</v>
          </cell>
        </row>
        <row r="3198">
          <cell r="A3198">
            <v>13628698</v>
          </cell>
          <cell r="C3198">
            <v>1161</v>
          </cell>
          <cell r="D3198">
            <v>401</v>
          </cell>
          <cell r="E3198">
            <v>538</v>
          </cell>
          <cell r="F3198">
            <v>95</v>
          </cell>
        </row>
        <row r="3199">
          <cell r="A3199">
            <v>13628745</v>
          </cell>
          <cell r="C3199">
            <v>1179</v>
          </cell>
          <cell r="D3199">
            <v>460</v>
          </cell>
          <cell r="E3199">
            <v>585</v>
          </cell>
          <cell r="F3199">
            <v>91</v>
          </cell>
        </row>
        <row r="3200">
          <cell r="A3200">
            <v>13634001</v>
          </cell>
          <cell r="C3200">
            <v>440</v>
          </cell>
          <cell r="D3200">
            <v>211</v>
          </cell>
          <cell r="E3200">
            <v>260</v>
          </cell>
          <cell r="F3200">
            <v>39</v>
          </cell>
        </row>
        <row r="3201">
          <cell r="A3201">
            <v>13635100</v>
          </cell>
          <cell r="C3201">
            <v>570</v>
          </cell>
          <cell r="D3201">
            <v>283</v>
          </cell>
          <cell r="E3201">
            <v>335</v>
          </cell>
          <cell r="F3201">
            <v>16</v>
          </cell>
        </row>
        <row r="3202">
          <cell r="A3202">
            <v>13636205</v>
          </cell>
          <cell r="C3202">
            <v>351</v>
          </cell>
          <cell r="D3202">
            <v>154</v>
          </cell>
          <cell r="E3202">
            <v>166</v>
          </cell>
          <cell r="F3202">
            <v>25</v>
          </cell>
        </row>
        <row r="3203">
          <cell r="A3203">
            <v>13638103</v>
          </cell>
          <cell r="C3203">
            <v>506</v>
          </cell>
          <cell r="D3203">
            <v>199</v>
          </cell>
          <cell r="E3203">
            <v>262</v>
          </cell>
          <cell r="F3203">
            <v>31</v>
          </cell>
        </row>
        <row r="3204">
          <cell r="A3204">
            <v>13710156</v>
          </cell>
          <cell r="C3204">
            <v>524</v>
          </cell>
          <cell r="D3204">
            <v>186</v>
          </cell>
          <cell r="E3204">
            <v>226</v>
          </cell>
          <cell r="F3204">
            <v>31</v>
          </cell>
        </row>
        <row r="3205">
          <cell r="A3205">
            <v>13722001</v>
          </cell>
          <cell r="C3205">
            <v>530</v>
          </cell>
          <cell r="D3205">
            <v>202</v>
          </cell>
          <cell r="E3205">
            <v>213</v>
          </cell>
          <cell r="F3205">
            <v>48</v>
          </cell>
        </row>
        <row r="3206">
          <cell r="A3206">
            <v>13722007</v>
          </cell>
          <cell r="C3206">
            <v>614</v>
          </cell>
          <cell r="D3206">
            <v>328</v>
          </cell>
          <cell r="E3206">
            <v>403</v>
          </cell>
          <cell r="F3206">
            <v>25</v>
          </cell>
        </row>
        <row r="3207">
          <cell r="A3207">
            <v>13710029</v>
          </cell>
          <cell r="C3207">
            <v>449</v>
          </cell>
          <cell r="D3207">
            <v>231</v>
          </cell>
          <cell r="E3207">
            <v>257</v>
          </cell>
          <cell r="F3207">
            <v>34</v>
          </cell>
        </row>
        <row r="3208">
          <cell r="A3208">
            <v>13711036</v>
          </cell>
          <cell r="C3208">
            <v>834</v>
          </cell>
          <cell r="D3208">
            <v>330</v>
          </cell>
          <cell r="E3208">
            <v>410</v>
          </cell>
          <cell r="F3208">
            <v>48</v>
          </cell>
        </row>
        <row r="3209">
          <cell r="A3209">
            <v>13711041</v>
          </cell>
          <cell r="C3209">
            <v>598</v>
          </cell>
          <cell r="D3209">
            <v>326</v>
          </cell>
          <cell r="E3209">
            <v>334</v>
          </cell>
          <cell r="F3209">
            <v>27</v>
          </cell>
        </row>
        <row r="3210">
          <cell r="A3210">
            <v>13724045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</row>
        <row r="3211">
          <cell r="A3211">
            <v>13725000</v>
          </cell>
          <cell r="C3211">
            <v>8</v>
          </cell>
          <cell r="D3211">
            <v>0</v>
          </cell>
          <cell r="E3211">
            <v>1</v>
          </cell>
          <cell r="F3211">
            <v>0</v>
          </cell>
        </row>
        <row r="3212">
          <cell r="A3212">
            <v>13725011</v>
          </cell>
          <cell r="C3212">
            <v>409</v>
          </cell>
          <cell r="D3212">
            <v>183</v>
          </cell>
          <cell r="E3212">
            <v>229</v>
          </cell>
          <cell r="F3212">
            <v>15</v>
          </cell>
        </row>
        <row r="3213">
          <cell r="A3213">
            <v>13801174</v>
          </cell>
          <cell r="C3213">
            <v>7</v>
          </cell>
          <cell r="D3213">
            <v>0</v>
          </cell>
          <cell r="E3213">
            <v>0</v>
          </cell>
          <cell r="F3213">
            <v>0</v>
          </cell>
        </row>
        <row r="3214">
          <cell r="A3214">
            <v>13803000</v>
          </cell>
          <cell r="C3214">
            <v>552</v>
          </cell>
          <cell r="D3214">
            <v>266</v>
          </cell>
          <cell r="E3214">
            <v>349</v>
          </cell>
          <cell r="F3214">
            <v>35</v>
          </cell>
        </row>
        <row r="3215">
          <cell r="A3215">
            <v>13870003</v>
          </cell>
          <cell r="C3215">
            <v>72</v>
          </cell>
          <cell r="D3215">
            <v>22</v>
          </cell>
          <cell r="E3215">
            <v>35</v>
          </cell>
          <cell r="F3215">
            <v>0</v>
          </cell>
        </row>
        <row r="3216">
          <cell r="A3216">
            <v>13872027</v>
          </cell>
          <cell r="C3216">
            <v>454</v>
          </cell>
          <cell r="D3216">
            <v>326</v>
          </cell>
          <cell r="E3216">
            <v>55</v>
          </cell>
          <cell r="F3216">
            <v>170</v>
          </cell>
        </row>
        <row r="3217">
          <cell r="A3217">
            <v>13874020</v>
          </cell>
          <cell r="C3217">
            <v>52</v>
          </cell>
          <cell r="D3217">
            <v>52</v>
          </cell>
          <cell r="E3217">
            <v>1</v>
          </cell>
          <cell r="F3217">
            <v>52</v>
          </cell>
        </row>
        <row r="3218">
          <cell r="A3218">
            <v>13875126</v>
          </cell>
          <cell r="C3218">
            <v>135</v>
          </cell>
          <cell r="D3218">
            <v>0</v>
          </cell>
          <cell r="E3218">
            <v>9</v>
          </cell>
          <cell r="F3218">
            <v>0</v>
          </cell>
        </row>
        <row r="3219">
          <cell r="A3219">
            <v>13880412</v>
          </cell>
          <cell r="C3219">
            <v>37</v>
          </cell>
          <cell r="D3219">
            <v>36</v>
          </cell>
          <cell r="E3219">
            <v>0</v>
          </cell>
          <cell r="F3219">
            <v>36</v>
          </cell>
        </row>
        <row r="3220">
          <cell r="A3220">
            <v>13710022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</row>
        <row r="3221">
          <cell r="A3221">
            <v>13710028</v>
          </cell>
          <cell r="C3221">
            <v>385</v>
          </cell>
          <cell r="D3221">
            <v>104</v>
          </cell>
          <cell r="E3221">
            <v>200</v>
          </cell>
          <cell r="F3221">
            <v>12</v>
          </cell>
        </row>
        <row r="3222">
          <cell r="A3222">
            <v>13710036</v>
          </cell>
          <cell r="C3222">
            <v>454</v>
          </cell>
          <cell r="D3222">
            <v>173</v>
          </cell>
          <cell r="E3222">
            <v>247</v>
          </cell>
          <cell r="F3222">
            <v>19</v>
          </cell>
        </row>
        <row r="3223">
          <cell r="A3223">
            <v>13710038</v>
          </cell>
          <cell r="C3223">
            <v>572</v>
          </cell>
          <cell r="D3223">
            <v>333</v>
          </cell>
          <cell r="E3223">
            <v>401</v>
          </cell>
          <cell r="F3223">
            <v>12</v>
          </cell>
        </row>
        <row r="3224">
          <cell r="A3224">
            <v>13710051</v>
          </cell>
          <cell r="C3224">
            <v>1168</v>
          </cell>
          <cell r="D3224">
            <v>514</v>
          </cell>
          <cell r="E3224">
            <v>606</v>
          </cell>
          <cell r="F3224">
            <v>68</v>
          </cell>
        </row>
        <row r="3225">
          <cell r="A3225">
            <v>13710052</v>
          </cell>
          <cell r="C3225">
            <v>353</v>
          </cell>
          <cell r="D3225">
            <v>127</v>
          </cell>
          <cell r="E3225">
            <v>177</v>
          </cell>
          <cell r="F3225">
            <v>19</v>
          </cell>
        </row>
        <row r="3226">
          <cell r="A3226">
            <v>13710055</v>
          </cell>
          <cell r="C3226">
            <v>583</v>
          </cell>
          <cell r="D3226">
            <v>296</v>
          </cell>
          <cell r="E3226">
            <v>405</v>
          </cell>
          <cell r="F3226">
            <v>22</v>
          </cell>
        </row>
        <row r="3227">
          <cell r="A3227">
            <v>13710131</v>
          </cell>
          <cell r="C3227">
            <v>307</v>
          </cell>
          <cell r="D3227">
            <v>73</v>
          </cell>
          <cell r="E3227">
            <v>201</v>
          </cell>
          <cell r="F3227">
            <v>2</v>
          </cell>
        </row>
        <row r="3228">
          <cell r="A3228">
            <v>13710147</v>
          </cell>
          <cell r="C3228">
            <v>329</v>
          </cell>
          <cell r="D3228">
            <v>141</v>
          </cell>
          <cell r="E3228">
            <v>159</v>
          </cell>
          <cell r="F3228">
            <v>3</v>
          </cell>
        </row>
        <row r="3229">
          <cell r="A3229">
            <v>13710165</v>
          </cell>
          <cell r="C3229">
            <v>286</v>
          </cell>
          <cell r="D3229">
            <v>81</v>
          </cell>
          <cell r="E3229">
            <v>170</v>
          </cell>
          <cell r="F3229">
            <v>7</v>
          </cell>
        </row>
        <row r="3230">
          <cell r="A3230">
            <v>13710240</v>
          </cell>
          <cell r="C3230">
            <v>59</v>
          </cell>
          <cell r="D3230">
            <v>0</v>
          </cell>
          <cell r="E3230">
            <v>2</v>
          </cell>
          <cell r="F3230">
            <v>0</v>
          </cell>
        </row>
        <row r="3231">
          <cell r="A3231">
            <v>13710492</v>
          </cell>
          <cell r="C3231">
            <v>819</v>
          </cell>
          <cell r="D3231">
            <v>319</v>
          </cell>
          <cell r="E3231">
            <v>227</v>
          </cell>
          <cell r="F3231">
            <v>125</v>
          </cell>
        </row>
        <row r="3232">
          <cell r="A3232">
            <v>13713065</v>
          </cell>
          <cell r="C3232">
            <v>521</v>
          </cell>
          <cell r="D3232">
            <v>276</v>
          </cell>
          <cell r="E3232">
            <v>309</v>
          </cell>
          <cell r="F3232">
            <v>23</v>
          </cell>
        </row>
        <row r="3233">
          <cell r="A3233">
            <v>13718041</v>
          </cell>
          <cell r="C3233">
            <v>387</v>
          </cell>
          <cell r="D3233">
            <v>174</v>
          </cell>
          <cell r="E3233">
            <v>237</v>
          </cell>
          <cell r="F3233">
            <v>5</v>
          </cell>
        </row>
        <row r="3234">
          <cell r="A3234">
            <v>13719002</v>
          </cell>
          <cell r="C3234">
            <v>662</v>
          </cell>
          <cell r="D3234">
            <v>301</v>
          </cell>
          <cell r="E3234">
            <v>318</v>
          </cell>
          <cell r="F3234">
            <v>33</v>
          </cell>
        </row>
        <row r="3235">
          <cell r="A3235">
            <v>13719016</v>
          </cell>
          <cell r="C3235">
            <v>55</v>
          </cell>
          <cell r="D3235">
            <v>34</v>
          </cell>
          <cell r="E3235">
            <v>0</v>
          </cell>
          <cell r="F3235">
            <v>2</v>
          </cell>
        </row>
        <row r="3236">
          <cell r="A3236">
            <v>13721001</v>
          </cell>
          <cell r="C3236">
            <v>311</v>
          </cell>
          <cell r="D3236">
            <v>135</v>
          </cell>
          <cell r="E3236">
            <v>133</v>
          </cell>
          <cell r="F3236">
            <v>21</v>
          </cell>
        </row>
        <row r="3237">
          <cell r="A3237">
            <v>13628689</v>
          </cell>
          <cell r="C3237">
            <v>986</v>
          </cell>
          <cell r="D3237">
            <v>383</v>
          </cell>
          <cell r="E3237">
            <v>473</v>
          </cell>
          <cell r="F3237">
            <v>76</v>
          </cell>
        </row>
        <row r="3238">
          <cell r="A3238">
            <v>13632004</v>
          </cell>
          <cell r="C3238">
            <v>515</v>
          </cell>
          <cell r="D3238">
            <v>209</v>
          </cell>
          <cell r="E3238">
            <v>315</v>
          </cell>
          <cell r="F3238">
            <v>25</v>
          </cell>
        </row>
        <row r="3239">
          <cell r="A3239">
            <v>13632007</v>
          </cell>
          <cell r="C3239">
            <v>265</v>
          </cell>
          <cell r="D3239">
            <v>136</v>
          </cell>
          <cell r="E3239">
            <v>152</v>
          </cell>
          <cell r="F3239">
            <v>19</v>
          </cell>
        </row>
        <row r="3240">
          <cell r="A3240">
            <v>13632010</v>
          </cell>
          <cell r="C3240">
            <v>523</v>
          </cell>
          <cell r="D3240">
            <v>212</v>
          </cell>
          <cell r="E3240">
            <v>230</v>
          </cell>
          <cell r="F3240">
            <v>50</v>
          </cell>
        </row>
        <row r="3241">
          <cell r="A3241">
            <v>13632026</v>
          </cell>
          <cell r="C3241">
            <v>275</v>
          </cell>
          <cell r="D3241">
            <v>159</v>
          </cell>
          <cell r="E3241">
            <v>199</v>
          </cell>
          <cell r="F3241">
            <v>15</v>
          </cell>
        </row>
        <row r="3242">
          <cell r="A3242">
            <v>13632029</v>
          </cell>
          <cell r="C3242">
            <v>372</v>
          </cell>
          <cell r="D3242">
            <v>218</v>
          </cell>
          <cell r="E3242">
            <v>252</v>
          </cell>
          <cell r="F3242">
            <v>29</v>
          </cell>
        </row>
        <row r="3243">
          <cell r="A3243">
            <v>13632034</v>
          </cell>
          <cell r="C3243">
            <v>699</v>
          </cell>
          <cell r="D3243">
            <v>317</v>
          </cell>
          <cell r="E3243">
            <v>355</v>
          </cell>
          <cell r="F3243">
            <v>52</v>
          </cell>
        </row>
        <row r="3244">
          <cell r="A3244">
            <v>13632100</v>
          </cell>
          <cell r="C3244">
            <v>14</v>
          </cell>
          <cell r="D3244">
            <v>10</v>
          </cell>
          <cell r="E3244">
            <v>11</v>
          </cell>
          <cell r="F3244">
            <v>0</v>
          </cell>
        </row>
        <row r="3245">
          <cell r="A3245">
            <v>13633022</v>
          </cell>
          <cell r="C3245">
            <v>884</v>
          </cell>
          <cell r="D3245">
            <v>364</v>
          </cell>
          <cell r="E3245">
            <v>444</v>
          </cell>
          <cell r="F3245">
            <v>68</v>
          </cell>
        </row>
        <row r="3246">
          <cell r="A3246">
            <v>13633501</v>
          </cell>
          <cell r="C3246">
            <v>1010</v>
          </cell>
          <cell r="D3246">
            <v>353</v>
          </cell>
          <cell r="E3246">
            <v>377</v>
          </cell>
          <cell r="F3246">
            <v>77</v>
          </cell>
        </row>
        <row r="3247">
          <cell r="A3247">
            <v>13635021</v>
          </cell>
          <cell r="C3247">
            <v>675</v>
          </cell>
          <cell r="D3247">
            <v>302</v>
          </cell>
          <cell r="E3247">
            <v>359</v>
          </cell>
          <cell r="F3247">
            <v>35</v>
          </cell>
        </row>
        <row r="3248">
          <cell r="A3248">
            <v>13638005</v>
          </cell>
          <cell r="C3248">
            <v>530</v>
          </cell>
          <cell r="D3248">
            <v>256</v>
          </cell>
          <cell r="E3248">
            <v>300</v>
          </cell>
          <cell r="F3248">
            <v>27</v>
          </cell>
        </row>
        <row r="3249">
          <cell r="A3249">
            <v>13641000</v>
          </cell>
          <cell r="C3249">
            <v>895</v>
          </cell>
          <cell r="D3249">
            <v>341</v>
          </cell>
          <cell r="E3249">
            <v>399</v>
          </cell>
          <cell r="F3249">
            <v>68</v>
          </cell>
        </row>
        <row r="3250">
          <cell r="A3250">
            <v>13643307</v>
          </cell>
          <cell r="C3250">
            <v>239</v>
          </cell>
          <cell r="D3250">
            <v>90</v>
          </cell>
          <cell r="E3250">
            <v>141</v>
          </cell>
          <cell r="F3250">
            <v>4</v>
          </cell>
        </row>
        <row r="3251">
          <cell r="A3251">
            <v>13710056</v>
          </cell>
          <cell r="C3251">
            <v>653</v>
          </cell>
          <cell r="D3251">
            <v>274</v>
          </cell>
          <cell r="E3251">
            <v>313</v>
          </cell>
          <cell r="F3251">
            <v>53</v>
          </cell>
        </row>
        <row r="3252">
          <cell r="A3252">
            <v>13710270</v>
          </cell>
          <cell r="C3252">
            <v>582</v>
          </cell>
          <cell r="D3252">
            <v>299</v>
          </cell>
          <cell r="E3252">
            <v>322</v>
          </cell>
          <cell r="F3252">
            <v>66</v>
          </cell>
        </row>
        <row r="3253">
          <cell r="A3253">
            <v>13713009</v>
          </cell>
          <cell r="C3253">
            <v>510</v>
          </cell>
          <cell r="D3253">
            <v>274</v>
          </cell>
          <cell r="E3253">
            <v>294</v>
          </cell>
          <cell r="F3253">
            <v>26</v>
          </cell>
        </row>
        <row r="3254">
          <cell r="A3254">
            <v>13718002</v>
          </cell>
          <cell r="C3254">
            <v>516</v>
          </cell>
          <cell r="D3254">
            <v>219</v>
          </cell>
          <cell r="E3254">
            <v>266</v>
          </cell>
          <cell r="F3254">
            <v>31</v>
          </cell>
        </row>
        <row r="3255">
          <cell r="A3255">
            <v>13719038</v>
          </cell>
          <cell r="C3255">
            <v>358</v>
          </cell>
          <cell r="D3255">
            <v>183</v>
          </cell>
          <cell r="E3255">
            <v>248</v>
          </cell>
          <cell r="F3255">
            <v>22</v>
          </cell>
        </row>
        <row r="3256">
          <cell r="A3256">
            <v>13628004</v>
          </cell>
          <cell r="C3256">
            <v>666</v>
          </cell>
          <cell r="D3256">
            <v>323</v>
          </cell>
          <cell r="E3256">
            <v>353</v>
          </cell>
          <cell r="F3256">
            <v>56</v>
          </cell>
        </row>
        <row r="3257">
          <cell r="A3257">
            <v>13628010</v>
          </cell>
          <cell r="C3257">
            <v>510</v>
          </cell>
          <cell r="D3257">
            <v>205</v>
          </cell>
          <cell r="E3257">
            <v>186</v>
          </cell>
          <cell r="F3257">
            <v>50</v>
          </cell>
        </row>
        <row r="3258">
          <cell r="A3258">
            <v>13628310</v>
          </cell>
          <cell r="C3258">
            <v>275</v>
          </cell>
          <cell r="D3258">
            <v>125</v>
          </cell>
          <cell r="E3258">
            <v>151</v>
          </cell>
          <cell r="F3258">
            <v>11</v>
          </cell>
        </row>
        <row r="3259">
          <cell r="A3259">
            <v>13628369</v>
          </cell>
          <cell r="C3259">
            <v>651</v>
          </cell>
          <cell r="D3259">
            <v>258</v>
          </cell>
          <cell r="E3259">
            <v>287</v>
          </cell>
          <cell r="F3259">
            <v>46</v>
          </cell>
        </row>
        <row r="3260">
          <cell r="A3260">
            <v>13628373</v>
          </cell>
          <cell r="C3260">
            <v>549</v>
          </cell>
          <cell r="D3260">
            <v>302</v>
          </cell>
          <cell r="E3260">
            <v>348</v>
          </cell>
          <cell r="F3260">
            <v>35</v>
          </cell>
        </row>
        <row r="3261">
          <cell r="A3261">
            <v>13628375</v>
          </cell>
          <cell r="C3261">
            <v>361</v>
          </cell>
          <cell r="D3261">
            <v>169</v>
          </cell>
          <cell r="E3261">
            <v>225</v>
          </cell>
          <cell r="F3261">
            <v>16</v>
          </cell>
        </row>
        <row r="3262">
          <cell r="A3262">
            <v>13628413</v>
          </cell>
          <cell r="C3262">
            <v>174</v>
          </cell>
          <cell r="D3262">
            <v>0</v>
          </cell>
          <cell r="E3262">
            <v>0</v>
          </cell>
          <cell r="F3262">
            <v>0</v>
          </cell>
        </row>
        <row r="3263">
          <cell r="A3263">
            <v>13628433</v>
          </cell>
          <cell r="C3263">
            <v>651</v>
          </cell>
          <cell r="D3263">
            <v>224</v>
          </cell>
          <cell r="E3263">
            <v>142</v>
          </cell>
          <cell r="F3263">
            <v>76</v>
          </cell>
        </row>
        <row r="3264">
          <cell r="A3264">
            <v>13628653</v>
          </cell>
          <cell r="C3264">
            <v>560</v>
          </cell>
          <cell r="D3264">
            <v>224</v>
          </cell>
          <cell r="E3264">
            <v>281</v>
          </cell>
          <cell r="F3264">
            <v>38</v>
          </cell>
        </row>
        <row r="3265">
          <cell r="A3265">
            <v>13630040</v>
          </cell>
          <cell r="C3265">
            <v>421</v>
          </cell>
          <cell r="D3265">
            <v>190</v>
          </cell>
          <cell r="E3265">
            <v>203</v>
          </cell>
          <cell r="F3265">
            <v>29</v>
          </cell>
        </row>
        <row r="3266">
          <cell r="A3266">
            <v>13632002</v>
          </cell>
          <cell r="C3266">
            <v>546</v>
          </cell>
          <cell r="D3266">
            <v>264</v>
          </cell>
          <cell r="E3266">
            <v>351</v>
          </cell>
          <cell r="F3266">
            <v>14</v>
          </cell>
        </row>
        <row r="3267">
          <cell r="A3267">
            <v>13632005</v>
          </cell>
          <cell r="C3267">
            <v>0</v>
          </cell>
          <cell r="D3267">
            <v>0</v>
          </cell>
          <cell r="E3267">
            <v>0</v>
          </cell>
          <cell r="F3267">
            <v>0</v>
          </cell>
        </row>
        <row r="3268">
          <cell r="A3268">
            <v>13632053</v>
          </cell>
          <cell r="C3268">
            <v>366</v>
          </cell>
          <cell r="D3268">
            <v>164</v>
          </cell>
          <cell r="E3268">
            <v>161</v>
          </cell>
          <cell r="F3268">
            <v>39</v>
          </cell>
        </row>
        <row r="3269">
          <cell r="A3269">
            <v>13633000</v>
          </cell>
          <cell r="C3269">
            <v>252</v>
          </cell>
          <cell r="D3269">
            <v>71</v>
          </cell>
          <cell r="E3269">
            <v>150</v>
          </cell>
          <cell r="F3269">
            <v>7</v>
          </cell>
        </row>
        <row r="3270">
          <cell r="A3270">
            <v>13712003</v>
          </cell>
          <cell r="C3270">
            <v>2586</v>
          </cell>
          <cell r="D3270">
            <v>594</v>
          </cell>
          <cell r="E3270">
            <v>483</v>
          </cell>
          <cell r="F3270">
            <v>241</v>
          </cell>
        </row>
        <row r="3271">
          <cell r="A3271">
            <v>13713075</v>
          </cell>
          <cell r="C3271">
            <v>797</v>
          </cell>
          <cell r="D3271">
            <v>368</v>
          </cell>
          <cell r="E3271">
            <v>444</v>
          </cell>
          <cell r="F3271">
            <v>36</v>
          </cell>
        </row>
        <row r="3272">
          <cell r="A3272">
            <v>13628002</v>
          </cell>
          <cell r="C3272">
            <v>427</v>
          </cell>
          <cell r="D3272">
            <v>178</v>
          </cell>
          <cell r="E3272">
            <v>228</v>
          </cell>
          <cell r="F3272">
            <v>18</v>
          </cell>
        </row>
        <row r="3273">
          <cell r="A3273">
            <v>13628007</v>
          </cell>
          <cell r="C3273">
            <v>238</v>
          </cell>
          <cell r="D3273">
            <v>0</v>
          </cell>
          <cell r="E3273">
            <v>78</v>
          </cell>
          <cell r="F3273">
            <v>0</v>
          </cell>
        </row>
        <row r="3274">
          <cell r="A3274">
            <v>13628068</v>
          </cell>
          <cell r="C3274">
            <v>908</v>
          </cell>
          <cell r="D3274">
            <v>287</v>
          </cell>
          <cell r="E3274">
            <v>181</v>
          </cell>
          <cell r="F3274">
            <v>132</v>
          </cell>
        </row>
        <row r="3275">
          <cell r="A3275">
            <v>13628088</v>
          </cell>
          <cell r="C3275">
            <v>145</v>
          </cell>
          <cell r="D3275">
            <v>54</v>
          </cell>
          <cell r="E3275">
            <v>113</v>
          </cell>
          <cell r="F3275">
            <v>1</v>
          </cell>
        </row>
        <row r="3276">
          <cell r="A3276">
            <v>13632000</v>
          </cell>
          <cell r="C3276">
            <v>336</v>
          </cell>
          <cell r="D3276">
            <v>152</v>
          </cell>
          <cell r="E3276">
            <v>205</v>
          </cell>
          <cell r="F3276">
            <v>14</v>
          </cell>
        </row>
        <row r="3277">
          <cell r="A3277">
            <v>13633505</v>
          </cell>
          <cell r="C3277">
            <v>128</v>
          </cell>
          <cell r="D3277">
            <v>1</v>
          </cell>
          <cell r="E3277">
            <v>2</v>
          </cell>
          <cell r="F3277">
            <v>0</v>
          </cell>
        </row>
        <row r="3278">
          <cell r="A3278">
            <v>13633705</v>
          </cell>
          <cell r="C3278">
            <v>243</v>
          </cell>
          <cell r="D3278">
            <v>114</v>
          </cell>
          <cell r="E3278">
            <v>142</v>
          </cell>
          <cell r="F3278">
            <v>12</v>
          </cell>
        </row>
        <row r="3279">
          <cell r="A3279">
            <v>13641001</v>
          </cell>
          <cell r="C3279">
            <v>43</v>
          </cell>
          <cell r="D3279">
            <v>26</v>
          </cell>
          <cell r="E3279">
            <v>3</v>
          </cell>
          <cell r="F3279">
            <v>0</v>
          </cell>
        </row>
        <row r="3280">
          <cell r="A3280">
            <v>13642002</v>
          </cell>
          <cell r="C3280">
            <v>0</v>
          </cell>
          <cell r="D3280">
            <v>0</v>
          </cell>
          <cell r="E3280">
            <v>0</v>
          </cell>
          <cell r="F3280">
            <v>0</v>
          </cell>
        </row>
        <row r="3281">
          <cell r="A3281">
            <v>13710179</v>
          </cell>
          <cell r="C3281">
            <v>190</v>
          </cell>
          <cell r="D3281">
            <v>66</v>
          </cell>
          <cell r="E3281">
            <v>124</v>
          </cell>
          <cell r="F3281">
            <v>2</v>
          </cell>
        </row>
        <row r="3282">
          <cell r="A3282">
            <v>13873010</v>
          </cell>
          <cell r="C3282">
            <v>1956</v>
          </cell>
          <cell r="D3282">
            <v>903</v>
          </cell>
          <cell r="E3282">
            <v>1201</v>
          </cell>
          <cell r="F3282">
            <v>70</v>
          </cell>
        </row>
        <row r="3283">
          <cell r="A3283">
            <v>13873062</v>
          </cell>
          <cell r="C3283">
            <v>1587</v>
          </cell>
          <cell r="D3283">
            <v>804</v>
          </cell>
          <cell r="E3283">
            <v>940</v>
          </cell>
          <cell r="F3283">
            <v>113</v>
          </cell>
        </row>
        <row r="3284">
          <cell r="A3284">
            <v>13874011</v>
          </cell>
          <cell r="C3284">
            <v>165</v>
          </cell>
          <cell r="D3284">
            <v>0</v>
          </cell>
          <cell r="E3284">
            <v>48</v>
          </cell>
          <cell r="F3284">
            <v>0</v>
          </cell>
        </row>
        <row r="3285">
          <cell r="A3285">
            <v>13878003</v>
          </cell>
          <cell r="C3285">
            <v>986</v>
          </cell>
          <cell r="D3285">
            <v>532</v>
          </cell>
          <cell r="E3285">
            <v>687</v>
          </cell>
          <cell r="F3285">
            <v>49</v>
          </cell>
        </row>
        <row r="3286">
          <cell r="A3286">
            <v>13878008</v>
          </cell>
          <cell r="C3286">
            <v>1394</v>
          </cell>
          <cell r="D3286">
            <v>693</v>
          </cell>
          <cell r="E3286">
            <v>800</v>
          </cell>
          <cell r="F3286">
            <v>67</v>
          </cell>
        </row>
        <row r="3287">
          <cell r="A3287">
            <v>13873013</v>
          </cell>
          <cell r="C3287">
            <v>701</v>
          </cell>
          <cell r="D3287">
            <v>271</v>
          </cell>
          <cell r="E3287">
            <v>306</v>
          </cell>
          <cell r="F3287">
            <v>53</v>
          </cell>
        </row>
        <row r="3288">
          <cell r="A3288">
            <v>13873017</v>
          </cell>
          <cell r="C3288">
            <v>781</v>
          </cell>
          <cell r="D3288">
            <v>386</v>
          </cell>
          <cell r="E3288">
            <v>529</v>
          </cell>
          <cell r="F3288">
            <v>34</v>
          </cell>
        </row>
        <row r="3289">
          <cell r="A3289">
            <v>13876031</v>
          </cell>
          <cell r="C3289">
            <v>327</v>
          </cell>
          <cell r="D3289">
            <v>166</v>
          </cell>
          <cell r="E3289">
            <v>215</v>
          </cell>
          <cell r="F3289">
            <v>14</v>
          </cell>
        </row>
        <row r="3290">
          <cell r="A3290">
            <v>13876057</v>
          </cell>
          <cell r="C3290">
            <v>787</v>
          </cell>
          <cell r="D3290">
            <v>366</v>
          </cell>
          <cell r="E3290">
            <v>407</v>
          </cell>
          <cell r="F3290">
            <v>57</v>
          </cell>
        </row>
        <row r="3291">
          <cell r="A3291">
            <v>13877007</v>
          </cell>
          <cell r="C3291">
            <v>719</v>
          </cell>
          <cell r="D3291">
            <v>213</v>
          </cell>
          <cell r="E3291">
            <v>447</v>
          </cell>
          <cell r="F3291">
            <v>34</v>
          </cell>
        </row>
        <row r="3292">
          <cell r="A3292">
            <v>13877021</v>
          </cell>
          <cell r="C3292">
            <v>279</v>
          </cell>
          <cell r="D3292">
            <v>102</v>
          </cell>
          <cell r="E3292">
            <v>177</v>
          </cell>
          <cell r="F3292">
            <v>7</v>
          </cell>
        </row>
        <row r="3293">
          <cell r="A3293">
            <v>13807001</v>
          </cell>
          <cell r="C3293">
            <v>891</v>
          </cell>
          <cell r="D3293">
            <v>404</v>
          </cell>
          <cell r="E3293">
            <v>322</v>
          </cell>
          <cell r="F3293">
            <v>74</v>
          </cell>
        </row>
        <row r="3294">
          <cell r="A3294">
            <v>13808001</v>
          </cell>
          <cell r="C3294">
            <v>975</v>
          </cell>
          <cell r="D3294">
            <v>314</v>
          </cell>
          <cell r="E3294">
            <v>388</v>
          </cell>
          <cell r="F3294">
            <v>53</v>
          </cell>
        </row>
        <row r="3295">
          <cell r="A3295">
            <v>13808023</v>
          </cell>
          <cell r="C3295">
            <v>1466</v>
          </cell>
          <cell r="D3295">
            <v>538</v>
          </cell>
          <cell r="E3295">
            <v>558</v>
          </cell>
          <cell r="F3295">
            <v>100</v>
          </cell>
        </row>
        <row r="3296">
          <cell r="A3296">
            <v>13870032</v>
          </cell>
          <cell r="C3296">
            <v>838</v>
          </cell>
          <cell r="D3296">
            <v>376</v>
          </cell>
          <cell r="E3296">
            <v>408</v>
          </cell>
          <cell r="F3296">
            <v>57</v>
          </cell>
        </row>
        <row r="3297">
          <cell r="A3297">
            <v>13870053</v>
          </cell>
          <cell r="C3297">
            <v>596</v>
          </cell>
          <cell r="D3297">
            <v>334</v>
          </cell>
          <cell r="E3297">
            <v>327</v>
          </cell>
          <cell r="F3297">
            <v>99</v>
          </cell>
        </row>
        <row r="3298">
          <cell r="A3298">
            <v>13871004</v>
          </cell>
          <cell r="C3298">
            <v>466</v>
          </cell>
          <cell r="D3298">
            <v>147</v>
          </cell>
          <cell r="E3298">
            <v>220</v>
          </cell>
          <cell r="F3298">
            <v>21</v>
          </cell>
        </row>
        <row r="3299">
          <cell r="A3299">
            <v>13880053</v>
          </cell>
          <cell r="C3299">
            <v>1099</v>
          </cell>
          <cell r="D3299">
            <v>464</v>
          </cell>
          <cell r="E3299">
            <v>458</v>
          </cell>
          <cell r="F3299">
            <v>84</v>
          </cell>
        </row>
        <row r="3300">
          <cell r="A3300">
            <v>13881006</v>
          </cell>
          <cell r="C3300">
            <v>390</v>
          </cell>
          <cell r="D3300">
            <v>160</v>
          </cell>
          <cell r="E3300">
            <v>194</v>
          </cell>
          <cell r="F3300">
            <v>27</v>
          </cell>
        </row>
        <row r="3301">
          <cell r="A3301">
            <v>13881010</v>
          </cell>
          <cell r="C3301">
            <v>805</v>
          </cell>
          <cell r="D3301">
            <v>403</v>
          </cell>
          <cell r="E3301">
            <v>507</v>
          </cell>
          <cell r="F3301">
            <v>46</v>
          </cell>
        </row>
        <row r="3302">
          <cell r="A3302">
            <v>13882002</v>
          </cell>
          <cell r="C3302">
            <v>629</v>
          </cell>
          <cell r="D3302">
            <v>255</v>
          </cell>
          <cell r="E3302">
            <v>370</v>
          </cell>
          <cell r="F3302">
            <v>25</v>
          </cell>
        </row>
        <row r="3303">
          <cell r="A3303">
            <v>13873075</v>
          </cell>
          <cell r="C3303">
            <v>0</v>
          </cell>
          <cell r="D3303">
            <v>0</v>
          </cell>
          <cell r="E3303">
            <v>0</v>
          </cell>
          <cell r="F3303">
            <v>0</v>
          </cell>
        </row>
        <row r="3304">
          <cell r="A3304">
            <v>13875120</v>
          </cell>
          <cell r="C3304">
            <v>466</v>
          </cell>
          <cell r="D3304">
            <v>174</v>
          </cell>
          <cell r="E3304">
            <v>275</v>
          </cell>
          <cell r="F3304">
            <v>8</v>
          </cell>
        </row>
        <row r="3305">
          <cell r="A3305">
            <v>13875129</v>
          </cell>
          <cell r="C3305">
            <v>392</v>
          </cell>
          <cell r="D3305">
            <v>134</v>
          </cell>
          <cell r="E3305">
            <v>190</v>
          </cell>
          <cell r="F3305">
            <v>15</v>
          </cell>
        </row>
        <row r="3306">
          <cell r="A3306">
            <v>13875176</v>
          </cell>
          <cell r="C3306">
            <v>386</v>
          </cell>
          <cell r="D3306">
            <v>182</v>
          </cell>
          <cell r="E3306">
            <v>252</v>
          </cell>
          <cell r="F3306">
            <v>8</v>
          </cell>
        </row>
        <row r="3307">
          <cell r="A3307">
            <v>13875212</v>
          </cell>
          <cell r="C3307">
            <v>309</v>
          </cell>
          <cell r="D3307">
            <v>121</v>
          </cell>
          <cell r="E3307">
            <v>169</v>
          </cell>
          <cell r="F3307">
            <v>7</v>
          </cell>
        </row>
        <row r="3308">
          <cell r="A3308">
            <v>13876004</v>
          </cell>
          <cell r="C3308">
            <v>764</v>
          </cell>
          <cell r="D3308">
            <v>357</v>
          </cell>
          <cell r="E3308">
            <v>448</v>
          </cell>
          <cell r="F3308">
            <v>39</v>
          </cell>
        </row>
        <row r="3309">
          <cell r="A3309">
            <v>13877019</v>
          </cell>
          <cell r="C3309">
            <v>60</v>
          </cell>
          <cell r="D3309">
            <v>33</v>
          </cell>
          <cell r="E3309">
            <v>0</v>
          </cell>
          <cell r="F3309">
            <v>21</v>
          </cell>
        </row>
        <row r="3310">
          <cell r="A3310">
            <v>13801001</v>
          </cell>
          <cell r="C3310">
            <v>865</v>
          </cell>
          <cell r="D3310">
            <v>351</v>
          </cell>
          <cell r="E3310">
            <v>486</v>
          </cell>
          <cell r="F3310">
            <v>37</v>
          </cell>
        </row>
        <row r="3311">
          <cell r="A3311">
            <v>13801137</v>
          </cell>
          <cell r="C3311">
            <v>560</v>
          </cell>
          <cell r="D3311">
            <v>286</v>
          </cell>
          <cell r="E3311">
            <v>309</v>
          </cell>
          <cell r="F3311">
            <v>32</v>
          </cell>
        </row>
        <row r="3312">
          <cell r="A3312">
            <v>13803001</v>
          </cell>
          <cell r="C3312">
            <v>874</v>
          </cell>
          <cell r="D3312">
            <v>370</v>
          </cell>
          <cell r="E3312">
            <v>457</v>
          </cell>
          <cell r="F3312">
            <v>39</v>
          </cell>
        </row>
        <row r="3313">
          <cell r="A3313">
            <v>13803009</v>
          </cell>
          <cell r="C3313">
            <v>1</v>
          </cell>
          <cell r="D3313">
            <v>0</v>
          </cell>
          <cell r="E3313">
            <v>0</v>
          </cell>
          <cell r="F3313">
            <v>0</v>
          </cell>
        </row>
        <row r="3314">
          <cell r="A3314">
            <v>13805014</v>
          </cell>
          <cell r="C3314">
            <v>972</v>
          </cell>
          <cell r="D3314">
            <v>387</v>
          </cell>
          <cell r="E3314">
            <v>357</v>
          </cell>
          <cell r="F3314">
            <v>60</v>
          </cell>
        </row>
        <row r="3315">
          <cell r="A3315">
            <v>13805022</v>
          </cell>
          <cell r="C3315">
            <v>611</v>
          </cell>
          <cell r="D3315">
            <v>275</v>
          </cell>
          <cell r="E3315">
            <v>299</v>
          </cell>
          <cell r="F3315">
            <v>51</v>
          </cell>
        </row>
        <row r="3316">
          <cell r="A3316">
            <v>13880070</v>
          </cell>
          <cell r="C3316">
            <v>8</v>
          </cell>
          <cell r="D3316">
            <v>3</v>
          </cell>
          <cell r="E3316">
            <v>2</v>
          </cell>
          <cell r="F3316">
            <v>1</v>
          </cell>
        </row>
        <row r="3317">
          <cell r="A3317">
            <v>13880089</v>
          </cell>
          <cell r="C3317">
            <v>749</v>
          </cell>
          <cell r="D3317">
            <v>306</v>
          </cell>
          <cell r="E3317">
            <v>393</v>
          </cell>
          <cell r="F3317">
            <v>36</v>
          </cell>
        </row>
        <row r="3318">
          <cell r="A3318">
            <v>13880229</v>
          </cell>
          <cell r="C3318">
            <v>0</v>
          </cell>
          <cell r="D3318">
            <v>0</v>
          </cell>
          <cell r="E3318">
            <v>0</v>
          </cell>
          <cell r="F3318">
            <v>0</v>
          </cell>
        </row>
        <row r="3319">
          <cell r="A3319">
            <v>13880318</v>
          </cell>
          <cell r="C3319">
            <v>274</v>
          </cell>
          <cell r="D3319">
            <v>135</v>
          </cell>
          <cell r="E3319">
            <v>160</v>
          </cell>
          <cell r="F3319">
            <v>20</v>
          </cell>
        </row>
        <row r="3320">
          <cell r="A3320">
            <v>13885006</v>
          </cell>
          <cell r="C3320">
            <v>542</v>
          </cell>
          <cell r="D3320">
            <v>214</v>
          </cell>
          <cell r="E3320">
            <v>280</v>
          </cell>
          <cell r="F3320">
            <v>21</v>
          </cell>
        </row>
        <row r="3321">
          <cell r="A3321">
            <v>13885016</v>
          </cell>
          <cell r="C3321">
            <v>530</v>
          </cell>
          <cell r="D3321">
            <v>189</v>
          </cell>
          <cell r="E3321">
            <v>265</v>
          </cell>
          <cell r="F3321">
            <v>14</v>
          </cell>
        </row>
        <row r="3322">
          <cell r="A3322">
            <v>13801006</v>
          </cell>
          <cell r="C3322">
            <v>204</v>
          </cell>
          <cell r="D3322">
            <v>72</v>
          </cell>
          <cell r="E3322">
            <v>114</v>
          </cell>
          <cell r="F3322">
            <v>5</v>
          </cell>
        </row>
        <row r="3323">
          <cell r="A3323">
            <v>13805003</v>
          </cell>
          <cell r="C3323">
            <v>8</v>
          </cell>
          <cell r="D3323">
            <v>3</v>
          </cell>
          <cell r="E3323">
            <v>0</v>
          </cell>
          <cell r="F3323">
            <v>2</v>
          </cell>
        </row>
        <row r="3324">
          <cell r="A3324">
            <v>13873055</v>
          </cell>
          <cell r="C3324">
            <v>425</v>
          </cell>
          <cell r="D3324">
            <v>136</v>
          </cell>
          <cell r="E3324">
            <v>221</v>
          </cell>
          <cell r="F3324">
            <v>15</v>
          </cell>
        </row>
        <row r="3325">
          <cell r="A3325">
            <v>13875075</v>
          </cell>
          <cell r="C3325">
            <v>243</v>
          </cell>
          <cell r="D3325">
            <v>63</v>
          </cell>
          <cell r="E3325">
            <v>143</v>
          </cell>
          <cell r="F3325">
            <v>1</v>
          </cell>
        </row>
        <row r="3326">
          <cell r="A3326">
            <v>13881015</v>
          </cell>
          <cell r="C3326">
            <v>365</v>
          </cell>
          <cell r="D3326">
            <v>137</v>
          </cell>
          <cell r="E3326">
            <v>177</v>
          </cell>
          <cell r="F3326">
            <v>15</v>
          </cell>
        </row>
        <row r="3327">
          <cell r="A3327">
            <v>13884004</v>
          </cell>
          <cell r="C3327">
            <v>1</v>
          </cell>
          <cell r="D3327">
            <v>1</v>
          </cell>
          <cell r="E3327">
            <v>0</v>
          </cell>
          <cell r="F3327">
            <v>0</v>
          </cell>
        </row>
        <row r="3328">
          <cell r="A3328">
            <v>13953571</v>
          </cell>
          <cell r="C3328">
            <v>512</v>
          </cell>
          <cell r="D3328">
            <v>227</v>
          </cell>
          <cell r="E3328">
            <v>265</v>
          </cell>
          <cell r="F3328">
            <v>8</v>
          </cell>
        </row>
        <row r="3329">
          <cell r="A3329">
            <v>13946203</v>
          </cell>
          <cell r="C3329">
            <v>1199</v>
          </cell>
          <cell r="D3329">
            <v>387</v>
          </cell>
          <cell r="E3329">
            <v>625</v>
          </cell>
          <cell r="F3329">
            <v>31</v>
          </cell>
        </row>
        <row r="3330">
          <cell r="A3330">
            <v>13946518</v>
          </cell>
          <cell r="C3330">
            <v>29</v>
          </cell>
          <cell r="D3330">
            <v>16</v>
          </cell>
          <cell r="E3330">
            <v>0</v>
          </cell>
          <cell r="F3330">
            <v>6</v>
          </cell>
        </row>
        <row r="3331">
          <cell r="A3331">
            <v>13946529</v>
          </cell>
          <cell r="C3331">
            <v>1204</v>
          </cell>
          <cell r="D3331">
            <v>467</v>
          </cell>
          <cell r="E3331">
            <v>345</v>
          </cell>
          <cell r="F3331">
            <v>195</v>
          </cell>
        </row>
        <row r="3332">
          <cell r="A3332">
            <v>13950013</v>
          </cell>
          <cell r="C3332">
            <v>383</v>
          </cell>
          <cell r="D3332">
            <v>89</v>
          </cell>
          <cell r="E3332">
            <v>146</v>
          </cell>
          <cell r="F3332">
            <v>15</v>
          </cell>
        </row>
        <row r="3333">
          <cell r="A3333">
            <v>13952234</v>
          </cell>
          <cell r="C3333">
            <v>361</v>
          </cell>
          <cell r="D3333">
            <v>18</v>
          </cell>
          <cell r="E3333">
            <v>81</v>
          </cell>
          <cell r="F3333">
            <v>2</v>
          </cell>
        </row>
        <row r="3334">
          <cell r="A3334">
            <v>13956011</v>
          </cell>
          <cell r="C3334">
            <v>879</v>
          </cell>
          <cell r="D3334">
            <v>378</v>
          </cell>
          <cell r="E3334">
            <v>408</v>
          </cell>
          <cell r="F3334">
            <v>61</v>
          </cell>
        </row>
        <row r="3335">
          <cell r="A3335">
            <v>13956026</v>
          </cell>
          <cell r="C3335">
            <v>418</v>
          </cell>
          <cell r="D3335">
            <v>119</v>
          </cell>
          <cell r="E3335">
            <v>70</v>
          </cell>
          <cell r="F3335">
            <v>82</v>
          </cell>
        </row>
        <row r="3336">
          <cell r="A3336">
            <v>13956066</v>
          </cell>
          <cell r="C3336">
            <v>706</v>
          </cell>
          <cell r="D3336">
            <v>381</v>
          </cell>
          <cell r="E3336">
            <v>426</v>
          </cell>
          <cell r="F3336">
            <v>50</v>
          </cell>
        </row>
        <row r="3337">
          <cell r="A3337">
            <v>13957614</v>
          </cell>
          <cell r="C3337">
            <v>853</v>
          </cell>
          <cell r="D3337">
            <v>405</v>
          </cell>
          <cell r="E3337">
            <v>490</v>
          </cell>
          <cell r="F3337">
            <v>29</v>
          </cell>
        </row>
        <row r="3338">
          <cell r="A3338">
            <v>13946053</v>
          </cell>
          <cell r="C3338">
            <v>384</v>
          </cell>
          <cell r="D3338">
            <v>170</v>
          </cell>
          <cell r="E3338">
            <v>222</v>
          </cell>
          <cell r="F3338">
            <v>19</v>
          </cell>
        </row>
        <row r="3339">
          <cell r="A3339">
            <v>13947100</v>
          </cell>
          <cell r="C3339">
            <v>0</v>
          </cell>
          <cell r="D3339">
            <v>0</v>
          </cell>
          <cell r="E3339">
            <v>0</v>
          </cell>
          <cell r="F3339">
            <v>0</v>
          </cell>
        </row>
        <row r="3340">
          <cell r="A3340">
            <v>13947480</v>
          </cell>
          <cell r="C3340">
            <v>3374</v>
          </cell>
          <cell r="D3340">
            <v>1136</v>
          </cell>
          <cell r="E3340">
            <v>1045</v>
          </cell>
          <cell r="F3340">
            <v>322</v>
          </cell>
        </row>
        <row r="3341">
          <cell r="A3341">
            <v>13952703</v>
          </cell>
          <cell r="C3341">
            <v>338</v>
          </cell>
          <cell r="D3341">
            <v>144</v>
          </cell>
          <cell r="E3341">
            <v>163</v>
          </cell>
          <cell r="F3341">
            <v>18</v>
          </cell>
        </row>
        <row r="3342">
          <cell r="A3342">
            <v>13953566</v>
          </cell>
          <cell r="C3342">
            <v>2138</v>
          </cell>
          <cell r="D3342">
            <v>1014</v>
          </cell>
          <cell r="E3342">
            <v>1187</v>
          </cell>
          <cell r="F3342">
            <v>131</v>
          </cell>
        </row>
        <row r="3343">
          <cell r="A3343">
            <v>13953567</v>
          </cell>
          <cell r="C3343">
            <v>867</v>
          </cell>
          <cell r="D3343">
            <v>384</v>
          </cell>
          <cell r="E3343">
            <v>425</v>
          </cell>
          <cell r="F3343">
            <v>52</v>
          </cell>
        </row>
        <row r="3344">
          <cell r="A3344">
            <v>13967006</v>
          </cell>
          <cell r="C3344">
            <v>610</v>
          </cell>
          <cell r="D3344">
            <v>258</v>
          </cell>
          <cell r="E3344">
            <v>340</v>
          </cell>
          <cell r="F3344">
            <v>23</v>
          </cell>
        </row>
        <row r="3345">
          <cell r="A3345">
            <v>13946045</v>
          </cell>
          <cell r="C3345">
            <v>1732</v>
          </cell>
          <cell r="D3345">
            <v>693</v>
          </cell>
          <cell r="E3345">
            <v>803</v>
          </cell>
          <cell r="F3345">
            <v>121</v>
          </cell>
        </row>
        <row r="3346">
          <cell r="A3346">
            <v>13946458</v>
          </cell>
          <cell r="C3346">
            <v>400</v>
          </cell>
          <cell r="D3346">
            <v>176</v>
          </cell>
          <cell r="E3346">
            <v>2</v>
          </cell>
          <cell r="F3346">
            <v>4</v>
          </cell>
        </row>
        <row r="3347">
          <cell r="A3347">
            <v>13946465</v>
          </cell>
          <cell r="C3347">
            <v>1623</v>
          </cell>
          <cell r="D3347">
            <v>641</v>
          </cell>
          <cell r="E3347">
            <v>650</v>
          </cell>
          <cell r="F3347">
            <v>175</v>
          </cell>
        </row>
        <row r="3348">
          <cell r="A3348">
            <v>13946536</v>
          </cell>
          <cell r="C3348">
            <v>246</v>
          </cell>
          <cell r="D3348">
            <v>115</v>
          </cell>
          <cell r="E3348">
            <v>138</v>
          </cell>
          <cell r="F3348">
            <v>15</v>
          </cell>
        </row>
        <row r="3349">
          <cell r="A3349">
            <v>13946688</v>
          </cell>
          <cell r="C3349">
            <v>138</v>
          </cell>
          <cell r="D3349">
            <v>81</v>
          </cell>
          <cell r="E3349">
            <v>4</v>
          </cell>
          <cell r="F3349">
            <v>68</v>
          </cell>
        </row>
        <row r="3350">
          <cell r="A3350">
            <v>13946750</v>
          </cell>
          <cell r="C3350">
            <v>4</v>
          </cell>
          <cell r="D3350">
            <v>0</v>
          </cell>
          <cell r="E3350">
            <v>0</v>
          </cell>
          <cell r="F3350">
            <v>0</v>
          </cell>
        </row>
        <row r="3351">
          <cell r="A3351">
            <v>13946762</v>
          </cell>
          <cell r="C3351">
            <v>372</v>
          </cell>
          <cell r="D3351">
            <v>183</v>
          </cell>
          <cell r="E3351">
            <v>230</v>
          </cell>
          <cell r="F3351">
            <v>21</v>
          </cell>
        </row>
        <row r="3352">
          <cell r="A3352">
            <v>13952472</v>
          </cell>
          <cell r="C3352">
            <v>443</v>
          </cell>
          <cell r="D3352">
            <v>165</v>
          </cell>
          <cell r="E3352">
            <v>257</v>
          </cell>
          <cell r="F3352">
            <v>14</v>
          </cell>
        </row>
        <row r="3353">
          <cell r="A3353">
            <v>13946002</v>
          </cell>
          <cell r="C3353">
            <v>3</v>
          </cell>
          <cell r="D3353">
            <v>3</v>
          </cell>
          <cell r="E3353">
            <v>0</v>
          </cell>
          <cell r="F3353">
            <v>2</v>
          </cell>
        </row>
        <row r="3354">
          <cell r="A3354">
            <v>13946007</v>
          </cell>
          <cell r="C3354">
            <v>7</v>
          </cell>
          <cell r="D3354">
            <v>0</v>
          </cell>
          <cell r="E3354">
            <v>0</v>
          </cell>
          <cell r="F3354">
            <v>0</v>
          </cell>
        </row>
        <row r="3355">
          <cell r="A3355">
            <v>13946129</v>
          </cell>
          <cell r="C3355">
            <v>8</v>
          </cell>
          <cell r="D3355">
            <v>6</v>
          </cell>
          <cell r="E3355">
            <v>0</v>
          </cell>
          <cell r="F3355">
            <v>4</v>
          </cell>
        </row>
        <row r="3356">
          <cell r="A3356">
            <v>13946446</v>
          </cell>
          <cell r="C3356">
            <v>252</v>
          </cell>
          <cell r="D3356">
            <v>111</v>
          </cell>
          <cell r="E3356">
            <v>147</v>
          </cell>
          <cell r="F3356">
            <v>9</v>
          </cell>
        </row>
        <row r="3357">
          <cell r="A3357">
            <v>13948040</v>
          </cell>
          <cell r="C3357">
            <v>486</v>
          </cell>
          <cell r="D3357">
            <v>224</v>
          </cell>
          <cell r="E3357">
            <v>259</v>
          </cell>
          <cell r="F3357">
            <v>26</v>
          </cell>
        </row>
        <row r="3358">
          <cell r="A3358">
            <v>13948049</v>
          </cell>
          <cell r="C3358">
            <v>483</v>
          </cell>
          <cell r="D3358">
            <v>204</v>
          </cell>
          <cell r="E3358">
            <v>318</v>
          </cell>
          <cell r="F3358">
            <v>11</v>
          </cell>
        </row>
        <row r="3359">
          <cell r="A3359">
            <v>13951042</v>
          </cell>
          <cell r="C3359">
            <v>5</v>
          </cell>
          <cell r="D3359">
            <v>0</v>
          </cell>
          <cell r="E3359">
            <v>0</v>
          </cell>
          <cell r="F3359">
            <v>0</v>
          </cell>
        </row>
        <row r="3360">
          <cell r="A3360">
            <v>13953543</v>
          </cell>
          <cell r="C3360">
            <v>287</v>
          </cell>
          <cell r="D3360">
            <v>102</v>
          </cell>
          <cell r="E3360">
            <v>167</v>
          </cell>
          <cell r="F3360">
            <v>7</v>
          </cell>
        </row>
        <row r="3361">
          <cell r="A3361">
            <v>13953617</v>
          </cell>
          <cell r="C3361">
            <v>503</v>
          </cell>
          <cell r="D3361">
            <v>186</v>
          </cell>
          <cell r="E3361">
            <v>233</v>
          </cell>
          <cell r="F3361">
            <v>26</v>
          </cell>
        </row>
        <row r="3362">
          <cell r="A3362">
            <v>13960001</v>
          </cell>
          <cell r="C3362">
            <v>647</v>
          </cell>
          <cell r="D3362">
            <v>264</v>
          </cell>
          <cell r="E3362">
            <v>384</v>
          </cell>
          <cell r="F3362">
            <v>16</v>
          </cell>
        </row>
        <row r="3363">
          <cell r="A3363">
            <v>13964001</v>
          </cell>
          <cell r="C3363">
            <v>1</v>
          </cell>
          <cell r="D3363">
            <v>0</v>
          </cell>
          <cell r="E3363">
            <v>0</v>
          </cell>
          <cell r="F3363">
            <v>0</v>
          </cell>
        </row>
        <row r="3364">
          <cell r="A3364">
            <v>13966017</v>
          </cell>
          <cell r="C3364">
            <v>213</v>
          </cell>
          <cell r="D3364">
            <v>77</v>
          </cell>
          <cell r="E3364">
            <v>118</v>
          </cell>
          <cell r="F3364">
            <v>10</v>
          </cell>
        </row>
        <row r="3365">
          <cell r="A3365">
            <v>13967007</v>
          </cell>
          <cell r="C3365">
            <v>197</v>
          </cell>
          <cell r="D3365">
            <v>46</v>
          </cell>
          <cell r="E3365">
            <v>77</v>
          </cell>
          <cell r="F3365">
            <v>7</v>
          </cell>
        </row>
        <row r="3366">
          <cell r="A3366">
            <v>13967025</v>
          </cell>
          <cell r="C3366">
            <v>391</v>
          </cell>
          <cell r="D3366">
            <v>132</v>
          </cell>
          <cell r="E3366">
            <v>166</v>
          </cell>
          <cell r="F3366">
            <v>4</v>
          </cell>
        </row>
        <row r="3367">
          <cell r="A3367">
            <v>13875022</v>
          </cell>
          <cell r="C3367">
            <v>25</v>
          </cell>
          <cell r="D3367">
            <v>1</v>
          </cell>
          <cell r="E3367">
            <v>0</v>
          </cell>
          <cell r="F3367">
            <v>0</v>
          </cell>
        </row>
        <row r="3368">
          <cell r="A3368">
            <v>13967001</v>
          </cell>
          <cell r="C3368">
            <v>554</v>
          </cell>
          <cell r="D3368">
            <v>205</v>
          </cell>
          <cell r="E3368">
            <v>205</v>
          </cell>
          <cell r="F3368">
            <v>8</v>
          </cell>
        </row>
        <row r="3369">
          <cell r="A3369">
            <v>14005000</v>
          </cell>
          <cell r="C3369">
            <v>0</v>
          </cell>
          <cell r="D3369">
            <v>0</v>
          </cell>
          <cell r="E3369">
            <v>0</v>
          </cell>
          <cell r="F3369">
            <v>0</v>
          </cell>
        </row>
        <row r="3370">
          <cell r="A3370">
            <v>14005027</v>
          </cell>
          <cell r="C3370">
            <v>21</v>
          </cell>
          <cell r="D3370">
            <v>20</v>
          </cell>
          <cell r="E3370">
            <v>21</v>
          </cell>
          <cell r="F3370">
            <v>1</v>
          </cell>
        </row>
        <row r="3371">
          <cell r="A3371">
            <v>14010003</v>
          </cell>
          <cell r="C3371">
            <v>520</v>
          </cell>
          <cell r="D3371">
            <v>254</v>
          </cell>
          <cell r="E3371">
            <v>217</v>
          </cell>
          <cell r="F3371">
            <v>61</v>
          </cell>
        </row>
        <row r="3372">
          <cell r="A3372">
            <v>14010043</v>
          </cell>
          <cell r="C3372">
            <v>625</v>
          </cell>
          <cell r="D3372">
            <v>317</v>
          </cell>
          <cell r="E3372">
            <v>321</v>
          </cell>
          <cell r="F3372">
            <v>53</v>
          </cell>
        </row>
        <row r="3373">
          <cell r="A3373">
            <v>14012012</v>
          </cell>
          <cell r="C3373">
            <v>348</v>
          </cell>
          <cell r="D3373">
            <v>147</v>
          </cell>
          <cell r="E3373">
            <v>221</v>
          </cell>
          <cell r="F3373">
            <v>7</v>
          </cell>
        </row>
        <row r="3374">
          <cell r="A3374">
            <v>14012026</v>
          </cell>
          <cell r="C3374">
            <v>1308</v>
          </cell>
          <cell r="D3374">
            <v>653</v>
          </cell>
          <cell r="E3374">
            <v>586</v>
          </cell>
          <cell r="F3374">
            <v>140</v>
          </cell>
        </row>
        <row r="3375">
          <cell r="A3375">
            <v>14012071</v>
          </cell>
          <cell r="C3375">
            <v>727</v>
          </cell>
          <cell r="D3375">
            <v>302</v>
          </cell>
          <cell r="E3375">
            <v>318</v>
          </cell>
          <cell r="F3375">
            <v>68</v>
          </cell>
        </row>
        <row r="3376">
          <cell r="A3376">
            <v>14012081</v>
          </cell>
          <cell r="C3376">
            <v>472</v>
          </cell>
          <cell r="D3376">
            <v>180</v>
          </cell>
          <cell r="E3376">
            <v>197</v>
          </cell>
          <cell r="F3376">
            <v>34</v>
          </cell>
        </row>
        <row r="3377">
          <cell r="A3377">
            <v>14012084</v>
          </cell>
          <cell r="C3377">
            <v>575</v>
          </cell>
          <cell r="D3377">
            <v>279</v>
          </cell>
          <cell r="E3377">
            <v>281</v>
          </cell>
          <cell r="F3377">
            <v>45</v>
          </cell>
        </row>
        <row r="3378">
          <cell r="A3378">
            <v>14013019</v>
          </cell>
          <cell r="C3378">
            <v>603</v>
          </cell>
          <cell r="D3378">
            <v>317</v>
          </cell>
          <cell r="E3378">
            <v>352</v>
          </cell>
          <cell r="F3378">
            <v>46</v>
          </cell>
        </row>
        <row r="3379">
          <cell r="A3379">
            <v>14013045</v>
          </cell>
          <cell r="C3379">
            <v>791</v>
          </cell>
          <cell r="D3379">
            <v>300</v>
          </cell>
          <cell r="E3379">
            <v>282</v>
          </cell>
          <cell r="F3379">
            <v>69</v>
          </cell>
        </row>
        <row r="3380">
          <cell r="A3380">
            <v>14052004</v>
          </cell>
          <cell r="C3380">
            <v>737</v>
          </cell>
          <cell r="D3380">
            <v>338</v>
          </cell>
          <cell r="E3380">
            <v>383</v>
          </cell>
          <cell r="F3380">
            <v>53</v>
          </cell>
        </row>
        <row r="3381">
          <cell r="A3381">
            <v>14052014</v>
          </cell>
          <cell r="C3381">
            <v>429</v>
          </cell>
          <cell r="D3381">
            <v>137</v>
          </cell>
          <cell r="E3381">
            <v>200</v>
          </cell>
          <cell r="F3381">
            <v>24</v>
          </cell>
        </row>
        <row r="3382">
          <cell r="A3382">
            <v>14052016</v>
          </cell>
          <cell r="C3382">
            <v>272</v>
          </cell>
          <cell r="D3382">
            <v>154</v>
          </cell>
          <cell r="E3382">
            <v>135</v>
          </cell>
          <cell r="F3382">
            <v>24</v>
          </cell>
        </row>
        <row r="3383">
          <cell r="A3383">
            <v>14052033</v>
          </cell>
          <cell r="C3383">
            <v>464</v>
          </cell>
          <cell r="D3383">
            <v>245</v>
          </cell>
          <cell r="E3383">
            <v>242</v>
          </cell>
          <cell r="F3383">
            <v>30</v>
          </cell>
        </row>
        <row r="3384">
          <cell r="A3384">
            <v>14052051</v>
          </cell>
          <cell r="C3384">
            <v>0</v>
          </cell>
          <cell r="D3384">
            <v>0</v>
          </cell>
          <cell r="E3384">
            <v>0</v>
          </cell>
          <cell r="F3384">
            <v>0</v>
          </cell>
        </row>
        <row r="3385">
          <cell r="A3385">
            <v>14003001</v>
          </cell>
          <cell r="C3385">
            <v>1012</v>
          </cell>
          <cell r="D3385">
            <v>444</v>
          </cell>
          <cell r="E3385">
            <v>447</v>
          </cell>
          <cell r="F3385">
            <v>90</v>
          </cell>
        </row>
        <row r="3386">
          <cell r="A3386">
            <v>14003003</v>
          </cell>
          <cell r="C3386">
            <v>301</v>
          </cell>
          <cell r="D3386">
            <v>114</v>
          </cell>
          <cell r="E3386">
            <v>140</v>
          </cell>
          <cell r="F3386">
            <v>16</v>
          </cell>
        </row>
        <row r="3387">
          <cell r="A3387">
            <v>14003027</v>
          </cell>
          <cell r="C3387">
            <v>279</v>
          </cell>
          <cell r="D3387">
            <v>141</v>
          </cell>
          <cell r="E3387">
            <v>156</v>
          </cell>
          <cell r="F3387">
            <v>28</v>
          </cell>
        </row>
        <row r="3388">
          <cell r="A3388">
            <v>14003028</v>
          </cell>
          <cell r="C3388">
            <v>1505</v>
          </cell>
          <cell r="D3388">
            <v>601</v>
          </cell>
          <cell r="E3388">
            <v>564</v>
          </cell>
          <cell r="F3388">
            <v>151</v>
          </cell>
        </row>
        <row r="3389">
          <cell r="A3389">
            <v>14003122</v>
          </cell>
          <cell r="C3389">
            <v>253</v>
          </cell>
          <cell r="D3389">
            <v>97</v>
          </cell>
          <cell r="E3389">
            <v>125</v>
          </cell>
          <cell r="F3389">
            <v>18</v>
          </cell>
        </row>
        <row r="3390">
          <cell r="A3390">
            <v>14003136</v>
          </cell>
          <cell r="C3390">
            <v>1</v>
          </cell>
          <cell r="D3390">
            <v>0</v>
          </cell>
          <cell r="E3390">
            <v>0</v>
          </cell>
          <cell r="F3390">
            <v>0</v>
          </cell>
        </row>
        <row r="3391">
          <cell r="A3391">
            <v>14003154</v>
          </cell>
          <cell r="C3391">
            <v>2071</v>
          </cell>
          <cell r="D3391">
            <v>956</v>
          </cell>
          <cell r="E3391">
            <v>1057</v>
          </cell>
          <cell r="F3391">
            <v>166</v>
          </cell>
        </row>
        <row r="3392">
          <cell r="A3392">
            <v>14003199</v>
          </cell>
          <cell r="C3392">
            <v>1521</v>
          </cell>
          <cell r="D3392">
            <v>689</v>
          </cell>
          <cell r="E3392">
            <v>636</v>
          </cell>
          <cell r="F3392">
            <v>151</v>
          </cell>
        </row>
        <row r="3393">
          <cell r="A3393">
            <v>14004033</v>
          </cell>
          <cell r="C3393">
            <v>523</v>
          </cell>
          <cell r="D3393">
            <v>234</v>
          </cell>
          <cell r="E3393">
            <v>263</v>
          </cell>
          <cell r="F3393">
            <v>41</v>
          </cell>
        </row>
        <row r="3394">
          <cell r="A3394">
            <v>14006104</v>
          </cell>
          <cell r="C3394">
            <v>2955</v>
          </cell>
          <cell r="D3394">
            <v>1079</v>
          </cell>
          <cell r="E3394">
            <v>1189</v>
          </cell>
          <cell r="F3394">
            <v>200</v>
          </cell>
        </row>
        <row r="3395">
          <cell r="A3395">
            <v>14003025</v>
          </cell>
          <cell r="C3395">
            <v>1070</v>
          </cell>
          <cell r="D3395">
            <v>445</v>
          </cell>
          <cell r="E3395">
            <v>523</v>
          </cell>
          <cell r="F3395">
            <v>68</v>
          </cell>
        </row>
        <row r="3396">
          <cell r="A3396">
            <v>14003172</v>
          </cell>
          <cell r="C3396">
            <v>1052</v>
          </cell>
          <cell r="D3396">
            <v>563</v>
          </cell>
          <cell r="E3396">
            <v>545</v>
          </cell>
          <cell r="F3396">
            <v>55</v>
          </cell>
        </row>
        <row r="3397">
          <cell r="A3397">
            <v>14005002</v>
          </cell>
          <cell r="C3397">
            <v>850</v>
          </cell>
          <cell r="D3397">
            <v>344</v>
          </cell>
          <cell r="E3397">
            <v>252</v>
          </cell>
          <cell r="F3397">
            <v>108</v>
          </cell>
        </row>
        <row r="3398">
          <cell r="A3398">
            <v>14005029</v>
          </cell>
          <cell r="C3398">
            <v>1216</v>
          </cell>
          <cell r="D3398">
            <v>482</v>
          </cell>
          <cell r="E3398">
            <v>570</v>
          </cell>
          <cell r="F3398">
            <v>96</v>
          </cell>
        </row>
        <row r="3399">
          <cell r="A3399">
            <v>14005070</v>
          </cell>
          <cell r="C3399">
            <v>1888</v>
          </cell>
          <cell r="D3399">
            <v>710</v>
          </cell>
          <cell r="E3399">
            <v>716</v>
          </cell>
          <cell r="F3399">
            <v>160</v>
          </cell>
        </row>
        <row r="3400">
          <cell r="A3400">
            <v>14005108</v>
          </cell>
          <cell r="C3400">
            <v>630</v>
          </cell>
          <cell r="D3400">
            <v>328</v>
          </cell>
          <cell r="E3400">
            <v>294</v>
          </cell>
          <cell r="F3400">
            <v>80</v>
          </cell>
        </row>
        <row r="3401">
          <cell r="A3401">
            <v>14005138</v>
          </cell>
          <cell r="C3401">
            <v>1161</v>
          </cell>
          <cell r="D3401">
            <v>505</v>
          </cell>
          <cell r="E3401">
            <v>562</v>
          </cell>
          <cell r="F3401">
            <v>93</v>
          </cell>
        </row>
        <row r="3402">
          <cell r="A3402">
            <v>14005139</v>
          </cell>
          <cell r="C3402">
            <v>759</v>
          </cell>
          <cell r="D3402">
            <v>376</v>
          </cell>
          <cell r="E3402">
            <v>402</v>
          </cell>
          <cell r="F3402">
            <v>63</v>
          </cell>
        </row>
        <row r="3403">
          <cell r="A3403">
            <v>14013213</v>
          </cell>
          <cell r="C3403">
            <v>290</v>
          </cell>
          <cell r="D3403">
            <v>102</v>
          </cell>
          <cell r="E3403">
            <v>115</v>
          </cell>
          <cell r="F3403">
            <v>15</v>
          </cell>
        </row>
        <row r="3404">
          <cell r="A3404">
            <v>14019057</v>
          </cell>
          <cell r="C3404">
            <v>1045</v>
          </cell>
          <cell r="D3404">
            <v>517</v>
          </cell>
          <cell r="E3404">
            <v>413</v>
          </cell>
          <cell r="F3404">
            <v>74</v>
          </cell>
        </row>
        <row r="3405">
          <cell r="A3405">
            <v>14019066</v>
          </cell>
          <cell r="C3405">
            <v>1346</v>
          </cell>
          <cell r="D3405">
            <v>612</v>
          </cell>
          <cell r="E3405">
            <v>524</v>
          </cell>
          <cell r="F3405">
            <v>178</v>
          </cell>
        </row>
        <row r="3406">
          <cell r="A3406">
            <v>14020002</v>
          </cell>
          <cell r="C3406">
            <v>1053</v>
          </cell>
          <cell r="D3406">
            <v>479</v>
          </cell>
          <cell r="E3406">
            <v>435</v>
          </cell>
          <cell r="F3406">
            <v>93</v>
          </cell>
        </row>
        <row r="3407">
          <cell r="A3407">
            <v>14051001</v>
          </cell>
          <cell r="C3407">
            <v>254</v>
          </cell>
          <cell r="D3407">
            <v>101</v>
          </cell>
          <cell r="E3407">
            <v>124</v>
          </cell>
          <cell r="F3407">
            <v>18</v>
          </cell>
        </row>
        <row r="3408">
          <cell r="A3408">
            <v>14051020</v>
          </cell>
          <cell r="C3408">
            <v>404</v>
          </cell>
          <cell r="D3408">
            <v>168</v>
          </cell>
          <cell r="E3408">
            <v>223</v>
          </cell>
          <cell r="F3408">
            <v>20</v>
          </cell>
        </row>
        <row r="3409">
          <cell r="A3409">
            <v>14005062</v>
          </cell>
          <cell r="C3409">
            <v>1108</v>
          </cell>
          <cell r="D3409">
            <v>488</v>
          </cell>
          <cell r="E3409">
            <v>439</v>
          </cell>
          <cell r="F3409">
            <v>107</v>
          </cell>
        </row>
        <row r="3410">
          <cell r="A3410">
            <v>14008102</v>
          </cell>
          <cell r="C3410">
            <v>561</v>
          </cell>
          <cell r="D3410">
            <v>196</v>
          </cell>
          <cell r="E3410">
            <v>174</v>
          </cell>
          <cell r="F3410">
            <v>63</v>
          </cell>
        </row>
        <row r="3411">
          <cell r="A3411">
            <v>14010007</v>
          </cell>
          <cell r="C3411">
            <v>707</v>
          </cell>
          <cell r="D3411">
            <v>380</v>
          </cell>
          <cell r="E3411">
            <v>400</v>
          </cell>
          <cell r="F3411">
            <v>72</v>
          </cell>
        </row>
        <row r="3412">
          <cell r="A3412">
            <v>14013029</v>
          </cell>
          <cell r="C3412">
            <v>1712</v>
          </cell>
          <cell r="D3412">
            <v>948</v>
          </cell>
          <cell r="E3412">
            <v>745</v>
          </cell>
          <cell r="F3412">
            <v>117</v>
          </cell>
        </row>
        <row r="3413">
          <cell r="A3413">
            <v>14013043</v>
          </cell>
          <cell r="C3413">
            <v>496</v>
          </cell>
          <cell r="D3413">
            <v>213</v>
          </cell>
          <cell r="E3413">
            <v>223</v>
          </cell>
          <cell r="F3413">
            <v>38</v>
          </cell>
        </row>
        <row r="3414">
          <cell r="A3414">
            <v>14013112</v>
          </cell>
          <cell r="C3414">
            <v>526</v>
          </cell>
          <cell r="D3414">
            <v>201</v>
          </cell>
          <cell r="E3414">
            <v>247</v>
          </cell>
          <cell r="F3414">
            <v>36</v>
          </cell>
        </row>
        <row r="3415">
          <cell r="A3415">
            <v>14013200</v>
          </cell>
          <cell r="C3415">
            <v>559</v>
          </cell>
          <cell r="D3415">
            <v>160</v>
          </cell>
          <cell r="E3415">
            <v>267</v>
          </cell>
          <cell r="F3415">
            <v>16</v>
          </cell>
        </row>
        <row r="3416">
          <cell r="A3416">
            <v>14013215</v>
          </cell>
          <cell r="C3416">
            <v>739</v>
          </cell>
          <cell r="D3416">
            <v>497</v>
          </cell>
          <cell r="E3416">
            <v>526</v>
          </cell>
          <cell r="F3416">
            <v>58</v>
          </cell>
        </row>
        <row r="3417">
          <cell r="A3417">
            <v>14013231</v>
          </cell>
          <cell r="C3417">
            <v>948</v>
          </cell>
          <cell r="D3417">
            <v>402</v>
          </cell>
          <cell r="E3417">
            <v>397</v>
          </cell>
          <cell r="F3417">
            <v>81</v>
          </cell>
        </row>
        <row r="3418">
          <cell r="A3418">
            <v>14003235</v>
          </cell>
          <cell r="C3418">
            <v>117</v>
          </cell>
          <cell r="D3418">
            <v>59</v>
          </cell>
          <cell r="E3418">
            <v>64</v>
          </cell>
          <cell r="F3418">
            <v>14</v>
          </cell>
        </row>
        <row r="3419">
          <cell r="A3419">
            <v>14011013</v>
          </cell>
          <cell r="C3419">
            <v>114</v>
          </cell>
          <cell r="D3419">
            <v>41</v>
          </cell>
          <cell r="E3419">
            <v>72</v>
          </cell>
          <cell r="F3419">
            <v>2</v>
          </cell>
        </row>
        <row r="3420">
          <cell r="A3420">
            <v>14013004</v>
          </cell>
          <cell r="C3420">
            <v>565</v>
          </cell>
          <cell r="D3420">
            <v>201</v>
          </cell>
          <cell r="E3420">
            <v>209</v>
          </cell>
          <cell r="F3420">
            <v>33</v>
          </cell>
        </row>
        <row r="3421">
          <cell r="A3421">
            <v>14013059</v>
          </cell>
          <cell r="C3421">
            <v>881</v>
          </cell>
          <cell r="D3421">
            <v>341</v>
          </cell>
          <cell r="E3421">
            <v>444</v>
          </cell>
          <cell r="F3421">
            <v>46</v>
          </cell>
        </row>
        <row r="3422">
          <cell r="A3422">
            <v>14013250</v>
          </cell>
          <cell r="C3422">
            <v>369</v>
          </cell>
          <cell r="D3422">
            <v>98</v>
          </cell>
          <cell r="E3422">
            <v>105</v>
          </cell>
          <cell r="F3422">
            <v>33</v>
          </cell>
        </row>
        <row r="3423">
          <cell r="A3423">
            <v>14051005</v>
          </cell>
          <cell r="C3423">
            <v>560</v>
          </cell>
          <cell r="D3423">
            <v>71</v>
          </cell>
          <cell r="E3423">
            <v>216</v>
          </cell>
          <cell r="F3423">
            <v>8</v>
          </cell>
        </row>
        <row r="3424">
          <cell r="A3424">
            <v>14034000</v>
          </cell>
          <cell r="C3424">
            <v>0</v>
          </cell>
          <cell r="D3424">
            <v>0</v>
          </cell>
          <cell r="E3424">
            <v>0</v>
          </cell>
          <cell r="F3424">
            <v>0</v>
          </cell>
        </row>
        <row r="3425">
          <cell r="A3425">
            <v>14034041</v>
          </cell>
          <cell r="C3425">
            <v>3690</v>
          </cell>
          <cell r="D3425">
            <v>1811</v>
          </cell>
          <cell r="E3425">
            <v>2176</v>
          </cell>
          <cell r="F3425">
            <v>125</v>
          </cell>
        </row>
        <row r="3426">
          <cell r="A3426">
            <v>14025030</v>
          </cell>
          <cell r="C3426">
            <v>433</v>
          </cell>
          <cell r="D3426">
            <v>211</v>
          </cell>
          <cell r="E3426">
            <v>310</v>
          </cell>
          <cell r="F3426">
            <v>7</v>
          </cell>
        </row>
        <row r="3427">
          <cell r="A3427">
            <v>14025047</v>
          </cell>
          <cell r="C3427">
            <v>528</v>
          </cell>
          <cell r="D3427">
            <v>302</v>
          </cell>
          <cell r="E3427">
            <v>378</v>
          </cell>
          <cell r="F3427">
            <v>19</v>
          </cell>
        </row>
        <row r="3428">
          <cell r="A3428">
            <v>14028001</v>
          </cell>
          <cell r="C3428">
            <v>460</v>
          </cell>
          <cell r="D3428">
            <v>189</v>
          </cell>
          <cell r="E3428">
            <v>263</v>
          </cell>
          <cell r="F3428">
            <v>18</v>
          </cell>
        </row>
        <row r="3429">
          <cell r="A3429">
            <v>14028033</v>
          </cell>
          <cell r="C3429">
            <v>175</v>
          </cell>
          <cell r="D3429">
            <v>146</v>
          </cell>
          <cell r="E3429">
            <v>27</v>
          </cell>
          <cell r="F3429">
            <v>96</v>
          </cell>
        </row>
        <row r="3430">
          <cell r="A3430">
            <v>14030003</v>
          </cell>
          <cell r="C3430">
            <v>1</v>
          </cell>
          <cell r="D3430">
            <v>0</v>
          </cell>
          <cell r="E3430">
            <v>0</v>
          </cell>
          <cell r="F3430">
            <v>0</v>
          </cell>
        </row>
        <row r="3431">
          <cell r="A3431">
            <v>14034036</v>
          </cell>
          <cell r="C3431">
            <v>362</v>
          </cell>
          <cell r="D3431">
            <v>189</v>
          </cell>
          <cell r="E3431">
            <v>244</v>
          </cell>
          <cell r="F3431">
            <v>10</v>
          </cell>
        </row>
        <row r="3432">
          <cell r="A3432">
            <v>14034038</v>
          </cell>
          <cell r="C3432">
            <v>0</v>
          </cell>
          <cell r="D3432">
            <v>0</v>
          </cell>
          <cell r="E3432">
            <v>0</v>
          </cell>
          <cell r="F3432">
            <v>0</v>
          </cell>
        </row>
        <row r="3433">
          <cell r="A3433">
            <v>14036003</v>
          </cell>
          <cell r="C3433">
            <v>317</v>
          </cell>
          <cell r="D3433">
            <v>121</v>
          </cell>
          <cell r="E3433">
            <v>176</v>
          </cell>
          <cell r="F3433">
            <v>8</v>
          </cell>
        </row>
        <row r="3434">
          <cell r="A3434">
            <v>14036004</v>
          </cell>
          <cell r="C3434">
            <v>371</v>
          </cell>
          <cell r="D3434">
            <v>135</v>
          </cell>
          <cell r="E3434">
            <v>117</v>
          </cell>
          <cell r="F3434">
            <v>26</v>
          </cell>
        </row>
        <row r="3435">
          <cell r="A3435">
            <v>14038024</v>
          </cell>
          <cell r="C3435">
            <v>657</v>
          </cell>
          <cell r="D3435">
            <v>266</v>
          </cell>
          <cell r="E3435">
            <v>345</v>
          </cell>
          <cell r="F3435">
            <v>33</v>
          </cell>
        </row>
        <row r="3436">
          <cell r="A3436">
            <v>14038203</v>
          </cell>
          <cell r="C3436">
            <v>303</v>
          </cell>
          <cell r="D3436">
            <v>155</v>
          </cell>
          <cell r="E3436">
            <v>221</v>
          </cell>
          <cell r="F3436">
            <v>1</v>
          </cell>
        </row>
        <row r="3437">
          <cell r="A3437">
            <v>14039001</v>
          </cell>
          <cell r="C3437">
            <v>773</v>
          </cell>
          <cell r="D3437">
            <v>365</v>
          </cell>
          <cell r="E3437">
            <v>441</v>
          </cell>
          <cell r="F3437">
            <v>53</v>
          </cell>
        </row>
        <row r="3438">
          <cell r="A3438">
            <v>14043005</v>
          </cell>
          <cell r="C3438">
            <v>633</v>
          </cell>
          <cell r="D3438">
            <v>260</v>
          </cell>
          <cell r="E3438">
            <v>330</v>
          </cell>
          <cell r="F3438">
            <v>39</v>
          </cell>
        </row>
        <row r="3439">
          <cell r="A3439">
            <v>14043007</v>
          </cell>
          <cell r="C3439">
            <v>950</v>
          </cell>
          <cell r="D3439">
            <v>510</v>
          </cell>
          <cell r="E3439">
            <v>545</v>
          </cell>
          <cell r="F3439">
            <v>67</v>
          </cell>
        </row>
        <row r="3440">
          <cell r="A3440">
            <v>14043029</v>
          </cell>
          <cell r="C3440">
            <v>593</v>
          </cell>
          <cell r="D3440">
            <v>248</v>
          </cell>
          <cell r="E3440">
            <v>344</v>
          </cell>
          <cell r="F3440">
            <v>37</v>
          </cell>
        </row>
        <row r="3441">
          <cell r="A3441">
            <v>14043182</v>
          </cell>
          <cell r="C3441">
            <v>1150</v>
          </cell>
          <cell r="D3441">
            <v>531</v>
          </cell>
          <cell r="E3441">
            <v>572</v>
          </cell>
          <cell r="F3441">
            <v>100</v>
          </cell>
        </row>
        <row r="3442">
          <cell r="A3442">
            <v>14044001</v>
          </cell>
          <cell r="C3442">
            <v>400</v>
          </cell>
          <cell r="D3442">
            <v>174</v>
          </cell>
          <cell r="E3442">
            <v>98</v>
          </cell>
          <cell r="F3442">
            <v>54</v>
          </cell>
        </row>
        <row r="3443">
          <cell r="A3443">
            <v>14045001</v>
          </cell>
          <cell r="C3443">
            <v>821</v>
          </cell>
          <cell r="D3443">
            <v>277</v>
          </cell>
          <cell r="E3443">
            <v>298</v>
          </cell>
          <cell r="F3443">
            <v>64</v>
          </cell>
        </row>
        <row r="3444">
          <cell r="A3444">
            <v>14045014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</row>
        <row r="3445">
          <cell r="A3445">
            <v>14071001</v>
          </cell>
          <cell r="C3445">
            <v>1239</v>
          </cell>
          <cell r="D3445">
            <v>576</v>
          </cell>
          <cell r="E3445">
            <v>713</v>
          </cell>
          <cell r="F3445">
            <v>78</v>
          </cell>
        </row>
        <row r="3446">
          <cell r="A3446">
            <v>14071002</v>
          </cell>
          <cell r="C3446">
            <v>225</v>
          </cell>
          <cell r="D3446">
            <v>26</v>
          </cell>
          <cell r="E3446">
            <v>133</v>
          </cell>
          <cell r="F3446">
            <v>3</v>
          </cell>
        </row>
        <row r="3447">
          <cell r="A3447">
            <v>14071020</v>
          </cell>
          <cell r="C3447">
            <v>269</v>
          </cell>
          <cell r="D3447">
            <v>103</v>
          </cell>
          <cell r="E3447">
            <v>143</v>
          </cell>
          <cell r="F3447">
            <v>16</v>
          </cell>
        </row>
        <row r="3448">
          <cell r="A3448">
            <v>14072100</v>
          </cell>
          <cell r="C3448">
            <v>356</v>
          </cell>
          <cell r="D3448">
            <v>158</v>
          </cell>
          <cell r="E3448">
            <v>163</v>
          </cell>
          <cell r="F3448">
            <v>32</v>
          </cell>
        </row>
        <row r="3449">
          <cell r="A3449">
            <v>14073009</v>
          </cell>
          <cell r="C3449">
            <v>43</v>
          </cell>
          <cell r="D3449">
            <v>0</v>
          </cell>
          <cell r="E3449">
            <v>1</v>
          </cell>
          <cell r="F3449">
            <v>0</v>
          </cell>
        </row>
        <row r="3450">
          <cell r="A3450">
            <v>14076004</v>
          </cell>
          <cell r="C3450">
            <v>462</v>
          </cell>
          <cell r="D3450">
            <v>159</v>
          </cell>
          <cell r="E3450">
            <v>215</v>
          </cell>
          <cell r="F3450">
            <v>27</v>
          </cell>
        </row>
        <row r="3451">
          <cell r="A3451">
            <v>14076031</v>
          </cell>
          <cell r="C3451">
            <v>540</v>
          </cell>
          <cell r="D3451">
            <v>188</v>
          </cell>
          <cell r="E3451">
            <v>285</v>
          </cell>
          <cell r="F3451">
            <v>30</v>
          </cell>
        </row>
        <row r="3452">
          <cell r="A3452">
            <v>14077006</v>
          </cell>
          <cell r="C3452">
            <v>1798</v>
          </cell>
          <cell r="D3452">
            <v>681</v>
          </cell>
          <cell r="E3452">
            <v>937</v>
          </cell>
          <cell r="F3452">
            <v>83</v>
          </cell>
        </row>
        <row r="3453">
          <cell r="A3453">
            <v>14077023</v>
          </cell>
          <cell r="C3453">
            <v>0</v>
          </cell>
          <cell r="D3453">
            <v>0</v>
          </cell>
          <cell r="E3453">
            <v>0</v>
          </cell>
          <cell r="F3453">
            <v>0</v>
          </cell>
        </row>
        <row r="3454">
          <cell r="A3454">
            <v>14430001</v>
          </cell>
          <cell r="C3454">
            <v>812</v>
          </cell>
          <cell r="D3454">
            <v>216</v>
          </cell>
          <cell r="E3454">
            <v>366</v>
          </cell>
          <cell r="F3454">
            <v>25</v>
          </cell>
        </row>
        <row r="3455">
          <cell r="A3455">
            <v>14430197</v>
          </cell>
          <cell r="C3455">
            <v>490</v>
          </cell>
          <cell r="D3455">
            <v>183</v>
          </cell>
          <cell r="E3455">
            <v>199</v>
          </cell>
          <cell r="F3455">
            <v>44</v>
          </cell>
        </row>
        <row r="3456">
          <cell r="A3456">
            <v>14025002</v>
          </cell>
          <cell r="C3456">
            <v>2</v>
          </cell>
          <cell r="D3456">
            <v>0</v>
          </cell>
          <cell r="E3456">
            <v>0</v>
          </cell>
          <cell r="F3456">
            <v>0</v>
          </cell>
        </row>
        <row r="3457">
          <cell r="A3457">
            <v>14025019</v>
          </cell>
          <cell r="C3457">
            <v>0</v>
          </cell>
          <cell r="D3457">
            <v>0</v>
          </cell>
          <cell r="E3457">
            <v>0</v>
          </cell>
          <cell r="F3457">
            <v>0</v>
          </cell>
        </row>
        <row r="3458">
          <cell r="A3458">
            <v>14025190</v>
          </cell>
          <cell r="C3458">
            <v>1179</v>
          </cell>
          <cell r="D3458">
            <v>666</v>
          </cell>
          <cell r="E3458">
            <v>831</v>
          </cell>
          <cell r="F3458">
            <v>49</v>
          </cell>
        </row>
        <row r="3459">
          <cell r="A3459">
            <v>14025197</v>
          </cell>
          <cell r="C3459">
            <v>346</v>
          </cell>
          <cell r="D3459">
            <v>173</v>
          </cell>
          <cell r="E3459">
            <v>116</v>
          </cell>
          <cell r="F3459">
            <v>69</v>
          </cell>
        </row>
        <row r="3460">
          <cell r="A3460">
            <v>14028202</v>
          </cell>
          <cell r="C3460">
            <v>132</v>
          </cell>
          <cell r="D3460">
            <v>65</v>
          </cell>
          <cell r="E3460">
            <v>4</v>
          </cell>
          <cell r="F3460">
            <v>39</v>
          </cell>
        </row>
        <row r="3461">
          <cell r="A3461">
            <v>14029004</v>
          </cell>
          <cell r="C3461">
            <v>542</v>
          </cell>
          <cell r="D3461">
            <v>257</v>
          </cell>
          <cell r="E3461">
            <v>287</v>
          </cell>
          <cell r="F3461">
            <v>45</v>
          </cell>
        </row>
        <row r="3462">
          <cell r="A3462">
            <v>14030028</v>
          </cell>
          <cell r="C3462">
            <v>1545</v>
          </cell>
          <cell r="D3462">
            <v>774</v>
          </cell>
          <cell r="E3462">
            <v>970</v>
          </cell>
          <cell r="F3462">
            <v>66</v>
          </cell>
        </row>
        <row r="3463">
          <cell r="A3463">
            <v>14034034</v>
          </cell>
          <cell r="C3463">
            <v>1873</v>
          </cell>
          <cell r="D3463">
            <v>903</v>
          </cell>
          <cell r="E3463">
            <v>1025</v>
          </cell>
          <cell r="F3463">
            <v>74</v>
          </cell>
        </row>
        <row r="3464">
          <cell r="A3464">
            <v>14034042</v>
          </cell>
          <cell r="C3464">
            <v>735</v>
          </cell>
          <cell r="D3464">
            <v>375</v>
          </cell>
          <cell r="E3464">
            <v>482</v>
          </cell>
          <cell r="F3464">
            <v>28</v>
          </cell>
        </row>
        <row r="3465">
          <cell r="A3465">
            <v>14034054</v>
          </cell>
          <cell r="C3465">
            <v>984</v>
          </cell>
          <cell r="D3465">
            <v>405</v>
          </cell>
          <cell r="E3465">
            <v>525</v>
          </cell>
          <cell r="F3465">
            <v>61</v>
          </cell>
        </row>
        <row r="3466">
          <cell r="A3466">
            <v>14034057</v>
          </cell>
          <cell r="C3466">
            <v>1687</v>
          </cell>
          <cell r="D3466">
            <v>796</v>
          </cell>
          <cell r="E3466">
            <v>913</v>
          </cell>
          <cell r="F3466">
            <v>72</v>
          </cell>
        </row>
        <row r="3467">
          <cell r="A3467">
            <v>14036005</v>
          </cell>
          <cell r="C3467">
            <v>995</v>
          </cell>
          <cell r="D3467">
            <v>485</v>
          </cell>
          <cell r="E3467">
            <v>427</v>
          </cell>
          <cell r="F3467">
            <v>39</v>
          </cell>
        </row>
        <row r="3468">
          <cell r="A3468">
            <v>14036007</v>
          </cell>
          <cell r="C3468">
            <v>791</v>
          </cell>
          <cell r="D3468">
            <v>477</v>
          </cell>
          <cell r="E3468">
            <v>549</v>
          </cell>
          <cell r="F3468">
            <v>31</v>
          </cell>
        </row>
        <row r="3469">
          <cell r="A3469">
            <v>14036027</v>
          </cell>
          <cell r="C3469">
            <v>829</v>
          </cell>
          <cell r="D3469">
            <v>412</v>
          </cell>
          <cell r="E3469">
            <v>520</v>
          </cell>
          <cell r="F3469">
            <v>33</v>
          </cell>
        </row>
        <row r="3470">
          <cell r="A3470">
            <v>14037024</v>
          </cell>
          <cell r="C3470">
            <v>679</v>
          </cell>
          <cell r="D3470">
            <v>331</v>
          </cell>
          <cell r="E3470">
            <v>441</v>
          </cell>
          <cell r="F3470">
            <v>25</v>
          </cell>
        </row>
        <row r="3471">
          <cell r="A3471">
            <v>14038016</v>
          </cell>
          <cell r="C3471">
            <v>1183</v>
          </cell>
          <cell r="D3471">
            <v>653</v>
          </cell>
          <cell r="E3471">
            <v>740</v>
          </cell>
          <cell r="F3471">
            <v>62</v>
          </cell>
        </row>
        <row r="3472">
          <cell r="A3472">
            <v>14043114</v>
          </cell>
          <cell r="C3472">
            <v>533</v>
          </cell>
          <cell r="D3472">
            <v>233</v>
          </cell>
          <cell r="E3472">
            <v>310</v>
          </cell>
          <cell r="F3472">
            <v>28</v>
          </cell>
        </row>
        <row r="3473">
          <cell r="A3473">
            <v>14043214</v>
          </cell>
          <cell r="C3473">
            <v>659</v>
          </cell>
          <cell r="D3473">
            <v>294</v>
          </cell>
          <cell r="E3473">
            <v>311</v>
          </cell>
          <cell r="F3473">
            <v>44</v>
          </cell>
        </row>
        <row r="3474">
          <cell r="A3474">
            <v>14045024</v>
          </cell>
          <cell r="C3474">
            <v>717</v>
          </cell>
          <cell r="D3474">
            <v>297</v>
          </cell>
          <cell r="E3474">
            <v>428</v>
          </cell>
          <cell r="F3474">
            <v>28</v>
          </cell>
        </row>
        <row r="3475">
          <cell r="A3475">
            <v>14076056</v>
          </cell>
          <cell r="C3475">
            <v>1393</v>
          </cell>
          <cell r="D3475">
            <v>804</v>
          </cell>
          <cell r="E3475">
            <v>886</v>
          </cell>
          <cell r="F3475">
            <v>107</v>
          </cell>
        </row>
        <row r="3476">
          <cell r="A3476">
            <v>14430008</v>
          </cell>
          <cell r="C3476">
            <v>501</v>
          </cell>
          <cell r="D3476">
            <v>83</v>
          </cell>
          <cell r="E3476">
            <v>177</v>
          </cell>
          <cell r="F3476">
            <v>0</v>
          </cell>
        </row>
        <row r="3477">
          <cell r="A3477">
            <v>14432008</v>
          </cell>
          <cell r="C3477">
            <v>1300</v>
          </cell>
          <cell r="D3477">
            <v>552</v>
          </cell>
          <cell r="E3477">
            <v>573</v>
          </cell>
          <cell r="F3477">
            <v>100</v>
          </cell>
        </row>
        <row r="3478">
          <cell r="A3478">
            <v>14025001</v>
          </cell>
          <cell r="C3478">
            <v>964</v>
          </cell>
          <cell r="D3478">
            <v>396</v>
          </cell>
          <cell r="E3478">
            <v>511</v>
          </cell>
          <cell r="F3478">
            <v>58</v>
          </cell>
        </row>
        <row r="3479">
          <cell r="A3479">
            <v>14025005</v>
          </cell>
          <cell r="C3479">
            <v>1893</v>
          </cell>
          <cell r="D3479">
            <v>888</v>
          </cell>
          <cell r="E3479">
            <v>1162</v>
          </cell>
          <cell r="F3479">
            <v>115</v>
          </cell>
        </row>
        <row r="3480">
          <cell r="A3480">
            <v>14025011</v>
          </cell>
          <cell r="C3480">
            <v>715</v>
          </cell>
          <cell r="D3480">
            <v>395</v>
          </cell>
          <cell r="E3480">
            <v>450</v>
          </cell>
          <cell r="F3480">
            <v>49</v>
          </cell>
        </row>
        <row r="3481">
          <cell r="A3481">
            <v>14025022</v>
          </cell>
          <cell r="C3481">
            <v>480</v>
          </cell>
          <cell r="D3481">
            <v>196</v>
          </cell>
          <cell r="E3481">
            <v>277</v>
          </cell>
          <cell r="F3481">
            <v>18</v>
          </cell>
        </row>
        <row r="3482">
          <cell r="A3482">
            <v>14025029</v>
          </cell>
          <cell r="C3482">
            <v>62</v>
          </cell>
          <cell r="D3482">
            <v>2</v>
          </cell>
          <cell r="E3482">
            <v>0</v>
          </cell>
          <cell r="F3482">
            <v>2</v>
          </cell>
        </row>
        <row r="3483">
          <cell r="A3483">
            <v>14025048</v>
          </cell>
          <cell r="C3483">
            <v>440</v>
          </cell>
          <cell r="D3483">
            <v>228</v>
          </cell>
          <cell r="E3483">
            <v>269</v>
          </cell>
          <cell r="F3483">
            <v>31</v>
          </cell>
        </row>
        <row r="3484">
          <cell r="A3484">
            <v>14025100</v>
          </cell>
          <cell r="C3484">
            <v>321</v>
          </cell>
          <cell r="D3484">
            <v>142</v>
          </cell>
          <cell r="E3484">
            <v>166</v>
          </cell>
          <cell r="F3484">
            <v>30</v>
          </cell>
        </row>
        <row r="3485">
          <cell r="A3485">
            <v>14025125</v>
          </cell>
          <cell r="C3485">
            <v>1160</v>
          </cell>
          <cell r="D3485">
            <v>536</v>
          </cell>
          <cell r="E3485">
            <v>666</v>
          </cell>
          <cell r="F3485">
            <v>50</v>
          </cell>
        </row>
        <row r="3486">
          <cell r="A3486">
            <v>14025138</v>
          </cell>
          <cell r="C3486">
            <v>406</v>
          </cell>
          <cell r="D3486">
            <v>2</v>
          </cell>
          <cell r="E3486">
            <v>11</v>
          </cell>
          <cell r="F3486">
            <v>1</v>
          </cell>
        </row>
        <row r="3487">
          <cell r="A3487">
            <v>14025140</v>
          </cell>
          <cell r="C3487">
            <v>808</v>
          </cell>
          <cell r="D3487">
            <v>470</v>
          </cell>
          <cell r="E3487">
            <v>522</v>
          </cell>
          <cell r="F3487">
            <v>49</v>
          </cell>
        </row>
        <row r="3488">
          <cell r="A3488">
            <v>14029002</v>
          </cell>
          <cell r="C3488">
            <v>349</v>
          </cell>
          <cell r="D3488">
            <v>185</v>
          </cell>
          <cell r="E3488">
            <v>224</v>
          </cell>
          <cell r="F3488">
            <v>30</v>
          </cell>
        </row>
        <row r="3489">
          <cell r="A3489">
            <v>14029005</v>
          </cell>
          <cell r="C3489">
            <v>349</v>
          </cell>
          <cell r="D3489">
            <v>162</v>
          </cell>
          <cell r="E3489">
            <v>227</v>
          </cell>
          <cell r="F3489">
            <v>17</v>
          </cell>
        </row>
        <row r="3490">
          <cell r="A3490">
            <v>14029032</v>
          </cell>
          <cell r="C3490">
            <v>491</v>
          </cell>
          <cell r="D3490">
            <v>233</v>
          </cell>
          <cell r="E3490">
            <v>293</v>
          </cell>
          <cell r="F3490">
            <v>19</v>
          </cell>
        </row>
        <row r="3491">
          <cell r="A3491">
            <v>14034002</v>
          </cell>
          <cell r="C3491">
            <v>320</v>
          </cell>
          <cell r="D3491">
            <v>165</v>
          </cell>
          <cell r="E3491">
            <v>228</v>
          </cell>
          <cell r="F3491">
            <v>13</v>
          </cell>
        </row>
        <row r="3492">
          <cell r="A3492">
            <v>14036011</v>
          </cell>
          <cell r="C3492">
            <v>911</v>
          </cell>
          <cell r="D3492">
            <v>329</v>
          </cell>
          <cell r="E3492">
            <v>390</v>
          </cell>
          <cell r="F3492">
            <v>66</v>
          </cell>
        </row>
        <row r="3493">
          <cell r="A3493">
            <v>14038002</v>
          </cell>
          <cell r="C3493">
            <v>1119</v>
          </cell>
          <cell r="D3493">
            <v>575</v>
          </cell>
          <cell r="E3493">
            <v>780</v>
          </cell>
          <cell r="F3493">
            <v>21</v>
          </cell>
        </row>
        <row r="3494">
          <cell r="A3494">
            <v>14038050</v>
          </cell>
          <cell r="C3494">
            <v>427</v>
          </cell>
          <cell r="D3494">
            <v>130</v>
          </cell>
          <cell r="E3494">
            <v>264</v>
          </cell>
          <cell r="F3494">
            <v>10</v>
          </cell>
        </row>
        <row r="3495">
          <cell r="A3495">
            <v>14039004</v>
          </cell>
          <cell r="C3495">
            <v>1139</v>
          </cell>
          <cell r="D3495">
            <v>509</v>
          </cell>
          <cell r="E3495">
            <v>443</v>
          </cell>
          <cell r="F3495">
            <v>145</v>
          </cell>
        </row>
        <row r="3496">
          <cell r="A3496">
            <v>14039008</v>
          </cell>
          <cell r="C3496">
            <v>1211</v>
          </cell>
          <cell r="D3496">
            <v>614</v>
          </cell>
          <cell r="E3496">
            <v>743</v>
          </cell>
          <cell r="F3496">
            <v>66</v>
          </cell>
        </row>
        <row r="3497">
          <cell r="A3497">
            <v>14071017</v>
          </cell>
          <cell r="C3497">
            <v>805</v>
          </cell>
          <cell r="D3497">
            <v>387</v>
          </cell>
          <cell r="E3497">
            <v>474</v>
          </cell>
          <cell r="F3497">
            <v>41</v>
          </cell>
        </row>
        <row r="3498">
          <cell r="A3498">
            <v>14076005</v>
          </cell>
          <cell r="C3498">
            <v>1095</v>
          </cell>
          <cell r="D3498">
            <v>544</v>
          </cell>
          <cell r="E3498">
            <v>681</v>
          </cell>
          <cell r="F3498">
            <v>56</v>
          </cell>
        </row>
        <row r="3499">
          <cell r="A3499">
            <v>14077005</v>
          </cell>
          <cell r="C3499">
            <v>503</v>
          </cell>
          <cell r="D3499">
            <v>312</v>
          </cell>
          <cell r="E3499">
            <v>328</v>
          </cell>
          <cell r="F3499">
            <v>36</v>
          </cell>
        </row>
        <row r="3500">
          <cell r="A3500">
            <v>14025223</v>
          </cell>
          <cell r="C3500">
            <v>22</v>
          </cell>
          <cell r="D3500">
            <v>21</v>
          </cell>
          <cell r="E3500">
            <v>22</v>
          </cell>
          <cell r="F3500">
            <v>0</v>
          </cell>
        </row>
        <row r="3501">
          <cell r="A3501">
            <v>14157491</v>
          </cell>
          <cell r="C3501">
            <v>0</v>
          </cell>
          <cell r="D3501">
            <v>0</v>
          </cell>
          <cell r="E3501">
            <v>0</v>
          </cell>
          <cell r="F3501">
            <v>0</v>
          </cell>
        </row>
        <row r="3502">
          <cell r="A3502">
            <v>14157002</v>
          </cell>
          <cell r="C3502">
            <v>954</v>
          </cell>
          <cell r="D3502">
            <v>687</v>
          </cell>
          <cell r="E3502">
            <v>848</v>
          </cell>
          <cell r="F3502">
            <v>7</v>
          </cell>
        </row>
        <row r="3503">
          <cell r="A3503">
            <v>14157005</v>
          </cell>
          <cell r="C3503">
            <v>656</v>
          </cell>
          <cell r="D3503">
            <v>268</v>
          </cell>
          <cell r="E3503">
            <v>368</v>
          </cell>
          <cell r="F3503">
            <v>33</v>
          </cell>
        </row>
        <row r="3504">
          <cell r="A3504">
            <v>14157006</v>
          </cell>
          <cell r="C3504">
            <v>783</v>
          </cell>
          <cell r="D3504">
            <v>366</v>
          </cell>
          <cell r="E3504">
            <v>439</v>
          </cell>
          <cell r="F3504">
            <v>24</v>
          </cell>
        </row>
        <row r="3505">
          <cell r="A3505">
            <v>14157019</v>
          </cell>
          <cell r="C3505">
            <v>5</v>
          </cell>
          <cell r="D3505">
            <v>1</v>
          </cell>
          <cell r="E3505">
            <v>1</v>
          </cell>
          <cell r="F3505">
            <v>1</v>
          </cell>
        </row>
        <row r="3506">
          <cell r="A3506">
            <v>14158040</v>
          </cell>
          <cell r="C3506">
            <v>508</v>
          </cell>
          <cell r="D3506">
            <v>247</v>
          </cell>
          <cell r="E3506">
            <v>261</v>
          </cell>
          <cell r="F3506">
            <v>28</v>
          </cell>
        </row>
        <row r="3507">
          <cell r="A3507">
            <v>14162004</v>
          </cell>
          <cell r="C3507">
            <v>300</v>
          </cell>
          <cell r="D3507">
            <v>115</v>
          </cell>
          <cell r="E3507">
            <v>158</v>
          </cell>
          <cell r="F3507">
            <v>14</v>
          </cell>
        </row>
        <row r="3508">
          <cell r="A3508">
            <v>14162009</v>
          </cell>
          <cell r="C3508">
            <v>428</v>
          </cell>
          <cell r="D3508">
            <v>181</v>
          </cell>
          <cell r="E3508">
            <v>217</v>
          </cell>
          <cell r="F3508">
            <v>20</v>
          </cell>
        </row>
        <row r="3509">
          <cell r="A3509">
            <v>14162016</v>
          </cell>
          <cell r="C3509">
            <v>434</v>
          </cell>
          <cell r="D3509">
            <v>205</v>
          </cell>
          <cell r="E3509">
            <v>241</v>
          </cell>
          <cell r="F3509">
            <v>23</v>
          </cell>
        </row>
        <row r="3510">
          <cell r="A3510">
            <v>14162058</v>
          </cell>
          <cell r="C3510">
            <v>413</v>
          </cell>
          <cell r="D3510">
            <v>254</v>
          </cell>
          <cell r="E3510">
            <v>274</v>
          </cell>
          <cell r="F3510">
            <v>24</v>
          </cell>
        </row>
        <row r="3511">
          <cell r="A3511">
            <v>14162059</v>
          </cell>
          <cell r="C3511">
            <v>391</v>
          </cell>
          <cell r="D3511">
            <v>183</v>
          </cell>
          <cell r="E3511">
            <v>236</v>
          </cell>
          <cell r="F3511">
            <v>26</v>
          </cell>
        </row>
        <row r="3512">
          <cell r="A3512">
            <v>14166002</v>
          </cell>
          <cell r="C3512">
            <v>1315</v>
          </cell>
          <cell r="D3512">
            <v>609</v>
          </cell>
          <cell r="E3512">
            <v>687</v>
          </cell>
          <cell r="F3512">
            <v>88</v>
          </cell>
        </row>
        <row r="3513">
          <cell r="A3513">
            <v>14166011</v>
          </cell>
          <cell r="C3513">
            <v>744</v>
          </cell>
          <cell r="D3513">
            <v>306</v>
          </cell>
          <cell r="E3513">
            <v>350</v>
          </cell>
          <cell r="F3513">
            <v>32</v>
          </cell>
        </row>
        <row r="3514">
          <cell r="A3514">
            <v>14166012</v>
          </cell>
          <cell r="C3514">
            <v>403</v>
          </cell>
          <cell r="D3514">
            <v>186</v>
          </cell>
          <cell r="E3514">
            <v>190</v>
          </cell>
          <cell r="F3514">
            <v>38</v>
          </cell>
        </row>
        <row r="3515">
          <cell r="A3515">
            <v>14166034</v>
          </cell>
          <cell r="C3515">
            <v>523</v>
          </cell>
          <cell r="D3515">
            <v>256</v>
          </cell>
          <cell r="E3515">
            <v>326</v>
          </cell>
          <cell r="F3515">
            <v>24</v>
          </cell>
        </row>
        <row r="3516">
          <cell r="A3516">
            <v>14167003</v>
          </cell>
          <cell r="C3516">
            <v>578</v>
          </cell>
          <cell r="D3516">
            <v>303</v>
          </cell>
          <cell r="E3516">
            <v>352</v>
          </cell>
          <cell r="F3516">
            <v>44</v>
          </cell>
        </row>
        <row r="3517">
          <cell r="A3517">
            <v>14168030</v>
          </cell>
          <cell r="C3517">
            <v>554</v>
          </cell>
          <cell r="D3517">
            <v>206</v>
          </cell>
          <cell r="E3517">
            <v>296</v>
          </cell>
          <cell r="F3517">
            <v>31</v>
          </cell>
        </row>
        <row r="3518">
          <cell r="A3518">
            <v>14169003</v>
          </cell>
          <cell r="C3518">
            <v>886</v>
          </cell>
          <cell r="D3518">
            <v>419</v>
          </cell>
          <cell r="E3518">
            <v>512</v>
          </cell>
          <cell r="F3518">
            <v>28</v>
          </cell>
        </row>
        <row r="3519">
          <cell r="A3519">
            <v>14169004</v>
          </cell>
          <cell r="C3519">
            <v>919</v>
          </cell>
          <cell r="D3519">
            <v>448</v>
          </cell>
          <cell r="E3519">
            <v>517</v>
          </cell>
          <cell r="F3519">
            <v>39</v>
          </cell>
        </row>
        <row r="3520">
          <cell r="A3520">
            <v>14169019</v>
          </cell>
          <cell r="C3520">
            <v>630</v>
          </cell>
          <cell r="D3520">
            <v>295</v>
          </cell>
          <cell r="E3520">
            <v>352</v>
          </cell>
          <cell r="F3520">
            <v>35</v>
          </cell>
        </row>
        <row r="3521">
          <cell r="A3521">
            <v>14171004</v>
          </cell>
          <cell r="C3521">
            <v>447</v>
          </cell>
          <cell r="D3521">
            <v>219</v>
          </cell>
          <cell r="E3521">
            <v>278</v>
          </cell>
          <cell r="F3521">
            <v>22</v>
          </cell>
        </row>
        <row r="3522">
          <cell r="A3522">
            <v>14171016</v>
          </cell>
          <cell r="C3522">
            <v>718</v>
          </cell>
          <cell r="D3522">
            <v>260</v>
          </cell>
          <cell r="E3522">
            <v>279</v>
          </cell>
          <cell r="F3522">
            <v>71</v>
          </cell>
        </row>
        <row r="3523">
          <cell r="A3523">
            <v>14025003</v>
          </cell>
          <cell r="C3523">
            <v>296</v>
          </cell>
          <cell r="D3523">
            <v>67</v>
          </cell>
          <cell r="E3523">
            <v>116</v>
          </cell>
          <cell r="F3523">
            <v>16</v>
          </cell>
        </row>
        <row r="3524">
          <cell r="A3524">
            <v>14025166</v>
          </cell>
          <cell r="C3524">
            <v>304</v>
          </cell>
          <cell r="D3524">
            <v>138</v>
          </cell>
          <cell r="E3524">
            <v>183</v>
          </cell>
          <cell r="F3524">
            <v>12</v>
          </cell>
        </row>
        <row r="3525">
          <cell r="A3525">
            <v>14028008</v>
          </cell>
          <cell r="C3525">
            <v>335</v>
          </cell>
          <cell r="D3525">
            <v>139</v>
          </cell>
          <cell r="E3525">
            <v>131</v>
          </cell>
          <cell r="F3525">
            <v>31</v>
          </cell>
        </row>
        <row r="3526">
          <cell r="A3526">
            <v>14044002</v>
          </cell>
          <cell r="C3526">
            <v>483</v>
          </cell>
          <cell r="D3526">
            <v>162</v>
          </cell>
          <cell r="E3526">
            <v>220</v>
          </cell>
          <cell r="F3526">
            <v>30</v>
          </cell>
        </row>
        <row r="3527">
          <cell r="A3527">
            <v>14072001</v>
          </cell>
          <cell r="C3527">
            <v>254</v>
          </cell>
          <cell r="D3527">
            <v>0</v>
          </cell>
          <cell r="E3527">
            <v>85</v>
          </cell>
          <cell r="F3527">
            <v>0</v>
          </cell>
        </row>
        <row r="3528">
          <cell r="A3528">
            <v>14073002</v>
          </cell>
          <cell r="C3528">
            <v>128</v>
          </cell>
          <cell r="D3528">
            <v>64</v>
          </cell>
          <cell r="E3528">
            <v>72</v>
          </cell>
          <cell r="F3528">
            <v>8</v>
          </cell>
        </row>
        <row r="3529">
          <cell r="A3529">
            <v>14077001</v>
          </cell>
          <cell r="C3529">
            <v>62</v>
          </cell>
          <cell r="D3529">
            <v>0</v>
          </cell>
          <cell r="E3529">
            <v>13</v>
          </cell>
          <cell r="F3529">
            <v>0</v>
          </cell>
        </row>
        <row r="3530">
          <cell r="A3530">
            <v>14157311</v>
          </cell>
          <cell r="C3530">
            <v>121</v>
          </cell>
          <cell r="D3530">
            <v>42</v>
          </cell>
          <cell r="E3530">
            <v>65</v>
          </cell>
          <cell r="F3530">
            <v>0</v>
          </cell>
        </row>
        <row r="3531">
          <cell r="A3531">
            <v>14158007</v>
          </cell>
          <cell r="C3531">
            <v>177</v>
          </cell>
          <cell r="D3531">
            <v>59</v>
          </cell>
          <cell r="E3531">
            <v>83</v>
          </cell>
          <cell r="F3531">
            <v>8</v>
          </cell>
        </row>
        <row r="3532">
          <cell r="A3532">
            <v>14162081</v>
          </cell>
          <cell r="C3532">
            <v>232</v>
          </cell>
          <cell r="D3532">
            <v>75</v>
          </cell>
          <cell r="E3532">
            <v>129</v>
          </cell>
          <cell r="F3532">
            <v>12</v>
          </cell>
        </row>
        <row r="3533">
          <cell r="A3533">
            <v>14163006</v>
          </cell>
          <cell r="C3533">
            <v>235</v>
          </cell>
          <cell r="D3533">
            <v>92</v>
          </cell>
          <cell r="E3533">
            <v>137</v>
          </cell>
          <cell r="F3533">
            <v>4</v>
          </cell>
        </row>
        <row r="3534">
          <cell r="A3534">
            <v>14169016</v>
          </cell>
          <cell r="C3534">
            <v>388</v>
          </cell>
          <cell r="D3534">
            <v>150</v>
          </cell>
          <cell r="E3534">
            <v>188</v>
          </cell>
          <cell r="F3534">
            <v>19</v>
          </cell>
        </row>
        <row r="3535">
          <cell r="A3535">
            <v>14170071</v>
          </cell>
          <cell r="C3535">
            <v>0</v>
          </cell>
          <cell r="D3535">
            <v>0</v>
          </cell>
          <cell r="E3535">
            <v>0</v>
          </cell>
          <cell r="F3535">
            <v>0</v>
          </cell>
        </row>
        <row r="3536">
          <cell r="A3536">
            <v>14274000</v>
          </cell>
          <cell r="C3536">
            <v>1</v>
          </cell>
          <cell r="D3536">
            <v>1</v>
          </cell>
          <cell r="E3536">
            <v>0</v>
          </cell>
          <cell r="F3536">
            <v>1</v>
          </cell>
        </row>
        <row r="3537">
          <cell r="A3537">
            <v>14274201</v>
          </cell>
          <cell r="C3537">
            <v>456</v>
          </cell>
          <cell r="D3537">
            <v>127</v>
          </cell>
          <cell r="E3537">
            <v>143</v>
          </cell>
          <cell r="F3537">
            <v>29</v>
          </cell>
        </row>
        <row r="3538">
          <cell r="A3538">
            <v>14274202</v>
          </cell>
          <cell r="C3538">
            <v>283</v>
          </cell>
          <cell r="D3538">
            <v>132</v>
          </cell>
          <cell r="E3538">
            <v>171</v>
          </cell>
          <cell r="F3538">
            <v>25</v>
          </cell>
        </row>
        <row r="3539">
          <cell r="A3539">
            <v>14274208</v>
          </cell>
          <cell r="C3539">
            <v>811</v>
          </cell>
          <cell r="D3539">
            <v>391</v>
          </cell>
          <cell r="E3539">
            <v>518</v>
          </cell>
          <cell r="F3539">
            <v>34</v>
          </cell>
        </row>
        <row r="3540">
          <cell r="A3540">
            <v>14274335</v>
          </cell>
          <cell r="C3540">
            <v>965</v>
          </cell>
          <cell r="D3540">
            <v>355</v>
          </cell>
          <cell r="E3540">
            <v>401</v>
          </cell>
          <cell r="F3540">
            <v>45</v>
          </cell>
        </row>
        <row r="3541">
          <cell r="A3541">
            <v>14274400</v>
          </cell>
          <cell r="C3541">
            <v>492</v>
          </cell>
          <cell r="D3541">
            <v>187</v>
          </cell>
          <cell r="E3541">
            <v>255</v>
          </cell>
          <cell r="F3541">
            <v>38</v>
          </cell>
        </row>
        <row r="3542">
          <cell r="A3542">
            <v>14275002</v>
          </cell>
          <cell r="C3542">
            <v>1606</v>
          </cell>
          <cell r="D3542">
            <v>578</v>
          </cell>
          <cell r="E3542">
            <v>620</v>
          </cell>
          <cell r="F3542">
            <v>123</v>
          </cell>
        </row>
        <row r="3543">
          <cell r="A3543">
            <v>14275005</v>
          </cell>
          <cell r="C3543">
            <v>283</v>
          </cell>
          <cell r="D3543">
            <v>101</v>
          </cell>
          <cell r="E3543">
            <v>96</v>
          </cell>
          <cell r="F3543">
            <v>29</v>
          </cell>
        </row>
        <row r="3544">
          <cell r="A3544">
            <v>14275012</v>
          </cell>
          <cell r="C3544">
            <v>36</v>
          </cell>
          <cell r="D3544">
            <v>1</v>
          </cell>
          <cell r="E3544">
            <v>0</v>
          </cell>
          <cell r="F3544">
            <v>0</v>
          </cell>
        </row>
        <row r="3545">
          <cell r="A3545">
            <v>14275032</v>
          </cell>
          <cell r="C3545">
            <v>972</v>
          </cell>
          <cell r="D3545">
            <v>567</v>
          </cell>
          <cell r="E3545">
            <v>745</v>
          </cell>
          <cell r="F3545">
            <v>37</v>
          </cell>
        </row>
        <row r="3546">
          <cell r="A3546">
            <v>14276004</v>
          </cell>
          <cell r="C3546">
            <v>486</v>
          </cell>
          <cell r="D3546">
            <v>213</v>
          </cell>
          <cell r="E3546">
            <v>250</v>
          </cell>
          <cell r="F3546">
            <v>45</v>
          </cell>
        </row>
        <row r="3547">
          <cell r="A3547">
            <v>14277011</v>
          </cell>
          <cell r="C3547">
            <v>776</v>
          </cell>
          <cell r="D3547">
            <v>281</v>
          </cell>
          <cell r="E3547">
            <v>341</v>
          </cell>
          <cell r="F3547">
            <v>49</v>
          </cell>
        </row>
        <row r="3548">
          <cell r="A3548">
            <v>14278001</v>
          </cell>
          <cell r="C3548">
            <v>536</v>
          </cell>
          <cell r="D3548">
            <v>230</v>
          </cell>
          <cell r="E3548">
            <v>283</v>
          </cell>
          <cell r="F3548">
            <v>46</v>
          </cell>
        </row>
        <row r="3549">
          <cell r="A3549">
            <v>14278002</v>
          </cell>
          <cell r="C3549">
            <v>514</v>
          </cell>
          <cell r="D3549">
            <v>231</v>
          </cell>
          <cell r="E3549">
            <v>274</v>
          </cell>
          <cell r="F3549">
            <v>24</v>
          </cell>
        </row>
        <row r="3550">
          <cell r="A3550">
            <v>14278020</v>
          </cell>
          <cell r="C3550">
            <v>469</v>
          </cell>
          <cell r="D3550">
            <v>149</v>
          </cell>
          <cell r="E3550">
            <v>200</v>
          </cell>
          <cell r="F3550">
            <v>29</v>
          </cell>
        </row>
        <row r="3551">
          <cell r="A3551">
            <v>14280001</v>
          </cell>
          <cell r="C3551">
            <v>946</v>
          </cell>
          <cell r="D3551">
            <v>440</v>
          </cell>
          <cell r="E3551">
            <v>534</v>
          </cell>
          <cell r="F3551">
            <v>52</v>
          </cell>
        </row>
        <row r="3552">
          <cell r="A3552">
            <v>14280002</v>
          </cell>
          <cell r="C3552">
            <v>917</v>
          </cell>
          <cell r="D3552">
            <v>401</v>
          </cell>
          <cell r="E3552">
            <v>454</v>
          </cell>
          <cell r="F3552">
            <v>54</v>
          </cell>
        </row>
        <row r="3553">
          <cell r="A3553">
            <v>14280508</v>
          </cell>
          <cell r="C3553">
            <v>431</v>
          </cell>
          <cell r="D3553">
            <v>218</v>
          </cell>
          <cell r="E3553">
            <v>226</v>
          </cell>
          <cell r="F3553">
            <v>34</v>
          </cell>
        </row>
        <row r="3554">
          <cell r="A3554">
            <v>14274203</v>
          </cell>
          <cell r="C3554">
            <v>1086</v>
          </cell>
          <cell r="D3554">
            <v>513</v>
          </cell>
          <cell r="E3554">
            <v>516</v>
          </cell>
          <cell r="F3554">
            <v>91</v>
          </cell>
        </row>
        <row r="3555">
          <cell r="A3555">
            <v>14283015</v>
          </cell>
          <cell r="C3555">
            <v>354</v>
          </cell>
          <cell r="D3555">
            <v>162</v>
          </cell>
          <cell r="E3555">
            <v>166</v>
          </cell>
          <cell r="F3555">
            <v>22</v>
          </cell>
        </row>
        <row r="3556">
          <cell r="A3556">
            <v>14283035</v>
          </cell>
          <cell r="C3556">
            <v>824</v>
          </cell>
          <cell r="D3556">
            <v>409</v>
          </cell>
          <cell r="E3556">
            <v>369</v>
          </cell>
          <cell r="F3556">
            <v>64</v>
          </cell>
        </row>
        <row r="3557">
          <cell r="A3557">
            <v>14283053</v>
          </cell>
          <cell r="C3557">
            <v>1509</v>
          </cell>
          <cell r="D3557">
            <v>846</v>
          </cell>
          <cell r="E3557">
            <v>881</v>
          </cell>
          <cell r="F3557">
            <v>97</v>
          </cell>
        </row>
        <row r="3558">
          <cell r="A3558">
            <v>14283332</v>
          </cell>
          <cell r="C3558">
            <v>918</v>
          </cell>
          <cell r="D3558">
            <v>435</v>
          </cell>
          <cell r="E3558">
            <v>423</v>
          </cell>
          <cell r="F3558">
            <v>67</v>
          </cell>
        </row>
        <row r="3559">
          <cell r="A3559">
            <v>14286000</v>
          </cell>
          <cell r="C3559">
            <v>0</v>
          </cell>
          <cell r="D3559">
            <v>0</v>
          </cell>
          <cell r="E3559">
            <v>0</v>
          </cell>
          <cell r="F3559">
            <v>0</v>
          </cell>
        </row>
        <row r="3560">
          <cell r="A3560">
            <v>14286001</v>
          </cell>
          <cell r="C3560">
            <v>2179</v>
          </cell>
          <cell r="D3560">
            <v>1385</v>
          </cell>
          <cell r="E3560">
            <v>1321</v>
          </cell>
          <cell r="F3560">
            <v>113</v>
          </cell>
        </row>
        <row r="3561">
          <cell r="A3561">
            <v>14286006</v>
          </cell>
          <cell r="C3561">
            <v>1009</v>
          </cell>
          <cell r="D3561">
            <v>449</v>
          </cell>
          <cell r="E3561">
            <v>422</v>
          </cell>
          <cell r="F3561">
            <v>100</v>
          </cell>
        </row>
        <row r="3562">
          <cell r="A3562">
            <v>14288021</v>
          </cell>
          <cell r="C3562">
            <v>1098</v>
          </cell>
          <cell r="D3562">
            <v>499</v>
          </cell>
          <cell r="E3562">
            <v>518</v>
          </cell>
          <cell r="F3562">
            <v>82</v>
          </cell>
        </row>
        <row r="3563">
          <cell r="A3563">
            <v>14289009</v>
          </cell>
          <cell r="C3563">
            <v>1208</v>
          </cell>
          <cell r="D3563">
            <v>677</v>
          </cell>
          <cell r="E3563">
            <v>703</v>
          </cell>
          <cell r="F3563">
            <v>52</v>
          </cell>
        </row>
        <row r="3564">
          <cell r="A3564">
            <v>14279543</v>
          </cell>
          <cell r="C3564">
            <v>444</v>
          </cell>
          <cell r="D3564">
            <v>265</v>
          </cell>
          <cell r="E3564">
            <v>231</v>
          </cell>
          <cell r="F3564">
            <v>57</v>
          </cell>
        </row>
        <row r="3565">
          <cell r="A3565">
            <v>14279548</v>
          </cell>
          <cell r="C3565">
            <v>2222</v>
          </cell>
          <cell r="D3565">
            <v>1014</v>
          </cell>
          <cell r="E3565">
            <v>877</v>
          </cell>
          <cell r="F3565">
            <v>202</v>
          </cell>
        </row>
        <row r="3566">
          <cell r="A3566">
            <v>14279562</v>
          </cell>
          <cell r="C3566">
            <v>1748</v>
          </cell>
          <cell r="D3566">
            <v>910</v>
          </cell>
          <cell r="E3566">
            <v>935</v>
          </cell>
          <cell r="F3566">
            <v>99</v>
          </cell>
        </row>
        <row r="3567">
          <cell r="A3567">
            <v>14279563</v>
          </cell>
          <cell r="C3567">
            <v>887</v>
          </cell>
          <cell r="D3567">
            <v>494</v>
          </cell>
          <cell r="E3567">
            <v>462</v>
          </cell>
          <cell r="F3567">
            <v>73</v>
          </cell>
        </row>
        <row r="3568">
          <cell r="A3568">
            <v>14283048</v>
          </cell>
          <cell r="C3568">
            <v>711</v>
          </cell>
          <cell r="D3568">
            <v>296</v>
          </cell>
          <cell r="E3568">
            <v>245</v>
          </cell>
          <cell r="F3568">
            <v>92</v>
          </cell>
        </row>
        <row r="3569">
          <cell r="A3569">
            <v>14283277</v>
          </cell>
          <cell r="C3569">
            <v>880</v>
          </cell>
          <cell r="D3569">
            <v>513</v>
          </cell>
          <cell r="E3569">
            <v>544</v>
          </cell>
          <cell r="F3569">
            <v>40</v>
          </cell>
        </row>
        <row r="3570">
          <cell r="A3570">
            <v>14287001</v>
          </cell>
          <cell r="C3570">
            <v>1450</v>
          </cell>
          <cell r="D3570">
            <v>806</v>
          </cell>
          <cell r="E3570">
            <v>826</v>
          </cell>
          <cell r="F3570">
            <v>127</v>
          </cell>
        </row>
        <row r="3571">
          <cell r="A3571">
            <v>14287043</v>
          </cell>
          <cell r="C3571">
            <v>797</v>
          </cell>
          <cell r="D3571">
            <v>360</v>
          </cell>
          <cell r="E3571">
            <v>472</v>
          </cell>
          <cell r="F3571">
            <v>39</v>
          </cell>
        </row>
        <row r="3572">
          <cell r="A3572">
            <v>14209150</v>
          </cell>
          <cell r="C3572">
            <v>1026</v>
          </cell>
          <cell r="D3572">
            <v>482</v>
          </cell>
          <cell r="E3572">
            <v>482</v>
          </cell>
          <cell r="F3572">
            <v>106</v>
          </cell>
        </row>
        <row r="3573">
          <cell r="A3573">
            <v>14280502</v>
          </cell>
          <cell r="C3573">
            <v>47</v>
          </cell>
          <cell r="D3573">
            <v>0</v>
          </cell>
          <cell r="E3573">
            <v>5</v>
          </cell>
          <cell r="F3573">
            <v>0</v>
          </cell>
        </row>
        <row r="3574">
          <cell r="A3574">
            <v>14280526</v>
          </cell>
          <cell r="C3574">
            <v>268</v>
          </cell>
          <cell r="D3574">
            <v>0</v>
          </cell>
          <cell r="E3574">
            <v>138</v>
          </cell>
          <cell r="F3574">
            <v>0</v>
          </cell>
        </row>
        <row r="3575">
          <cell r="A3575">
            <v>14283602</v>
          </cell>
          <cell r="C3575">
            <v>591</v>
          </cell>
          <cell r="D3575">
            <v>266</v>
          </cell>
          <cell r="E3575">
            <v>222</v>
          </cell>
          <cell r="F3575">
            <v>68</v>
          </cell>
        </row>
        <row r="3576">
          <cell r="A3576">
            <v>14284003</v>
          </cell>
          <cell r="C3576">
            <v>561</v>
          </cell>
          <cell r="D3576">
            <v>209</v>
          </cell>
          <cell r="E3576">
            <v>296</v>
          </cell>
          <cell r="F3576">
            <v>0</v>
          </cell>
        </row>
        <row r="3577">
          <cell r="A3577">
            <v>14289038</v>
          </cell>
          <cell r="C3577">
            <v>458</v>
          </cell>
          <cell r="D3577">
            <v>214</v>
          </cell>
          <cell r="E3577">
            <v>260</v>
          </cell>
          <cell r="F3577">
            <v>27</v>
          </cell>
        </row>
        <row r="3578">
          <cell r="A3578">
            <v>14289071</v>
          </cell>
          <cell r="C3578">
            <v>0</v>
          </cell>
          <cell r="D3578">
            <v>0</v>
          </cell>
          <cell r="E3578">
            <v>0</v>
          </cell>
          <cell r="F3578">
            <v>0</v>
          </cell>
        </row>
        <row r="3579">
          <cell r="A3579">
            <v>14290003</v>
          </cell>
          <cell r="C3579">
            <v>73</v>
          </cell>
          <cell r="D3579">
            <v>0</v>
          </cell>
          <cell r="E3579">
            <v>6</v>
          </cell>
          <cell r="F3579">
            <v>0</v>
          </cell>
        </row>
        <row r="3580">
          <cell r="A3580">
            <v>14290075</v>
          </cell>
          <cell r="C3580">
            <v>274</v>
          </cell>
          <cell r="D3580">
            <v>113</v>
          </cell>
          <cell r="E3580">
            <v>168</v>
          </cell>
          <cell r="F3580">
            <v>9</v>
          </cell>
        </row>
        <row r="3581">
          <cell r="A3581">
            <v>14274031</v>
          </cell>
          <cell r="C3581">
            <v>127</v>
          </cell>
          <cell r="D3581">
            <v>53</v>
          </cell>
          <cell r="E3581">
            <v>75</v>
          </cell>
          <cell r="F3581">
            <v>7</v>
          </cell>
        </row>
        <row r="3582">
          <cell r="A3582">
            <v>14279573</v>
          </cell>
          <cell r="C3582">
            <v>92</v>
          </cell>
          <cell r="D3582">
            <v>2</v>
          </cell>
          <cell r="E3582">
            <v>0</v>
          </cell>
          <cell r="F3582">
            <v>0</v>
          </cell>
        </row>
        <row r="3583">
          <cell r="A3583">
            <v>14283397</v>
          </cell>
          <cell r="C3583">
            <v>145</v>
          </cell>
          <cell r="D3583">
            <v>117</v>
          </cell>
          <cell r="E3583">
            <v>15</v>
          </cell>
          <cell r="F3583">
            <v>65</v>
          </cell>
        </row>
        <row r="3584">
          <cell r="A3584">
            <v>14287019</v>
          </cell>
          <cell r="C3584">
            <v>187</v>
          </cell>
          <cell r="D3584">
            <v>89</v>
          </cell>
          <cell r="E3584">
            <v>85</v>
          </cell>
          <cell r="F3584">
            <v>23</v>
          </cell>
        </row>
        <row r="3585">
          <cell r="A3585">
            <v>14279017</v>
          </cell>
          <cell r="C3585">
            <v>0</v>
          </cell>
          <cell r="D3585">
            <v>0</v>
          </cell>
          <cell r="E3585">
            <v>0</v>
          </cell>
          <cell r="F3585">
            <v>0</v>
          </cell>
        </row>
        <row r="3586">
          <cell r="A3586">
            <v>14610111</v>
          </cell>
          <cell r="C3586">
            <v>0</v>
          </cell>
          <cell r="D3586">
            <v>0</v>
          </cell>
          <cell r="E3586">
            <v>0</v>
          </cell>
          <cell r="F3586">
            <v>0</v>
          </cell>
        </row>
        <row r="3587">
          <cell r="A3587">
            <v>14624026</v>
          </cell>
          <cell r="C3587">
            <v>0</v>
          </cell>
          <cell r="D3587">
            <v>0</v>
          </cell>
          <cell r="E3587">
            <v>0</v>
          </cell>
          <cell r="F3587">
            <v>0</v>
          </cell>
        </row>
        <row r="3588">
          <cell r="A3588">
            <v>14624030</v>
          </cell>
          <cell r="C3588">
            <v>1116</v>
          </cell>
          <cell r="D3588">
            <v>445</v>
          </cell>
          <cell r="E3588">
            <v>394</v>
          </cell>
          <cell r="F3588">
            <v>102</v>
          </cell>
        </row>
        <row r="3589">
          <cell r="A3589">
            <v>14596113</v>
          </cell>
          <cell r="C3589">
            <v>809</v>
          </cell>
          <cell r="D3589">
            <v>355</v>
          </cell>
          <cell r="E3589">
            <v>452</v>
          </cell>
          <cell r="F3589">
            <v>41</v>
          </cell>
        </row>
        <row r="3590">
          <cell r="A3590">
            <v>14596303</v>
          </cell>
          <cell r="C3590">
            <v>143</v>
          </cell>
          <cell r="D3590">
            <v>49</v>
          </cell>
          <cell r="E3590">
            <v>67</v>
          </cell>
          <cell r="F3590">
            <v>3</v>
          </cell>
        </row>
        <row r="3591">
          <cell r="A3591">
            <v>14596304</v>
          </cell>
          <cell r="C3591">
            <v>1140</v>
          </cell>
          <cell r="D3591">
            <v>562</v>
          </cell>
          <cell r="E3591">
            <v>745</v>
          </cell>
          <cell r="F3591">
            <v>43</v>
          </cell>
        </row>
        <row r="3592">
          <cell r="A3592">
            <v>14597115</v>
          </cell>
          <cell r="C3592">
            <v>495</v>
          </cell>
          <cell r="D3592">
            <v>206</v>
          </cell>
          <cell r="E3592">
            <v>235</v>
          </cell>
          <cell r="F3592">
            <v>26</v>
          </cell>
        </row>
        <row r="3593">
          <cell r="A3593">
            <v>14597625</v>
          </cell>
          <cell r="C3593">
            <v>1329</v>
          </cell>
          <cell r="D3593">
            <v>872</v>
          </cell>
          <cell r="E3593">
            <v>565</v>
          </cell>
          <cell r="F3593">
            <v>199</v>
          </cell>
        </row>
        <row r="3594">
          <cell r="A3594">
            <v>14640005</v>
          </cell>
          <cell r="C3594">
            <v>219</v>
          </cell>
          <cell r="D3594">
            <v>123</v>
          </cell>
          <cell r="E3594">
            <v>137</v>
          </cell>
          <cell r="F3594">
            <v>27</v>
          </cell>
        </row>
        <row r="3595">
          <cell r="A3595">
            <v>14640006</v>
          </cell>
          <cell r="C3595">
            <v>278</v>
          </cell>
          <cell r="D3595">
            <v>90</v>
          </cell>
          <cell r="E3595">
            <v>134</v>
          </cell>
          <cell r="F3595">
            <v>10</v>
          </cell>
        </row>
        <row r="3596">
          <cell r="A3596">
            <v>14640098</v>
          </cell>
          <cell r="C3596">
            <v>248</v>
          </cell>
          <cell r="D3596">
            <v>108</v>
          </cell>
          <cell r="E3596">
            <v>134</v>
          </cell>
          <cell r="F3596">
            <v>11</v>
          </cell>
        </row>
        <row r="3597">
          <cell r="A3597">
            <v>14642001</v>
          </cell>
          <cell r="C3597">
            <v>741</v>
          </cell>
          <cell r="D3597">
            <v>324</v>
          </cell>
          <cell r="E3597">
            <v>322</v>
          </cell>
          <cell r="F3597">
            <v>89</v>
          </cell>
        </row>
        <row r="3598">
          <cell r="A3598">
            <v>14642062</v>
          </cell>
          <cell r="C3598">
            <v>1099</v>
          </cell>
          <cell r="D3598">
            <v>555</v>
          </cell>
          <cell r="E3598">
            <v>548</v>
          </cell>
          <cell r="F3598">
            <v>100</v>
          </cell>
        </row>
        <row r="3599">
          <cell r="A3599">
            <v>14643041</v>
          </cell>
          <cell r="C3599">
            <v>1938</v>
          </cell>
          <cell r="D3599">
            <v>812</v>
          </cell>
          <cell r="E3599">
            <v>841</v>
          </cell>
          <cell r="F3599">
            <v>126</v>
          </cell>
        </row>
        <row r="3600">
          <cell r="A3600">
            <v>14643048</v>
          </cell>
          <cell r="C3600">
            <v>258</v>
          </cell>
          <cell r="D3600">
            <v>121</v>
          </cell>
          <cell r="E3600">
            <v>172</v>
          </cell>
          <cell r="F3600">
            <v>9</v>
          </cell>
        </row>
        <row r="3601">
          <cell r="A3601">
            <v>14643060</v>
          </cell>
          <cell r="C3601">
            <v>2443</v>
          </cell>
          <cell r="D3601">
            <v>792</v>
          </cell>
          <cell r="E3601">
            <v>914</v>
          </cell>
          <cell r="F3601">
            <v>144</v>
          </cell>
        </row>
        <row r="3602">
          <cell r="A3602">
            <v>14663006</v>
          </cell>
          <cell r="C3602">
            <v>1790</v>
          </cell>
          <cell r="D3602">
            <v>716</v>
          </cell>
          <cell r="E3602">
            <v>788</v>
          </cell>
          <cell r="F3602">
            <v>133</v>
          </cell>
        </row>
        <row r="3603">
          <cell r="A3603">
            <v>14663022</v>
          </cell>
          <cell r="C3603">
            <v>1018</v>
          </cell>
          <cell r="D3603">
            <v>317</v>
          </cell>
          <cell r="E3603">
            <v>181</v>
          </cell>
          <cell r="F3603">
            <v>82</v>
          </cell>
        </row>
        <row r="3604">
          <cell r="A3604">
            <v>14664030</v>
          </cell>
          <cell r="C3604">
            <v>282</v>
          </cell>
          <cell r="D3604">
            <v>14</v>
          </cell>
          <cell r="E3604">
            <v>0</v>
          </cell>
          <cell r="F3604">
            <v>0</v>
          </cell>
        </row>
        <row r="3605">
          <cell r="A3605">
            <v>14601120</v>
          </cell>
          <cell r="C3605">
            <v>494</v>
          </cell>
          <cell r="D3605">
            <v>177</v>
          </cell>
          <cell r="E3605">
            <v>161</v>
          </cell>
          <cell r="F3605">
            <v>57</v>
          </cell>
        </row>
        <row r="3606">
          <cell r="A3606">
            <v>14611040</v>
          </cell>
          <cell r="C3606">
            <v>1211</v>
          </cell>
          <cell r="D3606">
            <v>350</v>
          </cell>
          <cell r="E3606">
            <v>385</v>
          </cell>
          <cell r="F3606">
            <v>36</v>
          </cell>
        </row>
        <row r="3607">
          <cell r="A3607">
            <v>14613037</v>
          </cell>
          <cell r="C3607">
            <v>320</v>
          </cell>
          <cell r="D3607">
            <v>128</v>
          </cell>
          <cell r="E3607">
            <v>171</v>
          </cell>
          <cell r="F3607">
            <v>12</v>
          </cell>
        </row>
        <row r="3608">
          <cell r="A3608">
            <v>14625010</v>
          </cell>
          <cell r="C3608">
            <v>458</v>
          </cell>
          <cell r="D3608">
            <v>108</v>
          </cell>
          <cell r="E3608">
            <v>99</v>
          </cell>
          <cell r="F3608">
            <v>42</v>
          </cell>
        </row>
        <row r="3609">
          <cell r="A3609">
            <v>14631091</v>
          </cell>
          <cell r="C3609">
            <v>175</v>
          </cell>
          <cell r="D3609">
            <v>0</v>
          </cell>
          <cell r="E3609">
            <v>38</v>
          </cell>
          <cell r="F3609">
            <v>0</v>
          </cell>
        </row>
        <row r="3610">
          <cell r="A3610">
            <v>14637041</v>
          </cell>
          <cell r="C3610">
            <v>177</v>
          </cell>
          <cell r="D3610">
            <v>0</v>
          </cell>
          <cell r="E3610">
            <v>16</v>
          </cell>
          <cell r="F3610">
            <v>0</v>
          </cell>
        </row>
        <row r="3611">
          <cell r="A3611">
            <v>14650009</v>
          </cell>
          <cell r="C3611">
            <v>1413</v>
          </cell>
          <cell r="D3611">
            <v>719</v>
          </cell>
          <cell r="E3611">
            <v>948</v>
          </cell>
          <cell r="F3611">
            <v>59</v>
          </cell>
        </row>
        <row r="3612">
          <cell r="A3612">
            <v>14650024</v>
          </cell>
          <cell r="C3612">
            <v>787</v>
          </cell>
          <cell r="D3612">
            <v>365</v>
          </cell>
          <cell r="E3612">
            <v>481</v>
          </cell>
          <cell r="F3612">
            <v>46</v>
          </cell>
        </row>
        <row r="3613">
          <cell r="A3613">
            <v>14650030</v>
          </cell>
          <cell r="C3613">
            <v>632</v>
          </cell>
          <cell r="D3613">
            <v>307</v>
          </cell>
          <cell r="E3613">
            <v>414</v>
          </cell>
          <cell r="F3613">
            <v>25</v>
          </cell>
        </row>
        <row r="3614">
          <cell r="A3614">
            <v>14650091</v>
          </cell>
          <cell r="C3614">
            <v>574</v>
          </cell>
          <cell r="D3614">
            <v>314</v>
          </cell>
          <cell r="E3614">
            <v>428</v>
          </cell>
          <cell r="F3614">
            <v>22</v>
          </cell>
        </row>
        <row r="3615">
          <cell r="A3615">
            <v>14651004</v>
          </cell>
          <cell r="C3615">
            <v>551</v>
          </cell>
          <cell r="D3615">
            <v>212</v>
          </cell>
          <cell r="E3615">
            <v>247</v>
          </cell>
          <cell r="F3615">
            <v>22</v>
          </cell>
        </row>
        <row r="3616">
          <cell r="A3616">
            <v>14651043</v>
          </cell>
          <cell r="C3616">
            <v>153</v>
          </cell>
          <cell r="D3616">
            <v>15</v>
          </cell>
          <cell r="E3616">
            <v>62</v>
          </cell>
          <cell r="F3616">
            <v>2</v>
          </cell>
        </row>
        <row r="3617">
          <cell r="A3617">
            <v>14653007</v>
          </cell>
          <cell r="C3617">
            <v>655</v>
          </cell>
          <cell r="D3617">
            <v>290</v>
          </cell>
          <cell r="E3617">
            <v>382</v>
          </cell>
          <cell r="F3617">
            <v>15</v>
          </cell>
        </row>
        <row r="3618">
          <cell r="A3618">
            <v>14654015</v>
          </cell>
          <cell r="C3618">
            <v>320</v>
          </cell>
          <cell r="D3618">
            <v>113</v>
          </cell>
          <cell r="E3618">
            <v>115</v>
          </cell>
          <cell r="F3618">
            <v>36</v>
          </cell>
        </row>
        <row r="3619">
          <cell r="A3619">
            <v>14601010</v>
          </cell>
          <cell r="C3619">
            <v>107</v>
          </cell>
          <cell r="D3619">
            <v>0</v>
          </cell>
          <cell r="E3619">
            <v>40</v>
          </cell>
          <cell r="F3619">
            <v>0</v>
          </cell>
        </row>
        <row r="3620">
          <cell r="A3620">
            <v>14610002</v>
          </cell>
          <cell r="C3620">
            <v>567</v>
          </cell>
          <cell r="D3620">
            <v>278</v>
          </cell>
          <cell r="E3620">
            <v>332</v>
          </cell>
          <cell r="F3620">
            <v>46</v>
          </cell>
        </row>
        <row r="3621">
          <cell r="A3621">
            <v>14616001</v>
          </cell>
          <cell r="C3621">
            <v>261</v>
          </cell>
          <cell r="D3621">
            <v>107</v>
          </cell>
          <cell r="E3621">
            <v>120</v>
          </cell>
          <cell r="F3621">
            <v>18</v>
          </cell>
        </row>
        <row r="3622">
          <cell r="A3622">
            <v>14620017</v>
          </cell>
          <cell r="C3622">
            <v>2455</v>
          </cell>
          <cell r="D3622">
            <v>1264</v>
          </cell>
          <cell r="E3622">
            <v>1419</v>
          </cell>
          <cell r="F3622">
            <v>186</v>
          </cell>
        </row>
        <row r="3623">
          <cell r="A3623">
            <v>14621001</v>
          </cell>
          <cell r="C3623">
            <v>967</v>
          </cell>
          <cell r="D3623">
            <v>521</v>
          </cell>
          <cell r="E3623">
            <v>631</v>
          </cell>
          <cell r="F3623">
            <v>61</v>
          </cell>
        </row>
        <row r="3624">
          <cell r="A3624">
            <v>14623017</v>
          </cell>
          <cell r="C3624">
            <v>595</v>
          </cell>
          <cell r="D3624">
            <v>207</v>
          </cell>
          <cell r="E3624">
            <v>217</v>
          </cell>
          <cell r="F3624">
            <v>49</v>
          </cell>
        </row>
        <row r="3625">
          <cell r="A3625">
            <v>14633023</v>
          </cell>
          <cell r="C3625">
            <v>0</v>
          </cell>
          <cell r="D3625">
            <v>0</v>
          </cell>
          <cell r="E3625">
            <v>0</v>
          </cell>
          <cell r="F3625">
            <v>0</v>
          </cell>
        </row>
        <row r="3626">
          <cell r="A3626">
            <v>14634002</v>
          </cell>
          <cell r="C3626">
            <v>516</v>
          </cell>
          <cell r="D3626">
            <v>188</v>
          </cell>
          <cell r="E3626">
            <v>220</v>
          </cell>
          <cell r="F3626">
            <v>32</v>
          </cell>
        </row>
        <row r="3627">
          <cell r="A3627">
            <v>14634003</v>
          </cell>
          <cell r="C3627">
            <v>638</v>
          </cell>
          <cell r="D3627">
            <v>284</v>
          </cell>
          <cell r="E3627">
            <v>347</v>
          </cell>
          <cell r="F3627">
            <v>22</v>
          </cell>
        </row>
        <row r="3628">
          <cell r="A3628">
            <v>14634010</v>
          </cell>
          <cell r="C3628">
            <v>381</v>
          </cell>
          <cell r="D3628">
            <v>142</v>
          </cell>
          <cell r="E3628">
            <v>160</v>
          </cell>
          <cell r="F3628">
            <v>32</v>
          </cell>
        </row>
        <row r="3629">
          <cell r="A3629">
            <v>14637042</v>
          </cell>
          <cell r="C3629">
            <v>860</v>
          </cell>
          <cell r="D3629">
            <v>361</v>
          </cell>
          <cell r="E3629">
            <v>377</v>
          </cell>
          <cell r="F3629">
            <v>58</v>
          </cell>
        </row>
        <row r="3630">
          <cell r="A3630">
            <v>14637140</v>
          </cell>
          <cell r="C3630">
            <v>646</v>
          </cell>
          <cell r="D3630">
            <v>252</v>
          </cell>
          <cell r="E3630">
            <v>252</v>
          </cell>
          <cell r="F3630">
            <v>46</v>
          </cell>
        </row>
        <row r="3631">
          <cell r="A3631">
            <v>14661140</v>
          </cell>
          <cell r="C3631">
            <v>0</v>
          </cell>
          <cell r="D3631">
            <v>0</v>
          </cell>
          <cell r="E3631">
            <v>0</v>
          </cell>
          <cell r="F3631">
            <v>0</v>
          </cell>
        </row>
        <row r="3632">
          <cell r="A3632">
            <v>14640011</v>
          </cell>
          <cell r="C3632">
            <v>5663</v>
          </cell>
          <cell r="D3632">
            <v>2046</v>
          </cell>
          <cell r="E3632">
            <v>2571</v>
          </cell>
          <cell r="F3632">
            <v>459</v>
          </cell>
        </row>
        <row r="3633">
          <cell r="A3633">
            <v>14640160</v>
          </cell>
          <cell r="C3633">
            <v>1881</v>
          </cell>
          <cell r="D3633">
            <v>734</v>
          </cell>
          <cell r="E3633">
            <v>774</v>
          </cell>
          <cell r="F3633">
            <v>117</v>
          </cell>
        </row>
        <row r="3634">
          <cell r="A3634">
            <v>14640165</v>
          </cell>
          <cell r="C3634">
            <v>84</v>
          </cell>
          <cell r="D3634">
            <v>0</v>
          </cell>
          <cell r="E3634">
            <v>21</v>
          </cell>
          <cell r="F3634">
            <v>0</v>
          </cell>
        </row>
        <row r="3635">
          <cell r="A3635">
            <v>14640170</v>
          </cell>
          <cell r="C3635">
            <v>1514</v>
          </cell>
          <cell r="D3635">
            <v>727</v>
          </cell>
          <cell r="E3635">
            <v>767</v>
          </cell>
          <cell r="F3635">
            <v>86</v>
          </cell>
        </row>
        <row r="3636">
          <cell r="A3636">
            <v>14641010</v>
          </cell>
          <cell r="C3636">
            <v>1525</v>
          </cell>
          <cell r="D3636">
            <v>645</v>
          </cell>
          <cell r="E3636">
            <v>429</v>
          </cell>
          <cell r="F3636">
            <v>153</v>
          </cell>
        </row>
        <row r="3637">
          <cell r="A3637">
            <v>14642005</v>
          </cell>
          <cell r="C3637">
            <v>2823</v>
          </cell>
          <cell r="D3637">
            <v>1146</v>
          </cell>
          <cell r="E3637">
            <v>1345</v>
          </cell>
          <cell r="F3637">
            <v>170</v>
          </cell>
        </row>
        <row r="3638">
          <cell r="A3638">
            <v>14642022</v>
          </cell>
          <cell r="C3638">
            <v>159</v>
          </cell>
          <cell r="D3638">
            <v>0</v>
          </cell>
          <cell r="E3638">
            <v>0</v>
          </cell>
          <cell r="F3638">
            <v>0</v>
          </cell>
        </row>
        <row r="3639">
          <cell r="A3639">
            <v>14642068</v>
          </cell>
          <cell r="C3639">
            <v>2932</v>
          </cell>
          <cell r="D3639">
            <v>1163</v>
          </cell>
          <cell r="E3639">
            <v>1392</v>
          </cell>
          <cell r="F3639">
            <v>115</v>
          </cell>
        </row>
        <row r="3640">
          <cell r="A3640">
            <v>14642100</v>
          </cell>
          <cell r="C3640">
            <v>62</v>
          </cell>
          <cell r="D3640">
            <v>0</v>
          </cell>
          <cell r="E3640">
            <v>14</v>
          </cell>
          <cell r="F3640">
            <v>0</v>
          </cell>
        </row>
        <row r="3641">
          <cell r="A3641">
            <v>14643000</v>
          </cell>
          <cell r="C3641">
            <v>0</v>
          </cell>
          <cell r="D3641">
            <v>0</v>
          </cell>
          <cell r="E3641">
            <v>0</v>
          </cell>
          <cell r="F3641">
            <v>0</v>
          </cell>
        </row>
        <row r="3642">
          <cell r="A3642">
            <v>14643058</v>
          </cell>
          <cell r="C3642">
            <v>1239</v>
          </cell>
          <cell r="D3642">
            <v>446</v>
          </cell>
          <cell r="E3642">
            <v>580</v>
          </cell>
          <cell r="F3642">
            <v>66</v>
          </cell>
        </row>
        <row r="3643">
          <cell r="A3643">
            <v>14620047</v>
          </cell>
          <cell r="C3643">
            <v>1124</v>
          </cell>
          <cell r="D3643">
            <v>521</v>
          </cell>
          <cell r="E3643">
            <v>430</v>
          </cell>
          <cell r="F3643">
            <v>79</v>
          </cell>
        </row>
        <row r="3644">
          <cell r="A3644">
            <v>14624013</v>
          </cell>
          <cell r="C3644">
            <v>964</v>
          </cell>
          <cell r="D3644">
            <v>314</v>
          </cell>
          <cell r="E3644">
            <v>425</v>
          </cell>
          <cell r="F3644">
            <v>47</v>
          </cell>
        </row>
        <row r="3645">
          <cell r="A3645">
            <v>14624024</v>
          </cell>
          <cell r="C3645">
            <v>384</v>
          </cell>
          <cell r="D3645">
            <v>158</v>
          </cell>
          <cell r="E3645">
            <v>198</v>
          </cell>
          <cell r="F3645">
            <v>16</v>
          </cell>
        </row>
        <row r="3646">
          <cell r="A3646">
            <v>14624038</v>
          </cell>
          <cell r="C3646">
            <v>1351</v>
          </cell>
          <cell r="D3646">
            <v>615</v>
          </cell>
          <cell r="E3646">
            <v>662</v>
          </cell>
          <cell r="F3646">
            <v>55</v>
          </cell>
        </row>
        <row r="3647">
          <cell r="A3647">
            <v>14650060</v>
          </cell>
          <cell r="C3647">
            <v>2214</v>
          </cell>
          <cell r="D3647">
            <v>869</v>
          </cell>
          <cell r="E3647">
            <v>949</v>
          </cell>
          <cell r="F3647">
            <v>118</v>
          </cell>
        </row>
        <row r="3648">
          <cell r="A3648">
            <v>14650066</v>
          </cell>
          <cell r="C3648">
            <v>4696</v>
          </cell>
          <cell r="D3648">
            <v>1873</v>
          </cell>
          <cell r="E3648">
            <v>1794</v>
          </cell>
          <cell r="F3648">
            <v>344</v>
          </cell>
        </row>
        <row r="3649">
          <cell r="A3649">
            <v>14651019</v>
          </cell>
          <cell r="C3649">
            <v>3741</v>
          </cell>
          <cell r="D3649">
            <v>1583</v>
          </cell>
          <cell r="E3649">
            <v>1756</v>
          </cell>
          <cell r="F3649">
            <v>211</v>
          </cell>
        </row>
        <row r="3650">
          <cell r="A3650">
            <v>14652006</v>
          </cell>
          <cell r="C3650">
            <v>1663</v>
          </cell>
          <cell r="D3650">
            <v>705</v>
          </cell>
          <cell r="E3650">
            <v>657</v>
          </cell>
          <cell r="F3650">
            <v>152</v>
          </cell>
        </row>
        <row r="3651">
          <cell r="A3651">
            <v>14653009</v>
          </cell>
          <cell r="C3651">
            <v>412</v>
          </cell>
          <cell r="D3651">
            <v>125</v>
          </cell>
          <cell r="E3651">
            <v>215</v>
          </cell>
          <cell r="F3651">
            <v>14</v>
          </cell>
        </row>
        <row r="3652">
          <cell r="A3652">
            <v>14653018</v>
          </cell>
          <cell r="C3652">
            <v>1021</v>
          </cell>
          <cell r="D3652">
            <v>431</v>
          </cell>
          <cell r="E3652">
            <v>574</v>
          </cell>
          <cell r="F3652">
            <v>35</v>
          </cell>
        </row>
        <row r="3653">
          <cell r="A3653">
            <v>14654017</v>
          </cell>
          <cell r="C3653">
            <v>1186</v>
          </cell>
          <cell r="D3653">
            <v>645</v>
          </cell>
          <cell r="E3653">
            <v>598</v>
          </cell>
          <cell r="F3653">
            <v>115</v>
          </cell>
        </row>
        <row r="3654">
          <cell r="A3654">
            <v>14654051</v>
          </cell>
          <cell r="C3654">
            <v>703</v>
          </cell>
          <cell r="D3654">
            <v>399</v>
          </cell>
          <cell r="E3654">
            <v>476</v>
          </cell>
          <cell r="F3654">
            <v>32</v>
          </cell>
        </row>
        <row r="3655">
          <cell r="A3655">
            <v>14656010</v>
          </cell>
          <cell r="C3655">
            <v>1</v>
          </cell>
          <cell r="D3655">
            <v>1</v>
          </cell>
          <cell r="E3655">
            <v>0</v>
          </cell>
          <cell r="F3655">
            <v>0</v>
          </cell>
        </row>
        <row r="3656">
          <cell r="A3656">
            <v>14656017</v>
          </cell>
          <cell r="C3656">
            <v>1357</v>
          </cell>
          <cell r="D3656">
            <v>651</v>
          </cell>
          <cell r="E3656">
            <v>695</v>
          </cell>
          <cell r="F3656">
            <v>86</v>
          </cell>
        </row>
        <row r="3657">
          <cell r="A3657">
            <v>14657012</v>
          </cell>
          <cell r="C3657">
            <v>770</v>
          </cell>
          <cell r="D3657">
            <v>383</v>
          </cell>
          <cell r="E3657">
            <v>401</v>
          </cell>
          <cell r="F3657">
            <v>41</v>
          </cell>
        </row>
        <row r="3658">
          <cell r="A3658">
            <v>14610101</v>
          </cell>
          <cell r="C3658">
            <v>470</v>
          </cell>
          <cell r="D3658">
            <v>144</v>
          </cell>
          <cell r="E3658">
            <v>200</v>
          </cell>
          <cell r="F3658">
            <v>33</v>
          </cell>
        </row>
        <row r="3659">
          <cell r="A3659">
            <v>14611048</v>
          </cell>
          <cell r="C3659">
            <v>557</v>
          </cell>
          <cell r="D3659">
            <v>203</v>
          </cell>
          <cell r="E3659">
            <v>260</v>
          </cell>
          <cell r="F3659">
            <v>33</v>
          </cell>
        </row>
        <row r="3660">
          <cell r="A3660">
            <v>14612002</v>
          </cell>
          <cell r="C3660">
            <v>1195</v>
          </cell>
          <cell r="D3660">
            <v>547</v>
          </cell>
          <cell r="E3660">
            <v>321</v>
          </cell>
          <cell r="F3660">
            <v>146</v>
          </cell>
        </row>
        <row r="3661">
          <cell r="A3661">
            <v>14612032</v>
          </cell>
          <cell r="C3661">
            <v>919</v>
          </cell>
          <cell r="D3661">
            <v>302</v>
          </cell>
          <cell r="E3661">
            <v>323</v>
          </cell>
          <cell r="F3661">
            <v>64</v>
          </cell>
        </row>
        <row r="3662">
          <cell r="A3662">
            <v>14617206</v>
          </cell>
          <cell r="C3662">
            <v>1813</v>
          </cell>
          <cell r="D3662">
            <v>878</v>
          </cell>
          <cell r="E3662">
            <v>789</v>
          </cell>
          <cell r="F3662">
            <v>163</v>
          </cell>
        </row>
        <row r="3663">
          <cell r="A3663">
            <v>14621100</v>
          </cell>
          <cell r="C3663">
            <v>990</v>
          </cell>
          <cell r="D3663">
            <v>509</v>
          </cell>
          <cell r="E3663">
            <v>504</v>
          </cell>
          <cell r="F3663">
            <v>60</v>
          </cell>
        </row>
        <row r="3664">
          <cell r="A3664">
            <v>14622041</v>
          </cell>
          <cell r="C3664">
            <v>1015</v>
          </cell>
          <cell r="D3664">
            <v>393</v>
          </cell>
          <cell r="E3664">
            <v>426</v>
          </cell>
          <cell r="F3664">
            <v>82</v>
          </cell>
        </row>
        <row r="3665">
          <cell r="A3665">
            <v>14630037</v>
          </cell>
          <cell r="C3665">
            <v>1012</v>
          </cell>
          <cell r="D3665">
            <v>463</v>
          </cell>
          <cell r="E3665">
            <v>476</v>
          </cell>
          <cell r="F3665">
            <v>86</v>
          </cell>
        </row>
        <row r="3666">
          <cell r="A3666">
            <v>14630044</v>
          </cell>
          <cell r="C3666">
            <v>573</v>
          </cell>
          <cell r="D3666">
            <v>144</v>
          </cell>
          <cell r="E3666">
            <v>230</v>
          </cell>
          <cell r="F3666">
            <v>34</v>
          </cell>
        </row>
        <row r="3667">
          <cell r="A3667">
            <v>14631014</v>
          </cell>
          <cell r="C3667">
            <v>519</v>
          </cell>
          <cell r="D3667">
            <v>257</v>
          </cell>
          <cell r="E3667">
            <v>328</v>
          </cell>
          <cell r="F3667">
            <v>14</v>
          </cell>
        </row>
        <row r="3668">
          <cell r="A3668">
            <v>14631031</v>
          </cell>
          <cell r="C3668">
            <v>4845</v>
          </cell>
          <cell r="D3668">
            <v>1946</v>
          </cell>
          <cell r="E3668">
            <v>2049</v>
          </cell>
          <cell r="F3668">
            <v>417</v>
          </cell>
        </row>
        <row r="3669">
          <cell r="A3669">
            <v>14631080</v>
          </cell>
          <cell r="C3669">
            <v>2239</v>
          </cell>
          <cell r="D3669">
            <v>977</v>
          </cell>
          <cell r="E3669">
            <v>967</v>
          </cell>
          <cell r="F3669">
            <v>155</v>
          </cell>
        </row>
        <row r="3670">
          <cell r="A3670">
            <v>14631090</v>
          </cell>
          <cell r="C3670">
            <v>2511</v>
          </cell>
          <cell r="D3670">
            <v>1019</v>
          </cell>
          <cell r="E3670">
            <v>971</v>
          </cell>
          <cell r="F3670">
            <v>175</v>
          </cell>
        </row>
        <row r="3671">
          <cell r="A3671">
            <v>14660009</v>
          </cell>
          <cell r="C3671">
            <v>1373</v>
          </cell>
          <cell r="D3671">
            <v>538</v>
          </cell>
          <cell r="E3671">
            <v>508</v>
          </cell>
          <cell r="F3671">
            <v>82</v>
          </cell>
        </row>
        <row r="3672">
          <cell r="A3672">
            <v>14660015</v>
          </cell>
          <cell r="C3672">
            <v>0</v>
          </cell>
          <cell r="D3672">
            <v>0</v>
          </cell>
          <cell r="E3672">
            <v>0</v>
          </cell>
          <cell r="F3672">
            <v>0</v>
          </cell>
        </row>
        <row r="3673">
          <cell r="A3673">
            <v>14660110</v>
          </cell>
          <cell r="C3673">
            <v>895</v>
          </cell>
          <cell r="D3673">
            <v>364</v>
          </cell>
          <cell r="E3673">
            <v>406</v>
          </cell>
          <cell r="F3673">
            <v>60</v>
          </cell>
        </row>
        <row r="3674">
          <cell r="A3674">
            <v>14661006</v>
          </cell>
          <cell r="C3674">
            <v>1274</v>
          </cell>
          <cell r="D3674">
            <v>542</v>
          </cell>
          <cell r="E3674">
            <v>598</v>
          </cell>
          <cell r="F3674">
            <v>89</v>
          </cell>
        </row>
        <row r="3675">
          <cell r="A3675">
            <v>14612015</v>
          </cell>
          <cell r="C3675">
            <v>309</v>
          </cell>
          <cell r="D3675">
            <v>123</v>
          </cell>
          <cell r="E3675">
            <v>145</v>
          </cell>
          <cell r="F3675">
            <v>25</v>
          </cell>
        </row>
        <row r="3676">
          <cell r="A3676">
            <v>14612022</v>
          </cell>
          <cell r="C3676">
            <v>1754</v>
          </cell>
          <cell r="D3676">
            <v>509</v>
          </cell>
          <cell r="E3676">
            <v>404</v>
          </cell>
          <cell r="F3676">
            <v>225</v>
          </cell>
        </row>
        <row r="3677">
          <cell r="A3677">
            <v>14615002</v>
          </cell>
          <cell r="C3677">
            <v>0</v>
          </cell>
          <cell r="D3677">
            <v>0</v>
          </cell>
          <cell r="E3677">
            <v>0</v>
          </cell>
          <cell r="F3677">
            <v>0</v>
          </cell>
        </row>
        <row r="3678">
          <cell r="A3678">
            <v>14615003</v>
          </cell>
          <cell r="C3678">
            <v>236</v>
          </cell>
          <cell r="D3678">
            <v>0</v>
          </cell>
          <cell r="E3678">
            <v>5</v>
          </cell>
          <cell r="F3678">
            <v>0</v>
          </cell>
        </row>
        <row r="3679">
          <cell r="A3679">
            <v>14620009</v>
          </cell>
          <cell r="C3679">
            <v>305</v>
          </cell>
          <cell r="D3679">
            <v>101</v>
          </cell>
          <cell r="E3679">
            <v>15</v>
          </cell>
          <cell r="F3679">
            <v>0</v>
          </cell>
        </row>
        <row r="3680">
          <cell r="A3680">
            <v>14630051</v>
          </cell>
          <cell r="C3680">
            <v>668</v>
          </cell>
          <cell r="D3680">
            <v>186</v>
          </cell>
          <cell r="E3680">
            <v>0</v>
          </cell>
          <cell r="F3680">
            <v>0</v>
          </cell>
        </row>
        <row r="3681">
          <cell r="A3681">
            <v>14631005</v>
          </cell>
          <cell r="C3681">
            <v>11</v>
          </cell>
          <cell r="D3681">
            <v>0</v>
          </cell>
          <cell r="E3681">
            <v>0</v>
          </cell>
          <cell r="F3681">
            <v>0</v>
          </cell>
        </row>
        <row r="3682">
          <cell r="A3682">
            <v>14632020</v>
          </cell>
          <cell r="C3682">
            <v>203</v>
          </cell>
          <cell r="D3682">
            <v>0</v>
          </cell>
          <cell r="E3682">
            <v>77</v>
          </cell>
          <cell r="F3682">
            <v>0</v>
          </cell>
        </row>
        <row r="3683">
          <cell r="A3683">
            <v>14640004</v>
          </cell>
          <cell r="C3683">
            <v>14</v>
          </cell>
          <cell r="D3683">
            <v>3</v>
          </cell>
          <cell r="E3683">
            <v>5</v>
          </cell>
          <cell r="F3683">
            <v>0</v>
          </cell>
        </row>
        <row r="3684">
          <cell r="A3684">
            <v>14642003</v>
          </cell>
          <cell r="C3684">
            <v>290</v>
          </cell>
          <cell r="D3684">
            <v>140</v>
          </cell>
          <cell r="E3684">
            <v>146</v>
          </cell>
          <cell r="F3684">
            <v>11</v>
          </cell>
        </row>
        <row r="3685">
          <cell r="A3685">
            <v>14642058</v>
          </cell>
          <cell r="C3685">
            <v>0</v>
          </cell>
          <cell r="D3685">
            <v>0</v>
          </cell>
          <cell r="E3685">
            <v>0</v>
          </cell>
          <cell r="F3685">
            <v>0</v>
          </cell>
        </row>
        <row r="3686">
          <cell r="A3686">
            <v>14650039</v>
          </cell>
          <cell r="C3686">
            <v>191</v>
          </cell>
          <cell r="D3686">
            <v>51</v>
          </cell>
          <cell r="E3686">
            <v>91</v>
          </cell>
          <cell r="F3686">
            <v>7</v>
          </cell>
        </row>
        <row r="3687">
          <cell r="A3687">
            <v>14657015</v>
          </cell>
          <cell r="C3687">
            <v>826</v>
          </cell>
          <cell r="D3687">
            <v>327</v>
          </cell>
          <cell r="E3687">
            <v>362</v>
          </cell>
          <cell r="F3687">
            <v>47</v>
          </cell>
        </row>
        <row r="3688">
          <cell r="A3688">
            <v>14657033</v>
          </cell>
          <cell r="C3688">
            <v>231</v>
          </cell>
          <cell r="D3688">
            <v>72</v>
          </cell>
          <cell r="E3688">
            <v>117</v>
          </cell>
          <cell r="F3688">
            <v>6</v>
          </cell>
        </row>
        <row r="3689">
          <cell r="A3689">
            <v>14661013</v>
          </cell>
          <cell r="C3689">
            <v>0</v>
          </cell>
          <cell r="D3689">
            <v>0</v>
          </cell>
          <cell r="E3689">
            <v>0</v>
          </cell>
          <cell r="F3689">
            <v>0</v>
          </cell>
        </row>
        <row r="3690">
          <cell r="A3690">
            <v>14664010</v>
          </cell>
          <cell r="C3690">
            <v>0</v>
          </cell>
          <cell r="D3690">
            <v>0</v>
          </cell>
          <cell r="E3690">
            <v>0</v>
          </cell>
          <cell r="F3690">
            <v>0</v>
          </cell>
        </row>
        <row r="3691">
          <cell r="A3691">
            <v>14570004</v>
          </cell>
          <cell r="C3691">
            <v>664</v>
          </cell>
          <cell r="D3691">
            <v>274</v>
          </cell>
          <cell r="E3691">
            <v>318</v>
          </cell>
          <cell r="F3691">
            <v>38</v>
          </cell>
        </row>
        <row r="3692">
          <cell r="A3692">
            <v>14570007</v>
          </cell>
          <cell r="C3692">
            <v>564</v>
          </cell>
          <cell r="D3692">
            <v>289</v>
          </cell>
          <cell r="E3692">
            <v>357</v>
          </cell>
          <cell r="F3692">
            <v>41</v>
          </cell>
        </row>
        <row r="3693">
          <cell r="A3693">
            <v>14570100</v>
          </cell>
          <cell r="C3693">
            <v>0</v>
          </cell>
          <cell r="D3693">
            <v>0</v>
          </cell>
          <cell r="E3693">
            <v>0</v>
          </cell>
          <cell r="F3693">
            <v>0</v>
          </cell>
        </row>
        <row r="3694">
          <cell r="A3694">
            <v>14570316</v>
          </cell>
          <cell r="C3694">
            <v>543</v>
          </cell>
          <cell r="D3694">
            <v>249</v>
          </cell>
          <cell r="E3694">
            <v>312</v>
          </cell>
          <cell r="F3694">
            <v>29</v>
          </cell>
        </row>
        <row r="3695">
          <cell r="A3695">
            <v>14571001</v>
          </cell>
          <cell r="C3695">
            <v>2231</v>
          </cell>
          <cell r="D3695">
            <v>1076</v>
          </cell>
          <cell r="E3695">
            <v>1141</v>
          </cell>
          <cell r="F3695">
            <v>113</v>
          </cell>
        </row>
        <row r="3696">
          <cell r="A3696">
            <v>14571101</v>
          </cell>
          <cell r="C3696">
            <v>494</v>
          </cell>
          <cell r="D3696">
            <v>230</v>
          </cell>
          <cell r="E3696">
            <v>265</v>
          </cell>
          <cell r="F3696">
            <v>31</v>
          </cell>
        </row>
        <row r="3697">
          <cell r="A3697">
            <v>14571103</v>
          </cell>
          <cell r="C3697">
            <v>0</v>
          </cell>
          <cell r="D3697">
            <v>0</v>
          </cell>
          <cell r="E3697">
            <v>0</v>
          </cell>
          <cell r="F3697">
            <v>0</v>
          </cell>
        </row>
        <row r="3698">
          <cell r="A3698">
            <v>14571206</v>
          </cell>
          <cell r="C3698">
            <v>609</v>
          </cell>
          <cell r="D3698">
            <v>365</v>
          </cell>
          <cell r="E3698">
            <v>391</v>
          </cell>
          <cell r="F3698">
            <v>33</v>
          </cell>
        </row>
        <row r="3699">
          <cell r="A3699">
            <v>14571502</v>
          </cell>
          <cell r="C3699">
            <v>1190</v>
          </cell>
          <cell r="D3699">
            <v>577</v>
          </cell>
          <cell r="E3699">
            <v>626</v>
          </cell>
          <cell r="F3699">
            <v>60</v>
          </cell>
        </row>
        <row r="3700">
          <cell r="A3700">
            <v>14574011</v>
          </cell>
          <cell r="C3700">
            <v>663</v>
          </cell>
          <cell r="D3700">
            <v>276</v>
          </cell>
          <cell r="E3700">
            <v>338</v>
          </cell>
          <cell r="F3700">
            <v>43</v>
          </cell>
        </row>
        <row r="3701">
          <cell r="A3701">
            <v>14574202</v>
          </cell>
          <cell r="C3701">
            <v>324</v>
          </cell>
          <cell r="D3701">
            <v>135</v>
          </cell>
          <cell r="E3701">
            <v>186</v>
          </cell>
          <cell r="F3701">
            <v>18</v>
          </cell>
        </row>
        <row r="3702">
          <cell r="A3702">
            <v>14580001</v>
          </cell>
          <cell r="C3702">
            <v>1127</v>
          </cell>
          <cell r="D3702">
            <v>607</v>
          </cell>
          <cell r="E3702">
            <v>654</v>
          </cell>
          <cell r="F3702">
            <v>68</v>
          </cell>
        </row>
        <row r="3703">
          <cell r="A3703">
            <v>14580035</v>
          </cell>
          <cell r="C3703">
            <v>441</v>
          </cell>
          <cell r="D3703">
            <v>209</v>
          </cell>
          <cell r="E3703">
            <v>266</v>
          </cell>
          <cell r="F3703">
            <v>19</v>
          </cell>
        </row>
        <row r="3704">
          <cell r="A3704">
            <v>14580043</v>
          </cell>
          <cell r="C3704">
            <v>715</v>
          </cell>
          <cell r="D3704">
            <v>367</v>
          </cell>
          <cell r="E3704">
            <v>391</v>
          </cell>
          <cell r="F3704">
            <v>61</v>
          </cell>
        </row>
        <row r="3705">
          <cell r="A3705">
            <v>14580053</v>
          </cell>
          <cell r="C3705">
            <v>527</v>
          </cell>
          <cell r="D3705">
            <v>256</v>
          </cell>
          <cell r="E3705">
            <v>290</v>
          </cell>
          <cell r="F3705">
            <v>37</v>
          </cell>
        </row>
        <row r="3706">
          <cell r="A3706">
            <v>14580067</v>
          </cell>
          <cell r="C3706">
            <v>1026</v>
          </cell>
          <cell r="D3706">
            <v>495</v>
          </cell>
          <cell r="E3706">
            <v>588</v>
          </cell>
          <cell r="F3706">
            <v>69</v>
          </cell>
        </row>
        <row r="3707">
          <cell r="A3707">
            <v>14580090</v>
          </cell>
          <cell r="C3707">
            <v>341</v>
          </cell>
          <cell r="D3707">
            <v>178</v>
          </cell>
          <cell r="E3707">
            <v>243</v>
          </cell>
          <cell r="F3707">
            <v>9</v>
          </cell>
        </row>
        <row r="3708">
          <cell r="A3708">
            <v>14580123</v>
          </cell>
          <cell r="C3708">
            <v>494</v>
          </cell>
          <cell r="D3708">
            <v>212</v>
          </cell>
          <cell r="E3708">
            <v>253</v>
          </cell>
          <cell r="F3708">
            <v>23</v>
          </cell>
        </row>
        <row r="3709">
          <cell r="A3709">
            <v>14580128</v>
          </cell>
          <cell r="C3709">
            <v>492</v>
          </cell>
          <cell r="D3709">
            <v>255</v>
          </cell>
          <cell r="E3709">
            <v>313</v>
          </cell>
          <cell r="F3709">
            <v>20</v>
          </cell>
        </row>
        <row r="3710">
          <cell r="A3710">
            <v>14580136</v>
          </cell>
          <cell r="C3710">
            <v>962</v>
          </cell>
          <cell r="D3710">
            <v>484</v>
          </cell>
          <cell r="E3710">
            <v>561</v>
          </cell>
          <cell r="F3710">
            <v>64</v>
          </cell>
        </row>
        <row r="3711">
          <cell r="A3711">
            <v>14580330</v>
          </cell>
          <cell r="C3711">
            <v>561</v>
          </cell>
          <cell r="D3711">
            <v>298</v>
          </cell>
          <cell r="E3711">
            <v>329</v>
          </cell>
          <cell r="F3711">
            <v>29</v>
          </cell>
        </row>
        <row r="3712">
          <cell r="A3712">
            <v>14570143</v>
          </cell>
          <cell r="C3712">
            <v>282</v>
          </cell>
          <cell r="D3712">
            <v>116</v>
          </cell>
          <cell r="E3712">
            <v>130</v>
          </cell>
          <cell r="F3712">
            <v>20</v>
          </cell>
        </row>
        <row r="3713">
          <cell r="A3713">
            <v>14573015</v>
          </cell>
          <cell r="C3713">
            <v>517</v>
          </cell>
          <cell r="D3713">
            <v>168</v>
          </cell>
          <cell r="E3713">
            <v>170</v>
          </cell>
          <cell r="F3713">
            <v>42</v>
          </cell>
        </row>
        <row r="3714">
          <cell r="A3714">
            <v>14573101</v>
          </cell>
          <cell r="C3714">
            <v>550</v>
          </cell>
          <cell r="D3714">
            <v>286</v>
          </cell>
          <cell r="E3714">
            <v>332</v>
          </cell>
          <cell r="F3714">
            <v>40</v>
          </cell>
        </row>
        <row r="3715">
          <cell r="A3715">
            <v>14576001</v>
          </cell>
          <cell r="C3715">
            <v>1033</v>
          </cell>
          <cell r="D3715">
            <v>546</v>
          </cell>
          <cell r="E3715">
            <v>516</v>
          </cell>
          <cell r="F3715">
            <v>67</v>
          </cell>
        </row>
        <row r="3716">
          <cell r="A3716">
            <v>14590224</v>
          </cell>
          <cell r="C3716">
            <v>146</v>
          </cell>
          <cell r="D3716">
            <v>61</v>
          </cell>
          <cell r="E3716">
            <v>93</v>
          </cell>
          <cell r="F3716">
            <v>6</v>
          </cell>
        </row>
        <row r="3717">
          <cell r="A3717">
            <v>14590301</v>
          </cell>
          <cell r="C3717">
            <v>405</v>
          </cell>
          <cell r="D3717">
            <v>158</v>
          </cell>
          <cell r="E3717">
            <v>198</v>
          </cell>
          <cell r="F3717">
            <v>28</v>
          </cell>
        </row>
        <row r="3718">
          <cell r="A3718">
            <v>14591102</v>
          </cell>
          <cell r="C3718">
            <v>970</v>
          </cell>
          <cell r="D3718">
            <v>474</v>
          </cell>
          <cell r="E3718">
            <v>479</v>
          </cell>
          <cell r="F3718">
            <v>82</v>
          </cell>
        </row>
        <row r="3719">
          <cell r="A3719">
            <v>14591108</v>
          </cell>
          <cell r="C3719">
            <v>383</v>
          </cell>
          <cell r="D3719">
            <v>202</v>
          </cell>
          <cell r="E3719">
            <v>280</v>
          </cell>
          <cell r="F3719">
            <v>11</v>
          </cell>
        </row>
        <row r="3720">
          <cell r="A3720">
            <v>14592820</v>
          </cell>
          <cell r="C3720">
            <v>660</v>
          </cell>
          <cell r="D3720">
            <v>378</v>
          </cell>
          <cell r="E3720">
            <v>432</v>
          </cell>
          <cell r="F3720">
            <v>40</v>
          </cell>
        </row>
        <row r="3721">
          <cell r="A3721">
            <v>14595101</v>
          </cell>
          <cell r="C3721">
            <v>3136</v>
          </cell>
          <cell r="D3721">
            <v>1382</v>
          </cell>
          <cell r="E3721">
            <v>1568</v>
          </cell>
          <cell r="F3721">
            <v>130</v>
          </cell>
        </row>
        <row r="3722">
          <cell r="A3722">
            <v>14570027</v>
          </cell>
          <cell r="C3722">
            <v>375</v>
          </cell>
          <cell r="D3722">
            <v>192</v>
          </cell>
          <cell r="E3722">
            <v>239</v>
          </cell>
          <cell r="F3722">
            <v>15</v>
          </cell>
        </row>
        <row r="3723">
          <cell r="A3723">
            <v>14575017</v>
          </cell>
          <cell r="C3723">
            <v>1</v>
          </cell>
          <cell r="D3723">
            <v>0</v>
          </cell>
          <cell r="E3723">
            <v>0</v>
          </cell>
          <cell r="F3723">
            <v>0</v>
          </cell>
        </row>
        <row r="3724">
          <cell r="A3724">
            <v>14580050</v>
          </cell>
          <cell r="C3724">
            <v>53</v>
          </cell>
          <cell r="D3724">
            <v>14</v>
          </cell>
          <cell r="E3724">
            <v>22</v>
          </cell>
          <cell r="F3724">
            <v>4</v>
          </cell>
        </row>
        <row r="3725">
          <cell r="A3725">
            <v>14580059</v>
          </cell>
          <cell r="C3725">
            <v>285</v>
          </cell>
          <cell r="D3725">
            <v>113</v>
          </cell>
          <cell r="E3725">
            <v>154</v>
          </cell>
          <cell r="F3725">
            <v>9</v>
          </cell>
        </row>
        <row r="3726">
          <cell r="A3726">
            <v>14580089</v>
          </cell>
          <cell r="C3726">
            <v>314</v>
          </cell>
          <cell r="D3726">
            <v>113</v>
          </cell>
          <cell r="E3726">
            <v>188</v>
          </cell>
          <cell r="F3726">
            <v>9</v>
          </cell>
        </row>
        <row r="3727">
          <cell r="A3727">
            <v>14580109</v>
          </cell>
          <cell r="C3727">
            <v>295</v>
          </cell>
          <cell r="D3727">
            <v>97</v>
          </cell>
          <cell r="E3727">
            <v>127</v>
          </cell>
          <cell r="F3727">
            <v>9</v>
          </cell>
        </row>
        <row r="3728">
          <cell r="A3728">
            <v>14580127</v>
          </cell>
          <cell r="C3728">
            <v>469</v>
          </cell>
          <cell r="D3728">
            <v>256</v>
          </cell>
          <cell r="E3728">
            <v>345</v>
          </cell>
          <cell r="F3728">
            <v>7</v>
          </cell>
        </row>
        <row r="3729">
          <cell r="A3729">
            <v>14580131</v>
          </cell>
          <cell r="C3729">
            <v>499</v>
          </cell>
          <cell r="D3729">
            <v>178</v>
          </cell>
          <cell r="E3729">
            <v>280</v>
          </cell>
          <cell r="F3729">
            <v>15</v>
          </cell>
        </row>
        <row r="3730">
          <cell r="A3730">
            <v>14580140</v>
          </cell>
          <cell r="C3730">
            <v>310</v>
          </cell>
          <cell r="D3730">
            <v>131</v>
          </cell>
          <cell r="E3730">
            <v>175</v>
          </cell>
          <cell r="F3730">
            <v>9</v>
          </cell>
        </row>
        <row r="3731">
          <cell r="A3731">
            <v>14581002</v>
          </cell>
          <cell r="C3731">
            <v>365</v>
          </cell>
          <cell r="D3731">
            <v>155</v>
          </cell>
          <cell r="E3731">
            <v>172</v>
          </cell>
          <cell r="F3731">
            <v>23</v>
          </cell>
        </row>
        <row r="3732">
          <cell r="A3732">
            <v>14591115</v>
          </cell>
          <cell r="C3732">
            <v>412</v>
          </cell>
          <cell r="D3732">
            <v>144</v>
          </cell>
          <cell r="E3732">
            <v>167</v>
          </cell>
          <cell r="F3732">
            <v>23</v>
          </cell>
        </row>
        <row r="3733">
          <cell r="A3733">
            <v>14593104</v>
          </cell>
          <cell r="C3733">
            <v>311</v>
          </cell>
          <cell r="D3733">
            <v>125</v>
          </cell>
          <cell r="E3733">
            <v>170</v>
          </cell>
          <cell r="F3733">
            <v>13</v>
          </cell>
        </row>
        <row r="3734">
          <cell r="A3734">
            <v>14001603</v>
          </cell>
          <cell r="C3734">
            <v>753</v>
          </cell>
          <cell r="D3734">
            <v>418</v>
          </cell>
          <cell r="E3734">
            <v>427</v>
          </cell>
          <cell r="F3734">
            <v>60</v>
          </cell>
        </row>
        <row r="3735">
          <cell r="A3735">
            <v>14014050</v>
          </cell>
          <cell r="C3735">
            <v>0</v>
          </cell>
          <cell r="D3735">
            <v>0</v>
          </cell>
          <cell r="E3735">
            <v>0</v>
          </cell>
          <cell r="F3735">
            <v>0</v>
          </cell>
        </row>
        <row r="3736">
          <cell r="A3736">
            <v>14014073</v>
          </cell>
          <cell r="C3736">
            <v>1103</v>
          </cell>
          <cell r="D3736">
            <v>628</v>
          </cell>
          <cell r="E3736">
            <v>593</v>
          </cell>
          <cell r="F3736">
            <v>106</v>
          </cell>
        </row>
        <row r="3737">
          <cell r="A3737">
            <v>14015016</v>
          </cell>
          <cell r="C3737">
            <v>374</v>
          </cell>
          <cell r="D3737">
            <v>167</v>
          </cell>
          <cell r="E3737">
            <v>215</v>
          </cell>
          <cell r="F3737">
            <v>18</v>
          </cell>
        </row>
        <row r="3738">
          <cell r="A3738">
            <v>14015035</v>
          </cell>
          <cell r="C3738">
            <v>242</v>
          </cell>
          <cell r="D3738">
            <v>4</v>
          </cell>
          <cell r="E3738">
            <v>94</v>
          </cell>
          <cell r="F3738">
            <v>1</v>
          </cell>
        </row>
        <row r="3739">
          <cell r="A3739">
            <v>14015047</v>
          </cell>
          <cell r="C3739">
            <v>388</v>
          </cell>
          <cell r="D3739">
            <v>174</v>
          </cell>
          <cell r="E3739">
            <v>197</v>
          </cell>
          <cell r="F3739">
            <v>31</v>
          </cell>
        </row>
        <row r="3740">
          <cell r="A3740">
            <v>14016017</v>
          </cell>
          <cell r="C3740">
            <v>562</v>
          </cell>
          <cell r="D3740">
            <v>231</v>
          </cell>
          <cell r="E3740">
            <v>270</v>
          </cell>
          <cell r="F3740">
            <v>37</v>
          </cell>
        </row>
        <row r="3741">
          <cell r="A3741">
            <v>14016018</v>
          </cell>
          <cell r="C3741">
            <v>698</v>
          </cell>
          <cell r="D3741">
            <v>281</v>
          </cell>
          <cell r="E3741">
            <v>417</v>
          </cell>
          <cell r="F3741">
            <v>22</v>
          </cell>
        </row>
        <row r="3742">
          <cell r="A3742">
            <v>14016019</v>
          </cell>
          <cell r="C3742">
            <v>241</v>
          </cell>
          <cell r="D3742">
            <v>39</v>
          </cell>
          <cell r="E3742">
            <v>120</v>
          </cell>
          <cell r="F3742">
            <v>1</v>
          </cell>
        </row>
        <row r="3743">
          <cell r="A3743">
            <v>14016076</v>
          </cell>
          <cell r="C3743">
            <v>971</v>
          </cell>
          <cell r="D3743">
            <v>407</v>
          </cell>
          <cell r="E3743">
            <v>441</v>
          </cell>
          <cell r="F3743">
            <v>66</v>
          </cell>
        </row>
        <row r="3744">
          <cell r="A3744">
            <v>14016141</v>
          </cell>
          <cell r="C3744">
            <v>863</v>
          </cell>
          <cell r="D3744">
            <v>362</v>
          </cell>
          <cell r="E3744">
            <v>379</v>
          </cell>
          <cell r="F3744">
            <v>75</v>
          </cell>
        </row>
        <row r="3745">
          <cell r="A3745">
            <v>14016144</v>
          </cell>
          <cell r="C3745">
            <v>307</v>
          </cell>
          <cell r="D3745">
            <v>96</v>
          </cell>
          <cell r="E3745">
            <v>130</v>
          </cell>
          <cell r="F3745">
            <v>10</v>
          </cell>
        </row>
        <row r="3746">
          <cell r="A3746">
            <v>14017074</v>
          </cell>
          <cell r="C3746">
            <v>293</v>
          </cell>
          <cell r="D3746">
            <v>127</v>
          </cell>
          <cell r="E3746">
            <v>155</v>
          </cell>
          <cell r="F3746">
            <v>22</v>
          </cell>
        </row>
        <row r="3747">
          <cell r="A3747">
            <v>14031004</v>
          </cell>
          <cell r="C3747">
            <v>484</v>
          </cell>
          <cell r="D3747">
            <v>186</v>
          </cell>
          <cell r="E3747">
            <v>200</v>
          </cell>
          <cell r="F3747">
            <v>30</v>
          </cell>
        </row>
        <row r="3748">
          <cell r="A3748">
            <v>14033003</v>
          </cell>
          <cell r="C3748">
            <v>949</v>
          </cell>
          <cell r="D3748">
            <v>311</v>
          </cell>
          <cell r="E3748">
            <v>285</v>
          </cell>
          <cell r="F3748">
            <v>97</v>
          </cell>
        </row>
        <row r="3749">
          <cell r="A3749">
            <v>14015090</v>
          </cell>
          <cell r="C3749">
            <v>0</v>
          </cell>
          <cell r="D3749">
            <v>0</v>
          </cell>
          <cell r="E3749">
            <v>0</v>
          </cell>
          <cell r="F3749">
            <v>0</v>
          </cell>
        </row>
        <row r="3750">
          <cell r="A3750">
            <v>14016075</v>
          </cell>
          <cell r="C3750">
            <v>2160</v>
          </cell>
          <cell r="D3750">
            <v>1016</v>
          </cell>
          <cell r="E3750">
            <v>1262</v>
          </cell>
          <cell r="F3750">
            <v>108</v>
          </cell>
        </row>
        <row r="3751">
          <cell r="A3751">
            <v>14001611</v>
          </cell>
          <cell r="C3751">
            <v>671</v>
          </cell>
          <cell r="D3751">
            <v>353</v>
          </cell>
          <cell r="E3751">
            <v>457</v>
          </cell>
          <cell r="F3751">
            <v>26</v>
          </cell>
        </row>
        <row r="3752">
          <cell r="A3752">
            <v>14002114</v>
          </cell>
          <cell r="C3752">
            <v>638</v>
          </cell>
          <cell r="D3752">
            <v>315</v>
          </cell>
          <cell r="E3752">
            <v>380</v>
          </cell>
          <cell r="F3752">
            <v>49</v>
          </cell>
        </row>
        <row r="3753">
          <cell r="A3753">
            <v>14002200</v>
          </cell>
          <cell r="C3753">
            <v>401</v>
          </cell>
          <cell r="D3753">
            <v>186</v>
          </cell>
          <cell r="E3753">
            <v>287</v>
          </cell>
          <cell r="F3753">
            <v>13</v>
          </cell>
        </row>
        <row r="3754">
          <cell r="A3754">
            <v>14002400</v>
          </cell>
          <cell r="C3754">
            <v>906</v>
          </cell>
          <cell r="D3754">
            <v>361</v>
          </cell>
          <cell r="E3754">
            <v>469</v>
          </cell>
          <cell r="F3754">
            <v>43</v>
          </cell>
        </row>
        <row r="3755">
          <cell r="A3755">
            <v>14002707</v>
          </cell>
          <cell r="C3755">
            <v>220</v>
          </cell>
          <cell r="D3755">
            <v>88</v>
          </cell>
          <cell r="E3755">
            <v>16</v>
          </cell>
          <cell r="F3755">
            <v>44</v>
          </cell>
        </row>
        <row r="3756">
          <cell r="A3756">
            <v>14002765</v>
          </cell>
          <cell r="C3756">
            <v>283</v>
          </cell>
          <cell r="D3756">
            <v>53</v>
          </cell>
          <cell r="E3756">
            <v>139</v>
          </cell>
          <cell r="F3756">
            <v>12</v>
          </cell>
        </row>
        <row r="3757">
          <cell r="A3757">
            <v>14016213</v>
          </cell>
          <cell r="C3757">
            <v>0</v>
          </cell>
          <cell r="D3757">
            <v>0</v>
          </cell>
          <cell r="E3757">
            <v>0</v>
          </cell>
          <cell r="F3757">
            <v>0</v>
          </cell>
        </row>
        <row r="3758">
          <cell r="A3758">
            <v>14001675</v>
          </cell>
          <cell r="C3758">
            <v>272</v>
          </cell>
          <cell r="D3758">
            <v>85</v>
          </cell>
          <cell r="E3758">
            <v>88</v>
          </cell>
          <cell r="F3758">
            <v>28</v>
          </cell>
        </row>
        <row r="3759">
          <cell r="A3759">
            <v>14002111</v>
          </cell>
          <cell r="C3759">
            <v>0</v>
          </cell>
          <cell r="D3759">
            <v>0</v>
          </cell>
          <cell r="E3759">
            <v>0</v>
          </cell>
          <cell r="F3759">
            <v>0</v>
          </cell>
        </row>
        <row r="3760">
          <cell r="A3760">
            <v>14002428</v>
          </cell>
          <cell r="C3760">
            <v>760</v>
          </cell>
          <cell r="D3760">
            <v>329</v>
          </cell>
          <cell r="E3760">
            <v>396</v>
          </cell>
          <cell r="F3760">
            <v>72</v>
          </cell>
        </row>
        <row r="3761">
          <cell r="A3761">
            <v>14002458</v>
          </cell>
          <cell r="C3761">
            <v>803</v>
          </cell>
          <cell r="D3761">
            <v>341</v>
          </cell>
          <cell r="E3761">
            <v>304</v>
          </cell>
          <cell r="F3761">
            <v>102</v>
          </cell>
        </row>
        <row r="3762">
          <cell r="A3762">
            <v>14005020</v>
          </cell>
          <cell r="C3762">
            <v>248</v>
          </cell>
          <cell r="D3762">
            <v>101</v>
          </cell>
          <cell r="E3762">
            <v>123</v>
          </cell>
          <cell r="F3762">
            <v>19</v>
          </cell>
        </row>
        <row r="3763">
          <cell r="A3763">
            <v>14007040</v>
          </cell>
          <cell r="C3763">
            <v>429</v>
          </cell>
          <cell r="D3763">
            <v>191</v>
          </cell>
          <cell r="E3763">
            <v>217</v>
          </cell>
          <cell r="F3763">
            <v>25</v>
          </cell>
        </row>
        <row r="3764">
          <cell r="A3764">
            <v>14016005</v>
          </cell>
          <cell r="C3764">
            <v>941</v>
          </cell>
          <cell r="D3764">
            <v>330</v>
          </cell>
          <cell r="E3764">
            <v>437</v>
          </cell>
          <cell r="F3764">
            <v>64</v>
          </cell>
        </row>
        <row r="3765">
          <cell r="A3765">
            <v>14016026</v>
          </cell>
          <cell r="C3765">
            <v>1238</v>
          </cell>
          <cell r="D3765">
            <v>616</v>
          </cell>
          <cell r="E3765">
            <v>679</v>
          </cell>
          <cell r="F3765">
            <v>68</v>
          </cell>
        </row>
        <row r="3766">
          <cell r="A3766">
            <v>14016072</v>
          </cell>
          <cell r="C3766">
            <v>316</v>
          </cell>
          <cell r="D3766">
            <v>160</v>
          </cell>
          <cell r="E3766">
            <v>192</v>
          </cell>
          <cell r="F3766">
            <v>17</v>
          </cell>
        </row>
        <row r="3767">
          <cell r="A3767">
            <v>14017019</v>
          </cell>
          <cell r="C3767">
            <v>1728</v>
          </cell>
          <cell r="D3767">
            <v>737</v>
          </cell>
          <cell r="E3767">
            <v>909</v>
          </cell>
          <cell r="F3767">
            <v>85</v>
          </cell>
        </row>
        <row r="3768">
          <cell r="A3768">
            <v>14017022</v>
          </cell>
          <cell r="C3768">
            <v>720</v>
          </cell>
          <cell r="D3768">
            <v>310</v>
          </cell>
          <cell r="E3768">
            <v>271</v>
          </cell>
          <cell r="F3768">
            <v>73</v>
          </cell>
        </row>
        <row r="3769">
          <cell r="A3769">
            <v>14017071</v>
          </cell>
          <cell r="C3769">
            <v>14</v>
          </cell>
          <cell r="D3769">
            <v>0</v>
          </cell>
          <cell r="E3769">
            <v>0</v>
          </cell>
          <cell r="F3769">
            <v>0</v>
          </cell>
        </row>
        <row r="3770">
          <cell r="A3770">
            <v>14027102</v>
          </cell>
          <cell r="C3770">
            <v>1098</v>
          </cell>
          <cell r="D3770">
            <v>673</v>
          </cell>
          <cell r="E3770">
            <v>683</v>
          </cell>
          <cell r="F3770">
            <v>55</v>
          </cell>
        </row>
        <row r="3771">
          <cell r="A3771">
            <v>14027134</v>
          </cell>
          <cell r="C3771">
            <v>509</v>
          </cell>
          <cell r="D3771">
            <v>347</v>
          </cell>
          <cell r="E3771">
            <v>304</v>
          </cell>
          <cell r="F3771">
            <v>15</v>
          </cell>
        </row>
        <row r="3772">
          <cell r="A3772">
            <v>14039038</v>
          </cell>
          <cell r="C3772">
            <v>0</v>
          </cell>
          <cell r="D3772">
            <v>0</v>
          </cell>
          <cell r="E3772">
            <v>0</v>
          </cell>
          <cell r="F3772">
            <v>0</v>
          </cell>
        </row>
        <row r="3773">
          <cell r="A3773">
            <v>14001505</v>
          </cell>
          <cell r="C3773">
            <v>834</v>
          </cell>
          <cell r="D3773">
            <v>279</v>
          </cell>
          <cell r="E3773">
            <v>391</v>
          </cell>
          <cell r="F3773">
            <v>45</v>
          </cell>
        </row>
        <row r="3774">
          <cell r="A3774">
            <v>14001620</v>
          </cell>
          <cell r="C3774">
            <v>395</v>
          </cell>
          <cell r="D3774">
            <v>163</v>
          </cell>
          <cell r="E3774">
            <v>163</v>
          </cell>
          <cell r="F3774">
            <v>42</v>
          </cell>
        </row>
        <row r="3775">
          <cell r="A3775">
            <v>14002204</v>
          </cell>
          <cell r="C3775">
            <v>579</v>
          </cell>
          <cell r="D3775">
            <v>249</v>
          </cell>
          <cell r="E3775">
            <v>338</v>
          </cell>
          <cell r="F3775">
            <v>20</v>
          </cell>
        </row>
        <row r="3776">
          <cell r="A3776">
            <v>14002268</v>
          </cell>
          <cell r="C3776">
            <v>489</v>
          </cell>
          <cell r="D3776">
            <v>201</v>
          </cell>
          <cell r="E3776">
            <v>244</v>
          </cell>
          <cell r="F3776">
            <v>21</v>
          </cell>
        </row>
        <row r="3777">
          <cell r="A3777">
            <v>14002371</v>
          </cell>
          <cell r="C3777">
            <v>270</v>
          </cell>
          <cell r="D3777">
            <v>81</v>
          </cell>
          <cell r="E3777">
            <v>183</v>
          </cell>
          <cell r="F3777">
            <v>6</v>
          </cell>
        </row>
        <row r="3778">
          <cell r="A3778">
            <v>14021019</v>
          </cell>
          <cell r="C3778">
            <v>414</v>
          </cell>
          <cell r="D3778">
            <v>164</v>
          </cell>
          <cell r="E3778">
            <v>203</v>
          </cell>
          <cell r="F3778">
            <v>23</v>
          </cell>
        </row>
        <row r="3779">
          <cell r="A3779">
            <v>14021197</v>
          </cell>
          <cell r="C3779">
            <v>851</v>
          </cell>
          <cell r="D3779">
            <v>402</v>
          </cell>
          <cell r="E3779">
            <v>404</v>
          </cell>
          <cell r="F3779">
            <v>77</v>
          </cell>
        </row>
        <row r="3780">
          <cell r="A3780">
            <v>14022596</v>
          </cell>
          <cell r="C3780">
            <v>188</v>
          </cell>
          <cell r="D3780">
            <v>61</v>
          </cell>
          <cell r="E3780">
            <v>78</v>
          </cell>
          <cell r="F3780">
            <v>5</v>
          </cell>
        </row>
        <row r="3781">
          <cell r="A3781">
            <v>14022663</v>
          </cell>
          <cell r="C3781">
            <v>400</v>
          </cell>
          <cell r="D3781">
            <v>0</v>
          </cell>
          <cell r="E3781">
            <v>127</v>
          </cell>
          <cell r="F3781">
            <v>0</v>
          </cell>
        </row>
        <row r="3782">
          <cell r="A3782">
            <v>14024006</v>
          </cell>
          <cell r="C3782">
            <v>815</v>
          </cell>
          <cell r="D3782">
            <v>158</v>
          </cell>
          <cell r="E3782">
            <v>341</v>
          </cell>
          <cell r="F3782">
            <v>20</v>
          </cell>
        </row>
        <row r="3783">
          <cell r="A3783">
            <v>14024007</v>
          </cell>
          <cell r="C3783">
            <v>411</v>
          </cell>
          <cell r="D3783">
            <v>162</v>
          </cell>
          <cell r="E3783">
            <v>200</v>
          </cell>
          <cell r="F3783">
            <v>23</v>
          </cell>
        </row>
        <row r="3784">
          <cell r="A3784">
            <v>14024150</v>
          </cell>
          <cell r="C3784">
            <v>382</v>
          </cell>
          <cell r="D3784">
            <v>172</v>
          </cell>
          <cell r="E3784">
            <v>214</v>
          </cell>
          <cell r="F3784">
            <v>26</v>
          </cell>
        </row>
        <row r="3785">
          <cell r="A3785">
            <v>14031002</v>
          </cell>
          <cell r="C3785">
            <v>1042</v>
          </cell>
          <cell r="D3785">
            <v>431</v>
          </cell>
          <cell r="E3785">
            <v>436</v>
          </cell>
          <cell r="F3785">
            <v>79</v>
          </cell>
        </row>
        <row r="3786">
          <cell r="A3786">
            <v>14031014</v>
          </cell>
          <cell r="C3786">
            <v>505</v>
          </cell>
          <cell r="D3786">
            <v>225</v>
          </cell>
          <cell r="E3786">
            <v>287</v>
          </cell>
          <cell r="F3786">
            <v>50</v>
          </cell>
        </row>
        <row r="3787">
          <cell r="A3787">
            <v>14032001</v>
          </cell>
          <cell r="C3787">
            <v>1580</v>
          </cell>
          <cell r="D3787">
            <v>708</v>
          </cell>
          <cell r="E3787">
            <v>808</v>
          </cell>
          <cell r="F3787">
            <v>165</v>
          </cell>
        </row>
        <row r="3788">
          <cell r="A3788">
            <v>14033002</v>
          </cell>
          <cell r="C3788">
            <v>1062</v>
          </cell>
          <cell r="D3788">
            <v>671</v>
          </cell>
          <cell r="E3788">
            <v>492</v>
          </cell>
          <cell r="F3788">
            <v>118</v>
          </cell>
        </row>
        <row r="3789">
          <cell r="A3789">
            <v>14085110</v>
          </cell>
          <cell r="C3789">
            <v>0</v>
          </cell>
          <cell r="D3789">
            <v>0</v>
          </cell>
          <cell r="E3789">
            <v>0</v>
          </cell>
          <cell r="F3789">
            <v>0</v>
          </cell>
        </row>
        <row r="3790">
          <cell r="A3790">
            <v>14085150</v>
          </cell>
          <cell r="C3790">
            <v>195</v>
          </cell>
          <cell r="D3790">
            <v>37</v>
          </cell>
          <cell r="E3790">
            <v>1</v>
          </cell>
          <cell r="F3790">
            <v>0</v>
          </cell>
        </row>
        <row r="3791">
          <cell r="A3791">
            <v>14085255</v>
          </cell>
          <cell r="C3791">
            <v>653</v>
          </cell>
          <cell r="D3791">
            <v>294</v>
          </cell>
          <cell r="E3791">
            <v>350</v>
          </cell>
          <cell r="F3791">
            <v>38</v>
          </cell>
        </row>
        <row r="3792">
          <cell r="A3792">
            <v>14085826</v>
          </cell>
          <cell r="C3792">
            <v>451</v>
          </cell>
          <cell r="D3792">
            <v>178</v>
          </cell>
          <cell r="E3792">
            <v>223</v>
          </cell>
          <cell r="F3792">
            <v>40</v>
          </cell>
        </row>
        <row r="3793">
          <cell r="A3793">
            <v>14001566</v>
          </cell>
          <cell r="C3793">
            <v>604</v>
          </cell>
          <cell r="D3793">
            <v>228</v>
          </cell>
          <cell r="E3793">
            <v>273</v>
          </cell>
          <cell r="F3793">
            <v>32</v>
          </cell>
        </row>
        <row r="3794">
          <cell r="A3794">
            <v>14002467</v>
          </cell>
          <cell r="C3794">
            <v>142</v>
          </cell>
          <cell r="D3794">
            <v>0</v>
          </cell>
          <cell r="E3794">
            <v>76</v>
          </cell>
          <cell r="F3794">
            <v>0</v>
          </cell>
        </row>
        <row r="3795">
          <cell r="A3795">
            <v>14014024</v>
          </cell>
          <cell r="C3795">
            <v>439</v>
          </cell>
          <cell r="D3795">
            <v>167</v>
          </cell>
          <cell r="E3795">
            <v>177</v>
          </cell>
          <cell r="F3795">
            <v>35</v>
          </cell>
        </row>
        <row r="3796">
          <cell r="A3796">
            <v>14016062</v>
          </cell>
          <cell r="C3796">
            <v>0</v>
          </cell>
          <cell r="D3796">
            <v>0</v>
          </cell>
          <cell r="E3796">
            <v>0</v>
          </cell>
          <cell r="F3796">
            <v>0</v>
          </cell>
        </row>
        <row r="3797">
          <cell r="A3797">
            <v>14017000</v>
          </cell>
          <cell r="C3797">
            <v>198</v>
          </cell>
          <cell r="D3797">
            <v>52</v>
          </cell>
          <cell r="E3797">
            <v>90</v>
          </cell>
          <cell r="F3797">
            <v>7</v>
          </cell>
        </row>
        <row r="3798">
          <cell r="A3798">
            <v>14017032</v>
          </cell>
          <cell r="C3798">
            <v>196</v>
          </cell>
          <cell r="D3798">
            <v>64</v>
          </cell>
          <cell r="E3798">
            <v>85</v>
          </cell>
          <cell r="F3798">
            <v>4</v>
          </cell>
        </row>
        <row r="3799">
          <cell r="A3799">
            <v>14021010</v>
          </cell>
          <cell r="C3799">
            <v>141</v>
          </cell>
          <cell r="D3799">
            <v>49</v>
          </cell>
          <cell r="E3799">
            <v>98</v>
          </cell>
          <cell r="F3799">
            <v>2</v>
          </cell>
        </row>
        <row r="3800">
          <cell r="A3800">
            <v>14021015</v>
          </cell>
          <cell r="C3800">
            <v>1</v>
          </cell>
          <cell r="D3800">
            <v>1</v>
          </cell>
          <cell r="E3800">
            <v>1</v>
          </cell>
          <cell r="F3800">
            <v>0</v>
          </cell>
        </row>
        <row r="3801">
          <cell r="A3801">
            <v>14021026</v>
          </cell>
          <cell r="C3801">
            <v>77</v>
          </cell>
          <cell r="D3801">
            <v>23</v>
          </cell>
          <cell r="E3801">
            <v>3</v>
          </cell>
          <cell r="F3801">
            <v>0</v>
          </cell>
        </row>
        <row r="3802">
          <cell r="A3802">
            <v>14021070</v>
          </cell>
          <cell r="C3802">
            <v>460</v>
          </cell>
          <cell r="D3802">
            <v>152</v>
          </cell>
          <cell r="E3802">
            <v>203</v>
          </cell>
          <cell r="F3802">
            <v>25</v>
          </cell>
        </row>
        <row r="3803">
          <cell r="A3803">
            <v>14022313</v>
          </cell>
          <cell r="C3803">
            <v>223</v>
          </cell>
          <cell r="D3803">
            <v>59</v>
          </cell>
          <cell r="E3803">
            <v>101</v>
          </cell>
          <cell r="F3803">
            <v>12</v>
          </cell>
        </row>
        <row r="3804">
          <cell r="A3804">
            <v>14022337</v>
          </cell>
          <cell r="C3804">
            <v>0</v>
          </cell>
          <cell r="D3804">
            <v>0</v>
          </cell>
          <cell r="E3804">
            <v>0</v>
          </cell>
          <cell r="F3804">
            <v>0</v>
          </cell>
        </row>
        <row r="3805">
          <cell r="A3805">
            <v>14026006</v>
          </cell>
          <cell r="C3805">
            <v>307</v>
          </cell>
          <cell r="D3805">
            <v>102</v>
          </cell>
          <cell r="E3805">
            <v>194</v>
          </cell>
          <cell r="F3805">
            <v>12</v>
          </cell>
        </row>
        <row r="3806">
          <cell r="A3806">
            <v>14026178</v>
          </cell>
          <cell r="C3806">
            <v>767</v>
          </cell>
          <cell r="D3806">
            <v>316</v>
          </cell>
          <cell r="E3806">
            <v>230</v>
          </cell>
          <cell r="F3806">
            <v>115</v>
          </cell>
        </row>
        <row r="3807">
          <cell r="A3807">
            <v>14085106</v>
          </cell>
          <cell r="C3807">
            <v>187</v>
          </cell>
          <cell r="D3807">
            <v>0</v>
          </cell>
          <cell r="E3807">
            <v>107</v>
          </cell>
          <cell r="F3807">
            <v>0</v>
          </cell>
        </row>
        <row r="3808">
          <cell r="A3808">
            <v>14085149</v>
          </cell>
          <cell r="C3808">
            <v>24</v>
          </cell>
          <cell r="D3808">
            <v>0</v>
          </cell>
          <cell r="E3808">
            <v>0</v>
          </cell>
          <cell r="F3808">
            <v>0</v>
          </cell>
        </row>
        <row r="3809">
          <cell r="A3809">
            <v>14085852</v>
          </cell>
          <cell r="C3809">
            <v>0</v>
          </cell>
          <cell r="D3809">
            <v>0</v>
          </cell>
          <cell r="E3809">
            <v>0</v>
          </cell>
          <cell r="F3809">
            <v>0</v>
          </cell>
        </row>
        <row r="3810">
          <cell r="A3810">
            <v>14450041</v>
          </cell>
          <cell r="C3810">
            <v>1533</v>
          </cell>
          <cell r="D3810">
            <v>915</v>
          </cell>
          <cell r="E3810">
            <v>980</v>
          </cell>
          <cell r="F3810">
            <v>103</v>
          </cell>
        </row>
        <row r="3811">
          <cell r="A3811">
            <v>14460113</v>
          </cell>
          <cell r="C3811">
            <v>217</v>
          </cell>
          <cell r="D3811">
            <v>2</v>
          </cell>
          <cell r="E3811">
            <v>76</v>
          </cell>
          <cell r="F3811">
            <v>1</v>
          </cell>
        </row>
        <row r="3812">
          <cell r="A3812">
            <v>14460210</v>
          </cell>
          <cell r="C3812">
            <v>258</v>
          </cell>
          <cell r="D3812">
            <v>120</v>
          </cell>
          <cell r="E3812">
            <v>152</v>
          </cell>
          <cell r="F3812">
            <v>15</v>
          </cell>
        </row>
        <row r="3813">
          <cell r="A3813">
            <v>14460215</v>
          </cell>
          <cell r="C3813">
            <v>307</v>
          </cell>
          <cell r="D3813">
            <v>81</v>
          </cell>
          <cell r="E3813">
            <v>152</v>
          </cell>
          <cell r="F3813">
            <v>8</v>
          </cell>
        </row>
        <row r="3814">
          <cell r="A3814">
            <v>14460222</v>
          </cell>
          <cell r="C3814">
            <v>176</v>
          </cell>
          <cell r="D3814">
            <v>0</v>
          </cell>
          <cell r="E3814">
            <v>86</v>
          </cell>
          <cell r="F3814">
            <v>0</v>
          </cell>
        </row>
        <row r="3815">
          <cell r="A3815">
            <v>14460249</v>
          </cell>
          <cell r="C3815">
            <v>1042</v>
          </cell>
          <cell r="D3815">
            <v>360</v>
          </cell>
          <cell r="E3815">
            <v>242</v>
          </cell>
          <cell r="F3815">
            <v>153</v>
          </cell>
        </row>
        <row r="3816">
          <cell r="A3816">
            <v>14460333</v>
          </cell>
          <cell r="C3816">
            <v>0</v>
          </cell>
          <cell r="D3816">
            <v>0</v>
          </cell>
          <cell r="E3816">
            <v>0</v>
          </cell>
          <cell r="F3816">
            <v>0</v>
          </cell>
        </row>
        <row r="3817">
          <cell r="A3817">
            <v>14464524</v>
          </cell>
          <cell r="C3817">
            <v>278</v>
          </cell>
          <cell r="D3817">
            <v>149</v>
          </cell>
          <cell r="E3817">
            <v>160</v>
          </cell>
          <cell r="F3817">
            <v>26</v>
          </cell>
        </row>
        <row r="3818">
          <cell r="A3818">
            <v>14468502</v>
          </cell>
          <cell r="C3818">
            <v>838</v>
          </cell>
          <cell r="D3818">
            <v>243</v>
          </cell>
          <cell r="E3818">
            <v>254</v>
          </cell>
          <cell r="F3818">
            <v>42</v>
          </cell>
        </row>
        <row r="3819">
          <cell r="A3819">
            <v>14468529</v>
          </cell>
          <cell r="C3819">
            <v>257</v>
          </cell>
          <cell r="D3819">
            <v>0</v>
          </cell>
          <cell r="E3819">
            <v>53</v>
          </cell>
          <cell r="F3819">
            <v>0</v>
          </cell>
        </row>
        <row r="3820">
          <cell r="A3820">
            <v>14450080</v>
          </cell>
          <cell r="C3820">
            <v>573</v>
          </cell>
          <cell r="D3820">
            <v>306</v>
          </cell>
          <cell r="E3820">
            <v>247</v>
          </cell>
          <cell r="F3820">
            <v>94</v>
          </cell>
        </row>
        <row r="3821">
          <cell r="A3821">
            <v>14450105</v>
          </cell>
          <cell r="C3821">
            <v>2944</v>
          </cell>
          <cell r="D3821">
            <v>1085</v>
          </cell>
          <cell r="E3821">
            <v>822</v>
          </cell>
          <cell r="F3821">
            <v>176</v>
          </cell>
        </row>
        <row r="3822">
          <cell r="A3822">
            <v>14450333</v>
          </cell>
          <cell r="C3822">
            <v>0</v>
          </cell>
          <cell r="D3822">
            <v>0</v>
          </cell>
          <cell r="E3822">
            <v>0</v>
          </cell>
          <cell r="F3822">
            <v>0</v>
          </cell>
        </row>
        <row r="3823">
          <cell r="A3823">
            <v>14452004</v>
          </cell>
          <cell r="C3823">
            <v>392</v>
          </cell>
          <cell r="D3823">
            <v>56</v>
          </cell>
          <cell r="E3823">
            <v>96</v>
          </cell>
          <cell r="F3823">
            <v>1</v>
          </cell>
        </row>
        <row r="3824">
          <cell r="A3824">
            <v>14454013</v>
          </cell>
          <cell r="C3824">
            <v>853</v>
          </cell>
          <cell r="D3824">
            <v>267</v>
          </cell>
          <cell r="E3824">
            <v>393</v>
          </cell>
          <cell r="F3824">
            <v>46</v>
          </cell>
        </row>
        <row r="3825">
          <cell r="A3825">
            <v>14455010</v>
          </cell>
          <cell r="C3825">
            <v>1285</v>
          </cell>
          <cell r="D3825">
            <v>646</v>
          </cell>
          <cell r="E3825">
            <v>770</v>
          </cell>
          <cell r="F3825">
            <v>84</v>
          </cell>
        </row>
        <row r="3826">
          <cell r="A3826">
            <v>14460166</v>
          </cell>
          <cell r="C3826">
            <v>530</v>
          </cell>
          <cell r="D3826">
            <v>237</v>
          </cell>
          <cell r="E3826">
            <v>273</v>
          </cell>
          <cell r="F3826">
            <v>25</v>
          </cell>
        </row>
        <row r="3827">
          <cell r="A3827">
            <v>14462426</v>
          </cell>
          <cell r="C3827">
            <v>954</v>
          </cell>
          <cell r="D3827">
            <v>445</v>
          </cell>
          <cell r="E3827">
            <v>556</v>
          </cell>
          <cell r="F3827">
            <v>49</v>
          </cell>
        </row>
        <row r="3828">
          <cell r="A3828">
            <v>14463404</v>
          </cell>
          <cell r="C3828">
            <v>879</v>
          </cell>
          <cell r="D3828">
            <v>119</v>
          </cell>
          <cell r="E3828">
            <v>307</v>
          </cell>
          <cell r="F3828">
            <v>17</v>
          </cell>
        </row>
        <row r="3829">
          <cell r="A3829">
            <v>14465201</v>
          </cell>
          <cell r="C3829">
            <v>2211</v>
          </cell>
          <cell r="D3829">
            <v>1050</v>
          </cell>
          <cell r="E3829">
            <v>1053</v>
          </cell>
          <cell r="F3829">
            <v>169</v>
          </cell>
        </row>
        <row r="3830">
          <cell r="A3830">
            <v>14465210</v>
          </cell>
          <cell r="C3830">
            <v>571</v>
          </cell>
          <cell r="D3830">
            <v>221</v>
          </cell>
          <cell r="E3830">
            <v>257</v>
          </cell>
          <cell r="F3830">
            <v>21</v>
          </cell>
        </row>
        <row r="3831">
          <cell r="A3831">
            <v>14450014</v>
          </cell>
          <cell r="C3831">
            <v>1023</v>
          </cell>
          <cell r="D3831">
            <v>475</v>
          </cell>
          <cell r="E3831">
            <v>518</v>
          </cell>
          <cell r="F3831">
            <v>80</v>
          </cell>
        </row>
        <row r="3832">
          <cell r="A3832">
            <v>14450048</v>
          </cell>
          <cell r="C3832">
            <v>687</v>
          </cell>
          <cell r="D3832">
            <v>328</v>
          </cell>
          <cell r="E3832">
            <v>499</v>
          </cell>
          <cell r="F3832">
            <v>17</v>
          </cell>
        </row>
        <row r="3833">
          <cell r="A3833">
            <v>14450069</v>
          </cell>
          <cell r="C3833">
            <v>343</v>
          </cell>
          <cell r="D3833">
            <v>144</v>
          </cell>
          <cell r="E3833">
            <v>180</v>
          </cell>
          <cell r="F3833">
            <v>12</v>
          </cell>
        </row>
        <row r="3834">
          <cell r="A3834">
            <v>14450116</v>
          </cell>
          <cell r="C3834">
            <v>403</v>
          </cell>
          <cell r="D3834">
            <v>190</v>
          </cell>
          <cell r="E3834">
            <v>254</v>
          </cell>
          <cell r="F3834">
            <v>20</v>
          </cell>
        </row>
        <row r="3835">
          <cell r="A3835">
            <v>14450119</v>
          </cell>
          <cell r="C3835">
            <v>319</v>
          </cell>
          <cell r="D3835">
            <v>131</v>
          </cell>
          <cell r="E3835">
            <v>164</v>
          </cell>
          <cell r="F3835">
            <v>17</v>
          </cell>
        </row>
        <row r="3836">
          <cell r="A3836">
            <v>14450230</v>
          </cell>
          <cell r="C3836">
            <v>198</v>
          </cell>
          <cell r="D3836">
            <v>10</v>
          </cell>
          <cell r="E3836">
            <v>37</v>
          </cell>
          <cell r="F3836">
            <v>2</v>
          </cell>
        </row>
        <row r="3837">
          <cell r="A3837">
            <v>14460100</v>
          </cell>
          <cell r="C3837">
            <v>0</v>
          </cell>
          <cell r="D3837">
            <v>0</v>
          </cell>
          <cell r="E3837">
            <v>0</v>
          </cell>
          <cell r="F3837">
            <v>0</v>
          </cell>
        </row>
        <row r="3838">
          <cell r="A3838">
            <v>14460131</v>
          </cell>
          <cell r="C3838">
            <v>485</v>
          </cell>
          <cell r="D3838">
            <v>213</v>
          </cell>
          <cell r="E3838">
            <v>296</v>
          </cell>
          <cell r="F3838">
            <v>25</v>
          </cell>
        </row>
        <row r="3839">
          <cell r="A3839">
            <v>14460169</v>
          </cell>
          <cell r="C3839">
            <v>346</v>
          </cell>
          <cell r="D3839">
            <v>140</v>
          </cell>
          <cell r="E3839">
            <v>207</v>
          </cell>
          <cell r="F3839">
            <v>9</v>
          </cell>
        </row>
        <row r="3840">
          <cell r="A3840">
            <v>14460207</v>
          </cell>
          <cell r="C3840">
            <v>517</v>
          </cell>
          <cell r="D3840">
            <v>191</v>
          </cell>
          <cell r="E3840">
            <v>207</v>
          </cell>
          <cell r="F3840">
            <v>40</v>
          </cell>
        </row>
        <row r="3841">
          <cell r="A3841">
            <v>14460212</v>
          </cell>
          <cell r="C3841">
            <v>403</v>
          </cell>
          <cell r="D3841">
            <v>203</v>
          </cell>
          <cell r="E3841">
            <v>232</v>
          </cell>
          <cell r="F3841">
            <v>25</v>
          </cell>
        </row>
        <row r="3842">
          <cell r="A3842">
            <v>14460245</v>
          </cell>
          <cell r="C3842">
            <v>687</v>
          </cell>
          <cell r="D3842">
            <v>189</v>
          </cell>
          <cell r="E3842">
            <v>282</v>
          </cell>
          <cell r="F3842">
            <v>23</v>
          </cell>
        </row>
        <row r="3843">
          <cell r="A3843">
            <v>14460480</v>
          </cell>
          <cell r="C3843">
            <v>489</v>
          </cell>
          <cell r="D3843">
            <v>199</v>
          </cell>
          <cell r="E3843">
            <v>367</v>
          </cell>
          <cell r="F3843">
            <v>19</v>
          </cell>
        </row>
        <row r="3844">
          <cell r="A3844">
            <v>14468301</v>
          </cell>
          <cell r="C3844">
            <v>222</v>
          </cell>
          <cell r="D3844">
            <v>7</v>
          </cell>
          <cell r="E3844">
            <v>23</v>
          </cell>
          <cell r="F3844">
            <v>2</v>
          </cell>
        </row>
        <row r="3845">
          <cell r="A3845">
            <v>14440002</v>
          </cell>
          <cell r="C3845">
            <v>312</v>
          </cell>
          <cell r="D3845">
            <v>115</v>
          </cell>
          <cell r="E3845">
            <v>18</v>
          </cell>
          <cell r="F3845">
            <v>0</v>
          </cell>
        </row>
        <row r="3846">
          <cell r="A3846">
            <v>14440003</v>
          </cell>
          <cell r="C3846">
            <v>816</v>
          </cell>
          <cell r="D3846">
            <v>333</v>
          </cell>
          <cell r="E3846">
            <v>406</v>
          </cell>
          <cell r="F3846">
            <v>50</v>
          </cell>
        </row>
        <row r="3847">
          <cell r="A3847">
            <v>14440013</v>
          </cell>
          <cell r="C3847">
            <v>383</v>
          </cell>
          <cell r="D3847">
            <v>159</v>
          </cell>
          <cell r="E3847">
            <v>173</v>
          </cell>
          <cell r="F3847">
            <v>29</v>
          </cell>
        </row>
        <row r="3848">
          <cell r="A3848">
            <v>14441005</v>
          </cell>
          <cell r="C3848">
            <v>809</v>
          </cell>
          <cell r="D3848">
            <v>465</v>
          </cell>
          <cell r="E3848">
            <v>538</v>
          </cell>
          <cell r="F3848">
            <v>163</v>
          </cell>
        </row>
        <row r="3849">
          <cell r="A3849">
            <v>14443004</v>
          </cell>
          <cell r="C3849">
            <v>1156</v>
          </cell>
          <cell r="D3849">
            <v>532</v>
          </cell>
          <cell r="E3849">
            <v>604</v>
          </cell>
          <cell r="F3849">
            <v>71</v>
          </cell>
        </row>
        <row r="3850">
          <cell r="A3850">
            <v>14444001</v>
          </cell>
          <cell r="C3850">
            <v>1057</v>
          </cell>
          <cell r="D3850">
            <v>419</v>
          </cell>
          <cell r="E3850">
            <v>501</v>
          </cell>
          <cell r="F3850">
            <v>65</v>
          </cell>
        </row>
        <row r="3851">
          <cell r="A3851">
            <v>14450110</v>
          </cell>
          <cell r="C3851">
            <v>3</v>
          </cell>
          <cell r="D3851">
            <v>3</v>
          </cell>
          <cell r="E3851">
            <v>0</v>
          </cell>
          <cell r="F3851">
            <v>3</v>
          </cell>
        </row>
        <row r="3852">
          <cell r="A3852">
            <v>14452001</v>
          </cell>
          <cell r="C3852">
            <v>503</v>
          </cell>
          <cell r="D3852">
            <v>236</v>
          </cell>
          <cell r="E3852">
            <v>296</v>
          </cell>
          <cell r="F3852">
            <v>27</v>
          </cell>
        </row>
        <row r="3853">
          <cell r="A3853">
            <v>14452014</v>
          </cell>
          <cell r="C3853">
            <v>499</v>
          </cell>
          <cell r="D3853">
            <v>245</v>
          </cell>
          <cell r="E3853">
            <v>275</v>
          </cell>
          <cell r="F3853">
            <v>38</v>
          </cell>
        </row>
        <row r="3854">
          <cell r="A3854">
            <v>14454004</v>
          </cell>
          <cell r="C3854">
            <v>705</v>
          </cell>
          <cell r="D3854">
            <v>257</v>
          </cell>
          <cell r="E3854">
            <v>300</v>
          </cell>
          <cell r="F3854">
            <v>36</v>
          </cell>
        </row>
        <row r="3855">
          <cell r="A3855">
            <v>14460308</v>
          </cell>
          <cell r="C3855">
            <v>466</v>
          </cell>
          <cell r="D3855">
            <v>102</v>
          </cell>
          <cell r="E3855">
            <v>74</v>
          </cell>
          <cell r="F3855">
            <v>30</v>
          </cell>
        </row>
        <row r="3856">
          <cell r="A3856">
            <v>14460313</v>
          </cell>
          <cell r="C3856">
            <v>776</v>
          </cell>
          <cell r="D3856">
            <v>270</v>
          </cell>
          <cell r="E3856">
            <v>305</v>
          </cell>
          <cell r="F3856">
            <v>59</v>
          </cell>
        </row>
        <row r="3857">
          <cell r="A3857">
            <v>14460320</v>
          </cell>
          <cell r="C3857">
            <v>658</v>
          </cell>
          <cell r="D3857">
            <v>391</v>
          </cell>
          <cell r="E3857">
            <v>451</v>
          </cell>
          <cell r="F3857">
            <v>53</v>
          </cell>
        </row>
        <row r="3858">
          <cell r="A3858">
            <v>14460344</v>
          </cell>
          <cell r="C3858">
            <v>636</v>
          </cell>
          <cell r="D3858">
            <v>260</v>
          </cell>
          <cell r="E3858">
            <v>256</v>
          </cell>
          <cell r="F3858">
            <v>54</v>
          </cell>
        </row>
        <row r="3859">
          <cell r="A3859">
            <v>14460399</v>
          </cell>
          <cell r="C3859">
            <v>193</v>
          </cell>
          <cell r="D3859">
            <v>36</v>
          </cell>
          <cell r="E3859">
            <v>68</v>
          </cell>
          <cell r="F3859">
            <v>8</v>
          </cell>
        </row>
        <row r="3860">
          <cell r="A3860">
            <v>14461608</v>
          </cell>
          <cell r="C3860">
            <v>290</v>
          </cell>
          <cell r="D3860">
            <v>90</v>
          </cell>
          <cell r="E3860">
            <v>135</v>
          </cell>
          <cell r="F3860">
            <v>8</v>
          </cell>
        </row>
        <row r="3861">
          <cell r="A3861">
            <v>14461625</v>
          </cell>
          <cell r="C3861">
            <v>407</v>
          </cell>
          <cell r="D3861">
            <v>123</v>
          </cell>
          <cell r="E3861">
            <v>162</v>
          </cell>
          <cell r="F3861">
            <v>26</v>
          </cell>
        </row>
        <row r="3862">
          <cell r="A3862">
            <v>14461638</v>
          </cell>
          <cell r="C3862">
            <v>142</v>
          </cell>
          <cell r="D3862">
            <v>51</v>
          </cell>
          <cell r="E3862">
            <v>70</v>
          </cell>
          <cell r="F3862">
            <v>1</v>
          </cell>
        </row>
        <row r="3863">
          <cell r="A3863">
            <v>14462403</v>
          </cell>
          <cell r="C3863">
            <v>570</v>
          </cell>
          <cell r="D3863">
            <v>273</v>
          </cell>
          <cell r="E3863">
            <v>293</v>
          </cell>
          <cell r="F3863">
            <v>57</v>
          </cell>
        </row>
        <row r="3864">
          <cell r="A3864">
            <v>14463403</v>
          </cell>
          <cell r="C3864">
            <v>538</v>
          </cell>
          <cell r="D3864">
            <v>166</v>
          </cell>
          <cell r="E3864">
            <v>240</v>
          </cell>
          <cell r="F3864">
            <v>27</v>
          </cell>
        </row>
        <row r="3865">
          <cell r="A3865">
            <v>14466302</v>
          </cell>
          <cell r="C3865">
            <v>523</v>
          </cell>
          <cell r="D3865">
            <v>227</v>
          </cell>
          <cell r="E3865">
            <v>292</v>
          </cell>
          <cell r="F3865">
            <v>28</v>
          </cell>
        </row>
        <row r="3866">
          <cell r="A3866">
            <v>14467602</v>
          </cell>
          <cell r="C3866">
            <v>211</v>
          </cell>
          <cell r="D3866">
            <v>0</v>
          </cell>
          <cell r="E3866">
            <v>53</v>
          </cell>
          <cell r="F3866">
            <v>0</v>
          </cell>
        </row>
        <row r="3867">
          <cell r="A3867">
            <v>14440001</v>
          </cell>
          <cell r="C3867">
            <v>453</v>
          </cell>
          <cell r="D3867">
            <v>184</v>
          </cell>
          <cell r="E3867">
            <v>332</v>
          </cell>
          <cell r="F3867">
            <v>3</v>
          </cell>
        </row>
        <row r="3868">
          <cell r="A3868">
            <v>14440005</v>
          </cell>
          <cell r="C3868">
            <v>165</v>
          </cell>
          <cell r="D3868">
            <v>50</v>
          </cell>
          <cell r="E3868">
            <v>61</v>
          </cell>
          <cell r="F3868">
            <v>8</v>
          </cell>
        </row>
        <row r="3869">
          <cell r="A3869">
            <v>14441002</v>
          </cell>
          <cell r="C3869">
            <v>432</v>
          </cell>
          <cell r="D3869">
            <v>196</v>
          </cell>
          <cell r="E3869">
            <v>246</v>
          </cell>
          <cell r="F3869">
            <v>26</v>
          </cell>
        </row>
        <row r="3870">
          <cell r="A3870">
            <v>14441007</v>
          </cell>
          <cell r="C3870">
            <v>483</v>
          </cell>
          <cell r="D3870">
            <v>189</v>
          </cell>
          <cell r="E3870">
            <v>275</v>
          </cell>
          <cell r="F3870">
            <v>25</v>
          </cell>
        </row>
        <row r="3871">
          <cell r="A3871">
            <v>14442003</v>
          </cell>
          <cell r="C3871">
            <v>198</v>
          </cell>
          <cell r="D3871">
            <v>48</v>
          </cell>
          <cell r="E3871">
            <v>60</v>
          </cell>
          <cell r="F3871">
            <v>12</v>
          </cell>
        </row>
        <row r="3872">
          <cell r="A3872">
            <v>14442004</v>
          </cell>
          <cell r="C3872">
            <v>284</v>
          </cell>
          <cell r="D3872">
            <v>107</v>
          </cell>
          <cell r="E3872">
            <v>142</v>
          </cell>
          <cell r="F3872">
            <v>10</v>
          </cell>
        </row>
        <row r="3873">
          <cell r="A3873">
            <v>14442008</v>
          </cell>
          <cell r="C3873">
            <v>231</v>
          </cell>
          <cell r="D3873">
            <v>87</v>
          </cell>
          <cell r="E3873">
            <v>117</v>
          </cell>
          <cell r="F3873">
            <v>13</v>
          </cell>
        </row>
        <row r="3874">
          <cell r="A3874">
            <v>14443005</v>
          </cell>
          <cell r="C3874">
            <v>0</v>
          </cell>
          <cell r="D3874">
            <v>0</v>
          </cell>
          <cell r="E3874">
            <v>0</v>
          </cell>
          <cell r="F3874">
            <v>0</v>
          </cell>
        </row>
        <row r="3875">
          <cell r="A3875">
            <v>14447014</v>
          </cell>
          <cell r="C3875">
            <v>366</v>
          </cell>
          <cell r="D3875">
            <v>162</v>
          </cell>
          <cell r="E3875">
            <v>253</v>
          </cell>
          <cell r="F3875">
            <v>11</v>
          </cell>
        </row>
        <row r="3876">
          <cell r="A3876">
            <v>14447059</v>
          </cell>
          <cell r="C3876">
            <v>464</v>
          </cell>
          <cell r="D3876">
            <v>182</v>
          </cell>
          <cell r="E3876">
            <v>242</v>
          </cell>
          <cell r="F3876">
            <v>23</v>
          </cell>
        </row>
        <row r="3877">
          <cell r="A3877">
            <v>14450027</v>
          </cell>
          <cell r="C3877">
            <v>210</v>
          </cell>
          <cell r="D3877">
            <v>74</v>
          </cell>
          <cell r="E3877">
            <v>112</v>
          </cell>
          <cell r="F3877">
            <v>5</v>
          </cell>
        </row>
        <row r="3878">
          <cell r="A3878">
            <v>14460263</v>
          </cell>
          <cell r="C3878">
            <v>181</v>
          </cell>
          <cell r="D3878">
            <v>84</v>
          </cell>
          <cell r="E3878">
            <v>127</v>
          </cell>
          <cell r="F3878">
            <v>3</v>
          </cell>
        </row>
        <row r="3879">
          <cell r="A3879">
            <v>14464530</v>
          </cell>
          <cell r="C3879">
            <v>1240</v>
          </cell>
          <cell r="D3879">
            <v>407</v>
          </cell>
          <cell r="E3879">
            <v>297</v>
          </cell>
          <cell r="F3879">
            <v>82</v>
          </cell>
        </row>
        <row r="3880">
          <cell r="A3880">
            <v>14440007</v>
          </cell>
          <cell r="C3880">
            <v>208</v>
          </cell>
          <cell r="D3880">
            <v>46</v>
          </cell>
          <cell r="E3880">
            <v>122</v>
          </cell>
          <cell r="F3880">
            <v>4</v>
          </cell>
        </row>
        <row r="3881">
          <cell r="A3881">
            <v>14452002</v>
          </cell>
          <cell r="C3881">
            <v>0</v>
          </cell>
          <cell r="D3881">
            <v>0</v>
          </cell>
          <cell r="E3881">
            <v>0</v>
          </cell>
          <cell r="F3881">
            <v>0</v>
          </cell>
        </row>
        <row r="3882">
          <cell r="A3882">
            <v>14460213</v>
          </cell>
          <cell r="C3882">
            <v>120</v>
          </cell>
          <cell r="D3882">
            <v>32</v>
          </cell>
          <cell r="E3882">
            <v>80</v>
          </cell>
          <cell r="F3882">
            <v>3</v>
          </cell>
        </row>
        <row r="3883">
          <cell r="A3883">
            <v>14360001</v>
          </cell>
          <cell r="C3883">
            <v>329</v>
          </cell>
          <cell r="D3883">
            <v>142</v>
          </cell>
          <cell r="E3883">
            <v>157</v>
          </cell>
          <cell r="F3883">
            <v>19</v>
          </cell>
        </row>
        <row r="3884">
          <cell r="A3884">
            <v>14360002</v>
          </cell>
          <cell r="C3884">
            <v>391</v>
          </cell>
          <cell r="D3884">
            <v>116</v>
          </cell>
          <cell r="E3884">
            <v>208</v>
          </cell>
          <cell r="F3884">
            <v>16</v>
          </cell>
        </row>
        <row r="3885">
          <cell r="A3885">
            <v>14360004</v>
          </cell>
          <cell r="C3885">
            <v>167</v>
          </cell>
          <cell r="D3885">
            <v>65</v>
          </cell>
          <cell r="E3885">
            <v>103</v>
          </cell>
          <cell r="F3885">
            <v>7</v>
          </cell>
        </row>
        <row r="3886">
          <cell r="A3886">
            <v>14360005</v>
          </cell>
          <cell r="C3886">
            <v>527</v>
          </cell>
          <cell r="D3886">
            <v>240</v>
          </cell>
          <cell r="E3886">
            <v>294</v>
          </cell>
          <cell r="F3886">
            <v>55</v>
          </cell>
        </row>
        <row r="3887">
          <cell r="A3887">
            <v>14360041</v>
          </cell>
          <cell r="C3887">
            <v>299</v>
          </cell>
          <cell r="D3887">
            <v>146</v>
          </cell>
          <cell r="E3887">
            <v>139</v>
          </cell>
          <cell r="F3887">
            <v>33</v>
          </cell>
        </row>
        <row r="3888">
          <cell r="A3888">
            <v>14360054</v>
          </cell>
          <cell r="C3888">
            <v>246</v>
          </cell>
          <cell r="D3888">
            <v>0</v>
          </cell>
          <cell r="E3888">
            <v>147</v>
          </cell>
          <cell r="F3888">
            <v>0</v>
          </cell>
        </row>
        <row r="3889">
          <cell r="A3889">
            <v>14364001</v>
          </cell>
          <cell r="C3889">
            <v>221</v>
          </cell>
          <cell r="D3889">
            <v>116</v>
          </cell>
          <cell r="E3889">
            <v>89</v>
          </cell>
          <cell r="F3889">
            <v>30</v>
          </cell>
        </row>
        <row r="3890">
          <cell r="A3890">
            <v>14364007</v>
          </cell>
          <cell r="C3890">
            <v>400</v>
          </cell>
          <cell r="D3890">
            <v>149</v>
          </cell>
          <cell r="E3890">
            <v>156</v>
          </cell>
          <cell r="F3890">
            <v>0</v>
          </cell>
        </row>
        <row r="3891">
          <cell r="A3891">
            <v>14364024</v>
          </cell>
          <cell r="C3891">
            <v>895</v>
          </cell>
          <cell r="D3891">
            <v>523</v>
          </cell>
          <cell r="E3891">
            <v>526</v>
          </cell>
          <cell r="F3891">
            <v>39</v>
          </cell>
        </row>
        <row r="3892">
          <cell r="A3892">
            <v>14364032</v>
          </cell>
          <cell r="C3892">
            <v>284</v>
          </cell>
          <cell r="D3892">
            <v>103</v>
          </cell>
          <cell r="E3892">
            <v>122</v>
          </cell>
          <cell r="F3892">
            <v>18</v>
          </cell>
        </row>
        <row r="3893">
          <cell r="A3893">
            <v>14365003</v>
          </cell>
          <cell r="C3893">
            <v>359</v>
          </cell>
          <cell r="D3893">
            <v>141</v>
          </cell>
          <cell r="E3893">
            <v>184</v>
          </cell>
          <cell r="F3893">
            <v>21</v>
          </cell>
        </row>
        <row r="3894">
          <cell r="A3894">
            <v>14365010</v>
          </cell>
          <cell r="C3894">
            <v>700</v>
          </cell>
          <cell r="D3894">
            <v>345</v>
          </cell>
          <cell r="E3894">
            <v>272</v>
          </cell>
          <cell r="F3894">
            <v>88</v>
          </cell>
        </row>
        <row r="3895">
          <cell r="A3895">
            <v>14365018</v>
          </cell>
          <cell r="C3895">
            <v>286</v>
          </cell>
          <cell r="D3895">
            <v>112</v>
          </cell>
          <cell r="E3895">
            <v>183</v>
          </cell>
          <cell r="F3895">
            <v>6</v>
          </cell>
        </row>
        <row r="3896">
          <cell r="A3896">
            <v>14366033</v>
          </cell>
          <cell r="C3896">
            <v>2</v>
          </cell>
          <cell r="D3896">
            <v>0</v>
          </cell>
          <cell r="E3896">
            <v>0</v>
          </cell>
          <cell r="F3896">
            <v>0</v>
          </cell>
        </row>
        <row r="3897">
          <cell r="A3897">
            <v>14301016</v>
          </cell>
          <cell r="C3897">
            <v>304</v>
          </cell>
          <cell r="D3897">
            <v>151</v>
          </cell>
          <cell r="E3897">
            <v>208</v>
          </cell>
          <cell r="F3897">
            <v>6</v>
          </cell>
        </row>
        <row r="3898">
          <cell r="A3898">
            <v>14301020</v>
          </cell>
          <cell r="C3898">
            <v>1378</v>
          </cell>
          <cell r="D3898">
            <v>644</v>
          </cell>
          <cell r="E3898">
            <v>809</v>
          </cell>
          <cell r="F3898">
            <v>63</v>
          </cell>
        </row>
        <row r="3899">
          <cell r="A3899">
            <v>14301074</v>
          </cell>
          <cell r="C3899">
            <v>414</v>
          </cell>
          <cell r="D3899">
            <v>163</v>
          </cell>
          <cell r="E3899">
            <v>192</v>
          </cell>
          <cell r="F3899">
            <v>35</v>
          </cell>
        </row>
        <row r="3900">
          <cell r="A3900">
            <v>14301210</v>
          </cell>
          <cell r="C3900">
            <v>306</v>
          </cell>
          <cell r="D3900">
            <v>146</v>
          </cell>
          <cell r="E3900">
            <v>203</v>
          </cell>
          <cell r="F3900">
            <v>10</v>
          </cell>
        </row>
        <row r="3901">
          <cell r="A3901">
            <v>14301330</v>
          </cell>
          <cell r="C3901">
            <v>358</v>
          </cell>
          <cell r="D3901">
            <v>108</v>
          </cell>
          <cell r="E3901">
            <v>161</v>
          </cell>
          <cell r="F3901">
            <v>24</v>
          </cell>
        </row>
        <row r="3902">
          <cell r="A3902">
            <v>14302019</v>
          </cell>
          <cell r="C3902">
            <v>625</v>
          </cell>
          <cell r="D3902">
            <v>248</v>
          </cell>
          <cell r="E3902">
            <v>284</v>
          </cell>
          <cell r="F3902">
            <v>55</v>
          </cell>
        </row>
        <row r="3903">
          <cell r="A3903">
            <v>14302398</v>
          </cell>
          <cell r="C3903">
            <v>692</v>
          </cell>
          <cell r="D3903">
            <v>276</v>
          </cell>
          <cell r="E3903">
            <v>322</v>
          </cell>
          <cell r="F3903">
            <v>56</v>
          </cell>
        </row>
        <row r="3904">
          <cell r="A3904">
            <v>14303180</v>
          </cell>
          <cell r="C3904">
            <v>3887</v>
          </cell>
          <cell r="D3904">
            <v>1441</v>
          </cell>
          <cell r="E3904">
            <v>1369</v>
          </cell>
          <cell r="F3904">
            <v>332</v>
          </cell>
        </row>
        <row r="3905">
          <cell r="A3905">
            <v>14305001</v>
          </cell>
          <cell r="C3905">
            <v>306</v>
          </cell>
          <cell r="D3905">
            <v>124</v>
          </cell>
          <cell r="E3905">
            <v>152</v>
          </cell>
          <cell r="F3905">
            <v>19</v>
          </cell>
        </row>
        <row r="3906">
          <cell r="A3906">
            <v>14311003</v>
          </cell>
          <cell r="C3906">
            <v>869</v>
          </cell>
          <cell r="D3906">
            <v>337</v>
          </cell>
          <cell r="E3906">
            <v>425</v>
          </cell>
          <cell r="F3906">
            <v>52</v>
          </cell>
        </row>
        <row r="3907">
          <cell r="A3907">
            <v>14311004</v>
          </cell>
          <cell r="C3907">
            <v>969</v>
          </cell>
          <cell r="D3907">
            <v>478</v>
          </cell>
          <cell r="E3907">
            <v>549</v>
          </cell>
          <cell r="F3907">
            <v>54</v>
          </cell>
        </row>
        <row r="3908">
          <cell r="A3908">
            <v>14337021</v>
          </cell>
          <cell r="C3908">
            <v>471</v>
          </cell>
          <cell r="D3908">
            <v>175</v>
          </cell>
          <cell r="E3908">
            <v>205</v>
          </cell>
          <cell r="F3908">
            <v>40</v>
          </cell>
        </row>
        <row r="3909">
          <cell r="A3909">
            <v>14337030</v>
          </cell>
          <cell r="C3909">
            <v>1127</v>
          </cell>
          <cell r="D3909">
            <v>380</v>
          </cell>
          <cell r="E3909">
            <v>363</v>
          </cell>
          <cell r="F3909">
            <v>96</v>
          </cell>
        </row>
        <row r="3910">
          <cell r="A3910">
            <v>14353001</v>
          </cell>
          <cell r="C3910">
            <v>448</v>
          </cell>
          <cell r="D3910">
            <v>248</v>
          </cell>
          <cell r="E3910">
            <v>296</v>
          </cell>
          <cell r="F3910">
            <v>19</v>
          </cell>
        </row>
        <row r="3911">
          <cell r="A3911">
            <v>14363017</v>
          </cell>
          <cell r="C3911">
            <v>189</v>
          </cell>
          <cell r="D3911">
            <v>54</v>
          </cell>
          <cell r="E3911">
            <v>75</v>
          </cell>
          <cell r="F3911">
            <v>13</v>
          </cell>
        </row>
        <row r="3912">
          <cell r="A3912">
            <v>14301012</v>
          </cell>
          <cell r="C3912">
            <v>0</v>
          </cell>
          <cell r="D3912">
            <v>0</v>
          </cell>
          <cell r="E3912">
            <v>0</v>
          </cell>
          <cell r="F3912">
            <v>0</v>
          </cell>
        </row>
        <row r="3913">
          <cell r="A3913">
            <v>14301354</v>
          </cell>
          <cell r="C3913">
            <v>672</v>
          </cell>
          <cell r="D3913">
            <v>301</v>
          </cell>
          <cell r="E3913">
            <v>318</v>
          </cell>
          <cell r="F3913">
            <v>45</v>
          </cell>
        </row>
        <row r="3914">
          <cell r="A3914">
            <v>14303310</v>
          </cell>
          <cell r="C3914">
            <v>0</v>
          </cell>
          <cell r="D3914">
            <v>0</v>
          </cell>
          <cell r="E3914">
            <v>0</v>
          </cell>
          <cell r="F3914">
            <v>0</v>
          </cell>
        </row>
        <row r="3915">
          <cell r="A3915">
            <v>14309060</v>
          </cell>
          <cell r="C3915">
            <v>159</v>
          </cell>
          <cell r="D3915">
            <v>3</v>
          </cell>
          <cell r="E3915">
            <v>2</v>
          </cell>
          <cell r="F3915">
            <v>2</v>
          </cell>
        </row>
        <row r="3916">
          <cell r="A3916">
            <v>14313007</v>
          </cell>
          <cell r="C3916">
            <v>403</v>
          </cell>
          <cell r="D3916">
            <v>205</v>
          </cell>
          <cell r="E3916">
            <v>216</v>
          </cell>
          <cell r="F3916">
            <v>27</v>
          </cell>
        </row>
        <row r="3917">
          <cell r="A3917">
            <v>14313010</v>
          </cell>
          <cell r="C3917">
            <v>1052</v>
          </cell>
          <cell r="D3917">
            <v>480</v>
          </cell>
          <cell r="E3917">
            <v>559</v>
          </cell>
          <cell r="F3917">
            <v>63</v>
          </cell>
        </row>
        <row r="3918">
          <cell r="A3918">
            <v>14313121</v>
          </cell>
          <cell r="C3918">
            <v>352</v>
          </cell>
          <cell r="D3918">
            <v>134</v>
          </cell>
          <cell r="E3918">
            <v>194</v>
          </cell>
          <cell r="F3918">
            <v>13</v>
          </cell>
        </row>
        <row r="3919">
          <cell r="A3919">
            <v>14325002</v>
          </cell>
          <cell r="C3919">
            <v>337</v>
          </cell>
          <cell r="D3919">
            <v>160</v>
          </cell>
          <cell r="E3919">
            <v>226</v>
          </cell>
          <cell r="F3919">
            <v>9</v>
          </cell>
        </row>
        <row r="3920">
          <cell r="A3920">
            <v>14325006</v>
          </cell>
          <cell r="C3920">
            <v>453</v>
          </cell>
          <cell r="D3920">
            <v>151</v>
          </cell>
          <cell r="E3920">
            <v>244</v>
          </cell>
          <cell r="F3920">
            <v>9</v>
          </cell>
        </row>
        <row r="3921">
          <cell r="A3921">
            <v>14325110</v>
          </cell>
          <cell r="C3921">
            <v>0</v>
          </cell>
          <cell r="D3921">
            <v>0</v>
          </cell>
          <cell r="E3921">
            <v>0</v>
          </cell>
          <cell r="F3921">
            <v>0</v>
          </cell>
        </row>
        <row r="3922">
          <cell r="A3922">
            <v>14326035</v>
          </cell>
          <cell r="C3922">
            <v>530</v>
          </cell>
          <cell r="D3922">
            <v>207</v>
          </cell>
          <cell r="E3922">
            <v>273</v>
          </cell>
          <cell r="F3922">
            <v>34</v>
          </cell>
        </row>
        <row r="3923">
          <cell r="A3923">
            <v>14326052</v>
          </cell>
          <cell r="C3923">
            <v>393</v>
          </cell>
          <cell r="D3923">
            <v>167</v>
          </cell>
          <cell r="E3923">
            <v>220</v>
          </cell>
          <cell r="F3923">
            <v>12</v>
          </cell>
        </row>
        <row r="3924">
          <cell r="A3924">
            <v>14337022</v>
          </cell>
          <cell r="C3924">
            <v>4380</v>
          </cell>
          <cell r="D3924">
            <v>2007</v>
          </cell>
          <cell r="E3924">
            <v>2106</v>
          </cell>
          <cell r="F3924">
            <v>352</v>
          </cell>
        </row>
        <row r="3925">
          <cell r="A3925">
            <v>14337023</v>
          </cell>
          <cell r="C3925">
            <v>1435</v>
          </cell>
          <cell r="D3925">
            <v>408</v>
          </cell>
          <cell r="E3925">
            <v>196</v>
          </cell>
          <cell r="F3925">
            <v>223</v>
          </cell>
        </row>
        <row r="3926">
          <cell r="A3926">
            <v>14343021</v>
          </cell>
          <cell r="C3926">
            <v>0</v>
          </cell>
          <cell r="D3926">
            <v>0</v>
          </cell>
          <cell r="E3926">
            <v>0</v>
          </cell>
          <cell r="F3926">
            <v>0</v>
          </cell>
        </row>
        <row r="3927">
          <cell r="A3927">
            <v>14375010</v>
          </cell>
          <cell r="C3927">
            <v>912</v>
          </cell>
          <cell r="D3927">
            <v>276</v>
          </cell>
          <cell r="E3927">
            <v>425</v>
          </cell>
          <cell r="F3927">
            <v>48</v>
          </cell>
        </row>
        <row r="3928">
          <cell r="A3928">
            <v>14301034</v>
          </cell>
          <cell r="C3928">
            <v>507</v>
          </cell>
          <cell r="D3928">
            <v>204</v>
          </cell>
          <cell r="E3928">
            <v>255</v>
          </cell>
          <cell r="F3928">
            <v>34</v>
          </cell>
        </row>
        <row r="3929">
          <cell r="A3929">
            <v>14301067</v>
          </cell>
          <cell r="C3929">
            <v>549</v>
          </cell>
          <cell r="D3929">
            <v>254</v>
          </cell>
          <cell r="E3929">
            <v>295</v>
          </cell>
          <cell r="F3929">
            <v>46</v>
          </cell>
        </row>
        <row r="3930">
          <cell r="A3930">
            <v>14301363</v>
          </cell>
          <cell r="C3930">
            <v>458</v>
          </cell>
          <cell r="D3930">
            <v>233</v>
          </cell>
          <cell r="E3930">
            <v>252</v>
          </cell>
          <cell r="F3930">
            <v>34</v>
          </cell>
        </row>
        <row r="3931">
          <cell r="A3931">
            <v>14302073</v>
          </cell>
          <cell r="C3931">
            <v>872</v>
          </cell>
          <cell r="D3931">
            <v>363</v>
          </cell>
          <cell r="E3931">
            <v>391</v>
          </cell>
          <cell r="F3931">
            <v>95</v>
          </cell>
        </row>
        <row r="3932">
          <cell r="A3932">
            <v>14302337</v>
          </cell>
          <cell r="C3932">
            <v>2348</v>
          </cell>
          <cell r="D3932">
            <v>1156</v>
          </cell>
          <cell r="E3932">
            <v>1301</v>
          </cell>
          <cell r="F3932">
            <v>206</v>
          </cell>
        </row>
        <row r="3933">
          <cell r="A3933">
            <v>14302343</v>
          </cell>
          <cell r="C3933">
            <v>817</v>
          </cell>
          <cell r="D3933">
            <v>374</v>
          </cell>
          <cell r="E3933">
            <v>461</v>
          </cell>
          <cell r="F3933">
            <v>44</v>
          </cell>
        </row>
        <row r="3934">
          <cell r="A3934">
            <v>14302450</v>
          </cell>
          <cell r="C3934">
            <v>325</v>
          </cell>
          <cell r="D3934">
            <v>132</v>
          </cell>
          <cell r="E3934">
            <v>153</v>
          </cell>
          <cell r="F3934">
            <v>17</v>
          </cell>
        </row>
        <row r="3935">
          <cell r="A3935">
            <v>14324001</v>
          </cell>
          <cell r="C3935">
            <v>899</v>
          </cell>
          <cell r="D3935">
            <v>409</v>
          </cell>
          <cell r="E3935">
            <v>460</v>
          </cell>
          <cell r="F3935">
            <v>37</v>
          </cell>
        </row>
        <row r="3936">
          <cell r="A3936">
            <v>14324013</v>
          </cell>
          <cell r="C3936">
            <v>348</v>
          </cell>
          <cell r="D3936">
            <v>122</v>
          </cell>
          <cell r="E3936">
            <v>187</v>
          </cell>
          <cell r="F3936">
            <v>16</v>
          </cell>
        </row>
        <row r="3937">
          <cell r="A3937">
            <v>14324014</v>
          </cell>
          <cell r="C3937">
            <v>235</v>
          </cell>
          <cell r="D3937">
            <v>72</v>
          </cell>
          <cell r="E3937">
            <v>113</v>
          </cell>
          <cell r="F3937">
            <v>16</v>
          </cell>
        </row>
        <row r="3938">
          <cell r="A3938">
            <v>14324021</v>
          </cell>
          <cell r="C3938">
            <v>595</v>
          </cell>
          <cell r="D3938">
            <v>266</v>
          </cell>
          <cell r="E3938">
            <v>335</v>
          </cell>
          <cell r="F3938">
            <v>34</v>
          </cell>
        </row>
        <row r="3939">
          <cell r="A3939">
            <v>14324033</v>
          </cell>
          <cell r="C3939">
            <v>856</v>
          </cell>
          <cell r="D3939">
            <v>400</v>
          </cell>
          <cell r="E3939">
            <v>503</v>
          </cell>
          <cell r="F3939">
            <v>49</v>
          </cell>
        </row>
        <row r="3940">
          <cell r="A3940">
            <v>14343601</v>
          </cell>
          <cell r="C3940">
            <v>670</v>
          </cell>
          <cell r="D3940">
            <v>317</v>
          </cell>
          <cell r="E3940">
            <v>346</v>
          </cell>
          <cell r="F3940">
            <v>37</v>
          </cell>
        </row>
        <row r="3941">
          <cell r="A3941">
            <v>14363001</v>
          </cell>
          <cell r="C3941">
            <v>348</v>
          </cell>
          <cell r="D3941">
            <v>143</v>
          </cell>
          <cell r="E3941">
            <v>185</v>
          </cell>
          <cell r="F3941">
            <v>20</v>
          </cell>
        </row>
        <row r="3942">
          <cell r="A3942">
            <v>14301250</v>
          </cell>
          <cell r="C3942">
            <v>1</v>
          </cell>
          <cell r="D3942">
            <v>1</v>
          </cell>
          <cell r="E3942">
            <v>1</v>
          </cell>
          <cell r="F3942">
            <v>0</v>
          </cell>
        </row>
        <row r="3943">
          <cell r="A3943">
            <v>14303183</v>
          </cell>
          <cell r="C3943">
            <v>0</v>
          </cell>
          <cell r="D3943">
            <v>0</v>
          </cell>
          <cell r="E3943">
            <v>0</v>
          </cell>
          <cell r="F3943">
            <v>0</v>
          </cell>
        </row>
        <row r="3944">
          <cell r="A3944">
            <v>14360188</v>
          </cell>
          <cell r="C3944">
            <v>22</v>
          </cell>
          <cell r="D3944">
            <v>15</v>
          </cell>
          <cell r="E3944">
            <v>18</v>
          </cell>
          <cell r="F3944">
            <v>0</v>
          </cell>
        </row>
        <row r="3945">
          <cell r="A3945">
            <v>14301500</v>
          </cell>
          <cell r="C3945">
            <v>0</v>
          </cell>
          <cell r="D3945">
            <v>0</v>
          </cell>
          <cell r="E3945">
            <v>0</v>
          </cell>
          <cell r="F3945">
            <v>0</v>
          </cell>
        </row>
        <row r="3946">
          <cell r="A3946">
            <v>14302000</v>
          </cell>
          <cell r="C3946">
            <v>0</v>
          </cell>
          <cell r="D3946">
            <v>0</v>
          </cell>
          <cell r="E3946">
            <v>0</v>
          </cell>
          <cell r="F3946">
            <v>0</v>
          </cell>
        </row>
        <row r="3947">
          <cell r="A3947">
            <v>14315010</v>
          </cell>
          <cell r="C3947">
            <v>191</v>
          </cell>
          <cell r="D3947">
            <v>68</v>
          </cell>
          <cell r="E3947">
            <v>67</v>
          </cell>
          <cell r="F3947">
            <v>0</v>
          </cell>
        </row>
        <row r="3948">
          <cell r="A3948">
            <v>14340003</v>
          </cell>
          <cell r="C3948">
            <v>510</v>
          </cell>
          <cell r="D3948">
            <v>273</v>
          </cell>
          <cell r="E3948">
            <v>329</v>
          </cell>
          <cell r="F3948">
            <v>20</v>
          </cell>
        </row>
        <row r="3949">
          <cell r="A3949">
            <v>14340031</v>
          </cell>
          <cell r="C3949">
            <v>385</v>
          </cell>
          <cell r="D3949">
            <v>173</v>
          </cell>
          <cell r="E3949">
            <v>237</v>
          </cell>
          <cell r="F3949">
            <v>17</v>
          </cell>
        </row>
        <row r="3950">
          <cell r="A3950">
            <v>14342008</v>
          </cell>
          <cell r="C3950">
            <v>783</v>
          </cell>
          <cell r="D3950">
            <v>359</v>
          </cell>
          <cell r="E3950">
            <v>373</v>
          </cell>
          <cell r="F3950">
            <v>75</v>
          </cell>
        </row>
        <row r="3951">
          <cell r="A3951">
            <v>14343012</v>
          </cell>
          <cell r="C3951">
            <v>645</v>
          </cell>
          <cell r="D3951">
            <v>289</v>
          </cell>
          <cell r="E3951">
            <v>335</v>
          </cell>
          <cell r="F3951">
            <v>52</v>
          </cell>
        </row>
        <row r="3952">
          <cell r="A3952">
            <v>14343026</v>
          </cell>
          <cell r="C3952">
            <v>0</v>
          </cell>
          <cell r="D3952">
            <v>0</v>
          </cell>
          <cell r="E3952">
            <v>0</v>
          </cell>
          <cell r="F3952">
            <v>0</v>
          </cell>
        </row>
        <row r="3953">
          <cell r="A3953">
            <v>14345056</v>
          </cell>
          <cell r="C3953">
            <v>690</v>
          </cell>
          <cell r="D3953">
            <v>358</v>
          </cell>
          <cell r="E3953">
            <v>296</v>
          </cell>
          <cell r="F3953">
            <v>78</v>
          </cell>
        </row>
        <row r="3954">
          <cell r="A3954">
            <v>14350011</v>
          </cell>
          <cell r="C3954">
            <v>326</v>
          </cell>
          <cell r="D3954">
            <v>164</v>
          </cell>
          <cell r="E3954">
            <v>200</v>
          </cell>
          <cell r="F3954">
            <v>15</v>
          </cell>
        </row>
        <row r="3955">
          <cell r="A3955">
            <v>14350027</v>
          </cell>
          <cell r="C3955">
            <v>594</v>
          </cell>
          <cell r="D3955">
            <v>266</v>
          </cell>
          <cell r="E3955">
            <v>258</v>
          </cell>
          <cell r="F3955">
            <v>49</v>
          </cell>
        </row>
        <row r="3956">
          <cell r="A3956">
            <v>14350030</v>
          </cell>
          <cell r="C3956">
            <v>262</v>
          </cell>
          <cell r="D3956">
            <v>125</v>
          </cell>
          <cell r="E3956">
            <v>157</v>
          </cell>
          <cell r="F3956">
            <v>10</v>
          </cell>
        </row>
        <row r="3957">
          <cell r="A3957">
            <v>14350068</v>
          </cell>
          <cell r="C3957">
            <v>680</v>
          </cell>
          <cell r="D3957">
            <v>347</v>
          </cell>
          <cell r="E3957">
            <v>438</v>
          </cell>
          <cell r="F3957">
            <v>28</v>
          </cell>
        </row>
        <row r="3958">
          <cell r="A3958">
            <v>14301247</v>
          </cell>
          <cell r="C3958">
            <v>0</v>
          </cell>
          <cell r="D3958">
            <v>0</v>
          </cell>
          <cell r="E3958">
            <v>0</v>
          </cell>
          <cell r="F3958">
            <v>0</v>
          </cell>
        </row>
        <row r="3959">
          <cell r="A3959">
            <v>14302415</v>
          </cell>
          <cell r="C3959">
            <v>96</v>
          </cell>
          <cell r="D3959">
            <v>40</v>
          </cell>
          <cell r="E3959">
            <v>60</v>
          </cell>
          <cell r="F3959">
            <v>2</v>
          </cell>
        </row>
        <row r="3960">
          <cell r="A3960">
            <v>14313012</v>
          </cell>
          <cell r="C3960">
            <v>81</v>
          </cell>
          <cell r="D3960">
            <v>18</v>
          </cell>
          <cell r="E3960">
            <v>43</v>
          </cell>
          <cell r="F3960">
            <v>0</v>
          </cell>
        </row>
        <row r="3961">
          <cell r="A3961">
            <v>14313128</v>
          </cell>
          <cell r="C3961">
            <v>207</v>
          </cell>
          <cell r="D3961">
            <v>60</v>
          </cell>
          <cell r="E3961">
            <v>113</v>
          </cell>
          <cell r="F3961">
            <v>4</v>
          </cell>
        </row>
        <row r="3962">
          <cell r="A3962">
            <v>14324007</v>
          </cell>
          <cell r="C3962">
            <v>132</v>
          </cell>
          <cell r="D3962">
            <v>10</v>
          </cell>
          <cell r="E3962">
            <v>37</v>
          </cell>
          <cell r="F3962">
            <v>3</v>
          </cell>
        </row>
        <row r="3963">
          <cell r="A3963">
            <v>14324012</v>
          </cell>
          <cell r="C3963">
            <v>0</v>
          </cell>
          <cell r="D3963">
            <v>0</v>
          </cell>
          <cell r="E3963">
            <v>0</v>
          </cell>
          <cell r="F3963">
            <v>0</v>
          </cell>
        </row>
        <row r="3964">
          <cell r="A3964">
            <v>14325001</v>
          </cell>
          <cell r="C3964">
            <v>130</v>
          </cell>
          <cell r="D3964">
            <v>7</v>
          </cell>
          <cell r="E3964">
            <v>69</v>
          </cell>
          <cell r="F3964">
            <v>1</v>
          </cell>
        </row>
        <row r="3965">
          <cell r="A3965">
            <v>14325005</v>
          </cell>
          <cell r="C3965">
            <v>97</v>
          </cell>
          <cell r="D3965">
            <v>46</v>
          </cell>
          <cell r="E3965">
            <v>64</v>
          </cell>
          <cell r="F3965">
            <v>1</v>
          </cell>
        </row>
        <row r="3966">
          <cell r="A3966">
            <v>14325007</v>
          </cell>
          <cell r="C3966">
            <v>50</v>
          </cell>
          <cell r="D3966">
            <v>1</v>
          </cell>
          <cell r="E3966">
            <v>23</v>
          </cell>
          <cell r="F3966">
            <v>0</v>
          </cell>
        </row>
        <row r="3967">
          <cell r="A3967">
            <v>14325020</v>
          </cell>
          <cell r="C3967">
            <v>216</v>
          </cell>
          <cell r="D3967">
            <v>57</v>
          </cell>
          <cell r="E3967">
            <v>36</v>
          </cell>
          <cell r="F3967">
            <v>28</v>
          </cell>
        </row>
        <row r="3968">
          <cell r="A3968">
            <v>14326051</v>
          </cell>
          <cell r="C3968">
            <v>0</v>
          </cell>
          <cell r="D3968">
            <v>0</v>
          </cell>
          <cell r="E3968">
            <v>0</v>
          </cell>
          <cell r="F3968">
            <v>0</v>
          </cell>
        </row>
        <row r="3969">
          <cell r="A3969">
            <v>14345031</v>
          </cell>
          <cell r="C3969">
            <v>312</v>
          </cell>
          <cell r="D3969">
            <v>114</v>
          </cell>
          <cell r="E3969">
            <v>153</v>
          </cell>
          <cell r="F3969">
            <v>15</v>
          </cell>
        </row>
        <row r="3970">
          <cell r="A3970">
            <v>14345048</v>
          </cell>
          <cell r="C3970">
            <v>0</v>
          </cell>
          <cell r="D3970">
            <v>0</v>
          </cell>
          <cell r="E3970">
            <v>0</v>
          </cell>
          <cell r="F3970">
            <v>0</v>
          </cell>
        </row>
        <row r="3971">
          <cell r="A3971">
            <v>14346014</v>
          </cell>
          <cell r="C3971">
            <v>358</v>
          </cell>
          <cell r="D3971">
            <v>137</v>
          </cell>
          <cell r="E3971">
            <v>190</v>
          </cell>
          <cell r="F3971">
            <v>31</v>
          </cell>
        </row>
        <row r="3972">
          <cell r="A3972">
            <v>14352025</v>
          </cell>
          <cell r="C3972">
            <v>394</v>
          </cell>
          <cell r="D3972">
            <v>173</v>
          </cell>
          <cell r="E3972">
            <v>213</v>
          </cell>
          <cell r="F3972">
            <v>17</v>
          </cell>
        </row>
        <row r="3973">
          <cell r="A3973">
            <v>14353003</v>
          </cell>
          <cell r="C3973">
            <v>99</v>
          </cell>
          <cell r="D3973">
            <v>38</v>
          </cell>
          <cell r="E3973">
            <v>46</v>
          </cell>
          <cell r="F3973">
            <v>7</v>
          </cell>
        </row>
        <row r="3974">
          <cell r="A3974">
            <v>14353014</v>
          </cell>
          <cell r="C3974">
            <v>382</v>
          </cell>
          <cell r="D3974">
            <v>151</v>
          </cell>
          <cell r="E3974">
            <v>220</v>
          </cell>
          <cell r="F3974">
            <v>7</v>
          </cell>
        </row>
        <row r="3975">
          <cell r="A3975">
            <v>14353023</v>
          </cell>
          <cell r="C3975">
            <v>420</v>
          </cell>
          <cell r="D3975">
            <v>162</v>
          </cell>
          <cell r="E3975">
            <v>68</v>
          </cell>
          <cell r="F3975">
            <v>77</v>
          </cell>
        </row>
        <row r="3976">
          <cell r="A3976">
            <v>14364003</v>
          </cell>
          <cell r="C3976">
            <v>316</v>
          </cell>
          <cell r="D3976">
            <v>27</v>
          </cell>
          <cell r="E3976">
            <v>118</v>
          </cell>
          <cell r="F3976">
            <v>1</v>
          </cell>
        </row>
        <row r="3977">
          <cell r="A3977">
            <v>10611220</v>
          </cell>
          <cell r="C3977">
            <v>623</v>
          </cell>
          <cell r="D3977">
            <v>309</v>
          </cell>
          <cell r="E3977">
            <v>293</v>
          </cell>
          <cell r="F3977">
            <v>82</v>
          </cell>
        </row>
        <row r="3978">
          <cell r="A3978">
            <v>10611980</v>
          </cell>
          <cell r="C3978">
            <v>33</v>
          </cell>
          <cell r="D3978">
            <v>0</v>
          </cell>
          <cell r="E3978">
            <v>0</v>
          </cell>
          <cell r="F3978">
            <v>0</v>
          </cell>
        </row>
        <row r="3979">
          <cell r="A3979">
            <v>10612860</v>
          </cell>
          <cell r="C3979">
            <v>0</v>
          </cell>
          <cell r="D3979">
            <v>0</v>
          </cell>
          <cell r="E3979">
            <v>0</v>
          </cell>
          <cell r="F3979">
            <v>0</v>
          </cell>
        </row>
        <row r="3980">
          <cell r="A3980">
            <v>10617020</v>
          </cell>
          <cell r="C3980">
            <v>1330</v>
          </cell>
          <cell r="D3980">
            <v>657</v>
          </cell>
          <cell r="E3980">
            <v>811</v>
          </cell>
          <cell r="F3980">
            <v>51</v>
          </cell>
        </row>
        <row r="3981">
          <cell r="A3981">
            <v>10617600</v>
          </cell>
          <cell r="C3981">
            <v>244</v>
          </cell>
          <cell r="D3981">
            <v>0</v>
          </cell>
          <cell r="E3981">
            <v>128</v>
          </cell>
          <cell r="F3981">
            <v>0</v>
          </cell>
        </row>
        <row r="3982">
          <cell r="A3982">
            <v>10619330</v>
          </cell>
          <cell r="C3982">
            <v>394</v>
          </cell>
          <cell r="D3982">
            <v>196</v>
          </cell>
          <cell r="E3982">
            <v>208</v>
          </cell>
          <cell r="F3982">
            <v>33</v>
          </cell>
        </row>
        <row r="3983">
          <cell r="A3983">
            <v>10620760</v>
          </cell>
          <cell r="C3983">
            <v>1321</v>
          </cell>
          <cell r="D3983">
            <v>679</v>
          </cell>
          <cell r="E3983">
            <v>880</v>
          </cell>
          <cell r="F3983">
            <v>48</v>
          </cell>
        </row>
        <row r="3984">
          <cell r="A3984">
            <v>10620790</v>
          </cell>
          <cell r="C3984">
            <v>133</v>
          </cell>
          <cell r="D3984">
            <v>48</v>
          </cell>
          <cell r="E3984">
            <v>71</v>
          </cell>
          <cell r="F3984">
            <v>2</v>
          </cell>
        </row>
        <row r="3985">
          <cell r="A3985">
            <v>10625770</v>
          </cell>
          <cell r="C3985">
            <v>166</v>
          </cell>
          <cell r="D3985">
            <v>91</v>
          </cell>
          <cell r="E3985">
            <v>107</v>
          </cell>
          <cell r="F3985">
            <v>5</v>
          </cell>
        </row>
        <row r="3986">
          <cell r="A3986">
            <v>10629380</v>
          </cell>
          <cell r="C3986">
            <v>1952</v>
          </cell>
          <cell r="D3986">
            <v>738</v>
          </cell>
          <cell r="E3986">
            <v>1055</v>
          </cell>
          <cell r="F3986">
            <v>92</v>
          </cell>
        </row>
        <row r="3987">
          <cell r="A3987">
            <v>10630220</v>
          </cell>
          <cell r="C3987">
            <v>541</v>
          </cell>
          <cell r="D3987">
            <v>293</v>
          </cell>
          <cell r="E3987">
            <v>370</v>
          </cell>
          <cell r="F3987">
            <v>20</v>
          </cell>
        </row>
        <row r="3988">
          <cell r="A3988">
            <v>10632215</v>
          </cell>
          <cell r="C3988">
            <v>74</v>
          </cell>
          <cell r="D3988">
            <v>29</v>
          </cell>
          <cell r="E3988">
            <v>45</v>
          </cell>
          <cell r="F3988">
            <v>2</v>
          </cell>
        </row>
        <row r="3989">
          <cell r="A3989">
            <v>10635260</v>
          </cell>
          <cell r="C3989">
            <v>828</v>
          </cell>
          <cell r="D3989">
            <v>366</v>
          </cell>
          <cell r="E3989">
            <v>463</v>
          </cell>
          <cell r="F3989">
            <v>46</v>
          </cell>
        </row>
        <row r="3990">
          <cell r="A3990">
            <v>10614020</v>
          </cell>
          <cell r="C3990">
            <v>203</v>
          </cell>
          <cell r="D3990">
            <v>41</v>
          </cell>
          <cell r="E3990">
            <v>111</v>
          </cell>
          <cell r="F3990">
            <v>6</v>
          </cell>
        </row>
        <row r="3991">
          <cell r="A3991">
            <v>10616570</v>
          </cell>
          <cell r="C3991">
            <v>527</v>
          </cell>
          <cell r="D3991">
            <v>285</v>
          </cell>
          <cell r="E3991">
            <v>321</v>
          </cell>
          <cell r="F3991">
            <v>34</v>
          </cell>
        </row>
        <row r="3992">
          <cell r="A3992">
            <v>10620140</v>
          </cell>
          <cell r="C3992">
            <v>1394</v>
          </cell>
          <cell r="D3992">
            <v>560</v>
          </cell>
          <cell r="E3992">
            <v>649</v>
          </cell>
          <cell r="F3992">
            <v>120</v>
          </cell>
        </row>
        <row r="3993">
          <cell r="A3993">
            <v>10620680</v>
          </cell>
          <cell r="C3993">
            <v>608</v>
          </cell>
          <cell r="D3993">
            <v>318</v>
          </cell>
          <cell r="E3993">
            <v>444</v>
          </cell>
          <cell r="F3993">
            <v>21</v>
          </cell>
        </row>
        <row r="3994">
          <cell r="A3994">
            <v>10634080</v>
          </cell>
          <cell r="C3994">
            <v>30</v>
          </cell>
          <cell r="D3994">
            <v>2</v>
          </cell>
          <cell r="E3994">
            <v>1</v>
          </cell>
          <cell r="F3994">
            <v>0</v>
          </cell>
        </row>
        <row r="3995">
          <cell r="A3995">
            <v>10634801</v>
          </cell>
          <cell r="C3995">
            <v>94</v>
          </cell>
          <cell r="D3995">
            <v>44</v>
          </cell>
          <cell r="E3995">
            <v>53</v>
          </cell>
          <cell r="F3995">
            <v>4</v>
          </cell>
        </row>
        <row r="3996">
          <cell r="A3996">
            <v>10634860</v>
          </cell>
          <cell r="C3996">
            <v>256</v>
          </cell>
          <cell r="D3996">
            <v>115</v>
          </cell>
          <cell r="E3996">
            <v>178</v>
          </cell>
          <cell r="F3996">
            <v>2</v>
          </cell>
        </row>
        <row r="3997">
          <cell r="A3997">
            <v>10635210</v>
          </cell>
          <cell r="C3997">
            <v>453</v>
          </cell>
          <cell r="D3997">
            <v>147</v>
          </cell>
          <cell r="E3997">
            <v>236</v>
          </cell>
          <cell r="F3997">
            <v>8</v>
          </cell>
        </row>
        <row r="3998">
          <cell r="A3998">
            <v>10637420</v>
          </cell>
          <cell r="C3998">
            <v>218</v>
          </cell>
          <cell r="D3998">
            <v>74</v>
          </cell>
          <cell r="E3998">
            <v>103</v>
          </cell>
          <cell r="F3998">
            <v>0</v>
          </cell>
        </row>
        <row r="3999">
          <cell r="A3999">
            <v>10638300</v>
          </cell>
          <cell r="C3999">
            <v>9</v>
          </cell>
          <cell r="D3999">
            <v>0</v>
          </cell>
          <cell r="E3999">
            <v>1</v>
          </cell>
          <cell r="F3999">
            <v>0</v>
          </cell>
        </row>
        <row r="4000">
          <cell r="A4000">
            <v>10638940</v>
          </cell>
          <cell r="C4000">
            <v>1003</v>
          </cell>
          <cell r="D4000">
            <v>519</v>
          </cell>
          <cell r="E4000">
            <v>684</v>
          </cell>
          <cell r="F4000">
            <v>30</v>
          </cell>
        </row>
        <row r="4001">
          <cell r="A4001">
            <v>10640750</v>
          </cell>
          <cell r="C4001">
            <v>297</v>
          </cell>
          <cell r="D4001">
            <v>114</v>
          </cell>
          <cell r="E4001">
            <v>178</v>
          </cell>
          <cell r="F4001">
            <v>8</v>
          </cell>
        </row>
        <row r="4002">
          <cell r="A4002">
            <v>10643530</v>
          </cell>
          <cell r="C4002">
            <v>259</v>
          </cell>
          <cell r="D4002">
            <v>84</v>
          </cell>
          <cell r="E4002">
            <v>137</v>
          </cell>
          <cell r="F4002">
            <v>10</v>
          </cell>
        </row>
        <row r="4003">
          <cell r="A4003">
            <v>10644602</v>
          </cell>
          <cell r="C4003">
            <v>1047</v>
          </cell>
          <cell r="D4003">
            <v>560</v>
          </cell>
          <cell r="E4003">
            <v>675</v>
          </cell>
          <cell r="F4003">
            <v>55</v>
          </cell>
        </row>
        <row r="4004">
          <cell r="A4004">
            <v>10648470</v>
          </cell>
          <cell r="C4004">
            <v>509</v>
          </cell>
          <cell r="D4004">
            <v>237</v>
          </cell>
          <cell r="E4004">
            <v>297</v>
          </cell>
          <cell r="F4004">
            <v>29</v>
          </cell>
        </row>
        <row r="4005">
          <cell r="A4005">
            <v>10648760</v>
          </cell>
          <cell r="C4005">
            <v>186</v>
          </cell>
          <cell r="D4005">
            <v>69</v>
          </cell>
          <cell r="E4005">
            <v>104</v>
          </cell>
          <cell r="F4005">
            <v>8</v>
          </cell>
        </row>
        <row r="4006">
          <cell r="A4006">
            <v>10622750</v>
          </cell>
          <cell r="C4006">
            <v>1474</v>
          </cell>
          <cell r="D4006">
            <v>727</v>
          </cell>
          <cell r="E4006">
            <v>834</v>
          </cell>
          <cell r="F4006">
            <v>123</v>
          </cell>
        </row>
        <row r="4007">
          <cell r="A4007">
            <v>10633270</v>
          </cell>
          <cell r="C4007">
            <v>3214</v>
          </cell>
          <cell r="D4007">
            <v>1413</v>
          </cell>
          <cell r="E4007">
            <v>1702</v>
          </cell>
          <cell r="F4007">
            <v>201</v>
          </cell>
        </row>
        <row r="4008">
          <cell r="A4008">
            <v>10633848</v>
          </cell>
          <cell r="C4008">
            <v>1408</v>
          </cell>
          <cell r="D4008">
            <v>632</v>
          </cell>
          <cell r="E4008">
            <v>806</v>
          </cell>
          <cell r="F4008">
            <v>72</v>
          </cell>
        </row>
        <row r="4009">
          <cell r="A4009">
            <v>10634840</v>
          </cell>
          <cell r="C4009">
            <v>377</v>
          </cell>
          <cell r="D4009">
            <v>144</v>
          </cell>
          <cell r="E4009">
            <v>191</v>
          </cell>
          <cell r="F4009">
            <v>19</v>
          </cell>
        </row>
        <row r="4010">
          <cell r="A4010">
            <v>10636800</v>
          </cell>
          <cell r="C4010">
            <v>1919</v>
          </cell>
          <cell r="D4010">
            <v>794</v>
          </cell>
          <cell r="E4010">
            <v>802</v>
          </cell>
          <cell r="F4010">
            <v>117</v>
          </cell>
        </row>
        <row r="4011">
          <cell r="A4011">
            <v>10639795</v>
          </cell>
          <cell r="C4011">
            <v>1343</v>
          </cell>
          <cell r="D4011">
            <v>597</v>
          </cell>
          <cell r="E4011">
            <v>831</v>
          </cell>
          <cell r="F4011">
            <v>49</v>
          </cell>
        </row>
        <row r="4012">
          <cell r="A4012">
            <v>10638260</v>
          </cell>
          <cell r="C4012">
            <v>3809</v>
          </cell>
          <cell r="D4012">
            <v>1922</v>
          </cell>
          <cell r="E4012">
            <v>2189</v>
          </cell>
          <cell r="F4012">
            <v>223</v>
          </cell>
        </row>
        <row r="4013">
          <cell r="A4013">
            <v>20629355</v>
          </cell>
          <cell r="C4013">
            <v>1061</v>
          </cell>
          <cell r="D4013">
            <v>427</v>
          </cell>
          <cell r="E4013">
            <v>395</v>
          </cell>
          <cell r="F4013">
            <v>139</v>
          </cell>
        </row>
        <row r="4014">
          <cell r="A4014">
            <v>10661640</v>
          </cell>
          <cell r="C4014">
            <v>279</v>
          </cell>
          <cell r="D4014">
            <v>0</v>
          </cell>
          <cell r="E4014">
            <v>122</v>
          </cell>
          <cell r="F4014">
            <v>0</v>
          </cell>
        </row>
        <row r="4015">
          <cell r="A4015">
            <v>10664010</v>
          </cell>
          <cell r="C4015">
            <v>389</v>
          </cell>
          <cell r="D4015">
            <v>172</v>
          </cell>
          <cell r="E4015">
            <v>211</v>
          </cell>
          <cell r="F4015">
            <v>23</v>
          </cell>
        </row>
        <row r="4016">
          <cell r="A4016">
            <v>10664370</v>
          </cell>
          <cell r="C4016">
            <v>3020</v>
          </cell>
          <cell r="D4016">
            <v>1186</v>
          </cell>
          <cell r="E4016">
            <v>1605</v>
          </cell>
          <cell r="F4016">
            <v>136</v>
          </cell>
        </row>
        <row r="4017">
          <cell r="A4017">
            <v>10666840</v>
          </cell>
          <cell r="C4017">
            <v>531</v>
          </cell>
          <cell r="D4017">
            <v>204</v>
          </cell>
          <cell r="E4017">
            <v>247</v>
          </cell>
          <cell r="F4017">
            <v>32</v>
          </cell>
        </row>
        <row r="4018">
          <cell r="A4018">
            <v>10668160</v>
          </cell>
          <cell r="C4018">
            <v>256</v>
          </cell>
          <cell r="D4018">
            <v>103</v>
          </cell>
          <cell r="E4018">
            <v>159</v>
          </cell>
          <cell r="F4018">
            <v>6</v>
          </cell>
        </row>
        <row r="4019">
          <cell r="A4019">
            <v>10668520</v>
          </cell>
          <cell r="C4019">
            <v>1059</v>
          </cell>
          <cell r="D4019">
            <v>515</v>
          </cell>
          <cell r="E4019">
            <v>514</v>
          </cell>
          <cell r="F4019">
            <v>98</v>
          </cell>
        </row>
        <row r="4020">
          <cell r="A4020">
            <v>10668860</v>
          </cell>
          <cell r="C4020">
            <v>375</v>
          </cell>
          <cell r="D4020">
            <v>169</v>
          </cell>
          <cell r="E4020">
            <v>245</v>
          </cell>
          <cell r="F4020">
            <v>8</v>
          </cell>
        </row>
        <row r="4021">
          <cell r="A4021">
            <v>10669030</v>
          </cell>
          <cell r="C4021">
            <v>209</v>
          </cell>
          <cell r="D4021">
            <v>78</v>
          </cell>
          <cell r="E4021">
            <v>120</v>
          </cell>
          <cell r="F4021">
            <v>7</v>
          </cell>
        </row>
        <row r="4022">
          <cell r="A4022">
            <v>10669790</v>
          </cell>
          <cell r="C4022">
            <v>400</v>
          </cell>
          <cell r="D4022">
            <v>202</v>
          </cell>
          <cell r="E4022">
            <v>283</v>
          </cell>
          <cell r="F4022">
            <v>13</v>
          </cell>
        </row>
        <row r="4023">
          <cell r="A4023">
            <v>10675540</v>
          </cell>
          <cell r="C4023">
            <v>606</v>
          </cell>
          <cell r="D4023">
            <v>317</v>
          </cell>
          <cell r="E4023">
            <v>442</v>
          </cell>
          <cell r="F4023">
            <v>20</v>
          </cell>
        </row>
        <row r="4024">
          <cell r="A4024">
            <v>10660280</v>
          </cell>
          <cell r="C4024">
            <v>3</v>
          </cell>
          <cell r="D4024">
            <v>0</v>
          </cell>
          <cell r="E4024">
            <v>1</v>
          </cell>
          <cell r="F4024">
            <v>0</v>
          </cell>
        </row>
        <row r="4025">
          <cell r="A4025">
            <v>10661600</v>
          </cell>
          <cell r="C4025">
            <v>255</v>
          </cell>
          <cell r="D4025">
            <v>129</v>
          </cell>
          <cell r="E4025">
            <v>157</v>
          </cell>
          <cell r="F4025">
            <v>13</v>
          </cell>
        </row>
        <row r="4026">
          <cell r="A4026">
            <v>10668060</v>
          </cell>
          <cell r="C4026">
            <v>990</v>
          </cell>
          <cell r="D4026">
            <v>463</v>
          </cell>
          <cell r="E4026">
            <v>567</v>
          </cell>
          <cell r="F4026">
            <v>35</v>
          </cell>
        </row>
        <row r="4027">
          <cell r="A4027">
            <v>10668240</v>
          </cell>
          <cell r="C4027">
            <v>262</v>
          </cell>
          <cell r="D4027">
            <v>141</v>
          </cell>
          <cell r="E4027">
            <v>193</v>
          </cell>
          <cell r="F4027">
            <v>6</v>
          </cell>
        </row>
        <row r="4028">
          <cell r="A4028">
            <v>10669120</v>
          </cell>
          <cell r="C4028">
            <v>240</v>
          </cell>
          <cell r="D4028">
            <v>104</v>
          </cell>
          <cell r="E4028">
            <v>134</v>
          </cell>
          <cell r="F4028">
            <v>6</v>
          </cell>
        </row>
        <row r="4029">
          <cell r="A4029">
            <v>10671350</v>
          </cell>
          <cell r="C4029">
            <v>681</v>
          </cell>
          <cell r="D4029">
            <v>336</v>
          </cell>
          <cell r="E4029">
            <v>315</v>
          </cell>
          <cell r="F4029">
            <v>93</v>
          </cell>
        </row>
        <row r="4030">
          <cell r="A4030">
            <v>10672600</v>
          </cell>
          <cell r="C4030">
            <v>265</v>
          </cell>
          <cell r="D4030">
            <v>113</v>
          </cell>
          <cell r="E4030">
            <v>131</v>
          </cell>
          <cell r="F4030">
            <v>15</v>
          </cell>
        </row>
        <row r="4031">
          <cell r="A4031">
            <v>10675660</v>
          </cell>
          <cell r="C4031">
            <v>806</v>
          </cell>
          <cell r="D4031">
            <v>390</v>
          </cell>
          <cell r="E4031">
            <v>425</v>
          </cell>
          <cell r="F4031">
            <v>53</v>
          </cell>
        </row>
        <row r="4032">
          <cell r="A4032">
            <v>10676690</v>
          </cell>
          <cell r="C4032">
            <v>271</v>
          </cell>
          <cell r="D4032">
            <v>106</v>
          </cell>
          <cell r="E4032">
            <v>113</v>
          </cell>
          <cell r="F4032">
            <v>25</v>
          </cell>
        </row>
        <row r="4033">
          <cell r="A4033">
            <v>10678350</v>
          </cell>
          <cell r="C4033">
            <v>5</v>
          </cell>
          <cell r="D4033">
            <v>1</v>
          </cell>
          <cell r="E4033">
            <v>0</v>
          </cell>
          <cell r="F4033">
            <v>0</v>
          </cell>
        </row>
        <row r="4034">
          <cell r="A4034">
            <v>10678450</v>
          </cell>
          <cell r="C4034">
            <v>384</v>
          </cell>
          <cell r="D4034">
            <v>141</v>
          </cell>
          <cell r="E4034">
            <v>209</v>
          </cell>
          <cell r="F4034">
            <v>21</v>
          </cell>
        </row>
        <row r="4035">
          <cell r="A4035">
            <v>10678652</v>
          </cell>
          <cell r="C4035">
            <v>871</v>
          </cell>
          <cell r="D4035">
            <v>242</v>
          </cell>
          <cell r="E4035">
            <v>471</v>
          </cell>
          <cell r="F4035">
            <v>194</v>
          </cell>
        </row>
        <row r="4036">
          <cell r="A4036">
            <v>10670200</v>
          </cell>
          <cell r="C4036">
            <v>302</v>
          </cell>
          <cell r="D4036">
            <v>132</v>
          </cell>
          <cell r="E4036">
            <v>159</v>
          </cell>
          <cell r="F4036">
            <v>20</v>
          </cell>
        </row>
        <row r="4037">
          <cell r="A4037">
            <v>10654610</v>
          </cell>
          <cell r="C4037">
            <v>240</v>
          </cell>
          <cell r="D4037">
            <v>0</v>
          </cell>
          <cell r="E4037">
            <v>0</v>
          </cell>
          <cell r="F4037">
            <v>0</v>
          </cell>
        </row>
        <row r="4038">
          <cell r="A4038">
            <v>10654820</v>
          </cell>
          <cell r="C4038">
            <v>397</v>
          </cell>
          <cell r="D4038">
            <v>164</v>
          </cell>
          <cell r="E4038">
            <v>121</v>
          </cell>
          <cell r="F4038">
            <v>54</v>
          </cell>
        </row>
        <row r="4039">
          <cell r="A4039">
            <v>10657053</v>
          </cell>
          <cell r="C4039">
            <v>752</v>
          </cell>
          <cell r="D4039">
            <v>371</v>
          </cell>
          <cell r="E4039">
            <v>423</v>
          </cell>
          <cell r="F4039">
            <v>37</v>
          </cell>
        </row>
        <row r="4040">
          <cell r="A4040">
            <v>10657800</v>
          </cell>
          <cell r="C4040">
            <v>104</v>
          </cell>
          <cell r="D4040">
            <v>13</v>
          </cell>
          <cell r="E4040">
            <v>52</v>
          </cell>
          <cell r="F4040">
            <v>1</v>
          </cell>
        </row>
        <row r="4041">
          <cell r="A4041">
            <v>10658620</v>
          </cell>
          <cell r="C4041">
            <v>530</v>
          </cell>
          <cell r="D4041">
            <v>175</v>
          </cell>
          <cell r="E4041">
            <v>239</v>
          </cell>
          <cell r="F4041">
            <v>22</v>
          </cell>
        </row>
        <row r="4042">
          <cell r="A4042">
            <v>10659400</v>
          </cell>
          <cell r="C4042">
            <v>266</v>
          </cell>
          <cell r="D4042">
            <v>146</v>
          </cell>
          <cell r="E4042">
            <v>140</v>
          </cell>
          <cell r="F4042">
            <v>40</v>
          </cell>
        </row>
        <row r="4043">
          <cell r="A4043">
            <v>10656300</v>
          </cell>
          <cell r="C4043">
            <v>597</v>
          </cell>
          <cell r="D4043">
            <v>305</v>
          </cell>
          <cell r="E4043">
            <v>380</v>
          </cell>
          <cell r="F4043">
            <v>32</v>
          </cell>
        </row>
        <row r="4044">
          <cell r="A4044">
            <v>10656400</v>
          </cell>
          <cell r="C4044">
            <v>183</v>
          </cell>
          <cell r="D4044">
            <v>62</v>
          </cell>
          <cell r="E4044">
            <v>100</v>
          </cell>
          <cell r="F4044">
            <v>6</v>
          </cell>
        </row>
        <row r="4045">
          <cell r="A4045">
            <v>10656700</v>
          </cell>
          <cell r="C4045">
            <v>283</v>
          </cell>
          <cell r="D4045">
            <v>106</v>
          </cell>
          <cell r="E4045">
            <v>148</v>
          </cell>
          <cell r="F4045">
            <v>0</v>
          </cell>
        </row>
        <row r="4046">
          <cell r="A4046">
            <v>10656810</v>
          </cell>
          <cell r="C4046">
            <v>0</v>
          </cell>
          <cell r="D4046">
            <v>0</v>
          </cell>
          <cell r="E4046">
            <v>0</v>
          </cell>
          <cell r="F4046">
            <v>0</v>
          </cell>
        </row>
        <row r="4047">
          <cell r="A4047">
            <v>10656880</v>
          </cell>
          <cell r="C4047">
            <v>508</v>
          </cell>
          <cell r="D4047">
            <v>246</v>
          </cell>
          <cell r="E4047">
            <v>301</v>
          </cell>
          <cell r="F4047">
            <v>17</v>
          </cell>
        </row>
        <row r="4048">
          <cell r="A4048">
            <v>10656930</v>
          </cell>
          <cell r="C4048">
            <v>437</v>
          </cell>
          <cell r="D4048">
            <v>166</v>
          </cell>
          <cell r="E4048">
            <v>234</v>
          </cell>
          <cell r="F4048">
            <v>23</v>
          </cell>
        </row>
        <row r="4049">
          <cell r="A4049">
            <v>10656980</v>
          </cell>
          <cell r="C4049">
            <v>247</v>
          </cell>
          <cell r="D4049">
            <v>61</v>
          </cell>
          <cell r="E4049">
            <v>70</v>
          </cell>
          <cell r="F4049">
            <v>0</v>
          </cell>
        </row>
        <row r="4050">
          <cell r="A4050">
            <v>10652460</v>
          </cell>
          <cell r="C4050">
            <v>580</v>
          </cell>
          <cell r="D4050">
            <v>209</v>
          </cell>
          <cell r="E4050">
            <v>325</v>
          </cell>
          <cell r="F4050">
            <v>34</v>
          </cell>
        </row>
        <row r="4051">
          <cell r="A4051">
            <v>10652080</v>
          </cell>
          <cell r="C4051">
            <v>3023</v>
          </cell>
          <cell r="D4051">
            <v>1339</v>
          </cell>
          <cell r="E4051">
            <v>1579</v>
          </cell>
          <cell r="F4051">
            <v>266</v>
          </cell>
        </row>
        <row r="4052">
          <cell r="A4052">
            <v>10650480</v>
          </cell>
          <cell r="C4052">
            <v>284</v>
          </cell>
          <cell r="D4052">
            <v>136</v>
          </cell>
          <cell r="E4052">
            <v>184</v>
          </cell>
          <cell r="F4052">
            <v>8</v>
          </cell>
        </row>
        <row r="4053">
          <cell r="A4053">
            <v>10651700</v>
          </cell>
          <cell r="C4053">
            <v>216</v>
          </cell>
          <cell r="D4053">
            <v>83</v>
          </cell>
          <cell r="E4053">
            <v>154</v>
          </cell>
          <cell r="F4053">
            <v>9</v>
          </cell>
        </row>
        <row r="4054">
          <cell r="A4054">
            <v>10652520</v>
          </cell>
          <cell r="C4054">
            <v>551</v>
          </cell>
          <cell r="D4054">
            <v>255</v>
          </cell>
          <cell r="E4054">
            <v>312</v>
          </cell>
          <cell r="F4054">
            <v>26</v>
          </cell>
        </row>
        <row r="4055">
          <cell r="A4055">
            <v>10652700</v>
          </cell>
          <cell r="C4055">
            <v>869</v>
          </cell>
          <cell r="D4055">
            <v>409</v>
          </cell>
          <cell r="E4055">
            <v>484</v>
          </cell>
          <cell r="F4055">
            <v>32</v>
          </cell>
        </row>
        <row r="4056">
          <cell r="A4056">
            <v>13111081</v>
          </cell>
          <cell r="C4056">
            <v>387</v>
          </cell>
          <cell r="D4056">
            <v>131</v>
          </cell>
          <cell r="E4056">
            <v>202</v>
          </cell>
          <cell r="F4056">
            <v>20</v>
          </cell>
        </row>
        <row r="4057">
          <cell r="A4057">
            <v>13111100</v>
          </cell>
          <cell r="C4057">
            <v>568</v>
          </cell>
          <cell r="D4057">
            <v>154</v>
          </cell>
          <cell r="E4057">
            <v>224</v>
          </cell>
          <cell r="F4057">
            <v>0</v>
          </cell>
        </row>
        <row r="4058">
          <cell r="A4058">
            <v>13111106</v>
          </cell>
          <cell r="C4058">
            <v>364</v>
          </cell>
          <cell r="D4058">
            <v>63</v>
          </cell>
          <cell r="E4058">
            <v>154</v>
          </cell>
          <cell r="F4058">
            <v>8</v>
          </cell>
        </row>
        <row r="4059">
          <cell r="A4059">
            <v>13111107</v>
          </cell>
          <cell r="C4059">
            <v>363</v>
          </cell>
          <cell r="D4059">
            <v>149</v>
          </cell>
          <cell r="E4059">
            <v>173</v>
          </cell>
          <cell r="F4059">
            <v>26</v>
          </cell>
        </row>
        <row r="4060">
          <cell r="A4060">
            <v>13111110</v>
          </cell>
          <cell r="C4060">
            <v>1029</v>
          </cell>
          <cell r="D4060">
            <v>419</v>
          </cell>
          <cell r="E4060">
            <v>592</v>
          </cell>
          <cell r="F4060">
            <v>37</v>
          </cell>
        </row>
        <row r="4061">
          <cell r="A4061">
            <v>13111122</v>
          </cell>
          <cell r="C4061">
            <v>0</v>
          </cell>
          <cell r="D4061">
            <v>0</v>
          </cell>
          <cell r="E4061">
            <v>0</v>
          </cell>
          <cell r="F4061">
            <v>0</v>
          </cell>
        </row>
        <row r="4062">
          <cell r="A4062">
            <v>13111319</v>
          </cell>
          <cell r="C4062">
            <v>532</v>
          </cell>
          <cell r="D4062">
            <v>231</v>
          </cell>
          <cell r="E4062">
            <v>270</v>
          </cell>
          <cell r="F4062">
            <v>27</v>
          </cell>
        </row>
        <row r="4063">
          <cell r="A4063">
            <v>13111589</v>
          </cell>
          <cell r="C4063">
            <v>253</v>
          </cell>
          <cell r="D4063">
            <v>106</v>
          </cell>
          <cell r="E4063">
            <v>141</v>
          </cell>
          <cell r="F4063">
            <v>7</v>
          </cell>
        </row>
        <row r="4064">
          <cell r="A4064">
            <v>13111080</v>
          </cell>
          <cell r="C4064">
            <v>652</v>
          </cell>
          <cell r="D4064">
            <v>290</v>
          </cell>
          <cell r="E4064">
            <v>374</v>
          </cell>
          <cell r="F4064">
            <v>34</v>
          </cell>
        </row>
        <row r="4065">
          <cell r="A4065">
            <v>13111133</v>
          </cell>
          <cell r="C4065">
            <v>2002</v>
          </cell>
          <cell r="D4065">
            <v>962</v>
          </cell>
          <cell r="E4065">
            <v>1063</v>
          </cell>
          <cell r="F4065">
            <v>123</v>
          </cell>
        </row>
        <row r="4066">
          <cell r="A4066">
            <v>13111143</v>
          </cell>
          <cell r="C4066">
            <v>230</v>
          </cell>
          <cell r="D4066">
            <v>128</v>
          </cell>
          <cell r="E4066">
            <v>166</v>
          </cell>
          <cell r="F4066">
            <v>3</v>
          </cell>
        </row>
        <row r="4067">
          <cell r="A4067">
            <v>13111146</v>
          </cell>
          <cell r="C4067">
            <v>500</v>
          </cell>
          <cell r="D4067">
            <v>224</v>
          </cell>
          <cell r="E4067">
            <v>276</v>
          </cell>
          <cell r="F4067">
            <v>11</v>
          </cell>
        </row>
        <row r="4068">
          <cell r="A4068">
            <v>13111155</v>
          </cell>
          <cell r="C4068">
            <v>208</v>
          </cell>
          <cell r="D4068">
            <v>98</v>
          </cell>
          <cell r="E4068">
            <v>124</v>
          </cell>
          <cell r="F4068">
            <v>7</v>
          </cell>
        </row>
        <row r="4069">
          <cell r="A4069">
            <v>13121541</v>
          </cell>
          <cell r="C4069">
            <v>417</v>
          </cell>
          <cell r="D4069">
            <v>162</v>
          </cell>
          <cell r="E4069">
            <v>216</v>
          </cell>
          <cell r="F4069">
            <v>18</v>
          </cell>
        </row>
        <row r="4070">
          <cell r="A4070">
            <v>13121545</v>
          </cell>
          <cell r="C4070">
            <v>339</v>
          </cell>
          <cell r="D4070">
            <v>169</v>
          </cell>
          <cell r="E4070">
            <v>179</v>
          </cell>
          <cell r="F4070">
            <v>37</v>
          </cell>
        </row>
        <row r="4071">
          <cell r="A4071">
            <v>13121548</v>
          </cell>
          <cell r="C4071">
            <v>767</v>
          </cell>
          <cell r="D4071">
            <v>468</v>
          </cell>
          <cell r="E4071">
            <v>517</v>
          </cell>
          <cell r="F4071">
            <v>31</v>
          </cell>
        </row>
        <row r="4072">
          <cell r="A4072">
            <v>13121056</v>
          </cell>
          <cell r="C4072">
            <v>2017</v>
          </cell>
          <cell r="D4072">
            <v>880</v>
          </cell>
          <cell r="E4072">
            <v>1026</v>
          </cell>
          <cell r="F4072">
            <v>105</v>
          </cell>
        </row>
        <row r="4073">
          <cell r="A4073">
            <v>13121058</v>
          </cell>
          <cell r="C4073">
            <v>355</v>
          </cell>
          <cell r="D4073">
            <v>112</v>
          </cell>
          <cell r="E4073">
            <v>59</v>
          </cell>
          <cell r="F4073">
            <v>0</v>
          </cell>
        </row>
        <row r="4074">
          <cell r="A4074">
            <v>13121151</v>
          </cell>
          <cell r="C4074">
            <v>681</v>
          </cell>
          <cell r="D4074">
            <v>304</v>
          </cell>
          <cell r="E4074">
            <v>345</v>
          </cell>
          <cell r="F4074">
            <v>48</v>
          </cell>
        </row>
        <row r="4075">
          <cell r="A4075">
            <v>13121203</v>
          </cell>
          <cell r="C4075">
            <v>46</v>
          </cell>
          <cell r="D4075">
            <v>10</v>
          </cell>
          <cell r="E4075">
            <v>26</v>
          </cell>
          <cell r="F4075">
            <v>2</v>
          </cell>
        </row>
        <row r="4076">
          <cell r="A4076">
            <v>13121205</v>
          </cell>
          <cell r="C4076">
            <v>958</v>
          </cell>
          <cell r="D4076">
            <v>432</v>
          </cell>
          <cell r="E4076">
            <v>465</v>
          </cell>
          <cell r="F4076">
            <v>56</v>
          </cell>
        </row>
        <row r="4077">
          <cell r="A4077">
            <v>13121206</v>
          </cell>
          <cell r="C4077">
            <v>478</v>
          </cell>
          <cell r="D4077">
            <v>224</v>
          </cell>
          <cell r="E4077">
            <v>297</v>
          </cell>
          <cell r="F4077">
            <v>20</v>
          </cell>
        </row>
        <row r="4078">
          <cell r="A4078">
            <v>13121323</v>
          </cell>
          <cell r="C4078">
            <v>127</v>
          </cell>
          <cell r="D4078">
            <v>5</v>
          </cell>
          <cell r="E4078">
            <v>42</v>
          </cell>
          <cell r="F4078">
            <v>2</v>
          </cell>
        </row>
        <row r="4079">
          <cell r="A4079">
            <v>13121301</v>
          </cell>
          <cell r="C4079">
            <v>2064</v>
          </cell>
          <cell r="D4079">
            <v>885</v>
          </cell>
          <cell r="E4079">
            <v>960</v>
          </cell>
          <cell r="F4079">
            <v>109</v>
          </cell>
        </row>
        <row r="4080">
          <cell r="A4080">
            <v>13231503</v>
          </cell>
          <cell r="C4080">
            <v>0</v>
          </cell>
          <cell r="D4080">
            <v>0</v>
          </cell>
          <cell r="E4080">
            <v>0</v>
          </cell>
          <cell r="F4080">
            <v>0</v>
          </cell>
        </row>
        <row r="4081">
          <cell r="A4081">
            <v>13231506</v>
          </cell>
          <cell r="C4081">
            <v>0</v>
          </cell>
          <cell r="D4081">
            <v>0</v>
          </cell>
          <cell r="E4081">
            <v>0</v>
          </cell>
          <cell r="F4081">
            <v>0</v>
          </cell>
        </row>
        <row r="4082">
          <cell r="A4082">
            <v>13231522</v>
          </cell>
          <cell r="C4082">
            <v>0</v>
          </cell>
          <cell r="D4082">
            <v>0</v>
          </cell>
          <cell r="E4082">
            <v>0</v>
          </cell>
          <cell r="F4082">
            <v>0</v>
          </cell>
        </row>
        <row r="4083">
          <cell r="A4083">
            <v>13231604</v>
          </cell>
          <cell r="C4083">
            <v>0</v>
          </cell>
          <cell r="D4083">
            <v>0</v>
          </cell>
          <cell r="E4083">
            <v>0</v>
          </cell>
          <cell r="F4083">
            <v>0</v>
          </cell>
        </row>
        <row r="4084">
          <cell r="A4084">
            <v>13231027</v>
          </cell>
          <cell r="C4084">
            <v>190</v>
          </cell>
          <cell r="D4084">
            <v>106</v>
          </cell>
          <cell r="E4084">
            <v>134</v>
          </cell>
          <cell r="F4084">
            <v>10</v>
          </cell>
        </row>
        <row r="4085">
          <cell r="A4085">
            <v>13231049</v>
          </cell>
          <cell r="C4085">
            <v>198</v>
          </cell>
          <cell r="D4085">
            <v>91</v>
          </cell>
          <cell r="E4085">
            <v>121</v>
          </cell>
          <cell r="F4085">
            <v>10</v>
          </cell>
        </row>
        <row r="4086">
          <cell r="A4086">
            <v>13231107</v>
          </cell>
          <cell r="C4086">
            <v>746</v>
          </cell>
          <cell r="D4086">
            <v>160</v>
          </cell>
          <cell r="E4086">
            <v>316</v>
          </cell>
          <cell r="F4086">
            <v>0</v>
          </cell>
        </row>
        <row r="4087">
          <cell r="A4087">
            <v>13231332</v>
          </cell>
          <cell r="C4087">
            <v>924</v>
          </cell>
          <cell r="D4087">
            <v>435</v>
          </cell>
          <cell r="E4087">
            <v>480</v>
          </cell>
          <cell r="F4087">
            <v>114</v>
          </cell>
        </row>
        <row r="4088">
          <cell r="A4088">
            <v>13231527</v>
          </cell>
          <cell r="C4088">
            <v>2</v>
          </cell>
          <cell r="D4088">
            <v>1</v>
          </cell>
          <cell r="E4088">
            <v>0</v>
          </cell>
          <cell r="F4088">
            <v>0</v>
          </cell>
        </row>
        <row r="4089">
          <cell r="A4089">
            <v>13231551</v>
          </cell>
          <cell r="C4089">
            <v>558</v>
          </cell>
          <cell r="D4089">
            <v>256</v>
          </cell>
          <cell r="E4089">
            <v>295</v>
          </cell>
          <cell r="F4089">
            <v>40</v>
          </cell>
        </row>
        <row r="4090">
          <cell r="A4090">
            <v>13251260</v>
          </cell>
          <cell r="C4090">
            <v>158</v>
          </cell>
          <cell r="D4090">
            <v>58</v>
          </cell>
          <cell r="E4090">
            <v>74</v>
          </cell>
          <cell r="F4090">
            <v>0</v>
          </cell>
        </row>
        <row r="4091">
          <cell r="A4091">
            <v>13251281</v>
          </cell>
          <cell r="C4091">
            <v>205</v>
          </cell>
          <cell r="D4091">
            <v>107</v>
          </cell>
          <cell r="E4091">
            <v>149</v>
          </cell>
          <cell r="F4091">
            <v>5</v>
          </cell>
        </row>
        <row r="4092">
          <cell r="A4092">
            <v>13251320</v>
          </cell>
          <cell r="C4092">
            <v>400</v>
          </cell>
          <cell r="D4092">
            <v>151</v>
          </cell>
          <cell r="E4092">
            <v>164</v>
          </cell>
          <cell r="F4092">
            <v>21</v>
          </cell>
        </row>
        <row r="4093">
          <cell r="A4093">
            <v>13251267</v>
          </cell>
          <cell r="C4093">
            <v>510</v>
          </cell>
          <cell r="D4093">
            <v>239</v>
          </cell>
          <cell r="E4093">
            <v>293</v>
          </cell>
          <cell r="F4093">
            <v>33</v>
          </cell>
        </row>
        <row r="4094">
          <cell r="A4094">
            <v>13251268</v>
          </cell>
          <cell r="C4094">
            <v>593</v>
          </cell>
          <cell r="D4094">
            <v>272</v>
          </cell>
          <cell r="E4094">
            <v>306</v>
          </cell>
          <cell r="F4094">
            <v>37</v>
          </cell>
        </row>
        <row r="4095">
          <cell r="A4095">
            <v>13251270</v>
          </cell>
          <cell r="C4095">
            <v>1046</v>
          </cell>
          <cell r="D4095">
            <v>498</v>
          </cell>
          <cell r="E4095">
            <v>603</v>
          </cell>
          <cell r="F4095">
            <v>76</v>
          </cell>
        </row>
        <row r="4096">
          <cell r="A4096">
            <v>13251271</v>
          </cell>
          <cell r="C4096">
            <v>692</v>
          </cell>
          <cell r="D4096">
            <v>339</v>
          </cell>
          <cell r="E4096">
            <v>285</v>
          </cell>
          <cell r="F4096">
            <v>82</v>
          </cell>
        </row>
        <row r="4097">
          <cell r="A4097">
            <v>13251003</v>
          </cell>
          <cell r="C4097">
            <v>677</v>
          </cell>
          <cell r="D4097">
            <v>297</v>
          </cell>
          <cell r="E4097">
            <v>368</v>
          </cell>
          <cell r="F4097">
            <v>36</v>
          </cell>
        </row>
        <row r="4098">
          <cell r="A4098">
            <v>13251005</v>
          </cell>
          <cell r="C4098">
            <v>1171</v>
          </cell>
          <cell r="D4098">
            <v>495</v>
          </cell>
          <cell r="E4098">
            <v>624</v>
          </cell>
          <cell r="F4098">
            <v>93</v>
          </cell>
        </row>
        <row r="4099">
          <cell r="A4099">
            <v>13251007</v>
          </cell>
          <cell r="C4099">
            <v>858</v>
          </cell>
          <cell r="D4099">
            <v>375</v>
          </cell>
          <cell r="E4099">
            <v>526</v>
          </cell>
          <cell r="F4099">
            <v>34</v>
          </cell>
        </row>
        <row r="4100">
          <cell r="A4100">
            <v>13251010</v>
          </cell>
          <cell r="C4100">
            <v>373</v>
          </cell>
          <cell r="D4100">
            <v>163</v>
          </cell>
          <cell r="E4100">
            <v>214</v>
          </cell>
          <cell r="F4100">
            <v>18</v>
          </cell>
        </row>
        <row r="4101">
          <cell r="A4101">
            <v>13251056</v>
          </cell>
          <cell r="C4101">
            <v>19</v>
          </cell>
          <cell r="D4101">
            <v>0</v>
          </cell>
          <cell r="E4101">
            <v>1</v>
          </cell>
          <cell r="F4101">
            <v>0</v>
          </cell>
        </row>
        <row r="4102">
          <cell r="A4102">
            <v>13251060</v>
          </cell>
          <cell r="C4102">
            <v>432</v>
          </cell>
          <cell r="D4102">
            <v>176</v>
          </cell>
          <cell r="E4102">
            <v>193</v>
          </cell>
          <cell r="F4102">
            <v>33</v>
          </cell>
        </row>
        <row r="4103">
          <cell r="A4103">
            <v>13251103</v>
          </cell>
          <cell r="C4103">
            <v>925</v>
          </cell>
          <cell r="D4103">
            <v>303</v>
          </cell>
          <cell r="E4103">
            <v>251</v>
          </cell>
          <cell r="F4103">
            <v>95</v>
          </cell>
        </row>
        <row r="4104">
          <cell r="A4104">
            <v>13251116</v>
          </cell>
          <cell r="C4104">
            <v>1</v>
          </cell>
          <cell r="D4104">
            <v>1</v>
          </cell>
          <cell r="E4104">
            <v>0</v>
          </cell>
          <cell r="F4104">
            <v>0</v>
          </cell>
        </row>
        <row r="4105">
          <cell r="A4105">
            <v>13251159</v>
          </cell>
          <cell r="C4105">
            <v>374</v>
          </cell>
          <cell r="D4105">
            <v>2</v>
          </cell>
          <cell r="E4105">
            <v>222</v>
          </cell>
          <cell r="F4105">
            <v>1</v>
          </cell>
        </row>
        <row r="4106">
          <cell r="A4106">
            <v>13251167</v>
          </cell>
          <cell r="C4106">
            <v>133</v>
          </cell>
          <cell r="D4106">
            <v>9</v>
          </cell>
          <cell r="E4106">
            <v>80</v>
          </cell>
          <cell r="F4106">
            <v>0</v>
          </cell>
        </row>
        <row r="4107">
          <cell r="A4107">
            <v>13251192</v>
          </cell>
          <cell r="C4107">
            <v>658</v>
          </cell>
          <cell r="D4107">
            <v>249</v>
          </cell>
          <cell r="E4107">
            <v>292</v>
          </cell>
          <cell r="F4107">
            <v>40</v>
          </cell>
        </row>
        <row r="4108">
          <cell r="A4108">
            <v>13251317</v>
          </cell>
          <cell r="C4108">
            <v>481</v>
          </cell>
          <cell r="D4108">
            <v>248</v>
          </cell>
          <cell r="E4108">
            <v>241</v>
          </cell>
          <cell r="F4108">
            <v>75</v>
          </cell>
        </row>
        <row r="4109">
          <cell r="A4109">
            <v>13261115</v>
          </cell>
          <cell r="C4109">
            <v>320</v>
          </cell>
          <cell r="D4109">
            <v>122</v>
          </cell>
          <cell r="E4109">
            <v>217</v>
          </cell>
          <cell r="F4109">
            <v>7</v>
          </cell>
        </row>
        <row r="4110">
          <cell r="A4110">
            <v>13261220</v>
          </cell>
          <cell r="C4110">
            <v>244</v>
          </cell>
          <cell r="D4110">
            <v>111</v>
          </cell>
          <cell r="E4110">
            <v>159</v>
          </cell>
          <cell r="F4110">
            <v>6</v>
          </cell>
        </row>
        <row r="4111">
          <cell r="A4111">
            <v>13261405</v>
          </cell>
          <cell r="C4111">
            <v>181</v>
          </cell>
          <cell r="D4111">
            <v>10</v>
          </cell>
          <cell r="E4111">
            <v>39</v>
          </cell>
          <cell r="F4111">
            <v>0</v>
          </cell>
        </row>
        <row r="4112">
          <cell r="A4112">
            <v>13261406</v>
          </cell>
          <cell r="C4112">
            <v>595</v>
          </cell>
          <cell r="D4112">
            <v>270</v>
          </cell>
          <cell r="E4112">
            <v>380</v>
          </cell>
          <cell r="F4112">
            <v>28</v>
          </cell>
        </row>
        <row r="4113">
          <cell r="A4113">
            <v>13261407</v>
          </cell>
          <cell r="C4113">
            <v>379</v>
          </cell>
          <cell r="D4113">
            <v>182</v>
          </cell>
          <cell r="E4113">
            <v>181</v>
          </cell>
          <cell r="F4113">
            <v>29</v>
          </cell>
        </row>
        <row r="4114">
          <cell r="A4114">
            <v>13261509</v>
          </cell>
          <cell r="C4114">
            <v>286</v>
          </cell>
          <cell r="D4114">
            <v>160</v>
          </cell>
          <cell r="E4114">
            <v>204</v>
          </cell>
          <cell r="F4114">
            <v>13</v>
          </cell>
        </row>
        <row r="4115">
          <cell r="A4115">
            <v>13261705</v>
          </cell>
          <cell r="C4115">
            <v>193</v>
          </cell>
          <cell r="D4115">
            <v>78</v>
          </cell>
          <cell r="E4115">
            <v>103</v>
          </cell>
          <cell r="F4115">
            <v>7</v>
          </cell>
        </row>
        <row r="4116">
          <cell r="A4116">
            <v>13261024</v>
          </cell>
          <cell r="C4116">
            <v>2619</v>
          </cell>
          <cell r="D4116">
            <v>1365</v>
          </cell>
          <cell r="E4116">
            <v>1605</v>
          </cell>
          <cell r="F4116">
            <v>0</v>
          </cell>
        </row>
        <row r="4117">
          <cell r="A4117">
            <v>13261201</v>
          </cell>
          <cell r="C4117">
            <v>872</v>
          </cell>
          <cell r="D4117">
            <v>419</v>
          </cell>
          <cell r="E4117">
            <v>509</v>
          </cell>
          <cell r="F4117">
            <v>54</v>
          </cell>
        </row>
        <row r="4118">
          <cell r="A4118">
            <v>13261206</v>
          </cell>
          <cell r="C4118">
            <v>371</v>
          </cell>
          <cell r="D4118">
            <v>184</v>
          </cell>
          <cell r="E4118">
            <v>226</v>
          </cell>
          <cell r="F4118">
            <v>24</v>
          </cell>
        </row>
        <row r="4119">
          <cell r="A4119">
            <v>13261230</v>
          </cell>
          <cell r="C4119">
            <v>0</v>
          </cell>
          <cell r="D4119">
            <v>0</v>
          </cell>
          <cell r="E4119">
            <v>0</v>
          </cell>
          <cell r="F4119">
            <v>0</v>
          </cell>
        </row>
        <row r="4120">
          <cell r="A4120">
            <v>14710000</v>
          </cell>
          <cell r="C4120">
            <v>846</v>
          </cell>
          <cell r="D4120">
            <v>243</v>
          </cell>
          <cell r="E4120">
            <v>307</v>
          </cell>
          <cell r="F4120">
            <v>64</v>
          </cell>
        </row>
        <row r="4121">
          <cell r="A4121">
            <v>14710016</v>
          </cell>
          <cell r="C4121">
            <v>348</v>
          </cell>
          <cell r="D4121">
            <v>0</v>
          </cell>
          <cell r="E4121">
            <v>165</v>
          </cell>
          <cell r="F4121">
            <v>0</v>
          </cell>
        </row>
        <row r="4122">
          <cell r="A4122">
            <v>14711028</v>
          </cell>
          <cell r="C4122">
            <v>804</v>
          </cell>
          <cell r="D4122">
            <v>315</v>
          </cell>
          <cell r="E4122">
            <v>335</v>
          </cell>
          <cell r="F4122">
            <v>71</v>
          </cell>
        </row>
        <row r="4123">
          <cell r="A4123">
            <v>14751103</v>
          </cell>
          <cell r="C4123">
            <v>778</v>
          </cell>
          <cell r="D4123">
            <v>289</v>
          </cell>
          <cell r="E4123">
            <v>441</v>
          </cell>
          <cell r="F4123">
            <v>14</v>
          </cell>
        </row>
        <row r="4124">
          <cell r="A4124">
            <v>14752128</v>
          </cell>
          <cell r="C4124">
            <v>440</v>
          </cell>
          <cell r="D4124">
            <v>185</v>
          </cell>
          <cell r="E4124">
            <v>215</v>
          </cell>
          <cell r="F4124">
            <v>31</v>
          </cell>
        </row>
        <row r="4125">
          <cell r="A4125">
            <v>14753101</v>
          </cell>
          <cell r="C4125">
            <v>790</v>
          </cell>
          <cell r="D4125">
            <v>292</v>
          </cell>
          <cell r="E4125">
            <v>311</v>
          </cell>
          <cell r="F4125">
            <v>69</v>
          </cell>
        </row>
        <row r="4126">
          <cell r="A4126">
            <v>14754110</v>
          </cell>
          <cell r="C4126">
            <v>765</v>
          </cell>
          <cell r="D4126">
            <v>288</v>
          </cell>
          <cell r="E4126">
            <v>285</v>
          </cell>
          <cell r="F4126">
            <v>66</v>
          </cell>
        </row>
        <row r="4127">
          <cell r="A4127">
            <v>14754117</v>
          </cell>
          <cell r="C4127">
            <v>189</v>
          </cell>
          <cell r="D4127">
            <v>57</v>
          </cell>
          <cell r="E4127">
            <v>84</v>
          </cell>
          <cell r="F4127">
            <v>8</v>
          </cell>
        </row>
        <row r="4128">
          <cell r="A4128">
            <v>14755109</v>
          </cell>
          <cell r="C4128">
            <v>293</v>
          </cell>
          <cell r="D4128">
            <v>118</v>
          </cell>
          <cell r="E4128">
            <v>116</v>
          </cell>
          <cell r="F4128">
            <v>33</v>
          </cell>
        </row>
        <row r="4129">
          <cell r="A4129">
            <v>14750137</v>
          </cell>
          <cell r="C4129">
            <v>260</v>
          </cell>
          <cell r="D4129">
            <v>110</v>
          </cell>
          <cell r="E4129">
            <v>141</v>
          </cell>
          <cell r="F4129">
            <v>9</v>
          </cell>
        </row>
        <row r="4130">
          <cell r="A4130">
            <v>14752125</v>
          </cell>
          <cell r="C4130">
            <v>337</v>
          </cell>
          <cell r="D4130">
            <v>148</v>
          </cell>
          <cell r="E4130">
            <v>184</v>
          </cell>
          <cell r="F4130">
            <v>18</v>
          </cell>
        </row>
        <row r="4131">
          <cell r="A4131">
            <v>14752242</v>
          </cell>
          <cell r="C4131">
            <v>11</v>
          </cell>
          <cell r="D4131">
            <v>0</v>
          </cell>
          <cell r="E4131">
            <v>0</v>
          </cell>
          <cell r="F4131">
            <v>0</v>
          </cell>
        </row>
        <row r="4132">
          <cell r="A4132">
            <v>14758158</v>
          </cell>
          <cell r="C4132">
            <v>299</v>
          </cell>
          <cell r="D4132">
            <v>128</v>
          </cell>
          <cell r="E4132">
            <v>167</v>
          </cell>
          <cell r="F4132">
            <v>10</v>
          </cell>
        </row>
        <row r="4133">
          <cell r="A4133">
            <v>14701010</v>
          </cell>
          <cell r="C4133">
            <v>697</v>
          </cell>
          <cell r="D4133">
            <v>255</v>
          </cell>
          <cell r="E4133">
            <v>377</v>
          </cell>
          <cell r="F4133">
            <v>25</v>
          </cell>
        </row>
        <row r="4134">
          <cell r="A4134">
            <v>14701015</v>
          </cell>
          <cell r="C4134">
            <v>752</v>
          </cell>
          <cell r="D4134">
            <v>314</v>
          </cell>
          <cell r="E4134">
            <v>353</v>
          </cell>
          <cell r="F4134">
            <v>54</v>
          </cell>
        </row>
        <row r="4135">
          <cell r="A4135">
            <v>14703004</v>
          </cell>
          <cell r="C4135">
            <v>0</v>
          </cell>
          <cell r="D4135">
            <v>0</v>
          </cell>
          <cell r="E4135">
            <v>0</v>
          </cell>
          <cell r="F4135">
            <v>0</v>
          </cell>
        </row>
        <row r="4136">
          <cell r="A4136">
            <v>14703027</v>
          </cell>
          <cell r="C4136">
            <v>1655</v>
          </cell>
          <cell r="D4136">
            <v>709</v>
          </cell>
          <cell r="E4136">
            <v>728</v>
          </cell>
          <cell r="F4136">
            <v>170</v>
          </cell>
        </row>
        <row r="4137">
          <cell r="A4137">
            <v>14704021</v>
          </cell>
          <cell r="C4137">
            <v>978</v>
          </cell>
          <cell r="D4137">
            <v>413</v>
          </cell>
          <cell r="E4137">
            <v>462</v>
          </cell>
          <cell r="F4137">
            <v>73</v>
          </cell>
        </row>
        <row r="4138">
          <cell r="A4138">
            <v>14705034</v>
          </cell>
          <cell r="C4138">
            <v>960</v>
          </cell>
          <cell r="D4138">
            <v>446</v>
          </cell>
          <cell r="E4138">
            <v>576</v>
          </cell>
          <cell r="F4138">
            <v>151</v>
          </cell>
        </row>
        <row r="4139">
          <cell r="A4139">
            <v>14705055</v>
          </cell>
          <cell r="C4139">
            <v>3</v>
          </cell>
          <cell r="D4139">
            <v>0</v>
          </cell>
          <cell r="E4139">
            <v>0</v>
          </cell>
          <cell r="F4139">
            <v>0</v>
          </cell>
        </row>
        <row r="4140">
          <cell r="A4140">
            <v>14705071</v>
          </cell>
          <cell r="C4140">
            <v>685</v>
          </cell>
          <cell r="D4140">
            <v>332</v>
          </cell>
          <cell r="E4140">
            <v>347</v>
          </cell>
          <cell r="F4140">
            <v>60</v>
          </cell>
        </row>
        <row r="4141">
          <cell r="A4141">
            <v>14708215</v>
          </cell>
          <cell r="C4141">
            <v>8</v>
          </cell>
          <cell r="D4141">
            <v>6</v>
          </cell>
          <cell r="E4141">
            <v>8</v>
          </cell>
          <cell r="F4141">
            <v>0</v>
          </cell>
        </row>
        <row r="4142">
          <cell r="A4142">
            <v>14701011</v>
          </cell>
          <cell r="C4142">
            <v>158</v>
          </cell>
          <cell r="D4142">
            <v>0</v>
          </cell>
          <cell r="E4142">
            <v>15</v>
          </cell>
          <cell r="F4142">
            <v>0</v>
          </cell>
        </row>
        <row r="4143">
          <cell r="A4143">
            <v>14702078</v>
          </cell>
          <cell r="C4143">
            <v>120</v>
          </cell>
          <cell r="D4143">
            <v>31</v>
          </cell>
          <cell r="E4143">
            <v>35</v>
          </cell>
          <cell r="F4143">
            <v>0</v>
          </cell>
        </row>
        <row r="4144">
          <cell r="A4144">
            <v>14752132</v>
          </cell>
          <cell r="C4144">
            <v>310</v>
          </cell>
          <cell r="D4144">
            <v>97</v>
          </cell>
          <cell r="E4144">
            <v>113</v>
          </cell>
          <cell r="F4144">
            <v>0</v>
          </cell>
        </row>
        <row r="4145">
          <cell r="A4145">
            <v>14754106</v>
          </cell>
          <cell r="C4145">
            <v>341</v>
          </cell>
          <cell r="D4145">
            <v>85</v>
          </cell>
          <cell r="E4145">
            <v>155</v>
          </cell>
          <cell r="F4145">
            <v>16</v>
          </cell>
        </row>
        <row r="4146">
          <cell r="A4146">
            <v>14751216</v>
          </cell>
          <cell r="C4146">
            <v>747</v>
          </cell>
          <cell r="D4146">
            <v>295</v>
          </cell>
          <cell r="E4146">
            <v>321</v>
          </cell>
          <cell r="F4146">
            <v>58</v>
          </cell>
        </row>
        <row r="4147">
          <cell r="A4147">
            <v>14752222</v>
          </cell>
          <cell r="C4147">
            <v>361</v>
          </cell>
          <cell r="D4147">
            <v>148</v>
          </cell>
          <cell r="E4147">
            <v>229</v>
          </cell>
          <cell r="F4147">
            <v>11</v>
          </cell>
        </row>
        <row r="4148">
          <cell r="A4148">
            <v>14753177</v>
          </cell>
          <cell r="C4148">
            <v>474</v>
          </cell>
          <cell r="D4148">
            <v>122</v>
          </cell>
          <cell r="E4148">
            <v>175</v>
          </cell>
          <cell r="F4148">
            <v>22</v>
          </cell>
        </row>
        <row r="4149">
          <cell r="A4149">
            <v>14754202</v>
          </cell>
          <cell r="C4149">
            <v>629</v>
          </cell>
          <cell r="D4149">
            <v>147</v>
          </cell>
          <cell r="E4149">
            <v>236</v>
          </cell>
          <cell r="F4149">
            <v>24</v>
          </cell>
        </row>
        <row r="4150">
          <cell r="A4150">
            <v>14756073</v>
          </cell>
          <cell r="C4150">
            <v>0</v>
          </cell>
          <cell r="D4150">
            <v>0</v>
          </cell>
          <cell r="E4150">
            <v>0</v>
          </cell>
          <cell r="F4150">
            <v>0</v>
          </cell>
        </row>
        <row r="4151">
          <cell r="A4151">
            <v>14711000</v>
          </cell>
          <cell r="C4151">
            <v>317</v>
          </cell>
          <cell r="D4151">
            <v>98</v>
          </cell>
          <cell r="E4151">
            <v>164</v>
          </cell>
          <cell r="F4151">
            <v>9</v>
          </cell>
        </row>
        <row r="4152">
          <cell r="A4152">
            <v>14711800</v>
          </cell>
          <cell r="C4152">
            <v>136</v>
          </cell>
          <cell r="D4152">
            <v>46</v>
          </cell>
          <cell r="E4152">
            <v>38</v>
          </cell>
          <cell r="F4152">
            <v>0</v>
          </cell>
        </row>
        <row r="4153">
          <cell r="A4153">
            <v>14702052</v>
          </cell>
          <cell r="C4153">
            <v>225</v>
          </cell>
          <cell r="D4153">
            <v>84</v>
          </cell>
          <cell r="E4153">
            <v>99</v>
          </cell>
          <cell r="F4153">
            <v>14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  <pageSetUpPr fitToPage="1"/>
  </sheetPr>
  <dimension ref="A1:AD55"/>
  <sheetViews>
    <sheetView showGridLines="0" zoomScale="70" zoomScaleNormal="70" workbookViewId="0">
      <pane xSplit="4" ySplit="8" topLeftCell="E9" activePane="bottomRight" state="frozen"/>
      <selection pane="topRight" activeCell="E1" sqref="E1"/>
      <selection pane="bottomLeft" activeCell="A7" sqref="A7"/>
      <selection pane="bottomRight" activeCell="P11" sqref="P11"/>
    </sheetView>
  </sheetViews>
  <sheetFormatPr defaultColWidth="9" defaultRowHeight="16.5" customHeight="1" x14ac:dyDescent="0.2"/>
  <cols>
    <col min="1" max="1" width="1.59765625" style="1" customWidth="1"/>
    <col min="2" max="2" width="6.59765625" style="1" customWidth="1"/>
    <col min="3" max="3" width="3.69921875" style="1" bestFit="1" customWidth="1"/>
    <col min="4" max="4" width="15.59765625" style="1" bestFit="1" customWidth="1"/>
    <col min="5" max="5" width="10.59765625" style="1" customWidth="1"/>
    <col min="6" max="6" width="5.09765625" style="1" customWidth="1"/>
    <col min="7" max="7" width="10.59765625" style="1" customWidth="1"/>
    <col min="8" max="8" width="5.09765625" style="1" customWidth="1"/>
    <col min="9" max="9" width="10.59765625" style="1" customWidth="1"/>
    <col min="10" max="10" width="5.09765625" style="1" customWidth="1"/>
    <col min="11" max="11" width="10.59765625" style="1" customWidth="1"/>
    <col min="12" max="12" width="5.09765625" style="1" customWidth="1"/>
    <col min="13" max="13" width="10.59765625" style="1" customWidth="1"/>
    <col min="14" max="14" width="5.09765625" style="1" customWidth="1"/>
    <col min="15" max="15" width="2.59765625" style="18" customWidth="1"/>
    <col min="16" max="16" width="10.09765625" style="18" customWidth="1"/>
    <col min="17" max="17" width="9.59765625" style="1" bestFit="1" customWidth="1"/>
    <col min="18" max="18" width="0.59765625" style="1" customWidth="1"/>
    <col min="19" max="19" width="14.69921875" style="98" bestFit="1" customWidth="1"/>
    <col min="20" max="20" width="9.19921875" style="1" bestFit="1" customWidth="1"/>
    <col min="21" max="21" width="1.59765625" style="1" customWidth="1"/>
    <col min="22" max="22" width="6.59765625" style="1" customWidth="1"/>
    <col min="23" max="23" width="3.09765625" style="1" bestFit="1" customWidth="1"/>
    <col min="24" max="24" width="27.59765625" style="1" customWidth="1"/>
    <col min="25" max="25" width="1.59765625" style="1" customWidth="1"/>
    <col min="26" max="16384" width="9" style="1"/>
  </cols>
  <sheetData>
    <row r="1" spans="1:30" ht="21.75" customHeight="1" x14ac:dyDescent="0.2">
      <c r="W1" s="3" t="s">
        <v>0</v>
      </c>
      <c r="X1" s="95" t="s">
        <v>1</v>
      </c>
      <c r="AD1" s="37" t="s">
        <v>2</v>
      </c>
    </row>
    <row r="2" spans="1:30" ht="3" customHeight="1" x14ac:dyDescent="0.2">
      <c r="AD2" s="37" t="s">
        <v>1</v>
      </c>
    </row>
    <row r="3" spans="1:30" ht="16.5" customHeight="1" thickBo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05"/>
      <c r="P3" s="105"/>
      <c r="Q3" s="2"/>
      <c r="R3" s="2"/>
      <c r="S3" s="99"/>
      <c r="T3" s="2"/>
      <c r="U3" s="2"/>
      <c r="V3" s="2"/>
      <c r="W3" s="2"/>
      <c r="X3" s="2"/>
    </row>
    <row r="4" spans="1:30" s="4" customFormat="1" ht="16.5" customHeight="1" x14ac:dyDescent="0.2">
      <c r="A4" s="5"/>
      <c r="B4" s="5" t="s">
        <v>3</v>
      </c>
      <c r="C4" s="5"/>
      <c r="D4" s="71"/>
      <c r="E4" s="5"/>
      <c r="F4" s="5"/>
      <c r="G4" s="187" t="s">
        <v>91</v>
      </c>
      <c r="H4" s="188"/>
      <c r="I4" s="188"/>
      <c r="J4" s="188"/>
      <c r="K4" s="188"/>
      <c r="L4" s="189"/>
      <c r="M4" s="5"/>
      <c r="N4" s="5"/>
      <c r="O4" s="106"/>
      <c r="P4" s="106"/>
      <c r="Q4" s="5"/>
      <c r="R4" s="5"/>
      <c r="S4" s="100"/>
      <c r="T4" s="5"/>
      <c r="U4" s="5"/>
      <c r="V4" s="5"/>
      <c r="W4" s="5"/>
      <c r="X4" s="5"/>
    </row>
    <row r="5" spans="1:30" s="4" customFormat="1" ht="16.5" customHeight="1" thickBot="1" x14ac:dyDescent="0.25">
      <c r="A5" s="5"/>
      <c r="B5" s="5" t="s">
        <v>4</v>
      </c>
      <c r="C5" s="5"/>
      <c r="D5" s="6" t="str">
        <f>IFERROR(INDEX(#REF!,MATCH($D$4,#REF!,0)),"")</f>
        <v/>
      </c>
      <c r="E5" s="5" t="s">
        <v>5</v>
      </c>
      <c r="F5" s="5"/>
      <c r="G5" s="190"/>
      <c r="H5" s="191"/>
      <c r="I5" s="191"/>
      <c r="J5" s="191"/>
      <c r="K5" s="191"/>
      <c r="L5" s="192"/>
      <c r="M5" s="5"/>
      <c r="N5" s="5"/>
      <c r="O5" s="106"/>
      <c r="P5" s="106"/>
      <c r="Q5" s="5"/>
      <c r="R5" s="5"/>
      <c r="S5" s="100"/>
      <c r="T5" s="5"/>
      <c r="U5" s="5"/>
      <c r="V5" s="5" t="s">
        <v>6</v>
      </c>
      <c r="W5" s="5"/>
      <c r="X5" s="5" t="str">
        <f>IFERROR(INDEX(#REF!,MATCH($D$4,#REF!,0)),"")</f>
        <v/>
      </c>
    </row>
    <row r="6" spans="1:30" s="4" customFormat="1" ht="16.5" customHeight="1" thickBo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106"/>
      <c r="P6" s="106"/>
      <c r="Q6" s="5"/>
      <c r="R6" s="5"/>
      <c r="S6" s="100"/>
      <c r="T6" s="5"/>
      <c r="U6" s="5"/>
      <c r="V6" s="5" t="s">
        <v>7</v>
      </c>
      <c r="W6" s="5"/>
      <c r="X6" s="5" t="str">
        <f>IFERROR(INDEX(#REF!,MATCH($D$4,#REF!,0)),"")</f>
        <v/>
      </c>
    </row>
    <row r="7" spans="1:30" s="4" customFormat="1" ht="16.5" customHeight="1" x14ac:dyDescent="0.2">
      <c r="A7" s="5"/>
      <c r="B7" s="214" t="s">
        <v>8</v>
      </c>
      <c r="C7" s="222"/>
      <c r="D7" s="215"/>
      <c r="E7" s="230"/>
      <c r="F7" s="208"/>
      <c r="G7" s="230"/>
      <c r="H7" s="208"/>
      <c r="I7" s="204" t="s">
        <v>9</v>
      </c>
      <c r="J7" s="205"/>
      <c r="K7" s="230"/>
      <c r="L7" s="208"/>
      <c r="M7" s="204" t="s">
        <v>93</v>
      </c>
      <c r="N7" s="208"/>
      <c r="O7" s="35"/>
      <c r="P7" s="210" t="s">
        <v>10</v>
      </c>
      <c r="Q7" s="212" t="s">
        <v>11</v>
      </c>
      <c r="R7" s="5"/>
      <c r="S7" s="214" t="s">
        <v>96</v>
      </c>
      <c r="T7" s="215"/>
      <c r="U7" s="5"/>
      <c r="V7" s="214" t="s">
        <v>12</v>
      </c>
      <c r="W7" s="222"/>
      <c r="X7" s="215"/>
    </row>
    <row r="8" spans="1:30" s="4" customFormat="1" ht="16.5" customHeight="1" thickBot="1" x14ac:dyDescent="0.25">
      <c r="A8" s="5"/>
      <c r="B8" s="216"/>
      <c r="C8" s="223"/>
      <c r="D8" s="217"/>
      <c r="E8" s="202"/>
      <c r="F8" s="203"/>
      <c r="G8" s="202"/>
      <c r="H8" s="203"/>
      <c r="I8" s="206"/>
      <c r="J8" s="207"/>
      <c r="K8" s="202"/>
      <c r="L8" s="203"/>
      <c r="M8" s="206"/>
      <c r="N8" s="209"/>
      <c r="O8" s="35"/>
      <c r="P8" s="211"/>
      <c r="Q8" s="213"/>
      <c r="R8" s="26"/>
      <c r="S8" s="216"/>
      <c r="T8" s="217"/>
      <c r="U8" s="5"/>
      <c r="V8" s="216"/>
      <c r="W8" s="223"/>
      <c r="X8" s="217"/>
    </row>
    <row r="9" spans="1:30" ht="16.5" customHeight="1" x14ac:dyDescent="0.2">
      <c r="A9" s="2"/>
      <c r="B9" s="193" t="s">
        <v>14</v>
      </c>
      <c r="C9" s="124" t="s">
        <v>15</v>
      </c>
      <c r="D9" s="125" t="s">
        <v>16</v>
      </c>
      <c r="E9" s="126"/>
      <c r="F9" s="127" t="s">
        <v>17</v>
      </c>
      <c r="G9" s="126"/>
      <c r="H9" s="127" t="s">
        <v>17</v>
      </c>
      <c r="I9" s="128">
        <f>IFERROR(E9-G9,"-")</f>
        <v>0</v>
      </c>
      <c r="J9" s="129" t="s">
        <v>17</v>
      </c>
      <c r="K9" s="126"/>
      <c r="L9" s="127" t="s">
        <v>17</v>
      </c>
      <c r="M9" s="128" t="str">
        <f>IF(K9=0,"",IFERROR(E9-K9,"-"))</f>
        <v/>
      </c>
      <c r="N9" s="127" t="s">
        <v>17</v>
      </c>
      <c r="O9" s="107"/>
      <c r="P9" s="130" t="s">
        <v>18</v>
      </c>
      <c r="Q9" s="140" t="s">
        <v>87</v>
      </c>
      <c r="R9" s="27"/>
      <c r="S9" s="162" t="e">
        <f>E9/G9</f>
        <v>#DIV/0!</v>
      </c>
      <c r="T9" s="151" t="e">
        <f>IF(S9&lt;=80%,"×",IF(S9&lt;100%,"▲","○"))</f>
        <v>#DIV/0!</v>
      </c>
      <c r="U9" s="2"/>
      <c r="V9" s="193" t="s">
        <v>14</v>
      </c>
      <c r="W9" s="235" t="s">
        <v>13</v>
      </c>
      <c r="X9" s="75"/>
    </row>
    <row r="10" spans="1:30" ht="16.5" customHeight="1" x14ac:dyDescent="0.2">
      <c r="A10" s="2"/>
      <c r="B10" s="193"/>
      <c r="C10" s="7" t="s">
        <v>19</v>
      </c>
      <c r="D10" s="8" t="s">
        <v>20</v>
      </c>
      <c r="E10" s="44">
        <f>IFERROR(ROUND(E9/12,1),"")</f>
        <v>0</v>
      </c>
      <c r="F10" s="45" t="s">
        <v>17</v>
      </c>
      <c r="G10" s="44">
        <f>IFERROR(ROUND(G9/12,1),"")</f>
        <v>0</v>
      </c>
      <c r="H10" s="45" t="s">
        <v>17</v>
      </c>
      <c r="I10" s="46">
        <f t="shared" ref="I10:I36" si="0">IFERROR(E10-G10,"-")</f>
        <v>0</v>
      </c>
      <c r="J10" s="47" t="s">
        <v>17</v>
      </c>
      <c r="K10" s="44">
        <f>IFERROR(ROUND(K9/12,1),"")</f>
        <v>0</v>
      </c>
      <c r="L10" s="45" t="s">
        <v>17</v>
      </c>
      <c r="M10" s="46" t="str">
        <f>IF(K10=0,"",IFERROR(E10-K10,"-"))</f>
        <v/>
      </c>
      <c r="N10" s="45" t="s">
        <v>17</v>
      </c>
      <c r="O10" s="107"/>
      <c r="P10" s="131"/>
      <c r="Q10" s="141"/>
      <c r="R10" s="27"/>
      <c r="S10" s="163"/>
      <c r="T10" s="152"/>
      <c r="U10" s="2"/>
      <c r="V10" s="193"/>
      <c r="W10" s="235"/>
      <c r="X10" s="73"/>
    </row>
    <row r="11" spans="1:30" ht="16.5" customHeight="1" x14ac:dyDescent="0.2">
      <c r="A11" s="2"/>
      <c r="B11" s="193"/>
      <c r="C11" s="195" t="s">
        <v>21</v>
      </c>
      <c r="D11" s="9" t="s">
        <v>22</v>
      </c>
      <c r="E11" s="48" t="str">
        <f>IFERROR(ROUND(E10/E12,0),"")</f>
        <v/>
      </c>
      <c r="F11" s="49" t="s">
        <v>17</v>
      </c>
      <c r="G11" s="48" t="str">
        <f>IFERROR(ROUND(G10/G12,0),"")</f>
        <v/>
      </c>
      <c r="H11" s="49" t="s">
        <v>17</v>
      </c>
      <c r="I11" s="50" t="str">
        <f t="shared" si="0"/>
        <v>-</v>
      </c>
      <c r="J11" s="51" t="s">
        <v>17</v>
      </c>
      <c r="K11" s="48" t="str">
        <f>IFERROR(ROUND(K10/K12,0),"")</f>
        <v/>
      </c>
      <c r="L11" s="49" t="s">
        <v>17</v>
      </c>
      <c r="M11" s="50" t="str">
        <f>IF(K11=0,"",IFERROR(E11-K11,"-"))</f>
        <v>-</v>
      </c>
      <c r="N11" s="49" t="s">
        <v>17</v>
      </c>
      <c r="O11" s="108" t="s">
        <v>89</v>
      </c>
      <c r="P11" s="132" t="e">
        <f>Sheet1!F2</f>
        <v>#N/A</v>
      </c>
      <c r="Q11" s="142"/>
      <c r="R11" s="32"/>
      <c r="S11" s="164" t="str">
        <f>E11</f>
        <v/>
      </c>
      <c r="T11" s="153" t="e">
        <f>IF(OR((P11="平均値以上"),(P11="")),"未入力",IF(E11&lt;P11,"▲","○"))</f>
        <v>#N/A</v>
      </c>
      <c r="U11" s="2"/>
      <c r="V11" s="193"/>
      <c r="W11" s="236"/>
      <c r="X11" s="73"/>
    </row>
    <row r="12" spans="1:30" ht="16.5" customHeight="1" x14ac:dyDescent="0.2">
      <c r="A12" s="2"/>
      <c r="B12" s="193"/>
      <c r="C12" s="196"/>
      <c r="D12" s="10" t="s">
        <v>23</v>
      </c>
      <c r="E12" s="94">
        <f>_xlfn.XLOOKUP($D$4,貼り付けデータ!$A:$A,貼り付けデータ!$E:$E,0,0)</f>
        <v>0</v>
      </c>
      <c r="F12" s="52" t="s">
        <v>24</v>
      </c>
      <c r="G12" s="94">
        <f>_xlfn.XLOOKUP($D$4,貼り付けデータ!$A:$A,貼り付けデータ!$D:$D,0,0)</f>
        <v>0</v>
      </c>
      <c r="H12" s="52" t="s">
        <v>24</v>
      </c>
      <c r="I12" s="53">
        <f t="shared" si="0"/>
        <v>0</v>
      </c>
      <c r="J12" s="54" t="s">
        <v>24</v>
      </c>
      <c r="K12" s="94">
        <f>_xlfn.XLOOKUP($D$4,貼り付けデータ!$A:$A,貼り付けデータ!$C:$C,0,0)</f>
        <v>0</v>
      </c>
      <c r="L12" s="52" t="s">
        <v>24</v>
      </c>
      <c r="M12" s="53" t="str">
        <f>IF(K12=0,"",IFERROR(E12-K12,"-"))</f>
        <v/>
      </c>
      <c r="N12" s="52" t="s">
        <v>24</v>
      </c>
      <c r="O12" s="108"/>
      <c r="P12" s="133"/>
      <c r="Q12" s="143"/>
      <c r="R12" s="29"/>
      <c r="S12" s="165"/>
      <c r="T12" s="154"/>
      <c r="U12" s="2"/>
      <c r="V12" s="193"/>
      <c r="W12" s="237" t="s">
        <v>25</v>
      </c>
      <c r="X12" s="73"/>
    </row>
    <row r="13" spans="1:30" ht="16.5" customHeight="1" x14ac:dyDescent="0.2">
      <c r="A13" s="2"/>
      <c r="B13" s="193"/>
      <c r="C13" s="200" t="s">
        <v>26</v>
      </c>
      <c r="D13" s="11" t="s">
        <v>27</v>
      </c>
      <c r="E13" s="96" t="str">
        <f>IFERROR(SUM(((E15-E25)/E16)*100,1),"")</f>
        <v/>
      </c>
      <c r="F13" s="55" t="s">
        <v>17</v>
      </c>
      <c r="G13" s="96" t="str">
        <f>IFERROR(SUM(((G15-G25)/G16)*100,1),"")</f>
        <v/>
      </c>
      <c r="H13" s="55" t="s">
        <v>17</v>
      </c>
      <c r="I13" s="56" t="str">
        <f t="shared" si="0"/>
        <v>-</v>
      </c>
      <c r="J13" s="57" t="s">
        <v>17</v>
      </c>
      <c r="K13" s="96" t="str">
        <f>IFERROR(SUM(((K15-K25)/K16)*100,1),"")</f>
        <v/>
      </c>
      <c r="L13" s="55" t="s">
        <v>17</v>
      </c>
      <c r="M13" s="56" t="str">
        <f t="shared" ref="M13:M38" si="1">IF(K13=0,"",IFERROR(E13-K13,"-"))</f>
        <v>-</v>
      </c>
      <c r="N13" s="55" t="s">
        <v>17</v>
      </c>
      <c r="O13" s="107"/>
      <c r="P13" s="131"/>
      <c r="Q13" s="141"/>
      <c r="R13" s="27"/>
      <c r="S13" s="166"/>
      <c r="T13" s="155"/>
      <c r="U13" s="2"/>
      <c r="V13" s="193"/>
      <c r="W13" s="235"/>
      <c r="X13" s="73"/>
    </row>
    <row r="14" spans="1:30" ht="16.5" customHeight="1" thickBot="1" x14ac:dyDescent="0.25">
      <c r="A14" s="2"/>
      <c r="B14" s="194"/>
      <c r="C14" s="221"/>
      <c r="D14" s="12" t="s">
        <v>28</v>
      </c>
      <c r="E14" s="97" t="str">
        <f>IFERROR(E13/12,"")</f>
        <v/>
      </c>
      <c r="F14" s="58" t="s">
        <v>17</v>
      </c>
      <c r="G14" s="97" t="str">
        <f>IFERROR(G13/12,"")</f>
        <v/>
      </c>
      <c r="H14" s="58" t="s">
        <v>17</v>
      </c>
      <c r="I14" s="59" t="str">
        <f t="shared" si="0"/>
        <v>-</v>
      </c>
      <c r="J14" s="60" t="s">
        <v>17</v>
      </c>
      <c r="K14" s="97" t="str">
        <f>IFERROR(K13/12,"")</f>
        <v/>
      </c>
      <c r="L14" s="58" t="s">
        <v>17</v>
      </c>
      <c r="M14" s="59" t="str">
        <f t="shared" si="1"/>
        <v>-</v>
      </c>
      <c r="N14" s="58" t="s">
        <v>17</v>
      </c>
      <c r="O14" s="108"/>
      <c r="P14" s="131"/>
      <c r="Q14" s="141"/>
      <c r="R14" s="27"/>
      <c r="S14" s="167"/>
      <c r="T14" s="156"/>
      <c r="U14" s="2"/>
      <c r="V14" s="194"/>
      <c r="W14" s="238"/>
      <c r="X14" s="74"/>
    </row>
    <row r="15" spans="1:30" ht="16.5" customHeight="1" x14ac:dyDescent="0.2">
      <c r="A15" s="2"/>
      <c r="B15" s="199" t="s">
        <v>29</v>
      </c>
      <c r="C15" s="197" t="s">
        <v>30</v>
      </c>
      <c r="D15" s="111" t="s">
        <v>94</v>
      </c>
      <c r="E15" s="93"/>
      <c r="F15" s="61" t="s">
        <v>17</v>
      </c>
      <c r="G15" s="93"/>
      <c r="H15" s="61" t="s">
        <v>17</v>
      </c>
      <c r="I15" s="62">
        <f t="shared" si="0"/>
        <v>0</v>
      </c>
      <c r="J15" s="63" t="s">
        <v>17</v>
      </c>
      <c r="K15" s="93"/>
      <c r="L15" s="61" t="s">
        <v>17</v>
      </c>
      <c r="M15" s="62" t="str">
        <f t="shared" si="1"/>
        <v/>
      </c>
      <c r="N15" s="61" t="s">
        <v>17</v>
      </c>
      <c r="O15" s="107"/>
      <c r="P15" s="134"/>
      <c r="Q15" s="144"/>
      <c r="R15" s="28"/>
      <c r="S15" s="166"/>
      <c r="T15" s="155"/>
      <c r="U15" s="2"/>
      <c r="V15" s="193" t="s">
        <v>29</v>
      </c>
      <c r="W15" s="239" t="s">
        <v>13</v>
      </c>
      <c r="X15" s="75"/>
    </row>
    <row r="16" spans="1:30" ht="16.5" customHeight="1" x14ac:dyDescent="0.2">
      <c r="A16" s="2"/>
      <c r="B16" s="193"/>
      <c r="C16" s="198"/>
      <c r="D16" s="10" t="s">
        <v>34</v>
      </c>
      <c r="E16" s="64" t="str">
        <f>IFERROR(E15/$E9*100,"")</f>
        <v/>
      </c>
      <c r="F16" s="52" t="s">
        <v>31</v>
      </c>
      <c r="G16" s="64" t="str">
        <f>IFERROR(G15/$G9*100,"")</f>
        <v/>
      </c>
      <c r="H16" s="52" t="s">
        <v>31</v>
      </c>
      <c r="I16" s="65" t="str">
        <f t="shared" si="0"/>
        <v>-</v>
      </c>
      <c r="J16" s="54" t="s">
        <v>31</v>
      </c>
      <c r="K16" s="64" t="str">
        <f>IFERROR(K15/$K9*100,"")</f>
        <v/>
      </c>
      <c r="L16" s="52" t="s">
        <v>31</v>
      </c>
      <c r="M16" s="65" t="str">
        <f t="shared" si="1"/>
        <v>-</v>
      </c>
      <c r="N16" s="52" t="s">
        <v>31</v>
      </c>
      <c r="O16" s="108" t="s">
        <v>89</v>
      </c>
      <c r="P16" s="135" t="e">
        <f>Sheet1!E2</f>
        <v>#N/A</v>
      </c>
      <c r="Q16" s="145" t="s">
        <v>90</v>
      </c>
      <c r="R16" s="33"/>
      <c r="S16" s="168" t="e">
        <f>E16/100</f>
        <v>#VALUE!</v>
      </c>
      <c r="T16" s="157" t="e">
        <f>IF(OR((P16="平均値以上"),(P16="")),"未入力",IF(E16&lt;=20,"×",IF(E16&lt;P16*100,"▲","○")))</f>
        <v>#N/A</v>
      </c>
      <c r="U16" s="2"/>
      <c r="V16" s="193"/>
      <c r="W16" s="235"/>
      <c r="X16" s="73"/>
      <c r="Z16" s="18"/>
      <c r="AA16" s="18"/>
      <c r="AB16" s="18"/>
      <c r="AC16" s="18"/>
    </row>
    <row r="17" spans="1:28" ht="16.5" customHeight="1" x14ac:dyDescent="0.2">
      <c r="A17" s="2"/>
      <c r="B17" s="193"/>
      <c r="C17" s="201" t="s">
        <v>32</v>
      </c>
      <c r="D17" s="9" t="s">
        <v>33</v>
      </c>
      <c r="E17" s="90"/>
      <c r="F17" s="49" t="s">
        <v>17</v>
      </c>
      <c r="G17" s="90"/>
      <c r="H17" s="49" t="s">
        <v>17</v>
      </c>
      <c r="I17" s="50">
        <f t="shared" si="0"/>
        <v>0</v>
      </c>
      <c r="J17" s="51" t="s">
        <v>17</v>
      </c>
      <c r="K17" s="90"/>
      <c r="L17" s="49" t="s">
        <v>17</v>
      </c>
      <c r="M17" s="50" t="str">
        <f t="shared" si="1"/>
        <v/>
      </c>
      <c r="N17" s="49" t="s">
        <v>17</v>
      </c>
      <c r="O17" s="107"/>
      <c r="P17" s="131"/>
      <c r="Q17" s="141"/>
      <c r="R17" s="27"/>
      <c r="S17" s="169"/>
      <c r="T17" s="158"/>
      <c r="U17" s="2"/>
      <c r="V17" s="193"/>
      <c r="W17" s="235"/>
      <c r="X17" s="73"/>
    </row>
    <row r="18" spans="1:28" ht="16.5" customHeight="1" x14ac:dyDescent="0.2">
      <c r="A18" s="2"/>
      <c r="B18" s="193"/>
      <c r="C18" s="198"/>
      <c r="D18" s="10" t="s">
        <v>34</v>
      </c>
      <c r="E18" s="64" t="str">
        <f>IFERROR(E17/$E9*100,"")</f>
        <v/>
      </c>
      <c r="F18" s="52" t="s">
        <v>31</v>
      </c>
      <c r="G18" s="64" t="str">
        <f>IFERROR(G17/$G9*100,"")</f>
        <v/>
      </c>
      <c r="H18" s="52" t="s">
        <v>31</v>
      </c>
      <c r="I18" s="65" t="str">
        <f t="shared" si="0"/>
        <v>-</v>
      </c>
      <c r="J18" s="54" t="s">
        <v>31</v>
      </c>
      <c r="K18" s="64" t="str">
        <f>IFERROR(K17/$K9*100,"")</f>
        <v/>
      </c>
      <c r="L18" s="52" t="s">
        <v>31</v>
      </c>
      <c r="M18" s="65" t="str">
        <f t="shared" si="1"/>
        <v>-</v>
      </c>
      <c r="N18" s="52" t="s">
        <v>31</v>
      </c>
      <c r="O18" s="108"/>
      <c r="P18" s="134" t="s">
        <v>35</v>
      </c>
      <c r="Q18" s="146"/>
      <c r="R18" s="34"/>
      <c r="S18" s="165"/>
      <c r="T18" s="154"/>
      <c r="U18" s="2"/>
      <c r="V18" s="193"/>
      <c r="W18" s="235"/>
      <c r="X18" s="73"/>
    </row>
    <row r="19" spans="1:28" ht="16.5" customHeight="1" x14ac:dyDescent="0.2">
      <c r="A19" s="2"/>
      <c r="B19" s="193"/>
      <c r="C19" s="201" t="s">
        <v>36</v>
      </c>
      <c r="D19" s="9" t="s">
        <v>37</v>
      </c>
      <c r="E19" s="90"/>
      <c r="F19" s="49" t="s">
        <v>17</v>
      </c>
      <c r="G19" s="90"/>
      <c r="H19" s="49" t="s">
        <v>17</v>
      </c>
      <c r="I19" s="50">
        <f t="shared" si="0"/>
        <v>0</v>
      </c>
      <c r="J19" s="51" t="s">
        <v>17</v>
      </c>
      <c r="K19" s="90"/>
      <c r="L19" s="49" t="s">
        <v>17</v>
      </c>
      <c r="M19" s="50" t="str">
        <f t="shared" si="1"/>
        <v/>
      </c>
      <c r="N19" s="49" t="s">
        <v>17</v>
      </c>
      <c r="O19" s="107"/>
      <c r="P19" s="131"/>
      <c r="Q19" s="141" t="s">
        <v>38</v>
      </c>
      <c r="R19" s="27"/>
      <c r="S19" s="164" t="str">
        <f>IF(T19="×","赤字","")</f>
        <v/>
      </c>
      <c r="T19" s="153" t="str">
        <f>IF(ROUND(E19,0)&lt;0,"×","")</f>
        <v/>
      </c>
      <c r="U19" s="2"/>
      <c r="V19" s="193"/>
      <c r="W19" s="235"/>
      <c r="X19" s="73"/>
    </row>
    <row r="20" spans="1:28" ht="16.5" customHeight="1" x14ac:dyDescent="0.2">
      <c r="A20" s="2"/>
      <c r="B20" s="193"/>
      <c r="C20" s="198"/>
      <c r="D20" s="10" t="s">
        <v>34</v>
      </c>
      <c r="E20" s="64" t="str">
        <f>IFERROR(E19/$E9*100,"")</f>
        <v/>
      </c>
      <c r="F20" s="52" t="s">
        <v>31</v>
      </c>
      <c r="G20" s="64" t="str">
        <f>IFERROR(G19/$G9*100,"")</f>
        <v/>
      </c>
      <c r="H20" s="52" t="s">
        <v>31</v>
      </c>
      <c r="I20" s="65" t="str">
        <f t="shared" si="0"/>
        <v>-</v>
      </c>
      <c r="J20" s="54" t="s">
        <v>31</v>
      </c>
      <c r="K20" s="64" t="str">
        <f>IFERROR(K19/$K9*100,"")</f>
        <v/>
      </c>
      <c r="L20" s="52" t="s">
        <v>31</v>
      </c>
      <c r="M20" s="65" t="str">
        <f t="shared" si="1"/>
        <v>-</v>
      </c>
      <c r="N20" s="52" t="s">
        <v>31</v>
      </c>
      <c r="O20" s="108"/>
      <c r="P20" s="134" t="s">
        <v>39</v>
      </c>
      <c r="Q20" s="145" t="s">
        <v>40</v>
      </c>
      <c r="R20" s="33"/>
      <c r="S20" s="168" t="e">
        <f>E20/100</f>
        <v>#VALUE!</v>
      </c>
      <c r="T20" s="157" t="str">
        <f>IF(E20&lt;0,"×",IF(E20&lt;2,"▲","○"))</f>
        <v>○</v>
      </c>
      <c r="U20" s="2"/>
      <c r="V20" s="193"/>
      <c r="W20" s="236"/>
      <c r="X20" s="73"/>
    </row>
    <row r="21" spans="1:28" ht="16.5" customHeight="1" x14ac:dyDescent="0.2">
      <c r="A21" s="2"/>
      <c r="B21" s="193"/>
      <c r="C21" s="201" t="s">
        <v>41</v>
      </c>
      <c r="D21" s="9" t="s">
        <v>42</v>
      </c>
      <c r="E21" s="90"/>
      <c r="F21" s="49" t="s">
        <v>17</v>
      </c>
      <c r="G21" s="90"/>
      <c r="H21" s="49" t="s">
        <v>17</v>
      </c>
      <c r="I21" s="50">
        <f t="shared" si="0"/>
        <v>0</v>
      </c>
      <c r="J21" s="51" t="s">
        <v>17</v>
      </c>
      <c r="K21" s="90"/>
      <c r="L21" s="49" t="s">
        <v>17</v>
      </c>
      <c r="M21" s="50" t="str">
        <f t="shared" si="1"/>
        <v/>
      </c>
      <c r="N21" s="49" t="s">
        <v>17</v>
      </c>
      <c r="O21" s="107"/>
      <c r="P21" s="131"/>
      <c r="Q21" s="141"/>
      <c r="R21" s="27"/>
      <c r="S21" s="169"/>
      <c r="T21" s="158"/>
      <c r="U21" s="2"/>
      <c r="V21" s="193"/>
      <c r="W21" s="237" t="s">
        <v>25</v>
      </c>
      <c r="X21" s="73"/>
    </row>
    <row r="22" spans="1:28" ht="16.5" customHeight="1" x14ac:dyDescent="0.2">
      <c r="A22" s="2"/>
      <c r="B22" s="193"/>
      <c r="C22" s="198"/>
      <c r="D22" s="10" t="s">
        <v>34</v>
      </c>
      <c r="E22" s="64" t="str">
        <f>IFERROR(E21/$E9*100,"")</f>
        <v/>
      </c>
      <c r="F22" s="52" t="s">
        <v>31</v>
      </c>
      <c r="G22" s="64" t="str">
        <f>IFERROR(G21/$G9*100,"")</f>
        <v/>
      </c>
      <c r="H22" s="52" t="s">
        <v>31</v>
      </c>
      <c r="I22" s="65" t="str">
        <f t="shared" si="0"/>
        <v>-</v>
      </c>
      <c r="J22" s="54" t="s">
        <v>31</v>
      </c>
      <c r="K22" s="64" t="str">
        <f>IFERROR(K21/$K9*100,"")</f>
        <v/>
      </c>
      <c r="L22" s="52" t="s">
        <v>31</v>
      </c>
      <c r="M22" s="65" t="str">
        <f t="shared" si="1"/>
        <v>-</v>
      </c>
      <c r="N22" s="52" t="s">
        <v>31</v>
      </c>
      <c r="O22" s="108"/>
      <c r="P22" s="131"/>
      <c r="Q22" s="141"/>
      <c r="R22" s="27"/>
      <c r="S22" s="165"/>
      <c r="T22" s="154"/>
      <c r="U22" s="2"/>
      <c r="V22" s="193"/>
      <c r="W22" s="235"/>
      <c r="X22" s="73"/>
    </row>
    <row r="23" spans="1:28" ht="16.5" customHeight="1" x14ac:dyDescent="0.2">
      <c r="A23" s="2"/>
      <c r="B23" s="193"/>
      <c r="C23" s="201" t="s">
        <v>43</v>
      </c>
      <c r="D23" s="9" t="s">
        <v>44</v>
      </c>
      <c r="E23" s="90"/>
      <c r="F23" s="49" t="s">
        <v>17</v>
      </c>
      <c r="G23" s="90"/>
      <c r="H23" s="49" t="s">
        <v>17</v>
      </c>
      <c r="I23" s="50">
        <f t="shared" si="0"/>
        <v>0</v>
      </c>
      <c r="J23" s="51" t="s">
        <v>17</v>
      </c>
      <c r="K23" s="90"/>
      <c r="L23" s="49" t="s">
        <v>17</v>
      </c>
      <c r="M23" s="50" t="str">
        <f t="shared" si="1"/>
        <v/>
      </c>
      <c r="N23" s="49" t="s">
        <v>17</v>
      </c>
      <c r="O23" s="107"/>
      <c r="P23" s="131"/>
      <c r="Q23" s="141"/>
      <c r="R23" s="27"/>
      <c r="S23" s="169"/>
      <c r="T23" s="158"/>
      <c r="U23" s="2"/>
      <c r="V23" s="193"/>
      <c r="W23" s="235"/>
      <c r="X23" s="73"/>
    </row>
    <row r="24" spans="1:28" ht="16.5" customHeight="1" x14ac:dyDescent="0.2">
      <c r="A24" s="2"/>
      <c r="B24" s="193"/>
      <c r="C24" s="198"/>
      <c r="D24" s="10" t="s">
        <v>34</v>
      </c>
      <c r="E24" s="64" t="str">
        <f>IFERROR(E23/$E9*100,"")</f>
        <v/>
      </c>
      <c r="F24" s="52" t="s">
        <v>31</v>
      </c>
      <c r="G24" s="64" t="str">
        <f>IFERROR(G23/$G9*100,"")</f>
        <v/>
      </c>
      <c r="H24" s="52" t="s">
        <v>31</v>
      </c>
      <c r="I24" s="65" t="str">
        <f t="shared" si="0"/>
        <v>-</v>
      </c>
      <c r="J24" s="54" t="s">
        <v>31</v>
      </c>
      <c r="K24" s="64" t="str">
        <f>IFERROR(K23/$K9*100,"")</f>
        <v/>
      </c>
      <c r="L24" s="52" t="s">
        <v>31</v>
      </c>
      <c r="M24" s="65" t="str">
        <f t="shared" si="1"/>
        <v>-</v>
      </c>
      <c r="N24" s="52" t="s">
        <v>31</v>
      </c>
      <c r="O24" s="108"/>
      <c r="P24" s="131"/>
      <c r="Q24" s="141" t="s">
        <v>88</v>
      </c>
      <c r="R24" s="27"/>
      <c r="S24" s="168" t="e">
        <f>E24/100</f>
        <v>#VALUE!</v>
      </c>
      <c r="T24" s="157" t="e">
        <f>IF(S24&gt;=0.8%,"×","")</f>
        <v>#VALUE!</v>
      </c>
      <c r="U24" s="2"/>
      <c r="V24" s="193"/>
      <c r="W24" s="235"/>
      <c r="X24" s="73"/>
      <c r="Z24" s="18"/>
      <c r="AA24" s="18"/>
      <c r="AB24" s="18"/>
    </row>
    <row r="25" spans="1:28" ht="16.5" customHeight="1" x14ac:dyDescent="0.2">
      <c r="A25" s="2"/>
      <c r="B25" s="193"/>
      <c r="C25" s="201" t="s">
        <v>45</v>
      </c>
      <c r="D25" s="9" t="s">
        <v>95</v>
      </c>
      <c r="E25" s="90"/>
      <c r="F25" s="49" t="s">
        <v>17</v>
      </c>
      <c r="G25" s="90"/>
      <c r="H25" s="49" t="s">
        <v>17</v>
      </c>
      <c r="I25" s="50">
        <f t="shared" si="0"/>
        <v>0</v>
      </c>
      <c r="J25" s="51" t="s">
        <v>17</v>
      </c>
      <c r="K25" s="90"/>
      <c r="L25" s="49" t="s">
        <v>17</v>
      </c>
      <c r="M25" s="50" t="str">
        <f t="shared" si="1"/>
        <v/>
      </c>
      <c r="N25" s="49" t="s">
        <v>17</v>
      </c>
      <c r="O25" s="107"/>
      <c r="P25" s="131"/>
      <c r="Q25" s="141" t="s">
        <v>38</v>
      </c>
      <c r="R25" s="27"/>
      <c r="S25" s="170" t="str">
        <f>IF(T25="×","赤字","")</f>
        <v/>
      </c>
      <c r="T25" s="157" t="str">
        <f>IF(ROUND(E25,0)&lt;0,"×","")</f>
        <v/>
      </c>
      <c r="U25" s="2"/>
      <c r="V25" s="193"/>
      <c r="W25" s="235"/>
      <c r="X25" s="73"/>
      <c r="Z25" s="18"/>
      <c r="AA25" s="18"/>
      <c r="AB25" s="18"/>
    </row>
    <row r="26" spans="1:28" ht="16.5" customHeight="1" thickBot="1" x14ac:dyDescent="0.25">
      <c r="A26" s="2"/>
      <c r="B26" s="194"/>
      <c r="C26" s="221"/>
      <c r="D26" s="12" t="s">
        <v>34</v>
      </c>
      <c r="E26" s="66" t="str">
        <f>IFERROR(E25/$E9*100,"")</f>
        <v/>
      </c>
      <c r="F26" s="58" t="s">
        <v>31</v>
      </c>
      <c r="G26" s="66" t="str">
        <f>IFERROR(G25/$G9*100,"")</f>
        <v/>
      </c>
      <c r="H26" s="58" t="s">
        <v>31</v>
      </c>
      <c r="I26" s="67" t="str">
        <f t="shared" si="0"/>
        <v>-</v>
      </c>
      <c r="J26" s="60" t="s">
        <v>31</v>
      </c>
      <c r="K26" s="66" t="str">
        <f>IFERROR(K25/$K9*100,"")</f>
        <v/>
      </c>
      <c r="L26" s="58" t="s">
        <v>31</v>
      </c>
      <c r="M26" s="67" t="str">
        <f t="shared" si="1"/>
        <v>-</v>
      </c>
      <c r="N26" s="58" t="s">
        <v>31</v>
      </c>
      <c r="O26" s="108"/>
      <c r="P26" s="134" t="s">
        <v>46</v>
      </c>
      <c r="Q26" s="144" t="s">
        <v>40</v>
      </c>
      <c r="R26" s="28"/>
      <c r="S26" s="171" t="e">
        <f>E26/100</f>
        <v>#VALUE!</v>
      </c>
      <c r="T26" s="159" t="str">
        <f>IF(E26&lt;0,"×",IF(E26&lt;2,"▲","○"))</f>
        <v>○</v>
      </c>
      <c r="U26" s="2"/>
      <c r="V26" s="194"/>
      <c r="W26" s="238"/>
      <c r="X26" s="74"/>
    </row>
    <row r="27" spans="1:28" ht="16.5" customHeight="1" x14ac:dyDescent="0.2">
      <c r="A27" s="2"/>
      <c r="B27" s="193" t="s">
        <v>47</v>
      </c>
      <c r="C27" s="200" t="s">
        <v>48</v>
      </c>
      <c r="D27" s="11" t="s">
        <v>49</v>
      </c>
      <c r="E27" s="90"/>
      <c r="F27" s="55" t="s">
        <v>17</v>
      </c>
      <c r="G27" s="90"/>
      <c r="H27" s="55" t="s">
        <v>17</v>
      </c>
      <c r="I27" s="56">
        <f t="shared" si="0"/>
        <v>0</v>
      </c>
      <c r="J27" s="57" t="s">
        <v>17</v>
      </c>
      <c r="K27" s="90"/>
      <c r="L27" s="55" t="s">
        <v>17</v>
      </c>
      <c r="M27" s="56" t="str">
        <f>IF(K27=0,"",IFERROR(E27-K27,"-"))</f>
        <v/>
      </c>
      <c r="N27" s="55" t="s">
        <v>17</v>
      </c>
      <c r="O27" s="107"/>
      <c r="P27" s="136"/>
      <c r="Q27" s="141"/>
      <c r="R27" s="27"/>
      <c r="S27" s="166"/>
      <c r="T27" s="155"/>
      <c r="U27" s="2"/>
      <c r="V27" s="193" t="s">
        <v>47</v>
      </c>
      <c r="W27" s="239" t="s">
        <v>13</v>
      </c>
      <c r="X27" s="75"/>
    </row>
    <row r="28" spans="1:28" ht="16.5" customHeight="1" x14ac:dyDescent="0.2">
      <c r="A28" s="2"/>
      <c r="B28" s="193"/>
      <c r="C28" s="198"/>
      <c r="D28" s="10" t="s">
        <v>50</v>
      </c>
      <c r="E28" s="68" t="str">
        <f>IFERROR(E27/E10*30,"")</f>
        <v/>
      </c>
      <c r="F28" s="52" t="s">
        <v>51</v>
      </c>
      <c r="G28" s="68" t="str">
        <f>IFERROR(G27/G10*30,"")</f>
        <v/>
      </c>
      <c r="H28" s="52" t="s">
        <v>51</v>
      </c>
      <c r="I28" s="69" t="str">
        <f t="shared" si="0"/>
        <v>-</v>
      </c>
      <c r="J28" s="54" t="s">
        <v>51</v>
      </c>
      <c r="K28" s="68" t="str">
        <f>IFERROR(K27/K10*30,"")</f>
        <v/>
      </c>
      <c r="L28" s="52" t="s">
        <v>51</v>
      </c>
      <c r="M28" s="69" t="str">
        <f t="shared" si="1"/>
        <v>-</v>
      </c>
      <c r="N28" s="52" t="s">
        <v>51</v>
      </c>
      <c r="O28" s="108"/>
      <c r="P28" s="134"/>
      <c r="Q28" s="144"/>
      <c r="R28" s="28"/>
      <c r="S28" s="165"/>
      <c r="T28" s="154"/>
      <c r="U28" s="2"/>
      <c r="V28" s="193"/>
      <c r="W28" s="235"/>
      <c r="X28" s="73"/>
      <c r="Z28" s="18"/>
      <c r="AA28" s="18"/>
      <c r="AB28" s="18"/>
    </row>
    <row r="29" spans="1:28" ht="16.5" customHeight="1" x14ac:dyDescent="0.2">
      <c r="A29" s="2"/>
      <c r="B29" s="193"/>
      <c r="C29" s="200" t="s">
        <v>52</v>
      </c>
      <c r="D29" s="11" t="s">
        <v>53</v>
      </c>
      <c r="E29" s="90"/>
      <c r="F29" s="55" t="s">
        <v>17</v>
      </c>
      <c r="G29" s="90"/>
      <c r="H29" s="55" t="s">
        <v>17</v>
      </c>
      <c r="I29" s="56">
        <f t="shared" ref="I29:I30" si="2">IFERROR(E29-G29,"-")</f>
        <v>0</v>
      </c>
      <c r="J29" s="57" t="s">
        <v>17</v>
      </c>
      <c r="K29" s="90"/>
      <c r="L29" s="55" t="s">
        <v>17</v>
      </c>
      <c r="M29" s="56" t="str">
        <f t="shared" ref="M29:M30" si="3">IF(K29=0,"",IFERROR(E29-K29,"-"))</f>
        <v/>
      </c>
      <c r="N29" s="55" t="s">
        <v>17</v>
      </c>
      <c r="O29" s="107"/>
      <c r="P29" s="136"/>
      <c r="Q29" s="141"/>
      <c r="R29" s="27"/>
      <c r="S29" s="166"/>
      <c r="T29" s="155"/>
      <c r="U29" s="2"/>
      <c r="V29" s="193"/>
      <c r="W29" s="235"/>
      <c r="X29" s="73"/>
    </row>
    <row r="30" spans="1:28" ht="16.5" customHeight="1" x14ac:dyDescent="0.2">
      <c r="A30" s="2"/>
      <c r="B30" s="193"/>
      <c r="C30" s="198"/>
      <c r="D30" s="10" t="s">
        <v>50</v>
      </c>
      <c r="E30" s="68" t="str">
        <f>IFERROR(E29/E10*30,"")</f>
        <v/>
      </c>
      <c r="F30" s="52" t="s">
        <v>51</v>
      </c>
      <c r="G30" s="68" t="str">
        <f>IFERROR(G29/G10*30,"")</f>
        <v/>
      </c>
      <c r="H30" s="52" t="s">
        <v>51</v>
      </c>
      <c r="I30" s="69" t="str">
        <f t="shared" si="2"/>
        <v>-</v>
      </c>
      <c r="J30" s="54" t="s">
        <v>51</v>
      </c>
      <c r="K30" s="68" t="str">
        <f>IFERROR(K29/K10*30,"")</f>
        <v/>
      </c>
      <c r="L30" s="52" t="s">
        <v>51</v>
      </c>
      <c r="M30" s="69" t="str">
        <f t="shared" si="3"/>
        <v>-</v>
      </c>
      <c r="N30" s="52" t="s">
        <v>51</v>
      </c>
      <c r="O30" s="108"/>
      <c r="P30" s="134" t="s">
        <v>54</v>
      </c>
      <c r="Q30" s="144" t="s">
        <v>55</v>
      </c>
      <c r="R30" s="28"/>
      <c r="S30" s="170" t="str">
        <f>E30</f>
        <v/>
      </c>
      <c r="T30" s="157" t="e">
        <f>IF(ROUND(E30,0)&gt;=60,"×",IF(ROUND(E30,0)&gt;15,"▲","○"))</f>
        <v>#VALUE!</v>
      </c>
      <c r="U30" s="2"/>
      <c r="V30" s="193"/>
      <c r="W30" s="235"/>
      <c r="X30" s="73"/>
      <c r="Z30" s="18"/>
      <c r="AA30" s="18"/>
      <c r="AB30" s="18"/>
    </row>
    <row r="31" spans="1:28" ht="16.5" customHeight="1" x14ac:dyDescent="0.2">
      <c r="A31" s="2"/>
      <c r="B31" s="193"/>
      <c r="C31" s="195" t="s">
        <v>56</v>
      </c>
      <c r="D31" s="9" t="s">
        <v>57</v>
      </c>
      <c r="E31" s="92"/>
      <c r="F31" s="49" t="s">
        <v>17</v>
      </c>
      <c r="G31" s="92"/>
      <c r="H31" s="49" t="s">
        <v>17</v>
      </c>
      <c r="I31" s="50">
        <f t="shared" si="0"/>
        <v>0</v>
      </c>
      <c r="J31" s="51" t="s">
        <v>17</v>
      </c>
      <c r="K31" s="92"/>
      <c r="L31" s="49" t="s">
        <v>17</v>
      </c>
      <c r="M31" s="50" t="str">
        <f t="shared" si="1"/>
        <v/>
      </c>
      <c r="N31" s="49" t="s">
        <v>17</v>
      </c>
      <c r="O31" s="107"/>
      <c r="P31" s="136"/>
      <c r="Q31" s="141"/>
      <c r="R31" s="27"/>
      <c r="S31" s="169"/>
      <c r="T31" s="158"/>
      <c r="U31" s="2"/>
      <c r="V31" s="193"/>
      <c r="W31" s="235"/>
      <c r="X31" s="73"/>
    </row>
    <row r="32" spans="1:28" ht="16.5" customHeight="1" x14ac:dyDescent="0.2">
      <c r="A32" s="2"/>
      <c r="B32" s="193"/>
      <c r="C32" s="196"/>
      <c r="D32" s="10" t="s">
        <v>50</v>
      </c>
      <c r="E32" s="68" t="str">
        <f>IFERROR(E31/E10*30,"")</f>
        <v/>
      </c>
      <c r="F32" s="52" t="s">
        <v>51</v>
      </c>
      <c r="G32" s="68" t="str">
        <f>IFERROR(G31/G10*30,"")</f>
        <v/>
      </c>
      <c r="H32" s="52" t="s">
        <v>51</v>
      </c>
      <c r="I32" s="69" t="str">
        <f t="shared" si="0"/>
        <v>-</v>
      </c>
      <c r="J32" s="54" t="s">
        <v>51</v>
      </c>
      <c r="K32" s="68" t="str">
        <f>IFERROR(K31/K10*30,"")</f>
        <v/>
      </c>
      <c r="L32" s="52" t="s">
        <v>51</v>
      </c>
      <c r="M32" s="69" t="str">
        <f t="shared" si="1"/>
        <v>-</v>
      </c>
      <c r="N32" s="52" t="s">
        <v>51</v>
      </c>
      <c r="O32" s="108"/>
      <c r="P32" s="134" t="s">
        <v>58</v>
      </c>
      <c r="Q32" s="144" t="s">
        <v>55</v>
      </c>
      <c r="R32" s="28"/>
      <c r="S32" s="170" t="str">
        <f>E32</f>
        <v/>
      </c>
      <c r="T32" s="157" t="e">
        <f>IF(ROUND(E32,0)&gt;=60,"×",IF(ROUND(E32,0)&gt;30,"▲","○"))</f>
        <v>#VALUE!</v>
      </c>
      <c r="U32" s="2"/>
      <c r="V32" s="193"/>
      <c r="W32" s="235"/>
      <c r="X32" s="73"/>
      <c r="Z32" s="18"/>
      <c r="AA32" s="18"/>
      <c r="AB32" s="18"/>
    </row>
    <row r="33" spans="1:28" ht="16.5" customHeight="1" x14ac:dyDescent="0.2">
      <c r="A33" s="2"/>
      <c r="B33" s="193"/>
      <c r="C33" s="195" t="s">
        <v>59</v>
      </c>
      <c r="D33" s="9" t="s">
        <v>60</v>
      </c>
      <c r="E33" s="92"/>
      <c r="F33" s="49" t="s">
        <v>17</v>
      </c>
      <c r="G33" s="92"/>
      <c r="H33" s="49" t="s">
        <v>17</v>
      </c>
      <c r="I33" s="50">
        <f t="shared" si="0"/>
        <v>0</v>
      </c>
      <c r="J33" s="51" t="s">
        <v>17</v>
      </c>
      <c r="K33" s="92"/>
      <c r="L33" s="49" t="s">
        <v>17</v>
      </c>
      <c r="M33" s="50" t="str">
        <f t="shared" si="1"/>
        <v/>
      </c>
      <c r="N33" s="49" t="s">
        <v>17</v>
      </c>
      <c r="O33" s="107"/>
      <c r="P33" s="136"/>
      <c r="Q33" s="141"/>
      <c r="R33" s="27"/>
      <c r="S33" s="169"/>
      <c r="T33" s="158"/>
      <c r="U33" s="2"/>
      <c r="V33" s="193"/>
      <c r="W33" s="236"/>
      <c r="X33" s="73"/>
    </row>
    <row r="34" spans="1:28" ht="16.5" customHeight="1" x14ac:dyDescent="0.2">
      <c r="A34" s="2"/>
      <c r="B34" s="193"/>
      <c r="C34" s="196"/>
      <c r="D34" s="10" t="s">
        <v>50</v>
      </c>
      <c r="E34" s="68" t="str">
        <f>IFERROR(E33/E10*30,"")</f>
        <v/>
      </c>
      <c r="F34" s="52" t="s">
        <v>51</v>
      </c>
      <c r="G34" s="68" t="str">
        <f>IFERROR(G33/G10*30,"")</f>
        <v/>
      </c>
      <c r="H34" s="52" t="s">
        <v>51</v>
      </c>
      <c r="I34" s="69" t="str">
        <f t="shared" si="0"/>
        <v>-</v>
      </c>
      <c r="J34" s="54" t="s">
        <v>51</v>
      </c>
      <c r="K34" s="68" t="str">
        <f>IFERROR(K33/K10*30,"")</f>
        <v/>
      </c>
      <c r="L34" s="52" t="s">
        <v>51</v>
      </c>
      <c r="M34" s="69" t="str">
        <f t="shared" si="1"/>
        <v>-</v>
      </c>
      <c r="N34" s="52" t="s">
        <v>51</v>
      </c>
      <c r="O34" s="108"/>
      <c r="P34" s="134" t="s">
        <v>61</v>
      </c>
      <c r="Q34" s="144" t="s">
        <v>62</v>
      </c>
      <c r="R34" s="28"/>
      <c r="S34" s="170" t="str">
        <f>E34</f>
        <v/>
      </c>
      <c r="T34" s="157" t="e">
        <f>IF(ROUND(E34,0)&gt;=707,"×",IF(ROUND(E34,0)&gt;70,"▲","○"))</f>
        <v>#VALUE!</v>
      </c>
      <c r="U34" s="2"/>
      <c r="V34" s="193"/>
      <c r="W34" s="237" t="s">
        <v>25</v>
      </c>
      <c r="X34" s="73"/>
      <c r="Z34" s="18"/>
      <c r="AA34" s="18"/>
      <c r="AB34" s="18"/>
    </row>
    <row r="35" spans="1:28" ht="16.5" customHeight="1" x14ac:dyDescent="0.2">
      <c r="A35" s="2"/>
      <c r="B35" s="193"/>
      <c r="C35" s="195" t="s">
        <v>63</v>
      </c>
      <c r="D35" s="9" t="s">
        <v>64</v>
      </c>
      <c r="E35" s="92"/>
      <c r="F35" s="49" t="s">
        <v>17</v>
      </c>
      <c r="G35" s="92"/>
      <c r="H35" s="49" t="s">
        <v>17</v>
      </c>
      <c r="I35" s="50">
        <f t="shared" si="0"/>
        <v>0</v>
      </c>
      <c r="J35" s="51" t="s">
        <v>17</v>
      </c>
      <c r="K35" s="92"/>
      <c r="L35" s="49" t="s">
        <v>17</v>
      </c>
      <c r="M35" s="50" t="str">
        <f t="shared" si="1"/>
        <v/>
      </c>
      <c r="N35" s="49" t="s">
        <v>17</v>
      </c>
      <c r="O35" s="107"/>
      <c r="P35" s="137"/>
      <c r="Q35" s="147" t="s">
        <v>40</v>
      </c>
      <c r="R35" s="30"/>
      <c r="S35" s="172" t="str">
        <f>IF(T35="×","債務超過","")</f>
        <v/>
      </c>
      <c r="T35" s="157" t="str">
        <f>IF(ROUND(E35,0)&lt;0,"×","")</f>
        <v/>
      </c>
      <c r="U35" s="2"/>
      <c r="V35" s="193"/>
      <c r="W35" s="235"/>
      <c r="X35" s="73"/>
      <c r="Z35" s="18"/>
      <c r="AA35" s="18"/>
      <c r="AB35" s="18"/>
    </row>
    <row r="36" spans="1:28" ht="16.5" customHeight="1" x14ac:dyDescent="0.2">
      <c r="A36" s="2"/>
      <c r="B36" s="193"/>
      <c r="C36" s="196"/>
      <c r="D36" s="10" t="s">
        <v>50</v>
      </c>
      <c r="E36" s="68" t="str">
        <f>IFERROR(E35/E10*30,"")</f>
        <v/>
      </c>
      <c r="F36" s="52" t="s">
        <v>51</v>
      </c>
      <c r="G36" s="68" t="str">
        <f>IFERROR(G35/G10*30,"")</f>
        <v/>
      </c>
      <c r="H36" s="52" t="s">
        <v>51</v>
      </c>
      <c r="I36" s="69" t="str">
        <f t="shared" si="0"/>
        <v>-</v>
      </c>
      <c r="J36" s="54" t="s">
        <v>51</v>
      </c>
      <c r="K36" s="68" t="str">
        <f>IFERROR(K35/K10*30,"")</f>
        <v/>
      </c>
      <c r="L36" s="52" t="s">
        <v>51</v>
      </c>
      <c r="M36" s="69" t="str">
        <f t="shared" si="1"/>
        <v>-</v>
      </c>
      <c r="N36" s="52" t="s">
        <v>51</v>
      </c>
      <c r="O36" s="108"/>
      <c r="P36" s="138"/>
      <c r="Q36" s="148"/>
      <c r="R36" s="31"/>
      <c r="S36" s="173"/>
      <c r="T36" s="160"/>
      <c r="U36" s="2"/>
      <c r="V36" s="193"/>
      <c r="W36" s="235"/>
      <c r="X36" s="73"/>
    </row>
    <row r="37" spans="1:28" ht="16.5" customHeight="1" x14ac:dyDescent="0.2">
      <c r="A37" s="2"/>
      <c r="B37" s="193"/>
      <c r="C37" s="13" t="s">
        <v>65</v>
      </c>
      <c r="D37" s="11" t="s">
        <v>66</v>
      </c>
      <c r="E37" s="90"/>
      <c r="F37" s="55" t="s">
        <v>67</v>
      </c>
      <c r="G37" s="90"/>
      <c r="H37" s="55" t="s">
        <v>67</v>
      </c>
      <c r="I37" s="56"/>
      <c r="J37" s="57" t="s">
        <v>67</v>
      </c>
      <c r="K37" s="90"/>
      <c r="L37" s="55" t="s">
        <v>67</v>
      </c>
      <c r="M37" s="56" t="str">
        <f t="shared" si="1"/>
        <v/>
      </c>
      <c r="N37" s="55" t="s">
        <v>67</v>
      </c>
      <c r="O37" s="107"/>
      <c r="P37" s="136"/>
      <c r="Q37" s="141"/>
      <c r="R37" s="27"/>
      <c r="S37" s="174" t="str">
        <f>IF(T37="▲","あり","")</f>
        <v/>
      </c>
      <c r="T37" s="157" t="str">
        <f>IF(E37&gt;0,"▲","")</f>
        <v/>
      </c>
      <c r="U37" s="2"/>
      <c r="V37" s="193"/>
      <c r="W37" s="235"/>
      <c r="X37" s="73"/>
      <c r="Z37" s="18"/>
      <c r="AA37" s="18"/>
      <c r="AB37" s="18"/>
    </row>
    <row r="38" spans="1:28" ht="16.5" customHeight="1" thickBot="1" x14ac:dyDescent="0.25">
      <c r="A38" s="2"/>
      <c r="B38" s="194"/>
      <c r="C38" s="14" t="s">
        <v>68</v>
      </c>
      <c r="D38" s="12" t="s">
        <v>69</v>
      </c>
      <c r="E38" s="112" t="str">
        <f>IF(E27&lt;&gt;"","○","")</f>
        <v/>
      </c>
      <c r="F38" s="58"/>
      <c r="G38" s="91" t="str">
        <f>IF(G27&lt;&gt;"","○","")</f>
        <v/>
      </c>
      <c r="H38" s="58"/>
      <c r="I38" s="59"/>
      <c r="J38" s="60"/>
      <c r="K38" s="91" t="str">
        <f>IF(K27&lt;&gt;"","○","")</f>
        <v/>
      </c>
      <c r="L38" s="58"/>
      <c r="M38" s="70" t="str">
        <f t="shared" si="1"/>
        <v>-</v>
      </c>
      <c r="N38" s="58"/>
      <c r="O38" s="108"/>
      <c r="P38" s="139"/>
      <c r="Q38" s="149"/>
      <c r="R38" s="27"/>
      <c r="S38" s="175" t="str">
        <f>IF(T38="▲","BSなし","")</f>
        <v>BSなし</v>
      </c>
      <c r="T38" s="161" t="str">
        <f>IF(E38="○","","▲")</f>
        <v>▲</v>
      </c>
      <c r="U38" s="2"/>
      <c r="V38" s="194"/>
      <c r="W38" s="238"/>
      <c r="X38" s="74"/>
    </row>
    <row r="39" spans="1:28" ht="16.5" customHeight="1" thickBot="1" x14ac:dyDescent="0.25">
      <c r="A39" s="2"/>
      <c r="B39" s="2"/>
      <c r="C39" s="2"/>
      <c r="D39" s="20"/>
      <c r="E39" s="2" t="s">
        <v>3029</v>
      </c>
      <c r="F39" s="2"/>
      <c r="G39" s="2" t="s">
        <v>3030</v>
      </c>
      <c r="H39" s="2"/>
      <c r="I39" s="2" t="s">
        <v>3031</v>
      </c>
      <c r="J39" s="2"/>
      <c r="K39" s="21" t="s">
        <v>3032</v>
      </c>
      <c r="L39" s="2"/>
      <c r="M39" s="2"/>
      <c r="N39" s="2"/>
      <c r="O39" s="105"/>
      <c r="P39" s="105"/>
      <c r="Q39" s="2"/>
      <c r="R39" s="2"/>
      <c r="S39" s="99"/>
      <c r="T39" s="2"/>
      <c r="U39" s="2"/>
      <c r="V39" s="2"/>
      <c r="W39" s="2"/>
      <c r="X39" s="2"/>
    </row>
    <row r="40" spans="1:28" ht="16.5" customHeight="1" thickBot="1" x14ac:dyDescent="0.25">
      <c r="A40" s="2"/>
      <c r="B40" s="224" t="s">
        <v>70</v>
      </c>
      <c r="C40" s="225"/>
      <c r="D40" s="22" t="s">
        <v>71</v>
      </c>
      <c r="E40" s="180" t="str">
        <f>貼り付けデータ!F1</f>
        <v>2026年3月</v>
      </c>
      <c r="F40" s="181" t="s">
        <v>72</v>
      </c>
      <c r="G40" s="122" t="str">
        <f>貼り付けデータ!J1</f>
        <v>2025年3月</v>
      </c>
      <c r="H40" s="181" t="s">
        <v>72</v>
      </c>
      <c r="I40" s="123" t="str">
        <f>貼り付けデータ!N1</f>
        <v>2024年3月</v>
      </c>
      <c r="J40" s="181" t="s">
        <v>72</v>
      </c>
      <c r="K40" s="123" t="str">
        <f>貼り付けデータ!R1</f>
        <v>2023年3月</v>
      </c>
      <c r="L40" s="181" t="s">
        <v>72</v>
      </c>
      <c r="M40" s="123" t="str">
        <f>貼り付けデータ!V1</f>
        <v>2022年3月</v>
      </c>
      <c r="N40" s="182" t="s">
        <v>72</v>
      </c>
      <c r="O40" s="109"/>
      <c r="P40" s="105"/>
      <c r="Q40" s="2"/>
      <c r="R40" s="2"/>
      <c r="S40" s="101" t="s">
        <v>13</v>
      </c>
      <c r="T40" s="150">
        <f>COUNTIF(T9:T38,"×")</f>
        <v>0</v>
      </c>
      <c r="U40" s="2"/>
      <c r="V40" s="239" t="s">
        <v>73</v>
      </c>
      <c r="W40" s="239" t="s">
        <v>74</v>
      </c>
      <c r="X40" s="72"/>
    </row>
    <row r="41" spans="1:28" ht="16.5" customHeight="1" x14ac:dyDescent="0.2">
      <c r="A41" s="2"/>
      <c r="B41" s="226"/>
      <c r="C41" s="227"/>
      <c r="D41" s="23" t="s">
        <v>75</v>
      </c>
      <c r="E41" s="85">
        <f>_xlfn.XLOOKUP($D$4,貼り付けデータ!$A:$A,貼り付けデータ!$W:$W,0,0)</f>
        <v>0</v>
      </c>
      <c r="F41" s="38" t="str">
        <f>IFERROR(E41/G41,"")</f>
        <v/>
      </c>
      <c r="G41" s="87">
        <f>_xlfn.XLOOKUP($D$4,貼り付けデータ!$A:$A,貼り付けデータ!$R:$R,0,0)</f>
        <v>0</v>
      </c>
      <c r="H41" s="38" t="str">
        <f>IFERROR(G41/I41,"")</f>
        <v/>
      </c>
      <c r="I41" s="87">
        <f>_xlfn.XLOOKUP($D$4,貼り付けデータ!$A:$A,貼り付けデータ!$O:$O,0,0)</f>
        <v>0</v>
      </c>
      <c r="J41" s="38" t="str">
        <f>IFERROR(I41/K41,"")</f>
        <v/>
      </c>
      <c r="K41" s="87">
        <f>_xlfn.XLOOKUP($D$4,貼り付けデータ!$A:$A,貼り付けデータ!$K:$K,0,0)</f>
        <v>0</v>
      </c>
      <c r="L41" s="38" t="str">
        <f>IFERROR(K41/M41,"")</f>
        <v/>
      </c>
      <c r="M41" s="87">
        <f>_xlfn.XLOOKUP($D$4,貼り付けデータ!$A:$A,貼り付けデータ!$G:$G,0,0)</f>
        <v>0</v>
      </c>
      <c r="N41" s="41"/>
      <c r="O41" s="110"/>
      <c r="P41" s="105"/>
      <c r="Q41" s="2"/>
      <c r="R41" s="2"/>
      <c r="S41" s="176"/>
      <c r="T41" s="177"/>
      <c r="U41" s="2"/>
      <c r="V41" s="235"/>
      <c r="W41" s="235"/>
      <c r="X41" s="73"/>
    </row>
    <row r="42" spans="1:28" ht="16.5" customHeight="1" x14ac:dyDescent="0.2">
      <c r="A42" s="2"/>
      <c r="B42" s="226"/>
      <c r="C42" s="227"/>
      <c r="D42" s="24" t="s">
        <v>76</v>
      </c>
      <c r="E42" s="85">
        <f>_xlfn.XLOOKUP($D$4,貼り付けデータ!$A:$A,貼り付けデータ!$V:$V,0,0)</f>
        <v>0</v>
      </c>
      <c r="F42" s="39" t="str">
        <f t="shared" ref="F42:F44" si="4">IFERROR(E42/G42,"")</f>
        <v/>
      </c>
      <c r="G42" s="88">
        <f>_xlfn.XLOOKUP($D$4,貼り付けデータ!$A:$A,貼り付けデータ!$S:$S,0,0)</f>
        <v>0</v>
      </c>
      <c r="H42" s="39" t="str">
        <f t="shared" ref="H42:H44" si="5">IFERROR(G42/I42,"")</f>
        <v/>
      </c>
      <c r="I42" s="88">
        <f>_xlfn.XLOOKUP($D$4,貼り付けデータ!$A:$A,貼り付けデータ!$N:$N,0,0)</f>
        <v>0</v>
      </c>
      <c r="J42" s="39" t="str">
        <f t="shared" ref="J42:J44" si="6">IFERROR(I42/K42,"")</f>
        <v/>
      </c>
      <c r="K42" s="88">
        <f>_xlfn.XLOOKUP($D$4,貼り付けデータ!$A:$A,貼り付けデータ!$J:$J,0,0)</f>
        <v>0</v>
      </c>
      <c r="L42" s="39" t="str">
        <f t="shared" ref="L42:L44" si="7">IFERROR(K42/M42,"")</f>
        <v/>
      </c>
      <c r="M42" s="88">
        <f>_xlfn.XLOOKUP($D$4,貼り付けデータ!$A:$A,貼り付けデータ!$F:$F,0,0)</f>
        <v>0</v>
      </c>
      <c r="N42" s="42"/>
      <c r="O42" s="110"/>
      <c r="P42" s="105"/>
      <c r="Q42" s="2"/>
      <c r="R42" s="2"/>
      <c r="S42" s="176"/>
      <c r="T42" s="177"/>
      <c r="U42" s="2"/>
      <c r="V42" s="235"/>
      <c r="W42" s="235"/>
      <c r="X42" s="73"/>
    </row>
    <row r="43" spans="1:28" ht="16.5" customHeight="1" x14ac:dyDescent="0.2">
      <c r="A43" s="2"/>
      <c r="B43" s="226"/>
      <c r="C43" s="227"/>
      <c r="D43" s="24" t="s">
        <v>77</v>
      </c>
      <c r="E43" s="85">
        <f>_xlfn.XLOOKUP($D$4,貼り付けデータ!$A:$A,貼り付けデータ!$X:$X,0,0)</f>
        <v>0</v>
      </c>
      <c r="F43" s="39" t="str">
        <f t="shared" si="4"/>
        <v/>
      </c>
      <c r="G43" s="88">
        <f>_xlfn.XLOOKUP($D$4,貼り付けデータ!$A:$A,貼り付けデータ!$T:$T,0,0)</f>
        <v>0</v>
      </c>
      <c r="H43" s="39" t="str">
        <f t="shared" si="5"/>
        <v/>
      </c>
      <c r="I43" s="88">
        <f>_xlfn.XLOOKUP($D$4,貼り付けデータ!$A:$A,貼り付けデータ!$P:$P,0,0)</f>
        <v>0</v>
      </c>
      <c r="J43" s="39" t="str">
        <f t="shared" si="6"/>
        <v/>
      </c>
      <c r="K43" s="88">
        <f>_xlfn.XLOOKUP($D$4,貼り付けデータ!$A:$A,貼り付けデータ!$L:$L,0,0)</f>
        <v>0</v>
      </c>
      <c r="L43" s="39" t="str">
        <f t="shared" si="7"/>
        <v/>
      </c>
      <c r="M43" s="88">
        <f>_xlfn.XLOOKUP($D$4,貼り付けデータ!$A:$A,貼り付けデータ!$H:$H,0,0)</f>
        <v>0</v>
      </c>
      <c r="N43" s="42"/>
      <c r="O43" s="110"/>
      <c r="P43" s="105"/>
      <c r="Q43" s="2"/>
      <c r="R43" s="2"/>
      <c r="S43" s="176"/>
      <c r="T43" s="177"/>
      <c r="U43" s="2"/>
      <c r="V43" s="235"/>
      <c r="W43" s="235"/>
      <c r="X43" s="73"/>
    </row>
    <row r="44" spans="1:28" ht="16.5" customHeight="1" thickBot="1" x14ac:dyDescent="0.25">
      <c r="A44" s="2"/>
      <c r="B44" s="228"/>
      <c r="C44" s="229"/>
      <c r="D44" s="25" t="s">
        <v>78</v>
      </c>
      <c r="E44" s="86">
        <f>_xlfn.XLOOKUP($D$4,貼り付けデータ!$A:$A,貼り付けデータ!$Y:$Y,0,0)</f>
        <v>0</v>
      </c>
      <c r="F44" s="40" t="str">
        <f t="shared" si="4"/>
        <v/>
      </c>
      <c r="G44" s="89">
        <f>_xlfn.XLOOKUP($D$4,貼り付けデータ!$A:$A,貼り付けデータ!$U:$U,0,0)</f>
        <v>0</v>
      </c>
      <c r="H44" s="40" t="str">
        <f t="shared" si="5"/>
        <v/>
      </c>
      <c r="I44" s="89">
        <f>_xlfn.XLOOKUP($D$4,貼り付けデータ!$A:$A,貼り付けデータ!$Q:$Q,0,0)</f>
        <v>0</v>
      </c>
      <c r="J44" s="40" t="str">
        <f t="shared" si="6"/>
        <v/>
      </c>
      <c r="K44" s="89">
        <f>_xlfn.XLOOKUP($D$4,貼り付けデータ!$A:$A,貼り付けデータ!$M:$M,0,0)</f>
        <v>0</v>
      </c>
      <c r="L44" s="40" t="str">
        <f t="shared" si="7"/>
        <v/>
      </c>
      <c r="M44" s="89">
        <f>_xlfn.XLOOKUP($D$4,貼り付けデータ!$A:$A,貼り付けデータ!$I:$I,0,0)</f>
        <v>0</v>
      </c>
      <c r="N44" s="43"/>
      <c r="O44" s="110"/>
      <c r="P44" s="105"/>
      <c r="Q44" s="2"/>
      <c r="R44" s="2"/>
      <c r="S44" s="176"/>
      <c r="T44" s="177"/>
      <c r="U44" s="2"/>
      <c r="V44" s="238"/>
      <c r="W44" s="238"/>
      <c r="X44" s="74"/>
    </row>
    <row r="45" spans="1:28" ht="16.5" customHeight="1" thickBot="1" x14ac:dyDescent="0.25">
      <c r="A45" s="2"/>
      <c r="B45" s="2"/>
      <c r="C45" s="2"/>
      <c r="D45" s="20"/>
      <c r="E45" s="2"/>
      <c r="F45" s="2"/>
      <c r="G45" s="2"/>
      <c r="H45" s="2"/>
      <c r="I45" s="2"/>
      <c r="J45" s="2"/>
      <c r="K45" s="21"/>
      <c r="L45" s="2"/>
      <c r="M45" s="2"/>
      <c r="N45" s="2"/>
      <c r="O45" s="105"/>
      <c r="P45" s="105"/>
      <c r="Q45" s="2"/>
      <c r="R45" s="2"/>
      <c r="S45" s="99"/>
      <c r="T45" s="2"/>
      <c r="U45" s="2"/>
      <c r="V45" s="2"/>
      <c r="W45" s="2"/>
      <c r="X45" s="2"/>
    </row>
    <row r="46" spans="1:28" ht="16.5" customHeight="1" thickBot="1" x14ac:dyDescent="0.25">
      <c r="A46" s="2"/>
      <c r="B46" s="218" t="s">
        <v>92</v>
      </c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20"/>
      <c r="O46" s="36"/>
      <c r="P46" s="105"/>
      <c r="Q46" s="2"/>
      <c r="R46" s="2"/>
      <c r="S46" s="178"/>
      <c r="T46" s="179"/>
      <c r="U46" s="2"/>
      <c r="V46" s="242" t="s">
        <v>79</v>
      </c>
      <c r="W46" s="243"/>
      <c r="X46" s="80"/>
    </row>
    <row r="47" spans="1:28" ht="16.5" customHeight="1" thickBot="1" x14ac:dyDescent="0.25">
      <c r="A47" s="2"/>
      <c r="B47" s="81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77"/>
      <c r="O47" s="36"/>
      <c r="P47" s="105"/>
      <c r="Q47" s="2"/>
      <c r="R47" s="2"/>
      <c r="S47" s="99"/>
      <c r="T47" s="2"/>
      <c r="U47" s="2"/>
      <c r="V47" s="240"/>
      <c r="W47" s="241"/>
      <c r="X47" s="76"/>
    </row>
    <row r="48" spans="1:28" ht="16.5" customHeight="1" x14ac:dyDescent="0.2">
      <c r="A48" s="2"/>
      <c r="B48" s="81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77"/>
      <c r="O48" s="36"/>
      <c r="P48" s="105"/>
      <c r="Q48" s="2"/>
      <c r="R48" s="2"/>
      <c r="S48" s="102" t="s">
        <v>80</v>
      </c>
      <c r="T48" s="15"/>
      <c r="U48" s="2"/>
      <c r="V48" s="231" t="s">
        <v>81</v>
      </c>
      <c r="W48" s="232"/>
      <c r="X48" s="77"/>
    </row>
    <row r="49" spans="1:24" ht="16.5" customHeight="1" x14ac:dyDescent="0.2">
      <c r="A49" s="2"/>
      <c r="B49" s="81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77"/>
      <c r="O49" s="36"/>
      <c r="P49" s="105"/>
      <c r="Q49" s="2"/>
      <c r="R49" s="2"/>
      <c r="S49" s="103"/>
      <c r="T49" s="16"/>
      <c r="U49" s="2"/>
      <c r="V49" s="240"/>
      <c r="W49" s="241"/>
      <c r="X49" s="78"/>
    </row>
    <row r="50" spans="1:24" ht="16.5" customHeight="1" x14ac:dyDescent="0.2">
      <c r="A50" s="2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77"/>
      <c r="O50" s="36"/>
      <c r="P50" s="105"/>
      <c r="Q50" s="2"/>
      <c r="R50" s="2"/>
      <c r="S50" s="19" t="s">
        <v>82</v>
      </c>
      <c r="T50" s="16"/>
      <c r="U50" s="2"/>
      <c r="V50" s="231" t="s">
        <v>83</v>
      </c>
      <c r="W50" s="232"/>
      <c r="X50" s="77"/>
    </row>
    <row r="51" spans="1:24" ht="16.5" customHeight="1" thickBot="1" x14ac:dyDescent="0.25">
      <c r="A51" s="2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77"/>
      <c r="O51" s="36"/>
      <c r="P51" s="105"/>
      <c r="Q51" s="2"/>
      <c r="R51" s="2"/>
      <c r="S51" s="104"/>
      <c r="T51" s="17"/>
      <c r="U51" s="2"/>
      <c r="V51" s="240"/>
      <c r="W51" s="241"/>
      <c r="X51" s="78"/>
    </row>
    <row r="52" spans="1:24" ht="16.5" customHeight="1" x14ac:dyDescent="0.2">
      <c r="A52" s="2"/>
      <c r="B52" s="81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77"/>
      <c r="O52" s="36"/>
      <c r="P52" s="105"/>
      <c r="Q52" s="2"/>
      <c r="R52" s="2"/>
      <c r="S52" s="102" t="s">
        <v>84</v>
      </c>
      <c r="T52" s="15"/>
      <c r="U52" s="2"/>
      <c r="V52" s="231" t="s">
        <v>85</v>
      </c>
      <c r="W52" s="232"/>
      <c r="X52" s="77"/>
    </row>
    <row r="53" spans="1:24" ht="16.5" customHeight="1" x14ac:dyDescent="0.2">
      <c r="A53" s="2"/>
      <c r="B53" s="81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77"/>
      <c r="O53" s="36"/>
      <c r="P53" s="105"/>
      <c r="Q53" s="2"/>
      <c r="R53" s="2"/>
      <c r="S53" s="103"/>
      <c r="T53" s="16"/>
      <c r="U53" s="2"/>
      <c r="V53" s="240"/>
      <c r="W53" s="241"/>
      <c r="X53" s="78"/>
    </row>
    <row r="54" spans="1:24" ht="16.5" customHeight="1" x14ac:dyDescent="0.2">
      <c r="A54" s="2"/>
      <c r="B54" s="81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77"/>
      <c r="O54" s="36"/>
      <c r="P54" s="105"/>
      <c r="Q54" s="2"/>
      <c r="R54" s="2"/>
      <c r="S54" s="19" t="s">
        <v>82</v>
      </c>
      <c r="T54" s="16"/>
      <c r="U54" s="2"/>
      <c r="V54" s="231" t="s">
        <v>86</v>
      </c>
      <c r="W54" s="232"/>
      <c r="X54" s="77"/>
    </row>
    <row r="55" spans="1:24" ht="16.5" customHeight="1" thickBot="1" x14ac:dyDescent="0.25">
      <c r="A55" s="2"/>
      <c r="B55" s="83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79"/>
      <c r="O55" s="36"/>
      <c r="P55" s="105"/>
      <c r="Q55" s="2"/>
      <c r="R55" s="2"/>
      <c r="S55" s="104"/>
      <c r="T55" s="17"/>
      <c r="U55" s="2"/>
      <c r="V55" s="233"/>
      <c r="W55" s="234"/>
      <c r="X55" s="79"/>
    </row>
  </sheetData>
  <mergeCells count="48">
    <mergeCell ref="V54:W55"/>
    <mergeCell ref="V7:X8"/>
    <mergeCell ref="V27:V38"/>
    <mergeCell ref="W9:W11"/>
    <mergeCell ref="W12:W14"/>
    <mergeCell ref="W15:W20"/>
    <mergeCell ref="W21:W26"/>
    <mergeCell ref="W27:W33"/>
    <mergeCell ref="W34:W38"/>
    <mergeCell ref="V48:W49"/>
    <mergeCell ref="V50:W51"/>
    <mergeCell ref="V52:W53"/>
    <mergeCell ref="V46:W47"/>
    <mergeCell ref="V15:V26"/>
    <mergeCell ref="V40:V44"/>
    <mergeCell ref="W40:W44"/>
    <mergeCell ref="B46:N46"/>
    <mergeCell ref="E8:F8"/>
    <mergeCell ref="C13:C14"/>
    <mergeCell ref="B7:D8"/>
    <mergeCell ref="C21:C22"/>
    <mergeCell ref="C23:C24"/>
    <mergeCell ref="C25:C26"/>
    <mergeCell ref="B40:C44"/>
    <mergeCell ref="C29:C30"/>
    <mergeCell ref="E7:F7"/>
    <mergeCell ref="G7:H7"/>
    <mergeCell ref="K7:L7"/>
    <mergeCell ref="V9:V14"/>
    <mergeCell ref="I7:J8"/>
    <mergeCell ref="M7:N8"/>
    <mergeCell ref="P7:P8"/>
    <mergeCell ref="Q7:Q8"/>
    <mergeCell ref="S7:T8"/>
    <mergeCell ref="G4:L5"/>
    <mergeCell ref="B27:B38"/>
    <mergeCell ref="C11:C12"/>
    <mergeCell ref="C15:C16"/>
    <mergeCell ref="C35:C36"/>
    <mergeCell ref="B9:B14"/>
    <mergeCell ref="B15:B26"/>
    <mergeCell ref="C27:C28"/>
    <mergeCell ref="C31:C32"/>
    <mergeCell ref="C33:C34"/>
    <mergeCell ref="C17:C18"/>
    <mergeCell ref="C19:C20"/>
    <mergeCell ref="G8:H8"/>
    <mergeCell ref="K8:L8"/>
  </mergeCells>
  <phoneticPr fontId="7"/>
  <conditionalFormatting sqref="E11">
    <cfRule type="expression" dxfId="14" priority="21">
      <formula>E11="人員未入力"</formula>
    </cfRule>
  </conditionalFormatting>
  <conditionalFormatting sqref="G11">
    <cfRule type="expression" dxfId="13" priority="18">
      <formula>G11="人員未入力"</formula>
    </cfRule>
  </conditionalFormatting>
  <conditionalFormatting sqref="K11">
    <cfRule type="expression" dxfId="12" priority="17">
      <formula>K11="人員未入力"</formula>
    </cfRule>
  </conditionalFormatting>
  <conditionalFormatting sqref="D9">
    <cfRule type="expression" dxfId="11" priority="12">
      <formula>$T$9="×"</formula>
    </cfRule>
  </conditionalFormatting>
  <conditionalFormatting sqref="D11">
    <cfRule type="expression" dxfId="10" priority="11">
      <formula>$T$11="×"</formula>
    </cfRule>
  </conditionalFormatting>
  <conditionalFormatting sqref="D16">
    <cfRule type="expression" dxfId="9" priority="10">
      <formula>$T$16="×"</formula>
    </cfRule>
  </conditionalFormatting>
  <conditionalFormatting sqref="D19">
    <cfRule type="expression" dxfId="8" priority="9">
      <formula>$T$19="×"</formula>
    </cfRule>
  </conditionalFormatting>
  <conditionalFormatting sqref="D20">
    <cfRule type="expression" dxfId="7" priority="8">
      <formula>$T$20="×"</formula>
    </cfRule>
  </conditionalFormatting>
  <conditionalFormatting sqref="D24">
    <cfRule type="expression" dxfId="6" priority="7">
      <formula>$T$24="×"</formula>
    </cfRule>
  </conditionalFormatting>
  <conditionalFormatting sqref="D25">
    <cfRule type="expression" dxfId="5" priority="6">
      <formula>$T$25="×"</formula>
    </cfRule>
  </conditionalFormatting>
  <conditionalFormatting sqref="D26">
    <cfRule type="expression" dxfId="4" priority="5">
      <formula>$T$26="×"</formula>
    </cfRule>
  </conditionalFormatting>
  <conditionalFormatting sqref="D30">
    <cfRule type="expression" dxfId="3" priority="4">
      <formula>$T$30="×"</formula>
    </cfRule>
  </conditionalFormatting>
  <conditionalFormatting sqref="D32">
    <cfRule type="expression" dxfId="2" priority="3">
      <formula>$T$32="×"</formula>
    </cfRule>
  </conditionalFormatting>
  <conditionalFormatting sqref="D34">
    <cfRule type="expression" dxfId="1" priority="2">
      <formula>$T$34="×"</formula>
    </cfRule>
  </conditionalFormatting>
  <conditionalFormatting sqref="D35">
    <cfRule type="expression" dxfId="0" priority="1">
      <formula>$T$35="×"</formula>
    </cfRule>
  </conditionalFormatting>
  <dataValidations disablePrompts="1" count="1">
    <dataValidation type="list" allowBlank="1" showInputMessage="1" showErrorMessage="1" sqref="X1" xr:uid="{00000000-0002-0000-0000-000000000000}">
      <formula1>$AD$1:$AD$2</formula1>
    </dataValidation>
  </dataValidations>
  <printOptions horizontalCentered="1" verticalCentered="1"/>
  <pageMargins left="0.39370078740157483" right="0.39370078740157483" top="0.39370078740157483" bottom="0.39370078740157483" header="0.11811023622047245" footer="0.11811023622047245"/>
  <pageSetup paperSize="9" scale="65" orientation="landscape" r:id="rId1"/>
  <ignoredErrors>
    <ignoredError sqref="F13:F15 G13:L14 E38 G43:G44" unlockedFormula="1"/>
    <ignoredError sqref="I4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別ファイル保存">
                <anchor moveWithCells="1">
                  <from>
                    <xdr:col>0</xdr:col>
                    <xdr:colOff>60960</xdr:colOff>
                    <xdr:row>0</xdr:row>
                    <xdr:rowOff>22860</xdr:rowOff>
                  </from>
                  <to>
                    <xdr:col>3</xdr:col>
                    <xdr:colOff>1181100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E3DC6-8D9F-494D-ACCD-9CE52FB53A2C}">
  <dimension ref="A1:F2"/>
  <sheetViews>
    <sheetView workbookViewId="0">
      <selection activeCell="D2" sqref="D2"/>
    </sheetView>
  </sheetViews>
  <sheetFormatPr defaultRowHeight="14.4" x14ac:dyDescent="0.2"/>
  <cols>
    <col min="1" max="1" width="9.19921875" bestFit="1" customWidth="1"/>
    <col min="5" max="5" width="11.3984375" customWidth="1"/>
    <col min="6" max="6" width="15.3984375" customWidth="1"/>
  </cols>
  <sheetData>
    <row r="1" spans="1:6" x14ac:dyDescent="0.2">
      <c r="A1" t="s">
        <v>3012</v>
      </c>
      <c r="C1" t="s">
        <v>3014</v>
      </c>
      <c r="D1" t="s">
        <v>3013</v>
      </c>
      <c r="E1" t="s">
        <v>3015</v>
      </c>
      <c r="F1" t="s">
        <v>3016</v>
      </c>
    </row>
    <row r="2" spans="1:6" x14ac:dyDescent="0.2">
      <c r="A2">
        <f>報告書!D4</f>
        <v>0</v>
      </c>
      <c r="C2" t="e">
        <f>VLOOKUP(A2,店別ランク!A:D,3,0)</f>
        <v>#N/A</v>
      </c>
      <c r="D2" t="e">
        <f>VLOOKUP(A2,店別ランク!A:D,4,0)</f>
        <v>#N/A</v>
      </c>
      <c r="E2" s="115" t="e">
        <f>INDEX(平均粗利益率・PH!A2:K11,MATCH(Sheet1!D2,平均粗利益率・PH!A2:A11,0),MATCH(Sheet1!C2,平均粗利益率・PH!A2:K2,0))/100</f>
        <v>#N/A</v>
      </c>
      <c r="F2" s="116" t="e">
        <f>INDEX(平均粗利益率・PH!A17:K26,MATCH(Sheet1!D2,平均粗利益率・PH!A17:A26,0),MATCH(Sheet1!C2,平均粗利益率・PH!A17:K17,0))</f>
        <v>#N/A</v>
      </c>
    </row>
  </sheetData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EC328-BD29-45D5-B900-28C7BA36B958}">
  <dimension ref="A1:E527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ColWidth="8.69921875" defaultRowHeight="13.2" x14ac:dyDescent="0.2"/>
  <cols>
    <col min="1" max="1" width="9.09765625" style="114" bestFit="1" customWidth="1"/>
    <col min="2" max="2" width="30.09765625" style="114" bestFit="1" customWidth="1"/>
    <col min="3" max="3" width="30.09765625" style="114" customWidth="1"/>
    <col min="4" max="5" width="11.8984375" style="114" bestFit="1" customWidth="1"/>
    <col min="6" max="16384" width="8.69921875" style="114"/>
  </cols>
  <sheetData>
    <row r="1" spans="1:5" x14ac:dyDescent="0.2">
      <c r="A1" s="113" t="s">
        <v>97</v>
      </c>
      <c r="B1" s="113" t="s">
        <v>98</v>
      </c>
      <c r="C1" s="113" t="s">
        <v>5399</v>
      </c>
      <c r="D1" s="186" t="s">
        <v>3039</v>
      </c>
      <c r="E1" s="186" t="s">
        <v>5410</v>
      </c>
    </row>
    <row r="2" spans="1:5" x14ac:dyDescent="0.2">
      <c r="A2" s="113">
        <v>10130090</v>
      </c>
      <c r="B2" s="113" t="s">
        <v>3040</v>
      </c>
      <c r="C2" s="113" t="s">
        <v>5400</v>
      </c>
      <c r="D2" s="113" t="s">
        <v>5414</v>
      </c>
      <c r="E2" s="113" t="s">
        <v>5411</v>
      </c>
    </row>
    <row r="3" spans="1:5" x14ac:dyDescent="0.2">
      <c r="A3" s="113">
        <v>10130178</v>
      </c>
      <c r="B3" s="113" t="s">
        <v>99</v>
      </c>
      <c r="C3" s="113" t="s">
        <v>5400</v>
      </c>
      <c r="D3" s="113" t="s">
        <v>100</v>
      </c>
      <c r="E3" s="113" t="s">
        <v>5412</v>
      </c>
    </row>
    <row r="4" spans="1:5" x14ac:dyDescent="0.2">
      <c r="A4" s="113">
        <v>10130214</v>
      </c>
      <c r="B4" s="113" t="s">
        <v>3041</v>
      </c>
      <c r="C4" s="113" t="s">
        <v>5400</v>
      </c>
      <c r="D4" s="113" t="s">
        <v>5414</v>
      </c>
      <c r="E4" s="113" t="s">
        <v>109</v>
      </c>
    </row>
    <row r="5" spans="1:5" x14ac:dyDescent="0.2">
      <c r="A5" s="113">
        <v>10131052</v>
      </c>
      <c r="B5" s="113" t="s">
        <v>3042</v>
      </c>
      <c r="C5" s="113" t="s">
        <v>5400</v>
      </c>
      <c r="D5" s="113" t="s">
        <v>5414</v>
      </c>
      <c r="E5" s="113" t="s">
        <v>102</v>
      </c>
    </row>
    <row r="6" spans="1:5" x14ac:dyDescent="0.2">
      <c r="A6" s="113">
        <v>10131554</v>
      </c>
      <c r="B6" s="113" t="s">
        <v>101</v>
      </c>
      <c r="C6" s="113" t="s">
        <v>5400</v>
      </c>
      <c r="D6" s="113" t="s">
        <v>102</v>
      </c>
      <c r="E6" s="113" t="s">
        <v>109</v>
      </c>
    </row>
    <row r="7" spans="1:5" x14ac:dyDescent="0.2">
      <c r="A7" s="113">
        <v>10131571</v>
      </c>
      <c r="B7" s="113" t="s">
        <v>3043</v>
      </c>
      <c r="C7" s="113" t="s">
        <v>5400</v>
      </c>
      <c r="D7" s="113" t="s">
        <v>5414</v>
      </c>
      <c r="E7" s="113" t="s">
        <v>5411</v>
      </c>
    </row>
    <row r="8" spans="1:5" x14ac:dyDescent="0.2">
      <c r="A8" s="113">
        <v>10131638</v>
      </c>
      <c r="B8" s="113" t="s">
        <v>3044</v>
      </c>
      <c r="C8" s="113" t="s">
        <v>5400</v>
      </c>
      <c r="D8" s="113" t="s">
        <v>5414</v>
      </c>
      <c r="E8" s="113" t="s">
        <v>109</v>
      </c>
    </row>
    <row r="9" spans="1:5" x14ac:dyDescent="0.2">
      <c r="A9" s="113">
        <v>10131641</v>
      </c>
      <c r="B9" s="113" t="s">
        <v>3045</v>
      </c>
      <c r="C9" s="113" t="s">
        <v>5400</v>
      </c>
      <c r="D9" s="113" t="s">
        <v>5414</v>
      </c>
      <c r="E9" s="113" t="s">
        <v>109</v>
      </c>
    </row>
    <row r="10" spans="1:5" x14ac:dyDescent="0.2">
      <c r="A10" s="113">
        <v>10132523</v>
      </c>
      <c r="B10" s="113" t="s">
        <v>103</v>
      </c>
      <c r="C10" s="113" t="s">
        <v>5400</v>
      </c>
      <c r="D10" s="113" t="s">
        <v>102</v>
      </c>
      <c r="E10" s="113" t="s">
        <v>109</v>
      </c>
    </row>
    <row r="11" spans="1:5" x14ac:dyDescent="0.2">
      <c r="A11" s="113">
        <v>10132528</v>
      </c>
      <c r="B11" s="113" t="s">
        <v>3046</v>
      </c>
      <c r="C11" s="113" t="s">
        <v>5400</v>
      </c>
      <c r="D11" s="113" t="s">
        <v>5414</v>
      </c>
      <c r="E11" s="113" t="s">
        <v>5412</v>
      </c>
    </row>
    <row r="12" spans="1:5" x14ac:dyDescent="0.2">
      <c r="A12" s="113">
        <v>10132541</v>
      </c>
      <c r="B12" s="113" t="s">
        <v>104</v>
      </c>
      <c r="C12" s="113" t="s">
        <v>5400</v>
      </c>
      <c r="D12" s="113" t="s">
        <v>105</v>
      </c>
      <c r="E12" s="113" t="s">
        <v>5412</v>
      </c>
    </row>
    <row r="13" spans="1:5" x14ac:dyDescent="0.2">
      <c r="A13" s="113">
        <v>10133012</v>
      </c>
      <c r="B13" s="113" t="s">
        <v>106</v>
      </c>
      <c r="C13" s="113" t="s">
        <v>5400</v>
      </c>
      <c r="D13" s="113" t="s">
        <v>107</v>
      </c>
      <c r="E13" s="113" t="s">
        <v>5412</v>
      </c>
    </row>
    <row r="14" spans="1:5" x14ac:dyDescent="0.2">
      <c r="A14" s="113">
        <v>10133031</v>
      </c>
      <c r="B14" s="113" t="s">
        <v>108</v>
      </c>
      <c r="C14" s="113" t="s">
        <v>5400</v>
      </c>
      <c r="D14" s="113" t="s">
        <v>109</v>
      </c>
      <c r="E14" s="113" t="s">
        <v>109</v>
      </c>
    </row>
    <row r="15" spans="1:5" x14ac:dyDescent="0.2">
      <c r="A15" s="113">
        <v>10133121</v>
      </c>
      <c r="B15" s="113" t="s">
        <v>3047</v>
      </c>
      <c r="C15" s="113" t="s">
        <v>5400</v>
      </c>
      <c r="D15" s="113" t="s">
        <v>5414</v>
      </c>
      <c r="E15" s="113" t="s">
        <v>110</v>
      </c>
    </row>
    <row r="16" spans="1:5" x14ac:dyDescent="0.2">
      <c r="A16" s="113">
        <v>10133136</v>
      </c>
      <c r="B16" s="113" t="s">
        <v>3048</v>
      </c>
      <c r="C16" s="113" t="s">
        <v>5400</v>
      </c>
      <c r="D16" s="113" t="s">
        <v>5414</v>
      </c>
      <c r="E16" s="113" t="s">
        <v>110</v>
      </c>
    </row>
    <row r="17" spans="1:5" x14ac:dyDescent="0.2">
      <c r="A17" s="113">
        <v>10133138</v>
      </c>
      <c r="B17" s="113" t="s">
        <v>3049</v>
      </c>
      <c r="C17" s="113" t="s">
        <v>5400</v>
      </c>
      <c r="D17" s="113" t="s">
        <v>5414</v>
      </c>
      <c r="E17" s="113" t="s">
        <v>110</v>
      </c>
    </row>
    <row r="18" spans="1:5" x14ac:dyDescent="0.2">
      <c r="A18" s="113">
        <v>10133140</v>
      </c>
      <c r="B18" s="113" t="s">
        <v>3050</v>
      </c>
      <c r="C18" s="113" t="s">
        <v>5400</v>
      </c>
      <c r="D18" s="113" t="s">
        <v>5414</v>
      </c>
      <c r="E18" s="113" t="s">
        <v>110</v>
      </c>
    </row>
    <row r="19" spans="1:5" x14ac:dyDescent="0.2">
      <c r="A19" s="113">
        <v>10133582</v>
      </c>
      <c r="B19" s="113" t="s">
        <v>111</v>
      </c>
      <c r="C19" s="113" t="s">
        <v>5400</v>
      </c>
      <c r="D19" s="113" t="s">
        <v>102</v>
      </c>
      <c r="E19" s="113" t="s">
        <v>102</v>
      </c>
    </row>
    <row r="20" spans="1:5" x14ac:dyDescent="0.2">
      <c r="A20" s="113">
        <v>10133635</v>
      </c>
      <c r="B20" s="113" t="s">
        <v>112</v>
      </c>
      <c r="C20" s="113" t="s">
        <v>5400</v>
      </c>
      <c r="D20" s="113" t="s">
        <v>109</v>
      </c>
      <c r="E20" s="113" t="s">
        <v>110</v>
      </c>
    </row>
    <row r="21" spans="1:5" x14ac:dyDescent="0.2">
      <c r="A21" s="113">
        <v>10134061</v>
      </c>
      <c r="B21" s="113" t="s">
        <v>113</v>
      </c>
      <c r="C21" s="113" t="s">
        <v>5400</v>
      </c>
      <c r="D21" s="113" t="s">
        <v>100</v>
      </c>
      <c r="E21" s="113" t="s">
        <v>5411</v>
      </c>
    </row>
    <row r="22" spans="1:5" x14ac:dyDescent="0.2">
      <c r="A22" s="113">
        <v>10134111</v>
      </c>
      <c r="B22" s="113" t="s">
        <v>114</v>
      </c>
      <c r="C22" s="113" t="s">
        <v>5400</v>
      </c>
      <c r="D22" s="113" t="s">
        <v>105</v>
      </c>
      <c r="E22" s="113" t="s">
        <v>5412</v>
      </c>
    </row>
    <row r="23" spans="1:5" x14ac:dyDescent="0.2">
      <c r="A23" s="113">
        <v>10134120</v>
      </c>
      <c r="B23" s="113" t="s">
        <v>115</v>
      </c>
      <c r="C23" s="113" t="s">
        <v>5400</v>
      </c>
      <c r="D23" s="113" t="s">
        <v>102</v>
      </c>
      <c r="E23" s="113" t="s">
        <v>109</v>
      </c>
    </row>
    <row r="24" spans="1:5" x14ac:dyDescent="0.2">
      <c r="A24" s="113">
        <v>10136102</v>
      </c>
      <c r="B24" s="113" t="s">
        <v>116</v>
      </c>
      <c r="C24" s="113" t="s">
        <v>5400</v>
      </c>
      <c r="D24" s="113" t="s">
        <v>102</v>
      </c>
      <c r="E24" s="113" t="s">
        <v>109</v>
      </c>
    </row>
    <row r="25" spans="1:5" x14ac:dyDescent="0.2">
      <c r="A25" s="113">
        <v>10136134</v>
      </c>
      <c r="B25" s="113" t="s">
        <v>117</v>
      </c>
      <c r="C25" s="113" t="s">
        <v>5400</v>
      </c>
      <c r="D25" s="113" t="s">
        <v>107</v>
      </c>
      <c r="E25" s="113" t="s">
        <v>5412</v>
      </c>
    </row>
    <row r="26" spans="1:5" x14ac:dyDescent="0.2">
      <c r="A26" s="113">
        <v>10136201</v>
      </c>
      <c r="B26" s="113" t="s">
        <v>3051</v>
      </c>
      <c r="C26" s="113" t="s">
        <v>5400</v>
      </c>
      <c r="D26" s="113" t="s">
        <v>5414</v>
      </c>
      <c r="E26" s="113" t="s">
        <v>102</v>
      </c>
    </row>
    <row r="27" spans="1:5" x14ac:dyDescent="0.2">
      <c r="A27" s="113">
        <v>10136221</v>
      </c>
      <c r="B27" s="113" t="s">
        <v>118</v>
      </c>
      <c r="C27" s="113" t="s">
        <v>5400</v>
      </c>
      <c r="D27" s="113" t="s">
        <v>109</v>
      </c>
      <c r="E27" s="113" t="s">
        <v>109</v>
      </c>
    </row>
    <row r="28" spans="1:5" x14ac:dyDescent="0.2">
      <c r="A28" s="113">
        <v>10136310</v>
      </c>
      <c r="B28" s="113" t="s">
        <v>3052</v>
      </c>
      <c r="C28" s="113" t="s">
        <v>5400</v>
      </c>
      <c r="D28" s="113" t="s">
        <v>5414</v>
      </c>
      <c r="E28" s="113" t="s">
        <v>109</v>
      </c>
    </row>
    <row r="29" spans="1:5" x14ac:dyDescent="0.2">
      <c r="A29" s="113">
        <v>10136312</v>
      </c>
      <c r="B29" s="113" t="s">
        <v>119</v>
      </c>
      <c r="C29" s="113" t="s">
        <v>5400</v>
      </c>
      <c r="D29" s="113" t="s">
        <v>107</v>
      </c>
      <c r="E29" s="113" t="s">
        <v>5412</v>
      </c>
    </row>
    <row r="30" spans="1:5" x14ac:dyDescent="0.2">
      <c r="A30" s="113">
        <v>10136316</v>
      </c>
      <c r="B30" s="113" t="s">
        <v>3053</v>
      </c>
      <c r="C30" s="113" t="s">
        <v>5400</v>
      </c>
      <c r="D30" s="113" t="s">
        <v>5414</v>
      </c>
      <c r="E30" s="113" t="s">
        <v>5412</v>
      </c>
    </row>
    <row r="31" spans="1:5" x14ac:dyDescent="0.2">
      <c r="A31" s="113">
        <v>10136317</v>
      </c>
      <c r="B31" s="113" t="s">
        <v>3054</v>
      </c>
      <c r="C31" s="113" t="s">
        <v>5400</v>
      </c>
      <c r="D31" s="113" t="s">
        <v>5414</v>
      </c>
      <c r="E31" s="113" t="s">
        <v>102</v>
      </c>
    </row>
    <row r="32" spans="1:5" x14ac:dyDescent="0.2">
      <c r="A32" s="113">
        <v>10136423</v>
      </c>
      <c r="B32" s="113" t="s">
        <v>120</v>
      </c>
      <c r="C32" s="113" t="s">
        <v>5400</v>
      </c>
      <c r="D32" s="113" t="s">
        <v>109</v>
      </c>
      <c r="E32" s="113" t="s">
        <v>109</v>
      </c>
    </row>
    <row r="33" spans="1:5" x14ac:dyDescent="0.2">
      <c r="A33" s="113">
        <v>10137012</v>
      </c>
      <c r="B33" s="113" t="s">
        <v>121</v>
      </c>
      <c r="C33" s="113" t="s">
        <v>5400</v>
      </c>
      <c r="D33" s="113" t="s">
        <v>109</v>
      </c>
      <c r="E33" s="113" t="s">
        <v>110</v>
      </c>
    </row>
    <row r="34" spans="1:5" x14ac:dyDescent="0.2">
      <c r="A34" s="113">
        <v>10137128</v>
      </c>
      <c r="B34" s="113" t="s">
        <v>122</v>
      </c>
      <c r="C34" s="113" t="s">
        <v>5400</v>
      </c>
      <c r="D34" s="113" t="s">
        <v>109</v>
      </c>
      <c r="E34" s="113" t="s">
        <v>109</v>
      </c>
    </row>
    <row r="35" spans="1:5" x14ac:dyDescent="0.2">
      <c r="A35" s="113">
        <v>10138405</v>
      </c>
      <c r="B35" s="113" t="s">
        <v>123</v>
      </c>
      <c r="C35" s="113" t="s">
        <v>5400</v>
      </c>
      <c r="D35" s="113" t="s">
        <v>110</v>
      </c>
      <c r="E35" s="113" t="s">
        <v>110</v>
      </c>
    </row>
    <row r="36" spans="1:5" x14ac:dyDescent="0.2">
      <c r="A36" s="113">
        <v>10138416</v>
      </c>
      <c r="B36" s="113" t="s">
        <v>124</v>
      </c>
      <c r="C36" s="113" t="s">
        <v>5400</v>
      </c>
      <c r="D36" s="113" t="s">
        <v>110</v>
      </c>
      <c r="E36" s="113" t="s">
        <v>110</v>
      </c>
    </row>
    <row r="37" spans="1:5" x14ac:dyDescent="0.2">
      <c r="A37" s="113">
        <v>10139000</v>
      </c>
      <c r="B37" s="113" t="s">
        <v>125</v>
      </c>
      <c r="C37" s="113" t="s">
        <v>5400</v>
      </c>
      <c r="D37" s="113" t="s">
        <v>102</v>
      </c>
      <c r="E37" s="113" t="s">
        <v>109</v>
      </c>
    </row>
    <row r="38" spans="1:5" x14ac:dyDescent="0.2">
      <c r="A38" s="113">
        <v>10140007</v>
      </c>
      <c r="B38" s="113" t="s">
        <v>126</v>
      </c>
      <c r="C38" s="113" t="s">
        <v>5400</v>
      </c>
      <c r="D38" s="113" t="s">
        <v>109</v>
      </c>
      <c r="E38" s="113" t="s">
        <v>109</v>
      </c>
    </row>
    <row r="39" spans="1:5" x14ac:dyDescent="0.2">
      <c r="A39" s="113">
        <v>10140008</v>
      </c>
      <c r="B39" s="113" t="s">
        <v>3055</v>
      </c>
      <c r="C39" s="113" t="s">
        <v>5400</v>
      </c>
      <c r="D39" s="113" t="s">
        <v>5414</v>
      </c>
      <c r="E39" s="113" t="s">
        <v>110</v>
      </c>
    </row>
    <row r="40" spans="1:5" x14ac:dyDescent="0.2">
      <c r="A40" s="113">
        <v>10140011</v>
      </c>
      <c r="B40" s="113" t="s">
        <v>127</v>
      </c>
      <c r="C40" s="113" t="s">
        <v>5400</v>
      </c>
      <c r="D40" s="113" t="s">
        <v>105</v>
      </c>
      <c r="E40" s="113" t="s">
        <v>5412</v>
      </c>
    </row>
    <row r="41" spans="1:5" x14ac:dyDescent="0.2">
      <c r="A41" s="113">
        <v>10140025</v>
      </c>
      <c r="B41" s="113" t="s">
        <v>3056</v>
      </c>
      <c r="C41" s="113" t="s">
        <v>5400</v>
      </c>
      <c r="D41" s="113" t="s">
        <v>5414</v>
      </c>
      <c r="E41" s="113" t="s">
        <v>109</v>
      </c>
    </row>
    <row r="42" spans="1:5" x14ac:dyDescent="0.2">
      <c r="A42" s="113">
        <v>10140054</v>
      </c>
      <c r="B42" s="113" t="s">
        <v>128</v>
      </c>
      <c r="C42" s="113" t="s">
        <v>5400</v>
      </c>
      <c r="D42" s="113" t="s">
        <v>102</v>
      </c>
      <c r="E42" s="113" t="s">
        <v>102</v>
      </c>
    </row>
    <row r="43" spans="1:5" x14ac:dyDescent="0.2">
      <c r="A43" s="113">
        <v>10140074</v>
      </c>
      <c r="B43" s="113" t="s">
        <v>129</v>
      </c>
      <c r="C43" s="113" t="s">
        <v>5400</v>
      </c>
      <c r="D43" s="113" t="s">
        <v>110</v>
      </c>
      <c r="E43" s="113" t="s">
        <v>110</v>
      </c>
    </row>
    <row r="44" spans="1:5" x14ac:dyDescent="0.2">
      <c r="A44" s="113">
        <v>10140077</v>
      </c>
      <c r="B44" s="113" t="s">
        <v>3057</v>
      </c>
      <c r="C44" s="113" t="s">
        <v>5400</v>
      </c>
      <c r="D44" s="113" t="s">
        <v>5414</v>
      </c>
      <c r="E44" s="113" t="s">
        <v>102</v>
      </c>
    </row>
    <row r="45" spans="1:5" x14ac:dyDescent="0.2">
      <c r="A45" s="113">
        <v>10140302</v>
      </c>
      <c r="B45" s="113" t="s">
        <v>130</v>
      </c>
      <c r="C45" s="113" t="s">
        <v>5400</v>
      </c>
      <c r="D45" s="113" t="s">
        <v>109</v>
      </c>
      <c r="E45" s="113" t="s">
        <v>110</v>
      </c>
    </row>
    <row r="46" spans="1:5" x14ac:dyDescent="0.2">
      <c r="A46" s="113">
        <v>10140311</v>
      </c>
      <c r="B46" s="113" t="s">
        <v>131</v>
      </c>
      <c r="C46" s="113" t="s">
        <v>5400</v>
      </c>
      <c r="D46" s="113" t="s">
        <v>110</v>
      </c>
      <c r="E46" s="113" t="s">
        <v>110</v>
      </c>
    </row>
    <row r="47" spans="1:5" x14ac:dyDescent="0.2">
      <c r="A47" s="113">
        <v>10145012</v>
      </c>
      <c r="B47" s="113" t="s">
        <v>132</v>
      </c>
      <c r="C47" s="113" t="s">
        <v>5400</v>
      </c>
      <c r="D47" s="113" t="s">
        <v>102</v>
      </c>
      <c r="E47" s="113" t="s">
        <v>102</v>
      </c>
    </row>
    <row r="48" spans="1:5" x14ac:dyDescent="0.2">
      <c r="A48" s="113">
        <v>10145026</v>
      </c>
      <c r="B48" s="113" t="s">
        <v>133</v>
      </c>
      <c r="C48" s="113" t="s">
        <v>5400</v>
      </c>
      <c r="D48" s="113" t="s">
        <v>102</v>
      </c>
      <c r="E48" s="113" t="s">
        <v>102</v>
      </c>
    </row>
    <row r="49" spans="1:5" x14ac:dyDescent="0.2">
      <c r="A49" s="113">
        <v>10145130</v>
      </c>
      <c r="B49" s="113" t="s">
        <v>134</v>
      </c>
      <c r="C49" s="113" t="s">
        <v>5400</v>
      </c>
      <c r="D49" s="113" t="s">
        <v>109</v>
      </c>
      <c r="E49" s="113" t="s">
        <v>109</v>
      </c>
    </row>
    <row r="50" spans="1:5" x14ac:dyDescent="0.2">
      <c r="A50" s="113">
        <v>10145143</v>
      </c>
      <c r="B50" s="113" t="s">
        <v>3058</v>
      </c>
      <c r="C50" s="113" t="s">
        <v>5400</v>
      </c>
      <c r="D50" s="113" t="s">
        <v>5414</v>
      </c>
      <c r="E50" s="113" t="s">
        <v>102</v>
      </c>
    </row>
    <row r="51" spans="1:5" x14ac:dyDescent="0.2">
      <c r="A51" s="113">
        <v>10145300</v>
      </c>
      <c r="B51" s="113" t="s">
        <v>135</v>
      </c>
      <c r="C51" s="113" t="s">
        <v>5400</v>
      </c>
      <c r="D51" s="113" t="s">
        <v>107</v>
      </c>
      <c r="E51" s="113" t="s">
        <v>5412</v>
      </c>
    </row>
    <row r="52" spans="1:5" x14ac:dyDescent="0.2">
      <c r="A52" s="113">
        <v>10145403</v>
      </c>
      <c r="B52" s="113" t="s">
        <v>136</v>
      </c>
      <c r="C52" s="113" t="s">
        <v>5400</v>
      </c>
      <c r="D52" s="113" t="s">
        <v>102</v>
      </c>
      <c r="E52" s="113" t="s">
        <v>109</v>
      </c>
    </row>
    <row r="53" spans="1:5" x14ac:dyDescent="0.2">
      <c r="A53" s="113">
        <v>10151030</v>
      </c>
      <c r="B53" s="113" t="s">
        <v>3059</v>
      </c>
      <c r="C53" s="113" t="s">
        <v>5400</v>
      </c>
      <c r="D53" s="113" t="s">
        <v>5414</v>
      </c>
      <c r="E53" s="113" t="s">
        <v>110</v>
      </c>
    </row>
    <row r="54" spans="1:5" x14ac:dyDescent="0.2">
      <c r="A54" s="113">
        <v>10151034</v>
      </c>
      <c r="B54" s="113" t="s">
        <v>3060</v>
      </c>
      <c r="C54" s="113" t="s">
        <v>5400</v>
      </c>
      <c r="D54" s="113" t="s">
        <v>5414</v>
      </c>
      <c r="E54" s="113" t="s">
        <v>5413</v>
      </c>
    </row>
    <row r="55" spans="1:5" x14ac:dyDescent="0.2">
      <c r="A55" s="113">
        <v>10151035</v>
      </c>
      <c r="B55" s="113" t="s">
        <v>3061</v>
      </c>
      <c r="C55" s="113" t="s">
        <v>5400</v>
      </c>
      <c r="D55" s="113" t="s">
        <v>5414</v>
      </c>
      <c r="E55" s="113" t="s">
        <v>5412</v>
      </c>
    </row>
    <row r="56" spans="1:5" x14ac:dyDescent="0.2">
      <c r="A56" s="113">
        <v>10151037</v>
      </c>
      <c r="B56" s="113" t="s">
        <v>3062</v>
      </c>
      <c r="C56" s="113" t="s">
        <v>5400</v>
      </c>
      <c r="D56" s="113" t="s">
        <v>5414</v>
      </c>
      <c r="E56" s="113" t="s">
        <v>5412</v>
      </c>
    </row>
    <row r="57" spans="1:5" x14ac:dyDescent="0.2">
      <c r="A57" s="113">
        <v>10151038</v>
      </c>
      <c r="B57" s="113" t="s">
        <v>3063</v>
      </c>
      <c r="C57" s="113" t="s">
        <v>5400</v>
      </c>
      <c r="D57" s="113" t="s">
        <v>5414</v>
      </c>
      <c r="E57" s="113" t="s">
        <v>110</v>
      </c>
    </row>
    <row r="58" spans="1:5" x14ac:dyDescent="0.2">
      <c r="A58" s="113">
        <v>10151045</v>
      </c>
      <c r="B58" s="113" t="s">
        <v>137</v>
      </c>
      <c r="C58" s="113" t="s">
        <v>5400</v>
      </c>
      <c r="D58" s="113" t="s">
        <v>138</v>
      </c>
      <c r="E58" s="113" t="s">
        <v>5412</v>
      </c>
    </row>
    <row r="59" spans="1:5" x14ac:dyDescent="0.2">
      <c r="A59" s="113">
        <v>10151055</v>
      </c>
      <c r="B59" s="113" t="s">
        <v>3064</v>
      </c>
      <c r="C59" s="113" t="s">
        <v>5400</v>
      </c>
      <c r="D59" s="113" t="s">
        <v>5414</v>
      </c>
      <c r="E59" s="113" t="s">
        <v>109</v>
      </c>
    </row>
    <row r="60" spans="1:5" x14ac:dyDescent="0.2">
      <c r="A60" s="113">
        <v>10151060</v>
      </c>
      <c r="B60" s="113" t="s">
        <v>3065</v>
      </c>
      <c r="C60" s="113" t="s">
        <v>5400</v>
      </c>
      <c r="D60" s="113" t="s">
        <v>5414</v>
      </c>
      <c r="E60" s="113" t="s">
        <v>102</v>
      </c>
    </row>
    <row r="61" spans="1:5" x14ac:dyDescent="0.2">
      <c r="A61" s="113">
        <v>10151064</v>
      </c>
      <c r="B61" s="113" t="s">
        <v>139</v>
      </c>
      <c r="C61" s="113" t="s">
        <v>5400</v>
      </c>
      <c r="D61" s="113" t="s">
        <v>109</v>
      </c>
      <c r="E61" s="113" t="s">
        <v>109</v>
      </c>
    </row>
    <row r="62" spans="1:5" x14ac:dyDescent="0.2">
      <c r="A62" s="113">
        <v>10151066</v>
      </c>
      <c r="B62" s="113" t="s">
        <v>140</v>
      </c>
      <c r="C62" s="113" t="s">
        <v>5400</v>
      </c>
      <c r="D62" s="113" t="s">
        <v>110</v>
      </c>
      <c r="E62" s="113" t="s">
        <v>110</v>
      </c>
    </row>
    <row r="63" spans="1:5" x14ac:dyDescent="0.2">
      <c r="A63" s="113">
        <v>10151067</v>
      </c>
      <c r="B63" s="113" t="s">
        <v>3066</v>
      </c>
      <c r="C63" s="113" t="s">
        <v>5400</v>
      </c>
      <c r="D63" s="113" t="s">
        <v>5414</v>
      </c>
      <c r="E63" s="113" t="s">
        <v>5412</v>
      </c>
    </row>
    <row r="64" spans="1:5" x14ac:dyDescent="0.2">
      <c r="A64" s="113">
        <v>10151071</v>
      </c>
      <c r="B64" s="113" t="s">
        <v>141</v>
      </c>
      <c r="C64" s="113" t="s">
        <v>5400</v>
      </c>
      <c r="D64" s="113" t="s">
        <v>102</v>
      </c>
      <c r="E64" s="113" t="s">
        <v>102</v>
      </c>
    </row>
    <row r="65" spans="1:5" x14ac:dyDescent="0.2">
      <c r="A65" s="113">
        <v>10151100</v>
      </c>
      <c r="B65" s="113" t="s">
        <v>142</v>
      </c>
      <c r="C65" s="113" t="s">
        <v>5400</v>
      </c>
      <c r="D65" s="113" t="s">
        <v>102</v>
      </c>
      <c r="E65" s="113" t="s">
        <v>102</v>
      </c>
    </row>
    <row r="66" spans="1:5" x14ac:dyDescent="0.2">
      <c r="A66" s="113">
        <v>10151120</v>
      </c>
      <c r="B66" s="113" t="s">
        <v>3067</v>
      </c>
      <c r="C66" s="113" t="s">
        <v>5400</v>
      </c>
      <c r="D66" s="113" t="s">
        <v>5414</v>
      </c>
      <c r="E66" s="113" t="s">
        <v>5411</v>
      </c>
    </row>
    <row r="67" spans="1:5" x14ac:dyDescent="0.2">
      <c r="A67" s="113">
        <v>10151122</v>
      </c>
      <c r="B67" s="113" t="s">
        <v>3068</v>
      </c>
      <c r="C67" s="113" t="s">
        <v>5400</v>
      </c>
      <c r="D67" s="113" t="s">
        <v>5414</v>
      </c>
      <c r="E67" s="113" t="s">
        <v>5412</v>
      </c>
    </row>
    <row r="68" spans="1:5" x14ac:dyDescent="0.2">
      <c r="A68" s="113">
        <v>10151130</v>
      </c>
      <c r="B68" s="113" t="s">
        <v>3069</v>
      </c>
      <c r="C68" s="113" t="s">
        <v>5400</v>
      </c>
      <c r="D68" s="113" t="s">
        <v>5414</v>
      </c>
      <c r="E68" s="113" t="s">
        <v>102</v>
      </c>
    </row>
    <row r="69" spans="1:5" x14ac:dyDescent="0.2">
      <c r="A69" s="113">
        <v>10153005</v>
      </c>
      <c r="B69" s="113" t="s">
        <v>3070</v>
      </c>
      <c r="C69" s="113" t="s">
        <v>5400</v>
      </c>
      <c r="D69" s="113" t="s">
        <v>5414</v>
      </c>
      <c r="E69" s="113" t="s">
        <v>109</v>
      </c>
    </row>
    <row r="70" spans="1:5" x14ac:dyDescent="0.2">
      <c r="A70" s="113">
        <v>10153006</v>
      </c>
      <c r="B70" s="113" t="s">
        <v>3071</v>
      </c>
      <c r="C70" s="113" t="s">
        <v>5400</v>
      </c>
      <c r="D70" s="113" t="s">
        <v>5414</v>
      </c>
      <c r="E70" s="113" t="s">
        <v>110</v>
      </c>
    </row>
    <row r="71" spans="1:5" x14ac:dyDescent="0.2">
      <c r="A71" s="113">
        <v>10153025</v>
      </c>
      <c r="B71" s="113" t="s">
        <v>3072</v>
      </c>
      <c r="C71" s="113" t="s">
        <v>5400</v>
      </c>
      <c r="D71" s="113" t="s">
        <v>5414</v>
      </c>
      <c r="E71" s="113" t="s">
        <v>102</v>
      </c>
    </row>
    <row r="72" spans="1:5" x14ac:dyDescent="0.2">
      <c r="A72" s="113">
        <v>10153037</v>
      </c>
      <c r="B72" s="113" t="s">
        <v>3073</v>
      </c>
      <c r="C72" s="113" t="s">
        <v>5400</v>
      </c>
      <c r="D72" s="113" t="s">
        <v>5414</v>
      </c>
      <c r="E72" s="113" t="s">
        <v>109</v>
      </c>
    </row>
    <row r="73" spans="1:5" x14ac:dyDescent="0.2">
      <c r="A73" s="113">
        <v>10153045</v>
      </c>
      <c r="B73" s="113" t="s">
        <v>143</v>
      </c>
      <c r="C73" s="113" t="s">
        <v>5400</v>
      </c>
      <c r="D73" s="113" t="s">
        <v>107</v>
      </c>
      <c r="E73" s="113" t="s">
        <v>102</v>
      </c>
    </row>
    <row r="74" spans="1:5" x14ac:dyDescent="0.2">
      <c r="A74" s="113">
        <v>10153135</v>
      </c>
      <c r="B74" s="113" t="s">
        <v>3074</v>
      </c>
      <c r="C74" s="113" t="s">
        <v>5400</v>
      </c>
      <c r="D74" s="113" t="s">
        <v>5414</v>
      </c>
      <c r="E74" s="113" t="s">
        <v>5412</v>
      </c>
    </row>
    <row r="75" spans="1:5" x14ac:dyDescent="0.2">
      <c r="A75" s="113">
        <v>10153450</v>
      </c>
      <c r="B75" s="113" t="s">
        <v>3075</v>
      </c>
      <c r="C75" s="113" t="s">
        <v>5400</v>
      </c>
      <c r="D75" s="113" t="s">
        <v>5414</v>
      </c>
      <c r="E75" s="113" t="s">
        <v>5413</v>
      </c>
    </row>
    <row r="76" spans="1:5" x14ac:dyDescent="0.2">
      <c r="A76" s="113">
        <v>10153570</v>
      </c>
      <c r="B76" s="113" t="s">
        <v>144</v>
      </c>
      <c r="C76" s="113" t="s">
        <v>5400</v>
      </c>
      <c r="D76" s="113" t="s">
        <v>110</v>
      </c>
      <c r="E76" s="113" t="s">
        <v>110</v>
      </c>
    </row>
    <row r="77" spans="1:5" x14ac:dyDescent="0.2">
      <c r="A77" s="113">
        <v>10153600</v>
      </c>
      <c r="B77" s="113" t="s">
        <v>3076</v>
      </c>
      <c r="C77" s="113" t="s">
        <v>5400</v>
      </c>
      <c r="D77" s="113" t="s">
        <v>5414</v>
      </c>
      <c r="E77" s="113" t="s">
        <v>110</v>
      </c>
    </row>
    <row r="78" spans="1:5" x14ac:dyDescent="0.2">
      <c r="A78" s="113">
        <v>10153610</v>
      </c>
      <c r="B78" s="113" t="s">
        <v>3077</v>
      </c>
      <c r="C78" s="113" t="s">
        <v>5400</v>
      </c>
      <c r="D78" s="113" t="s">
        <v>5414</v>
      </c>
      <c r="E78" s="113" t="s">
        <v>110</v>
      </c>
    </row>
    <row r="79" spans="1:5" x14ac:dyDescent="0.2">
      <c r="A79" s="113">
        <v>10153625</v>
      </c>
      <c r="B79" s="113" t="s">
        <v>145</v>
      </c>
      <c r="C79" s="113" t="s">
        <v>5400</v>
      </c>
      <c r="D79" s="113" t="s">
        <v>109</v>
      </c>
      <c r="E79" s="113" t="s">
        <v>109</v>
      </c>
    </row>
    <row r="80" spans="1:5" x14ac:dyDescent="0.2">
      <c r="A80" s="113">
        <v>10153715</v>
      </c>
      <c r="B80" s="113" t="s">
        <v>146</v>
      </c>
      <c r="C80" s="113" t="s">
        <v>5400</v>
      </c>
      <c r="D80" s="113" t="s">
        <v>109</v>
      </c>
      <c r="E80" s="113" t="s">
        <v>110</v>
      </c>
    </row>
    <row r="81" spans="1:5" x14ac:dyDescent="0.2">
      <c r="A81" s="113">
        <v>10155090</v>
      </c>
      <c r="B81" s="113" t="s">
        <v>3078</v>
      </c>
      <c r="C81" s="113" t="s">
        <v>5400</v>
      </c>
      <c r="D81" s="113" t="s">
        <v>5414</v>
      </c>
      <c r="E81" s="113" t="s">
        <v>110</v>
      </c>
    </row>
    <row r="82" spans="1:5" x14ac:dyDescent="0.2">
      <c r="A82" s="113">
        <v>10155116</v>
      </c>
      <c r="B82" s="113" t="s">
        <v>147</v>
      </c>
      <c r="C82" s="113" t="s">
        <v>5400</v>
      </c>
      <c r="D82" s="113" t="s">
        <v>109</v>
      </c>
      <c r="E82" s="113" t="s">
        <v>109</v>
      </c>
    </row>
    <row r="83" spans="1:5" x14ac:dyDescent="0.2">
      <c r="A83" s="113">
        <v>10155270</v>
      </c>
      <c r="B83" s="113" t="s">
        <v>3079</v>
      </c>
      <c r="C83" s="113" t="s">
        <v>5400</v>
      </c>
      <c r="D83" s="113" t="s">
        <v>5414</v>
      </c>
      <c r="E83" s="113" t="s">
        <v>109</v>
      </c>
    </row>
    <row r="84" spans="1:5" x14ac:dyDescent="0.2">
      <c r="A84" s="113">
        <v>10159023</v>
      </c>
      <c r="B84" s="113" t="s">
        <v>148</v>
      </c>
      <c r="C84" s="113" t="s">
        <v>5400</v>
      </c>
      <c r="D84" s="113" t="s">
        <v>109</v>
      </c>
      <c r="E84" s="113" t="s">
        <v>109</v>
      </c>
    </row>
    <row r="85" spans="1:5" x14ac:dyDescent="0.2">
      <c r="A85" s="113">
        <v>10159030</v>
      </c>
      <c r="B85" s="113" t="s">
        <v>3080</v>
      </c>
      <c r="C85" s="113" t="s">
        <v>5400</v>
      </c>
      <c r="D85" s="113" t="s">
        <v>5414</v>
      </c>
      <c r="E85" s="113" t="s">
        <v>110</v>
      </c>
    </row>
    <row r="86" spans="1:5" x14ac:dyDescent="0.2">
      <c r="A86" s="113">
        <v>10159210</v>
      </c>
      <c r="B86" s="113" t="s">
        <v>3081</v>
      </c>
      <c r="C86" s="113" t="s">
        <v>5400</v>
      </c>
      <c r="D86" s="113" t="s">
        <v>5414</v>
      </c>
      <c r="E86" s="113" t="s">
        <v>109</v>
      </c>
    </row>
    <row r="87" spans="1:5" x14ac:dyDescent="0.2">
      <c r="A87" s="113">
        <v>10160090</v>
      </c>
      <c r="B87" s="113" t="s">
        <v>3082</v>
      </c>
      <c r="C87" s="113" t="s">
        <v>5400</v>
      </c>
      <c r="D87" s="113" t="s">
        <v>5414</v>
      </c>
      <c r="E87" s="113" t="s">
        <v>109</v>
      </c>
    </row>
    <row r="88" spans="1:5" x14ac:dyDescent="0.2">
      <c r="A88" s="113">
        <v>10160093</v>
      </c>
      <c r="B88" s="113" t="s">
        <v>3083</v>
      </c>
      <c r="C88" s="113" t="s">
        <v>5400</v>
      </c>
      <c r="D88" s="113" t="s">
        <v>5414</v>
      </c>
      <c r="E88" s="113" t="s">
        <v>109</v>
      </c>
    </row>
    <row r="89" spans="1:5" x14ac:dyDescent="0.2">
      <c r="A89" s="113">
        <v>10160114</v>
      </c>
      <c r="B89" s="113" t="s">
        <v>149</v>
      </c>
      <c r="C89" s="113" t="s">
        <v>5400</v>
      </c>
      <c r="D89" s="113" t="s">
        <v>109</v>
      </c>
      <c r="E89" s="113" t="s">
        <v>109</v>
      </c>
    </row>
    <row r="90" spans="1:5" x14ac:dyDescent="0.2">
      <c r="A90" s="113">
        <v>10160121</v>
      </c>
      <c r="B90" s="113" t="s">
        <v>3084</v>
      </c>
      <c r="C90" s="113" t="s">
        <v>5400</v>
      </c>
      <c r="D90" s="113" t="s">
        <v>5414</v>
      </c>
      <c r="E90" s="113" t="s">
        <v>109</v>
      </c>
    </row>
    <row r="91" spans="1:5" x14ac:dyDescent="0.2">
      <c r="A91" s="113">
        <v>10160122</v>
      </c>
      <c r="B91" s="113" t="s">
        <v>3085</v>
      </c>
      <c r="C91" s="113" t="s">
        <v>5400</v>
      </c>
      <c r="D91" s="113" t="s">
        <v>5414</v>
      </c>
      <c r="E91" s="113" t="s">
        <v>109</v>
      </c>
    </row>
    <row r="92" spans="1:5" x14ac:dyDescent="0.2">
      <c r="A92" s="113">
        <v>10160160</v>
      </c>
      <c r="B92" s="113" t="s">
        <v>3086</v>
      </c>
      <c r="C92" s="113" t="s">
        <v>5400</v>
      </c>
      <c r="D92" s="113" t="s">
        <v>5414</v>
      </c>
      <c r="E92" s="113" t="s">
        <v>5412</v>
      </c>
    </row>
    <row r="93" spans="1:5" x14ac:dyDescent="0.2">
      <c r="A93" s="113">
        <v>10160198</v>
      </c>
      <c r="B93" s="113" t="s">
        <v>3087</v>
      </c>
      <c r="C93" s="113" t="s">
        <v>5400</v>
      </c>
      <c r="D93" s="113" t="s">
        <v>5414</v>
      </c>
      <c r="E93" s="113" t="s">
        <v>5413</v>
      </c>
    </row>
    <row r="94" spans="1:5" x14ac:dyDescent="0.2">
      <c r="A94" s="113">
        <v>10160330</v>
      </c>
      <c r="B94" s="113" t="s">
        <v>3088</v>
      </c>
      <c r="C94" s="113" t="s">
        <v>5400</v>
      </c>
      <c r="D94" s="113" t="s">
        <v>5414</v>
      </c>
      <c r="E94" s="113" t="s">
        <v>5412</v>
      </c>
    </row>
    <row r="95" spans="1:5" x14ac:dyDescent="0.2">
      <c r="A95" s="113">
        <v>10160570</v>
      </c>
      <c r="B95" s="113" t="s">
        <v>150</v>
      </c>
      <c r="C95" s="113" t="s">
        <v>5400</v>
      </c>
      <c r="D95" s="113" t="s">
        <v>102</v>
      </c>
      <c r="E95" s="113" t="s">
        <v>109</v>
      </c>
    </row>
    <row r="96" spans="1:5" x14ac:dyDescent="0.2">
      <c r="A96" s="113">
        <v>10160610</v>
      </c>
      <c r="B96" s="113" t="s">
        <v>3089</v>
      </c>
      <c r="C96" s="113" t="s">
        <v>5400</v>
      </c>
      <c r="D96" s="113" t="s">
        <v>5414</v>
      </c>
      <c r="E96" s="113" t="s">
        <v>109</v>
      </c>
    </row>
    <row r="97" spans="1:5" x14ac:dyDescent="0.2">
      <c r="A97" s="113">
        <v>10160672</v>
      </c>
      <c r="B97" s="113" t="s">
        <v>151</v>
      </c>
      <c r="C97" s="113" t="s">
        <v>5400</v>
      </c>
      <c r="D97" s="113" t="s">
        <v>109</v>
      </c>
      <c r="E97" s="113" t="s">
        <v>109</v>
      </c>
    </row>
    <row r="98" spans="1:5" x14ac:dyDescent="0.2">
      <c r="A98" s="113">
        <v>10160702</v>
      </c>
      <c r="B98" s="113" t="s">
        <v>3090</v>
      </c>
      <c r="C98" s="113" t="s">
        <v>5400</v>
      </c>
      <c r="D98" s="113" t="s">
        <v>5414</v>
      </c>
      <c r="E98" s="113" t="s">
        <v>102</v>
      </c>
    </row>
    <row r="99" spans="1:5" x14ac:dyDescent="0.2">
      <c r="A99" s="113">
        <v>10160820</v>
      </c>
      <c r="B99" s="113" t="s">
        <v>152</v>
      </c>
      <c r="C99" s="113" t="s">
        <v>5400</v>
      </c>
      <c r="D99" s="113" t="s">
        <v>109</v>
      </c>
      <c r="E99" s="113" t="s">
        <v>110</v>
      </c>
    </row>
    <row r="100" spans="1:5" x14ac:dyDescent="0.2">
      <c r="A100" s="113">
        <v>10160871</v>
      </c>
      <c r="B100" s="113" t="s">
        <v>3091</v>
      </c>
      <c r="C100" s="113" t="s">
        <v>5400</v>
      </c>
      <c r="D100" s="113" t="s">
        <v>5414</v>
      </c>
      <c r="E100" s="113" t="s">
        <v>5412</v>
      </c>
    </row>
    <row r="101" spans="1:5" x14ac:dyDescent="0.2">
      <c r="A101" s="113">
        <v>10160873</v>
      </c>
      <c r="B101" s="113" t="s">
        <v>3092</v>
      </c>
      <c r="C101" s="113" t="s">
        <v>5400</v>
      </c>
      <c r="D101" s="113" t="s">
        <v>5414</v>
      </c>
      <c r="E101" s="113" t="s">
        <v>110</v>
      </c>
    </row>
    <row r="102" spans="1:5" x14ac:dyDescent="0.2">
      <c r="A102" s="113">
        <v>10171020</v>
      </c>
      <c r="B102" s="113" t="s">
        <v>3093</v>
      </c>
      <c r="C102" s="113" t="s">
        <v>5400</v>
      </c>
      <c r="D102" s="113" t="s">
        <v>5414</v>
      </c>
      <c r="E102" s="113" t="s">
        <v>109</v>
      </c>
    </row>
    <row r="103" spans="1:5" x14ac:dyDescent="0.2">
      <c r="A103" s="113">
        <v>10171046</v>
      </c>
      <c r="B103" s="113" t="s">
        <v>153</v>
      </c>
      <c r="C103" s="113" t="s">
        <v>5400</v>
      </c>
      <c r="D103" s="113" t="s">
        <v>109</v>
      </c>
      <c r="E103" s="113" t="s">
        <v>109</v>
      </c>
    </row>
    <row r="104" spans="1:5" x14ac:dyDescent="0.2">
      <c r="A104" s="113">
        <v>10171068</v>
      </c>
      <c r="B104" s="113" t="s">
        <v>154</v>
      </c>
      <c r="C104" s="113" t="s">
        <v>5400</v>
      </c>
      <c r="D104" s="113" t="s">
        <v>109</v>
      </c>
      <c r="E104" s="113" t="s">
        <v>102</v>
      </c>
    </row>
    <row r="105" spans="1:5" x14ac:dyDescent="0.2">
      <c r="A105" s="113">
        <v>10171087</v>
      </c>
      <c r="B105" s="113" t="s">
        <v>155</v>
      </c>
      <c r="C105" s="113" t="s">
        <v>5400</v>
      </c>
      <c r="D105" s="113" t="s">
        <v>156</v>
      </c>
      <c r="E105" s="113" t="s">
        <v>5411</v>
      </c>
    </row>
    <row r="106" spans="1:5" x14ac:dyDescent="0.2">
      <c r="A106" s="113">
        <v>10171119</v>
      </c>
      <c r="B106" s="113" t="s">
        <v>157</v>
      </c>
      <c r="C106" s="113" t="s">
        <v>5400</v>
      </c>
      <c r="D106" s="113" t="s">
        <v>102</v>
      </c>
      <c r="E106" s="113" t="s">
        <v>109</v>
      </c>
    </row>
    <row r="107" spans="1:5" x14ac:dyDescent="0.2">
      <c r="A107" s="113">
        <v>10172001</v>
      </c>
      <c r="B107" s="113" t="s">
        <v>3094</v>
      </c>
      <c r="C107" s="113" t="s">
        <v>5400</v>
      </c>
      <c r="D107" s="113" t="s">
        <v>5414</v>
      </c>
      <c r="E107" s="113" t="s">
        <v>102</v>
      </c>
    </row>
    <row r="108" spans="1:5" x14ac:dyDescent="0.2">
      <c r="A108" s="113">
        <v>10172011</v>
      </c>
      <c r="B108" s="113" t="s">
        <v>158</v>
      </c>
      <c r="C108" s="113" t="s">
        <v>5400</v>
      </c>
      <c r="D108" s="113" t="s">
        <v>107</v>
      </c>
      <c r="E108" s="113" t="s">
        <v>5412</v>
      </c>
    </row>
    <row r="109" spans="1:5" x14ac:dyDescent="0.2">
      <c r="A109" s="113">
        <v>10172016</v>
      </c>
      <c r="B109" s="113" t="s">
        <v>159</v>
      </c>
      <c r="C109" s="113" t="s">
        <v>5400</v>
      </c>
      <c r="D109" s="113" t="s">
        <v>109</v>
      </c>
      <c r="E109" s="113" t="s">
        <v>110</v>
      </c>
    </row>
    <row r="110" spans="1:5" x14ac:dyDescent="0.2">
      <c r="A110" s="113">
        <v>10172021</v>
      </c>
      <c r="B110" s="113" t="s">
        <v>160</v>
      </c>
      <c r="C110" s="113" t="s">
        <v>5400</v>
      </c>
      <c r="D110" s="113" t="s">
        <v>109</v>
      </c>
      <c r="E110" s="113" t="s">
        <v>110</v>
      </c>
    </row>
    <row r="111" spans="1:5" x14ac:dyDescent="0.2">
      <c r="A111" s="113">
        <v>10172115</v>
      </c>
      <c r="B111" s="113" t="s">
        <v>161</v>
      </c>
      <c r="C111" s="113" t="s">
        <v>5400</v>
      </c>
      <c r="D111" s="113" t="s">
        <v>102</v>
      </c>
      <c r="E111" s="113" t="s">
        <v>102</v>
      </c>
    </row>
    <row r="112" spans="1:5" x14ac:dyDescent="0.2">
      <c r="A112" s="113">
        <v>10173012</v>
      </c>
      <c r="B112" s="113" t="s">
        <v>162</v>
      </c>
      <c r="C112" s="113" t="s">
        <v>5400</v>
      </c>
      <c r="D112" s="113" t="s">
        <v>102</v>
      </c>
      <c r="E112" s="113" t="s">
        <v>102</v>
      </c>
    </row>
    <row r="113" spans="1:5" x14ac:dyDescent="0.2">
      <c r="A113" s="113">
        <v>10174021</v>
      </c>
      <c r="B113" s="113" t="s">
        <v>163</v>
      </c>
      <c r="C113" s="113" t="s">
        <v>5400</v>
      </c>
      <c r="D113" s="113" t="s">
        <v>105</v>
      </c>
      <c r="E113" s="113" t="s">
        <v>5412</v>
      </c>
    </row>
    <row r="114" spans="1:5" x14ac:dyDescent="0.2">
      <c r="A114" s="113">
        <v>10174051</v>
      </c>
      <c r="B114" s="113" t="s">
        <v>164</v>
      </c>
      <c r="C114" s="113" t="s">
        <v>5400</v>
      </c>
      <c r="D114" s="113" t="s">
        <v>102</v>
      </c>
      <c r="E114" s="113" t="s">
        <v>109</v>
      </c>
    </row>
    <row r="115" spans="1:5" x14ac:dyDescent="0.2">
      <c r="A115" s="113">
        <v>10174073</v>
      </c>
      <c r="B115" s="113" t="s">
        <v>165</v>
      </c>
      <c r="C115" s="113" t="s">
        <v>5400</v>
      </c>
      <c r="D115" s="113" t="s">
        <v>110</v>
      </c>
      <c r="E115" s="113" t="s">
        <v>110</v>
      </c>
    </row>
    <row r="116" spans="1:5" x14ac:dyDescent="0.2">
      <c r="A116" s="113">
        <v>10174074</v>
      </c>
      <c r="B116" s="113" t="s">
        <v>166</v>
      </c>
      <c r="C116" s="113" t="s">
        <v>5400</v>
      </c>
      <c r="D116" s="113" t="s">
        <v>102</v>
      </c>
      <c r="E116" s="113" t="s">
        <v>102</v>
      </c>
    </row>
    <row r="117" spans="1:5" x14ac:dyDescent="0.2">
      <c r="A117" s="113">
        <v>10174100</v>
      </c>
      <c r="B117" s="113" t="s">
        <v>167</v>
      </c>
      <c r="C117" s="113" t="s">
        <v>5400</v>
      </c>
      <c r="D117" s="113" t="s">
        <v>102</v>
      </c>
      <c r="E117" s="113" t="s">
        <v>109</v>
      </c>
    </row>
    <row r="118" spans="1:5" x14ac:dyDescent="0.2">
      <c r="A118" s="113">
        <v>10174105</v>
      </c>
      <c r="B118" s="113" t="s">
        <v>168</v>
      </c>
      <c r="C118" s="113" t="s">
        <v>5400</v>
      </c>
      <c r="D118" s="113" t="s">
        <v>105</v>
      </c>
      <c r="E118" s="113" t="s">
        <v>5412</v>
      </c>
    </row>
    <row r="119" spans="1:5" x14ac:dyDescent="0.2">
      <c r="A119" s="113">
        <v>10174118</v>
      </c>
      <c r="B119" s="113" t="s">
        <v>169</v>
      </c>
      <c r="C119" s="113" t="s">
        <v>5400</v>
      </c>
      <c r="D119" s="113" t="s">
        <v>109</v>
      </c>
      <c r="E119" s="113" t="s">
        <v>109</v>
      </c>
    </row>
    <row r="120" spans="1:5" x14ac:dyDescent="0.2">
      <c r="A120" s="113">
        <v>10174120</v>
      </c>
      <c r="B120" s="113" t="s">
        <v>3095</v>
      </c>
      <c r="C120" s="113" t="s">
        <v>5400</v>
      </c>
      <c r="D120" s="113" t="s">
        <v>5414</v>
      </c>
      <c r="E120" s="113" t="s">
        <v>110</v>
      </c>
    </row>
    <row r="121" spans="1:5" x14ac:dyDescent="0.2">
      <c r="A121" s="113">
        <v>10174121</v>
      </c>
      <c r="B121" s="113" t="s">
        <v>170</v>
      </c>
      <c r="C121" s="113" t="s">
        <v>5400</v>
      </c>
      <c r="D121" s="113" t="s">
        <v>109</v>
      </c>
      <c r="E121" s="113" t="s">
        <v>109</v>
      </c>
    </row>
    <row r="122" spans="1:5" x14ac:dyDescent="0.2">
      <c r="A122" s="113">
        <v>10174137</v>
      </c>
      <c r="B122" s="113" t="s">
        <v>171</v>
      </c>
      <c r="C122" s="113" t="s">
        <v>5400</v>
      </c>
      <c r="D122" s="113" t="s">
        <v>102</v>
      </c>
      <c r="E122" s="113" t="s">
        <v>102</v>
      </c>
    </row>
    <row r="123" spans="1:5" x14ac:dyDescent="0.2">
      <c r="A123" s="113">
        <v>10174145</v>
      </c>
      <c r="B123" s="113" t="s">
        <v>172</v>
      </c>
      <c r="C123" s="113" t="s">
        <v>5400</v>
      </c>
      <c r="D123" s="113" t="s">
        <v>109</v>
      </c>
      <c r="E123" s="113" t="s">
        <v>109</v>
      </c>
    </row>
    <row r="124" spans="1:5" x14ac:dyDescent="0.2">
      <c r="A124" s="113">
        <v>10175013</v>
      </c>
      <c r="B124" s="113" t="s">
        <v>173</v>
      </c>
      <c r="C124" s="113" t="s">
        <v>5400</v>
      </c>
      <c r="D124" s="113" t="s">
        <v>107</v>
      </c>
      <c r="E124" s="113" t="s">
        <v>102</v>
      </c>
    </row>
    <row r="125" spans="1:5" x14ac:dyDescent="0.2">
      <c r="A125" s="113">
        <v>10175039</v>
      </c>
      <c r="B125" s="113" t="s">
        <v>174</v>
      </c>
      <c r="C125" s="113" t="s">
        <v>5400</v>
      </c>
      <c r="D125" s="113" t="s">
        <v>110</v>
      </c>
      <c r="E125" s="113" t="s">
        <v>109</v>
      </c>
    </row>
    <row r="126" spans="1:5" x14ac:dyDescent="0.2">
      <c r="A126" s="113">
        <v>10175040</v>
      </c>
      <c r="B126" s="113" t="s">
        <v>175</v>
      </c>
      <c r="C126" s="113" t="s">
        <v>5400</v>
      </c>
      <c r="D126" s="113" t="s">
        <v>102</v>
      </c>
      <c r="E126" s="113" t="s">
        <v>102</v>
      </c>
    </row>
    <row r="127" spans="1:5" x14ac:dyDescent="0.2">
      <c r="A127" s="113">
        <v>10175046</v>
      </c>
      <c r="B127" s="113" t="s">
        <v>3096</v>
      </c>
      <c r="C127" s="113" t="s">
        <v>5400</v>
      </c>
      <c r="D127" s="113" t="s">
        <v>5414</v>
      </c>
      <c r="E127" s="113" t="s">
        <v>110</v>
      </c>
    </row>
    <row r="128" spans="1:5" x14ac:dyDescent="0.2">
      <c r="A128" s="113">
        <v>10175063</v>
      </c>
      <c r="B128" s="113" t="s">
        <v>176</v>
      </c>
      <c r="C128" s="113" t="s">
        <v>5400</v>
      </c>
      <c r="D128" s="113" t="s">
        <v>109</v>
      </c>
      <c r="E128" s="113" t="s">
        <v>110</v>
      </c>
    </row>
    <row r="129" spans="1:5" x14ac:dyDescent="0.2">
      <c r="A129" s="113">
        <v>10175078</v>
      </c>
      <c r="B129" s="113" t="s">
        <v>177</v>
      </c>
      <c r="C129" s="113" t="s">
        <v>5400</v>
      </c>
      <c r="D129" s="113" t="s">
        <v>109</v>
      </c>
      <c r="E129" s="113" t="s">
        <v>109</v>
      </c>
    </row>
    <row r="130" spans="1:5" x14ac:dyDescent="0.2">
      <c r="A130" s="113">
        <v>10175088</v>
      </c>
      <c r="B130" s="113" t="s">
        <v>178</v>
      </c>
      <c r="C130" s="113" t="s">
        <v>5400</v>
      </c>
      <c r="D130" s="113" t="s">
        <v>105</v>
      </c>
      <c r="E130" s="113" t="s">
        <v>5412</v>
      </c>
    </row>
    <row r="131" spans="1:5" x14ac:dyDescent="0.2">
      <c r="A131" s="113">
        <v>10175107</v>
      </c>
      <c r="B131" s="113" t="s">
        <v>179</v>
      </c>
      <c r="C131" s="113" t="s">
        <v>5400</v>
      </c>
      <c r="D131" s="113" t="s">
        <v>110</v>
      </c>
      <c r="E131" s="113" t="s">
        <v>110</v>
      </c>
    </row>
    <row r="132" spans="1:5" x14ac:dyDescent="0.2">
      <c r="A132" s="113">
        <v>10175111</v>
      </c>
      <c r="B132" s="113" t="s">
        <v>180</v>
      </c>
      <c r="C132" s="113" t="s">
        <v>5400</v>
      </c>
      <c r="D132" s="113" t="s">
        <v>102</v>
      </c>
      <c r="E132" s="113" t="s">
        <v>102</v>
      </c>
    </row>
    <row r="133" spans="1:5" x14ac:dyDescent="0.2">
      <c r="A133" s="113">
        <v>10175112</v>
      </c>
      <c r="B133" s="113" t="s">
        <v>181</v>
      </c>
      <c r="C133" s="113" t="s">
        <v>5400</v>
      </c>
      <c r="D133" s="113" t="s">
        <v>109</v>
      </c>
      <c r="E133" s="113" t="s">
        <v>110</v>
      </c>
    </row>
    <row r="134" spans="1:5" x14ac:dyDescent="0.2">
      <c r="A134" s="113">
        <v>10176003</v>
      </c>
      <c r="B134" s="113" t="s">
        <v>182</v>
      </c>
      <c r="C134" s="113" t="s">
        <v>5400</v>
      </c>
      <c r="D134" s="113" t="s">
        <v>110</v>
      </c>
      <c r="E134" s="113" t="s">
        <v>110</v>
      </c>
    </row>
    <row r="135" spans="1:5" x14ac:dyDescent="0.2">
      <c r="A135" s="113">
        <v>10176036</v>
      </c>
      <c r="B135" s="113" t="s">
        <v>183</v>
      </c>
      <c r="C135" s="113" t="s">
        <v>5400</v>
      </c>
      <c r="D135" s="113" t="s">
        <v>110</v>
      </c>
      <c r="E135" s="113" t="s">
        <v>110</v>
      </c>
    </row>
    <row r="136" spans="1:5" x14ac:dyDescent="0.2">
      <c r="A136" s="113">
        <v>10176037</v>
      </c>
      <c r="B136" s="113" t="s">
        <v>184</v>
      </c>
      <c r="C136" s="113" t="s">
        <v>5400</v>
      </c>
      <c r="D136" s="113" t="s">
        <v>102</v>
      </c>
      <c r="E136" s="113" t="s">
        <v>102</v>
      </c>
    </row>
    <row r="137" spans="1:5" x14ac:dyDescent="0.2">
      <c r="A137" s="113">
        <v>10176063</v>
      </c>
      <c r="B137" s="113" t="s">
        <v>3097</v>
      </c>
      <c r="C137" s="113" t="s">
        <v>5400</v>
      </c>
      <c r="D137" s="113" t="s">
        <v>5414</v>
      </c>
      <c r="E137" s="113" t="s">
        <v>110</v>
      </c>
    </row>
    <row r="138" spans="1:5" x14ac:dyDescent="0.2">
      <c r="A138" s="113">
        <v>10180006</v>
      </c>
      <c r="B138" s="113" t="s">
        <v>185</v>
      </c>
      <c r="C138" s="113" t="s">
        <v>5400</v>
      </c>
      <c r="D138" s="113" t="s">
        <v>102</v>
      </c>
      <c r="E138" s="113" t="s">
        <v>102</v>
      </c>
    </row>
    <row r="139" spans="1:5" x14ac:dyDescent="0.2">
      <c r="A139" s="113">
        <v>10180008</v>
      </c>
      <c r="B139" s="113" t="s">
        <v>186</v>
      </c>
      <c r="C139" s="113" t="s">
        <v>5400</v>
      </c>
      <c r="D139" s="113" t="s">
        <v>110</v>
      </c>
      <c r="E139" s="113" t="s">
        <v>110</v>
      </c>
    </row>
    <row r="140" spans="1:5" x14ac:dyDescent="0.2">
      <c r="A140" s="113">
        <v>10180041</v>
      </c>
      <c r="B140" s="113" t="s">
        <v>3098</v>
      </c>
      <c r="C140" s="113" t="s">
        <v>5400</v>
      </c>
      <c r="D140" s="113" t="s">
        <v>5414</v>
      </c>
      <c r="E140" s="113" t="s">
        <v>110</v>
      </c>
    </row>
    <row r="141" spans="1:5" x14ac:dyDescent="0.2">
      <c r="A141" s="113">
        <v>10180044</v>
      </c>
      <c r="B141" s="113" t="s">
        <v>3099</v>
      </c>
      <c r="C141" s="113" t="s">
        <v>5400</v>
      </c>
      <c r="D141" s="113" t="s">
        <v>5414</v>
      </c>
      <c r="E141" s="113" t="s">
        <v>109</v>
      </c>
    </row>
    <row r="142" spans="1:5" x14ac:dyDescent="0.2">
      <c r="A142" s="113">
        <v>10180053</v>
      </c>
      <c r="B142" s="113" t="s">
        <v>3100</v>
      </c>
      <c r="C142" s="113" t="s">
        <v>5400</v>
      </c>
      <c r="D142" s="113" t="s">
        <v>5414</v>
      </c>
      <c r="E142" s="113" t="s">
        <v>102</v>
      </c>
    </row>
    <row r="143" spans="1:5" x14ac:dyDescent="0.2">
      <c r="A143" s="113">
        <v>10180056</v>
      </c>
      <c r="B143" s="113" t="s">
        <v>3101</v>
      </c>
      <c r="C143" s="113" t="s">
        <v>5400</v>
      </c>
      <c r="D143" s="113" t="s">
        <v>102</v>
      </c>
      <c r="E143" s="113" t="s">
        <v>102</v>
      </c>
    </row>
    <row r="144" spans="1:5" x14ac:dyDescent="0.2">
      <c r="A144" s="113">
        <v>10180057</v>
      </c>
      <c r="B144" s="113" t="s">
        <v>3102</v>
      </c>
      <c r="C144" s="113" t="s">
        <v>5400</v>
      </c>
      <c r="D144" s="113" t="s">
        <v>5414</v>
      </c>
      <c r="E144" s="113" t="s">
        <v>109</v>
      </c>
    </row>
    <row r="145" spans="1:5" x14ac:dyDescent="0.2">
      <c r="A145" s="113">
        <v>10180065</v>
      </c>
      <c r="B145" s="113" t="s">
        <v>3103</v>
      </c>
      <c r="C145" s="113" t="s">
        <v>5400</v>
      </c>
      <c r="D145" s="113" t="s">
        <v>5414</v>
      </c>
      <c r="E145" s="113" t="s">
        <v>102</v>
      </c>
    </row>
    <row r="146" spans="1:5" x14ac:dyDescent="0.2">
      <c r="A146" s="113">
        <v>10180088</v>
      </c>
      <c r="B146" s="113" t="s">
        <v>187</v>
      </c>
      <c r="C146" s="113" t="s">
        <v>5400</v>
      </c>
      <c r="D146" s="113" t="s">
        <v>110</v>
      </c>
      <c r="E146" s="113" t="s">
        <v>110</v>
      </c>
    </row>
    <row r="147" spans="1:5" x14ac:dyDescent="0.2">
      <c r="A147" s="113">
        <v>10180135</v>
      </c>
      <c r="B147" s="113" t="s">
        <v>3104</v>
      </c>
      <c r="C147" s="113" t="s">
        <v>5400</v>
      </c>
      <c r="D147" s="113" t="s">
        <v>5414</v>
      </c>
      <c r="E147" s="113" t="s">
        <v>102</v>
      </c>
    </row>
    <row r="148" spans="1:5" x14ac:dyDescent="0.2">
      <c r="A148" s="113">
        <v>10180138</v>
      </c>
      <c r="B148" s="113" t="s">
        <v>188</v>
      </c>
      <c r="C148" s="113" t="s">
        <v>5400</v>
      </c>
      <c r="D148" s="113" t="s">
        <v>109</v>
      </c>
      <c r="E148" s="113" t="s">
        <v>109</v>
      </c>
    </row>
    <row r="149" spans="1:5" x14ac:dyDescent="0.2">
      <c r="A149" s="113">
        <v>10180160</v>
      </c>
      <c r="B149" s="113" t="s">
        <v>3105</v>
      </c>
      <c r="C149" s="113" t="s">
        <v>5400</v>
      </c>
      <c r="D149" s="113" t="s">
        <v>5414</v>
      </c>
      <c r="E149" s="113" t="s">
        <v>109</v>
      </c>
    </row>
    <row r="150" spans="1:5" x14ac:dyDescent="0.2">
      <c r="A150" s="113">
        <v>10180311</v>
      </c>
      <c r="B150" s="113" t="s">
        <v>189</v>
      </c>
      <c r="C150" s="113" t="s">
        <v>5400</v>
      </c>
      <c r="D150" s="113" t="s">
        <v>102</v>
      </c>
      <c r="E150" s="113" t="s">
        <v>109</v>
      </c>
    </row>
    <row r="151" spans="1:5" x14ac:dyDescent="0.2">
      <c r="A151" s="113">
        <v>10180321</v>
      </c>
      <c r="B151" s="113" t="s">
        <v>3106</v>
      </c>
      <c r="C151" s="113" t="s">
        <v>5400</v>
      </c>
      <c r="D151" s="113" t="s">
        <v>5414</v>
      </c>
      <c r="E151" s="113" t="s">
        <v>102</v>
      </c>
    </row>
    <row r="152" spans="1:5" x14ac:dyDescent="0.2">
      <c r="A152" s="113">
        <v>10180351</v>
      </c>
      <c r="B152" s="113" t="s">
        <v>190</v>
      </c>
      <c r="C152" s="113" t="s">
        <v>5400</v>
      </c>
      <c r="D152" s="113" t="s">
        <v>110</v>
      </c>
      <c r="E152" s="113" t="s">
        <v>110</v>
      </c>
    </row>
    <row r="153" spans="1:5" x14ac:dyDescent="0.2">
      <c r="A153" s="113">
        <v>10180391</v>
      </c>
      <c r="B153" s="113" t="s">
        <v>3107</v>
      </c>
      <c r="C153" s="113" t="s">
        <v>5400</v>
      </c>
      <c r="D153" s="113" t="s">
        <v>5414</v>
      </c>
      <c r="E153" s="113" t="s">
        <v>102</v>
      </c>
    </row>
    <row r="154" spans="1:5" x14ac:dyDescent="0.2">
      <c r="A154" s="113">
        <v>10180410</v>
      </c>
      <c r="B154" s="113" t="s">
        <v>3108</v>
      </c>
      <c r="C154" s="113" t="s">
        <v>5400</v>
      </c>
      <c r="D154" s="113" t="s">
        <v>5414</v>
      </c>
      <c r="E154" s="113" t="s">
        <v>102</v>
      </c>
    </row>
    <row r="155" spans="1:5" x14ac:dyDescent="0.2">
      <c r="A155" s="113">
        <v>10180500</v>
      </c>
      <c r="B155" s="113" t="s">
        <v>3109</v>
      </c>
      <c r="C155" s="113" t="s">
        <v>5400</v>
      </c>
      <c r="D155" s="113" t="s">
        <v>5414</v>
      </c>
      <c r="E155" s="113" t="s">
        <v>5413</v>
      </c>
    </row>
    <row r="156" spans="1:5" x14ac:dyDescent="0.2">
      <c r="A156" s="113">
        <v>10180506</v>
      </c>
      <c r="B156" s="113" t="s">
        <v>3110</v>
      </c>
      <c r="C156" s="113" t="s">
        <v>5400</v>
      </c>
      <c r="D156" s="113" t="s">
        <v>5414</v>
      </c>
      <c r="E156" s="113" t="s">
        <v>102</v>
      </c>
    </row>
    <row r="157" spans="1:5" x14ac:dyDescent="0.2">
      <c r="A157" s="113">
        <v>10180520</v>
      </c>
      <c r="B157" s="113" t="s">
        <v>3111</v>
      </c>
      <c r="C157" s="113" t="s">
        <v>5400</v>
      </c>
      <c r="D157" s="113" t="s">
        <v>5414</v>
      </c>
      <c r="E157" s="113" t="s">
        <v>5412</v>
      </c>
    </row>
    <row r="158" spans="1:5" x14ac:dyDescent="0.2">
      <c r="A158" s="113">
        <v>10180668</v>
      </c>
      <c r="B158" s="113" t="s">
        <v>3112</v>
      </c>
      <c r="C158" s="113" t="s">
        <v>5400</v>
      </c>
      <c r="D158" s="113" t="s">
        <v>5414</v>
      </c>
      <c r="E158" s="113" t="s">
        <v>109</v>
      </c>
    </row>
    <row r="159" spans="1:5" x14ac:dyDescent="0.2">
      <c r="A159" s="113">
        <v>10180670</v>
      </c>
      <c r="B159" s="113" t="s">
        <v>191</v>
      </c>
      <c r="C159" s="113" t="s">
        <v>5400</v>
      </c>
      <c r="D159" s="113" t="s">
        <v>110</v>
      </c>
      <c r="E159" s="113" t="s">
        <v>110</v>
      </c>
    </row>
    <row r="160" spans="1:5" x14ac:dyDescent="0.2">
      <c r="A160" s="113">
        <v>10180683</v>
      </c>
      <c r="B160" s="113" t="s">
        <v>3113</v>
      </c>
      <c r="C160" s="113" t="s">
        <v>5400</v>
      </c>
      <c r="D160" s="113" t="s">
        <v>5414</v>
      </c>
      <c r="E160" s="113" t="s">
        <v>109</v>
      </c>
    </row>
    <row r="161" spans="1:5" x14ac:dyDescent="0.2">
      <c r="A161" s="113">
        <v>10185009</v>
      </c>
      <c r="B161" s="113" t="s">
        <v>192</v>
      </c>
      <c r="C161" s="113" t="s">
        <v>5400</v>
      </c>
      <c r="D161" s="113" t="s">
        <v>107</v>
      </c>
      <c r="E161" s="113" t="s">
        <v>5412</v>
      </c>
    </row>
    <row r="162" spans="1:5" x14ac:dyDescent="0.2">
      <c r="A162" s="113">
        <v>10185020</v>
      </c>
      <c r="B162" s="113" t="s">
        <v>193</v>
      </c>
      <c r="C162" s="113" t="s">
        <v>5400</v>
      </c>
      <c r="D162" s="113" t="s">
        <v>109</v>
      </c>
      <c r="E162" s="113" t="s">
        <v>109</v>
      </c>
    </row>
    <row r="163" spans="1:5" x14ac:dyDescent="0.2">
      <c r="A163" s="113">
        <v>10185039</v>
      </c>
      <c r="B163" s="113" t="s">
        <v>194</v>
      </c>
      <c r="C163" s="113" t="s">
        <v>5400</v>
      </c>
      <c r="D163" s="113" t="s">
        <v>109</v>
      </c>
      <c r="E163" s="113" t="s">
        <v>109</v>
      </c>
    </row>
    <row r="164" spans="1:5" x14ac:dyDescent="0.2">
      <c r="A164" s="113">
        <v>10185088</v>
      </c>
      <c r="B164" s="113" t="s">
        <v>195</v>
      </c>
      <c r="C164" s="113" t="s">
        <v>5400</v>
      </c>
      <c r="D164" s="113" t="s">
        <v>109</v>
      </c>
      <c r="E164" s="113" t="s">
        <v>110</v>
      </c>
    </row>
    <row r="165" spans="1:5" x14ac:dyDescent="0.2">
      <c r="A165" s="113">
        <v>10185146</v>
      </c>
      <c r="B165" s="113" t="s">
        <v>196</v>
      </c>
      <c r="C165" s="113" t="s">
        <v>5400</v>
      </c>
      <c r="D165" s="113" t="s">
        <v>109</v>
      </c>
      <c r="E165" s="113" t="s">
        <v>109</v>
      </c>
    </row>
    <row r="166" spans="1:5" x14ac:dyDescent="0.2">
      <c r="A166" s="113">
        <v>10185174</v>
      </c>
      <c r="B166" s="113" t="s">
        <v>197</v>
      </c>
      <c r="C166" s="113" t="s">
        <v>5400</v>
      </c>
      <c r="D166" s="113" t="s">
        <v>110</v>
      </c>
      <c r="E166" s="113" t="s">
        <v>110</v>
      </c>
    </row>
    <row r="167" spans="1:5" x14ac:dyDescent="0.2">
      <c r="A167" s="113">
        <v>10185266</v>
      </c>
      <c r="B167" s="113" t="s">
        <v>198</v>
      </c>
      <c r="C167" s="113" t="s">
        <v>5400</v>
      </c>
      <c r="D167" s="113" t="s">
        <v>110</v>
      </c>
      <c r="E167" s="113" t="s">
        <v>110</v>
      </c>
    </row>
    <row r="168" spans="1:5" x14ac:dyDescent="0.2">
      <c r="A168" s="113">
        <v>10185321</v>
      </c>
      <c r="B168" s="113" t="s">
        <v>199</v>
      </c>
      <c r="C168" s="113" t="s">
        <v>5400</v>
      </c>
      <c r="D168" s="113" t="s">
        <v>105</v>
      </c>
      <c r="E168" s="113" t="s">
        <v>109</v>
      </c>
    </row>
    <row r="169" spans="1:5" x14ac:dyDescent="0.2">
      <c r="A169" s="113">
        <v>10185384</v>
      </c>
      <c r="B169" s="113" t="s">
        <v>200</v>
      </c>
      <c r="C169" s="113" t="s">
        <v>5400</v>
      </c>
      <c r="D169" s="113" t="s">
        <v>109</v>
      </c>
      <c r="E169" s="113" t="s">
        <v>109</v>
      </c>
    </row>
    <row r="170" spans="1:5" x14ac:dyDescent="0.2">
      <c r="A170" s="113">
        <v>10201019</v>
      </c>
      <c r="B170" s="113" t="s">
        <v>3114</v>
      </c>
      <c r="C170" s="113" t="s">
        <v>5400</v>
      </c>
      <c r="D170" s="113" t="s">
        <v>5414</v>
      </c>
      <c r="E170" s="113" t="s">
        <v>109</v>
      </c>
    </row>
    <row r="171" spans="1:5" x14ac:dyDescent="0.2">
      <c r="A171" s="113">
        <v>10201022</v>
      </c>
      <c r="B171" s="113" t="s">
        <v>3115</v>
      </c>
      <c r="C171" s="113" t="s">
        <v>5400</v>
      </c>
      <c r="D171" s="113" t="s">
        <v>5414</v>
      </c>
      <c r="E171" s="113" t="s">
        <v>102</v>
      </c>
    </row>
    <row r="172" spans="1:5" x14ac:dyDescent="0.2">
      <c r="A172" s="113">
        <v>10201122</v>
      </c>
      <c r="B172" s="113" t="s">
        <v>3116</v>
      </c>
      <c r="C172" s="113" t="s">
        <v>5400</v>
      </c>
      <c r="D172" s="113" t="s">
        <v>5414</v>
      </c>
      <c r="E172" s="113" t="s">
        <v>109</v>
      </c>
    </row>
    <row r="173" spans="1:5" x14ac:dyDescent="0.2">
      <c r="A173" s="113">
        <v>10201130</v>
      </c>
      <c r="B173" s="113" t="s">
        <v>3117</v>
      </c>
      <c r="C173" s="113" t="s">
        <v>5400</v>
      </c>
      <c r="D173" s="113" t="s">
        <v>5414</v>
      </c>
      <c r="E173" s="113" t="s">
        <v>5412</v>
      </c>
    </row>
    <row r="174" spans="1:5" x14ac:dyDescent="0.2">
      <c r="A174" s="113">
        <v>10201148</v>
      </c>
      <c r="B174" s="113" t="s">
        <v>3118</v>
      </c>
      <c r="C174" s="113" t="s">
        <v>5400</v>
      </c>
      <c r="D174" s="113" t="s">
        <v>5414</v>
      </c>
      <c r="E174" s="113" t="s">
        <v>5412</v>
      </c>
    </row>
    <row r="175" spans="1:5" x14ac:dyDescent="0.2">
      <c r="A175" s="113">
        <v>10201170</v>
      </c>
      <c r="B175" s="113" t="s">
        <v>3119</v>
      </c>
      <c r="C175" s="113" t="s">
        <v>5400</v>
      </c>
      <c r="D175" s="113" t="s">
        <v>5414</v>
      </c>
      <c r="E175" s="113" t="s">
        <v>5413</v>
      </c>
    </row>
    <row r="176" spans="1:5" x14ac:dyDescent="0.2">
      <c r="A176" s="113">
        <v>10201173</v>
      </c>
      <c r="B176" s="113" t="s">
        <v>3120</v>
      </c>
      <c r="C176" s="113" t="s">
        <v>5400</v>
      </c>
      <c r="D176" s="113" t="s">
        <v>5414</v>
      </c>
      <c r="E176" s="113" t="s">
        <v>5412</v>
      </c>
    </row>
    <row r="177" spans="1:5" x14ac:dyDescent="0.2">
      <c r="A177" s="113">
        <v>10201199</v>
      </c>
      <c r="B177" s="113" t="s">
        <v>201</v>
      </c>
      <c r="C177" s="113" t="s">
        <v>5400</v>
      </c>
      <c r="D177" s="113" t="s">
        <v>102</v>
      </c>
      <c r="E177" s="113" t="s">
        <v>109</v>
      </c>
    </row>
    <row r="178" spans="1:5" x14ac:dyDescent="0.2">
      <c r="A178" s="113">
        <v>10201200</v>
      </c>
      <c r="B178" s="113" t="s">
        <v>3121</v>
      </c>
      <c r="C178" s="113" t="s">
        <v>5400</v>
      </c>
      <c r="D178" s="113" t="s">
        <v>5414</v>
      </c>
      <c r="E178" s="113" t="s">
        <v>109</v>
      </c>
    </row>
    <row r="179" spans="1:5" x14ac:dyDescent="0.2">
      <c r="A179" s="113">
        <v>10201201</v>
      </c>
      <c r="B179" s="113" t="s">
        <v>3122</v>
      </c>
      <c r="C179" s="113" t="s">
        <v>5400</v>
      </c>
      <c r="D179" s="113" t="s">
        <v>5414</v>
      </c>
      <c r="E179" s="113" t="s">
        <v>102</v>
      </c>
    </row>
    <row r="180" spans="1:5" x14ac:dyDescent="0.2">
      <c r="A180" s="113">
        <v>10201321</v>
      </c>
      <c r="B180" s="113" t="s">
        <v>3123</v>
      </c>
      <c r="C180" s="113" t="s">
        <v>5400</v>
      </c>
      <c r="D180" s="113" t="s">
        <v>5414</v>
      </c>
      <c r="E180" s="113" t="s">
        <v>110</v>
      </c>
    </row>
    <row r="181" spans="1:5" x14ac:dyDescent="0.2">
      <c r="A181" s="113">
        <v>10202016</v>
      </c>
      <c r="B181" s="113" t="s">
        <v>202</v>
      </c>
      <c r="C181" s="113" t="s">
        <v>5400</v>
      </c>
      <c r="D181" s="113" t="s">
        <v>109</v>
      </c>
      <c r="E181" s="113" t="s">
        <v>109</v>
      </c>
    </row>
    <row r="182" spans="1:5" x14ac:dyDescent="0.2">
      <c r="A182" s="113">
        <v>10210104</v>
      </c>
      <c r="B182" s="113" t="s">
        <v>3124</v>
      </c>
      <c r="C182" s="113" t="s">
        <v>5400</v>
      </c>
      <c r="D182" s="113" t="s">
        <v>5414</v>
      </c>
      <c r="E182" s="113" t="s">
        <v>109</v>
      </c>
    </row>
    <row r="183" spans="1:5" x14ac:dyDescent="0.2">
      <c r="A183" s="113">
        <v>10210205</v>
      </c>
      <c r="B183" s="113" t="s">
        <v>3125</v>
      </c>
      <c r="C183" s="113" t="s">
        <v>5400</v>
      </c>
      <c r="D183" s="113" t="s">
        <v>5414</v>
      </c>
      <c r="E183" s="113" t="s">
        <v>102</v>
      </c>
    </row>
    <row r="184" spans="1:5" x14ac:dyDescent="0.2">
      <c r="A184" s="113">
        <v>10210402</v>
      </c>
      <c r="B184" s="113" t="s">
        <v>3126</v>
      </c>
      <c r="C184" s="113" t="s">
        <v>5400</v>
      </c>
      <c r="D184" s="113" t="s">
        <v>5414</v>
      </c>
      <c r="E184" s="113" t="s">
        <v>102</v>
      </c>
    </row>
    <row r="185" spans="1:5" x14ac:dyDescent="0.2">
      <c r="A185" s="113">
        <v>10211003</v>
      </c>
      <c r="B185" s="113" t="s">
        <v>3127</v>
      </c>
      <c r="C185" s="113" t="s">
        <v>5400</v>
      </c>
      <c r="D185" s="113" t="s">
        <v>5414</v>
      </c>
      <c r="E185" s="113" t="s">
        <v>5412</v>
      </c>
    </row>
    <row r="186" spans="1:5" x14ac:dyDescent="0.2">
      <c r="A186" s="113">
        <v>10212201</v>
      </c>
      <c r="B186" s="113" t="s">
        <v>3128</v>
      </c>
      <c r="C186" s="113" t="s">
        <v>5400</v>
      </c>
      <c r="D186" s="113" t="s">
        <v>5414</v>
      </c>
      <c r="E186" s="113" t="s">
        <v>5412</v>
      </c>
    </row>
    <row r="187" spans="1:5" x14ac:dyDescent="0.2">
      <c r="A187" s="113">
        <v>10250012</v>
      </c>
      <c r="B187" s="113" t="s">
        <v>3129</v>
      </c>
      <c r="C187" s="113" t="s">
        <v>5400</v>
      </c>
      <c r="D187" s="113" t="s">
        <v>5414</v>
      </c>
      <c r="E187" s="113" t="s">
        <v>102</v>
      </c>
    </row>
    <row r="188" spans="1:5" x14ac:dyDescent="0.2">
      <c r="A188" s="113">
        <v>10250016</v>
      </c>
      <c r="B188" s="113" t="s">
        <v>3130</v>
      </c>
      <c r="C188" s="113" t="s">
        <v>5400</v>
      </c>
      <c r="D188" s="113" t="s">
        <v>5414</v>
      </c>
      <c r="E188" s="113" t="s">
        <v>102</v>
      </c>
    </row>
    <row r="189" spans="1:5" x14ac:dyDescent="0.2">
      <c r="A189" s="113">
        <v>10250046</v>
      </c>
      <c r="B189" s="113" t="s">
        <v>3131</v>
      </c>
      <c r="C189" s="113" t="s">
        <v>5400</v>
      </c>
      <c r="D189" s="113" t="s">
        <v>5414</v>
      </c>
      <c r="E189" s="113" t="s">
        <v>109</v>
      </c>
    </row>
    <row r="190" spans="1:5" x14ac:dyDescent="0.2">
      <c r="A190" s="113">
        <v>10250054</v>
      </c>
      <c r="B190" s="113" t="s">
        <v>203</v>
      </c>
      <c r="C190" s="113" t="s">
        <v>5400</v>
      </c>
      <c r="D190" s="113" t="s">
        <v>102</v>
      </c>
      <c r="E190" s="113" t="s">
        <v>102</v>
      </c>
    </row>
    <row r="191" spans="1:5" x14ac:dyDescent="0.2">
      <c r="A191" s="113">
        <v>10250063</v>
      </c>
      <c r="B191" s="113" t="s">
        <v>204</v>
      </c>
      <c r="C191" s="113" t="s">
        <v>5400</v>
      </c>
      <c r="D191" s="113" t="s">
        <v>110</v>
      </c>
      <c r="E191" s="113" t="s">
        <v>110</v>
      </c>
    </row>
    <row r="192" spans="1:5" x14ac:dyDescent="0.2">
      <c r="A192" s="113">
        <v>10250132</v>
      </c>
      <c r="B192" s="113" t="s">
        <v>3132</v>
      </c>
      <c r="C192" s="113" t="s">
        <v>5400</v>
      </c>
      <c r="D192" s="113" t="s">
        <v>5414</v>
      </c>
      <c r="E192" s="113" t="s">
        <v>102</v>
      </c>
    </row>
    <row r="193" spans="1:5" x14ac:dyDescent="0.2">
      <c r="A193" s="113">
        <v>10252010</v>
      </c>
      <c r="B193" s="113" t="s">
        <v>3133</v>
      </c>
      <c r="C193" s="113" t="s">
        <v>5400</v>
      </c>
      <c r="D193" s="113" t="s">
        <v>5414</v>
      </c>
      <c r="E193" s="113" t="s">
        <v>102</v>
      </c>
    </row>
    <row r="194" spans="1:5" x14ac:dyDescent="0.2">
      <c r="A194" s="113">
        <v>10253140</v>
      </c>
      <c r="B194" s="113" t="s">
        <v>3134</v>
      </c>
      <c r="C194" s="113" t="s">
        <v>5400</v>
      </c>
      <c r="D194" s="113" t="s">
        <v>5414</v>
      </c>
      <c r="E194" s="113" t="s">
        <v>109</v>
      </c>
    </row>
    <row r="195" spans="1:5" x14ac:dyDescent="0.2">
      <c r="A195" s="113">
        <v>10260011</v>
      </c>
      <c r="B195" s="113" t="s">
        <v>3135</v>
      </c>
      <c r="C195" s="113" t="s">
        <v>5400</v>
      </c>
      <c r="D195" s="113" t="s">
        <v>5414</v>
      </c>
      <c r="E195" s="113" t="s">
        <v>109</v>
      </c>
    </row>
    <row r="196" spans="1:5" x14ac:dyDescent="0.2">
      <c r="A196" s="113">
        <v>10262005</v>
      </c>
      <c r="B196" s="113" t="s">
        <v>3136</v>
      </c>
      <c r="C196" s="113" t="s">
        <v>5400</v>
      </c>
      <c r="D196" s="113" t="s">
        <v>5414</v>
      </c>
      <c r="E196" s="113" t="s">
        <v>109</v>
      </c>
    </row>
    <row r="197" spans="1:5" x14ac:dyDescent="0.2">
      <c r="A197" s="113">
        <v>10262007</v>
      </c>
      <c r="B197" s="113" t="s">
        <v>205</v>
      </c>
      <c r="C197" s="113" t="s">
        <v>5400</v>
      </c>
      <c r="D197" s="113" t="s">
        <v>110</v>
      </c>
      <c r="E197" s="113" t="s">
        <v>110</v>
      </c>
    </row>
    <row r="198" spans="1:5" x14ac:dyDescent="0.2">
      <c r="A198" s="113">
        <v>10262008</v>
      </c>
      <c r="B198" s="113" t="s">
        <v>3137</v>
      </c>
      <c r="C198" s="113" t="s">
        <v>5400</v>
      </c>
      <c r="D198" s="113" t="s">
        <v>5414</v>
      </c>
      <c r="E198" s="113" t="s">
        <v>110</v>
      </c>
    </row>
    <row r="199" spans="1:5" x14ac:dyDescent="0.2">
      <c r="A199" s="113">
        <v>10262035</v>
      </c>
      <c r="B199" s="113" t="s">
        <v>3138</v>
      </c>
      <c r="C199" s="113" t="s">
        <v>5400</v>
      </c>
      <c r="D199" s="113" t="s">
        <v>5414</v>
      </c>
      <c r="E199" s="113" t="s">
        <v>102</v>
      </c>
    </row>
    <row r="200" spans="1:5" x14ac:dyDescent="0.2">
      <c r="A200" s="113">
        <v>10262043</v>
      </c>
      <c r="B200" s="113" t="s">
        <v>3139</v>
      </c>
      <c r="C200" s="113" t="s">
        <v>5400</v>
      </c>
      <c r="D200" s="113" t="s">
        <v>5414</v>
      </c>
      <c r="E200" s="113" t="s">
        <v>109</v>
      </c>
    </row>
    <row r="201" spans="1:5" x14ac:dyDescent="0.2">
      <c r="A201" s="113">
        <v>10263025</v>
      </c>
      <c r="B201" s="113" t="s">
        <v>3140</v>
      </c>
      <c r="C201" s="113" t="s">
        <v>5400</v>
      </c>
      <c r="D201" s="113" t="s">
        <v>5414</v>
      </c>
      <c r="E201" s="113" t="s">
        <v>110</v>
      </c>
    </row>
    <row r="202" spans="1:5" x14ac:dyDescent="0.2">
      <c r="A202" s="113">
        <v>10271002</v>
      </c>
      <c r="B202" s="113" t="s">
        <v>3141</v>
      </c>
      <c r="C202" s="113" t="s">
        <v>5400</v>
      </c>
      <c r="D202" s="113" t="s">
        <v>5414</v>
      </c>
      <c r="E202" s="113" t="s">
        <v>109</v>
      </c>
    </row>
    <row r="203" spans="1:5" x14ac:dyDescent="0.2">
      <c r="A203" s="113">
        <v>10271020</v>
      </c>
      <c r="B203" s="113" t="s">
        <v>3142</v>
      </c>
      <c r="C203" s="113" t="s">
        <v>5400</v>
      </c>
      <c r="D203" s="113" t="s">
        <v>5414</v>
      </c>
      <c r="E203" s="113" t="s">
        <v>102</v>
      </c>
    </row>
    <row r="204" spans="1:5" x14ac:dyDescent="0.2">
      <c r="A204" s="113">
        <v>10276002</v>
      </c>
      <c r="B204" s="113" t="s">
        <v>206</v>
      </c>
      <c r="C204" s="113" t="s">
        <v>5400</v>
      </c>
      <c r="D204" s="113" t="s">
        <v>109</v>
      </c>
      <c r="E204" s="113" t="s">
        <v>109</v>
      </c>
    </row>
    <row r="205" spans="1:5" x14ac:dyDescent="0.2">
      <c r="A205" s="113">
        <v>10277001</v>
      </c>
      <c r="B205" s="113" t="s">
        <v>207</v>
      </c>
      <c r="C205" s="113" t="s">
        <v>5400</v>
      </c>
      <c r="D205" s="113" t="s">
        <v>109</v>
      </c>
      <c r="E205" s="113" t="s">
        <v>109</v>
      </c>
    </row>
    <row r="206" spans="1:5" x14ac:dyDescent="0.2">
      <c r="A206" s="113">
        <v>10280003</v>
      </c>
      <c r="B206" s="113" t="s">
        <v>3143</v>
      </c>
      <c r="C206" s="113" t="s">
        <v>5400</v>
      </c>
      <c r="D206" s="113" t="s">
        <v>5414</v>
      </c>
      <c r="E206" s="113" t="s">
        <v>109</v>
      </c>
    </row>
    <row r="207" spans="1:5" x14ac:dyDescent="0.2">
      <c r="A207" s="113">
        <v>10281002</v>
      </c>
      <c r="B207" s="113" t="s">
        <v>3144</v>
      </c>
      <c r="C207" s="113" t="s">
        <v>5400</v>
      </c>
      <c r="D207" s="113" t="s">
        <v>5414</v>
      </c>
      <c r="E207" s="113" t="s">
        <v>102</v>
      </c>
    </row>
    <row r="208" spans="1:5" x14ac:dyDescent="0.2">
      <c r="A208" s="113">
        <v>10285001</v>
      </c>
      <c r="B208" s="113" t="s">
        <v>3145</v>
      </c>
      <c r="C208" s="113" t="s">
        <v>5400</v>
      </c>
      <c r="D208" s="113" t="s">
        <v>5414</v>
      </c>
      <c r="E208" s="113" t="s">
        <v>109</v>
      </c>
    </row>
    <row r="209" spans="1:5" x14ac:dyDescent="0.2">
      <c r="A209" s="113">
        <v>10285200</v>
      </c>
      <c r="B209" s="113" t="s">
        <v>3146</v>
      </c>
      <c r="C209" s="113" t="s">
        <v>5400</v>
      </c>
      <c r="D209" s="113" t="s">
        <v>5414</v>
      </c>
      <c r="E209" s="113" t="s">
        <v>110</v>
      </c>
    </row>
    <row r="210" spans="1:5" x14ac:dyDescent="0.2">
      <c r="A210" s="113">
        <v>10290009</v>
      </c>
      <c r="B210" s="113" t="s">
        <v>208</v>
      </c>
      <c r="C210" s="113" t="s">
        <v>5400</v>
      </c>
      <c r="D210" s="113" t="s">
        <v>109</v>
      </c>
      <c r="E210" s="113" t="s">
        <v>109</v>
      </c>
    </row>
    <row r="211" spans="1:5" x14ac:dyDescent="0.2">
      <c r="A211" s="113">
        <v>10290013</v>
      </c>
      <c r="B211" s="113" t="s">
        <v>3147</v>
      </c>
      <c r="C211" s="113" t="s">
        <v>5400</v>
      </c>
      <c r="D211" s="113" t="s">
        <v>5414</v>
      </c>
      <c r="E211" s="113" t="s">
        <v>102</v>
      </c>
    </row>
    <row r="212" spans="1:5" x14ac:dyDescent="0.2">
      <c r="A212" s="113">
        <v>10290027</v>
      </c>
      <c r="B212" s="113" t="s">
        <v>3148</v>
      </c>
      <c r="C212" s="113" t="s">
        <v>5400</v>
      </c>
      <c r="D212" s="113" t="s">
        <v>5414</v>
      </c>
      <c r="E212" s="113" t="s">
        <v>109</v>
      </c>
    </row>
    <row r="213" spans="1:5" x14ac:dyDescent="0.2">
      <c r="A213" s="113">
        <v>10290028</v>
      </c>
      <c r="B213" s="113" t="s">
        <v>3149</v>
      </c>
      <c r="C213" s="113" t="s">
        <v>5400</v>
      </c>
      <c r="D213" s="113" t="s">
        <v>5414</v>
      </c>
      <c r="E213" s="113" t="s">
        <v>102</v>
      </c>
    </row>
    <row r="214" spans="1:5" x14ac:dyDescent="0.2">
      <c r="A214" s="113">
        <v>10290041</v>
      </c>
      <c r="B214" s="113" t="s">
        <v>3150</v>
      </c>
      <c r="C214" s="113" t="s">
        <v>5400</v>
      </c>
      <c r="D214" s="113" t="s">
        <v>5414</v>
      </c>
      <c r="E214" s="113" t="s">
        <v>5412</v>
      </c>
    </row>
    <row r="215" spans="1:5" x14ac:dyDescent="0.2">
      <c r="A215" s="113">
        <v>10290047</v>
      </c>
      <c r="B215" s="113" t="s">
        <v>3151</v>
      </c>
      <c r="C215" s="113" t="s">
        <v>5400</v>
      </c>
      <c r="D215" s="113" t="s">
        <v>5414</v>
      </c>
      <c r="E215" s="113" t="s">
        <v>102</v>
      </c>
    </row>
    <row r="216" spans="1:5" x14ac:dyDescent="0.2">
      <c r="A216" s="113">
        <v>10290062</v>
      </c>
      <c r="B216" s="113" t="s">
        <v>3152</v>
      </c>
      <c r="C216" s="113" t="s">
        <v>5400</v>
      </c>
      <c r="D216" s="113" t="s">
        <v>5414</v>
      </c>
      <c r="E216" s="113" t="s">
        <v>109</v>
      </c>
    </row>
    <row r="217" spans="1:5" x14ac:dyDescent="0.2">
      <c r="A217" s="113">
        <v>10290063</v>
      </c>
      <c r="B217" s="113" t="s">
        <v>3153</v>
      </c>
      <c r="C217" s="113" t="s">
        <v>5400</v>
      </c>
      <c r="D217" s="113" t="s">
        <v>5414</v>
      </c>
      <c r="E217" s="113" t="s">
        <v>102</v>
      </c>
    </row>
    <row r="218" spans="1:5" x14ac:dyDescent="0.2">
      <c r="A218" s="113">
        <v>10290069</v>
      </c>
      <c r="B218" s="113" t="s">
        <v>3154</v>
      </c>
      <c r="C218" s="113" t="s">
        <v>5400</v>
      </c>
      <c r="D218" s="113" t="s">
        <v>5414</v>
      </c>
      <c r="E218" s="113" t="s">
        <v>110</v>
      </c>
    </row>
    <row r="219" spans="1:5" x14ac:dyDescent="0.2">
      <c r="A219" s="113">
        <v>10290120</v>
      </c>
      <c r="B219" s="113" t="s">
        <v>3155</v>
      </c>
      <c r="C219" s="113" t="s">
        <v>5400</v>
      </c>
      <c r="D219" s="113" t="s">
        <v>5414</v>
      </c>
      <c r="E219" s="113" t="s">
        <v>5412</v>
      </c>
    </row>
    <row r="220" spans="1:5" x14ac:dyDescent="0.2">
      <c r="A220" s="113">
        <v>10290436</v>
      </c>
      <c r="B220" s="113" t="s">
        <v>209</v>
      </c>
      <c r="C220" s="113" t="s">
        <v>5400</v>
      </c>
      <c r="D220" s="113" t="s">
        <v>110</v>
      </c>
      <c r="E220" s="113" t="s">
        <v>110</v>
      </c>
    </row>
    <row r="221" spans="1:5" x14ac:dyDescent="0.2">
      <c r="A221" s="113">
        <v>10290460</v>
      </c>
      <c r="B221" s="113" t="s">
        <v>3156</v>
      </c>
      <c r="C221" s="113" t="s">
        <v>5400</v>
      </c>
      <c r="D221" s="113" t="s">
        <v>5414</v>
      </c>
      <c r="E221" s="113" t="s">
        <v>5413</v>
      </c>
    </row>
    <row r="222" spans="1:5" x14ac:dyDescent="0.2">
      <c r="A222" s="113">
        <v>10291001</v>
      </c>
      <c r="B222" s="113" t="s">
        <v>3157</v>
      </c>
      <c r="C222" s="113" t="s">
        <v>5400</v>
      </c>
      <c r="D222" s="113" t="s">
        <v>5414</v>
      </c>
      <c r="E222" s="113" t="s">
        <v>102</v>
      </c>
    </row>
    <row r="223" spans="1:5" x14ac:dyDescent="0.2">
      <c r="A223" s="113">
        <v>10291006</v>
      </c>
      <c r="B223" s="113" t="s">
        <v>3158</v>
      </c>
      <c r="C223" s="113" t="s">
        <v>5400</v>
      </c>
      <c r="D223" s="113" t="s">
        <v>5414</v>
      </c>
      <c r="E223" s="113" t="s">
        <v>109</v>
      </c>
    </row>
    <row r="224" spans="1:5" x14ac:dyDescent="0.2">
      <c r="A224" s="113">
        <v>10292001</v>
      </c>
      <c r="B224" s="113" t="s">
        <v>3159</v>
      </c>
      <c r="C224" s="113" t="s">
        <v>5400</v>
      </c>
      <c r="D224" s="113" t="s">
        <v>5414</v>
      </c>
      <c r="E224" s="113" t="s">
        <v>109</v>
      </c>
    </row>
    <row r="225" spans="1:5" x14ac:dyDescent="0.2">
      <c r="A225" s="113">
        <v>10292006</v>
      </c>
      <c r="B225" s="113" t="s">
        <v>3160</v>
      </c>
      <c r="C225" s="113" t="s">
        <v>5400</v>
      </c>
      <c r="D225" s="113" t="s">
        <v>5414</v>
      </c>
      <c r="E225" s="113" t="s">
        <v>110</v>
      </c>
    </row>
    <row r="226" spans="1:5" x14ac:dyDescent="0.2">
      <c r="A226" s="113">
        <v>10292008</v>
      </c>
      <c r="B226" s="113" t="s">
        <v>3161</v>
      </c>
      <c r="C226" s="113" t="s">
        <v>5400</v>
      </c>
      <c r="D226" s="113" t="s">
        <v>5414</v>
      </c>
      <c r="E226" s="113" t="s">
        <v>102</v>
      </c>
    </row>
    <row r="227" spans="1:5" x14ac:dyDescent="0.2">
      <c r="A227" s="113">
        <v>10292010</v>
      </c>
      <c r="B227" s="113" t="s">
        <v>3162</v>
      </c>
      <c r="C227" s="113" t="s">
        <v>5400</v>
      </c>
      <c r="D227" s="113" t="s">
        <v>5414</v>
      </c>
      <c r="E227" s="113" t="s">
        <v>102</v>
      </c>
    </row>
    <row r="228" spans="1:5" x14ac:dyDescent="0.2">
      <c r="A228" s="113">
        <v>10292016</v>
      </c>
      <c r="B228" s="113" t="s">
        <v>3163</v>
      </c>
      <c r="C228" s="113" t="s">
        <v>5400</v>
      </c>
      <c r="D228" s="113" t="s">
        <v>5414</v>
      </c>
      <c r="E228" s="113" t="s">
        <v>110</v>
      </c>
    </row>
    <row r="229" spans="1:5" x14ac:dyDescent="0.2">
      <c r="A229" s="113">
        <v>10292019</v>
      </c>
      <c r="B229" s="113" t="s">
        <v>3164</v>
      </c>
      <c r="C229" s="113" t="s">
        <v>5400</v>
      </c>
      <c r="D229" s="113" t="s">
        <v>5414</v>
      </c>
      <c r="E229" s="113" t="s">
        <v>110</v>
      </c>
    </row>
    <row r="230" spans="1:5" x14ac:dyDescent="0.2">
      <c r="A230" s="113">
        <v>10292247</v>
      </c>
      <c r="B230" s="113" t="s">
        <v>3165</v>
      </c>
      <c r="C230" s="113" t="s">
        <v>5400</v>
      </c>
      <c r="D230" s="113" t="s">
        <v>5414</v>
      </c>
      <c r="E230" s="113" t="s">
        <v>109</v>
      </c>
    </row>
    <row r="231" spans="1:5" x14ac:dyDescent="0.2">
      <c r="A231" s="113">
        <v>10294007</v>
      </c>
      <c r="B231" s="113" t="s">
        <v>210</v>
      </c>
      <c r="C231" s="113" t="s">
        <v>5400</v>
      </c>
      <c r="D231" s="113" t="s">
        <v>102</v>
      </c>
      <c r="E231" s="113" t="s">
        <v>109</v>
      </c>
    </row>
    <row r="232" spans="1:5" x14ac:dyDescent="0.2">
      <c r="A232" s="113">
        <v>10294009</v>
      </c>
      <c r="B232" s="113" t="s">
        <v>3166</v>
      </c>
      <c r="C232" s="113" t="s">
        <v>5400</v>
      </c>
      <c r="D232" s="113" t="s">
        <v>5414</v>
      </c>
      <c r="E232" s="113" t="s">
        <v>102</v>
      </c>
    </row>
    <row r="233" spans="1:5" x14ac:dyDescent="0.2">
      <c r="A233" s="113">
        <v>10294013</v>
      </c>
      <c r="B233" s="113" t="s">
        <v>211</v>
      </c>
      <c r="C233" s="113" t="s">
        <v>5400</v>
      </c>
      <c r="D233" s="113" t="s">
        <v>110</v>
      </c>
      <c r="E233" s="113" t="s">
        <v>110</v>
      </c>
    </row>
    <row r="234" spans="1:5" x14ac:dyDescent="0.2">
      <c r="A234" s="113">
        <v>10294019</v>
      </c>
      <c r="B234" s="113" t="s">
        <v>3167</v>
      </c>
      <c r="C234" s="113" t="s">
        <v>5400</v>
      </c>
      <c r="D234" s="113" t="s">
        <v>5414</v>
      </c>
      <c r="E234" s="113" t="s">
        <v>102</v>
      </c>
    </row>
    <row r="235" spans="1:5" x14ac:dyDescent="0.2">
      <c r="A235" s="113">
        <v>10301007</v>
      </c>
      <c r="B235" s="113" t="s">
        <v>3168</v>
      </c>
      <c r="C235" s="113" t="s">
        <v>5400</v>
      </c>
      <c r="D235" s="113" t="s">
        <v>5414</v>
      </c>
      <c r="E235" s="113" t="s">
        <v>102</v>
      </c>
    </row>
    <row r="236" spans="1:5" x14ac:dyDescent="0.2">
      <c r="A236" s="113">
        <v>10301044</v>
      </c>
      <c r="B236" s="113" t="s">
        <v>212</v>
      </c>
      <c r="C236" s="113" t="s">
        <v>5400</v>
      </c>
      <c r="D236" s="113" t="s">
        <v>102</v>
      </c>
      <c r="E236" s="113" t="s">
        <v>102</v>
      </c>
    </row>
    <row r="237" spans="1:5" x14ac:dyDescent="0.2">
      <c r="A237" s="113">
        <v>10302002</v>
      </c>
      <c r="B237" s="113" t="s">
        <v>213</v>
      </c>
      <c r="C237" s="113" t="s">
        <v>5400</v>
      </c>
      <c r="D237" s="113" t="s">
        <v>102</v>
      </c>
      <c r="E237" s="113" t="s">
        <v>109</v>
      </c>
    </row>
    <row r="238" spans="1:5" x14ac:dyDescent="0.2">
      <c r="A238" s="113">
        <v>10302056</v>
      </c>
      <c r="B238" s="113" t="s">
        <v>214</v>
      </c>
      <c r="C238" s="113" t="s">
        <v>5400</v>
      </c>
      <c r="D238" s="113" t="s">
        <v>102</v>
      </c>
      <c r="E238" s="113" t="s">
        <v>109</v>
      </c>
    </row>
    <row r="239" spans="1:5" x14ac:dyDescent="0.2">
      <c r="A239" s="113">
        <v>10305001</v>
      </c>
      <c r="B239" s="113" t="s">
        <v>215</v>
      </c>
      <c r="C239" s="113" t="s">
        <v>5400</v>
      </c>
      <c r="D239" s="113" t="s">
        <v>107</v>
      </c>
      <c r="E239" s="113" t="s">
        <v>5412</v>
      </c>
    </row>
    <row r="240" spans="1:5" x14ac:dyDescent="0.2">
      <c r="A240" s="113">
        <v>10307001</v>
      </c>
      <c r="B240" s="113" t="s">
        <v>3169</v>
      </c>
      <c r="C240" s="113" t="s">
        <v>5400</v>
      </c>
      <c r="D240" s="113" t="s">
        <v>5414</v>
      </c>
      <c r="E240" s="113" t="s">
        <v>102</v>
      </c>
    </row>
    <row r="241" spans="1:5" x14ac:dyDescent="0.2">
      <c r="A241" s="113">
        <v>10307002</v>
      </c>
      <c r="B241" s="113" t="s">
        <v>3170</v>
      </c>
      <c r="C241" s="113" t="s">
        <v>5400</v>
      </c>
      <c r="D241" s="113" t="s">
        <v>5414</v>
      </c>
      <c r="E241" s="113" t="s">
        <v>110</v>
      </c>
    </row>
    <row r="242" spans="1:5" x14ac:dyDescent="0.2">
      <c r="A242" s="113">
        <v>10307013</v>
      </c>
      <c r="B242" s="113" t="s">
        <v>3171</v>
      </c>
      <c r="C242" s="113" t="s">
        <v>5400</v>
      </c>
      <c r="D242" s="113" t="s">
        <v>5414</v>
      </c>
      <c r="E242" s="113" t="s">
        <v>109</v>
      </c>
    </row>
    <row r="243" spans="1:5" x14ac:dyDescent="0.2">
      <c r="A243" s="113">
        <v>10309040</v>
      </c>
      <c r="B243" s="113" t="s">
        <v>3172</v>
      </c>
      <c r="C243" s="113" t="s">
        <v>5400</v>
      </c>
      <c r="D243" s="113" t="s">
        <v>5414</v>
      </c>
      <c r="E243" s="113" t="s">
        <v>109</v>
      </c>
    </row>
    <row r="244" spans="1:5" x14ac:dyDescent="0.2">
      <c r="A244" s="113">
        <v>10310002</v>
      </c>
      <c r="B244" s="113" t="s">
        <v>3173</v>
      </c>
      <c r="C244" s="113" t="s">
        <v>5400</v>
      </c>
      <c r="D244" s="113" t="s">
        <v>5414</v>
      </c>
      <c r="E244" s="113" t="s">
        <v>5412</v>
      </c>
    </row>
    <row r="245" spans="1:5" x14ac:dyDescent="0.2">
      <c r="A245" s="113">
        <v>10314006</v>
      </c>
      <c r="B245" s="113" t="s">
        <v>216</v>
      </c>
      <c r="C245" s="113" t="s">
        <v>5400</v>
      </c>
      <c r="D245" s="113" t="s">
        <v>109</v>
      </c>
      <c r="E245" s="113" t="s">
        <v>102</v>
      </c>
    </row>
    <row r="246" spans="1:5" x14ac:dyDescent="0.2">
      <c r="A246" s="113">
        <v>10314007</v>
      </c>
      <c r="B246" s="113" t="s">
        <v>3174</v>
      </c>
      <c r="C246" s="113" t="s">
        <v>5400</v>
      </c>
      <c r="D246" s="113" t="s">
        <v>5414</v>
      </c>
      <c r="E246" s="113" t="s">
        <v>5412</v>
      </c>
    </row>
    <row r="247" spans="1:5" x14ac:dyDescent="0.2">
      <c r="A247" s="113">
        <v>10314013</v>
      </c>
      <c r="B247" s="113" t="s">
        <v>3175</v>
      </c>
      <c r="C247" s="113" t="s">
        <v>5400</v>
      </c>
      <c r="D247" s="113" t="s">
        <v>5414</v>
      </c>
      <c r="E247" s="113" t="s">
        <v>5412</v>
      </c>
    </row>
    <row r="248" spans="1:5" x14ac:dyDescent="0.2">
      <c r="A248" s="113">
        <v>10314019</v>
      </c>
      <c r="B248" s="113" t="s">
        <v>3176</v>
      </c>
      <c r="C248" s="113" t="s">
        <v>5400</v>
      </c>
      <c r="D248" s="113" t="s">
        <v>5414</v>
      </c>
      <c r="E248" s="113" t="s">
        <v>110</v>
      </c>
    </row>
    <row r="249" spans="1:5" x14ac:dyDescent="0.2">
      <c r="A249" s="113">
        <v>10321002</v>
      </c>
      <c r="B249" s="113" t="s">
        <v>217</v>
      </c>
      <c r="C249" s="113" t="s">
        <v>5400</v>
      </c>
      <c r="D249" s="113" t="s">
        <v>109</v>
      </c>
      <c r="E249" s="113" t="s">
        <v>110</v>
      </c>
    </row>
    <row r="250" spans="1:5" x14ac:dyDescent="0.2">
      <c r="A250" s="113">
        <v>10321550</v>
      </c>
      <c r="B250" s="113" t="s">
        <v>3177</v>
      </c>
      <c r="C250" s="113" t="s">
        <v>5400</v>
      </c>
      <c r="D250" s="113" t="s">
        <v>5414</v>
      </c>
      <c r="E250" s="113" t="s">
        <v>109</v>
      </c>
    </row>
    <row r="251" spans="1:5" x14ac:dyDescent="0.2">
      <c r="A251" s="113">
        <v>10322008</v>
      </c>
      <c r="B251" s="113" t="s">
        <v>3178</v>
      </c>
      <c r="C251" s="113" t="s">
        <v>5400</v>
      </c>
      <c r="D251" s="113" t="s">
        <v>5414</v>
      </c>
      <c r="E251" s="113" t="s">
        <v>110</v>
      </c>
    </row>
    <row r="252" spans="1:5" x14ac:dyDescent="0.2">
      <c r="A252" s="113">
        <v>10327030</v>
      </c>
      <c r="B252" s="113" t="s">
        <v>3179</v>
      </c>
      <c r="C252" s="113" t="s">
        <v>5400</v>
      </c>
      <c r="D252" s="113" t="s">
        <v>5414</v>
      </c>
      <c r="E252" s="113" t="s">
        <v>109</v>
      </c>
    </row>
    <row r="253" spans="1:5" x14ac:dyDescent="0.2">
      <c r="A253" s="113">
        <v>10327040</v>
      </c>
      <c r="B253" s="113" t="s">
        <v>3180</v>
      </c>
      <c r="C253" s="113" t="s">
        <v>5400</v>
      </c>
      <c r="D253" s="113" t="s">
        <v>5414</v>
      </c>
      <c r="E253" s="113" t="s">
        <v>109</v>
      </c>
    </row>
    <row r="254" spans="1:5" x14ac:dyDescent="0.2">
      <c r="A254" s="113">
        <v>10330001</v>
      </c>
      <c r="B254" s="113" t="s">
        <v>218</v>
      </c>
      <c r="C254" s="113" t="s">
        <v>5400</v>
      </c>
      <c r="D254" s="113" t="s">
        <v>105</v>
      </c>
      <c r="E254" s="113" t="s">
        <v>5412</v>
      </c>
    </row>
    <row r="255" spans="1:5" x14ac:dyDescent="0.2">
      <c r="A255" s="113">
        <v>10330004</v>
      </c>
      <c r="B255" s="113" t="s">
        <v>3181</v>
      </c>
      <c r="C255" s="113" t="s">
        <v>5400</v>
      </c>
      <c r="D255" s="113" t="s">
        <v>5414</v>
      </c>
      <c r="E255" s="113" t="s">
        <v>109</v>
      </c>
    </row>
    <row r="256" spans="1:5" x14ac:dyDescent="0.2">
      <c r="A256" s="113">
        <v>10332001</v>
      </c>
      <c r="B256" s="113" t="s">
        <v>3182</v>
      </c>
      <c r="C256" s="113" t="s">
        <v>5400</v>
      </c>
      <c r="D256" s="113" t="s">
        <v>5414</v>
      </c>
      <c r="E256" s="113" t="s">
        <v>109</v>
      </c>
    </row>
    <row r="257" spans="1:5" x14ac:dyDescent="0.2">
      <c r="A257" s="113">
        <v>10334002</v>
      </c>
      <c r="B257" s="113" t="s">
        <v>3183</v>
      </c>
      <c r="C257" s="113" t="s">
        <v>5400</v>
      </c>
      <c r="D257" s="113" t="s">
        <v>5414</v>
      </c>
      <c r="E257" s="113" t="s">
        <v>110</v>
      </c>
    </row>
    <row r="258" spans="1:5" x14ac:dyDescent="0.2">
      <c r="A258" s="113">
        <v>10334003</v>
      </c>
      <c r="B258" s="113" t="s">
        <v>3184</v>
      </c>
      <c r="C258" s="113" t="s">
        <v>5400</v>
      </c>
      <c r="D258" s="113" t="s">
        <v>5414</v>
      </c>
      <c r="E258" s="113" t="s">
        <v>102</v>
      </c>
    </row>
    <row r="259" spans="1:5" x14ac:dyDescent="0.2">
      <c r="A259" s="113">
        <v>10345001</v>
      </c>
      <c r="B259" s="113" t="s">
        <v>3185</v>
      </c>
      <c r="C259" s="113" t="s">
        <v>5400</v>
      </c>
      <c r="D259" s="113" t="s">
        <v>5414</v>
      </c>
      <c r="E259" s="113" t="s">
        <v>102</v>
      </c>
    </row>
    <row r="260" spans="1:5" x14ac:dyDescent="0.2">
      <c r="A260" s="113">
        <v>10350009</v>
      </c>
      <c r="B260" s="113" t="s">
        <v>219</v>
      </c>
      <c r="C260" s="113" t="s">
        <v>5400</v>
      </c>
      <c r="D260" s="113" t="s">
        <v>109</v>
      </c>
      <c r="E260" s="113" t="s">
        <v>109</v>
      </c>
    </row>
    <row r="261" spans="1:5" x14ac:dyDescent="0.2">
      <c r="A261" s="113">
        <v>10350010</v>
      </c>
      <c r="B261" s="113" t="s">
        <v>220</v>
      </c>
      <c r="C261" s="113" t="s">
        <v>5400</v>
      </c>
      <c r="D261" s="113" t="s">
        <v>100</v>
      </c>
      <c r="E261" s="113" t="s">
        <v>5412</v>
      </c>
    </row>
    <row r="262" spans="1:5" x14ac:dyDescent="0.2">
      <c r="A262" s="113">
        <v>10359010</v>
      </c>
      <c r="B262" s="113" t="s">
        <v>3186</v>
      </c>
      <c r="C262" s="113" t="s">
        <v>5400</v>
      </c>
      <c r="D262" s="113" t="s">
        <v>5414</v>
      </c>
      <c r="E262" s="113" t="s">
        <v>110</v>
      </c>
    </row>
    <row r="263" spans="1:5" x14ac:dyDescent="0.2">
      <c r="A263" s="113">
        <v>10362009</v>
      </c>
      <c r="B263" s="113" t="s">
        <v>221</v>
      </c>
      <c r="C263" s="113" t="s">
        <v>5400</v>
      </c>
      <c r="D263" s="113" t="s">
        <v>102</v>
      </c>
      <c r="E263" s="113" t="s">
        <v>109</v>
      </c>
    </row>
    <row r="264" spans="1:5" x14ac:dyDescent="0.2">
      <c r="A264" s="113">
        <v>10362015</v>
      </c>
      <c r="B264" s="113" t="s">
        <v>222</v>
      </c>
      <c r="C264" s="113" t="s">
        <v>5400</v>
      </c>
      <c r="D264" s="113" t="s">
        <v>138</v>
      </c>
      <c r="E264" s="113" t="s">
        <v>5412</v>
      </c>
    </row>
    <row r="265" spans="1:5" x14ac:dyDescent="0.2">
      <c r="A265" s="113">
        <v>10362058</v>
      </c>
      <c r="B265" s="113" t="s">
        <v>223</v>
      </c>
      <c r="C265" s="113" t="s">
        <v>5400</v>
      </c>
      <c r="D265" s="113" t="s">
        <v>109</v>
      </c>
      <c r="E265" s="113" t="s">
        <v>110</v>
      </c>
    </row>
    <row r="266" spans="1:5" x14ac:dyDescent="0.2">
      <c r="A266" s="113">
        <v>10370001</v>
      </c>
      <c r="B266" s="113" t="s">
        <v>224</v>
      </c>
      <c r="C266" s="113" t="s">
        <v>5400</v>
      </c>
      <c r="D266" s="113" t="s">
        <v>102</v>
      </c>
      <c r="E266" s="113" t="s">
        <v>102</v>
      </c>
    </row>
    <row r="267" spans="1:5" x14ac:dyDescent="0.2">
      <c r="A267" s="113">
        <v>10381021</v>
      </c>
      <c r="B267" s="113" t="s">
        <v>225</v>
      </c>
      <c r="C267" s="113" t="s">
        <v>5400</v>
      </c>
      <c r="D267" s="113" t="s">
        <v>109</v>
      </c>
      <c r="E267" s="113" t="s">
        <v>109</v>
      </c>
    </row>
    <row r="268" spans="1:5" x14ac:dyDescent="0.2">
      <c r="A268" s="113">
        <v>10382001</v>
      </c>
      <c r="B268" s="113" t="s">
        <v>226</v>
      </c>
      <c r="C268" s="113" t="s">
        <v>5400</v>
      </c>
      <c r="D268" s="113" t="s">
        <v>102</v>
      </c>
      <c r="E268" s="113" t="s">
        <v>109</v>
      </c>
    </row>
    <row r="269" spans="1:5" x14ac:dyDescent="0.2">
      <c r="A269" s="113">
        <v>10382010</v>
      </c>
      <c r="B269" s="113" t="s">
        <v>227</v>
      </c>
      <c r="C269" s="113" t="s">
        <v>5400</v>
      </c>
      <c r="D269" s="113" t="s">
        <v>109</v>
      </c>
      <c r="E269" s="113" t="s">
        <v>109</v>
      </c>
    </row>
    <row r="270" spans="1:5" x14ac:dyDescent="0.2">
      <c r="A270" s="113">
        <v>10383011</v>
      </c>
      <c r="B270" s="113" t="s">
        <v>228</v>
      </c>
      <c r="C270" s="113" t="s">
        <v>5400</v>
      </c>
      <c r="D270" s="113" t="s">
        <v>102</v>
      </c>
      <c r="E270" s="113" t="s">
        <v>109</v>
      </c>
    </row>
    <row r="271" spans="1:5" x14ac:dyDescent="0.2">
      <c r="A271" s="113">
        <v>10383019</v>
      </c>
      <c r="B271" s="113" t="s">
        <v>229</v>
      </c>
      <c r="C271" s="113" t="s">
        <v>5400</v>
      </c>
      <c r="D271" s="113" t="s">
        <v>109</v>
      </c>
      <c r="E271" s="113" t="s">
        <v>109</v>
      </c>
    </row>
    <row r="272" spans="1:5" x14ac:dyDescent="0.2">
      <c r="A272" s="113">
        <v>10383020</v>
      </c>
      <c r="B272" s="113" t="s">
        <v>3187</v>
      </c>
      <c r="C272" s="113" t="s">
        <v>5400</v>
      </c>
      <c r="D272" s="113" t="s">
        <v>5414</v>
      </c>
      <c r="E272" s="113" t="s">
        <v>102</v>
      </c>
    </row>
    <row r="273" spans="1:5" x14ac:dyDescent="0.2">
      <c r="A273" s="113">
        <v>10383033</v>
      </c>
      <c r="B273" s="113" t="s">
        <v>230</v>
      </c>
      <c r="C273" s="113" t="s">
        <v>5400</v>
      </c>
      <c r="D273" s="113" t="s">
        <v>102</v>
      </c>
      <c r="E273" s="113" t="s">
        <v>109</v>
      </c>
    </row>
    <row r="274" spans="1:5" x14ac:dyDescent="0.2">
      <c r="A274" s="113">
        <v>10383036</v>
      </c>
      <c r="B274" s="113" t="s">
        <v>231</v>
      </c>
      <c r="C274" s="113" t="s">
        <v>5400</v>
      </c>
      <c r="D274" s="113" t="s">
        <v>109</v>
      </c>
      <c r="E274" s="113" t="s">
        <v>110</v>
      </c>
    </row>
    <row r="275" spans="1:5" x14ac:dyDescent="0.2">
      <c r="A275" s="113">
        <v>10383038</v>
      </c>
      <c r="B275" s="113" t="s">
        <v>3188</v>
      </c>
      <c r="C275" s="113" t="s">
        <v>5400</v>
      </c>
      <c r="D275" s="113" t="s">
        <v>5414</v>
      </c>
      <c r="E275" s="113" t="s">
        <v>102</v>
      </c>
    </row>
    <row r="276" spans="1:5" x14ac:dyDescent="0.2">
      <c r="A276" s="113">
        <v>10383056</v>
      </c>
      <c r="B276" s="113" t="s">
        <v>3189</v>
      </c>
      <c r="C276" s="113" t="s">
        <v>5400</v>
      </c>
      <c r="D276" s="113" t="s">
        <v>5414</v>
      </c>
      <c r="E276" s="113" t="s">
        <v>5413</v>
      </c>
    </row>
    <row r="277" spans="1:5" x14ac:dyDescent="0.2">
      <c r="A277" s="113">
        <v>10383060</v>
      </c>
      <c r="B277" s="113" t="s">
        <v>3190</v>
      </c>
      <c r="C277" s="113" t="s">
        <v>5400</v>
      </c>
      <c r="D277" s="113" t="s">
        <v>5414</v>
      </c>
      <c r="E277" s="113" t="s">
        <v>5413</v>
      </c>
    </row>
    <row r="278" spans="1:5" x14ac:dyDescent="0.2">
      <c r="A278" s="113">
        <v>10383074</v>
      </c>
      <c r="B278" s="113" t="s">
        <v>3191</v>
      </c>
      <c r="C278" s="113" t="s">
        <v>5400</v>
      </c>
      <c r="D278" s="113" t="s">
        <v>5414</v>
      </c>
      <c r="E278" s="113" t="s">
        <v>110</v>
      </c>
    </row>
    <row r="279" spans="1:5" x14ac:dyDescent="0.2">
      <c r="A279" s="113">
        <v>10384016</v>
      </c>
      <c r="B279" s="113" t="s">
        <v>232</v>
      </c>
      <c r="C279" s="113" t="s">
        <v>5400</v>
      </c>
      <c r="D279" s="113" t="s">
        <v>109</v>
      </c>
      <c r="E279" s="113" t="s">
        <v>110</v>
      </c>
    </row>
    <row r="280" spans="1:5" x14ac:dyDescent="0.2">
      <c r="A280" s="113">
        <v>10384028</v>
      </c>
      <c r="B280" s="113" t="s">
        <v>3192</v>
      </c>
      <c r="C280" s="113" t="s">
        <v>5400</v>
      </c>
      <c r="D280" s="113" t="s">
        <v>5414</v>
      </c>
      <c r="E280" s="113" t="s">
        <v>110</v>
      </c>
    </row>
    <row r="281" spans="1:5" x14ac:dyDescent="0.2">
      <c r="A281" s="113">
        <v>10384031</v>
      </c>
      <c r="B281" s="113" t="s">
        <v>3193</v>
      </c>
      <c r="C281" s="113" t="s">
        <v>5400</v>
      </c>
      <c r="D281" s="113" t="s">
        <v>5414</v>
      </c>
      <c r="E281" s="113" t="s">
        <v>109</v>
      </c>
    </row>
    <row r="282" spans="1:5" x14ac:dyDescent="0.2">
      <c r="A282" s="113">
        <v>10385004</v>
      </c>
      <c r="B282" s="113" t="s">
        <v>233</v>
      </c>
      <c r="C282" s="113" t="s">
        <v>5400</v>
      </c>
      <c r="D282" s="113" t="s">
        <v>102</v>
      </c>
      <c r="E282" s="113" t="s">
        <v>109</v>
      </c>
    </row>
    <row r="283" spans="1:5" x14ac:dyDescent="0.2">
      <c r="A283" s="113">
        <v>10385006</v>
      </c>
      <c r="B283" s="113" t="s">
        <v>234</v>
      </c>
      <c r="C283" s="113" t="s">
        <v>5400</v>
      </c>
      <c r="D283" s="113" t="s">
        <v>102</v>
      </c>
      <c r="E283" s="113" t="s">
        <v>102</v>
      </c>
    </row>
    <row r="284" spans="1:5" x14ac:dyDescent="0.2">
      <c r="A284" s="113">
        <v>10385016</v>
      </c>
      <c r="B284" s="113" t="s">
        <v>235</v>
      </c>
      <c r="C284" s="113" t="s">
        <v>5400</v>
      </c>
      <c r="D284" s="113" t="s">
        <v>110</v>
      </c>
      <c r="E284" s="113" t="s">
        <v>110</v>
      </c>
    </row>
    <row r="285" spans="1:5" x14ac:dyDescent="0.2">
      <c r="A285" s="113">
        <v>10385053</v>
      </c>
      <c r="B285" s="113" t="s">
        <v>236</v>
      </c>
      <c r="C285" s="113" t="s">
        <v>5400</v>
      </c>
      <c r="D285" s="113" t="s">
        <v>110</v>
      </c>
      <c r="E285" s="113" t="s">
        <v>110</v>
      </c>
    </row>
    <row r="286" spans="1:5" x14ac:dyDescent="0.2">
      <c r="A286" s="113">
        <v>10386006</v>
      </c>
      <c r="B286" s="113" t="s">
        <v>237</v>
      </c>
      <c r="C286" s="113" t="s">
        <v>5400</v>
      </c>
      <c r="D286" s="113" t="s">
        <v>109</v>
      </c>
      <c r="E286" s="113" t="s">
        <v>110</v>
      </c>
    </row>
    <row r="287" spans="1:5" x14ac:dyDescent="0.2">
      <c r="A287" s="113">
        <v>10387033</v>
      </c>
      <c r="B287" s="113" t="s">
        <v>3194</v>
      </c>
      <c r="C287" s="113" t="s">
        <v>5400</v>
      </c>
      <c r="D287" s="113" t="s">
        <v>5414</v>
      </c>
      <c r="E287" s="113" t="s">
        <v>110</v>
      </c>
    </row>
    <row r="288" spans="1:5" x14ac:dyDescent="0.2">
      <c r="A288" s="113">
        <v>10392006</v>
      </c>
      <c r="B288" s="113" t="s">
        <v>238</v>
      </c>
      <c r="C288" s="113" t="s">
        <v>5400</v>
      </c>
      <c r="D288" s="113" t="s">
        <v>105</v>
      </c>
      <c r="E288" s="113" t="s">
        <v>5412</v>
      </c>
    </row>
    <row r="289" spans="1:5" x14ac:dyDescent="0.2">
      <c r="A289" s="113">
        <v>10392007</v>
      </c>
      <c r="B289" s="113" t="s">
        <v>3195</v>
      </c>
      <c r="C289" s="113" t="s">
        <v>5400</v>
      </c>
      <c r="D289" s="113" t="s">
        <v>5414</v>
      </c>
      <c r="E289" s="113" t="s">
        <v>5412</v>
      </c>
    </row>
    <row r="290" spans="1:5" x14ac:dyDescent="0.2">
      <c r="A290" s="113">
        <v>10401004</v>
      </c>
      <c r="B290" s="113" t="s">
        <v>3196</v>
      </c>
      <c r="C290" s="113" t="s">
        <v>5400</v>
      </c>
      <c r="D290" s="113" t="s">
        <v>5414</v>
      </c>
      <c r="E290" s="113" t="s">
        <v>5412</v>
      </c>
    </row>
    <row r="291" spans="1:5" x14ac:dyDescent="0.2">
      <c r="A291" s="113">
        <v>10401010</v>
      </c>
      <c r="B291" s="113" t="s">
        <v>3197</v>
      </c>
      <c r="C291" s="113" t="s">
        <v>5400</v>
      </c>
      <c r="D291" s="113" t="s">
        <v>5414</v>
      </c>
      <c r="E291" s="113" t="s">
        <v>109</v>
      </c>
    </row>
    <row r="292" spans="1:5" x14ac:dyDescent="0.2">
      <c r="A292" s="113">
        <v>10401017</v>
      </c>
      <c r="B292" s="113" t="s">
        <v>3198</v>
      </c>
      <c r="C292" s="113" t="s">
        <v>5400</v>
      </c>
      <c r="D292" s="113" t="s">
        <v>5414</v>
      </c>
      <c r="E292" s="113" t="s">
        <v>110</v>
      </c>
    </row>
    <row r="293" spans="1:5" x14ac:dyDescent="0.2">
      <c r="A293" s="113">
        <v>10401064</v>
      </c>
      <c r="B293" s="113" t="s">
        <v>3199</v>
      </c>
      <c r="C293" s="113" t="s">
        <v>5400</v>
      </c>
      <c r="D293" s="113" t="s">
        <v>5414</v>
      </c>
      <c r="E293" s="113" t="s">
        <v>5412</v>
      </c>
    </row>
    <row r="294" spans="1:5" x14ac:dyDescent="0.2">
      <c r="A294" s="113">
        <v>10401096</v>
      </c>
      <c r="B294" s="113" t="s">
        <v>3200</v>
      </c>
      <c r="C294" s="113" t="s">
        <v>5400</v>
      </c>
      <c r="D294" s="113" t="s">
        <v>5414</v>
      </c>
      <c r="E294" s="113" t="s">
        <v>102</v>
      </c>
    </row>
    <row r="295" spans="1:5" x14ac:dyDescent="0.2">
      <c r="A295" s="113">
        <v>10401106</v>
      </c>
      <c r="B295" s="113" t="s">
        <v>3201</v>
      </c>
      <c r="C295" s="113" t="s">
        <v>5400</v>
      </c>
      <c r="D295" s="113" t="s">
        <v>5414</v>
      </c>
      <c r="E295" s="113" t="s">
        <v>102</v>
      </c>
    </row>
    <row r="296" spans="1:5" x14ac:dyDescent="0.2">
      <c r="A296" s="113">
        <v>10401107</v>
      </c>
      <c r="B296" s="113" t="s">
        <v>3202</v>
      </c>
      <c r="C296" s="113" t="s">
        <v>5400</v>
      </c>
      <c r="D296" s="113" t="s">
        <v>5414</v>
      </c>
      <c r="E296" s="113" t="s">
        <v>109</v>
      </c>
    </row>
    <row r="297" spans="1:5" x14ac:dyDescent="0.2">
      <c r="A297" s="113">
        <v>10401170</v>
      </c>
      <c r="B297" s="113" t="s">
        <v>3203</v>
      </c>
      <c r="C297" s="113" t="s">
        <v>5400</v>
      </c>
      <c r="D297" s="113" t="s">
        <v>5414</v>
      </c>
      <c r="E297" s="113" t="s">
        <v>5412</v>
      </c>
    </row>
    <row r="298" spans="1:5" x14ac:dyDescent="0.2">
      <c r="A298" s="113">
        <v>10401185</v>
      </c>
      <c r="B298" s="113" t="s">
        <v>3204</v>
      </c>
      <c r="C298" s="113" t="s">
        <v>5400</v>
      </c>
      <c r="D298" s="113" t="s">
        <v>5414</v>
      </c>
      <c r="E298" s="113" t="s">
        <v>109</v>
      </c>
    </row>
    <row r="299" spans="1:5" x14ac:dyDescent="0.2">
      <c r="A299" s="113">
        <v>10401199</v>
      </c>
      <c r="B299" s="113" t="s">
        <v>239</v>
      </c>
      <c r="C299" s="113" t="s">
        <v>5400</v>
      </c>
      <c r="D299" s="113" t="s">
        <v>109</v>
      </c>
      <c r="E299" s="113" t="s">
        <v>110</v>
      </c>
    </row>
    <row r="300" spans="1:5" x14ac:dyDescent="0.2">
      <c r="A300" s="113">
        <v>10401204</v>
      </c>
      <c r="B300" s="113" t="s">
        <v>3205</v>
      </c>
      <c r="C300" s="113" t="s">
        <v>5400</v>
      </c>
      <c r="D300" s="113" t="s">
        <v>5414</v>
      </c>
      <c r="E300" s="113" t="s">
        <v>109</v>
      </c>
    </row>
    <row r="301" spans="1:5" x14ac:dyDescent="0.2">
      <c r="A301" s="113">
        <v>10401355</v>
      </c>
      <c r="B301" s="113" t="s">
        <v>240</v>
      </c>
      <c r="C301" s="113" t="s">
        <v>5400</v>
      </c>
      <c r="D301" s="113" t="s">
        <v>109</v>
      </c>
      <c r="E301" s="113" t="s">
        <v>110</v>
      </c>
    </row>
    <row r="302" spans="1:5" x14ac:dyDescent="0.2">
      <c r="A302" s="113">
        <v>10401377</v>
      </c>
      <c r="B302" s="113" t="s">
        <v>3206</v>
      </c>
      <c r="C302" s="113" t="s">
        <v>5400</v>
      </c>
      <c r="D302" s="113" t="s">
        <v>5414</v>
      </c>
      <c r="E302" s="113" t="s">
        <v>102</v>
      </c>
    </row>
    <row r="303" spans="1:5" x14ac:dyDescent="0.2">
      <c r="A303" s="113">
        <v>10401413</v>
      </c>
      <c r="B303" s="113" t="s">
        <v>3207</v>
      </c>
      <c r="C303" s="113" t="s">
        <v>5400</v>
      </c>
      <c r="D303" s="113" t="s">
        <v>5414</v>
      </c>
      <c r="E303" s="113" t="s">
        <v>5412</v>
      </c>
    </row>
    <row r="304" spans="1:5" x14ac:dyDescent="0.2">
      <c r="A304" s="113">
        <v>10401486</v>
      </c>
      <c r="B304" s="113" t="s">
        <v>3208</v>
      </c>
      <c r="C304" s="113" t="s">
        <v>5400</v>
      </c>
      <c r="D304" s="113" t="s">
        <v>5414</v>
      </c>
      <c r="E304" s="113" t="s">
        <v>102</v>
      </c>
    </row>
    <row r="305" spans="1:5" x14ac:dyDescent="0.2">
      <c r="A305" s="113">
        <v>10401502</v>
      </c>
      <c r="B305" s="113" t="s">
        <v>3209</v>
      </c>
      <c r="C305" s="113" t="s">
        <v>5400</v>
      </c>
      <c r="D305" s="113" t="s">
        <v>5414</v>
      </c>
      <c r="E305" s="113" t="s">
        <v>110</v>
      </c>
    </row>
    <row r="306" spans="1:5" x14ac:dyDescent="0.2">
      <c r="A306" s="113">
        <v>10401730</v>
      </c>
      <c r="B306" s="113" t="s">
        <v>3210</v>
      </c>
      <c r="C306" s="113" t="s">
        <v>5400</v>
      </c>
      <c r="D306" s="113" t="s">
        <v>5414</v>
      </c>
      <c r="E306" s="113" t="s">
        <v>5413</v>
      </c>
    </row>
    <row r="307" spans="1:5" x14ac:dyDescent="0.2">
      <c r="A307" s="113">
        <v>10402020</v>
      </c>
      <c r="B307" s="113" t="s">
        <v>3211</v>
      </c>
      <c r="C307" s="113" t="s">
        <v>5400</v>
      </c>
      <c r="D307" s="113" t="s">
        <v>5414</v>
      </c>
      <c r="E307" s="113" t="s">
        <v>102</v>
      </c>
    </row>
    <row r="308" spans="1:5" x14ac:dyDescent="0.2">
      <c r="A308" s="113">
        <v>10402052</v>
      </c>
      <c r="B308" s="113" t="s">
        <v>3212</v>
      </c>
      <c r="C308" s="113" t="s">
        <v>5400</v>
      </c>
      <c r="D308" s="113" t="s">
        <v>5414</v>
      </c>
      <c r="E308" s="113" t="s">
        <v>102</v>
      </c>
    </row>
    <row r="309" spans="1:5" x14ac:dyDescent="0.2">
      <c r="A309" s="113">
        <v>10403004</v>
      </c>
      <c r="B309" s="113" t="s">
        <v>3213</v>
      </c>
      <c r="C309" s="113" t="s">
        <v>5400</v>
      </c>
      <c r="D309" s="113" t="s">
        <v>5414</v>
      </c>
      <c r="E309" s="113" t="s">
        <v>102</v>
      </c>
    </row>
    <row r="310" spans="1:5" x14ac:dyDescent="0.2">
      <c r="A310" s="113">
        <v>10403006</v>
      </c>
      <c r="B310" s="113" t="s">
        <v>241</v>
      </c>
      <c r="C310" s="113" t="s">
        <v>5400</v>
      </c>
      <c r="D310" s="113" t="s">
        <v>109</v>
      </c>
      <c r="E310" s="113" t="s">
        <v>109</v>
      </c>
    </row>
    <row r="311" spans="1:5" x14ac:dyDescent="0.2">
      <c r="A311" s="113">
        <v>10403029</v>
      </c>
      <c r="B311" s="113" t="s">
        <v>3214</v>
      </c>
      <c r="C311" s="113" t="s">
        <v>5400</v>
      </c>
      <c r="D311" s="113" t="s">
        <v>5414</v>
      </c>
      <c r="E311" s="113" t="s">
        <v>109</v>
      </c>
    </row>
    <row r="312" spans="1:5" x14ac:dyDescent="0.2">
      <c r="A312" s="113">
        <v>10404006</v>
      </c>
      <c r="B312" s="113" t="s">
        <v>242</v>
      </c>
      <c r="C312" s="113" t="s">
        <v>5400</v>
      </c>
      <c r="D312" s="113" t="s">
        <v>109</v>
      </c>
      <c r="E312" s="113" t="s">
        <v>109</v>
      </c>
    </row>
    <row r="313" spans="1:5" x14ac:dyDescent="0.2">
      <c r="A313" s="113">
        <v>10407020</v>
      </c>
      <c r="B313" s="113" t="s">
        <v>243</v>
      </c>
      <c r="C313" s="113" t="s">
        <v>5400</v>
      </c>
      <c r="D313" s="113" t="s">
        <v>109</v>
      </c>
      <c r="E313" s="113" t="s">
        <v>109</v>
      </c>
    </row>
    <row r="314" spans="1:5" x14ac:dyDescent="0.2">
      <c r="A314" s="113">
        <v>10408003</v>
      </c>
      <c r="B314" s="113" t="s">
        <v>3215</v>
      </c>
      <c r="C314" s="113" t="s">
        <v>5400</v>
      </c>
      <c r="D314" s="113" t="s">
        <v>5414</v>
      </c>
      <c r="E314" s="113" t="s">
        <v>102</v>
      </c>
    </row>
    <row r="315" spans="1:5" x14ac:dyDescent="0.2">
      <c r="A315" s="113">
        <v>10409002</v>
      </c>
      <c r="B315" s="113" t="s">
        <v>3216</v>
      </c>
      <c r="C315" s="113" t="s">
        <v>5400</v>
      </c>
      <c r="D315" s="113" t="s">
        <v>5414</v>
      </c>
      <c r="E315" s="113" t="s">
        <v>102</v>
      </c>
    </row>
    <row r="316" spans="1:5" x14ac:dyDescent="0.2">
      <c r="A316" s="113">
        <v>10409009</v>
      </c>
      <c r="B316" s="113" t="s">
        <v>3217</v>
      </c>
      <c r="C316" s="113" t="s">
        <v>5400</v>
      </c>
      <c r="D316" s="113" t="s">
        <v>5414</v>
      </c>
      <c r="E316" s="113" t="s">
        <v>109</v>
      </c>
    </row>
    <row r="317" spans="1:5" x14ac:dyDescent="0.2">
      <c r="A317" s="113">
        <v>10409011</v>
      </c>
      <c r="B317" s="113" t="s">
        <v>244</v>
      </c>
      <c r="C317" s="113" t="s">
        <v>5400</v>
      </c>
      <c r="D317" s="113" t="s">
        <v>109</v>
      </c>
      <c r="E317" s="113" t="s">
        <v>109</v>
      </c>
    </row>
    <row r="318" spans="1:5" x14ac:dyDescent="0.2">
      <c r="A318" s="113">
        <v>10410004</v>
      </c>
      <c r="B318" s="113" t="s">
        <v>3218</v>
      </c>
      <c r="C318" s="113" t="s">
        <v>5400</v>
      </c>
      <c r="D318" s="113" t="s">
        <v>5414</v>
      </c>
      <c r="E318" s="113" t="s">
        <v>102</v>
      </c>
    </row>
    <row r="319" spans="1:5" x14ac:dyDescent="0.2">
      <c r="A319" s="113">
        <v>10412010</v>
      </c>
      <c r="B319" s="113" t="s">
        <v>3219</v>
      </c>
      <c r="C319" s="113" t="s">
        <v>5400</v>
      </c>
      <c r="D319" s="113" t="s">
        <v>5414</v>
      </c>
      <c r="E319" s="113" t="s">
        <v>109</v>
      </c>
    </row>
    <row r="320" spans="1:5" x14ac:dyDescent="0.2">
      <c r="A320" s="113">
        <v>10412016</v>
      </c>
      <c r="B320" s="113" t="s">
        <v>3220</v>
      </c>
      <c r="C320" s="113" t="s">
        <v>5400</v>
      </c>
      <c r="D320" s="113" t="s">
        <v>5414</v>
      </c>
      <c r="E320" s="113" t="s">
        <v>109</v>
      </c>
    </row>
    <row r="321" spans="1:5" x14ac:dyDescent="0.2">
      <c r="A321" s="113">
        <v>10416001</v>
      </c>
      <c r="B321" s="113" t="s">
        <v>3221</v>
      </c>
      <c r="C321" s="113" t="s">
        <v>5400</v>
      </c>
      <c r="D321" s="113" t="s">
        <v>5414</v>
      </c>
      <c r="E321" s="113" t="s">
        <v>5412</v>
      </c>
    </row>
    <row r="322" spans="1:5" x14ac:dyDescent="0.2">
      <c r="A322" s="113">
        <v>10421020</v>
      </c>
      <c r="B322" s="113" t="s">
        <v>3222</v>
      </c>
      <c r="C322" s="113" t="s">
        <v>5400</v>
      </c>
      <c r="D322" s="113" t="s">
        <v>5414</v>
      </c>
      <c r="E322" s="113" t="s">
        <v>110</v>
      </c>
    </row>
    <row r="323" spans="1:5" x14ac:dyDescent="0.2">
      <c r="A323" s="113">
        <v>10431001</v>
      </c>
      <c r="B323" s="113" t="s">
        <v>245</v>
      </c>
      <c r="C323" s="113" t="s">
        <v>5400</v>
      </c>
      <c r="D323" s="113" t="s">
        <v>109</v>
      </c>
      <c r="E323" s="113" t="s">
        <v>109</v>
      </c>
    </row>
    <row r="324" spans="1:5" x14ac:dyDescent="0.2">
      <c r="A324" s="113">
        <v>10431002</v>
      </c>
      <c r="B324" s="113" t="s">
        <v>3223</v>
      </c>
      <c r="C324" s="113" t="s">
        <v>5400</v>
      </c>
      <c r="D324" s="113" t="s">
        <v>5414</v>
      </c>
      <c r="E324" s="113" t="s">
        <v>102</v>
      </c>
    </row>
    <row r="325" spans="1:5" x14ac:dyDescent="0.2">
      <c r="A325" s="113">
        <v>10431004</v>
      </c>
      <c r="B325" s="113" t="s">
        <v>3224</v>
      </c>
      <c r="C325" s="113" t="s">
        <v>5400</v>
      </c>
      <c r="D325" s="113" t="s">
        <v>5414</v>
      </c>
      <c r="E325" s="113" t="s">
        <v>102</v>
      </c>
    </row>
    <row r="326" spans="1:5" x14ac:dyDescent="0.2">
      <c r="A326" s="113">
        <v>10431015</v>
      </c>
      <c r="B326" s="113" t="s">
        <v>3225</v>
      </c>
      <c r="C326" s="113" t="s">
        <v>5400</v>
      </c>
      <c r="D326" s="113" t="s">
        <v>5414</v>
      </c>
      <c r="E326" s="113" t="s">
        <v>109</v>
      </c>
    </row>
    <row r="327" spans="1:5" x14ac:dyDescent="0.2">
      <c r="A327" s="113">
        <v>10432021</v>
      </c>
      <c r="B327" s="113" t="s">
        <v>3226</v>
      </c>
      <c r="C327" s="113" t="s">
        <v>5400</v>
      </c>
      <c r="D327" s="113" t="s">
        <v>5414</v>
      </c>
      <c r="E327" s="113" t="s">
        <v>109</v>
      </c>
    </row>
    <row r="328" spans="1:5" x14ac:dyDescent="0.2">
      <c r="A328" s="113">
        <v>10432022</v>
      </c>
      <c r="B328" s="113" t="s">
        <v>3227</v>
      </c>
      <c r="C328" s="113" t="s">
        <v>5400</v>
      </c>
      <c r="D328" s="113" t="s">
        <v>5414</v>
      </c>
      <c r="E328" s="113" t="s">
        <v>5412</v>
      </c>
    </row>
    <row r="329" spans="1:5" x14ac:dyDescent="0.2">
      <c r="A329" s="113">
        <v>10432024</v>
      </c>
      <c r="B329" s="113" t="s">
        <v>246</v>
      </c>
      <c r="C329" s="113" t="s">
        <v>5400</v>
      </c>
      <c r="D329" s="113" t="s">
        <v>109</v>
      </c>
      <c r="E329" s="113" t="s">
        <v>110</v>
      </c>
    </row>
    <row r="330" spans="1:5" x14ac:dyDescent="0.2">
      <c r="A330" s="113">
        <v>10433050</v>
      </c>
      <c r="B330" s="113" t="s">
        <v>3228</v>
      </c>
      <c r="C330" s="113" t="s">
        <v>5400</v>
      </c>
      <c r="D330" s="113" t="s">
        <v>5414</v>
      </c>
      <c r="E330" s="113" t="s">
        <v>109</v>
      </c>
    </row>
    <row r="331" spans="1:5" x14ac:dyDescent="0.2">
      <c r="A331" s="113">
        <v>10433072</v>
      </c>
      <c r="B331" s="113" t="s">
        <v>247</v>
      </c>
      <c r="C331" s="113" t="s">
        <v>5400</v>
      </c>
      <c r="D331" s="113" t="s">
        <v>102</v>
      </c>
      <c r="E331" s="113" t="s">
        <v>102</v>
      </c>
    </row>
    <row r="332" spans="1:5" x14ac:dyDescent="0.2">
      <c r="A332" s="113">
        <v>10434070</v>
      </c>
      <c r="B332" s="113" t="s">
        <v>248</v>
      </c>
      <c r="C332" s="113" t="s">
        <v>5400</v>
      </c>
      <c r="D332" s="113" t="s">
        <v>107</v>
      </c>
      <c r="E332" s="113" t="s">
        <v>102</v>
      </c>
    </row>
    <row r="333" spans="1:5" x14ac:dyDescent="0.2">
      <c r="A333" s="113">
        <v>10435082</v>
      </c>
      <c r="B333" s="113" t="s">
        <v>3229</v>
      </c>
      <c r="C333" s="113" t="s">
        <v>5400</v>
      </c>
      <c r="D333" s="113" t="s">
        <v>5414</v>
      </c>
      <c r="E333" s="113" t="s">
        <v>109</v>
      </c>
    </row>
    <row r="334" spans="1:5" x14ac:dyDescent="0.2">
      <c r="A334" s="113">
        <v>10435089</v>
      </c>
      <c r="B334" s="113" t="s">
        <v>3230</v>
      </c>
      <c r="C334" s="113" t="s">
        <v>5400</v>
      </c>
      <c r="D334" s="113" t="s">
        <v>5414</v>
      </c>
      <c r="E334" s="113" t="s">
        <v>5412</v>
      </c>
    </row>
    <row r="335" spans="1:5" x14ac:dyDescent="0.2">
      <c r="A335" s="113">
        <v>10437050</v>
      </c>
      <c r="B335" s="113" t="s">
        <v>3231</v>
      </c>
      <c r="C335" s="113" t="s">
        <v>5400</v>
      </c>
      <c r="D335" s="113" t="s">
        <v>5414</v>
      </c>
      <c r="E335" s="113" t="s">
        <v>110</v>
      </c>
    </row>
    <row r="336" spans="1:5" x14ac:dyDescent="0.2">
      <c r="A336" s="113">
        <v>10438131</v>
      </c>
      <c r="B336" s="113" t="s">
        <v>249</v>
      </c>
      <c r="C336" s="113" t="s">
        <v>5400</v>
      </c>
      <c r="D336" s="113" t="s">
        <v>102</v>
      </c>
      <c r="E336" s="113" t="s">
        <v>102</v>
      </c>
    </row>
    <row r="337" spans="1:5" x14ac:dyDescent="0.2">
      <c r="A337" s="113">
        <v>10438136</v>
      </c>
      <c r="B337" s="113" t="s">
        <v>250</v>
      </c>
      <c r="C337" s="113" t="s">
        <v>5400</v>
      </c>
      <c r="D337" s="113" t="s">
        <v>109</v>
      </c>
      <c r="E337" s="113" t="s">
        <v>110</v>
      </c>
    </row>
    <row r="338" spans="1:5" x14ac:dyDescent="0.2">
      <c r="A338" s="113">
        <v>10451022</v>
      </c>
      <c r="B338" s="113" t="s">
        <v>3232</v>
      </c>
      <c r="C338" s="113" t="s">
        <v>5400</v>
      </c>
      <c r="D338" s="113" t="s">
        <v>5414</v>
      </c>
      <c r="E338" s="113" t="s">
        <v>109</v>
      </c>
    </row>
    <row r="339" spans="1:5" x14ac:dyDescent="0.2">
      <c r="A339" s="113">
        <v>10451069</v>
      </c>
      <c r="B339" s="113" t="s">
        <v>3233</v>
      </c>
      <c r="C339" s="113" t="s">
        <v>5400</v>
      </c>
      <c r="D339" s="113" t="s">
        <v>5414</v>
      </c>
      <c r="E339" s="113" t="s">
        <v>5411</v>
      </c>
    </row>
    <row r="340" spans="1:5" x14ac:dyDescent="0.2">
      <c r="A340" s="113">
        <v>10451070</v>
      </c>
      <c r="B340" s="113" t="s">
        <v>3234</v>
      </c>
      <c r="C340" s="113" t="s">
        <v>5400</v>
      </c>
      <c r="D340" s="113" t="s">
        <v>5414</v>
      </c>
      <c r="E340" s="113" t="s">
        <v>110</v>
      </c>
    </row>
    <row r="341" spans="1:5" x14ac:dyDescent="0.2">
      <c r="A341" s="113">
        <v>10451130</v>
      </c>
      <c r="B341" s="113" t="s">
        <v>3235</v>
      </c>
      <c r="C341" s="113" t="s">
        <v>5400</v>
      </c>
      <c r="D341" s="113" t="s">
        <v>5414</v>
      </c>
      <c r="E341" s="113" t="s">
        <v>110</v>
      </c>
    </row>
    <row r="342" spans="1:5" x14ac:dyDescent="0.2">
      <c r="A342" s="113">
        <v>10452004</v>
      </c>
      <c r="B342" s="113" t="s">
        <v>251</v>
      </c>
      <c r="C342" s="113" t="s">
        <v>5400</v>
      </c>
      <c r="D342" s="113" t="s">
        <v>102</v>
      </c>
      <c r="E342" s="113" t="s">
        <v>109</v>
      </c>
    </row>
    <row r="343" spans="1:5" x14ac:dyDescent="0.2">
      <c r="A343" s="113">
        <v>10452016</v>
      </c>
      <c r="B343" s="113" t="s">
        <v>3236</v>
      </c>
      <c r="C343" s="113" t="s">
        <v>5400</v>
      </c>
      <c r="D343" s="113" t="s">
        <v>5414</v>
      </c>
      <c r="E343" s="113" t="s">
        <v>102</v>
      </c>
    </row>
    <row r="344" spans="1:5" x14ac:dyDescent="0.2">
      <c r="A344" s="113">
        <v>10452020</v>
      </c>
      <c r="B344" s="113" t="s">
        <v>3237</v>
      </c>
      <c r="C344" s="113" t="s">
        <v>5400</v>
      </c>
      <c r="D344" s="113" t="s">
        <v>5414</v>
      </c>
      <c r="E344" s="113" t="s">
        <v>110</v>
      </c>
    </row>
    <row r="345" spans="1:5" x14ac:dyDescent="0.2">
      <c r="A345" s="113">
        <v>10457000</v>
      </c>
      <c r="B345" s="113" t="s">
        <v>252</v>
      </c>
      <c r="C345" s="113" t="s">
        <v>5400</v>
      </c>
      <c r="D345" s="113" t="s">
        <v>102</v>
      </c>
      <c r="E345" s="113" t="s">
        <v>102</v>
      </c>
    </row>
    <row r="346" spans="1:5" x14ac:dyDescent="0.2">
      <c r="A346" s="113">
        <v>10457002</v>
      </c>
      <c r="B346" s="113" t="s">
        <v>253</v>
      </c>
      <c r="C346" s="113" t="s">
        <v>5400</v>
      </c>
      <c r="D346" s="113" t="s">
        <v>109</v>
      </c>
      <c r="E346" s="113" t="s">
        <v>109</v>
      </c>
    </row>
    <row r="347" spans="1:5" x14ac:dyDescent="0.2">
      <c r="A347" s="113">
        <v>10459010</v>
      </c>
      <c r="B347" s="113" t="s">
        <v>3238</v>
      </c>
      <c r="C347" s="113" t="s">
        <v>5400</v>
      </c>
      <c r="D347" s="113" t="s">
        <v>5414</v>
      </c>
      <c r="E347" s="113" t="s">
        <v>110</v>
      </c>
    </row>
    <row r="348" spans="1:5" x14ac:dyDescent="0.2">
      <c r="A348" s="113">
        <v>10462001</v>
      </c>
      <c r="B348" s="113" t="s">
        <v>254</v>
      </c>
      <c r="C348" s="113" t="s">
        <v>5400</v>
      </c>
      <c r="D348" s="113" t="s">
        <v>109</v>
      </c>
      <c r="E348" s="113" t="s">
        <v>109</v>
      </c>
    </row>
    <row r="349" spans="1:5" x14ac:dyDescent="0.2">
      <c r="A349" s="113">
        <v>10466004</v>
      </c>
      <c r="B349" s="113" t="s">
        <v>255</v>
      </c>
      <c r="C349" s="113" t="s">
        <v>5400</v>
      </c>
      <c r="D349" s="113" t="s">
        <v>102</v>
      </c>
      <c r="E349" s="113" t="s">
        <v>102</v>
      </c>
    </row>
    <row r="350" spans="1:5" x14ac:dyDescent="0.2">
      <c r="A350" s="113">
        <v>10468014</v>
      </c>
      <c r="B350" s="113" t="s">
        <v>256</v>
      </c>
      <c r="C350" s="113" t="s">
        <v>5400</v>
      </c>
      <c r="D350" s="113" t="s">
        <v>102</v>
      </c>
      <c r="E350" s="113" t="s">
        <v>102</v>
      </c>
    </row>
    <row r="351" spans="1:5" x14ac:dyDescent="0.2">
      <c r="A351" s="113">
        <v>10469004</v>
      </c>
      <c r="B351" s="113" t="s">
        <v>257</v>
      </c>
      <c r="C351" s="113" t="s">
        <v>5400</v>
      </c>
      <c r="D351" s="113" t="s">
        <v>109</v>
      </c>
      <c r="E351" s="113" t="s">
        <v>102</v>
      </c>
    </row>
    <row r="352" spans="1:5" x14ac:dyDescent="0.2">
      <c r="A352" s="113">
        <v>10471001</v>
      </c>
      <c r="B352" s="113" t="s">
        <v>3239</v>
      </c>
      <c r="C352" s="113" t="s">
        <v>5400</v>
      </c>
      <c r="D352" s="113" t="s">
        <v>5414</v>
      </c>
      <c r="E352" s="113" t="s">
        <v>109</v>
      </c>
    </row>
    <row r="353" spans="1:5" x14ac:dyDescent="0.2">
      <c r="A353" s="113">
        <v>10475004</v>
      </c>
      <c r="B353" s="113" t="s">
        <v>258</v>
      </c>
      <c r="C353" s="113" t="s">
        <v>5400</v>
      </c>
      <c r="D353" s="113" t="s">
        <v>107</v>
      </c>
      <c r="E353" s="113" t="s">
        <v>102</v>
      </c>
    </row>
    <row r="354" spans="1:5" x14ac:dyDescent="0.2">
      <c r="A354" s="113">
        <v>10478004</v>
      </c>
      <c r="B354" s="113" t="s">
        <v>3240</v>
      </c>
      <c r="C354" s="113" t="s">
        <v>5400</v>
      </c>
      <c r="D354" s="113" t="s">
        <v>5414</v>
      </c>
      <c r="E354" s="113" t="s">
        <v>109</v>
      </c>
    </row>
    <row r="355" spans="1:5" x14ac:dyDescent="0.2">
      <c r="A355" s="113">
        <v>10479001</v>
      </c>
      <c r="B355" s="113" t="s">
        <v>3241</v>
      </c>
      <c r="C355" s="113" t="s">
        <v>5400</v>
      </c>
      <c r="D355" s="113" t="s">
        <v>5414</v>
      </c>
      <c r="E355" s="113" t="s">
        <v>110</v>
      </c>
    </row>
    <row r="356" spans="1:5" x14ac:dyDescent="0.2">
      <c r="A356" s="113">
        <v>10487002</v>
      </c>
      <c r="B356" s="113" t="s">
        <v>3242</v>
      </c>
      <c r="C356" s="113" t="s">
        <v>5400</v>
      </c>
      <c r="D356" s="113" t="s">
        <v>5414</v>
      </c>
      <c r="E356" s="113" t="s">
        <v>109</v>
      </c>
    </row>
    <row r="357" spans="1:5" x14ac:dyDescent="0.2">
      <c r="A357" s="113">
        <v>10490001</v>
      </c>
      <c r="B357" s="113" t="s">
        <v>259</v>
      </c>
      <c r="C357" s="113" t="s">
        <v>5400</v>
      </c>
      <c r="D357" s="113" t="s">
        <v>109</v>
      </c>
      <c r="E357" s="113" t="s">
        <v>109</v>
      </c>
    </row>
    <row r="358" spans="1:5" x14ac:dyDescent="0.2">
      <c r="A358" s="113">
        <v>10491004</v>
      </c>
      <c r="B358" s="113" t="s">
        <v>3243</v>
      </c>
      <c r="C358" s="113" t="s">
        <v>5400</v>
      </c>
      <c r="D358" s="113" t="s">
        <v>5414</v>
      </c>
      <c r="E358" s="113" t="s">
        <v>102</v>
      </c>
    </row>
    <row r="359" spans="1:5" x14ac:dyDescent="0.2">
      <c r="A359" s="113">
        <v>10495005</v>
      </c>
      <c r="B359" s="113" t="s">
        <v>3244</v>
      </c>
      <c r="C359" s="113" t="s">
        <v>5400</v>
      </c>
      <c r="D359" s="113" t="s">
        <v>5414</v>
      </c>
      <c r="E359" s="113" t="s">
        <v>109</v>
      </c>
    </row>
    <row r="360" spans="1:5" x14ac:dyDescent="0.2">
      <c r="A360" s="113">
        <v>10510090</v>
      </c>
      <c r="B360" s="113" t="s">
        <v>3245</v>
      </c>
      <c r="C360" s="113" t="s">
        <v>5400</v>
      </c>
      <c r="D360" s="113" t="s">
        <v>5414</v>
      </c>
      <c r="E360" s="113" t="s">
        <v>109</v>
      </c>
    </row>
    <row r="361" spans="1:5" x14ac:dyDescent="0.2">
      <c r="A361" s="113">
        <v>10510120</v>
      </c>
      <c r="B361" s="113" t="s">
        <v>260</v>
      </c>
      <c r="C361" s="113" t="s">
        <v>5400</v>
      </c>
      <c r="D361" s="113" t="s">
        <v>109</v>
      </c>
      <c r="E361" s="113" t="s">
        <v>109</v>
      </c>
    </row>
    <row r="362" spans="1:5" x14ac:dyDescent="0.2">
      <c r="A362" s="113">
        <v>10510154</v>
      </c>
      <c r="B362" s="113" t="s">
        <v>3246</v>
      </c>
      <c r="C362" s="113" t="s">
        <v>5400</v>
      </c>
      <c r="D362" s="113" t="s">
        <v>5414</v>
      </c>
      <c r="E362" s="113" t="s">
        <v>102</v>
      </c>
    </row>
    <row r="363" spans="1:5" x14ac:dyDescent="0.2">
      <c r="A363" s="113">
        <v>10510173</v>
      </c>
      <c r="B363" s="113" t="s">
        <v>3247</v>
      </c>
      <c r="C363" s="113" t="s">
        <v>5400</v>
      </c>
      <c r="D363" s="113" t="s">
        <v>5414</v>
      </c>
      <c r="E363" s="113" t="s">
        <v>5412</v>
      </c>
    </row>
    <row r="364" spans="1:5" x14ac:dyDescent="0.2">
      <c r="A364" s="113">
        <v>10510174</v>
      </c>
      <c r="B364" s="113" t="s">
        <v>3248</v>
      </c>
      <c r="C364" s="113" t="s">
        <v>5400</v>
      </c>
      <c r="D364" s="113" t="s">
        <v>5414</v>
      </c>
      <c r="E364" s="113" t="s">
        <v>102</v>
      </c>
    </row>
    <row r="365" spans="1:5" x14ac:dyDescent="0.2">
      <c r="A365" s="113">
        <v>10510175</v>
      </c>
      <c r="B365" s="113" t="s">
        <v>3249</v>
      </c>
      <c r="C365" s="113" t="s">
        <v>5400</v>
      </c>
      <c r="D365" s="113" t="s">
        <v>5414</v>
      </c>
      <c r="E365" s="113" t="s">
        <v>109</v>
      </c>
    </row>
    <row r="366" spans="1:5" x14ac:dyDescent="0.2">
      <c r="A366" s="113">
        <v>10510178</v>
      </c>
      <c r="B366" s="113" t="s">
        <v>3250</v>
      </c>
      <c r="C366" s="113" t="s">
        <v>5400</v>
      </c>
      <c r="D366" s="113" t="s">
        <v>5414</v>
      </c>
      <c r="E366" s="113" t="s">
        <v>102</v>
      </c>
    </row>
    <row r="367" spans="1:5" x14ac:dyDescent="0.2">
      <c r="A367" s="113">
        <v>10510220</v>
      </c>
      <c r="B367" s="113" t="s">
        <v>3251</v>
      </c>
      <c r="C367" s="113" t="s">
        <v>5400</v>
      </c>
      <c r="D367" s="113" t="s">
        <v>5414</v>
      </c>
      <c r="E367" s="113" t="s">
        <v>5413</v>
      </c>
    </row>
    <row r="368" spans="1:5" x14ac:dyDescent="0.2">
      <c r="A368" s="113">
        <v>10510251</v>
      </c>
      <c r="B368" s="113" t="s">
        <v>3252</v>
      </c>
      <c r="C368" s="113" t="s">
        <v>5400</v>
      </c>
      <c r="D368" s="113" t="s">
        <v>5414</v>
      </c>
      <c r="E368" s="113" t="s">
        <v>5412</v>
      </c>
    </row>
    <row r="369" spans="1:5" x14ac:dyDescent="0.2">
      <c r="A369" s="113">
        <v>10510252</v>
      </c>
      <c r="B369" s="113" t="s">
        <v>3253</v>
      </c>
      <c r="C369" s="113" t="s">
        <v>5400</v>
      </c>
      <c r="D369" s="113" t="s">
        <v>5414</v>
      </c>
      <c r="E369" s="113" t="s">
        <v>110</v>
      </c>
    </row>
    <row r="370" spans="1:5" x14ac:dyDescent="0.2">
      <c r="A370" s="113">
        <v>10510253</v>
      </c>
      <c r="B370" s="113" t="s">
        <v>3254</v>
      </c>
      <c r="C370" s="113" t="s">
        <v>5400</v>
      </c>
      <c r="D370" s="113" t="s">
        <v>5414</v>
      </c>
      <c r="E370" s="113" t="s">
        <v>102</v>
      </c>
    </row>
    <row r="371" spans="1:5" x14ac:dyDescent="0.2">
      <c r="A371" s="113">
        <v>10510297</v>
      </c>
      <c r="B371" s="113" t="s">
        <v>3255</v>
      </c>
      <c r="C371" s="113" t="s">
        <v>5400</v>
      </c>
      <c r="D371" s="113" t="s">
        <v>5414</v>
      </c>
      <c r="E371" s="113" t="s">
        <v>109</v>
      </c>
    </row>
    <row r="372" spans="1:5" x14ac:dyDescent="0.2">
      <c r="A372" s="113">
        <v>10514013</v>
      </c>
      <c r="B372" s="113" t="s">
        <v>3256</v>
      </c>
      <c r="C372" s="113" t="s">
        <v>5400</v>
      </c>
      <c r="D372" s="113" t="s">
        <v>5414</v>
      </c>
      <c r="E372" s="113" t="s">
        <v>109</v>
      </c>
    </row>
    <row r="373" spans="1:5" x14ac:dyDescent="0.2">
      <c r="A373" s="113">
        <v>10514040</v>
      </c>
      <c r="B373" s="113" t="s">
        <v>261</v>
      </c>
      <c r="C373" s="113" t="s">
        <v>5400</v>
      </c>
      <c r="D373" s="113" t="s">
        <v>109</v>
      </c>
      <c r="E373" s="113" t="s">
        <v>102</v>
      </c>
    </row>
    <row r="374" spans="1:5" x14ac:dyDescent="0.2">
      <c r="A374" s="113">
        <v>10517004</v>
      </c>
      <c r="B374" s="113" t="s">
        <v>3257</v>
      </c>
      <c r="C374" s="113" t="s">
        <v>5400</v>
      </c>
      <c r="D374" s="113" t="s">
        <v>5414</v>
      </c>
      <c r="E374" s="113" t="s">
        <v>109</v>
      </c>
    </row>
    <row r="375" spans="1:5" x14ac:dyDescent="0.2">
      <c r="A375" s="113">
        <v>10526002</v>
      </c>
      <c r="B375" s="113" t="s">
        <v>262</v>
      </c>
      <c r="C375" s="113" t="s">
        <v>5400</v>
      </c>
      <c r="D375" s="113" t="s">
        <v>102</v>
      </c>
      <c r="E375" s="113" t="s">
        <v>102</v>
      </c>
    </row>
    <row r="376" spans="1:5" x14ac:dyDescent="0.2">
      <c r="A376" s="113">
        <v>10533003</v>
      </c>
      <c r="B376" s="113" t="s">
        <v>263</v>
      </c>
      <c r="C376" s="113" t="s">
        <v>5400</v>
      </c>
      <c r="D376" s="113" t="s">
        <v>105</v>
      </c>
      <c r="E376" s="113" t="s">
        <v>5412</v>
      </c>
    </row>
    <row r="377" spans="1:5" x14ac:dyDescent="0.2">
      <c r="A377" s="113">
        <v>10533019</v>
      </c>
      <c r="B377" s="113" t="s">
        <v>3258</v>
      </c>
      <c r="C377" s="113" t="s">
        <v>5400</v>
      </c>
      <c r="D377" s="113" t="s">
        <v>5414</v>
      </c>
      <c r="E377" s="113" t="s">
        <v>102</v>
      </c>
    </row>
    <row r="378" spans="1:5" x14ac:dyDescent="0.2">
      <c r="A378" s="113">
        <v>10533025</v>
      </c>
      <c r="B378" s="113" t="s">
        <v>3259</v>
      </c>
      <c r="C378" s="113" t="s">
        <v>5400</v>
      </c>
      <c r="D378" s="113" t="s">
        <v>5414</v>
      </c>
      <c r="E378" s="113" t="s">
        <v>110</v>
      </c>
    </row>
    <row r="379" spans="1:5" x14ac:dyDescent="0.2">
      <c r="A379" s="113">
        <v>10540637</v>
      </c>
      <c r="B379" s="113" t="s">
        <v>264</v>
      </c>
      <c r="C379" s="113" t="s">
        <v>5400</v>
      </c>
      <c r="D379" s="113" t="s">
        <v>102</v>
      </c>
      <c r="E379" s="113" t="s">
        <v>102</v>
      </c>
    </row>
    <row r="380" spans="1:5" x14ac:dyDescent="0.2">
      <c r="A380" s="113">
        <v>10540647</v>
      </c>
      <c r="B380" s="113" t="s">
        <v>265</v>
      </c>
      <c r="C380" s="113" t="s">
        <v>5400</v>
      </c>
      <c r="D380" s="113" t="s">
        <v>109</v>
      </c>
      <c r="E380" s="113" t="s">
        <v>110</v>
      </c>
    </row>
    <row r="381" spans="1:5" x14ac:dyDescent="0.2">
      <c r="A381" s="113">
        <v>10547207</v>
      </c>
      <c r="B381" s="113" t="s">
        <v>3260</v>
      </c>
      <c r="C381" s="113" t="s">
        <v>5400</v>
      </c>
      <c r="D381" s="113" t="s">
        <v>5414</v>
      </c>
      <c r="E381" s="113" t="s">
        <v>5412</v>
      </c>
    </row>
    <row r="382" spans="1:5" x14ac:dyDescent="0.2">
      <c r="A382" s="113">
        <v>10555308</v>
      </c>
      <c r="B382" s="113" t="s">
        <v>3261</v>
      </c>
      <c r="C382" s="113" t="s">
        <v>5400</v>
      </c>
      <c r="D382" s="113" t="s">
        <v>5414</v>
      </c>
      <c r="E382" s="113" t="s">
        <v>102</v>
      </c>
    </row>
    <row r="383" spans="1:5" x14ac:dyDescent="0.2">
      <c r="A383" s="113">
        <v>10561501</v>
      </c>
      <c r="B383" s="113" t="s">
        <v>3262</v>
      </c>
      <c r="C383" s="113" t="s">
        <v>5400</v>
      </c>
      <c r="D383" s="113" t="s">
        <v>5414</v>
      </c>
      <c r="E383" s="113" t="s">
        <v>5412</v>
      </c>
    </row>
    <row r="384" spans="1:5" x14ac:dyDescent="0.2">
      <c r="A384" s="113">
        <v>10562508</v>
      </c>
      <c r="B384" s="113" t="s">
        <v>3263</v>
      </c>
      <c r="C384" s="113" t="s">
        <v>5400</v>
      </c>
      <c r="D384" s="113" t="s">
        <v>5414</v>
      </c>
      <c r="E384" s="113" t="s">
        <v>110</v>
      </c>
    </row>
    <row r="385" spans="1:5" x14ac:dyDescent="0.2">
      <c r="A385" s="113">
        <v>10570069</v>
      </c>
      <c r="B385" s="113" t="s">
        <v>266</v>
      </c>
      <c r="C385" s="113" t="s">
        <v>5400</v>
      </c>
      <c r="D385" s="113" t="s">
        <v>102</v>
      </c>
      <c r="E385" s="113" t="s">
        <v>109</v>
      </c>
    </row>
    <row r="386" spans="1:5" x14ac:dyDescent="0.2">
      <c r="A386" s="113">
        <v>10576122</v>
      </c>
      <c r="B386" s="113" t="s">
        <v>3264</v>
      </c>
      <c r="C386" s="113" t="s">
        <v>5400</v>
      </c>
      <c r="D386" s="113" t="s">
        <v>5414</v>
      </c>
      <c r="E386" s="113" t="s">
        <v>102</v>
      </c>
    </row>
    <row r="387" spans="1:5" x14ac:dyDescent="0.2">
      <c r="A387" s="113">
        <v>10578154</v>
      </c>
      <c r="B387" s="113" t="s">
        <v>3265</v>
      </c>
      <c r="C387" s="113" t="s">
        <v>5400</v>
      </c>
      <c r="D387" s="113" t="s">
        <v>5414</v>
      </c>
      <c r="E387" s="113" t="s">
        <v>110</v>
      </c>
    </row>
    <row r="388" spans="1:5" x14ac:dyDescent="0.2">
      <c r="A388" s="113">
        <v>10580003</v>
      </c>
      <c r="B388" s="113" t="s">
        <v>3266</v>
      </c>
      <c r="C388" s="113" t="s">
        <v>5400</v>
      </c>
      <c r="D388" s="113" t="s">
        <v>5414</v>
      </c>
      <c r="E388" s="113" t="s">
        <v>5412</v>
      </c>
    </row>
    <row r="389" spans="1:5" x14ac:dyDescent="0.2">
      <c r="A389" s="113">
        <v>10580004</v>
      </c>
      <c r="B389" s="113" t="s">
        <v>3267</v>
      </c>
      <c r="C389" s="113" t="s">
        <v>5400</v>
      </c>
      <c r="D389" s="113" t="s">
        <v>5414</v>
      </c>
      <c r="E389" s="113" t="s">
        <v>109</v>
      </c>
    </row>
    <row r="390" spans="1:5" x14ac:dyDescent="0.2">
      <c r="A390" s="113">
        <v>10580014</v>
      </c>
      <c r="B390" s="113" t="s">
        <v>3268</v>
      </c>
      <c r="C390" s="113" t="s">
        <v>5400</v>
      </c>
      <c r="D390" s="113" t="s">
        <v>5414</v>
      </c>
      <c r="E390" s="113" t="s">
        <v>5412</v>
      </c>
    </row>
    <row r="391" spans="1:5" x14ac:dyDescent="0.2">
      <c r="A391" s="113">
        <v>10581066</v>
      </c>
      <c r="B391" s="113" t="s">
        <v>3269</v>
      </c>
      <c r="C391" s="113" t="s">
        <v>5400</v>
      </c>
      <c r="D391" s="113" t="s">
        <v>5414</v>
      </c>
      <c r="E391" s="113" t="s">
        <v>109</v>
      </c>
    </row>
    <row r="392" spans="1:5" x14ac:dyDescent="0.2">
      <c r="A392" s="113">
        <v>10582076</v>
      </c>
      <c r="B392" s="113" t="s">
        <v>267</v>
      </c>
      <c r="C392" s="113" t="s">
        <v>5400</v>
      </c>
      <c r="D392" s="113" t="s">
        <v>110</v>
      </c>
      <c r="E392" s="113" t="s">
        <v>110</v>
      </c>
    </row>
    <row r="393" spans="1:5" x14ac:dyDescent="0.2">
      <c r="A393" s="113">
        <v>10583103</v>
      </c>
      <c r="B393" s="113" t="s">
        <v>3270</v>
      </c>
      <c r="C393" s="113" t="s">
        <v>5400</v>
      </c>
      <c r="D393" s="113" t="s">
        <v>5414</v>
      </c>
      <c r="E393" s="113" t="s">
        <v>102</v>
      </c>
    </row>
    <row r="394" spans="1:5" x14ac:dyDescent="0.2">
      <c r="A394" s="113">
        <v>10590002</v>
      </c>
      <c r="B394" s="113" t="s">
        <v>268</v>
      </c>
      <c r="C394" s="113" t="s">
        <v>5400</v>
      </c>
      <c r="D394" s="113" t="s">
        <v>107</v>
      </c>
      <c r="E394" s="113" t="s">
        <v>102</v>
      </c>
    </row>
    <row r="395" spans="1:5" x14ac:dyDescent="0.2">
      <c r="A395" s="113">
        <v>10590003</v>
      </c>
      <c r="B395" s="113" t="s">
        <v>3271</v>
      </c>
      <c r="C395" s="113" t="s">
        <v>5400</v>
      </c>
      <c r="D395" s="113" t="s">
        <v>5414</v>
      </c>
      <c r="E395" s="113" t="s">
        <v>102</v>
      </c>
    </row>
    <row r="396" spans="1:5" x14ac:dyDescent="0.2">
      <c r="A396" s="113">
        <v>10593073</v>
      </c>
      <c r="B396" s="113" t="s">
        <v>3272</v>
      </c>
      <c r="C396" s="113" t="s">
        <v>5400</v>
      </c>
      <c r="D396" s="113" t="s">
        <v>5414</v>
      </c>
      <c r="E396" s="113" t="s">
        <v>102</v>
      </c>
    </row>
    <row r="397" spans="1:5" x14ac:dyDescent="0.2">
      <c r="A397" s="113">
        <v>10611220</v>
      </c>
      <c r="B397" s="113" t="s">
        <v>3273</v>
      </c>
      <c r="C397" s="113" t="s">
        <v>5401</v>
      </c>
      <c r="D397" s="113" t="s">
        <v>5414</v>
      </c>
      <c r="E397" s="113" t="s">
        <v>102</v>
      </c>
    </row>
    <row r="398" spans="1:5" x14ac:dyDescent="0.2">
      <c r="A398" s="113">
        <v>10611460</v>
      </c>
      <c r="B398" s="113" t="s">
        <v>3274</v>
      </c>
      <c r="C398" s="113" t="s">
        <v>5401</v>
      </c>
      <c r="D398" s="113" t="s">
        <v>5414</v>
      </c>
      <c r="E398" s="113" t="s">
        <v>110</v>
      </c>
    </row>
    <row r="399" spans="1:5" x14ac:dyDescent="0.2">
      <c r="A399" s="113">
        <v>10611980</v>
      </c>
      <c r="B399" s="113" t="s">
        <v>3275</v>
      </c>
      <c r="C399" s="113" t="s">
        <v>5401</v>
      </c>
      <c r="D399" s="113" t="s">
        <v>5414</v>
      </c>
      <c r="E399" s="113" t="s">
        <v>109</v>
      </c>
    </row>
    <row r="400" spans="1:5" x14ac:dyDescent="0.2">
      <c r="A400" s="113">
        <v>10612860</v>
      </c>
      <c r="B400" s="113" t="s">
        <v>3276</v>
      </c>
      <c r="C400" s="113" t="s">
        <v>5401</v>
      </c>
      <c r="D400" s="113" t="s">
        <v>5414</v>
      </c>
      <c r="E400" s="113" t="s">
        <v>109</v>
      </c>
    </row>
    <row r="401" spans="1:5" x14ac:dyDescent="0.2">
      <c r="A401" s="113">
        <v>10613610</v>
      </c>
      <c r="B401" s="113" t="s">
        <v>3277</v>
      </c>
      <c r="C401" s="113" t="s">
        <v>5401</v>
      </c>
      <c r="D401" s="113" t="s">
        <v>5414</v>
      </c>
      <c r="E401" s="113" t="s">
        <v>110</v>
      </c>
    </row>
    <row r="402" spans="1:5" x14ac:dyDescent="0.2">
      <c r="A402" s="113">
        <v>10614020</v>
      </c>
      <c r="B402" s="113" t="s">
        <v>3278</v>
      </c>
      <c r="C402" s="113" t="s">
        <v>5401</v>
      </c>
      <c r="D402" s="113" t="s">
        <v>5414</v>
      </c>
      <c r="E402" s="113" t="s">
        <v>109</v>
      </c>
    </row>
    <row r="403" spans="1:5" x14ac:dyDescent="0.2">
      <c r="A403" s="113">
        <v>10615650</v>
      </c>
      <c r="B403" s="113" t="s">
        <v>3279</v>
      </c>
      <c r="C403" s="113" t="s">
        <v>5401</v>
      </c>
      <c r="D403" s="113" t="s">
        <v>5414</v>
      </c>
      <c r="E403" s="113" t="s">
        <v>102</v>
      </c>
    </row>
    <row r="404" spans="1:5" x14ac:dyDescent="0.2">
      <c r="A404" s="113">
        <v>10616420</v>
      </c>
      <c r="B404" s="113" t="s">
        <v>3280</v>
      </c>
      <c r="C404" s="113" t="s">
        <v>5401</v>
      </c>
      <c r="D404" s="113" t="s">
        <v>5414</v>
      </c>
      <c r="E404" s="113" t="s">
        <v>110</v>
      </c>
    </row>
    <row r="405" spans="1:5" x14ac:dyDescent="0.2">
      <c r="A405" s="113">
        <v>10616570</v>
      </c>
      <c r="B405" s="113" t="s">
        <v>3281</v>
      </c>
      <c r="C405" s="113" t="s">
        <v>5401</v>
      </c>
      <c r="D405" s="113" t="s">
        <v>5414</v>
      </c>
      <c r="E405" s="113" t="s">
        <v>5412</v>
      </c>
    </row>
    <row r="406" spans="1:5" x14ac:dyDescent="0.2">
      <c r="A406" s="113">
        <v>10617020</v>
      </c>
      <c r="B406" s="113" t="s">
        <v>3282</v>
      </c>
      <c r="C406" s="113" t="s">
        <v>5401</v>
      </c>
      <c r="D406" s="113" t="s">
        <v>5414</v>
      </c>
      <c r="E406" s="113" t="s">
        <v>5412</v>
      </c>
    </row>
    <row r="407" spans="1:5" x14ac:dyDescent="0.2">
      <c r="A407" s="113">
        <v>10617600</v>
      </c>
      <c r="B407" s="113" t="s">
        <v>3283</v>
      </c>
      <c r="C407" s="113" t="s">
        <v>5401</v>
      </c>
      <c r="D407" s="113" t="s">
        <v>5414</v>
      </c>
      <c r="E407" s="113" t="s">
        <v>109</v>
      </c>
    </row>
    <row r="408" spans="1:5" x14ac:dyDescent="0.2">
      <c r="A408" s="113">
        <v>10619330</v>
      </c>
      <c r="B408" s="113" t="s">
        <v>3284</v>
      </c>
      <c r="C408" s="113" t="s">
        <v>5401</v>
      </c>
      <c r="D408" s="113" t="s">
        <v>5414</v>
      </c>
      <c r="E408" s="113" t="s">
        <v>110</v>
      </c>
    </row>
    <row r="409" spans="1:5" x14ac:dyDescent="0.2">
      <c r="A409" s="113">
        <v>10620140</v>
      </c>
      <c r="B409" s="113" t="s">
        <v>3285</v>
      </c>
      <c r="C409" s="113" t="s">
        <v>5401</v>
      </c>
      <c r="D409" s="113" t="s">
        <v>5414</v>
      </c>
      <c r="E409" s="113" t="s">
        <v>5412</v>
      </c>
    </row>
    <row r="410" spans="1:5" x14ac:dyDescent="0.2">
      <c r="A410" s="113">
        <v>10620680</v>
      </c>
      <c r="B410" s="113" t="s">
        <v>3286</v>
      </c>
      <c r="C410" s="113" t="s">
        <v>5401</v>
      </c>
      <c r="D410" s="113" t="s">
        <v>5414</v>
      </c>
      <c r="E410" s="113" t="s">
        <v>5412</v>
      </c>
    </row>
    <row r="411" spans="1:5" x14ac:dyDescent="0.2">
      <c r="A411" s="113">
        <v>10620700</v>
      </c>
      <c r="B411" s="113" t="s">
        <v>3287</v>
      </c>
      <c r="C411" s="113" t="s">
        <v>5401</v>
      </c>
      <c r="D411" s="113" t="s">
        <v>5414</v>
      </c>
      <c r="E411" s="113" t="s">
        <v>102</v>
      </c>
    </row>
    <row r="412" spans="1:5" x14ac:dyDescent="0.2">
      <c r="A412" s="113">
        <v>10620760</v>
      </c>
      <c r="B412" s="113" t="s">
        <v>3288</v>
      </c>
      <c r="C412" s="113" t="s">
        <v>5401</v>
      </c>
      <c r="D412" s="113" t="s">
        <v>5414</v>
      </c>
      <c r="E412" s="113" t="s">
        <v>5412</v>
      </c>
    </row>
    <row r="413" spans="1:5" x14ac:dyDescent="0.2">
      <c r="A413" s="113">
        <v>10620790</v>
      </c>
      <c r="B413" s="113" t="s">
        <v>3289</v>
      </c>
      <c r="C413" s="113" t="s">
        <v>5401</v>
      </c>
      <c r="D413" s="113" t="s">
        <v>5414</v>
      </c>
      <c r="E413" s="113" t="s">
        <v>110</v>
      </c>
    </row>
    <row r="414" spans="1:5" x14ac:dyDescent="0.2">
      <c r="A414" s="113">
        <v>10622750</v>
      </c>
      <c r="B414" s="113" t="s">
        <v>3290</v>
      </c>
      <c r="C414" s="113" t="s">
        <v>5401</v>
      </c>
      <c r="D414" s="113" t="s">
        <v>5414</v>
      </c>
      <c r="E414" s="113" t="s">
        <v>5411</v>
      </c>
    </row>
    <row r="415" spans="1:5" x14ac:dyDescent="0.2">
      <c r="A415" s="113">
        <v>10625770</v>
      </c>
      <c r="B415" s="113" t="s">
        <v>3291</v>
      </c>
      <c r="C415" s="113" t="s">
        <v>5401</v>
      </c>
      <c r="D415" s="113" t="s">
        <v>5414</v>
      </c>
      <c r="E415" s="113" t="s">
        <v>109</v>
      </c>
    </row>
    <row r="416" spans="1:5" x14ac:dyDescent="0.2">
      <c r="A416" s="113">
        <v>10629380</v>
      </c>
      <c r="B416" s="113" t="s">
        <v>3292</v>
      </c>
      <c r="C416" s="113" t="s">
        <v>5401</v>
      </c>
      <c r="D416" s="113" t="s">
        <v>5414</v>
      </c>
      <c r="E416" s="113" t="s">
        <v>5412</v>
      </c>
    </row>
    <row r="417" spans="1:5" x14ac:dyDescent="0.2">
      <c r="A417" s="113">
        <v>10630220</v>
      </c>
      <c r="B417" s="113" t="s">
        <v>3293</v>
      </c>
      <c r="C417" s="113" t="s">
        <v>5401</v>
      </c>
      <c r="D417" s="113" t="s">
        <v>5414</v>
      </c>
      <c r="E417" s="113" t="s">
        <v>5412</v>
      </c>
    </row>
    <row r="418" spans="1:5" x14ac:dyDescent="0.2">
      <c r="A418" s="113">
        <v>10631800</v>
      </c>
      <c r="B418" s="113" t="s">
        <v>3294</v>
      </c>
      <c r="C418" s="113" t="s">
        <v>5401</v>
      </c>
      <c r="D418" s="113" t="s">
        <v>5414</v>
      </c>
      <c r="E418" s="113" t="s">
        <v>110</v>
      </c>
    </row>
    <row r="419" spans="1:5" x14ac:dyDescent="0.2">
      <c r="A419" s="113">
        <v>10631801</v>
      </c>
      <c r="B419" s="113" t="s">
        <v>3295</v>
      </c>
      <c r="C419" s="113" t="s">
        <v>5401</v>
      </c>
      <c r="D419" s="113" t="s">
        <v>5414</v>
      </c>
      <c r="E419" s="113" t="s">
        <v>109</v>
      </c>
    </row>
    <row r="420" spans="1:5" x14ac:dyDescent="0.2">
      <c r="A420" s="113">
        <v>10632215</v>
      </c>
      <c r="B420" s="113" t="s">
        <v>3296</v>
      </c>
      <c r="C420" s="113" t="s">
        <v>5401</v>
      </c>
      <c r="D420" s="113" t="s">
        <v>5414</v>
      </c>
      <c r="E420" s="113" t="s">
        <v>109</v>
      </c>
    </row>
    <row r="421" spans="1:5" x14ac:dyDescent="0.2">
      <c r="A421" s="113">
        <v>10632280</v>
      </c>
      <c r="B421" s="113" t="s">
        <v>2183</v>
      </c>
      <c r="C421" s="113" t="s">
        <v>5401</v>
      </c>
      <c r="D421" s="113" t="s">
        <v>5414</v>
      </c>
      <c r="E421" s="113" t="s">
        <v>110</v>
      </c>
    </row>
    <row r="422" spans="1:5" x14ac:dyDescent="0.2">
      <c r="A422" s="113">
        <v>10633260</v>
      </c>
      <c r="B422" s="113" t="s">
        <v>3297</v>
      </c>
      <c r="C422" s="113" t="s">
        <v>5401</v>
      </c>
      <c r="D422" s="113" t="s">
        <v>5414</v>
      </c>
      <c r="E422" s="113" t="s">
        <v>5413</v>
      </c>
    </row>
    <row r="423" spans="1:5" x14ac:dyDescent="0.2">
      <c r="A423" s="113">
        <v>10633270</v>
      </c>
      <c r="B423" s="113" t="s">
        <v>3298</v>
      </c>
      <c r="C423" s="113" t="s">
        <v>5401</v>
      </c>
      <c r="D423" s="113" t="s">
        <v>5414</v>
      </c>
      <c r="E423" s="113" t="s">
        <v>5411</v>
      </c>
    </row>
    <row r="424" spans="1:5" x14ac:dyDescent="0.2">
      <c r="A424" s="113">
        <v>10633848</v>
      </c>
      <c r="B424" s="113" t="s">
        <v>3299</v>
      </c>
      <c r="C424" s="113" t="s">
        <v>5401</v>
      </c>
      <c r="D424" s="113" t="s">
        <v>5414</v>
      </c>
      <c r="E424" s="113" t="s">
        <v>5412</v>
      </c>
    </row>
    <row r="425" spans="1:5" x14ac:dyDescent="0.2">
      <c r="A425" s="113">
        <v>10634140</v>
      </c>
      <c r="B425" s="113" t="s">
        <v>3300</v>
      </c>
      <c r="C425" s="113" t="s">
        <v>5401</v>
      </c>
      <c r="D425" s="113" t="s">
        <v>5414</v>
      </c>
      <c r="E425" s="113" t="s">
        <v>110</v>
      </c>
    </row>
    <row r="426" spans="1:5" x14ac:dyDescent="0.2">
      <c r="A426" s="113">
        <v>10634840</v>
      </c>
      <c r="B426" s="113" t="s">
        <v>3301</v>
      </c>
      <c r="C426" s="113" t="s">
        <v>5401</v>
      </c>
      <c r="D426" s="113" t="s">
        <v>5414</v>
      </c>
      <c r="E426" s="113" t="s">
        <v>109</v>
      </c>
    </row>
    <row r="427" spans="1:5" x14ac:dyDescent="0.2">
      <c r="A427" s="113">
        <v>10634860</v>
      </c>
      <c r="B427" s="113" t="s">
        <v>3302</v>
      </c>
      <c r="C427" s="113" t="s">
        <v>5401</v>
      </c>
      <c r="D427" s="113" t="s">
        <v>5414</v>
      </c>
      <c r="E427" s="113" t="s">
        <v>102</v>
      </c>
    </row>
    <row r="428" spans="1:5" x14ac:dyDescent="0.2">
      <c r="A428" s="113">
        <v>10635210</v>
      </c>
      <c r="B428" s="113" t="s">
        <v>3303</v>
      </c>
      <c r="C428" s="113" t="s">
        <v>5401</v>
      </c>
      <c r="D428" s="113" t="s">
        <v>5414</v>
      </c>
      <c r="E428" s="113" t="s">
        <v>110</v>
      </c>
    </row>
    <row r="429" spans="1:5" x14ac:dyDescent="0.2">
      <c r="A429" s="113">
        <v>10635260</v>
      </c>
      <c r="B429" s="113" t="s">
        <v>3304</v>
      </c>
      <c r="C429" s="113" t="s">
        <v>5401</v>
      </c>
      <c r="D429" s="113" t="s">
        <v>5414</v>
      </c>
      <c r="E429" s="113" t="s">
        <v>5412</v>
      </c>
    </row>
    <row r="430" spans="1:5" x14ac:dyDescent="0.2">
      <c r="A430" s="113">
        <v>10636800</v>
      </c>
      <c r="B430" s="113" t="s">
        <v>3305</v>
      </c>
      <c r="C430" s="113" t="s">
        <v>5401</v>
      </c>
      <c r="D430" s="113" t="s">
        <v>5414</v>
      </c>
      <c r="E430" s="113" t="s">
        <v>5412</v>
      </c>
    </row>
    <row r="431" spans="1:5" x14ac:dyDescent="0.2">
      <c r="A431" s="113">
        <v>10637130</v>
      </c>
      <c r="B431" s="113" t="s">
        <v>3306</v>
      </c>
      <c r="C431" s="113" t="s">
        <v>5401</v>
      </c>
      <c r="D431" s="113" t="s">
        <v>5414</v>
      </c>
      <c r="E431" s="113" t="s">
        <v>110</v>
      </c>
    </row>
    <row r="432" spans="1:5" x14ac:dyDescent="0.2">
      <c r="A432" s="113">
        <v>10637420</v>
      </c>
      <c r="B432" s="113" t="s">
        <v>3307</v>
      </c>
      <c r="C432" s="113" t="s">
        <v>5401</v>
      </c>
      <c r="D432" s="113" t="s">
        <v>5414</v>
      </c>
      <c r="E432" s="113" t="s">
        <v>109</v>
      </c>
    </row>
    <row r="433" spans="1:5" x14ac:dyDescent="0.2">
      <c r="A433" s="113">
        <v>10637540</v>
      </c>
      <c r="B433" s="113" t="s">
        <v>3308</v>
      </c>
      <c r="C433" s="113" t="s">
        <v>5401</v>
      </c>
      <c r="D433" s="113" t="s">
        <v>5414</v>
      </c>
      <c r="E433" s="113" t="s">
        <v>109</v>
      </c>
    </row>
    <row r="434" spans="1:5" x14ac:dyDescent="0.2">
      <c r="A434" s="113">
        <v>10638140</v>
      </c>
      <c r="B434" s="113" t="s">
        <v>3309</v>
      </c>
      <c r="C434" s="113" t="s">
        <v>5401</v>
      </c>
      <c r="D434" s="113" t="s">
        <v>5414</v>
      </c>
      <c r="E434" s="113" t="s">
        <v>102</v>
      </c>
    </row>
    <row r="435" spans="1:5" x14ac:dyDescent="0.2">
      <c r="A435" s="113">
        <v>10638260</v>
      </c>
      <c r="B435" s="113" t="s">
        <v>3310</v>
      </c>
      <c r="C435" s="113" t="s">
        <v>5401</v>
      </c>
      <c r="D435" s="113" t="s">
        <v>5414</v>
      </c>
      <c r="E435" s="113" t="s">
        <v>5411</v>
      </c>
    </row>
    <row r="436" spans="1:5" x14ac:dyDescent="0.2">
      <c r="A436" s="113">
        <v>10638300</v>
      </c>
      <c r="B436" s="113" t="s">
        <v>3311</v>
      </c>
      <c r="C436" s="113" t="s">
        <v>5401</v>
      </c>
      <c r="D436" s="113" t="s">
        <v>5414</v>
      </c>
      <c r="E436" s="113" t="s">
        <v>102</v>
      </c>
    </row>
    <row r="437" spans="1:5" x14ac:dyDescent="0.2">
      <c r="A437" s="113">
        <v>10638500</v>
      </c>
      <c r="B437" s="113" t="s">
        <v>3312</v>
      </c>
      <c r="C437" s="113" t="s">
        <v>5401</v>
      </c>
      <c r="D437" s="113" t="s">
        <v>5414</v>
      </c>
      <c r="E437" s="113" t="s">
        <v>110</v>
      </c>
    </row>
    <row r="438" spans="1:5" x14ac:dyDescent="0.2">
      <c r="A438" s="113">
        <v>10638940</v>
      </c>
      <c r="B438" s="113" t="s">
        <v>3313</v>
      </c>
      <c r="C438" s="113" t="s">
        <v>5401</v>
      </c>
      <c r="D438" s="113" t="s">
        <v>5414</v>
      </c>
      <c r="E438" s="113" t="s">
        <v>5412</v>
      </c>
    </row>
    <row r="439" spans="1:5" x14ac:dyDescent="0.2">
      <c r="A439" s="113">
        <v>10639795</v>
      </c>
      <c r="B439" s="113" t="s">
        <v>3314</v>
      </c>
      <c r="C439" s="113" t="s">
        <v>5401</v>
      </c>
      <c r="D439" s="113" t="s">
        <v>5414</v>
      </c>
      <c r="E439" s="113" t="s">
        <v>5412</v>
      </c>
    </row>
    <row r="440" spans="1:5" x14ac:dyDescent="0.2">
      <c r="A440" s="113">
        <v>10640750</v>
      </c>
      <c r="B440" s="113" t="s">
        <v>3315</v>
      </c>
      <c r="C440" s="113" t="s">
        <v>5401</v>
      </c>
      <c r="D440" s="113" t="s">
        <v>5414</v>
      </c>
      <c r="E440" s="113" t="s">
        <v>109</v>
      </c>
    </row>
    <row r="441" spans="1:5" x14ac:dyDescent="0.2">
      <c r="A441" s="113">
        <v>10642450</v>
      </c>
      <c r="B441" s="113" t="s">
        <v>3316</v>
      </c>
      <c r="C441" s="113" t="s">
        <v>5401</v>
      </c>
      <c r="D441" s="113" t="s">
        <v>5414</v>
      </c>
      <c r="E441" s="113" t="s">
        <v>110</v>
      </c>
    </row>
    <row r="442" spans="1:5" x14ac:dyDescent="0.2">
      <c r="A442" s="113">
        <v>10643530</v>
      </c>
      <c r="B442" s="113" t="s">
        <v>3317</v>
      </c>
      <c r="C442" s="113" t="s">
        <v>5401</v>
      </c>
      <c r="D442" s="113" t="s">
        <v>5414</v>
      </c>
      <c r="E442" s="113" t="s">
        <v>109</v>
      </c>
    </row>
    <row r="443" spans="1:5" x14ac:dyDescent="0.2">
      <c r="A443" s="113">
        <v>10644602</v>
      </c>
      <c r="B443" s="113" t="s">
        <v>3318</v>
      </c>
      <c r="C443" s="113" t="s">
        <v>5401</v>
      </c>
      <c r="D443" s="113" t="s">
        <v>5414</v>
      </c>
      <c r="E443" s="113" t="s">
        <v>5412</v>
      </c>
    </row>
    <row r="444" spans="1:5" x14ac:dyDescent="0.2">
      <c r="A444" s="113">
        <v>10647160</v>
      </c>
      <c r="B444" s="113" t="s">
        <v>3319</v>
      </c>
      <c r="C444" s="113" t="s">
        <v>5401</v>
      </c>
      <c r="D444" s="113" t="s">
        <v>5414</v>
      </c>
      <c r="E444" s="113" t="s">
        <v>109</v>
      </c>
    </row>
    <row r="445" spans="1:5" x14ac:dyDescent="0.2">
      <c r="A445" s="113">
        <v>10647200</v>
      </c>
      <c r="B445" s="113" t="s">
        <v>3320</v>
      </c>
      <c r="C445" s="113" t="s">
        <v>5401</v>
      </c>
      <c r="D445" s="113" t="s">
        <v>5414</v>
      </c>
      <c r="E445" s="113" t="s">
        <v>109</v>
      </c>
    </row>
    <row r="446" spans="1:5" x14ac:dyDescent="0.2">
      <c r="A446" s="113">
        <v>10647210</v>
      </c>
      <c r="B446" s="113" t="s">
        <v>3321</v>
      </c>
      <c r="C446" s="113" t="s">
        <v>5401</v>
      </c>
      <c r="D446" s="113" t="s">
        <v>5414</v>
      </c>
      <c r="E446" s="113" t="s">
        <v>110</v>
      </c>
    </row>
    <row r="447" spans="1:5" x14ac:dyDescent="0.2">
      <c r="A447" s="113">
        <v>10648470</v>
      </c>
      <c r="B447" s="113" t="s">
        <v>3322</v>
      </c>
      <c r="C447" s="113" t="s">
        <v>5401</v>
      </c>
      <c r="D447" s="113" t="s">
        <v>5414</v>
      </c>
      <c r="E447" s="113" t="s">
        <v>102</v>
      </c>
    </row>
    <row r="448" spans="1:5" x14ac:dyDescent="0.2">
      <c r="A448" s="113">
        <v>10650480</v>
      </c>
      <c r="B448" s="113" t="s">
        <v>3323</v>
      </c>
      <c r="C448" s="113" t="s">
        <v>5401</v>
      </c>
      <c r="D448" s="113" t="s">
        <v>5414</v>
      </c>
      <c r="E448" s="113" t="s">
        <v>109</v>
      </c>
    </row>
    <row r="449" spans="1:5" x14ac:dyDescent="0.2">
      <c r="A449" s="113">
        <v>10651840</v>
      </c>
      <c r="B449" s="113" t="s">
        <v>3324</v>
      </c>
      <c r="C449" s="113" t="s">
        <v>5401</v>
      </c>
      <c r="D449" s="113" t="s">
        <v>5414</v>
      </c>
      <c r="E449" s="113" t="s">
        <v>102</v>
      </c>
    </row>
    <row r="450" spans="1:5" x14ac:dyDescent="0.2">
      <c r="A450" s="113">
        <v>10652080</v>
      </c>
      <c r="B450" s="113" t="s">
        <v>3325</v>
      </c>
      <c r="C450" s="113" t="s">
        <v>5401</v>
      </c>
      <c r="D450" s="113" t="s">
        <v>5414</v>
      </c>
      <c r="E450" s="113" t="s">
        <v>5411</v>
      </c>
    </row>
    <row r="451" spans="1:5" x14ac:dyDescent="0.2">
      <c r="A451" s="113">
        <v>10652460</v>
      </c>
      <c r="B451" s="113" t="s">
        <v>3326</v>
      </c>
      <c r="C451" s="113" t="s">
        <v>5401</v>
      </c>
      <c r="D451" s="113" t="s">
        <v>5414</v>
      </c>
      <c r="E451" s="113" t="s">
        <v>5412</v>
      </c>
    </row>
    <row r="452" spans="1:5" x14ac:dyDescent="0.2">
      <c r="A452" s="113">
        <v>10652520</v>
      </c>
      <c r="B452" s="113" t="s">
        <v>3327</v>
      </c>
      <c r="C452" s="113" t="s">
        <v>5401</v>
      </c>
      <c r="D452" s="113" t="s">
        <v>5414</v>
      </c>
      <c r="E452" s="113" t="s">
        <v>102</v>
      </c>
    </row>
    <row r="453" spans="1:5" x14ac:dyDescent="0.2">
      <c r="A453" s="113">
        <v>10652560</v>
      </c>
      <c r="B453" s="113" t="s">
        <v>3328</v>
      </c>
      <c r="C453" s="113" t="s">
        <v>5401</v>
      </c>
      <c r="D453" s="113" t="s">
        <v>5414</v>
      </c>
      <c r="E453" s="113" t="s">
        <v>110</v>
      </c>
    </row>
    <row r="454" spans="1:5" x14ac:dyDescent="0.2">
      <c r="A454" s="113">
        <v>10652700</v>
      </c>
      <c r="B454" s="113" t="s">
        <v>3329</v>
      </c>
      <c r="C454" s="113" t="s">
        <v>5401</v>
      </c>
      <c r="D454" s="113" t="s">
        <v>5414</v>
      </c>
      <c r="E454" s="113" t="s">
        <v>5412</v>
      </c>
    </row>
    <row r="455" spans="1:5" x14ac:dyDescent="0.2">
      <c r="A455" s="113">
        <v>10653100</v>
      </c>
      <c r="B455" s="113" t="s">
        <v>3330</v>
      </c>
      <c r="C455" s="113" t="s">
        <v>5401</v>
      </c>
      <c r="D455" s="113" t="s">
        <v>5414</v>
      </c>
      <c r="E455" s="113" t="s">
        <v>110</v>
      </c>
    </row>
    <row r="456" spans="1:5" x14ac:dyDescent="0.2">
      <c r="A456" s="113">
        <v>10653140</v>
      </c>
      <c r="B456" s="113" t="s">
        <v>3331</v>
      </c>
      <c r="C456" s="113" t="s">
        <v>5401</v>
      </c>
      <c r="D456" s="113" t="s">
        <v>5414</v>
      </c>
      <c r="E456" s="113" t="s">
        <v>109</v>
      </c>
    </row>
    <row r="457" spans="1:5" x14ac:dyDescent="0.2">
      <c r="A457" s="113">
        <v>10654460</v>
      </c>
      <c r="B457" s="113" t="s">
        <v>3332</v>
      </c>
      <c r="C457" s="113" t="s">
        <v>5401</v>
      </c>
      <c r="D457" s="113" t="s">
        <v>5414</v>
      </c>
      <c r="E457" s="113" t="s">
        <v>110</v>
      </c>
    </row>
    <row r="458" spans="1:5" x14ac:dyDescent="0.2">
      <c r="A458" s="113">
        <v>10654550</v>
      </c>
      <c r="B458" s="113" t="s">
        <v>3333</v>
      </c>
      <c r="C458" s="113" t="s">
        <v>5401</v>
      </c>
      <c r="D458" s="113" t="s">
        <v>5414</v>
      </c>
      <c r="E458" s="113" t="s">
        <v>109</v>
      </c>
    </row>
    <row r="459" spans="1:5" x14ac:dyDescent="0.2">
      <c r="A459" s="113">
        <v>10654610</v>
      </c>
      <c r="B459" s="113" t="s">
        <v>3334</v>
      </c>
      <c r="C459" s="113" t="s">
        <v>5401</v>
      </c>
      <c r="D459" s="113" t="s">
        <v>5414</v>
      </c>
      <c r="E459" s="113" t="s">
        <v>102</v>
      </c>
    </row>
    <row r="460" spans="1:5" x14ac:dyDescent="0.2">
      <c r="A460" s="113">
        <v>10654820</v>
      </c>
      <c r="B460" s="113" t="s">
        <v>3335</v>
      </c>
      <c r="C460" s="113" t="s">
        <v>5401</v>
      </c>
      <c r="D460" s="113" t="s">
        <v>5414</v>
      </c>
      <c r="E460" s="113" t="s">
        <v>5412</v>
      </c>
    </row>
    <row r="461" spans="1:5" x14ac:dyDescent="0.2">
      <c r="A461" s="113">
        <v>10655690</v>
      </c>
      <c r="B461" s="113" t="s">
        <v>3336</v>
      </c>
      <c r="C461" s="113" t="s">
        <v>5401</v>
      </c>
      <c r="D461" s="113" t="s">
        <v>5414</v>
      </c>
      <c r="E461" s="113" t="s">
        <v>110</v>
      </c>
    </row>
    <row r="462" spans="1:5" x14ac:dyDescent="0.2">
      <c r="A462" s="113">
        <v>10656300</v>
      </c>
      <c r="B462" s="113" t="s">
        <v>3337</v>
      </c>
      <c r="C462" s="113" t="s">
        <v>5401</v>
      </c>
      <c r="D462" s="113" t="s">
        <v>5414</v>
      </c>
      <c r="E462" s="113" t="s">
        <v>5412</v>
      </c>
    </row>
    <row r="463" spans="1:5" x14ac:dyDescent="0.2">
      <c r="A463" s="113">
        <v>10656400</v>
      </c>
      <c r="B463" s="113" t="s">
        <v>3338</v>
      </c>
      <c r="C463" s="113" t="s">
        <v>5401</v>
      </c>
      <c r="D463" s="113" t="s">
        <v>5414</v>
      </c>
      <c r="E463" s="113" t="s">
        <v>110</v>
      </c>
    </row>
    <row r="464" spans="1:5" x14ac:dyDescent="0.2">
      <c r="A464" s="113">
        <v>10656700</v>
      </c>
      <c r="B464" s="113" t="s">
        <v>3339</v>
      </c>
      <c r="C464" s="113" t="s">
        <v>5401</v>
      </c>
      <c r="D464" s="113" t="s">
        <v>5414</v>
      </c>
      <c r="E464" s="113" t="s">
        <v>102</v>
      </c>
    </row>
    <row r="465" spans="1:5" x14ac:dyDescent="0.2">
      <c r="A465" s="113">
        <v>10656810</v>
      </c>
      <c r="B465" s="113" t="s">
        <v>3340</v>
      </c>
      <c r="C465" s="113" t="s">
        <v>5401</v>
      </c>
      <c r="D465" s="113" t="s">
        <v>5414</v>
      </c>
      <c r="E465" s="113" t="s">
        <v>110</v>
      </c>
    </row>
    <row r="466" spans="1:5" x14ac:dyDescent="0.2">
      <c r="A466" s="113">
        <v>10656880</v>
      </c>
      <c r="B466" s="113" t="s">
        <v>3341</v>
      </c>
      <c r="C466" s="113" t="s">
        <v>5401</v>
      </c>
      <c r="D466" s="113" t="s">
        <v>5414</v>
      </c>
      <c r="E466" s="113" t="s">
        <v>102</v>
      </c>
    </row>
    <row r="467" spans="1:5" x14ac:dyDescent="0.2">
      <c r="A467" s="113">
        <v>10656930</v>
      </c>
      <c r="B467" s="113" t="s">
        <v>3342</v>
      </c>
      <c r="C467" s="113" t="s">
        <v>5401</v>
      </c>
      <c r="D467" s="113" t="s">
        <v>5414</v>
      </c>
      <c r="E467" s="113" t="s">
        <v>102</v>
      </c>
    </row>
    <row r="468" spans="1:5" x14ac:dyDescent="0.2">
      <c r="A468" s="113">
        <v>10656980</v>
      </c>
      <c r="B468" s="113" t="s">
        <v>1491</v>
      </c>
      <c r="C468" s="113" t="s">
        <v>5401</v>
      </c>
      <c r="D468" s="113" t="s">
        <v>5414</v>
      </c>
      <c r="E468" s="113" t="s">
        <v>102</v>
      </c>
    </row>
    <row r="469" spans="1:5" x14ac:dyDescent="0.2">
      <c r="A469" s="113">
        <v>10657053</v>
      </c>
      <c r="B469" s="113" t="s">
        <v>3343</v>
      </c>
      <c r="C469" s="113" t="s">
        <v>5401</v>
      </c>
      <c r="D469" s="113" t="s">
        <v>5414</v>
      </c>
      <c r="E469" s="113" t="s">
        <v>5412</v>
      </c>
    </row>
    <row r="470" spans="1:5" x14ac:dyDescent="0.2">
      <c r="A470" s="113">
        <v>10657320</v>
      </c>
      <c r="B470" s="113" t="s">
        <v>3344</v>
      </c>
      <c r="C470" s="113" t="s">
        <v>5401</v>
      </c>
      <c r="D470" s="113" t="s">
        <v>5414</v>
      </c>
      <c r="E470" s="113" t="s">
        <v>110</v>
      </c>
    </row>
    <row r="471" spans="1:5" x14ac:dyDescent="0.2">
      <c r="A471" s="113">
        <v>10658620</v>
      </c>
      <c r="B471" s="113" t="s">
        <v>3345</v>
      </c>
      <c r="C471" s="113" t="s">
        <v>5401</v>
      </c>
      <c r="D471" s="113" t="s">
        <v>5414</v>
      </c>
      <c r="E471" s="113" t="s">
        <v>109</v>
      </c>
    </row>
    <row r="472" spans="1:5" x14ac:dyDescent="0.2">
      <c r="A472" s="113">
        <v>10659080</v>
      </c>
      <c r="B472" s="113" t="s">
        <v>3346</v>
      </c>
      <c r="C472" s="113" t="s">
        <v>5401</v>
      </c>
      <c r="D472" s="113" t="s">
        <v>5414</v>
      </c>
      <c r="E472" s="113" t="s">
        <v>110</v>
      </c>
    </row>
    <row r="473" spans="1:5" x14ac:dyDescent="0.2">
      <c r="A473" s="113">
        <v>10659140</v>
      </c>
      <c r="B473" s="113" t="s">
        <v>3347</v>
      </c>
      <c r="C473" s="113" t="s">
        <v>5401</v>
      </c>
      <c r="D473" s="113" t="s">
        <v>5414</v>
      </c>
      <c r="E473" s="113" t="s">
        <v>109</v>
      </c>
    </row>
    <row r="474" spans="1:5" x14ac:dyDescent="0.2">
      <c r="A474" s="113">
        <v>10659400</v>
      </c>
      <c r="B474" s="113" t="s">
        <v>3348</v>
      </c>
      <c r="C474" s="113" t="s">
        <v>5401</v>
      </c>
      <c r="D474" s="113" t="s">
        <v>5414</v>
      </c>
      <c r="E474" s="113" t="s">
        <v>110</v>
      </c>
    </row>
    <row r="475" spans="1:5" x14ac:dyDescent="0.2">
      <c r="A475" s="113">
        <v>10660280</v>
      </c>
      <c r="B475" s="113" t="s">
        <v>3349</v>
      </c>
      <c r="C475" s="113" t="s">
        <v>5401</v>
      </c>
      <c r="D475" s="113" t="s">
        <v>5414</v>
      </c>
      <c r="E475" s="113" t="s">
        <v>5412</v>
      </c>
    </row>
    <row r="476" spans="1:5" x14ac:dyDescent="0.2">
      <c r="A476" s="113">
        <v>10661600</v>
      </c>
      <c r="B476" s="113" t="s">
        <v>3350</v>
      </c>
      <c r="C476" s="113" t="s">
        <v>5401</v>
      </c>
      <c r="D476" s="113" t="s">
        <v>5414</v>
      </c>
      <c r="E476" s="113" t="s">
        <v>109</v>
      </c>
    </row>
    <row r="477" spans="1:5" x14ac:dyDescent="0.2">
      <c r="A477" s="113">
        <v>10661640</v>
      </c>
      <c r="B477" s="113" t="s">
        <v>3351</v>
      </c>
      <c r="C477" s="113" t="s">
        <v>5401</v>
      </c>
      <c r="D477" s="113" t="s">
        <v>5414</v>
      </c>
      <c r="E477" s="113" t="s">
        <v>109</v>
      </c>
    </row>
    <row r="478" spans="1:5" x14ac:dyDescent="0.2">
      <c r="A478" s="113">
        <v>10664010</v>
      </c>
      <c r="B478" s="113" t="s">
        <v>3352</v>
      </c>
      <c r="C478" s="113" t="s">
        <v>5401</v>
      </c>
      <c r="D478" s="113" t="s">
        <v>5414</v>
      </c>
      <c r="E478" s="113" t="s">
        <v>109</v>
      </c>
    </row>
    <row r="479" spans="1:5" x14ac:dyDescent="0.2">
      <c r="A479" s="113">
        <v>10664360</v>
      </c>
      <c r="B479" s="113" t="s">
        <v>3353</v>
      </c>
      <c r="C479" s="113" t="s">
        <v>5401</v>
      </c>
      <c r="D479" s="113" t="s">
        <v>5414</v>
      </c>
      <c r="E479" s="113" t="s">
        <v>110</v>
      </c>
    </row>
    <row r="480" spans="1:5" x14ac:dyDescent="0.2">
      <c r="A480" s="113">
        <v>10664368</v>
      </c>
      <c r="B480" s="113" t="s">
        <v>3354</v>
      </c>
      <c r="C480" s="113" t="s">
        <v>5401</v>
      </c>
      <c r="D480" s="113" t="s">
        <v>5414</v>
      </c>
      <c r="E480" s="113" t="s">
        <v>5413</v>
      </c>
    </row>
    <row r="481" spans="1:5" x14ac:dyDescent="0.2">
      <c r="A481" s="113">
        <v>10664370</v>
      </c>
      <c r="B481" s="113" t="s">
        <v>3355</v>
      </c>
      <c r="C481" s="113" t="s">
        <v>5401</v>
      </c>
      <c r="D481" s="113" t="s">
        <v>5414</v>
      </c>
      <c r="E481" s="113" t="s">
        <v>5411</v>
      </c>
    </row>
    <row r="482" spans="1:5" x14ac:dyDescent="0.2">
      <c r="A482" s="113">
        <v>10665110</v>
      </c>
      <c r="B482" s="113" t="s">
        <v>3356</v>
      </c>
      <c r="C482" s="113" t="s">
        <v>5401</v>
      </c>
      <c r="D482" s="113" t="s">
        <v>5414</v>
      </c>
      <c r="E482" s="113" t="s">
        <v>110</v>
      </c>
    </row>
    <row r="483" spans="1:5" x14ac:dyDescent="0.2">
      <c r="A483" s="113">
        <v>10666840</v>
      </c>
      <c r="B483" s="113" t="s">
        <v>3357</v>
      </c>
      <c r="C483" s="113" t="s">
        <v>5401</v>
      </c>
      <c r="D483" s="113" t="s">
        <v>5414</v>
      </c>
      <c r="E483" s="113" t="s">
        <v>102</v>
      </c>
    </row>
    <row r="484" spans="1:5" x14ac:dyDescent="0.2">
      <c r="A484" s="113">
        <v>10666841</v>
      </c>
      <c r="B484" s="113" t="s">
        <v>3358</v>
      </c>
      <c r="C484" s="113" t="s">
        <v>5401</v>
      </c>
      <c r="D484" s="113" t="s">
        <v>5414</v>
      </c>
      <c r="E484" s="113" t="s">
        <v>5413</v>
      </c>
    </row>
    <row r="485" spans="1:5" x14ac:dyDescent="0.2">
      <c r="A485" s="113">
        <v>10668060</v>
      </c>
      <c r="B485" s="113" t="s">
        <v>3359</v>
      </c>
      <c r="C485" s="113" t="s">
        <v>5401</v>
      </c>
      <c r="D485" s="113" t="s">
        <v>5414</v>
      </c>
      <c r="E485" s="113" t="s">
        <v>5412</v>
      </c>
    </row>
    <row r="486" spans="1:5" x14ac:dyDescent="0.2">
      <c r="A486" s="113">
        <v>10668160</v>
      </c>
      <c r="B486" s="113" t="s">
        <v>3360</v>
      </c>
      <c r="C486" s="113" t="s">
        <v>5401</v>
      </c>
      <c r="D486" s="113" t="s">
        <v>5414</v>
      </c>
      <c r="E486" s="113" t="s">
        <v>102</v>
      </c>
    </row>
    <row r="487" spans="1:5" x14ac:dyDescent="0.2">
      <c r="A487" s="113">
        <v>10668240</v>
      </c>
      <c r="B487" s="113" t="s">
        <v>3361</v>
      </c>
      <c r="C487" s="113" t="s">
        <v>5401</v>
      </c>
      <c r="D487" s="113" t="s">
        <v>5414</v>
      </c>
      <c r="E487" s="113" t="s">
        <v>102</v>
      </c>
    </row>
    <row r="488" spans="1:5" x14ac:dyDescent="0.2">
      <c r="A488" s="113">
        <v>10668520</v>
      </c>
      <c r="B488" s="113" t="s">
        <v>3362</v>
      </c>
      <c r="C488" s="113" t="s">
        <v>5401</v>
      </c>
      <c r="D488" s="113" t="s">
        <v>5414</v>
      </c>
      <c r="E488" s="113" t="s">
        <v>5412</v>
      </c>
    </row>
    <row r="489" spans="1:5" x14ac:dyDescent="0.2">
      <c r="A489" s="113">
        <v>10668670</v>
      </c>
      <c r="B489" s="113" t="s">
        <v>3363</v>
      </c>
      <c r="C489" s="113" t="s">
        <v>5401</v>
      </c>
      <c r="D489" s="113" t="s">
        <v>5414</v>
      </c>
      <c r="E489" s="113" t="s">
        <v>110</v>
      </c>
    </row>
    <row r="490" spans="1:5" x14ac:dyDescent="0.2">
      <c r="A490" s="113">
        <v>10668860</v>
      </c>
      <c r="B490" s="113" t="s">
        <v>3364</v>
      </c>
      <c r="C490" s="113" t="s">
        <v>5401</v>
      </c>
      <c r="D490" s="113" t="s">
        <v>5414</v>
      </c>
      <c r="E490" s="113" t="s">
        <v>102</v>
      </c>
    </row>
    <row r="491" spans="1:5" x14ac:dyDescent="0.2">
      <c r="A491" s="113">
        <v>10669030</v>
      </c>
      <c r="B491" s="113" t="s">
        <v>3365</v>
      </c>
      <c r="C491" s="113" t="s">
        <v>5401</v>
      </c>
      <c r="D491" s="113" t="s">
        <v>5414</v>
      </c>
      <c r="E491" s="113" t="s">
        <v>109</v>
      </c>
    </row>
    <row r="492" spans="1:5" x14ac:dyDescent="0.2">
      <c r="A492" s="113">
        <v>10669120</v>
      </c>
      <c r="B492" s="113" t="s">
        <v>3366</v>
      </c>
      <c r="C492" s="113" t="s">
        <v>5401</v>
      </c>
      <c r="D492" s="113" t="s">
        <v>5414</v>
      </c>
      <c r="E492" s="113" t="s">
        <v>110</v>
      </c>
    </row>
    <row r="493" spans="1:5" x14ac:dyDescent="0.2">
      <c r="A493" s="113">
        <v>10669790</v>
      </c>
      <c r="B493" s="113" t="s">
        <v>3367</v>
      </c>
      <c r="C493" s="113" t="s">
        <v>5401</v>
      </c>
      <c r="D493" s="113" t="s">
        <v>5414</v>
      </c>
      <c r="E493" s="113" t="s">
        <v>109</v>
      </c>
    </row>
    <row r="494" spans="1:5" x14ac:dyDescent="0.2">
      <c r="A494" s="113">
        <v>10670200</v>
      </c>
      <c r="B494" s="113" t="s">
        <v>3368</v>
      </c>
      <c r="C494" s="113" t="s">
        <v>5401</v>
      </c>
      <c r="D494" s="113" t="s">
        <v>5414</v>
      </c>
      <c r="E494" s="113" t="s">
        <v>109</v>
      </c>
    </row>
    <row r="495" spans="1:5" x14ac:dyDescent="0.2">
      <c r="A495" s="113">
        <v>10671350</v>
      </c>
      <c r="B495" s="113" t="s">
        <v>3369</v>
      </c>
      <c r="C495" s="113" t="s">
        <v>5401</v>
      </c>
      <c r="D495" s="113" t="s">
        <v>5414</v>
      </c>
      <c r="E495" s="113" t="s">
        <v>102</v>
      </c>
    </row>
    <row r="496" spans="1:5" x14ac:dyDescent="0.2">
      <c r="A496" s="113">
        <v>10672600</v>
      </c>
      <c r="B496" s="113" t="s">
        <v>3370</v>
      </c>
      <c r="C496" s="113" t="s">
        <v>5401</v>
      </c>
      <c r="D496" s="113" t="s">
        <v>5414</v>
      </c>
      <c r="E496" s="113" t="s">
        <v>110</v>
      </c>
    </row>
    <row r="497" spans="1:5" x14ac:dyDescent="0.2">
      <c r="A497" s="113">
        <v>10675540</v>
      </c>
      <c r="B497" s="113" t="s">
        <v>3371</v>
      </c>
      <c r="C497" s="113" t="s">
        <v>5401</v>
      </c>
      <c r="D497" s="113" t="s">
        <v>5414</v>
      </c>
      <c r="E497" s="113" t="s">
        <v>5412</v>
      </c>
    </row>
    <row r="498" spans="1:5" x14ac:dyDescent="0.2">
      <c r="A498" s="113">
        <v>10675660</v>
      </c>
      <c r="B498" s="113" t="s">
        <v>3372</v>
      </c>
      <c r="C498" s="113" t="s">
        <v>5401</v>
      </c>
      <c r="D498" s="113" t="s">
        <v>5414</v>
      </c>
      <c r="E498" s="113" t="s">
        <v>102</v>
      </c>
    </row>
    <row r="499" spans="1:5" x14ac:dyDescent="0.2">
      <c r="A499" s="113">
        <v>10676690</v>
      </c>
      <c r="B499" s="113" t="s">
        <v>3373</v>
      </c>
      <c r="C499" s="113" t="s">
        <v>5401</v>
      </c>
      <c r="D499" s="113" t="s">
        <v>5414</v>
      </c>
      <c r="E499" s="113" t="s">
        <v>109</v>
      </c>
    </row>
    <row r="500" spans="1:5" x14ac:dyDescent="0.2">
      <c r="A500" s="113">
        <v>10678230</v>
      </c>
      <c r="B500" s="113" t="s">
        <v>3374</v>
      </c>
      <c r="C500" s="113" t="s">
        <v>5401</v>
      </c>
      <c r="D500" s="113" t="s">
        <v>5414</v>
      </c>
      <c r="E500" s="113" t="s">
        <v>109</v>
      </c>
    </row>
    <row r="501" spans="1:5" x14ac:dyDescent="0.2">
      <c r="A501" s="113">
        <v>10678350</v>
      </c>
      <c r="B501" s="113" t="s">
        <v>3375</v>
      </c>
      <c r="C501" s="113" t="s">
        <v>5401</v>
      </c>
      <c r="D501" s="113" t="s">
        <v>5414</v>
      </c>
      <c r="E501" s="113" t="s">
        <v>109</v>
      </c>
    </row>
    <row r="502" spans="1:5" x14ac:dyDescent="0.2">
      <c r="A502" s="113">
        <v>10678450</v>
      </c>
      <c r="B502" s="113" t="s">
        <v>3376</v>
      </c>
      <c r="C502" s="113" t="s">
        <v>5401</v>
      </c>
      <c r="D502" s="113" t="s">
        <v>5414</v>
      </c>
      <c r="E502" s="113" t="s">
        <v>110</v>
      </c>
    </row>
    <row r="503" spans="1:5" x14ac:dyDescent="0.2">
      <c r="A503" s="113">
        <v>10678652</v>
      </c>
      <c r="B503" s="113" t="s">
        <v>3377</v>
      </c>
      <c r="C503" s="113" t="s">
        <v>5401</v>
      </c>
      <c r="D503" s="113" t="s">
        <v>5414</v>
      </c>
      <c r="E503" s="113" t="s">
        <v>102</v>
      </c>
    </row>
    <row r="504" spans="1:5" x14ac:dyDescent="0.2">
      <c r="A504" s="113">
        <v>10703010</v>
      </c>
      <c r="B504" s="113" t="s">
        <v>3378</v>
      </c>
      <c r="C504" s="113" t="s">
        <v>5400</v>
      </c>
      <c r="D504" s="113" t="s">
        <v>5414</v>
      </c>
      <c r="E504" s="113" t="s">
        <v>5411</v>
      </c>
    </row>
    <row r="505" spans="1:5" x14ac:dyDescent="0.2">
      <c r="A505" s="113">
        <v>10707050</v>
      </c>
      <c r="B505" s="113" t="s">
        <v>3379</v>
      </c>
      <c r="C505" s="113" t="s">
        <v>5400</v>
      </c>
      <c r="D505" s="113" t="s">
        <v>5414</v>
      </c>
      <c r="E505" s="113" t="s">
        <v>102</v>
      </c>
    </row>
    <row r="506" spans="1:5" x14ac:dyDescent="0.2">
      <c r="A506" s="113">
        <v>10725090</v>
      </c>
      <c r="B506" s="113" t="s">
        <v>3380</v>
      </c>
      <c r="C506" s="113" t="s">
        <v>5400</v>
      </c>
      <c r="D506" s="113" t="s">
        <v>5414</v>
      </c>
      <c r="E506" s="113" t="s">
        <v>110</v>
      </c>
    </row>
    <row r="507" spans="1:5" x14ac:dyDescent="0.2">
      <c r="A507" s="113">
        <v>10739050</v>
      </c>
      <c r="B507" s="113" t="s">
        <v>3381</v>
      </c>
      <c r="C507" s="113" t="s">
        <v>5400</v>
      </c>
      <c r="D507" s="113" t="s">
        <v>5414</v>
      </c>
      <c r="E507" s="113" t="s">
        <v>109</v>
      </c>
    </row>
    <row r="508" spans="1:5" x14ac:dyDescent="0.2">
      <c r="A508" s="113">
        <v>10741060</v>
      </c>
      <c r="B508" s="113" t="s">
        <v>3382</v>
      </c>
      <c r="C508" s="113" t="s">
        <v>5400</v>
      </c>
      <c r="D508" s="113" t="s">
        <v>5414</v>
      </c>
      <c r="E508" s="113" t="s">
        <v>110</v>
      </c>
    </row>
    <row r="509" spans="1:5" x14ac:dyDescent="0.2">
      <c r="A509" s="113">
        <v>10751010</v>
      </c>
      <c r="B509" s="113" t="s">
        <v>3383</v>
      </c>
      <c r="C509" s="113" t="s">
        <v>5400</v>
      </c>
      <c r="D509" s="113" t="s">
        <v>5414</v>
      </c>
      <c r="E509" s="113" t="s">
        <v>109</v>
      </c>
    </row>
    <row r="510" spans="1:5" x14ac:dyDescent="0.2">
      <c r="A510" s="113">
        <v>10761005</v>
      </c>
      <c r="B510" s="113" t="s">
        <v>3384</v>
      </c>
      <c r="C510" s="113" t="s">
        <v>5400</v>
      </c>
      <c r="D510" s="113" t="s">
        <v>5414</v>
      </c>
      <c r="E510" s="113" t="s">
        <v>110</v>
      </c>
    </row>
    <row r="511" spans="1:5" x14ac:dyDescent="0.2">
      <c r="A511" s="113">
        <v>10761026</v>
      </c>
      <c r="B511" s="113" t="s">
        <v>3385</v>
      </c>
      <c r="C511" s="113" t="s">
        <v>5400</v>
      </c>
      <c r="D511" s="113" t="s">
        <v>5414</v>
      </c>
      <c r="E511" s="113" t="s">
        <v>102</v>
      </c>
    </row>
    <row r="512" spans="1:5" x14ac:dyDescent="0.2">
      <c r="A512" s="113">
        <v>10761080</v>
      </c>
      <c r="B512" s="113" t="s">
        <v>269</v>
      </c>
      <c r="C512" s="113" t="s">
        <v>5400</v>
      </c>
      <c r="D512" s="113" t="s">
        <v>102</v>
      </c>
      <c r="E512" s="113" t="s">
        <v>102</v>
      </c>
    </row>
    <row r="513" spans="1:5" x14ac:dyDescent="0.2">
      <c r="A513" s="113">
        <v>10761161</v>
      </c>
      <c r="B513" s="113" t="s">
        <v>270</v>
      </c>
      <c r="C513" s="113" t="s">
        <v>5400</v>
      </c>
      <c r="D513" s="113" t="s">
        <v>102</v>
      </c>
      <c r="E513" s="113" t="s">
        <v>102</v>
      </c>
    </row>
    <row r="514" spans="1:5" x14ac:dyDescent="0.2">
      <c r="A514" s="113">
        <v>10761192</v>
      </c>
      <c r="B514" s="113" t="s">
        <v>271</v>
      </c>
      <c r="C514" s="113" t="s">
        <v>5400</v>
      </c>
      <c r="D514" s="113" t="s">
        <v>100</v>
      </c>
      <c r="E514" s="113" t="s">
        <v>5411</v>
      </c>
    </row>
    <row r="515" spans="1:5" x14ac:dyDescent="0.2">
      <c r="A515" s="113">
        <v>10761196</v>
      </c>
      <c r="B515" s="113" t="s">
        <v>3386</v>
      </c>
      <c r="C515" s="113" t="s">
        <v>5400</v>
      </c>
      <c r="D515" s="113" t="s">
        <v>5414</v>
      </c>
      <c r="E515" s="113" t="s">
        <v>102</v>
      </c>
    </row>
    <row r="516" spans="1:5" x14ac:dyDescent="0.2">
      <c r="A516" s="113">
        <v>10761198</v>
      </c>
      <c r="B516" s="113" t="s">
        <v>3387</v>
      </c>
      <c r="C516" s="113" t="s">
        <v>5400</v>
      </c>
      <c r="D516" s="113" t="s">
        <v>5414</v>
      </c>
      <c r="E516" s="113" t="s">
        <v>102</v>
      </c>
    </row>
    <row r="517" spans="1:5" x14ac:dyDescent="0.2">
      <c r="A517" s="113">
        <v>10761225</v>
      </c>
      <c r="B517" s="113" t="s">
        <v>272</v>
      </c>
      <c r="C517" s="113" t="s">
        <v>5400</v>
      </c>
      <c r="D517" s="113" t="s">
        <v>102</v>
      </c>
      <c r="E517" s="113" t="s">
        <v>109</v>
      </c>
    </row>
    <row r="518" spans="1:5" x14ac:dyDescent="0.2">
      <c r="A518" s="113">
        <v>10761252</v>
      </c>
      <c r="B518" s="113" t="s">
        <v>273</v>
      </c>
      <c r="C518" s="113" t="s">
        <v>5400</v>
      </c>
      <c r="D518" s="113" t="s">
        <v>102</v>
      </c>
      <c r="E518" s="113" t="s">
        <v>102</v>
      </c>
    </row>
    <row r="519" spans="1:5" x14ac:dyDescent="0.2">
      <c r="A519" s="113">
        <v>10761253</v>
      </c>
      <c r="B519" s="113" t="s">
        <v>3388</v>
      </c>
      <c r="C519" s="113" t="s">
        <v>5400</v>
      </c>
      <c r="D519" s="113" t="s">
        <v>5414</v>
      </c>
      <c r="E519" s="113" t="s">
        <v>102</v>
      </c>
    </row>
    <row r="520" spans="1:5" x14ac:dyDescent="0.2">
      <c r="A520" s="113">
        <v>10761265</v>
      </c>
      <c r="B520" s="113" t="s">
        <v>3389</v>
      </c>
      <c r="C520" s="113" t="s">
        <v>5400</v>
      </c>
      <c r="D520" s="113" t="s">
        <v>5414</v>
      </c>
      <c r="E520" s="113" t="s">
        <v>109</v>
      </c>
    </row>
    <row r="521" spans="1:5" x14ac:dyDescent="0.2">
      <c r="A521" s="113">
        <v>10761267</v>
      </c>
      <c r="B521" s="113" t="s">
        <v>3390</v>
      </c>
      <c r="C521" s="113" t="s">
        <v>5400</v>
      </c>
      <c r="D521" s="113" t="s">
        <v>5414</v>
      </c>
      <c r="E521" s="113" t="s">
        <v>5411</v>
      </c>
    </row>
    <row r="522" spans="1:5" x14ac:dyDescent="0.2">
      <c r="A522" s="113">
        <v>10761270</v>
      </c>
      <c r="B522" s="113" t="s">
        <v>3391</v>
      </c>
      <c r="C522" s="113" t="s">
        <v>5400</v>
      </c>
      <c r="D522" s="113" t="s">
        <v>5414</v>
      </c>
      <c r="E522" s="113" t="s">
        <v>5412</v>
      </c>
    </row>
    <row r="523" spans="1:5" x14ac:dyDescent="0.2">
      <c r="A523" s="113">
        <v>10761273</v>
      </c>
      <c r="B523" s="113" t="s">
        <v>3392</v>
      </c>
      <c r="C523" s="113" t="s">
        <v>5400</v>
      </c>
      <c r="D523" s="113" t="s">
        <v>5414</v>
      </c>
      <c r="E523" s="113" t="s">
        <v>102</v>
      </c>
    </row>
    <row r="524" spans="1:5" x14ac:dyDescent="0.2">
      <c r="A524" s="113">
        <v>10761347</v>
      </c>
      <c r="B524" s="113" t="s">
        <v>274</v>
      </c>
      <c r="C524" s="113" t="s">
        <v>5400</v>
      </c>
      <c r="D524" s="113" t="s">
        <v>107</v>
      </c>
      <c r="E524" s="113" t="s">
        <v>5412</v>
      </c>
    </row>
    <row r="525" spans="1:5" x14ac:dyDescent="0.2">
      <c r="A525" s="113">
        <v>10761377</v>
      </c>
      <c r="B525" s="113" t="s">
        <v>275</v>
      </c>
      <c r="C525" s="113" t="s">
        <v>5400</v>
      </c>
      <c r="D525" s="113" t="s">
        <v>102</v>
      </c>
      <c r="E525" s="113" t="s">
        <v>109</v>
      </c>
    </row>
    <row r="526" spans="1:5" x14ac:dyDescent="0.2">
      <c r="A526" s="113">
        <v>10761400</v>
      </c>
      <c r="B526" s="113" t="s">
        <v>276</v>
      </c>
      <c r="C526" s="113" t="s">
        <v>5400</v>
      </c>
      <c r="D526" s="113" t="s">
        <v>109</v>
      </c>
      <c r="E526" s="113" t="s">
        <v>110</v>
      </c>
    </row>
    <row r="527" spans="1:5" x14ac:dyDescent="0.2">
      <c r="A527" s="113">
        <v>10761407</v>
      </c>
      <c r="B527" s="113" t="s">
        <v>277</v>
      </c>
      <c r="C527" s="113" t="s">
        <v>5400</v>
      </c>
      <c r="D527" s="113" t="s">
        <v>102</v>
      </c>
      <c r="E527" s="113" t="s">
        <v>102</v>
      </c>
    </row>
    <row r="528" spans="1:5" x14ac:dyDescent="0.2">
      <c r="A528" s="113">
        <v>10761410</v>
      </c>
      <c r="B528" s="113" t="s">
        <v>3393</v>
      </c>
      <c r="C528" s="113" t="s">
        <v>5400</v>
      </c>
      <c r="D528" s="113" t="s">
        <v>5414</v>
      </c>
      <c r="E528" s="113" t="s">
        <v>5413</v>
      </c>
    </row>
    <row r="529" spans="1:5" x14ac:dyDescent="0.2">
      <c r="A529" s="113">
        <v>10761435</v>
      </c>
      <c r="B529" s="113" t="s">
        <v>278</v>
      </c>
      <c r="C529" s="113" t="s">
        <v>5400</v>
      </c>
      <c r="D529" s="113" t="s">
        <v>109</v>
      </c>
      <c r="E529" s="113" t="s">
        <v>102</v>
      </c>
    </row>
    <row r="530" spans="1:5" x14ac:dyDescent="0.2">
      <c r="A530" s="113">
        <v>10761442</v>
      </c>
      <c r="B530" s="113" t="s">
        <v>3394</v>
      </c>
      <c r="C530" s="113" t="s">
        <v>5400</v>
      </c>
      <c r="D530" s="113" t="s">
        <v>5414</v>
      </c>
      <c r="E530" s="113" t="s">
        <v>102</v>
      </c>
    </row>
    <row r="531" spans="1:5" x14ac:dyDescent="0.2">
      <c r="A531" s="113">
        <v>10761910</v>
      </c>
      <c r="B531" s="113" t="s">
        <v>279</v>
      </c>
      <c r="C531" s="113" t="s">
        <v>5400</v>
      </c>
      <c r="D531" s="113" t="s">
        <v>102</v>
      </c>
      <c r="E531" s="113" t="s">
        <v>102</v>
      </c>
    </row>
    <row r="532" spans="1:5" x14ac:dyDescent="0.2">
      <c r="A532" s="113">
        <v>10762002</v>
      </c>
      <c r="B532" s="113" t="s">
        <v>280</v>
      </c>
      <c r="C532" s="113" t="s">
        <v>5400</v>
      </c>
      <c r="D532" s="113" t="s">
        <v>109</v>
      </c>
      <c r="E532" s="113" t="s">
        <v>109</v>
      </c>
    </row>
    <row r="533" spans="1:5" x14ac:dyDescent="0.2">
      <c r="A533" s="113">
        <v>10762070</v>
      </c>
      <c r="B533" s="113" t="s">
        <v>281</v>
      </c>
      <c r="C533" s="113" t="s">
        <v>5400</v>
      </c>
      <c r="D533" s="113" t="s">
        <v>109</v>
      </c>
      <c r="E533" s="113" t="s">
        <v>109</v>
      </c>
    </row>
    <row r="534" spans="1:5" x14ac:dyDescent="0.2">
      <c r="A534" s="113">
        <v>10762146</v>
      </c>
      <c r="B534" s="113" t="s">
        <v>282</v>
      </c>
      <c r="C534" s="113" t="s">
        <v>5400</v>
      </c>
      <c r="D534" s="113" t="s">
        <v>109</v>
      </c>
      <c r="E534" s="113" t="s">
        <v>110</v>
      </c>
    </row>
    <row r="535" spans="1:5" x14ac:dyDescent="0.2">
      <c r="A535" s="113">
        <v>10762147</v>
      </c>
      <c r="B535" s="113" t="s">
        <v>3395</v>
      </c>
      <c r="C535" s="113" t="s">
        <v>5400</v>
      </c>
      <c r="D535" s="113" t="s">
        <v>5414</v>
      </c>
      <c r="E535" s="113" t="s">
        <v>102</v>
      </c>
    </row>
    <row r="536" spans="1:5" x14ac:dyDescent="0.2">
      <c r="A536" s="113">
        <v>10762160</v>
      </c>
      <c r="B536" s="113" t="s">
        <v>3396</v>
      </c>
      <c r="C536" s="113" t="s">
        <v>5400</v>
      </c>
      <c r="D536" s="113" t="s">
        <v>5414</v>
      </c>
      <c r="E536" s="113" t="s">
        <v>102</v>
      </c>
    </row>
    <row r="537" spans="1:5" x14ac:dyDescent="0.2">
      <c r="A537" s="113">
        <v>10762215</v>
      </c>
      <c r="B537" s="113" t="s">
        <v>283</v>
      </c>
      <c r="C537" s="113" t="s">
        <v>5400</v>
      </c>
      <c r="D537" s="113" t="s">
        <v>109</v>
      </c>
      <c r="E537" s="113" t="s">
        <v>109</v>
      </c>
    </row>
    <row r="538" spans="1:5" x14ac:dyDescent="0.2">
      <c r="A538" s="113">
        <v>10762544</v>
      </c>
      <c r="B538" s="113" t="s">
        <v>284</v>
      </c>
      <c r="C538" s="113" t="s">
        <v>5400</v>
      </c>
      <c r="D538" s="113" t="s">
        <v>109</v>
      </c>
      <c r="E538" s="113" t="s">
        <v>102</v>
      </c>
    </row>
    <row r="539" spans="1:5" x14ac:dyDescent="0.2">
      <c r="A539" s="113">
        <v>10763028</v>
      </c>
      <c r="B539" s="113" t="s">
        <v>285</v>
      </c>
      <c r="C539" s="113" t="s">
        <v>5400</v>
      </c>
      <c r="D539" s="113" t="s">
        <v>109</v>
      </c>
      <c r="E539" s="113" t="s">
        <v>109</v>
      </c>
    </row>
    <row r="540" spans="1:5" x14ac:dyDescent="0.2">
      <c r="A540" s="113">
        <v>10763029</v>
      </c>
      <c r="B540" s="113" t="s">
        <v>286</v>
      </c>
      <c r="C540" s="113" t="s">
        <v>5400</v>
      </c>
      <c r="D540" s="113" t="s">
        <v>102</v>
      </c>
      <c r="E540" s="113" t="s">
        <v>102</v>
      </c>
    </row>
    <row r="541" spans="1:5" x14ac:dyDescent="0.2">
      <c r="A541" s="113">
        <v>10763054</v>
      </c>
      <c r="B541" s="113" t="s">
        <v>287</v>
      </c>
      <c r="C541" s="113" t="s">
        <v>5400</v>
      </c>
      <c r="D541" s="113" t="s">
        <v>110</v>
      </c>
      <c r="E541" s="113" t="s">
        <v>109</v>
      </c>
    </row>
    <row r="542" spans="1:5" x14ac:dyDescent="0.2">
      <c r="A542" s="113">
        <v>10763090</v>
      </c>
      <c r="B542" s="113" t="s">
        <v>288</v>
      </c>
      <c r="C542" s="113" t="s">
        <v>5400</v>
      </c>
      <c r="D542" s="113" t="s">
        <v>102</v>
      </c>
      <c r="E542" s="113" t="s">
        <v>102</v>
      </c>
    </row>
    <row r="543" spans="1:5" x14ac:dyDescent="0.2">
      <c r="A543" s="113">
        <v>10763148</v>
      </c>
      <c r="B543" s="113" t="s">
        <v>3397</v>
      </c>
      <c r="C543" s="113" t="s">
        <v>5400</v>
      </c>
      <c r="D543" s="113" t="s">
        <v>5414</v>
      </c>
      <c r="E543" s="113" t="s">
        <v>110</v>
      </c>
    </row>
    <row r="544" spans="1:5" x14ac:dyDescent="0.2">
      <c r="A544" s="113">
        <v>10763221</v>
      </c>
      <c r="B544" s="113" t="s">
        <v>3398</v>
      </c>
      <c r="C544" s="113" t="s">
        <v>5400</v>
      </c>
      <c r="D544" s="113" t="s">
        <v>5414</v>
      </c>
      <c r="E544" s="113" t="s">
        <v>110</v>
      </c>
    </row>
    <row r="545" spans="1:5" x14ac:dyDescent="0.2">
      <c r="A545" s="113">
        <v>10763382</v>
      </c>
      <c r="B545" s="113" t="s">
        <v>3399</v>
      </c>
      <c r="C545" s="113" t="s">
        <v>5400</v>
      </c>
      <c r="D545" s="113" t="s">
        <v>5414</v>
      </c>
      <c r="E545" s="113" t="s">
        <v>109</v>
      </c>
    </row>
    <row r="546" spans="1:5" x14ac:dyDescent="0.2">
      <c r="A546" s="113">
        <v>10763385</v>
      </c>
      <c r="B546" s="113" t="s">
        <v>3400</v>
      </c>
      <c r="C546" s="113" t="s">
        <v>5400</v>
      </c>
      <c r="D546" s="113" t="s">
        <v>5414</v>
      </c>
      <c r="E546" s="113" t="s">
        <v>102</v>
      </c>
    </row>
    <row r="547" spans="1:5" x14ac:dyDescent="0.2">
      <c r="A547" s="113">
        <v>10763431</v>
      </c>
      <c r="B547" s="113" t="s">
        <v>3401</v>
      </c>
      <c r="C547" s="113" t="s">
        <v>5400</v>
      </c>
      <c r="D547" s="113" t="s">
        <v>5414</v>
      </c>
      <c r="E547" s="113" t="s">
        <v>109</v>
      </c>
    </row>
    <row r="548" spans="1:5" x14ac:dyDescent="0.2">
      <c r="A548" s="113">
        <v>10763481</v>
      </c>
      <c r="B548" s="113" t="s">
        <v>289</v>
      </c>
      <c r="C548" s="113" t="s">
        <v>5400</v>
      </c>
      <c r="D548" s="113" t="s">
        <v>109</v>
      </c>
      <c r="E548" s="113" t="s">
        <v>110</v>
      </c>
    </row>
    <row r="549" spans="1:5" x14ac:dyDescent="0.2">
      <c r="A549" s="113">
        <v>10763522</v>
      </c>
      <c r="B549" s="113" t="s">
        <v>3402</v>
      </c>
      <c r="C549" s="113" t="s">
        <v>5400</v>
      </c>
      <c r="D549" s="113" t="s">
        <v>5414</v>
      </c>
      <c r="E549" s="113" t="s">
        <v>109</v>
      </c>
    </row>
    <row r="550" spans="1:5" x14ac:dyDescent="0.2">
      <c r="A550" s="113">
        <v>10763582</v>
      </c>
      <c r="B550" s="113" t="s">
        <v>3403</v>
      </c>
      <c r="C550" s="113" t="s">
        <v>5400</v>
      </c>
      <c r="D550" s="113" t="s">
        <v>5414</v>
      </c>
      <c r="E550" s="113" t="s">
        <v>109</v>
      </c>
    </row>
    <row r="551" spans="1:5" x14ac:dyDescent="0.2">
      <c r="A551" s="113">
        <v>10763584</v>
      </c>
      <c r="B551" s="113" t="s">
        <v>3404</v>
      </c>
      <c r="C551" s="113" t="s">
        <v>5400</v>
      </c>
      <c r="D551" s="113" t="s">
        <v>5414</v>
      </c>
      <c r="E551" s="113" t="s">
        <v>109</v>
      </c>
    </row>
    <row r="552" spans="1:5" x14ac:dyDescent="0.2">
      <c r="A552" s="113">
        <v>10763607</v>
      </c>
      <c r="B552" s="113" t="s">
        <v>290</v>
      </c>
      <c r="C552" s="113" t="s">
        <v>5400</v>
      </c>
      <c r="D552" s="113" t="s">
        <v>109</v>
      </c>
      <c r="E552" s="113" t="s">
        <v>109</v>
      </c>
    </row>
    <row r="553" spans="1:5" x14ac:dyDescent="0.2">
      <c r="A553" s="113">
        <v>10763744</v>
      </c>
      <c r="B553" s="113" t="s">
        <v>3405</v>
      </c>
      <c r="C553" s="113" t="s">
        <v>5400</v>
      </c>
      <c r="D553" s="113" t="s">
        <v>5414</v>
      </c>
      <c r="E553" s="113" t="s">
        <v>102</v>
      </c>
    </row>
    <row r="554" spans="1:5" x14ac:dyDescent="0.2">
      <c r="A554" s="113">
        <v>10764120</v>
      </c>
      <c r="B554" s="113" t="s">
        <v>3406</v>
      </c>
      <c r="C554" s="113" t="s">
        <v>5400</v>
      </c>
      <c r="D554" s="113" t="s">
        <v>5414</v>
      </c>
      <c r="E554" s="113" t="s">
        <v>110</v>
      </c>
    </row>
    <row r="555" spans="1:5" x14ac:dyDescent="0.2">
      <c r="A555" s="113">
        <v>10764191</v>
      </c>
      <c r="B555" s="113" t="s">
        <v>3407</v>
      </c>
      <c r="C555" s="113" t="s">
        <v>5400</v>
      </c>
      <c r="D555" s="113" t="s">
        <v>5414</v>
      </c>
      <c r="E555" s="113" t="s">
        <v>5412</v>
      </c>
    </row>
    <row r="556" spans="1:5" x14ac:dyDescent="0.2">
      <c r="A556" s="113">
        <v>10764222</v>
      </c>
      <c r="B556" s="113" t="s">
        <v>3408</v>
      </c>
      <c r="C556" s="113" t="s">
        <v>5400</v>
      </c>
      <c r="D556" s="113" t="s">
        <v>5414</v>
      </c>
      <c r="E556" s="113" t="s">
        <v>5412</v>
      </c>
    </row>
    <row r="557" spans="1:5" x14ac:dyDescent="0.2">
      <c r="A557" s="113">
        <v>10764225</v>
      </c>
      <c r="B557" s="113" t="s">
        <v>3409</v>
      </c>
      <c r="C557" s="113" t="s">
        <v>5400</v>
      </c>
      <c r="D557" s="113" t="s">
        <v>5414</v>
      </c>
      <c r="E557" s="113" t="s">
        <v>102</v>
      </c>
    </row>
    <row r="558" spans="1:5" x14ac:dyDescent="0.2">
      <c r="A558" s="113">
        <v>10764281</v>
      </c>
      <c r="B558" s="113" t="s">
        <v>3410</v>
      </c>
      <c r="C558" s="113" t="s">
        <v>5400</v>
      </c>
      <c r="D558" s="113" t="s">
        <v>5414</v>
      </c>
      <c r="E558" s="113" t="s">
        <v>102</v>
      </c>
    </row>
    <row r="559" spans="1:5" x14ac:dyDescent="0.2">
      <c r="A559" s="113">
        <v>10764290</v>
      </c>
      <c r="B559" s="113" t="s">
        <v>291</v>
      </c>
      <c r="C559" s="113" t="s">
        <v>5400</v>
      </c>
      <c r="D559" s="113" t="s">
        <v>109</v>
      </c>
      <c r="E559" s="113" t="s">
        <v>109</v>
      </c>
    </row>
    <row r="560" spans="1:5" x14ac:dyDescent="0.2">
      <c r="A560" s="113">
        <v>10764291</v>
      </c>
      <c r="B560" s="113" t="s">
        <v>3411</v>
      </c>
      <c r="C560" s="113" t="s">
        <v>5400</v>
      </c>
      <c r="D560" s="113" t="s">
        <v>5414</v>
      </c>
      <c r="E560" s="113" t="s">
        <v>109</v>
      </c>
    </row>
    <row r="561" spans="1:5" x14ac:dyDescent="0.2">
      <c r="A561" s="113">
        <v>10764310</v>
      </c>
      <c r="B561" s="113" t="s">
        <v>292</v>
      </c>
      <c r="C561" s="113" t="s">
        <v>5400</v>
      </c>
      <c r="D561" s="113" t="s">
        <v>109</v>
      </c>
      <c r="E561" s="113" t="s">
        <v>109</v>
      </c>
    </row>
    <row r="562" spans="1:5" x14ac:dyDescent="0.2">
      <c r="A562" s="113">
        <v>10764340</v>
      </c>
      <c r="B562" s="113" t="s">
        <v>293</v>
      </c>
      <c r="C562" s="113" t="s">
        <v>5400</v>
      </c>
      <c r="D562" s="113" t="s">
        <v>102</v>
      </c>
      <c r="E562" s="113" t="s">
        <v>109</v>
      </c>
    </row>
    <row r="563" spans="1:5" x14ac:dyDescent="0.2">
      <c r="A563" s="113">
        <v>10764520</v>
      </c>
      <c r="B563" s="113" t="s">
        <v>3412</v>
      </c>
      <c r="C563" s="113" t="s">
        <v>5400</v>
      </c>
      <c r="D563" s="113" t="s">
        <v>5414</v>
      </c>
      <c r="E563" s="113" t="s">
        <v>102</v>
      </c>
    </row>
    <row r="564" spans="1:5" x14ac:dyDescent="0.2">
      <c r="A564" s="113">
        <v>10764540</v>
      </c>
      <c r="B564" s="113" t="s">
        <v>3413</v>
      </c>
      <c r="C564" s="113" t="s">
        <v>5400</v>
      </c>
      <c r="D564" s="113" t="s">
        <v>5414</v>
      </c>
      <c r="E564" s="113" t="s">
        <v>102</v>
      </c>
    </row>
    <row r="565" spans="1:5" x14ac:dyDescent="0.2">
      <c r="A565" s="113">
        <v>10764600</v>
      </c>
      <c r="B565" s="113" t="s">
        <v>3414</v>
      </c>
      <c r="C565" s="113" t="s">
        <v>5400</v>
      </c>
      <c r="D565" s="113" t="s">
        <v>5414</v>
      </c>
      <c r="E565" s="113" t="s">
        <v>109</v>
      </c>
    </row>
    <row r="566" spans="1:5" x14ac:dyDescent="0.2">
      <c r="A566" s="113">
        <v>10764665</v>
      </c>
      <c r="B566" s="113" t="s">
        <v>3415</v>
      </c>
      <c r="C566" s="113" t="s">
        <v>5400</v>
      </c>
      <c r="D566" s="113" t="s">
        <v>5414</v>
      </c>
      <c r="E566" s="113" t="s">
        <v>109</v>
      </c>
    </row>
    <row r="567" spans="1:5" x14ac:dyDescent="0.2">
      <c r="A567" s="113">
        <v>10764782</v>
      </c>
      <c r="B567" s="113" t="s">
        <v>3416</v>
      </c>
      <c r="C567" s="113" t="s">
        <v>5400</v>
      </c>
      <c r="D567" s="113" t="s">
        <v>5414</v>
      </c>
      <c r="E567" s="113" t="s">
        <v>102</v>
      </c>
    </row>
    <row r="568" spans="1:5" x14ac:dyDescent="0.2">
      <c r="A568" s="113">
        <v>10764820</v>
      </c>
      <c r="B568" s="113" t="s">
        <v>3417</v>
      </c>
      <c r="C568" s="113" t="s">
        <v>5400</v>
      </c>
      <c r="D568" s="113" t="s">
        <v>5414</v>
      </c>
      <c r="E568" s="113" t="s">
        <v>5413</v>
      </c>
    </row>
    <row r="569" spans="1:5" x14ac:dyDescent="0.2">
      <c r="A569" s="113">
        <v>10764860</v>
      </c>
      <c r="B569" s="113" t="s">
        <v>3418</v>
      </c>
      <c r="C569" s="113" t="s">
        <v>5400</v>
      </c>
      <c r="D569" s="113" t="s">
        <v>5414</v>
      </c>
      <c r="E569" s="113" t="s">
        <v>110</v>
      </c>
    </row>
    <row r="570" spans="1:5" x14ac:dyDescent="0.2">
      <c r="A570" s="113">
        <v>10766271</v>
      </c>
      <c r="B570" s="113" t="s">
        <v>294</v>
      </c>
      <c r="C570" s="113" t="s">
        <v>5400</v>
      </c>
      <c r="D570" s="113" t="s">
        <v>102</v>
      </c>
      <c r="E570" s="113" t="s">
        <v>109</v>
      </c>
    </row>
    <row r="571" spans="1:5" x14ac:dyDescent="0.2">
      <c r="A571" s="113">
        <v>10767021</v>
      </c>
      <c r="B571" s="113" t="s">
        <v>1246</v>
      </c>
      <c r="C571" s="113" t="s">
        <v>5400</v>
      </c>
      <c r="D571" s="113" t="s">
        <v>5414</v>
      </c>
      <c r="E571" s="113" t="s">
        <v>109</v>
      </c>
    </row>
    <row r="572" spans="1:5" x14ac:dyDescent="0.2">
      <c r="A572" s="113">
        <v>10768065</v>
      </c>
      <c r="B572" s="113" t="s">
        <v>295</v>
      </c>
      <c r="C572" s="113" t="s">
        <v>5400</v>
      </c>
      <c r="D572" s="113" t="s">
        <v>109</v>
      </c>
      <c r="E572" s="113" t="s">
        <v>109</v>
      </c>
    </row>
    <row r="573" spans="1:5" x14ac:dyDescent="0.2">
      <c r="A573" s="113">
        <v>10768250</v>
      </c>
      <c r="B573" s="113" t="s">
        <v>296</v>
      </c>
      <c r="C573" s="113" t="s">
        <v>5400</v>
      </c>
      <c r="D573" s="113" t="s">
        <v>110</v>
      </c>
      <c r="E573" s="113" t="s">
        <v>110</v>
      </c>
    </row>
    <row r="574" spans="1:5" x14ac:dyDescent="0.2">
      <c r="A574" s="113">
        <v>10769151</v>
      </c>
      <c r="B574" s="113" t="s">
        <v>3419</v>
      </c>
      <c r="C574" s="113" t="s">
        <v>5400</v>
      </c>
      <c r="D574" s="113" t="s">
        <v>5414</v>
      </c>
      <c r="E574" s="113" t="s">
        <v>109</v>
      </c>
    </row>
    <row r="575" spans="1:5" x14ac:dyDescent="0.2">
      <c r="A575" s="113">
        <v>10769251</v>
      </c>
      <c r="B575" s="113" t="s">
        <v>3420</v>
      </c>
      <c r="C575" s="113" t="s">
        <v>5400</v>
      </c>
      <c r="D575" s="113" t="s">
        <v>5414</v>
      </c>
      <c r="E575" s="113" t="s">
        <v>102</v>
      </c>
    </row>
    <row r="576" spans="1:5" x14ac:dyDescent="0.2">
      <c r="A576" s="113">
        <v>10770040</v>
      </c>
      <c r="B576" s="113" t="s">
        <v>297</v>
      </c>
      <c r="C576" s="113" t="s">
        <v>5400</v>
      </c>
      <c r="D576" s="113" t="s">
        <v>105</v>
      </c>
      <c r="E576" s="113" t="s">
        <v>5412</v>
      </c>
    </row>
    <row r="577" spans="1:5" x14ac:dyDescent="0.2">
      <c r="A577" s="113">
        <v>10770085</v>
      </c>
      <c r="B577" s="113" t="s">
        <v>298</v>
      </c>
      <c r="C577" s="113" t="s">
        <v>5400</v>
      </c>
      <c r="D577" s="113" t="s">
        <v>105</v>
      </c>
      <c r="E577" s="113" t="s">
        <v>5412</v>
      </c>
    </row>
    <row r="578" spans="1:5" x14ac:dyDescent="0.2">
      <c r="A578" s="113">
        <v>10771028</v>
      </c>
      <c r="B578" s="113" t="s">
        <v>3421</v>
      </c>
      <c r="C578" s="113" t="s">
        <v>5400</v>
      </c>
      <c r="D578" s="113" t="s">
        <v>5414</v>
      </c>
      <c r="E578" s="113" t="s">
        <v>109</v>
      </c>
    </row>
    <row r="579" spans="1:5" x14ac:dyDescent="0.2">
      <c r="A579" s="113">
        <v>10771097</v>
      </c>
      <c r="B579" s="113" t="s">
        <v>299</v>
      </c>
      <c r="C579" s="113" t="s">
        <v>5400</v>
      </c>
      <c r="D579" s="113" t="s">
        <v>107</v>
      </c>
      <c r="E579" s="113" t="s">
        <v>5412</v>
      </c>
    </row>
    <row r="580" spans="1:5" x14ac:dyDescent="0.2">
      <c r="A580" s="113">
        <v>10771098</v>
      </c>
      <c r="B580" s="113" t="s">
        <v>3422</v>
      </c>
      <c r="C580" s="113" t="s">
        <v>5400</v>
      </c>
      <c r="D580" s="113" t="s">
        <v>5414</v>
      </c>
      <c r="E580" s="113" t="s">
        <v>109</v>
      </c>
    </row>
    <row r="581" spans="1:5" x14ac:dyDescent="0.2">
      <c r="A581" s="113">
        <v>10771176</v>
      </c>
      <c r="B581" s="113" t="s">
        <v>3423</v>
      </c>
      <c r="C581" s="113" t="s">
        <v>5400</v>
      </c>
      <c r="D581" s="113" t="s">
        <v>5414</v>
      </c>
      <c r="E581" s="113" t="s">
        <v>102</v>
      </c>
    </row>
    <row r="582" spans="1:5" x14ac:dyDescent="0.2">
      <c r="A582" s="113">
        <v>10771222</v>
      </c>
      <c r="B582" s="113" t="s">
        <v>3424</v>
      </c>
      <c r="C582" s="113" t="s">
        <v>5400</v>
      </c>
      <c r="D582" s="113" t="s">
        <v>5414</v>
      </c>
      <c r="E582" s="113" t="s">
        <v>110</v>
      </c>
    </row>
    <row r="583" spans="1:5" x14ac:dyDescent="0.2">
      <c r="A583" s="113">
        <v>10772000</v>
      </c>
      <c r="B583" s="113" t="s">
        <v>3425</v>
      </c>
      <c r="C583" s="113" t="s">
        <v>5400</v>
      </c>
      <c r="D583" s="113" t="s">
        <v>5414</v>
      </c>
      <c r="E583" s="113" t="s">
        <v>110</v>
      </c>
    </row>
    <row r="584" spans="1:5" x14ac:dyDescent="0.2">
      <c r="A584" s="113">
        <v>10772020</v>
      </c>
      <c r="B584" s="113" t="s">
        <v>3426</v>
      </c>
      <c r="C584" s="113" t="s">
        <v>5400</v>
      </c>
      <c r="D584" s="113" t="s">
        <v>5414</v>
      </c>
      <c r="E584" s="113" t="s">
        <v>110</v>
      </c>
    </row>
    <row r="585" spans="1:5" x14ac:dyDescent="0.2">
      <c r="A585" s="113">
        <v>10772040</v>
      </c>
      <c r="B585" s="113" t="s">
        <v>300</v>
      </c>
      <c r="C585" s="113" t="s">
        <v>5400</v>
      </c>
      <c r="D585" s="113" t="s">
        <v>109</v>
      </c>
      <c r="E585" s="113" t="s">
        <v>102</v>
      </c>
    </row>
    <row r="586" spans="1:5" x14ac:dyDescent="0.2">
      <c r="A586" s="113">
        <v>10772121</v>
      </c>
      <c r="B586" s="113" t="s">
        <v>301</v>
      </c>
      <c r="C586" s="113" t="s">
        <v>5400</v>
      </c>
      <c r="D586" s="113" t="s">
        <v>102</v>
      </c>
      <c r="E586" s="113" t="s">
        <v>102</v>
      </c>
    </row>
    <row r="587" spans="1:5" x14ac:dyDescent="0.2">
      <c r="A587" s="113">
        <v>10772201</v>
      </c>
      <c r="B587" s="113" t="s">
        <v>3427</v>
      </c>
      <c r="C587" s="113" t="s">
        <v>5400</v>
      </c>
      <c r="D587" s="113" t="s">
        <v>5414</v>
      </c>
      <c r="E587" s="113" t="s">
        <v>102</v>
      </c>
    </row>
    <row r="588" spans="1:5" x14ac:dyDescent="0.2">
      <c r="A588" s="113">
        <v>10772861</v>
      </c>
      <c r="B588" s="113" t="s">
        <v>302</v>
      </c>
      <c r="C588" s="113" t="s">
        <v>5400</v>
      </c>
      <c r="D588" s="113" t="s">
        <v>102</v>
      </c>
      <c r="E588" s="113" t="s">
        <v>102</v>
      </c>
    </row>
    <row r="589" spans="1:5" x14ac:dyDescent="0.2">
      <c r="A589" s="113">
        <v>10773021</v>
      </c>
      <c r="B589" s="113" t="s">
        <v>303</v>
      </c>
      <c r="C589" s="113" t="s">
        <v>5400</v>
      </c>
      <c r="D589" s="113" t="s">
        <v>109</v>
      </c>
      <c r="E589" s="113" t="s">
        <v>109</v>
      </c>
    </row>
    <row r="590" spans="1:5" x14ac:dyDescent="0.2">
      <c r="A590" s="113">
        <v>10774050</v>
      </c>
      <c r="B590" s="113" t="s">
        <v>3428</v>
      </c>
      <c r="C590" s="113" t="s">
        <v>5400</v>
      </c>
      <c r="D590" s="113" t="s">
        <v>5414</v>
      </c>
      <c r="E590" s="113" t="s">
        <v>110</v>
      </c>
    </row>
    <row r="591" spans="1:5" x14ac:dyDescent="0.2">
      <c r="A591" s="113">
        <v>10774161</v>
      </c>
      <c r="B591" s="113" t="s">
        <v>304</v>
      </c>
      <c r="C591" s="113" t="s">
        <v>5400</v>
      </c>
      <c r="D591" s="113" t="s">
        <v>110</v>
      </c>
      <c r="E591" s="113" t="s">
        <v>110</v>
      </c>
    </row>
    <row r="592" spans="1:5" x14ac:dyDescent="0.2">
      <c r="A592" s="113">
        <v>10776215</v>
      </c>
      <c r="B592" s="113" t="s">
        <v>305</v>
      </c>
      <c r="C592" s="113" t="s">
        <v>5400</v>
      </c>
      <c r="D592" s="113" t="s">
        <v>102</v>
      </c>
      <c r="E592" s="113" t="s">
        <v>5412</v>
      </c>
    </row>
    <row r="593" spans="1:5" x14ac:dyDescent="0.2">
      <c r="A593" s="113">
        <v>10776221</v>
      </c>
      <c r="B593" s="113" t="s">
        <v>3429</v>
      </c>
      <c r="C593" s="113" t="s">
        <v>5400</v>
      </c>
      <c r="D593" s="113" t="s">
        <v>5414</v>
      </c>
      <c r="E593" s="113" t="s">
        <v>110</v>
      </c>
    </row>
    <row r="594" spans="1:5" x14ac:dyDescent="0.2">
      <c r="A594" s="113">
        <v>10777100</v>
      </c>
      <c r="B594" s="113" t="s">
        <v>306</v>
      </c>
      <c r="C594" s="113" t="s">
        <v>5400</v>
      </c>
      <c r="D594" s="113" t="s">
        <v>109</v>
      </c>
      <c r="E594" s="113" t="s">
        <v>110</v>
      </c>
    </row>
    <row r="595" spans="1:5" x14ac:dyDescent="0.2">
      <c r="A595" s="113">
        <v>10777200</v>
      </c>
      <c r="B595" s="113" t="s">
        <v>307</v>
      </c>
      <c r="C595" s="113" t="s">
        <v>5400</v>
      </c>
      <c r="D595" s="113" t="s">
        <v>109</v>
      </c>
      <c r="E595" s="113" t="s">
        <v>110</v>
      </c>
    </row>
    <row r="596" spans="1:5" x14ac:dyDescent="0.2">
      <c r="A596" s="113">
        <v>10778095</v>
      </c>
      <c r="B596" s="113" t="s">
        <v>308</v>
      </c>
      <c r="C596" s="113" t="s">
        <v>5400</v>
      </c>
      <c r="D596" s="113" t="s">
        <v>102</v>
      </c>
      <c r="E596" s="113" t="s">
        <v>102</v>
      </c>
    </row>
    <row r="597" spans="1:5" x14ac:dyDescent="0.2">
      <c r="A597" s="113">
        <v>10778250</v>
      </c>
      <c r="B597" s="113" t="s">
        <v>3430</v>
      </c>
      <c r="C597" s="113" t="s">
        <v>5400</v>
      </c>
      <c r="D597" s="113" t="s">
        <v>5414</v>
      </c>
      <c r="E597" s="113" t="s">
        <v>110</v>
      </c>
    </row>
    <row r="598" spans="1:5" x14ac:dyDescent="0.2">
      <c r="A598" s="113">
        <v>10780121</v>
      </c>
      <c r="B598" s="113" t="s">
        <v>309</v>
      </c>
      <c r="C598" s="113" t="s">
        <v>5400</v>
      </c>
      <c r="D598" s="113" t="s">
        <v>109</v>
      </c>
      <c r="E598" s="113" t="s">
        <v>109</v>
      </c>
    </row>
    <row r="599" spans="1:5" x14ac:dyDescent="0.2">
      <c r="A599" s="113">
        <v>10780150</v>
      </c>
      <c r="B599" s="113" t="s">
        <v>310</v>
      </c>
      <c r="C599" s="113" t="s">
        <v>5400</v>
      </c>
      <c r="D599" s="113" t="s">
        <v>102</v>
      </c>
      <c r="E599" s="113" t="s">
        <v>102</v>
      </c>
    </row>
    <row r="600" spans="1:5" x14ac:dyDescent="0.2">
      <c r="A600" s="113">
        <v>10782542</v>
      </c>
      <c r="B600" s="113" t="s">
        <v>3431</v>
      </c>
      <c r="C600" s="113" t="s">
        <v>5400</v>
      </c>
      <c r="D600" s="113" t="s">
        <v>5414</v>
      </c>
      <c r="E600" s="113" t="s">
        <v>102</v>
      </c>
    </row>
    <row r="601" spans="1:5" x14ac:dyDescent="0.2">
      <c r="A601" s="113">
        <v>10782621</v>
      </c>
      <c r="B601" s="113" t="s">
        <v>311</v>
      </c>
      <c r="C601" s="113" t="s">
        <v>5400</v>
      </c>
      <c r="D601" s="113" t="s">
        <v>102</v>
      </c>
      <c r="E601" s="113" t="s">
        <v>102</v>
      </c>
    </row>
    <row r="602" spans="1:5" x14ac:dyDescent="0.2">
      <c r="A602" s="113">
        <v>10783430</v>
      </c>
      <c r="B602" s="113" t="s">
        <v>3432</v>
      </c>
      <c r="C602" s="113" t="s">
        <v>5400</v>
      </c>
      <c r="D602" s="113" t="s">
        <v>102</v>
      </c>
      <c r="E602" s="113" t="s">
        <v>109</v>
      </c>
    </row>
    <row r="603" spans="1:5" x14ac:dyDescent="0.2">
      <c r="A603" s="113">
        <v>10784251</v>
      </c>
      <c r="B603" s="113" t="s">
        <v>312</v>
      </c>
      <c r="C603" s="113" t="s">
        <v>5400</v>
      </c>
      <c r="D603" s="113" t="s">
        <v>102</v>
      </c>
      <c r="E603" s="113" t="s">
        <v>109</v>
      </c>
    </row>
    <row r="604" spans="1:5" x14ac:dyDescent="0.2">
      <c r="A604" s="113">
        <v>10785431</v>
      </c>
      <c r="B604" s="113" t="s">
        <v>313</v>
      </c>
      <c r="C604" s="113" t="s">
        <v>5400</v>
      </c>
      <c r="D604" s="113" t="s">
        <v>110</v>
      </c>
      <c r="E604" s="113" t="s">
        <v>110</v>
      </c>
    </row>
    <row r="605" spans="1:5" x14ac:dyDescent="0.2">
      <c r="A605" s="113">
        <v>10785432</v>
      </c>
      <c r="B605" s="113" t="s">
        <v>3433</v>
      </c>
      <c r="C605" s="113" t="s">
        <v>5400</v>
      </c>
      <c r="D605" s="113" t="s">
        <v>5414</v>
      </c>
      <c r="E605" s="113" t="s">
        <v>5412</v>
      </c>
    </row>
    <row r="606" spans="1:5" x14ac:dyDescent="0.2">
      <c r="A606" s="113">
        <v>10791020</v>
      </c>
      <c r="B606" s="113" t="s">
        <v>3434</v>
      </c>
      <c r="C606" s="113" t="s">
        <v>5400</v>
      </c>
      <c r="D606" s="113" t="s">
        <v>5414</v>
      </c>
      <c r="E606" s="113" t="s">
        <v>110</v>
      </c>
    </row>
    <row r="607" spans="1:5" x14ac:dyDescent="0.2">
      <c r="A607" s="113">
        <v>10801003</v>
      </c>
      <c r="B607" s="113" t="s">
        <v>3435</v>
      </c>
      <c r="C607" s="113" t="s">
        <v>5402</v>
      </c>
      <c r="D607" s="113" t="s">
        <v>5414</v>
      </c>
      <c r="E607" s="113" t="s">
        <v>5412</v>
      </c>
    </row>
    <row r="608" spans="1:5" x14ac:dyDescent="0.2">
      <c r="A608" s="113">
        <v>10810035</v>
      </c>
      <c r="B608" s="113" t="s">
        <v>314</v>
      </c>
      <c r="C608" s="113" t="s">
        <v>5402</v>
      </c>
      <c r="D608" s="113" t="s">
        <v>109</v>
      </c>
      <c r="E608" s="113" t="s">
        <v>109</v>
      </c>
    </row>
    <row r="609" spans="1:5" x14ac:dyDescent="0.2">
      <c r="A609" s="113">
        <v>10810069</v>
      </c>
      <c r="B609" s="113" t="s">
        <v>3436</v>
      </c>
      <c r="C609" s="113" t="s">
        <v>5402</v>
      </c>
      <c r="D609" s="113" t="s">
        <v>5414</v>
      </c>
      <c r="E609" s="113" t="s">
        <v>102</v>
      </c>
    </row>
    <row r="610" spans="1:5" x14ac:dyDescent="0.2">
      <c r="A610" s="113">
        <v>10811009</v>
      </c>
      <c r="B610" s="113" t="s">
        <v>3437</v>
      </c>
      <c r="C610" s="113" t="s">
        <v>5402</v>
      </c>
      <c r="D610" s="113" t="s">
        <v>5414</v>
      </c>
      <c r="E610" s="113" t="s">
        <v>5412</v>
      </c>
    </row>
    <row r="611" spans="1:5" x14ac:dyDescent="0.2">
      <c r="A611" s="113">
        <v>10811010</v>
      </c>
      <c r="B611" s="113" t="s">
        <v>3438</v>
      </c>
      <c r="C611" s="113" t="s">
        <v>5402</v>
      </c>
      <c r="D611" s="113" t="s">
        <v>5414</v>
      </c>
      <c r="E611" s="113" t="s">
        <v>5412</v>
      </c>
    </row>
    <row r="612" spans="1:5" x14ac:dyDescent="0.2">
      <c r="A612" s="113">
        <v>10811703</v>
      </c>
      <c r="B612" s="113" t="s">
        <v>315</v>
      </c>
      <c r="C612" s="113" t="s">
        <v>5402</v>
      </c>
      <c r="D612" s="113" t="s">
        <v>109</v>
      </c>
      <c r="E612" s="113" t="s">
        <v>110</v>
      </c>
    </row>
    <row r="613" spans="1:5" x14ac:dyDescent="0.2">
      <c r="A613" s="113">
        <v>10811708</v>
      </c>
      <c r="B613" s="113" t="s">
        <v>316</v>
      </c>
      <c r="C613" s="113" t="s">
        <v>5402</v>
      </c>
      <c r="D613" s="113" t="s">
        <v>102</v>
      </c>
      <c r="E613" s="113" t="s">
        <v>102</v>
      </c>
    </row>
    <row r="614" spans="1:5" x14ac:dyDescent="0.2">
      <c r="A614" s="113">
        <v>10811709</v>
      </c>
      <c r="B614" s="113" t="s">
        <v>3439</v>
      </c>
      <c r="C614" s="113" t="s">
        <v>5402</v>
      </c>
      <c r="D614" s="113" t="s">
        <v>5414</v>
      </c>
      <c r="E614" s="113" t="s">
        <v>109</v>
      </c>
    </row>
    <row r="615" spans="1:5" x14ac:dyDescent="0.2">
      <c r="A615" s="113">
        <v>10811710</v>
      </c>
      <c r="B615" s="113" t="s">
        <v>3440</v>
      </c>
      <c r="C615" s="113" t="s">
        <v>5402</v>
      </c>
      <c r="D615" s="113" t="s">
        <v>5414</v>
      </c>
      <c r="E615" s="113" t="s">
        <v>102</v>
      </c>
    </row>
    <row r="616" spans="1:5" x14ac:dyDescent="0.2">
      <c r="A616" s="113">
        <v>10812701</v>
      </c>
      <c r="B616" s="113" t="s">
        <v>317</v>
      </c>
      <c r="C616" s="113" t="s">
        <v>5402</v>
      </c>
      <c r="D616" s="113" t="s">
        <v>109</v>
      </c>
      <c r="E616" s="113" t="s">
        <v>110</v>
      </c>
    </row>
    <row r="617" spans="1:5" x14ac:dyDescent="0.2">
      <c r="A617" s="113">
        <v>10812704</v>
      </c>
      <c r="B617" s="113" t="s">
        <v>3441</v>
      </c>
      <c r="C617" s="113" t="s">
        <v>5402</v>
      </c>
      <c r="D617" s="113" t="s">
        <v>5414</v>
      </c>
      <c r="E617" s="113" t="s">
        <v>5412</v>
      </c>
    </row>
    <row r="618" spans="1:5" x14ac:dyDescent="0.2">
      <c r="A618" s="113">
        <v>10813004</v>
      </c>
      <c r="B618" s="113" t="s">
        <v>318</v>
      </c>
      <c r="C618" s="113" t="s">
        <v>5402</v>
      </c>
      <c r="D618" s="113" t="s">
        <v>102</v>
      </c>
      <c r="E618" s="113" t="s">
        <v>102</v>
      </c>
    </row>
    <row r="619" spans="1:5" x14ac:dyDescent="0.2">
      <c r="A619" s="113">
        <v>10813006</v>
      </c>
      <c r="B619" s="113" t="s">
        <v>319</v>
      </c>
      <c r="C619" s="113" t="s">
        <v>5402</v>
      </c>
      <c r="D619" s="113" t="s">
        <v>102</v>
      </c>
      <c r="E619" s="113" t="s">
        <v>102</v>
      </c>
    </row>
    <row r="620" spans="1:5" x14ac:dyDescent="0.2">
      <c r="A620" s="113">
        <v>10820703</v>
      </c>
      <c r="B620" s="113" t="s">
        <v>320</v>
      </c>
      <c r="C620" s="113" t="s">
        <v>5402</v>
      </c>
      <c r="D620" s="113" t="s">
        <v>107</v>
      </c>
      <c r="E620" s="113" t="s">
        <v>5412</v>
      </c>
    </row>
    <row r="621" spans="1:5" x14ac:dyDescent="0.2">
      <c r="A621" s="113">
        <v>10821703</v>
      </c>
      <c r="B621" s="113" t="s">
        <v>3442</v>
      </c>
      <c r="C621" s="113" t="s">
        <v>5402</v>
      </c>
      <c r="D621" s="113" t="s">
        <v>5414</v>
      </c>
      <c r="E621" s="113" t="s">
        <v>102</v>
      </c>
    </row>
    <row r="622" spans="1:5" x14ac:dyDescent="0.2">
      <c r="A622" s="113">
        <v>10821704</v>
      </c>
      <c r="B622" s="113" t="s">
        <v>321</v>
      </c>
      <c r="C622" s="113" t="s">
        <v>5402</v>
      </c>
      <c r="D622" s="113" t="s">
        <v>109</v>
      </c>
      <c r="E622" s="113" t="s">
        <v>109</v>
      </c>
    </row>
    <row r="623" spans="1:5" x14ac:dyDescent="0.2">
      <c r="A623" s="113">
        <v>10822002</v>
      </c>
      <c r="B623" s="113" t="s">
        <v>3443</v>
      </c>
      <c r="C623" s="113" t="s">
        <v>5402</v>
      </c>
      <c r="D623" s="113" t="s">
        <v>5414</v>
      </c>
      <c r="E623" s="113" t="s">
        <v>5412</v>
      </c>
    </row>
    <row r="624" spans="1:5" x14ac:dyDescent="0.2">
      <c r="A624" s="113">
        <v>10822006</v>
      </c>
      <c r="B624" s="113" t="s">
        <v>322</v>
      </c>
      <c r="C624" s="113" t="s">
        <v>5402</v>
      </c>
      <c r="D624" s="113" t="s">
        <v>102</v>
      </c>
      <c r="E624" s="113" t="s">
        <v>102</v>
      </c>
    </row>
    <row r="625" spans="1:5" x14ac:dyDescent="0.2">
      <c r="A625" s="113">
        <v>10822157</v>
      </c>
      <c r="B625" s="113" t="s">
        <v>3444</v>
      </c>
      <c r="C625" s="113" t="s">
        <v>5402</v>
      </c>
      <c r="D625" s="113" t="s">
        <v>5414</v>
      </c>
      <c r="E625" s="113" t="s">
        <v>102</v>
      </c>
    </row>
    <row r="626" spans="1:5" x14ac:dyDescent="0.2">
      <c r="A626" s="113">
        <v>10823706</v>
      </c>
      <c r="B626" s="113" t="s">
        <v>323</v>
      </c>
      <c r="C626" s="113" t="s">
        <v>5402</v>
      </c>
      <c r="D626" s="113" t="s">
        <v>102</v>
      </c>
      <c r="E626" s="113" t="s">
        <v>5412</v>
      </c>
    </row>
    <row r="627" spans="1:5" x14ac:dyDescent="0.2">
      <c r="A627" s="113">
        <v>10824004</v>
      </c>
      <c r="B627" s="113" t="s">
        <v>3445</v>
      </c>
      <c r="C627" s="113" t="s">
        <v>5402</v>
      </c>
      <c r="D627" s="113" t="s">
        <v>5414</v>
      </c>
      <c r="E627" s="113" t="s">
        <v>102</v>
      </c>
    </row>
    <row r="628" spans="1:5" x14ac:dyDescent="0.2">
      <c r="A628" s="113">
        <v>10830705</v>
      </c>
      <c r="B628" s="113" t="s">
        <v>3446</v>
      </c>
      <c r="C628" s="113" t="s">
        <v>5402</v>
      </c>
      <c r="D628" s="113" t="s">
        <v>5414</v>
      </c>
      <c r="E628" s="113" t="s">
        <v>102</v>
      </c>
    </row>
    <row r="629" spans="1:5" x14ac:dyDescent="0.2">
      <c r="A629" s="113">
        <v>10831005</v>
      </c>
      <c r="B629" s="113" t="s">
        <v>3447</v>
      </c>
      <c r="C629" s="113" t="s">
        <v>5402</v>
      </c>
      <c r="D629" s="113" t="s">
        <v>5414</v>
      </c>
      <c r="E629" s="113" t="s">
        <v>109</v>
      </c>
    </row>
    <row r="630" spans="1:5" x14ac:dyDescent="0.2">
      <c r="A630" s="113">
        <v>10832704</v>
      </c>
      <c r="B630" s="113" t="s">
        <v>324</v>
      </c>
      <c r="C630" s="113" t="s">
        <v>5402</v>
      </c>
      <c r="D630" s="113" t="s">
        <v>107</v>
      </c>
      <c r="E630" s="113" t="s">
        <v>5412</v>
      </c>
    </row>
    <row r="631" spans="1:5" x14ac:dyDescent="0.2">
      <c r="A631" s="113">
        <v>10832705</v>
      </c>
      <c r="B631" s="113" t="s">
        <v>3448</v>
      </c>
      <c r="C631" s="113" t="s">
        <v>5402</v>
      </c>
      <c r="D631" s="113" t="s">
        <v>5414</v>
      </c>
      <c r="E631" s="113" t="s">
        <v>5412</v>
      </c>
    </row>
    <row r="632" spans="1:5" x14ac:dyDescent="0.2">
      <c r="A632" s="113">
        <v>10832713</v>
      </c>
      <c r="B632" s="113" t="s">
        <v>3449</v>
      </c>
      <c r="C632" s="113" t="s">
        <v>5402</v>
      </c>
      <c r="D632" s="113" t="s">
        <v>5414</v>
      </c>
      <c r="E632" s="113" t="s">
        <v>5413</v>
      </c>
    </row>
    <row r="633" spans="1:5" x14ac:dyDescent="0.2">
      <c r="A633" s="113">
        <v>10833201</v>
      </c>
      <c r="B633" s="113" t="s">
        <v>3450</v>
      </c>
      <c r="C633" s="113" t="s">
        <v>5402</v>
      </c>
      <c r="D633" s="113" t="s">
        <v>5414</v>
      </c>
      <c r="E633" s="113" t="s">
        <v>5413</v>
      </c>
    </row>
    <row r="634" spans="1:5" x14ac:dyDescent="0.2">
      <c r="A634" s="113">
        <v>10833207</v>
      </c>
      <c r="B634" s="113" t="s">
        <v>3451</v>
      </c>
      <c r="C634" s="113" t="s">
        <v>5402</v>
      </c>
      <c r="D634" s="113" t="s">
        <v>5414</v>
      </c>
      <c r="E634" s="113" t="s">
        <v>5412</v>
      </c>
    </row>
    <row r="635" spans="1:5" x14ac:dyDescent="0.2">
      <c r="A635" s="113">
        <v>10833221</v>
      </c>
      <c r="B635" s="113" t="s">
        <v>325</v>
      </c>
      <c r="C635" s="113" t="s">
        <v>5402</v>
      </c>
      <c r="D635" s="113" t="s">
        <v>102</v>
      </c>
      <c r="E635" s="113" t="s">
        <v>102</v>
      </c>
    </row>
    <row r="636" spans="1:5" x14ac:dyDescent="0.2">
      <c r="A636" s="113">
        <v>10835506</v>
      </c>
      <c r="B636" s="113" t="s">
        <v>326</v>
      </c>
      <c r="C636" s="113" t="s">
        <v>5402</v>
      </c>
      <c r="D636" s="113" t="s">
        <v>102</v>
      </c>
      <c r="E636" s="113" t="s">
        <v>109</v>
      </c>
    </row>
    <row r="637" spans="1:5" x14ac:dyDescent="0.2">
      <c r="A637" s="113">
        <v>10836202</v>
      </c>
      <c r="B637" s="113" t="s">
        <v>327</v>
      </c>
      <c r="C637" s="113" t="s">
        <v>5402</v>
      </c>
      <c r="D637" s="113" t="s">
        <v>107</v>
      </c>
      <c r="E637" s="113" t="s">
        <v>5412</v>
      </c>
    </row>
    <row r="638" spans="1:5" x14ac:dyDescent="0.2">
      <c r="A638" s="113">
        <v>10836305</v>
      </c>
      <c r="B638" s="113" t="s">
        <v>328</v>
      </c>
      <c r="C638" s="113" t="s">
        <v>5402</v>
      </c>
      <c r="D638" s="113" t="s">
        <v>109</v>
      </c>
      <c r="E638" s="113" t="s">
        <v>109</v>
      </c>
    </row>
    <row r="639" spans="1:5" x14ac:dyDescent="0.2">
      <c r="A639" s="113">
        <v>10836310</v>
      </c>
      <c r="B639" s="113" t="s">
        <v>329</v>
      </c>
      <c r="C639" s="113" t="s">
        <v>5402</v>
      </c>
      <c r="D639" s="113" t="s">
        <v>102</v>
      </c>
      <c r="E639" s="113" t="s">
        <v>102</v>
      </c>
    </row>
    <row r="640" spans="1:5" x14ac:dyDescent="0.2">
      <c r="A640" s="113">
        <v>10836315</v>
      </c>
      <c r="B640" s="113" t="s">
        <v>3452</v>
      </c>
      <c r="C640" s="113" t="s">
        <v>5402</v>
      </c>
      <c r="D640" s="113" t="s">
        <v>107</v>
      </c>
      <c r="E640" s="113" t="s">
        <v>102</v>
      </c>
    </row>
    <row r="641" spans="1:5" x14ac:dyDescent="0.2">
      <c r="A641" s="113">
        <v>10841002</v>
      </c>
      <c r="B641" s="113" t="s">
        <v>330</v>
      </c>
      <c r="C641" s="113" t="s">
        <v>5402</v>
      </c>
      <c r="D641" s="113" t="s">
        <v>109</v>
      </c>
      <c r="E641" s="113" t="s">
        <v>109</v>
      </c>
    </row>
    <row r="642" spans="1:5" x14ac:dyDescent="0.2">
      <c r="A642" s="113">
        <v>10841020</v>
      </c>
      <c r="B642" s="113" t="s">
        <v>3453</v>
      </c>
      <c r="C642" s="113" t="s">
        <v>5402</v>
      </c>
      <c r="D642" s="113" t="s">
        <v>5414</v>
      </c>
      <c r="E642" s="113" t="s">
        <v>102</v>
      </c>
    </row>
    <row r="643" spans="1:5" x14ac:dyDescent="0.2">
      <c r="A643" s="113">
        <v>10841203</v>
      </c>
      <c r="B643" s="113" t="s">
        <v>331</v>
      </c>
      <c r="C643" s="113" t="s">
        <v>5402</v>
      </c>
      <c r="D643" s="113" t="s">
        <v>109</v>
      </c>
      <c r="E643" s="113" t="s">
        <v>109</v>
      </c>
    </row>
    <row r="644" spans="1:5" x14ac:dyDescent="0.2">
      <c r="A644" s="113">
        <v>10841302</v>
      </c>
      <c r="B644" s="113" t="s">
        <v>332</v>
      </c>
      <c r="C644" s="113" t="s">
        <v>5402</v>
      </c>
      <c r="D644" s="113" t="s">
        <v>107</v>
      </c>
      <c r="E644" s="113" t="s">
        <v>102</v>
      </c>
    </row>
    <row r="645" spans="1:5" x14ac:dyDescent="0.2">
      <c r="A645" s="113">
        <v>10843301</v>
      </c>
      <c r="B645" s="113" t="s">
        <v>333</v>
      </c>
      <c r="C645" s="113" t="s">
        <v>5402</v>
      </c>
      <c r="D645" s="113" t="s">
        <v>102</v>
      </c>
      <c r="E645" s="113" t="s">
        <v>102</v>
      </c>
    </row>
    <row r="646" spans="1:5" x14ac:dyDescent="0.2">
      <c r="A646" s="113">
        <v>10843302</v>
      </c>
      <c r="B646" s="113" t="s">
        <v>334</v>
      </c>
      <c r="C646" s="113" t="s">
        <v>5402</v>
      </c>
      <c r="D646" s="113" t="s">
        <v>102</v>
      </c>
      <c r="E646" s="113" t="s">
        <v>102</v>
      </c>
    </row>
    <row r="647" spans="1:5" x14ac:dyDescent="0.2">
      <c r="A647" s="113">
        <v>10844303</v>
      </c>
      <c r="B647" s="113" t="s">
        <v>335</v>
      </c>
      <c r="C647" s="113" t="s">
        <v>5402</v>
      </c>
      <c r="D647" s="113" t="s">
        <v>102</v>
      </c>
      <c r="E647" s="113" t="s">
        <v>109</v>
      </c>
    </row>
    <row r="648" spans="1:5" x14ac:dyDescent="0.2">
      <c r="A648" s="113">
        <v>10845406</v>
      </c>
      <c r="B648" s="113" t="s">
        <v>336</v>
      </c>
      <c r="C648" s="113" t="s">
        <v>5402</v>
      </c>
      <c r="D648" s="113" t="s">
        <v>105</v>
      </c>
      <c r="E648" s="113" t="s">
        <v>5412</v>
      </c>
    </row>
    <row r="649" spans="1:5" x14ac:dyDescent="0.2">
      <c r="A649" s="113">
        <v>10845414</v>
      </c>
      <c r="B649" s="113" t="s">
        <v>337</v>
      </c>
      <c r="C649" s="113" t="s">
        <v>5402</v>
      </c>
      <c r="D649" s="113" t="s">
        <v>109</v>
      </c>
      <c r="E649" s="113" t="s">
        <v>109</v>
      </c>
    </row>
    <row r="650" spans="1:5" x14ac:dyDescent="0.2">
      <c r="A650" s="113">
        <v>10846513</v>
      </c>
      <c r="B650" s="113" t="s">
        <v>3454</v>
      </c>
      <c r="C650" s="113" t="s">
        <v>5402</v>
      </c>
      <c r="D650" s="113" t="s">
        <v>102</v>
      </c>
      <c r="E650" s="113" t="s">
        <v>102</v>
      </c>
    </row>
    <row r="651" spans="1:5" x14ac:dyDescent="0.2">
      <c r="A651" s="113">
        <v>10850002</v>
      </c>
      <c r="B651" s="113" t="s">
        <v>338</v>
      </c>
      <c r="C651" s="113" t="s">
        <v>5402</v>
      </c>
      <c r="D651" s="113" t="s">
        <v>109</v>
      </c>
      <c r="E651" s="113" t="s">
        <v>109</v>
      </c>
    </row>
    <row r="652" spans="1:5" x14ac:dyDescent="0.2">
      <c r="A652" s="113">
        <v>10850008</v>
      </c>
      <c r="B652" s="113" t="s">
        <v>3455</v>
      </c>
      <c r="C652" s="113" t="s">
        <v>5402</v>
      </c>
      <c r="D652" s="113" t="s">
        <v>5414</v>
      </c>
      <c r="E652" s="113" t="s">
        <v>5412</v>
      </c>
    </row>
    <row r="653" spans="1:5" x14ac:dyDescent="0.2">
      <c r="A653" s="113">
        <v>10850010</v>
      </c>
      <c r="B653" s="113" t="s">
        <v>3456</v>
      </c>
      <c r="C653" s="113" t="s">
        <v>5402</v>
      </c>
      <c r="D653" s="113" t="s">
        <v>5414</v>
      </c>
      <c r="E653" s="113" t="s">
        <v>5412</v>
      </c>
    </row>
    <row r="654" spans="1:5" x14ac:dyDescent="0.2">
      <c r="A654" s="113">
        <v>10850011</v>
      </c>
      <c r="B654" s="113" t="s">
        <v>339</v>
      </c>
      <c r="C654" s="113" t="s">
        <v>5402</v>
      </c>
      <c r="D654" s="113" t="s">
        <v>109</v>
      </c>
      <c r="E654" s="113" t="s">
        <v>109</v>
      </c>
    </row>
    <row r="655" spans="1:5" x14ac:dyDescent="0.2">
      <c r="A655" s="113">
        <v>10850013</v>
      </c>
      <c r="B655" s="113" t="s">
        <v>340</v>
      </c>
      <c r="C655" s="113" t="s">
        <v>5402</v>
      </c>
      <c r="D655" s="113" t="s">
        <v>109</v>
      </c>
      <c r="E655" s="113" t="s">
        <v>102</v>
      </c>
    </row>
    <row r="656" spans="1:5" x14ac:dyDescent="0.2">
      <c r="A656" s="113">
        <v>10850017</v>
      </c>
      <c r="B656" s="113" t="s">
        <v>341</v>
      </c>
      <c r="C656" s="113" t="s">
        <v>5402</v>
      </c>
      <c r="D656" s="113" t="s">
        <v>109</v>
      </c>
      <c r="E656" s="113" t="s">
        <v>109</v>
      </c>
    </row>
    <row r="657" spans="1:5" x14ac:dyDescent="0.2">
      <c r="A657" s="113">
        <v>10850501</v>
      </c>
      <c r="B657" s="113" t="s">
        <v>3457</v>
      </c>
      <c r="C657" s="113" t="s">
        <v>5402</v>
      </c>
      <c r="D657" s="113" t="s">
        <v>5414</v>
      </c>
      <c r="E657" s="113" t="s">
        <v>5413</v>
      </c>
    </row>
    <row r="658" spans="1:5" x14ac:dyDescent="0.2">
      <c r="A658" s="113">
        <v>10850510</v>
      </c>
      <c r="B658" s="113" t="s">
        <v>3458</v>
      </c>
      <c r="C658" s="113" t="s">
        <v>5402</v>
      </c>
      <c r="D658" s="113" t="s">
        <v>5414</v>
      </c>
      <c r="E658" s="113" t="s">
        <v>5411</v>
      </c>
    </row>
    <row r="659" spans="1:5" x14ac:dyDescent="0.2">
      <c r="A659" s="113">
        <v>10850516</v>
      </c>
      <c r="B659" s="113" t="s">
        <v>342</v>
      </c>
      <c r="C659" s="113" t="s">
        <v>5402</v>
      </c>
      <c r="D659" s="113" t="s">
        <v>102</v>
      </c>
      <c r="E659" s="113" t="s">
        <v>5412</v>
      </c>
    </row>
    <row r="660" spans="1:5" x14ac:dyDescent="0.2">
      <c r="A660" s="113">
        <v>10850715</v>
      </c>
      <c r="B660" s="113" t="s">
        <v>3459</v>
      </c>
      <c r="C660" s="113" t="s">
        <v>5402</v>
      </c>
      <c r="D660" s="113" t="s">
        <v>5414</v>
      </c>
      <c r="E660" s="113" t="s">
        <v>102</v>
      </c>
    </row>
    <row r="661" spans="1:5" x14ac:dyDescent="0.2">
      <c r="A661" s="113">
        <v>10851002</v>
      </c>
      <c r="B661" s="113" t="s">
        <v>343</v>
      </c>
      <c r="C661" s="113" t="s">
        <v>5402</v>
      </c>
      <c r="D661" s="113" t="s">
        <v>102</v>
      </c>
      <c r="E661" s="113" t="s">
        <v>102</v>
      </c>
    </row>
    <row r="662" spans="1:5" x14ac:dyDescent="0.2">
      <c r="A662" s="113">
        <v>10851004</v>
      </c>
      <c r="B662" s="113" t="s">
        <v>344</v>
      </c>
      <c r="C662" s="113" t="s">
        <v>5402</v>
      </c>
      <c r="D662" s="113" t="s">
        <v>105</v>
      </c>
      <c r="E662" s="113" t="s">
        <v>5412</v>
      </c>
    </row>
    <row r="663" spans="1:5" x14ac:dyDescent="0.2">
      <c r="A663" s="113">
        <v>10851042</v>
      </c>
      <c r="B663" s="113" t="s">
        <v>3460</v>
      </c>
      <c r="C663" s="113" t="s">
        <v>5402</v>
      </c>
      <c r="D663" s="113" t="s">
        <v>5414</v>
      </c>
      <c r="E663" s="113" t="s">
        <v>102</v>
      </c>
    </row>
    <row r="664" spans="1:5" x14ac:dyDescent="0.2">
      <c r="A664" s="113">
        <v>10851701</v>
      </c>
      <c r="B664" s="113" t="s">
        <v>345</v>
      </c>
      <c r="C664" s="113" t="s">
        <v>5402</v>
      </c>
      <c r="D664" s="113" t="s">
        <v>107</v>
      </c>
      <c r="E664" s="113" t="s">
        <v>5412</v>
      </c>
    </row>
    <row r="665" spans="1:5" x14ac:dyDescent="0.2">
      <c r="A665" s="113">
        <v>10851704</v>
      </c>
      <c r="B665" s="113" t="s">
        <v>3461</v>
      </c>
      <c r="C665" s="113" t="s">
        <v>5402</v>
      </c>
      <c r="D665" s="113" t="s">
        <v>5414</v>
      </c>
      <c r="E665" s="113" t="s">
        <v>5412</v>
      </c>
    </row>
    <row r="666" spans="1:5" x14ac:dyDescent="0.2">
      <c r="A666" s="113">
        <v>10852706</v>
      </c>
      <c r="B666" s="113" t="s">
        <v>346</v>
      </c>
      <c r="C666" s="113" t="s">
        <v>5402</v>
      </c>
      <c r="D666" s="113" t="s">
        <v>107</v>
      </c>
      <c r="E666" s="113" t="s">
        <v>5412</v>
      </c>
    </row>
    <row r="667" spans="1:5" x14ac:dyDescent="0.2">
      <c r="A667" s="113">
        <v>10852715</v>
      </c>
      <c r="B667" s="113" t="s">
        <v>347</v>
      </c>
      <c r="C667" s="113" t="s">
        <v>5402</v>
      </c>
      <c r="D667" s="113" t="s">
        <v>102</v>
      </c>
      <c r="E667" s="113" t="s">
        <v>102</v>
      </c>
    </row>
    <row r="668" spans="1:5" x14ac:dyDescent="0.2">
      <c r="A668" s="113">
        <v>10852719</v>
      </c>
      <c r="B668" s="113" t="s">
        <v>348</v>
      </c>
      <c r="C668" s="113" t="s">
        <v>5402</v>
      </c>
      <c r="D668" s="113" t="s">
        <v>109</v>
      </c>
      <c r="E668" s="113" t="s">
        <v>102</v>
      </c>
    </row>
    <row r="669" spans="1:5" x14ac:dyDescent="0.2">
      <c r="A669" s="113">
        <v>10853101</v>
      </c>
      <c r="B669" s="113" t="s">
        <v>349</v>
      </c>
      <c r="C669" s="113" t="s">
        <v>5402</v>
      </c>
      <c r="D669" s="113" t="s">
        <v>109</v>
      </c>
      <c r="E669" s="113" t="s">
        <v>109</v>
      </c>
    </row>
    <row r="670" spans="1:5" x14ac:dyDescent="0.2">
      <c r="A670" s="113">
        <v>10853119</v>
      </c>
      <c r="B670" s="113" t="s">
        <v>350</v>
      </c>
      <c r="C670" s="113" t="s">
        <v>5402</v>
      </c>
      <c r="D670" s="113" t="s">
        <v>102</v>
      </c>
      <c r="E670" s="113" t="s">
        <v>109</v>
      </c>
    </row>
    <row r="671" spans="1:5" x14ac:dyDescent="0.2">
      <c r="A671" s="113">
        <v>10853201</v>
      </c>
      <c r="B671" s="113" t="s">
        <v>3462</v>
      </c>
      <c r="C671" s="113" t="s">
        <v>5402</v>
      </c>
      <c r="D671" s="113" t="s">
        <v>5414</v>
      </c>
      <c r="E671" s="113" t="s">
        <v>110</v>
      </c>
    </row>
    <row r="672" spans="1:5" x14ac:dyDescent="0.2">
      <c r="A672" s="113">
        <v>10853203</v>
      </c>
      <c r="B672" s="113" t="s">
        <v>351</v>
      </c>
      <c r="C672" s="113" t="s">
        <v>5402</v>
      </c>
      <c r="D672" s="113" t="s">
        <v>110</v>
      </c>
      <c r="E672" s="113" t="s">
        <v>109</v>
      </c>
    </row>
    <row r="673" spans="1:5" x14ac:dyDescent="0.2">
      <c r="A673" s="113">
        <v>10854201</v>
      </c>
      <c r="B673" s="113" t="s">
        <v>3463</v>
      </c>
      <c r="C673" s="113" t="s">
        <v>5402</v>
      </c>
      <c r="D673" s="113" t="s">
        <v>5414</v>
      </c>
      <c r="E673" s="113" t="s">
        <v>102</v>
      </c>
    </row>
    <row r="674" spans="1:5" x14ac:dyDescent="0.2">
      <c r="A674" s="113">
        <v>10854401</v>
      </c>
      <c r="B674" s="113" t="s">
        <v>352</v>
      </c>
      <c r="C674" s="113" t="s">
        <v>5402</v>
      </c>
      <c r="D674" s="113" t="s">
        <v>109</v>
      </c>
      <c r="E674" s="113" t="s">
        <v>109</v>
      </c>
    </row>
    <row r="675" spans="1:5" x14ac:dyDescent="0.2">
      <c r="A675" s="113">
        <v>10854701</v>
      </c>
      <c r="B675" s="113" t="s">
        <v>353</v>
      </c>
      <c r="C675" s="113" t="s">
        <v>5402</v>
      </c>
      <c r="D675" s="113" t="s">
        <v>102</v>
      </c>
      <c r="E675" s="113" t="s">
        <v>5412</v>
      </c>
    </row>
    <row r="676" spans="1:5" x14ac:dyDescent="0.2">
      <c r="A676" s="113">
        <v>10860008</v>
      </c>
      <c r="B676" s="113" t="s">
        <v>354</v>
      </c>
      <c r="C676" s="113" t="s">
        <v>5402</v>
      </c>
      <c r="D676" s="113" t="s">
        <v>102</v>
      </c>
      <c r="E676" s="113" t="s">
        <v>102</v>
      </c>
    </row>
    <row r="677" spans="1:5" x14ac:dyDescent="0.2">
      <c r="A677" s="113">
        <v>10862002</v>
      </c>
      <c r="B677" s="113" t="s">
        <v>355</v>
      </c>
      <c r="C677" s="113" t="s">
        <v>5402</v>
      </c>
      <c r="D677" s="113" t="s">
        <v>102</v>
      </c>
      <c r="E677" s="113" t="s">
        <v>102</v>
      </c>
    </row>
    <row r="678" spans="1:5" x14ac:dyDescent="0.2">
      <c r="A678" s="113">
        <v>10866666</v>
      </c>
      <c r="B678" s="113" t="s">
        <v>3464</v>
      </c>
      <c r="C678" s="113" t="s">
        <v>5402</v>
      </c>
      <c r="D678" s="113" t="s">
        <v>5414</v>
      </c>
      <c r="E678" s="113" t="s">
        <v>5412</v>
      </c>
    </row>
    <row r="679" spans="1:5" x14ac:dyDescent="0.2">
      <c r="A679" s="113">
        <v>10870001</v>
      </c>
      <c r="B679" s="113" t="s">
        <v>3465</v>
      </c>
      <c r="C679" s="113" t="s">
        <v>5402</v>
      </c>
      <c r="D679" s="113" t="s">
        <v>5414</v>
      </c>
      <c r="E679" s="113" t="s">
        <v>5411</v>
      </c>
    </row>
    <row r="680" spans="1:5" x14ac:dyDescent="0.2">
      <c r="A680" s="113">
        <v>10880001</v>
      </c>
      <c r="B680" s="113" t="s">
        <v>3466</v>
      </c>
      <c r="C680" s="113" t="s">
        <v>5402</v>
      </c>
      <c r="D680" s="113" t="s">
        <v>5414</v>
      </c>
      <c r="E680" s="113" t="s">
        <v>5412</v>
      </c>
    </row>
    <row r="681" spans="1:5" x14ac:dyDescent="0.2">
      <c r="A681" s="113">
        <v>10881029</v>
      </c>
      <c r="B681" s="113" t="s">
        <v>3467</v>
      </c>
      <c r="C681" s="113" t="s">
        <v>5402</v>
      </c>
      <c r="D681" s="113" t="s">
        <v>5414</v>
      </c>
      <c r="E681" s="113" t="s">
        <v>102</v>
      </c>
    </row>
    <row r="682" spans="1:5" x14ac:dyDescent="0.2">
      <c r="A682" s="113">
        <v>10961001</v>
      </c>
      <c r="B682" s="113" t="s">
        <v>356</v>
      </c>
      <c r="C682" s="113" t="s">
        <v>5402</v>
      </c>
      <c r="D682" s="113" t="s">
        <v>100</v>
      </c>
      <c r="E682" s="113" t="s">
        <v>110</v>
      </c>
    </row>
    <row r="683" spans="1:5" x14ac:dyDescent="0.2">
      <c r="A683" s="113">
        <v>10961017</v>
      </c>
      <c r="B683" s="113" t="s">
        <v>357</v>
      </c>
      <c r="C683" s="113" t="s">
        <v>5402</v>
      </c>
      <c r="D683" s="113" t="s">
        <v>110</v>
      </c>
      <c r="E683" s="113" t="s">
        <v>109</v>
      </c>
    </row>
    <row r="684" spans="1:5" x14ac:dyDescent="0.2">
      <c r="A684" s="113">
        <v>10961038</v>
      </c>
      <c r="B684" s="113" t="s">
        <v>3468</v>
      </c>
      <c r="C684" s="113" t="s">
        <v>5402</v>
      </c>
      <c r="D684" s="113" t="s">
        <v>5414</v>
      </c>
      <c r="E684" s="113" t="s">
        <v>102</v>
      </c>
    </row>
    <row r="685" spans="1:5" x14ac:dyDescent="0.2">
      <c r="A685" s="113">
        <v>10961041</v>
      </c>
      <c r="B685" s="113" t="s">
        <v>358</v>
      </c>
      <c r="C685" s="113" t="s">
        <v>5402</v>
      </c>
      <c r="D685" s="113" t="s">
        <v>109</v>
      </c>
      <c r="E685" s="113" t="s">
        <v>109</v>
      </c>
    </row>
    <row r="686" spans="1:5" x14ac:dyDescent="0.2">
      <c r="A686" s="113">
        <v>10961065</v>
      </c>
      <c r="B686" s="113" t="s">
        <v>359</v>
      </c>
      <c r="C686" s="113" t="s">
        <v>5402</v>
      </c>
      <c r="D686" s="113" t="s">
        <v>102</v>
      </c>
      <c r="E686" s="113" t="s">
        <v>102</v>
      </c>
    </row>
    <row r="687" spans="1:5" x14ac:dyDescent="0.2">
      <c r="A687" s="113">
        <v>10961067</v>
      </c>
      <c r="B687" s="113" t="s">
        <v>360</v>
      </c>
      <c r="C687" s="113" t="s">
        <v>5402</v>
      </c>
      <c r="D687" s="113" t="s">
        <v>109</v>
      </c>
      <c r="E687" s="113" t="s">
        <v>102</v>
      </c>
    </row>
    <row r="688" spans="1:5" x14ac:dyDescent="0.2">
      <c r="A688" s="113">
        <v>10961128</v>
      </c>
      <c r="B688" s="113" t="s">
        <v>3469</v>
      </c>
      <c r="C688" s="113" t="s">
        <v>5402</v>
      </c>
      <c r="D688" s="113" t="s">
        <v>5414</v>
      </c>
      <c r="E688" s="113" t="s">
        <v>102</v>
      </c>
    </row>
    <row r="689" spans="1:5" x14ac:dyDescent="0.2">
      <c r="A689" s="113">
        <v>10961137</v>
      </c>
      <c r="B689" s="113" t="s">
        <v>361</v>
      </c>
      <c r="C689" s="113" t="s">
        <v>5402</v>
      </c>
      <c r="D689" s="113" t="s">
        <v>102</v>
      </c>
      <c r="E689" s="113" t="s">
        <v>102</v>
      </c>
    </row>
    <row r="690" spans="1:5" x14ac:dyDescent="0.2">
      <c r="A690" s="113">
        <v>10961143</v>
      </c>
      <c r="B690" s="113" t="s">
        <v>3470</v>
      </c>
      <c r="C690" s="113" t="s">
        <v>5402</v>
      </c>
      <c r="D690" s="113" t="s">
        <v>5414</v>
      </c>
      <c r="E690" s="113" t="s">
        <v>5412</v>
      </c>
    </row>
    <row r="691" spans="1:5" x14ac:dyDescent="0.2">
      <c r="A691" s="113">
        <v>10961192</v>
      </c>
      <c r="B691" s="113" t="s">
        <v>3471</v>
      </c>
      <c r="C691" s="113" t="s">
        <v>5402</v>
      </c>
      <c r="D691" s="113" t="s">
        <v>5414</v>
      </c>
      <c r="E691" s="113" t="s">
        <v>102</v>
      </c>
    </row>
    <row r="692" spans="1:5" x14ac:dyDescent="0.2">
      <c r="A692" s="113">
        <v>10961214</v>
      </c>
      <c r="B692" s="113" t="s">
        <v>3472</v>
      </c>
      <c r="C692" s="113" t="s">
        <v>5402</v>
      </c>
      <c r="D692" s="113" t="s">
        <v>5414</v>
      </c>
      <c r="E692" s="113" t="s">
        <v>5412</v>
      </c>
    </row>
    <row r="693" spans="1:5" x14ac:dyDescent="0.2">
      <c r="A693" s="113">
        <v>10961264</v>
      </c>
      <c r="B693" s="113" t="s">
        <v>3473</v>
      </c>
      <c r="C693" s="113" t="s">
        <v>5402</v>
      </c>
      <c r="D693" s="113" t="s">
        <v>5414</v>
      </c>
      <c r="E693" s="113" t="s">
        <v>102</v>
      </c>
    </row>
    <row r="694" spans="1:5" x14ac:dyDescent="0.2">
      <c r="A694" s="113">
        <v>10961265</v>
      </c>
      <c r="B694" s="113" t="s">
        <v>3474</v>
      </c>
      <c r="C694" s="113" t="s">
        <v>5402</v>
      </c>
      <c r="D694" s="113" t="s">
        <v>5414</v>
      </c>
      <c r="E694" s="113" t="s">
        <v>102</v>
      </c>
    </row>
    <row r="695" spans="1:5" x14ac:dyDescent="0.2">
      <c r="A695" s="113">
        <v>10962008</v>
      </c>
      <c r="B695" s="113" t="s">
        <v>3475</v>
      </c>
      <c r="C695" s="113" t="s">
        <v>5402</v>
      </c>
      <c r="D695" s="113" t="s">
        <v>5414</v>
      </c>
      <c r="E695" s="113" t="s">
        <v>109</v>
      </c>
    </row>
    <row r="696" spans="1:5" x14ac:dyDescent="0.2">
      <c r="A696" s="113">
        <v>10962013</v>
      </c>
      <c r="B696" s="113" t="s">
        <v>362</v>
      </c>
      <c r="C696" s="113" t="s">
        <v>5402</v>
      </c>
      <c r="D696" s="113" t="s">
        <v>110</v>
      </c>
      <c r="E696" s="113" t="s">
        <v>109</v>
      </c>
    </row>
    <row r="697" spans="1:5" x14ac:dyDescent="0.2">
      <c r="A697" s="113">
        <v>10962016</v>
      </c>
      <c r="B697" s="113" t="s">
        <v>3476</v>
      </c>
      <c r="C697" s="113" t="s">
        <v>5402</v>
      </c>
      <c r="D697" s="113" t="s">
        <v>5414</v>
      </c>
      <c r="E697" s="113" t="s">
        <v>110</v>
      </c>
    </row>
    <row r="698" spans="1:5" x14ac:dyDescent="0.2">
      <c r="A698" s="113">
        <v>10962018</v>
      </c>
      <c r="B698" s="113" t="s">
        <v>363</v>
      </c>
      <c r="C698" s="113" t="s">
        <v>5402</v>
      </c>
      <c r="D698" s="113" t="s">
        <v>109</v>
      </c>
      <c r="E698" s="113" t="s">
        <v>102</v>
      </c>
    </row>
    <row r="699" spans="1:5" x14ac:dyDescent="0.2">
      <c r="A699" s="113">
        <v>10962060</v>
      </c>
      <c r="B699" s="113" t="s">
        <v>364</v>
      </c>
      <c r="C699" s="113" t="s">
        <v>5402</v>
      </c>
      <c r="D699" s="113" t="s">
        <v>109</v>
      </c>
      <c r="E699" s="113" t="s">
        <v>109</v>
      </c>
    </row>
    <row r="700" spans="1:5" x14ac:dyDescent="0.2">
      <c r="A700" s="113">
        <v>10962092</v>
      </c>
      <c r="B700" s="113" t="s">
        <v>365</v>
      </c>
      <c r="C700" s="113" t="s">
        <v>5402</v>
      </c>
      <c r="D700" s="113" t="s">
        <v>109</v>
      </c>
      <c r="E700" s="113" t="s">
        <v>109</v>
      </c>
    </row>
    <row r="701" spans="1:5" x14ac:dyDescent="0.2">
      <c r="A701" s="113">
        <v>10962093</v>
      </c>
      <c r="B701" s="113" t="s">
        <v>3477</v>
      </c>
      <c r="C701" s="113" t="s">
        <v>5402</v>
      </c>
      <c r="D701" s="113" t="s">
        <v>5414</v>
      </c>
      <c r="E701" s="113" t="s">
        <v>5411</v>
      </c>
    </row>
    <row r="702" spans="1:5" x14ac:dyDescent="0.2">
      <c r="A702" s="113">
        <v>10962096</v>
      </c>
      <c r="B702" s="113" t="s">
        <v>3478</v>
      </c>
      <c r="C702" s="113" t="s">
        <v>5402</v>
      </c>
      <c r="D702" s="113" t="s">
        <v>5414</v>
      </c>
      <c r="E702" s="113" t="s">
        <v>102</v>
      </c>
    </row>
    <row r="703" spans="1:5" x14ac:dyDescent="0.2">
      <c r="A703" s="113">
        <v>10962100</v>
      </c>
      <c r="B703" s="113" t="s">
        <v>366</v>
      </c>
      <c r="C703" s="113" t="s">
        <v>5402</v>
      </c>
      <c r="D703" s="113" t="s">
        <v>109</v>
      </c>
      <c r="E703" s="113" t="s">
        <v>109</v>
      </c>
    </row>
    <row r="704" spans="1:5" x14ac:dyDescent="0.2">
      <c r="A704" s="113">
        <v>10962109</v>
      </c>
      <c r="B704" s="113" t="s">
        <v>3479</v>
      </c>
      <c r="C704" s="113" t="s">
        <v>5402</v>
      </c>
      <c r="D704" s="113" t="s">
        <v>5414</v>
      </c>
      <c r="E704" s="113" t="s">
        <v>5411</v>
      </c>
    </row>
    <row r="705" spans="1:5" x14ac:dyDescent="0.2">
      <c r="A705" s="113">
        <v>10963001</v>
      </c>
      <c r="B705" s="113" t="s">
        <v>367</v>
      </c>
      <c r="C705" s="113" t="s">
        <v>5402</v>
      </c>
      <c r="D705" s="113" t="s">
        <v>109</v>
      </c>
      <c r="E705" s="113" t="s">
        <v>109</v>
      </c>
    </row>
    <row r="706" spans="1:5" x14ac:dyDescent="0.2">
      <c r="A706" s="113">
        <v>10963002</v>
      </c>
      <c r="B706" s="113" t="s">
        <v>3480</v>
      </c>
      <c r="C706" s="113" t="s">
        <v>5402</v>
      </c>
      <c r="D706" s="113" t="s">
        <v>5414</v>
      </c>
      <c r="E706" s="113" t="s">
        <v>5412</v>
      </c>
    </row>
    <row r="707" spans="1:5" x14ac:dyDescent="0.2">
      <c r="A707" s="113">
        <v>10963012</v>
      </c>
      <c r="B707" s="113" t="s">
        <v>368</v>
      </c>
      <c r="C707" s="113" t="s">
        <v>5402</v>
      </c>
      <c r="D707" s="113" t="s">
        <v>109</v>
      </c>
      <c r="E707" s="113" t="s">
        <v>109</v>
      </c>
    </row>
    <row r="708" spans="1:5" x14ac:dyDescent="0.2">
      <c r="A708" s="113">
        <v>10963013</v>
      </c>
      <c r="B708" s="113" t="s">
        <v>369</v>
      </c>
      <c r="C708" s="113" t="s">
        <v>5402</v>
      </c>
      <c r="D708" s="113" t="s">
        <v>109</v>
      </c>
      <c r="E708" s="113" t="s">
        <v>110</v>
      </c>
    </row>
    <row r="709" spans="1:5" x14ac:dyDescent="0.2">
      <c r="A709" s="113">
        <v>10963019</v>
      </c>
      <c r="B709" s="113" t="s">
        <v>370</v>
      </c>
      <c r="C709" s="113" t="s">
        <v>5402</v>
      </c>
      <c r="D709" s="113" t="s">
        <v>109</v>
      </c>
      <c r="E709" s="113" t="s">
        <v>109</v>
      </c>
    </row>
    <row r="710" spans="1:5" x14ac:dyDescent="0.2">
      <c r="A710" s="113">
        <v>10963086</v>
      </c>
      <c r="B710" s="113" t="s">
        <v>3481</v>
      </c>
      <c r="C710" s="113" t="s">
        <v>5402</v>
      </c>
      <c r="D710" s="113" t="s">
        <v>5414</v>
      </c>
      <c r="E710" s="113" t="s">
        <v>109</v>
      </c>
    </row>
    <row r="711" spans="1:5" x14ac:dyDescent="0.2">
      <c r="A711" s="113">
        <v>10963100</v>
      </c>
      <c r="B711" s="113" t="s">
        <v>3482</v>
      </c>
      <c r="C711" s="113" t="s">
        <v>5402</v>
      </c>
      <c r="D711" s="113" t="s">
        <v>5414</v>
      </c>
      <c r="E711" s="113" t="s">
        <v>5412</v>
      </c>
    </row>
    <row r="712" spans="1:5" x14ac:dyDescent="0.2">
      <c r="A712" s="113">
        <v>10963105</v>
      </c>
      <c r="B712" s="113" t="s">
        <v>3483</v>
      </c>
      <c r="C712" s="113" t="s">
        <v>5402</v>
      </c>
      <c r="D712" s="113" t="s">
        <v>5414</v>
      </c>
      <c r="E712" s="113" t="s">
        <v>5412</v>
      </c>
    </row>
    <row r="713" spans="1:5" x14ac:dyDescent="0.2">
      <c r="A713" s="113">
        <v>10964008</v>
      </c>
      <c r="B713" s="113" t="s">
        <v>3484</v>
      </c>
      <c r="C713" s="113" t="s">
        <v>5402</v>
      </c>
      <c r="D713" s="113" t="s">
        <v>5414</v>
      </c>
      <c r="E713" s="113" t="s">
        <v>5411</v>
      </c>
    </row>
    <row r="714" spans="1:5" x14ac:dyDescent="0.2">
      <c r="A714" s="113">
        <v>10964037</v>
      </c>
      <c r="B714" s="113" t="s">
        <v>371</v>
      </c>
      <c r="C714" s="113" t="s">
        <v>5402</v>
      </c>
      <c r="D714" s="113" t="s">
        <v>102</v>
      </c>
      <c r="E714" s="113" t="s">
        <v>102</v>
      </c>
    </row>
    <row r="715" spans="1:5" x14ac:dyDescent="0.2">
      <c r="A715" s="113">
        <v>10964048</v>
      </c>
      <c r="B715" s="113" t="s">
        <v>3485</v>
      </c>
      <c r="C715" s="113" t="s">
        <v>5402</v>
      </c>
      <c r="D715" s="113" t="s">
        <v>5414</v>
      </c>
      <c r="E715" s="113" t="s">
        <v>110</v>
      </c>
    </row>
    <row r="716" spans="1:5" x14ac:dyDescent="0.2">
      <c r="A716" s="113">
        <v>10964050</v>
      </c>
      <c r="B716" s="113" t="s">
        <v>372</v>
      </c>
      <c r="C716" s="113" t="s">
        <v>5402</v>
      </c>
      <c r="D716" s="113" t="s">
        <v>107</v>
      </c>
      <c r="E716" s="113" t="s">
        <v>5412</v>
      </c>
    </row>
    <row r="717" spans="1:5" x14ac:dyDescent="0.2">
      <c r="A717" s="113">
        <v>10965022</v>
      </c>
      <c r="B717" s="113" t="s">
        <v>3486</v>
      </c>
      <c r="C717" s="113" t="s">
        <v>5402</v>
      </c>
      <c r="D717" s="113" t="s">
        <v>5414</v>
      </c>
      <c r="E717" s="113" t="s">
        <v>102</v>
      </c>
    </row>
    <row r="718" spans="1:5" x14ac:dyDescent="0.2">
      <c r="A718" s="113">
        <v>10965036</v>
      </c>
      <c r="B718" s="113" t="s">
        <v>3487</v>
      </c>
      <c r="C718" s="113" t="s">
        <v>5402</v>
      </c>
      <c r="D718" s="113" t="s">
        <v>5414</v>
      </c>
      <c r="E718" s="113" t="s">
        <v>110</v>
      </c>
    </row>
    <row r="719" spans="1:5" x14ac:dyDescent="0.2">
      <c r="A719" s="113">
        <v>10965045</v>
      </c>
      <c r="B719" s="113" t="s">
        <v>3488</v>
      </c>
      <c r="C719" s="113" t="s">
        <v>5402</v>
      </c>
      <c r="D719" s="113" t="s">
        <v>5414</v>
      </c>
      <c r="E719" s="113" t="s">
        <v>5412</v>
      </c>
    </row>
    <row r="720" spans="1:5" x14ac:dyDescent="0.2">
      <c r="A720" s="113">
        <v>10965205</v>
      </c>
      <c r="B720" s="113" t="s">
        <v>373</v>
      </c>
      <c r="C720" s="113" t="s">
        <v>5402</v>
      </c>
      <c r="D720" s="113" t="s">
        <v>109</v>
      </c>
      <c r="E720" s="113" t="s">
        <v>109</v>
      </c>
    </row>
    <row r="721" spans="1:5" x14ac:dyDescent="0.2">
      <c r="A721" s="113">
        <v>10965210</v>
      </c>
      <c r="B721" s="113" t="s">
        <v>3489</v>
      </c>
      <c r="C721" s="113" t="s">
        <v>5402</v>
      </c>
      <c r="D721" s="113" t="s">
        <v>5414</v>
      </c>
      <c r="E721" s="113" t="s">
        <v>5411</v>
      </c>
    </row>
    <row r="722" spans="1:5" x14ac:dyDescent="0.2">
      <c r="A722" s="113">
        <v>10965212</v>
      </c>
      <c r="B722" s="113" t="s">
        <v>374</v>
      </c>
      <c r="C722" s="113" t="s">
        <v>5402</v>
      </c>
      <c r="D722" s="113" t="s">
        <v>102</v>
      </c>
      <c r="E722" s="113" t="s">
        <v>109</v>
      </c>
    </row>
    <row r="723" spans="1:5" x14ac:dyDescent="0.2">
      <c r="A723" s="113">
        <v>10965230</v>
      </c>
      <c r="B723" s="113" t="s">
        <v>375</v>
      </c>
      <c r="C723" s="113" t="s">
        <v>5402</v>
      </c>
      <c r="D723" s="113" t="s">
        <v>100</v>
      </c>
      <c r="E723" s="113" t="s">
        <v>5411</v>
      </c>
    </row>
    <row r="724" spans="1:5" x14ac:dyDescent="0.2">
      <c r="A724" s="113">
        <v>10970000</v>
      </c>
      <c r="B724" s="113" t="s">
        <v>3490</v>
      </c>
      <c r="C724" s="113" t="s">
        <v>5402</v>
      </c>
      <c r="D724" s="113" t="s">
        <v>5414</v>
      </c>
      <c r="E724" s="113" t="s">
        <v>5413</v>
      </c>
    </row>
    <row r="725" spans="1:5" x14ac:dyDescent="0.2">
      <c r="A725" s="113">
        <v>10971002</v>
      </c>
      <c r="B725" s="113" t="s">
        <v>376</v>
      </c>
      <c r="C725" s="113" t="s">
        <v>5402</v>
      </c>
      <c r="D725" s="113" t="s">
        <v>107</v>
      </c>
      <c r="E725" s="113" t="s">
        <v>102</v>
      </c>
    </row>
    <row r="726" spans="1:5" x14ac:dyDescent="0.2">
      <c r="A726" s="113">
        <v>10971062</v>
      </c>
      <c r="B726" s="113" t="s">
        <v>3491</v>
      </c>
      <c r="C726" s="113" t="s">
        <v>5402</v>
      </c>
      <c r="D726" s="113" t="s">
        <v>5414</v>
      </c>
      <c r="E726" s="113" t="s">
        <v>5412</v>
      </c>
    </row>
    <row r="727" spans="1:5" x14ac:dyDescent="0.2">
      <c r="A727" s="113">
        <v>10971084</v>
      </c>
      <c r="B727" s="113" t="s">
        <v>3492</v>
      </c>
      <c r="C727" s="113" t="s">
        <v>5402</v>
      </c>
      <c r="D727" s="113" t="s">
        <v>5414</v>
      </c>
      <c r="E727" s="113" t="s">
        <v>5412</v>
      </c>
    </row>
    <row r="728" spans="1:5" x14ac:dyDescent="0.2">
      <c r="A728" s="113">
        <v>10971177</v>
      </c>
      <c r="B728" s="113" t="s">
        <v>377</v>
      </c>
      <c r="C728" s="113" t="s">
        <v>5402</v>
      </c>
      <c r="D728" s="113" t="s">
        <v>102</v>
      </c>
      <c r="E728" s="113" t="s">
        <v>102</v>
      </c>
    </row>
    <row r="729" spans="1:5" x14ac:dyDescent="0.2">
      <c r="A729" s="113">
        <v>10971204</v>
      </c>
      <c r="B729" s="113" t="s">
        <v>3493</v>
      </c>
      <c r="C729" s="113" t="s">
        <v>5402</v>
      </c>
      <c r="D729" s="113" t="s">
        <v>5414</v>
      </c>
      <c r="E729" s="113" t="s">
        <v>5411</v>
      </c>
    </row>
    <row r="730" spans="1:5" x14ac:dyDescent="0.2">
      <c r="A730" s="113">
        <v>10971205</v>
      </c>
      <c r="B730" s="113" t="s">
        <v>3494</v>
      </c>
      <c r="C730" s="113" t="s">
        <v>5402</v>
      </c>
      <c r="D730" s="113" t="s">
        <v>5414</v>
      </c>
      <c r="E730" s="113" t="s">
        <v>102</v>
      </c>
    </row>
    <row r="731" spans="1:5" x14ac:dyDescent="0.2">
      <c r="A731" s="113">
        <v>10971210</v>
      </c>
      <c r="B731" s="113" t="s">
        <v>3495</v>
      </c>
      <c r="C731" s="113" t="s">
        <v>5402</v>
      </c>
      <c r="D731" s="113" t="s">
        <v>5414</v>
      </c>
      <c r="E731" s="113" t="s">
        <v>110</v>
      </c>
    </row>
    <row r="732" spans="1:5" x14ac:dyDescent="0.2">
      <c r="A732" s="113">
        <v>10971214</v>
      </c>
      <c r="B732" s="113" t="s">
        <v>378</v>
      </c>
      <c r="C732" s="113" t="s">
        <v>5402</v>
      </c>
      <c r="D732" s="113" t="s">
        <v>109</v>
      </c>
      <c r="E732" s="113" t="s">
        <v>109</v>
      </c>
    </row>
    <row r="733" spans="1:5" x14ac:dyDescent="0.2">
      <c r="A733" s="113">
        <v>10971217</v>
      </c>
      <c r="B733" s="113" t="s">
        <v>3496</v>
      </c>
      <c r="C733" s="113" t="s">
        <v>5402</v>
      </c>
      <c r="D733" s="113" t="s">
        <v>5414</v>
      </c>
      <c r="E733" s="113" t="s">
        <v>109</v>
      </c>
    </row>
    <row r="734" spans="1:5" x14ac:dyDescent="0.2">
      <c r="A734" s="113">
        <v>10971245</v>
      </c>
      <c r="B734" s="113" t="s">
        <v>3497</v>
      </c>
      <c r="C734" s="113" t="s">
        <v>5402</v>
      </c>
      <c r="D734" s="113" t="s">
        <v>5414</v>
      </c>
      <c r="E734" s="113" t="s">
        <v>102</v>
      </c>
    </row>
    <row r="735" spans="1:5" x14ac:dyDescent="0.2">
      <c r="A735" s="113">
        <v>10971275</v>
      </c>
      <c r="B735" s="113" t="s">
        <v>3498</v>
      </c>
      <c r="C735" s="113" t="s">
        <v>5402</v>
      </c>
      <c r="D735" s="113" t="s">
        <v>5414</v>
      </c>
      <c r="E735" s="113" t="s">
        <v>102</v>
      </c>
    </row>
    <row r="736" spans="1:5" x14ac:dyDescent="0.2">
      <c r="A736" s="113">
        <v>10971357</v>
      </c>
      <c r="B736" s="113" t="s">
        <v>379</v>
      </c>
      <c r="C736" s="113" t="s">
        <v>5402</v>
      </c>
      <c r="D736" s="113" t="s">
        <v>110</v>
      </c>
      <c r="E736" s="113" t="s">
        <v>109</v>
      </c>
    </row>
    <row r="737" spans="1:5" x14ac:dyDescent="0.2">
      <c r="A737" s="113">
        <v>10971371</v>
      </c>
      <c r="B737" s="113" t="s">
        <v>3499</v>
      </c>
      <c r="C737" s="113" t="s">
        <v>5402</v>
      </c>
      <c r="D737" s="113" t="s">
        <v>5414</v>
      </c>
      <c r="E737" s="113" t="s">
        <v>109</v>
      </c>
    </row>
    <row r="738" spans="1:5" x14ac:dyDescent="0.2">
      <c r="A738" s="113">
        <v>10972002</v>
      </c>
      <c r="B738" s="113" t="s">
        <v>3500</v>
      </c>
      <c r="C738" s="113" t="s">
        <v>5402</v>
      </c>
      <c r="D738" s="113" t="s">
        <v>5414</v>
      </c>
      <c r="E738" s="113" t="s">
        <v>5412</v>
      </c>
    </row>
    <row r="739" spans="1:5" x14ac:dyDescent="0.2">
      <c r="A739" s="113">
        <v>10972004</v>
      </c>
      <c r="B739" s="113" t="s">
        <v>380</v>
      </c>
      <c r="C739" s="113" t="s">
        <v>5402</v>
      </c>
      <c r="D739" s="113" t="s">
        <v>100</v>
      </c>
      <c r="E739" s="113" t="s">
        <v>5411</v>
      </c>
    </row>
    <row r="740" spans="1:5" x14ac:dyDescent="0.2">
      <c r="A740" s="113">
        <v>10972011</v>
      </c>
      <c r="B740" s="113" t="s">
        <v>3501</v>
      </c>
      <c r="C740" s="113" t="s">
        <v>5402</v>
      </c>
      <c r="D740" s="113" t="s">
        <v>5414</v>
      </c>
      <c r="E740" s="113" t="s">
        <v>109</v>
      </c>
    </row>
    <row r="741" spans="1:5" x14ac:dyDescent="0.2">
      <c r="A741" s="113">
        <v>10972018</v>
      </c>
      <c r="B741" s="113" t="s">
        <v>3502</v>
      </c>
      <c r="C741" s="113" t="s">
        <v>5402</v>
      </c>
      <c r="D741" s="113" t="s">
        <v>5414</v>
      </c>
      <c r="E741" s="113" t="s">
        <v>102</v>
      </c>
    </row>
    <row r="742" spans="1:5" x14ac:dyDescent="0.2">
      <c r="A742" s="113">
        <v>10972036</v>
      </c>
      <c r="B742" s="113" t="s">
        <v>3503</v>
      </c>
      <c r="C742" s="113" t="s">
        <v>5402</v>
      </c>
      <c r="D742" s="113" t="s">
        <v>5414</v>
      </c>
      <c r="E742" s="113" t="s">
        <v>102</v>
      </c>
    </row>
    <row r="743" spans="1:5" x14ac:dyDescent="0.2">
      <c r="A743" s="113">
        <v>10973002</v>
      </c>
      <c r="B743" s="113" t="s">
        <v>381</v>
      </c>
      <c r="C743" s="113" t="s">
        <v>5402</v>
      </c>
      <c r="D743" s="113" t="s">
        <v>109</v>
      </c>
      <c r="E743" s="113" t="s">
        <v>109</v>
      </c>
    </row>
    <row r="744" spans="1:5" x14ac:dyDescent="0.2">
      <c r="A744" s="113">
        <v>10974002</v>
      </c>
      <c r="B744" s="113" t="s">
        <v>3504</v>
      </c>
      <c r="C744" s="113" t="s">
        <v>5402</v>
      </c>
      <c r="D744" s="113" t="s">
        <v>5414</v>
      </c>
      <c r="E744" s="113" t="s">
        <v>102</v>
      </c>
    </row>
    <row r="745" spans="1:5" x14ac:dyDescent="0.2">
      <c r="A745" s="113">
        <v>10974017</v>
      </c>
      <c r="B745" s="113" t="s">
        <v>3505</v>
      </c>
      <c r="C745" s="113" t="s">
        <v>5402</v>
      </c>
      <c r="D745" s="113" t="s">
        <v>5414</v>
      </c>
      <c r="E745" s="113" t="s">
        <v>5412</v>
      </c>
    </row>
    <row r="746" spans="1:5" x14ac:dyDescent="0.2">
      <c r="A746" s="113">
        <v>10974018</v>
      </c>
      <c r="B746" s="113" t="s">
        <v>382</v>
      </c>
      <c r="C746" s="113" t="s">
        <v>5402</v>
      </c>
      <c r="D746" s="113" t="s">
        <v>109</v>
      </c>
      <c r="E746" s="113" t="s">
        <v>109</v>
      </c>
    </row>
    <row r="747" spans="1:5" x14ac:dyDescent="0.2">
      <c r="A747" s="113">
        <v>10974086</v>
      </c>
      <c r="B747" s="113" t="s">
        <v>383</v>
      </c>
      <c r="C747" s="113" t="s">
        <v>5402</v>
      </c>
      <c r="D747" s="113" t="s">
        <v>100</v>
      </c>
      <c r="E747" s="113" t="s">
        <v>5412</v>
      </c>
    </row>
    <row r="748" spans="1:5" x14ac:dyDescent="0.2">
      <c r="A748" s="113">
        <v>10976002</v>
      </c>
      <c r="B748" s="113" t="s">
        <v>3506</v>
      </c>
      <c r="C748" s="113" t="s">
        <v>5402</v>
      </c>
      <c r="D748" s="113" t="s">
        <v>5414</v>
      </c>
      <c r="E748" s="113" t="s">
        <v>102</v>
      </c>
    </row>
    <row r="749" spans="1:5" x14ac:dyDescent="0.2">
      <c r="A749" s="113">
        <v>10977001</v>
      </c>
      <c r="B749" s="113" t="s">
        <v>3507</v>
      </c>
      <c r="C749" s="113" t="s">
        <v>5402</v>
      </c>
      <c r="D749" s="113" t="s">
        <v>5414</v>
      </c>
      <c r="E749" s="113" t="s">
        <v>109</v>
      </c>
    </row>
    <row r="750" spans="1:5" x14ac:dyDescent="0.2">
      <c r="A750" s="113">
        <v>10977044</v>
      </c>
      <c r="B750" s="113" t="s">
        <v>3508</v>
      </c>
      <c r="C750" s="113" t="s">
        <v>5402</v>
      </c>
      <c r="D750" s="113" t="s">
        <v>5414</v>
      </c>
      <c r="E750" s="113" t="s">
        <v>110</v>
      </c>
    </row>
    <row r="751" spans="1:5" x14ac:dyDescent="0.2">
      <c r="A751" s="113">
        <v>10981012</v>
      </c>
      <c r="B751" s="113" t="s">
        <v>3509</v>
      </c>
      <c r="C751" s="113" t="s">
        <v>5402</v>
      </c>
      <c r="D751" s="113" t="s">
        <v>109</v>
      </c>
      <c r="E751" s="113" t="s">
        <v>102</v>
      </c>
    </row>
    <row r="752" spans="1:5" x14ac:dyDescent="0.2">
      <c r="A752" s="113">
        <v>10982003</v>
      </c>
      <c r="B752" s="113" t="s">
        <v>384</v>
      </c>
      <c r="C752" s="113" t="s">
        <v>5402</v>
      </c>
      <c r="D752" s="113" t="s">
        <v>102</v>
      </c>
      <c r="E752" s="113" t="s">
        <v>102</v>
      </c>
    </row>
    <row r="753" spans="1:5" x14ac:dyDescent="0.2">
      <c r="A753" s="113">
        <v>10983009</v>
      </c>
      <c r="B753" s="113" t="s">
        <v>385</v>
      </c>
      <c r="C753" s="113" t="s">
        <v>5402</v>
      </c>
      <c r="D753" s="113" t="s">
        <v>109</v>
      </c>
      <c r="E753" s="113" t="s">
        <v>109</v>
      </c>
    </row>
    <row r="754" spans="1:5" x14ac:dyDescent="0.2">
      <c r="A754" s="113">
        <v>10983014</v>
      </c>
      <c r="B754" s="113" t="s">
        <v>3510</v>
      </c>
      <c r="C754" s="113" t="s">
        <v>5402</v>
      </c>
      <c r="D754" s="113" t="s">
        <v>5414</v>
      </c>
      <c r="E754" s="113" t="s">
        <v>110</v>
      </c>
    </row>
    <row r="755" spans="1:5" x14ac:dyDescent="0.2">
      <c r="A755" s="113">
        <v>10983017</v>
      </c>
      <c r="B755" s="113" t="s">
        <v>3511</v>
      </c>
      <c r="C755" s="113" t="s">
        <v>5402</v>
      </c>
      <c r="D755" s="113" t="s">
        <v>5414</v>
      </c>
      <c r="E755" s="113" t="s">
        <v>5411</v>
      </c>
    </row>
    <row r="756" spans="1:5" x14ac:dyDescent="0.2">
      <c r="A756" s="113">
        <v>10983019</v>
      </c>
      <c r="B756" s="113" t="s">
        <v>3512</v>
      </c>
      <c r="C756" s="113" t="s">
        <v>5402</v>
      </c>
      <c r="D756" s="113" t="s">
        <v>5414</v>
      </c>
      <c r="E756" s="113" t="s">
        <v>110</v>
      </c>
    </row>
    <row r="757" spans="1:5" x14ac:dyDescent="0.2">
      <c r="A757" s="113">
        <v>10983043</v>
      </c>
      <c r="B757" s="113" t="s">
        <v>386</v>
      </c>
      <c r="C757" s="113" t="s">
        <v>5402</v>
      </c>
      <c r="D757" s="113" t="s">
        <v>109</v>
      </c>
      <c r="E757" s="113" t="s">
        <v>110</v>
      </c>
    </row>
    <row r="758" spans="1:5" x14ac:dyDescent="0.2">
      <c r="A758" s="113">
        <v>10984001</v>
      </c>
      <c r="B758" s="113" t="s">
        <v>387</v>
      </c>
      <c r="C758" s="113" t="s">
        <v>5402</v>
      </c>
      <c r="D758" s="113" t="s">
        <v>107</v>
      </c>
      <c r="E758" s="113" t="s">
        <v>102</v>
      </c>
    </row>
    <row r="759" spans="1:5" x14ac:dyDescent="0.2">
      <c r="A759" s="113">
        <v>10984019</v>
      </c>
      <c r="B759" s="113" t="s">
        <v>3513</v>
      </c>
      <c r="C759" s="113" t="s">
        <v>5402</v>
      </c>
      <c r="D759" s="113" t="s">
        <v>5414</v>
      </c>
      <c r="E759" s="113" t="s">
        <v>109</v>
      </c>
    </row>
    <row r="760" spans="1:5" x14ac:dyDescent="0.2">
      <c r="A760" s="113">
        <v>10985007</v>
      </c>
      <c r="B760" s="113" t="s">
        <v>3514</v>
      </c>
      <c r="C760" s="113" t="s">
        <v>5402</v>
      </c>
      <c r="D760" s="113" t="s">
        <v>5414</v>
      </c>
      <c r="E760" s="113" t="s">
        <v>102</v>
      </c>
    </row>
    <row r="761" spans="1:5" x14ac:dyDescent="0.2">
      <c r="A761" s="113">
        <v>10985008</v>
      </c>
      <c r="B761" s="113" t="s">
        <v>3515</v>
      </c>
      <c r="C761" s="113" t="s">
        <v>5402</v>
      </c>
      <c r="D761" s="113" t="s">
        <v>5414</v>
      </c>
      <c r="E761" s="113" t="s">
        <v>5412</v>
      </c>
    </row>
    <row r="762" spans="1:5" x14ac:dyDescent="0.2">
      <c r="A762" s="113">
        <v>10985010</v>
      </c>
      <c r="B762" s="113" t="s">
        <v>388</v>
      </c>
      <c r="C762" s="113" t="s">
        <v>5402</v>
      </c>
      <c r="D762" s="113" t="s">
        <v>102</v>
      </c>
      <c r="E762" s="113" t="s">
        <v>102</v>
      </c>
    </row>
    <row r="763" spans="1:5" x14ac:dyDescent="0.2">
      <c r="A763" s="113">
        <v>10985023</v>
      </c>
      <c r="B763" s="113" t="s">
        <v>3516</v>
      </c>
      <c r="C763" s="113" t="s">
        <v>5402</v>
      </c>
      <c r="D763" s="113" t="s">
        <v>5414</v>
      </c>
      <c r="E763" s="113" t="s">
        <v>109</v>
      </c>
    </row>
    <row r="764" spans="1:5" x14ac:dyDescent="0.2">
      <c r="A764" s="113">
        <v>10986002</v>
      </c>
      <c r="B764" s="113" t="s">
        <v>389</v>
      </c>
      <c r="C764" s="113" t="s">
        <v>5402</v>
      </c>
      <c r="D764" s="113" t="s">
        <v>109</v>
      </c>
      <c r="E764" s="113" t="s">
        <v>109</v>
      </c>
    </row>
    <row r="765" spans="1:5" x14ac:dyDescent="0.2">
      <c r="A765" s="113">
        <v>10986062</v>
      </c>
      <c r="B765" s="113" t="s">
        <v>390</v>
      </c>
      <c r="C765" s="113" t="s">
        <v>5402</v>
      </c>
      <c r="D765" s="113" t="s">
        <v>109</v>
      </c>
      <c r="E765" s="113" t="s">
        <v>109</v>
      </c>
    </row>
    <row r="766" spans="1:5" x14ac:dyDescent="0.2">
      <c r="A766" s="113">
        <v>10987105</v>
      </c>
      <c r="B766" s="113" t="s">
        <v>3517</v>
      </c>
      <c r="C766" s="113" t="s">
        <v>5402</v>
      </c>
      <c r="D766" s="113" t="s">
        <v>5414</v>
      </c>
      <c r="E766" s="113" t="s">
        <v>109</v>
      </c>
    </row>
    <row r="767" spans="1:5" x14ac:dyDescent="0.2">
      <c r="A767" s="113">
        <v>10991004</v>
      </c>
      <c r="B767" s="113" t="s">
        <v>391</v>
      </c>
      <c r="C767" s="113" t="s">
        <v>5402</v>
      </c>
      <c r="D767" s="113" t="s">
        <v>109</v>
      </c>
      <c r="E767" s="113" t="s">
        <v>109</v>
      </c>
    </row>
    <row r="768" spans="1:5" x14ac:dyDescent="0.2">
      <c r="A768" s="113">
        <v>10991006</v>
      </c>
      <c r="B768" s="113" t="s">
        <v>3518</v>
      </c>
      <c r="C768" s="113" t="s">
        <v>5402</v>
      </c>
      <c r="D768" s="113" t="s">
        <v>5414</v>
      </c>
      <c r="E768" s="113" t="s">
        <v>102</v>
      </c>
    </row>
    <row r="769" spans="1:5" x14ac:dyDescent="0.2">
      <c r="A769" s="113">
        <v>10991007</v>
      </c>
      <c r="B769" s="113" t="s">
        <v>392</v>
      </c>
      <c r="C769" s="113" t="s">
        <v>5402</v>
      </c>
      <c r="D769" s="113" t="s">
        <v>100</v>
      </c>
      <c r="E769" s="113" t="s">
        <v>5411</v>
      </c>
    </row>
    <row r="770" spans="1:5" x14ac:dyDescent="0.2">
      <c r="A770" s="113">
        <v>10991010</v>
      </c>
      <c r="B770" s="113" t="s">
        <v>3519</v>
      </c>
      <c r="C770" s="113" t="s">
        <v>5402</v>
      </c>
      <c r="D770" s="113" t="s">
        <v>5414</v>
      </c>
      <c r="E770" s="113" t="s">
        <v>102</v>
      </c>
    </row>
    <row r="771" spans="1:5" x14ac:dyDescent="0.2">
      <c r="A771" s="113">
        <v>10991024</v>
      </c>
      <c r="B771" s="113" t="s">
        <v>3520</v>
      </c>
      <c r="C771" s="113" t="s">
        <v>5402</v>
      </c>
      <c r="D771" s="113" t="s">
        <v>5414</v>
      </c>
      <c r="E771" s="113" t="s">
        <v>110</v>
      </c>
    </row>
    <row r="772" spans="1:5" x14ac:dyDescent="0.2">
      <c r="A772" s="113">
        <v>10991038</v>
      </c>
      <c r="B772" s="113" t="s">
        <v>3521</v>
      </c>
      <c r="C772" s="113" t="s">
        <v>5402</v>
      </c>
      <c r="D772" s="113" t="s">
        <v>5414</v>
      </c>
      <c r="E772" s="113" t="s">
        <v>5412</v>
      </c>
    </row>
    <row r="773" spans="1:5" x14ac:dyDescent="0.2">
      <c r="A773" s="113">
        <v>10991046</v>
      </c>
      <c r="B773" s="113" t="s">
        <v>3522</v>
      </c>
      <c r="C773" s="113" t="s">
        <v>5402</v>
      </c>
      <c r="D773" s="113" t="s">
        <v>5414</v>
      </c>
      <c r="E773" s="113" t="s">
        <v>110</v>
      </c>
    </row>
    <row r="774" spans="1:5" x14ac:dyDescent="0.2">
      <c r="A774" s="113">
        <v>10991050</v>
      </c>
      <c r="B774" s="113" t="s">
        <v>3523</v>
      </c>
      <c r="C774" s="113" t="s">
        <v>5402</v>
      </c>
      <c r="D774" s="113" t="s">
        <v>5414</v>
      </c>
      <c r="E774" s="113" t="s">
        <v>109</v>
      </c>
    </row>
    <row r="775" spans="1:5" x14ac:dyDescent="0.2">
      <c r="A775" s="113">
        <v>10992002</v>
      </c>
      <c r="B775" s="113" t="s">
        <v>3524</v>
      </c>
      <c r="C775" s="113" t="s">
        <v>5402</v>
      </c>
      <c r="D775" s="113" t="s">
        <v>5414</v>
      </c>
      <c r="E775" s="113" t="s">
        <v>110</v>
      </c>
    </row>
    <row r="776" spans="1:5" x14ac:dyDescent="0.2">
      <c r="A776" s="113">
        <v>11011001</v>
      </c>
      <c r="B776" s="113" t="s">
        <v>3525</v>
      </c>
      <c r="C776" s="113" t="s">
        <v>5402</v>
      </c>
      <c r="D776" s="113" t="s">
        <v>5414</v>
      </c>
      <c r="E776" s="113" t="s">
        <v>109</v>
      </c>
    </row>
    <row r="777" spans="1:5" x14ac:dyDescent="0.2">
      <c r="A777" s="113">
        <v>11011002</v>
      </c>
      <c r="B777" s="113" t="s">
        <v>3526</v>
      </c>
      <c r="C777" s="113" t="s">
        <v>5402</v>
      </c>
      <c r="D777" s="113" t="s">
        <v>5414</v>
      </c>
      <c r="E777" s="113" t="s">
        <v>102</v>
      </c>
    </row>
    <row r="778" spans="1:5" x14ac:dyDescent="0.2">
      <c r="A778" s="113">
        <v>11011018</v>
      </c>
      <c r="B778" s="113" t="s">
        <v>393</v>
      </c>
      <c r="C778" s="113" t="s">
        <v>5402</v>
      </c>
      <c r="D778" s="113" t="s">
        <v>105</v>
      </c>
      <c r="E778" s="113" t="s">
        <v>5412</v>
      </c>
    </row>
    <row r="779" spans="1:5" x14ac:dyDescent="0.2">
      <c r="A779" s="113">
        <v>11011023</v>
      </c>
      <c r="B779" s="113" t="s">
        <v>394</v>
      </c>
      <c r="C779" s="113" t="s">
        <v>5402</v>
      </c>
      <c r="D779" s="113" t="s">
        <v>102</v>
      </c>
      <c r="E779" s="113" t="s">
        <v>102</v>
      </c>
    </row>
    <row r="780" spans="1:5" x14ac:dyDescent="0.2">
      <c r="A780" s="113">
        <v>11011071</v>
      </c>
      <c r="B780" s="113" t="s">
        <v>395</v>
      </c>
      <c r="C780" s="113" t="s">
        <v>5402</v>
      </c>
      <c r="D780" s="113" t="s">
        <v>109</v>
      </c>
      <c r="E780" s="113" t="s">
        <v>109</v>
      </c>
    </row>
    <row r="781" spans="1:5" x14ac:dyDescent="0.2">
      <c r="A781" s="113">
        <v>11011099</v>
      </c>
      <c r="B781" s="113" t="s">
        <v>3527</v>
      </c>
      <c r="C781" s="113" t="s">
        <v>5402</v>
      </c>
      <c r="D781" s="113" t="s">
        <v>5414</v>
      </c>
      <c r="E781" s="113" t="s">
        <v>110</v>
      </c>
    </row>
    <row r="782" spans="1:5" x14ac:dyDescent="0.2">
      <c r="A782" s="113">
        <v>11011140</v>
      </c>
      <c r="B782" s="113" t="s">
        <v>396</v>
      </c>
      <c r="C782" s="113" t="s">
        <v>5402</v>
      </c>
      <c r="D782" s="113" t="s">
        <v>138</v>
      </c>
      <c r="E782" s="113" t="s">
        <v>5411</v>
      </c>
    </row>
    <row r="783" spans="1:5" x14ac:dyDescent="0.2">
      <c r="A783" s="113">
        <v>11011141</v>
      </c>
      <c r="B783" s="113" t="s">
        <v>3528</v>
      </c>
      <c r="C783" s="113" t="s">
        <v>5402</v>
      </c>
      <c r="D783" s="113" t="s">
        <v>5414</v>
      </c>
      <c r="E783" s="113" t="s">
        <v>109</v>
      </c>
    </row>
    <row r="784" spans="1:5" x14ac:dyDescent="0.2">
      <c r="A784" s="113">
        <v>11011202</v>
      </c>
      <c r="B784" s="113" t="s">
        <v>397</v>
      </c>
      <c r="C784" s="113" t="s">
        <v>5402</v>
      </c>
      <c r="D784" s="113" t="s">
        <v>109</v>
      </c>
      <c r="E784" s="113" t="s">
        <v>109</v>
      </c>
    </row>
    <row r="785" spans="1:5" x14ac:dyDescent="0.2">
      <c r="A785" s="113">
        <v>11011312</v>
      </c>
      <c r="B785" s="113" t="s">
        <v>3529</v>
      </c>
      <c r="C785" s="113" t="s">
        <v>5402</v>
      </c>
      <c r="D785" s="113" t="s">
        <v>5414</v>
      </c>
      <c r="E785" s="113" t="s">
        <v>5412</v>
      </c>
    </row>
    <row r="786" spans="1:5" x14ac:dyDescent="0.2">
      <c r="A786" s="113">
        <v>11013004</v>
      </c>
      <c r="B786" s="113" t="s">
        <v>398</v>
      </c>
      <c r="C786" s="113" t="s">
        <v>5402</v>
      </c>
      <c r="D786" s="113" t="s">
        <v>109</v>
      </c>
      <c r="E786" s="113" t="s">
        <v>109</v>
      </c>
    </row>
    <row r="787" spans="1:5" x14ac:dyDescent="0.2">
      <c r="A787" s="113">
        <v>11014006</v>
      </c>
      <c r="B787" s="113" t="s">
        <v>399</v>
      </c>
      <c r="C787" s="113" t="s">
        <v>5402</v>
      </c>
      <c r="D787" s="113" t="s">
        <v>107</v>
      </c>
      <c r="E787" s="113" t="s">
        <v>5412</v>
      </c>
    </row>
    <row r="788" spans="1:5" x14ac:dyDescent="0.2">
      <c r="A788" s="113">
        <v>11014023</v>
      </c>
      <c r="B788" s="113" t="s">
        <v>400</v>
      </c>
      <c r="C788" s="113" t="s">
        <v>5402</v>
      </c>
      <c r="D788" s="113" t="s">
        <v>107</v>
      </c>
      <c r="E788" s="113" t="s">
        <v>5412</v>
      </c>
    </row>
    <row r="789" spans="1:5" x14ac:dyDescent="0.2">
      <c r="A789" s="113">
        <v>11016013</v>
      </c>
      <c r="B789" s="113" t="s">
        <v>401</v>
      </c>
      <c r="C789" s="113" t="s">
        <v>5402</v>
      </c>
      <c r="D789" s="113" t="s">
        <v>109</v>
      </c>
      <c r="E789" s="113" t="s">
        <v>109</v>
      </c>
    </row>
    <row r="790" spans="1:5" x14ac:dyDescent="0.2">
      <c r="A790" s="113">
        <v>11016014</v>
      </c>
      <c r="B790" s="113" t="s">
        <v>402</v>
      </c>
      <c r="C790" s="113" t="s">
        <v>5402</v>
      </c>
      <c r="D790" s="113" t="s">
        <v>102</v>
      </c>
      <c r="E790" s="113" t="s">
        <v>102</v>
      </c>
    </row>
    <row r="791" spans="1:5" x14ac:dyDescent="0.2">
      <c r="A791" s="113">
        <v>11017010</v>
      </c>
      <c r="B791" s="113" t="s">
        <v>403</v>
      </c>
      <c r="C791" s="113" t="s">
        <v>5402</v>
      </c>
      <c r="D791" s="113" t="s">
        <v>109</v>
      </c>
      <c r="E791" s="113" t="s">
        <v>110</v>
      </c>
    </row>
    <row r="792" spans="1:5" x14ac:dyDescent="0.2">
      <c r="A792" s="113">
        <v>11021008</v>
      </c>
      <c r="B792" s="113" t="s">
        <v>404</v>
      </c>
      <c r="C792" s="113" t="s">
        <v>5402</v>
      </c>
      <c r="D792" s="113" t="s">
        <v>109</v>
      </c>
      <c r="E792" s="113" t="s">
        <v>109</v>
      </c>
    </row>
    <row r="793" spans="1:5" x14ac:dyDescent="0.2">
      <c r="A793" s="113">
        <v>11021018</v>
      </c>
      <c r="B793" s="113" t="s">
        <v>405</v>
      </c>
      <c r="C793" s="113" t="s">
        <v>5402</v>
      </c>
      <c r="D793" s="113" t="s">
        <v>102</v>
      </c>
      <c r="E793" s="113" t="s">
        <v>102</v>
      </c>
    </row>
    <row r="794" spans="1:5" x14ac:dyDescent="0.2">
      <c r="A794" s="113">
        <v>11021023</v>
      </c>
      <c r="B794" s="113" t="s">
        <v>406</v>
      </c>
      <c r="C794" s="113" t="s">
        <v>5402</v>
      </c>
      <c r="D794" s="113" t="s">
        <v>102</v>
      </c>
      <c r="E794" s="113" t="s">
        <v>102</v>
      </c>
    </row>
    <row r="795" spans="1:5" x14ac:dyDescent="0.2">
      <c r="A795" s="113">
        <v>11021124</v>
      </c>
      <c r="B795" s="113" t="s">
        <v>407</v>
      </c>
      <c r="C795" s="113" t="s">
        <v>5402</v>
      </c>
      <c r="D795" s="113" t="s">
        <v>109</v>
      </c>
      <c r="E795" s="113" t="s">
        <v>109</v>
      </c>
    </row>
    <row r="796" spans="1:5" x14ac:dyDescent="0.2">
      <c r="A796" s="113">
        <v>11021202</v>
      </c>
      <c r="B796" s="113" t="s">
        <v>408</v>
      </c>
      <c r="C796" s="113" t="s">
        <v>5402</v>
      </c>
      <c r="D796" s="113" t="s">
        <v>138</v>
      </c>
      <c r="E796" s="113" t="s">
        <v>5412</v>
      </c>
    </row>
    <row r="797" spans="1:5" x14ac:dyDescent="0.2">
      <c r="A797" s="113">
        <v>11021216</v>
      </c>
      <c r="B797" s="113" t="s">
        <v>3530</v>
      </c>
      <c r="C797" s="113" t="s">
        <v>5402</v>
      </c>
      <c r="D797" s="113" t="s">
        <v>5414</v>
      </c>
      <c r="E797" s="113" t="s">
        <v>102</v>
      </c>
    </row>
    <row r="798" spans="1:5" x14ac:dyDescent="0.2">
      <c r="A798" s="113">
        <v>11021277</v>
      </c>
      <c r="B798" s="113" t="s">
        <v>409</v>
      </c>
      <c r="C798" s="113" t="s">
        <v>5402</v>
      </c>
      <c r="D798" s="113" t="s">
        <v>102</v>
      </c>
      <c r="E798" s="113" t="s">
        <v>102</v>
      </c>
    </row>
    <row r="799" spans="1:5" x14ac:dyDescent="0.2">
      <c r="A799" s="113">
        <v>11021401</v>
      </c>
      <c r="B799" s="113" t="s">
        <v>410</v>
      </c>
      <c r="C799" s="113" t="s">
        <v>5402</v>
      </c>
      <c r="D799" s="113" t="s">
        <v>109</v>
      </c>
      <c r="E799" s="113" t="s">
        <v>109</v>
      </c>
    </row>
    <row r="800" spans="1:5" x14ac:dyDescent="0.2">
      <c r="A800" s="113">
        <v>11022019</v>
      </c>
      <c r="B800" s="113" t="s">
        <v>411</v>
      </c>
      <c r="C800" s="113" t="s">
        <v>5402</v>
      </c>
      <c r="D800" s="113" t="s">
        <v>109</v>
      </c>
      <c r="E800" s="113" t="s">
        <v>109</v>
      </c>
    </row>
    <row r="801" spans="1:5" x14ac:dyDescent="0.2">
      <c r="A801" s="113">
        <v>11023001</v>
      </c>
      <c r="B801" s="113" t="s">
        <v>3531</v>
      </c>
      <c r="C801" s="113" t="s">
        <v>5402</v>
      </c>
      <c r="D801" s="113" t="s">
        <v>5414</v>
      </c>
      <c r="E801" s="113" t="s">
        <v>110</v>
      </c>
    </row>
    <row r="802" spans="1:5" x14ac:dyDescent="0.2">
      <c r="A802" s="113">
        <v>11023003</v>
      </c>
      <c r="B802" s="113" t="s">
        <v>412</v>
      </c>
      <c r="C802" s="113" t="s">
        <v>5402</v>
      </c>
      <c r="D802" s="113" t="s">
        <v>100</v>
      </c>
      <c r="E802" s="113" t="s">
        <v>5411</v>
      </c>
    </row>
    <row r="803" spans="1:5" x14ac:dyDescent="0.2">
      <c r="A803" s="113">
        <v>11023006</v>
      </c>
      <c r="B803" s="113" t="s">
        <v>3532</v>
      </c>
      <c r="C803" s="113" t="s">
        <v>5402</v>
      </c>
      <c r="D803" s="113" t="s">
        <v>5414</v>
      </c>
      <c r="E803" s="113" t="s">
        <v>5412</v>
      </c>
    </row>
    <row r="804" spans="1:5" x14ac:dyDescent="0.2">
      <c r="A804" s="113">
        <v>11023007</v>
      </c>
      <c r="B804" s="113" t="s">
        <v>413</v>
      </c>
      <c r="C804" s="113" t="s">
        <v>5402</v>
      </c>
      <c r="D804" s="113" t="s">
        <v>109</v>
      </c>
      <c r="E804" s="113" t="s">
        <v>102</v>
      </c>
    </row>
    <row r="805" spans="1:5" x14ac:dyDescent="0.2">
      <c r="A805" s="113">
        <v>11023010</v>
      </c>
      <c r="B805" s="113" t="s">
        <v>414</v>
      </c>
      <c r="C805" s="113" t="s">
        <v>5402</v>
      </c>
      <c r="D805" s="113" t="s">
        <v>109</v>
      </c>
      <c r="E805" s="113" t="s">
        <v>109</v>
      </c>
    </row>
    <row r="806" spans="1:5" x14ac:dyDescent="0.2">
      <c r="A806" s="113">
        <v>11023011</v>
      </c>
      <c r="B806" s="113" t="s">
        <v>3533</v>
      </c>
      <c r="C806" s="113" t="s">
        <v>5402</v>
      </c>
      <c r="D806" s="113" t="s">
        <v>5414</v>
      </c>
      <c r="E806" s="113" t="s">
        <v>102</v>
      </c>
    </row>
    <row r="807" spans="1:5" x14ac:dyDescent="0.2">
      <c r="A807" s="113">
        <v>11023014</v>
      </c>
      <c r="B807" s="113" t="s">
        <v>3534</v>
      </c>
      <c r="C807" s="113" t="s">
        <v>5402</v>
      </c>
      <c r="D807" s="113" t="s">
        <v>5414</v>
      </c>
      <c r="E807" s="113" t="s">
        <v>5412</v>
      </c>
    </row>
    <row r="808" spans="1:5" x14ac:dyDescent="0.2">
      <c r="A808" s="113">
        <v>11024001</v>
      </c>
      <c r="B808" s="113" t="s">
        <v>3535</v>
      </c>
      <c r="C808" s="113" t="s">
        <v>5402</v>
      </c>
      <c r="D808" s="113" t="s">
        <v>5414</v>
      </c>
      <c r="E808" s="113" t="s">
        <v>102</v>
      </c>
    </row>
    <row r="809" spans="1:5" x14ac:dyDescent="0.2">
      <c r="A809" s="113">
        <v>11024006</v>
      </c>
      <c r="B809" s="113" t="s">
        <v>3536</v>
      </c>
      <c r="C809" s="113" t="s">
        <v>5402</v>
      </c>
      <c r="D809" s="113" t="s">
        <v>5414</v>
      </c>
      <c r="E809" s="113" t="s">
        <v>102</v>
      </c>
    </row>
    <row r="810" spans="1:5" x14ac:dyDescent="0.2">
      <c r="A810" s="113">
        <v>11024008</v>
      </c>
      <c r="B810" s="113" t="s">
        <v>415</v>
      </c>
      <c r="C810" s="113" t="s">
        <v>5402</v>
      </c>
      <c r="D810" s="113" t="s">
        <v>102</v>
      </c>
      <c r="E810" s="113" t="s">
        <v>102</v>
      </c>
    </row>
    <row r="811" spans="1:5" x14ac:dyDescent="0.2">
      <c r="A811" s="113">
        <v>11031001</v>
      </c>
      <c r="B811" s="113" t="s">
        <v>416</v>
      </c>
      <c r="C811" s="113" t="s">
        <v>5402</v>
      </c>
      <c r="D811" s="113" t="s">
        <v>102</v>
      </c>
      <c r="E811" s="113" t="s">
        <v>109</v>
      </c>
    </row>
    <row r="812" spans="1:5" x14ac:dyDescent="0.2">
      <c r="A812" s="113">
        <v>11031008</v>
      </c>
      <c r="B812" s="113" t="s">
        <v>417</v>
      </c>
      <c r="C812" s="113" t="s">
        <v>5402</v>
      </c>
      <c r="D812" s="113" t="s">
        <v>109</v>
      </c>
      <c r="E812" s="113" t="s">
        <v>109</v>
      </c>
    </row>
    <row r="813" spans="1:5" x14ac:dyDescent="0.2">
      <c r="A813" s="113">
        <v>11031053</v>
      </c>
      <c r="B813" s="113" t="s">
        <v>418</v>
      </c>
      <c r="C813" s="113" t="s">
        <v>5402</v>
      </c>
      <c r="D813" s="113" t="s">
        <v>102</v>
      </c>
      <c r="E813" s="113" t="s">
        <v>102</v>
      </c>
    </row>
    <row r="814" spans="1:5" x14ac:dyDescent="0.2">
      <c r="A814" s="113">
        <v>11031057</v>
      </c>
      <c r="B814" s="113" t="s">
        <v>3537</v>
      </c>
      <c r="C814" s="113" t="s">
        <v>5402</v>
      </c>
      <c r="D814" s="113" t="s">
        <v>5414</v>
      </c>
      <c r="E814" s="113" t="s">
        <v>110</v>
      </c>
    </row>
    <row r="815" spans="1:5" x14ac:dyDescent="0.2">
      <c r="A815" s="113">
        <v>11032003</v>
      </c>
      <c r="B815" s="113" t="s">
        <v>419</v>
      </c>
      <c r="C815" s="113" t="s">
        <v>5402</v>
      </c>
      <c r="D815" s="113" t="s">
        <v>109</v>
      </c>
      <c r="E815" s="113" t="s">
        <v>109</v>
      </c>
    </row>
    <row r="816" spans="1:5" x14ac:dyDescent="0.2">
      <c r="A816" s="113">
        <v>11032005</v>
      </c>
      <c r="B816" s="113" t="s">
        <v>420</v>
      </c>
      <c r="C816" s="113" t="s">
        <v>5402</v>
      </c>
      <c r="D816" s="113" t="s">
        <v>109</v>
      </c>
      <c r="E816" s="113" t="s">
        <v>109</v>
      </c>
    </row>
    <row r="817" spans="1:5" x14ac:dyDescent="0.2">
      <c r="A817" s="113">
        <v>11033002</v>
      </c>
      <c r="B817" s="113" t="s">
        <v>421</v>
      </c>
      <c r="C817" s="113" t="s">
        <v>5402</v>
      </c>
      <c r="D817" s="113" t="s">
        <v>105</v>
      </c>
      <c r="E817" s="113" t="s">
        <v>5412</v>
      </c>
    </row>
    <row r="818" spans="1:5" x14ac:dyDescent="0.2">
      <c r="A818" s="113">
        <v>11033009</v>
      </c>
      <c r="B818" s="113" t="s">
        <v>422</v>
      </c>
      <c r="C818" s="113" t="s">
        <v>5402</v>
      </c>
      <c r="D818" s="113" t="s">
        <v>109</v>
      </c>
      <c r="E818" s="113" t="s">
        <v>109</v>
      </c>
    </row>
    <row r="819" spans="1:5" x14ac:dyDescent="0.2">
      <c r="A819" s="113">
        <v>11035001</v>
      </c>
      <c r="B819" s="113" t="s">
        <v>423</v>
      </c>
      <c r="C819" s="113" t="s">
        <v>5402</v>
      </c>
      <c r="D819" s="113" t="s">
        <v>102</v>
      </c>
      <c r="E819" s="113" t="s">
        <v>102</v>
      </c>
    </row>
    <row r="820" spans="1:5" x14ac:dyDescent="0.2">
      <c r="A820" s="113">
        <v>11035002</v>
      </c>
      <c r="B820" s="113" t="s">
        <v>424</v>
      </c>
      <c r="C820" s="113" t="s">
        <v>5402</v>
      </c>
      <c r="D820" s="113" t="s">
        <v>102</v>
      </c>
      <c r="E820" s="113" t="s">
        <v>102</v>
      </c>
    </row>
    <row r="821" spans="1:5" x14ac:dyDescent="0.2">
      <c r="A821" s="113">
        <v>11036002</v>
      </c>
      <c r="B821" s="113" t="s">
        <v>3538</v>
      </c>
      <c r="C821" s="113" t="s">
        <v>5402</v>
      </c>
      <c r="D821" s="113" t="s">
        <v>5414</v>
      </c>
      <c r="E821" s="113" t="s">
        <v>102</v>
      </c>
    </row>
    <row r="822" spans="1:5" x14ac:dyDescent="0.2">
      <c r="A822" s="113">
        <v>11036007</v>
      </c>
      <c r="B822" s="113" t="s">
        <v>425</v>
      </c>
      <c r="C822" s="113" t="s">
        <v>5402</v>
      </c>
      <c r="D822" s="113" t="s">
        <v>109</v>
      </c>
      <c r="E822" s="113" t="s">
        <v>109</v>
      </c>
    </row>
    <row r="823" spans="1:5" x14ac:dyDescent="0.2">
      <c r="A823" s="113">
        <v>11036048</v>
      </c>
      <c r="B823" s="113" t="s">
        <v>426</v>
      </c>
      <c r="C823" s="113" t="s">
        <v>5402</v>
      </c>
      <c r="D823" s="113" t="s">
        <v>102</v>
      </c>
      <c r="E823" s="113" t="s">
        <v>5412</v>
      </c>
    </row>
    <row r="824" spans="1:5" x14ac:dyDescent="0.2">
      <c r="A824" s="113">
        <v>11041001</v>
      </c>
      <c r="B824" s="113" t="s">
        <v>427</v>
      </c>
      <c r="C824" s="113" t="s">
        <v>5402</v>
      </c>
      <c r="D824" s="113" t="s">
        <v>100</v>
      </c>
      <c r="E824" s="113" t="s">
        <v>5411</v>
      </c>
    </row>
    <row r="825" spans="1:5" x14ac:dyDescent="0.2">
      <c r="A825" s="113">
        <v>11041002</v>
      </c>
      <c r="B825" s="113" t="s">
        <v>428</v>
      </c>
      <c r="C825" s="113" t="s">
        <v>5402</v>
      </c>
      <c r="D825" s="113" t="s">
        <v>109</v>
      </c>
      <c r="E825" s="113" t="s">
        <v>110</v>
      </c>
    </row>
    <row r="826" spans="1:5" x14ac:dyDescent="0.2">
      <c r="A826" s="113">
        <v>11041054</v>
      </c>
      <c r="B826" s="113" t="s">
        <v>3539</v>
      </c>
      <c r="C826" s="113" t="s">
        <v>5402</v>
      </c>
      <c r="D826" s="113" t="s">
        <v>102</v>
      </c>
      <c r="E826" s="113" t="s">
        <v>5412</v>
      </c>
    </row>
    <row r="827" spans="1:5" x14ac:dyDescent="0.2">
      <c r="A827" s="113">
        <v>11041075</v>
      </c>
      <c r="B827" s="113" t="s">
        <v>429</v>
      </c>
      <c r="C827" s="113" t="s">
        <v>5402</v>
      </c>
      <c r="D827" s="113" t="s">
        <v>109</v>
      </c>
      <c r="E827" s="113" t="s">
        <v>109</v>
      </c>
    </row>
    <row r="828" spans="1:5" x14ac:dyDescent="0.2">
      <c r="A828" s="113">
        <v>11041137</v>
      </c>
      <c r="B828" s="113" t="s">
        <v>430</v>
      </c>
      <c r="C828" s="113" t="s">
        <v>5402</v>
      </c>
      <c r="D828" s="113" t="s">
        <v>100</v>
      </c>
      <c r="E828" s="113" t="s">
        <v>5411</v>
      </c>
    </row>
    <row r="829" spans="1:5" x14ac:dyDescent="0.2">
      <c r="A829" s="113">
        <v>11041145</v>
      </c>
      <c r="B829" s="113" t="s">
        <v>431</v>
      </c>
      <c r="C829" s="113" t="s">
        <v>5402</v>
      </c>
      <c r="D829" s="113" t="s">
        <v>109</v>
      </c>
      <c r="E829" s="113" t="s">
        <v>109</v>
      </c>
    </row>
    <row r="830" spans="1:5" x14ac:dyDescent="0.2">
      <c r="A830" s="113">
        <v>11042020</v>
      </c>
      <c r="B830" s="113" t="s">
        <v>432</v>
      </c>
      <c r="C830" s="113" t="s">
        <v>5402</v>
      </c>
      <c r="D830" s="113" t="s">
        <v>109</v>
      </c>
      <c r="E830" s="113" t="s">
        <v>109</v>
      </c>
    </row>
    <row r="831" spans="1:5" x14ac:dyDescent="0.2">
      <c r="A831" s="113">
        <v>11043003</v>
      </c>
      <c r="B831" s="113" t="s">
        <v>433</v>
      </c>
      <c r="C831" s="113" t="s">
        <v>5402</v>
      </c>
      <c r="D831" s="113" t="s">
        <v>109</v>
      </c>
      <c r="E831" s="113" t="s">
        <v>109</v>
      </c>
    </row>
    <row r="832" spans="1:5" x14ac:dyDescent="0.2">
      <c r="A832" s="113">
        <v>11043012</v>
      </c>
      <c r="B832" s="113" t="s">
        <v>3540</v>
      </c>
      <c r="C832" s="113" t="s">
        <v>5402</v>
      </c>
      <c r="D832" s="113" t="s">
        <v>5414</v>
      </c>
      <c r="E832" s="113" t="s">
        <v>5411</v>
      </c>
    </row>
    <row r="833" spans="1:5" x14ac:dyDescent="0.2">
      <c r="A833" s="113">
        <v>11043016</v>
      </c>
      <c r="B833" s="113" t="s">
        <v>3541</v>
      </c>
      <c r="C833" s="113" t="s">
        <v>5402</v>
      </c>
      <c r="D833" s="113" t="s">
        <v>5414</v>
      </c>
      <c r="E833" s="113" t="s">
        <v>110</v>
      </c>
    </row>
    <row r="834" spans="1:5" x14ac:dyDescent="0.2">
      <c r="A834" s="113">
        <v>11043020</v>
      </c>
      <c r="B834" s="113" t="s">
        <v>3542</v>
      </c>
      <c r="C834" s="113" t="s">
        <v>5402</v>
      </c>
      <c r="D834" s="113" t="s">
        <v>5414</v>
      </c>
      <c r="E834" s="113" t="s">
        <v>5411</v>
      </c>
    </row>
    <row r="835" spans="1:5" x14ac:dyDescent="0.2">
      <c r="A835" s="113">
        <v>11043026</v>
      </c>
      <c r="B835" s="113" t="s">
        <v>434</v>
      </c>
      <c r="C835" s="113" t="s">
        <v>5402</v>
      </c>
      <c r="D835" s="113" t="s">
        <v>109</v>
      </c>
      <c r="E835" s="113" t="s">
        <v>109</v>
      </c>
    </row>
    <row r="836" spans="1:5" x14ac:dyDescent="0.2">
      <c r="A836" s="113">
        <v>11043035</v>
      </c>
      <c r="B836" s="113" t="s">
        <v>3543</v>
      </c>
      <c r="C836" s="113" t="s">
        <v>5402</v>
      </c>
      <c r="D836" s="113" t="s">
        <v>5414</v>
      </c>
      <c r="E836" s="113" t="s">
        <v>109</v>
      </c>
    </row>
    <row r="837" spans="1:5" x14ac:dyDescent="0.2">
      <c r="A837" s="113">
        <v>11043080</v>
      </c>
      <c r="B837" s="113" t="s">
        <v>435</v>
      </c>
      <c r="C837" s="113" t="s">
        <v>5402</v>
      </c>
      <c r="D837" s="113" t="s">
        <v>102</v>
      </c>
      <c r="E837" s="113" t="s">
        <v>102</v>
      </c>
    </row>
    <row r="838" spans="1:5" x14ac:dyDescent="0.2">
      <c r="A838" s="113">
        <v>11043094</v>
      </c>
      <c r="B838" s="113" t="s">
        <v>3544</v>
      </c>
      <c r="C838" s="113" t="s">
        <v>5402</v>
      </c>
      <c r="D838" s="113" t="s">
        <v>5414</v>
      </c>
      <c r="E838" s="113" t="s">
        <v>5411</v>
      </c>
    </row>
    <row r="839" spans="1:5" x14ac:dyDescent="0.2">
      <c r="A839" s="113">
        <v>11043133</v>
      </c>
      <c r="B839" s="113" t="s">
        <v>436</v>
      </c>
      <c r="C839" s="113" t="s">
        <v>5402</v>
      </c>
      <c r="D839" s="113" t="s">
        <v>109</v>
      </c>
      <c r="E839" s="113" t="s">
        <v>109</v>
      </c>
    </row>
    <row r="840" spans="1:5" x14ac:dyDescent="0.2">
      <c r="A840" s="113">
        <v>11044010</v>
      </c>
      <c r="B840" s="113" t="s">
        <v>437</v>
      </c>
      <c r="C840" s="113" t="s">
        <v>5402</v>
      </c>
      <c r="D840" s="113" t="s">
        <v>109</v>
      </c>
      <c r="E840" s="113" t="s">
        <v>109</v>
      </c>
    </row>
    <row r="841" spans="1:5" x14ac:dyDescent="0.2">
      <c r="A841" s="113">
        <v>11044028</v>
      </c>
      <c r="B841" s="113" t="s">
        <v>438</v>
      </c>
      <c r="C841" s="113" t="s">
        <v>5402</v>
      </c>
      <c r="D841" s="113" t="s">
        <v>109</v>
      </c>
      <c r="E841" s="113" t="s">
        <v>109</v>
      </c>
    </row>
    <row r="842" spans="1:5" x14ac:dyDescent="0.2">
      <c r="A842" s="113">
        <v>11044032</v>
      </c>
      <c r="B842" s="113" t="s">
        <v>439</v>
      </c>
      <c r="C842" s="113" t="s">
        <v>5402</v>
      </c>
      <c r="D842" s="113" t="s">
        <v>109</v>
      </c>
      <c r="E842" s="113" t="s">
        <v>109</v>
      </c>
    </row>
    <row r="843" spans="1:5" x14ac:dyDescent="0.2">
      <c r="A843" s="113">
        <v>11044078</v>
      </c>
      <c r="B843" s="113" t="s">
        <v>3545</v>
      </c>
      <c r="C843" s="113" t="s">
        <v>5402</v>
      </c>
      <c r="D843" s="113" t="s">
        <v>5414</v>
      </c>
      <c r="E843" s="113" t="s">
        <v>109</v>
      </c>
    </row>
    <row r="844" spans="1:5" x14ac:dyDescent="0.2">
      <c r="A844" s="113">
        <v>11044079</v>
      </c>
      <c r="B844" s="113" t="s">
        <v>440</v>
      </c>
      <c r="C844" s="113" t="s">
        <v>5402</v>
      </c>
      <c r="D844" s="113" t="s">
        <v>102</v>
      </c>
      <c r="E844" s="113" t="s">
        <v>102</v>
      </c>
    </row>
    <row r="845" spans="1:5" x14ac:dyDescent="0.2">
      <c r="A845" s="113">
        <v>11045003</v>
      </c>
      <c r="B845" s="113" t="s">
        <v>3546</v>
      </c>
      <c r="C845" s="113" t="s">
        <v>5402</v>
      </c>
      <c r="D845" s="113" t="s">
        <v>5414</v>
      </c>
      <c r="E845" s="113" t="s">
        <v>102</v>
      </c>
    </row>
    <row r="846" spans="1:5" x14ac:dyDescent="0.2">
      <c r="A846" s="113">
        <v>11045005</v>
      </c>
      <c r="B846" s="113" t="s">
        <v>3547</v>
      </c>
      <c r="C846" s="113" t="s">
        <v>5402</v>
      </c>
      <c r="D846" s="113" t="s">
        <v>5414</v>
      </c>
      <c r="E846" s="113" t="s">
        <v>5412</v>
      </c>
    </row>
    <row r="847" spans="1:5" x14ac:dyDescent="0.2">
      <c r="A847" s="113">
        <v>11045006</v>
      </c>
      <c r="B847" s="113" t="s">
        <v>441</v>
      </c>
      <c r="C847" s="113" t="s">
        <v>5402</v>
      </c>
      <c r="D847" s="113" t="s">
        <v>102</v>
      </c>
      <c r="E847" s="113" t="s">
        <v>102</v>
      </c>
    </row>
    <row r="848" spans="1:5" x14ac:dyDescent="0.2">
      <c r="A848" s="113">
        <v>11045009</v>
      </c>
      <c r="B848" s="113" t="s">
        <v>3548</v>
      </c>
      <c r="C848" s="113" t="s">
        <v>5402</v>
      </c>
      <c r="D848" s="113" t="s">
        <v>5414</v>
      </c>
      <c r="E848" s="113" t="s">
        <v>109</v>
      </c>
    </row>
    <row r="849" spans="1:5" x14ac:dyDescent="0.2">
      <c r="A849" s="113">
        <v>11045012</v>
      </c>
      <c r="B849" s="113" t="s">
        <v>3549</v>
      </c>
      <c r="C849" s="113" t="s">
        <v>5402</v>
      </c>
      <c r="D849" s="113" t="s">
        <v>5414</v>
      </c>
      <c r="E849" s="113" t="s">
        <v>5412</v>
      </c>
    </row>
    <row r="850" spans="1:5" x14ac:dyDescent="0.2">
      <c r="A850" s="113">
        <v>11045017</v>
      </c>
      <c r="B850" s="113" t="s">
        <v>442</v>
      </c>
      <c r="C850" s="113" t="s">
        <v>5402</v>
      </c>
      <c r="D850" s="113" t="s">
        <v>109</v>
      </c>
      <c r="E850" s="113" t="s">
        <v>109</v>
      </c>
    </row>
    <row r="851" spans="1:5" x14ac:dyDescent="0.2">
      <c r="A851" s="113">
        <v>11045023</v>
      </c>
      <c r="B851" s="113" t="s">
        <v>3550</v>
      </c>
      <c r="C851" s="113" t="s">
        <v>5402</v>
      </c>
      <c r="D851" s="113" t="s">
        <v>5414</v>
      </c>
      <c r="E851" s="113" t="s">
        <v>5413</v>
      </c>
    </row>
    <row r="852" spans="1:5" x14ac:dyDescent="0.2">
      <c r="A852" s="113">
        <v>11045025</v>
      </c>
      <c r="B852" s="113" t="s">
        <v>3551</v>
      </c>
      <c r="C852" s="113" t="s">
        <v>5402</v>
      </c>
      <c r="D852" s="113" t="s">
        <v>5414</v>
      </c>
      <c r="E852" s="113" t="s">
        <v>102</v>
      </c>
    </row>
    <row r="853" spans="1:5" x14ac:dyDescent="0.2">
      <c r="A853" s="113">
        <v>11045070</v>
      </c>
      <c r="B853" s="113" t="s">
        <v>3552</v>
      </c>
      <c r="C853" s="113" t="s">
        <v>5402</v>
      </c>
      <c r="D853" s="113" t="s">
        <v>5414</v>
      </c>
      <c r="E853" s="113" t="s">
        <v>102</v>
      </c>
    </row>
    <row r="854" spans="1:5" x14ac:dyDescent="0.2">
      <c r="A854" s="113">
        <v>11046001</v>
      </c>
      <c r="B854" s="113" t="s">
        <v>3553</v>
      </c>
      <c r="C854" s="113" t="s">
        <v>5402</v>
      </c>
      <c r="D854" s="113" t="s">
        <v>5414</v>
      </c>
      <c r="E854" s="113" t="s">
        <v>102</v>
      </c>
    </row>
    <row r="855" spans="1:5" x14ac:dyDescent="0.2">
      <c r="A855" s="113">
        <v>11046002</v>
      </c>
      <c r="B855" s="113" t="s">
        <v>3554</v>
      </c>
      <c r="C855" s="113" t="s">
        <v>5402</v>
      </c>
      <c r="D855" s="113" t="s">
        <v>5414</v>
      </c>
      <c r="E855" s="113" t="s">
        <v>109</v>
      </c>
    </row>
    <row r="856" spans="1:5" x14ac:dyDescent="0.2">
      <c r="A856" s="113">
        <v>11046014</v>
      </c>
      <c r="B856" s="113" t="s">
        <v>443</v>
      </c>
      <c r="C856" s="113" t="s">
        <v>5402</v>
      </c>
      <c r="D856" s="113" t="s">
        <v>102</v>
      </c>
      <c r="E856" s="113" t="s">
        <v>5412</v>
      </c>
    </row>
    <row r="857" spans="1:5" x14ac:dyDescent="0.2">
      <c r="A857" s="113">
        <v>11046019</v>
      </c>
      <c r="B857" s="113" t="s">
        <v>3555</v>
      </c>
      <c r="C857" s="113" t="s">
        <v>5402</v>
      </c>
      <c r="D857" s="113" t="s">
        <v>5414</v>
      </c>
      <c r="E857" s="113" t="s">
        <v>102</v>
      </c>
    </row>
    <row r="858" spans="1:5" x14ac:dyDescent="0.2">
      <c r="A858" s="113">
        <v>11046034</v>
      </c>
      <c r="B858" s="113" t="s">
        <v>3556</v>
      </c>
      <c r="C858" s="113" t="s">
        <v>5402</v>
      </c>
      <c r="D858" s="113" t="s">
        <v>5414</v>
      </c>
      <c r="E858" s="113" t="s">
        <v>110</v>
      </c>
    </row>
    <row r="859" spans="1:5" x14ac:dyDescent="0.2">
      <c r="A859" s="113">
        <v>11046040</v>
      </c>
      <c r="B859" s="113" t="s">
        <v>444</v>
      </c>
      <c r="C859" s="113" t="s">
        <v>5402</v>
      </c>
      <c r="D859" s="113" t="s">
        <v>102</v>
      </c>
      <c r="E859" s="113" t="s">
        <v>109</v>
      </c>
    </row>
    <row r="860" spans="1:5" x14ac:dyDescent="0.2">
      <c r="A860" s="113">
        <v>11046058</v>
      </c>
      <c r="B860" s="113" t="s">
        <v>3557</v>
      </c>
      <c r="C860" s="113" t="s">
        <v>5402</v>
      </c>
      <c r="D860" s="113" t="s">
        <v>5414</v>
      </c>
      <c r="E860" s="113" t="s">
        <v>102</v>
      </c>
    </row>
    <row r="861" spans="1:5" x14ac:dyDescent="0.2">
      <c r="A861" s="113">
        <v>11046072</v>
      </c>
      <c r="B861" s="113" t="s">
        <v>3558</v>
      </c>
      <c r="C861" s="113" t="s">
        <v>5402</v>
      </c>
      <c r="D861" s="113" t="s">
        <v>5414</v>
      </c>
      <c r="E861" s="113" t="s">
        <v>102</v>
      </c>
    </row>
    <row r="862" spans="1:5" x14ac:dyDescent="0.2">
      <c r="A862" s="113">
        <v>11046096</v>
      </c>
      <c r="B862" s="113" t="s">
        <v>3559</v>
      </c>
      <c r="C862" s="113" t="s">
        <v>5402</v>
      </c>
      <c r="D862" s="113" t="s">
        <v>5414</v>
      </c>
      <c r="E862" s="113" t="s">
        <v>102</v>
      </c>
    </row>
    <row r="863" spans="1:5" x14ac:dyDescent="0.2">
      <c r="A863" s="113">
        <v>11051030</v>
      </c>
      <c r="B863" s="113" t="s">
        <v>445</v>
      </c>
      <c r="C863" s="113" t="s">
        <v>5402</v>
      </c>
      <c r="D863" s="113" t="s">
        <v>109</v>
      </c>
      <c r="E863" s="113" t="s">
        <v>109</v>
      </c>
    </row>
    <row r="864" spans="1:5" x14ac:dyDescent="0.2">
      <c r="A864" s="113">
        <v>11071040</v>
      </c>
      <c r="B864" s="113" t="s">
        <v>446</v>
      </c>
      <c r="C864" s="113" t="s">
        <v>5402</v>
      </c>
      <c r="D864" s="113" t="s">
        <v>102</v>
      </c>
      <c r="E864" s="113" t="s">
        <v>102</v>
      </c>
    </row>
    <row r="865" spans="1:5" x14ac:dyDescent="0.2">
      <c r="A865" s="113">
        <v>11100003</v>
      </c>
      <c r="B865" s="113" t="s">
        <v>3560</v>
      </c>
      <c r="C865" s="113" t="s">
        <v>5402</v>
      </c>
      <c r="D865" s="113" t="s">
        <v>5414</v>
      </c>
      <c r="E865" s="113" t="s">
        <v>5413</v>
      </c>
    </row>
    <row r="866" spans="1:5" x14ac:dyDescent="0.2">
      <c r="A866" s="113">
        <v>11103012</v>
      </c>
      <c r="B866" s="113" t="s">
        <v>3561</v>
      </c>
      <c r="C866" s="113" t="s">
        <v>5402</v>
      </c>
      <c r="D866" s="113" t="s">
        <v>5414</v>
      </c>
      <c r="E866" s="113" t="s">
        <v>5412</v>
      </c>
    </row>
    <row r="867" spans="1:5" x14ac:dyDescent="0.2">
      <c r="A867" s="113">
        <v>11103013</v>
      </c>
      <c r="B867" s="113" t="s">
        <v>3562</v>
      </c>
      <c r="C867" s="113" t="s">
        <v>5402</v>
      </c>
      <c r="D867" s="113" t="s">
        <v>5414</v>
      </c>
      <c r="E867" s="113" t="s">
        <v>5412</v>
      </c>
    </row>
    <row r="868" spans="1:5" x14ac:dyDescent="0.2">
      <c r="A868" s="113">
        <v>11103040</v>
      </c>
      <c r="B868" s="113" t="s">
        <v>526</v>
      </c>
      <c r="C868" s="113" t="s">
        <v>5402</v>
      </c>
      <c r="D868" s="113" t="s">
        <v>105</v>
      </c>
      <c r="E868" s="113" t="s">
        <v>5412</v>
      </c>
    </row>
    <row r="869" spans="1:5" x14ac:dyDescent="0.2">
      <c r="A869" s="113">
        <v>11103050</v>
      </c>
      <c r="B869" s="113" t="s">
        <v>3563</v>
      </c>
      <c r="C869" s="113" t="s">
        <v>5402</v>
      </c>
      <c r="D869" s="113" t="s">
        <v>5414</v>
      </c>
      <c r="E869" s="113" t="s">
        <v>102</v>
      </c>
    </row>
    <row r="870" spans="1:5" x14ac:dyDescent="0.2">
      <c r="A870" s="113">
        <v>11103070</v>
      </c>
      <c r="B870" s="113" t="s">
        <v>527</v>
      </c>
      <c r="C870" s="113" t="s">
        <v>5402</v>
      </c>
      <c r="D870" s="113" t="s">
        <v>102</v>
      </c>
      <c r="E870" s="113" t="s">
        <v>102</v>
      </c>
    </row>
    <row r="871" spans="1:5" x14ac:dyDescent="0.2">
      <c r="A871" s="113">
        <v>11109011</v>
      </c>
      <c r="B871" s="113" t="s">
        <v>3564</v>
      </c>
      <c r="C871" s="113" t="s">
        <v>5402</v>
      </c>
      <c r="D871" s="113" t="s">
        <v>5414</v>
      </c>
      <c r="E871" s="113" t="s">
        <v>109</v>
      </c>
    </row>
    <row r="872" spans="1:5" x14ac:dyDescent="0.2">
      <c r="A872" s="113">
        <v>11111106</v>
      </c>
      <c r="B872" s="113" t="s">
        <v>528</v>
      </c>
      <c r="C872" s="113" t="s">
        <v>5402</v>
      </c>
      <c r="D872" s="113" t="s">
        <v>109</v>
      </c>
      <c r="E872" s="113" t="s">
        <v>109</v>
      </c>
    </row>
    <row r="873" spans="1:5" x14ac:dyDescent="0.2">
      <c r="A873" s="113">
        <v>11111114</v>
      </c>
      <c r="B873" s="113" t="s">
        <v>3565</v>
      </c>
      <c r="C873" s="113" t="s">
        <v>5402</v>
      </c>
      <c r="D873" s="113" t="s">
        <v>5414</v>
      </c>
      <c r="E873" s="113" t="s">
        <v>102</v>
      </c>
    </row>
    <row r="874" spans="1:5" x14ac:dyDescent="0.2">
      <c r="A874" s="113">
        <v>11111152</v>
      </c>
      <c r="B874" s="113" t="s">
        <v>529</v>
      </c>
      <c r="C874" s="113" t="s">
        <v>5402</v>
      </c>
      <c r="D874" s="113" t="s">
        <v>109</v>
      </c>
      <c r="E874" s="113" t="s">
        <v>109</v>
      </c>
    </row>
    <row r="875" spans="1:5" x14ac:dyDescent="0.2">
      <c r="A875" s="113">
        <v>11111159</v>
      </c>
      <c r="B875" s="113" t="s">
        <v>530</v>
      </c>
      <c r="C875" s="113" t="s">
        <v>5402</v>
      </c>
      <c r="D875" s="113" t="s">
        <v>102</v>
      </c>
      <c r="E875" s="113" t="s">
        <v>102</v>
      </c>
    </row>
    <row r="876" spans="1:5" x14ac:dyDescent="0.2">
      <c r="A876" s="113">
        <v>11111216</v>
      </c>
      <c r="B876" s="113" t="s">
        <v>3566</v>
      </c>
      <c r="C876" s="113" t="s">
        <v>5402</v>
      </c>
      <c r="D876" s="113" t="s">
        <v>5414</v>
      </c>
      <c r="E876" s="113" t="s">
        <v>5412</v>
      </c>
    </row>
    <row r="877" spans="1:5" x14ac:dyDescent="0.2">
      <c r="A877" s="113">
        <v>11111239</v>
      </c>
      <c r="B877" s="113" t="s">
        <v>3567</v>
      </c>
      <c r="C877" s="113" t="s">
        <v>5402</v>
      </c>
      <c r="D877" s="113" t="s">
        <v>5414</v>
      </c>
      <c r="E877" s="113" t="s">
        <v>109</v>
      </c>
    </row>
    <row r="878" spans="1:5" x14ac:dyDescent="0.2">
      <c r="A878" s="113">
        <v>11111260</v>
      </c>
      <c r="B878" s="113" t="s">
        <v>3568</v>
      </c>
      <c r="C878" s="113" t="s">
        <v>5402</v>
      </c>
      <c r="D878" s="113" t="s">
        <v>102</v>
      </c>
      <c r="E878" s="113" t="s">
        <v>102</v>
      </c>
    </row>
    <row r="879" spans="1:5" x14ac:dyDescent="0.2">
      <c r="A879" s="113">
        <v>11111940</v>
      </c>
      <c r="B879" s="113" t="s">
        <v>531</v>
      </c>
      <c r="C879" s="113" t="s">
        <v>5402</v>
      </c>
      <c r="D879" s="113" t="s">
        <v>102</v>
      </c>
      <c r="E879" s="113" t="s">
        <v>102</v>
      </c>
    </row>
    <row r="880" spans="1:5" x14ac:dyDescent="0.2">
      <c r="A880" s="113">
        <v>11112102</v>
      </c>
      <c r="B880" s="113" t="s">
        <v>532</v>
      </c>
      <c r="C880" s="113" t="s">
        <v>5402</v>
      </c>
      <c r="D880" s="113" t="s">
        <v>109</v>
      </c>
      <c r="E880" s="113" t="s">
        <v>109</v>
      </c>
    </row>
    <row r="881" spans="1:5" x14ac:dyDescent="0.2">
      <c r="A881" s="113">
        <v>11112114</v>
      </c>
      <c r="B881" s="113" t="s">
        <v>3569</v>
      </c>
      <c r="C881" s="113" t="s">
        <v>5402</v>
      </c>
      <c r="D881" s="113" t="s">
        <v>5414</v>
      </c>
      <c r="E881" s="113" t="s">
        <v>5412</v>
      </c>
    </row>
    <row r="882" spans="1:5" x14ac:dyDescent="0.2">
      <c r="A882" s="113">
        <v>11112115</v>
      </c>
      <c r="B882" s="113" t="s">
        <v>533</v>
      </c>
      <c r="C882" s="113" t="s">
        <v>5402</v>
      </c>
      <c r="D882" s="113" t="s">
        <v>102</v>
      </c>
      <c r="E882" s="113" t="s">
        <v>5412</v>
      </c>
    </row>
    <row r="883" spans="1:5" x14ac:dyDescent="0.2">
      <c r="A883" s="113">
        <v>11112134</v>
      </c>
      <c r="B883" s="113" t="s">
        <v>534</v>
      </c>
      <c r="C883" s="113" t="s">
        <v>5402</v>
      </c>
      <c r="D883" s="113" t="s">
        <v>109</v>
      </c>
      <c r="E883" s="113" t="s">
        <v>109</v>
      </c>
    </row>
    <row r="884" spans="1:5" x14ac:dyDescent="0.2">
      <c r="A884" s="113">
        <v>11112137</v>
      </c>
      <c r="B884" s="113" t="s">
        <v>3570</v>
      </c>
      <c r="C884" s="113" t="s">
        <v>5402</v>
      </c>
      <c r="D884" s="113" t="s">
        <v>5414</v>
      </c>
      <c r="E884" s="113" t="s">
        <v>5412</v>
      </c>
    </row>
    <row r="885" spans="1:5" x14ac:dyDescent="0.2">
      <c r="A885" s="113">
        <v>11112166</v>
      </c>
      <c r="B885" s="113" t="s">
        <v>3571</v>
      </c>
      <c r="C885" s="113" t="s">
        <v>5402</v>
      </c>
      <c r="D885" s="113" t="s">
        <v>5414</v>
      </c>
      <c r="E885" s="113" t="s">
        <v>5412</v>
      </c>
    </row>
    <row r="886" spans="1:5" x14ac:dyDescent="0.2">
      <c r="A886" s="113">
        <v>11113108</v>
      </c>
      <c r="B886" s="113" t="s">
        <v>3572</v>
      </c>
      <c r="C886" s="113" t="s">
        <v>5402</v>
      </c>
      <c r="D886" s="113" t="s">
        <v>5414</v>
      </c>
      <c r="E886" s="113" t="s">
        <v>5412</v>
      </c>
    </row>
    <row r="887" spans="1:5" x14ac:dyDescent="0.2">
      <c r="A887" s="113">
        <v>11113111</v>
      </c>
      <c r="B887" s="113" t="s">
        <v>3573</v>
      </c>
      <c r="C887" s="113" t="s">
        <v>5402</v>
      </c>
      <c r="D887" s="113" t="s">
        <v>5414</v>
      </c>
      <c r="E887" s="113" t="s">
        <v>5411</v>
      </c>
    </row>
    <row r="888" spans="1:5" x14ac:dyDescent="0.2">
      <c r="A888" s="113">
        <v>11113115</v>
      </c>
      <c r="B888" s="113" t="s">
        <v>3574</v>
      </c>
      <c r="C888" s="113" t="s">
        <v>5402</v>
      </c>
      <c r="D888" s="113" t="s">
        <v>5414</v>
      </c>
      <c r="E888" s="113" t="s">
        <v>5412</v>
      </c>
    </row>
    <row r="889" spans="1:5" x14ac:dyDescent="0.2">
      <c r="A889" s="113">
        <v>11115100</v>
      </c>
      <c r="B889" s="113" t="s">
        <v>3575</v>
      </c>
      <c r="C889" s="113" t="s">
        <v>5402</v>
      </c>
      <c r="D889" s="113" t="s">
        <v>5414</v>
      </c>
      <c r="E889" s="113" t="s">
        <v>5413</v>
      </c>
    </row>
    <row r="890" spans="1:5" x14ac:dyDescent="0.2">
      <c r="A890" s="113">
        <v>11115104</v>
      </c>
      <c r="B890" s="113" t="s">
        <v>535</v>
      </c>
      <c r="C890" s="113" t="s">
        <v>5402</v>
      </c>
      <c r="D890" s="113" t="s">
        <v>102</v>
      </c>
      <c r="E890" s="113" t="s">
        <v>102</v>
      </c>
    </row>
    <row r="891" spans="1:5" x14ac:dyDescent="0.2">
      <c r="A891" s="113">
        <v>11115109</v>
      </c>
      <c r="B891" s="113" t="s">
        <v>536</v>
      </c>
      <c r="C891" s="113" t="s">
        <v>5402</v>
      </c>
      <c r="D891" s="113" t="s">
        <v>102</v>
      </c>
      <c r="E891" s="113" t="s">
        <v>102</v>
      </c>
    </row>
    <row r="892" spans="1:5" x14ac:dyDescent="0.2">
      <c r="A892" s="113">
        <v>11115128</v>
      </c>
      <c r="B892" s="113" t="s">
        <v>537</v>
      </c>
      <c r="C892" s="113" t="s">
        <v>5402</v>
      </c>
      <c r="D892" s="113" t="s">
        <v>109</v>
      </c>
      <c r="E892" s="113" t="s">
        <v>109</v>
      </c>
    </row>
    <row r="893" spans="1:5" x14ac:dyDescent="0.2">
      <c r="A893" s="113">
        <v>11116102</v>
      </c>
      <c r="B893" s="113" t="s">
        <v>538</v>
      </c>
      <c r="C893" s="113" t="s">
        <v>5402</v>
      </c>
      <c r="D893" s="113" t="s">
        <v>109</v>
      </c>
      <c r="E893" s="113" t="s">
        <v>109</v>
      </c>
    </row>
    <row r="894" spans="1:5" x14ac:dyDescent="0.2">
      <c r="A894" s="113">
        <v>11116103</v>
      </c>
      <c r="B894" s="113" t="s">
        <v>539</v>
      </c>
      <c r="C894" s="113" t="s">
        <v>5402</v>
      </c>
      <c r="D894" s="113" t="s">
        <v>102</v>
      </c>
      <c r="E894" s="113" t="s">
        <v>102</v>
      </c>
    </row>
    <row r="895" spans="1:5" x14ac:dyDescent="0.2">
      <c r="A895" s="113">
        <v>11116105</v>
      </c>
      <c r="B895" s="113" t="s">
        <v>540</v>
      </c>
      <c r="C895" s="113" t="s">
        <v>5402</v>
      </c>
      <c r="D895" s="113" t="s">
        <v>102</v>
      </c>
      <c r="E895" s="113" t="s">
        <v>5412</v>
      </c>
    </row>
    <row r="896" spans="1:5" x14ac:dyDescent="0.2">
      <c r="A896" s="113">
        <v>11116109</v>
      </c>
      <c r="B896" s="113" t="s">
        <v>3576</v>
      </c>
      <c r="C896" s="113" t="s">
        <v>5402</v>
      </c>
      <c r="D896" s="113" t="s">
        <v>5414</v>
      </c>
      <c r="E896" s="113" t="s">
        <v>5412</v>
      </c>
    </row>
    <row r="897" spans="1:5" x14ac:dyDescent="0.2">
      <c r="A897" s="113">
        <v>11117101</v>
      </c>
      <c r="B897" s="113" t="s">
        <v>541</v>
      </c>
      <c r="C897" s="113" t="s">
        <v>5402</v>
      </c>
      <c r="D897" s="113" t="s">
        <v>100</v>
      </c>
      <c r="E897" s="113" t="s">
        <v>5412</v>
      </c>
    </row>
    <row r="898" spans="1:5" x14ac:dyDescent="0.2">
      <c r="A898" s="113">
        <v>11117102</v>
      </c>
      <c r="B898" s="113" t="s">
        <v>3577</v>
      </c>
      <c r="C898" s="113" t="s">
        <v>5402</v>
      </c>
      <c r="D898" s="113" t="s">
        <v>5414</v>
      </c>
      <c r="E898" s="113" t="s">
        <v>5411</v>
      </c>
    </row>
    <row r="899" spans="1:5" x14ac:dyDescent="0.2">
      <c r="A899" s="113">
        <v>11118106</v>
      </c>
      <c r="B899" s="113" t="s">
        <v>542</v>
      </c>
      <c r="C899" s="113" t="s">
        <v>5402</v>
      </c>
      <c r="D899" s="113" t="s">
        <v>102</v>
      </c>
      <c r="E899" s="113" t="s">
        <v>110</v>
      </c>
    </row>
    <row r="900" spans="1:5" x14ac:dyDescent="0.2">
      <c r="A900" s="113">
        <v>11118108</v>
      </c>
      <c r="B900" s="113" t="s">
        <v>543</v>
      </c>
      <c r="C900" s="113" t="s">
        <v>5402</v>
      </c>
      <c r="D900" s="113" t="s">
        <v>102</v>
      </c>
      <c r="E900" s="113" t="s">
        <v>102</v>
      </c>
    </row>
    <row r="901" spans="1:5" x14ac:dyDescent="0.2">
      <c r="A901" s="113">
        <v>11118110</v>
      </c>
      <c r="B901" s="113" t="s">
        <v>3578</v>
      </c>
      <c r="C901" s="113" t="s">
        <v>5402</v>
      </c>
      <c r="D901" s="113" t="s">
        <v>5414</v>
      </c>
      <c r="E901" s="113" t="s">
        <v>102</v>
      </c>
    </row>
    <row r="902" spans="1:5" x14ac:dyDescent="0.2">
      <c r="A902" s="113">
        <v>11118602</v>
      </c>
      <c r="B902" s="113" t="s">
        <v>544</v>
      </c>
      <c r="C902" s="113" t="s">
        <v>5402</v>
      </c>
      <c r="D902" s="113" t="s">
        <v>109</v>
      </c>
      <c r="E902" s="113" t="s">
        <v>109</v>
      </c>
    </row>
    <row r="903" spans="1:5" x14ac:dyDescent="0.2">
      <c r="A903" s="113">
        <v>11118808</v>
      </c>
      <c r="B903" s="113" t="s">
        <v>545</v>
      </c>
      <c r="C903" s="113" t="s">
        <v>5402</v>
      </c>
      <c r="D903" s="113" t="s">
        <v>102</v>
      </c>
      <c r="E903" s="113" t="s">
        <v>109</v>
      </c>
    </row>
    <row r="904" spans="1:5" x14ac:dyDescent="0.2">
      <c r="A904" s="113">
        <v>11119010</v>
      </c>
      <c r="B904" s="113" t="s">
        <v>546</v>
      </c>
      <c r="C904" s="113" t="s">
        <v>5402</v>
      </c>
      <c r="D904" s="113" t="s">
        <v>102</v>
      </c>
      <c r="E904" s="113" t="s">
        <v>109</v>
      </c>
    </row>
    <row r="905" spans="1:5" x14ac:dyDescent="0.2">
      <c r="A905" s="113">
        <v>11121010</v>
      </c>
      <c r="B905" s="113" t="s">
        <v>547</v>
      </c>
      <c r="C905" s="113" t="s">
        <v>5402</v>
      </c>
      <c r="D905" s="113" t="s">
        <v>102</v>
      </c>
      <c r="E905" s="113" t="s">
        <v>102</v>
      </c>
    </row>
    <row r="906" spans="1:5" x14ac:dyDescent="0.2">
      <c r="A906" s="113">
        <v>11121011</v>
      </c>
      <c r="B906" s="113" t="s">
        <v>3579</v>
      </c>
      <c r="C906" s="113" t="s">
        <v>5402</v>
      </c>
      <c r="D906" s="113" t="s">
        <v>5414</v>
      </c>
      <c r="E906" s="113" t="s">
        <v>102</v>
      </c>
    </row>
    <row r="907" spans="1:5" x14ac:dyDescent="0.2">
      <c r="A907" s="113">
        <v>11135010</v>
      </c>
      <c r="B907" s="113" t="s">
        <v>3580</v>
      </c>
      <c r="C907" s="113" t="s">
        <v>5402</v>
      </c>
      <c r="D907" s="113" t="s">
        <v>5414</v>
      </c>
      <c r="E907" s="113" t="s">
        <v>110</v>
      </c>
    </row>
    <row r="908" spans="1:5" x14ac:dyDescent="0.2">
      <c r="A908" s="113">
        <v>11150230</v>
      </c>
      <c r="B908" s="113" t="s">
        <v>3581</v>
      </c>
      <c r="C908" s="113" t="s">
        <v>5402</v>
      </c>
      <c r="D908" s="113" t="s">
        <v>5414</v>
      </c>
      <c r="E908" s="113" t="s">
        <v>109</v>
      </c>
    </row>
    <row r="909" spans="1:5" x14ac:dyDescent="0.2">
      <c r="A909" s="113">
        <v>11151503</v>
      </c>
      <c r="B909" s="113" t="s">
        <v>548</v>
      </c>
      <c r="C909" s="113" t="s">
        <v>5402</v>
      </c>
      <c r="D909" s="113" t="s">
        <v>109</v>
      </c>
      <c r="E909" s="113" t="s">
        <v>109</v>
      </c>
    </row>
    <row r="910" spans="1:5" x14ac:dyDescent="0.2">
      <c r="A910" s="113">
        <v>11151700</v>
      </c>
      <c r="B910" s="113" t="s">
        <v>549</v>
      </c>
      <c r="C910" s="113" t="s">
        <v>5402</v>
      </c>
      <c r="D910" s="113" t="s">
        <v>109</v>
      </c>
      <c r="E910" s="113" t="s">
        <v>109</v>
      </c>
    </row>
    <row r="911" spans="1:5" x14ac:dyDescent="0.2">
      <c r="A911" s="113">
        <v>11151848</v>
      </c>
      <c r="B911" s="113" t="s">
        <v>550</v>
      </c>
      <c r="C911" s="113" t="s">
        <v>5402</v>
      </c>
      <c r="D911" s="113" t="s">
        <v>109</v>
      </c>
      <c r="E911" s="113" t="s">
        <v>109</v>
      </c>
    </row>
    <row r="912" spans="1:5" x14ac:dyDescent="0.2">
      <c r="A912" s="113">
        <v>11152100</v>
      </c>
      <c r="B912" s="113" t="s">
        <v>551</v>
      </c>
      <c r="C912" s="113" t="s">
        <v>5402</v>
      </c>
      <c r="D912" s="113" t="s">
        <v>102</v>
      </c>
      <c r="E912" s="113" t="s">
        <v>102</v>
      </c>
    </row>
    <row r="913" spans="1:5" x14ac:dyDescent="0.2">
      <c r="A913" s="113">
        <v>11152102</v>
      </c>
      <c r="B913" s="113" t="s">
        <v>552</v>
      </c>
      <c r="C913" s="113" t="s">
        <v>5402</v>
      </c>
      <c r="D913" s="113" t="s">
        <v>109</v>
      </c>
      <c r="E913" s="113" t="s">
        <v>102</v>
      </c>
    </row>
    <row r="914" spans="1:5" x14ac:dyDescent="0.2">
      <c r="A914" s="113">
        <v>11152151</v>
      </c>
      <c r="B914" s="113" t="s">
        <v>553</v>
      </c>
      <c r="C914" s="113" t="s">
        <v>5402</v>
      </c>
      <c r="D914" s="113" t="s">
        <v>109</v>
      </c>
      <c r="E914" s="113" t="s">
        <v>102</v>
      </c>
    </row>
    <row r="915" spans="1:5" x14ac:dyDescent="0.2">
      <c r="A915" s="113">
        <v>11152173</v>
      </c>
      <c r="B915" s="113" t="s">
        <v>554</v>
      </c>
      <c r="C915" s="113" t="s">
        <v>5402</v>
      </c>
      <c r="D915" s="113" t="s">
        <v>102</v>
      </c>
      <c r="E915" s="113" t="s">
        <v>102</v>
      </c>
    </row>
    <row r="916" spans="1:5" x14ac:dyDescent="0.2">
      <c r="A916" s="113">
        <v>11152300</v>
      </c>
      <c r="B916" s="113" t="s">
        <v>3582</v>
      </c>
      <c r="C916" s="113" t="s">
        <v>5402</v>
      </c>
      <c r="D916" s="113" t="s">
        <v>5414</v>
      </c>
      <c r="E916" s="113" t="s">
        <v>5413</v>
      </c>
    </row>
    <row r="917" spans="1:5" x14ac:dyDescent="0.2">
      <c r="A917" s="113">
        <v>11152305</v>
      </c>
      <c r="B917" s="113" t="s">
        <v>3583</v>
      </c>
      <c r="C917" s="113" t="s">
        <v>5402</v>
      </c>
      <c r="D917" s="113" t="s">
        <v>5414</v>
      </c>
      <c r="E917" s="113" t="s">
        <v>5411</v>
      </c>
    </row>
    <row r="918" spans="1:5" x14ac:dyDescent="0.2">
      <c r="A918" s="113">
        <v>11152821</v>
      </c>
      <c r="B918" s="113" t="s">
        <v>555</v>
      </c>
      <c r="C918" s="113" t="s">
        <v>5402</v>
      </c>
      <c r="D918" s="113" t="s">
        <v>102</v>
      </c>
      <c r="E918" s="113" t="s">
        <v>102</v>
      </c>
    </row>
    <row r="919" spans="1:5" x14ac:dyDescent="0.2">
      <c r="A919" s="113">
        <v>11153123</v>
      </c>
      <c r="B919" s="113" t="s">
        <v>556</v>
      </c>
      <c r="C919" s="113" t="s">
        <v>5402</v>
      </c>
      <c r="D919" s="113" t="s">
        <v>102</v>
      </c>
      <c r="E919" s="113" t="s">
        <v>102</v>
      </c>
    </row>
    <row r="920" spans="1:5" x14ac:dyDescent="0.2">
      <c r="A920" s="113">
        <v>11153272</v>
      </c>
      <c r="B920" s="113" t="s">
        <v>3584</v>
      </c>
      <c r="C920" s="113" t="s">
        <v>5402</v>
      </c>
      <c r="D920" s="113" t="s">
        <v>5414</v>
      </c>
      <c r="E920" s="113" t="s">
        <v>109</v>
      </c>
    </row>
    <row r="921" spans="1:5" x14ac:dyDescent="0.2">
      <c r="A921" s="113">
        <v>11153360</v>
      </c>
      <c r="B921" s="113" t="s">
        <v>557</v>
      </c>
      <c r="C921" s="113" t="s">
        <v>5402</v>
      </c>
      <c r="D921" s="113" t="s">
        <v>100</v>
      </c>
      <c r="E921" s="113" t="s">
        <v>5412</v>
      </c>
    </row>
    <row r="922" spans="1:5" x14ac:dyDescent="0.2">
      <c r="A922" s="113">
        <v>11155010</v>
      </c>
      <c r="B922" s="113" t="s">
        <v>558</v>
      </c>
      <c r="C922" s="113" t="s">
        <v>5402</v>
      </c>
      <c r="D922" s="113" t="s">
        <v>109</v>
      </c>
      <c r="E922" s="113" t="s">
        <v>109</v>
      </c>
    </row>
    <row r="923" spans="1:5" x14ac:dyDescent="0.2">
      <c r="A923" s="113">
        <v>11155172</v>
      </c>
      <c r="B923" s="113" t="s">
        <v>559</v>
      </c>
      <c r="C923" s="113" t="s">
        <v>5402</v>
      </c>
      <c r="D923" s="113" t="s">
        <v>102</v>
      </c>
      <c r="E923" s="113" t="s">
        <v>102</v>
      </c>
    </row>
    <row r="924" spans="1:5" x14ac:dyDescent="0.2">
      <c r="A924" s="113">
        <v>11156173</v>
      </c>
      <c r="B924" s="113" t="s">
        <v>560</v>
      </c>
      <c r="C924" s="113" t="s">
        <v>5402</v>
      </c>
      <c r="D924" s="113" t="s">
        <v>109</v>
      </c>
      <c r="E924" s="113" t="s">
        <v>109</v>
      </c>
    </row>
    <row r="925" spans="1:5" x14ac:dyDescent="0.2">
      <c r="A925" s="113">
        <v>11157271</v>
      </c>
      <c r="B925" s="113" t="s">
        <v>561</v>
      </c>
      <c r="C925" s="113" t="s">
        <v>5402</v>
      </c>
      <c r="D925" s="113" t="s">
        <v>109</v>
      </c>
      <c r="E925" s="113" t="s">
        <v>109</v>
      </c>
    </row>
    <row r="926" spans="1:5" x14ac:dyDescent="0.2">
      <c r="A926" s="113">
        <v>11159030</v>
      </c>
      <c r="B926" s="113" t="s">
        <v>562</v>
      </c>
      <c r="C926" s="113" t="s">
        <v>5402</v>
      </c>
      <c r="D926" s="113" t="s">
        <v>102</v>
      </c>
      <c r="E926" s="113" t="s">
        <v>110</v>
      </c>
    </row>
    <row r="927" spans="1:5" x14ac:dyDescent="0.2">
      <c r="A927" s="113">
        <v>11161104</v>
      </c>
      <c r="B927" s="113" t="s">
        <v>3585</v>
      </c>
      <c r="C927" s="113" t="s">
        <v>5402</v>
      </c>
      <c r="D927" s="113" t="s">
        <v>5414</v>
      </c>
      <c r="E927" s="113" t="s">
        <v>102</v>
      </c>
    </row>
    <row r="928" spans="1:5" x14ac:dyDescent="0.2">
      <c r="A928" s="113">
        <v>11161107</v>
      </c>
      <c r="B928" s="113" t="s">
        <v>563</v>
      </c>
      <c r="C928" s="113" t="s">
        <v>5402</v>
      </c>
      <c r="D928" s="113" t="s">
        <v>107</v>
      </c>
      <c r="E928" s="113" t="s">
        <v>5412</v>
      </c>
    </row>
    <row r="929" spans="1:5" x14ac:dyDescent="0.2">
      <c r="A929" s="113">
        <v>11161122</v>
      </c>
      <c r="B929" s="113" t="s">
        <v>564</v>
      </c>
      <c r="C929" s="113" t="s">
        <v>5402</v>
      </c>
      <c r="D929" s="113" t="s">
        <v>109</v>
      </c>
      <c r="E929" s="113" t="s">
        <v>109</v>
      </c>
    </row>
    <row r="930" spans="1:5" x14ac:dyDescent="0.2">
      <c r="A930" s="113">
        <v>11161132</v>
      </c>
      <c r="B930" s="113" t="s">
        <v>565</v>
      </c>
      <c r="C930" s="113" t="s">
        <v>5402</v>
      </c>
      <c r="D930" s="113" t="s">
        <v>109</v>
      </c>
      <c r="E930" s="113" t="s">
        <v>109</v>
      </c>
    </row>
    <row r="931" spans="1:5" x14ac:dyDescent="0.2">
      <c r="A931" s="113">
        <v>11161148</v>
      </c>
      <c r="B931" s="113" t="s">
        <v>566</v>
      </c>
      <c r="C931" s="113" t="s">
        <v>5402</v>
      </c>
      <c r="D931" s="113" t="s">
        <v>102</v>
      </c>
      <c r="E931" s="113" t="s">
        <v>102</v>
      </c>
    </row>
    <row r="932" spans="1:5" x14ac:dyDescent="0.2">
      <c r="A932" s="113">
        <v>11161151</v>
      </c>
      <c r="B932" s="113" t="s">
        <v>567</v>
      </c>
      <c r="C932" s="113" t="s">
        <v>5402</v>
      </c>
      <c r="D932" s="113" t="s">
        <v>109</v>
      </c>
      <c r="E932" s="113" t="s">
        <v>109</v>
      </c>
    </row>
    <row r="933" spans="1:5" x14ac:dyDescent="0.2">
      <c r="A933" s="113">
        <v>11161162</v>
      </c>
      <c r="B933" s="113" t="s">
        <v>568</v>
      </c>
      <c r="C933" s="113" t="s">
        <v>5402</v>
      </c>
      <c r="D933" s="113" t="s">
        <v>109</v>
      </c>
      <c r="E933" s="113" t="s">
        <v>109</v>
      </c>
    </row>
    <row r="934" spans="1:5" x14ac:dyDescent="0.2">
      <c r="A934" s="113">
        <v>11161230</v>
      </c>
      <c r="B934" s="113" t="s">
        <v>569</v>
      </c>
      <c r="C934" s="113" t="s">
        <v>5402</v>
      </c>
      <c r="D934" s="113" t="s">
        <v>109</v>
      </c>
      <c r="E934" s="113" t="s">
        <v>109</v>
      </c>
    </row>
    <row r="935" spans="1:5" x14ac:dyDescent="0.2">
      <c r="A935" s="113">
        <v>11161235</v>
      </c>
      <c r="B935" s="113" t="s">
        <v>570</v>
      </c>
      <c r="C935" s="113" t="s">
        <v>5402</v>
      </c>
      <c r="D935" s="113" t="s">
        <v>102</v>
      </c>
      <c r="E935" s="113" t="s">
        <v>5412</v>
      </c>
    </row>
    <row r="936" spans="1:5" x14ac:dyDescent="0.2">
      <c r="A936" s="113">
        <v>11161258</v>
      </c>
      <c r="B936" s="113" t="s">
        <v>3586</v>
      </c>
      <c r="C936" s="113" t="s">
        <v>5402</v>
      </c>
      <c r="D936" s="113" t="s">
        <v>5414</v>
      </c>
      <c r="E936" s="113" t="s">
        <v>5412</v>
      </c>
    </row>
    <row r="937" spans="1:5" x14ac:dyDescent="0.2">
      <c r="A937" s="113">
        <v>11162104</v>
      </c>
      <c r="B937" s="113" t="s">
        <v>571</v>
      </c>
      <c r="C937" s="113" t="s">
        <v>5402</v>
      </c>
      <c r="D937" s="113" t="s">
        <v>105</v>
      </c>
      <c r="E937" s="113" t="s">
        <v>5412</v>
      </c>
    </row>
    <row r="938" spans="1:5" x14ac:dyDescent="0.2">
      <c r="A938" s="113">
        <v>11162108</v>
      </c>
      <c r="B938" s="113" t="s">
        <v>3587</v>
      </c>
      <c r="C938" s="113" t="s">
        <v>5402</v>
      </c>
      <c r="D938" s="113" t="s">
        <v>5414</v>
      </c>
      <c r="E938" s="113" t="s">
        <v>102</v>
      </c>
    </row>
    <row r="939" spans="1:5" x14ac:dyDescent="0.2">
      <c r="A939" s="113">
        <v>11162109</v>
      </c>
      <c r="B939" s="113" t="s">
        <v>572</v>
      </c>
      <c r="C939" s="113" t="s">
        <v>5402</v>
      </c>
      <c r="D939" s="113" t="s">
        <v>138</v>
      </c>
      <c r="E939" s="113" t="s">
        <v>5411</v>
      </c>
    </row>
    <row r="940" spans="1:5" x14ac:dyDescent="0.2">
      <c r="A940" s="113">
        <v>11162117</v>
      </c>
      <c r="B940" s="113" t="s">
        <v>573</v>
      </c>
      <c r="C940" s="113" t="s">
        <v>5402</v>
      </c>
      <c r="D940" s="113" t="s">
        <v>109</v>
      </c>
      <c r="E940" s="113" t="s">
        <v>109</v>
      </c>
    </row>
    <row r="941" spans="1:5" x14ac:dyDescent="0.2">
      <c r="A941" s="113">
        <v>11163010</v>
      </c>
      <c r="B941" s="113" t="s">
        <v>3588</v>
      </c>
      <c r="C941" s="113" t="s">
        <v>5402</v>
      </c>
      <c r="D941" s="113" t="s">
        <v>5414</v>
      </c>
      <c r="E941" s="113" t="s">
        <v>109</v>
      </c>
    </row>
    <row r="942" spans="1:5" x14ac:dyDescent="0.2">
      <c r="A942" s="113">
        <v>11163125</v>
      </c>
      <c r="B942" s="113" t="s">
        <v>574</v>
      </c>
      <c r="C942" s="113" t="s">
        <v>5402</v>
      </c>
      <c r="D942" s="113" t="s">
        <v>102</v>
      </c>
      <c r="E942" s="113" t="s">
        <v>5412</v>
      </c>
    </row>
    <row r="943" spans="1:5" x14ac:dyDescent="0.2">
      <c r="A943" s="113">
        <v>11165115</v>
      </c>
      <c r="B943" s="113" t="s">
        <v>575</v>
      </c>
      <c r="C943" s="113" t="s">
        <v>5402</v>
      </c>
      <c r="D943" s="113" t="s">
        <v>109</v>
      </c>
      <c r="E943" s="113" t="s">
        <v>109</v>
      </c>
    </row>
    <row r="944" spans="1:5" x14ac:dyDescent="0.2">
      <c r="A944" s="113">
        <v>11165118</v>
      </c>
      <c r="B944" s="113" t="s">
        <v>576</v>
      </c>
      <c r="C944" s="113" t="s">
        <v>5402</v>
      </c>
      <c r="D944" s="113" t="s">
        <v>100</v>
      </c>
      <c r="E944" s="113" t="s">
        <v>5411</v>
      </c>
    </row>
    <row r="945" spans="1:5" x14ac:dyDescent="0.2">
      <c r="A945" s="113">
        <v>11165119</v>
      </c>
      <c r="B945" s="113" t="s">
        <v>3589</v>
      </c>
      <c r="C945" s="113" t="s">
        <v>5402</v>
      </c>
      <c r="D945" s="113" t="s">
        <v>5414</v>
      </c>
      <c r="E945" s="113" t="s">
        <v>109</v>
      </c>
    </row>
    <row r="946" spans="1:5" x14ac:dyDescent="0.2">
      <c r="A946" s="113">
        <v>11165243</v>
      </c>
      <c r="B946" s="113" t="s">
        <v>577</v>
      </c>
      <c r="C946" s="113" t="s">
        <v>5402</v>
      </c>
      <c r="D946" s="113" t="s">
        <v>102</v>
      </c>
      <c r="E946" s="113" t="s">
        <v>102</v>
      </c>
    </row>
    <row r="947" spans="1:5" x14ac:dyDescent="0.2">
      <c r="A947" s="113">
        <v>11165254</v>
      </c>
      <c r="B947" s="113" t="s">
        <v>3590</v>
      </c>
      <c r="C947" s="113" t="s">
        <v>5402</v>
      </c>
      <c r="D947" s="113" t="s">
        <v>5414</v>
      </c>
      <c r="E947" s="113" t="s">
        <v>5412</v>
      </c>
    </row>
    <row r="948" spans="1:5" x14ac:dyDescent="0.2">
      <c r="A948" s="113">
        <v>11165308</v>
      </c>
      <c r="B948" s="113" t="s">
        <v>3591</v>
      </c>
      <c r="C948" s="113" t="s">
        <v>5402</v>
      </c>
      <c r="D948" s="113" t="s">
        <v>5414</v>
      </c>
      <c r="E948" s="113" t="s">
        <v>102</v>
      </c>
    </row>
    <row r="949" spans="1:5" x14ac:dyDescent="0.2">
      <c r="A949" s="113">
        <v>11165370</v>
      </c>
      <c r="B949" s="113" t="s">
        <v>578</v>
      </c>
      <c r="C949" s="113" t="s">
        <v>5402</v>
      </c>
      <c r="D949" s="113" t="s">
        <v>109</v>
      </c>
      <c r="E949" s="113" t="s">
        <v>109</v>
      </c>
    </row>
    <row r="950" spans="1:5" x14ac:dyDescent="0.2">
      <c r="A950" s="113">
        <v>11167131</v>
      </c>
      <c r="B950" s="113" t="s">
        <v>579</v>
      </c>
      <c r="C950" s="113" t="s">
        <v>5402</v>
      </c>
      <c r="D950" s="113" t="s">
        <v>107</v>
      </c>
      <c r="E950" s="113" t="s">
        <v>102</v>
      </c>
    </row>
    <row r="951" spans="1:5" x14ac:dyDescent="0.2">
      <c r="A951" s="113">
        <v>11167133</v>
      </c>
      <c r="B951" s="113" t="s">
        <v>3592</v>
      </c>
      <c r="C951" s="113" t="s">
        <v>5402</v>
      </c>
      <c r="D951" s="113" t="s">
        <v>5414</v>
      </c>
      <c r="E951" s="113" t="s">
        <v>102</v>
      </c>
    </row>
    <row r="952" spans="1:5" x14ac:dyDescent="0.2">
      <c r="A952" s="113">
        <v>11167136</v>
      </c>
      <c r="B952" s="113" t="s">
        <v>3593</v>
      </c>
      <c r="C952" s="113" t="s">
        <v>5402</v>
      </c>
      <c r="D952" s="113" t="s">
        <v>5414</v>
      </c>
      <c r="E952" s="113" t="s">
        <v>5412</v>
      </c>
    </row>
    <row r="953" spans="1:5" x14ac:dyDescent="0.2">
      <c r="A953" s="113">
        <v>11167202</v>
      </c>
      <c r="B953" s="113" t="s">
        <v>580</v>
      </c>
      <c r="C953" s="113" t="s">
        <v>5402</v>
      </c>
      <c r="D953" s="113" t="s">
        <v>102</v>
      </c>
      <c r="E953" s="113" t="s">
        <v>102</v>
      </c>
    </row>
    <row r="954" spans="1:5" x14ac:dyDescent="0.2">
      <c r="A954" s="113">
        <v>11167212</v>
      </c>
      <c r="B954" s="113" t="s">
        <v>581</v>
      </c>
      <c r="C954" s="113" t="s">
        <v>5402</v>
      </c>
      <c r="D954" s="113" t="s">
        <v>100</v>
      </c>
      <c r="E954" s="113" t="s">
        <v>5411</v>
      </c>
    </row>
    <row r="955" spans="1:5" x14ac:dyDescent="0.2">
      <c r="A955" s="113">
        <v>11167232</v>
      </c>
      <c r="B955" s="113" t="s">
        <v>3594</v>
      </c>
      <c r="C955" s="113" t="s">
        <v>5402</v>
      </c>
      <c r="D955" s="113" t="s">
        <v>5414</v>
      </c>
      <c r="E955" s="113" t="s">
        <v>102</v>
      </c>
    </row>
    <row r="956" spans="1:5" x14ac:dyDescent="0.2">
      <c r="A956" s="113">
        <v>11168153</v>
      </c>
      <c r="B956" s="113" t="s">
        <v>3595</v>
      </c>
      <c r="C956" s="113" t="s">
        <v>5402</v>
      </c>
      <c r="D956" s="113" t="s">
        <v>5414</v>
      </c>
      <c r="E956" s="113" t="s">
        <v>102</v>
      </c>
    </row>
    <row r="957" spans="1:5" x14ac:dyDescent="0.2">
      <c r="A957" s="113">
        <v>11168237</v>
      </c>
      <c r="B957" s="113" t="s">
        <v>3596</v>
      </c>
      <c r="C957" s="113" t="s">
        <v>5402</v>
      </c>
      <c r="D957" s="113" t="s">
        <v>5414</v>
      </c>
      <c r="E957" s="113" t="s">
        <v>102</v>
      </c>
    </row>
    <row r="958" spans="1:5" x14ac:dyDescent="0.2">
      <c r="A958" s="113">
        <v>11169010</v>
      </c>
      <c r="B958" s="113" t="s">
        <v>582</v>
      </c>
      <c r="C958" s="113" t="s">
        <v>5402</v>
      </c>
      <c r="D958" s="113" t="s">
        <v>102</v>
      </c>
      <c r="E958" s="113" t="s">
        <v>102</v>
      </c>
    </row>
    <row r="959" spans="1:5" x14ac:dyDescent="0.2">
      <c r="A959" s="113">
        <v>11169234</v>
      </c>
      <c r="B959" s="113" t="s">
        <v>3597</v>
      </c>
      <c r="C959" s="113" t="s">
        <v>5402</v>
      </c>
      <c r="D959" s="113" t="s">
        <v>5414</v>
      </c>
      <c r="E959" s="113" t="s">
        <v>109</v>
      </c>
    </row>
    <row r="960" spans="1:5" x14ac:dyDescent="0.2">
      <c r="A960" s="113">
        <v>11169292</v>
      </c>
      <c r="B960" s="113" t="s">
        <v>3598</v>
      </c>
      <c r="C960" s="113" t="s">
        <v>5402</v>
      </c>
      <c r="D960" s="113" t="s">
        <v>5414</v>
      </c>
      <c r="E960" s="113" t="s">
        <v>102</v>
      </c>
    </row>
    <row r="961" spans="1:5" x14ac:dyDescent="0.2">
      <c r="A961" s="113">
        <v>11171025</v>
      </c>
      <c r="B961" s="113" t="s">
        <v>3599</v>
      </c>
      <c r="C961" s="113" t="s">
        <v>5402</v>
      </c>
      <c r="D961" s="113" t="s">
        <v>5414</v>
      </c>
      <c r="E961" s="113" t="s">
        <v>5412</v>
      </c>
    </row>
    <row r="962" spans="1:5" x14ac:dyDescent="0.2">
      <c r="A962" s="113">
        <v>11171072</v>
      </c>
      <c r="B962" s="113" t="s">
        <v>583</v>
      </c>
      <c r="C962" s="113" t="s">
        <v>5402</v>
      </c>
      <c r="D962" s="113" t="s">
        <v>102</v>
      </c>
      <c r="E962" s="113" t="s">
        <v>102</v>
      </c>
    </row>
    <row r="963" spans="1:5" x14ac:dyDescent="0.2">
      <c r="A963" s="113">
        <v>11171090</v>
      </c>
      <c r="B963" s="113" t="s">
        <v>3600</v>
      </c>
      <c r="C963" s="113" t="s">
        <v>5402</v>
      </c>
      <c r="D963" s="113" t="s">
        <v>5414</v>
      </c>
      <c r="E963" s="113" t="s">
        <v>102</v>
      </c>
    </row>
    <row r="964" spans="1:5" x14ac:dyDescent="0.2">
      <c r="A964" s="113">
        <v>11171317</v>
      </c>
      <c r="B964" s="113" t="s">
        <v>3601</v>
      </c>
      <c r="C964" s="113" t="s">
        <v>5402</v>
      </c>
      <c r="D964" s="113" t="s">
        <v>5414</v>
      </c>
      <c r="E964" s="113" t="s">
        <v>5412</v>
      </c>
    </row>
    <row r="965" spans="1:5" x14ac:dyDescent="0.2">
      <c r="A965" s="113">
        <v>11172016</v>
      </c>
      <c r="B965" s="113" t="s">
        <v>3602</v>
      </c>
      <c r="C965" s="113" t="s">
        <v>5402</v>
      </c>
      <c r="D965" s="113" t="s">
        <v>5414</v>
      </c>
      <c r="E965" s="113" t="s">
        <v>109</v>
      </c>
    </row>
    <row r="966" spans="1:5" x14ac:dyDescent="0.2">
      <c r="A966" s="113">
        <v>11172601</v>
      </c>
      <c r="B966" s="113" t="s">
        <v>584</v>
      </c>
      <c r="C966" s="113" t="s">
        <v>5402</v>
      </c>
      <c r="D966" s="113" t="s">
        <v>102</v>
      </c>
      <c r="E966" s="113" t="s">
        <v>102</v>
      </c>
    </row>
    <row r="967" spans="1:5" x14ac:dyDescent="0.2">
      <c r="A967" s="113">
        <v>11172609</v>
      </c>
      <c r="B967" s="113" t="s">
        <v>3603</v>
      </c>
      <c r="C967" s="113" t="s">
        <v>5402</v>
      </c>
      <c r="D967" s="113" t="s">
        <v>5414</v>
      </c>
      <c r="E967" s="113" t="s">
        <v>102</v>
      </c>
    </row>
    <row r="968" spans="1:5" x14ac:dyDescent="0.2">
      <c r="A968" s="113">
        <v>11173017</v>
      </c>
      <c r="B968" s="113" t="s">
        <v>3604</v>
      </c>
      <c r="C968" s="113" t="s">
        <v>5402</v>
      </c>
      <c r="D968" s="113" t="s">
        <v>5414</v>
      </c>
      <c r="E968" s="113" t="s">
        <v>5412</v>
      </c>
    </row>
    <row r="969" spans="1:5" x14ac:dyDescent="0.2">
      <c r="A969" s="113">
        <v>11173024</v>
      </c>
      <c r="B969" s="113" t="s">
        <v>3605</v>
      </c>
      <c r="C969" s="113" t="s">
        <v>5402</v>
      </c>
      <c r="D969" s="113" t="s">
        <v>5414</v>
      </c>
      <c r="E969" s="113" t="s">
        <v>102</v>
      </c>
    </row>
    <row r="970" spans="1:5" x14ac:dyDescent="0.2">
      <c r="A970" s="113">
        <v>11173038</v>
      </c>
      <c r="B970" s="113" t="s">
        <v>3606</v>
      </c>
      <c r="C970" s="113" t="s">
        <v>5402</v>
      </c>
      <c r="D970" s="113" t="s">
        <v>5414</v>
      </c>
      <c r="E970" s="113" t="s">
        <v>102</v>
      </c>
    </row>
    <row r="971" spans="1:5" x14ac:dyDescent="0.2">
      <c r="A971" s="113">
        <v>11175002</v>
      </c>
      <c r="B971" s="113" t="s">
        <v>3607</v>
      </c>
      <c r="C971" s="113" t="s">
        <v>5402</v>
      </c>
      <c r="D971" s="113" t="s">
        <v>5414</v>
      </c>
      <c r="E971" s="113" t="s">
        <v>102</v>
      </c>
    </row>
    <row r="972" spans="1:5" x14ac:dyDescent="0.2">
      <c r="A972" s="113">
        <v>11175004</v>
      </c>
      <c r="B972" s="113" t="s">
        <v>585</v>
      </c>
      <c r="C972" s="113" t="s">
        <v>5402</v>
      </c>
      <c r="D972" s="113" t="s">
        <v>102</v>
      </c>
      <c r="E972" s="113" t="s">
        <v>102</v>
      </c>
    </row>
    <row r="973" spans="1:5" x14ac:dyDescent="0.2">
      <c r="A973" s="113">
        <v>11175008</v>
      </c>
      <c r="B973" s="113" t="s">
        <v>586</v>
      </c>
      <c r="C973" s="113" t="s">
        <v>5402</v>
      </c>
      <c r="D973" s="113" t="s">
        <v>102</v>
      </c>
      <c r="E973" s="113" t="s">
        <v>102</v>
      </c>
    </row>
    <row r="974" spans="1:5" x14ac:dyDescent="0.2">
      <c r="A974" s="113">
        <v>11175012</v>
      </c>
      <c r="B974" s="113" t="s">
        <v>587</v>
      </c>
      <c r="C974" s="113" t="s">
        <v>5402</v>
      </c>
      <c r="D974" s="113" t="s">
        <v>109</v>
      </c>
      <c r="E974" s="113" t="s">
        <v>109</v>
      </c>
    </row>
    <row r="975" spans="1:5" x14ac:dyDescent="0.2">
      <c r="A975" s="113">
        <v>11176003</v>
      </c>
      <c r="B975" s="113" t="s">
        <v>588</v>
      </c>
      <c r="C975" s="113" t="s">
        <v>5402</v>
      </c>
      <c r="D975" s="113" t="s">
        <v>109</v>
      </c>
      <c r="E975" s="113" t="s">
        <v>110</v>
      </c>
    </row>
    <row r="976" spans="1:5" x14ac:dyDescent="0.2">
      <c r="A976" s="113">
        <v>11176018</v>
      </c>
      <c r="B976" s="113" t="s">
        <v>3608</v>
      </c>
      <c r="C976" s="113" t="s">
        <v>5402</v>
      </c>
      <c r="D976" s="113" t="s">
        <v>5414</v>
      </c>
      <c r="E976" s="113" t="s">
        <v>102</v>
      </c>
    </row>
    <row r="977" spans="1:5" x14ac:dyDescent="0.2">
      <c r="A977" s="113">
        <v>11176028</v>
      </c>
      <c r="B977" s="113" t="s">
        <v>589</v>
      </c>
      <c r="C977" s="113" t="s">
        <v>5402</v>
      </c>
      <c r="D977" s="113" t="s">
        <v>102</v>
      </c>
      <c r="E977" s="113" t="s">
        <v>102</v>
      </c>
    </row>
    <row r="978" spans="1:5" x14ac:dyDescent="0.2">
      <c r="A978" s="113">
        <v>11176058</v>
      </c>
      <c r="B978" s="113" t="s">
        <v>590</v>
      </c>
      <c r="C978" s="113" t="s">
        <v>5402</v>
      </c>
      <c r="D978" s="113" t="s">
        <v>102</v>
      </c>
      <c r="E978" s="113" t="s">
        <v>102</v>
      </c>
    </row>
    <row r="979" spans="1:5" x14ac:dyDescent="0.2">
      <c r="A979" s="113">
        <v>11176060</v>
      </c>
      <c r="B979" s="113" t="s">
        <v>3609</v>
      </c>
      <c r="C979" s="113" t="s">
        <v>5402</v>
      </c>
      <c r="D979" s="113" t="s">
        <v>5414</v>
      </c>
      <c r="E979" s="113" t="s">
        <v>109</v>
      </c>
    </row>
    <row r="980" spans="1:5" x14ac:dyDescent="0.2">
      <c r="A980" s="113">
        <v>11176063</v>
      </c>
      <c r="B980" s="113" t="s">
        <v>591</v>
      </c>
      <c r="C980" s="113" t="s">
        <v>5402</v>
      </c>
      <c r="D980" s="113" t="s">
        <v>109</v>
      </c>
      <c r="E980" s="113" t="s">
        <v>109</v>
      </c>
    </row>
    <row r="981" spans="1:5" x14ac:dyDescent="0.2">
      <c r="A981" s="113">
        <v>11177013</v>
      </c>
      <c r="B981" s="113" t="s">
        <v>592</v>
      </c>
      <c r="C981" s="113" t="s">
        <v>5402</v>
      </c>
      <c r="D981" s="113" t="s">
        <v>102</v>
      </c>
      <c r="E981" s="113" t="s">
        <v>102</v>
      </c>
    </row>
    <row r="982" spans="1:5" x14ac:dyDescent="0.2">
      <c r="A982" s="113">
        <v>11177025</v>
      </c>
      <c r="B982" s="113" t="s">
        <v>3610</v>
      </c>
      <c r="C982" s="113" t="s">
        <v>5402</v>
      </c>
      <c r="D982" s="113" t="s">
        <v>5414</v>
      </c>
      <c r="E982" s="113" t="s">
        <v>5412</v>
      </c>
    </row>
    <row r="983" spans="1:5" x14ac:dyDescent="0.2">
      <c r="A983" s="113">
        <v>11177044</v>
      </c>
      <c r="B983" s="113" t="s">
        <v>593</v>
      </c>
      <c r="C983" s="113" t="s">
        <v>5402</v>
      </c>
      <c r="D983" s="113" t="s">
        <v>109</v>
      </c>
      <c r="E983" s="113" t="s">
        <v>109</v>
      </c>
    </row>
    <row r="984" spans="1:5" x14ac:dyDescent="0.2">
      <c r="A984" s="113">
        <v>11177209</v>
      </c>
      <c r="B984" s="113" t="s">
        <v>594</v>
      </c>
      <c r="C984" s="113" t="s">
        <v>5402</v>
      </c>
      <c r="D984" s="113" t="s">
        <v>102</v>
      </c>
      <c r="E984" s="113" t="s">
        <v>102</v>
      </c>
    </row>
    <row r="985" spans="1:5" x14ac:dyDescent="0.2">
      <c r="A985" s="113">
        <v>11177217</v>
      </c>
      <c r="B985" s="113" t="s">
        <v>595</v>
      </c>
      <c r="C985" s="113" t="s">
        <v>5402</v>
      </c>
      <c r="D985" s="113" t="s">
        <v>109</v>
      </c>
      <c r="E985" s="113" t="s">
        <v>109</v>
      </c>
    </row>
    <row r="986" spans="1:5" x14ac:dyDescent="0.2">
      <c r="A986" s="113">
        <v>11177406</v>
      </c>
      <c r="B986" s="113" t="s">
        <v>3611</v>
      </c>
      <c r="C986" s="113" t="s">
        <v>5402</v>
      </c>
      <c r="D986" s="113" t="s">
        <v>5414</v>
      </c>
      <c r="E986" s="113" t="s">
        <v>5412</v>
      </c>
    </row>
    <row r="987" spans="1:5" x14ac:dyDescent="0.2">
      <c r="A987" s="113">
        <v>11177607</v>
      </c>
      <c r="B987" s="113" t="s">
        <v>596</v>
      </c>
      <c r="C987" s="113" t="s">
        <v>5402</v>
      </c>
      <c r="D987" s="113" t="s">
        <v>109</v>
      </c>
      <c r="E987" s="113" t="s">
        <v>109</v>
      </c>
    </row>
    <row r="988" spans="1:5" x14ac:dyDescent="0.2">
      <c r="A988" s="113">
        <v>11177614</v>
      </c>
      <c r="B988" s="113" t="s">
        <v>3612</v>
      </c>
      <c r="C988" s="113" t="s">
        <v>5402</v>
      </c>
      <c r="D988" s="113" t="s">
        <v>5414</v>
      </c>
      <c r="E988" s="113" t="s">
        <v>102</v>
      </c>
    </row>
    <row r="989" spans="1:5" x14ac:dyDescent="0.2">
      <c r="A989" s="113">
        <v>11177619</v>
      </c>
      <c r="B989" s="113" t="s">
        <v>597</v>
      </c>
      <c r="C989" s="113" t="s">
        <v>5402</v>
      </c>
      <c r="D989" s="113" t="s">
        <v>109</v>
      </c>
      <c r="E989" s="113" t="s">
        <v>110</v>
      </c>
    </row>
    <row r="990" spans="1:5" x14ac:dyDescent="0.2">
      <c r="A990" s="113">
        <v>11178013</v>
      </c>
      <c r="B990" s="113" t="s">
        <v>598</v>
      </c>
      <c r="C990" s="113" t="s">
        <v>5402</v>
      </c>
      <c r="D990" s="113" t="s">
        <v>109</v>
      </c>
      <c r="E990" s="113" t="s">
        <v>102</v>
      </c>
    </row>
    <row r="991" spans="1:5" x14ac:dyDescent="0.2">
      <c r="A991" s="113">
        <v>11178401</v>
      </c>
      <c r="B991" s="113" t="s">
        <v>599</v>
      </c>
      <c r="C991" s="113" t="s">
        <v>5402</v>
      </c>
      <c r="D991" s="113" t="s">
        <v>102</v>
      </c>
      <c r="E991" s="113" t="s">
        <v>109</v>
      </c>
    </row>
    <row r="992" spans="1:5" x14ac:dyDescent="0.2">
      <c r="A992" s="113">
        <v>11179404</v>
      </c>
      <c r="B992" s="113" t="s">
        <v>600</v>
      </c>
      <c r="C992" s="113" t="s">
        <v>5402</v>
      </c>
      <c r="D992" s="113" t="s">
        <v>100</v>
      </c>
      <c r="E992" s="113" t="s">
        <v>5412</v>
      </c>
    </row>
    <row r="993" spans="1:5" x14ac:dyDescent="0.2">
      <c r="A993" s="113">
        <v>11180001</v>
      </c>
      <c r="B993" s="113" t="s">
        <v>3613</v>
      </c>
      <c r="C993" s="113" t="s">
        <v>5402</v>
      </c>
      <c r="D993" s="113" t="s">
        <v>5414</v>
      </c>
      <c r="E993" s="113" t="s">
        <v>5413</v>
      </c>
    </row>
    <row r="994" spans="1:5" x14ac:dyDescent="0.2">
      <c r="A994" s="113">
        <v>11180103</v>
      </c>
      <c r="B994" s="113" t="s">
        <v>3614</v>
      </c>
      <c r="C994" s="113" t="s">
        <v>5402</v>
      </c>
      <c r="D994" s="113" t="s">
        <v>5414</v>
      </c>
      <c r="E994" s="113" t="s">
        <v>5411</v>
      </c>
    </row>
    <row r="995" spans="1:5" x14ac:dyDescent="0.2">
      <c r="A995" s="113">
        <v>11180112</v>
      </c>
      <c r="B995" s="113" t="s">
        <v>601</v>
      </c>
      <c r="C995" s="113" t="s">
        <v>5402</v>
      </c>
      <c r="D995" s="113" t="s">
        <v>109</v>
      </c>
      <c r="E995" s="113" t="s">
        <v>110</v>
      </c>
    </row>
    <row r="996" spans="1:5" x14ac:dyDescent="0.2">
      <c r="A996" s="113">
        <v>11180114</v>
      </c>
      <c r="B996" s="113" t="s">
        <v>602</v>
      </c>
      <c r="C996" s="113" t="s">
        <v>5402</v>
      </c>
      <c r="D996" s="113" t="s">
        <v>102</v>
      </c>
      <c r="E996" s="113" t="s">
        <v>109</v>
      </c>
    </row>
    <row r="997" spans="1:5" x14ac:dyDescent="0.2">
      <c r="A997" s="113">
        <v>11180124</v>
      </c>
      <c r="B997" s="113" t="s">
        <v>603</v>
      </c>
      <c r="C997" s="113" t="s">
        <v>5402</v>
      </c>
      <c r="D997" s="113" t="s">
        <v>109</v>
      </c>
      <c r="E997" s="113" t="s">
        <v>109</v>
      </c>
    </row>
    <row r="998" spans="1:5" x14ac:dyDescent="0.2">
      <c r="A998" s="113">
        <v>11180155</v>
      </c>
      <c r="B998" s="113" t="s">
        <v>3615</v>
      </c>
      <c r="C998" s="113" t="s">
        <v>5402</v>
      </c>
      <c r="D998" s="113" t="s">
        <v>5414</v>
      </c>
      <c r="E998" s="113" t="s">
        <v>5411</v>
      </c>
    </row>
    <row r="999" spans="1:5" x14ac:dyDescent="0.2">
      <c r="A999" s="113">
        <v>11181001</v>
      </c>
      <c r="B999" s="113" t="s">
        <v>604</v>
      </c>
      <c r="C999" s="113" t="s">
        <v>5402</v>
      </c>
      <c r="D999" s="113" t="s">
        <v>102</v>
      </c>
      <c r="E999" s="113" t="s">
        <v>102</v>
      </c>
    </row>
    <row r="1000" spans="1:5" x14ac:dyDescent="0.2">
      <c r="A1000" s="113">
        <v>11181002</v>
      </c>
      <c r="B1000" s="113" t="s">
        <v>3616</v>
      </c>
      <c r="C1000" s="113" t="s">
        <v>5402</v>
      </c>
      <c r="D1000" s="113" t="s">
        <v>5414</v>
      </c>
      <c r="E1000" s="113" t="s">
        <v>5412</v>
      </c>
    </row>
    <row r="1001" spans="1:5" x14ac:dyDescent="0.2">
      <c r="A1001" s="113">
        <v>11181007</v>
      </c>
      <c r="B1001" s="113" t="s">
        <v>605</v>
      </c>
      <c r="C1001" s="113" t="s">
        <v>5402</v>
      </c>
      <c r="D1001" s="113" t="s">
        <v>102</v>
      </c>
      <c r="E1001" s="113" t="s">
        <v>102</v>
      </c>
    </row>
    <row r="1002" spans="1:5" x14ac:dyDescent="0.2">
      <c r="A1002" s="113">
        <v>11181035</v>
      </c>
      <c r="B1002" s="113" t="s">
        <v>3617</v>
      </c>
      <c r="C1002" s="113" t="s">
        <v>5402</v>
      </c>
      <c r="D1002" s="113" t="s">
        <v>5414</v>
      </c>
      <c r="E1002" s="113" t="s">
        <v>5412</v>
      </c>
    </row>
    <row r="1003" spans="1:5" x14ac:dyDescent="0.2">
      <c r="A1003" s="113">
        <v>11181047</v>
      </c>
      <c r="B1003" s="113" t="s">
        <v>606</v>
      </c>
      <c r="C1003" s="113" t="s">
        <v>5402</v>
      </c>
      <c r="D1003" s="113" t="s">
        <v>102</v>
      </c>
      <c r="E1003" s="113" t="s">
        <v>109</v>
      </c>
    </row>
    <row r="1004" spans="1:5" x14ac:dyDescent="0.2">
      <c r="A1004" s="113">
        <v>11183003</v>
      </c>
      <c r="B1004" s="113" t="s">
        <v>3618</v>
      </c>
      <c r="C1004" s="113" t="s">
        <v>5402</v>
      </c>
      <c r="D1004" s="113" t="s">
        <v>5414</v>
      </c>
      <c r="E1004" s="113" t="s">
        <v>5412</v>
      </c>
    </row>
    <row r="1005" spans="1:5" x14ac:dyDescent="0.2">
      <c r="A1005" s="113">
        <v>11183004</v>
      </c>
      <c r="B1005" s="113" t="s">
        <v>3619</v>
      </c>
      <c r="C1005" s="113" t="s">
        <v>5402</v>
      </c>
      <c r="D1005" s="113" t="s">
        <v>5414</v>
      </c>
      <c r="E1005" s="113" t="s">
        <v>5411</v>
      </c>
    </row>
    <row r="1006" spans="1:5" x14ac:dyDescent="0.2">
      <c r="A1006" s="113">
        <v>11183017</v>
      </c>
      <c r="B1006" s="113" t="s">
        <v>3620</v>
      </c>
      <c r="C1006" s="113" t="s">
        <v>5402</v>
      </c>
      <c r="D1006" s="113" t="s">
        <v>5414</v>
      </c>
      <c r="E1006" s="113" t="s">
        <v>102</v>
      </c>
    </row>
    <row r="1007" spans="1:5" x14ac:dyDescent="0.2">
      <c r="A1007" s="113">
        <v>11183020</v>
      </c>
      <c r="B1007" s="113" t="s">
        <v>607</v>
      </c>
      <c r="C1007" s="113" t="s">
        <v>5402</v>
      </c>
      <c r="D1007" s="113" t="s">
        <v>102</v>
      </c>
      <c r="E1007" s="113" t="s">
        <v>102</v>
      </c>
    </row>
    <row r="1008" spans="1:5" x14ac:dyDescent="0.2">
      <c r="A1008" s="113">
        <v>11183041</v>
      </c>
      <c r="B1008" s="113" t="s">
        <v>3621</v>
      </c>
      <c r="C1008" s="113" t="s">
        <v>5402</v>
      </c>
      <c r="D1008" s="113" t="s">
        <v>5414</v>
      </c>
      <c r="E1008" s="113" t="s">
        <v>5411</v>
      </c>
    </row>
    <row r="1009" spans="1:5" x14ac:dyDescent="0.2">
      <c r="A1009" s="113">
        <v>11183049</v>
      </c>
      <c r="B1009" s="113" t="s">
        <v>3622</v>
      </c>
      <c r="C1009" s="113" t="s">
        <v>5402</v>
      </c>
      <c r="D1009" s="113" t="s">
        <v>5414</v>
      </c>
      <c r="E1009" s="113" t="s">
        <v>5412</v>
      </c>
    </row>
    <row r="1010" spans="1:5" x14ac:dyDescent="0.2">
      <c r="A1010" s="113">
        <v>11183056</v>
      </c>
      <c r="B1010" s="113" t="s">
        <v>3623</v>
      </c>
      <c r="C1010" s="113" t="s">
        <v>5402</v>
      </c>
      <c r="D1010" s="113" t="s">
        <v>5414</v>
      </c>
      <c r="E1010" s="113" t="s">
        <v>109</v>
      </c>
    </row>
    <row r="1011" spans="1:5" x14ac:dyDescent="0.2">
      <c r="A1011" s="113">
        <v>11185014</v>
      </c>
      <c r="B1011" s="113" t="s">
        <v>3624</v>
      </c>
      <c r="C1011" s="113" t="s">
        <v>5402</v>
      </c>
      <c r="D1011" s="113" t="s">
        <v>5414</v>
      </c>
      <c r="E1011" s="113" t="s">
        <v>5412</v>
      </c>
    </row>
    <row r="1012" spans="1:5" x14ac:dyDescent="0.2">
      <c r="A1012" s="113">
        <v>11185108</v>
      </c>
      <c r="B1012" s="113" t="s">
        <v>3625</v>
      </c>
      <c r="C1012" s="113" t="s">
        <v>5402</v>
      </c>
      <c r="D1012" s="113" t="s">
        <v>5414</v>
      </c>
      <c r="E1012" s="113" t="s">
        <v>5412</v>
      </c>
    </row>
    <row r="1013" spans="1:5" x14ac:dyDescent="0.2">
      <c r="A1013" s="113">
        <v>11185205</v>
      </c>
      <c r="B1013" s="113" t="s">
        <v>608</v>
      </c>
      <c r="C1013" s="113" t="s">
        <v>5402</v>
      </c>
      <c r="D1013" s="113" t="s">
        <v>107</v>
      </c>
      <c r="E1013" s="113" t="s">
        <v>5412</v>
      </c>
    </row>
    <row r="1014" spans="1:5" x14ac:dyDescent="0.2">
      <c r="A1014" s="113">
        <v>11185301</v>
      </c>
      <c r="B1014" s="113" t="s">
        <v>609</v>
      </c>
      <c r="C1014" s="113" t="s">
        <v>5402</v>
      </c>
      <c r="D1014" s="113" t="s">
        <v>102</v>
      </c>
      <c r="E1014" s="113" t="s">
        <v>102</v>
      </c>
    </row>
    <row r="1015" spans="1:5" x14ac:dyDescent="0.2">
      <c r="A1015" s="113">
        <v>11185602</v>
      </c>
      <c r="B1015" s="113" t="s">
        <v>610</v>
      </c>
      <c r="C1015" s="113" t="s">
        <v>5402</v>
      </c>
      <c r="D1015" s="113" t="s">
        <v>109</v>
      </c>
      <c r="E1015" s="113" t="s">
        <v>110</v>
      </c>
    </row>
    <row r="1016" spans="1:5" x14ac:dyDescent="0.2">
      <c r="A1016" s="113">
        <v>11186006</v>
      </c>
      <c r="B1016" s="113" t="s">
        <v>3626</v>
      </c>
      <c r="C1016" s="113" t="s">
        <v>5402</v>
      </c>
      <c r="D1016" s="113" t="s">
        <v>5414</v>
      </c>
      <c r="E1016" s="113" t="s">
        <v>5411</v>
      </c>
    </row>
    <row r="1017" spans="1:5" x14ac:dyDescent="0.2">
      <c r="A1017" s="113">
        <v>11186009</v>
      </c>
      <c r="B1017" s="113" t="s">
        <v>611</v>
      </c>
      <c r="C1017" s="113" t="s">
        <v>5402</v>
      </c>
      <c r="D1017" s="113" t="s">
        <v>102</v>
      </c>
      <c r="E1017" s="113" t="s">
        <v>102</v>
      </c>
    </row>
    <row r="1018" spans="1:5" x14ac:dyDescent="0.2">
      <c r="A1018" s="113">
        <v>11186101</v>
      </c>
      <c r="B1018" s="113" t="s">
        <v>3627</v>
      </c>
      <c r="C1018" s="113" t="s">
        <v>5402</v>
      </c>
      <c r="D1018" s="113" t="s">
        <v>5414</v>
      </c>
      <c r="E1018" s="113" t="s">
        <v>102</v>
      </c>
    </row>
    <row r="1019" spans="1:5" x14ac:dyDescent="0.2">
      <c r="A1019" s="113">
        <v>11187001</v>
      </c>
      <c r="B1019" s="113" t="s">
        <v>3628</v>
      </c>
      <c r="C1019" s="113" t="s">
        <v>5402</v>
      </c>
      <c r="D1019" s="113" t="s">
        <v>5414</v>
      </c>
      <c r="E1019" s="113" t="s">
        <v>5412</v>
      </c>
    </row>
    <row r="1020" spans="1:5" x14ac:dyDescent="0.2">
      <c r="A1020" s="113">
        <v>11187010</v>
      </c>
      <c r="B1020" s="113" t="s">
        <v>3629</v>
      </c>
      <c r="C1020" s="113" t="s">
        <v>5402</v>
      </c>
      <c r="D1020" s="113" t="s">
        <v>5414</v>
      </c>
      <c r="E1020" s="113" t="s">
        <v>5412</v>
      </c>
    </row>
    <row r="1021" spans="1:5" x14ac:dyDescent="0.2">
      <c r="A1021" s="113">
        <v>11187201</v>
      </c>
      <c r="B1021" s="113" t="s">
        <v>612</v>
      </c>
      <c r="C1021" s="113" t="s">
        <v>5402</v>
      </c>
      <c r="D1021" s="113" t="s">
        <v>109</v>
      </c>
      <c r="E1021" s="113" t="s">
        <v>109</v>
      </c>
    </row>
    <row r="1022" spans="1:5" x14ac:dyDescent="0.2">
      <c r="A1022" s="113">
        <v>11187301</v>
      </c>
      <c r="B1022" s="113" t="s">
        <v>613</v>
      </c>
      <c r="C1022" s="113" t="s">
        <v>5402</v>
      </c>
      <c r="D1022" s="113" t="s">
        <v>102</v>
      </c>
      <c r="E1022" s="113" t="s">
        <v>102</v>
      </c>
    </row>
    <row r="1023" spans="1:5" x14ac:dyDescent="0.2">
      <c r="A1023" s="113">
        <v>11188108</v>
      </c>
      <c r="B1023" s="113" t="s">
        <v>3630</v>
      </c>
      <c r="C1023" s="113" t="s">
        <v>5402</v>
      </c>
      <c r="D1023" s="113" t="s">
        <v>5414</v>
      </c>
      <c r="E1023" s="113" t="s">
        <v>5412</v>
      </c>
    </row>
    <row r="1024" spans="1:5" x14ac:dyDescent="0.2">
      <c r="A1024" s="113">
        <v>11188146</v>
      </c>
      <c r="B1024" s="113" t="s">
        <v>3631</v>
      </c>
      <c r="C1024" s="113" t="s">
        <v>5402</v>
      </c>
      <c r="D1024" s="113" t="s">
        <v>5414</v>
      </c>
      <c r="E1024" s="113" t="s">
        <v>110</v>
      </c>
    </row>
    <row r="1025" spans="1:5" x14ac:dyDescent="0.2">
      <c r="A1025" s="113">
        <v>11188163</v>
      </c>
      <c r="B1025" s="113" t="s">
        <v>3632</v>
      </c>
      <c r="C1025" s="113" t="s">
        <v>5402</v>
      </c>
      <c r="D1025" s="113" t="s">
        <v>5414</v>
      </c>
      <c r="E1025" s="113" t="s">
        <v>109</v>
      </c>
    </row>
    <row r="1026" spans="1:5" x14ac:dyDescent="0.2">
      <c r="A1026" s="113">
        <v>11188201</v>
      </c>
      <c r="B1026" s="113" t="s">
        <v>614</v>
      </c>
      <c r="C1026" s="113" t="s">
        <v>5402</v>
      </c>
      <c r="D1026" s="113" t="s">
        <v>102</v>
      </c>
      <c r="E1026" s="113" t="s">
        <v>102</v>
      </c>
    </row>
    <row r="1027" spans="1:5" x14ac:dyDescent="0.2">
      <c r="A1027" s="113">
        <v>11188205</v>
      </c>
      <c r="B1027" s="113" t="s">
        <v>615</v>
      </c>
      <c r="C1027" s="113" t="s">
        <v>5402</v>
      </c>
      <c r="D1027" s="113" t="s">
        <v>102</v>
      </c>
      <c r="E1027" s="113" t="s">
        <v>5412</v>
      </c>
    </row>
    <row r="1028" spans="1:5" x14ac:dyDescent="0.2">
      <c r="A1028" s="113">
        <v>11188221</v>
      </c>
      <c r="B1028" s="113" t="s">
        <v>3633</v>
      </c>
      <c r="C1028" s="113" t="s">
        <v>5402</v>
      </c>
      <c r="D1028" s="113" t="s">
        <v>5414</v>
      </c>
      <c r="E1028" s="113" t="s">
        <v>5412</v>
      </c>
    </row>
    <row r="1029" spans="1:5" x14ac:dyDescent="0.2">
      <c r="A1029" s="113">
        <v>11188302</v>
      </c>
      <c r="B1029" s="113" t="s">
        <v>3634</v>
      </c>
      <c r="C1029" s="113" t="s">
        <v>5402</v>
      </c>
      <c r="D1029" s="113" t="s">
        <v>5414</v>
      </c>
      <c r="E1029" s="113" t="s">
        <v>102</v>
      </c>
    </row>
    <row r="1030" spans="1:5" x14ac:dyDescent="0.2">
      <c r="A1030" s="113">
        <v>11188303</v>
      </c>
      <c r="B1030" s="113" t="s">
        <v>3635</v>
      </c>
      <c r="C1030" s="113" t="s">
        <v>5402</v>
      </c>
      <c r="D1030" s="113" t="s">
        <v>5414</v>
      </c>
      <c r="E1030" s="113" t="s">
        <v>102</v>
      </c>
    </row>
    <row r="1031" spans="1:5" x14ac:dyDescent="0.2">
      <c r="A1031" s="113">
        <v>11188304</v>
      </c>
      <c r="B1031" s="113" t="s">
        <v>3636</v>
      </c>
      <c r="C1031" s="113" t="s">
        <v>5402</v>
      </c>
      <c r="D1031" s="113" t="s">
        <v>5414</v>
      </c>
      <c r="E1031" s="113" t="s">
        <v>102</v>
      </c>
    </row>
    <row r="1032" spans="1:5" x14ac:dyDescent="0.2">
      <c r="A1032" s="113">
        <v>11188321</v>
      </c>
      <c r="B1032" s="113" t="s">
        <v>616</v>
      </c>
      <c r="C1032" s="113" t="s">
        <v>5402</v>
      </c>
      <c r="D1032" s="113" t="s">
        <v>109</v>
      </c>
      <c r="E1032" s="113" t="s">
        <v>102</v>
      </c>
    </row>
    <row r="1033" spans="1:5" x14ac:dyDescent="0.2">
      <c r="A1033" s="113">
        <v>11188504</v>
      </c>
      <c r="B1033" s="113" t="s">
        <v>617</v>
      </c>
      <c r="C1033" s="113" t="s">
        <v>5402</v>
      </c>
      <c r="D1033" s="113" t="s">
        <v>102</v>
      </c>
      <c r="E1033" s="113" t="s">
        <v>109</v>
      </c>
    </row>
    <row r="1034" spans="1:5" x14ac:dyDescent="0.2">
      <c r="A1034" s="113">
        <v>11188601</v>
      </c>
      <c r="B1034" s="113" t="s">
        <v>618</v>
      </c>
      <c r="C1034" s="113" t="s">
        <v>5402</v>
      </c>
      <c r="D1034" s="113" t="s">
        <v>102</v>
      </c>
      <c r="E1034" s="113" t="s">
        <v>102</v>
      </c>
    </row>
    <row r="1035" spans="1:5" x14ac:dyDescent="0.2">
      <c r="A1035" s="113">
        <v>11188801</v>
      </c>
      <c r="B1035" s="113" t="s">
        <v>3637</v>
      </c>
      <c r="C1035" s="113" t="s">
        <v>5402</v>
      </c>
      <c r="D1035" s="113" t="s">
        <v>5414</v>
      </c>
      <c r="E1035" s="113" t="s">
        <v>5411</v>
      </c>
    </row>
    <row r="1036" spans="1:5" x14ac:dyDescent="0.2">
      <c r="A1036" s="113">
        <v>11200008</v>
      </c>
      <c r="B1036" s="113" t="s">
        <v>3638</v>
      </c>
      <c r="C1036" s="113" t="s">
        <v>5402</v>
      </c>
      <c r="D1036" s="113" t="s">
        <v>5414</v>
      </c>
      <c r="E1036" s="113" t="s">
        <v>109</v>
      </c>
    </row>
    <row r="1037" spans="1:5" x14ac:dyDescent="0.2">
      <c r="A1037" s="113">
        <v>11200023</v>
      </c>
      <c r="B1037" s="113" t="s">
        <v>3639</v>
      </c>
      <c r="C1037" s="113" t="s">
        <v>5402</v>
      </c>
      <c r="D1037" s="113" t="s">
        <v>5414</v>
      </c>
      <c r="E1037" s="113" t="s">
        <v>102</v>
      </c>
    </row>
    <row r="1038" spans="1:5" x14ac:dyDescent="0.2">
      <c r="A1038" s="113">
        <v>11200360</v>
      </c>
      <c r="B1038" s="113" t="s">
        <v>619</v>
      </c>
      <c r="C1038" s="113" t="s">
        <v>5402</v>
      </c>
      <c r="D1038" s="113" t="s">
        <v>109</v>
      </c>
      <c r="E1038" s="113" t="s">
        <v>109</v>
      </c>
    </row>
    <row r="1039" spans="1:5" x14ac:dyDescent="0.2">
      <c r="A1039" s="113">
        <v>11200440</v>
      </c>
      <c r="B1039" s="113" t="s">
        <v>620</v>
      </c>
      <c r="C1039" s="113" t="s">
        <v>5402</v>
      </c>
      <c r="D1039" s="113" t="s">
        <v>109</v>
      </c>
      <c r="E1039" s="113" t="s">
        <v>109</v>
      </c>
    </row>
    <row r="1040" spans="1:5" x14ac:dyDescent="0.2">
      <c r="A1040" s="113">
        <v>11200635</v>
      </c>
      <c r="B1040" s="113" t="s">
        <v>621</v>
      </c>
      <c r="C1040" s="113" t="s">
        <v>5402</v>
      </c>
      <c r="D1040" s="113" t="s">
        <v>105</v>
      </c>
      <c r="E1040" s="113" t="s">
        <v>5412</v>
      </c>
    </row>
    <row r="1041" spans="1:5" x14ac:dyDescent="0.2">
      <c r="A1041" s="113">
        <v>11200640</v>
      </c>
      <c r="B1041" s="113" t="s">
        <v>622</v>
      </c>
      <c r="C1041" s="113" t="s">
        <v>5402</v>
      </c>
      <c r="D1041" s="113" t="s">
        <v>109</v>
      </c>
      <c r="E1041" s="113" t="s">
        <v>109</v>
      </c>
    </row>
    <row r="1042" spans="1:5" x14ac:dyDescent="0.2">
      <c r="A1042" s="113">
        <v>11201480</v>
      </c>
      <c r="B1042" s="113" t="s">
        <v>623</v>
      </c>
      <c r="C1042" s="113" t="s">
        <v>5402</v>
      </c>
      <c r="D1042" s="113" t="s">
        <v>102</v>
      </c>
      <c r="E1042" s="113" t="s">
        <v>109</v>
      </c>
    </row>
    <row r="1043" spans="1:5" x14ac:dyDescent="0.2">
      <c r="A1043" s="113">
        <v>11201890</v>
      </c>
      <c r="B1043" s="113" t="s">
        <v>624</v>
      </c>
      <c r="C1043" s="113" t="s">
        <v>5402</v>
      </c>
      <c r="D1043" s="113" t="s">
        <v>107</v>
      </c>
      <c r="E1043" s="113" t="s">
        <v>5412</v>
      </c>
    </row>
    <row r="1044" spans="1:5" x14ac:dyDescent="0.2">
      <c r="A1044" s="113">
        <v>11202490</v>
      </c>
      <c r="B1044" s="113" t="s">
        <v>3640</v>
      </c>
      <c r="C1044" s="113" t="s">
        <v>5402</v>
      </c>
      <c r="D1044" s="113" t="s">
        <v>5414</v>
      </c>
      <c r="E1044" s="113" t="s">
        <v>102</v>
      </c>
    </row>
    <row r="1045" spans="1:5" x14ac:dyDescent="0.2">
      <c r="A1045" s="113">
        <v>11202850</v>
      </c>
      <c r="B1045" s="113" t="s">
        <v>625</v>
      </c>
      <c r="C1045" s="113" t="s">
        <v>5402</v>
      </c>
      <c r="D1045" s="113" t="s">
        <v>109</v>
      </c>
      <c r="E1045" s="113" t="s">
        <v>109</v>
      </c>
    </row>
    <row r="1046" spans="1:5" x14ac:dyDescent="0.2">
      <c r="A1046" s="113">
        <v>11203020</v>
      </c>
      <c r="B1046" s="113" t="s">
        <v>3641</v>
      </c>
      <c r="C1046" s="113" t="s">
        <v>5402</v>
      </c>
      <c r="D1046" s="113" t="s">
        <v>5414</v>
      </c>
      <c r="E1046" s="113" t="s">
        <v>110</v>
      </c>
    </row>
    <row r="1047" spans="1:5" x14ac:dyDescent="0.2">
      <c r="A1047" s="113">
        <v>11204010</v>
      </c>
      <c r="B1047" s="113" t="s">
        <v>3642</v>
      </c>
      <c r="C1047" s="113" t="s">
        <v>5402</v>
      </c>
      <c r="D1047" s="113" t="s">
        <v>5414</v>
      </c>
      <c r="E1047" s="113" t="s">
        <v>102</v>
      </c>
    </row>
    <row r="1048" spans="1:5" x14ac:dyDescent="0.2">
      <c r="A1048" s="113">
        <v>11205020</v>
      </c>
      <c r="B1048" s="113" t="s">
        <v>3643</v>
      </c>
      <c r="C1048" s="113" t="s">
        <v>5402</v>
      </c>
      <c r="D1048" s="113" t="s">
        <v>5414</v>
      </c>
      <c r="E1048" s="113" t="s">
        <v>102</v>
      </c>
    </row>
    <row r="1049" spans="1:5" x14ac:dyDescent="0.2">
      <c r="A1049" s="113">
        <v>11205200</v>
      </c>
      <c r="B1049" s="113" t="s">
        <v>3644</v>
      </c>
      <c r="C1049" s="113" t="s">
        <v>5402</v>
      </c>
      <c r="D1049" s="113" t="s">
        <v>5414</v>
      </c>
      <c r="E1049" s="113" t="s">
        <v>5413</v>
      </c>
    </row>
    <row r="1050" spans="1:5" x14ac:dyDescent="0.2">
      <c r="A1050" s="113">
        <v>11207150</v>
      </c>
      <c r="B1050" s="113" t="s">
        <v>626</v>
      </c>
      <c r="C1050" s="113" t="s">
        <v>5402</v>
      </c>
      <c r="D1050" s="113" t="s">
        <v>102</v>
      </c>
      <c r="E1050" s="113" t="s">
        <v>102</v>
      </c>
    </row>
    <row r="1051" spans="1:5" x14ac:dyDescent="0.2">
      <c r="A1051" s="113">
        <v>11211010</v>
      </c>
      <c r="B1051" s="113" t="s">
        <v>627</v>
      </c>
      <c r="C1051" s="113" t="s">
        <v>5402</v>
      </c>
      <c r="D1051" s="113" t="s">
        <v>102</v>
      </c>
      <c r="E1051" s="113" t="s">
        <v>109</v>
      </c>
    </row>
    <row r="1052" spans="1:5" x14ac:dyDescent="0.2">
      <c r="A1052" s="113">
        <v>11213070</v>
      </c>
      <c r="B1052" s="113" t="s">
        <v>628</v>
      </c>
      <c r="C1052" s="113" t="s">
        <v>5402</v>
      </c>
      <c r="D1052" s="113" t="s">
        <v>102</v>
      </c>
      <c r="E1052" s="113" t="s">
        <v>109</v>
      </c>
    </row>
    <row r="1053" spans="1:5" x14ac:dyDescent="0.2">
      <c r="A1053" s="113">
        <v>11213120</v>
      </c>
      <c r="B1053" s="113" t="s">
        <v>3645</v>
      </c>
      <c r="C1053" s="113" t="s">
        <v>5402</v>
      </c>
      <c r="D1053" s="113" t="s">
        <v>5414</v>
      </c>
      <c r="E1053" s="113" t="s">
        <v>102</v>
      </c>
    </row>
    <row r="1054" spans="1:5" x14ac:dyDescent="0.2">
      <c r="A1054" s="113">
        <v>11213630</v>
      </c>
      <c r="B1054" s="113" t="s">
        <v>629</v>
      </c>
      <c r="C1054" s="113" t="s">
        <v>5402</v>
      </c>
      <c r="D1054" s="113" t="s">
        <v>109</v>
      </c>
      <c r="E1054" s="113" t="s">
        <v>109</v>
      </c>
    </row>
    <row r="1055" spans="1:5" x14ac:dyDescent="0.2">
      <c r="A1055" s="113">
        <v>11214020</v>
      </c>
      <c r="B1055" s="113" t="s">
        <v>630</v>
      </c>
      <c r="C1055" s="113" t="s">
        <v>5402</v>
      </c>
      <c r="D1055" s="113" t="s">
        <v>109</v>
      </c>
      <c r="E1055" s="113" t="s">
        <v>109</v>
      </c>
    </row>
    <row r="1056" spans="1:5" x14ac:dyDescent="0.2">
      <c r="A1056" s="113">
        <v>11214050</v>
      </c>
      <c r="B1056" s="113" t="s">
        <v>631</v>
      </c>
      <c r="C1056" s="113" t="s">
        <v>5402</v>
      </c>
      <c r="D1056" s="113" t="s">
        <v>102</v>
      </c>
      <c r="E1056" s="113" t="s">
        <v>102</v>
      </c>
    </row>
    <row r="1057" spans="1:5" x14ac:dyDescent="0.2">
      <c r="A1057" s="113">
        <v>11214060</v>
      </c>
      <c r="B1057" s="113" t="s">
        <v>632</v>
      </c>
      <c r="C1057" s="113" t="s">
        <v>5402</v>
      </c>
      <c r="D1057" s="113" t="s">
        <v>109</v>
      </c>
      <c r="E1057" s="113" t="s">
        <v>109</v>
      </c>
    </row>
    <row r="1058" spans="1:5" x14ac:dyDescent="0.2">
      <c r="A1058" s="113">
        <v>11214090</v>
      </c>
      <c r="B1058" s="113" t="s">
        <v>633</v>
      </c>
      <c r="C1058" s="113" t="s">
        <v>5402</v>
      </c>
      <c r="D1058" s="113" t="s">
        <v>102</v>
      </c>
      <c r="E1058" s="113" t="s">
        <v>102</v>
      </c>
    </row>
    <row r="1059" spans="1:5" x14ac:dyDescent="0.2">
      <c r="A1059" s="113">
        <v>11214170</v>
      </c>
      <c r="B1059" s="113" t="s">
        <v>634</v>
      </c>
      <c r="C1059" s="113" t="s">
        <v>5402</v>
      </c>
      <c r="D1059" s="113" t="s">
        <v>102</v>
      </c>
      <c r="E1059" s="113" t="s">
        <v>102</v>
      </c>
    </row>
    <row r="1060" spans="1:5" x14ac:dyDescent="0.2">
      <c r="A1060" s="113">
        <v>11216010</v>
      </c>
      <c r="B1060" s="113" t="s">
        <v>3646</v>
      </c>
      <c r="C1060" s="113" t="s">
        <v>5402</v>
      </c>
      <c r="D1060" s="113" t="s">
        <v>5414</v>
      </c>
      <c r="E1060" s="113" t="s">
        <v>5412</v>
      </c>
    </row>
    <row r="1061" spans="1:5" x14ac:dyDescent="0.2">
      <c r="A1061" s="113">
        <v>11217030</v>
      </c>
      <c r="B1061" s="113" t="s">
        <v>635</v>
      </c>
      <c r="C1061" s="113" t="s">
        <v>5402</v>
      </c>
      <c r="D1061" s="113" t="s">
        <v>109</v>
      </c>
      <c r="E1061" s="113" t="s">
        <v>109</v>
      </c>
    </row>
    <row r="1062" spans="1:5" x14ac:dyDescent="0.2">
      <c r="A1062" s="113">
        <v>11217230</v>
      </c>
      <c r="B1062" s="113" t="s">
        <v>636</v>
      </c>
      <c r="C1062" s="113" t="s">
        <v>5402</v>
      </c>
      <c r="D1062" s="113" t="s">
        <v>102</v>
      </c>
      <c r="E1062" s="113" t="s">
        <v>102</v>
      </c>
    </row>
    <row r="1063" spans="1:5" x14ac:dyDescent="0.2">
      <c r="A1063" s="113">
        <v>11222010</v>
      </c>
      <c r="B1063" s="113" t="s">
        <v>637</v>
      </c>
      <c r="C1063" s="113" t="s">
        <v>5402</v>
      </c>
      <c r="D1063" s="113" t="s">
        <v>109</v>
      </c>
      <c r="E1063" s="113" t="s">
        <v>102</v>
      </c>
    </row>
    <row r="1064" spans="1:5" x14ac:dyDescent="0.2">
      <c r="A1064" s="113">
        <v>11225010</v>
      </c>
      <c r="B1064" s="113" t="s">
        <v>638</v>
      </c>
      <c r="C1064" s="113" t="s">
        <v>5402</v>
      </c>
      <c r="D1064" s="113" t="s">
        <v>109</v>
      </c>
      <c r="E1064" s="113" t="s">
        <v>109</v>
      </c>
    </row>
    <row r="1065" spans="1:5" x14ac:dyDescent="0.2">
      <c r="A1065" s="113">
        <v>11225020</v>
      </c>
      <c r="B1065" s="113" t="s">
        <v>639</v>
      </c>
      <c r="C1065" s="113" t="s">
        <v>5402</v>
      </c>
      <c r="D1065" s="113" t="s">
        <v>102</v>
      </c>
      <c r="E1065" s="113" t="s">
        <v>102</v>
      </c>
    </row>
    <row r="1066" spans="1:5" x14ac:dyDescent="0.2">
      <c r="A1066" s="113">
        <v>11227010</v>
      </c>
      <c r="B1066" s="113" t="s">
        <v>3647</v>
      </c>
      <c r="C1066" s="113" t="s">
        <v>5402</v>
      </c>
      <c r="D1066" s="113" t="s">
        <v>5414</v>
      </c>
      <c r="E1066" s="113" t="s">
        <v>102</v>
      </c>
    </row>
    <row r="1067" spans="1:5" x14ac:dyDescent="0.2">
      <c r="A1067" s="113">
        <v>11227050</v>
      </c>
      <c r="B1067" s="113" t="s">
        <v>640</v>
      </c>
      <c r="C1067" s="113" t="s">
        <v>5402</v>
      </c>
      <c r="D1067" s="113" t="s">
        <v>109</v>
      </c>
      <c r="E1067" s="113" t="s">
        <v>109</v>
      </c>
    </row>
    <row r="1068" spans="1:5" x14ac:dyDescent="0.2">
      <c r="A1068" s="113">
        <v>11229010</v>
      </c>
      <c r="B1068" s="113" t="s">
        <v>641</v>
      </c>
      <c r="C1068" s="113" t="s">
        <v>5402</v>
      </c>
      <c r="D1068" s="113" t="s">
        <v>102</v>
      </c>
      <c r="E1068" s="113" t="s">
        <v>102</v>
      </c>
    </row>
    <row r="1069" spans="1:5" x14ac:dyDescent="0.2">
      <c r="A1069" s="113">
        <v>11229020</v>
      </c>
      <c r="B1069" s="113" t="s">
        <v>642</v>
      </c>
      <c r="C1069" s="113" t="s">
        <v>5402</v>
      </c>
      <c r="D1069" s="113" t="s">
        <v>109</v>
      </c>
      <c r="E1069" s="113" t="s">
        <v>110</v>
      </c>
    </row>
    <row r="1070" spans="1:5" x14ac:dyDescent="0.2">
      <c r="A1070" s="113">
        <v>11236010</v>
      </c>
      <c r="B1070" s="113" t="s">
        <v>643</v>
      </c>
      <c r="C1070" s="113" t="s">
        <v>5402</v>
      </c>
      <c r="D1070" s="113" t="s">
        <v>107</v>
      </c>
      <c r="E1070" s="113" t="s">
        <v>5412</v>
      </c>
    </row>
    <row r="1071" spans="1:5" x14ac:dyDescent="0.2">
      <c r="A1071" s="113">
        <v>11236020</v>
      </c>
      <c r="B1071" s="113" t="s">
        <v>644</v>
      </c>
      <c r="C1071" s="113" t="s">
        <v>5402</v>
      </c>
      <c r="D1071" s="113" t="s">
        <v>102</v>
      </c>
      <c r="E1071" s="113" t="s">
        <v>102</v>
      </c>
    </row>
    <row r="1072" spans="1:5" x14ac:dyDescent="0.2">
      <c r="A1072" s="113">
        <v>11237080</v>
      </c>
      <c r="B1072" s="113" t="s">
        <v>645</v>
      </c>
      <c r="C1072" s="113" t="s">
        <v>5402</v>
      </c>
      <c r="D1072" s="113" t="s">
        <v>102</v>
      </c>
      <c r="E1072" s="113" t="s">
        <v>102</v>
      </c>
    </row>
    <row r="1073" spans="1:5" x14ac:dyDescent="0.2">
      <c r="A1073" s="113">
        <v>11239090</v>
      </c>
      <c r="B1073" s="113" t="s">
        <v>3648</v>
      </c>
      <c r="C1073" s="113" t="s">
        <v>5402</v>
      </c>
      <c r="D1073" s="113" t="s">
        <v>5414</v>
      </c>
      <c r="E1073" s="113" t="s">
        <v>102</v>
      </c>
    </row>
    <row r="1074" spans="1:5" x14ac:dyDescent="0.2">
      <c r="A1074" s="113">
        <v>11239100</v>
      </c>
      <c r="B1074" s="113" t="s">
        <v>646</v>
      </c>
      <c r="C1074" s="113" t="s">
        <v>5402</v>
      </c>
      <c r="D1074" s="113" t="s">
        <v>109</v>
      </c>
      <c r="E1074" s="113" t="s">
        <v>109</v>
      </c>
    </row>
    <row r="1075" spans="1:5" x14ac:dyDescent="0.2">
      <c r="A1075" s="113">
        <v>11239110</v>
      </c>
      <c r="B1075" s="113" t="s">
        <v>647</v>
      </c>
      <c r="C1075" s="113" t="s">
        <v>5402</v>
      </c>
      <c r="D1075" s="113" t="s">
        <v>109</v>
      </c>
      <c r="E1075" s="113" t="s">
        <v>109</v>
      </c>
    </row>
    <row r="1076" spans="1:5" x14ac:dyDescent="0.2">
      <c r="A1076" s="113">
        <v>11239140</v>
      </c>
      <c r="B1076" s="113" t="s">
        <v>648</v>
      </c>
      <c r="C1076" s="113" t="s">
        <v>5402</v>
      </c>
      <c r="D1076" s="113" t="s">
        <v>102</v>
      </c>
      <c r="E1076" s="113" t="s">
        <v>102</v>
      </c>
    </row>
    <row r="1077" spans="1:5" x14ac:dyDescent="0.2">
      <c r="A1077" s="113">
        <v>11239640</v>
      </c>
      <c r="B1077" s="113" t="s">
        <v>649</v>
      </c>
      <c r="C1077" s="113" t="s">
        <v>5402</v>
      </c>
      <c r="D1077" s="113" t="s">
        <v>102</v>
      </c>
      <c r="E1077" s="113" t="s">
        <v>102</v>
      </c>
    </row>
    <row r="1078" spans="1:5" x14ac:dyDescent="0.2">
      <c r="A1078" s="113">
        <v>11240010</v>
      </c>
      <c r="B1078" s="113" t="s">
        <v>3649</v>
      </c>
      <c r="C1078" s="113" t="s">
        <v>5402</v>
      </c>
      <c r="D1078" s="113" t="s">
        <v>5414</v>
      </c>
      <c r="E1078" s="113" t="s">
        <v>5412</v>
      </c>
    </row>
    <row r="1079" spans="1:5" x14ac:dyDescent="0.2">
      <c r="A1079" s="113">
        <v>11240060</v>
      </c>
      <c r="B1079" s="113" t="s">
        <v>650</v>
      </c>
      <c r="C1079" s="113" t="s">
        <v>5402</v>
      </c>
      <c r="D1079" s="113" t="s">
        <v>109</v>
      </c>
      <c r="E1079" s="113" t="s">
        <v>109</v>
      </c>
    </row>
    <row r="1080" spans="1:5" x14ac:dyDescent="0.2">
      <c r="A1080" s="113">
        <v>11241010</v>
      </c>
      <c r="B1080" s="113" t="s">
        <v>3650</v>
      </c>
      <c r="C1080" s="113" t="s">
        <v>5402</v>
      </c>
      <c r="D1080" s="113" t="s">
        <v>5414</v>
      </c>
      <c r="E1080" s="113" t="s">
        <v>102</v>
      </c>
    </row>
    <row r="1081" spans="1:5" x14ac:dyDescent="0.2">
      <c r="A1081" s="113">
        <v>11241090</v>
      </c>
      <c r="B1081" s="113" t="s">
        <v>651</v>
      </c>
      <c r="C1081" s="113" t="s">
        <v>5402</v>
      </c>
      <c r="D1081" s="113" t="s">
        <v>102</v>
      </c>
      <c r="E1081" s="113" t="s">
        <v>102</v>
      </c>
    </row>
    <row r="1082" spans="1:5" x14ac:dyDescent="0.2">
      <c r="A1082" s="113">
        <v>11247010</v>
      </c>
      <c r="B1082" s="113" t="s">
        <v>652</v>
      </c>
      <c r="C1082" s="113" t="s">
        <v>5402</v>
      </c>
      <c r="D1082" s="113" t="s">
        <v>102</v>
      </c>
      <c r="E1082" s="113" t="s">
        <v>102</v>
      </c>
    </row>
    <row r="1083" spans="1:5" x14ac:dyDescent="0.2">
      <c r="A1083" s="113">
        <v>11247050</v>
      </c>
      <c r="B1083" s="113" t="s">
        <v>3651</v>
      </c>
      <c r="C1083" s="113" t="s">
        <v>5402</v>
      </c>
      <c r="D1083" s="113" t="s">
        <v>5414</v>
      </c>
      <c r="E1083" s="113" t="s">
        <v>5412</v>
      </c>
    </row>
    <row r="1084" spans="1:5" x14ac:dyDescent="0.2">
      <c r="A1084" s="113">
        <v>11251010</v>
      </c>
      <c r="B1084" s="113" t="s">
        <v>3652</v>
      </c>
      <c r="C1084" s="113" t="s">
        <v>5402</v>
      </c>
      <c r="D1084" s="113" t="s">
        <v>5414</v>
      </c>
      <c r="E1084" s="113" t="s">
        <v>109</v>
      </c>
    </row>
    <row r="1085" spans="1:5" x14ac:dyDescent="0.2">
      <c r="A1085" s="113">
        <v>11255182</v>
      </c>
      <c r="B1085" s="113" t="s">
        <v>3653</v>
      </c>
      <c r="C1085" s="113" t="s">
        <v>5402</v>
      </c>
      <c r="D1085" s="113" t="s">
        <v>5414</v>
      </c>
      <c r="E1085" s="113" t="s">
        <v>110</v>
      </c>
    </row>
    <row r="1086" spans="1:5" x14ac:dyDescent="0.2">
      <c r="A1086" s="113">
        <v>11257310</v>
      </c>
      <c r="B1086" s="113" t="s">
        <v>3654</v>
      </c>
      <c r="C1086" s="113" t="s">
        <v>5402</v>
      </c>
      <c r="D1086" s="113" t="s">
        <v>5414</v>
      </c>
      <c r="E1086" s="113" t="s">
        <v>5412</v>
      </c>
    </row>
    <row r="1087" spans="1:5" x14ac:dyDescent="0.2">
      <c r="A1087" s="113">
        <v>11257320</v>
      </c>
      <c r="B1087" s="113" t="s">
        <v>653</v>
      </c>
      <c r="C1087" s="113" t="s">
        <v>5402</v>
      </c>
      <c r="D1087" s="113" t="s">
        <v>107</v>
      </c>
      <c r="E1087" s="113" t="s">
        <v>5412</v>
      </c>
    </row>
    <row r="1088" spans="1:5" x14ac:dyDescent="0.2">
      <c r="A1088" s="113">
        <v>11258091</v>
      </c>
      <c r="B1088" s="113" t="s">
        <v>654</v>
      </c>
      <c r="C1088" s="113" t="s">
        <v>5402</v>
      </c>
      <c r="D1088" s="113" t="s">
        <v>102</v>
      </c>
      <c r="E1088" s="113" t="s">
        <v>102</v>
      </c>
    </row>
    <row r="1089" spans="1:5" x14ac:dyDescent="0.2">
      <c r="A1089" s="113">
        <v>11258170</v>
      </c>
      <c r="B1089" s="113" t="s">
        <v>655</v>
      </c>
      <c r="C1089" s="113" t="s">
        <v>5402</v>
      </c>
      <c r="D1089" s="113" t="s">
        <v>102</v>
      </c>
      <c r="E1089" s="113" t="s">
        <v>102</v>
      </c>
    </row>
    <row r="1090" spans="1:5" x14ac:dyDescent="0.2">
      <c r="A1090" s="113">
        <v>11258180</v>
      </c>
      <c r="B1090" s="113" t="s">
        <v>656</v>
      </c>
      <c r="C1090" s="113" t="s">
        <v>5402</v>
      </c>
      <c r="D1090" s="113" t="s">
        <v>102</v>
      </c>
      <c r="E1090" s="113" t="s">
        <v>102</v>
      </c>
    </row>
    <row r="1091" spans="1:5" x14ac:dyDescent="0.2">
      <c r="A1091" s="113">
        <v>11258390</v>
      </c>
      <c r="B1091" s="113" t="s">
        <v>3655</v>
      </c>
      <c r="C1091" s="113" t="s">
        <v>5402</v>
      </c>
      <c r="D1091" s="113" t="s">
        <v>5414</v>
      </c>
      <c r="E1091" s="113" t="s">
        <v>102</v>
      </c>
    </row>
    <row r="1092" spans="1:5" x14ac:dyDescent="0.2">
      <c r="A1092" s="113">
        <v>11260111</v>
      </c>
      <c r="B1092" s="113" t="s">
        <v>3656</v>
      </c>
      <c r="C1092" s="113" t="s">
        <v>5402</v>
      </c>
      <c r="D1092" s="113" t="s">
        <v>5414</v>
      </c>
      <c r="E1092" s="113" t="s">
        <v>109</v>
      </c>
    </row>
    <row r="1093" spans="1:5" x14ac:dyDescent="0.2">
      <c r="A1093" s="113">
        <v>11260130</v>
      </c>
      <c r="B1093" s="113" t="s">
        <v>3657</v>
      </c>
      <c r="C1093" s="113" t="s">
        <v>5402</v>
      </c>
      <c r="D1093" s="113" t="s">
        <v>5414</v>
      </c>
      <c r="E1093" s="113" t="s">
        <v>5412</v>
      </c>
    </row>
    <row r="1094" spans="1:5" x14ac:dyDescent="0.2">
      <c r="A1094" s="113">
        <v>11260330</v>
      </c>
      <c r="B1094" s="113" t="s">
        <v>657</v>
      </c>
      <c r="C1094" s="113" t="s">
        <v>5402</v>
      </c>
      <c r="D1094" s="113" t="s">
        <v>102</v>
      </c>
      <c r="E1094" s="113" t="s">
        <v>102</v>
      </c>
    </row>
    <row r="1095" spans="1:5" x14ac:dyDescent="0.2">
      <c r="A1095" s="113">
        <v>11261150</v>
      </c>
      <c r="B1095" s="113" t="s">
        <v>3658</v>
      </c>
      <c r="C1095" s="113" t="s">
        <v>5402</v>
      </c>
      <c r="D1095" s="113" t="s">
        <v>5414</v>
      </c>
      <c r="E1095" s="113" t="s">
        <v>5412</v>
      </c>
    </row>
    <row r="1096" spans="1:5" x14ac:dyDescent="0.2">
      <c r="A1096" s="113">
        <v>11261290</v>
      </c>
      <c r="B1096" s="113" t="s">
        <v>658</v>
      </c>
      <c r="C1096" s="113" t="s">
        <v>5402</v>
      </c>
      <c r="D1096" s="113" t="s">
        <v>109</v>
      </c>
      <c r="E1096" s="113" t="s">
        <v>109</v>
      </c>
    </row>
    <row r="1097" spans="1:5" x14ac:dyDescent="0.2">
      <c r="A1097" s="113">
        <v>11263021</v>
      </c>
      <c r="B1097" s="113" t="s">
        <v>659</v>
      </c>
      <c r="C1097" s="113" t="s">
        <v>5402</v>
      </c>
      <c r="D1097" s="113" t="s">
        <v>109</v>
      </c>
      <c r="E1097" s="113" t="s">
        <v>109</v>
      </c>
    </row>
    <row r="1098" spans="1:5" x14ac:dyDescent="0.2">
      <c r="A1098" s="113">
        <v>11270020</v>
      </c>
      <c r="B1098" s="113" t="s">
        <v>660</v>
      </c>
      <c r="C1098" s="113" t="s">
        <v>5402</v>
      </c>
      <c r="D1098" s="113" t="s">
        <v>102</v>
      </c>
      <c r="E1098" s="113" t="s">
        <v>109</v>
      </c>
    </row>
    <row r="1099" spans="1:5" x14ac:dyDescent="0.2">
      <c r="A1099" s="113">
        <v>11271060</v>
      </c>
      <c r="B1099" s="113" t="s">
        <v>661</v>
      </c>
      <c r="C1099" s="113" t="s">
        <v>5402</v>
      </c>
      <c r="D1099" s="113" t="s">
        <v>109</v>
      </c>
      <c r="E1099" s="113" t="s">
        <v>109</v>
      </c>
    </row>
    <row r="1100" spans="1:5" x14ac:dyDescent="0.2">
      <c r="A1100" s="113">
        <v>11271100</v>
      </c>
      <c r="B1100" s="113" t="s">
        <v>662</v>
      </c>
      <c r="C1100" s="113" t="s">
        <v>5402</v>
      </c>
      <c r="D1100" s="113" t="s">
        <v>102</v>
      </c>
      <c r="E1100" s="113" t="s">
        <v>102</v>
      </c>
    </row>
    <row r="1101" spans="1:5" x14ac:dyDescent="0.2">
      <c r="A1101" s="113">
        <v>11272022</v>
      </c>
      <c r="B1101" s="113" t="s">
        <v>3659</v>
      </c>
      <c r="C1101" s="113" t="s">
        <v>5402</v>
      </c>
      <c r="D1101" s="113" t="s">
        <v>5414</v>
      </c>
      <c r="E1101" s="113" t="s">
        <v>102</v>
      </c>
    </row>
    <row r="1102" spans="1:5" x14ac:dyDescent="0.2">
      <c r="A1102" s="113">
        <v>11272040</v>
      </c>
      <c r="B1102" s="113" t="s">
        <v>3660</v>
      </c>
      <c r="C1102" s="113" t="s">
        <v>5402</v>
      </c>
      <c r="D1102" s="113" t="s">
        <v>5414</v>
      </c>
      <c r="E1102" s="113" t="s">
        <v>102</v>
      </c>
    </row>
    <row r="1103" spans="1:5" x14ac:dyDescent="0.2">
      <c r="A1103" s="113">
        <v>11272124</v>
      </c>
      <c r="B1103" s="113" t="s">
        <v>3661</v>
      </c>
      <c r="C1103" s="113" t="s">
        <v>5402</v>
      </c>
      <c r="D1103" s="113" t="s">
        <v>5414</v>
      </c>
      <c r="E1103" s="113" t="s">
        <v>5412</v>
      </c>
    </row>
    <row r="1104" spans="1:5" x14ac:dyDescent="0.2">
      <c r="A1104" s="113">
        <v>11272200</v>
      </c>
      <c r="B1104" s="113" t="s">
        <v>3662</v>
      </c>
      <c r="C1104" s="113" t="s">
        <v>5402</v>
      </c>
      <c r="D1104" s="113" t="s">
        <v>5414</v>
      </c>
      <c r="E1104" s="113" t="s">
        <v>5412</v>
      </c>
    </row>
    <row r="1105" spans="1:5" x14ac:dyDescent="0.2">
      <c r="A1105" s="113">
        <v>11272300</v>
      </c>
      <c r="B1105" s="113" t="s">
        <v>663</v>
      </c>
      <c r="C1105" s="113" t="s">
        <v>5402</v>
      </c>
      <c r="D1105" s="113" t="s">
        <v>107</v>
      </c>
      <c r="E1105" s="113" t="s">
        <v>102</v>
      </c>
    </row>
    <row r="1106" spans="1:5" x14ac:dyDescent="0.2">
      <c r="A1106" s="113">
        <v>11272590</v>
      </c>
      <c r="B1106" s="113" t="s">
        <v>664</v>
      </c>
      <c r="C1106" s="113" t="s">
        <v>5402</v>
      </c>
      <c r="D1106" s="113" t="s">
        <v>109</v>
      </c>
      <c r="E1106" s="113" t="s">
        <v>109</v>
      </c>
    </row>
    <row r="1107" spans="1:5" x14ac:dyDescent="0.2">
      <c r="A1107" s="113">
        <v>11272980</v>
      </c>
      <c r="B1107" s="113" t="s">
        <v>3663</v>
      </c>
      <c r="C1107" s="113" t="s">
        <v>5402</v>
      </c>
      <c r="D1107" s="113" t="s">
        <v>5414</v>
      </c>
      <c r="E1107" s="113" t="s">
        <v>5412</v>
      </c>
    </row>
    <row r="1108" spans="1:5" x14ac:dyDescent="0.2">
      <c r="A1108" s="113">
        <v>11273010</v>
      </c>
      <c r="B1108" s="113" t="s">
        <v>3664</v>
      </c>
      <c r="C1108" s="113" t="s">
        <v>5402</v>
      </c>
      <c r="D1108" s="113" t="s">
        <v>5414</v>
      </c>
      <c r="E1108" s="113" t="s">
        <v>5412</v>
      </c>
    </row>
    <row r="1109" spans="1:5" x14ac:dyDescent="0.2">
      <c r="A1109" s="113">
        <v>11273011</v>
      </c>
      <c r="B1109" s="113" t="s">
        <v>3665</v>
      </c>
      <c r="C1109" s="113" t="s">
        <v>5402</v>
      </c>
      <c r="D1109" s="113" t="s">
        <v>5414</v>
      </c>
      <c r="E1109" s="113" t="s">
        <v>110</v>
      </c>
    </row>
    <row r="1110" spans="1:5" x14ac:dyDescent="0.2">
      <c r="A1110" s="113">
        <v>11273012</v>
      </c>
      <c r="B1110" s="113" t="s">
        <v>3666</v>
      </c>
      <c r="C1110" s="113" t="s">
        <v>5402</v>
      </c>
      <c r="D1110" s="113" t="s">
        <v>5414</v>
      </c>
      <c r="E1110" s="113" t="s">
        <v>102</v>
      </c>
    </row>
    <row r="1111" spans="1:5" x14ac:dyDescent="0.2">
      <c r="A1111" s="113">
        <v>11273013</v>
      </c>
      <c r="B1111" s="113" t="s">
        <v>3667</v>
      </c>
      <c r="C1111" s="113" t="s">
        <v>5402</v>
      </c>
      <c r="D1111" s="113" t="s">
        <v>5414</v>
      </c>
      <c r="E1111" s="113" t="s">
        <v>109</v>
      </c>
    </row>
    <row r="1112" spans="1:5" x14ac:dyDescent="0.2">
      <c r="A1112" s="113">
        <v>11273014</v>
      </c>
      <c r="B1112" s="113" t="s">
        <v>3668</v>
      </c>
      <c r="C1112" s="113" t="s">
        <v>5402</v>
      </c>
      <c r="D1112" s="113" t="s">
        <v>5414</v>
      </c>
      <c r="E1112" s="113" t="s">
        <v>5412</v>
      </c>
    </row>
    <row r="1113" spans="1:5" x14ac:dyDescent="0.2">
      <c r="A1113" s="113">
        <v>11273200</v>
      </c>
      <c r="B1113" s="113" t="s">
        <v>3669</v>
      </c>
      <c r="C1113" s="113" t="s">
        <v>5402</v>
      </c>
      <c r="D1113" s="113" t="s">
        <v>5414</v>
      </c>
      <c r="E1113" s="113" t="s">
        <v>5412</v>
      </c>
    </row>
    <row r="1114" spans="1:5" x14ac:dyDescent="0.2">
      <c r="A1114" s="113">
        <v>11273680</v>
      </c>
      <c r="B1114" s="113" t="s">
        <v>3670</v>
      </c>
      <c r="C1114" s="113" t="s">
        <v>5402</v>
      </c>
      <c r="D1114" s="113" t="s">
        <v>5414</v>
      </c>
      <c r="E1114" s="113" t="s">
        <v>102</v>
      </c>
    </row>
    <row r="1115" spans="1:5" x14ac:dyDescent="0.2">
      <c r="A1115" s="113">
        <v>11273710</v>
      </c>
      <c r="B1115" s="113" t="s">
        <v>665</v>
      </c>
      <c r="C1115" s="113" t="s">
        <v>5402</v>
      </c>
      <c r="D1115" s="113" t="s">
        <v>102</v>
      </c>
      <c r="E1115" s="113" t="s">
        <v>102</v>
      </c>
    </row>
    <row r="1116" spans="1:5" x14ac:dyDescent="0.2">
      <c r="A1116" s="113">
        <v>11274310</v>
      </c>
      <c r="B1116" s="113" t="s">
        <v>666</v>
      </c>
      <c r="C1116" s="113" t="s">
        <v>5402</v>
      </c>
      <c r="D1116" s="113" t="s">
        <v>102</v>
      </c>
      <c r="E1116" s="113" t="s">
        <v>102</v>
      </c>
    </row>
    <row r="1117" spans="1:5" x14ac:dyDescent="0.2">
      <c r="A1117" s="113">
        <v>11275000</v>
      </c>
      <c r="B1117" s="113" t="s">
        <v>3671</v>
      </c>
      <c r="C1117" s="113" t="s">
        <v>5402</v>
      </c>
      <c r="D1117" s="113" t="s">
        <v>5414</v>
      </c>
      <c r="E1117" s="113" t="s">
        <v>5413</v>
      </c>
    </row>
    <row r="1118" spans="1:5" x14ac:dyDescent="0.2">
      <c r="A1118" s="113">
        <v>11275010</v>
      </c>
      <c r="B1118" s="113" t="s">
        <v>3672</v>
      </c>
      <c r="C1118" s="113" t="s">
        <v>5402</v>
      </c>
      <c r="D1118" s="113" t="s">
        <v>5414</v>
      </c>
      <c r="E1118" s="113" t="s">
        <v>102</v>
      </c>
    </row>
    <row r="1119" spans="1:5" x14ac:dyDescent="0.2">
      <c r="A1119" s="113">
        <v>11275020</v>
      </c>
      <c r="B1119" s="113" t="s">
        <v>3673</v>
      </c>
      <c r="C1119" s="113" t="s">
        <v>5402</v>
      </c>
      <c r="D1119" s="113" t="s">
        <v>5414</v>
      </c>
      <c r="E1119" s="113" t="s">
        <v>102</v>
      </c>
    </row>
    <row r="1120" spans="1:5" x14ac:dyDescent="0.2">
      <c r="A1120" s="113">
        <v>11275060</v>
      </c>
      <c r="B1120" s="113" t="s">
        <v>3674</v>
      </c>
      <c r="C1120" s="113" t="s">
        <v>5402</v>
      </c>
      <c r="D1120" s="113" t="s">
        <v>5414</v>
      </c>
      <c r="E1120" s="113" t="s">
        <v>102</v>
      </c>
    </row>
    <row r="1121" spans="1:5" x14ac:dyDescent="0.2">
      <c r="A1121" s="113">
        <v>11275100</v>
      </c>
      <c r="B1121" s="113" t="s">
        <v>3675</v>
      </c>
      <c r="C1121" s="113" t="s">
        <v>5402</v>
      </c>
      <c r="D1121" s="113" t="s">
        <v>5414</v>
      </c>
      <c r="E1121" s="113" t="s">
        <v>102</v>
      </c>
    </row>
    <row r="1122" spans="1:5" x14ac:dyDescent="0.2">
      <c r="A1122" s="113">
        <v>11275150</v>
      </c>
      <c r="B1122" s="113" t="s">
        <v>3676</v>
      </c>
      <c r="C1122" s="113" t="s">
        <v>5402</v>
      </c>
      <c r="D1122" s="113" t="s">
        <v>5414</v>
      </c>
      <c r="E1122" s="113" t="s">
        <v>109</v>
      </c>
    </row>
    <row r="1123" spans="1:5" x14ac:dyDescent="0.2">
      <c r="A1123" s="113">
        <v>11276120</v>
      </c>
      <c r="B1123" s="113" t="s">
        <v>667</v>
      </c>
      <c r="C1123" s="113" t="s">
        <v>5402</v>
      </c>
      <c r="D1123" s="113" t="s">
        <v>109</v>
      </c>
      <c r="E1123" s="113" t="s">
        <v>109</v>
      </c>
    </row>
    <row r="1124" spans="1:5" x14ac:dyDescent="0.2">
      <c r="A1124" s="113">
        <v>11278090</v>
      </c>
      <c r="B1124" s="113" t="s">
        <v>668</v>
      </c>
      <c r="C1124" s="113" t="s">
        <v>5402</v>
      </c>
      <c r="D1124" s="113" t="s">
        <v>107</v>
      </c>
      <c r="E1124" s="113" t="s">
        <v>5412</v>
      </c>
    </row>
    <row r="1125" spans="1:5" x14ac:dyDescent="0.2">
      <c r="A1125" s="113">
        <v>11278170</v>
      </c>
      <c r="B1125" s="113" t="s">
        <v>3677</v>
      </c>
      <c r="C1125" s="113" t="s">
        <v>5402</v>
      </c>
      <c r="D1125" s="113" t="s">
        <v>5414</v>
      </c>
      <c r="E1125" s="113" t="s">
        <v>5412</v>
      </c>
    </row>
    <row r="1126" spans="1:5" x14ac:dyDescent="0.2">
      <c r="A1126" s="113">
        <v>11278340</v>
      </c>
      <c r="B1126" s="113" t="s">
        <v>669</v>
      </c>
      <c r="C1126" s="113" t="s">
        <v>5402</v>
      </c>
      <c r="D1126" s="113" t="s">
        <v>105</v>
      </c>
      <c r="E1126" s="113" t="s">
        <v>5412</v>
      </c>
    </row>
    <row r="1127" spans="1:5" x14ac:dyDescent="0.2">
      <c r="A1127" s="113">
        <v>11278380</v>
      </c>
      <c r="B1127" s="113" t="s">
        <v>670</v>
      </c>
      <c r="C1127" s="113" t="s">
        <v>5402</v>
      </c>
      <c r="D1127" s="113" t="s">
        <v>109</v>
      </c>
      <c r="E1127" s="113" t="s">
        <v>109</v>
      </c>
    </row>
    <row r="1128" spans="1:5" x14ac:dyDescent="0.2">
      <c r="A1128" s="113">
        <v>11278410</v>
      </c>
      <c r="B1128" s="113" t="s">
        <v>671</v>
      </c>
      <c r="C1128" s="113" t="s">
        <v>5402</v>
      </c>
      <c r="D1128" s="113" t="s">
        <v>105</v>
      </c>
      <c r="E1128" s="113" t="s">
        <v>5412</v>
      </c>
    </row>
    <row r="1129" spans="1:5" x14ac:dyDescent="0.2">
      <c r="A1129" s="113">
        <v>11279000</v>
      </c>
      <c r="B1129" s="113" t="s">
        <v>3678</v>
      </c>
      <c r="C1129" s="113" t="s">
        <v>5402</v>
      </c>
      <c r="D1129" s="113" t="s">
        <v>5414</v>
      </c>
      <c r="E1129" s="113" t="s">
        <v>5413</v>
      </c>
    </row>
    <row r="1130" spans="1:5" x14ac:dyDescent="0.2">
      <c r="A1130" s="113">
        <v>11279015</v>
      </c>
      <c r="B1130" s="113" t="s">
        <v>672</v>
      </c>
      <c r="C1130" s="113" t="s">
        <v>5402</v>
      </c>
      <c r="D1130" s="113" t="s">
        <v>102</v>
      </c>
      <c r="E1130" s="113" t="s">
        <v>102</v>
      </c>
    </row>
    <row r="1131" spans="1:5" x14ac:dyDescent="0.2">
      <c r="A1131" s="113">
        <v>11279040</v>
      </c>
      <c r="B1131" s="113" t="s">
        <v>673</v>
      </c>
      <c r="C1131" s="113" t="s">
        <v>5402</v>
      </c>
      <c r="D1131" s="113" t="s">
        <v>107</v>
      </c>
      <c r="E1131" s="113" t="s">
        <v>5412</v>
      </c>
    </row>
    <row r="1132" spans="1:5" x14ac:dyDescent="0.2">
      <c r="A1132" s="113">
        <v>11279061</v>
      </c>
      <c r="B1132" s="113" t="s">
        <v>674</v>
      </c>
      <c r="C1132" s="113" t="s">
        <v>5402</v>
      </c>
      <c r="D1132" s="113" t="s">
        <v>109</v>
      </c>
      <c r="E1132" s="113" t="s">
        <v>109</v>
      </c>
    </row>
    <row r="1133" spans="1:5" x14ac:dyDescent="0.2">
      <c r="A1133" s="113">
        <v>11279110</v>
      </c>
      <c r="B1133" s="113" t="s">
        <v>675</v>
      </c>
      <c r="C1133" s="113" t="s">
        <v>5402</v>
      </c>
      <c r="D1133" s="113" t="s">
        <v>109</v>
      </c>
      <c r="E1133" s="113" t="s">
        <v>109</v>
      </c>
    </row>
    <row r="1134" spans="1:5" x14ac:dyDescent="0.2">
      <c r="A1134" s="113">
        <v>11279170</v>
      </c>
      <c r="B1134" s="113" t="s">
        <v>676</v>
      </c>
      <c r="C1134" s="113" t="s">
        <v>5402</v>
      </c>
      <c r="D1134" s="113" t="s">
        <v>105</v>
      </c>
      <c r="E1134" s="113" t="s">
        <v>5412</v>
      </c>
    </row>
    <row r="1135" spans="1:5" x14ac:dyDescent="0.2">
      <c r="A1135" s="113">
        <v>11279190</v>
      </c>
      <c r="B1135" s="113" t="s">
        <v>677</v>
      </c>
      <c r="C1135" s="113" t="s">
        <v>5402</v>
      </c>
      <c r="D1135" s="113" t="s">
        <v>102</v>
      </c>
      <c r="E1135" s="113" t="s">
        <v>102</v>
      </c>
    </row>
    <row r="1136" spans="1:5" x14ac:dyDescent="0.2">
      <c r="A1136" s="113">
        <v>11279280</v>
      </c>
      <c r="B1136" s="113" t="s">
        <v>678</v>
      </c>
      <c r="C1136" s="113" t="s">
        <v>5402</v>
      </c>
      <c r="D1136" s="113" t="s">
        <v>109</v>
      </c>
      <c r="E1136" s="113" t="s">
        <v>109</v>
      </c>
    </row>
    <row r="1137" spans="1:5" x14ac:dyDescent="0.2">
      <c r="A1137" s="113">
        <v>11279350</v>
      </c>
      <c r="B1137" s="113" t="s">
        <v>3679</v>
      </c>
      <c r="C1137" s="113" t="s">
        <v>5402</v>
      </c>
      <c r="D1137" s="113" t="s">
        <v>5414</v>
      </c>
      <c r="E1137" s="113" t="s">
        <v>5412</v>
      </c>
    </row>
    <row r="1138" spans="1:5" x14ac:dyDescent="0.2">
      <c r="A1138" s="113">
        <v>11279410</v>
      </c>
      <c r="B1138" s="113" t="s">
        <v>679</v>
      </c>
      <c r="C1138" s="113" t="s">
        <v>5402</v>
      </c>
      <c r="D1138" s="113" t="s">
        <v>107</v>
      </c>
      <c r="E1138" s="113" t="s">
        <v>102</v>
      </c>
    </row>
    <row r="1139" spans="1:5" x14ac:dyDescent="0.2">
      <c r="A1139" s="113">
        <v>11279420</v>
      </c>
      <c r="B1139" s="113" t="s">
        <v>680</v>
      </c>
      <c r="C1139" s="113" t="s">
        <v>5402</v>
      </c>
      <c r="D1139" s="113" t="s">
        <v>109</v>
      </c>
      <c r="E1139" s="113" t="s">
        <v>109</v>
      </c>
    </row>
    <row r="1140" spans="1:5" x14ac:dyDescent="0.2">
      <c r="A1140" s="113">
        <v>11279450</v>
      </c>
      <c r="B1140" s="113" t="s">
        <v>3680</v>
      </c>
      <c r="C1140" s="113" t="s">
        <v>5402</v>
      </c>
      <c r="D1140" s="113" t="s">
        <v>5414</v>
      </c>
      <c r="E1140" s="113" t="s">
        <v>5412</v>
      </c>
    </row>
    <row r="1141" spans="1:5" x14ac:dyDescent="0.2">
      <c r="A1141" s="113">
        <v>11279500</v>
      </c>
      <c r="B1141" s="113" t="s">
        <v>3681</v>
      </c>
      <c r="C1141" s="113" t="s">
        <v>5402</v>
      </c>
      <c r="D1141" s="113" t="s">
        <v>5414</v>
      </c>
      <c r="E1141" s="113" t="s">
        <v>5411</v>
      </c>
    </row>
    <row r="1142" spans="1:5" x14ac:dyDescent="0.2">
      <c r="A1142" s="113">
        <v>11279520</v>
      </c>
      <c r="B1142" s="113" t="s">
        <v>3682</v>
      </c>
      <c r="C1142" s="113" t="s">
        <v>5402</v>
      </c>
      <c r="D1142" s="113" t="s">
        <v>5414</v>
      </c>
      <c r="E1142" s="113" t="s">
        <v>102</v>
      </c>
    </row>
    <row r="1143" spans="1:5" x14ac:dyDescent="0.2">
      <c r="A1143" s="113">
        <v>11279551</v>
      </c>
      <c r="B1143" s="113" t="s">
        <v>3683</v>
      </c>
      <c r="C1143" s="113" t="s">
        <v>5402</v>
      </c>
      <c r="D1143" s="113" t="s">
        <v>5414</v>
      </c>
      <c r="E1143" s="113" t="s">
        <v>109</v>
      </c>
    </row>
    <row r="1144" spans="1:5" x14ac:dyDescent="0.2">
      <c r="A1144" s="113">
        <v>11279750</v>
      </c>
      <c r="B1144" s="113" t="s">
        <v>681</v>
      </c>
      <c r="C1144" s="113" t="s">
        <v>5402</v>
      </c>
      <c r="D1144" s="113" t="s">
        <v>109</v>
      </c>
      <c r="E1144" s="113" t="s">
        <v>109</v>
      </c>
    </row>
    <row r="1145" spans="1:5" x14ac:dyDescent="0.2">
      <c r="A1145" s="113">
        <v>11279920</v>
      </c>
      <c r="B1145" s="113" t="s">
        <v>682</v>
      </c>
      <c r="C1145" s="113" t="s">
        <v>5402</v>
      </c>
      <c r="D1145" s="113" t="s">
        <v>107</v>
      </c>
      <c r="E1145" s="113" t="s">
        <v>5412</v>
      </c>
    </row>
    <row r="1146" spans="1:5" x14ac:dyDescent="0.2">
      <c r="A1146" s="113">
        <v>11280040</v>
      </c>
      <c r="B1146" s="113" t="s">
        <v>3684</v>
      </c>
      <c r="C1146" s="113" t="s">
        <v>5402</v>
      </c>
      <c r="D1146" s="113" t="s">
        <v>5414</v>
      </c>
      <c r="E1146" s="113" t="s">
        <v>5412</v>
      </c>
    </row>
    <row r="1147" spans="1:5" x14ac:dyDescent="0.2">
      <c r="A1147" s="113">
        <v>11280130</v>
      </c>
      <c r="B1147" s="113" t="s">
        <v>3685</v>
      </c>
      <c r="C1147" s="113" t="s">
        <v>5402</v>
      </c>
      <c r="D1147" s="113" t="s">
        <v>5414</v>
      </c>
      <c r="E1147" s="113" t="s">
        <v>102</v>
      </c>
    </row>
    <row r="1148" spans="1:5" x14ac:dyDescent="0.2">
      <c r="A1148" s="113">
        <v>11281130</v>
      </c>
      <c r="B1148" s="113" t="s">
        <v>683</v>
      </c>
      <c r="C1148" s="113" t="s">
        <v>5402</v>
      </c>
      <c r="D1148" s="113" t="s">
        <v>102</v>
      </c>
      <c r="E1148" s="113" t="s">
        <v>102</v>
      </c>
    </row>
    <row r="1149" spans="1:5" x14ac:dyDescent="0.2">
      <c r="A1149" s="113">
        <v>11281280</v>
      </c>
      <c r="B1149" s="113" t="s">
        <v>684</v>
      </c>
      <c r="C1149" s="113" t="s">
        <v>5402</v>
      </c>
      <c r="D1149" s="113" t="s">
        <v>102</v>
      </c>
      <c r="E1149" s="113" t="s">
        <v>102</v>
      </c>
    </row>
    <row r="1150" spans="1:5" x14ac:dyDescent="0.2">
      <c r="A1150" s="113">
        <v>11281390</v>
      </c>
      <c r="B1150" s="113" t="s">
        <v>685</v>
      </c>
      <c r="C1150" s="113" t="s">
        <v>5402</v>
      </c>
      <c r="D1150" s="113" t="s">
        <v>100</v>
      </c>
      <c r="E1150" s="113" t="s">
        <v>5411</v>
      </c>
    </row>
    <row r="1151" spans="1:5" x14ac:dyDescent="0.2">
      <c r="A1151" s="113">
        <v>11281420</v>
      </c>
      <c r="B1151" s="113" t="s">
        <v>686</v>
      </c>
      <c r="C1151" s="113" t="s">
        <v>5402</v>
      </c>
      <c r="D1151" s="113" t="s">
        <v>102</v>
      </c>
      <c r="E1151" s="113" t="s">
        <v>109</v>
      </c>
    </row>
    <row r="1152" spans="1:5" x14ac:dyDescent="0.2">
      <c r="A1152" s="113">
        <v>11281470</v>
      </c>
      <c r="B1152" s="113" t="s">
        <v>3686</v>
      </c>
      <c r="C1152" s="113" t="s">
        <v>5402</v>
      </c>
      <c r="D1152" s="113" t="s">
        <v>5414</v>
      </c>
      <c r="E1152" s="113" t="s">
        <v>5412</v>
      </c>
    </row>
    <row r="1153" spans="1:5" x14ac:dyDescent="0.2">
      <c r="A1153" s="113">
        <v>11281671</v>
      </c>
      <c r="B1153" s="113" t="s">
        <v>687</v>
      </c>
      <c r="C1153" s="113" t="s">
        <v>5402</v>
      </c>
      <c r="D1153" s="113" t="s">
        <v>102</v>
      </c>
      <c r="E1153" s="113" t="s">
        <v>102</v>
      </c>
    </row>
    <row r="1154" spans="1:5" x14ac:dyDescent="0.2">
      <c r="A1154" s="113">
        <v>11281848</v>
      </c>
      <c r="B1154" s="113" t="s">
        <v>3687</v>
      </c>
      <c r="C1154" s="113" t="s">
        <v>5402</v>
      </c>
      <c r="D1154" s="113" t="s">
        <v>5414</v>
      </c>
      <c r="E1154" s="113" t="s">
        <v>102</v>
      </c>
    </row>
    <row r="1155" spans="1:5" x14ac:dyDescent="0.2">
      <c r="A1155" s="113">
        <v>11281877</v>
      </c>
      <c r="B1155" s="113" t="s">
        <v>688</v>
      </c>
      <c r="C1155" s="113" t="s">
        <v>5402</v>
      </c>
      <c r="D1155" s="113" t="s">
        <v>109</v>
      </c>
      <c r="E1155" s="113" t="s">
        <v>102</v>
      </c>
    </row>
    <row r="1156" spans="1:5" x14ac:dyDescent="0.2">
      <c r="A1156" s="113">
        <v>11281890</v>
      </c>
      <c r="B1156" s="113" t="s">
        <v>3688</v>
      </c>
      <c r="C1156" s="113" t="s">
        <v>5402</v>
      </c>
      <c r="D1156" s="113" t="s">
        <v>5414</v>
      </c>
      <c r="E1156" s="113" t="s">
        <v>102</v>
      </c>
    </row>
    <row r="1157" spans="1:5" x14ac:dyDescent="0.2">
      <c r="A1157" s="113">
        <v>11281910</v>
      </c>
      <c r="B1157" s="113" t="s">
        <v>689</v>
      </c>
      <c r="C1157" s="113" t="s">
        <v>5402</v>
      </c>
      <c r="D1157" s="113" t="s">
        <v>107</v>
      </c>
      <c r="E1157" s="113" t="s">
        <v>5412</v>
      </c>
    </row>
    <row r="1158" spans="1:5" x14ac:dyDescent="0.2">
      <c r="A1158" s="113">
        <v>11282400</v>
      </c>
      <c r="B1158" s="113" t="s">
        <v>690</v>
      </c>
      <c r="C1158" s="113" t="s">
        <v>5402</v>
      </c>
      <c r="D1158" s="113" t="s">
        <v>102</v>
      </c>
      <c r="E1158" s="113" t="s">
        <v>102</v>
      </c>
    </row>
    <row r="1159" spans="1:5" x14ac:dyDescent="0.2">
      <c r="A1159" s="113">
        <v>11283100</v>
      </c>
      <c r="B1159" s="113" t="s">
        <v>691</v>
      </c>
      <c r="C1159" s="113" t="s">
        <v>5402</v>
      </c>
      <c r="D1159" s="113" t="s">
        <v>109</v>
      </c>
      <c r="E1159" s="113" t="s">
        <v>109</v>
      </c>
    </row>
    <row r="1160" spans="1:5" x14ac:dyDescent="0.2">
      <c r="A1160" s="113">
        <v>11285020</v>
      </c>
      <c r="B1160" s="113" t="s">
        <v>692</v>
      </c>
      <c r="C1160" s="113" t="s">
        <v>5402</v>
      </c>
      <c r="D1160" s="113" t="s">
        <v>102</v>
      </c>
      <c r="E1160" s="113" t="s">
        <v>102</v>
      </c>
    </row>
    <row r="1161" spans="1:5" x14ac:dyDescent="0.2">
      <c r="A1161" s="113">
        <v>11290040</v>
      </c>
      <c r="B1161" s="113" t="s">
        <v>3689</v>
      </c>
      <c r="C1161" s="113" t="s">
        <v>5402</v>
      </c>
      <c r="D1161" s="113" t="s">
        <v>5414</v>
      </c>
      <c r="E1161" s="113" t="s">
        <v>109</v>
      </c>
    </row>
    <row r="1162" spans="1:5" x14ac:dyDescent="0.2">
      <c r="A1162" s="113">
        <v>11290060</v>
      </c>
      <c r="B1162" s="113" t="s">
        <v>693</v>
      </c>
      <c r="C1162" s="113" t="s">
        <v>5402</v>
      </c>
      <c r="D1162" s="113" t="s">
        <v>102</v>
      </c>
      <c r="E1162" s="113" t="s">
        <v>109</v>
      </c>
    </row>
    <row r="1163" spans="1:5" x14ac:dyDescent="0.2">
      <c r="A1163" s="113">
        <v>11290110</v>
      </c>
      <c r="B1163" s="113" t="s">
        <v>694</v>
      </c>
      <c r="C1163" s="113" t="s">
        <v>5402</v>
      </c>
      <c r="D1163" s="113" t="s">
        <v>109</v>
      </c>
      <c r="E1163" s="113" t="s">
        <v>109</v>
      </c>
    </row>
    <row r="1164" spans="1:5" x14ac:dyDescent="0.2">
      <c r="A1164" s="113">
        <v>11290390</v>
      </c>
      <c r="B1164" s="113" t="s">
        <v>3690</v>
      </c>
      <c r="C1164" s="113" t="s">
        <v>5402</v>
      </c>
      <c r="D1164" s="113" t="s">
        <v>5414</v>
      </c>
      <c r="E1164" s="113" t="s">
        <v>5411</v>
      </c>
    </row>
    <row r="1165" spans="1:5" x14ac:dyDescent="0.2">
      <c r="A1165" s="113">
        <v>11290541</v>
      </c>
      <c r="B1165" s="113" t="s">
        <v>695</v>
      </c>
      <c r="C1165" s="113" t="s">
        <v>5402</v>
      </c>
      <c r="D1165" s="113" t="s">
        <v>102</v>
      </c>
      <c r="E1165" s="113" t="s">
        <v>102</v>
      </c>
    </row>
    <row r="1166" spans="1:5" x14ac:dyDescent="0.2">
      <c r="A1166" s="113">
        <v>11290544</v>
      </c>
      <c r="B1166" s="113" t="s">
        <v>3691</v>
      </c>
      <c r="C1166" s="113" t="s">
        <v>5402</v>
      </c>
      <c r="D1166" s="113" t="s">
        <v>5414</v>
      </c>
      <c r="E1166" s="113" t="s">
        <v>109</v>
      </c>
    </row>
    <row r="1167" spans="1:5" x14ac:dyDescent="0.2">
      <c r="A1167" s="113">
        <v>11290611</v>
      </c>
      <c r="B1167" s="113" t="s">
        <v>3692</v>
      </c>
      <c r="C1167" s="113" t="s">
        <v>5402</v>
      </c>
      <c r="D1167" s="113" t="s">
        <v>5414</v>
      </c>
      <c r="E1167" s="113" t="s">
        <v>5412</v>
      </c>
    </row>
    <row r="1168" spans="1:5" x14ac:dyDescent="0.2">
      <c r="A1168" s="113">
        <v>11290621</v>
      </c>
      <c r="B1168" s="113" t="s">
        <v>3693</v>
      </c>
      <c r="C1168" s="113" t="s">
        <v>5402</v>
      </c>
      <c r="D1168" s="113" t="s">
        <v>5414</v>
      </c>
      <c r="E1168" s="113" t="s">
        <v>102</v>
      </c>
    </row>
    <row r="1169" spans="1:5" x14ac:dyDescent="0.2">
      <c r="A1169" s="113">
        <v>11291020</v>
      </c>
      <c r="B1169" s="113" t="s">
        <v>3694</v>
      </c>
      <c r="C1169" s="113" t="s">
        <v>5402</v>
      </c>
      <c r="D1169" s="113" t="s">
        <v>5414</v>
      </c>
      <c r="E1169" s="113" t="s">
        <v>5412</v>
      </c>
    </row>
    <row r="1170" spans="1:5" x14ac:dyDescent="0.2">
      <c r="A1170" s="113">
        <v>11291040</v>
      </c>
      <c r="B1170" s="113" t="s">
        <v>696</v>
      </c>
      <c r="C1170" s="113" t="s">
        <v>5402</v>
      </c>
      <c r="D1170" s="113" t="s">
        <v>102</v>
      </c>
      <c r="E1170" s="113" t="s">
        <v>102</v>
      </c>
    </row>
    <row r="1171" spans="1:5" x14ac:dyDescent="0.2">
      <c r="A1171" s="113">
        <v>11291070</v>
      </c>
      <c r="B1171" s="113" t="s">
        <v>3695</v>
      </c>
      <c r="C1171" s="113" t="s">
        <v>5402</v>
      </c>
      <c r="D1171" s="113" t="s">
        <v>5414</v>
      </c>
      <c r="E1171" s="113" t="s">
        <v>102</v>
      </c>
    </row>
    <row r="1172" spans="1:5" x14ac:dyDescent="0.2">
      <c r="A1172" s="113">
        <v>11291071</v>
      </c>
      <c r="B1172" s="113" t="s">
        <v>3696</v>
      </c>
      <c r="C1172" s="113" t="s">
        <v>5402</v>
      </c>
      <c r="D1172" s="113" t="s">
        <v>5414</v>
      </c>
      <c r="E1172" s="113" t="s">
        <v>5413</v>
      </c>
    </row>
    <row r="1173" spans="1:5" x14ac:dyDescent="0.2">
      <c r="A1173" s="113">
        <v>11292010</v>
      </c>
      <c r="B1173" s="113" t="s">
        <v>3697</v>
      </c>
      <c r="C1173" s="113" t="s">
        <v>5402</v>
      </c>
      <c r="D1173" s="113" t="s">
        <v>5414</v>
      </c>
      <c r="E1173" s="113" t="s">
        <v>5412</v>
      </c>
    </row>
    <row r="1174" spans="1:5" x14ac:dyDescent="0.2">
      <c r="A1174" s="113">
        <v>11292040</v>
      </c>
      <c r="B1174" s="113" t="s">
        <v>697</v>
      </c>
      <c r="C1174" s="113" t="s">
        <v>5402</v>
      </c>
      <c r="D1174" s="113" t="s">
        <v>102</v>
      </c>
      <c r="E1174" s="113" t="s">
        <v>102</v>
      </c>
    </row>
    <row r="1175" spans="1:5" x14ac:dyDescent="0.2">
      <c r="A1175" s="113">
        <v>11292090</v>
      </c>
      <c r="B1175" s="113" t="s">
        <v>698</v>
      </c>
      <c r="C1175" s="113" t="s">
        <v>5402</v>
      </c>
      <c r="D1175" s="113" t="s">
        <v>102</v>
      </c>
      <c r="E1175" s="113" t="s">
        <v>102</v>
      </c>
    </row>
    <row r="1176" spans="1:5" x14ac:dyDescent="0.2">
      <c r="A1176" s="113">
        <v>11292100</v>
      </c>
      <c r="B1176" s="113" t="s">
        <v>699</v>
      </c>
      <c r="C1176" s="113" t="s">
        <v>5402</v>
      </c>
      <c r="D1176" s="113" t="s">
        <v>102</v>
      </c>
      <c r="E1176" s="113" t="s">
        <v>102</v>
      </c>
    </row>
    <row r="1177" spans="1:5" x14ac:dyDescent="0.2">
      <c r="A1177" s="113">
        <v>11292250</v>
      </c>
      <c r="B1177" s="113" t="s">
        <v>700</v>
      </c>
      <c r="C1177" s="113" t="s">
        <v>5402</v>
      </c>
      <c r="D1177" s="113" t="s">
        <v>109</v>
      </c>
      <c r="E1177" s="113" t="s">
        <v>109</v>
      </c>
    </row>
    <row r="1178" spans="1:5" x14ac:dyDescent="0.2">
      <c r="A1178" s="113">
        <v>11293100</v>
      </c>
      <c r="B1178" s="113" t="s">
        <v>3698</v>
      </c>
      <c r="C1178" s="113" t="s">
        <v>5402</v>
      </c>
      <c r="D1178" s="113" t="s">
        <v>5414</v>
      </c>
      <c r="E1178" s="113" t="s">
        <v>5412</v>
      </c>
    </row>
    <row r="1179" spans="1:5" x14ac:dyDescent="0.2">
      <c r="A1179" s="113">
        <v>11293110</v>
      </c>
      <c r="B1179" s="113" t="s">
        <v>3699</v>
      </c>
      <c r="C1179" s="113" t="s">
        <v>5402</v>
      </c>
      <c r="D1179" s="113" t="s">
        <v>5414</v>
      </c>
      <c r="E1179" s="113" t="s">
        <v>109</v>
      </c>
    </row>
    <row r="1180" spans="1:5" x14ac:dyDescent="0.2">
      <c r="A1180" s="113">
        <v>11293130</v>
      </c>
      <c r="B1180" s="113" t="s">
        <v>3700</v>
      </c>
      <c r="C1180" s="113" t="s">
        <v>5402</v>
      </c>
      <c r="D1180" s="113" t="s">
        <v>5414</v>
      </c>
      <c r="E1180" s="113" t="s">
        <v>109</v>
      </c>
    </row>
    <row r="1181" spans="1:5" x14ac:dyDescent="0.2">
      <c r="A1181" s="113">
        <v>11295030</v>
      </c>
      <c r="B1181" s="113" t="s">
        <v>701</v>
      </c>
      <c r="C1181" s="113" t="s">
        <v>5402</v>
      </c>
      <c r="D1181" s="113" t="s">
        <v>105</v>
      </c>
      <c r="E1181" s="113" t="s">
        <v>5412</v>
      </c>
    </row>
    <row r="1182" spans="1:5" x14ac:dyDescent="0.2">
      <c r="A1182" s="113">
        <v>11295110</v>
      </c>
      <c r="B1182" s="113" t="s">
        <v>3701</v>
      </c>
      <c r="C1182" s="113" t="s">
        <v>5402</v>
      </c>
      <c r="D1182" s="113" t="s">
        <v>5414</v>
      </c>
      <c r="E1182" s="113" t="s">
        <v>109</v>
      </c>
    </row>
    <row r="1183" spans="1:5" x14ac:dyDescent="0.2">
      <c r="A1183" s="113">
        <v>11295220</v>
      </c>
      <c r="B1183" s="113" t="s">
        <v>702</v>
      </c>
      <c r="C1183" s="113" t="s">
        <v>5402</v>
      </c>
      <c r="D1183" s="113" t="s">
        <v>109</v>
      </c>
      <c r="E1183" s="113" t="s">
        <v>110</v>
      </c>
    </row>
    <row r="1184" spans="1:5" x14ac:dyDescent="0.2">
      <c r="A1184" s="113">
        <v>11295290</v>
      </c>
      <c r="B1184" s="113" t="s">
        <v>703</v>
      </c>
      <c r="C1184" s="113" t="s">
        <v>5402</v>
      </c>
      <c r="D1184" s="113" t="s">
        <v>109</v>
      </c>
      <c r="E1184" s="113" t="s">
        <v>109</v>
      </c>
    </row>
    <row r="1185" spans="1:5" x14ac:dyDescent="0.2">
      <c r="A1185" s="113">
        <v>11295700</v>
      </c>
      <c r="B1185" s="113" t="s">
        <v>704</v>
      </c>
      <c r="C1185" s="113" t="s">
        <v>5402</v>
      </c>
      <c r="D1185" s="113" t="s">
        <v>102</v>
      </c>
      <c r="E1185" s="113" t="s">
        <v>102</v>
      </c>
    </row>
    <row r="1186" spans="1:5" x14ac:dyDescent="0.2">
      <c r="A1186" s="113">
        <v>11295830</v>
      </c>
      <c r="B1186" s="113" t="s">
        <v>3702</v>
      </c>
      <c r="C1186" s="113" t="s">
        <v>5402</v>
      </c>
      <c r="D1186" s="113" t="s">
        <v>5414</v>
      </c>
      <c r="E1186" s="113" t="s">
        <v>5412</v>
      </c>
    </row>
    <row r="1187" spans="1:5" x14ac:dyDescent="0.2">
      <c r="A1187" s="113">
        <v>11295835</v>
      </c>
      <c r="B1187" s="113" t="s">
        <v>3703</v>
      </c>
      <c r="C1187" s="113" t="s">
        <v>5402</v>
      </c>
      <c r="D1187" s="113" t="s">
        <v>5414</v>
      </c>
      <c r="E1187" s="113" t="s">
        <v>5413</v>
      </c>
    </row>
    <row r="1188" spans="1:5" x14ac:dyDescent="0.2">
      <c r="A1188" s="113">
        <v>11296390</v>
      </c>
      <c r="B1188" s="113" t="s">
        <v>3704</v>
      </c>
      <c r="C1188" s="113" t="s">
        <v>5402</v>
      </c>
      <c r="D1188" s="113" t="s">
        <v>5414</v>
      </c>
      <c r="E1188" s="113" t="s">
        <v>5412</v>
      </c>
    </row>
    <row r="1189" spans="1:5" x14ac:dyDescent="0.2">
      <c r="A1189" s="113">
        <v>11296450</v>
      </c>
      <c r="B1189" s="113" t="s">
        <v>705</v>
      </c>
      <c r="C1189" s="113" t="s">
        <v>5402</v>
      </c>
      <c r="D1189" s="113" t="s">
        <v>109</v>
      </c>
      <c r="E1189" s="113" t="s">
        <v>109</v>
      </c>
    </row>
    <row r="1190" spans="1:5" x14ac:dyDescent="0.2">
      <c r="A1190" s="113">
        <v>11296516</v>
      </c>
      <c r="B1190" s="113" t="s">
        <v>706</v>
      </c>
      <c r="C1190" s="113" t="s">
        <v>5402</v>
      </c>
      <c r="D1190" s="113" t="s">
        <v>109</v>
      </c>
      <c r="E1190" s="113" t="s">
        <v>110</v>
      </c>
    </row>
    <row r="1191" spans="1:5" x14ac:dyDescent="0.2">
      <c r="A1191" s="113">
        <v>11297100</v>
      </c>
      <c r="B1191" s="113" t="s">
        <v>707</v>
      </c>
      <c r="C1191" s="113" t="s">
        <v>5402</v>
      </c>
      <c r="D1191" s="113" t="s">
        <v>102</v>
      </c>
      <c r="E1191" s="113" t="s">
        <v>102</v>
      </c>
    </row>
    <row r="1192" spans="1:5" x14ac:dyDescent="0.2">
      <c r="A1192" s="113">
        <v>11297842</v>
      </c>
      <c r="B1192" s="113" t="s">
        <v>708</v>
      </c>
      <c r="C1192" s="113" t="s">
        <v>5402</v>
      </c>
      <c r="D1192" s="113" t="s">
        <v>102</v>
      </c>
      <c r="E1192" s="113" t="s">
        <v>102</v>
      </c>
    </row>
    <row r="1193" spans="1:5" x14ac:dyDescent="0.2">
      <c r="A1193" s="113">
        <v>11300053</v>
      </c>
      <c r="B1193" s="113" t="s">
        <v>3705</v>
      </c>
      <c r="C1193" s="113" t="s">
        <v>5402</v>
      </c>
      <c r="D1193" s="113" t="s">
        <v>5414</v>
      </c>
      <c r="E1193" s="113" t="s">
        <v>109</v>
      </c>
    </row>
    <row r="1194" spans="1:5" x14ac:dyDescent="0.2">
      <c r="A1194" s="113">
        <v>11300077</v>
      </c>
      <c r="B1194" s="113" t="s">
        <v>3706</v>
      </c>
      <c r="C1194" s="113" t="s">
        <v>5402</v>
      </c>
      <c r="D1194" s="113" t="s">
        <v>5414</v>
      </c>
      <c r="E1194" s="113" t="s">
        <v>109</v>
      </c>
    </row>
    <row r="1195" spans="1:5" x14ac:dyDescent="0.2">
      <c r="A1195" s="113">
        <v>11300468</v>
      </c>
      <c r="B1195" s="113" t="s">
        <v>3707</v>
      </c>
      <c r="C1195" s="113" t="s">
        <v>5402</v>
      </c>
      <c r="D1195" s="113" t="s">
        <v>5414</v>
      </c>
      <c r="E1195" s="113" t="s">
        <v>5413</v>
      </c>
    </row>
    <row r="1196" spans="1:5" x14ac:dyDescent="0.2">
      <c r="A1196" s="113">
        <v>11300476</v>
      </c>
      <c r="B1196" s="113" t="s">
        <v>3708</v>
      </c>
      <c r="C1196" s="113" t="s">
        <v>5402</v>
      </c>
      <c r="D1196" s="113" t="s">
        <v>5414</v>
      </c>
      <c r="E1196" s="113" t="s">
        <v>5411</v>
      </c>
    </row>
    <row r="1197" spans="1:5" x14ac:dyDescent="0.2">
      <c r="A1197" s="113">
        <v>11301013</v>
      </c>
      <c r="B1197" s="113" t="s">
        <v>709</v>
      </c>
      <c r="C1197" s="113" t="s">
        <v>5402</v>
      </c>
      <c r="D1197" s="113" t="s">
        <v>107</v>
      </c>
      <c r="E1197" s="113" t="s">
        <v>5412</v>
      </c>
    </row>
    <row r="1198" spans="1:5" x14ac:dyDescent="0.2">
      <c r="A1198" s="113">
        <v>11301021</v>
      </c>
      <c r="B1198" s="113" t="s">
        <v>3709</v>
      </c>
      <c r="C1198" s="113" t="s">
        <v>5402</v>
      </c>
      <c r="D1198" s="113" t="s">
        <v>5414</v>
      </c>
      <c r="E1198" s="113" t="s">
        <v>5412</v>
      </c>
    </row>
    <row r="1199" spans="1:5" x14ac:dyDescent="0.2">
      <c r="A1199" s="113">
        <v>11301034</v>
      </c>
      <c r="B1199" s="113" t="s">
        <v>710</v>
      </c>
      <c r="C1199" s="113" t="s">
        <v>5402</v>
      </c>
      <c r="D1199" s="113" t="s">
        <v>100</v>
      </c>
      <c r="E1199" s="113" t="s">
        <v>5411</v>
      </c>
    </row>
    <row r="1200" spans="1:5" x14ac:dyDescent="0.2">
      <c r="A1200" s="113">
        <v>11301038</v>
      </c>
      <c r="B1200" s="113" t="s">
        <v>711</v>
      </c>
      <c r="C1200" s="113" t="s">
        <v>5402</v>
      </c>
      <c r="D1200" s="113" t="s">
        <v>109</v>
      </c>
      <c r="E1200" s="113" t="s">
        <v>109</v>
      </c>
    </row>
    <row r="1201" spans="1:5" x14ac:dyDescent="0.2">
      <c r="A1201" s="113">
        <v>11301054</v>
      </c>
      <c r="B1201" s="113" t="s">
        <v>712</v>
      </c>
      <c r="C1201" s="113" t="s">
        <v>5402</v>
      </c>
      <c r="D1201" s="113" t="s">
        <v>109</v>
      </c>
      <c r="E1201" s="113" t="s">
        <v>109</v>
      </c>
    </row>
    <row r="1202" spans="1:5" x14ac:dyDescent="0.2">
      <c r="A1202" s="113">
        <v>11301088</v>
      </c>
      <c r="B1202" s="113" t="s">
        <v>713</v>
      </c>
      <c r="C1202" s="113" t="s">
        <v>5402</v>
      </c>
      <c r="D1202" s="113" t="s">
        <v>109</v>
      </c>
      <c r="E1202" s="113" t="s">
        <v>109</v>
      </c>
    </row>
    <row r="1203" spans="1:5" x14ac:dyDescent="0.2">
      <c r="A1203" s="113">
        <v>11301205</v>
      </c>
      <c r="B1203" s="113" t="s">
        <v>714</v>
      </c>
      <c r="C1203" s="113" t="s">
        <v>5402</v>
      </c>
      <c r="D1203" s="113" t="s">
        <v>102</v>
      </c>
      <c r="E1203" s="113" t="s">
        <v>102</v>
      </c>
    </row>
    <row r="1204" spans="1:5" x14ac:dyDescent="0.2">
      <c r="A1204" s="113">
        <v>11302002</v>
      </c>
      <c r="B1204" s="113" t="s">
        <v>715</v>
      </c>
      <c r="C1204" s="113" t="s">
        <v>5402</v>
      </c>
      <c r="D1204" s="113" t="s">
        <v>109</v>
      </c>
      <c r="E1204" s="113" t="s">
        <v>109</v>
      </c>
    </row>
    <row r="1205" spans="1:5" x14ac:dyDescent="0.2">
      <c r="A1205" s="113">
        <v>11302010</v>
      </c>
      <c r="B1205" s="113" t="s">
        <v>716</v>
      </c>
      <c r="C1205" s="113" t="s">
        <v>5402</v>
      </c>
      <c r="D1205" s="113" t="s">
        <v>109</v>
      </c>
      <c r="E1205" s="113" t="s">
        <v>109</v>
      </c>
    </row>
    <row r="1206" spans="1:5" x14ac:dyDescent="0.2">
      <c r="A1206" s="113">
        <v>11303017</v>
      </c>
      <c r="B1206" s="113" t="s">
        <v>3710</v>
      </c>
      <c r="C1206" s="113" t="s">
        <v>5402</v>
      </c>
      <c r="D1206" s="113" t="s">
        <v>5414</v>
      </c>
      <c r="E1206" s="113" t="s">
        <v>102</v>
      </c>
    </row>
    <row r="1207" spans="1:5" x14ac:dyDescent="0.2">
      <c r="A1207" s="113">
        <v>11303903</v>
      </c>
      <c r="B1207" s="113" t="s">
        <v>717</v>
      </c>
      <c r="C1207" s="113" t="s">
        <v>5402</v>
      </c>
      <c r="D1207" s="113" t="s">
        <v>100</v>
      </c>
      <c r="E1207" s="113" t="s">
        <v>5411</v>
      </c>
    </row>
    <row r="1208" spans="1:5" x14ac:dyDescent="0.2">
      <c r="A1208" s="113">
        <v>11303907</v>
      </c>
      <c r="B1208" s="113" t="s">
        <v>3711</v>
      </c>
      <c r="C1208" s="113" t="s">
        <v>5402</v>
      </c>
      <c r="D1208" s="113" t="s">
        <v>5414</v>
      </c>
      <c r="E1208" s="113" t="s">
        <v>5412</v>
      </c>
    </row>
    <row r="1209" spans="1:5" x14ac:dyDescent="0.2">
      <c r="A1209" s="113">
        <v>11304001</v>
      </c>
      <c r="B1209" s="113" t="s">
        <v>718</v>
      </c>
      <c r="C1209" s="113" t="s">
        <v>5402</v>
      </c>
      <c r="D1209" s="113" t="s">
        <v>109</v>
      </c>
      <c r="E1209" s="113" t="s">
        <v>109</v>
      </c>
    </row>
    <row r="1210" spans="1:5" x14ac:dyDescent="0.2">
      <c r="A1210" s="113">
        <v>11304013</v>
      </c>
      <c r="B1210" s="113" t="s">
        <v>3712</v>
      </c>
      <c r="C1210" s="113" t="s">
        <v>5402</v>
      </c>
      <c r="D1210" s="113" t="s">
        <v>5414</v>
      </c>
      <c r="E1210" s="113" t="s">
        <v>109</v>
      </c>
    </row>
    <row r="1211" spans="1:5" x14ac:dyDescent="0.2">
      <c r="A1211" s="113">
        <v>11304046</v>
      </c>
      <c r="B1211" s="113" t="s">
        <v>719</v>
      </c>
      <c r="C1211" s="113" t="s">
        <v>5402</v>
      </c>
      <c r="D1211" s="113" t="s">
        <v>102</v>
      </c>
      <c r="E1211" s="113" t="s">
        <v>102</v>
      </c>
    </row>
    <row r="1212" spans="1:5" x14ac:dyDescent="0.2">
      <c r="A1212" s="113">
        <v>11305001</v>
      </c>
      <c r="B1212" s="113" t="s">
        <v>3713</v>
      </c>
      <c r="C1212" s="113" t="s">
        <v>5402</v>
      </c>
      <c r="D1212" s="113" t="s">
        <v>5414</v>
      </c>
      <c r="E1212" s="113" t="s">
        <v>5411</v>
      </c>
    </row>
    <row r="1213" spans="1:5" x14ac:dyDescent="0.2">
      <c r="A1213" s="113">
        <v>11306000</v>
      </c>
      <c r="B1213" s="113" t="s">
        <v>3714</v>
      </c>
      <c r="C1213" s="113" t="s">
        <v>5402</v>
      </c>
      <c r="D1213" s="113" t="s">
        <v>5414</v>
      </c>
      <c r="E1213" s="113" t="s">
        <v>5413</v>
      </c>
    </row>
    <row r="1214" spans="1:5" x14ac:dyDescent="0.2">
      <c r="A1214" s="113">
        <v>11306009</v>
      </c>
      <c r="B1214" s="113" t="s">
        <v>3715</v>
      </c>
      <c r="C1214" s="113" t="s">
        <v>5402</v>
      </c>
      <c r="D1214" s="113" t="s">
        <v>5414</v>
      </c>
      <c r="E1214" s="113" t="s">
        <v>110</v>
      </c>
    </row>
    <row r="1215" spans="1:5" x14ac:dyDescent="0.2">
      <c r="A1215" s="113">
        <v>11306010</v>
      </c>
      <c r="B1215" s="113" t="s">
        <v>3716</v>
      </c>
      <c r="C1215" s="113" t="s">
        <v>5402</v>
      </c>
      <c r="D1215" s="113" t="s">
        <v>5414</v>
      </c>
      <c r="E1215" s="113" t="s">
        <v>5411</v>
      </c>
    </row>
    <row r="1216" spans="1:5" x14ac:dyDescent="0.2">
      <c r="A1216" s="113">
        <v>11306011</v>
      </c>
      <c r="B1216" s="113" t="s">
        <v>3717</v>
      </c>
      <c r="C1216" s="113" t="s">
        <v>5402</v>
      </c>
      <c r="D1216" s="113" t="s">
        <v>5414</v>
      </c>
      <c r="E1216" s="113" t="s">
        <v>109</v>
      </c>
    </row>
    <row r="1217" spans="1:5" x14ac:dyDescent="0.2">
      <c r="A1217" s="113">
        <v>11306012</v>
      </c>
      <c r="B1217" s="113" t="s">
        <v>3718</v>
      </c>
      <c r="C1217" s="113" t="s">
        <v>5402</v>
      </c>
      <c r="D1217" s="113" t="s">
        <v>5414</v>
      </c>
      <c r="E1217" s="113" t="s">
        <v>110</v>
      </c>
    </row>
    <row r="1218" spans="1:5" x14ac:dyDescent="0.2">
      <c r="A1218" s="113">
        <v>11306030</v>
      </c>
      <c r="B1218" s="113" t="s">
        <v>720</v>
      </c>
      <c r="C1218" s="113" t="s">
        <v>5402</v>
      </c>
      <c r="D1218" s="113" t="s">
        <v>109</v>
      </c>
      <c r="E1218" s="113" t="s">
        <v>109</v>
      </c>
    </row>
    <row r="1219" spans="1:5" x14ac:dyDescent="0.2">
      <c r="A1219" s="113">
        <v>11306076</v>
      </c>
      <c r="B1219" s="113" t="s">
        <v>721</v>
      </c>
      <c r="C1219" s="113" t="s">
        <v>5402</v>
      </c>
      <c r="D1219" s="113" t="s">
        <v>107</v>
      </c>
      <c r="E1219" s="113" t="s">
        <v>5412</v>
      </c>
    </row>
    <row r="1220" spans="1:5" x14ac:dyDescent="0.2">
      <c r="A1220" s="113">
        <v>11306125</v>
      </c>
      <c r="B1220" s="113" t="s">
        <v>722</v>
      </c>
      <c r="C1220" s="113" t="s">
        <v>5402</v>
      </c>
      <c r="D1220" s="113" t="s">
        <v>105</v>
      </c>
      <c r="E1220" s="113" t="s">
        <v>5412</v>
      </c>
    </row>
    <row r="1221" spans="1:5" x14ac:dyDescent="0.2">
      <c r="A1221" s="113">
        <v>11306145</v>
      </c>
      <c r="B1221" s="113" t="s">
        <v>723</v>
      </c>
      <c r="C1221" s="113" t="s">
        <v>5402</v>
      </c>
      <c r="D1221" s="113" t="s">
        <v>109</v>
      </c>
      <c r="E1221" s="113" t="s">
        <v>109</v>
      </c>
    </row>
    <row r="1222" spans="1:5" x14ac:dyDescent="0.2">
      <c r="A1222" s="113">
        <v>11306151</v>
      </c>
      <c r="B1222" s="113" t="s">
        <v>724</v>
      </c>
      <c r="C1222" s="113" t="s">
        <v>5402</v>
      </c>
      <c r="D1222" s="113" t="s">
        <v>105</v>
      </c>
      <c r="E1222" s="113" t="s">
        <v>5412</v>
      </c>
    </row>
    <row r="1223" spans="1:5" x14ac:dyDescent="0.2">
      <c r="A1223" s="113">
        <v>11312007</v>
      </c>
      <c r="B1223" s="113" t="s">
        <v>725</v>
      </c>
      <c r="C1223" s="113" t="s">
        <v>5402</v>
      </c>
      <c r="D1223" s="113" t="s">
        <v>109</v>
      </c>
      <c r="E1223" s="113" t="s">
        <v>109</v>
      </c>
    </row>
    <row r="1224" spans="1:5" x14ac:dyDescent="0.2">
      <c r="A1224" s="113">
        <v>11312112</v>
      </c>
      <c r="B1224" s="113" t="s">
        <v>726</v>
      </c>
      <c r="C1224" s="113" t="s">
        <v>5402</v>
      </c>
      <c r="D1224" s="113" t="s">
        <v>102</v>
      </c>
      <c r="E1224" s="113" t="s">
        <v>109</v>
      </c>
    </row>
    <row r="1225" spans="1:5" x14ac:dyDescent="0.2">
      <c r="A1225" s="113">
        <v>11312211</v>
      </c>
      <c r="B1225" s="113" t="s">
        <v>727</v>
      </c>
      <c r="C1225" s="113" t="s">
        <v>5402</v>
      </c>
      <c r="D1225" s="113" t="s">
        <v>102</v>
      </c>
      <c r="E1225" s="113" t="s">
        <v>102</v>
      </c>
    </row>
    <row r="1226" spans="1:5" x14ac:dyDescent="0.2">
      <c r="A1226" s="113">
        <v>11312249</v>
      </c>
      <c r="B1226" s="113" t="s">
        <v>728</v>
      </c>
      <c r="C1226" s="113" t="s">
        <v>5402</v>
      </c>
      <c r="D1226" s="113" t="s">
        <v>102</v>
      </c>
      <c r="E1226" s="113" t="s">
        <v>109</v>
      </c>
    </row>
    <row r="1227" spans="1:5" x14ac:dyDescent="0.2">
      <c r="A1227" s="113">
        <v>11312360</v>
      </c>
      <c r="B1227" s="113" t="s">
        <v>729</v>
      </c>
      <c r="C1227" s="113" t="s">
        <v>5402</v>
      </c>
      <c r="D1227" s="113" t="s">
        <v>109</v>
      </c>
      <c r="E1227" s="113" t="s">
        <v>109</v>
      </c>
    </row>
    <row r="1228" spans="1:5" x14ac:dyDescent="0.2">
      <c r="A1228" s="113">
        <v>11313028</v>
      </c>
      <c r="B1228" s="113" t="s">
        <v>730</v>
      </c>
      <c r="C1228" s="113" t="s">
        <v>5402</v>
      </c>
      <c r="D1228" s="113" t="s">
        <v>105</v>
      </c>
      <c r="E1228" s="113" t="s">
        <v>5412</v>
      </c>
    </row>
    <row r="1229" spans="1:5" x14ac:dyDescent="0.2">
      <c r="A1229" s="113">
        <v>11313039</v>
      </c>
      <c r="B1229" s="113" t="s">
        <v>3719</v>
      </c>
      <c r="C1229" s="113" t="s">
        <v>5402</v>
      </c>
      <c r="D1229" s="113" t="s">
        <v>5414</v>
      </c>
      <c r="E1229" s="113" t="s">
        <v>109</v>
      </c>
    </row>
    <row r="1230" spans="1:5" x14ac:dyDescent="0.2">
      <c r="A1230" s="113">
        <v>11313046</v>
      </c>
      <c r="B1230" s="113" t="s">
        <v>731</v>
      </c>
      <c r="C1230" s="113" t="s">
        <v>5402</v>
      </c>
      <c r="D1230" s="113" t="s">
        <v>102</v>
      </c>
      <c r="E1230" s="113" t="s">
        <v>102</v>
      </c>
    </row>
    <row r="1231" spans="1:5" x14ac:dyDescent="0.2">
      <c r="A1231" s="113">
        <v>11313102</v>
      </c>
      <c r="B1231" s="113" t="s">
        <v>3720</v>
      </c>
      <c r="C1231" s="113" t="s">
        <v>5402</v>
      </c>
      <c r="D1231" s="113" t="s">
        <v>5414</v>
      </c>
      <c r="E1231" s="113" t="s">
        <v>109</v>
      </c>
    </row>
    <row r="1232" spans="1:5" x14ac:dyDescent="0.2">
      <c r="A1232" s="113">
        <v>11313124</v>
      </c>
      <c r="B1232" s="113" t="s">
        <v>732</v>
      </c>
      <c r="C1232" s="113" t="s">
        <v>5402</v>
      </c>
      <c r="D1232" s="113" t="s">
        <v>102</v>
      </c>
      <c r="E1232" s="113" t="s">
        <v>102</v>
      </c>
    </row>
    <row r="1233" spans="1:5" x14ac:dyDescent="0.2">
      <c r="A1233" s="113">
        <v>11313207</v>
      </c>
      <c r="B1233" s="113" t="s">
        <v>3721</v>
      </c>
      <c r="C1233" s="113" t="s">
        <v>5402</v>
      </c>
      <c r="D1233" s="113" t="s">
        <v>5414</v>
      </c>
      <c r="E1233" s="113" t="s">
        <v>5412</v>
      </c>
    </row>
    <row r="1234" spans="1:5" x14ac:dyDescent="0.2">
      <c r="A1234" s="113">
        <v>11313282</v>
      </c>
      <c r="B1234" s="113" t="s">
        <v>3722</v>
      </c>
      <c r="C1234" s="113" t="s">
        <v>5402</v>
      </c>
      <c r="D1234" s="113" t="s">
        <v>5414</v>
      </c>
      <c r="E1234" s="113" t="s">
        <v>109</v>
      </c>
    </row>
    <row r="1235" spans="1:5" x14ac:dyDescent="0.2">
      <c r="A1235" s="113">
        <v>11313293</v>
      </c>
      <c r="B1235" s="113" t="s">
        <v>733</v>
      </c>
      <c r="C1235" s="113" t="s">
        <v>5402</v>
      </c>
      <c r="D1235" s="113" t="s">
        <v>107</v>
      </c>
      <c r="E1235" s="113" t="s">
        <v>5412</v>
      </c>
    </row>
    <row r="1236" spans="1:5" x14ac:dyDescent="0.2">
      <c r="A1236" s="113">
        <v>11313384</v>
      </c>
      <c r="B1236" s="113" t="s">
        <v>3723</v>
      </c>
      <c r="C1236" s="113" t="s">
        <v>5402</v>
      </c>
      <c r="D1236" s="113" t="s">
        <v>5414</v>
      </c>
      <c r="E1236" s="113" t="s">
        <v>110</v>
      </c>
    </row>
    <row r="1237" spans="1:5" x14ac:dyDescent="0.2">
      <c r="A1237" s="113">
        <v>11313413</v>
      </c>
      <c r="B1237" s="113" t="s">
        <v>734</v>
      </c>
      <c r="C1237" s="113" t="s">
        <v>5402</v>
      </c>
      <c r="D1237" s="113" t="s">
        <v>109</v>
      </c>
      <c r="E1237" s="113" t="s">
        <v>109</v>
      </c>
    </row>
    <row r="1238" spans="1:5" x14ac:dyDescent="0.2">
      <c r="A1238" s="113">
        <v>11314007</v>
      </c>
      <c r="B1238" s="113" t="s">
        <v>735</v>
      </c>
      <c r="C1238" s="113" t="s">
        <v>5402</v>
      </c>
      <c r="D1238" s="113" t="s">
        <v>100</v>
      </c>
      <c r="E1238" s="113" t="s">
        <v>5411</v>
      </c>
    </row>
    <row r="1239" spans="1:5" x14ac:dyDescent="0.2">
      <c r="A1239" s="113">
        <v>11314135</v>
      </c>
      <c r="B1239" s="113" t="s">
        <v>736</v>
      </c>
      <c r="C1239" s="113" t="s">
        <v>5402</v>
      </c>
      <c r="D1239" s="113" t="s">
        <v>102</v>
      </c>
      <c r="E1239" s="113" t="s">
        <v>102</v>
      </c>
    </row>
    <row r="1240" spans="1:5" x14ac:dyDescent="0.2">
      <c r="A1240" s="113">
        <v>11314149</v>
      </c>
      <c r="B1240" s="113" t="s">
        <v>737</v>
      </c>
      <c r="C1240" s="113" t="s">
        <v>5402</v>
      </c>
      <c r="D1240" s="113" t="s">
        <v>102</v>
      </c>
      <c r="E1240" s="113" t="s">
        <v>102</v>
      </c>
    </row>
    <row r="1241" spans="1:5" x14ac:dyDescent="0.2">
      <c r="A1241" s="113">
        <v>11314178</v>
      </c>
      <c r="B1241" s="113" t="s">
        <v>3724</v>
      </c>
      <c r="C1241" s="113" t="s">
        <v>5402</v>
      </c>
      <c r="D1241" s="113" t="s">
        <v>5414</v>
      </c>
      <c r="E1241" s="113" t="s">
        <v>109</v>
      </c>
    </row>
    <row r="1242" spans="1:5" x14ac:dyDescent="0.2">
      <c r="A1242" s="113">
        <v>11314247</v>
      </c>
      <c r="B1242" s="113" t="s">
        <v>738</v>
      </c>
      <c r="C1242" s="113" t="s">
        <v>5402</v>
      </c>
      <c r="D1242" s="113" t="s">
        <v>102</v>
      </c>
      <c r="E1242" s="113" t="s">
        <v>109</v>
      </c>
    </row>
    <row r="1243" spans="1:5" x14ac:dyDescent="0.2">
      <c r="A1243" s="113">
        <v>11314256</v>
      </c>
      <c r="B1243" s="113" t="s">
        <v>739</v>
      </c>
      <c r="C1243" s="113" t="s">
        <v>5402</v>
      </c>
      <c r="D1243" s="113" t="s">
        <v>102</v>
      </c>
      <c r="E1243" s="113" t="s">
        <v>102</v>
      </c>
    </row>
    <row r="1244" spans="1:5" x14ac:dyDescent="0.2">
      <c r="A1244" s="113">
        <v>11314361</v>
      </c>
      <c r="B1244" s="113" t="s">
        <v>740</v>
      </c>
      <c r="C1244" s="113" t="s">
        <v>5402</v>
      </c>
      <c r="D1244" s="113" t="s">
        <v>102</v>
      </c>
      <c r="E1244" s="113" t="s">
        <v>102</v>
      </c>
    </row>
    <row r="1245" spans="1:5" x14ac:dyDescent="0.2">
      <c r="A1245" s="113">
        <v>11314432</v>
      </c>
      <c r="B1245" s="113" t="s">
        <v>741</v>
      </c>
      <c r="C1245" s="113" t="s">
        <v>5402</v>
      </c>
      <c r="D1245" s="113" t="s">
        <v>102</v>
      </c>
      <c r="E1245" s="113" t="s">
        <v>102</v>
      </c>
    </row>
    <row r="1246" spans="1:5" x14ac:dyDescent="0.2">
      <c r="A1246" s="113">
        <v>11314494</v>
      </c>
      <c r="B1246" s="113" t="s">
        <v>742</v>
      </c>
      <c r="C1246" s="113" t="s">
        <v>5402</v>
      </c>
      <c r="D1246" s="113" t="s">
        <v>102</v>
      </c>
      <c r="E1246" s="113" t="s">
        <v>102</v>
      </c>
    </row>
    <row r="1247" spans="1:5" x14ac:dyDescent="0.2">
      <c r="A1247" s="113">
        <v>11315106</v>
      </c>
      <c r="B1247" s="113" t="s">
        <v>3725</v>
      </c>
      <c r="C1247" s="113" t="s">
        <v>5402</v>
      </c>
      <c r="D1247" s="113" t="s">
        <v>5414</v>
      </c>
      <c r="E1247" s="113" t="s">
        <v>109</v>
      </c>
    </row>
    <row r="1248" spans="1:5" x14ac:dyDescent="0.2">
      <c r="A1248" s="113">
        <v>11315171</v>
      </c>
      <c r="B1248" s="113" t="s">
        <v>743</v>
      </c>
      <c r="C1248" s="113" t="s">
        <v>5402</v>
      </c>
      <c r="D1248" s="113" t="s">
        <v>109</v>
      </c>
      <c r="E1248" s="113" t="s">
        <v>109</v>
      </c>
    </row>
    <row r="1249" spans="1:5" x14ac:dyDescent="0.2">
      <c r="A1249" s="113">
        <v>11315173</v>
      </c>
      <c r="B1249" s="113" t="s">
        <v>3726</v>
      </c>
      <c r="C1249" s="113" t="s">
        <v>5402</v>
      </c>
      <c r="D1249" s="113" t="s">
        <v>5414</v>
      </c>
      <c r="E1249" s="113" t="s">
        <v>109</v>
      </c>
    </row>
    <row r="1250" spans="1:5" x14ac:dyDescent="0.2">
      <c r="A1250" s="113">
        <v>11315282</v>
      </c>
      <c r="B1250" s="113" t="s">
        <v>744</v>
      </c>
      <c r="C1250" s="113" t="s">
        <v>5402</v>
      </c>
      <c r="D1250" s="113" t="s">
        <v>138</v>
      </c>
      <c r="E1250" s="113" t="s">
        <v>102</v>
      </c>
    </row>
    <row r="1251" spans="1:5" x14ac:dyDescent="0.2">
      <c r="A1251" s="113">
        <v>11315329</v>
      </c>
      <c r="B1251" s="113" t="s">
        <v>745</v>
      </c>
      <c r="C1251" s="113" t="s">
        <v>5402</v>
      </c>
      <c r="D1251" s="113" t="s">
        <v>109</v>
      </c>
      <c r="E1251" s="113" t="s">
        <v>109</v>
      </c>
    </row>
    <row r="1252" spans="1:5" x14ac:dyDescent="0.2">
      <c r="A1252" s="113">
        <v>11315383</v>
      </c>
      <c r="B1252" s="113" t="s">
        <v>3727</v>
      </c>
      <c r="C1252" s="113" t="s">
        <v>5402</v>
      </c>
      <c r="D1252" s="113" t="s">
        <v>5414</v>
      </c>
      <c r="E1252" s="113" t="s">
        <v>109</v>
      </c>
    </row>
    <row r="1253" spans="1:5" x14ac:dyDescent="0.2">
      <c r="A1253" s="113">
        <v>11315386</v>
      </c>
      <c r="B1253" s="113" t="s">
        <v>746</v>
      </c>
      <c r="C1253" s="113" t="s">
        <v>5402</v>
      </c>
      <c r="D1253" s="113" t="s">
        <v>100</v>
      </c>
      <c r="E1253" s="113" t="s">
        <v>5411</v>
      </c>
    </row>
    <row r="1254" spans="1:5" x14ac:dyDescent="0.2">
      <c r="A1254" s="113">
        <v>11315444</v>
      </c>
      <c r="B1254" s="113" t="s">
        <v>3728</v>
      </c>
      <c r="C1254" s="113" t="s">
        <v>5402</v>
      </c>
      <c r="D1254" s="113" t="s">
        <v>5414</v>
      </c>
      <c r="E1254" s="113" t="s">
        <v>5412</v>
      </c>
    </row>
    <row r="1255" spans="1:5" x14ac:dyDescent="0.2">
      <c r="A1255" s="113">
        <v>11315451</v>
      </c>
      <c r="B1255" s="113" t="s">
        <v>747</v>
      </c>
      <c r="C1255" s="113" t="s">
        <v>5402</v>
      </c>
      <c r="D1255" s="113" t="s">
        <v>138</v>
      </c>
      <c r="E1255" s="113" t="s">
        <v>5412</v>
      </c>
    </row>
    <row r="1256" spans="1:5" x14ac:dyDescent="0.2">
      <c r="A1256" s="113">
        <v>11315456</v>
      </c>
      <c r="B1256" s="113" t="s">
        <v>748</v>
      </c>
      <c r="C1256" s="113" t="s">
        <v>5402</v>
      </c>
      <c r="D1256" s="113" t="s">
        <v>102</v>
      </c>
      <c r="E1256" s="113" t="s">
        <v>102</v>
      </c>
    </row>
    <row r="1257" spans="1:5" x14ac:dyDescent="0.2">
      <c r="A1257" s="113">
        <v>11315473</v>
      </c>
      <c r="B1257" s="113" t="s">
        <v>3729</v>
      </c>
      <c r="C1257" s="113" t="s">
        <v>5402</v>
      </c>
      <c r="D1257" s="113" t="s">
        <v>5414</v>
      </c>
      <c r="E1257" s="113" t="s">
        <v>110</v>
      </c>
    </row>
    <row r="1258" spans="1:5" x14ac:dyDescent="0.2">
      <c r="A1258" s="113">
        <v>11315549</v>
      </c>
      <c r="B1258" s="113" t="s">
        <v>749</v>
      </c>
      <c r="C1258" s="113" t="s">
        <v>5402</v>
      </c>
      <c r="D1258" s="113" t="s">
        <v>102</v>
      </c>
      <c r="E1258" s="113" t="s">
        <v>102</v>
      </c>
    </row>
    <row r="1259" spans="1:5" x14ac:dyDescent="0.2">
      <c r="A1259" s="113">
        <v>11315556</v>
      </c>
      <c r="B1259" s="113" t="s">
        <v>3730</v>
      </c>
      <c r="C1259" s="113" t="s">
        <v>5402</v>
      </c>
      <c r="D1259" s="113" t="s">
        <v>5414</v>
      </c>
      <c r="E1259" s="113" t="s">
        <v>102</v>
      </c>
    </row>
    <row r="1260" spans="1:5" x14ac:dyDescent="0.2">
      <c r="A1260" s="113">
        <v>11315560</v>
      </c>
      <c r="B1260" s="113" t="s">
        <v>3731</v>
      </c>
      <c r="C1260" s="113" t="s">
        <v>5402</v>
      </c>
      <c r="D1260" s="113" t="s">
        <v>5414</v>
      </c>
      <c r="E1260" s="113" t="s">
        <v>102</v>
      </c>
    </row>
    <row r="1261" spans="1:5" x14ac:dyDescent="0.2">
      <c r="A1261" s="113">
        <v>11315564</v>
      </c>
      <c r="B1261" s="113" t="s">
        <v>750</v>
      </c>
      <c r="C1261" s="113" t="s">
        <v>5402</v>
      </c>
      <c r="D1261" s="113" t="s">
        <v>102</v>
      </c>
      <c r="E1261" s="113" t="s">
        <v>102</v>
      </c>
    </row>
    <row r="1262" spans="1:5" x14ac:dyDescent="0.2">
      <c r="A1262" s="113">
        <v>11316003</v>
      </c>
      <c r="B1262" s="113" t="s">
        <v>3732</v>
      </c>
      <c r="C1262" s="113" t="s">
        <v>5402</v>
      </c>
      <c r="D1262" s="113" t="s">
        <v>5414</v>
      </c>
      <c r="E1262" s="113" t="s">
        <v>102</v>
      </c>
    </row>
    <row r="1263" spans="1:5" x14ac:dyDescent="0.2">
      <c r="A1263" s="113">
        <v>11316135</v>
      </c>
      <c r="B1263" s="113" t="s">
        <v>751</v>
      </c>
      <c r="C1263" s="113" t="s">
        <v>5402</v>
      </c>
      <c r="D1263" s="113" t="s">
        <v>109</v>
      </c>
      <c r="E1263" s="113" t="s">
        <v>109</v>
      </c>
    </row>
    <row r="1264" spans="1:5" x14ac:dyDescent="0.2">
      <c r="A1264" s="113">
        <v>11316183</v>
      </c>
      <c r="B1264" s="113" t="s">
        <v>752</v>
      </c>
      <c r="C1264" s="113" t="s">
        <v>5402</v>
      </c>
      <c r="D1264" s="113" t="s">
        <v>109</v>
      </c>
      <c r="E1264" s="113" t="s">
        <v>109</v>
      </c>
    </row>
    <row r="1265" spans="1:5" x14ac:dyDescent="0.2">
      <c r="A1265" s="113">
        <v>11316220</v>
      </c>
      <c r="B1265" s="113" t="s">
        <v>753</v>
      </c>
      <c r="C1265" s="113" t="s">
        <v>5402</v>
      </c>
      <c r="D1265" s="113" t="s">
        <v>102</v>
      </c>
      <c r="E1265" s="113" t="s">
        <v>102</v>
      </c>
    </row>
    <row r="1266" spans="1:5" x14ac:dyDescent="0.2">
      <c r="A1266" s="113">
        <v>11317008</v>
      </c>
      <c r="B1266" s="113" t="s">
        <v>3733</v>
      </c>
      <c r="C1266" s="113" t="s">
        <v>5402</v>
      </c>
      <c r="D1266" s="113" t="s">
        <v>5414</v>
      </c>
      <c r="E1266" s="113" t="s">
        <v>102</v>
      </c>
    </row>
    <row r="1267" spans="1:5" x14ac:dyDescent="0.2">
      <c r="A1267" s="113">
        <v>11317016</v>
      </c>
      <c r="B1267" s="113" t="s">
        <v>754</v>
      </c>
      <c r="C1267" s="113" t="s">
        <v>5402</v>
      </c>
      <c r="D1267" s="113" t="s">
        <v>107</v>
      </c>
      <c r="E1267" s="113" t="s">
        <v>5412</v>
      </c>
    </row>
    <row r="1268" spans="1:5" x14ac:dyDescent="0.2">
      <c r="A1268" s="113">
        <v>11318001</v>
      </c>
      <c r="B1268" s="113" t="s">
        <v>755</v>
      </c>
      <c r="C1268" s="113" t="s">
        <v>5402</v>
      </c>
      <c r="D1268" s="113" t="s">
        <v>100</v>
      </c>
      <c r="E1268" s="113" t="s">
        <v>5411</v>
      </c>
    </row>
    <row r="1269" spans="1:5" x14ac:dyDescent="0.2">
      <c r="A1269" s="113">
        <v>11318039</v>
      </c>
      <c r="B1269" s="113" t="s">
        <v>756</v>
      </c>
      <c r="C1269" s="113" t="s">
        <v>5402</v>
      </c>
      <c r="D1269" s="113" t="s">
        <v>109</v>
      </c>
      <c r="E1269" s="113" t="s">
        <v>102</v>
      </c>
    </row>
    <row r="1270" spans="1:5" x14ac:dyDescent="0.2">
      <c r="A1270" s="113">
        <v>11318223</v>
      </c>
      <c r="B1270" s="113" t="s">
        <v>757</v>
      </c>
      <c r="C1270" s="113" t="s">
        <v>5402</v>
      </c>
      <c r="D1270" s="113" t="s">
        <v>102</v>
      </c>
      <c r="E1270" s="113" t="s">
        <v>102</v>
      </c>
    </row>
    <row r="1271" spans="1:5" x14ac:dyDescent="0.2">
      <c r="A1271" s="113">
        <v>11318287</v>
      </c>
      <c r="B1271" s="113" t="s">
        <v>3734</v>
      </c>
      <c r="C1271" s="113" t="s">
        <v>5402</v>
      </c>
      <c r="D1271" s="113" t="s">
        <v>5414</v>
      </c>
      <c r="E1271" s="113" t="s">
        <v>5412</v>
      </c>
    </row>
    <row r="1272" spans="1:5" x14ac:dyDescent="0.2">
      <c r="A1272" s="113">
        <v>11319009</v>
      </c>
      <c r="B1272" s="113" t="s">
        <v>3735</v>
      </c>
      <c r="C1272" s="113" t="s">
        <v>5402</v>
      </c>
      <c r="D1272" s="113" t="s">
        <v>5414</v>
      </c>
      <c r="E1272" s="113" t="s">
        <v>109</v>
      </c>
    </row>
    <row r="1273" spans="1:5" x14ac:dyDescent="0.2">
      <c r="A1273" s="113">
        <v>11319140</v>
      </c>
      <c r="B1273" s="113" t="s">
        <v>758</v>
      </c>
      <c r="C1273" s="113" t="s">
        <v>5402</v>
      </c>
      <c r="D1273" s="113" t="s">
        <v>102</v>
      </c>
      <c r="E1273" s="113" t="s">
        <v>109</v>
      </c>
    </row>
    <row r="1274" spans="1:5" x14ac:dyDescent="0.2">
      <c r="A1274" s="113">
        <v>11320014</v>
      </c>
      <c r="B1274" s="113" t="s">
        <v>3736</v>
      </c>
      <c r="C1274" s="113" t="s">
        <v>5402</v>
      </c>
      <c r="D1274" s="113" t="s">
        <v>5414</v>
      </c>
      <c r="E1274" s="113" t="s">
        <v>102</v>
      </c>
    </row>
    <row r="1275" spans="1:5" x14ac:dyDescent="0.2">
      <c r="A1275" s="113">
        <v>11320016</v>
      </c>
      <c r="B1275" s="113" t="s">
        <v>759</v>
      </c>
      <c r="C1275" s="113" t="s">
        <v>5402</v>
      </c>
      <c r="D1275" s="113" t="s">
        <v>156</v>
      </c>
      <c r="E1275" s="113" t="s">
        <v>5411</v>
      </c>
    </row>
    <row r="1276" spans="1:5" x14ac:dyDescent="0.2">
      <c r="A1276" s="113">
        <v>11320035</v>
      </c>
      <c r="B1276" s="113" t="s">
        <v>760</v>
      </c>
      <c r="C1276" s="113" t="s">
        <v>5402</v>
      </c>
      <c r="D1276" s="113" t="s">
        <v>109</v>
      </c>
      <c r="E1276" s="113" t="s">
        <v>110</v>
      </c>
    </row>
    <row r="1277" spans="1:5" x14ac:dyDescent="0.2">
      <c r="A1277" s="113">
        <v>11320036</v>
      </c>
      <c r="B1277" s="113" t="s">
        <v>3737</v>
      </c>
      <c r="C1277" s="113" t="s">
        <v>5402</v>
      </c>
      <c r="D1277" s="113" t="s">
        <v>5414</v>
      </c>
      <c r="E1277" s="113" t="s">
        <v>5412</v>
      </c>
    </row>
    <row r="1278" spans="1:5" x14ac:dyDescent="0.2">
      <c r="A1278" s="113">
        <v>11320038</v>
      </c>
      <c r="B1278" s="113" t="s">
        <v>761</v>
      </c>
      <c r="C1278" s="113" t="s">
        <v>5402</v>
      </c>
      <c r="D1278" s="113" t="s">
        <v>109</v>
      </c>
      <c r="E1278" s="113" t="s">
        <v>109</v>
      </c>
    </row>
    <row r="1279" spans="1:5" x14ac:dyDescent="0.2">
      <c r="A1279" s="113">
        <v>11320065</v>
      </c>
      <c r="B1279" s="113" t="s">
        <v>762</v>
      </c>
      <c r="C1279" s="113" t="s">
        <v>5402</v>
      </c>
      <c r="D1279" s="113" t="s">
        <v>109</v>
      </c>
      <c r="E1279" s="113" t="s">
        <v>109</v>
      </c>
    </row>
    <row r="1280" spans="1:5" x14ac:dyDescent="0.2">
      <c r="A1280" s="113">
        <v>11320242</v>
      </c>
      <c r="B1280" s="113" t="s">
        <v>763</v>
      </c>
      <c r="C1280" s="113" t="s">
        <v>5402</v>
      </c>
      <c r="D1280" s="113" t="s">
        <v>102</v>
      </c>
      <c r="E1280" s="113" t="s">
        <v>5412</v>
      </c>
    </row>
    <row r="1281" spans="1:5" x14ac:dyDescent="0.2">
      <c r="A1281" s="113">
        <v>11320289</v>
      </c>
      <c r="B1281" s="113" t="s">
        <v>3738</v>
      </c>
      <c r="C1281" s="113" t="s">
        <v>5402</v>
      </c>
      <c r="D1281" s="113" t="s">
        <v>5414</v>
      </c>
      <c r="E1281" s="113" t="s">
        <v>5411</v>
      </c>
    </row>
    <row r="1282" spans="1:5" x14ac:dyDescent="0.2">
      <c r="A1282" s="113">
        <v>11320348</v>
      </c>
      <c r="B1282" s="113" t="s">
        <v>764</v>
      </c>
      <c r="C1282" s="113" t="s">
        <v>5402</v>
      </c>
      <c r="D1282" s="113" t="s">
        <v>156</v>
      </c>
      <c r="E1282" s="113" t="s">
        <v>5412</v>
      </c>
    </row>
    <row r="1283" spans="1:5" x14ac:dyDescent="0.2">
      <c r="A1283" s="113">
        <v>11320358</v>
      </c>
      <c r="B1283" s="113" t="s">
        <v>765</v>
      </c>
      <c r="C1283" s="113" t="s">
        <v>5402</v>
      </c>
      <c r="D1283" s="113" t="s">
        <v>102</v>
      </c>
      <c r="E1283" s="113" t="s">
        <v>102</v>
      </c>
    </row>
    <row r="1284" spans="1:5" x14ac:dyDescent="0.2">
      <c r="A1284" s="113">
        <v>11320404</v>
      </c>
      <c r="B1284" s="113" t="s">
        <v>3739</v>
      </c>
      <c r="C1284" s="113" t="s">
        <v>5402</v>
      </c>
      <c r="D1284" s="113" t="s">
        <v>5414</v>
      </c>
      <c r="E1284" s="113" t="s">
        <v>102</v>
      </c>
    </row>
    <row r="1285" spans="1:5" x14ac:dyDescent="0.2">
      <c r="A1285" s="113">
        <v>11320411</v>
      </c>
      <c r="B1285" s="113" t="s">
        <v>766</v>
      </c>
      <c r="C1285" s="113" t="s">
        <v>5402</v>
      </c>
      <c r="D1285" s="113" t="s">
        <v>109</v>
      </c>
      <c r="E1285" s="113" t="s">
        <v>102</v>
      </c>
    </row>
    <row r="1286" spans="1:5" x14ac:dyDescent="0.2">
      <c r="A1286" s="113">
        <v>11320432</v>
      </c>
      <c r="B1286" s="113" t="s">
        <v>767</v>
      </c>
      <c r="C1286" s="113" t="s">
        <v>5402</v>
      </c>
      <c r="D1286" s="113" t="s">
        <v>107</v>
      </c>
      <c r="E1286" s="113" t="s">
        <v>5412</v>
      </c>
    </row>
    <row r="1287" spans="1:5" x14ac:dyDescent="0.2">
      <c r="A1287" s="113">
        <v>11320462</v>
      </c>
      <c r="B1287" s="113" t="s">
        <v>3740</v>
      </c>
      <c r="C1287" s="113" t="s">
        <v>5402</v>
      </c>
      <c r="D1287" s="113" t="s">
        <v>5414</v>
      </c>
      <c r="E1287" s="113" t="s">
        <v>5412</v>
      </c>
    </row>
    <row r="1288" spans="1:5" x14ac:dyDescent="0.2">
      <c r="A1288" s="113">
        <v>11320465</v>
      </c>
      <c r="B1288" s="113" t="s">
        <v>768</v>
      </c>
      <c r="C1288" s="113" t="s">
        <v>5402</v>
      </c>
      <c r="D1288" s="113" t="s">
        <v>102</v>
      </c>
      <c r="E1288" s="113" t="s">
        <v>5412</v>
      </c>
    </row>
    <row r="1289" spans="1:5" x14ac:dyDescent="0.2">
      <c r="A1289" s="113">
        <v>11320476</v>
      </c>
      <c r="B1289" s="113" t="s">
        <v>3741</v>
      </c>
      <c r="C1289" s="113" t="s">
        <v>5402</v>
      </c>
      <c r="D1289" s="113" t="s">
        <v>5414</v>
      </c>
      <c r="E1289" s="113" t="s">
        <v>102</v>
      </c>
    </row>
    <row r="1290" spans="1:5" x14ac:dyDescent="0.2">
      <c r="A1290" s="113">
        <v>11320483</v>
      </c>
      <c r="B1290" s="113" t="s">
        <v>769</v>
      </c>
      <c r="C1290" s="113" t="s">
        <v>5402</v>
      </c>
      <c r="D1290" s="113" t="s">
        <v>109</v>
      </c>
      <c r="E1290" s="113" t="s">
        <v>109</v>
      </c>
    </row>
    <row r="1291" spans="1:5" x14ac:dyDescent="0.2">
      <c r="A1291" s="113">
        <v>11320484</v>
      </c>
      <c r="B1291" s="113" t="s">
        <v>770</v>
      </c>
      <c r="C1291" s="113" t="s">
        <v>5402</v>
      </c>
      <c r="D1291" s="113" t="s">
        <v>109</v>
      </c>
      <c r="E1291" s="113" t="s">
        <v>109</v>
      </c>
    </row>
    <row r="1292" spans="1:5" x14ac:dyDescent="0.2">
      <c r="A1292" s="113">
        <v>11320491</v>
      </c>
      <c r="B1292" s="113" t="s">
        <v>3742</v>
      </c>
      <c r="C1292" s="113" t="s">
        <v>5402</v>
      </c>
      <c r="D1292" s="113" t="s">
        <v>5414</v>
      </c>
      <c r="E1292" s="113" t="s">
        <v>109</v>
      </c>
    </row>
    <row r="1293" spans="1:5" x14ac:dyDescent="0.2">
      <c r="A1293" s="113">
        <v>11320509</v>
      </c>
      <c r="B1293" s="113" t="s">
        <v>3743</v>
      </c>
      <c r="C1293" s="113" t="s">
        <v>5402</v>
      </c>
      <c r="D1293" s="113" t="s">
        <v>5414</v>
      </c>
      <c r="E1293" s="113" t="s">
        <v>102</v>
      </c>
    </row>
    <row r="1294" spans="1:5" x14ac:dyDescent="0.2">
      <c r="A1294" s="113">
        <v>11320561</v>
      </c>
      <c r="B1294" s="113" t="s">
        <v>3744</v>
      </c>
      <c r="C1294" s="113" t="s">
        <v>5402</v>
      </c>
      <c r="D1294" s="113" t="s">
        <v>5414</v>
      </c>
      <c r="E1294" s="113" t="s">
        <v>110</v>
      </c>
    </row>
    <row r="1295" spans="1:5" x14ac:dyDescent="0.2">
      <c r="A1295" s="113">
        <v>11320585</v>
      </c>
      <c r="B1295" s="113" t="s">
        <v>3745</v>
      </c>
      <c r="C1295" s="113" t="s">
        <v>5402</v>
      </c>
      <c r="D1295" s="113" t="s">
        <v>5414</v>
      </c>
      <c r="E1295" s="113" t="s">
        <v>5413</v>
      </c>
    </row>
    <row r="1296" spans="1:5" x14ac:dyDescent="0.2">
      <c r="A1296" s="113">
        <v>11320594</v>
      </c>
      <c r="B1296" s="113" t="s">
        <v>3746</v>
      </c>
      <c r="C1296" s="113" t="s">
        <v>5402</v>
      </c>
      <c r="D1296" s="113" t="s">
        <v>5414</v>
      </c>
      <c r="E1296" s="113" t="s">
        <v>5411</v>
      </c>
    </row>
    <row r="1297" spans="1:5" x14ac:dyDescent="0.2">
      <c r="A1297" s="113">
        <v>11320595</v>
      </c>
      <c r="B1297" s="113" t="s">
        <v>3747</v>
      </c>
      <c r="C1297" s="113" t="s">
        <v>5402</v>
      </c>
      <c r="D1297" s="113" t="s">
        <v>5414</v>
      </c>
      <c r="E1297" s="113" t="s">
        <v>102</v>
      </c>
    </row>
    <row r="1298" spans="1:5" x14ac:dyDescent="0.2">
      <c r="A1298" s="113">
        <v>11320611</v>
      </c>
      <c r="B1298" s="113" t="s">
        <v>3748</v>
      </c>
      <c r="C1298" s="113" t="s">
        <v>5402</v>
      </c>
      <c r="D1298" s="113" t="s">
        <v>5414</v>
      </c>
      <c r="E1298" s="113" t="s">
        <v>102</v>
      </c>
    </row>
    <row r="1299" spans="1:5" x14ac:dyDescent="0.2">
      <c r="A1299" s="113">
        <v>11320612</v>
      </c>
      <c r="B1299" s="113" t="s">
        <v>771</v>
      </c>
      <c r="C1299" s="113" t="s">
        <v>5402</v>
      </c>
      <c r="D1299" s="113" t="s">
        <v>109</v>
      </c>
      <c r="E1299" s="113" t="s">
        <v>102</v>
      </c>
    </row>
    <row r="1300" spans="1:5" x14ac:dyDescent="0.2">
      <c r="A1300" s="113">
        <v>11321010</v>
      </c>
      <c r="B1300" s="113" t="s">
        <v>3749</v>
      </c>
      <c r="C1300" s="113" t="s">
        <v>5402</v>
      </c>
      <c r="D1300" s="113" t="s">
        <v>5414</v>
      </c>
      <c r="E1300" s="113" t="s">
        <v>102</v>
      </c>
    </row>
    <row r="1301" spans="1:5" x14ac:dyDescent="0.2">
      <c r="A1301" s="113">
        <v>11321175</v>
      </c>
      <c r="B1301" s="113" t="s">
        <v>3750</v>
      </c>
      <c r="C1301" s="113" t="s">
        <v>5402</v>
      </c>
      <c r="D1301" s="113" t="s">
        <v>5414</v>
      </c>
      <c r="E1301" s="113" t="s">
        <v>5412</v>
      </c>
    </row>
    <row r="1302" spans="1:5" x14ac:dyDescent="0.2">
      <c r="A1302" s="113">
        <v>11321193</v>
      </c>
      <c r="B1302" s="113" t="s">
        <v>3751</v>
      </c>
      <c r="C1302" s="113" t="s">
        <v>5402</v>
      </c>
      <c r="D1302" s="113" t="s">
        <v>5414</v>
      </c>
      <c r="E1302" s="113" t="s">
        <v>102</v>
      </c>
    </row>
    <row r="1303" spans="1:5" x14ac:dyDescent="0.2">
      <c r="A1303" s="113">
        <v>11321215</v>
      </c>
      <c r="B1303" s="113" t="s">
        <v>772</v>
      </c>
      <c r="C1303" s="113" t="s">
        <v>5402</v>
      </c>
      <c r="D1303" s="113" t="s">
        <v>102</v>
      </c>
      <c r="E1303" s="113" t="s">
        <v>102</v>
      </c>
    </row>
    <row r="1304" spans="1:5" x14ac:dyDescent="0.2">
      <c r="A1304" s="113">
        <v>11321314</v>
      </c>
      <c r="B1304" s="113" t="s">
        <v>3752</v>
      </c>
      <c r="C1304" s="113" t="s">
        <v>5402</v>
      </c>
      <c r="D1304" s="113" t="s">
        <v>5414</v>
      </c>
      <c r="E1304" s="113" t="s">
        <v>109</v>
      </c>
    </row>
    <row r="1305" spans="1:5" x14ac:dyDescent="0.2">
      <c r="A1305" s="113">
        <v>11322003</v>
      </c>
      <c r="B1305" s="113" t="s">
        <v>773</v>
      </c>
      <c r="C1305" s="113" t="s">
        <v>5402</v>
      </c>
      <c r="D1305" s="113" t="s">
        <v>105</v>
      </c>
      <c r="E1305" s="113" t="s">
        <v>5412</v>
      </c>
    </row>
    <row r="1306" spans="1:5" x14ac:dyDescent="0.2">
      <c r="A1306" s="113">
        <v>11322005</v>
      </c>
      <c r="B1306" s="113" t="s">
        <v>774</v>
      </c>
      <c r="C1306" s="113" t="s">
        <v>5402</v>
      </c>
      <c r="D1306" s="113" t="s">
        <v>102</v>
      </c>
      <c r="E1306" s="113" t="s">
        <v>109</v>
      </c>
    </row>
    <row r="1307" spans="1:5" x14ac:dyDescent="0.2">
      <c r="A1307" s="113">
        <v>11322050</v>
      </c>
      <c r="B1307" s="113" t="s">
        <v>3753</v>
      </c>
      <c r="C1307" s="113" t="s">
        <v>5402</v>
      </c>
      <c r="D1307" s="113" t="s">
        <v>5414</v>
      </c>
      <c r="E1307" s="113" t="s">
        <v>109</v>
      </c>
    </row>
    <row r="1308" spans="1:5" x14ac:dyDescent="0.2">
      <c r="A1308" s="113">
        <v>11322166</v>
      </c>
      <c r="B1308" s="113" t="s">
        <v>775</v>
      </c>
      <c r="C1308" s="113" t="s">
        <v>5402</v>
      </c>
      <c r="D1308" s="113" t="s">
        <v>109</v>
      </c>
      <c r="E1308" s="113" t="s">
        <v>109</v>
      </c>
    </row>
    <row r="1309" spans="1:5" x14ac:dyDescent="0.2">
      <c r="A1309" s="113">
        <v>11322334</v>
      </c>
      <c r="B1309" s="113" t="s">
        <v>3754</v>
      </c>
      <c r="C1309" s="113" t="s">
        <v>5402</v>
      </c>
      <c r="D1309" s="113" t="s">
        <v>5414</v>
      </c>
      <c r="E1309" s="113" t="s">
        <v>102</v>
      </c>
    </row>
    <row r="1310" spans="1:5" x14ac:dyDescent="0.2">
      <c r="A1310" s="113">
        <v>11322340</v>
      </c>
      <c r="B1310" s="113" t="s">
        <v>3755</v>
      </c>
      <c r="C1310" s="113" t="s">
        <v>5402</v>
      </c>
      <c r="D1310" s="113" t="s">
        <v>5414</v>
      </c>
      <c r="E1310" s="113" t="s">
        <v>5412</v>
      </c>
    </row>
    <row r="1311" spans="1:5" x14ac:dyDescent="0.2">
      <c r="A1311" s="113">
        <v>11322403</v>
      </c>
      <c r="B1311" s="113" t="s">
        <v>776</v>
      </c>
      <c r="C1311" s="113" t="s">
        <v>5402</v>
      </c>
      <c r="D1311" s="113" t="s">
        <v>102</v>
      </c>
      <c r="E1311" s="113" t="s">
        <v>102</v>
      </c>
    </row>
    <row r="1312" spans="1:5" x14ac:dyDescent="0.2">
      <c r="A1312" s="113">
        <v>11322442</v>
      </c>
      <c r="B1312" s="113" t="s">
        <v>3756</v>
      </c>
      <c r="C1312" s="113" t="s">
        <v>5402</v>
      </c>
      <c r="D1312" s="113" t="s">
        <v>5414</v>
      </c>
      <c r="E1312" s="113" t="s">
        <v>102</v>
      </c>
    </row>
    <row r="1313" spans="1:5" x14ac:dyDescent="0.2">
      <c r="A1313" s="113">
        <v>11322448</v>
      </c>
      <c r="B1313" s="113" t="s">
        <v>3757</v>
      </c>
      <c r="C1313" s="113" t="s">
        <v>5402</v>
      </c>
      <c r="D1313" s="113" t="s">
        <v>5414</v>
      </c>
      <c r="E1313" s="113" t="s">
        <v>102</v>
      </c>
    </row>
    <row r="1314" spans="1:5" x14ac:dyDescent="0.2">
      <c r="A1314" s="113">
        <v>11322537</v>
      </c>
      <c r="B1314" s="113" t="s">
        <v>777</v>
      </c>
      <c r="C1314" s="113" t="s">
        <v>5402</v>
      </c>
      <c r="D1314" s="113" t="s">
        <v>102</v>
      </c>
      <c r="E1314" s="113" t="s">
        <v>102</v>
      </c>
    </row>
    <row r="1315" spans="1:5" x14ac:dyDescent="0.2">
      <c r="A1315" s="113">
        <v>11322584</v>
      </c>
      <c r="B1315" s="113" t="s">
        <v>3758</v>
      </c>
      <c r="C1315" s="113" t="s">
        <v>5402</v>
      </c>
      <c r="D1315" s="113" t="s">
        <v>5414</v>
      </c>
      <c r="E1315" s="113" t="s">
        <v>5413</v>
      </c>
    </row>
    <row r="1316" spans="1:5" x14ac:dyDescent="0.2">
      <c r="A1316" s="113">
        <v>11322667</v>
      </c>
      <c r="B1316" s="113" t="s">
        <v>778</v>
      </c>
      <c r="C1316" s="113" t="s">
        <v>5402</v>
      </c>
      <c r="D1316" s="113" t="s">
        <v>102</v>
      </c>
      <c r="E1316" s="113" t="s">
        <v>102</v>
      </c>
    </row>
    <row r="1317" spans="1:5" x14ac:dyDescent="0.2">
      <c r="A1317" s="113">
        <v>11322675</v>
      </c>
      <c r="B1317" s="113" t="s">
        <v>779</v>
      </c>
      <c r="C1317" s="113" t="s">
        <v>5402</v>
      </c>
      <c r="D1317" s="113" t="s">
        <v>102</v>
      </c>
      <c r="E1317" s="113" t="s">
        <v>102</v>
      </c>
    </row>
    <row r="1318" spans="1:5" x14ac:dyDescent="0.2">
      <c r="A1318" s="113">
        <v>11322676</v>
      </c>
      <c r="B1318" s="113" t="s">
        <v>3759</v>
      </c>
      <c r="C1318" s="113" t="s">
        <v>5402</v>
      </c>
      <c r="D1318" s="113" t="s">
        <v>5414</v>
      </c>
      <c r="E1318" s="113" t="s">
        <v>109</v>
      </c>
    </row>
    <row r="1319" spans="1:5" x14ac:dyDescent="0.2">
      <c r="A1319" s="113">
        <v>11323043</v>
      </c>
      <c r="B1319" s="113" t="s">
        <v>780</v>
      </c>
      <c r="C1319" s="113" t="s">
        <v>5402</v>
      </c>
      <c r="D1319" s="113" t="s">
        <v>102</v>
      </c>
      <c r="E1319" s="113" t="s">
        <v>102</v>
      </c>
    </row>
    <row r="1320" spans="1:5" x14ac:dyDescent="0.2">
      <c r="A1320" s="113">
        <v>11323121</v>
      </c>
      <c r="B1320" s="113" t="s">
        <v>781</v>
      </c>
      <c r="C1320" s="113" t="s">
        <v>5402</v>
      </c>
      <c r="D1320" s="113" t="s">
        <v>102</v>
      </c>
      <c r="E1320" s="113" t="s">
        <v>102</v>
      </c>
    </row>
    <row r="1321" spans="1:5" x14ac:dyDescent="0.2">
      <c r="A1321" s="113">
        <v>11323125</v>
      </c>
      <c r="B1321" s="113" t="s">
        <v>3760</v>
      </c>
      <c r="C1321" s="113" t="s">
        <v>5402</v>
      </c>
      <c r="D1321" s="113" t="s">
        <v>5414</v>
      </c>
      <c r="E1321" s="113" t="s">
        <v>109</v>
      </c>
    </row>
    <row r="1322" spans="1:5" x14ac:dyDescent="0.2">
      <c r="A1322" s="113">
        <v>11323167</v>
      </c>
      <c r="B1322" s="113" t="s">
        <v>782</v>
      </c>
      <c r="C1322" s="113" t="s">
        <v>5402</v>
      </c>
      <c r="D1322" s="113" t="s">
        <v>109</v>
      </c>
      <c r="E1322" s="113" t="s">
        <v>110</v>
      </c>
    </row>
    <row r="1323" spans="1:5" x14ac:dyDescent="0.2">
      <c r="A1323" s="113">
        <v>11323214</v>
      </c>
      <c r="B1323" s="113" t="s">
        <v>3761</v>
      </c>
      <c r="C1323" s="113" t="s">
        <v>5402</v>
      </c>
      <c r="D1323" s="113" t="s">
        <v>5414</v>
      </c>
      <c r="E1323" s="113" t="s">
        <v>110</v>
      </c>
    </row>
    <row r="1324" spans="1:5" x14ac:dyDescent="0.2">
      <c r="A1324" s="113">
        <v>11323223</v>
      </c>
      <c r="B1324" s="113" t="s">
        <v>3762</v>
      </c>
      <c r="C1324" s="113" t="s">
        <v>5402</v>
      </c>
      <c r="D1324" s="113" t="s">
        <v>5414</v>
      </c>
      <c r="E1324" s="113" t="s">
        <v>102</v>
      </c>
    </row>
    <row r="1325" spans="1:5" x14ac:dyDescent="0.2">
      <c r="A1325" s="113">
        <v>11323282</v>
      </c>
      <c r="B1325" s="113" t="s">
        <v>783</v>
      </c>
      <c r="C1325" s="113" t="s">
        <v>5402</v>
      </c>
      <c r="D1325" s="113" t="s">
        <v>107</v>
      </c>
      <c r="E1325" s="113" t="s">
        <v>5412</v>
      </c>
    </row>
    <row r="1326" spans="1:5" x14ac:dyDescent="0.2">
      <c r="A1326" s="113">
        <v>11324001</v>
      </c>
      <c r="B1326" s="113" t="s">
        <v>784</v>
      </c>
      <c r="C1326" s="113" t="s">
        <v>5402</v>
      </c>
      <c r="D1326" s="113" t="s">
        <v>102</v>
      </c>
      <c r="E1326" s="113" t="s">
        <v>109</v>
      </c>
    </row>
    <row r="1327" spans="1:5" x14ac:dyDescent="0.2">
      <c r="A1327" s="113">
        <v>11324011</v>
      </c>
      <c r="B1327" s="113" t="s">
        <v>3763</v>
      </c>
      <c r="C1327" s="113" t="s">
        <v>5402</v>
      </c>
      <c r="D1327" s="113" t="s">
        <v>5414</v>
      </c>
      <c r="E1327" s="113" t="s">
        <v>102</v>
      </c>
    </row>
    <row r="1328" spans="1:5" x14ac:dyDescent="0.2">
      <c r="A1328" s="113">
        <v>11324013</v>
      </c>
      <c r="B1328" s="113" t="s">
        <v>3764</v>
      </c>
      <c r="C1328" s="113" t="s">
        <v>5402</v>
      </c>
      <c r="D1328" s="113" t="s">
        <v>5414</v>
      </c>
      <c r="E1328" s="113" t="s">
        <v>102</v>
      </c>
    </row>
    <row r="1329" spans="1:5" x14ac:dyDescent="0.2">
      <c r="A1329" s="113">
        <v>11324042</v>
      </c>
      <c r="B1329" s="113" t="s">
        <v>3765</v>
      </c>
      <c r="C1329" s="113" t="s">
        <v>5402</v>
      </c>
      <c r="D1329" s="113" t="s">
        <v>5414</v>
      </c>
      <c r="E1329" s="113" t="s">
        <v>102</v>
      </c>
    </row>
    <row r="1330" spans="1:5" x14ac:dyDescent="0.2">
      <c r="A1330" s="113">
        <v>11324164</v>
      </c>
      <c r="B1330" s="113" t="s">
        <v>785</v>
      </c>
      <c r="C1330" s="113" t="s">
        <v>5402</v>
      </c>
      <c r="D1330" s="113" t="s">
        <v>109</v>
      </c>
      <c r="E1330" s="113" t="s">
        <v>109</v>
      </c>
    </row>
    <row r="1331" spans="1:5" x14ac:dyDescent="0.2">
      <c r="A1331" s="113">
        <v>11324182</v>
      </c>
      <c r="B1331" s="113" t="s">
        <v>3766</v>
      </c>
      <c r="C1331" s="113" t="s">
        <v>5402</v>
      </c>
      <c r="D1331" s="113" t="s">
        <v>5414</v>
      </c>
      <c r="E1331" s="113" t="s">
        <v>110</v>
      </c>
    </row>
    <row r="1332" spans="1:5" x14ac:dyDescent="0.2">
      <c r="A1332" s="113">
        <v>11324199</v>
      </c>
      <c r="B1332" s="113" t="s">
        <v>3767</v>
      </c>
      <c r="C1332" s="113" t="s">
        <v>5402</v>
      </c>
      <c r="D1332" s="113" t="s">
        <v>5414</v>
      </c>
      <c r="E1332" s="113" t="s">
        <v>5411</v>
      </c>
    </row>
    <row r="1333" spans="1:5" x14ac:dyDescent="0.2">
      <c r="A1333" s="113">
        <v>11324221</v>
      </c>
      <c r="B1333" s="113" t="s">
        <v>3768</v>
      </c>
      <c r="C1333" s="113" t="s">
        <v>5402</v>
      </c>
      <c r="D1333" s="113" t="s">
        <v>5414</v>
      </c>
      <c r="E1333" s="113" t="s">
        <v>5412</v>
      </c>
    </row>
    <row r="1334" spans="1:5" x14ac:dyDescent="0.2">
      <c r="A1334" s="113">
        <v>11324224</v>
      </c>
      <c r="B1334" s="113" t="s">
        <v>3769</v>
      </c>
      <c r="C1334" s="113" t="s">
        <v>5402</v>
      </c>
      <c r="D1334" s="113" t="s">
        <v>5414</v>
      </c>
      <c r="E1334" s="113" t="s">
        <v>110</v>
      </c>
    </row>
    <row r="1335" spans="1:5" x14ac:dyDescent="0.2">
      <c r="A1335" s="113">
        <v>11324233</v>
      </c>
      <c r="B1335" s="113" t="s">
        <v>3770</v>
      </c>
      <c r="C1335" s="113" t="s">
        <v>5402</v>
      </c>
      <c r="D1335" s="113" t="s">
        <v>5414</v>
      </c>
      <c r="E1335" s="113" t="s">
        <v>110</v>
      </c>
    </row>
    <row r="1336" spans="1:5" x14ac:dyDescent="0.2">
      <c r="A1336" s="113">
        <v>11327004</v>
      </c>
      <c r="B1336" s="113" t="s">
        <v>3771</v>
      </c>
      <c r="C1336" s="113" t="s">
        <v>5402</v>
      </c>
      <c r="D1336" s="113" t="s">
        <v>5414</v>
      </c>
      <c r="E1336" s="113" t="s">
        <v>110</v>
      </c>
    </row>
    <row r="1337" spans="1:5" x14ac:dyDescent="0.2">
      <c r="A1337" s="113">
        <v>11328009</v>
      </c>
      <c r="B1337" s="113" t="s">
        <v>3772</v>
      </c>
      <c r="C1337" s="113" t="s">
        <v>5402</v>
      </c>
      <c r="D1337" s="113" t="s">
        <v>5414</v>
      </c>
      <c r="E1337" s="113" t="s">
        <v>5412</v>
      </c>
    </row>
    <row r="1338" spans="1:5" x14ac:dyDescent="0.2">
      <c r="A1338" s="113">
        <v>11328020</v>
      </c>
      <c r="B1338" s="113" t="s">
        <v>3773</v>
      </c>
      <c r="C1338" s="113" t="s">
        <v>5402</v>
      </c>
      <c r="D1338" s="113" t="s">
        <v>5414</v>
      </c>
      <c r="E1338" s="113" t="s">
        <v>109</v>
      </c>
    </row>
    <row r="1339" spans="1:5" x14ac:dyDescent="0.2">
      <c r="A1339" s="113">
        <v>11328038</v>
      </c>
      <c r="B1339" s="113" t="s">
        <v>3774</v>
      </c>
      <c r="C1339" s="113" t="s">
        <v>5402</v>
      </c>
      <c r="D1339" s="113" t="s">
        <v>5414</v>
      </c>
      <c r="E1339" s="113" t="s">
        <v>109</v>
      </c>
    </row>
    <row r="1340" spans="1:5" x14ac:dyDescent="0.2">
      <c r="A1340" s="113">
        <v>11328283</v>
      </c>
      <c r="B1340" s="113" t="s">
        <v>3775</v>
      </c>
      <c r="C1340" s="113" t="s">
        <v>5402</v>
      </c>
      <c r="D1340" s="113" t="s">
        <v>5414</v>
      </c>
      <c r="E1340" s="113" t="s">
        <v>102</v>
      </c>
    </row>
    <row r="1341" spans="1:5" x14ac:dyDescent="0.2">
      <c r="A1341" s="113">
        <v>11329031</v>
      </c>
      <c r="B1341" s="113" t="s">
        <v>786</v>
      </c>
      <c r="C1341" s="113" t="s">
        <v>5402</v>
      </c>
      <c r="D1341" s="113" t="s">
        <v>107</v>
      </c>
      <c r="E1341" s="113" t="s">
        <v>5412</v>
      </c>
    </row>
    <row r="1342" spans="1:5" x14ac:dyDescent="0.2">
      <c r="A1342" s="113">
        <v>11329033</v>
      </c>
      <c r="B1342" s="113" t="s">
        <v>787</v>
      </c>
      <c r="C1342" s="113" t="s">
        <v>5402</v>
      </c>
      <c r="D1342" s="113" t="s">
        <v>109</v>
      </c>
      <c r="E1342" s="113" t="s">
        <v>109</v>
      </c>
    </row>
    <row r="1343" spans="1:5" x14ac:dyDescent="0.2">
      <c r="A1343" s="113">
        <v>11330006</v>
      </c>
      <c r="B1343" s="113" t="s">
        <v>3776</v>
      </c>
      <c r="C1343" s="113" t="s">
        <v>5402</v>
      </c>
      <c r="D1343" s="113" t="s">
        <v>5414</v>
      </c>
      <c r="E1343" s="113" t="s">
        <v>110</v>
      </c>
    </row>
    <row r="1344" spans="1:5" x14ac:dyDescent="0.2">
      <c r="A1344" s="113">
        <v>11330008</v>
      </c>
      <c r="B1344" s="113" t="s">
        <v>3777</v>
      </c>
      <c r="C1344" s="113" t="s">
        <v>5402</v>
      </c>
      <c r="D1344" s="113" t="s">
        <v>5414</v>
      </c>
      <c r="E1344" s="113" t="s">
        <v>102</v>
      </c>
    </row>
    <row r="1345" spans="1:5" x14ac:dyDescent="0.2">
      <c r="A1345" s="113">
        <v>11330012</v>
      </c>
      <c r="B1345" s="113" t="s">
        <v>3778</v>
      </c>
      <c r="C1345" s="113" t="s">
        <v>5402</v>
      </c>
      <c r="D1345" s="113" t="s">
        <v>5414</v>
      </c>
      <c r="E1345" s="113" t="s">
        <v>5411</v>
      </c>
    </row>
    <row r="1346" spans="1:5" x14ac:dyDescent="0.2">
      <c r="A1346" s="113">
        <v>11330015</v>
      </c>
      <c r="B1346" s="113" t="s">
        <v>3779</v>
      </c>
      <c r="C1346" s="113" t="s">
        <v>5402</v>
      </c>
      <c r="D1346" s="113" t="s">
        <v>5414</v>
      </c>
      <c r="E1346" s="113" t="s">
        <v>109</v>
      </c>
    </row>
    <row r="1347" spans="1:5" x14ac:dyDescent="0.2">
      <c r="A1347" s="113">
        <v>11330078</v>
      </c>
      <c r="B1347" s="113" t="s">
        <v>788</v>
      </c>
      <c r="C1347" s="113" t="s">
        <v>5402</v>
      </c>
      <c r="D1347" s="113" t="s">
        <v>105</v>
      </c>
      <c r="E1347" s="113" t="s">
        <v>5412</v>
      </c>
    </row>
    <row r="1348" spans="1:5" x14ac:dyDescent="0.2">
      <c r="A1348" s="113">
        <v>11330140</v>
      </c>
      <c r="B1348" s="113" t="s">
        <v>789</v>
      </c>
      <c r="C1348" s="113" t="s">
        <v>5402</v>
      </c>
      <c r="D1348" s="113" t="s">
        <v>102</v>
      </c>
      <c r="E1348" s="113" t="s">
        <v>109</v>
      </c>
    </row>
    <row r="1349" spans="1:5" x14ac:dyDescent="0.2">
      <c r="A1349" s="113">
        <v>11330153</v>
      </c>
      <c r="B1349" s="113" t="s">
        <v>3780</v>
      </c>
      <c r="C1349" s="113" t="s">
        <v>5402</v>
      </c>
      <c r="D1349" s="113" t="s">
        <v>5414</v>
      </c>
      <c r="E1349" s="113" t="s">
        <v>110</v>
      </c>
    </row>
    <row r="1350" spans="1:5" x14ac:dyDescent="0.2">
      <c r="A1350" s="113">
        <v>11330156</v>
      </c>
      <c r="B1350" s="113" t="s">
        <v>790</v>
      </c>
      <c r="C1350" s="113" t="s">
        <v>5402</v>
      </c>
      <c r="D1350" s="113" t="s">
        <v>109</v>
      </c>
      <c r="E1350" s="113" t="s">
        <v>109</v>
      </c>
    </row>
    <row r="1351" spans="1:5" x14ac:dyDescent="0.2">
      <c r="A1351" s="113">
        <v>11330239</v>
      </c>
      <c r="B1351" s="113" t="s">
        <v>791</v>
      </c>
      <c r="C1351" s="113" t="s">
        <v>5402</v>
      </c>
      <c r="D1351" s="113" t="s">
        <v>102</v>
      </c>
      <c r="E1351" s="113" t="s">
        <v>102</v>
      </c>
    </row>
    <row r="1352" spans="1:5" x14ac:dyDescent="0.2">
      <c r="A1352" s="113">
        <v>11331001</v>
      </c>
      <c r="B1352" s="113" t="s">
        <v>3781</v>
      </c>
      <c r="C1352" s="113" t="s">
        <v>5402</v>
      </c>
      <c r="D1352" s="113" t="s">
        <v>5414</v>
      </c>
      <c r="E1352" s="113" t="s">
        <v>109</v>
      </c>
    </row>
    <row r="1353" spans="1:5" x14ac:dyDescent="0.2">
      <c r="A1353" s="113">
        <v>11331014</v>
      </c>
      <c r="B1353" s="113" t="s">
        <v>792</v>
      </c>
      <c r="C1353" s="113" t="s">
        <v>5402</v>
      </c>
      <c r="D1353" s="113" t="s">
        <v>109</v>
      </c>
      <c r="E1353" s="113" t="s">
        <v>109</v>
      </c>
    </row>
    <row r="1354" spans="1:5" x14ac:dyDescent="0.2">
      <c r="A1354" s="113">
        <v>11331029</v>
      </c>
      <c r="B1354" s="113" t="s">
        <v>3782</v>
      </c>
      <c r="C1354" s="113" t="s">
        <v>5402</v>
      </c>
      <c r="D1354" s="113" t="s">
        <v>5414</v>
      </c>
      <c r="E1354" s="113" t="s">
        <v>5412</v>
      </c>
    </row>
    <row r="1355" spans="1:5" x14ac:dyDescent="0.2">
      <c r="A1355" s="113">
        <v>11331216</v>
      </c>
      <c r="B1355" s="113" t="s">
        <v>793</v>
      </c>
      <c r="C1355" s="113" t="s">
        <v>5402</v>
      </c>
      <c r="D1355" s="113" t="s">
        <v>102</v>
      </c>
      <c r="E1355" s="113" t="s">
        <v>102</v>
      </c>
    </row>
    <row r="1356" spans="1:5" x14ac:dyDescent="0.2">
      <c r="A1356" s="113">
        <v>11331227</v>
      </c>
      <c r="B1356" s="113" t="s">
        <v>3783</v>
      </c>
      <c r="C1356" s="113" t="s">
        <v>5402</v>
      </c>
      <c r="D1356" s="113" t="s">
        <v>5414</v>
      </c>
      <c r="E1356" s="113" t="s">
        <v>5413</v>
      </c>
    </row>
    <row r="1357" spans="1:5" x14ac:dyDescent="0.2">
      <c r="A1357" s="113">
        <v>11331254</v>
      </c>
      <c r="B1357" s="113" t="s">
        <v>794</v>
      </c>
      <c r="C1357" s="113" t="s">
        <v>5402</v>
      </c>
      <c r="D1357" s="113" t="s">
        <v>109</v>
      </c>
      <c r="E1357" s="113" t="s">
        <v>109</v>
      </c>
    </row>
    <row r="1358" spans="1:5" x14ac:dyDescent="0.2">
      <c r="A1358" s="113">
        <v>11331256</v>
      </c>
      <c r="B1358" s="113" t="s">
        <v>795</v>
      </c>
      <c r="C1358" s="113" t="s">
        <v>5402</v>
      </c>
      <c r="D1358" s="113" t="s">
        <v>102</v>
      </c>
      <c r="E1358" s="113" t="s">
        <v>102</v>
      </c>
    </row>
    <row r="1359" spans="1:5" x14ac:dyDescent="0.2">
      <c r="A1359" s="113">
        <v>11331262</v>
      </c>
      <c r="B1359" s="113" t="s">
        <v>796</v>
      </c>
      <c r="C1359" s="113" t="s">
        <v>5402</v>
      </c>
      <c r="D1359" s="113" t="s">
        <v>102</v>
      </c>
      <c r="E1359" s="113" t="s">
        <v>102</v>
      </c>
    </row>
    <row r="1360" spans="1:5" x14ac:dyDescent="0.2">
      <c r="A1360" s="113">
        <v>11331268</v>
      </c>
      <c r="B1360" s="113" t="s">
        <v>3784</v>
      </c>
      <c r="C1360" s="113" t="s">
        <v>5402</v>
      </c>
      <c r="D1360" s="113" t="s">
        <v>5414</v>
      </c>
      <c r="E1360" s="113" t="s">
        <v>5412</v>
      </c>
    </row>
    <row r="1361" spans="1:5" x14ac:dyDescent="0.2">
      <c r="A1361" s="113">
        <v>11331302</v>
      </c>
      <c r="B1361" s="113" t="s">
        <v>797</v>
      </c>
      <c r="C1361" s="113" t="s">
        <v>5402</v>
      </c>
      <c r="D1361" s="113" t="s">
        <v>102</v>
      </c>
      <c r="E1361" s="113" t="s">
        <v>102</v>
      </c>
    </row>
    <row r="1362" spans="1:5" x14ac:dyDescent="0.2">
      <c r="A1362" s="113">
        <v>11331320</v>
      </c>
      <c r="B1362" s="113" t="s">
        <v>798</v>
      </c>
      <c r="C1362" s="113" t="s">
        <v>5402</v>
      </c>
      <c r="D1362" s="113" t="s">
        <v>138</v>
      </c>
      <c r="E1362" s="113" t="s">
        <v>5411</v>
      </c>
    </row>
    <row r="1363" spans="1:5" x14ac:dyDescent="0.2">
      <c r="A1363" s="113">
        <v>11331340</v>
      </c>
      <c r="B1363" s="113" t="s">
        <v>3785</v>
      </c>
      <c r="C1363" s="113" t="s">
        <v>5402</v>
      </c>
      <c r="D1363" s="113" t="s">
        <v>5414</v>
      </c>
      <c r="E1363" s="113" t="s">
        <v>110</v>
      </c>
    </row>
    <row r="1364" spans="1:5" x14ac:dyDescent="0.2">
      <c r="A1364" s="113">
        <v>11331397</v>
      </c>
      <c r="B1364" s="113" t="s">
        <v>3786</v>
      </c>
      <c r="C1364" s="113" t="s">
        <v>5402</v>
      </c>
      <c r="D1364" s="113" t="s">
        <v>5414</v>
      </c>
      <c r="E1364" s="113" t="s">
        <v>5411</v>
      </c>
    </row>
    <row r="1365" spans="1:5" x14ac:dyDescent="0.2">
      <c r="A1365" s="113">
        <v>11331403</v>
      </c>
      <c r="B1365" s="113" t="s">
        <v>799</v>
      </c>
      <c r="C1365" s="113" t="s">
        <v>5402</v>
      </c>
      <c r="D1365" s="113" t="s">
        <v>102</v>
      </c>
      <c r="E1365" s="113" t="s">
        <v>102</v>
      </c>
    </row>
    <row r="1366" spans="1:5" x14ac:dyDescent="0.2">
      <c r="A1366" s="113">
        <v>11331410</v>
      </c>
      <c r="B1366" s="113" t="s">
        <v>800</v>
      </c>
      <c r="C1366" s="113" t="s">
        <v>5402</v>
      </c>
      <c r="D1366" s="113" t="s">
        <v>107</v>
      </c>
      <c r="E1366" s="113" t="s">
        <v>5412</v>
      </c>
    </row>
    <row r="1367" spans="1:5" x14ac:dyDescent="0.2">
      <c r="A1367" s="113">
        <v>11331418</v>
      </c>
      <c r="B1367" s="113" t="s">
        <v>3787</v>
      </c>
      <c r="C1367" s="113" t="s">
        <v>5402</v>
      </c>
      <c r="D1367" s="113" t="s">
        <v>5414</v>
      </c>
      <c r="E1367" s="113" t="s">
        <v>5412</v>
      </c>
    </row>
    <row r="1368" spans="1:5" x14ac:dyDescent="0.2">
      <c r="A1368" s="113">
        <v>11331451</v>
      </c>
      <c r="B1368" s="113" t="s">
        <v>801</v>
      </c>
      <c r="C1368" s="113" t="s">
        <v>5402</v>
      </c>
      <c r="D1368" s="113" t="s">
        <v>109</v>
      </c>
      <c r="E1368" s="113" t="s">
        <v>102</v>
      </c>
    </row>
    <row r="1369" spans="1:5" x14ac:dyDescent="0.2">
      <c r="A1369" s="113">
        <v>11331490</v>
      </c>
      <c r="B1369" s="113" t="s">
        <v>3788</v>
      </c>
      <c r="C1369" s="113" t="s">
        <v>5402</v>
      </c>
      <c r="D1369" s="113" t="s">
        <v>5414</v>
      </c>
      <c r="E1369" s="113" t="s">
        <v>5413</v>
      </c>
    </row>
    <row r="1370" spans="1:5" x14ac:dyDescent="0.2">
      <c r="A1370" s="113">
        <v>11331497</v>
      </c>
      <c r="B1370" s="113" t="s">
        <v>3789</v>
      </c>
      <c r="C1370" s="113" t="s">
        <v>5402</v>
      </c>
      <c r="D1370" s="113" t="s">
        <v>5414</v>
      </c>
      <c r="E1370" s="113" t="s">
        <v>5412</v>
      </c>
    </row>
    <row r="1371" spans="1:5" x14ac:dyDescent="0.2">
      <c r="A1371" s="113">
        <v>11332007</v>
      </c>
      <c r="B1371" s="113" t="s">
        <v>802</v>
      </c>
      <c r="C1371" s="113" t="s">
        <v>5402</v>
      </c>
      <c r="D1371" s="113" t="s">
        <v>109</v>
      </c>
      <c r="E1371" s="113" t="s">
        <v>110</v>
      </c>
    </row>
    <row r="1372" spans="1:5" x14ac:dyDescent="0.2">
      <c r="A1372" s="113">
        <v>11332018</v>
      </c>
      <c r="B1372" s="113" t="s">
        <v>803</v>
      </c>
      <c r="C1372" s="113" t="s">
        <v>5402</v>
      </c>
      <c r="D1372" s="113" t="s">
        <v>107</v>
      </c>
      <c r="E1372" s="113" t="s">
        <v>5412</v>
      </c>
    </row>
    <row r="1373" spans="1:5" x14ac:dyDescent="0.2">
      <c r="A1373" s="113">
        <v>11332055</v>
      </c>
      <c r="B1373" s="113" t="s">
        <v>804</v>
      </c>
      <c r="C1373" s="113" t="s">
        <v>5402</v>
      </c>
      <c r="D1373" s="113" t="s">
        <v>102</v>
      </c>
      <c r="E1373" s="113" t="s">
        <v>109</v>
      </c>
    </row>
    <row r="1374" spans="1:5" x14ac:dyDescent="0.2">
      <c r="A1374" s="113">
        <v>11332103</v>
      </c>
      <c r="B1374" s="113" t="s">
        <v>805</v>
      </c>
      <c r="C1374" s="113" t="s">
        <v>5402</v>
      </c>
      <c r="D1374" s="113" t="s">
        <v>109</v>
      </c>
      <c r="E1374" s="113" t="s">
        <v>109</v>
      </c>
    </row>
    <row r="1375" spans="1:5" x14ac:dyDescent="0.2">
      <c r="A1375" s="113">
        <v>11332164</v>
      </c>
      <c r="B1375" s="113" t="s">
        <v>806</v>
      </c>
      <c r="C1375" s="113" t="s">
        <v>5402</v>
      </c>
      <c r="D1375" s="113" t="s">
        <v>107</v>
      </c>
      <c r="E1375" s="113" t="s">
        <v>5412</v>
      </c>
    </row>
    <row r="1376" spans="1:5" x14ac:dyDescent="0.2">
      <c r="A1376" s="113">
        <v>11332166</v>
      </c>
      <c r="B1376" s="113" t="s">
        <v>807</v>
      </c>
      <c r="C1376" s="113" t="s">
        <v>5402</v>
      </c>
      <c r="D1376" s="113" t="s">
        <v>109</v>
      </c>
      <c r="E1376" s="113" t="s">
        <v>109</v>
      </c>
    </row>
    <row r="1377" spans="1:5" x14ac:dyDescent="0.2">
      <c r="A1377" s="113">
        <v>11332286</v>
      </c>
      <c r="B1377" s="113" t="s">
        <v>808</v>
      </c>
      <c r="C1377" s="113" t="s">
        <v>5402</v>
      </c>
      <c r="D1377" s="113" t="s">
        <v>109</v>
      </c>
      <c r="E1377" s="113" t="s">
        <v>109</v>
      </c>
    </row>
    <row r="1378" spans="1:5" x14ac:dyDescent="0.2">
      <c r="A1378" s="113">
        <v>11332398</v>
      </c>
      <c r="B1378" s="113" t="s">
        <v>809</v>
      </c>
      <c r="C1378" s="113" t="s">
        <v>5402</v>
      </c>
      <c r="D1378" s="113" t="s">
        <v>109</v>
      </c>
      <c r="E1378" s="113" t="s">
        <v>109</v>
      </c>
    </row>
    <row r="1379" spans="1:5" x14ac:dyDescent="0.2">
      <c r="A1379" s="113">
        <v>11332402</v>
      </c>
      <c r="B1379" s="113" t="s">
        <v>810</v>
      </c>
      <c r="C1379" s="113" t="s">
        <v>5402</v>
      </c>
      <c r="D1379" s="113" t="s">
        <v>102</v>
      </c>
      <c r="E1379" s="113" t="s">
        <v>102</v>
      </c>
    </row>
    <row r="1380" spans="1:5" x14ac:dyDescent="0.2">
      <c r="A1380" s="113">
        <v>11332452</v>
      </c>
      <c r="B1380" s="113" t="s">
        <v>811</v>
      </c>
      <c r="C1380" s="113" t="s">
        <v>5402</v>
      </c>
      <c r="D1380" s="113" t="s">
        <v>102</v>
      </c>
      <c r="E1380" s="113" t="s">
        <v>102</v>
      </c>
    </row>
    <row r="1381" spans="1:5" x14ac:dyDescent="0.2">
      <c r="A1381" s="113">
        <v>11332708</v>
      </c>
      <c r="B1381" s="113" t="s">
        <v>812</v>
      </c>
      <c r="C1381" s="113" t="s">
        <v>5402</v>
      </c>
      <c r="D1381" s="113" t="s">
        <v>102</v>
      </c>
      <c r="E1381" s="113" t="s">
        <v>102</v>
      </c>
    </row>
    <row r="1382" spans="1:5" x14ac:dyDescent="0.2">
      <c r="A1382" s="113">
        <v>11332713</v>
      </c>
      <c r="B1382" s="113" t="s">
        <v>813</v>
      </c>
      <c r="C1382" s="113" t="s">
        <v>5402</v>
      </c>
      <c r="D1382" s="113" t="s">
        <v>109</v>
      </c>
      <c r="E1382" s="113" t="s">
        <v>109</v>
      </c>
    </row>
    <row r="1383" spans="1:5" x14ac:dyDescent="0.2">
      <c r="A1383" s="113">
        <v>11332720</v>
      </c>
      <c r="B1383" s="113" t="s">
        <v>3790</v>
      </c>
      <c r="C1383" s="113" t="s">
        <v>5402</v>
      </c>
      <c r="D1383" s="113" t="s">
        <v>5414</v>
      </c>
      <c r="E1383" s="113" t="s">
        <v>109</v>
      </c>
    </row>
    <row r="1384" spans="1:5" x14ac:dyDescent="0.2">
      <c r="A1384" s="113">
        <v>11335005</v>
      </c>
      <c r="B1384" s="113" t="s">
        <v>3791</v>
      </c>
      <c r="C1384" s="113" t="s">
        <v>5402</v>
      </c>
      <c r="D1384" s="113" t="s">
        <v>5414</v>
      </c>
      <c r="E1384" s="113" t="s">
        <v>5412</v>
      </c>
    </row>
    <row r="1385" spans="1:5" x14ac:dyDescent="0.2">
      <c r="A1385" s="113">
        <v>11335006</v>
      </c>
      <c r="B1385" s="113" t="s">
        <v>3792</v>
      </c>
      <c r="C1385" s="113" t="s">
        <v>5402</v>
      </c>
      <c r="D1385" s="113" t="s">
        <v>5414</v>
      </c>
      <c r="E1385" s="113" t="s">
        <v>109</v>
      </c>
    </row>
    <row r="1386" spans="1:5" x14ac:dyDescent="0.2">
      <c r="A1386" s="113">
        <v>11335007</v>
      </c>
      <c r="B1386" s="113" t="s">
        <v>814</v>
      </c>
      <c r="C1386" s="113" t="s">
        <v>5402</v>
      </c>
      <c r="D1386" s="113" t="s">
        <v>109</v>
      </c>
      <c r="E1386" s="113" t="s">
        <v>109</v>
      </c>
    </row>
    <row r="1387" spans="1:5" x14ac:dyDescent="0.2">
      <c r="A1387" s="113">
        <v>11335010</v>
      </c>
      <c r="B1387" s="113" t="s">
        <v>815</v>
      </c>
      <c r="C1387" s="113" t="s">
        <v>5402</v>
      </c>
      <c r="D1387" s="113" t="s">
        <v>102</v>
      </c>
      <c r="E1387" s="113" t="s">
        <v>102</v>
      </c>
    </row>
    <row r="1388" spans="1:5" x14ac:dyDescent="0.2">
      <c r="A1388" s="113">
        <v>11335015</v>
      </c>
      <c r="B1388" s="113" t="s">
        <v>3793</v>
      </c>
      <c r="C1388" s="113" t="s">
        <v>5402</v>
      </c>
      <c r="D1388" s="113" t="s">
        <v>5414</v>
      </c>
      <c r="E1388" s="113" t="s">
        <v>102</v>
      </c>
    </row>
    <row r="1389" spans="1:5" x14ac:dyDescent="0.2">
      <c r="A1389" s="113">
        <v>11335197</v>
      </c>
      <c r="B1389" s="113" t="s">
        <v>3794</v>
      </c>
      <c r="C1389" s="113" t="s">
        <v>5402</v>
      </c>
      <c r="D1389" s="113" t="s">
        <v>5414</v>
      </c>
      <c r="E1389" s="113" t="s">
        <v>5412</v>
      </c>
    </row>
    <row r="1390" spans="1:5" x14ac:dyDescent="0.2">
      <c r="A1390" s="113">
        <v>11335279</v>
      </c>
      <c r="B1390" s="113" t="s">
        <v>816</v>
      </c>
      <c r="C1390" s="113" t="s">
        <v>5402</v>
      </c>
      <c r="D1390" s="113" t="s">
        <v>109</v>
      </c>
      <c r="E1390" s="113" t="s">
        <v>109</v>
      </c>
    </row>
    <row r="1391" spans="1:5" x14ac:dyDescent="0.2">
      <c r="A1391" s="113">
        <v>11335487</v>
      </c>
      <c r="B1391" s="113" t="s">
        <v>3795</v>
      </c>
      <c r="C1391" s="113" t="s">
        <v>5402</v>
      </c>
      <c r="D1391" s="113" t="s">
        <v>5414</v>
      </c>
      <c r="E1391" s="113" t="s">
        <v>110</v>
      </c>
    </row>
    <row r="1392" spans="1:5" x14ac:dyDescent="0.2">
      <c r="A1392" s="113">
        <v>11336051</v>
      </c>
      <c r="B1392" s="113" t="s">
        <v>817</v>
      </c>
      <c r="C1392" s="113" t="s">
        <v>5402</v>
      </c>
      <c r="D1392" s="113" t="s">
        <v>102</v>
      </c>
      <c r="E1392" s="113" t="s">
        <v>102</v>
      </c>
    </row>
    <row r="1393" spans="1:5" x14ac:dyDescent="0.2">
      <c r="A1393" s="113">
        <v>11337011</v>
      </c>
      <c r="B1393" s="113" t="s">
        <v>818</v>
      </c>
      <c r="C1393" s="113" t="s">
        <v>5402</v>
      </c>
      <c r="D1393" s="113" t="s">
        <v>110</v>
      </c>
      <c r="E1393" s="113" t="s">
        <v>109</v>
      </c>
    </row>
    <row r="1394" spans="1:5" x14ac:dyDescent="0.2">
      <c r="A1394" s="113">
        <v>11338001</v>
      </c>
      <c r="B1394" s="113" t="s">
        <v>819</v>
      </c>
      <c r="C1394" s="113" t="s">
        <v>5402</v>
      </c>
      <c r="D1394" s="113" t="s">
        <v>109</v>
      </c>
      <c r="E1394" s="113" t="s">
        <v>109</v>
      </c>
    </row>
    <row r="1395" spans="1:5" x14ac:dyDescent="0.2">
      <c r="A1395" s="113">
        <v>11338006</v>
      </c>
      <c r="B1395" s="113" t="s">
        <v>820</v>
      </c>
      <c r="C1395" s="113" t="s">
        <v>5402</v>
      </c>
      <c r="D1395" s="113" t="s">
        <v>102</v>
      </c>
      <c r="E1395" s="113" t="s">
        <v>102</v>
      </c>
    </row>
    <row r="1396" spans="1:5" x14ac:dyDescent="0.2">
      <c r="A1396" s="113">
        <v>11338010</v>
      </c>
      <c r="B1396" s="113" t="s">
        <v>821</v>
      </c>
      <c r="C1396" s="113" t="s">
        <v>5402</v>
      </c>
      <c r="D1396" s="113" t="s">
        <v>102</v>
      </c>
      <c r="E1396" s="113" t="s">
        <v>102</v>
      </c>
    </row>
    <row r="1397" spans="1:5" x14ac:dyDescent="0.2">
      <c r="A1397" s="113">
        <v>11338023</v>
      </c>
      <c r="B1397" s="113" t="s">
        <v>822</v>
      </c>
      <c r="C1397" s="113" t="s">
        <v>5402</v>
      </c>
      <c r="D1397" s="113" t="s">
        <v>109</v>
      </c>
      <c r="E1397" s="113" t="s">
        <v>109</v>
      </c>
    </row>
    <row r="1398" spans="1:5" x14ac:dyDescent="0.2">
      <c r="A1398" s="113">
        <v>11338034</v>
      </c>
      <c r="B1398" s="113" t="s">
        <v>823</v>
      </c>
      <c r="C1398" s="113" t="s">
        <v>5402</v>
      </c>
      <c r="D1398" s="113" t="s">
        <v>102</v>
      </c>
      <c r="E1398" s="113" t="s">
        <v>102</v>
      </c>
    </row>
    <row r="1399" spans="1:5" x14ac:dyDescent="0.2">
      <c r="A1399" s="113">
        <v>11338242</v>
      </c>
      <c r="B1399" s="113" t="s">
        <v>824</v>
      </c>
      <c r="C1399" s="113" t="s">
        <v>5402</v>
      </c>
      <c r="D1399" s="113" t="s">
        <v>109</v>
      </c>
      <c r="E1399" s="113" t="s">
        <v>110</v>
      </c>
    </row>
    <row r="1400" spans="1:5" x14ac:dyDescent="0.2">
      <c r="A1400" s="113">
        <v>11339027</v>
      </c>
      <c r="B1400" s="113" t="s">
        <v>825</v>
      </c>
      <c r="C1400" s="113" t="s">
        <v>5402</v>
      </c>
      <c r="D1400" s="113" t="s">
        <v>107</v>
      </c>
      <c r="E1400" s="113" t="s">
        <v>5412</v>
      </c>
    </row>
    <row r="1401" spans="1:5" x14ac:dyDescent="0.2">
      <c r="A1401" s="113">
        <v>11339121</v>
      </c>
      <c r="B1401" s="113" t="s">
        <v>826</v>
      </c>
      <c r="C1401" s="113" t="s">
        <v>5402</v>
      </c>
      <c r="D1401" s="113" t="s">
        <v>102</v>
      </c>
      <c r="E1401" s="113" t="s">
        <v>102</v>
      </c>
    </row>
    <row r="1402" spans="1:5" x14ac:dyDescent="0.2">
      <c r="A1402" s="113">
        <v>11339208</v>
      </c>
      <c r="B1402" s="113" t="s">
        <v>3796</v>
      </c>
      <c r="C1402" s="113" t="s">
        <v>5402</v>
      </c>
      <c r="D1402" s="113" t="s">
        <v>102</v>
      </c>
      <c r="E1402" s="113" t="s">
        <v>102</v>
      </c>
    </row>
    <row r="1403" spans="1:5" x14ac:dyDescent="0.2">
      <c r="A1403" s="113">
        <v>11339247</v>
      </c>
      <c r="B1403" s="113" t="s">
        <v>3797</v>
      </c>
      <c r="C1403" s="113" t="s">
        <v>5402</v>
      </c>
      <c r="D1403" s="113" t="s">
        <v>5414</v>
      </c>
      <c r="E1403" s="113" t="s">
        <v>102</v>
      </c>
    </row>
    <row r="1404" spans="1:5" x14ac:dyDescent="0.2">
      <c r="A1404" s="113">
        <v>11339325</v>
      </c>
      <c r="B1404" s="113" t="s">
        <v>827</v>
      </c>
      <c r="C1404" s="113" t="s">
        <v>5402</v>
      </c>
      <c r="D1404" s="113" t="s">
        <v>109</v>
      </c>
      <c r="E1404" s="113" t="s">
        <v>109</v>
      </c>
    </row>
    <row r="1405" spans="1:5" x14ac:dyDescent="0.2">
      <c r="A1405" s="113">
        <v>11339619</v>
      </c>
      <c r="B1405" s="113" t="s">
        <v>828</v>
      </c>
      <c r="C1405" s="113" t="s">
        <v>5402</v>
      </c>
      <c r="D1405" s="113" t="s">
        <v>107</v>
      </c>
      <c r="E1405" s="113" t="s">
        <v>102</v>
      </c>
    </row>
    <row r="1406" spans="1:5" x14ac:dyDescent="0.2">
      <c r="A1406" s="113">
        <v>11339652</v>
      </c>
      <c r="B1406" s="113" t="s">
        <v>829</v>
      </c>
      <c r="C1406" s="113" t="s">
        <v>5402</v>
      </c>
      <c r="D1406" s="113" t="s">
        <v>109</v>
      </c>
      <c r="E1406" s="113" t="s">
        <v>109</v>
      </c>
    </row>
    <row r="1407" spans="1:5" x14ac:dyDescent="0.2">
      <c r="A1407" s="113">
        <v>11339677</v>
      </c>
      <c r="B1407" s="113" t="s">
        <v>830</v>
      </c>
      <c r="C1407" s="113" t="s">
        <v>5402</v>
      </c>
      <c r="D1407" s="113" t="s">
        <v>109</v>
      </c>
      <c r="E1407" s="113" t="s">
        <v>109</v>
      </c>
    </row>
    <row r="1408" spans="1:5" x14ac:dyDescent="0.2">
      <c r="A1408" s="113">
        <v>11339723</v>
      </c>
      <c r="B1408" s="113" t="s">
        <v>831</v>
      </c>
      <c r="C1408" s="113" t="s">
        <v>5402</v>
      </c>
      <c r="D1408" s="113" t="s">
        <v>107</v>
      </c>
      <c r="E1408" s="113" t="s">
        <v>5412</v>
      </c>
    </row>
    <row r="1409" spans="1:5" x14ac:dyDescent="0.2">
      <c r="A1409" s="113">
        <v>11339750</v>
      </c>
      <c r="B1409" s="113" t="s">
        <v>3798</v>
      </c>
      <c r="C1409" s="113" t="s">
        <v>5402</v>
      </c>
      <c r="D1409" s="113" t="s">
        <v>5414</v>
      </c>
      <c r="E1409" s="113" t="s">
        <v>110</v>
      </c>
    </row>
    <row r="1410" spans="1:5" x14ac:dyDescent="0.2">
      <c r="A1410" s="113">
        <v>11340054</v>
      </c>
      <c r="B1410" s="113" t="s">
        <v>3799</v>
      </c>
      <c r="C1410" s="113" t="s">
        <v>5402</v>
      </c>
      <c r="D1410" s="113" t="s">
        <v>5414</v>
      </c>
      <c r="E1410" s="113" t="s">
        <v>109</v>
      </c>
    </row>
    <row r="1411" spans="1:5" x14ac:dyDescent="0.2">
      <c r="A1411" s="113">
        <v>11340070</v>
      </c>
      <c r="B1411" s="113" t="s">
        <v>832</v>
      </c>
      <c r="C1411" s="113" t="s">
        <v>5402</v>
      </c>
      <c r="D1411" s="113" t="s">
        <v>109</v>
      </c>
      <c r="E1411" s="113" t="s">
        <v>109</v>
      </c>
    </row>
    <row r="1412" spans="1:5" x14ac:dyDescent="0.2">
      <c r="A1412" s="113">
        <v>11340071</v>
      </c>
      <c r="B1412" s="113" t="s">
        <v>3800</v>
      </c>
      <c r="C1412" s="113" t="s">
        <v>5402</v>
      </c>
      <c r="D1412" s="113" t="s">
        <v>5414</v>
      </c>
      <c r="E1412" s="113" t="s">
        <v>109</v>
      </c>
    </row>
    <row r="1413" spans="1:5" x14ac:dyDescent="0.2">
      <c r="A1413" s="113">
        <v>11341001</v>
      </c>
      <c r="B1413" s="113" t="s">
        <v>833</v>
      </c>
      <c r="C1413" s="113" t="s">
        <v>5402</v>
      </c>
      <c r="D1413" s="113" t="s">
        <v>107</v>
      </c>
      <c r="E1413" s="113" t="s">
        <v>5413</v>
      </c>
    </row>
    <row r="1414" spans="1:5" x14ac:dyDescent="0.2">
      <c r="A1414" s="113">
        <v>11342002</v>
      </c>
      <c r="B1414" s="113" t="s">
        <v>3801</v>
      </c>
      <c r="C1414" s="113" t="s">
        <v>5402</v>
      </c>
      <c r="D1414" s="113" t="s">
        <v>5414</v>
      </c>
      <c r="E1414" s="113" t="s">
        <v>109</v>
      </c>
    </row>
    <row r="1415" spans="1:5" x14ac:dyDescent="0.2">
      <c r="A1415" s="113">
        <v>11342011</v>
      </c>
      <c r="B1415" s="113" t="s">
        <v>3802</v>
      </c>
      <c r="C1415" s="113" t="s">
        <v>5402</v>
      </c>
      <c r="D1415" s="113" t="s">
        <v>5414</v>
      </c>
      <c r="E1415" s="113" t="s">
        <v>102</v>
      </c>
    </row>
    <row r="1416" spans="1:5" x14ac:dyDescent="0.2">
      <c r="A1416" s="113">
        <v>11342082</v>
      </c>
      <c r="B1416" s="113" t="s">
        <v>3803</v>
      </c>
      <c r="C1416" s="113" t="s">
        <v>5402</v>
      </c>
      <c r="D1416" s="113" t="s">
        <v>5414</v>
      </c>
      <c r="E1416" s="113" t="s">
        <v>102</v>
      </c>
    </row>
    <row r="1417" spans="1:5" x14ac:dyDescent="0.2">
      <c r="A1417" s="113">
        <v>11342092</v>
      </c>
      <c r="B1417" s="113" t="s">
        <v>3804</v>
      </c>
      <c r="C1417" s="113" t="s">
        <v>5402</v>
      </c>
      <c r="D1417" s="113" t="s">
        <v>5414</v>
      </c>
      <c r="E1417" s="113" t="s">
        <v>5413</v>
      </c>
    </row>
    <row r="1418" spans="1:5" x14ac:dyDescent="0.2">
      <c r="A1418" s="113">
        <v>11344004</v>
      </c>
      <c r="B1418" s="113" t="s">
        <v>834</v>
      </c>
      <c r="C1418" s="113" t="s">
        <v>5402</v>
      </c>
      <c r="D1418" s="113" t="s">
        <v>109</v>
      </c>
      <c r="E1418" s="113" t="s">
        <v>109</v>
      </c>
    </row>
    <row r="1419" spans="1:5" x14ac:dyDescent="0.2">
      <c r="A1419" s="113">
        <v>11344011</v>
      </c>
      <c r="B1419" s="113" t="s">
        <v>835</v>
      </c>
      <c r="C1419" s="113" t="s">
        <v>5402</v>
      </c>
      <c r="D1419" s="113" t="s">
        <v>102</v>
      </c>
      <c r="E1419" s="113" t="s">
        <v>102</v>
      </c>
    </row>
    <row r="1420" spans="1:5" x14ac:dyDescent="0.2">
      <c r="A1420" s="113">
        <v>11344530</v>
      </c>
      <c r="B1420" s="113" t="s">
        <v>836</v>
      </c>
      <c r="C1420" s="113" t="s">
        <v>5402</v>
      </c>
      <c r="D1420" s="113" t="s">
        <v>109</v>
      </c>
      <c r="E1420" s="113" t="s">
        <v>109</v>
      </c>
    </row>
    <row r="1421" spans="1:5" x14ac:dyDescent="0.2">
      <c r="A1421" s="113">
        <v>11345001</v>
      </c>
      <c r="B1421" s="113" t="s">
        <v>837</v>
      </c>
      <c r="C1421" s="113" t="s">
        <v>5402</v>
      </c>
      <c r="D1421" s="113" t="s">
        <v>102</v>
      </c>
      <c r="E1421" s="113" t="s">
        <v>102</v>
      </c>
    </row>
    <row r="1422" spans="1:5" x14ac:dyDescent="0.2">
      <c r="A1422" s="113">
        <v>11345006</v>
      </c>
      <c r="B1422" s="113" t="s">
        <v>838</v>
      </c>
      <c r="C1422" s="113" t="s">
        <v>5402</v>
      </c>
      <c r="D1422" s="113" t="s">
        <v>102</v>
      </c>
      <c r="E1422" s="113" t="s">
        <v>102</v>
      </c>
    </row>
    <row r="1423" spans="1:5" x14ac:dyDescent="0.2">
      <c r="A1423" s="113">
        <v>11346004</v>
      </c>
      <c r="B1423" s="113" t="s">
        <v>839</v>
      </c>
      <c r="C1423" s="113" t="s">
        <v>5402</v>
      </c>
      <c r="D1423" s="113" t="s">
        <v>105</v>
      </c>
      <c r="E1423" s="113" t="s">
        <v>5412</v>
      </c>
    </row>
    <row r="1424" spans="1:5" x14ac:dyDescent="0.2">
      <c r="A1424" s="113">
        <v>11346009</v>
      </c>
      <c r="B1424" s="113" t="s">
        <v>840</v>
      </c>
      <c r="C1424" s="113" t="s">
        <v>5402</v>
      </c>
      <c r="D1424" s="113" t="s">
        <v>109</v>
      </c>
      <c r="E1424" s="113" t="s">
        <v>109</v>
      </c>
    </row>
    <row r="1425" spans="1:5" x14ac:dyDescent="0.2">
      <c r="A1425" s="113">
        <v>11346018</v>
      </c>
      <c r="B1425" s="113" t="s">
        <v>841</v>
      </c>
      <c r="C1425" s="113" t="s">
        <v>5402</v>
      </c>
      <c r="D1425" s="113" t="s">
        <v>109</v>
      </c>
      <c r="E1425" s="113" t="s">
        <v>102</v>
      </c>
    </row>
    <row r="1426" spans="1:5" x14ac:dyDescent="0.2">
      <c r="A1426" s="113">
        <v>11347003</v>
      </c>
      <c r="B1426" s="113" t="s">
        <v>842</v>
      </c>
      <c r="C1426" s="113" t="s">
        <v>5402</v>
      </c>
      <c r="D1426" s="113" t="s">
        <v>105</v>
      </c>
      <c r="E1426" s="113" t="s">
        <v>5412</v>
      </c>
    </row>
    <row r="1427" spans="1:5" x14ac:dyDescent="0.2">
      <c r="A1427" s="113">
        <v>11347004</v>
      </c>
      <c r="B1427" s="113" t="s">
        <v>843</v>
      </c>
      <c r="C1427" s="113" t="s">
        <v>5402</v>
      </c>
      <c r="D1427" s="113" t="s">
        <v>105</v>
      </c>
      <c r="E1427" s="113" t="s">
        <v>102</v>
      </c>
    </row>
    <row r="1428" spans="1:5" x14ac:dyDescent="0.2">
      <c r="A1428" s="113">
        <v>11347008</v>
      </c>
      <c r="B1428" s="113" t="s">
        <v>844</v>
      </c>
      <c r="C1428" s="113" t="s">
        <v>5402</v>
      </c>
      <c r="D1428" s="113" t="s">
        <v>102</v>
      </c>
      <c r="E1428" s="113" t="s">
        <v>109</v>
      </c>
    </row>
    <row r="1429" spans="1:5" x14ac:dyDescent="0.2">
      <c r="A1429" s="113">
        <v>11348006</v>
      </c>
      <c r="B1429" s="113" t="s">
        <v>3805</v>
      </c>
      <c r="C1429" s="113" t="s">
        <v>5402</v>
      </c>
      <c r="D1429" s="113" t="s">
        <v>5414</v>
      </c>
      <c r="E1429" s="113" t="s">
        <v>5411</v>
      </c>
    </row>
    <row r="1430" spans="1:5" x14ac:dyDescent="0.2">
      <c r="A1430" s="113">
        <v>11348009</v>
      </c>
      <c r="B1430" s="113" t="s">
        <v>845</v>
      </c>
      <c r="C1430" s="113" t="s">
        <v>5402</v>
      </c>
      <c r="D1430" s="113" t="s">
        <v>109</v>
      </c>
      <c r="E1430" s="113" t="s">
        <v>109</v>
      </c>
    </row>
    <row r="1431" spans="1:5" x14ac:dyDescent="0.2">
      <c r="A1431" s="113">
        <v>11348011</v>
      </c>
      <c r="B1431" s="113" t="s">
        <v>846</v>
      </c>
      <c r="C1431" s="113" t="s">
        <v>5402</v>
      </c>
      <c r="D1431" s="113" t="s">
        <v>109</v>
      </c>
      <c r="E1431" s="113" t="s">
        <v>109</v>
      </c>
    </row>
    <row r="1432" spans="1:5" x14ac:dyDescent="0.2">
      <c r="A1432" s="113">
        <v>11348021</v>
      </c>
      <c r="B1432" s="113" t="s">
        <v>847</v>
      </c>
      <c r="C1432" s="113" t="s">
        <v>5402</v>
      </c>
      <c r="D1432" s="113" t="s">
        <v>109</v>
      </c>
      <c r="E1432" s="113" t="s">
        <v>109</v>
      </c>
    </row>
    <row r="1433" spans="1:5" x14ac:dyDescent="0.2">
      <c r="A1433" s="113">
        <v>11348075</v>
      </c>
      <c r="B1433" s="113" t="s">
        <v>3806</v>
      </c>
      <c r="C1433" s="113" t="s">
        <v>5402</v>
      </c>
      <c r="D1433" s="113" t="s">
        <v>5414</v>
      </c>
      <c r="E1433" s="113" t="s">
        <v>5411</v>
      </c>
    </row>
    <row r="1434" spans="1:5" x14ac:dyDescent="0.2">
      <c r="A1434" s="113">
        <v>11349105</v>
      </c>
      <c r="B1434" s="113" t="s">
        <v>848</v>
      </c>
      <c r="C1434" s="113" t="s">
        <v>5402</v>
      </c>
      <c r="D1434" s="113" t="s">
        <v>102</v>
      </c>
      <c r="E1434" s="113" t="s">
        <v>102</v>
      </c>
    </row>
    <row r="1435" spans="1:5" x14ac:dyDescent="0.2">
      <c r="A1435" s="113">
        <v>11350002</v>
      </c>
      <c r="B1435" s="113" t="s">
        <v>849</v>
      </c>
      <c r="C1435" s="113" t="s">
        <v>5402</v>
      </c>
      <c r="D1435" s="113" t="s">
        <v>109</v>
      </c>
      <c r="E1435" s="113" t="s">
        <v>109</v>
      </c>
    </row>
    <row r="1436" spans="1:5" x14ac:dyDescent="0.2">
      <c r="A1436" s="113">
        <v>11351002</v>
      </c>
      <c r="B1436" s="113" t="s">
        <v>850</v>
      </c>
      <c r="C1436" s="113" t="s">
        <v>5402</v>
      </c>
      <c r="D1436" s="113" t="s">
        <v>102</v>
      </c>
      <c r="E1436" s="113" t="s">
        <v>102</v>
      </c>
    </row>
    <row r="1437" spans="1:5" x14ac:dyDescent="0.2">
      <c r="A1437" s="113">
        <v>11351005</v>
      </c>
      <c r="B1437" s="113" t="s">
        <v>3807</v>
      </c>
      <c r="C1437" s="113" t="s">
        <v>5402</v>
      </c>
      <c r="D1437" s="113" t="s">
        <v>5414</v>
      </c>
      <c r="E1437" s="113" t="s">
        <v>110</v>
      </c>
    </row>
    <row r="1438" spans="1:5" x14ac:dyDescent="0.2">
      <c r="A1438" s="113">
        <v>11351009</v>
      </c>
      <c r="B1438" s="113" t="s">
        <v>851</v>
      </c>
      <c r="C1438" s="113" t="s">
        <v>5402</v>
      </c>
      <c r="D1438" s="113" t="s">
        <v>102</v>
      </c>
      <c r="E1438" s="113" t="s">
        <v>102</v>
      </c>
    </row>
    <row r="1439" spans="1:5" x14ac:dyDescent="0.2">
      <c r="A1439" s="113">
        <v>11351011</v>
      </c>
      <c r="B1439" s="113" t="s">
        <v>852</v>
      </c>
      <c r="C1439" s="113" t="s">
        <v>5402</v>
      </c>
      <c r="D1439" s="113" t="s">
        <v>109</v>
      </c>
      <c r="E1439" s="113" t="s">
        <v>109</v>
      </c>
    </row>
    <row r="1440" spans="1:5" x14ac:dyDescent="0.2">
      <c r="A1440" s="113">
        <v>11352001</v>
      </c>
      <c r="B1440" s="113" t="s">
        <v>853</v>
      </c>
      <c r="C1440" s="113" t="s">
        <v>5402</v>
      </c>
      <c r="D1440" s="113" t="s">
        <v>102</v>
      </c>
      <c r="E1440" s="113" t="s">
        <v>102</v>
      </c>
    </row>
    <row r="1441" spans="1:5" x14ac:dyDescent="0.2">
      <c r="A1441" s="113">
        <v>11352036</v>
      </c>
      <c r="B1441" s="113" t="s">
        <v>854</v>
      </c>
      <c r="C1441" s="113" t="s">
        <v>5402</v>
      </c>
      <c r="D1441" s="113" t="s">
        <v>102</v>
      </c>
      <c r="E1441" s="113" t="s">
        <v>109</v>
      </c>
    </row>
    <row r="1442" spans="1:5" x14ac:dyDescent="0.2">
      <c r="A1442" s="113">
        <v>11352103</v>
      </c>
      <c r="B1442" s="113" t="s">
        <v>3808</v>
      </c>
      <c r="C1442" s="113" t="s">
        <v>5402</v>
      </c>
      <c r="D1442" s="113" t="s">
        <v>5414</v>
      </c>
      <c r="E1442" s="113" t="s">
        <v>102</v>
      </c>
    </row>
    <row r="1443" spans="1:5" x14ac:dyDescent="0.2">
      <c r="A1443" s="113">
        <v>11353011</v>
      </c>
      <c r="B1443" s="113" t="s">
        <v>855</v>
      </c>
      <c r="C1443" s="113" t="s">
        <v>5402</v>
      </c>
      <c r="D1443" s="113" t="s">
        <v>109</v>
      </c>
      <c r="E1443" s="113" t="s">
        <v>102</v>
      </c>
    </row>
    <row r="1444" spans="1:5" x14ac:dyDescent="0.2">
      <c r="A1444" s="113">
        <v>11353012</v>
      </c>
      <c r="B1444" s="113" t="s">
        <v>3809</v>
      </c>
      <c r="C1444" s="113" t="s">
        <v>5402</v>
      </c>
      <c r="D1444" s="113" t="s">
        <v>5414</v>
      </c>
      <c r="E1444" s="113" t="s">
        <v>109</v>
      </c>
    </row>
    <row r="1445" spans="1:5" x14ac:dyDescent="0.2">
      <c r="A1445" s="113">
        <v>11354023</v>
      </c>
      <c r="B1445" s="113" t="s">
        <v>856</v>
      </c>
      <c r="C1445" s="113" t="s">
        <v>5402</v>
      </c>
      <c r="D1445" s="113" t="s">
        <v>105</v>
      </c>
      <c r="E1445" s="113" t="s">
        <v>5411</v>
      </c>
    </row>
    <row r="1446" spans="1:5" x14ac:dyDescent="0.2">
      <c r="A1446" s="113">
        <v>11354411</v>
      </c>
      <c r="B1446" s="113" t="s">
        <v>3810</v>
      </c>
      <c r="C1446" s="113" t="s">
        <v>5402</v>
      </c>
      <c r="D1446" s="113" t="s">
        <v>5414</v>
      </c>
      <c r="E1446" s="113" t="s">
        <v>5411</v>
      </c>
    </row>
    <row r="1447" spans="1:5" x14ac:dyDescent="0.2">
      <c r="A1447" s="113">
        <v>11360800</v>
      </c>
      <c r="B1447" s="113" t="s">
        <v>857</v>
      </c>
      <c r="C1447" s="113" t="s">
        <v>5402</v>
      </c>
      <c r="D1447" s="113" t="s">
        <v>107</v>
      </c>
      <c r="E1447" s="113" t="s">
        <v>5412</v>
      </c>
    </row>
    <row r="1448" spans="1:5" x14ac:dyDescent="0.2">
      <c r="A1448" s="113">
        <v>11360802</v>
      </c>
      <c r="B1448" s="113" t="s">
        <v>3811</v>
      </c>
      <c r="C1448" s="113" t="s">
        <v>5402</v>
      </c>
      <c r="D1448" s="113" t="s">
        <v>5414</v>
      </c>
      <c r="E1448" s="113" t="s">
        <v>5412</v>
      </c>
    </row>
    <row r="1449" spans="1:5" x14ac:dyDescent="0.2">
      <c r="A1449" s="113">
        <v>11360803</v>
      </c>
      <c r="B1449" s="113" t="s">
        <v>3812</v>
      </c>
      <c r="C1449" s="113" t="s">
        <v>5402</v>
      </c>
      <c r="D1449" s="113" t="s">
        <v>5414</v>
      </c>
      <c r="E1449" s="113" t="s">
        <v>5412</v>
      </c>
    </row>
    <row r="1450" spans="1:5" x14ac:dyDescent="0.2">
      <c r="A1450" s="113">
        <v>11360807</v>
      </c>
      <c r="B1450" s="113" t="s">
        <v>858</v>
      </c>
      <c r="C1450" s="113" t="s">
        <v>5402</v>
      </c>
      <c r="D1450" s="113" t="s">
        <v>102</v>
      </c>
      <c r="E1450" s="113" t="s">
        <v>110</v>
      </c>
    </row>
    <row r="1451" spans="1:5" x14ac:dyDescent="0.2">
      <c r="A1451" s="113">
        <v>11360813</v>
      </c>
      <c r="B1451" s="113" t="s">
        <v>859</v>
      </c>
      <c r="C1451" s="113" t="s">
        <v>5402</v>
      </c>
      <c r="D1451" s="113" t="s">
        <v>102</v>
      </c>
      <c r="E1451" s="113" t="s">
        <v>102</v>
      </c>
    </row>
    <row r="1452" spans="1:5" x14ac:dyDescent="0.2">
      <c r="A1452" s="113">
        <v>11360819</v>
      </c>
      <c r="B1452" s="113" t="s">
        <v>3813</v>
      </c>
      <c r="C1452" s="113" t="s">
        <v>5402</v>
      </c>
      <c r="D1452" s="113" t="s">
        <v>5414</v>
      </c>
      <c r="E1452" s="113" t="s">
        <v>109</v>
      </c>
    </row>
    <row r="1453" spans="1:5" x14ac:dyDescent="0.2">
      <c r="A1453" s="113">
        <v>11361100</v>
      </c>
      <c r="B1453" s="113" t="s">
        <v>860</v>
      </c>
      <c r="C1453" s="113" t="s">
        <v>5402</v>
      </c>
      <c r="D1453" s="113" t="s">
        <v>109</v>
      </c>
      <c r="E1453" s="113" t="s">
        <v>109</v>
      </c>
    </row>
    <row r="1454" spans="1:5" x14ac:dyDescent="0.2">
      <c r="A1454" s="113">
        <v>11367010</v>
      </c>
      <c r="B1454" s="113" t="s">
        <v>861</v>
      </c>
      <c r="C1454" s="113" t="s">
        <v>5402</v>
      </c>
      <c r="D1454" s="113" t="s">
        <v>109</v>
      </c>
      <c r="E1454" s="113" t="s">
        <v>109</v>
      </c>
    </row>
    <row r="1455" spans="1:5" x14ac:dyDescent="0.2">
      <c r="A1455" s="113">
        <v>11367025</v>
      </c>
      <c r="B1455" s="113" t="s">
        <v>862</v>
      </c>
      <c r="C1455" s="113" t="s">
        <v>5402</v>
      </c>
      <c r="D1455" s="113" t="s">
        <v>138</v>
      </c>
      <c r="E1455" s="113" t="s">
        <v>5411</v>
      </c>
    </row>
    <row r="1456" spans="1:5" x14ac:dyDescent="0.2">
      <c r="A1456" s="113">
        <v>11368013</v>
      </c>
      <c r="B1456" s="113" t="s">
        <v>863</v>
      </c>
      <c r="C1456" s="113" t="s">
        <v>5402</v>
      </c>
      <c r="D1456" s="113" t="s">
        <v>102</v>
      </c>
      <c r="E1456" s="113" t="s">
        <v>102</v>
      </c>
    </row>
    <row r="1457" spans="1:5" x14ac:dyDescent="0.2">
      <c r="A1457" s="113">
        <v>11368015</v>
      </c>
      <c r="B1457" s="113" t="s">
        <v>864</v>
      </c>
      <c r="C1457" s="113" t="s">
        <v>5402</v>
      </c>
      <c r="D1457" s="113" t="s">
        <v>102</v>
      </c>
      <c r="E1457" s="113" t="s">
        <v>102</v>
      </c>
    </row>
    <row r="1458" spans="1:5" x14ac:dyDescent="0.2">
      <c r="A1458" s="113">
        <v>11368016</v>
      </c>
      <c r="B1458" s="113" t="s">
        <v>865</v>
      </c>
      <c r="C1458" s="113" t="s">
        <v>5402</v>
      </c>
      <c r="D1458" s="113" t="s">
        <v>107</v>
      </c>
      <c r="E1458" s="113" t="s">
        <v>5412</v>
      </c>
    </row>
    <row r="1459" spans="1:5" x14ac:dyDescent="0.2">
      <c r="A1459" s="113">
        <v>11369005</v>
      </c>
      <c r="B1459" s="113" t="s">
        <v>866</v>
      </c>
      <c r="C1459" s="113" t="s">
        <v>5402</v>
      </c>
      <c r="D1459" s="113" t="s">
        <v>109</v>
      </c>
      <c r="E1459" s="113" t="s">
        <v>109</v>
      </c>
    </row>
    <row r="1460" spans="1:5" x14ac:dyDescent="0.2">
      <c r="A1460" s="113">
        <v>11369007</v>
      </c>
      <c r="B1460" s="113" t="s">
        <v>3814</v>
      </c>
      <c r="C1460" s="113" t="s">
        <v>5402</v>
      </c>
      <c r="D1460" s="113" t="s">
        <v>5414</v>
      </c>
      <c r="E1460" s="113" t="s">
        <v>110</v>
      </c>
    </row>
    <row r="1461" spans="1:5" x14ac:dyDescent="0.2">
      <c r="A1461" s="113">
        <v>11369012</v>
      </c>
      <c r="B1461" s="113" t="s">
        <v>867</v>
      </c>
      <c r="C1461" s="113" t="s">
        <v>5402</v>
      </c>
      <c r="D1461" s="113" t="s">
        <v>102</v>
      </c>
      <c r="E1461" s="113" t="s">
        <v>102</v>
      </c>
    </row>
    <row r="1462" spans="1:5" x14ac:dyDescent="0.2">
      <c r="A1462" s="113">
        <v>11369022</v>
      </c>
      <c r="B1462" s="113" t="s">
        <v>868</v>
      </c>
      <c r="C1462" s="113" t="s">
        <v>5402</v>
      </c>
      <c r="D1462" s="113" t="s">
        <v>102</v>
      </c>
      <c r="E1462" s="113" t="s">
        <v>5412</v>
      </c>
    </row>
    <row r="1463" spans="1:5" x14ac:dyDescent="0.2">
      <c r="A1463" s="113">
        <v>11369025</v>
      </c>
      <c r="B1463" s="113" t="s">
        <v>869</v>
      </c>
      <c r="C1463" s="113" t="s">
        <v>5402</v>
      </c>
      <c r="D1463" s="113" t="s">
        <v>105</v>
      </c>
      <c r="E1463" s="113" t="s">
        <v>5412</v>
      </c>
    </row>
    <row r="1464" spans="1:5" x14ac:dyDescent="0.2">
      <c r="A1464" s="113">
        <v>11369026</v>
      </c>
      <c r="B1464" s="113" t="s">
        <v>3815</v>
      </c>
      <c r="C1464" s="113" t="s">
        <v>5402</v>
      </c>
      <c r="D1464" s="113" t="s">
        <v>5414</v>
      </c>
      <c r="E1464" s="113" t="s">
        <v>102</v>
      </c>
    </row>
    <row r="1465" spans="1:5" x14ac:dyDescent="0.2">
      <c r="A1465" s="113">
        <v>11400030</v>
      </c>
      <c r="B1465" s="113" t="s">
        <v>3816</v>
      </c>
      <c r="C1465" s="113" t="s">
        <v>5402</v>
      </c>
      <c r="D1465" s="113" t="s">
        <v>5414</v>
      </c>
      <c r="E1465" s="113" t="s">
        <v>102</v>
      </c>
    </row>
    <row r="1466" spans="1:5" x14ac:dyDescent="0.2">
      <c r="A1466" s="113">
        <v>11401001</v>
      </c>
      <c r="B1466" s="113" t="s">
        <v>870</v>
      </c>
      <c r="C1466" s="113" t="s">
        <v>5402</v>
      </c>
      <c r="D1466" s="113" t="s">
        <v>102</v>
      </c>
      <c r="E1466" s="113" t="s">
        <v>5412</v>
      </c>
    </row>
    <row r="1467" spans="1:5" x14ac:dyDescent="0.2">
      <c r="A1467" s="113">
        <v>11401007</v>
      </c>
      <c r="B1467" s="113" t="s">
        <v>871</v>
      </c>
      <c r="C1467" s="113" t="s">
        <v>5402</v>
      </c>
      <c r="D1467" s="113" t="s">
        <v>109</v>
      </c>
      <c r="E1467" s="113" t="s">
        <v>109</v>
      </c>
    </row>
    <row r="1468" spans="1:5" x14ac:dyDescent="0.2">
      <c r="A1468" s="113">
        <v>11401057</v>
      </c>
      <c r="B1468" s="113" t="s">
        <v>872</v>
      </c>
      <c r="C1468" s="113" t="s">
        <v>5402</v>
      </c>
      <c r="D1468" s="113" t="s">
        <v>109</v>
      </c>
      <c r="E1468" s="113" t="s">
        <v>109</v>
      </c>
    </row>
    <row r="1469" spans="1:5" x14ac:dyDescent="0.2">
      <c r="A1469" s="113">
        <v>11401103</v>
      </c>
      <c r="B1469" s="113" t="s">
        <v>3817</v>
      </c>
      <c r="C1469" s="113" t="s">
        <v>5402</v>
      </c>
      <c r="D1469" s="113" t="s">
        <v>5414</v>
      </c>
      <c r="E1469" s="113" t="s">
        <v>5412</v>
      </c>
    </row>
    <row r="1470" spans="1:5" x14ac:dyDescent="0.2">
      <c r="A1470" s="113">
        <v>11402002</v>
      </c>
      <c r="B1470" s="113" t="s">
        <v>3818</v>
      </c>
      <c r="C1470" s="113" t="s">
        <v>5402</v>
      </c>
      <c r="D1470" s="113" t="s">
        <v>5414</v>
      </c>
      <c r="E1470" s="113" t="s">
        <v>5412</v>
      </c>
    </row>
    <row r="1471" spans="1:5" x14ac:dyDescent="0.2">
      <c r="A1471" s="113">
        <v>11402003</v>
      </c>
      <c r="B1471" s="113" t="s">
        <v>3819</v>
      </c>
      <c r="C1471" s="113" t="s">
        <v>5402</v>
      </c>
      <c r="D1471" s="113" t="s">
        <v>5414</v>
      </c>
      <c r="E1471" s="113" t="s">
        <v>5412</v>
      </c>
    </row>
    <row r="1472" spans="1:5" x14ac:dyDescent="0.2">
      <c r="A1472" s="113">
        <v>11402005</v>
      </c>
      <c r="B1472" s="113" t="s">
        <v>3820</v>
      </c>
      <c r="C1472" s="113" t="s">
        <v>5402</v>
      </c>
      <c r="D1472" s="113" t="s">
        <v>5414</v>
      </c>
      <c r="E1472" s="113" t="s">
        <v>5412</v>
      </c>
    </row>
    <row r="1473" spans="1:5" x14ac:dyDescent="0.2">
      <c r="A1473" s="113">
        <v>11402008</v>
      </c>
      <c r="B1473" s="113" t="s">
        <v>3821</v>
      </c>
      <c r="C1473" s="113" t="s">
        <v>5402</v>
      </c>
      <c r="D1473" s="113" t="s">
        <v>5414</v>
      </c>
      <c r="E1473" s="113" t="s">
        <v>102</v>
      </c>
    </row>
    <row r="1474" spans="1:5" x14ac:dyDescent="0.2">
      <c r="A1474" s="113">
        <v>11403001</v>
      </c>
      <c r="B1474" s="113" t="s">
        <v>3822</v>
      </c>
      <c r="C1474" s="113" t="s">
        <v>5402</v>
      </c>
      <c r="D1474" s="113" t="s">
        <v>5414</v>
      </c>
      <c r="E1474" s="113" t="s">
        <v>5411</v>
      </c>
    </row>
    <row r="1475" spans="1:5" x14ac:dyDescent="0.2">
      <c r="A1475" s="113">
        <v>11403015</v>
      </c>
      <c r="B1475" s="113" t="s">
        <v>3823</v>
      </c>
      <c r="C1475" s="113" t="s">
        <v>5402</v>
      </c>
      <c r="D1475" s="113" t="s">
        <v>5414</v>
      </c>
      <c r="E1475" s="113" t="s">
        <v>5412</v>
      </c>
    </row>
    <row r="1476" spans="1:5" x14ac:dyDescent="0.2">
      <c r="A1476" s="113">
        <v>11403017</v>
      </c>
      <c r="B1476" s="113" t="s">
        <v>873</v>
      </c>
      <c r="C1476" s="113" t="s">
        <v>5402</v>
      </c>
      <c r="D1476" s="113" t="s">
        <v>109</v>
      </c>
      <c r="E1476" s="113" t="s">
        <v>109</v>
      </c>
    </row>
    <row r="1477" spans="1:5" x14ac:dyDescent="0.2">
      <c r="A1477" s="113">
        <v>11403022</v>
      </c>
      <c r="B1477" s="113" t="s">
        <v>3824</v>
      </c>
      <c r="C1477" s="113" t="s">
        <v>5402</v>
      </c>
      <c r="D1477" s="113" t="s">
        <v>5414</v>
      </c>
      <c r="E1477" s="113" t="s">
        <v>102</v>
      </c>
    </row>
    <row r="1478" spans="1:5" x14ac:dyDescent="0.2">
      <c r="A1478" s="113">
        <v>11403026</v>
      </c>
      <c r="B1478" s="113" t="s">
        <v>874</v>
      </c>
      <c r="C1478" s="113" t="s">
        <v>5402</v>
      </c>
      <c r="D1478" s="113" t="s">
        <v>102</v>
      </c>
      <c r="E1478" s="113" t="s">
        <v>102</v>
      </c>
    </row>
    <row r="1479" spans="1:5" x14ac:dyDescent="0.2">
      <c r="A1479" s="113">
        <v>11403038</v>
      </c>
      <c r="B1479" s="113" t="s">
        <v>875</v>
      </c>
      <c r="C1479" s="113" t="s">
        <v>5402</v>
      </c>
      <c r="D1479" s="113" t="s">
        <v>102</v>
      </c>
      <c r="E1479" s="113" t="s">
        <v>102</v>
      </c>
    </row>
    <row r="1480" spans="1:5" x14ac:dyDescent="0.2">
      <c r="A1480" s="113">
        <v>11403100</v>
      </c>
      <c r="B1480" s="113" t="s">
        <v>3825</v>
      </c>
      <c r="C1480" s="113" t="s">
        <v>5402</v>
      </c>
      <c r="D1480" s="113" t="s">
        <v>5414</v>
      </c>
      <c r="E1480" s="113" t="s">
        <v>5413</v>
      </c>
    </row>
    <row r="1481" spans="1:5" x14ac:dyDescent="0.2">
      <c r="A1481" s="113">
        <v>11403102</v>
      </c>
      <c r="B1481" s="113" t="s">
        <v>3826</v>
      </c>
      <c r="C1481" s="113" t="s">
        <v>5402</v>
      </c>
      <c r="D1481" s="113" t="s">
        <v>5414</v>
      </c>
      <c r="E1481" s="113" t="s">
        <v>102</v>
      </c>
    </row>
    <row r="1482" spans="1:5" x14ac:dyDescent="0.2">
      <c r="A1482" s="113">
        <v>11403130</v>
      </c>
      <c r="B1482" s="113" t="s">
        <v>876</v>
      </c>
      <c r="C1482" s="113" t="s">
        <v>5402</v>
      </c>
      <c r="D1482" s="113" t="s">
        <v>102</v>
      </c>
      <c r="E1482" s="113" t="s">
        <v>109</v>
      </c>
    </row>
    <row r="1483" spans="1:5" x14ac:dyDescent="0.2">
      <c r="A1483" s="113">
        <v>11403153</v>
      </c>
      <c r="B1483" s="113" t="s">
        <v>877</v>
      </c>
      <c r="C1483" s="113" t="s">
        <v>5402</v>
      </c>
      <c r="D1483" s="113" t="s">
        <v>109</v>
      </c>
      <c r="E1483" s="113" t="s">
        <v>109</v>
      </c>
    </row>
    <row r="1484" spans="1:5" x14ac:dyDescent="0.2">
      <c r="A1484" s="113">
        <v>11404019</v>
      </c>
      <c r="B1484" s="113" t="s">
        <v>878</v>
      </c>
      <c r="C1484" s="113" t="s">
        <v>5402</v>
      </c>
      <c r="D1484" s="113" t="s">
        <v>102</v>
      </c>
      <c r="E1484" s="113" t="s">
        <v>102</v>
      </c>
    </row>
    <row r="1485" spans="1:5" x14ac:dyDescent="0.2">
      <c r="A1485" s="113">
        <v>11404045</v>
      </c>
      <c r="B1485" s="113" t="s">
        <v>879</v>
      </c>
      <c r="C1485" s="113" t="s">
        <v>5402</v>
      </c>
      <c r="D1485" s="113" t="s">
        <v>109</v>
      </c>
      <c r="E1485" s="113" t="s">
        <v>109</v>
      </c>
    </row>
    <row r="1486" spans="1:5" x14ac:dyDescent="0.2">
      <c r="A1486" s="113">
        <v>11404049</v>
      </c>
      <c r="B1486" s="113" t="s">
        <v>880</v>
      </c>
      <c r="C1486" s="113" t="s">
        <v>5402</v>
      </c>
      <c r="D1486" s="113" t="s">
        <v>102</v>
      </c>
      <c r="E1486" s="113" t="s">
        <v>102</v>
      </c>
    </row>
    <row r="1487" spans="1:5" x14ac:dyDescent="0.2">
      <c r="A1487" s="113">
        <v>11404052</v>
      </c>
      <c r="B1487" s="113" t="s">
        <v>881</v>
      </c>
      <c r="C1487" s="113" t="s">
        <v>5402</v>
      </c>
      <c r="D1487" s="113" t="s">
        <v>102</v>
      </c>
      <c r="E1487" s="113" t="s">
        <v>110</v>
      </c>
    </row>
    <row r="1488" spans="1:5" x14ac:dyDescent="0.2">
      <c r="A1488" s="113">
        <v>11404060</v>
      </c>
      <c r="B1488" s="113" t="s">
        <v>3827</v>
      </c>
      <c r="C1488" s="113" t="s">
        <v>5402</v>
      </c>
      <c r="D1488" s="113" t="s">
        <v>5414</v>
      </c>
      <c r="E1488" s="113" t="s">
        <v>110</v>
      </c>
    </row>
    <row r="1489" spans="1:5" x14ac:dyDescent="0.2">
      <c r="A1489" s="113">
        <v>11404074</v>
      </c>
      <c r="B1489" s="113" t="s">
        <v>3828</v>
      </c>
      <c r="C1489" s="113" t="s">
        <v>5402</v>
      </c>
      <c r="D1489" s="113" t="s">
        <v>5414</v>
      </c>
      <c r="E1489" s="113" t="s">
        <v>5412</v>
      </c>
    </row>
    <row r="1490" spans="1:5" x14ac:dyDescent="0.2">
      <c r="A1490" s="113">
        <v>11405002</v>
      </c>
      <c r="B1490" s="113" t="s">
        <v>3829</v>
      </c>
      <c r="C1490" s="113" t="s">
        <v>5402</v>
      </c>
      <c r="D1490" s="113" t="s">
        <v>5414</v>
      </c>
      <c r="E1490" s="113" t="s">
        <v>109</v>
      </c>
    </row>
    <row r="1491" spans="1:5" x14ac:dyDescent="0.2">
      <c r="A1491" s="113">
        <v>11405032</v>
      </c>
      <c r="B1491" s="113" t="s">
        <v>3830</v>
      </c>
      <c r="C1491" s="113" t="s">
        <v>5402</v>
      </c>
      <c r="D1491" s="113" t="s">
        <v>5414</v>
      </c>
      <c r="E1491" s="113" t="s">
        <v>109</v>
      </c>
    </row>
    <row r="1492" spans="1:5" x14ac:dyDescent="0.2">
      <c r="A1492" s="113">
        <v>11405073</v>
      </c>
      <c r="B1492" s="113" t="s">
        <v>3831</v>
      </c>
      <c r="C1492" s="113" t="s">
        <v>5402</v>
      </c>
      <c r="D1492" s="113" t="s">
        <v>5414</v>
      </c>
      <c r="E1492" s="113" t="s">
        <v>102</v>
      </c>
    </row>
    <row r="1493" spans="1:5" x14ac:dyDescent="0.2">
      <c r="A1493" s="113">
        <v>11405082</v>
      </c>
      <c r="B1493" s="113" t="s">
        <v>3832</v>
      </c>
      <c r="C1493" s="113" t="s">
        <v>5402</v>
      </c>
      <c r="D1493" s="113" t="s">
        <v>5414</v>
      </c>
      <c r="E1493" s="113" t="s">
        <v>5411</v>
      </c>
    </row>
    <row r="1494" spans="1:5" x14ac:dyDescent="0.2">
      <c r="A1494" s="113">
        <v>11407020</v>
      </c>
      <c r="B1494" s="113" t="s">
        <v>3833</v>
      </c>
      <c r="C1494" s="113" t="s">
        <v>5402</v>
      </c>
      <c r="D1494" s="113" t="s">
        <v>5414</v>
      </c>
      <c r="E1494" s="113" t="s">
        <v>5412</v>
      </c>
    </row>
    <row r="1495" spans="1:5" x14ac:dyDescent="0.2">
      <c r="A1495" s="113">
        <v>11407021</v>
      </c>
      <c r="B1495" s="113" t="s">
        <v>3834</v>
      </c>
      <c r="C1495" s="113" t="s">
        <v>5402</v>
      </c>
      <c r="D1495" s="113" t="s">
        <v>5414</v>
      </c>
      <c r="E1495" s="113" t="s">
        <v>110</v>
      </c>
    </row>
    <row r="1496" spans="1:5" x14ac:dyDescent="0.2">
      <c r="A1496" s="113">
        <v>11409040</v>
      </c>
      <c r="B1496" s="113" t="s">
        <v>3835</v>
      </c>
      <c r="C1496" s="113" t="s">
        <v>5402</v>
      </c>
      <c r="D1496" s="113" t="s">
        <v>5414</v>
      </c>
      <c r="E1496" s="113" t="s">
        <v>102</v>
      </c>
    </row>
    <row r="1497" spans="1:5" x14ac:dyDescent="0.2">
      <c r="A1497" s="113">
        <v>11410101</v>
      </c>
      <c r="B1497" s="113" t="s">
        <v>3836</v>
      </c>
      <c r="C1497" s="113" t="s">
        <v>5402</v>
      </c>
      <c r="D1497" s="113" t="s">
        <v>5414</v>
      </c>
      <c r="E1497" s="113" t="s">
        <v>5413</v>
      </c>
    </row>
    <row r="1498" spans="1:5" x14ac:dyDescent="0.2">
      <c r="A1498" s="113">
        <v>11410103</v>
      </c>
      <c r="B1498" s="113" t="s">
        <v>3837</v>
      </c>
      <c r="C1498" s="113" t="s">
        <v>5402</v>
      </c>
      <c r="D1498" s="113" t="s">
        <v>5414</v>
      </c>
      <c r="E1498" s="113" t="s">
        <v>109</v>
      </c>
    </row>
    <row r="1499" spans="1:5" x14ac:dyDescent="0.2">
      <c r="A1499" s="113">
        <v>11410201</v>
      </c>
      <c r="B1499" s="113" t="s">
        <v>882</v>
      </c>
      <c r="C1499" s="113" t="s">
        <v>5402</v>
      </c>
      <c r="D1499" s="113" t="s">
        <v>107</v>
      </c>
      <c r="E1499" s="113" t="s">
        <v>5412</v>
      </c>
    </row>
    <row r="1500" spans="1:5" x14ac:dyDescent="0.2">
      <c r="A1500" s="113">
        <v>11410401</v>
      </c>
      <c r="B1500" s="113" t="s">
        <v>3838</v>
      </c>
      <c r="C1500" s="113" t="s">
        <v>5402</v>
      </c>
      <c r="D1500" s="113" t="s">
        <v>5414</v>
      </c>
      <c r="E1500" s="113" t="s">
        <v>5412</v>
      </c>
    </row>
    <row r="1501" spans="1:5" x14ac:dyDescent="0.2">
      <c r="A1501" s="113">
        <v>11410601</v>
      </c>
      <c r="B1501" s="113" t="s">
        <v>3839</v>
      </c>
      <c r="C1501" s="113" t="s">
        <v>5402</v>
      </c>
      <c r="D1501" s="113" t="s">
        <v>5414</v>
      </c>
      <c r="E1501" s="113" t="s">
        <v>102</v>
      </c>
    </row>
    <row r="1502" spans="1:5" x14ac:dyDescent="0.2">
      <c r="A1502" s="113">
        <v>11410602</v>
      </c>
      <c r="B1502" s="113" t="s">
        <v>883</v>
      </c>
      <c r="C1502" s="113" t="s">
        <v>5402</v>
      </c>
      <c r="D1502" s="113" t="s">
        <v>102</v>
      </c>
      <c r="E1502" s="113" t="s">
        <v>109</v>
      </c>
    </row>
    <row r="1503" spans="1:5" x14ac:dyDescent="0.2">
      <c r="A1503" s="113">
        <v>11410738</v>
      </c>
      <c r="B1503" s="113" t="s">
        <v>3840</v>
      </c>
      <c r="C1503" s="113" t="s">
        <v>5402</v>
      </c>
      <c r="D1503" s="113" t="s">
        <v>5414</v>
      </c>
      <c r="E1503" s="113" t="s">
        <v>5412</v>
      </c>
    </row>
    <row r="1504" spans="1:5" x14ac:dyDescent="0.2">
      <c r="A1504" s="113">
        <v>11411103</v>
      </c>
      <c r="B1504" s="113" t="s">
        <v>884</v>
      </c>
      <c r="C1504" s="113" t="s">
        <v>5402</v>
      </c>
      <c r="D1504" s="113" t="s">
        <v>102</v>
      </c>
      <c r="E1504" s="113" t="s">
        <v>102</v>
      </c>
    </row>
    <row r="1505" spans="1:5" x14ac:dyDescent="0.2">
      <c r="A1505" s="113">
        <v>11411122</v>
      </c>
      <c r="B1505" s="113" t="s">
        <v>885</v>
      </c>
      <c r="C1505" s="113" t="s">
        <v>5402</v>
      </c>
      <c r="D1505" s="113" t="s">
        <v>105</v>
      </c>
      <c r="E1505" s="113" t="s">
        <v>5412</v>
      </c>
    </row>
    <row r="1506" spans="1:5" x14ac:dyDescent="0.2">
      <c r="A1506" s="113">
        <v>11411124</v>
      </c>
      <c r="B1506" s="113" t="s">
        <v>3841</v>
      </c>
      <c r="C1506" s="113" t="s">
        <v>5402</v>
      </c>
      <c r="D1506" s="113" t="s">
        <v>5414</v>
      </c>
      <c r="E1506" s="113" t="s">
        <v>102</v>
      </c>
    </row>
    <row r="1507" spans="1:5" x14ac:dyDescent="0.2">
      <c r="A1507" s="113">
        <v>11411201</v>
      </c>
      <c r="B1507" s="113" t="s">
        <v>3842</v>
      </c>
      <c r="C1507" s="113" t="s">
        <v>5402</v>
      </c>
      <c r="D1507" s="113" t="s">
        <v>5414</v>
      </c>
      <c r="E1507" s="113" t="s">
        <v>5412</v>
      </c>
    </row>
    <row r="1508" spans="1:5" x14ac:dyDescent="0.2">
      <c r="A1508" s="113">
        <v>11411224</v>
      </c>
      <c r="B1508" s="113" t="s">
        <v>3843</v>
      </c>
      <c r="C1508" s="113" t="s">
        <v>5402</v>
      </c>
      <c r="D1508" s="113" t="s">
        <v>5414</v>
      </c>
      <c r="E1508" s="113" t="s">
        <v>5412</v>
      </c>
    </row>
    <row r="1509" spans="1:5" x14ac:dyDescent="0.2">
      <c r="A1509" s="113">
        <v>11411302</v>
      </c>
      <c r="B1509" s="113" t="s">
        <v>886</v>
      </c>
      <c r="C1509" s="113" t="s">
        <v>5402</v>
      </c>
      <c r="D1509" s="113" t="s">
        <v>109</v>
      </c>
      <c r="E1509" s="113" t="s">
        <v>109</v>
      </c>
    </row>
    <row r="1510" spans="1:5" x14ac:dyDescent="0.2">
      <c r="A1510" s="113">
        <v>11411418</v>
      </c>
      <c r="B1510" s="113" t="s">
        <v>887</v>
      </c>
      <c r="C1510" s="113" t="s">
        <v>5402</v>
      </c>
      <c r="D1510" s="113" t="s">
        <v>138</v>
      </c>
      <c r="E1510" s="113" t="s">
        <v>5412</v>
      </c>
    </row>
    <row r="1511" spans="1:5" x14ac:dyDescent="0.2">
      <c r="A1511" s="113">
        <v>11411442</v>
      </c>
      <c r="B1511" s="113" t="s">
        <v>888</v>
      </c>
      <c r="C1511" s="113" t="s">
        <v>5402</v>
      </c>
      <c r="D1511" s="113" t="s">
        <v>107</v>
      </c>
      <c r="E1511" s="113" t="s">
        <v>5412</v>
      </c>
    </row>
    <row r="1512" spans="1:5" x14ac:dyDescent="0.2">
      <c r="A1512" s="113">
        <v>11411503</v>
      </c>
      <c r="B1512" s="113" t="s">
        <v>3844</v>
      </c>
      <c r="C1512" s="113" t="s">
        <v>5402</v>
      </c>
      <c r="D1512" s="113" t="s">
        <v>5414</v>
      </c>
      <c r="E1512" s="113" t="s">
        <v>109</v>
      </c>
    </row>
    <row r="1513" spans="1:5" x14ac:dyDescent="0.2">
      <c r="A1513" s="113">
        <v>11411513</v>
      </c>
      <c r="B1513" s="113" t="s">
        <v>889</v>
      </c>
      <c r="C1513" s="113" t="s">
        <v>5402</v>
      </c>
      <c r="D1513" s="113" t="s">
        <v>105</v>
      </c>
      <c r="E1513" s="113" t="s">
        <v>5412</v>
      </c>
    </row>
    <row r="1514" spans="1:5" x14ac:dyDescent="0.2">
      <c r="A1514" s="113">
        <v>11411707</v>
      </c>
      <c r="B1514" s="113" t="s">
        <v>3845</v>
      </c>
      <c r="C1514" s="113" t="s">
        <v>5402</v>
      </c>
      <c r="D1514" s="113" t="s">
        <v>5414</v>
      </c>
      <c r="E1514" s="113" t="s">
        <v>109</v>
      </c>
    </row>
    <row r="1515" spans="1:5" x14ac:dyDescent="0.2">
      <c r="A1515" s="113">
        <v>11411717</v>
      </c>
      <c r="B1515" s="113" t="s">
        <v>3846</v>
      </c>
      <c r="C1515" s="113" t="s">
        <v>5402</v>
      </c>
      <c r="D1515" s="113" t="s">
        <v>5414</v>
      </c>
      <c r="E1515" s="113" t="s">
        <v>5412</v>
      </c>
    </row>
    <row r="1516" spans="1:5" x14ac:dyDescent="0.2">
      <c r="A1516" s="113">
        <v>11412005</v>
      </c>
      <c r="B1516" s="113" t="s">
        <v>890</v>
      </c>
      <c r="C1516" s="113" t="s">
        <v>5402</v>
      </c>
      <c r="D1516" s="113" t="s">
        <v>105</v>
      </c>
      <c r="E1516" s="113" t="s">
        <v>5412</v>
      </c>
    </row>
    <row r="1517" spans="1:5" x14ac:dyDescent="0.2">
      <c r="A1517" s="113">
        <v>11412115</v>
      </c>
      <c r="B1517" s="113" t="s">
        <v>891</v>
      </c>
      <c r="C1517" s="113" t="s">
        <v>5402</v>
      </c>
      <c r="D1517" s="113" t="s">
        <v>109</v>
      </c>
      <c r="E1517" s="113" t="s">
        <v>109</v>
      </c>
    </row>
    <row r="1518" spans="1:5" x14ac:dyDescent="0.2">
      <c r="A1518" s="113">
        <v>11412151</v>
      </c>
      <c r="B1518" s="113" t="s">
        <v>892</v>
      </c>
      <c r="C1518" s="113" t="s">
        <v>5402</v>
      </c>
      <c r="D1518" s="113" t="s">
        <v>102</v>
      </c>
      <c r="E1518" s="113" t="s">
        <v>109</v>
      </c>
    </row>
    <row r="1519" spans="1:5" x14ac:dyDescent="0.2">
      <c r="A1519" s="113">
        <v>11412202</v>
      </c>
      <c r="B1519" s="113" t="s">
        <v>893</v>
      </c>
      <c r="C1519" s="113" t="s">
        <v>5402</v>
      </c>
      <c r="D1519" s="113" t="s">
        <v>107</v>
      </c>
      <c r="E1519" s="113" t="s">
        <v>5412</v>
      </c>
    </row>
    <row r="1520" spans="1:5" x14ac:dyDescent="0.2">
      <c r="A1520" s="113">
        <v>11412205</v>
      </c>
      <c r="B1520" s="113" t="s">
        <v>894</v>
      </c>
      <c r="C1520" s="113" t="s">
        <v>5402</v>
      </c>
      <c r="D1520" s="113" t="s">
        <v>105</v>
      </c>
      <c r="E1520" s="113" t="s">
        <v>5412</v>
      </c>
    </row>
    <row r="1521" spans="1:5" x14ac:dyDescent="0.2">
      <c r="A1521" s="113">
        <v>11412311</v>
      </c>
      <c r="B1521" s="113" t="s">
        <v>3847</v>
      </c>
      <c r="C1521" s="113" t="s">
        <v>5402</v>
      </c>
      <c r="D1521" s="113" t="s">
        <v>5414</v>
      </c>
      <c r="E1521" s="113" t="s">
        <v>5412</v>
      </c>
    </row>
    <row r="1522" spans="1:5" x14ac:dyDescent="0.2">
      <c r="A1522" s="113">
        <v>11412314</v>
      </c>
      <c r="B1522" s="113" t="s">
        <v>895</v>
      </c>
      <c r="C1522" s="113" t="s">
        <v>5402</v>
      </c>
      <c r="D1522" s="113" t="s">
        <v>102</v>
      </c>
      <c r="E1522" s="113" t="s">
        <v>102</v>
      </c>
    </row>
    <row r="1523" spans="1:5" x14ac:dyDescent="0.2">
      <c r="A1523" s="113">
        <v>11412401</v>
      </c>
      <c r="B1523" s="113" t="s">
        <v>896</v>
      </c>
      <c r="C1523" s="113" t="s">
        <v>5402</v>
      </c>
      <c r="D1523" s="113" t="s">
        <v>100</v>
      </c>
      <c r="E1523" s="113" t="s">
        <v>5412</v>
      </c>
    </row>
    <row r="1524" spans="1:5" x14ac:dyDescent="0.2">
      <c r="A1524" s="113">
        <v>11412403</v>
      </c>
      <c r="B1524" s="113" t="s">
        <v>897</v>
      </c>
      <c r="C1524" s="113" t="s">
        <v>5402</v>
      </c>
      <c r="D1524" s="113" t="s">
        <v>109</v>
      </c>
      <c r="E1524" s="113" t="s">
        <v>109</v>
      </c>
    </row>
    <row r="1525" spans="1:5" x14ac:dyDescent="0.2">
      <c r="A1525" s="113">
        <v>11412501</v>
      </c>
      <c r="B1525" s="113" t="s">
        <v>898</v>
      </c>
      <c r="C1525" s="113" t="s">
        <v>5402</v>
      </c>
      <c r="D1525" s="113" t="s">
        <v>102</v>
      </c>
      <c r="E1525" s="113" t="s">
        <v>102</v>
      </c>
    </row>
    <row r="1526" spans="1:5" x14ac:dyDescent="0.2">
      <c r="A1526" s="113">
        <v>11412603</v>
      </c>
      <c r="B1526" s="113" t="s">
        <v>3848</v>
      </c>
      <c r="C1526" s="113" t="s">
        <v>5402</v>
      </c>
      <c r="D1526" s="113" t="s">
        <v>5414</v>
      </c>
      <c r="E1526" s="113" t="s">
        <v>5411</v>
      </c>
    </row>
    <row r="1527" spans="1:5" x14ac:dyDescent="0.2">
      <c r="A1527" s="113">
        <v>11412605</v>
      </c>
      <c r="B1527" s="113" t="s">
        <v>899</v>
      </c>
      <c r="C1527" s="113" t="s">
        <v>5402</v>
      </c>
      <c r="D1527" s="113" t="s">
        <v>102</v>
      </c>
      <c r="E1527" s="113" t="s">
        <v>102</v>
      </c>
    </row>
    <row r="1528" spans="1:5" x14ac:dyDescent="0.2">
      <c r="A1528" s="113">
        <v>11412607</v>
      </c>
      <c r="B1528" s="113" t="s">
        <v>900</v>
      </c>
      <c r="C1528" s="113" t="s">
        <v>5402</v>
      </c>
      <c r="D1528" s="113" t="s">
        <v>102</v>
      </c>
      <c r="E1528" s="113" t="s">
        <v>102</v>
      </c>
    </row>
    <row r="1529" spans="1:5" x14ac:dyDescent="0.2">
      <c r="A1529" s="113">
        <v>11412723</v>
      </c>
      <c r="B1529" s="113" t="s">
        <v>3849</v>
      </c>
      <c r="C1529" s="113" t="s">
        <v>5402</v>
      </c>
      <c r="D1529" s="113" t="s">
        <v>5414</v>
      </c>
      <c r="E1529" s="113" t="s">
        <v>102</v>
      </c>
    </row>
    <row r="1530" spans="1:5" x14ac:dyDescent="0.2">
      <c r="A1530" s="113">
        <v>11414006</v>
      </c>
      <c r="B1530" s="113" t="s">
        <v>901</v>
      </c>
      <c r="C1530" s="113" t="s">
        <v>5402</v>
      </c>
      <c r="D1530" s="113" t="s">
        <v>107</v>
      </c>
      <c r="E1530" s="113" t="s">
        <v>102</v>
      </c>
    </row>
    <row r="1531" spans="1:5" x14ac:dyDescent="0.2">
      <c r="A1531" s="113">
        <v>11414476</v>
      </c>
      <c r="B1531" s="113" t="s">
        <v>3850</v>
      </c>
      <c r="C1531" s="113" t="s">
        <v>5402</v>
      </c>
      <c r="D1531" s="113" t="s">
        <v>5414</v>
      </c>
      <c r="E1531" s="113" t="s">
        <v>102</v>
      </c>
    </row>
    <row r="1532" spans="1:5" x14ac:dyDescent="0.2">
      <c r="A1532" s="113">
        <v>11415001</v>
      </c>
      <c r="B1532" s="113" t="s">
        <v>3851</v>
      </c>
      <c r="C1532" s="113" t="s">
        <v>5402</v>
      </c>
      <c r="D1532" s="113" t="s">
        <v>5414</v>
      </c>
      <c r="E1532" s="113" t="s">
        <v>5412</v>
      </c>
    </row>
    <row r="1533" spans="1:5" x14ac:dyDescent="0.2">
      <c r="A1533" s="113">
        <v>11415019</v>
      </c>
      <c r="B1533" s="113" t="s">
        <v>902</v>
      </c>
      <c r="C1533" s="113" t="s">
        <v>5402</v>
      </c>
      <c r="D1533" s="113" t="s">
        <v>102</v>
      </c>
      <c r="E1533" s="113" t="s">
        <v>102</v>
      </c>
    </row>
    <row r="1534" spans="1:5" x14ac:dyDescent="0.2">
      <c r="A1534" s="113">
        <v>11415229</v>
      </c>
      <c r="B1534" s="113" t="s">
        <v>3852</v>
      </c>
      <c r="C1534" s="113" t="s">
        <v>5402</v>
      </c>
      <c r="D1534" s="113" t="s">
        <v>5414</v>
      </c>
      <c r="E1534" s="113" t="s">
        <v>110</v>
      </c>
    </row>
    <row r="1535" spans="1:5" x14ac:dyDescent="0.2">
      <c r="A1535" s="113">
        <v>11416037</v>
      </c>
      <c r="B1535" s="113" t="s">
        <v>3853</v>
      </c>
      <c r="C1535" s="113" t="s">
        <v>5402</v>
      </c>
      <c r="D1535" s="113" t="s">
        <v>5414</v>
      </c>
      <c r="E1535" s="113" t="s">
        <v>110</v>
      </c>
    </row>
    <row r="1536" spans="1:5" x14ac:dyDescent="0.2">
      <c r="A1536" s="113">
        <v>11416048</v>
      </c>
      <c r="B1536" s="113" t="s">
        <v>3854</v>
      </c>
      <c r="C1536" s="113" t="s">
        <v>5402</v>
      </c>
      <c r="D1536" s="113" t="s">
        <v>5414</v>
      </c>
      <c r="E1536" s="113" t="s">
        <v>5412</v>
      </c>
    </row>
    <row r="1537" spans="1:5" x14ac:dyDescent="0.2">
      <c r="A1537" s="113">
        <v>11416050</v>
      </c>
      <c r="B1537" s="113" t="s">
        <v>3855</v>
      </c>
      <c r="C1537" s="113" t="s">
        <v>5402</v>
      </c>
      <c r="D1537" s="113" t="s">
        <v>5414</v>
      </c>
      <c r="E1537" s="113" t="s">
        <v>102</v>
      </c>
    </row>
    <row r="1538" spans="1:5" x14ac:dyDescent="0.2">
      <c r="A1538" s="113">
        <v>11416094</v>
      </c>
      <c r="B1538" s="113" t="s">
        <v>903</v>
      </c>
      <c r="C1538" s="113" t="s">
        <v>5402</v>
      </c>
      <c r="D1538" s="113" t="s">
        <v>109</v>
      </c>
      <c r="E1538" s="113" t="s">
        <v>109</v>
      </c>
    </row>
    <row r="1539" spans="1:5" x14ac:dyDescent="0.2">
      <c r="A1539" s="113">
        <v>11416129</v>
      </c>
      <c r="B1539" s="113" t="s">
        <v>904</v>
      </c>
      <c r="C1539" s="113" t="s">
        <v>5402</v>
      </c>
      <c r="D1539" s="113" t="s">
        <v>109</v>
      </c>
      <c r="E1539" s="113" t="s">
        <v>109</v>
      </c>
    </row>
    <row r="1540" spans="1:5" x14ac:dyDescent="0.2">
      <c r="A1540" s="113">
        <v>11416131</v>
      </c>
      <c r="B1540" s="113" t="s">
        <v>3856</v>
      </c>
      <c r="C1540" s="113" t="s">
        <v>5402</v>
      </c>
      <c r="D1540" s="113" t="s">
        <v>5414</v>
      </c>
      <c r="E1540" s="113" t="s">
        <v>102</v>
      </c>
    </row>
    <row r="1541" spans="1:5" x14ac:dyDescent="0.2">
      <c r="A1541" s="113">
        <v>11416519</v>
      </c>
      <c r="B1541" s="113" t="s">
        <v>905</v>
      </c>
      <c r="C1541" s="113" t="s">
        <v>5402</v>
      </c>
      <c r="D1541" s="113" t="s">
        <v>109</v>
      </c>
      <c r="E1541" s="113" t="s">
        <v>109</v>
      </c>
    </row>
    <row r="1542" spans="1:5" x14ac:dyDescent="0.2">
      <c r="A1542" s="113">
        <v>11417024</v>
      </c>
      <c r="B1542" s="113" t="s">
        <v>3857</v>
      </c>
      <c r="C1542" s="113" t="s">
        <v>5402</v>
      </c>
      <c r="D1542" s="113" t="s">
        <v>5414</v>
      </c>
      <c r="E1542" s="113" t="s">
        <v>5412</v>
      </c>
    </row>
    <row r="1543" spans="1:5" x14ac:dyDescent="0.2">
      <c r="A1543" s="113">
        <v>11417032</v>
      </c>
      <c r="B1543" s="113" t="s">
        <v>3858</v>
      </c>
      <c r="C1543" s="113" t="s">
        <v>5402</v>
      </c>
      <c r="D1543" s="113" t="s">
        <v>5414</v>
      </c>
      <c r="E1543" s="113" t="s">
        <v>110</v>
      </c>
    </row>
    <row r="1544" spans="1:5" x14ac:dyDescent="0.2">
      <c r="A1544" s="113">
        <v>11417035</v>
      </c>
      <c r="B1544" s="113" t="s">
        <v>906</v>
      </c>
      <c r="C1544" s="113" t="s">
        <v>5402</v>
      </c>
      <c r="D1544" s="113" t="s">
        <v>109</v>
      </c>
      <c r="E1544" s="113" t="s">
        <v>109</v>
      </c>
    </row>
    <row r="1545" spans="1:5" x14ac:dyDescent="0.2">
      <c r="A1545" s="113">
        <v>11417508</v>
      </c>
      <c r="B1545" s="113" t="s">
        <v>3859</v>
      </c>
      <c r="C1545" s="113" t="s">
        <v>5402</v>
      </c>
      <c r="D1545" s="113" t="s">
        <v>5414</v>
      </c>
      <c r="E1545" s="113" t="s">
        <v>109</v>
      </c>
    </row>
    <row r="1546" spans="1:5" x14ac:dyDescent="0.2">
      <c r="A1546" s="113">
        <v>11417522</v>
      </c>
      <c r="B1546" s="113" t="s">
        <v>907</v>
      </c>
      <c r="C1546" s="113" t="s">
        <v>5402</v>
      </c>
      <c r="D1546" s="113" t="s">
        <v>102</v>
      </c>
      <c r="E1546" s="113" t="s">
        <v>102</v>
      </c>
    </row>
    <row r="1547" spans="1:5" x14ac:dyDescent="0.2">
      <c r="A1547" s="113">
        <v>11418060</v>
      </c>
      <c r="B1547" s="113" t="s">
        <v>3860</v>
      </c>
      <c r="C1547" s="113" t="s">
        <v>5402</v>
      </c>
      <c r="D1547" s="113" t="s">
        <v>5414</v>
      </c>
      <c r="E1547" s="113" t="s">
        <v>102</v>
      </c>
    </row>
    <row r="1548" spans="1:5" x14ac:dyDescent="0.2">
      <c r="A1548" s="113">
        <v>11418068</v>
      </c>
      <c r="B1548" s="113" t="s">
        <v>908</v>
      </c>
      <c r="C1548" s="113" t="s">
        <v>5402</v>
      </c>
      <c r="D1548" s="113" t="s">
        <v>102</v>
      </c>
      <c r="E1548" s="113" t="s">
        <v>102</v>
      </c>
    </row>
    <row r="1549" spans="1:5" x14ac:dyDescent="0.2">
      <c r="A1549" s="113">
        <v>11418116</v>
      </c>
      <c r="B1549" s="113" t="s">
        <v>909</v>
      </c>
      <c r="C1549" s="113" t="s">
        <v>5402</v>
      </c>
      <c r="D1549" s="113" t="s">
        <v>102</v>
      </c>
      <c r="E1549" s="113" t="s">
        <v>102</v>
      </c>
    </row>
    <row r="1550" spans="1:5" x14ac:dyDescent="0.2">
      <c r="A1550" s="113">
        <v>11418129</v>
      </c>
      <c r="B1550" s="113" t="s">
        <v>3861</v>
      </c>
      <c r="C1550" s="113" t="s">
        <v>5402</v>
      </c>
      <c r="D1550" s="113" t="s">
        <v>5414</v>
      </c>
      <c r="E1550" s="113" t="s">
        <v>5411</v>
      </c>
    </row>
    <row r="1551" spans="1:5" x14ac:dyDescent="0.2">
      <c r="A1551" s="113">
        <v>11418355</v>
      </c>
      <c r="B1551" s="113" t="s">
        <v>910</v>
      </c>
      <c r="C1551" s="113" t="s">
        <v>5402</v>
      </c>
      <c r="D1551" s="113" t="s">
        <v>102</v>
      </c>
      <c r="E1551" s="113" t="s">
        <v>102</v>
      </c>
    </row>
    <row r="1552" spans="1:5" x14ac:dyDescent="0.2">
      <c r="A1552" s="113">
        <v>11418472</v>
      </c>
      <c r="B1552" s="113" t="s">
        <v>911</v>
      </c>
      <c r="C1552" s="113" t="s">
        <v>5402</v>
      </c>
      <c r="D1552" s="113" t="s">
        <v>105</v>
      </c>
      <c r="E1552" s="113" t="s">
        <v>5412</v>
      </c>
    </row>
    <row r="1553" spans="1:5" x14ac:dyDescent="0.2">
      <c r="A1553" s="113">
        <v>11420004</v>
      </c>
      <c r="B1553" s="113" t="s">
        <v>912</v>
      </c>
      <c r="C1553" s="113" t="s">
        <v>5402</v>
      </c>
      <c r="D1553" s="113" t="s">
        <v>109</v>
      </c>
      <c r="E1553" s="113" t="s">
        <v>109</v>
      </c>
    </row>
    <row r="1554" spans="1:5" x14ac:dyDescent="0.2">
      <c r="A1554" s="113">
        <v>11420015</v>
      </c>
      <c r="B1554" s="113" t="s">
        <v>3862</v>
      </c>
      <c r="C1554" s="113" t="s">
        <v>5402</v>
      </c>
      <c r="D1554" s="113" t="s">
        <v>5414</v>
      </c>
      <c r="E1554" s="113" t="s">
        <v>102</v>
      </c>
    </row>
    <row r="1555" spans="1:5" x14ac:dyDescent="0.2">
      <c r="A1555" s="113">
        <v>11420029</v>
      </c>
      <c r="B1555" s="113" t="s">
        <v>913</v>
      </c>
      <c r="C1555" s="113" t="s">
        <v>5402</v>
      </c>
      <c r="D1555" s="113" t="s">
        <v>102</v>
      </c>
      <c r="E1555" s="113" t="s">
        <v>110</v>
      </c>
    </row>
    <row r="1556" spans="1:5" x14ac:dyDescent="0.2">
      <c r="A1556" s="113">
        <v>11421010</v>
      </c>
      <c r="B1556" s="113" t="s">
        <v>3863</v>
      </c>
      <c r="C1556" s="113" t="s">
        <v>5402</v>
      </c>
      <c r="D1556" s="113" t="s">
        <v>5414</v>
      </c>
      <c r="E1556" s="113" t="s">
        <v>109</v>
      </c>
    </row>
    <row r="1557" spans="1:5" x14ac:dyDescent="0.2">
      <c r="A1557" s="113">
        <v>11421012</v>
      </c>
      <c r="B1557" s="113" t="s">
        <v>914</v>
      </c>
      <c r="C1557" s="113" t="s">
        <v>5402</v>
      </c>
      <c r="D1557" s="113" t="s">
        <v>100</v>
      </c>
      <c r="E1557" s="113" t="s">
        <v>5412</v>
      </c>
    </row>
    <row r="1558" spans="1:5" x14ac:dyDescent="0.2">
      <c r="A1558" s="113">
        <v>11421028</v>
      </c>
      <c r="B1558" s="113" t="s">
        <v>915</v>
      </c>
      <c r="C1558" s="113" t="s">
        <v>5402</v>
      </c>
      <c r="D1558" s="113" t="s">
        <v>102</v>
      </c>
      <c r="E1558" s="113" t="s">
        <v>102</v>
      </c>
    </row>
    <row r="1559" spans="1:5" x14ac:dyDescent="0.2">
      <c r="A1559" s="113">
        <v>11421031</v>
      </c>
      <c r="B1559" s="113" t="s">
        <v>916</v>
      </c>
      <c r="C1559" s="113" t="s">
        <v>5402</v>
      </c>
      <c r="D1559" s="113" t="s">
        <v>109</v>
      </c>
      <c r="E1559" s="113" t="s">
        <v>110</v>
      </c>
    </row>
    <row r="1560" spans="1:5" x14ac:dyDescent="0.2">
      <c r="A1560" s="113">
        <v>11421043</v>
      </c>
      <c r="B1560" s="113" t="s">
        <v>917</v>
      </c>
      <c r="C1560" s="113" t="s">
        <v>5402</v>
      </c>
      <c r="D1560" s="113" t="s">
        <v>105</v>
      </c>
      <c r="E1560" s="113" t="s">
        <v>5412</v>
      </c>
    </row>
    <row r="1561" spans="1:5" x14ac:dyDescent="0.2">
      <c r="A1561" s="113">
        <v>11421098</v>
      </c>
      <c r="B1561" s="113" t="s">
        <v>3864</v>
      </c>
      <c r="C1561" s="113" t="s">
        <v>5402</v>
      </c>
      <c r="D1561" s="113" t="s">
        <v>102</v>
      </c>
      <c r="E1561" s="113" t="s">
        <v>109</v>
      </c>
    </row>
    <row r="1562" spans="1:5" x14ac:dyDescent="0.2">
      <c r="A1562" s="113">
        <v>11421107</v>
      </c>
      <c r="B1562" s="113" t="s">
        <v>3865</v>
      </c>
      <c r="C1562" s="113" t="s">
        <v>5402</v>
      </c>
      <c r="D1562" s="113" t="s">
        <v>5414</v>
      </c>
      <c r="E1562" s="113" t="s">
        <v>110</v>
      </c>
    </row>
    <row r="1563" spans="1:5" x14ac:dyDescent="0.2">
      <c r="A1563" s="113">
        <v>11422031</v>
      </c>
      <c r="B1563" s="113" t="s">
        <v>918</v>
      </c>
      <c r="C1563" s="113" t="s">
        <v>5402</v>
      </c>
      <c r="D1563" s="113" t="s">
        <v>107</v>
      </c>
      <c r="E1563" s="113" t="s">
        <v>5412</v>
      </c>
    </row>
    <row r="1564" spans="1:5" x14ac:dyDescent="0.2">
      <c r="A1564" s="113">
        <v>11422041</v>
      </c>
      <c r="B1564" s="113" t="s">
        <v>919</v>
      </c>
      <c r="C1564" s="113" t="s">
        <v>5402</v>
      </c>
      <c r="D1564" s="113" t="s">
        <v>109</v>
      </c>
      <c r="E1564" s="113" t="s">
        <v>109</v>
      </c>
    </row>
    <row r="1565" spans="1:5" x14ac:dyDescent="0.2">
      <c r="A1565" s="113">
        <v>11422050</v>
      </c>
      <c r="B1565" s="113" t="s">
        <v>920</v>
      </c>
      <c r="C1565" s="113" t="s">
        <v>5402</v>
      </c>
      <c r="D1565" s="113" t="s">
        <v>105</v>
      </c>
      <c r="E1565" s="113" t="s">
        <v>5412</v>
      </c>
    </row>
    <row r="1566" spans="1:5" x14ac:dyDescent="0.2">
      <c r="A1566" s="113">
        <v>11423021</v>
      </c>
      <c r="B1566" s="113" t="s">
        <v>921</v>
      </c>
      <c r="C1566" s="113" t="s">
        <v>5402</v>
      </c>
      <c r="D1566" s="113" t="s">
        <v>102</v>
      </c>
      <c r="E1566" s="113" t="s">
        <v>102</v>
      </c>
    </row>
    <row r="1567" spans="1:5" x14ac:dyDescent="0.2">
      <c r="A1567" s="113">
        <v>11423047</v>
      </c>
      <c r="B1567" s="113" t="s">
        <v>3866</v>
      </c>
      <c r="C1567" s="113" t="s">
        <v>5402</v>
      </c>
      <c r="D1567" s="113" t="s">
        <v>5414</v>
      </c>
      <c r="E1567" s="113" t="s">
        <v>102</v>
      </c>
    </row>
    <row r="1568" spans="1:5" x14ac:dyDescent="0.2">
      <c r="A1568" s="113">
        <v>11425010</v>
      </c>
      <c r="B1568" s="113" t="s">
        <v>922</v>
      </c>
      <c r="C1568" s="113" t="s">
        <v>5402</v>
      </c>
      <c r="D1568" s="113" t="s">
        <v>102</v>
      </c>
      <c r="E1568" s="113" t="s">
        <v>102</v>
      </c>
    </row>
    <row r="1569" spans="1:5" x14ac:dyDescent="0.2">
      <c r="A1569" s="113">
        <v>11425016</v>
      </c>
      <c r="B1569" s="113" t="s">
        <v>923</v>
      </c>
      <c r="C1569" s="113" t="s">
        <v>5402</v>
      </c>
      <c r="D1569" s="113" t="s">
        <v>107</v>
      </c>
      <c r="E1569" s="113" t="s">
        <v>102</v>
      </c>
    </row>
    <row r="1570" spans="1:5" x14ac:dyDescent="0.2">
      <c r="A1570" s="113">
        <v>11425023</v>
      </c>
      <c r="B1570" s="113" t="s">
        <v>924</v>
      </c>
      <c r="C1570" s="113" t="s">
        <v>5402</v>
      </c>
      <c r="D1570" s="113" t="s">
        <v>156</v>
      </c>
      <c r="E1570" s="113" t="s">
        <v>5411</v>
      </c>
    </row>
    <row r="1571" spans="1:5" x14ac:dyDescent="0.2">
      <c r="A1571" s="113">
        <v>11425048</v>
      </c>
      <c r="B1571" s="113" t="s">
        <v>3867</v>
      </c>
      <c r="C1571" s="113" t="s">
        <v>5402</v>
      </c>
      <c r="D1571" s="113" t="s">
        <v>5414</v>
      </c>
      <c r="E1571" s="113" t="s">
        <v>102</v>
      </c>
    </row>
    <row r="1572" spans="1:5" x14ac:dyDescent="0.2">
      <c r="A1572" s="113">
        <v>11425123</v>
      </c>
      <c r="B1572" s="113" t="s">
        <v>3868</v>
      </c>
      <c r="C1572" s="113" t="s">
        <v>5402</v>
      </c>
      <c r="D1572" s="113" t="s">
        <v>5414</v>
      </c>
      <c r="E1572" s="113" t="s">
        <v>5412</v>
      </c>
    </row>
    <row r="1573" spans="1:5" x14ac:dyDescent="0.2">
      <c r="A1573" s="113">
        <v>11425234</v>
      </c>
      <c r="B1573" s="113" t="s">
        <v>3869</v>
      </c>
      <c r="C1573" s="113" t="s">
        <v>5402</v>
      </c>
      <c r="D1573" s="113" t="s">
        <v>5414</v>
      </c>
      <c r="E1573" s="113" t="s">
        <v>109</v>
      </c>
    </row>
    <row r="1574" spans="1:5" x14ac:dyDescent="0.2">
      <c r="A1574" s="113">
        <v>11425410</v>
      </c>
      <c r="B1574" s="113" t="s">
        <v>925</v>
      </c>
      <c r="C1574" s="113" t="s">
        <v>5402</v>
      </c>
      <c r="D1574" s="113" t="s">
        <v>102</v>
      </c>
      <c r="E1574" s="113" t="s">
        <v>102</v>
      </c>
    </row>
    <row r="1575" spans="1:5" x14ac:dyDescent="0.2">
      <c r="A1575" s="113">
        <v>11430015</v>
      </c>
      <c r="B1575" s="113" t="s">
        <v>3870</v>
      </c>
      <c r="C1575" s="113" t="s">
        <v>5402</v>
      </c>
      <c r="D1575" s="113" t="s">
        <v>5414</v>
      </c>
      <c r="E1575" s="113" t="s">
        <v>102</v>
      </c>
    </row>
    <row r="1576" spans="1:5" x14ac:dyDescent="0.2">
      <c r="A1576" s="113">
        <v>11430023</v>
      </c>
      <c r="B1576" s="113" t="s">
        <v>926</v>
      </c>
      <c r="C1576" s="113" t="s">
        <v>5402</v>
      </c>
      <c r="D1576" s="113" t="s">
        <v>110</v>
      </c>
      <c r="E1576" s="113" t="s">
        <v>110</v>
      </c>
    </row>
    <row r="1577" spans="1:5" x14ac:dyDescent="0.2">
      <c r="A1577" s="113">
        <v>11430050</v>
      </c>
      <c r="B1577" s="113" t="s">
        <v>3871</v>
      </c>
      <c r="C1577" s="113" t="s">
        <v>5402</v>
      </c>
      <c r="D1577" s="113" t="s">
        <v>5414</v>
      </c>
      <c r="E1577" s="113" t="s">
        <v>102</v>
      </c>
    </row>
    <row r="1578" spans="1:5" x14ac:dyDescent="0.2">
      <c r="A1578" s="113">
        <v>11430068</v>
      </c>
      <c r="B1578" s="113" t="s">
        <v>3872</v>
      </c>
      <c r="C1578" s="113" t="s">
        <v>5402</v>
      </c>
      <c r="D1578" s="113" t="s">
        <v>5414</v>
      </c>
      <c r="E1578" s="113" t="s">
        <v>5412</v>
      </c>
    </row>
    <row r="1579" spans="1:5" x14ac:dyDescent="0.2">
      <c r="A1579" s="113">
        <v>11430074</v>
      </c>
      <c r="B1579" s="113" t="s">
        <v>3873</v>
      </c>
      <c r="C1579" s="113" t="s">
        <v>5402</v>
      </c>
      <c r="D1579" s="113" t="s">
        <v>5414</v>
      </c>
      <c r="E1579" s="113" t="s">
        <v>5412</v>
      </c>
    </row>
    <row r="1580" spans="1:5" x14ac:dyDescent="0.2">
      <c r="A1580" s="113">
        <v>11430103</v>
      </c>
      <c r="B1580" s="113" t="s">
        <v>3874</v>
      </c>
      <c r="C1580" s="113" t="s">
        <v>5402</v>
      </c>
      <c r="D1580" s="113" t="s">
        <v>5414</v>
      </c>
      <c r="E1580" s="113" t="s">
        <v>5412</v>
      </c>
    </row>
    <row r="1581" spans="1:5" x14ac:dyDescent="0.2">
      <c r="A1581" s="113">
        <v>11430143</v>
      </c>
      <c r="B1581" s="113" t="s">
        <v>927</v>
      </c>
      <c r="C1581" s="113" t="s">
        <v>5402</v>
      </c>
      <c r="D1581" s="113" t="s">
        <v>109</v>
      </c>
      <c r="E1581" s="113" t="s">
        <v>109</v>
      </c>
    </row>
    <row r="1582" spans="1:5" x14ac:dyDescent="0.2">
      <c r="A1582" s="113">
        <v>11430151</v>
      </c>
      <c r="B1582" s="113" t="s">
        <v>3875</v>
      </c>
      <c r="C1582" s="113" t="s">
        <v>5402</v>
      </c>
      <c r="D1582" s="113" t="s">
        <v>5414</v>
      </c>
      <c r="E1582" s="113" t="s">
        <v>102</v>
      </c>
    </row>
    <row r="1583" spans="1:5" x14ac:dyDescent="0.2">
      <c r="A1583" s="113">
        <v>11430159</v>
      </c>
      <c r="B1583" s="113" t="s">
        <v>3876</v>
      </c>
      <c r="C1583" s="113" t="s">
        <v>5402</v>
      </c>
      <c r="D1583" s="113" t="s">
        <v>5414</v>
      </c>
      <c r="E1583" s="113" t="s">
        <v>5411</v>
      </c>
    </row>
    <row r="1584" spans="1:5" x14ac:dyDescent="0.2">
      <c r="A1584" s="113">
        <v>11430162</v>
      </c>
      <c r="B1584" s="113" t="s">
        <v>3877</v>
      </c>
      <c r="C1584" s="113" t="s">
        <v>5402</v>
      </c>
      <c r="D1584" s="113" t="s">
        <v>5414</v>
      </c>
      <c r="E1584" s="113" t="s">
        <v>5412</v>
      </c>
    </row>
    <row r="1585" spans="1:5" x14ac:dyDescent="0.2">
      <c r="A1585" s="113">
        <v>11430207</v>
      </c>
      <c r="B1585" s="113" t="s">
        <v>928</v>
      </c>
      <c r="C1585" s="113" t="s">
        <v>5402</v>
      </c>
      <c r="D1585" s="113" t="s">
        <v>109</v>
      </c>
      <c r="E1585" s="113" t="s">
        <v>109</v>
      </c>
    </row>
    <row r="1586" spans="1:5" x14ac:dyDescent="0.2">
      <c r="A1586" s="113">
        <v>11430257</v>
      </c>
      <c r="B1586" s="113" t="s">
        <v>3878</v>
      </c>
      <c r="C1586" s="113" t="s">
        <v>5402</v>
      </c>
      <c r="D1586" s="113" t="s">
        <v>5414</v>
      </c>
      <c r="E1586" s="113" t="s">
        <v>5412</v>
      </c>
    </row>
    <row r="1587" spans="1:5" x14ac:dyDescent="0.2">
      <c r="A1587" s="113">
        <v>11430321</v>
      </c>
      <c r="B1587" s="113" t="s">
        <v>3879</v>
      </c>
      <c r="C1587" s="113" t="s">
        <v>5402</v>
      </c>
      <c r="D1587" s="113" t="s">
        <v>5414</v>
      </c>
      <c r="E1587" s="113" t="s">
        <v>102</v>
      </c>
    </row>
    <row r="1588" spans="1:5" x14ac:dyDescent="0.2">
      <c r="A1588" s="113">
        <v>11431007</v>
      </c>
      <c r="B1588" s="113" t="s">
        <v>3880</v>
      </c>
      <c r="C1588" s="113" t="s">
        <v>5402</v>
      </c>
      <c r="D1588" s="113" t="s">
        <v>5414</v>
      </c>
      <c r="E1588" s="113" t="s">
        <v>102</v>
      </c>
    </row>
    <row r="1589" spans="1:5" x14ac:dyDescent="0.2">
      <c r="A1589" s="113">
        <v>11431018</v>
      </c>
      <c r="B1589" s="113" t="s">
        <v>929</v>
      </c>
      <c r="C1589" s="113" t="s">
        <v>5402</v>
      </c>
      <c r="D1589" s="113" t="s">
        <v>107</v>
      </c>
      <c r="E1589" s="113" t="s">
        <v>102</v>
      </c>
    </row>
    <row r="1590" spans="1:5" x14ac:dyDescent="0.2">
      <c r="A1590" s="113">
        <v>11432028</v>
      </c>
      <c r="B1590" s="113" t="s">
        <v>3881</v>
      </c>
      <c r="C1590" s="113" t="s">
        <v>5402</v>
      </c>
      <c r="D1590" s="113" t="s">
        <v>5414</v>
      </c>
      <c r="E1590" s="113" t="s">
        <v>102</v>
      </c>
    </row>
    <row r="1591" spans="1:5" x14ac:dyDescent="0.2">
      <c r="A1591" s="113">
        <v>11432032</v>
      </c>
      <c r="B1591" s="113" t="s">
        <v>3882</v>
      </c>
      <c r="C1591" s="113" t="s">
        <v>5402</v>
      </c>
      <c r="D1591" s="113" t="s">
        <v>5414</v>
      </c>
      <c r="E1591" s="113" t="s">
        <v>5412</v>
      </c>
    </row>
    <row r="1592" spans="1:5" x14ac:dyDescent="0.2">
      <c r="A1592" s="113">
        <v>11432033</v>
      </c>
      <c r="B1592" s="113" t="s">
        <v>3883</v>
      </c>
      <c r="C1592" s="113" t="s">
        <v>5402</v>
      </c>
      <c r="D1592" s="113" t="s">
        <v>5414</v>
      </c>
      <c r="E1592" s="113" t="s">
        <v>110</v>
      </c>
    </row>
    <row r="1593" spans="1:5" x14ac:dyDescent="0.2">
      <c r="A1593" s="113">
        <v>11436014</v>
      </c>
      <c r="B1593" s="113" t="s">
        <v>930</v>
      </c>
      <c r="C1593" s="113" t="s">
        <v>5402</v>
      </c>
      <c r="D1593" s="113" t="s">
        <v>107</v>
      </c>
      <c r="E1593" s="113" t="s">
        <v>5412</v>
      </c>
    </row>
    <row r="1594" spans="1:5" x14ac:dyDescent="0.2">
      <c r="A1594" s="113">
        <v>11436040</v>
      </c>
      <c r="B1594" s="113" t="s">
        <v>931</v>
      </c>
      <c r="C1594" s="113" t="s">
        <v>5402</v>
      </c>
      <c r="D1594" s="113" t="s">
        <v>102</v>
      </c>
      <c r="E1594" s="113" t="s">
        <v>102</v>
      </c>
    </row>
    <row r="1595" spans="1:5" x14ac:dyDescent="0.2">
      <c r="A1595" s="113">
        <v>11436051</v>
      </c>
      <c r="B1595" s="113" t="s">
        <v>932</v>
      </c>
      <c r="C1595" s="113" t="s">
        <v>5402</v>
      </c>
      <c r="D1595" s="113" t="s">
        <v>138</v>
      </c>
      <c r="E1595" s="113" t="s">
        <v>5412</v>
      </c>
    </row>
    <row r="1596" spans="1:5" x14ac:dyDescent="0.2">
      <c r="A1596" s="113">
        <v>11436081</v>
      </c>
      <c r="B1596" s="113" t="s">
        <v>3884</v>
      </c>
      <c r="C1596" s="113" t="s">
        <v>5402</v>
      </c>
      <c r="D1596" s="113" t="s">
        <v>5414</v>
      </c>
      <c r="E1596" s="113" t="s">
        <v>102</v>
      </c>
    </row>
    <row r="1597" spans="1:5" x14ac:dyDescent="0.2">
      <c r="A1597" s="113">
        <v>11437015</v>
      </c>
      <c r="B1597" s="113" t="s">
        <v>933</v>
      </c>
      <c r="C1597" s="113" t="s">
        <v>5402</v>
      </c>
      <c r="D1597" s="113" t="s">
        <v>109</v>
      </c>
      <c r="E1597" s="113" t="s">
        <v>109</v>
      </c>
    </row>
    <row r="1598" spans="1:5" x14ac:dyDescent="0.2">
      <c r="A1598" s="113">
        <v>11437026</v>
      </c>
      <c r="B1598" s="113" t="s">
        <v>934</v>
      </c>
      <c r="C1598" s="113" t="s">
        <v>5402</v>
      </c>
      <c r="D1598" s="113" t="s">
        <v>102</v>
      </c>
      <c r="E1598" s="113" t="s">
        <v>102</v>
      </c>
    </row>
    <row r="1599" spans="1:5" x14ac:dyDescent="0.2">
      <c r="A1599" s="113">
        <v>11437070</v>
      </c>
      <c r="B1599" s="113" t="s">
        <v>935</v>
      </c>
      <c r="C1599" s="113" t="s">
        <v>5402</v>
      </c>
      <c r="D1599" s="113" t="s">
        <v>105</v>
      </c>
      <c r="E1599" s="113" t="s">
        <v>5412</v>
      </c>
    </row>
    <row r="1600" spans="1:5" x14ac:dyDescent="0.2">
      <c r="A1600" s="113">
        <v>11437077</v>
      </c>
      <c r="B1600" s="113" t="s">
        <v>3885</v>
      </c>
      <c r="C1600" s="113" t="s">
        <v>5402</v>
      </c>
      <c r="D1600" s="113" t="s">
        <v>5414</v>
      </c>
      <c r="E1600" s="113" t="s">
        <v>109</v>
      </c>
    </row>
    <row r="1601" spans="1:5" x14ac:dyDescent="0.2">
      <c r="A1601" s="113">
        <v>11437084</v>
      </c>
      <c r="B1601" s="113" t="s">
        <v>936</v>
      </c>
      <c r="C1601" s="113" t="s">
        <v>5402</v>
      </c>
      <c r="D1601" s="113" t="s">
        <v>109</v>
      </c>
      <c r="E1601" s="113" t="s">
        <v>109</v>
      </c>
    </row>
    <row r="1602" spans="1:5" x14ac:dyDescent="0.2">
      <c r="A1602" s="113">
        <v>11437087</v>
      </c>
      <c r="B1602" s="113" t="s">
        <v>937</v>
      </c>
      <c r="C1602" s="113" t="s">
        <v>5402</v>
      </c>
      <c r="D1602" s="113" t="s">
        <v>107</v>
      </c>
      <c r="E1602" s="113" t="s">
        <v>102</v>
      </c>
    </row>
    <row r="1603" spans="1:5" x14ac:dyDescent="0.2">
      <c r="A1603" s="113">
        <v>11437111</v>
      </c>
      <c r="B1603" s="113" t="s">
        <v>938</v>
      </c>
      <c r="C1603" s="113" t="s">
        <v>5402</v>
      </c>
      <c r="D1603" s="113" t="s">
        <v>107</v>
      </c>
      <c r="E1603" s="113" t="s">
        <v>109</v>
      </c>
    </row>
    <row r="1604" spans="1:5" x14ac:dyDescent="0.2">
      <c r="A1604" s="113">
        <v>11437123</v>
      </c>
      <c r="B1604" s="113" t="s">
        <v>939</v>
      </c>
      <c r="C1604" s="113" t="s">
        <v>5402</v>
      </c>
      <c r="D1604" s="113" t="s">
        <v>109</v>
      </c>
      <c r="E1604" s="113" t="s">
        <v>109</v>
      </c>
    </row>
    <row r="1605" spans="1:5" x14ac:dyDescent="0.2">
      <c r="A1605" s="113">
        <v>11437131</v>
      </c>
      <c r="B1605" s="113" t="s">
        <v>3886</v>
      </c>
      <c r="C1605" s="113" t="s">
        <v>5402</v>
      </c>
      <c r="D1605" s="113" t="s">
        <v>5414</v>
      </c>
      <c r="E1605" s="113" t="s">
        <v>102</v>
      </c>
    </row>
    <row r="1606" spans="1:5" x14ac:dyDescent="0.2">
      <c r="A1606" s="113">
        <v>11438012</v>
      </c>
      <c r="B1606" s="113" t="s">
        <v>940</v>
      </c>
      <c r="C1606" s="113" t="s">
        <v>5402</v>
      </c>
      <c r="D1606" s="113" t="s">
        <v>107</v>
      </c>
      <c r="E1606" s="113" t="s">
        <v>102</v>
      </c>
    </row>
    <row r="1607" spans="1:5" x14ac:dyDescent="0.2">
      <c r="A1607" s="113">
        <v>11438015</v>
      </c>
      <c r="B1607" s="113" t="s">
        <v>941</v>
      </c>
      <c r="C1607" s="113" t="s">
        <v>5402</v>
      </c>
      <c r="D1607" s="113" t="s">
        <v>102</v>
      </c>
      <c r="E1607" s="113" t="s">
        <v>109</v>
      </c>
    </row>
    <row r="1608" spans="1:5" x14ac:dyDescent="0.2">
      <c r="A1608" s="113">
        <v>11438017</v>
      </c>
      <c r="B1608" s="113" t="s">
        <v>942</v>
      </c>
      <c r="C1608" s="113" t="s">
        <v>5402</v>
      </c>
      <c r="D1608" s="113" t="s">
        <v>102</v>
      </c>
      <c r="E1608" s="113" t="s">
        <v>102</v>
      </c>
    </row>
    <row r="1609" spans="1:5" x14ac:dyDescent="0.2">
      <c r="A1609" s="113">
        <v>11438031</v>
      </c>
      <c r="B1609" s="113" t="s">
        <v>943</v>
      </c>
      <c r="C1609" s="113" t="s">
        <v>5402</v>
      </c>
      <c r="D1609" s="113" t="s">
        <v>102</v>
      </c>
      <c r="E1609" s="113" t="s">
        <v>102</v>
      </c>
    </row>
    <row r="1610" spans="1:5" x14ac:dyDescent="0.2">
      <c r="A1610" s="113">
        <v>11438058</v>
      </c>
      <c r="B1610" s="113" t="s">
        <v>656</v>
      </c>
      <c r="C1610" s="113" t="s">
        <v>5402</v>
      </c>
      <c r="D1610" s="113" t="s">
        <v>109</v>
      </c>
      <c r="E1610" s="113" t="s">
        <v>109</v>
      </c>
    </row>
    <row r="1611" spans="1:5" x14ac:dyDescent="0.2">
      <c r="A1611" s="113">
        <v>11438064</v>
      </c>
      <c r="B1611" s="113" t="s">
        <v>3887</v>
      </c>
      <c r="C1611" s="113" t="s">
        <v>5402</v>
      </c>
      <c r="D1611" s="113" t="s">
        <v>5414</v>
      </c>
      <c r="E1611" s="113" t="s">
        <v>5411</v>
      </c>
    </row>
    <row r="1612" spans="1:5" x14ac:dyDescent="0.2">
      <c r="A1612" s="113">
        <v>11438070</v>
      </c>
      <c r="B1612" s="113" t="s">
        <v>3888</v>
      </c>
      <c r="C1612" s="113" t="s">
        <v>5402</v>
      </c>
      <c r="D1612" s="113" t="s">
        <v>5414</v>
      </c>
      <c r="E1612" s="113" t="s">
        <v>5413</v>
      </c>
    </row>
    <row r="1613" spans="1:5" x14ac:dyDescent="0.2">
      <c r="A1613" s="113">
        <v>11438073</v>
      </c>
      <c r="B1613" s="113" t="s">
        <v>3889</v>
      </c>
      <c r="C1613" s="113" t="s">
        <v>5402</v>
      </c>
      <c r="D1613" s="113" t="s">
        <v>5414</v>
      </c>
      <c r="E1613" s="113" t="s">
        <v>5412</v>
      </c>
    </row>
    <row r="1614" spans="1:5" x14ac:dyDescent="0.2">
      <c r="A1614" s="113">
        <v>11438096</v>
      </c>
      <c r="B1614" s="113" t="s">
        <v>944</v>
      </c>
      <c r="C1614" s="113" t="s">
        <v>5402</v>
      </c>
      <c r="D1614" s="113" t="s">
        <v>109</v>
      </c>
      <c r="E1614" s="113" t="s">
        <v>109</v>
      </c>
    </row>
    <row r="1615" spans="1:5" x14ac:dyDescent="0.2">
      <c r="A1615" s="113">
        <v>11440010</v>
      </c>
      <c r="B1615" s="113" t="s">
        <v>945</v>
      </c>
      <c r="C1615" s="113" t="s">
        <v>5402</v>
      </c>
      <c r="D1615" s="113" t="s">
        <v>102</v>
      </c>
      <c r="E1615" s="113" t="s">
        <v>102</v>
      </c>
    </row>
    <row r="1616" spans="1:5" x14ac:dyDescent="0.2">
      <c r="A1616" s="113">
        <v>11440011</v>
      </c>
      <c r="B1616" s="113" t="s">
        <v>946</v>
      </c>
      <c r="C1616" s="113" t="s">
        <v>5402</v>
      </c>
      <c r="D1616" s="113" t="s">
        <v>102</v>
      </c>
      <c r="E1616" s="113" t="s">
        <v>102</v>
      </c>
    </row>
    <row r="1617" spans="1:5" x14ac:dyDescent="0.2">
      <c r="A1617" s="113">
        <v>11440013</v>
      </c>
      <c r="B1617" s="113" t="s">
        <v>3890</v>
      </c>
      <c r="C1617" s="113" t="s">
        <v>5402</v>
      </c>
      <c r="D1617" s="113" t="s">
        <v>5414</v>
      </c>
      <c r="E1617" s="113" t="s">
        <v>102</v>
      </c>
    </row>
    <row r="1618" spans="1:5" x14ac:dyDescent="0.2">
      <c r="A1618" s="113">
        <v>11440067</v>
      </c>
      <c r="B1618" s="113" t="s">
        <v>947</v>
      </c>
      <c r="C1618" s="113" t="s">
        <v>5402</v>
      </c>
      <c r="D1618" s="113" t="s">
        <v>109</v>
      </c>
      <c r="E1618" s="113" t="s">
        <v>109</v>
      </c>
    </row>
    <row r="1619" spans="1:5" x14ac:dyDescent="0.2">
      <c r="A1619" s="113">
        <v>11440073</v>
      </c>
      <c r="B1619" s="113" t="s">
        <v>948</v>
      </c>
      <c r="C1619" s="113" t="s">
        <v>5402</v>
      </c>
      <c r="D1619" s="113" t="s">
        <v>107</v>
      </c>
      <c r="E1619" s="113" t="s">
        <v>102</v>
      </c>
    </row>
    <row r="1620" spans="1:5" x14ac:dyDescent="0.2">
      <c r="A1620" s="113">
        <v>11440103</v>
      </c>
      <c r="B1620" s="113" t="s">
        <v>949</v>
      </c>
      <c r="C1620" s="113" t="s">
        <v>5402</v>
      </c>
      <c r="D1620" s="113" t="s">
        <v>102</v>
      </c>
      <c r="E1620" s="113" t="s">
        <v>102</v>
      </c>
    </row>
    <row r="1621" spans="1:5" x14ac:dyDescent="0.2">
      <c r="A1621" s="113">
        <v>11440213</v>
      </c>
      <c r="B1621" s="113" t="s">
        <v>3891</v>
      </c>
      <c r="C1621" s="113" t="s">
        <v>5402</v>
      </c>
      <c r="D1621" s="113" t="s">
        <v>5414</v>
      </c>
      <c r="E1621" s="113" t="s">
        <v>109</v>
      </c>
    </row>
    <row r="1622" spans="1:5" x14ac:dyDescent="0.2">
      <c r="A1622" s="113">
        <v>11441011</v>
      </c>
      <c r="B1622" s="113" t="s">
        <v>3892</v>
      </c>
      <c r="C1622" s="113" t="s">
        <v>5402</v>
      </c>
      <c r="D1622" s="113" t="s">
        <v>5414</v>
      </c>
      <c r="E1622" s="113" t="s">
        <v>109</v>
      </c>
    </row>
    <row r="1623" spans="1:5" x14ac:dyDescent="0.2">
      <c r="A1623" s="113">
        <v>11441018</v>
      </c>
      <c r="B1623" s="113" t="s">
        <v>3893</v>
      </c>
      <c r="C1623" s="113" t="s">
        <v>5402</v>
      </c>
      <c r="D1623" s="113" t="s">
        <v>5414</v>
      </c>
      <c r="E1623" s="113" t="s">
        <v>5411</v>
      </c>
    </row>
    <row r="1624" spans="1:5" x14ac:dyDescent="0.2">
      <c r="A1624" s="113">
        <v>11441107</v>
      </c>
      <c r="B1624" s="113" t="s">
        <v>950</v>
      </c>
      <c r="C1624" s="113" t="s">
        <v>5402</v>
      </c>
      <c r="D1624" s="113" t="s">
        <v>102</v>
      </c>
      <c r="E1624" s="113" t="s">
        <v>102</v>
      </c>
    </row>
    <row r="1625" spans="1:5" x14ac:dyDescent="0.2">
      <c r="A1625" s="113">
        <v>11441201</v>
      </c>
      <c r="B1625" s="113" t="s">
        <v>951</v>
      </c>
      <c r="C1625" s="113" t="s">
        <v>5402</v>
      </c>
      <c r="D1625" s="113" t="s">
        <v>109</v>
      </c>
      <c r="E1625" s="113" t="s">
        <v>109</v>
      </c>
    </row>
    <row r="1626" spans="1:5" x14ac:dyDescent="0.2">
      <c r="A1626" s="113">
        <v>11442009</v>
      </c>
      <c r="B1626" s="113" t="s">
        <v>952</v>
      </c>
      <c r="C1626" s="113" t="s">
        <v>5402</v>
      </c>
      <c r="D1626" s="113" t="s">
        <v>109</v>
      </c>
      <c r="E1626" s="113" t="s">
        <v>102</v>
      </c>
    </row>
    <row r="1627" spans="1:5" x14ac:dyDescent="0.2">
      <c r="A1627" s="113">
        <v>11442101</v>
      </c>
      <c r="B1627" s="113" t="s">
        <v>3894</v>
      </c>
      <c r="C1627" s="113" t="s">
        <v>5402</v>
      </c>
      <c r="D1627" s="113" t="s">
        <v>5414</v>
      </c>
      <c r="E1627" s="113" t="s">
        <v>109</v>
      </c>
    </row>
    <row r="1628" spans="1:5" x14ac:dyDescent="0.2">
      <c r="A1628" s="113">
        <v>11442108</v>
      </c>
      <c r="B1628" s="113" t="s">
        <v>953</v>
      </c>
      <c r="C1628" s="113" t="s">
        <v>5402</v>
      </c>
      <c r="D1628" s="113" t="s">
        <v>102</v>
      </c>
      <c r="E1628" s="113" t="s">
        <v>102</v>
      </c>
    </row>
    <row r="1629" spans="1:5" x14ac:dyDescent="0.2">
      <c r="A1629" s="113">
        <v>11446001</v>
      </c>
      <c r="B1629" s="113" t="s">
        <v>3895</v>
      </c>
      <c r="C1629" s="113" t="s">
        <v>5402</v>
      </c>
      <c r="D1629" s="113" t="s">
        <v>5414</v>
      </c>
      <c r="E1629" s="113" t="s">
        <v>5412</v>
      </c>
    </row>
    <row r="1630" spans="1:5" x14ac:dyDescent="0.2">
      <c r="A1630" s="113">
        <v>11447001</v>
      </c>
      <c r="B1630" s="113" t="s">
        <v>954</v>
      </c>
      <c r="C1630" s="113" t="s">
        <v>5402</v>
      </c>
      <c r="D1630" s="113" t="s">
        <v>156</v>
      </c>
      <c r="E1630" s="113" t="s">
        <v>5412</v>
      </c>
    </row>
    <row r="1631" spans="1:5" x14ac:dyDescent="0.2">
      <c r="A1631" s="113">
        <v>11447003</v>
      </c>
      <c r="B1631" s="113" t="s">
        <v>955</v>
      </c>
      <c r="C1631" s="113" t="s">
        <v>5402</v>
      </c>
      <c r="D1631" s="113" t="s">
        <v>102</v>
      </c>
      <c r="E1631" s="113" t="s">
        <v>102</v>
      </c>
    </row>
    <row r="1632" spans="1:5" x14ac:dyDescent="0.2">
      <c r="A1632" s="113">
        <v>11447004</v>
      </c>
      <c r="B1632" s="113" t="s">
        <v>3896</v>
      </c>
      <c r="C1632" s="113" t="s">
        <v>5402</v>
      </c>
      <c r="D1632" s="113" t="s">
        <v>5414</v>
      </c>
      <c r="E1632" s="113" t="s">
        <v>110</v>
      </c>
    </row>
    <row r="1633" spans="1:5" x14ac:dyDescent="0.2">
      <c r="A1633" s="113">
        <v>11449001</v>
      </c>
      <c r="B1633" s="113" t="s">
        <v>956</v>
      </c>
      <c r="C1633" s="113" t="s">
        <v>5402</v>
      </c>
      <c r="D1633" s="113" t="s">
        <v>107</v>
      </c>
      <c r="E1633" s="113" t="s">
        <v>5412</v>
      </c>
    </row>
    <row r="1634" spans="1:5" x14ac:dyDescent="0.2">
      <c r="A1634" s="113">
        <v>11451011</v>
      </c>
      <c r="B1634" s="113" t="s">
        <v>3897</v>
      </c>
      <c r="C1634" s="113" t="s">
        <v>5402</v>
      </c>
      <c r="D1634" s="113" t="s">
        <v>5414</v>
      </c>
      <c r="E1634" s="113" t="s">
        <v>109</v>
      </c>
    </row>
    <row r="1635" spans="1:5" x14ac:dyDescent="0.2">
      <c r="A1635" s="113">
        <v>11453001</v>
      </c>
      <c r="B1635" s="113" t="s">
        <v>3898</v>
      </c>
      <c r="C1635" s="113" t="s">
        <v>5402</v>
      </c>
      <c r="D1635" s="113" t="s">
        <v>5414</v>
      </c>
      <c r="E1635" s="113" t="s">
        <v>5412</v>
      </c>
    </row>
    <row r="1636" spans="1:5" x14ac:dyDescent="0.2">
      <c r="A1636" s="113">
        <v>11453003</v>
      </c>
      <c r="B1636" s="113" t="s">
        <v>957</v>
      </c>
      <c r="C1636" s="113" t="s">
        <v>5402</v>
      </c>
      <c r="D1636" s="113" t="s">
        <v>156</v>
      </c>
      <c r="E1636" s="113" t="s">
        <v>5411</v>
      </c>
    </row>
    <row r="1637" spans="1:5" x14ac:dyDescent="0.2">
      <c r="A1637" s="113">
        <v>11453005</v>
      </c>
      <c r="B1637" s="113" t="s">
        <v>3899</v>
      </c>
      <c r="C1637" s="113" t="s">
        <v>5402</v>
      </c>
      <c r="D1637" s="113" t="s">
        <v>5414</v>
      </c>
      <c r="E1637" s="113" t="s">
        <v>5412</v>
      </c>
    </row>
    <row r="1638" spans="1:5" x14ac:dyDescent="0.2">
      <c r="A1638" s="113">
        <v>11453007</v>
      </c>
      <c r="B1638" s="113" t="s">
        <v>3900</v>
      </c>
      <c r="C1638" s="113" t="s">
        <v>5402</v>
      </c>
      <c r="D1638" s="113" t="s">
        <v>5414</v>
      </c>
      <c r="E1638" s="113" t="s">
        <v>110</v>
      </c>
    </row>
    <row r="1639" spans="1:5" x14ac:dyDescent="0.2">
      <c r="A1639" s="113">
        <v>11453302</v>
      </c>
      <c r="B1639" s="113" t="s">
        <v>958</v>
      </c>
      <c r="C1639" s="113" t="s">
        <v>5402</v>
      </c>
      <c r="D1639" s="113" t="s">
        <v>109</v>
      </c>
      <c r="E1639" s="113" t="s">
        <v>109</v>
      </c>
    </row>
    <row r="1640" spans="1:5" x14ac:dyDescent="0.2">
      <c r="A1640" s="113">
        <v>11454005</v>
      </c>
      <c r="B1640" s="113" t="s">
        <v>959</v>
      </c>
      <c r="C1640" s="113" t="s">
        <v>5402</v>
      </c>
      <c r="D1640" s="113" t="s">
        <v>102</v>
      </c>
      <c r="E1640" s="113" t="s">
        <v>102</v>
      </c>
    </row>
    <row r="1641" spans="1:5" x14ac:dyDescent="0.2">
      <c r="A1641" s="113">
        <v>11457305</v>
      </c>
      <c r="B1641" s="113" t="s">
        <v>960</v>
      </c>
      <c r="C1641" s="113" t="s">
        <v>5402</v>
      </c>
      <c r="D1641" s="113" t="s">
        <v>102</v>
      </c>
      <c r="E1641" s="113" t="s">
        <v>102</v>
      </c>
    </row>
    <row r="1642" spans="1:5" x14ac:dyDescent="0.2">
      <c r="A1642" s="113">
        <v>11460001</v>
      </c>
      <c r="B1642" s="113" t="s">
        <v>961</v>
      </c>
      <c r="C1642" s="113" t="s">
        <v>5402</v>
      </c>
      <c r="D1642" s="113" t="s">
        <v>100</v>
      </c>
      <c r="E1642" s="113" t="s">
        <v>5412</v>
      </c>
    </row>
    <row r="1643" spans="1:5" x14ac:dyDescent="0.2">
      <c r="A1643" s="113">
        <v>11460002</v>
      </c>
      <c r="B1643" s="113" t="s">
        <v>3901</v>
      </c>
      <c r="C1643" s="113" t="s">
        <v>5402</v>
      </c>
      <c r="D1643" s="113" t="s">
        <v>5414</v>
      </c>
      <c r="E1643" s="113" t="s">
        <v>109</v>
      </c>
    </row>
    <row r="1644" spans="1:5" x14ac:dyDescent="0.2">
      <c r="A1644" s="113">
        <v>11460006</v>
      </c>
      <c r="B1644" s="113" t="s">
        <v>962</v>
      </c>
      <c r="C1644" s="113" t="s">
        <v>5402</v>
      </c>
      <c r="D1644" s="113" t="s">
        <v>107</v>
      </c>
      <c r="E1644" s="113" t="s">
        <v>102</v>
      </c>
    </row>
    <row r="1645" spans="1:5" x14ac:dyDescent="0.2">
      <c r="A1645" s="113">
        <v>11460048</v>
      </c>
      <c r="B1645" s="113" t="s">
        <v>963</v>
      </c>
      <c r="C1645" s="113" t="s">
        <v>5402</v>
      </c>
      <c r="D1645" s="113" t="s">
        <v>109</v>
      </c>
      <c r="E1645" s="113" t="s">
        <v>109</v>
      </c>
    </row>
    <row r="1646" spans="1:5" x14ac:dyDescent="0.2">
      <c r="A1646" s="113">
        <v>11460075</v>
      </c>
      <c r="B1646" s="113" t="s">
        <v>964</v>
      </c>
      <c r="C1646" s="113" t="s">
        <v>5402</v>
      </c>
      <c r="D1646" s="113" t="s">
        <v>102</v>
      </c>
      <c r="E1646" s="113" t="s">
        <v>102</v>
      </c>
    </row>
    <row r="1647" spans="1:5" x14ac:dyDescent="0.2">
      <c r="A1647" s="113">
        <v>11460091</v>
      </c>
      <c r="B1647" s="113" t="s">
        <v>965</v>
      </c>
      <c r="C1647" s="113" t="s">
        <v>5402</v>
      </c>
      <c r="D1647" s="113" t="s">
        <v>102</v>
      </c>
      <c r="E1647" s="113" t="s">
        <v>109</v>
      </c>
    </row>
    <row r="1648" spans="1:5" x14ac:dyDescent="0.2">
      <c r="A1648" s="113">
        <v>11460112</v>
      </c>
      <c r="B1648" s="113" t="s">
        <v>966</v>
      </c>
      <c r="C1648" s="113" t="s">
        <v>5402</v>
      </c>
      <c r="D1648" s="113" t="s">
        <v>109</v>
      </c>
      <c r="E1648" s="113" t="s">
        <v>102</v>
      </c>
    </row>
    <row r="1649" spans="1:5" x14ac:dyDescent="0.2">
      <c r="A1649" s="113">
        <v>11460114</v>
      </c>
      <c r="B1649" s="113" t="s">
        <v>967</v>
      </c>
      <c r="C1649" s="113" t="s">
        <v>5402</v>
      </c>
      <c r="D1649" s="113" t="s">
        <v>109</v>
      </c>
      <c r="E1649" s="113" t="s">
        <v>109</v>
      </c>
    </row>
    <row r="1650" spans="1:5" x14ac:dyDescent="0.2">
      <c r="A1650" s="113">
        <v>11460156</v>
      </c>
      <c r="B1650" s="113" t="s">
        <v>968</v>
      </c>
      <c r="C1650" s="113" t="s">
        <v>5402</v>
      </c>
      <c r="D1650" s="113" t="s">
        <v>138</v>
      </c>
      <c r="E1650" s="113" t="s">
        <v>5412</v>
      </c>
    </row>
    <row r="1651" spans="1:5" x14ac:dyDescent="0.2">
      <c r="A1651" s="113">
        <v>11460158</v>
      </c>
      <c r="B1651" s="113" t="s">
        <v>969</v>
      </c>
      <c r="C1651" s="113" t="s">
        <v>5402</v>
      </c>
      <c r="D1651" s="113" t="s">
        <v>102</v>
      </c>
      <c r="E1651" s="113" t="s">
        <v>102</v>
      </c>
    </row>
    <row r="1652" spans="1:5" x14ac:dyDescent="0.2">
      <c r="A1652" s="113">
        <v>11460180</v>
      </c>
      <c r="B1652" s="113" t="s">
        <v>970</v>
      </c>
      <c r="C1652" s="113" t="s">
        <v>5402</v>
      </c>
      <c r="D1652" s="113" t="s">
        <v>102</v>
      </c>
      <c r="E1652" s="113" t="s">
        <v>102</v>
      </c>
    </row>
    <row r="1653" spans="1:5" x14ac:dyDescent="0.2">
      <c r="A1653" s="113">
        <v>11460184</v>
      </c>
      <c r="B1653" s="113" t="s">
        <v>971</v>
      </c>
      <c r="C1653" s="113" t="s">
        <v>5402</v>
      </c>
      <c r="D1653" s="113" t="s">
        <v>109</v>
      </c>
      <c r="E1653" s="113" t="s">
        <v>102</v>
      </c>
    </row>
    <row r="1654" spans="1:5" x14ac:dyDescent="0.2">
      <c r="A1654" s="113">
        <v>11460190</v>
      </c>
      <c r="B1654" s="113" t="s">
        <v>972</v>
      </c>
      <c r="C1654" s="113" t="s">
        <v>5402</v>
      </c>
      <c r="D1654" s="113" t="s">
        <v>102</v>
      </c>
      <c r="E1654" s="113" t="s">
        <v>102</v>
      </c>
    </row>
    <row r="1655" spans="1:5" x14ac:dyDescent="0.2">
      <c r="A1655" s="113">
        <v>11460196</v>
      </c>
      <c r="B1655" s="113" t="s">
        <v>973</v>
      </c>
      <c r="C1655" s="113" t="s">
        <v>5402</v>
      </c>
      <c r="D1655" s="113" t="s">
        <v>109</v>
      </c>
      <c r="E1655" s="113" t="s">
        <v>109</v>
      </c>
    </row>
    <row r="1656" spans="1:5" x14ac:dyDescent="0.2">
      <c r="A1656" s="113">
        <v>11460202</v>
      </c>
      <c r="B1656" s="113" t="s">
        <v>3902</v>
      </c>
      <c r="C1656" s="113" t="s">
        <v>5402</v>
      </c>
      <c r="D1656" s="113" t="s">
        <v>5414</v>
      </c>
      <c r="E1656" s="113" t="s">
        <v>102</v>
      </c>
    </row>
    <row r="1657" spans="1:5" x14ac:dyDescent="0.2">
      <c r="A1657" s="113">
        <v>11460237</v>
      </c>
      <c r="B1657" s="113" t="s">
        <v>974</v>
      </c>
      <c r="C1657" s="113" t="s">
        <v>5402</v>
      </c>
      <c r="D1657" s="113" t="s">
        <v>105</v>
      </c>
      <c r="E1657" s="113" t="s">
        <v>5412</v>
      </c>
    </row>
    <row r="1658" spans="1:5" x14ac:dyDescent="0.2">
      <c r="A1658" s="113">
        <v>11460271</v>
      </c>
      <c r="B1658" s="113" t="s">
        <v>3903</v>
      </c>
      <c r="C1658" s="113" t="s">
        <v>5402</v>
      </c>
      <c r="D1658" s="113" t="s">
        <v>5414</v>
      </c>
      <c r="E1658" s="113" t="s">
        <v>102</v>
      </c>
    </row>
    <row r="1659" spans="1:5" x14ac:dyDescent="0.2">
      <c r="A1659" s="113">
        <v>11462006</v>
      </c>
      <c r="B1659" s="113" t="s">
        <v>3904</v>
      </c>
      <c r="C1659" s="113" t="s">
        <v>5402</v>
      </c>
      <c r="D1659" s="113" t="s">
        <v>5414</v>
      </c>
      <c r="E1659" s="113" t="s">
        <v>102</v>
      </c>
    </row>
    <row r="1660" spans="1:5" x14ac:dyDescent="0.2">
      <c r="A1660" s="113">
        <v>11462045</v>
      </c>
      <c r="B1660" s="113" t="s">
        <v>975</v>
      </c>
      <c r="C1660" s="113" t="s">
        <v>5402</v>
      </c>
      <c r="D1660" s="113" t="s">
        <v>102</v>
      </c>
      <c r="E1660" s="113" t="s">
        <v>102</v>
      </c>
    </row>
    <row r="1661" spans="1:5" x14ac:dyDescent="0.2">
      <c r="A1661" s="113">
        <v>11463337</v>
      </c>
      <c r="B1661" s="113" t="s">
        <v>976</v>
      </c>
      <c r="C1661" s="113" t="s">
        <v>5402</v>
      </c>
      <c r="D1661" s="113" t="s">
        <v>109</v>
      </c>
      <c r="E1661" s="113" t="s">
        <v>102</v>
      </c>
    </row>
    <row r="1662" spans="1:5" x14ac:dyDescent="0.2">
      <c r="A1662" s="113">
        <v>11464005</v>
      </c>
      <c r="B1662" s="113" t="s">
        <v>977</v>
      </c>
      <c r="C1662" s="113" t="s">
        <v>5402</v>
      </c>
      <c r="D1662" s="113" t="s">
        <v>102</v>
      </c>
      <c r="E1662" s="113" t="s">
        <v>110</v>
      </c>
    </row>
    <row r="1663" spans="1:5" x14ac:dyDescent="0.2">
      <c r="A1663" s="113">
        <v>11464007</v>
      </c>
      <c r="B1663" s="113" t="s">
        <v>978</v>
      </c>
      <c r="C1663" s="113" t="s">
        <v>5402</v>
      </c>
      <c r="D1663" s="113" t="s">
        <v>109</v>
      </c>
      <c r="E1663" s="113" t="s">
        <v>109</v>
      </c>
    </row>
    <row r="1664" spans="1:5" x14ac:dyDescent="0.2">
      <c r="A1664" s="113">
        <v>11464011</v>
      </c>
      <c r="B1664" s="113" t="s">
        <v>979</v>
      </c>
      <c r="C1664" s="113" t="s">
        <v>5402</v>
      </c>
      <c r="D1664" s="113" t="s">
        <v>109</v>
      </c>
      <c r="E1664" s="113" t="s">
        <v>109</v>
      </c>
    </row>
    <row r="1665" spans="1:5" x14ac:dyDescent="0.2">
      <c r="A1665" s="113">
        <v>11465001</v>
      </c>
      <c r="B1665" s="113" t="s">
        <v>3905</v>
      </c>
      <c r="C1665" s="113" t="s">
        <v>5402</v>
      </c>
      <c r="D1665" s="113" t="s">
        <v>5414</v>
      </c>
      <c r="E1665" s="113" t="s">
        <v>102</v>
      </c>
    </row>
    <row r="1666" spans="1:5" x14ac:dyDescent="0.2">
      <c r="A1666" s="113">
        <v>11465003</v>
      </c>
      <c r="B1666" s="113" t="s">
        <v>980</v>
      </c>
      <c r="C1666" s="113" t="s">
        <v>5402</v>
      </c>
      <c r="D1666" s="113" t="s">
        <v>109</v>
      </c>
      <c r="E1666" s="113" t="s">
        <v>109</v>
      </c>
    </row>
    <row r="1667" spans="1:5" x14ac:dyDescent="0.2">
      <c r="A1667" s="113">
        <v>11465020</v>
      </c>
      <c r="B1667" s="113" t="s">
        <v>3906</v>
      </c>
      <c r="C1667" s="113" t="s">
        <v>5402</v>
      </c>
      <c r="D1667" s="113" t="s">
        <v>5414</v>
      </c>
      <c r="E1667" s="113" t="s">
        <v>110</v>
      </c>
    </row>
    <row r="1668" spans="1:5" x14ac:dyDescent="0.2">
      <c r="A1668" s="113">
        <v>11466001</v>
      </c>
      <c r="B1668" s="113" t="s">
        <v>3907</v>
      </c>
      <c r="C1668" s="113" t="s">
        <v>5402</v>
      </c>
      <c r="D1668" s="113" t="s">
        <v>5414</v>
      </c>
      <c r="E1668" s="113" t="s">
        <v>109</v>
      </c>
    </row>
    <row r="1669" spans="1:5" x14ac:dyDescent="0.2">
      <c r="A1669" s="113">
        <v>11466014</v>
      </c>
      <c r="B1669" s="113" t="s">
        <v>981</v>
      </c>
      <c r="C1669" s="113" t="s">
        <v>5402</v>
      </c>
      <c r="D1669" s="113" t="s">
        <v>102</v>
      </c>
      <c r="E1669" s="113" t="s">
        <v>102</v>
      </c>
    </row>
    <row r="1670" spans="1:5" x14ac:dyDescent="0.2">
      <c r="A1670" s="113">
        <v>11466015</v>
      </c>
      <c r="B1670" s="113" t="s">
        <v>982</v>
      </c>
      <c r="C1670" s="113" t="s">
        <v>5402</v>
      </c>
      <c r="D1670" s="113" t="s">
        <v>102</v>
      </c>
      <c r="E1670" s="113" t="s">
        <v>102</v>
      </c>
    </row>
    <row r="1671" spans="1:5" x14ac:dyDescent="0.2">
      <c r="A1671" s="113">
        <v>11466122</v>
      </c>
      <c r="B1671" s="113" t="s">
        <v>983</v>
      </c>
      <c r="C1671" s="113" t="s">
        <v>5402</v>
      </c>
      <c r="D1671" s="113" t="s">
        <v>109</v>
      </c>
      <c r="E1671" s="113" t="s">
        <v>109</v>
      </c>
    </row>
    <row r="1672" spans="1:5" x14ac:dyDescent="0.2">
      <c r="A1672" s="113">
        <v>11467011</v>
      </c>
      <c r="B1672" s="113" t="s">
        <v>3908</v>
      </c>
      <c r="C1672" s="113" t="s">
        <v>5402</v>
      </c>
      <c r="D1672" s="113" t="s">
        <v>5414</v>
      </c>
      <c r="E1672" s="113" t="s">
        <v>102</v>
      </c>
    </row>
    <row r="1673" spans="1:5" x14ac:dyDescent="0.2">
      <c r="A1673" s="113">
        <v>11467311</v>
      </c>
      <c r="B1673" s="113" t="s">
        <v>3909</v>
      </c>
      <c r="C1673" s="113" t="s">
        <v>5402</v>
      </c>
      <c r="D1673" s="113" t="s">
        <v>5414</v>
      </c>
      <c r="E1673" s="113" t="s">
        <v>109</v>
      </c>
    </row>
    <row r="1674" spans="1:5" x14ac:dyDescent="0.2">
      <c r="A1674" s="113">
        <v>11472001</v>
      </c>
      <c r="B1674" s="113" t="s">
        <v>3910</v>
      </c>
      <c r="C1674" s="113" t="s">
        <v>5402</v>
      </c>
      <c r="D1674" s="113" t="s">
        <v>5414</v>
      </c>
      <c r="E1674" s="113" t="s">
        <v>109</v>
      </c>
    </row>
    <row r="1675" spans="1:5" x14ac:dyDescent="0.2">
      <c r="A1675" s="113">
        <v>11472008</v>
      </c>
      <c r="B1675" s="113" t="s">
        <v>3911</v>
      </c>
      <c r="C1675" s="113" t="s">
        <v>5402</v>
      </c>
      <c r="D1675" s="113" t="s">
        <v>5414</v>
      </c>
      <c r="E1675" s="113" t="s">
        <v>5412</v>
      </c>
    </row>
    <row r="1676" spans="1:5" x14ac:dyDescent="0.2">
      <c r="A1676" s="113">
        <v>11473002</v>
      </c>
      <c r="B1676" s="113" t="s">
        <v>984</v>
      </c>
      <c r="C1676" s="113" t="s">
        <v>5402</v>
      </c>
      <c r="D1676" s="113" t="s">
        <v>109</v>
      </c>
      <c r="E1676" s="113" t="s">
        <v>109</v>
      </c>
    </row>
    <row r="1677" spans="1:5" x14ac:dyDescent="0.2">
      <c r="A1677" s="113">
        <v>11475004</v>
      </c>
      <c r="B1677" s="113" t="s">
        <v>3912</v>
      </c>
      <c r="C1677" s="113" t="s">
        <v>5402</v>
      </c>
      <c r="D1677" s="113" t="s">
        <v>5414</v>
      </c>
      <c r="E1677" s="113" t="s">
        <v>109</v>
      </c>
    </row>
    <row r="1678" spans="1:5" x14ac:dyDescent="0.2">
      <c r="A1678" s="113">
        <v>11511186</v>
      </c>
      <c r="B1678" s="113" t="s">
        <v>3913</v>
      </c>
      <c r="C1678" s="113" t="s">
        <v>5403</v>
      </c>
      <c r="D1678" s="113" t="s">
        <v>5414</v>
      </c>
      <c r="E1678" s="113" t="s">
        <v>5412</v>
      </c>
    </row>
    <row r="1679" spans="1:5" x14ac:dyDescent="0.2">
      <c r="A1679" s="113">
        <v>11511187</v>
      </c>
      <c r="B1679" s="113" t="s">
        <v>3914</v>
      </c>
      <c r="C1679" s="113" t="s">
        <v>5403</v>
      </c>
      <c r="D1679" s="113" t="s">
        <v>5414</v>
      </c>
      <c r="E1679" s="113" t="s">
        <v>102</v>
      </c>
    </row>
    <row r="1680" spans="1:5" x14ac:dyDescent="0.2">
      <c r="A1680" s="113">
        <v>11511253</v>
      </c>
      <c r="B1680" s="113" t="s">
        <v>3915</v>
      </c>
      <c r="C1680" s="113" t="s">
        <v>5403</v>
      </c>
      <c r="D1680" s="113" t="s">
        <v>5414</v>
      </c>
      <c r="E1680" s="113" t="s">
        <v>5412</v>
      </c>
    </row>
    <row r="1681" spans="1:5" x14ac:dyDescent="0.2">
      <c r="A1681" s="113">
        <v>11511254</v>
      </c>
      <c r="B1681" s="113" t="s">
        <v>447</v>
      </c>
      <c r="C1681" s="113" t="s">
        <v>5403</v>
      </c>
      <c r="D1681" s="113" t="s">
        <v>102</v>
      </c>
      <c r="E1681" s="113" t="s">
        <v>102</v>
      </c>
    </row>
    <row r="1682" spans="1:5" x14ac:dyDescent="0.2">
      <c r="A1682" s="113">
        <v>11511275</v>
      </c>
      <c r="B1682" s="113" t="s">
        <v>448</v>
      </c>
      <c r="C1682" s="113" t="s">
        <v>5403</v>
      </c>
      <c r="D1682" s="113" t="s">
        <v>107</v>
      </c>
      <c r="E1682" s="113" t="s">
        <v>5412</v>
      </c>
    </row>
    <row r="1683" spans="1:5" x14ac:dyDescent="0.2">
      <c r="A1683" s="113">
        <v>11511336</v>
      </c>
      <c r="B1683" s="113" t="s">
        <v>449</v>
      </c>
      <c r="C1683" s="113" t="s">
        <v>5403</v>
      </c>
      <c r="D1683" s="113" t="s">
        <v>109</v>
      </c>
      <c r="E1683" s="113" t="s">
        <v>109</v>
      </c>
    </row>
    <row r="1684" spans="1:5" x14ac:dyDescent="0.2">
      <c r="A1684" s="113">
        <v>11511504</v>
      </c>
      <c r="B1684" s="113" t="s">
        <v>3916</v>
      </c>
      <c r="C1684" s="113" t="s">
        <v>5403</v>
      </c>
      <c r="D1684" s="113" t="s">
        <v>5414</v>
      </c>
      <c r="E1684" s="113" t="s">
        <v>5412</v>
      </c>
    </row>
    <row r="1685" spans="1:5" x14ac:dyDescent="0.2">
      <c r="A1685" s="113">
        <v>11511596</v>
      </c>
      <c r="B1685" s="113" t="s">
        <v>450</v>
      </c>
      <c r="C1685" s="113" t="s">
        <v>5403</v>
      </c>
      <c r="D1685" s="113" t="s">
        <v>102</v>
      </c>
      <c r="E1685" s="113" t="s">
        <v>102</v>
      </c>
    </row>
    <row r="1686" spans="1:5" x14ac:dyDescent="0.2">
      <c r="A1686" s="113">
        <v>11511720</v>
      </c>
      <c r="B1686" s="113" t="s">
        <v>3917</v>
      </c>
      <c r="C1686" s="113" t="s">
        <v>5403</v>
      </c>
      <c r="D1686" s="113" t="s">
        <v>5414</v>
      </c>
      <c r="E1686" s="113" t="s">
        <v>102</v>
      </c>
    </row>
    <row r="1687" spans="1:5" x14ac:dyDescent="0.2">
      <c r="A1687" s="113">
        <v>11511738</v>
      </c>
      <c r="B1687" s="113" t="s">
        <v>3918</v>
      </c>
      <c r="C1687" s="113" t="s">
        <v>5403</v>
      </c>
      <c r="D1687" s="113" t="s">
        <v>5414</v>
      </c>
      <c r="E1687" s="113" t="s">
        <v>5412</v>
      </c>
    </row>
    <row r="1688" spans="1:5" x14ac:dyDescent="0.2">
      <c r="A1688" s="113">
        <v>11511741</v>
      </c>
      <c r="B1688" s="113" t="s">
        <v>451</v>
      </c>
      <c r="C1688" s="113" t="s">
        <v>5403</v>
      </c>
      <c r="D1688" s="113" t="s">
        <v>156</v>
      </c>
      <c r="E1688" s="113" t="s">
        <v>5411</v>
      </c>
    </row>
    <row r="1689" spans="1:5" x14ac:dyDescent="0.2">
      <c r="A1689" s="113">
        <v>11511742</v>
      </c>
      <c r="B1689" s="113" t="s">
        <v>3919</v>
      </c>
      <c r="C1689" s="113" t="s">
        <v>5403</v>
      </c>
      <c r="D1689" s="113" t="s">
        <v>5414</v>
      </c>
      <c r="E1689" s="113" t="s">
        <v>110</v>
      </c>
    </row>
    <row r="1690" spans="1:5" x14ac:dyDescent="0.2">
      <c r="A1690" s="113">
        <v>11511829</v>
      </c>
      <c r="B1690" s="113" t="s">
        <v>452</v>
      </c>
      <c r="C1690" s="113" t="s">
        <v>5403</v>
      </c>
      <c r="D1690" s="113" t="s">
        <v>102</v>
      </c>
      <c r="E1690" s="113" t="s">
        <v>102</v>
      </c>
    </row>
    <row r="1691" spans="1:5" x14ac:dyDescent="0.2">
      <c r="A1691" s="113">
        <v>11511843</v>
      </c>
      <c r="B1691" s="113" t="s">
        <v>453</v>
      </c>
      <c r="C1691" s="113" t="s">
        <v>5403</v>
      </c>
      <c r="D1691" s="113" t="s">
        <v>109</v>
      </c>
      <c r="E1691" s="113" t="s">
        <v>109</v>
      </c>
    </row>
    <row r="1692" spans="1:5" x14ac:dyDescent="0.2">
      <c r="A1692" s="113">
        <v>11511858</v>
      </c>
      <c r="B1692" s="113" t="s">
        <v>3920</v>
      </c>
      <c r="C1692" s="113" t="s">
        <v>5403</v>
      </c>
      <c r="D1692" s="113" t="s">
        <v>107</v>
      </c>
      <c r="E1692" s="113" t="s">
        <v>102</v>
      </c>
    </row>
    <row r="1693" spans="1:5" x14ac:dyDescent="0.2">
      <c r="A1693" s="113">
        <v>11511873</v>
      </c>
      <c r="B1693" s="113" t="s">
        <v>454</v>
      </c>
      <c r="C1693" s="113" t="s">
        <v>5403</v>
      </c>
      <c r="D1693" s="113" t="s">
        <v>109</v>
      </c>
      <c r="E1693" s="113" t="s">
        <v>109</v>
      </c>
    </row>
    <row r="1694" spans="1:5" x14ac:dyDescent="0.2">
      <c r="A1694" s="113">
        <v>11512074</v>
      </c>
      <c r="B1694" s="113" t="s">
        <v>455</v>
      </c>
      <c r="C1694" s="113" t="s">
        <v>5403</v>
      </c>
      <c r="D1694" s="113" t="s">
        <v>109</v>
      </c>
      <c r="E1694" s="113" t="s">
        <v>109</v>
      </c>
    </row>
    <row r="1695" spans="1:5" x14ac:dyDescent="0.2">
      <c r="A1695" s="113">
        <v>11512084</v>
      </c>
      <c r="B1695" s="113" t="s">
        <v>3921</v>
      </c>
      <c r="C1695" s="113" t="s">
        <v>5403</v>
      </c>
      <c r="D1695" s="113" t="s">
        <v>5414</v>
      </c>
      <c r="E1695" s="113" t="s">
        <v>5412</v>
      </c>
    </row>
    <row r="1696" spans="1:5" x14ac:dyDescent="0.2">
      <c r="A1696" s="113">
        <v>11512777</v>
      </c>
      <c r="B1696" s="113" t="s">
        <v>456</v>
      </c>
      <c r="C1696" s="113" t="s">
        <v>5403</v>
      </c>
      <c r="D1696" s="113" t="s">
        <v>102</v>
      </c>
      <c r="E1696" s="113" t="s">
        <v>102</v>
      </c>
    </row>
    <row r="1697" spans="1:5" x14ac:dyDescent="0.2">
      <c r="A1697" s="113">
        <v>11512778</v>
      </c>
      <c r="B1697" s="113" t="s">
        <v>457</v>
      </c>
      <c r="C1697" s="113" t="s">
        <v>5403</v>
      </c>
      <c r="D1697" s="113" t="s">
        <v>109</v>
      </c>
      <c r="E1697" s="113" t="s">
        <v>109</v>
      </c>
    </row>
    <row r="1698" spans="1:5" x14ac:dyDescent="0.2">
      <c r="A1698" s="113">
        <v>11512789</v>
      </c>
      <c r="B1698" s="113" t="s">
        <v>3922</v>
      </c>
      <c r="C1698" s="113" t="s">
        <v>5403</v>
      </c>
      <c r="D1698" s="113" t="s">
        <v>5414</v>
      </c>
      <c r="E1698" s="113" t="s">
        <v>109</v>
      </c>
    </row>
    <row r="1699" spans="1:5" x14ac:dyDescent="0.2">
      <c r="A1699" s="113">
        <v>11514152</v>
      </c>
      <c r="B1699" s="113" t="s">
        <v>3923</v>
      </c>
      <c r="C1699" s="113" t="s">
        <v>5403</v>
      </c>
      <c r="D1699" s="113" t="s">
        <v>5414</v>
      </c>
      <c r="E1699" s="113" t="s">
        <v>109</v>
      </c>
    </row>
    <row r="1700" spans="1:5" x14ac:dyDescent="0.2">
      <c r="A1700" s="113">
        <v>11515136</v>
      </c>
      <c r="B1700" s="113" t="s">
        <v>3924</v>
      </c>
      <c r="C1700" s="113" t="s">
        <v>5403</v>
      </c>
      <c r="D1700" s="113" t="s">
        <v>5414</v>
      </c>
      <c r="E1700" s="113" t="s">
        <v>109</v>
      </c>
    </row>
    <row r="1701" spans="1:5" x14ac:dyDescent="0.2">
      <c r="A1701" s="113">
        <v>11515137</v>
      </c>
      <c r="B1701" s="113" t="s">
        <v>458</v>
      </c>
      <c r="C1701" s="113" t="s">
        <v>5403</v>
      </c>
      <c r="D1701" s="113" t="s">
        <v>109</v>
      </c>
      <c r="E1701" s="113" t="s">
        <v>110</v>
      </c>
    </row>
    <row r="1702" spans="1:5" x14ac:dyDescent="0.2">
      <c r="A1702" s="113">
        <v>11515147</v>
      </c>
      <c r="B1702" s="113" t="s">
        <v>459</v>
      </c>
      <c r="C1702" s="113" t="s">
        <v>5403</v>
      </c>
      <c r="D1702" s="113" t="s">
        <v>109</v>
      </c>
      <c r="E1702" s="113" t="s">
        <v>109</v>
      </c>
    </row>
    <row r="1703" spans="1:5" x14ac:dyDescent="0.2">
      <c r="A1703" s="113">
        <v>11515159</v>
      </c>
      <c r="B1703" s="113" t="s">
        <v>3925</v>
      </c>
      <c r="C1703" s="113" t="s">
        <v>5403</v>
      </c>
      <c r="D1703" s="113" t="s">
        <v>5414</v>
      </c>
      <c r="E1703" s="113" t="s">
        <v>109</v>
      </c>
    </row>
    <row r="1704" spans="1:5" x14ac:dyDescent="0.2">
      <c r="A1704" s="113">
        <v>11515273</v>
      </c>
      <c r="B1704" s="113" t="s">
        <v>460</v>
      </c>
      <c r="C1704" s="113" t="s">
        <v>5403</v>
      </c>
      <c r="D1704" s="113" t="s">
        <v>102</v>
      </c>
      <c r="E1704" s="113" t="s">
        <v>102</v>
      </c>
    </row>
    <row r="1705" spans="1:5" x14ac:dyDescent="0.2">
      <c r="A1705" s="113">
        <v>11515276</v>
      </c>
      <c r="B1705" s="113" t="s">
        <v>461</v>
      </c>
      <c r="C1705" s="113" t="s">
        <v>5403</v>
      </c>
      <c r="D1705" s="113" t="s">
        <v>102</v>
      </c>
      <c r="E1705" s="113" t="s">
        <v>102</v>
      </c>
    </row>
    <row r="1706" spans="1:5" x14ac:dyDescent="0.2">
      <c r="A1706" s="113">
        <v>11515277</v>
      </c>
      <c r="B1706" s="113" t="s">
        <v>462</v>
      </c>
      <c r="C1706" s="113" t="s">
        <v>5403</v>
      </c>
      <c r="D1706" s="113" t="s">
        <v>102</v>
      </c>
      <c r="E1706" s="113" t="s">
        <v>109</v>
      </c>
    </row>
    <row r="1707" spans="1:5" x14ac:dyDescent="0.2">
      <c r="A1707" s="113">
        <v>11515278</v>
      </c>
      <c r="B1707" s="113" t="s">
        <v>3926</v>
      </c>
      <c r="C1707" s="113" t="s">
        <v>5403</v>
      </c>
      <c r="D1707" s="113" t="s">
        <v>5414</v>
      </c>
      <c r="E1707" s="113" t="s">
        <v>109</v>
      </c>
    </row>
    <row r="1708" spans="1:5" x14ac:dyDescent="0.2">
      <c r="A1708" s="113">
        <v>11515287</v>
      </c>
      <c r="B1708" s="113" t="s">
        <v>463</v>
      </c>
      <c r="C1708" s="113" t="s">
        <v>5403</v>
      </c>
      <c r="D1708" s="113" t="s">
        <v>109</v>
      </c>
      <c r="E1708" s="113" t="s">
        <v>109</v>
      </c>
    </row>
    <row r="1709" spans="1:5" x14ac:dyDescent="0.2">
      <c r="A1709" s="113">
        <v>11515292</v>
      </c>
      <c r="B1709" s="113" t="s">
        <v>464</v>
      </c>
      <c r="C1709" s="113" t="s">
        <v>5403</v>
      </c>
      <c r="D1709" s="113" t="s">
        <v>109</v>
      </c>
      <c r="E1709" s="113" t="s">
        <v>109</v>
      </c>
    </row>
    <row r="1710" spans="1:5" x14ac:dyDescent="0.2">
      <c r="A1710" s="113">
        <v>11517573</v>
      </c>
      <c r="B1710" s="113" t="s">
        <v>3927</v>
      </c>
      <c r="C1710" s="113" t="s">
        <v>5403</v>
      </c>
      <c r="D1710" s="113" t="s">
        <v>5414</v>
      </c>
      <c r="E1710" s="113" t="s">
        <v>5412</v>
      </c>
    </row>
    <row r="1711" spans="1:5" x14ac:dyDescent="0.2">
      <c r="A1711" s="113">
        <v>11517595</v>
      </c>
      <c r="B1711" s="113" t="s">
        <v>465</v>
      </c>
      <c r="C1711" s="113" t="s">
        <v>5403</v>
      </c>
      <c r="D1711" s="113" t="s">
        <v>102</v>
      </c>
      <c r="E1711" s="113" t="s">
        <v>102</v>
      </c>
    </row>
    <row r="1712" spans="1:5" x14ac:dyDescent="0.2">
      <c r="A1712" s="113">
        <v>11517630</v>
      </c>
      <c r="B1712" s="113" t="s">
        <v>466</v>
      </c>
      <c r="C1712" s="113" t="s">
        <v>5403</v>
      </c>
      <c r="D1712" s="113" t="s">
        <v>138</v>
      </c>
      <c r="E1712" s="113" t="s">
        <v>5412</v>
      </c>
    </row>
    <row r="1713" spans="1:5" x14ac:dyDescent="0.2">
      <c r="A1713" s="113">
        <v>11517631</v>
      </c>
      <c r="B1713" s="113" t="s">
        <v>467</v>
      </c>
      <c r="C1713" s="113" t="s">
        <v>5403</v>
      </c>
      <c r="D1713" s="113" t="s">
        <v>102</v>
      </c>
      <c r="E1713" s="113" t="s">
        <v>5412</v>
      </c>
    </row>
    <row r="1714" spans="1:5" x14ac:dyDescent="0.2">
      <c r="A1714" s="113">
        <v>11517636</v>
      </c>
      <c r="B1714" s="113" t="s">
        <v>468</v>
      </c>
      <c r="C1714" s="113" t="s">
        <v>5403</v>
      </c>
      <c r="D1714" s="113" t="s">
        <v>109</v>
      </c>
      <c r="E1714" s="113" t="s">
        <v>109</v>
      </c>
    </row>
    <row r="1715" spans="1:5" x14ac:dyDescent="0.2">
      <c r="A1715" s="113">
        <v>11517638</v>
      </c>
      <c r="B1715" s="113" t="s">
        <v>469</v>
      </c>
      <c r="C1715" s="113" t="s">
        <v>5403</v>
      </c>
      <c r="D1715" s="113" t="s">
        <v>102</v>
      </c>
      <c r="E1715" s="113" t="s">
        <v>102</v>
      </c>
    </row>
    <row r="1716" spans="1:5" x14ac:dyDescent="0.2">
      <c r="A1716" s="113">
        <v>11517650</v>
      </c>
      <c r="B1716" s="113" t="s">
        <v>470</v>
      </c>
      <c r="C1716" s="113" t="s">
        <v>5403</v>
      </c>
      <c r="D1716" s="113" t="s">
        <v>102</v>
      </c>
      <c r="E1716" s="113" t="s">
        <v>102</v>
      </c>
    </row>
    <row r="1717" spans="1:5" x14ac:dyDescent="0.2">
      <c r="A1717" s="113">
        <v>11517962</v>
      </c>
      <c r="B1717" s="113" t="s">
        <v>3928</v>
      </c>
      <c r="C1717" s="113" t="s">
        <v>5403</v>
      </c>
      <c r="D1717" s="113" t="s">
        <v>5414</v>
      </c>
      <c r="E1717" s="113" t="s">
        <v>109</v>
      </c>
    </row>
    <row r="1718" spans="1:5" x14ac:dyDescent="0.2">
      <c r="A1718" s="113">
        <v>11519030</v>
      </c>
      <c r="B1718" s="113" t="s">
        <v>471</v>
      </c>
      <c r="C1718" s="113" t="s">
        <v>5403</v>
      </c>
      <c r="D1718" s="113" t="s">
        <v>109</v>
      </c>
      <c r="E1718" s="113" t="s">
        <v>109</v>
      </c>
    </row>
    <row r="1719" spans="1:5" x14ac:dyDescent="0.2">
      <c r="A1719" s="113">
        <v>11521003</v>
      </c>
      <c r="B1719" s="113" t="s">
        <v>3929</v>
      </c>
      <c r="C1719" s="113" t="s">
        <v>5403</v>
      </c>
      <c r="D1719" s="113" t="s">
        <v>5414</v>
      </c>
      <c r="E1719" s="113" t="s">
        <v>109</v>
      </c>
    </row>
    <row r="1720" spans="1:5" x14ac:dyDescent="0.2">
      <c r="A1720" s="113">
        <v>11521008</v>
      </c>
      <c r="B1720" s="113" t="s">
        <v>472</v>
      </c>
      <c r="C1720" s="113" t="s">
        <v>5403</v>
      </c>
      <c r="D1720" s="113" t="s">
        <v>109</v>
      </c>
      <c r="E1720" s="113" t="s">
        <v>109</v>
      </c>
    </row>
    <row r="1721" spans="1:5" x14ac:dyDescent="0.2">
      <c r="A1721" s="113">
        <v>11521010</v>
      </c>
      <c r="B1721" s="113" t="s">
        <v>473</v>
      </c>
      <c r="C1721" s="113" t="s">
        <v>5403</v>
      </c>
      <c r="D1721" s="113" t="s">
        <v>102</v>
      </c>
      <c r="E1721" s="113" t="s">
        <v>102</v>
      </c>
    </row>
    <row r="1722" spans="1:5" x14ac:dyDescent="0.2">
      <c r="A1722" s="113">
        <v>11522063</v>
      </c>
      <c r="B1722" s="113" t="s">
        <v>474</v>
      </c>
      <c r="C1722" s="113" t="s">
        <v>5403</v>
      </c>
      <c r="D1722" s="113" t="s">
        <v>109</v>
      </c>
      <c r="E1722" s="113" t="s">
        <v>109</v>
      </c>
    </row>
    <row r="1723" spans="1:5" x14ac:dyDescent="0.2">
      <c r="A1723" s="113">
        <v>11522064</v>
      </c>
      <c r="B1723" s="113" t="s">
        <v>475</v>
      </c>
      <c r="C1723" s="113" t="s">
        <v>5403</v>
      </c>
      <c r="D1723" s="113" t="s">
        <v>110</v>
      </c>
      <c r="E1723" s="113" t="s">
        <v>110</v>
      </c>
    </row>
    <row r="1724" spans="1:5" x14ac:dyDescent="0.2">
      <c r="A1724" s="113">
        <v>11522891</v>
      </c>
      <c r="B1724" s="113" t="s">
        <v>476</v>
      </c>
      <c r="C1724" s="113" t="s">
        <v>5403</v>
      </c>
      <c r="D1724" s="113" t="s">
        <v>102</v>
      </c>
      <c r="E1724" s="113" t="s">
        <v>102</v>
      </c>
    </row>
    <row r="1725" spans="1:5" x14ac:dyDescent="0.2">
      <c r="A1725" s="113">
        <v>11531019</v>
      </c>
      <c r="B1725" s="113" t="s">
        <v>477</v>
      </c>
      <c r="C1725" s="113" t="s">
        <v>5403</v>
      </c>
      <c r="D1725" s="113" t="s">
        <v>138</v>
      </c>
      <c r="E1725" s="113" t="s">
        <v>5412</v>
      </c>
    </row>
    <row r="1726" spans="1:5" x14ac:dyDescent="0.2">
      <c r="A1726" s="113">
        <v>11531289</v>
      </c>
      <c r="B1726" s="113" t="s">
        <v>3930</v>
      </c>
      <c r="C1726" s="113" t="s">
        <v>5403</v>
      </c>
      <c r="D1726" s="113" t="s">
        <v>5414</v>
      </c>
      <c r="E1726" s="113" t="s">
        <v>109</v>
      </c>
    </row>
    <row r="1727" spans="1:5" x14ac:dyDescent="0.2">
      <c r="A1727" s="113">
        <v>11531298</v>
      </c>
      <c r="B1727" s="113" t="s">
        <v>478</v>
      </c>
      <c r="C1727" s="113" t="s">
        <v>5403</v>
      </c>
      <c r="D1727" s="113" t="s">
        <v>109</v>
      </c>
      <c r="E1727" s="113" t="s">
        <v>109</v>
      </c>
    </row>
    <row r="1728" spans="1:5" x14ac:dyDescent="0.2">
      <c r="A1728" s="113">
        <v>11531378</v>
      </c>
      <c r="B1728" s="113" t="s">
        <v>479</v>
      </c>
      <c r="C1728" s="113" t="s">
        <v>5403</v>
      </c>
      <c r="D1728" s="113" t="s">
        <v>109</v>
      </c>
      <c r="E1728" s="113" t="s">
        <v>109</v>
      </c>
    </row>
    <row r="1729" spans="1:5" x14ac:dyDescent="0.2">
      <c r="A1729" s="113">
        <v>11531850</v>
      </c>
      <c r="B1729" s="113" t="s">
        <v>480</v>
      </c>
      <c r="C1729" s="113" t="s">
        <v>5403</v>
      </c>
      <c r="D1729" s="113" t="s">
        <v>110</v>
      </c>
      <c r="E1729" s="113" t="s">
        <v>109</v>
      </c>
    </row>
    <row r="1730" spans="1:5" x14ac:dyDescent="0.2">
      <c r="A1730" s="113">
        <v>11532396</v>
      </c>
      <c r="B1730" s="113" t="s">
        <v>3931</v>
      </c>
      <c r="C1730" s="113" t="s">
        <v>5403</v>
      </c>
      <c r="D1730" s="113" t="s">
        <v>5414</v>
      </c>
      <c r="E1730" s="113" t="s">
        <v>5412</v>
      </c>
    </row>
    <row r="1731" spans="1:5" x14ac:dyDescent="0.2">
      <c r="A1731" s="113">
        <v>11532398</v>
      </c>
      <c r="B1731" s="113" t="s">
        <v>481</v>
      </c>
      <c r="C1731" s="113" t="s">
        <v>5403</v>
      </c>
      <c r="D1731" s="113" t="s">
        <v>109</v>
      </c>
      <c r="E1731" s="113" t="s">
        <v>109</v>
      </c>
    </row>
    <row r="1732" spans="1:5" x14ac:dyDescent="0.2">
      <c r="A1732" s="113">
        <v>11533319</v>
      </c>
      <c r="B1732" s="113" t="s">
        <v>3932</v>
      </c>
      <c r="C1732" s="113" t="s">
        <v>5403</v>
      </c>
      <c r="D1732" s="113" t="s">
        <v>5414</v>
      </c>
      <c r="E1732" s="113" t="s">
        <v>102</v>
      </c>
    </row>
    <row r="1733" spans="1:5" x14ac:dyDescent="0.2">
      <c r="A1733" s="113">
        <v>11533322</v>
      </c>
      <c r="B1733" s="113" t="s">
        <v>482</v>
      </c>
      <c r="C1733" s="113" t="s">
        <v>5403</v>
      </c>
      <c r="D1733" s="113" t="s">
        <v>102</v>
      </c>
      <c r="E1733" s="113" t="s">
        <v>102</v>
      </c>
    </row>
    <row r="1734" spans="1:5" x14ac:dyDescent="0.2">
      <c r="A1734" s="113">
        <v>11533323</v>
      </c>
      <c r="B1734" s="113" t="s">
        <v>3933</v>
      </c>
      <c r="C1734" s="113" t="s">
        <v>5403</v>
      </c>
      <c r="D1734" s="113" t="s">
        <v>5414</v>
      </c>
      <c r="E1734" s="113" t="s">
        <v>5412</v>
      </c>
    </row>
    <row r="1735" spans="1:5" x14ac:dyDescent="0.2">
      <c r="A1735" s="113">
        <v>11534374</v>
      </c>
      <c r="B1735" s="113" t="s">
        <v>483</v>
      </c>
      <c r="C1735" s="113" t="s">
        <v>5403</v>
      </c>
      <c r="D1735" s="113" t="s">
        <v>102</v>
      </c>
      <c r="E1735" s="113" t="s">
        <v>102</v>
      </c>
    </row>
    <row r="1736" spans="1:5" x14ac:dyDescent="0.2">
      <c r="A1736" s="113">
        <v>11534383</v>
      </c>
      <c r="B1736" s="113" t="s">
        <v>484</v>
      </c>
      <c r="C1736" s="113" t="s">
        <v>5403</v>
      </c>
      <c r="D1736" s="113" t="s">
        <v>107</v>
      </c>
      <c r="E1736" s="113" t="s">
        <v>5412</v>
      </c>
    </row>
    <row r="1737" spans="1:5" x14ac:dyDescent="0.2">
      <c r="A1737" s="113">
        <v>11534385</v>
      </c>
      <c r="B1737" s="113" t="s">
        <v>3934</v>
      </c>
      <c r="C1737" s="113" t="s">
        <v>5403</v>
      </c>
      <c r="D1737" s="113" t="s">
        <v>5414</v>
      </c>
      <c r="E1737" s="113" t="s">
        <v>102</v>
      </c>
    </row>
    <row r="1738" spans="1:5" x14ac:dyDescent="0.2">
      <c r="A1738" s="113">
        <v>11534386</v>
      </c>
      <c r="B1738" s="113" t="s">
        <v>3935</v>
      </c>
      <c r="C1738" s="113" t="s">
        <v>5403</v>
      </c>
      <c r="D1738" s="113" t="s">
        <v>5414</v>
      </c>
      <c r="E1738" s="113" t="s">
        <v>102</v>
      </c>
    </row>
    <row r="1739" spans="1:5" x14ac:dyDescent="0.2">
      <c r="A1739" s="113">
        <v>11535409</v>
      </c>
      <c r="B1739" s="113" t="s">
        <v>485</v>
      </c>
      <c r="C1739" s="113" t="s">
        <v>5403</v>
      </c>
      <c r="D1739" s="113" t="s">
        <v>102</v>
      </c>
      <c r="E1739" s="113" t="s">
        <v>102</v>
      </c>
    </row>
    <row r="1740" spans="1:5" x14ac:dyDescent="0.2">
      <c r="A1740" s="113">
        <v>11535410</v>
      </c>
      <c r="B1740" s="113" t="s">
        <v>3936</v>
      </c>
      <c r="C1740" s="113" t="s">
        <v>5403</v>
      </c>
      <c r="D1740" s="113" t="s">
        <v>5414</v>
      </c>
      <c r="E1740" s="113" t="s">
        <v>5413</v>
      </c>
    </row>
    <row r="1741" spans="1:5" x14ac:dyDescent="0.2">
      <c r="A1741" s="113">
        <v>11535414</v>
      </c>
      <c r="B1741" s="113" t="s">
        <v>3937</v>
      </c>
      <c r="C1741" s="113" t="s">
        <v>5403</v>
      </c>
      <c r="D1741" s="113" t="s">
        <v>5414</v>
      </c>
      <c r="E1741" s="113" t="s">
        <v>5411</v>
      </c>
    </row>
    <row r="1742" spans="1:5" x14ac:dyDescent="0.2">
      <c r="A1742" s="113">
        <v>11535423</v>
      </c>
      <c r="B1742" s="113" t="s">
        <v>486</v>
      </c>
      <c r="C1742" s="113" t="s">
        <v>5403</v>
      </c>
      <c r="D1742" s="113" t="s">
        <v>102</v>
      </c>
      <c r="E1742" s="113" t="s">
        <v>109</v>
      </c>
    </row>
    <row r="1743" spans="1:5" x14ac:dyDescent="0.2">
      <c r="A1743" s="113">
        <v>11535424</v>
      </c>
      <c r="B1743" s="113" t="s">
        <v>487</v>
      </c>
      <c r="C1743" s="113" t="s">
        <v>5403</v>
      </c>
      <c r="D1743" s="113" t="s">
        <v>109</v>
      </c>
      <c r="E1743" s="113" t="s">
        <v>102</v>
      </c>
    </row>
    <row r="1744" spans="1:5" x14ac:dyDescent="0.2">
      <c r="A1744" s="113">
        <v>11550013</v>
      </c>
      <c r="B1744" s="113" t="s">
        <v>488</v>
      </c>
      <c r="C1744" s="113" t="s">
        <v>5403</v>
      </c>
      <c r="D1744" s="113" t="s">
        <v>109</v>
      </c>
      <c r="E1744" s="113" t="s">
        <v>109</v>
      </c>
    </row>
    <row r="1745" spans="1:5" x14ac:dyDescent="0.2">
      <c r="A1745" s="113">
        <v>11550017</v>
      </c>
      <c r="B1745" s="113" t="s">
        <v>3938</v>
      </c>
      <c r="C1745" s="113" t="s">
        <v>5403</v>
      </c>
      <c r="D1745" s="113" t="s">
        <v>5414</v>
      </c>
      <c r="E1745" s="113" t="s">
        <v>109</v>
      </c>
    </row>
    <row r="1746" spans="1:5" x14ac:dyDescent="0.2">
      <c r="A1746" s="113">
        <v>11550027</v>
      </c>
      <c r="B1746" s="113" t="s">
        <v>3939</v>
      </c>
      <c r="C1746" s="113" t="s">
        <v>5403</v>
      </c>
      <c r="D1746" s="113" t="s">
        <v>5414</v>
      </c>
      <c r="E1746" s="113" t="s">
        <v>110</v>
      </c>
    </row>
    <row r="1747" spans="1:5" x14ac:dyDescent="0.2">
      <c r="A1747" s="113">
        <v>11550035</v>
      </c>
      <c r="B1747" s="113" t="s">
        <v>489</v>
      </c>
      <c r="C1747" s="113" t="s">
        <v>5403</v>
      </c>
      <c r="D1747" s="113" t="s">
        <v>102</v>
      </c>
      <c r="E1747" s="113" t="s">
        <v>102</v>
      </c>
    </row>
    <row r="1748" spans="1:5" x14ac:dyDescent="0.2">
      <c r="A1748" s="113">
        <v>11550036</v>
      </c>
      <c r="B1748" s="113" t="s">
        <v>3940</v>
      </c>
      <c r="C1748" s="113" t="s">
        <v>5403</v>
      </c>
      <c r="D1748" s="113" t="s">
        <v>5414</v>
      </c>
      <c r="E1748" s="113" t="s">
        <v>5411</v>
      </c>
    </row>
    <row r="1749" spans="1:5" x14ac:dyDescent="0.2">
      <c r="A1749" s="113">
        <v>11550150</v>
      </c>
      <c r="B1749" s="113" t="s">
        <v>3941</v>
      </c>
      <c r="C1749" s="113" t="s">
        <v>5403</v>
      </c>
      <c r="D1749" s="113" t="s">
        <v>5414</v>
      </c>
      <c r="E1749" s="113" t="s">
        <v>5413</v>
      </c>
    </row>
    <row r="1750" spans="1:5" x14ac:dyDescent="0.2">
      <c r="A1750" s="113">
        <v>11550211</v>
      </c>
      <c r="B1750" s="113" t="s">
        <v>3942</v>
      </c>
      <c r="C1750" s="113" t="s">
        <v>5403</v>
      </c>
      <c r="D1750" s="113" t="s">
        <v>5414</v>
      </c>
      <c r="E1750" s="113" t="s">
        <v>102</v>
      </c>
    </row>
    <row r="1751" spans="1:5" x14ac:dyDescent="0.2">
      <c r="A1751" s="113">
        <v>11550286</v>
      </c>
      <c r="B1751" s="113" t="s">
        <v>490</v>
      </c>
      <c r="C1751" s="113" t="s">
        <v>5403</v>
      </c>
      <c r="D1751" s="113" t="s">
        <v>102</v>
      </c>
      <c r="E1751" s="113" t="s">
        <v>102</v>
      </c>
    </row>
    <row r="1752" spans="1:5" x14ac:dyDescent="0.2">
      <c r="A1752" s="113">
        <v>11550602</v>
      </c>
      <c r="B1752" s="113" t="s">
        <v>491</v>
      </c>
      <c r="C1752" s="113" t="s">
        <v>5403</v>
      </c>
      <c r="D1752" s="113" t="s">
        <v>105</v>
      </c>
      <c r="E1752" s="113" t="s">
        <v>102</v>
      </c>
    </row>
    <row r="1753" spans="1:5" x14ac:dyDescent="0.2">
      <c r="A1753" s="113">
        <v>11550762</v>
      </c>
      <c r="B1753" s="113" t="s">
        <v>3943</v>
      </c>
      <c r="C1753" s="113" t="s">
        <v>5403</v>
      </c>
      <c r="D1753" s="113" t="s">
        <v>5414</v>
      </c>
      <c r="E1753" s="113" t="s">
        <v>110</v>
      </c>
    </row>
    <row r="1754" spans="1:5" x14ac:dyDescent="0.2">
      <c r="A1754" s="113">
        <v>11551070</v>
      </c>
      <c r="B1754" s="113" t="s">
        <v>3944</v>
      </c>
      <c r="C1754" s="113" t="s">
        <v>5403</v>
      </c>
      <c r="D1754" s="113" t="s">
        <v>5414</v>
      </c>
      <c r="E1754" s="113" t="s">
        <v>5411</v>
      </c>
    </row>
    <row r="1755" spans="1:5" x14ac:dyDescent="0.2">
      <c r="A1755" s="113">
        <v>11551076</v>
      </c>
      <c r="B1755" s="113" t="s">
        <v>3945</v>
      </c>
      <c r="C1755" s="113" t="s">
        <v>5403</v>
      </c>
      <c r="D1755" s="113" t="s">
        <v>5414</v>
      </c>
      <c r="E1755" s="113" t="s">
        <v>5412</v>
      </c>
    </row>
    <row r="1756" spans="1:5" x14ac:dyDescent="0.2">
      <c r="A1756" s="113">
        <v>11551078</v>
      </c>
      <c r="B1756" s="113" t="s">
        <v>492</v>
      </c>
      <c r="C1756" s="113" t="s">
        <v>5403</v>
      </c>
      <c r="D1756" s="113" t="s">
        <v>109</v>
      </c>
      <c r="E1756" s="113" t="s">
        <v>109</v>
      </c>
    </row>
    <row r="1757" spans="1:5" x14ac:dyDescent="0.2">
      <c r="A1757" s="113">
        <v>11551131</v>
      </c>
      <c r="B1757" s="113" t="s">
        <v>493</v>
      </c>
      <c r="C1757" s="113" t="s">
        <v>5403</v>
      </c>
      <c r="D1757" s="113" t="s">
        <v>109</v>
      </c>
      <c r="E1757" s="113" t="s">
        <v>110</v>
      </c>
    </row>
    <row r="1758" spans="1:5" x14ac:dyDescent="0.2">
      <c r="A1758" s="113">
        <v>11551393</v>
      </c>
      <c r="B1758" s="113" t="s">
        <v>3946</v>
      </c>
      <c r="C1758" s="113" t="s">
        <v>5403</v>
      </c>
      <c r="D1758" s="113" t="s">
        <v>5414</v>
      </c>
      <c r="E1758" s="113" t="s">
        <v>5412</v>
      </c>
    </row>
    <row r="1759" spans="1:5" x14ac:dyDescent="0.2">
      <c r="A1759" s="113">
        <v>11552045</v>
      </c>
      <c r="B1759" s="113" t="s">
        <v>3947</v>
      </c>
      <c r="C1759" s="113" t="s">
        <v>5403</v>
      </c>
      <c r="D1759" s="113" t="s">
        <v>5414</v>
      </c>
      <c r="E1759" s="113" t="s">
        <v>102</v>
      </c>
    </row>
    <row r="1760" spans="1:5" x14ac:dyDescent="0.2">
      <c r="A1760" s="113">
        <v>11552435</v>
      </c>
      <c r="B1760" s="113" t="s">
        <v>494</v>
      </c>
      <c r="C1760" s="113" t="s">
        <v>5403</v>
      </c>
      <c r="D1760" s="113" t="s">
        <v>109</v>
      </c>
      <c r="E1760" s="113" t="s">
        <v>109</v>
      </c>
    </row>
    <row r="1761" spans="1:5" x14ac:dyDescent="0.2">
      <c r="A1761" s="113">
        <v>11552750</v>
      </c>
      <c r="B1761" s="113" t="s">
        <v>495</v>
      </c>
      <c r="C1761" s="113" t="s">
        <v>5403</v>
      </c>
      <c r="D1761" s="113" t="s">
        <v>102</v>
      </c>
      <c r="E1761" s="113" t="s">
        <v>102</v>
      </c>
    </row>
    <row r="1762" spans="1:5" x14ac:dyDescent="0.2">
      <c r="A1762" s="113">
        <v>11553089</v>
      </c>
      <c r="B1762" s="113" t="s">
        <v>496</v>
      </c>
      <c r="C1762" s="113" t="s">
        <v>5403</v>
      </c>
      <c r="D1762" s="113" t="s">
        <v>109</v>
      </c>
      <c r="E1762" s="113" t="s">
        <v>109</v>
      </c>
    </row>
    <row r="1763" spans="1:5" x14ac:dyDescent="0.2">
      <c r="A1763" s="113">
        <v>11553090</v>
      </c>
      <c r="B1763" s="113" t="s">
        <v>3948</v>
      </c>
      <c r="C1763" s="113" t="s">
        <v>5403</v>
      </c>
      <c r="D1763" s="113" t="s">
        <v>5414</v>
      </c>
      <c r="E1763" s="113" t="s">
        <v>102</v>
      </c>
    </row>
    <row r="1764" spans="1:5" x14ac:dyDescent="0.2">
      <c r="A1764" s="113">
        <v>11553450</v>
      </c>
      <c r="B1764" s="113" t="s">
        <v>3949</v>
      </c>
      <c r="C1764" s="113" t="s">
        <v>5403</v>
      </c>
      <c r="D1764" s="113" t="s">
        <v>5414</v>
      </c>
      <c r="E1764" s="113" t="s">
        <v>102</v>
      </c>
    </row>
    <row r="1765" spans="1:5" x14ac:dyDescent="0.2">
      <c r="A1765" s="113">
        <v>11553771</v>
      </c>
      <c r="B1765" s="113" t="s">
        <v>3950</v>
      </c>
      <c r="C1765" s="113" t="s">
        <v>5403</v>
      </c>
      <c r="D1765" s="113" t="s">
        <v>5414</v>
      </c>
      <c r="E1765" s="113" t="s">
        <v>102</v>
      </c>
    </row>
    <row r="1766" spans="1:5" x14ac:dyDescent="0.2">
      <c r="A1766" s="113">
        <v>11554050</v>
      </c>
      <c r="B1766" s="113" t="s">
        <v>497</v>
      </c>
      <c r="C1766" s="113" t="s">
        <v>5403</v>
      </c>
      <c r="D1766" s="113" t="s">
        <v>102</v>
      </c>
      <c r="E1766" s="113" t="s">
        <v>102</v>
      </c>
    </row>
    <row r="1767" spans="1:5" x14ac:dyDescent="0.2">
      <c r="A1767" s="113">
        <v>11554063</v>
      </c>
      <c r="B1767" s="113" t="s">
        <v>3951</v>
      </c>
      <c r="C1767" s="113" t="s">
        <v>5403</v>
      </c>
      <c r="D1767" s="113" t="s">
        <v>5414</v>
      </c>
      <c r="E1767" s="113" t="s">
        <v>109</v>
      </c>
    </row>
    <row r="1768" spans="1:5" x14ac:dyDescent="0.2">
      <c r="A1768" s="113">
        <v>11554642</v>
      </c>
      <c r="B1768" s="113" t="s">
        <v>498</v>
      </c>
      <c r="C1768" s="113" t="s">
        <v>5403</v>
      </c>
      <c r="D1768" s="113" t="s">
        <v>109</v>
      </c>
      <c r="E1768" s="113" t="s">
        <v>109</v>
      </c>
    </row>
    <row r="1769" spans="1:5" x14ac:dyDescent="0.2">
      <c r="A1769" s="113">
        <v>11556103</v>
      </c>
      <c r="B1769" s="113" t="s">
        <v>3952</v>
      </c>
      <c r="C1769" s="113" t="s">
        <v>5403</v>
      </c>
      <c r="D1769" s="113" t="s">
        <v>5414</v>
      </c>
      <c r="E1769" s="113" t="s">
        <v>5412</v>
      </c>
    </row>
    <row r="1770" spans="1:5" x14ac:dyDescent="0.2">
      <c r="A1770" s="113">
        <v>11556111</v>
      </c>
      <c r="B1770" s="113" t="s">
        <v>3953</v>
      </c>
      <c r="C1770" s="113" t="s">
        <v>5403</v>
      </c>
      <c r="D1770" s="113" t="s">
        <v>5414</v>
      </c>
      <c r="E1770" s="113" t="s">
        <v>109</v>
      </c>
    </row>
    <row r="1771" spans="1:5" x14ac:dyDescent="0.2">
      <c r="A1771" s="113">
        <v>11557115</v>
      </c>
      <c r="B1771" s="113" t="s">
        <v>3954</v>
      </c>
      <c r="C1771" s="113" t="s">
        <v>5403</v>
      </c>
      <c r="D1771" s="113" t="s">
        <v>5414</v>
      </c>
      <c r="E1771" s="113" t="s">
        <v>5412</v>
      </c>
    </row>
    <row r="1772" spans="1:5" x14ac:dyDescent="0.2">
      <c r="A1772" s="113">
        <v>11557556</v>
      </c>
      <c r="B1772" s="113" t="s">
        <v>499</v>
      </c>
      <c r="C1772" s="113" t="s">
        <v>5403</v>
      </c>
      <c r="D1772" s="113" t="s">
        <v>107</v>
      </c>
      <c r="E1772" s="113" t="s">
        <v>5412</v>
      </c>
    </row>
    <row r="1773" spans="1:5" x14ac:dyDescent="0.2">
      <c r="A1773" s="113">
        <v>11557559</v>
      </c>
      <c r="B1773" s="113" t="s">
        <v>3955</v>
      </c>
      <c r="C1773" s="113" t="s">
        <v>5403</v>
      </c>
      <c r="D1773" s="113" t="s">
        <v>5414</v>
      </c>
      <c r="E1773" s="113" t="s">
        <v>110</v>
      </c>
    </row>
    <row r="1774" spans="1:5" x14ac:dyDescent="0.2">
      <c r="A1774" s="113">
        <v>11557565</v>
      </c>
      <c r="B1774" s="113" t="s">
        <v>3956</v>
      </c>
      <c r="C1774" s="113" t="s">
        <v>5403</v>
      </c>
      <c r="D1774" s="113" t="s">
        <v>5414</v>
      </c>
      <c r="E1774" s="113" t="s">
        <v>110</v>
      </c>
    </row>
    <row r="1775" spans="1:5" x14ac:dyDescent="0.2">
      <c r="A1775" s="113">
        <v>11557576</v>
      </c>
      <c r="B1775" s="113" t="s">
        <v>3957</v>
      </c>
      <c r="C1775" s="113" t="s">
        <v>5403</v>
      </c>
      <c r="D1775" s="113" t="s">
        <v>5414</v>
      </c>
      <c r="E1775" s="113" t="s">
        <v>102</v>
      </c>
    </row>
    <row r="1776" spans="1:5" x14ac:dyDescent="0.2">
      <c r="A1776" s="113">
        <v>11557701</v>
      </c>
      <c r="B1776" s="113" t="s">
        <v>500</v>
      </c>
      <c r="C1776" s="113" t="s">
        <v>5403</v>
      </c>
      <c r="D1776" s="113" t="s">
        <v>109</v>
      </c>
      <c r="E1776" s="113" t="s">
        <v>109</v>
      </c>
    </row>
    <row r="1777" spans="1:5" x14ac:dyDescent="0.2">
      <c r="A1777" s="113">
        <v>11559082</v>
      </c>
      <c r="B1777" s="113" t="s">
        <v>3958</v>
      </c>
      <c r="C1777" s="113" t="s">
        <v>5403</v>
      </c>
      <c r="D1777" s="113" t="s">
        <v>5414</v>
      </c>
      <c r="E1777" s="113" t="s">
        <v>5412</v>
      </c>
    </row>
    <row r="1778" spans="1:5" x14ac:dyDescent="0.2">
      <c r="A1778" s="113">
        <v>11561705</v>
      </c>
      <c r="B1778" s="113" t="s">
        <v>501</v>
      </c>
      <c r="C1778" s="113" t="s">
        <v>5403</v>
      </c>
      <c r="D1778" s="113" t="s">
        <v>109</v>
      </c>
      <c r="E1778" s="113" t="s">
        <v>109</v>
      </c>
    </row>
    <row r="1779" spans="1:5" x14ac:dyDescent="0.2">
      <c r="A1779" s="113">
        <v>11561707</v>
      </c>
      <c r="B1779" s="113" t="s">
        <v>3959</v>
      </c>
      <c r="C1779" s="113" t="s">
        <v>5403</v>
      </c>
      <c r="D1779" s="113" t="s">
        <v>5414</v>
      </c>
      <c r="E1779" s="113" t="s">
        <v>109</v>
      </c>
    </row>
    <row r="1780" spans="1:5" x14ac:dyDescent="0.2">
      <c r="A1780" s="113">
        <v>11561708</v>
      </c>
      <c r="B1780" s="113" t="s">
        <v>502</v>
      </c>
      <c r="C1780" s="113" t="s">
        <v>5403</v>
      </c>
      <c r="D1780" s="113" t="s">
        <v>109</v>
      </c>
      <c r="E1780" s="113" t="s">
        <v>109</v>
      </c>
    </row>
    <row r="1781" spans="1:5" x14ac:dyDescent="0.2">
      <c r="A1781" s="113">
        <v>11561748</v>
      </c>
      <c r="B1781" s="113" t="s">
        <v>503</v>
      </c>
      <c r="C1781" s="113" t="s">
        <v>5403</v>
      </c>
      <c r="D1781" s="113" t="s">
        <v>102</v>
      </c>
      <c r="E1781" s="113" t="s">
        <v>102</v>
      </c>
    </row>
    <row r="1782" spans="1:5" x14ac:dyDescent="0.2">
      <c r="A1782" s="113">
        <v>11562847</v>
      </c>
      <c r="B1782" s="113" t="s">
        <v>504</v>
      </c>
      <c r="C1782" s="113" t="s">
        <v>5403</v>
      </c>
      <c r="D1782" s="113" t="s">
        <v>102</v>
      </c>
      <c r="E1782" s="113" t="s">
        <v>5412</v>
      </c>
    </row>
    <row r="1783" spans="1:5" x14ac:dyDescent="0.2">
      <c r="A1783" s="113">
        <v>11562849</v>
      </c>
      <c r="B1783" s="113" t="s">
        <v>505</v>
      </c>
      <c r="C1783" s="113" t="s">
        <v>5403</v>
      </c>
      <c r="D1783" s="113" t="s">
        <v>109</v>
      </c>
      <c r="E1783" s="113" t="s">
        <v>110</v>
      </c>
    </row>
    <row r="1784" spans="1:5" x14ac:dyDescent="0.2">
      <c r="A1784" s="113">
        <v>11563733</v>
      </c>
      <c r="B1784" s="113" t="s">
        <v>3960</v>
      </c>
      <c r="C1784" s="113" t="s">
        <v>5403</v>
      </c>
      <c r="D1784" s="113" t="s">
        <v>5414</v>
      </c>
      <c r="E1784" s="113" t="s">
        <v>109</v>
      </c>
    </row>
    <row r="1785" spans="1:5" x14ac:dyDescent="0.2">
      <c r="A1785" s="113">
        <v>11563735</v>
      </c>
      <c r="B1785" s="113" t="s">
        <v>506</v>
      </c>
      <c r="C1785" s="113" t="s">
        <v>5403</v>
      </c>
      <c r="D1785" s="113" t="s">
        <v>109</v>
      </c>
      <c r="E1785" s="113" t="s">
        <v>102</v>
      </c>
    </row>
    <row r="1786" spans="1:5" x14ac:dyDescent="0.2">
      <c r="A1786" s="113">
        <v>11564545</v>
      </c>
      <c r="B1786" s="113" t="s">
        <v>3961</v>
      </c>
      <c r="C1786" s="113" t="s">
        <v>5403</v>
      </c>
      <c r="D1786" s="113" t="s">
        <v>5414</v>
      </c>
      <c r="E1786" s="113" t="s">
        <v>109</v>
      </c>
    </row>
    <row r="1787" spans="1:5" x14ac:dyDescent="0.2">
      <c r="A1787" s="113">
        <v>11564780</v>
      </c>
      <c r="B1787" s="113" t="s">
        <v>507</v>
      </c>
      <c r="C1787" s="113" t="s">
        <v>5403</v>
      </c>
      <c r="D1787" s="113" t="s">
        <v>100</v>
      </c>
      <c r="E1787" s="113" t="s">
        <v>5411</v>
      </c>
    </row>
    <row r="1788" spans="1:5" x14ac:dyDescent="0.2">
      <c r="A1788" s="113">
        <v>11564783</v>
      </c>
      <c r="B1788" s="113" t="s">
        <v>3962</v>
      </c>
      <c r="C1788" s="113" t="s">
        <v>5403</v>
      </c>
      <c r="D1788" s="113" t="s">
        <v>5414</v>
      </c>
      <c r="E1788" s="113" t="s">
        <v>109</v>
      </c>
    </row>
    <row r="1789" spans="1:5" x14ac:dyDescent="0.2">
      <c r="A1789" s="113">
        <v>11564787</v>
      </c>
      <c r="B1789" s="113" t="s">
        <v>508</v>
      </c>
      <c r="C1789" s="113" t="s">
        <v>5403</v>
      </c>
      <c r="D1789" s="113" t="s">
        <v>105</v>
      </c>
      <c r="E1789" s="113" t="s">
        <v>5412</v>
      </c>
    </row>
    <row r="1790" spans="1:5" x14ac:dyDescent="0.2">
      <c r="A1790" s="113">
        <v>11564797</v>
      </c>
      <c r="B1790" s="113" t="s">
        <v>509</v>
      </c>
      <c r="C1790" s="113" t="s">
        <v>5403</v>
      </c>
      <c r="D1790" s="113" t="s">
        <v>109</v>
      </c>
      <c r="E1790" s="113" t="s">
        <v>109</v>
      </c>
    </row>
    <row r="1791" spans="1:5" x14ac:dyDescent="0.2">
      <c r="A1791" s="113">
        <v>11564798</v>
      </c>
      <c r="B1791" s="113" t="s">
        <v>3963</v>
      </c>
      <c r="C1791" s="113" t="s">
        <v>5403</v>
      </c>
      <c r="D1791" s="113" t="s">
        <v>5414</v>
      </c>
      <c r="E1791" s="113" t="s">
        <v>5412</v>
      </c>
    </row>
    <row r="1792" spans="1:5" x14ac:dyDescent="0.2">
      <c r="A1792" s="113">
        <v>11565759</v>
      </c>
      <c r="B1792" s="113" t="s">
        <v>3964</v>
      </c>
      <c r="C1792" s="113" t="s">
        <v>5403</v>
      </c>
      <c r="D1792" s="113" t="s">
        <v>5414</v>
      </c>
      <c r="E1792" s="113" t="s">
        <v>5412</v>
      </c>
    </row>
    <row r="1793" spans="1:5" x14ac:dyDescent="0.2">
      <c r="A1793" s="113">
        <v>11565771</v>
      </c>
      <c r="B1793" s="113" t="s">
        <v>3965</v>
      </c>
      <c r="C1793" s="113" t="s">
        <v>5403</v>
      </c>
      <c r="D1793" s="113" t="s">
        <v>5414</v>
      </c>
      <c r="E1793" s="113" t="s">
        <v>109</v>
      </c>
    </row>
    <row r="1794" spans="1:5" x14ac:dyDescent="0.2">
      <c r="A1794" s="113">
        <v>11565777</v>
      </c>
      <c r="B1794" s="113" t="s">
        <v>3966</v>
      </c>
      <c r="C1794" s="113" t="s">
        <v>5403</v>
      </c>
      <c r="D1794" s="113" t="s">
        <v>5414</v>
      </c>
      <c r="E1794" s="113" t="s">
        <v>5412</v>
      </c>
    </row>
    <row r="1795" spans="1:5" x14ac:dyDescent="0.2">
      <c r="A1795" s="113">
        <v>11566785</v>
      </c>
      <c r="B1795" s="113" t="s">
        <v>3967</v>
      </c>
      <c r="C1795" s="113" t="s">
        <v>5403</v>
      </c>
      <c r="D1795" s="113" t="s">
        <v>5414</v>
      </c>
      <c r="E1795" s="113" t="s">
        <v>5412</v>
      </c>
    </row>
    <row r="1796" spans="1:5" x14ac:dyDescent="0.2">
      <c r="A1796" s="113">
        <v>11566810</v>
      </c>
      <c r="B1796" s="113" t="s">
        <v>510</v>
      </c>
      <c r="C1796" s="113" t="s">
        <v>5403</v>
      </c>
      <c r="D1796" s="113" t="s">
        <v>102</v>
      </c>
      <c r="E1796" s="113" t="s">
        <v>109</v>
      </c>
    </row>
    <row r="1797" spans="1:5" x14ac:dyDescent="0.2">
      <c r="A1797" s="113">
        <v>11566828</v>
      </c>
      <c r="B1797" s="113" t="s">
        <v>511</v>
      </c>
      <c r="C1797" s="113" t="s">
        <v>5403</v>
      </c>
      <c r="D1797" s="113" t="s">
        <v>109</v>
      </c>
      <c r="E1797" s="113" t="s">
        <v>109</v>
      </c>
    </row>
    <row r="1798" spans="1:5" x14ac:dyDescent="0.2">
      <c r="A1798" s="113">
        <v>11566829</v>
      </c>
      <c r="B1798" s="113" t="s">
        <v>512</v>
      </c>
      <c r="C1798" s="113" t="s">
        <v>5403</v>
      </c>
      <c r="D1798" s="113" t="s">
        <v>102</v>
      </c>
      <c r="E1798" s="113" t="s">
        <v>102</v>
      </c>
    </row>
    <row r="1799" spans="1:5" x14ac:dyDescent="0.2">
      <c r="A1799" s="113">
        <v>11566832</v>
      </c>
      <c r="B1799" s="113" t="s">
        <v>3968</v>
      </c>
      <c r="C1799" s="113" t="s">
        <v>5403</v>
      </c>
      <c r="D1799" s="113" t="s">
        <v>5414</v>
      </c>
      <c r="E1799" s="113" t="s">
        <v>102</v>
      </c>
    </row>
    <row r="1800" spans="1:5" x14ac:dyDescent="0.2">
      <c r="A1800" s="113">
        <v>11566835</v>
      </c>
      <c r="B1800" s="113" t="s">
        <v>3969</v>
      </c>
      <c r="C1800" s="113" t="s">
        <v>5403</v>
      </c>
      <c r="D1800" s="113" t="s">
        <v>5414</v>
      </c>
      <c r="E1800" s="113" t="s">
        <v>5412</v>
      </c>
    </row>
    <row r="1801" spans="1:5" x14ac:dyDescent="0.2">
      <c r="A1801" s="113">
        <v>11567720</v>
      </c>
      <c r="B1801" s="113" t="s">
        <v>513</v>
      </c>
      <c r="C1801" s="113" t="s">
        <v>5403</v>
      </c>
      <c r="D1801" s="113" t="s">
        <v>107</v>
      </c>
      <c r="E1801" s="113" t="s">
        <v>102</v>
      </c>
    </row>
    <row r="1802" spans="1:5" x14ac:dyDescent="0.2">
      <c r="A1802" s="113">
        <v>11568723</v>
      </c>
      <c r="B1802" s="113" t="s">
        <v>514</v>
      </c>
      <c r="C1802" s="113" t="s">
        <v>5403</v>
      </c>
      <c r="D1802" s="113" t="s">
        <v>109</v>
      </c>
      <c r="E1802" s="113" t="s">
        <v>110</v>
      </c>
    </row>
    <row r="1803" spans="1:5" x14ac:dyDescent="0.2">
      <c r="A1803" s="113">
        <v>11571008</v>
      </c>
      <c r="B1803" s="113" t="s">
        <v>515</v>
      </c>
      <c r="C1803" s="113" t="s">
        <v>5403</v>
      </c>
      <c r="D1803" s="113" t="s">
        <v>109</v>
      </c>
      <c r="E1803" s="113" t="s">
        <v>109</v>
      </c>
    </row>
    <row r="1804" spans="1:5" x14ac:dyDescent="0.2">
      <c r="A1804" s="113">
        <v>11571183</v>
      </c>
      <c r="B1804" s="113" t="s">
        <v>516</v>
      </c>
      <c r="C1804" s="113" t="s">
        <v>5403</v>
      </c>
      <c r="D1804" s="113" t="s">
        <v>109</v>
      </c>
      <c r="E1804" s="113" t="s">
        <v>109</v>
      </c>
    </row>
    <row r="1805" spans="1:5" x14ac:dyDescent="0.2">
      <c r="A1805" s="113">
        <v>11571266</v>
      </c>
      <c r="B1805" s="113" t="s">
        <v>517</v>
      </c>
      <c r="C1805" s="113" t="s">
        <v>5403</v>
      </c>
      <c r="D1805" s="113" t="s">
        <v>100</v>
      </c>
      <c r="E1805" s="113" t="s">
        <v>5411</v>
      </c>
    </row>
    <row r="1806" spans="1:5" x14ac:dyDescent="0.2">
      <c r="A1806" s="113">
        <v>11571268</v>
      </c>
      <c r="B1806" s="113" t="s">
        <v>518</v>
      </c>
      <c r="C1806" s="113" t="s">
        <v>5403</v>
      </c>
      <c r="D1806" s="113" t="s">
        <v>105</v>
      </c>
      <c r="E1806" s="113" t="s">
        <v>5412</v>
      </c>
    </row>
    <row r="1807" spans="1:5" x14ac:dyDescent="0.2">
      <c r="A1807" s="113">
        <v>11571407</v>
      </c>
      <c r="B1807" s="113" t="s">
        <v>3970</v>
      </c>
      <c r="C1807" s="113" t="s">
        <v>5403</v>
      </c>
      <c r="D1807" s="113" t="s">
        <v>5414</v>
      </c>
      <c r="E1807" s="113" t="s">
        <v>5412</v>
      </c>
    </row>
    <row r="1808" spans="1:5" x14ac:dyDescent="0.2">
      <c r="A1808" s="113">
        <v>11571470</v>
      </c>
      <c r="B1808" s="113" t="s">
        <v>3971</v>
      </c>
      <c r="C1808" s="113" t="s">
        <v>5403</v>
      </c>
      <c r="D1808" s="113" t="s">
        <v>5414</v>
      </c>
      <c r="E1808" s="113" t="s">
        <v>5413</v>
      </c>
    </row>
    <row r="1809" spans="1:5" x14ac:dyDescent="0.2">
      <c r="A1809" s="113">
        <v>11572137</v>
      </c>
      <c r="B1809" s="113" t="s">
        <v>3972</v>
      </c>
      <c r="C1809" s="113" t="s">
        <v>5403</v>
      </c>
      <c r="D1809" s="113" t="s">
        <v>5414</v>
      </c>
      <c r="E1809" s="113" t="s">
        <v>110</v>
      </c>
    </row>
    <row r="1810" spans="1:5" x14ac:dyDescent="0.2">
      <c r="A1810" s="113">
        <v>11572138</v>
      </c>
      <c r="B1810" s="113" t="s">
        <v>519</v>
      </c>
      <c r="C1810" s="113" t="s">
        <v>5403</v>
      </c>
      <c r="D1810" s="113" t="s">
        <v>109</v>
      </c>
      <c r="E1810" s="113" t="s">
        <v>109</v>
      </c>
    </row>
    <row r="1811" spans="1:5" x14ac:dyDescent="0.2">
      <c r="A1811" s="113">
        <v>11572139</v>
      </c>
      <c r="B1811" s="113" t="s">
        <v>520</v>
      </c>
      <c r="C1811" s="113" t="s">
        <v>5403</v>
      </c>
      <c r="D1811" s="113" t="s">
        <v>109</v>
      </c>
      <c r="E1811" s="113" t="s">
        <v>109</v>
      </c>
    </row>
    <row r="1812" spans="1:5" x14ac:dyDescent="0.2">
      <c r="A1812" s="113">
        <v>11572152</v>
      </c>
      <c r="B1812" s="113" t="s">
        <v>521</v>
      </c>
      <c r="C1812" s="113" t="s">
        <v>5403</v>
      </c>
      <c r="D1812" s="113" t="s">
        <v>109</v>
      </c>
      <c r="E1812" s="113" t="s">
        <v>110</v>
      </c>
    </row>
    <row r="1813" spans="1:5" x14ac:dyDescent="0.2">
      <c r="A1813" s="113">
        <v>11573066</v>
      </c>
      <c r="B1813" s="113" t="s">
        <v>522</v>
      </c>
      <c r="C1813" s="113" t="s">
        <v>5403</v>
      </c>
      <c r="D1813" s="113" t="s">
        <v>109</v>
      </c>
      <c r="E1813" s="113" t="s">
        <v>109</v>
      </c>
    </row>
    <row r="1814" spans="1:5" x14ac:dyDescent="0.2">
      <c r="A1814" s="113">
        <v>11575224</v>
      </c>
      <c r="B1814" s="113" t="s">
        <v>523</v>
      </c>
      <c r="C1814" s="113" t="s">
        <v>5403</v>
      </c>
      <c r="D1814" s="113" t="s">
        <v>102</v>
      </c>
      <c r="E1814" s="113" t="s">
        <v>109</v>
      </c>
    </row>
    <row r="1815" spans="1:5" x14ac:dyDescent="0.2">
      <c r="A1815" s="113">
        <v>11575230</v>
      </c>
      <c r="B1815" s="113" t="s">
        <v>524</v>
      </c>
      <c r="C1815" s="113" t="s">
        <v>5403</v>
      </c>
      <c r="D1815" s="113" t="s">
        <v>107</v>
      </c>
      <c r="E1815" s="113" t="s">
        <v>102</v>
      </c>
    </row>
    <row r="1816" spans="1:5" x14ac:dyDescent="0.2">
      <c r="A1816" s="113">
        <v>11575397</v>
      </c>
      <c r="B1816" s="113" t="s">
        <v>525</v>
      </c>
      <c r="C1816" s="113" t="s">
        <v>5403</v>
      </c>
      <c r="D1816" s="113" t="s">
        <v>102</v>
      </c>
      <c r="E1816" s="113" t="s">
        <v>109</v>
      </c>
    </row>
    <row r="1817" spans="1:5" x14ac:dyDescent="0.2">
      <c r="A1817" s="113">
        <v>11576157</v>
      </c>
      <c r="B1817" s="113" t="s">
        <v>3973</v>
      </c>
      <c r="C1817" s="113" t="s">
        <v>5403</v>
      </c>
      <c r="D1817" s="113" t="s">
        <v>5414</v>
      </c>
      <c r="E1817" s="113" t="s">
        <v>102</v>
      </c>
    </row>
    <row r="1818" spans="1:5" x14ac:dyDescent="0.2">
      <c r="A1818" s="113">
        <v>11601005</v>
      </c>
      <c r="B1818" s="113" t="s">
        <v>1614</v>
      </c>
      <c r="C1818" s="113" t="s">
        <v>5404</v>
      </c>
      <c r="D1818" s="113" t="s">
        <v>102</v>
      </c>
      <c r="E1818" s="113" t="s">
        <v>102</v>
      </c>
    </row>
    <row r="1819" spans="1:5" x14ac:dyDescent="0.2">
      <c r="A1819" s="113">
        <v>11601008</v>
      </c>
      <c r="B1819" s="113" t="s">
        <v>1615</v>
      </c>
      <c r="C1819" s="113" t="s">
        <v>5404</v>
      </c>
      <c r="D1819" s="113" t="s">
        <v>109</v>
      </c>
      <c r="E1819" s="113" t="s">
        <v>102</v>
      </c>
    </row>
    <row r="1820" spans="1:5" x14ac:dyDescent="0.2">
      <c r="A1820" s="113">
        <v>11601022</v>
      </c>
      <c r="B1820" s="113" t="s">
        <v>1616</v>
      </c>
      <c r="C1820" s="113" t="s">
        <v>5404</v>
      </c>
      <c r="D1820" s="113" t="s">
        <v>100</v>
      </c>
      <c r="E1820" s="113" t="s">
        <v>5411</v>
      </c>
    </row>
    <row r="1821" spans="1:5" x14ac:dyDescent="0.2">
      <c r="A1821" s="113">
        <v>11601058</v>
      </c>
      <c r="B1821" s="113" t="s">
        <v>3974</v>
      </c>
      <c r="C1821" s="113" t="s">
        <v>5404</v>
      </c>
      <c r="D1821" s="113" t="s">
        <v>5414</v>
      </c>
      <c r="E1821" s="113" t="s">
        <v>110</v>
      </c>
    </row>
    <row r="1822" spans="1:5" x14ac:dyDescent="0.2">
      <c r="A1822" s="113">
        <v>11601071</v>
      </c>
      <c r="B1822" s="113" t="s">
        <v>1617</v>
      </c>
      <c r="C1822" s="113" t="s">
        <v>5404</v>
      </c>
      <c r="D1822" s="113" t="s">
        <v>110</v>
      </c>
      <c r="E1822" s="113" t="s">
        <v>110</v>
      </c>
    </row>
    <row r="1823" spans="1:5" x14ac:dyDescent="0.2">
      <c r="A1823" s="113">
        <v>11601074</v>
      </c>
      <c r="B1823" s="113" t="s">
        <v>1618</v>
      </c>
      <c r="C1823" s="113" t="s">
        <v>5404</v>
      </c>
      <c r="D1823" s="113" t="s">
        <v>102</v>
      </c>
      <c r="E1823" s="113" t="s">
        <v>102</v>
      </c>
    </row>
    <row r="1824" spans="1:5" x14ac:dyDescent="0.2">
      <c r="A1824" s="113">
        <v>11601086</v>
      </c>
      <c r="B1824" s="113" t="s">
        <v>1619</v>
      </c>
      <c r="C1824" s="113" t="s">
        <v>5404</v>
      </c>
      <c r="D1824" s="113" t="s">
        <v>107</v>
      </c>
      <c r="E1824" s="113" t="s">
        <v>5412</v>
      </c>
    </row>
    <row r="1825" spans="1:5" x14ac:dyDescent="0.2">
      <c r="A1825" s="113">
        <v>11601118</v>
      </c>
      <c r="B1825" s="113" t="s">
        <v>1620</v>
      </c>
      <c r="C1825" s="113" t="s">
        <v>5404</v>
      </c>
      <c r="D1825" s="113" t="s">
        <v>105</v>
      </c>
      <c r="E1825" s="113" t="s">
        <v>5412</v>
      </c>
    </row>
    <row r="1826" spans="1:5" x14ac:dyDescent="0.2">
      <c r="A1826" s="113">
        <v>11601122</v>
      </c>
      <c r="B1826" s="113" t="s">
        <v>1621</v>
      </c>
      <c r="C1826" s="113" t="s">
        <v>5404</v>
      </c>
      <c r="D1826" s="113" t="s">
        <v>109</v>
      </c>
      <c r="E1826" s="113" t="s">
        <v>109</v>
      </c>
    </row>
    <row r="1827" spans="1:5" x14ac:dyDescent="0.2">
      <c r="A1827" s="113">
        <v>11601125</v>
      </c>
      <c r="B1827" s="113" t="s">
        <v>3975</v>
      </c>
      <c r="C1827" s="113" t="s">
        <v>5404</v>
      </c>
      <c r="D1827" s="113" t="s">
        <v>5414</v>
      </c>
      <c r="E1827" s="113" t="s">
        <v>5412</v>
      </c>
    </row>
    <row r="1828" spans="1:5" x14ac:dyDescent="0.2">
      <c r="A1828" s="113">
        <v>11601126</v>
      </c>
      <c r="B1828" s="113" t="s">
        <v>3976</v>
      </c>
      <c r="C1828" s="113" t="s">
        <v>5404</v>
      </c>
      <c r="D1828" s="113" t="s">
        <v>5414</v>
      </c>
      <c r="E1828" s="113" t="s">
        <v>102</v>
      </c>
    </row>
    <row r="1829" spans="1:5" x14ac:dyDescent="0.2">
      <c r="A1829" s="113">
        <v>11601502</v>
      </c>
      <c r="B1829" s="113" t="s">
        <v>3977</v>
      </c>
      <c r="C1829" s="113" t="s">
        <v>5404</v>
      </c>
      <c r="D1829" s="113" t="s">
        <v>5414</v>
      </c>
      <c r="E1829" s="113" t="s">
        <v>109</v>
      </c>
    </row>
    <row r="1830" spans="1:5" x14ac:dyDescent="0.2">
      <c r="A1830" s="113">
        <v>11601504</v>
      </c>
      <c r="B1830" s="113" t="s">
        <v>1622</v>
      </c>
      <c r="C1830" s="113" t="s">
        <v>5404</v>
      </c>
      <c r="D1830" s="113" t="s">
        <v>102</v>
      </c>
      <c r="E1830" s="113" t="s">
        <v>109</v>
      </c>
    </row>
    <row r="1831" spans="1:5" x14ac:dyDescent="0.2">
      <c r="A1831" s="113">
        <v>11601522</v>
      </c>
      <c r="B1831" s="113" t="s">
        <v>1623</v>
      </c>
      <c r="C1831" s="113" t="s">
        <v>5404</v>
      </c>
      <c r="D1831" s="113" t="s">
        <v>109</v>
      </c>
      <c r="E1831" s="113" t="s">
        <v>109</v>
      </c>
    </row>
    <row r="1832" spans="1:5" x14ac:dyDescent="0.2">
      <c r="A1832" s="113">
        <v>11601562</v>
      </c>
      <c r="B1832" s="113" t="s">
        <v>1624</v>
      </c>
      <c r="C1832" s="113" t="s">
        <v>5404</v>
      </c>
      <c r="D1832" s="113" t="s">
        <v>107</v>
      </c>
      <c r="E1832" s="113" t="s">
        <v>5412</v>
      </c>
    </row>
    <row r="1833" spans="1:5" x14ac:dyDescent="0.2">
      <c r="A1833" s="113">
        <v>11601570</v>
      </c>
      <c r="B1833" s="113" t="s">
        <v>1625</v>
      </c>
      <c r="C1833" s="113" t="s">
        <v>5404</v>
      </c>
      <c r="D1833" s="113" t="s">
        <v>102</v>
      </c>
      <c r="E1833" s="113" t="s">
        <v>109</v>
      </c>
    </row>
    <row r="1834" spans="1:5" x14ac:dyDescent="0.2">
      <c r="A1834" s="113">
        <v>11601720</v>
      </c>
      <c r="B1834" s="113" t="s">
        <v>1626</v>
      </c>
      <c r="C1834" s="113" t="s">
        <v>5404</v>
      </c>
      <c r="D1834" s="113" t="s">
        <v>107</v>
      </c>
      <c r="E1834" s="113" t="s">
        <v>5412</v>
      </c>
    </row>
    <row r="1835" spans="1:5" x14ac:dyDescent="0.2">
      <c r="A1835" s="113">
        <v>11601802</v>
      </c>
      <c r="B1835" s="113" t="s">
        <v>1627</v>
      </c>
      <c r="C1835" s="113" t="s">
        <v>5404</v>
      </c>
      <c r="D1835" s="113" t="s">
        <v>107</v>
      </c>
      <c r="E1835" s="113" t="s">
        <v>5412</v>
      </c>
    </row>
    <row r="1836" spans="1:5" x14ac:dyDescent="0.2">
      <c r="A1836" s="113">
        <v>11601803</v>
      </c>
      <c r="B1836" s="113" t="s">
        <v>1628</v>
      </c>
      <c r="C1836" s="113" t="s">
        <v>5404</v>
      </c>
      <c r="D1836" s="113" t="s">
        <v>109</v>
      </c>
      <c r="E1836" s="113" t="s">
        <v>109</v>
      </c>
    </row>
    <row r="1837" spans="1:5" x14ac:dyDescent="0.2">
      <c r="A1837" s="113">
        <v>11601806</v>
      </c>
      <c r="B1837" s="113" t="s">
        <v>1629</v>
      </c>
      <c r="C1837" s="113" t="s">
        <v>5404</v>
      </c>
      <c r="D1837" s="113" t="s">
        <v>102</v>
      </c>
      <c r="E1837" s="113" t="s">
        <v>102</v>
      </c>
    </row>
    <row r="1838" spans="1:5" x14ac:dyDescent="0.2">
      <c r="A1838" s="113">
        <v>11601834</v>
      </c>
      <c r="B1838" s="113" t="s">
        <v>1630</v>
      </c>
      <c r="C1838" s="113" t="s">
        <v>5404</v>
      </c>
      <c r="D1838" s="113" t="s">
        <v>109</v>
      </c>
      <c r="E1838" s="113" t="s">
        <v>109</v>
      </c>
    </row>
    <row r="1839" spans="1:5" x14ac:dyDescent="0.2">
      <c r="A1839" s="113">
        <v>11601836</v>
      </c>
      <c r="B1839" s="113" t="s">
        <v>1631</v>
      </c>
      <c r="C1839" s="113" t="s">
        <v>5404</v>
      </c>
      <c r="D1839" s="113" t="s">
        <v>102</v>
      </c>
      <c r="E1839" s="113" t="s">
        <v>109</v>
      </c>
    </row>
    <row r="1840" spans="1:5" x14ac:dyDescent="0.2">
      <c r="A1840" s="113">
        <v>11602002</v>
      </c>
      <c r="B1840" s="113" t="s">
        <v>1632</v>
      </c>
      <c r="C1840" s="113" t="s">
        <v>5404</v>
      </c>
      <c r="D1840" s="113" t="s">
        <v>102</v>
      </c>
      <c r="E1840" s="113" t="s">
        <v>102</v>
      </c>
    </row>
    <row r="1841" spans="1:5" x14ac:dyDescent="0.2">
      <c r="A1841" s="113">
        <v>11602024</v>
      </c>
      <c r="B1841" s="113" t="s">
        <v>1633</v>
      </c>
      <c r="C1841" s="113" t="s">
        <v>5404</v>
      </c>
      <c r="D1841" s="113" t="s">
        <v>109</v>
      </c>
      <c r="E1841" s="113" t="s">
        <v>110</v>
      </c>
    </row>
    <row r="1842" spans="1:5" x14ac:dyDescent="0.2">
      <c r="A1842" s="113">
        <v>11602148</v>
      </c>
      <c r="B1842" s="113" t="s">
        <v>1634</v>
      </c>
      <c r="C1842" s="113" t="s">
        <v>5404</v>
      </c>
      <c r="D1842" s="113" t="s">
        <v>107</v>
      </c>
      <c r="E1842" s="113" t="s">
        <v>5412</v>
      </c>
    </row>
    <row r="1843" spans="1:5" x14ac:dyDescent="0.2">
      <c r="A1843" s="113">
        <v>11602204</v>
      </c>
      <c r="B1843" s="113" t="s">
        <v>1635</v>
      </c>
      <c r="C1843" s="113" t="s">
        <v>5404</v>
      </c>
      <c r="D1843" s="113" t="s">
        <v>109</v>
      </c>
      <c r="E1843" s="113" t="s">
        <v>109</v>
      </c>
    </row>
    <row r="1844" spans="1:5" x14ac:dyDescent="0.2">
      <c r="A1844" s="113">
        <v>11602306</v>
      </c>
      <c r="B1844" s="113" t="s">
        <v>1636</v>
      </c>
      <c r="C1844" s="113" t="s">
        <v>5404</v>
      </c>
      <c r="D1844" s="113" t="s">
        <v>109</v>
      </c>
      <c r="E1844" s="113" t="s">
        <v>109</v>
      </c>
    </row>
    <row r="1845" spans="1:5" x14ac:dyDescent="0.2">
      <c r="A1845" s="113">
        <v>11602404</v>
      </c>
      <c r="B1845" s="113" t="s">
        <v>1637</v>
      </c>
      <c r="C1845" s="113" t="s">
        <v>5404</v>
      </c>
      <c r="D1845" s="113" t="s">
        <v>109</v>
      </c>
      <c r="E1845" s="113" t="s">
        <v>110</v>
      </c>
    </row>
    <row r="1846" spans="1:5" x14ac:dyDescent="0.2">
      <c r="A1846" s="113">
        <v>11603001</v>
      </c>
      <c r="B1846" s="113" t="s">
        <v>1638</v>
      </c>
      <c r="C1846" s="113" t="s">
        <v>5404</v>
      </c>
      <c r="D1846" s="113" t="s">
        <v>102</v>
      </c>
      <c r="E1846" s="113" t="s">
        <v>102</v>
      </c>
    </row>
    <row r="1847" spans="1:5" x14ac:dyDescent="0.2">
      <c r="A1847" s="113">
        <v>11603003</v>
      </c>
      <c r="B1847" s="113" t="s">
        <v>1639</v>
      </c>
      <c r="C1847" s="113" t="s">
        <v>5404</v>
      </c>
      <c r="D1847" s="113" t="s">
        <v>102</v>
      </c>
      <c r="E1847" s="113" t="s">
        <v>109</v>
      </c>
    </row>
    <row r="1848" spans="1:5" x14ac:dyDescent="0.2">
      <c r="A1848" s="113">
        <v>11603009</v>
      </c>
      <c r="B1848" s="113" t="s">
        <v>1640</v>
      </c>
      <c r="C1848" s="113" t="s">
        <v>5404</v>
      </c>
      <c r="D1848" s="113" t="s">
        <v>102</v>
      </c>
      <c r="E1848" s="113" t="s">
        <v>109</v>
      </c>
    </row>
    <row r="1849" spans="1:5" x14ac:dyDescent="0.2">
      <c r="A1849" s="113">
        <v>11603023</v>
      </c>
      <c r="B1849" s="113" t="s">
        <v>1641</v>
      </c>
      <c r="C1849" s="113" t="s">
        <v>5404</v>
      </c>
      <c r="D1849" s="113" t="s">
        <v>109</v>
      </c>
      <c r="E1849" s="113" t="s">
        <v>109</v>
      </c>
    </row>
    <row r="1850" spans="1:5" x14ac:dyDescent="0.2">
      <c r="A1850" s="113">
        <v>11603024</v>
      </c>
      <c r="B1850" s="113" t="s">
        <v>1642</v>
      </c>
      <c r="C1850" s="113" t="s">
        <v>5404</v>
      </c>
      <c r="D1850" s="113" t="s">
        <v>109</v>
      </c>
      <c r="E1850" s="113" t="s">
        <v>110</v>
      </c>
    </row>
    <row r="1851" spans="1:5" x14ac:dyDescent="0.2">
      <c r="A1851" s="113">
        <v>11603034</v>
      </c>
      <c r="B1851" s="113" t="s">
        <v>1643</v>
      </c>
      <c r="C1851" s="113" t="s">
        <v>5404</v>
      </c>
      <c r="D1851" s="113" t="s">
        <v>109</v>
      </c>
      <c r="E1851" s="113" t="s">
        <v>109</v>
      </c>
    </row>
    <row r="1852" spans="1:5" x14ac:dyDescent="0.2">
      <c r="A1852" s="113">
        <v>11603127</v>
      </c>
      <c r="B1852" s="113" t="s">
        <v>1644</v>
      </c>
      <c r="C1852" s="113" t="s">
        <v>5404</v>
      </c>
      <c r="D1852" s="113" t="s">
        <v>102</v>
      </c>
      <c r="E1852" s="113" t="s">
        <v>102</v>
      </c>
    </row>
    <row r="1853" spans="1:5" x14ac:dyDescent="0.2">
      <c r="A1853" s="113">
        <v>11603133</v>
      </c>
      <c r="B1853" s="113" t="s">
        <v>3978</v>
      </c>
      <c r="C1853" s="113" t="s">
        <v>5404</v>
      </c>
      <c r="D1853" s="113" t="s">
        <v>5414</v>
      </c>
      <c r="E1853" s="113" t="s">
        <v>109</v>
      </c>
    </row>
    <row r="1854" spans="1:5" x14ac:dyDescent="0.2">
      <c r="A1854" s="113">
        <v>11603175</v>
      </c>
      <c r="B1854" s="113" t="s">
        <v>1645</v>
      </c>
      <c r="C1854" s="113" t="s">
        <v>5404</v>
      </c>
      <c r="D1854" s="113" t="s">
        <v>102</v>
      </c>
      <c r="E1854" s="113" t="s">
        <v>102</v>
      </c>
    </row>
    <row r="1855" spans="1:5" x14ac:dyDescent="0.2">
      <c r="A1855" s="113">
        <v>11603326</v>
      </c>
      <c r="B1855" s="113" t="s">
        <v>1646</v>
      </c>
      <c r="C1855" s="113" t="s">
        <v>5404</v>
      </c>
      <c r="D1855" s="113" t="s">
        <v>107</v>
      </c>
      <c r="E1855" s="113" t="s">
        <v>5412</v>
      </c>
    </row>
    <row r="1856" spans="1:5" x14ac:dyDescent="0.2">
      <c r="A1856" s="113">
        <v>11603351</v>
      </c>
      <c r="B1856" s="113" t="s">
        <v>1647</v>
      </c>
      <c r="C1856" s="113" t="s">
        <v>5404</v>
      </c>
      <c r="D1856" s="113" t="s">
        <v>109</v>
      </c>
      <c r="E1856" s="113" t="s">
        <v>110</v>
      </c>
    </row>
    <row r="1857" spans="1:5" x14ac:dyDescent="0.2">
      <c r="A1857" s="113">
        <v>11603409</v>
      </c>
      <c r="B1857" s="113" t="s">
        <v>1648</v>
      </c>
      <c r="C1857" s="113" t="s">
        <v>5404</v>
      </c>
      <c r="D1857" s="113" t="s">
        <v>109</v>
      </c>
      <c r="E1857" s="113" t="s">
        <v>109</v>
      </c>
    </row>
    <row r="1858" spans="1:5" x14ac:dyDescent="0.2">
      <c r="A1858" s="113">
        <v>11603430</v>
      </c>
      <c r="B1858" s="113" t="s">
        <v>3979</v>
      </c>
      <c r="C1858" s="113" t="s">
        <v>5404</v>
      </c>
      <c r="D1858" s="113" t="s">
        <v>5414</v>
      </c>
      <c r="E1858" s="113" t="s">
        <v>5413</v>
      </c>
    </row>
    <row r="1859" spans="1:5" x14ac:dyDescent="0.2">
      <c r="A1859" s="113">
        <v>11603437</v>
      </c>
      <c r="B1859" s="113" t="s">
        <v>1649</v>
      </c>
      <c r="C1859" s="113" t="s">
        <v>5404</v>
      </c>
      <c r="D1859" s="113" t="s">
        <v>100</v>
      </c>
      <c r="E1859" s="113" t="s">
        <v>5411</v>
      </c>
    </row>
    <row r="1860" spans="1:5" x14ac:dyDescent="0.2">
      <c r="A1860" s="113">
        <v>11603438</v>
      </c>
      <c r="B1860" s="113" t="s">
        <v>3980</v>
      </c>
      <c r="C1860" s="113" t="s">
        <v>5404</v>
      </c>
      <c r="D1860" s="113" t="s">
        <v>5414</v>
      </c>
      <c r="E1860" s="113" t="s">
        <v>5412</v>
      </c>
    </row>
    <row r="1861" spans="1:5" x14ac:dyDescent="0.2">
      <c r="A1861" s="113">
        <v>11603451</v>
      </c>
      <c r="B1861" s="113" t="s">
        <v>1650</v>
      </c>
      <c r="C1861" s="113" t="s">
        <v>5404</v>
      </c>
      <c r="D1861" s="113" t="s">
        <v>102</v>
      </c>
      <c r="E1861" s="113" t="s">
        <v>102</v>
      </c>
    </row>
    <row r="1862" spans="1:5" x14ac:dyDescent="0.2">
      <c r="A1862" s="113">
        <v>11603454</v>
      </c>
      <c r="B1862" s="113" t="s">
        <v>3981</v>
      </c>
      <c r="C1862" s="113" t="s">
        <v>5404</v>
      </c>
      <c r="D1862" s="113" t="s">
        <v>5414</v>
      </c>
      <c r="E1862" s="113" t="s">
        <v>110</v>
      </c>
    </row>
    <row r="1863" spans="1:5" x14ac:dyDescent="0.2">
      <c r="A1863" s="113">
        <v>11603466</v>
      </c>
      <c r="B1863" s="113" t="s">
        <v>1651</v>
      </c>
      <c r="C1863" s="113" t="s">
        <v>5404</v>
      </c>
      <c r="D1863" s="113" t="s">
        <v>102</v>
      </c>
      <c r="E1863" s="113" t="s">
        <v>109</v>
      </c>
    </row>
    <row r="1864" spans="1:5" x14ac:dyDescent="0.2">
      <c r="A1864" s="113">
        <v>11603488</v>
      </c>
      <c r="B1864" s="113" t="s">
        <v>1652</v>
      </c>
      <c r="C1864" s="113" t="s">
        <v>5404</v>
      </c>
      <c r="D1864" s="113" t="s">
        <v>109</v>
      </c>
      <c r="E1864" s="113" t="s">
        <v>109</v>
      </c>
    </row>
    <row r="1865" spans="1:5" x14ac:dyDescent="0.2">
      <c r="A1865" s="113">
        <v>11603491</v>
      </c>
      <c r="B1865" s="113" t="s">
        <v>1653</v>
      </c>
      <c r="C1865" s="113" t="s">
        <v>5404</v>
      </c>
      <c r="D1865" s="113" t="s">
        <v>109</v>
      </c>
      <c r="E1865" s="113" t="s">
        <v>109</v>
      </c>
    </row>
    <row r="1866" spans="1:5" x14ac:dyDescent="0.2">
      <c r="A1866" s="113">
        <v>11603510</v>
      </c>
      <c r="B1866" s="113" t="s">
        <v>1654</v>
      </c>
      <c r="C1866" s="113" t="s">
        <v>5404</v>
      </c>
      <c r="D1866" s="113" t="s">
        <v>109</v>
      </c>
      <c r="E1866" s="113" t="s">
        <v>109</v>
      </c>
    </row>
    <row r="1867" spans="1:5" x14ac:dyDescent="0.2">
      <c r="A1867" s="113">
        <v>11603511</v>
      </c>
      <c r="B1867" s="113" t="s">
        <v>3982</v>
      </c>
      <c r="C1867" s="113" t="s">
        <v>5404</v>
      </c>
      <c r="D1867" s="113" t="s">
        <v>5414</v>
      </c>
      <c r="E1867" s="113" t="s">
        <v>110</v>
      </c>
    </row>
    <row r="1868" spans="1:5" x14ac:dyDescent="0.2">
      <c r="A1868" s="113">
        <v>11603514</v>
      </c>
      <c r="B1868" s="113" t="s">
        <v>1655</v>
      </c>
      <c r="C1868" s="113" t="s">
        <v>5404</v>
      </c>
      <c r="D1868" s="113" t="s">
        <v>109</v>
      </c>
      <c r="E1868" s="113" t="s">
        <v>109</v>
      </c>
    </row>
    <row r="1869" spans="1:5" x14ac:dyDescent="0.2">
      <c r="A1869" s="113">
        <v>11603547</v>
      </c>
      <c r="B1869" s="113" t="s">
        <v>1656</v>
      </c>
      <c r="C1869" s="113" t="s">
        <v>5404</v>
      </c>
      <c r="D1869" s="113" t="s">
        <v>109</v>
      </c>
      <c r="E1869" s="113" t="s">
        <v>109</v>
      </c>
    </row>
    <row r="1870" spans="1:5" x14ac:dyDescent="0.2">
      <c r="A1870" s="113">
        <v>11603549</v>
      </c>
      <c r="B1870" s="113" t="s">
        <v>1657</v>
      </c>
      <c r="C1870" s="113" t="s">
        <v>5404</v>
      </c>
      <c r="D1870" s="113" t="s">
        <v>102</v>
      </c>
      <c r="E1870" s="113" t="s">
        <v>102</v>
      </c>
    </row>
    <row r="1871" spans="1:5" x14ac:dyDescent="0.2">
      <c r="A1871" s="113">
        <v>11603550</v>
      </c>
      <c r="B1871" s="113" t="s">
        <v>1658</v>
      </c>
      <c r="C1871" s="113" t="s">
        <v>5404</v>
      </c>
      <c r="D1871" s="113" t="s">
        <v>102</v>
      </c>
      <c r="E1871" s="113" t="s">
        <v>109</v>
      </c>
    </row>
    <row r="1872" spans="1:5" x14ac:dyDescent="0.2">
      <c r="A1872" s="113">
        <v>11603601</v>
      </c>
      <c r="B1872" s="113" t="s">
        <v>1659</v>
      </c>
      <c r="C1872" s="113" t="s">
        <v>5404</v>
      </c>
      <c r="D1872" s="113" t="s">
        <v>102</v>
      </c>
      <c r="E1872" s="113" t="s">
        <v>102</v>
      </c>
    </row>
    <row r="1873" spans="1:5" x14ac:dyDescent="0.2">
      <c r="A1873" s="113">
        <v>11603625</v>
      </c>
      <c r="B1873" s="113" t="s">
        <v>3983</v>
      </c>
      <c r="C1873" s="113" t="s">
        <v>5404</v>
      </c>
      <c r="D1873" s="113" t="s">
        <v>5414</v>
      </c>
      <c r="E1873" s="113" t="s">
        <v>102</v>
      </c>
    </row>
    <row r="1874" spans="1:5" x14ac:dyDescent="0.2">
      <c r="A1874" s="113">
        <v>11603653</v>
      </c>
      <c r="B1874" s="113" t="s">
        <v>1660</v>
      </c>
      <c r="C1874" s="113" t="s">
        <v>5404</v>
      </c>
      <c r="D1874" s="113" t="s">
        <v>102</v>
      </c>
      <c r="E1874" s="113" t="s">
        <v>102</v>
      </c>
    </row>
    <row r="1875" spans="1:5" x14ac:dyDescent="0.2">
      <c r="A1875" s="113">
        <v>11603657</v>
      </c>
      <c r="B1875" s="113" t="s">
        <v>1661</v>
      </c>
      <c r="C1875" s="113" t="s">
        <v>5404</v>
      </c>
      <c r="D1875" s="113" t="s">
        <v>109</v>
      </c>
      <c r="E1875" s="113" t="s">
        <v>109</v>
      </c>
    </row>
    <row r="1876" spans="1:5" x14ac:dyDescent="0.2">
      <c r="A1876" s="113">
        <v>11603681</v>
      </c>
      <c r="B1876" s="113" t="s">
        <v>1662</v>
      </c>
      <c r="C1876" s="113" t="s">
        <v>5404</v>
      </c>
      <c r="D1876" s="113" t="s">
        <v>102</v>
      </c>
      <c r="E1876" s="113" t="s">
        <v>102</v>
      </c>
    </row>
    <row r="1877" spans="1:5" x14ac:dyDescent="0.2">
      <c r="A1877" s="113">
        <v>11603723</v>
      </c>
      <c r="B1877" s="113" t="s">
        <v>1663</v>
      </c>
      <c r="C1877" s="113" t="s">
        <v>5404</v>
      </c>
      <c r="D1877" s="113" t="s">
        <v>102</v>
      </c>
      <c r="E1877" s="113" t="s">
        <v>102</v>
      </c>
    </row>
    <row r="1878" spans="1:5" x14ac:dyDescent="0.2">
      <c r="A1878" s="113">
        <v>11603752</v>
      </c>
      <c r="B1878" s="113" t="s">
        <v>1664</v>
      </c>
      <c r="C1878" s="113" t="s">
        <v>5404</v>
      </c>
      <c r="D1878" s="113" t="s">
        <v>102</v>
      </c>
      <c r="E1878" s="113" t="s">
        <v>102</v>
      </c>
    </row>
    <row r="1879" spans="1:5" x14ac:dyDescent="0.2">
      <c r="A1879" s="113">
        <v>11603767</v>
      </c>
      <c r="B1879" s="113" t="s">
        <v>1665</v>
      </c>
      <c r="C1879" s="113" t="s">
        <v>5404</v>
      </c>
      <c r="D1879" s="113" t="s">
        <v>107</v>
      </c>
      <c r="E1879" s="113" t="s">
        <v>5412</v>
      </c>
    </row>
    <row r="1880" spans="1:5" x14ac:dyDescent="0.2">
      <c r="A1880" s="113">
        <v>11603775</v>
      </c>
      <c r="B1880" s="113" t="s">
        <v>1666</v>
      </c>
      <c r="C1880" s="113" t="s">
        <v>5404</v>
      </c>
      <c r="D1880" s="113" t="s">
        <v>107</v>
      </c>
      <c r="E1880" s="113" t="s">
        <v>102</v>
      </c>
    </row>
    <row r="1881" spans="1:5" x14ac:dyDescent="0.2">
      <c r="A1881" s="113">
        <v>11617010</v>
      </c>
      <c r="B1881" s="113" t="s">
        <v>1667</v>
      </c>
      <c r="C1881" s="113" t="s">
        <v>5404</v>
      </c>
      <c r="D1881" s="113" t="s">
        <v>102</v>
      </c>
      <c r="E1881" s="113" t="s">
        <v>109</v>
      </c>
    </row>
    <row r="1882" spans="1:5" x14ac:dyDescent="0.2">
      <c r="A1882" s="113">
        <v>11621020</v>
      </c>
      <c r="B1882" s="113" t="s">
        <v>1668</v>
      </c>
      <c r="C1882" s="113" t="s">
        <v>5404</v>
      </c>
      <c r="D1882" s="113" t="s">
        <v>109</v>
      </c>
      <c r="E1882" s="113" t="s">
        <v>109</v>
      </c>
    </row>
    <row r="1883" spans="1:5" x14ac:dyDescent="0.2">
      <c r="A1883" s="113">
        <v>11701350</v>
      </c>
      <c r="B1883" s="113" t="s">
        <v>1669</v>
      </c>
      <c r="C1883" s="113" t="s">
        <v>5404</v>
      </c>
      <c r="D1883" s="113" t="s">
        <v>109</v>
      </c>
      <c r="E1883" s="113" t="s">
        <v>109</v>
      </c>
    </row>
    <row r="1884" spans="1:5" x14ac:dyDescent="0.2">
      <c r="A1884" s="113">
        <v>11711020</v>
      </c>
      <c r="B1884" s="113" t="s">
        <v>1670</v>
      </c>
      <c r="C1884" s="113" t="s">
        <v>5404</v>
      </c>
      <c r="D1884" s="113" t="s">
        <v>102</v>
      </c>
      <c r="E1884" s="113" t="s">
        <v>102</v>
      </c>
    </row>
    <row r="1885" spans="1:5" x14ac:dyDescent="0.2">
      <c r="A1885" s="113">
        <v>11721060</v>
      </c>
      <c r="B1885" s="113" t="s">
        <v>1671</v>
      </c>
      <c r="C1885" s="113" t="s">
        <v>5404</v>
      </c>
      <c r="D1885" s="113" t="s">
        <v>109</v>
      </c>
      <c r="E1885" s="113" t="s">
        <v>109</v>
      </c>
    </row>
    <row r="1886" spans="1:5" x14ac:dyDescent="0.2">
      <c r="A1886" s="113">
        <v>11725011</v>
      </c>
      <c r="B1886" s="113" t="s">
        <v>1672</v>
      </c>
      <c r="C1886" s="113" t="s">
        <v>5404</v>
      </c>
      <c r="D1886" s="113" t="s">
        <v>100</v>
      </c>
      <c r="E1886" s="113" t="s">
        <v>5413</v>
      </c>
    </row>
    <row r="1887" spans="1:5" x14ac:dyDescent="0.2">
      <c r="A1887" s="113">
        <v>11737010</v>
      </c>
      <c r="B1887" s="113" t="s">
        <v>3984</v>
      </c>
      <c r="C1887" s="113" t="s">
        <v>5404</v>
      </c>
      <c r="D1887" s="113" t="s">
        <v>5414</v>
      </c>
      <c r="E1887" s="113" t="s">
        <v>110</v>
      </c>
    </row>
    <row r="1888" spans="1:5" x14ac:dyDescent="0.2">
      <c r="A1888" s="113">
        <v>11741021</v>
      </c>
      <c r="B1888" s="113" t="s">
        <v>3985</v>
      </c>
      <c r="C1888" s="113" t="s">
        <v>5404</v>
      </c>
      <c r="D1888" s="113" t="s">
        <v>5414</v>
      </c>
      <c r="E1888" s="113" t="s">
        <v>109</v>
      </c>
    </row>
    <row r="1889" spans="1:5" x14ac:dyDescent="0.2">
      <c r="A1889" s="113">
        <v>11741023</v>
      </c>
      <c r="B1889" s="113" t="s">
        <v>1673</v>
      </c>
      <c r="C1889" s="113" t="s">
        <v>5404</v>
      </c>
      <c r="D1889" s="113" t="s">
        <v>102</v>
      </c>
      <c r="E1889" s="113" t="s">
        <v>102</v>
      </c>
    </row>
    <row r="1890" spans="1:5" x14ac:dyDescent="0.2">
      <c r="A1890" s="113">
        <v>11741057</v>
      </c>
      <c r="B1890" s="113" t="s">
        <v>1674</v>
      </c>
      <c r="C1890" s="113" t="s">
        <v>5404</v>
      </c>
      <c r="D1890" s="113" t="s">
        <v>102</v>
      </c>
      <c r="E1890" s="113" t="s">
        <v>102</v>
      </c>
    </row>
    <row r="1891" spans="1:5" x14ac:dyDescent="0.2">
      <c r="A1891" s="113">
        <v>11742025</v>
      </c>
      <c r="B1891" s="113" t="s">
        <v>1675</v>
      </c>
      <c r="C1891" s="113" t="s">
        <v>5404</v>
      </c>
      <c r="D1891" s="113" t="s">
        <v>102</v>
      </c>
      <c r="E1891" s="113" t="s">
        <v>102</v>
      </c>
    </row>
    <row r="1892" spans="1:5" x14ac:dyDescent="0.2">
      <c r="A1892" s="113">
        <v>11743008</v>
      </c>
      <c r="B1892" s="113" t="s">
        <v>1676</v>
      </c>
      <c r="C1892" s="113" t="s">
        <v>5404</v>
      </c>
      <c r="D1892" s="113" t="s">
        <v>102</v>
      </c>
      <c r="E1892" s="113" t="s">
        <v>102</v>
      </c>
    </row>
    <row r="1893" spans="1:5" x14ac:dyDescent="0.2">
      <c r="A1893" s="113">
        <v>11743040</v>
      </c>
      <c r="B1893" s="113" t="s">
        <v>1677</v>
      </c>
      <c r="C1893" s="113" t="s">
        <v>5404</v>
      </c>
      <c r="D1893" s="113" t="s">
        <v>102</v>
      </c>
      <c r="E1893" s="113" t="s">
        <v>102</v>
      </c>
    </row>
    <row r="1894" spans="1:5" x14ac:dyDescent="0.2">
      <c r="A1894" s="113">
        <v>11745001</v>
      </c>
      <c r="B1894" s="113" t="s">
        <v>1678</v>
      </c>
      <c r="C1894" s="113" t="s">
        <v>5404</v>
      </c>
      <c r="D1894" s="113" t="s">
        <v>107</v>
      </c>
      <c r="E1894" s="113" t="s">
        <v>5412</v>
      </c>
    </row>
    <row r="1895" spans="1:5" x14ac:dyDescent="0.2">
      <c r="A1895" s="113">
        <v>11745003</v>
      </c>
      <c r="B1895" s="113" t="s">
        <v>1679</v>
      </c>
      <c r="C1895" s="113" t="s">
        <v>5404</v>
      </c>
      <c r="D1895" s="113" t="s">
        <v>100</v>
      </c>
      <c r="E1895" s="113" t="s">
        <v>5412</v>
      </c>
    </row>
    <row r="1896" spans="1:5" x14ac:dyDescent="0.2">
      <c r="A1896" s="113">
        <v>11745005</v>
      </c>
      <c r="B1896" s="113" t="s">
        <v>1680</v>
      </c>
      <c r="C1896" s="113" t="s">
        <v>5404</v>
      </c>
      <c r="D1896" s="113" t="s">
        <v>102</v>
      </c>
      <c r="E1896" s="113" t="s">
        <v>102</v>
      </c>
    </row>
    <row r="1897" spans="1:5" x14ac:dyDescent="0.2">
      <c r="A1897" s="113">
        <v>11745007</v>
      </c>
      <c r="B1897" s="113" t="s">
        <v>1681</v>
      </c>
      <c r="C1897" s="113" t="s">
        <v>5404</v>
      </c>
      <c r="D1897" s="113" t="s">
        <v>109</v>
      </c>
      <c r="E1897" s="113" t="s">
        <v>110</v>
      </c>
    </row>
    <row r="1898" spans="1:5" x14ac:dyDescent="0.2">
      <c r="A1898" s="113">
        <v>11745028</v>
      </c>
      <c r="B1898" s="113" t="s">
        <v>1682</v>
      </c>
      <c r="C1898" s="113" t="s">
        <v>5404</v>
      </c>
      <c r="D1898" s="113" t="s">
        <v>107</v>
      </c>
      <c r="E1898" s="113" t="s">
        <v>5412</v>
      </c>
    </row>
    <row r="1899" spans="1:5" x14ac:dyDescent="0.2">
      <c r="A1899" s="113">
        <v>11745048</v>
      </c>
      <c r="B1899" s="113" t="s">
        <v>1683</v>
      </c>
      <c r="C1899" s="113" t="s">
        <v>5404</v>
      </c>
      <c r="D1899" s="113" t="s">
        <v>105</v>
      </c>
      <c r="E1899" s="113" t="s">
        <v>5411</v>
      </c>
    </row>
    <row r="1900" spans="1:5" x14ac:dyDescent="0.2">
      <c r="A1900" s="113">
        <v>11745059</v>
      </c>
      <c r="B1900" s="113" t="s">
        <v>1684</v>
      </c>
      <c r="C1900" s="113" t="s">
        <v>5404</v>
      </c>
      <c r="D1900" s="113" t="s">
        <v>105</v>
      </c>
      <c r="E1900" s="113" t="s">
        <v>5412</v>
      </c>
    </row>
    <row r="1901" spans="1:5" x14ac:dyDescent="0.2">
      <c r="A1901" s="113">
        <v>11745075</v>
      </c>
      <c r="B1901" s="113" t="s">
        <v>3986</v>
      </c>
      <c r="C1901" s="113" t="s">
        <v>5404</v>
      </c>
      <c r="D1901" s="113" t="s">
        <v>5414</v>
      </c>
      <c r="E1901" s="113" t="s">
        <v>5413</v>
      </c>
    </row>
    <row r="1902" spans="1:5" x14ac:dyDescent="0.2">
      <c r="A1902" s="113">
        <v>11746052</v>
      </c>
      <c r="B1902" s="113" t="s">
        <v>3987</v>
      </c>
      <c r="C1902" s="113" t="s">
        <v>5404</v>
      </c>
      <c r="D1902" s="113" t="s">
        <v>5414</v>
      </c>
      <c r="E1902" s="113" t="s">
        <v>102</v>
      </c>
    </row>
    <row r="1903" spans="1:5" x14ac:dyDescent="0.2">
      <c r="A1903" s="113">
        <v>11746077</v>
      </c>
      <c r="B1903" s="113" t="s">
        <v>3988</v>
      </c>
      <c r="C1903" s="113" t="s">
        <v>5404</v>
      </c>
      <c r="D1903" s="113" t="s">
        <v>5414</v>
      </c>
      <c r="E1903" s="113" t="s">
        <v>102</v>
      </c>
    </row>
    <row r="1904" spans="1:5" x14ac:dyDescent="0.2">
      <c r="A1904" s="113">
        <v>11747004</v>
      </c>
      <c r="B1904" s="113" t="s">
        <v>1685</v>
      </c>
      <c r="C1904" s="113" t="s">
        <v>5404</v>
      </c>
      <c r="D1904" s="113" t="s">
        <v>109</v>
      </c>
      <c r="E1904" s="113" t="s">
        <v>110</v>
      </c>
    </row>
    <row r="1905" spans="1:5" x14ac:dyDescent="0.2">
      <c r="A1905" s="113">
        <v>11747005</v>
      </c>
      <c r="B1905" s="113" t="s">
        <v>1686</v>
      </c>
      <c r="C1905" s="113" t="s">
        <v>5404</v>
      </c>
      <c r="D1905" s="113" t="s">
        <v>102</v>
      </c>
      <c r="E1905" s="113" t="s">
        <v>102</v>
      </c>
    </row>
    <row r="1906" spans="1:5" x14ac:dyDescent="0.2">
      <c r="A1906" s="113">
        <v>11748001</v>
      </c>
      <c r="B1906" s="113" t="s">
        <v>3989</v>
      </c>
      <c r="C1906" s="113" t="s">
        <v>5404</v>
      </c>
      <c r="D1906" s="113" t="s">
        <v>5414</v>
      </c>
      <c r="E1906" s="113" t="s">
        <v>110</v>
      </c>
    </row>
    <row r="1907" spans="1:5" x14ac:dyDescent="0.2">
      <c r="A1907" s="113">
        <v>11748003</v>
      </c>
      <c r="B1907" s="113" t="s">
        <v>1687</v>
      </c>
      <c r="C1907" s="113" t="s">
        <v>5404</v>
      </c>
      <c r="D1907" s="113" t="s">
        <v>102</v>
      </c>
      <c r="E1907" s="113" t="s">
        <v>102</v>
      </c>
    </row>
    <row r="1908" spans="1:5" x14ac:dyDescent="0.2">
      <c r="A1908" s="113">
        <v>11748004</v>
      </c>
      <c r="B1908" s="113" t="s">
        <v>1688</v>
      </c>
      <c r="C1908" s="113" t="s">
        <v>5404</v>
      </c>
      <c r="D1908" s="113" t="s">
        <v>105</v>
      </c>
      <c r="E1908" s="113" t="s">
        <v>5412</v>
      </c>
    </row>
    <row r="1909" spans="1:5" x14ac:dyDescent="0.2">
      <c r="A1909" s="113">
        <v>11748018</v>
      </c>
      <c r="B1909" s="113" t="s">
        <v>1689</v>
      </c>
      <c r="C1909" s="113" t="s">
        <v>5404</v>
      </c>
      <c r="D1909" s="113" t="s">
        <v>102</v>
      </c>
      <c r="E1909" s="113" t="s">
        <v>102</v>
      </c>
    </row>
    <row r="1910" spans="1:5" x14ac:dyDescent="0.2">
      <c r="A1910" s="113">
        <v>11748119</v>
      </c>
      <c r="B1910" s="113" t="s">
        <v>3990</v>
      </c>
      <c r="C1910" s="113" t="s">
        <v>5404</v>
      </c>
      <c r="D1910" s="113" t="s">
        <v>5414</v>
      </c>
      <c r="E1910" s="113" t="s">
        <v>102</v>
      </c>
    </row>
    <row r="1911" spans="1:5" x14ac:dyDescent="0.2">
      <c r="A1911" s="113">
        <v>11749001</v>
      </c>
      <c r="B1911" s="113" t="s">
        <v>1690</v>
      </c>
      <c r="C1911" s="113" t="s">
        <v>5404</v>
      </c>
      <c r="D1911" s="113" t="s">
        <v>102</v>
      </c>
      <c r="E1911" s="113" t="s">
        <v>102</v>
      </c>
    </row>
    <row r="1912" spans="1:5" x14ac:dyDescent="0.2">
      <c r="A1912" s="113">
        <v>11749005</v>
      </c>
      <c r="B1912" s="113" t="s">
        <v>1691</v>
      </c>
      <c r="C1912" s="113" t="s">
        <v>5404</v>
      </c>
      <c r="D1912" s="113" t="s">
        <v>105</v>
      </c>
      <c r="E1912" s="113" t="s">
        <v>5412</v>
      </c>
    </row>
    <row r="1913" spans="1:5" x14ac:dyDescent="0.2">
      <c r="A1913" s="113">
        <v>11749015</v>
      </c>
      <c r="B1913" s="113" t="s">
        <v>1692</v>
      </c>
      <c r="C1913" s="113" t="s">
        <v>5404</v>
      </c>
      <c r="D1913" s="113" t="s">
        <v>109</v>
      </c>
      <c r="E1913" s="113" t="s">
        <v>110</v>
      </c>
    </row>
    <row r="1914" spans="1:5" x14ac:dyDescent="0.2">
      <c r="A1914" s="113">
        <v>11749106</v>
      </c>
      <c r="B1914" s="113" t="s">
        <v>1693</v>
      </c>
      <c r="C1914" s="113" t="s">
        <v>5404</v>
      </c>
      <c r="D1914" s="113" t="s">
        <v>102</v>
      </c>
      <c r="E1914" s="113" t="s">
        <v>5412</v>
      </c>
    </row>
    <row r="1915" spans="1:5" x14ac:dyDescent="0.2">
      <c r="A1915" s="113">
        <v>11749131</v>
      </c>
      <c r="B1915" s="113" t="s">
        <v>1694</v>
      </c>
      <c r="C1915" s="113" t="s">
        <v>5404</v>
      </c>
      <c r="D1915" s="113" t="s">
        <v>109</v>
      </c>
      <c r="E1915" s="113" t="s">
        <v>109</v>
      </c>
    </row>
    <row r="1916" spans="1:5" x14ac:dyDescent="0.2">
      <c r="A1916" s="113">
        <v>11750101</v>
      </c>
      <c r="B1916" s="113" t="s">
        <v>3991</v>
      </c>
      <c r="C1916" s="113" t="s">
        <v>5404</v>
      </c>
      <c r="D1916" s="113" t="s">
        <v>5414</v>
      </c>
      <c r="E1916" s="113" t="s">
        <v>110</v>
      </c>
    </row>
    <row r="1917" spans="1:5" x14ac:dyDescent="0.2">
      <c r="A1917" s="113">
        <v>11750102</v>
      </c>
      <c r="B1917" s="113" t="s">
        <v>3992</v>
      </c>
      <c r="C1917" s="113" t="s">
        <v>5404</v>
      </c>
      <c r="D1917" s="113" t="s">
        <v>5414</v>
      </c>
      <c r="E1917" s="113" t="s">
        <v>109</v>
      </c>
    </row>
    <row r="1918" spans="1:5" x14ac:dyDescent="0.2">
      <c r="A1918" s="113">
        <v>11750104</v>
      </c>
      <c r="B1918" s="113" t="s">
        <v>1695</v>
      </c>
      <c r="C1918" s="113" t="s">
        <v>5404</v>
      </c>
      <c r="D1918" s="113" t="s">
        <v>102</v>
      </c>
      <c r="E1918" s="113" t="s">
        <v>109</v>
      </c>
    </row>
    <row r="1919" spans="1:5" x14ac:dyDescent="0.2">
      <c r="A1919" s="113">
        <v>11750106</v>
      </c>
      <c r="B1919" s="113" t="s">
        <v>1696</v>
      </c>
      <c r="C1919" s="113" t="s">
        <v>5404</v>
      </c>
      <c r="D1919" s="113" t="s">
        <v>105</v>
      </c>
      <c r="E1919" s="113" t="s">
        <v>5412</v>
      </c>
    </row>
    <row r="1920" spans="1:5" x14ac:dyDescent="0.2">
      <c r="A1920" s="113">
        <v>11750108</v>
      </c>
      <c r="B1920" s="113" t="s">
        <v>1697</v>
      </c>
      <c r="C1920" s="113" t="s">
        <v>5404</v>
      </c>
      <c r="D1920" s="113" t="s">
        <v>102</v>
      </c>
      <c r="E1920" s="113" t="s">
        <v>109</v>
      </c>
    </row>
    <row r="1921" spans="1:5" x14ac:dyDescent="0.2">
      <c r="A1921" s="113">
        <v>11750147</v>
      </c>
      <c r="B1921" s="113" t="s">
        <v>1698</v>
      </c>
      <c r="C1921" s="113" t="s">
        <v>5404</v>
      </c>
      <c r="D1921" s="113" t="s">
        <v>109</v>
      </c>
      <c r="E1921" s="113" t="s">
        <v>109</v>
      </c>
    </row>
    <row r="1922" spans="1:5" x14ac:dyDescent="0.2">
      <c r="A1922" s="113">
        <v>11750155</v>
      </c>
      <c r="B1922" s="113" t="s">
        <v>1699</v>
      </c>
      <c r="C1922" s="113" t="s">
        <v>5404</v>
      </c>
      <c r="D1922" s="113" t="s">
        <v>107</v>
      </c>
      <c r="E1922" s="113" t="s">
        <v>5412</v>
      </c>
    </row>
    <row r="1923" spans="1:5" x14ac:dyDescent="0.2">
      <c r="A1923" s="113">
        <v>11750407</v>
      </c>
      <c r="B1923" s="113" t="s">
        <v>1700</v>
      </c>
      <c r="C1923" s="113" t="s">
        <v>5404</v>
      </c>
      <c r="D1923" s="113" t="s">
        <v>109</v>
      </c>
      <c r="E1923" s="113" t="s">
        <v>109</v>
      </c>
    </row>
    <row r="1924" spans="1:5" x14ac:dyDescent="0.2">
      <c r="A1924" s="113">
        <v>11750801</v>
      </c>
      <c r="B1924" s="113" t="s">
        <v>1701</v>
      </c>
      <c r="C1924" s="113" t="s">
        <v>5404</v>
      </c>
      <c r="D1924" s="113" t="s">
        <v>105</v>
      </c>
      <c r="E1924" s="113" t="s">
        <v>5412</v>
      </c>
    </row>
    <row r="1925" spans="1:5" x14ac:dyDescent="0.2">
      <c r="A1925" s="113">
        <v>11750907</v>
      </c>
      <c r="B1925" s="113" t="s">
        <v>1702</v>
      </c>
      <c r="C1925" s="113" t="s">
        <v>5404</v>
      </c>
      <c r="D1925" s="113" t="s">
        <v>107</v>
      </c>
      <c r="E1925" s="113" t="s">
        <v>5412</v>
      </c>
    </row>
    <row r="1926" spans="1:5" x14ac:dyDescent="0.2">
      <c r="A1926" s="113">
        <v>11751101</v>
      </c>
      <c r="B1926" s="113" t="s">
        <v>3993</v>
      </c>
      <c r="C1926" s="113" t="s">
        <v>5404</v>
      </c>
      <c r="D1926" s="113" t="s">
        <v>5414</v>
      </c>
      <c r="E1926" s="113" t="s">
        <v>110</v>
      </c>
    </row>
    <row r="1927" spans="1:5" x14ac:dyDescent="0.2">
      <c r="A1927" s="113">
        <v>11751102</v>
      </c>
      <c r="B1927" s="113" t="s">
        <v>1703</v>
      </c>
      <c r="C1927" s="113" t="s">
        <v>5404</v>
      </c>
      <c r="D1927" s="113" t="s">
        <v>102</v>
      </c>
      <c r="E1927" s="113" t="s">
        <v>102</v>
      </c>
    </row>
    <row r="1928" spans="1:5" x14ac:dyDescent="0.2">
      <c r="A1928" s="113">
        <v>11751112</v>
      </c>
      <c r="B1928" s="113" t="s">
        <v>3994</v>
      </c>
      <c r="C1928" s="113" t="s">
        <v>5404</v>
      </c>
      <c r="D1928" s="113" t="s">
        <v>138</v>
      </c>
      <c r="E1928" s="113" t="s">
        <v>5412</v>
      </c>
    </row>
    <row r="1929" spans="1:5" x14ac:dyDescent="0.2">
      <c r="A1929" s="113">
        <v>11751501</v>
      </c>
      <c r="B1929" s="113" t="s">
        <v>3995</v>
      </c>
      <c r="C1929" s="113" t="s">
        <v>5404</v>
      </c>
      <c r="D1929" s="113" t="s">
        <v>5414</v>
      </c>
      <c r="E1929" s="113" t="s">
        <v>110</v>
      </c>
    </row>
    <row r="1930" spans="1:5" x14ac:dyDescent="0.2">
      <c r="A1930" s="113">
        <v>11751502</v>
      </c>
      <c r="B1930" s="113" t="s">
        <v>1704</v>
      </c>
      <c r="C1930" s="113" t="s">
        <v>5404</v>
      </c>
      <c r="D1930" s="113" t="s">
        <v>107</v>
      </c>
      <c r="E1930" s="113" t="s">
        <v>102</v>
      </c>
    </row>
    <row r="1931" spans="1:5" x14ac:dyDescent="0.2">
      <c r="A1931" s="113">
        <v>11751506</v>
      </c>
      <c r="B1931" s="113" t="s">
        <v>1705</v>
      </c>
      <c r="C1931" s="113" t="s">
        <v>5404</v>
      </c>
      <c r="D1931" s="113" t="s">
        <v>102</v>
      </c>
      <c r="E1931" s="113" t="s">
        <v>102</v>
      </c>
    </row>
    <row r="1932" spans="1:5" x14ac:dyDescent="0.2">
      <c r="A1932" s="113">
        <v>11751701</v>
      </c>
      <c r="B1932" s="113" t="s">
        <v>3996</v>
      </c>
      <c r="C1932" s="113" t="s">
        <v>5404</v>
      </c>
      <c r="D1932" s="113" t="s">
        <v>5414</v>
      </c>
      <c r="E1932" s="113" t="s">
        <v>102</v>
      </c>
    </row>
    <row r="1933" spans="1:5" x14ac:dyDescent="0.2">
      <c r="A1933" s="113">
        <v>11751820</v>
      </c>
      <c r="B1933" s="113" t="s">
        <v>3997</v>
      </c>
      <c r="C1933" s="113" t="s">
        <v>5404</v>
      </c>
      <c r="D1933" s="113" t="s">
        <v>5414</v>
      </c>
      <c r="E1933" s="113" t="s">
        <v>109</v>
      </c>
    </row>
    <row r="1934" spans="1:5" x14ac:dyDescent="0.2">
      <c r="A1934" s="113">
        <v>11752004</v>
      </c>
      <c r="B1934" s="113" t="s">
        <v>3998</v>
      </c>
      <c r="C1934" s="113" t="s">
        <v>5404</v>
      </c>
      <c r="D1934" s="113" t="s">
        <v>5414</v>
      </c>
      <c r="E1934" s="113" t="s">
        <v>110</v>
      </c>
    </row>
    <row r="1935" spans="1:5" x14ac:dyDescent="0.2">
      <c r="A1935" s="113">
        <v>11753010</v>
      </c>
      <c r="B1935" s="113" t="s">
        <v>1706</v>
      </c>
      <c r="C1935" s="113" t="s">
        <v>5404</v>
      </c>
      <c r="D1935" s="113" t="s">
        <v>102</v>
      </c>
      <c r="E1935" s="113" t="s">
        <v>109</v>
      </c>
    </row>
    <row r="1936" spans="1:5" x14ac:dyDescent="0.2">
      <c r="A1936" s="113">
        <v>11760101</v>
      </c>
      <c r="B1936" s="113" t="s">
        <v>1707</v>
      </c>
      <c r="C1936" s="113" t="s">
        <v>5404</v>
      </c>
      <c r="D1936" s="113" t="s">
        <v>105</v>
      </c>
      <c r="E1936" s="113" t="s">
        <v>5412</v>
      </c>
    </row>
    <row r="1937" spans="1:5" x14ac:dyDescent="0.2">
      <c r="A1937" s="113">
        <v>11760119</v>
      </c>
      <c r="B1937" s="113" t="s">
        <v>1708</v>
      </c>
      <c r="C1937" s="113" t="s">
        <v>5404</v>
      </c>
      <c r="D1937" s="113" t="s">
        <v>109</v>
      </c>
      <c r="E1937" s="113" t="s">
        <v>110</v>
      </c>
    </row>
    <row r="1938" spans="1:5" x14ac:dyDescent="0.2">
      <c r="A1938" s="113">
        <v>11760151</v>
      </c>
      <c r="B1938" s="113" t="s">
        <v>3999</v>
      </c>
      <c r="C1938" s="113" t="s">
        <v>5404</v>
      </c>
      <c r="D1938" s="113" t="s">
        <v>5414</v>
      </c>
      <c r="E1938" s="113" t="s">
        <v>5413</v>
      </c>
    </row>
    <row r="1939" spans="1:5" x14ac:dyDescent="0.2">
      <c r="A1939" s="113">
        <v>11760201</v>
      </c>
      <c r="B1939" s="113" t="s">
        <v>1709</v>
      </c>
      <c r="C1939" s="113" t="s">
        <v>5404</v>
      </c>
      <c r="D1939" s="113" t="s">
        <v>100</v>
      </c>
      <c r="E1939" s="113" t="s">
        <v>5411</v>
      </c>
    </row>
    <row r="1940" spans="1:5" x14ac:dyDescent="0.2">
      <c r="A1940" s="113">
        <v>11760202</v>
      </c>
      <c r="B1940" s="113" t="s">
        <v>1710</v>
      </c>
      <c r="C1940" s="113" t="s">
        <v>5404</v>
      </c>
      <c r="D1940" s="113" t="s">
        <v>138</v>
      </c>
      <c r="E1940" s="113" t="s">
        <v>5412</v>
      </c>
    </row>
    <row r="1941" spans="1:5" x14ac:dyDescent="0.2">
      <c r="A1941" s="113">
        <v>11760205</v>
      </c>
      <c r="B1941" s="113" t="s">
        <v>4000</v>
      </c>
      <c r="C1941" s="113" t="s">
        <v>5404</v>
      </c>
      <c r="D1941" s="113" t="s">
        <v>5414</v>
      </c>
      <c r="E1941" s="113" t="s">
        <v>102</v>
      </c>
    </row>
    <row r="1942" spans="1:5" x14ac:dyDescent="0.2">
      <c r="A1942" s="113">
        <v>11760303</v>
      </c>
      <c r="B1942" s="113" t="s">
        <v>1711</v>
      </c>
      <c r="C1942" s="113" t="s">
        <v>5404</v>
      </c>
      <c r="D1942" s="113" t="s">
        <v>107</v>
      </c>
      <c r="E1942" s="113" t="s">
        <v>5412</v>
      </c>
    </row>
    <row r="1943" spans="1:5" x14ac:dyDescent="0.2">
      <c r="A1943" s="113">
        <v>11760401</v>
      </c>
      <c r="B1943" s="113" t="s">
        <v>4001</v>
      </c>
      <c r="C1943" s="113" t="s">
        <v>5404</v>
      </c>
      <c r="D1943" s="113" t="s">
        <v>5414</v>
      </c>
      <c r="E1943" s="113" t="s">
        <v>109</v>
      </c>
    </row>
    <row r="1944" spans="1:5" x14ac:dyDescent="0.2">
      <c r="A1944" s="113">
        <v>11760410</v>
      </c>
      <c r="B1944" s="113" t="s">
        <v>1712</v>
      </c>
      <c r="C1944" s="113" t="s">
        <v>5404</v>
      </c>
      <c r="D1944" s="113" t="s">
        <v>109</v>
      </c>
      <c r="E1944" s="113" t="s">
        <v>109</v>
      </c>
    </row>
    <row r="1945" spans="1:5" x14ac:dyDescent="0.2">
      <c r="A1945" s="113">
        <v>11760417</v>
      </c>
      <c r="B1945" s="113" t="s">
        <v>1713</v>
      </c>
      <c r="C1945" s="113" t="s">
        <v>5404</v>
      </c>
      <c r="D1945" s="113" t="s">
        <v>109</v>
      </c>
      <c r="E1945" s="113" t="s">
        <v>110</v>
      </c>
    </row>
    <row r="1946" spans="1:5" x14ac:dyDescent="0.2">
      <c r="A1946" s="113">
        <v>11760501</v>
      </c>
      <c r="B1946" s="113" t="s">
        <v>1714</v>
      </c>
      <c r="C1946" s="113" t="s">
        <v>5404</v>
      </c>
      <c r="D1946" s="113" t="s">
        <v>100</v>
      </c>
      <c r="E1946" s="113" t="s">
        <v>5412</v>
      </c>
    </row>
    <row r="1947" spans="1:5" x14ac:dyDescent="0.2">
      <c r="A1947" s="113">
        <v>11760510</v>
      </c>
      <c r="B1947" s="113" t="s">
        <v>4002</v>
      </c>
      <c r="C1947" s="113" t="s">
        <v>5404</v>
      </c>
      <c r="D1947" s="113" t="s">
        <v>5414</v>
      </c>
      <c r="E1947" s="113" t="s">
        <v>5413</v>
      </c>
    </row>
    <row r="1948" spans="1:5" x14ac:dyDescent="0.2">
      <c r="A1948" s="113">
        <v>11760601</v>
      </c>
      <c r="B1948" s="113" t="s">
        <v>1715</v>
      </c>
      <c r="C1948" s="113" t="s">
        <v>5404</v>
      </c>
      <c r="D1948" s="113" t="s">
        <v>105</v>
      </c>
      <c r="E1948" s="113" t="s">
        <v>5412</v>
      </c>
    </row>
    <row r="1949" spans="1:5" x14ac:dyDescent="0.2">
      <c r="A1949" s="113">
        <v>11760602</v>
      </c>
      <c r="B1949" s="113" t="s">
        <v>1716</v>
      </c>
      <c r="C1949" s="113" t="s">
        <v>5404</v>
      </c>
      <c r="D1949" s="113" t="s">
        <v>100</v>
      </c>
      <c r="E1949" s="113" t="s">
        <v>5412</v>
      </c>
    </row>
    <row r="1950" spans="1:5" x14ac:dyDescent="0.2">
      <c r="A1950" s="113">
        <v>11760605</v>
      </c>
      <c r="B1950" s="113" t="s">
        <v>1717</v>
      </c>
      <c r="C1950" s="113" t="s">
        <v>5404</v>
      </c>
      <c r="D1950" s="113" t="s">
        <v>138</v>
      </c>
      <c r="E1950" s="113" t="s">
        <v>5412</v>
      </c>
    </row>
    <row r="1951" spans="1:5" x14ac:dyDescent="0.2">
      <c r="A1951" s="113">
        <v>11760802</v>
      </c>
      <c r="B1951" s="113" t="s">
        <v>1718</v>
      </c>
      <c r="C1951" s="113" t="s">
        <v>5404</v>
      </c>
      <c r="D1951" s="113" t="s">
        <v>138</v>
      </c>
      <c r="E1951" s="113" t="s">
        <v>5412</v>
      </c>
    </row>
    <row r="1952" spans="1:5" x14ac:dyDescent="0.2">
      <c r="A1952" s="113">
        <v>11760904</v>
      </c>
      <c r="B1952" s="113" t="s">
        <v>1719</v>
      </c>
      <c r="C1952" s="113" t="s">
        <v>5404</v>
      </c>
      <c r="D1952" s="113" t="s">
        <v>107</v>
      </c>
      <c r="E1952" s="113" t="s">
        <v>102</v>
      </c>
    </row>
    <row r="1953" spans="1:5" x14ac:dyDescent="0.2">
      <c r="A1953" s="113">
        <v>11761004</v>
      </c>
      <c r="B1953" s="113" t="s">
        <v>1720</v>
      </c>
      <c r="C1953" s="113" t="s">
        <v>5404</v>
      </c>
      <c r="D1953" s="113" t="s">
        <v>138</v>
      </c>
      <c r="E1953" s="113" t="s">
        <v>5412</v>
      </c>
    </row>
    <row r="1954" spans="1:5" x14ac:dyDescent="0.2">
      <c r="A1954" s="113">
        <v>11761201</v>
      </c>
      <c r="B1954" s="113" t="s">
        <v>1721</v>
      </c>
      <c r="C1954" s="113" t="s">
        <v>5404</v>
      </c>
      <c r="D1954" s="113" t="s">
        <v>156</v>
      </c>
      <c r="E1954" s="113" t="s">
        <v>5411</v>
      </c>
    </row>
    <row r="1955" spans="1:5" x14ac:dyDescent="0.2">
      <c r="A1955" s="113">
        <v>11761301</v>
      </c>
      <c r="B1955" s="113" t="s">
        <v>1722</v>
      </c>
      <c r="C1955" s="113" t="s">
        <v>5404</v>
      </c>
      <c r="D1955" s="113" t="s">
        <v>100</v>
      </c>
      <c r="E1955" s="113" t="s">
        <v>5411</v>
      </c>
    </row>
    <row r="1956" spans="1:5" x14ac:dyDescent="0.2">
      <c r="A1956" s="113">
        <v>11851080</v>
      </c>
      <c r="B1956" s="113" t="s">
        <v>1723</v>
      </c>
      <c r="C1956" s="113" t="s">
        <v>5404</v>
      </c>
      <c r="D1956" s="113" t="s">
        <v>110</v>
      </c>
      <c r="E1956" s="113" t="s">
        <v>110</v>
      </c>
    </row>
    <row r="1957" spans="1:5" x14ac:dyDescent="0.2">
      <c r="A1957" s="113">
        <v>11855010</v>
      </c>
      <c r="B1957" s="113" t="s">
        <v>1724</v>
      </c>
      <c r="C1957" s="113" t="s">
        <v>5404</v>
      </c>
      <c r="D1957" s="113" t="s">
        <v>109</v>
      </c>
      <c r="E1957" s="113" t="s">
        <v>109</v>
      </c>
    </row>
    <row r="1958" spans="1:5" x14ac:dyDescent="0.2">
      <c r="A1958" s="113">
        <v>11870001</v>
      </c>
      <c r="B1958" s="113" t="s">
        <v>4003</v>
      </c>
      <c r="C1958" s="113" t="s">
        <v>5404</v>
      </c>
      <c r="D1958" s="113" t="s">
        <v>5414</v>
      </c>
      <c r="E1958" s="113" t="s">
        <v>110</v>
      </c>
    </row>
    <row r="1959" spans="1:5" x14ac:dyDescent="0.2">
      <c r="A1959" s="113">
        <v>11870003</v>
      </c>
      <c r="B1959" s="113" t="s">
        <v>1725</v>
      </c>
      <c r="C1959" s="113" t="s">
        <v>5404</v>
      </c>
      <c r="D1959" s="113" t="s">
        <v>102</v>
      </c>
      <c r="E1959" s="113" t="s">
        <v>109</v>
      </c>
    </row>
    <row r="1960" spans="1:5" x14ac:dyDescent="0.2">
      <c r="A1960" s="113">
        <v>11870007</v>
      </c>
      <c r="B1960" s="113" t="s">
        <v>4004</v>
      </c>
      <c r="C1960" s="113" t="s">
        <v>5404</v>
      </c>
      <c r="D1960" s="113" t="s">
        <v>5414</v>
      </c>
      <c r="E1960" s="113" t="s">
        <v>5412</v>
      </c>
    </row>
    <row r="1961" spans="1:5" x14ac:dyDescent="0.2">
      <c r="A1961" s="113">
        <v>11870016</v>
      </c>
      <c r="B1961" s="113" t="s">
        <v>4000</v>
      </c>
      <c r="C1961" s="113" t="s">
        <v>5404</v>
      </c>
      <c r="D1961" s="113" t="s">
        <v>5414</v>
      </c>
      <c r="E1961" s="113" t="s">
        <v>109</v>
      </c>
    </row>
    <row r="1962" spans="1:5" x14ac:dyDescent="0.2">
      <c r="A1962" s="113">
        <v>11870023</v>
      </c>
      <c r="B1962" s="113" t="s">
        <v>1726</v>
      </c>
      <c r="C1962" s="113" t="s">
        <v>5404</v>
      </c>
      <c r="D1962" s="113" t="s">
        <v>102</v>
      </c>
      <c r="E1962" s="113" t="s">
        <v>102</v>
      </c>
    </row>
    <row r="1963" spans="1:5" x14ac:dyDescent="0.2">
      <c r="A1963" s="113">
        <v>11870030</v>
      </c>
      <c r="B1963" s="113" t="s">
        <v>1727</v>
      </c>
      <c r="C1963" s="113" t="s">
        <v>5404</v>
      </c>
      <c r="D1963" s="113" t="s">
        <v>109</v>
      </c>
      <c r="E1963" s="113" t="s">
        <v>109</v>
      </c>
    </row>
    <row r="1964" spans="1:5" x14ac:dyDescent="0.2">
      <c r="A1964" s="113">
        <v>11870033</v>
      </c>
      <c r="B1964" s="113" t="s">
        <v>1728</v>
      </c>
      <c r="C1964" s="113" t="s">
        <v>5404</v>
      </c>
      <c r="D1964" s="113" t="s">
        <v>102</v>
      </c>
      <c r="E1964" s="113" t="s">
        <v>102</v>
      </c>
    </row>
    <row r="1965" spans="1:5" x14ac:dyDescent="0.2">
      <c r="A1965" s="113">
        <v>11870035</v>
      </c>
      <c r="B1965" s="113" t="s">
        <v>1729</v>
      </c>
      <c r="C1965" s="113" t="s">
        <v>5404</v>
      </c>
      <c r="D1965" s="113" t="s">
        <v>102</v>
      </c>
      <c r="E1965" s="113" t="s">
        <v>109</v>
      </c>
    </row>
    <row r="1966" spans="1:5" x14ac:dyDescent="0.2">
      <c r="A1966" s="113">
        <v>11870037</v>
      </c>
      <c r="B1966" s="113" t="s">
        <v>1730</v>
      </c>
      <c r="C1966" s="113" t="s">
        <v>5404</v>
      </c>
      <c r="D1966" s="113" t="s">
        <v>109</v>
      </c>
      <c r="E1966" s="113" t="s">
        <v>109</v>
      </c>
    </row>
    <row r="1967" spans="1:5" x14ac:dyDescent="0.2">
      <c r="A1967" s="113">
        <v>11870212</v>
      </c>
      <c r="B1967" s="113" t="s">
        <v>1731</v>
      </c>
      <c r="C1967" s="113" t="s">
        <v>5404</v>
      </c>
      <c r="D1967" s="113" t="s">
        <v>107</v>
      </c>
      <c r="E1967" s="113" t="s">
        <v>5412</v>
      </c>
    </row>
    <row r="1968" spans="1:5" x14ac:dyDescent="0.2">
      <c r="A1968" s="113">
        <v>11870220</v>
      </c>
      <c r="B1968" s="113" t="s">
        <v>4005</v>
      </c>
      <c r="C1968" s="113" t="s">
        <v>5404</v>
      </c>
      <c r="D1968" s="113" t="s">
        <v>5414</v>
      </c>
      <c r="E1968" s="113" t="s">
        <v>110</v>
      </c>
    </row>
    <row r="1969" spans="1:5" x14ac:dyDescent="0.2">
      <c r="A1969" s="113">
        <v>11870232</v>
      </c>
      <c r="B1969" s="113" t="s">
        <v>1732</v>
      </c>
      <c r="C1969" s="113" t="s">
        <v>5404</v>
      </c>
      <c r="D1969" s="113" t="s">
        <v>110</v>
      </c>
      <c r="E1969" s="113" t="s">
        <v>110</v>
      </c>
    </row>
    <row r="1970" spans="1:5" x14ac:dyDescent="0.2">
      <c r="A1970" s="113">
        <v>11870242</v>
      </c>
      <c r="B1970" s="113" t="s">
        <v>1733</v>
      </c>
      <c r="C1970" s="113" t="s">
        <v>5404</v>
      </c>
      <c r="D1970" s="113" t="s">
        <v>102</v>
      </c>
      <c r="E1970" s="113" t="s">
        <v>109</v>
      </c>
    </row>
    <row r="1971" spans="1:5" x14ac:dyDescent="0.2">
      <c r="A1971" s="113">
        <v>11870280</v>
      </c>
      <c r="B1971" s="113" t="s">
        <v>4006</v>
      </c>
      <c r="C1971" s="113" t="s">
        <v>5404</v>
      </c>
      <c r="D1971" s="113" t="s">
        <v>5414</v>
      </c>
      <c r="E1971" s="113" t="s">
        <v>5413</v>
      </c>
    </row>
    <row r="1972" spans="1:5" x14ac:dyDescent="0.2">
      <c r="A1972" s="113">
        <v>11870530</v>
      </c>
      <c r="B1972" s="113" t="s">
        <v>4007</v>
      </c>
      <c r="C1972" s="113" t="s">
        <v>5404</v>
      </c>
      <c r="D1972" s="113" t="s">
        <v>5414</v>
      </c>
      <c r="E1972" s="113" t="s">
        <v>5413</v>
      </c>
    </row>
    <row r="1973" spans="1:5" x14ac:dyDescent="0.2">
      <c r="A1973" s="113">
        <v>11870594</v>
      </c>
      <c r="B1973" s="113" t="s">
        <v>1734</v>
      </c>
      <c r="C1973" s="113" t="s">
        <v>5404</v>
      </c>
      <c r="D1973" s="113" t="s">
        <v>105</v>
      </c>
      <c r="E1973" s="113" t="s">
        <v>5412</v>
      </c>
    </row>
    <row r="1974" spans="1:5" x14ac:dyDescent="0.2">
      <c r="A1974" s="113">
        <v>11870595</v>
      </c>
      <c r="B1974" s="113" t="s">
        <v>1735</v>
      </c>
      <c r="C1974" s="113" t="s">
        <v>5404</v>
      </c>
      <c r="D1974" s="113" t="s">
        <v>109</v>
      </c>
      <c r="E1974" s="113" t="s">
        <v>110</v>
      </c>
    </row>
    <row r="1975" spans="1:5" x14ac:dyDescent="0.2">
      <c r="A1975" s="113">
        <v>11871003</v>
      </c>
      <c r="B1975" s="113" t="s">
        <v>1736</v>
      </c>
      <c r="C1975" s="113" t="s">
        <v>5404</v>
      </c>
      <c r="D1975" s="113" t="s">
        <v>102</v>
      </c>
      <c r="E1975" s="113" t="s">
        <v>102</v>
      </c>
    </row>
    <row r="1976" spans="1:5" x14ac:dyDescent="0.2">
      <c r="A1976" s="113">
        <v>11871011</v>
      </c>
      <c r="B1976" s="113" t="s">
        <v>1737</v>
      </c>
      <c r="C1976" s="113" t="s">
        <v>5404</v>
      </c>
      <c r="D1976" s="113" t="s">
        <v>109</v>
      </c>
      <c r="E1976" s="113" t="s">
        <v>109</v>
      </c>
    </row>
    <row r="1977" spans="1:5" x14ac:dyDescent="0.2">
      <c r="A1977" s="113">
        <v>11871019</v>
      </c>
      <c r="B1977" s="113" t="s">
        <v>1738</v>
      </c>
      <c r="C1977" s="113" t="s">
        <v>5404</v>
      </c>
      <c r="D1977" s="113" t="s">
        <v>109</v>
      </c>
      <c r="E1977" s="113" t="s">
        <v>109</v>
      </c>
    </row>
    <row r="1978" spans="1:5" x14ac:dyDescent="0.2">
      <c r="A1978" s="113">
        <v>11871053</v>
      </c>
      <c r="B1978" s="113" t="s">
        <v>1739</v>
      </c>
      <c r="C1978" s="113" t="s">
        <v>5404</v>
      </c>
      <c r="D1978" s="113" t="s">
        <v>109</v>
      </c>
      <c r="E1978" s="113" t="s">
        <v>109</v>
      </c>
    </row>
    <row r="1979" spans="1:5" x14ac:dyDescent="0.2">
      <c r="A1979" s="113">
        <v>11871077</v>
      </c>
      <c r="B1979" s="113" t="s">
        <v>1740</v>
      </c>
      <c r="C1979" s="113" t="s">
        <v>5404</v>
      </c>
      <c r="D1979" s="113" t="s">
        <v>109</v>
      </c>
      <c r="E1979" s="113" t="s">
        <v>109</v>
      </c>
    </row>
    <row r="1980" spans="1:5" x14ac:dyDescent="0.2">
      <c r="A1980" s="113">
        <v>11872003</v>
      </c>
      <c r="B1980" s="113" t="s">
        <v>1741</v>
      </c>
      <c r="C1980" s="113" t="s">
        <v>5404</v>
      </c>
      <c r="D1980" s="113" t="s">
        <v>102</v>
      </c>
      <c r="E1980" s="113" t="s">
        <v>102</v>
      </c>
    </row>
    <row r="1981" spans="1:5" x14ac:dyDescent="0.2">
      <c r="A1981" s="113">
        <v>11872005</v>
      </c>
      <c r="B1981" s="113" t="s">
        <v>1742</v>
      </c>
      <c r="C1981" s="113" t="s">
        <v>5404</v>
      </c>
      <c r="D1981" s="113" t="s">
        <v>102</v>
      </c>
      <c r="E1981" s="113" t="s">
        <v>102</v>
      </c>
    </row>
    <row r="1982" spans="1:5" x14ac:dyDescent="0.2">
      <c r="A1982" s="113">
        <v>11872006</v>
      </c>
      <c r="B1982" s="113" t="s">
        <v>1743</v>
      </c>
      <c r="C1982" s="113" t="s">
        <v>5404</v>
      </c>
      <c r="D1982" s="113" t="s">
        <v>102</v>
      </c>
      <c r="E1982" s="113" t="s">
        <v>102</v>
      </c>
    </row>
    <row r="1983" spans="1:5" x14ac:dyDescent="0.2">
      <c r="A1983" s="113">
        <v>11872007</v>
      </c>
      <c r="B1983" s="113" t="s">
        <v>1744</v>
      </c>
      <c r="C1983" s="113" t="s">
        <v>5404</v>
      </c>
      <c r="D1983" s="113" t="s">
        <v>102</v>
      </c>
      <c r="E1983" s="113" t="s">
        <v>102</v>
      </c>
    </row>
    <row r="1984" spans="1:5" x14ac:dyDescent="0.2">
      <c r="A1984" s="113">
        <v>11872011</v>
      </c>
      <c r="B1984" s="113" t="s">
        <v>1745</v>
      </c>
      <c r="C1984" s="113" t="s">
        <v>5404</v>
      </c>
      <c r="D1984" s="113" t="s">
        <v>107</v>
      </c>
      <c r="E1984" s="113" t="s">
        <v>102</v>
      </c>
    </row>
    <row r="1985" spans="1:5" x14ac:dyDescent="0.2">
      <c r="A1985" s="113">
        <v>11872019</v>
      </c>
      <c r="B1985" s="113" t="s">
        <v>1746</v>
      </c>
      <c r="C1985" s="113" t="s">
        <v>5404</v>
      </c>
      <c r="D1985" s="113" t="s">
        <v>102</v>
      </c>
      <c r="E1985" s="113" t="s">
        <v>102</v>
      </c>
    </row>
    <row r="1986" spans="1:5" x14ac:dyDescent="0.2">
      <c r="A1986" s="113">
        <v>11872060</v>
      </c>
      <c r="B1986" s="113" t="s">
        <v>1747</v>
      </c>
      <c r="C1986" s="113" t="s">
        <v>5404</v>
      </c>
      <c r="D1986" s="113" t="s">
        <v>109</v>
      </c>
      <c r="E1986" s="113" t="s">
        <v>109</v>
      </c>
    </row>
    <row r="1987" spans="1:5" x14ac:dyDescent="0.2">
      <c r="A1987" s="113">
        <v>11873015</v>
      </c>
      <c r="B1987" s="113" t="s">
        <v>1748</v>
      </c>
      <c r="C1987" s="113" t="s">
        <v>5404</v>
      </c>
      <c r="D1987" s="113" t="s">
        <v>102</v>
      </c>
      <c r="E1987" s="113" t="s">
        <v>102</v>
      </c>
    </row>
    <row r="1988" spans="1:5" x14ac:dyDescent="0.2">
      <c r="A1988" s="113">
        <v>11873016</v>
      </c>
      <c r="B1988" s="113" t="s">
        <v>1749</v>
      </c>
      <c r="C1988" s="113" t="s">
        <v>5404</v>
      </c>
      <c r="D1988" s="113" t="s">
        <v>109</v>
      </c>
      <c r="E1988" s="113" t="s">
        <v>109</v>
      </c>
    </row>
    <row r="1989" spans="1:5" x14ac:dyDescent="0.2">
      <c r="A1989" s="113">
        <v>11873051</v>
      </c>
      <c r="B1989" s="113" t="s">
        <v>1750</v>
      </c>
      <c r="C1989" s="113" t="s">
        <v>5404</v>
      </c>
      <c r="D1989" s="113" t="s">
        <v>107</v>
      </c>
      <c r="E1989" s="113" t="s">
        <v>102</v>
      </c>
    </row>
    <row r="1990" spans="1:5" x14ac:dyDescent="0.2">
      <c r="A1990" s="113">
        <v>11874008</v>
      </c>
      <c r="B1990" s="113" t="s">
        <v>4008</v>
      </c>
      <c r="C1990" s="113" t="s">
        <v>5404</v>
      </c>
      <c r="D1990" s="113" t="s">
        <v>109</v>
      </c>
      <c r="E1990" s="113" t="s">
        <v>110</v>
      </c>
    </row>
    <row r="1991" spans="1:5" x14ac:dyDescent="0.2">
      <c r="A1991" s="113">
        <v>11874026</v>
      </c>
      <c r="B1991" s="113" t="s">
        <v>1751</v>
      </c>
      <c r="C1991" s="113" t="s">
        <v>5404</v>
      </c>
      <c r="D1991" s="113" t="s">
        <v>102</v>
      </c>
      <c r="E1991" s="113" t="s">
        <v>102</v>
      </c>
    </row>
    <row r="1992" spans="1:5" x14ac:dyDescent="0.2">
      <c r="A1992" s="113">
        <v>11874029</v>
      </c>
      <c r="B1992" s="113" t="s">
        <v>1752</v>
      </c>
      <c r="C1992" s="113" t="s">
        <v>5404</v>
      </c>
      <c r="D1992" s="113" t="s">
        <v>102</v>
      </c>
      <c r="E1992" s="113" t="s">
        <v>102</v>
      </c>
    </row>
    <row r="1993" spans="1:5" x14ac:dyDescent="0.2">
      <c r="A1993" s="113">
        <v>11880002</v>
      </c>
      <c r="B1993" s="113" t="s">
        <v>1753</v>
      </c>
      <c r="C1993" s="113" t="s">
        <v>5404</v>
      </c>
      <c r="D1993" s="113" t="s">
        <v>102</v>
      </c>
      <c r="E1993" s="113" t="s">
        <v>102</v>
      </c>
    </row>
    <row r="1994" spans="1:5" x14ac:dyDescent="0.2">
      <c r="A1994" s="113">
        <v>11880005</v>
      </c>
      <c r="B1994" s="113" t="s">
        <v>1754</v>
      </c>
      <c r="C1994" s="113" t="s">
        <v>5404</v>
      </c>
      <c r="D1994" s="113" t="s">
        <v>102</v>
      </c>
      <c r="E1994" s="113" t="s">
        <v>102</v>
      </c>
    </row>
    <row r="1995" spans="1:5" x14ac:dyDescent="0.2">
      <c r="A1995" s="113">
        <v>11880013</v>
      </c>
      <c r="B1995" s="113" t="s">
        <v>4009</v>
      </c>
      <c r="C1995" s="113" t="s">
        <v>5404</v>
      </c>
      <c r="D1995" s="113" t="s">
        <v>5414</v>
      </c>
      <c r="E1995" s="113" t="s">
        <v>109</v>
      </c>
    </row>
    <row r="1996" spans="1:5" x14ac:dyDescent="0.2">
      <c r="A1996" s="113">
        <v>11880038</v>
      </c>
      <c r="B1996" s="113" t="s">
        <v>1755</v>
      </c>
      <c r="C1996" s="113" t="s">
        <v>5404</v>
      </c>
      <c r="D1996" s="113" t="s">
        <v>109</v>
      </c>
      <c r="E1996" s="113" t="s">
        <v>109</v>
      </c>
    </row>
    <row r="1997" spans="1:5" x14ac:dyDescent="0.2">
      <c r="A1997" s="113">
        <v>11880056</v>
      </c>
      <c r="B1997" s="113" t="s">
        <v>1756</v>
      </c>
      <c r="C1997" s="113" t="s">
        <v>5404</v>
      </c>
      <c r="D1997" s="113" t="s">
        <v>109</v>
      </c>
      <c r="E1997" s="113" t="s">
        <v>110</v>
      </c>
    </row>
    <row r="1998" spans="1:5" x14ac:dyDescent="0.2">
      <c r="A1998" s="113">
        <v>11881002</v>
      </c>
      <c r="B1998" s="113" t="s">
        <v>1757</v>
      </c>
      <c r="C1998" s="113" t="s">
        <v>5404</v>
      </c>
      <c r="D1998" s="113" t="s">
        <v>102</v>
      </c>
      <c r="E1998" s="113" t="s">
        <v>102</v>
      </c>
    </row>
    <row r="1999" spans="1:5" x14ac:dyDescent="0.2">
      <c r="A1999" s="113">
        <v>11881012</v>
      </c>
      <c r="B1999" s="113" t="s">
        <v>4010</v>
      </c>
      <c r="C1999" s="113" t="s">
        <v>5404</v>
      </c>
      <c r="D1999" s="113" t="s">
        <v>5414</v>
      </c>
      <c r="E1999" s="113" t="s">
        <v>5413</v>
      </c>
    </row>
    <row r="2000" spans="1:5" x14ac:dyDescent="0.2">
      <c r="A2000" s="113">
        <v>11882001</v>
      </c>
      <c r="B2000" s="113" t="s">
        <v>1758</v>
      </c>
      <c r="C2000" s="113" t="s">
        <v>5404</v>
      </c>
      <c r="D2000" s="113" t="s">
        <v>110</v>
      </c>
      <c r="E2000" s="113" t="s">
        <v>110</v>
      </c>
    </row>
    <row r="2001" spans="1:5" x14ac:dyDescent="0.2">
      <c r="A2001" s="113">
        <v>11883001</v>
      </c>
      <c r="B2001" s="113" t="s">
        <v>1759</v>
      </c>
      <c r="C2001" s="113" t="s">
        <v>5404</v>
      </c>
      <c r="D2001" s="113" t="s">
        <v>102</v>
      </c>
      <c r="E2001" s="113" t="s">
        <v>102</v>
      </c>
    </row>
    <row r="2002" spans="1:5" x14ac:dyDescent="0.2">
      <c r="A2002" s="113">
        <v>11883002</v>
      </c>
      <c r="B2002" s="113" t="s">
        <v>1760</v>
      </c>
      <c r="C2002" s="113" t="s">
        <v>5404</v>
      </c>
      <c r="D2002" s="113" t="s">
        <v>109</v>
      </c>
      <c r="E2002" s="113" t="s">
        <v>110</v>
      </c>
    </row>
    <row r="2003" spans="1:5" x14ac:dyDescent="0.2">
      <c r="A2003" s="113">
        <v>11883003</v>
      </c>
      <c r="B2003" s="113" t="s">
        <v>1761</v>
      </c>
      <c r="C2003" s="113" t="s">
        <v>5404</v>
      </c>
      <c r="D2003" s="113" t="s">
        <v>105</v>
      </c>
      <c r="E2003" s="113" t="s">
        <v>5412</v>
      </c>
    </row>
    <row r="2004" spans="1:5" x14ac:dyDescent="0.2">
      <c r="A2004" s="113">
        <v>11890004</v>
      </c>
      <c r="B2004" s="113" t="s">
        <v>1762</v>
      </c>
      <c r="C2004" s="113" t="s">
        <v>5404</v>
      </c>
      <c r="D2004" s="113" t="s">
        <v>102</v>
      </c>
      <c r="E2004" s="113" t="s">
        <v>102</v>
      </c>
    </row>
    <row r="2005" spans="1:5" x14ac:dyDescent="0.2">
      <c r="A2005" s="113">
        <v>11890011</v>
      </c>
      <c r="B2005" s="113" t="s">
        <v>1763</v>
      </c>
      <c r="C2005" s="113" t="s">
        <v>5404</v>
      </c>
      <c r="D2005" s="113" t="s">
        <v>110</v>
      </c>
      <c r="E2005" s="113" t="s">
        <v>110</v>
      </c>
    </row>
    <row r="2006" spans="1:5" x14ac:dyDescent="0.2">
      <c r="A2006" s="113">
        <v>11890020</v>
      </c>
      <c r="B2006" s="113" t="s">
        <v>1764</v>
      </c>
      <c r="C2006" s="113" t="s">
        <v>5404</v>
      </c>
      <c r="D2006" s="113" t="s">
        <v>107</v>
      </c>
      <c r="E2006" s="113" t="s">
        <v>102</v>
      </c>
    </row>
    <row r="2007" spans="1:5" x14ac:dyDescent="0.2">
      <c r="A2007" s="113">
        <v>11890036</v>
      </c>
      <c r="B2007" s="113" t="s">
        <v>1765</v>
      </c>
      <c r="C2007" s="113" t="s">
        <v>5404</v>
      </c>
      <c r="D2007" s="113" t="s">
        <v>109</v>
      </c>
      <c r="E2007" s="113" t="s">
        <v>109</v>
      </c>
    </row>
    <row r="2008" spans="1:5" x14ac:dyDescent="0.2">
      <c r="A2008" s="113">
        <v>11890066</v>
      </c>
      <c r="B2008" s="113" t="s">
        <v>1766</v>
      </c>
      <c r="C2008" s="113" t="s">
        <v>5404</v>
      </c>
      <c r="D2008" s="113" t="s">
        <v>102</v>
      </c>
      <c r="E2008" s="113" t="s">
        <v>109</v>
      </c>
    </row>
    <row r="2009" spans="1:5" x14ac:dyDescent="0.2">
      <c r="A2009" s="113">
        <v>11890091</v>
      </c>
      <c r="B2009" s="113" t="s">
        <v>1767</v>
      </c>
      <c r="C2009" s="113" t="s">
        <v>5404</v>
      </c>
      <c r="D2009" s="113" t="s">
        <v>110</v>
      </c>
      <c r="E2009" s="113" t="s">
        <v>110</v>
      </c>
    </row>
    <row r="2010" spans="1:5" x14ac:dyDescent="0.2">
      <c r="A2010" s="113">
        <v>11891003</v>
      </c>
      <c r="B2010" s="113" t="s">
        <v>1768</v>
      </c>
      <c r="C2010" s="113" t="s">
        <v>5404</v>
      </c>
      <c r="D2010" s="113" t="s">
        <v>102</v>
      </c>
      <c r="E2010" s="113" t="s">
        <v>102</v>
      </c>
    </row>
    <row r="2011" spans="1:5" x14ac:dyDescent="0.2">
      <c r="A2011" s="113">
        <v>11891004</v>
      </c>
      <c r="B2011" s="113" t="s">
        <v>1769</v>
      </c>
      <c r="C2011" s="113" t="s">
        <v>5404</v>
      </c>
      <c r="D2011" s="113" t="s">
        <v>109</v>
      </c>
      <c r="E2011" s="113" t="s">
        <v>110</v>
      </c>
    </row>
    <row r="2012" spans="1:5" x14ac:dyDescent="0.2">
      <c r="A2012" s="113">
        <v>11891006</v>
      </c>
      <c r="B2012" s="113" t="s">
        <v>1770</v>
      </c>
      <c r="C2012" s="113" t="s">
        <v>5404</v>
      </c>
      <c r="D2012" s="113" t="s">
        <v>102</v>
      </c>
      <c r="E2012" s="113" t="s">
        <v>102</v>
      </c>
    </row>
    <row r="2013" spans="1:5" x14ac:dyDescent="0.2">
      <c r="A2013" s="113">
        <v>11894001</v>
      </c>
      <c r="B2013" s="113" t="s">
        <v>1771</v>
      </c>
      <c r="C2013" s="113" t="s">
        <v>5404</v>
      </c>
      <c r="D2013" s="113" t="s">
        <v>102</v>
      </c>
      <c r="E2013" s="113" t="s">
        <v>102</v>
      </c>
    </row>
    <row r="2014" spans="1:5" x14ac:dyDescent="0.2">
      <c r="A2014" s="113">
        <v>11921010</v>
      </c>
      <c r="B2014" s="113" t="s">
        <v>985</v>
      </c>
      <c r="C2014" s="113" t="s">
        <v>5403</v>
      </c>
      <c r="D2014" s="113" t="s">
        <v>109</v>
      </c>
      <c r="E2014" s="113" t="s">
        <v>109</v>
      </c>
    </row>
    <row r="2015" spans="1:5" x14ac:dyDescent="0.2">
      <c r="A2015" s="113">
        <v>11921011</v>
      </c>
      <c r="B2015" s="113" t="s">
        <v>4011</v>
      </c>
      <c r="C2015" s="113" t="s">
        <v>5403</v>
      </c>
      <c r="D2015" s="113" t="s">
        <v>5414</v>
      </c>
      <c r="E2015" s="113" t="s">
        <v>102</v>
      </c>
    </row>
    <row r="2016" spans="1:5" x14ac:dyDescent="0.2">
      <c r="A2016" s="113">
        <v>11960020</v>
      </c>
      <c r="B2016" s="113" t="s">
        <v>4012</v>
      </c>
      <c r="C2016" s="113" t="s">
        <v>5403</v>
      </c>
      <c r="D2016" s="113" t="s">
        <v>5414</v>
      </c>
      <c r="E2016" s="113" t="s">
        <v>5412</v>
      </c>
    </row>
    <row r="2017" spans="1:5" x14ac:dyDescent="0.2">
      <c r="A2017" s="113">
        <v>11960031</v>
      </c>
      <c r="B2017" s="113" t="s">
        <v>4013</v>
      </c>
      <c r="C2017" s="113" t="s">
        <v>5403</v>
      </c>
      <c r="D2017" s="113" t="s">
        <v>5414</v>
      </c>
      <c r="E2017" s="113" t="s">
        <v>5412</v>
      </c>
    </row>
    <row r="2018" spans="1:5" x14ac:dyDescent="0.2">
      <c r="A2018" s="113">
        <v>11960033</v>
      </c>
      <c r="B2018" s="113" t="s">
        <v>986</v>
      </c>
      <c r="C2018" s="113" t="s">
        <v>5403</v>
      </c>
      <c r="D2018" s="113" t="s">
        <v>109</v>
      </c>
      <c r="E2018" s="113" t="s">
        <v>109</v>
      </c>
    </row>
    <row r="2019" spans="1:5" x14ac:dyDescent="0.2">
      <c r="A2019" s="113">
        <v>11960047</v>
      </c>
      <c r="B2019" s="113" t="s">
        <v>987</v>
      </c>
      <c r="C2019" s="113" t="s">
        <v>5403</v>
      </c>
      <c r="D2019" s="113" t="s">
        <v>109</v>
      </c>
      <c r="E2019" s="113" t="s">
        <v>109</v>
      </c>
    </row>
    <row r="2020" spans="1:5" x14ac:dyDescent="0.2">
      <c r="A2020" s="113">
        <v>11960052</v>
      </c>
      <c r="B2020" s="113" t="s">
        <v>988</v>
      </c>
      <c r="C2020" s="113" t="s">
        <v>5403</v>
      </c>
      <c r="D2020" s="113" t="s">
        <v>102</v>
      </c>
      <c r="E2020" s="113" t="s">
        <v>109</v>
      </c>
    </row>
    <row r="2021" spans="1:5" x14ac:dyDescent="0.2">
      <c r="A2021" s="113">
        <v>11960125</v>
      </c>
      <c r="B2021" s="113" t="s">
        <v>4014</v>
      </c>
      <c r="C2021" s="113" t="s">
        <v>5403</v>
      </c>
      <c r="D2021" s="113" t="s">
        <v>5414</v>
      </c>
      <c r="E2021" s="113" t="s">
        <v>110</v>
      </c>
    </row>
    <row r="2022" spans="1:5" x14ac:dyDescent="0.2">
      <c r="A2022" s="113">
        <v>11960247</v>
      </c>
      <c r="B2022" s="113" t="s">
        <v>989</v>
      </c>
      <c r="C2022" s="113" t="s">
        <v>5403</v>
      </c>
      <c r="D2022" s="113" t="s">
        <v>110</v>
      </c>
      <c r="E2022" s="113" t="s">
        <v>110</v>
      </c>
    </row>
    <row r="2023" spans="1:5" x14ac:dyDescent="0.2">
      <c r="A2023" s="113">
        <v>11960248</v>
      </c>
      <c r="B2023" s="113" t="s">
        <v>4015</v>
      </c>
      <c r="C2023" s="113" t="s">
        <v>5403</v>
      </c>
      <c r="D2023" s="113" t="s">
        <v>5414</v>
      </c>
      <c r="E2023" s="113" t="s">
        <v>102</v>
      </c>
    </row>
    <row r="2024" spans="1:5" x14ac:dyDescent="0.2">
      <c r="A2024" s="113">
        <v>11962027</v>
      </c>
      <c r="B2024" s="113" t="s">
        <v>990</v>
      </c>
      <c r="C2024" s="113" t="s">
        <v>5403</v>
      </c>
      <c r="D2024" s="113" t="s">
        <v>109</v>
      </c>
      <c r="E2024" s="113" t="s">
        <v>110</v>
      </c>
    </row>
    <row r="2025" spans="1:5" x14ac:dyDescent="0.2">
      <c r="A2025" s="113">
        <v>11964027</v>
      </c>
      <c r="B2025" s="113" t="s">
        <v>991</v>
      </c>
      <c r="C2025" s="113" t="s">
        <v>5403</v>
      </c>
      <c r="D2025" s="113" t="s">
        <v>109</v>
      </c>
      <c r="E2025" s="113" t="s">
        <v>110</v>
      </c>
    </row>
    <row r="2026" spans="1:5" x14ac:dyDescent="0.2">
      <c r="A2026" s="113">
        <v>11964045</v>
      </c>
      <c r="B2026" s="113" t="s">
        <v>4016</v>
      </c>
      <c r="C2026" s="113" t="s">
        <v>5403</v>
      </c>
      <c r="D2026" s="113" t="s">
        <v>5414</v>
      </c>
      <c r="E2026" s="113" t="s">
        <v>109</v>
      </c>
    </row>
    <row r="2027" spans="1:5" x14ac:dyDescent="0.2">
      <c r="A2027" s="113">
        <v>11964053</v>
      </c>
      <c r="B2027" s="113" t="s">
        <v>4017</v>
      </c>
      <c r="C2027" s="113" t="s">
        <v>5403</v>
      </c>
      <c r="D2027" s="113" t="s">
        <v>5414</v>
      </c>
      <c r="E2027" s="113" t="s">
        <v>109</v>
      </c>
    </row>
    <row r="2028" spans="1:5" x14ac:dyDescent="0.2">
      <c r="A2028" s="113">
        <v>11964061</v>
      </c>
      <c r="B2028" s="113" t="s">
        <v>992</v>
      </c>
      <c r="C2028" s="113" t="s">
        <v>5403</v>
      </c>
      <c r="D2028" s="113" t="s">
        <v>109</v>
      </c>
      <c r="E2028" s="113" t="s">
        <v>110</v>
      </c>
    </row>
    <row r="2029" spans="1:5" x14ac:dyDescent="0.2">
      <c r="A2029" s="113">
        <v>11965005</v>
      </c>
      <c r="B2029" s="113" t="s">
        <v>993</v>
      </c>
      <c r="C2029" s="113" t="s">
        <v>5403</v>
      </c>
      <c r="D2029" s="113" t="s">
        <v>102</v>
      </c>
      <c r="E2029" s="113" t="s">
        <v>102</v>
      </c>
    </row>
    <row r="2030" spans="1:5" x14ac:dyDescent="0.2">
      <c r="A2030" s="113">
        <v>11966001</v>
      </c>
      <c r="B2030" s="113" t="s">
        <v>994</v>
      </c>
      <c r="C2030" s="113" t="s">
        <v>5403</v>
      </c>
      <c r="D2030" s="113" t="s">
        <v>110</v>
      </c>
      <c r="E2030" s="113" t="s">
        <v>109</v>
      </c>
    </row>
    <row r="2031" spans="1:5" x14ac:dyDescent="0.2">
      <c r="A2031" s="113">
        <v>11967003</v>
      </c>
      <c r="B2031" s="113" t="s">
        <v>4018</v>
      </c>
      <c r="C2031" s="113" t="s">
        <v>5403</v>
      </c>
      <c r="D2031" s="113" t="s">
        <v>5414</v>
      </c>
      <c r="E2031" s="113" t="s">
        <v>5412</v>
      </c>
    </row>
    <row r="2032" spans="1:5" x14ac:dyDescent="0.2">
      <c r="A2032" s="113">
        <v>11967005</v>
      </c>
      <c r="B2032" s="113" t="s">
        <v>995</v>
      </c>
      <c r="C2032" s="113" t="s">
        <v>5403</v>
      </c>
      <c r="D2032" s="113" t="s">
        <v>102</v>
      </c>
      <c r="E2032" s="113" t="s">
        <v>102</v>
      </c>
    </row>
    <row r="2033" spans="1:5" x14ac:dyDescent="0.2">
      <c r="A2033" s="113">
        <v>11967016</v>
      </c>
      <c r="B2033" s="113" t="s">
        <v>996</v>
      </c>
      <c r="C2033" s="113" t="s">
        <v>5403</v>
      </c>
      <c r="D2033" s="113" t="s">
        <v>107</v>
      </c>
      <c r="E2033" s="113" t="s">
        <v>5412</v>
      </c>
    </row>
    <row r="2034" spans="1:5" x14ac:dyDescent="0.2">
      <c r="A2034" s="113">
        <v>11967021</v>
      </c>
      <c r="B2034" s="113" t="s">
        <v>4019</v>
      </c>
      <c r="C2034" s="113" t="s">
        <v>5403</v>
      </c>
      <c r="D2034" s="113" t="s">
        <v>5414</v>
      </c>
      <c r="E2034" s="113" t="s">
        <v>109</v>
      </c>
    </row>
    <row r="2035" spans="1:5" x14ac:dyDescent="0.2">
      <c r="A2035" s="113">
        <v>11967032</v>
      </c>
      <c r="B2035" s="113" t="s">
        <v>997</v>
      </c>
      <c r="C2035" s="113" t="s">
        <v>5403</v>
      </c>
      <c r="D2035" s="113" t="s">
        <v>110</v>
      </c>
      <c r="E2035" s="113" t="s">
        <v>110</v>
      </c>
    </row>
    <row r="2036" spans="1:5" x14ac:dyDescent="0.2">
      <c r="A2036" s="113">
        <v>11967063</v>
      </c>
      <c r="B2036" s="113" t="s">
        <v>998</v>
      </c>
      <c r="C2036" s="113" t="s">
        <v>5403</v>
      </c>
      <c r="D2036" s="113" t="s">
        <v>102</v>
      </c>
      <c r="E2036" s="113" t="s">
        <v>102</v>
      </c>
    </row>
    <row r="2037" spans="1:5" x14ac:dyDescent="0.2">
      <c r="A2037" s="113">
        <v>11967075</v>
      </c>
      <c r="B2037" s="113" t="s">
        <v>999</v>
      </c>
      <c r="C2037" s="113" t="s">
        <v>5403</v>
      </c>
      <c r="D2037" s="113" t="s">
        <v>107</v>
      </c>
      <c r="E2037" s="113" t="s">
        <v>102</v>
      </c>
    </row>
    <row r="2038" spans="1:5" x14ac:dyDescent="0.2">
      <c r="A2038" s="113">
        <v>11967101</v>
      </c>
      <c r="B2038" s="113" t="s">
        <v>4020</v>
      </c>
      <c r="C2038" s="113" t="s">
        <v>5403</v>
      </c>
      <c r="D2038" s="113" t="s">
        <v>5414</v>
      </c>
      <c r="E2038" s="113" t="s">
        <v>5412</v>
      </c>
    </row>
    <row r="2039" spans="1:5" x14ac:dyDescent="0.2">
      <c r="A2039" s="113">
        <v>11967106</v>
      </c>
      <c r="B2039" s="113" t="s">
        <v>1000</v>
      </c>
      <c r="C2039" s="113" t="s">
        <v>5403</v>
      </c>
      <c r="D2039" s="113" t="s">
        <v>102</v>
      </c>
      <c r="E2039" s="113" t="s">
        <v>109</v>
      </c>
    </row>
    <row r="2040" spans="1:5" x14ac:dyDescent="0.2">
      <c r="A2040" s="113">
        <v>11968001</v>
      </c>
      <c r="B2040" s="113" t="s">
        <v>4021</v>
      </c>
      <c r="C2040" s="113" t="s">
        <v>5403</v>
      </c>
      <c r="D2040" s="113" t="s">
        <v>5414</v>
      </c>
      <c r="E2040" s="113" t="s">
        <v>5412</v>
      </c>
    </row>
    <row r="2041" spans="1:5" x14ac:dyDescent="0.2">
      <c r="A2041" s="113">
        <v>11968003</v>
      </c>
      <c r="B2041" s="113" t="s">
        <v>1001</v>
      </c>
      <c r="C2041" s="113" t="s">
        <v>5403</v>
      </c>
      <c r="D2041" s="113" t="s">
        <v>102</v>
      </c>
      <c r="E2041" s="113" t="s">
        <v>102</v>
      </c>
    </row>
    <row r="2042" spans="1:5" x14ac:dyDescent="0.2">
      <c r="A2042" s="113">
        <v>11969001</v>
      </c>
      <c r="B2042" s="113" t="s">
        <v>1002</v>
      </c>
      <c r="C2042" s="113" t="s">
        <v>5403</v>
      </c>
      <c r="D2042" s="113" t="s">
        <v>109</v>
      </c>
      <c r="E2042" s="113" t="s">
        <v>109</v>
      </c>
    </row>
    <row r="2043" spans="1:5" x14ac:dyDescent="0.2">
      <c r="A2043" s="113">
        <v>11969019</v>
      </c>
      <c r="B2043" s="113" t="s">
        <v>1003</v>
      </c>
      <c r="C2043" s="113" t="s">
        <v>5403</v>
      </c>
      <c r="D2043" s="113" t="s">
        <v>110</v>
      </c>
      <c r="E2043" s="113" t="s">
        <v>110</v>
      </c>
    </row>
    <row r="2044" spans="1:5" x14ac:dyDescent="0.2">
      <c r="A2044" s="113">
        <v>11970002</v>
      </c>
      <c r="B2044" s="113" t="s">
        <v>1004</v>
      </c>
      <c r="C2044" s="113" t="s">
        <v>5403</v>
      </c>
      <c r="D2044" s="113" t="s">
        <v>102</v>
      </c>
      <c r="E2044" s="113" t="s">
        <v>102</v>
      </c>
    </row>
    <row r="2045" spans="1:5" x14ac:dyDescent="0.2">
      <c r="A2045" s="113">
        <v>11970006</v>
      </c>
      <c r="B2045" s="113" t="s">
        <v>1005</v>
      </c>
      <c r="C2045" s="113" t="s">
        <v>5403</v>
      </c>
      <c r="D2045" s="113" t="s">
        <v>109</v>
      </c>
      <c r="E2045" s="113" t="s">
        <v>109</v>
      </c>
    </row>
    <row r="2046" spans="1:5" x14ac:dyDescent="0.2">
      <c r="A2046" s="113">
        <v>11970010</v>
      </c>
      <c r="B2046" s="113" t="s">
        <v>4022</v>
      </c>
      <c r="C2046" s="113" t="s">
        <v>5403</v>
      </c>
      <c r="D2046" s="113" t="s">
        <v>5414</v>
      </c>
      <c r="E2046" s="113" t="s">
        <v>5412</v>
      </c>
    </row>
    <row r="2047" spans="1:5" x14ac:dyDescent="0.2">
      <c r="A2047" s="113">
        <v>11970100</v>
      </c>
      <c r="B2047" s="113" t="s">
        <v>1006</v>
      </c>
      <c r="C2047" s="113" t="s">
        <v>5403</v>
      </c>
      <c r="D2047" s="113" t="s">
        <v>102</v>
      </c>
      <c r="E2047" s="113" t="s">
        <v>102</v>
      </c>
    </row>
    <row r="2048" spans="1:5" x14ac:dyDescent="0.2">
      <c r="A2048" s="113">
        <v>11971001</v>
      </c>
      <c r="B2048" s="113" t="s">
        <v>4023</v>
      </c>
      <c r="C2048" s="113" t="s">
        <v>5403</v>
      </c>
      <c r="D2048" s="113" t="s">
        <v>5414</v>
      </c>
      <c r="E2048" s="113" t="s">
        <v>102</v>
      </c>
    </row>
    <row r="2049" spans="1:5" x14ac:dyDescent="0.2">
      <c r="A2049" s="113">
        <v>11971032</v>
      </c>
      <c r="B2049" s="113" t="s">
        <v>4024</v>
      </c>
      <c r="C2049" s="113" t="s">
        <v>5403</v>
      </c>
      <c r="D2049" s="113" t="s">
        <v>5414</v>
      </c>
      <c r="E2049" s="113" t="s">
        <v>109</v>
      </c>
    </row>
    <row r="2050" spans="1:5" x14ac:dyDescent="0.2">
      <c r="A2050" s="113">
        <v>11972006</v>
      </c>
      <c r="B2050" s="113" t="s">
        <v>1007</v>
      </c>
      <c r="C2050" s="113" t="s">
        <v>5403</v>
      </c>
      <c r="D2050" s="113" t="s">
        <v>102</v>
      </c>
      <c r="E2050" s="113" t="s">
        <v>102</v>
      </c>
    </row>
    <row r="2051" spans="1:5" x14ac:dyDescent="0.2">
      <c r="A2051" s="113">
        <v>11973026</v>
      </c>
      <c r="B2051" s="113" t="s">
        <v>4025</v>
      </c>
      <c r="C2051" s="113" t="s">
        <v>5403</v>
      </c>
      <c r="D2051" s="113" t="s">
        <v>5414</v>
      </c>
      <c r="E2051" s="113" t="s">
        <v>5412</v>
      </c>
    </row>
    <row r="2052" spans="1:5" x14ac:dyDescent="0.2">
      <c r="A2052" s="113">
        <v>11975005</v>
      </c>
      <c r="B2052" s="113" t="s">
        <v>4026</v>
      </c>
      <c r="C2052" s="113" t="s">
        <v>5403</v>
      </c>
      <c r="D2052" s="113" t="s">
        <v>5414</v>
      </c>
      <c r="E2052" s="113" t="s">
        <v>109</v>
      </c>
    </row>
    <row r="2053" spans="1:5" x14ac:dyDescent="0.2">
      <c r="A2053" s="113">
        <v>11975006</v>
      </c>
      <c r="B2053" s="113" t="s">
        <v>4027</v>
      </c>
      <c r="C2053" s="113" t="s">
        <v>5403</v>
      </c>
      <c r="D2053" s="113" t="s">
        <v>5414</v>
      </c>
      <c r="E2053" s="113" t="s">
        <v>5412</v>
      </c>
    </row>
    <row r="2054" spans="1:5" x14ac:dyDescent="0.2">
      <c r="A2054" s="113">
        <v>12000001</v>
      </c>
      <c r="B2054" s="113" t="s">
        <v>1008</v>
      </c>
      <c r="C2054" s="113" t="s">
        <v>5403</v>
      </c>
      <c r="D2054" s="113" t="s">
        <v>109</v>
      </c>
      <c r="E2054" s="113" t="s">
        <v>110</v>
      </c>
    </row>
    <row r="2055" spans="1:5" x14ac:dyDescent="0.2">
      <c r="A2055" s="113">
        <v>12000002</v>
      </c>
      <c r="B2055" s="113" t="s">
        <v>1009</v>
      </c>
      <c r="C2055" s="113" t="s">
        <v>5403</v>
      </c>
      <c r="D2055" s="113" t="s">
        <v>100</v>
      </c>
      <c r="E2055" s="113" t="s">
        <v>5412</v>
      </c>
    </row>
    <row r="2056" spans="1:5" x14ac:dyDescent="0.2">
      <c r="A2056" s="113">
        <v>12000014</v>
      </c>
      <c r="B2056" s="113" t="s">
        <v>1010</v>
      </c>
      <c r="C2056" s="113" t="s">
        <v>5403</v>
      </c>
      <c r="D2056" s="113" t="s">
        <v>105</v>
      </c>
      <c r="E2056" s="113" t="s">
        <v>5412</v>
      </c>
    </row>
    <row r="2057" spans="1:5" x14ac:dyDescent="0.2">
      <c r="A2057" s="113">
        <v>12000025</v>
      </c>
      <c r="B2057" s="113" t="s">
        <v>4028</v>
      </c>
      <c r="C2057" s="113" t="s">
        <v>5403</v>
      </c>
      <c r="D2057" s="113" t="s">
        <v>5414</v>
      </c>
      <c r="E2057" s="113" t="s">
        <v>102</v>
      </c>
    </row>
    <row r="2058" spans="1:5" x14ac:dyDescent="0.2">
      <c r="A2058" s="113">
        <v>12000031</v>
      </c>
      <c r="B2058" s="113" t="s">
        <v>1011</v>
      </c>
      <c r="C2058" s="113" t="s">
        <v>5403</v>
      </c>
      <c r="D2058" s="113" t="s">
        <v>102</v>
      </c>
      <c r="E2058" s="113" t="s">
        <v>102</v>
      </c>
    </row>
    <row r="2059" spans="1:5" x14ac:dyDescent="0.2">
      <c r="A2059" s="113">
        <v>12000034</v>
      </c>
      <c r="B2059" s="113" t="s">
        <v>1012</v>
      </c>
      <c r="C2059" s="113" t="s">
        <v>5403</v>
      </c>
      <c r="D2059" s="113" t="s">
        <v>102</v>
      </c>
      <c r="E2059" s="113" t="s">
        <v>102</v>
      </c>
    </row>
    <row r="2060" spans="1:5" x14ac:dyDescent="0.2">
      <c r="A2060" s="113">
        <v>12000149</v>
      </c>
      <c r="B2060" s="113" t="s">
        <v>1013</v>
      </c>
      <c r="C2060" s="113" t="s">
        <v>5403</v>
      </c>
      <c r="D2060" s="113" t="s">
        <v>102</v>
      </c>
      <c r="E2060" s="113" t="s">
        <v>102</v>
      </c>
    </row>
    <row r="2061" spans="1:5" x14ac:dyDescent="0.2">
      <c r="A2061" s="113">
        <v>12002001</v>
      </c>
      <c r="B2061" s="113" t="s">
        <v>1014</v>
      </c>
      <c r="C2061" s="113" t="s">
        <v>5403</v>
      </c>
      <c r="D2061" s="113" t="s">
        <v>100</v>
      </c>
      <c r="E2061" s="113" t="s">
        <v>5412</v>
      </c>
    </row>
    <row r="2062" spans="1:5" x14ac:dyDescent="0.2">
      <c r="A2062" s="113">
        <v>12002009</v>
      </c>
      <c r="B2062" s="113" t="s">
        <v>1015</v>
      </c>
      <c r="C2062" s="113" t="s">
        <v>5403</v>
      </c>
      <c r="D2062" s="113" t="s">
        <v>109</v>
      </c>
      <c r="E2062" s="113" t="s">
        <v>109</v>
      </c>
    </row>
    <row r="2063" spans="1:5" x14ac:dyDescent="0.2">
      <c r="A2063" s="113">
        <v>12002021</v>
      </c>
      <c r="B2063" s="113" t="s">
        <v>1016</v>
      </c>
      <c r="C2063" s="113" t="s">
        <v>5403</v>
      </c>
      <c r="D2063" s="113" t="s">
        <v>102</v>
      </c>
      <c r="E2063" s="113" t="s">
        <v>102</v>
      </c>
    </row>
    <row r="2064" spans="1:5" x14ac:dyDescent="0.2">
      <c r="A2064" s="113">
        <v>12002300</v>
      </c>
      <c r="B2064" s="113" t="s">
        <v>1017</v>
      </c>
      <c r="C2064" s="113" t="s">
        <v>5403</v>
      </c>
      <c r="D2064" s="113" t="s">
        <v>102</v>
      </c>
      <c r="E2064" s="113" t="s">
        <v>102</v>
      </c>
    </row>
    <row r="2065" spans="1:5" x14ac:dyDescent="0.2">
      <c r="A2065" s="113">
        <v>12009020</v>
      </c>
      <c r="B2065" s="113" t="s">
        <v>4029</v>
      </c>
      <c r="C2065" s="113" t="s">
        <v>5403</v>
      </c>
      <c r="D2065" s="113" t="s">
        <v>5414</v>
      </c>
      <c r="E2065" s="113" t="s">
        <v>102</v>
      </c>
    </row>
    <row r="2066" spans="1:5" x14ac:dyDescent="0.2">
      <c r="A2066" s="113">
        <v>12010002</v>
      </c>
      <c r="B2066" s="113" t="s">
        <v>1018</v>
      </c>
      <c r="C2066" s="113" t="s">
        <v>5403</v>
      </c>
      <c r="D2066" s="113" t="s">
        <v>110</v>
      </c>
      <c r="E2066" s="113" t="s">
        <v>110</v>
      </c>
    </row>
    <row r="2067" spans="1:5" x14ac:dyDescent="0.2">
      <c r="A2067" s="113">
        <v>12010007</v>
      </c>
      <c r="B2067" s="113" t="s">
        <v>1019</v>
      </c>
      <c r="C2067" s="113" t="s">
        <v>5403</v>
      </c>
      <c r="D2067" s="113" t="s">
        <v>107</v>
      </c>
      <c r="E2067" s="113" t="s">
        <v>5412</v>
      </c>
    </row>
    <row r="2068" spans="1:5" x14ac:dyDescent="0.2">
      <c r="A2068" s="113">
        <v>12011004</v>
      </c>
      <c r="B2068" s="113" t="s">
        <v>1020</v>
      </c>
      <c r="C2068" s="113" t="s">
        <v>5403</v>
      </c>
      <c r="D2068" s="113" t="s">
        <v>156</v>
      </c>
      <c r="E2068" s="113" t="s">
        <v>5411</v>
      </c>
    </row>
    <row r="2069" spans="1:5" x14ac:dyDescent="0.2">
      <c r="A2069" s="113">
        <v>12011005</v>
      </c>
      <c r="B2069" s="113" t="s">
        <v>1021</v>
      </c>
      <c r="C2069" s="113" t="s">
        <v>5403</v>
      </c>
      <c r="D2069" s="113" t="s">
        <v>107</v>
      </c>
      <c r="E2069" s="113" t="s">
        <v>102</v>
      </c>
    </row>
    <row r="2070" spans="1:5" x14ac:dyDescent="0.2">
      <c r="A2070" s="113">
        <v>12011009</v>
      </c>
      <c r="B2070" s="113" t="s">
        <v>1022</v>
      </c>
      <c r="C2070" s="113" t="s">
        <v>5403</v>
      </c>
      <c r="D2070" s="113" t="s">
        <v>102</v>
      </c>
      <c r="E2070" s="113" t="s">
        <v>102</v>
      </c>
    </row>
    <row r="2071" spans="1:5" x14ac:dyDescent="0.2">
      <c r="A2071" s="113">
        <v>12011014</v>
      </c>
      <c r="B2071" s="113" t="s">
        <v>1023</v>
      </c>
      <c r="C2071" s="113" t="s">
        <v>5403</v>
      </c>
      <c r="D2071" s="113" t="s">
        <v>109</v>
      </c>
      <c r="E2071" s="113" t="s">
        <v>109</v>
      </c>
    </row>
    <row r="2072" spans="1:5" x14ac:dyDescent="0.2">
      <c r="A2072" s="113">
        <v>12011018</v>
      </c>
      <c r="B2072" s="113" t="s">
        <v>1024</v>
      </c>
      <c r="C2072" s="113" t="s">
        <v>5403</v>
      </c>
      <c r="D2072" s="113" t="s">
        <v>102</v>
      </c>
      <c r="E2072" s="113" t="s">
        <v>110</v>
      </c>
    </row>
    <row r="2073" spans="1:5" x14ac:dyDescent="0.2">
      <c r="A2073" s="113">
        <v>12011024</v>
      </c>
      <c r="B2073" s="113" t="s">
        <v>1025</v>
      </c>
      <c r="C2073" s="113" t="s">
        <v>5403</v>
      </c>
      <c r="D2073" s="113" t="s">
        <v>102</v>
      </c>
      <c r="E2073" s="113" t="s">
        <v>109</v>
      </c>
    </row>
    <row r="2074" spans="1:5" x14ac:dyDescent="0.2">
      <c r="A2074" s="113">
        <v>12012001</v>
      </c>
      <c r="B2074" s="113" t="s">
        <v>1026</v>
      </c>
      <c r="C2074" s="113" t="s">
        <v>5403</v>
      </c>
      <c r="D2074" s="113" t="s">
        <v>102</v>
      </c>
      <c r="E2074" s="113" t="s">
        <v>109</v>
      </c>
    </row>
    <row r="2075" spans="1:5" x14ac:dyDescent="0.2">
      <c r="A2075" s="113">
        <v>12012004</v>
      </c>
      <c r="B2075" s="113" t="s">
        <v>1027</v>
      </c>
      <c r="C2075" s="113" t="s">
        <v>5403</v>
      </c>
      <c r="D2075" s="113" t="s">
        <v>102</v>
      </c>
      <c r="E2075" s="113" t="s">
        <v>102</v>
      </c>
    </row>
    <row r="2076" spans="1:5" x14ac:dyDescent="0.2">
      <c r="A2076" s="113">
        <v>12012006</v>
      </c>
      <c r="B2076" s="113" t="s">
        <v>1028</v>
      </c>
      <c r="C2076" s="113" t="s">
        <v>5403</v>
      </c>
      <c r="D2076" s="113" t="s">
        <v>102</v>
      </c>
      <c r="E2076" s="113" t="s">
        <v>109</v>
      </c>
    </row>
    <row r="2077" spans="1:5" x14ac:dyDescent="0.2">
      <c r="A2077" s="113">
        <v>12019040</v>
      </c>
      <c r="B2077" s="113" t="s">
        <v>1029</v>
      </c>
      <c r="C2077" s="113" t="s">
        <v>5403</v>
      </c>
      <c r="D2077" s="113" t="s">
        <v>109</v>
      </c>
      <c r="E2077" s="113" t="s">
        <v>109</v>
      </c>
    </row>
    <row r="2078" spans="1:5" x14ac:dyDescent="0.2">
      <c r="A2078" s="113">
        <v>12021004</v>
      </c>
      <c r="B2078" s="113" t="s">
        <v>1030</v>
      </c>
      <c r="C2078" s="113" t="s">
        <v>5403</v>
      </c>
      <c r="D2078" s="113" t="s">
        <v>102</v>
      </c>
      <c r="E2078" s="113" t="s">
        <v>109</v>
      </c>
    </row>
    <row r="2079" spans="1:5" x14ac:dyDescent="0.2">
      <c r="A2079" s="113">
        <v>12021005</v>
      </c>
      <c r="B2079" s="113" t="s">
        <v>1031</v>
      </c>
      <c r="C2079" s="113" t="s">
        <v>5403</v>
      </c>
      <c r="D2079" s="113" t="s">
        <v>100</v>
      </c>
      <c r="E2079" s="113" t="s">
        <v>5411</v>
      </c>
    </row>
    <row r="2080" spans="1:5" x14ac:dyDescent="0.2">
      <c r="A2080" s="113">
        <v>12022003</v>
      </c>
      <c r="B2080" s="113" t="s">
        <v>4030</v>
      </c>
      <c r="C2080" s="113" t="s">
        <v>5403</v>
      </c>
      <c r="D2080" s="113" t="s">
        <v>5414</v>
      </c>
      <c r="E2080" s="113" t="s">
        <v>5412</v>
      </c>
    </row>
    <row r="2081" spans="1:5" x14ac:dyDescent="0.2">
      <c r="A2081" s="113">
        <v>12024001</v>
      </c>
      <c r="B2081" s="113" t="s">
        <v>1032</v>
      </c>
      <c r="C2081" s="113" t="s">
        <v>5403</v>
      </c>
      <c r="D2081" s="113" t="s">
        <v>107</v>
      </c>
      <c r="E2081" s="113" t="s">
        <v>102</v>
      </c>
    </row>
    <row r="2082" spans="1:5" x14ac:dyDescent="0.2">
      <c r="A2082" s="113">
        <v>12024009</v>
      </c>
      <c r="B2082" s="113" t="s">
        <v>1033</v>
      </c>
      <c r="C2082" s="113" t="s">
        <v>5403</v>
      </c>
      <c r="D2082" s="113" t="s">
        <v>109</v>
      </c>
      <c r="E2082" s="113" t="s">
        <v>102</v>
      </c>
    </row>
    <row r="2083" spans="1:5" x14ac:dyDescent="0.2">
      <c r="A2083" s="113">
        <v>12024016</v>
      </c>
      <c r="B2083" s="113" t="s">
        <v>1034</v>
      </c>
      <c r="C2083" s="113" t="s">
        <v>5403</v>
      </c>
      <c r="D2083" s="113" t="s">
        <v>109</v>
      </c>
      <c r="E2083" s="113" t="s">
        <v>109</v>
      </c>
    </row>
    <row r="2084" spans="1:5" x14ac:dyDescent="0.2">
      <c r="A2084" s="113">
        <v>12030042</v>
      </c>
      <c r="B2084" s="113" t="s">
        <v>1035</v>
      </c>
      <c r="C2084" s="113" t="s">
        <v>5403</v>
      </c>
      <c r="D2084" s="113" t="s">
        <v>109</v>
      </c>
      <c r="E2084" s="113" t="s">
        <v>109</v>
      </c>
    </row>
    <row r="2085" spans="1:5" x14ac:dyDescent="0.2">
      <c r="A2085" s="113">
        <v>12031009</v>
      </c>
      <c r="B2085" s="113" t="s">
        <v>1036</v>
      </c>
      <c r="C2085" s="113" t="s">
        <v>5403</v>
      </c>
      <c r="D2085" s="113" t="s">
        <v>109</v>
      </c>
      <c r="E2085" s="113" t="s">
        <v>109</v>
      </c>
    </row>
    <row r="2086" spans="1:5" x14ac:dyDescent="0.2">
      <c r="A2086" s="113">
        <v>12032000</v>
      </c>
      <c r="B2086" s="113" t="s">
        <v>1037</v>
      </c>
      <c r="C2086" s="113" t="s">
        <v>5403</v>
      </c>
      <c r="D2086" s="113" t="s">
        <v>105</v>
      </c>
      <c r="E2086" s="113" t="s">
        <v>5412</v>
      </c>
    </row>
    <row r="2087" spans="1:5" x14ac:dyDescent="0.2">
      <c r="A2087" s="113">
        <v>12032005</v>
      </c>
      <c r="B2087" s="113" t="s">
        <v>4031</v>
      </c>
      <c r="C2087" s="113" t="s">
        <v>5403</v>
      </c>
      <c r="D2087" s="113" t="s">
        <v>5414</v>
      </c>
      <c r="E2087" s="113" t="s">
        <v>109</v>
      </c>
    </row>
    <row r="2088" spans="1:5" x14ac:dyDescent="0.2">
      <c r="A2088" s="113">
        <v>12032014</v>
      </c>
      <c r="B2088" s="113" t="s">
        <v>1038</v>
      </c>
      <c r="C2088" s="113" t="s">
        <v>5403</v>
      </c>
      <c r="D2088" s="113" t="s">
        <v>102</v>
      </c>
      <c r="E2088" s="113" t="s">
        <v>102</v>
      </c>
    </row>
    <row r="2089" spans="1:5" x14ac:dyDescent="0.2">
      <c r="A2089" s="113">
        <v>12032025</v>
      </c>
      <c r="B2089" s="113" t="s">
        <v>4032</v>
      </c>
      <c r="C2089" s="113" t="s">
        <v>5403</v>
      </c>
      <c r="D2089" s="113" t="s">
        <v>5414</v>
      </c>
      <c r="E2089" s="113" t="s">
        <v>102</v>
      </c>
    </row>
    <row r="2090" spans="1:5" x14ac:dyDescent="0.2">
      <c r="A2090" s="113">
        <v>12032041</v>
      </c>
      <c r="B2090" s="113" t="s">
        <v>1039</v>
      </c>
      <c r="C2090" s="113" t="s">
        <v>5403</v>
      </c>
      <c r="D2090" s="113" t="s">
        <v>105</v>
      </c>
      <c r="E2090" s="113" t="s">
        <v>5412</v>
      </c>
    </row>
    <row r="2091" spans="1:5" x14ac:dyDescent="0.2">
      <c r="A2091" s="113">
        <v>12032105</v>
      </c>
      <c r="B2091" s="113" t="s">
        <v>1040</v>
      </c>
      <c r="C2091" s="113" t="s">
        <v>5403</v>
      </c>
      <c r="D2091" s="113" t="s">
        <v>102</v>
      </c>
      <c r="E2091" s="113" t="s">
        <v>102</v>
      </c>
    </row>
    <row r="2092" spans="1:5" x14ac:dyDescent="0.2">
      <c r="A2092" s="113">
        <v>12036052</v>
      </c>
      <c r="B2092" s="113" t="s">
        <v>1041</v>
      </c>
      <c r="C2092" s="113" t="s">
        <v>5403</v>
      </c>
      <c r="D2092" s="113" t="s">
        <v>102</v>
      </c>
      <c r="E2092" s="113" t="s">
        <v>109</v>
      </c>
    </row>
    <row r="2093" spans="1:5" x14ac:dyDescent="0.2">
      <c r="A2093" s="113">
        <v>12040011</v>
      </c>
      <c r="B2093" s="113" t="s">
        <v>1042</v>
      </c>
      <c r="C2093" s="113" t="s">
        <v>5403</v>
      </c>
      <c r="D2093" s="113" t="s">
        <v>109</v>
      </c>
      <c r="E2093" s="113" t="s">
        <v>109</v>
      </c>
    </row>
    <row r="2094" spans="1:5" x14ac:dyDescent="0.2">
      <c r="A2094" s="113">
        <v>12041001</v>
      </c>
      <c r="B2094" s="113" t="s">
        <v>1043</v>
      </c>
      <c r="C2094" s="113" t="s">
        <v>5403</v>
      </c>
      <c r="D2094" s="113" t="s">
        <v>105</v>
      </c>
      <c r="E2094" s="113" t="s">
        <v>5412</v>
      </c>
    </row>
    <row r="2095" spans="1:5" x14ac:dyDescent="0.2">
      <c r="A2095" s="113">
        <v>12042000</v>
      </c>
      <c r="B2095" s="113" t="s">
        <v>1044</v>
      </c>
      <c r="C2095" s="113" t="s">
        <v>5403</v>
      </c>
      <c r="D2095" s="113" t="s">
        <v>102</v>
      </c>
      <c r="E2095" s="113" t="s">
        <v>102</v>
      </c>
    </row>
    <row r="2096" spans="1:5" x14ac:dyDescent="0.2">
      <c r="A2096" s="113">
        <v>12043004</v>
      </c>
      <c r="B2096" s="113" t="s">
        <v>1045</v>
      </c>
      <c r="C2096" s="113" t="s">
        <v>5403</v>
      </c>
      <c r="D2096" s="113" t="s">
        <v>109</v>
      </c>
      <c r="E2096" s="113" t="s">
        <v>109</v>
      </c>
    </row>
    <row r="2097" spans="1:5" x14ac:dyDescent="0.2">
      <c r="A2097" s="113">
        <v>12043010</v>
      </c>
      <c r="B2097" s="113" t="s">
        <v>1046</v>
      </c>
      <c r="C2097" s="113" t="s">
        <v>5403</v>
      </c>
      <c r="D2097" s="113" t="s">
        <v>107</v>
      </c>
      <c r="E2097" s="113" t="s">
        <v>5412</v>
      </c>
    </row>
    <row r="2098" spans="1:5" x14ac:dyDescent="0.2">
      <c r="A2098" s="113">
        <v>12043023</v>
      </c>
      <c r="B2098" s="113" t="s">
        <v>1047</v>
      </c>
      <c r="C2098" s="113" t="s">
        <v>5403</v>
      </c>
      <c r="D2098" s="113" t="s">
        <v>102</v>
      </c>
      <c r="E2098" s="113" t="s">
        <v>102</v>
      </c>
    </row>
    <row r="2099" spans="1:5" x14ac:dyDescent="0.2">
      <c r="A2099" s="113">
        <v>12050001</v>
      </c>
      <c r="B2099" s="113" t="s">
        <v>1048</v>
      </c>
      <c r="C2099" s="113" t="s">
        <v>5403</v>
      </c>
      <c r="D2099" s="113" t="s">
        <v>102</v>
      </c>
      <c r="E2099" s="113" t="s">
        <v>102</v>
      </c>
    </row>
    <row r="2100" spans="1:5" x14ac:dyDescent="0.2">
      <c r="A2100" s="113">
        <v>12050006</v>
      </c>
      <c r="B2100" s="113" t="s">
        <v>1049</v>
      </c>
      <c r="C2100" s="113" t="s">
        <v>5403</v>
      </c>
      <c r="D2100" s="113" t="s">
        <v>138</v>
      </c>
      <c r="E2100" s="113" t="s">
        <v>5412</v>
      </c>
    </row>
    <row r="2101" spans="1:5" x14ac:dyDescent="0.2">
      <c r="A2101" s="113">
        <v>12050015</v>
      </c>
      <c r="B2101" s="113" t="s">
        <v>4033</v>
      </c>
      <c r="C2101" s="113" t="s">
        <v>5403</v>
      </c>
      <c r="D2101" s="113" t="s">
        <v>5414</v>
      </c>
      <c r="E2101" s="113" t="s">
        <v>102</v>
      </c>
    </row>
    <row r="2102" spans="1:5" x14ac:dyDescent="0.2">
      <c r="A2102" s="113">
        <v>12052003</v>
      </c>
      <c r="B2102" s="113" t="s">
        <v>1050</v>
      </c>
      <c r="C2102" s="113" t="s">
        <v>5403</v>
      </c>
      <c r="D2102" s="113" t="s">
        <v>109</v>
      </c>
      <c r="E2102" s="113" t="s">
        <v>109</v>
      </c>
    </row>
    <row r="2103" spans="1:5" x14ac:dyDescent="0.2">
      <c r="A2103" s="113">
        <v>12053001</v>
      </c>
      <c r="B2103" s="113" t="s">
        <v>1051</v>
      </c>
      <c r="C2103" s="113" t="s">
        <v>5403</v>
      </c>
      <c r="D2103" s="113" t="s">
        <v>109</v>
      </c>
      <c r="E2103" s="113" t="s">
        <v>109</v>
      </c>
    </row>
    <row r="2104" spans="1:5" x14ac:dyDescent="0.2">
      <c r="A2104" s="113">
        <v>12053002</v>
      </c>
      <c r="B2104" s="113" t="s">
        <v>1052</v>
      </c>
      <c r="C2104" s="113" t="s">
        <v>5403</v>
      </c>
      <c r="D2104" s="113" t="s">
        <v>105</v>
      </c>
      <c r="E2104" s="113" t="s">
        <v>5412</v>
      </c>
    </row>
    <row r="2105" spans="1:5" x14ac:dyDescent="0.2">
      <c r="A2105" s="113">
        <v>12053004</v>
      </c>
      <c r="B2105" s="113" t="s">
        <v>1053</v>
      </c>
      <c r="C2105" s="113" t="s">
        <v>5403</v>
      </c>
      <c r="D2105" s="113" t="s">
        <v>102</v>
      </c>
      <c r="E2105" s="113" t="s">
        <v>102</v>
      </c>
    </row>
    <row r="2106" spans="1:5" x14ac:dyDescent="0.2">
      <c r="A2106" s="113">
        <v>12053007</v>
      </c>
      <c r="B2106" s="113" t="s">
        <v>1054</v>
      </c>
      <c r="C2106" s="113" t="s">
        <v>5403</v>
      </c>
      <c r="D2106" s="113" t="s">
        <v>102</v>
      </c>
      <c r="E2106" s="113" t="s">
        <v>102</v>
      </c>
    </row>
    <row r="2107" spans="1:5" x14ac:dyDescent="0.2">
      <c r="A2107" s="113">
        <v>12053009</v>
      </c>
      <c r="B2107" s="113" t="s">
        <v>1055</v>
      </c>
      <c r="C2107" s="113" t="s">
        <v>5403</v>
      </c>
      <c r="D2107" s="113" t="s">
        <v>107</v>
      </c>
      <c r="E2107" s="113" t="s">
        <v>5412</v>
      </c>
    </row>
    <row r="2108" spans="1:5" x14ac:dyDescent="0.2">
      <c r="A2108" s="113">
        <v>12053011</v>
      </c>
      <c r="B2108" s="113" t="s">
        <v>1056</v>
      </c>
      <c r="C2108" s="113" t="s">
        <v>5403</v>
      </c>
      <c r="D2108" s="113" t="s">
        <v>102</v>
      </c>
      <c r="E2108" s="113" t="s">
        <v>102</v>
      </c>
    </row>
    <row r="2109" spans="1:5" x14ac:dyDescent="0.2">
      <c r="A2109" s="113">
        <v>12060020</v>
      </c>
      <c r="B2109" s="113" t="s">
        <v>1057</v>
      </c>
      <c r="C2109" s="113" t="s">
        <v>5403</v>
      </c>
      <c r="D2109" s="113" t="s">
        <v>102</v>
      </c>
      <c r="E2109" s="113" t="s">
        <v>109</v>
      </c>
    </row>
    <row r="2110" spans="1:5" x14ac:dyDescent="0.2">
      <c r="A2110" s="113">
        <v>12060037</v>
      </c>
      <c r="B2110" s="113" t="s">
        <v>1058</v>
      </c>
      <c r="C2110" s="113" t="s">
        <v>5403</v>
      </c>
      <c r="D2110" s="113" t="s">
        <v>107</v>
      </c>
      <c r="E2110" s="113" t="s">
        <v>5412</v>
      </c>
    </row>
    <row r="2111" spans="1:5" x14ac:dyDescent="0.2">
      <c r="A2111" s="113">
        <v>12061001</v>
      </c>
      <c r="B2111" s="113" t="s">
        <v>1059</v>
      </c>
      <c r="C2111" s="113" t="s">
        <v>5403</v>
      </c>
      <c r="D2111" s="113" t="s">
        <v>105</v>
      </c>
      <c r="E2111" s="113" t="s">
        <v>5412</v>
      </c>
    </row>
    <row r="2112" spans="1:5" x14ac:dyDescent="0.2">
      <c r="A2112" s="113">
        <v>12061009</v>
      </c>
      <c r="B2112" s="113" t="s">
        <v>1060</v>
      </c>
      <c r="C2112" s="113" t="s">
        <v>5403</v>
      </c>
      <c r="D2112" s="113" t="s">
        <v>109</v>
      </c>
      <c r="E2112" s="113" t="s">
        <v>109</v>
      </c>
    </row>
    <row r="2113" spans="1:5" x14ac:dyDescent="0.2">
      <c r="A2113" s="113">
        <v>12061010</v>
      </c>
      <c r="B2113" s="113" t="s">
        <v>1061</v>
      </c>
      <c r="C2113" s="113" t="s">
        <v>5403</v>
      </c>
      <c r="D2113" s="113" t="s">
        <v>107</v>
      </c>
      <c r="E2113" s="113" t="s">
        <v>102</v>
      </c>
    </row>
    <row r="2114" spans="1:5" x14ac:dyDescent="0.2">
      <c r="A2114" s="113">
        <v>12063010</v>
      </c>
      <c r="B2114" s="113" t="s">
        <v>1062</v>
      </c>
      <c r="C2114" s="113" t="s">
        <v>5403</v>
      </c>
      <c r="D2114" s="113" t="s">
        <v>102</v>
      </c>
      <c r="E2114" s="113" t="s">
        <v>102</v>
      </c>
    </row>
    <row r="2115" spans="1:5" x14ac:dyDescent="0.2">
      <c r="A2115" s="113">
        <v>12063033</v>
      </c>
      <c r="B2115" s="113" t="s">
        <v>1063</v>
      </c>
      <c r="C2115" s="113" t="s">
        <v>5403</v>
      </c>
      <c r="D2115" s="113" t="s">
        <v>109</v>
      </c>
      <c r="E2115" s="113" t="s">
        <v>109</v>
      </c>
    </row>
    <row r="2116" spans="1:5" x14ac:dyDescent="0.2">
      <c r="A2116" s="113">
        <v>12070001</v>
      </c>
      <c r="B2116" s="113" t="s">
        <v>1064</v>
      </c>
      <c r="C2116" s="113" t="s">
        <v>5403</v>
      </c>
      <c r="D2116" s="113" t="s">
        <v>156</v>
      </c>
      <c r="E2116" s="113" t="s">
        <v>5411</v>
      </c>
    </row>
    <row r="2117" spans="1:5" x14ac:dyDescent="0.2">
      <c r="A2117" s="113">
        <v>12070003</v>
      </c>
      <c r="B2117" s="113" t="s">
        <v>4034</v>
      </c>
      <c r="C2117" s="113" t="s">
        <v>5403</v>
      </c>
      <c r="D2117" s="113" t="s">
        <v>5414</v>
      </c>
      <c r="E2117" s="113" t="s">
        <v>102</v>
      </c>
    </row>
    <row r="2118" spans="1:5" x14ac:dyDescent="0.2">
      <c r="A2118" s="113">
        <v>12070006</v>
      </c>
      <c r="B2118" s="113" t="s">
        <v>4035</v>
      </c>
      <c r="C2118" s="113" t="s">
        <v>5403</v>
      </c>
      <c r="D2118" s="113" t="s">
        <v>5414</v>
      </c>
      <c r="E2118" s="113" t="s">
        <v>109</v>
      </c>
    </row>
    <row r="2119" spans="1:5" x14ac:dyDescent="0.2">
      <c r="A2119" s="113">
        <v>12070007</v>
      </c>
      <c r="B2119" s="113" t="s">
        <v>4036</v>
      </c>
      <c r="C2119" s="113" t="s">
        <v>5403</v>
      </c>
      <c r="D2119" s="113" t="s">
        <v>102</v>
      </c>
      <c r="E2119" s="113" t="s">
        <v>102</v>
      </c>
    </row>
    <row r="2120" spans="1:5" x14ac:dyDescent="0.2">
      <c r="A2120" s="113">
        <v>12070012</v>
      </c>
      <c r="B2120" s="113" t="s">
        <v>1065</v>
      </c>
      <c r="C2120" s="113" t="s">
        <v>5403</v>
      </c>
      <c r="D2120" s="113" t="s">
        <v>109</v>
      </c>
      <c r="E2120" s="113" t="s">
        <v>110</v>
      </c>
    </row>
    <row r="2121" spans="1:5" x14ac:dyDescent="0.2">
      <c r="A2121" s="113">
        <v>12071005</v>
      </c>
      <c r="B2121" s="113" t="s">
        <v>1066</v>
      </c>
      <c r="C2121" s="113" t="s">
        <v>5403</v>
      </c>
      <c r="D2121" s="113" t="s">
        <v>102</v>
      </c>
      <c r="E2121" s="113" t="s">
        <v>102</v>
      </c>
    </row>
    <row r="2122" spans="1:5" x14ac:dyDescent="0.2">
      <c r="A2122" s="113">
        <v>12071006</v>
      </c>
      <c r="B2122" s="113" t="s">
        <v>1067</v>
      </c>
      <c r="C2122" s="113" t="s">
        <v>5403</v>
      </c>
      <c r="D2122" s="113" t="s">
        <v>109</v>
      </c>
      <c r="E2122" s="113" t="s">
        <v>109</v>
      </c>
    </row>
    <row r="2123" spans="1:5" x14ac:dyDescent="0.2">
      <c r="A2123" s="113">
        <v>12071010</v>
      </c>
      <c r="B2123" s="113" t="s">
        <v>1068</v>
      </c>
      <c r="C2123" s="113" t="s">
        <v>5403</v>
      </c>
      <c r="D2123" s="113" t="s">
        <v>105</v>
      </c>
      <c r="E2123" s="113" t="s">
        <v>5412</v>
      </c>
    </row>
    <row r="2124" spans="1:5" x14ac:dyDescent="0.2">
      <c r="A2124" s="113">
        <v>12071017</v>
      </c>
      <c r="B2124" s="113" t="s">
        <v>4037</v>
      </c>
      <c r="C2124" s="113" t="s">
        <v>5403</v>
      </c>
      <c r="D2124" s="113" t="s">
        <v>5414</v>
      </c>
      <c r="E2124" s="113" t="s">
        <v>5412</v>
      </c>
    </row>
    <row r="2125" spans="1:5" x14ac:dyDescent="0.2">
      <c r="A2125" s="113">
        <v>12071019</v>
      </c>
      <c r="B2125" s="113" t="s">
        <v>1069</v>
      </c>
      <c r="C2125" s="113" t="s">
        <v>5403</v>
      </c>
      <c r="D2125" s="113" t="s">
        <v>102</v>
      </c>
      <c r="E2125" s="113" t="s">
        <v>102</v>
      </c>
    </row>
    <row r="2126" spans="1:5" x14ac:dyDescent="0.2">
      <c r="A2126" s="113">
        <v>12071022</v>
      </c>
      <c r="B2126" s="113" t="s">
        <v>1070</v>
      </c>
      <c r="C2126" s="113" t="s">
        <v>5403</v>
      </c>
      <c r="D2126" s="113" t="s">
        <v>110</v>
      </c>
      <c r="E2126" s="113" t="s">
        <v>109</v>
      </c>
    </row>
    <row r="2127" spans="1:5" x14ac:dyDescent="0.2">
      <c r="A2127" s="113">
        <v>12071046</v>
      </c>
      <c r="B2127" s="113" t="s">
        <v>1071</v>
      </c>
      <c r="C2127" s="113" t="s">
        <v>5403</v>
      </c>
      <c r="D2127" s="113" t="s">
        <v>109</v>
      </c>
      <c r="E2127" s="113" t="s">
        <v>109</v>
      </c>
    </row>
    <row r="2128" spans="1:5" x14ac:dyDescent="0.2">
      <c r="A2128" s="113">
        <v>12071068</v>
      </c>
      <c r="B2128" s="113" t="s">
        <v>1072</v>
      </c>
      <c r="C2128" s="113" t="s">
        <v>5403</v>
      </c>
      <c r="D2128" s="113" t="s">
        <v>110</v>
      </c>
      <c r="E2128" s="113" t="s">
        <v>109</v>
      </c>
    </row>
    <row r="2129" spans="1:5" x14ac:dyDescent="0.2">
      <c r="A2129" s="113">
        <v>12072001</v>
      </c>
      <c r="B2129" s="113" t="s">
        <v>1073</v>
      </c>
      <c r="C2129" s="113" t="s">
        <v>5403</v>
      </c>
      <c r="D2129" s="113" t="s">
        <v>109</v>
      </c>
      <c r="E2129" s="113" t="s">
        <v>109</v>
      </c>
    </row>
    <row r="2130" spans="1:5" x14ac:dyDescent="0.2">
      <c r="A2130" s="113">
        <v>12072017</v>
      </c>
      <c r="B2130" s="113" t="s">
        <v>1074</v>
      </c>
      <c r="C2130" s="113" t="s">
        <v>5403</v>
      </c>
      <c r="D2130" s="113" t="s">
        <v>105</v>
      </c>
      <c r="E2130" s="113" t="s">
        <v>5412</v>
      </c>
    </row>
    <row r="2131" spans="1:5" x14ac:dyDescent="0.2">
      <c r="A2131" s="113">
        <v>12072021</v>
      </c>
      <c r="B2131" s="113" t="s">
        <v>1075</v>
      </c>
      <c r="C2131" s="113" t="s">
        <v>5403</v>
      </c>
      <c r="D2131" s="113" t="s">
        <v>102</v>
      </c>
      <c r="E2131" s="113" t="s">
        <v>102</v>
      </c>
    </row>
    <row r="2132" spans="1:5" x14ac:dyDescent="0.2">
      <c r="A2132" s="113">
        <v>12080100</v>
      </c>
      <c r="B2132" s="113" t="s">
        <v>1076</v>
      </c>
      <c r="C2132" s="113" t="s">
        <v>5403</v>
      </c>
      <c r="D2132" s="113" t="s">
        <v>105</v>
      </c>
      <c r="E2132" s="113" t="s">
        <v>5412</v>
      </c>
    </row>
    <row r="2133" spans="1:5" x14ac:dyDescent="0.2">
      <c r="A2133" s="113">
        <v>12080155</v>
      </c>
      <c r="B2133" s="113" t="s">
        <v>1077</v>
      </c>
      <c r="C2133" s="113" t="s">
        <v>5403</v>
      </c>
      <c r="D2133" s="113" t="s">
        <v>102</v>
      </c>
      <c r="E2133" s="113" t="s">
        <v>102</v>
      </c>
    </row>
    <row r="2134" spans="1:5" x14ac:dyDescent="0.2">
      <c r="A2134" s="113">
        <v>12080211</v>
      </c>
      <c r="B2134" s="113" t="s">
        <v>1078</v>
      </c>
      <c r="C2134" s="113" t="s">
        <v>5403</v>
      </c>
      <c r="D2134" s="113" t="s">
        <v>107</v>
      </c>
      <c r="E2134" s="113" t="s">
        <v>5412</v>
      </c>
    </row>
    <row r="2135" spans="1:5" x14ac:dyDescent="0.2">
      <c r="A2135" s="113">
        <v>12080220</v>
      </c>
      <c r="B2135" s="113" t="s">
        <v>4038</v>
      </c>
      <c r="C2135" s="113" t="s">
        <v>5403</v>
      </c>
      <c r="D2135" s="113" t="s">
        <v>5414</v>
      </c>
      <c r="E2135" s="113" t="s">
        <v>5413</v>
      </c>
    </row>
    <row r="2136" spans="1:5" x14ac:dyDescent="0.2">
      <c r="A2136" s="113">
        <v>12080255</v>
      </c>
      <c r="B2136" s="113" t="s">
        <v>4039</v>
      </c>
      <c r="C2136" s="113" t="s">
        <v>5403</v>
      </c>
      <c r="D2136" s="113" t="s">
        <v>5414</v>
      </c>
      <c r="E2136" s="113" t="s">
        <v>102</v>
      </c>
    </row>
    <row r="2137" spans="1:5" x14ac:dyDescent="0.2">
      <c r="A2137" s="113">
        <v>12081203</v>
      </c>
      <c r="B2137" s="113" t="s">
        <v>1079</v>
      </c>
      <c r="C2137" s="113" t="s">
        <v>5403</v>
      </c>
      <c r="D2137" s="113" t="s">
        <v>102</v>
      </c>
      <c r="E2137" s="113" t="s">
        <v>102</v>
      </c>
    </row>
    <row r="2138" spans="1:5" x14ac:dyDescent="0.2">
      <c r="A2138" s="113">
        <v>12081206</v>
      </c>
      <c r="B2138" s="113" t="s">
        <v>1080</v>
      </c>
      <c r="C2138" s="113" t="s">
        <v>5403</v>
      </c>
      <c r="D2138" s="113" t="s">
        <v>109</v>
      </c>
      <c r="E2138" s="113" t="s">
        <v>109</v>
      </c>
    </row>
    <row r="2139" spans="1:5" x14ac:dyDescent="0.2">
      <c r="A2139" s="113">
        <v>12081208</v>
      </c>
      <c r="B2139" s="113" t="s">
        <v>1081</v>
      </c>
      <c r="C2139" s="113" t="s">
        <v>5403</v>
      </c>
      <c r="D2139" s="113" t="s">
        <v>102</v>
      </c>
      <c r="E2139" s="113" t="s">
        <v>102</v>
      </c>
    </row>
    <row r="2140" spans="1:5" x14ac:dyDescent="0.2">
      <c r="A2140" s="113">
        <v>12081210</v>
      </c>
      <c r="B2140" s="113" t="s">
        <v>1082</v>
      </c>
      <c r="C2140" s="113" t="s">
        <v>5403</v>
      </c>
      <c r="D2140" s="113" t="s">
        <v>109</v>
      </c>
      <c r="E2140" s="113" t="s">
        <v>109</v>
      </c>
    </row>
    <row r="2141" spans="1:5" x14ac:dyDescent="0.2">
      <c r="A2141" s="113">
        <v>12081419</v>
      </c>
      <c r="B2141" s="113" t="s">
        <v>1083</v>
      </c>
      <c r="C2141" s="113" t="s">
        <v>5403</v>
      </c>
      <c r="D2141" s="113" t="s">
        <v>105</v>
      </c>
      <c r="E2141" s="113" t="s">
        <v>5412</v>
      </c>
    </row>
    <row r="2142" spans="1:5" x14ac:dyDescent="0.2">
      <c r="A2142" s="113">
        <v>12090301</v>
      </c>
      <c r="B2142" s="113" t="s">
        <v>1084</v>
      </c>
      <c r="C2142" s="113" t="s">
        <v>5403</v>
      </c>
      <c r="D2142" s="113" t="s">
        <v>107</v>
      </c>
      <c r="E2142" s="113" t="s">
        <v>5412</v>
      </c>
    </row>
    <row r="2143" spans="1:5" x14ac:dyDescent="0.2">
      <c r="A2143" s="113">
        <v>12091505</v>
      </c>
      <c r="B2143" s="113" t="s">
        <v>1085</v>
      </c>
      <c r="C2143" s="113" t="s">
        <v>5403</v>
      </c>
      <c r="D2143" s="113" t="s">
        <v>102</v>
      </c>
      <c r="E2143" s="113" t="s">
        <v>109</v>
      </c>
    </row>
    <row r="2144" spans="1:5" x14ac:dyDescent="0.2">
      <c r="A2144" s="113">
        <v>12091506</v>
      </c>
      <c r="B2144" s="113" t="s">
        <v>1086</v>
      </c>
      <c r="C2144" s="113" t="s">
        <v>5403</v>
      </c>
      <c r="D2144" s="113" t="s">
        <v>107</v>
      </c>
      <c r="E2144" s="113" t="s">
        <v>5412</v>
      </c>
    </row>
    <row r="2145" spans="1:5" x14ac:dyDescent="0.2">
      <c r="A2145" s="113">
        <v>12091514</v>
      </c>
      <c r="B2145" s="113" t="s">
        <v>1087</v>
      </c>
      <c r="C2145" s="113" t="s">
        <v>5403</v>
      </c>
      <c r="D2145" s="113" t="s">
        <v>109</v>
      </c>
      <c r="E2145" s="113" t="s">
        <v>110</v>
      </c>
    </row>
    <row r="2146" spans="1:5" x14ac:dyDescent="0.2">
      <c r="A2146" s="113">
        <v>12092411</v>
      </c>
      <c r="B2146" s="113" t="s">
        <v>1088</v>
      </c>
      <c r="C2146" s="113" t="s">
        <v>5403</v>
      </c>
      <c r="D2146" s="113" t="s">
        <v>107</v>
      </c>
      <c r="E2146" s="113" t="s">
        <v>5412</v>
      </c>
    </row>
    <row r="2147" spans="1:5" x14ac:dyDescent="0.2">
      <c r="A2147" s="113">
        <v>12092425</v>
      </c>
      <c r="B2147" s="113" t="s">
        <v>1089</v>
      </c>
      <c r="C2147" s="113" t="s">
        <v>5403</v>
      </c>
      <c r="D2147" s="113" t="s">
        <v>102</v>
      </c>
      <c r="E2147" s="113" t="s">
        <v>102</v>
      </c>
    </row>
    <row r="2148" spans="1:5" x14ac:dyDescent="0.2">
      <c r="A2148" s="113">
        <v>12093600</v>
      </c>
      <c r="B2148" s="113" t="s">
        <v>1090</v>
      </c>
      <c r="C2148" s="113" t="s">
        <v>5403</v>
      </c>
      <c r="D2148" s="113" t="s">
        <v>102</v>
      </c>
      <c r="E2148" s="113" t="s">
        <v>102</v>
      </c>
    </row>
    <row r="2149" spans="1:5" x14ac:dyDescent="0.2">
      <c r="A2149" s="113">
        <v>12093601</v>
      </c>
      <c r="B2149" s="113" t="s">
        <v>1091</v>
      </c>
      <c r="C2149" s="113" t="s">
        <v>5403</v>
      </c>
      <c r="D2149" s="113" t="s">
        <v>109</v>
      </c>
      <c r="E2149" s="113" t="s">
        <v>109</v>
      </c>
    </row>
    <row r="2150" spans="1:5" x14ac:dyDescent="0.2">
      <c r="A2150" s="113">
        <v>12093602</v>
      </c>
      <c r="B2150" s="113" t="s">
        <v>1092</v>
      </c>
      <c r="C2150" s="113" t="s">
        <v>5403</v>
      </c>
      <c r="D2150" s="113" t="s">
        <v>109</v>
      </c>
      <c r="E2150" s="113" t="s">
        <v>110</v>
      </c>
    </row>
    <row r="2151" spans="1:5" x14ac:dyDescent="0.2">
      <c r="A2151" s="113">
        <v>12093604</v>
      </c>
      <c r="B2151" s="113" t="s">
        <v>1093</v>
      </c>
      <c r="C2151" s="113" t="s">
        <v>5403</v>
      </c>
      <c r="D2151" s="113" t="s">
        <v>102</v>
      </c>
      <c r="E2151" s="113" t="s">
        <v>102</v>
      </c>
    </row>
    <row r="2152" spans="1:5" x14ac:dyDescent="0.2">
      <c r="A2152" s="113">
        <v>12101007</v>
      </c>
      <c r="B2152" s="113" t="s">
        <v>1094</v>
      </c>
      <c r="C2152" s="113" t="s">
        <v>5404</v>
      </c>
      <c r="D2152" s="113" t="s">
        <v>109</v>
      </c>
      <c r="E2152" s="113" t="s">
        <v>109</v>
      </c>
    </row>
    <row r="2153" spans="1:5" x14ac:dyDescent="0.2">
      <c r="A2153" s="113">
        <v>12101008</v>
      </c>
      <c r="B2153" s="113" t="s">
        <v>4040</v>
      </c>
      <c r="C2153" s="113" t="s">
        <v>5404</v>
      </c>
      <c r="D2153" s="113" t="s">
        <v>5414</v>
      </c>
      <c r="E2153" s="113" t="s">
        <v>109</v>
      </c>
    </row>
    <row r="2154" spans="1:5" x14ac:dyDescent="0.2">
      <c r="A2154" s="113">
        <v>12101010</v>
      </c>
      <c r="B2154" s="113" t="s">
        <v>1095</v>
      </c>
      <c r="C2154" s="113" t="s">
        <v>5404</v>
      </c>
      <c r="D2154" s="113" t="s">
        <v>102</v>
      </c>
      <c r="E2154" s="113" t="s">
        <v>102</v>
      </c>
    </row>
    <row r="2155" spans="1:5" x14ac:dyDescent="0.2">
      <c r="A2155" s="113">
        <v>12101016</v>
      </c>
      <c r="B2155" s="113" t="s">
        <v>1096</v>
      </c>
      <c r="C2155" s="113" t="s">
        <v>5404</v>
      </c>
      <c r="D2155" s="113" t="s">
        <v>109</v>
      </c>
      <c r="E2155" s="113" t="s">
        <v>102</v>
      </c>
    </row>
    <row r="2156" spans="1:5" x14ac:dyDescent="0.2">
      <c r="A2156" s="113">
        <v>12101060</v>
      </c>
      <c r="B2156" s="113" t="s">
        <v>1097</v>
      </c>
      <c r="C2156" s="113" t="s">
        <v>5404</v>
      </c>
      <c r="D2156" s="113" t="s">
        <v>102</v>
      </c>
      <c r="E2156" s="113" t="s">
        <v>102</v>
      </c>
    </row>
    <row r="2157" spans="1:5" x14ac:dyDescent="0.2">
      <c r="A2157" s="113">
        <v>12101062</v>
      </c>
      <c r="B2157" s="113" t="s">
        <v>1098</v>
      </c>
      <c r="C2157" s="113" t="s">
        <v>5404</v>
      </c>
      <c r="D2157" s="113" t="s">
        <v>102</v>
      </c>
      <c r="E2157" s="113" t="s">
        <v>102</v>
      </c>
    </row>
    <row r="2158" spans="1:5" x14ac:dyDescent="0.2">
      <c r="A2158" s="113">
        <v>12101095</v>
      </c>
      <c r="B2158" s="113" t="s">
        <v>1099</v>
      </c>
      <c r="C2158" s="113" t="s">
        <v>5404</v>
      </c>
      <c r="D2158" s="113" t="s">
        <v>102</v>
      </c>
      <c r="E2158" s="113" t="s">
        <v>102</v>
      </c>
    </row>
    <row r="2159" spans="1:5" x14ac:dyDescent="0.2">
      <c r="A2159" s="113">
        <v>12102000</v>
      </c>
      <c r="B2159" s="113" t="s">
        <v>1100</v>
      </c>
      <c r="C2159" s="113" t="s">
        <v>5404</v>
      </c>
      <c r="D2159" s="113" t="s">
        <v>138</v>
      </c>
      <c r="E2159" s="113" t="s">
        <v>5412</v>
      </c>
    </row>
    <row r="2160" spans="1:5" x14ac:dyDescent="0.2">
      <c r="A2160" s="113">
        <v>12102002</v>
      </c>
      <c r="B2160" s="113" t="s">
        <v>4041</v>
      </c>
      <c r="C2160" s="113" t="s">
        <v>5404</v>
      </c>
      <c r="D2160" s="113" t="s">
        <v>5414</v>
      </c>
      <c r="E2160" s="113" t="s">
        <v>5413</v>
      </c>
    </row>
    <row r="2161" spans="1:5" x14ac:dyDescent="0.2">
      <c r="A2161" s="113">
        <v>12102004</v>
      </c>
      <c r="B2161" s="113" t="s">
        <v>1101</v>
      </c>
      <c r="C2161" s="113" t="s">
        <v>5404</v>
      </c>
      <c r="D2161" s="113" t="s">
        <v>102</v>
      </c>
      <c r="E2161" s="113" t="s">
        <v>102</v>
      </c>
    </row>
    <row r="2162" spans="1:5" x14ac:dyDescent="0.2">
      <c r="A2162" s="113">
        <v>12102016</v>
      </c>
      <c r="B2162" s="113" t="s">
        <v>1102</v>
      </c>
      <c r="C2162" s="113" t="s">
        <v>5404</v>
      </c>
      <c r="D2162" s="113" t="s">
        <v>107</v>
      </c>
      <c r="E2162" s="113" t="s">
        <v>5412</v>
      </c>
    </row>
    <row r="2163" spans="1:5" x14ac:dyDescent="0.2">
      <c r="A2163" s="113">
        <v>12102018</v>
      </c>
      <c r="B2163" s="113" t="s">
        <v>1103</v>
      </c>
      <c r="C2163" s="113" t="s">
        <v>5404</v>
      </c>
      <c r="D2163" s="113" t="s">
        <v>109</v>
      </c>
      <c r="E2163" s="113" t="s">
        <v>109</v>
      </c>
    </row>
    <row r="2164" spans="1:5" x14ac:dyDescent="0.2">
      <c r="A2164" s="113">
        <v>12102030</v>
      </c>
      <c r="B2164" s="113" t="s">
        <v>1104</v>
      </c>
      <c r="C2164" s="113" t="s">
        <v>5404</v>
      </c>
      <c r="D2164" s="113" t="s">
        <v>102</v>
      </c>
      <c r="E2164" s="113" t="s">
        <v>102</v>
      </c>
    </row>
    <row r="2165" spans="1:5" x14ac:dyDescent="0.2">
      <c r="A2165" s="113">
        <v>12102039</v>
      </c>
      <c r="B2165" s="113" t="s">
        <v>4042</v>
      </c>
      <c r="C2165" s="113" t="s">
        <v>5404</v>
      </c>
      <c r="D2165" s="113" t="s">
        <v>5414</v>
      </c>
      <c r="E2165" s="113" t="s">
        <v>5411</v>
      </c>
    </row>
    <row r="2166" spans="1:5" x14ac:dyDescent="0.2">
      <c r="A2166" s="113">
        <v>12102041</v>
      </c>
      <c r="B2166" s="113" t="s">
        <v>4043</v>
      </c>
      <c r="C2166" s="113" t="s">
        <v>5404</v>
      </c>
      <c r="D2166" s="113" t="s">
        <v>5414</v>
      </c>
      <c r="E2166" s="113" t="s">
        <v>110</v>
      </c>
    </row>
    <row r="2167" spans="1:5" x14ac:dyDescent="0.2">
      <c r="A2167" s="113">
        <v>12102050</v>
      </c>
      <c r="B2167" s="113" t="s">
        <v>1105</v>
      </c>
      <c r="C2167" s="113" t="s">
        <v>5404</v>
      </c>
      <c r="D2167" s="113" t="s">
        <v>138</v>
      </c>
      <c r="E2167" s="113" t="s">
        <v>5412</v>
      </c>
    </row>
    <row r="2168" spans="1:5" x14ac:dyDescent="0.2">
      <c r="A2168" s="113">
        <v>12102056</v>
      </c>
      <c r="B2168" s="113" t="s">
        <v>1106</v>
      </c>
      <c r="C2168" s="113" t="s">
        <v>5404</v>
      </c>
      <c r="D2168" s="113" t="s">
        <v>109</v>
      </c>
      <c r="E2168" s="113" t="s">
        <v>109</v>
      </c>
    </row>
    <row r="2169" spans="1:5" x14ac:dyDescent="0.2">
      <c r="A2169" s="113">
        <v>12102067</v>
      </c>
      <c r="B2169" s="113" t="s">
        <v>1107</v>
      </c>
      <c r="C2169" s="113" t="s">
        <v>5404</v>
      </c>
      <c r="D2169" s="113" t="s">
        <v>102</v>
      </c>
      <c r="E2169" s="113" t="s">
        <v>5413</v>
      </c>
    </row>
    <row r="2170" spans="1:5" x14ac:dyDescent="0.2">
      <c r="A2170" s="113">
        <v>12102073</v>
      </c>
      <c r="B2170" s="113" t="s">
        <v>1108</v>
      </c>
      <c r="C2170" s="113" t="s">
        <v>5404</v>
      </c>
      <c r="D2170" s="113" t="s">
        <v>107</v>
      </c>
      <c r="E2170" s="113" t="s">
        <v>5412</v>
      </c>
    </row>
    <row r="2171" spans="1:5" x14ac:dyDescent="0.2">
      <c r="A2171" s="113">
        <v>12102074</v>
      </c>
      <c r="B2171" s="113" t="s">
        <v>1109</v>
      </c>
      <c r="C2171" s="113" t="s">
        <v>5404</v>
      </c>
      <c r="D2171" s="113" t="s">
        <v>109</v>
      </c>
      <c r="E2171" s="113" t="s">
        <v>109</v>
      </c>
    </row>
    <row r="2172" spans="1:5" x14ac:dyDescent="0.2">
      <c r="A2172" s="113">
        <v>12102201</v>
      </c>
      <c r="B2172" s="113" t="s">
        <v>1110</v>
      </c>
      <c r="C2172" s="113" t="s">
        <v>5404</v>
      </c>
      <c r="D2172" s="113" t="s">
        <v>107</v>
      </c>
      <c r="E2172" s="113" t="s">
        <v>102</v>
      </c>
    </row>
    <row r="2173" spans="1:5" x14ac:dyDescent="0.2">
      <c r="A2173" s="113">
        <v>12102203</v>
      </c>
      <c r="B2173" s="113" t="s">
        <v>1111</v>
      </c>
      <c r="C2173" s="113" t="s">
        <v>5404</v>
      </c>
      <c r="D2173" s="113" t="s">
        <v>109</v>
      </c>
      <c r="E2173" s="113" t="s">
        <v>110</v>
      </c>
    </row>
    <row r="2174" spans="1:5" x14ac:dyDescent="0.2">
      <c r="A2174" s="113">
        <v>12102205</v>
      </c>
      <c r="B2174" s="113" t="s">
        <v>1112</v>
      </c>
      <c r="C2174" s="113" t="s">
        <v>5404</v>
      </c>
      <c r="D2174" s="113" t="s">
        <v>102</v>
      </c>
      <c r="E2174" s="113" t="s">
        <v>109</v>
      </c>
    </row>
    <row r="2175" spans="1:5" x14ac:dyDescent="0.2">
      <c r="A2175" s="113">
        <v>12102207</v>
      </c>
      <c r="B2175" s="113" t="s">
        <v>1113</v>
      </c>
      <c r="C2175" s="113" t="s">
        <v>5404</v>
      </c>
      <c r="D2175" s="113" t="s">
        <v>107</v>
      </c>
      <c r="E2175" s="113" t="s">
        <v>5412</v>
      </c>
    </row>
    <row r="2176" spans="1:5" x14ac:dyDescent="0.2">
      <c r="A2176" s="113">
        <v>12102211</v>
      </c>
      <c r="B2176" s="113" t="s">
        <v>1114</v>
      </c>
      <c r="C2176" s="113" t="s">
        <v>5404</v>
      </c>
      <c r="D2176" s="113" t="s">
        <v>105</v>
      </c>
      <c r="E2176" s="113" t="s">
        <v>5412</v>
      </c>
    </row>
    <row r="2177" spans="1:5" x14ac:dyDescent="0.2">
      <c r="A2177" s="113">
        <v>12102224</v>
      </c>
      <c r="B2177" s="113" t="s">
        <v>1115</v>
      </c>
      <c r="C2177" s="113" t="s">
        <v>5404</v>
      </c>
      <c r="D2177" s="113" t="s">
        <v>102</v>
      </c>
      <c r="E2177" s="113" t="s">
        <v>102</v>
      </c>
    </row>
    <row r="2178" spans="1:5" x14ac:dyDescent="0.2">
      <c r="A2178" s="113">
        <v>12102225</v>
      </c>
      <c r="B2178" s="113" t="s">
        <v>1116</v>
      </c>
      <c r="C2178" s="113" t="s">
        <v>5404</v>
      </c>
      <c r="D2178" s="113" t="s">
        <v>102</v>
      </c>
      <c r="E2178" s="113" t="s">
        <v>5412</v>
      </c>
    </row>
    <row r="2179" spans="1:5" x14ac:dyDescent="0.2">
      <c r="A2179" s="113">
        <v>12102229</v>
      </c>
      <c r="B2179" s="113" t="s">
        <v>1117</v>
      </c>
      <c r="C2179" s="113" t="s">
        <v>5404</v>
      </c>
      <c r="D2179" s="113" t="s">
        <v>107</v>
      </c>
      <c r="E2179" s="113" t="s">
        <v>5412</v>
      </c>
    </row>
    <row r="2180" spans="1:5" x14ac:dyDescent="0.2">
      <c r="A2180" s="113">
        <v>12102237</v>
      </c>
      <c r="B2180" s="113" t="s">
        <v>1118</v>
      </c>
      <c r="C2180" s="113" t="s">
        <v>5404</v>
      </c>
      <c r="D2180" s="113" t="s">
        <v>107</v>
      </c>
      <c r="E2180" s="113" t="s">
        <v>5412</v>
      </c>
    </row>
    <row r="2181" spans="1:5" x14ac:dyDescent="0.2">
      <c r="A2181" s="113">
        <v>12102251</v>
      </c>
      <c r="B2181" s="113" t="s">
        <v>1119</v>
      </c>
      <c r="C2181" s="113" t="s">
        <v>5404</v>
      </c>
      <c r="D2181" s="113" t="s">
        <v>109</v>
      </c>
      <c r="E2181" s="113" t="s">
        <v>109</v>
      </c>
    </row>
    <row r="2182" spans="1:5" x14ac:dyDescent="0.2">
      <c r="A2182" s="113">
        <v>12102297</v>
      </c>
      <c r="B2182" s="113" t="s">
        <v>4044</v>
      </c>
      <c r="C2182" s="113" t="s">
        <v>5404</v>
      </c>
      <c r="D2182" s="113" t="s">
        <v>5414</v>
      </c>
      <c r="E2182" s="113" t="s">
        <v>109</v>
      </c>
    </row>
    <row r="2183" spans="1:5" x14ac:dyDescent="0.2">
      <c r="A2183" s="113">
        <v>12102313</v>
      </c>
      <c r="B2183" s="113" t="s">
        <v>1120</v>
      </c>
      <c r="C2183" s="113" t="s">
        <v>5404</v>
      </c>
      <c r="D2183" s="113" t="s">
        <v>110</v>
      </c>
      <c r="E2183" s="113" t="s">
        <v>109</v>
      </c>
    </row>
    <row r="2184" spans="1:5" x14ac:dyDescent="0.2">
      <c r="A2184" s="113">
        <v>12102316</v>
      </c>
      <c r="B2184" s="113" t="s">
        <v>1121</v>
      </c>
      <c r="C2184" s="113" t="s">
        <v>5404</v>
      </c>
      <c r="D2184" s="113" t="s">
        <v>110</v>
      </c>
      <c r="E2184" s="113" t="s">
        <v>109</v>
      </c>
    </row>
    <row r="2185" spans="1:5" x14ac:dyDescent="0.2">
      <c r="A2185" s="113">
        <v>12102317</v>
      </c>
      <c r="B2185" s="113" t="s">
        <v>1122</v>
      </c>
      <c r="C2185" s="113" t="s">
        <v>5404</v>
      </c>
      <c r="D2185" s="113" t="s">
        <v>109</v>
      </c>
      <c r="E2185" s="113" t="s">
        <v>109</v>
      </c>
    </row>
    <row r="2186" spans="1:5" x14ac:dyDescent="0.2">
      <c r="A2186" s="113">
        <v>12102409</v>
      </c>
      <c r="B2186" s="113" t="s">
        <v>1123</v>
      </c>
      <c r="C2186" s="113" t="s">
        <v>5404</v>
      </c>
      <c r="D2186" s="113" t="s">
        <v>102</v>
      </c>
      <c r="E2186" s="113" t="s">
        <v>109</v>
      </c>
    </row>
    <row r="2187" spans="1:5" x14ac:dyDescent="0.2">
      <c r="A2187" s="113">
        <v>12102443</v>
      </c>
      <c r="B2187" s="113" t="s">
        <v>1124</v>
      </c>
      <c r="C2187" s="113" t="s">
        <v>5404</v>
      </c>
      <c r="D2187" s="113" t="s">
        <v>109</v>
      </c>
      <c r="E2187" s="113" t="s">
        <v>109</v>
      </c>
    </row>
    <row r="2188" spans="1:5" x14ac:dyDescent="0.2">
      <c r="A2188" s="113">
        <v>12102445</v>
      </c>
      <c r="B2188" s="113" t="s">
        <v>4045</v>
      </c>
      <c r="C2188" s="113" t="s">
        <v>5404</v>
      </c>
      <c r="D2188" s="113" t="s">
        <v>5414</v>
      </c>
      <c r="E2188" s="113" t="s">
        <v>110</v>
      </c>
    </row>
    <row r="2189" spans="1:5" x14ac:dyDescent="0.2">
      <c r="A2189" s="113">
        <v>12103017</v>
      </c>
      <c r="B2189" s="113" t="s">
        <v>1125</v>
      </c>
      <c r="C2189" s="113" t="s">
        <v>5404</v>
      </c>
      <c r="D2189" s="113" t="s">
        <v>138</v>
      </c>
      <c r="E2189" s="113" t="s">
        <v>5411</v>
      </c>
    </row>
    <row r="2190" spans="1:5" x14ac:dyDescent="0.2">
      <c r="A2190" s="113">
        <v>12103019</v>
      </c>
      <c r="B2190" s="113" t="s">
        <v>1126</v>
      </c>
      <c r="C2190" s="113" t="s">
        <v>5404</v>
      </c>
      <c r="D2190" s="113" t="s">
        <v>156</v>
      </c>
      <c r="E2190" s="113" t="s">
        <v>5411</v>
      </c>
    </row>
    <row r="2191" spans="1:5" x14ac:dyDescent="0.2">
      <c r="A2191" s="113">
        <v>12103022</v>
      </c>
      <c r="B2191" s="113" t="s">
        <v>1127</v>
      </c>
      <c r="C2191" s="113" t="s">
        <v>5404</v>
      </c>
      <c r="D2191" s="113" t="s">
        <v>107</v>
      </c>
      <c r="E2191" s="113" t="s">
        <v>102</v>
      </c>
    </row>
    <row r="2192" spans="1:5" x14ac:dyDescent="0.2">
      <c r="A2192" s="113">
        <v>12103035</v>
      </c>
      <c r="B2192" s="113" t="s">
        <v>1128</v>
      </c>
      <c r="C2192" s="113" t="s">
        <v>5404</v>
      </c>
      <c r="D2192" s="113" t="s">
        <v>138</v>
      </c>
      <c r="E2192" s="113" t="s">
        <v>5412</v>
      </c>
    </row>
    <row r="2193" spans="1:5" x14ac:dyDescent="0.2">
      <c r="A2193" s="113">
        <v>12103046</v>
      </c>
      <c r="B2193" s="113" t="s">
        <v>1129</v>
      </c>
      <c r="C2193" s="113" t="s">
        <v>5404</v>
      </c>
      <c r="D2193" s="113" t="s">
        <v>105</v>
      </c>
      <c r="E2193" s="113" t="s">
        <v>5412</v>
      </c>
    </row>
    <row r="2194" spans="1:5" x14ac:dyDescent="0.2">
      <c r="A2194" s="113">
        <v>12103081</v>
      </c>
      <c r="B2194" s="113" t="s">
        <v>1130</v>
      </c>
      <c r="C2194" s="113" t="s">
        <v>5404</v>
      </c>
      <c r="D2194" s="113" t="s">
        <v>102</v>
      </c>
      <c r="E2194" s="113" t="s">
        <v>110</v>
      </c>
    </row>
    <row r="2195" spans="1:5" x14ac:dyDescent="0.2">
      <c r="A2195" s="113">
        <v>12103151</v>
      </c>
      <c r="B2195" s="113" t="s">
        <v>1131</v>
      </c>
      <c r="C2195" s="113" t="s">
        <v>5404</v>
      </c>
      <c r="D2195" s="113" t="s">
        <v>110</v>
      </c>
      <c r="E2195" s="113" t="s">
        <v>109</v>
      </c>
    </row>
    <row r="2196" spans="1:5" x14ac:dyDescent="0.2">
      <c r="A2196" s="113">
        <v>12103157</v>
      </c>
      <c r="B2196" s="113" t="s">
        <v>1132</v>
      </c>
      <c r="C2196" s="113" t="s">
        <v>5404</v>
      </c>
      <c r="D2196" s="113" t="s">
        <v>102</v>
      </c>
      <c r="E2196" s="113" t="s">
        <v>102</v>
      </c>
    </row>
    <row r="2197" spans="1:5" x14ac:dyDescent="0.2">
      <c r="A2197" s="113">
        <v>12105023</v>
      </c>
      <c r="B2197" s="113" t="s">
        <v>1133</v>
      </c>
      <c r="C2197" s="113" t="s">
        <v>5404</v>
      </c>
      <c r="D2197" s="113" t="s">
        <v>109</v>
      </c>
      <c r="E2197" s="113" t="s">
        <v>109</v>
      </c>
    </row>
    <row r="2198" spans="1:5" x14ac:dyDescent="0.2">
      <c r="A2198" s="113">
        <v>12106001</v>
      </c>
      <c r="B2198" s="113" t="s">
        <v>1134</v>
      </c>
      <c r="C2198" s="113" t="s">
        <v>5404</v>
      </c>
      <c r="D2198" s="113" t="s">
        <v>109</v>
      </c>
      <c r="E2198" s="113" t="s">
        <v>110</v>
      </c>
    </row>
    <row r="2199" spans="1:5" x14ac:dyDescent="0.2">
      <c r="A2199" s="113">
        <v>12106003</v>
      </c>
      <c r="B2199" s="113" t="s">
        <v>1135</v>
      </c>
      <c r="C2199" s="113" t="s">
        <v>5404</v>
      </c>
      <c r="D2199" s="113" t="s">
        <v>109</v>
      </c>
      <c r="E2199" s="113" t="s">
        <v>110</v>
      </c>
    </row>
    <row r="2200" spans="1:5" x14ac:dyDescent="0.2">
      <c r="A2200" s="113">
        <v>12106004</v>
      </c>
      <c r="B2200" s="113" t="s">
        <v>1136</v>
      </c>
      <c r="C2200" s="113" t="s">
        <v>5404</v>
      </c>
      <c r="D2200" s="113" t="s">
        <v>109</v>
      </c>
      <c r="E2200" s="113" t="s">
        <v>110</v>
      </c>
    </row>
    <row r="2201" spans="1:5" x14ac:dyDescent="0.2">
      <c r="A2201" s="113">
        <v>12106009</v>
      </c>
      <c r="B2201" s="113" t="s">
        <v>1137</v>
      </c>
      <c r="C2201" s="113" t="s">
        <v>5404</v>
      </c>
      <c r="D2201" s="113" t="s">
        <v>109</v>
      </c>
      <c r="E2201" s="113" t="s">
        <v>109</v>
      </c>
    </row>
    <row r="2202" spans="1:5" x14ac:dyDescent="0.2">
      <c r="A2202" s="113">
        <v>12106010</v>
      </c>
      <c r="B2202" s="113" t="s">
        <v>1138</v>
      </c>
      <c r="C2202" s="113" t="s">
        <v>5404</v>
      </c>
      <c r="D2202" s="113" t="s">
        <v>102</v>
      </c>
      <c r="E2202" s="113" t="s">
        <v>102</v>
      </c>
    </row>
    <row r="2203" spans="1:5" x14ac:dyDescent="0.2">
      <c r="A2203" s="113">
        <v>12107001</v>
      </c>
      <c r="B2203" s="113" t="s">
        <v>1139</v>
      </c>
      <c r="C2203" s="113" t="s">
        <v>5404</v>
      </c>
      <c r="D2203" s="113" t="s">
        <v>102</v>
      </c>
      <c r="E2203" s="113" t="s">
        <v>102</v>
      </c>
    </row>
    <row r="2204" spans="1:5" x14ac:dyDescent="0.2">
      <c r="A2204" s="113">
        <v>12108001</v>
      </c>
      <c r="B2204" s="113" t="s">
        <v>1140</v>
      </c>
      <c r="C2204" s="113" t="s">
        <v>5404</v>
      </c>
      <c r="D2204" s="113" t="s">
        <v>109</v>
      </c>
      <c r="E2204" s="113" t="s">
        <v>109</v>
      </c>
    </row>
    <row r="2205" spans="1:5" x14ac:dyDescent="0.2">
      <c r="A2205" s="113">
        <v>12108002</v>
      </c>
      <c r="B2205" s="113" t="s">
        <v>1141</v>
      </c>
      <c r="C2205" s="113" t="s">
        <v>5404</v>
      </c>
      <c r="D2205" s="113" t="s">
        <v>110</v>
      </c>
      <c r="E2205" s="113" t="s">
        <v>110</v>
      </c>
    </row>
    <row r="2206" spans="1:5" x14ac:dyDescent="0.2">
      <c r="A2206" s="113">
        <v>12108003</v>
      </c>
      <c r="B2206" s="113" t="s">
        <v>1142</v>
      </c>
      <c r="C2206" s="113" t="s">
        <v>5404</v>
      </c>
      <c r="D2206" s="113" t="s">
        <v>102</v>
      </c>
      <c r="E2206" s="113" t="s">
        <v>102</v>
      </c>
    </row>
    <row r="2207" spans="1:5" x14ac:dyDescent="0.2">
      <c r="A2207" s="113">
        <v>12111311</v>
      </c>
      <c r="B2207" s="113" t="s">
        <v>1143</v>
      </c>
      <c r="C2207" s="113" t="s">
        <v>5404</v>
      </c>
      <c r="D2207" s="113" t="s">
        <v>102</v>
      </c>
      <c r="E2207" s="113" t="s">
        <v>102</v>
      </c>
    </row>
    <row r="2208" spans="1:5" x14ac:dyDescent="0.2">
      <c r="A2208" s="113">
        <v>12112101</v>
      </c>
      <c r="B2208" s="113" t="s">
        <v>1144</v>
      </c>
      <c r="C2208" s="113" t="s">
        <v>5404</v>
      </c>
      <c r="D2208" s="113" t="s">
        <v>102</v>
      </c>
      <c r="E2208" s="113" t="s">
        <v>102</v>
      </c>
    </row>
    <row r="2209" spans="1:5" x14ac:dyDescent="0.2">
      <c r="A2209" s="113">
        <v>12112111</v>
      </c>
      <c r="B2209" s="113" t="s">
        <v>1145</v>
      </c>
      <c r="C2209" s="113" t="s">
        <v>5404</v>
      </c>
      <c r="D2209" s="113" t="s">
        <v>107</v>
      </c>
      <c r="E2209" s="113" t="s">
        <v>5412</v>
      </c>
    </row>
    <row r="2210" spans="1:5" x14ac:dyDescent="0.2">
      <c r="A2210" s="113">
        <v>12114000</v>
      </c>
      <c r="B2210" s="113" t="s">
        <v>1146</v>
      </c>
      <c r="C2210" s="113" t="s">
        <v>5404</v>
      </c>
      <c r="D2210" s="113" t="s">
        <v>109</v>
      </c>
      <c r="E2210" s="113" t="s">
        <v>109</v>
      </c>
    </row>
    <row r="2211" spans="1:5" x14ac:dyDescent="0.2">
      <c r="A2211" s="113">
        <v>12114001</v>
      </c>
      <c r="B2211" s="113" t="s">
        <v>1147</v>
      </c>
      <c r="C2211" s="113" t="s">
        <v>5404</v>
      </c>
      <c r="D2211" s="113" t="s">
        <v>102</v>
      </c>
      <c r="E2211" s="113" t="s">
        <v>102</v>
      </c>
    </row>
    <row r="2212" spans="1:5" x14ac:dyDescent="0.2">
      <c r="A2212" s="113">
        <v>12114003</v>
      </c>
      <c r="B2212" s="113" t="s">
        <v>4046</v>
      </c>
      <c r="C2212" s="113" t="s">
        <v>5404</v>
      </c>
      <c r="D2212" s="113" t="s">
        <v>5414</v>
      </c>
      <c r="E2212" s="113" t="s">
        <v>109</v>
      </c>
    </row>
    <row r="2213" spans="1:5" x14ac:dyDescent="0.2">
      <c r="A2213" s="113">
        <v>12114007</v>
      </c>
      <c r="B2213" s="113" t="s">
        <v>1148</v>
      </c>
      <c r="C2213" s="113" t="s">
        <v>5404</v>
      </c>
      <c r="D2213" s="113" t="s">
        <v>107</v>
      </c>
      <c r="E2213" s="113" t="s">
        <v>5412</v>
      </c>
    </row>
    <row r="2214" spans="1:5" x14ac:dyDescent="0.2">
      <c r="A2214" s="113">
        <v>12114076</v>
      </c>
      <c r="B2214" s="113" t="s">
        <v>1149</v>
      </c>
      <c r="C2214" s="113" t="s">
        <v>5404</v>
      </c>
      <c r="D2214" s="113" t="s">
        <v>109</v>
      </c>
      <c r="E2214" s="113" t="s">
        <v>109</v>
      </c>
    </row>
    <row r="2215" spans="1:5" x14ac:dyDescent="0.2">
      <c r="A2215" s="113">
        <v>12121110</v>
      </c>
      <c r="B2215" s="113" t="s">
        <v>1150</v>
      </c>
      <c r="C2215" s="113" t="s">
        <v>5404</v>
      </c>
      <c r="D2215" s="113" t="s">
        <v>105</v>
      </c>
      <c r="E2215" s="113" t="s">
        <v>5412</v>
      </c>
    </row>
    <row r="2216" spans="1:5" x14ac:dyDescent="0.2">
      <c r="A2216" s="113">
        <v>12121200</v>
      </c>
      <c r="B2216" s="113" t="s">
        <v>1151</v>
      </c>
      <c r="C2216" s="113" t="s">
        <v>5404</v>
      </c>
      <c r="D2216" s="113" t="s">
        <v>100</v>
      </c>
      <c r="E2216" s="113" t="s">
        <v>5411</v>
      </c>
    </row>
    <row r="2217" spans="1:5" x14ac:dyDescent="0.2">
      <c r="A2217" s="113">
        <v>12121206</v>
      </c>
      <c r="B2217" s="113" t="s">
        <v>1152</v>
      </c>
      <c r="C2217" s="113" t="s">
        <v>5404</v>
      </c>
      <c r="D2217" s="113" t="s">
        <v>102</v>
      </c>
      <c r="E2217" s="113" t="s">
        <v>102</v>
      </c>
    </row>
    <row r="2218" spans="1:5" x14ac:dyDescent="0.2">
      <c r="A2218" s="113">
        <v>12121250</v>
      </c>
      <c r="B2218" s="113" t="s">
        <v>4047</v>
      </c>
      <c r="C2218" s="113" t="s">
        <v>5404</v>
      </c>
      <c r="D2218" s="113" t="s">
        <v>5414</v>
      </c>
      <c r="E2218" s="113" t="s">
        <v>5413</v>
      </c>
    </row>
    <row r="2219" spans="1:5" x14ac:dyDescent="0.2">
      <c r="A2219" s="113">
        <v>12122001</v>
      </c>
      <c r="B2219" s="113" t="s">
        <v>1153</v>
      </c>
      <c r="C2219" s="113" t="s">
        <v>5404</v>
      </c>
      <c r="D2219" s="113" t="s">
        <v>100</v>
      </c>
      <c r="E2219" s="113" t="s">
        <v>5412</v>
      </c>
    </row>
    <row r="2220" spans="1:5" x14ac:dyDescent="0.2">
      <c r="A2220" s="113">
        <v>12122003</v>
      </c>
      <c r="B2220" s="113" t="s">
        <v>1154</v>
      </c>
      <c r="C2220" s="113" t="s">
        <v>5404</v>
      </c>
      <c r="D2220" s="113" t="s">
        <v>107</v>
      </c>
      <c r="E2220" s="113" t="s">
        <v>102</v>
      </c>
    </row>
    <row r="2221" spans="1:5" x14ac:dyDescent="0.2">
      <c r="A2221" s="113">
        <v>12122009</v>
      </c>
      <c r="B2221" s="113" t="s">
        <v>1155</v>
      </c>
      <c r="C2221" s="113" t="s">
        <v>5404</v>
      </c>
      <c r="D2221" s="113" t="s">
        <v>109</v>
      </c>
      <c r="E2221" s="113" t="s">
        <v>109</v>
      </c>
    </row>
    <row r="2222" spans="1:5" x14ac:dyDescent="0.2">
      <c r="A2222" s="113">
        <v>12122017</v>
      </c>
      <c r="B2222" s="113" t="s">
        <v>1156</v>
      </c>
      <c r="C2222" s="113" t="s">
        <v>5404</v>
      </c>
      <c r="D2222" s="113" t="s">
        <v>138</v>
      </c>
      <c r="E2222" s="113" t="s">
        <v>5412</v>
      </c>
    </row>
    <row r="2223" spans="1:5" x14ac:dyDescent="0.2">
      <c r="A2223" s="113">
        <v>12122022</v>
      </c>
      <c r="B2223" s="113" t="s">
        <v>4048</v>
      </c>
      <c r="C2223" s="113" t="s">
        <v>5404</v>
      </c>
      <c r="D2223" s="113" t="s">
        <v>5414</v>
      </c>
      <c r="E2223" s="113" t="s">
        <v>110</v>
      </c>
    </row>
    <row r="2224" spans="1:5" x14ac:dyDescent="0.2">
      <c r="A2224" s="113">
        <v>12122100</v>
      </c>
      <c r="B2224" s="113" t="s">
        <v>4049</v>
      </c>
      <c r="C2224" s="113" t="s">
        <v>5404</v>
      </c>
      <c r="D2224" s="113" t="s">
        <v>5414</v>
      </c>
      <c r="E2224" s="113" t="s">
        <v>102</v>
      </c>
    </row>
    <row r="2225" spans="1:5" x14ac:dyDescent="0.2">
      <c r="A2225" s="113">
        <v>12123006</v>
      </c>
      <c r="B2225" s="113" t="s">
        <v>1157</v>
      </c>
      <c r="C2225" s="113" t="s">
        <v>5404</v>
      </c>
      <c r="D2225" s="113" t="s">
        <v>109</v>
      </c>
      <c r="E2225" s="113" t="s">
        <v>109</v>
      </c>
    </row>
    <row r="2226" spans="1:5" x14ac:dyDescent="0.2">
      <c r="A2226" s="113">
        <v>12123105</v>
      </c>
      <c r="B2226" s="113" t="s">
        <v>1158</v>
      </c>
      <c r="C2226" s="113" t="s">
        <v>5404</v>
      </c>
      <c r="D2226" s="113" t="s">
        <v>109</v>
      </c>
      <c r="E2226" s="113" t="s">
        <v>109</v>
      </c>
    </row>
    <row r="2227" spans="1:5" x14ac:dyDescent="0.2">
      <c r="A2227" s="113">
        <v>12124001</v>
      </c>
      <c r="B2227" s="113" t="s">
        <v>1159</v>
      </c>
      <c r="C2227" s="113" t="s">
        <v>5404</v>
      </c>
      <c r="D2227" s="113" t="s">
        <v>109</v>
      </c>
      <c r="E2227" s="113" t="s">
        <v>109</v>
      </c>
    </row>
    <row r="2228" spans="1:5" x14ac:dyDescent="0.2">
      <c r="A2228" s="113">
        <v>12124305</v>
      </c>
      <c r="B2228" s="113" t="s">
        <v>1160</v>
      </c>
      <c r="C2228" s="113" t="s">
        <v>5404</v>
      </c>
      <c r="D2228" s="113" t="s">
        <v>107</v>
      </c>
      <c r="E2228" s="113" t="s">
        <v>5412</v>
      </c>
    </row>
    <row r="2229" spans="1:5" x14ac:dyDescent="0.2">
      <c r="A2229" s="113">
        <v>12125001</v>
      </c>
      <c r="B2229" s="113" t="s">
        <v>1161</v>
      </c>
      <c r="C2229" s="113" t="s">
        <v>5404</v>
      </c>
      <c r="D2229" s="113" t="s">
        <v>107</v>
      </c>
      <c r="E2229" s="113" t="s">
        <v>5412</v>
      </c>
    </row>
    <row r="2230" spans="1:5" x14ac:dyDescent="0.2">
      <c r="A2230" s="113">
        <v>12125007</v>
      </c>
      <c r="B2230" s="113" t="s">
        <v>1162</v>
      </c>
      <c r="C2230" s="113" t="s">
        <v>5404</v>
      </c>
      <c r="D2230" s="113" t="s">
        <v>102</v>
      </c>
      <c r="E2230" s="113" t="s">
        <v>102</v>
      </c>
    </row>
    <row r="2231" spans="1:5" x14ac:dyDescent="0.2">
      <c r="A2231" s="113">
        <v>12125103</v>
      </c>
      <c r="B2231" s="113" t="s">
        <v>1163</v>
      </c>
      <c r="C2231" s="113" t="s">
        <v>5404</v>
      </c>
      <c r="D2231" s="113" t="s">
        <v>102</v>
      </c>
      <c r="E2231" s="113" t="s">
        <v>102</v>
      </c>
    </row>
    <row r="2232" spans="1:5" x14ac:dyDescent="0.2">
      <c r="A2232" s="113">
        <v>12125109</v>
      </c>
      <c r="B2232" s="113" t="s">
        <v>1164</v>
      </c>
      <c r="C2232" s="113" t="s">
        <v>5404</v>
      </c>
      <c r="D2232" s="113" t="s">
        <v>102</v>
      </c>
      <c r="E2232" s="113" t="s">
        <v>109</v>
      </c>
    </row>
    <row r="2233" spans="1:5" x14ac:dyDescent="0.2">
      <c r="A2233" s="113">
        <v>12125200</v>
      </c>
      <c r="B2233" s="113" t="s">
        <v>1165</v>
      </c>
      <c r="C2233" s="113" t="s">
        <v>5404</v>
      </c>
      <c r="D2233" s="113" t="s">
        <v>109</v>
      </c>
      <c r="E2233" s="113" t="s">
        <v>109</v>
      </c>
    </row>
    <row r="2234" spans="1:5" x14ac:dyDescent="0.2">
      <c r="A2234" s="113">
        <v>12125201</v>
      </c>
      <c r="B2234" s="113" t="s">
        <v>1166</v>
      </c>
      <c r="C2234" s="113" t="s">
        <v>5404</v>
      </c>
      <c r="D2234" s="113" t="s">
        <v>105</v>
      </c>
      <c r="E2234" s="113" t="s">
        <v>5412</v>
      </c>
    </row>
    <row r="2235" spans="1:5" x14ac:dyDescent="0.2">
      <c r="A2235" s="113">
        <v>12125211</v>
      </c>
      <c r="B2235" s="113" t="s">
        <v>4050</v>
      </c>
      <c r="C2235" s="113" t="s">
        <v>5404</v>
      </c>
      <c r="D2235" s="113" t="s">
        <v>5414</v>
      </c>
      <c r="E2235" s="113" t="s">
        <v>102</v>
      </c>
    </row>
    <row r="2236" spans="1:5" x14ac:dyDescent="0.2">
      <c r="A2236" s="113">
        <v>12127001</v>
      </c>
      <c r="B2236" s="113" t="s">
        <v>1167</v>
      </c>
      <c r="C2236" s="113" t="s">
        <v>5404</v>
      </c>
      <c r="D2236" s="113" t="s">
        <v>107</v>
      </c>
      <c r="E2236" s="113" t="s">
        <v>5412</v>
      </c>
    </row>
    <row r="2237" spans="1:5" x14ac:dyDescent="0.2">
      <c r="A2237" s="113">
        <v>12127002</v>
      </c>
      <c r="B2237" s="113" t="s">
        <v>1168</v>
      </c>
      <c r="C2237" s="113" t="s">
        <v>5404</v>
      </c>
      <c r="D2237" s="113" t="s">
        <v>107</v>
      </c>
      <c r="E2237" s="113" t="s">
        <v>5412</v>
      </c>
    </row>
    <row r="2238" spans="1:5" x14ac:dyDescent="0.2">
      <c r="A2238" s="113">
        <v>12127023</v>
      </c>
      <c r="B2238" s="113" t="s">
        <v>1169</v>
      </c>
      <c r="C2238" s="113" t="s">
        <v>5404</v>
      </c>
      <c r="D2238" s="113" t="s">
        <v>138</v>
      </c>
      <c r="E2238" s="113" t="s">
        <v>5412</v>
      </c>
    </row>
    <row r="2239" spans="1:5" x14ac:dyDescent="0.2">
      <c r="A2239" s="113">
        <v>12127061</v>
      </c>
      <c r="B2239" s="113" t="s">
        <v>1170</v>
      </c>
      <c r="C2239" s="113" t="s">
        <v>5404</v>
      </c>
      <c r="D2239" s="113" t="s">
        <v>109</v>
      </c>
      <c r="E2239" s="113" t="s">
        <v>109</v>
      </c>
    </row>
    <row r="2240" spans="1:5" x14ac:dyDescent="0.2">
      <c r="A2240" s="113">
        <v>12128015</v>
      </c>
      <c r="B2240" s="113" t="s">
        <v>4051</v>
      </c>
      <c r="C2240" s="113" t="s">
        <v>5404</v>
      </c>
      <c r="D2240" s="113" t="s">
        <v>5414</v>
      </c>
      <c r="E2240" s="113" t="s">
        <v>109</v>
      </c>
    </row>
    <row r="2241" spans="1:5" x14ac:dyDescent="0.2">
      <c r="A2241" s="113">
        <v>12128020</v>
      </c>
      <c r="B2241" s="113" t="s">
        <v>1171</v>
      </c>
      <c r="C2241" s="113" t="s">
        <v>5404</v>
      </c>
      <c r="D2241" s="113" t="s">
        <v>102</v>
      </c>
      <c r="E2241" s="113" t="s">
        <v>102</v>
      </c>
    </row>
    <row r="2242" spans="1:5" x14ac:dyDescent="0.2">
      <c r="A2242" s="113">
        <v>12129000</v>
      </c>
      <c r="B2242" s="113" t="s">
        <v>1172</v>
      </c>
      <c r="C2242" s="113" t="s">
        <v>5404</v>
      </c>
      <c r="D2242" s="113" t="s">
        <v>109</v>
      </c>
      <c r="E2242" s="113" t="s">
        <v>109</v>
      </c>
    </row>
    <row r="2243" spans="1:5" x14ac:dyDescent="0.2">
      <c r="A2243" s="113">
        <v>12129010</v>
      </c>
      <c r="B2243" s="113" t="s">
        <v>1173</v>
      </c>
      <c r="C2243" s="113" t="s">
        <v>5404</v>
      </c>
      <c r="D2243" s="113" t="s">
        <v>110</v>
      </c>
      <c r="E2243" s="113" t="s">
        <v>5413</v>
      </c>
    </row>
    <row r="2244" spans="1:5" x14ac:dyDescent="0.2">
      <c r="A2244" s="113">
        <v>12129021</v>
      </c>
      <c r="B2244" s="113" t="s">
        <v>1174</v>
      </c>
      <c r="C2244" s="113" t="s">
        <v>5404</v>
      </c>
      <c r="D2244" s="113" t="s">
        <v>105</v>
      </c>
      <c r="E2244" s="113" t="s">
        <v>5412</v>
      </c>
    </row>
    <row r="2245" spans="1:5" x14ac:dyDescent="0.2">
      <c r="A2245" s="113">
        <v>12130000</v>
      </c>
      <c r="B2245" s="113" t="s">
        <v>1175</v>
      </c>
      <c r="C2245" s="113" t="s">
        <v>5404</v>
      </c>
      <c r="D2245" s="113" t="s">
        <v>102</v>
      </c>
      <c r="E2245" s="113" t="s">
        <v>102</v>
      </c>
    </row>
    <row r="2246" spans="1:5" x14ac:dyDescent="0.2">
      <c r="A2246" s="113">
        <v>12130007</v>
      </c>
      <c r="B2246" s="113" t="s">
        <v>1176</v>
      </c>
      <c r="C2246" s="113" t="s">
        <v>5404</v>
      </c>
      <c r="D2246" s="113" t="s">
        <v>102</v>
      </c>
      <c r="E2246" s="113" t="s">
        <v>102</v>
      </c>
    </row>
    <row r="2247" spans="1:5" x14ac:dyDescent="0.2">
      <c r="A2247" s="113">
        <v>12130022</v>
      </c>
      <c r="B2247" s="113" t="s">
        <v>1177</v>
      </c>
      <c r="C2247" s="113" t="s">
        <v>5404</v>
      </c>
      <c r="D2247" s="113" t="s">
        <v>109</v>
      </c>
      <c r="E2247" s="113" t="s">
        <v>109</v>
      </c>
    </row>
    <row r="2248" spans="1:5" x14ac:dyDescent="0.2">
      <c r="A2248" s="113">
        <v>12130040</v>
      </c>
      <c r="B2248" s="113" t="s">
        <v>1178</v>
      </c>
      <c r="C2248" s="113" t="s">
        <v>5404</v>
      </c>
      <c r="D2248" s="113" t="s">
        <v>109</v>
      </c>
      <c r="E2248" s="113" t="s">
        <v>109</v>
      </c>
    </row>
    <row r="2249" spans="1:5" x14ac:dyDescent="0.2">
      <c r="A2249" s="113">
        <v>12130056</v>
      </c>
      <c r="B2249" s="113" t="s">
        <v>1179</v>
      </c>
      <c r="C2249" s="113" t="s">
        <v>5404</v>
      </c>
      <c r="D2249" s="113" t="s">
        <v>102</v>
      </c>
      <c r="E2249" s="113" t="s">
        <v>102</v>
      </c>
    </row>
    <row r="2250" spans="1:5" x14ac:dyDescent="0.2">
      <c r="A2250" s="113">
        <v>12130061</v>
      </c>
      <c r="B2250" s="113" t="s">
        <v>1180</v>
      </c>
      <c r="C2250" s="113" t="s">
        <v>5404</v>
      </c>
      <c r="D2250" s="113" t="s">
        <v>102</v>
      </c>
      <c r="E2250" s="113" t="s">
        <v>110</v>
      </c>
    </row>
    <row r="2251" spans="1:5" x14ac:dyDescent="0.2">
      <c r="A2251" s="113">
        <v>12131102</v>
      </c>
      <c r="B2251" s="113" t="s">
        <v>1181</v>
      </c>
      <c r="C2251" s="113" t="s">
        <v>5404</v>
      </c>
      <c r="D2251" s="113" t="s">
        <v>110</v>
      </c>
      <c r="E2251" s="113" t="s">
        <v>110</v>
      </c>
    </row>
    <row r="2252" spans="1:5" x14ac:dyDescent="0.2">
      <c r="A2252" s="113">
        <v>12131103</v>
      </c>
      <c r="B2252" s="113" t="s">
        <v>4052</v>
      </c>
      <c r="C2252" s="113" t="s">
        <v>5404</v>
      </c>
      <c r="D2252" s="113" t="s">
        <v>5414</v>
      </c>
      <c r="E2252" s="113" t="s">
        <v>110</v>
      </c>
    </row>
    <row r="2253" spans="1:5" x14ac:dyDescent="0.2">
      <c r="A2253" s="113">
        <v>12131104</v>
      </c>
      <c r="B2253" s="113" t="s">
        <v>1182</v>
      </c>
      <c r="C2253" s="113" t="s">
        <v>5404</v>
      </c>
      <c r="D2253" s="113" t="s">
        <v>110</v>
      </c>
      <c r="E2253" s="113" t="s">
        <v>110</v>
      </c>
    </row>
    <row r="2254" spans="1:5" x14ac:dyDescent="0.2">
      <c r="A2254" s="113">
        <v>12131106</v>
      </c>
      <c r="B2254" s="113" t="s">
        <v>1183</v>
      </c>
      <c r="C2254" s="113" t="s">
        <v>5404</v>
      </c>
      <c r="D2254" s="113" t="s">
        <v>109</v>
      </c>
      <c r="E2254" s="113" t="s">
        <v>109</v>
      </c>
    </row>
    <row r="2255" spans="1:5" x14ac:dyDescent="0.2">
      <c r="A2255" s="113">
        <v>12131107</v>
      </c>
      <c r="B2255" s="113" t="s">
        <v>1184</v>
      </c>
      <c r="C2255" s="113" t="s">
        <v>5404</v>
      </c>
      <c r="D2255" s="113" t="s">
        <v>102</v>
      </c>
      <c r="E2255" s="113" t="s">
        <v>102</v>
      </c>
    </row>
    <row r="2256" spans="1:5" x14ac:dyDescent="0.2">
      <c r="A2256" s="113">
        <v>12138000</v>
      </c>
      <c r="B2256" s="113" t="s">
        <v>1185</v>
      </c>
      <c r="C2256" s="113" t="s">
        <v>5404</v>
      </c>
      <c r="D2256" s="113" t="s">
        <v>109</v>
      </c>
      <c r="E2256" s="113" t="s">
        <v>102</v>
      </c>
    </row>
    <row r="2257" spans="1:5" x14ac:dyDescent="0.2">
      <c r="A2257" s="113">
        <v>12138021</v>
      </c>
      <c r="B2257" s="113" t="s">
        <v>1186</v>
      </c>
      <c r="C2257" s="113" t="s">
        <v>5404</v>
      </c>
      <c r="D2257" s="113" t="s">
        <v>102</v>
      </c>
      <c r="E2257" s="113" t="s">
        <v>102</v>
      </c>
    </row>
    <row r="2258" spans="1:5" x14ac:dyDescent="0.2">
      <c r="A2258" s="113">
        <v>12138101</v>
      </c>
      <c r="B2258" s="113" t="s">
        <v>1187</v>
      </c>
      <c r="C2258" s="113" t="s">
        <v>5404</v>
      </c>
      <c r="D2258" s="113" t="s">
        <v>110</v>
      </c>
      <c r="E2258" s="113" t="s">
        <v>110</v>
      </c>
    </row>
    <row r="2259" spans="1:5" x14ac:dyDescent="0.2">
      <c r="A2259" s="113">
        <v>12138103</v>
      </c>
      <c r="B2259" s="113" t="s">
        <v>1188</v>
      </c>
      <c r="C2259" s="113" t="s">
        <v>5404</v>
      </c>
      <c r="D2259" s="113" t="s">
        <v>107</v>
      </c>
      <c r="E2259" s="113" t="s">
        <v>5412</v>
      </c>
    </row>
    <row r="2260" spans="1:5" x14ac:dyDescent="0.2">
      <c r="A2260" s="113">
        <v>12138110</v>
      </c>
      <c r="B2260" s="113" t="s">
        <v>1189</v>
      </c>
      <c r="C2260" s="113" t="s">
        <v>5404</v>
      </c>
      <c r="D2260" s="113" t="s">
        <v>109</v>
      </c>
      <c r="E2260" s="113" t="s">
        <v>109</v>
      </c>
    </row>
    <row r="2261" spans="1:5" x14ac:dyDescent="0.2">
      <c r="A2261" s="113">
        <v>12141107</v>
      </c>
      <c r="B2261" s="113" t="s">
        <v>1190</v>
      </c>
      <c r="C2261" s="113" t="s">
        <v>5404</v>
      </c>
      <c r="D2261" s="113" t="s">
        <v>107</v>
      </c>
      <c r="E2261" s="113" t="s">
        <v>102</v>
      </c>
    </row>
    <row r="2262" spans="1:5" x14ac:dyDescent="0.2">
      <c r="A2262" s="113">
        <v>12143101</v>
      </c>
      <c r="B2262" s="113" t="s">
        <v>1191</v>
      </c>
      <c r="C2262" s="113" t="s">
        <v>5404</v>
      </c>
      <c r="D2262" s="113" t="s">
        <v>105</v>
      </c>
      <c r="E2262" s="113" t="s">
        <v>5412</v>
      </c>
    </row>
    <row r="2263" spans="1:5" x14ac:dyDescent="0.2">
      <c r="A2263" s="113">
        <v>12143103</v>
      </c>
      <c r="B2263" s="113" t="s">
        <v>1192</v>
      </c>
      <c r="C2263" s="113" t="s">
        <v>5404</v>
      </c>
      <c r="D2263" s="113" t="s">
        <v>102</v>
      </c>
      <c r="E2263" s="113" t="s">
        <v>102</v>
      </c>
    </row>
    <row r="2264" spans="1:5" x14ac:dyDescent="0.2">
      <c r="A2264" s="113">
        <v>12143108</v>
      </c>
      <c r="B2264" s="113" t="s">
        <v>1193</v>
      </c>
      <c r="C2264" s="113" t="s">
        <v>5404</v>
      </c>
      <c r="D2264" s="113" t="s">
        <v>109</v>
      </c>
      <c r="E2264" s="113" t="s">
        <v>110</v>
      </c>
    </row>
    <row r="2265" spans="1:5" x14ac:dyDescent="0.2">
      <c r="A2265" s="113">
        <v>12144105</v>
      </c>
      <c r="B2265" s="113" t="s">
        <v>4053</v>
      </c>
      <c r="C2265" s="113" t="s">
        <v>5404</v>
      </c>
      <c r="D2265" s="113" t="s">
        <v>5414</v>
      </c>
      <c r="E2265" s="113" t="s">
        <v>102</v>
      </c>
    </row>
    <row r="2266" spans="1:5" x14ac:dyDescent="0.2">
      <c r="A2266" s="113">
        <v>12144106</v>
      </c>
      <c r="B2266" s="113" t="s">
        <v>1194</v>
      </c>
      <c r="C2266" s="113" t="s">
        <v>5404</v>
      </c>
      <c r="D2266" s="113" t="s">
        <v>109</v>
      </c>
      <c r="E2266" s="113" t="s">
        <v>109</v>
      </c>
    </row>
    <row r="2267" spans="1:5" x14ac:dyDescent="0.2">
      <c r="A2267" s="113">
        <v>12155107</v>
      </c>
      <c r="B2267" s="113" t="s">
        <v>1195</v>
      </c>
      <c r="C2267" s="113" t="s">
        <v>5404</v>
      </c>
      <c r="D2267" s="113" t="s">
        <v>109</v>
      </c>
      <c r="E2267" s="113" t="s">
        <v>109</v>
      </c>
    </row>
    <row r="2268" spans="1:5" x14ac:dyDescent="0.2">
      <c r="A2268" s="113">
        <v>12190021</v>
      </c>
      <c r="B2268" s="113" t="s">
        <v>1196</v>
      </c>
      <c r="C2268" s="113" t="s">
        <v>5404</v>
      </c>
      <c r="D2268" s="113" t="s">
        <v>109</v>
      </c>
      <c r="E2268" s="113" t="s">
        <v>109</v>
      </c>
    </row>
    <row r="2269" spans="1:5" x14ac:dyDescent="0.2">
      <c r="A2269" s="113">
        <v>12203010</v>
      </c>
      <c r="B2269" s="113" t="s">
        <v>4054</v>
      </c>
      <c r="C2269" s="113" t="s">
        <v>5404</v>
      </c>
      <c r="D2269" s="113" t="s">
        <v>5414</v>
      </c>
      <c r="E2269" s="113" t="s">
        <v>110</v>
      </c>
    </row>
    <row r="2270" spans="1:5" x14ac:dyDescent="0.2">
      <c r="A2270" s="113">
        <v>12210011</v>
      </c>
      <c r="B2270" s="113" t="s">
        <v>1197</v>
      </c>
      <c r="C2270" s="113" t="s">
        <v>5403</v>
      </c>
      <c r="D2270" s="113" t="s">
        <v>102</v>
      </c>
      <c r="E2270" s="113" t="s">
        <v>102</v>
      </c>
    </row>
    <row r="2271" spans="1:5" x14ac:dyDescent="0.2">
      <c r="A2271" s="113">
        <v>12210016</v>
      </c>
      <c r="B2271" s="113" t="s">
        <v>1198</v>
      </c>
      <c r="C2271" s="113" t="s">
        <v>5403</v>
      </c>
      <c r="D2271" s="113" t="s">
        <v>102</v>
      </c>
      <c r="E2271" s="113" t="s">
        <v>109</v>
      </c>
    </row>
    <row r="2272" spans="1:5" x14ac:dyDescent="0.2">
      <c r="A2272" s="113">
        <v>12210021</v>
      </c>
      <c r="B2272" s="113" t="s">
        <v>1199</v>
      </c>
      <c r="C2272" s="113" t="s">
        <v>5403</v>
      </c>
      <c r="D2272" s="113" t="s">
        <v>102</v>
      </c>
      <c r="E2272" s="113" t="s">
        <v>102</v>
      </c>
    </row>
    <row r="2273" spans="1:5" x14ac:dyDescent="0.2">
      <c r="A2273" s="113">
        <v>12211020</v>
      </c>
      <c r="B2273" s="113" t="s">
        <v>4055</v>
      </c>
      <c r="C2273" s="113" t="s">
        <v>5404</v>
      </c>
      <c r="D2273" s="113" t="s">
        <v>5414</v>
      </c>
      <c r="E2273" s="113" t="s">
        <v>110</v>
      </c>
    </row>
    <row r="2274" spans="1:5" x14ac:dyDescent="0.2">
      <c r="A2274" s="113">
        <v>12211101</v>
      </c>
      <c r="B2274" s="113" t="s">
        <v>4056</v>
      </c>
      <c r="C2274" s="113" t="s">
        <v>5403</v>
      </c>
      <c r="D2274" s="113" t="s">
        <v>5414</v>
      </c>
      <c r="E2274" s="113" t="s">
        <v>102</v>
      </c>
    </row>
    <row r="2275" spans="1:5" x14ac:dyDescent="0.2">
      <c r="A2275" s="113">
        <v>12211103</v>
      </c>
      <c r="B2275" s="113" t="s">
        <v>1200</v>
      </c>
      <c r="C2275" s="113" t="s">
        <v>5403</v>
      </c>
      <c r="D2275" s="113" t="s">
        <v>109</v>
      </c>
      <c r="E2275" s="113" t="s">
        <v>102</v>
      </c>
    </row>
    <row r="2276" spans="1:5" x14ac:dyDescent="0.2">
      <c r="A2276" s="113">
        <v>12212103</v>
      </c>
      <c r="B2276" s="113" t="s">
        <v>1201</v>
      </c>
      <c r="C2276" s="113" t="s">
        <v>5403</v>
      </c>
      <c r="D2276" s="113" t="s">
        <v>102</v>
      </c>
      <c r="E2276" s="113" t="s">
        <v>102</v>
      </c>
    </row>
    <row r="2277" spans="1:5" x14ac:dyDescent="0.2">
      <c r="A2277" s="113">
        <v>12212104</v>
      </c>
      <c r="B2277" s="113" t="s">
        <v>1202</v>
      </c>
      <c r="C2277" s="113" t="s">
        <v>5403</v>
      </c>
      <c r="D2277" s="113" t="s">
        <v>109</v>
      </c>
      <c r="E2277" s="113" t="s">
        <v>109</v>
      </c>
    </row>
    <row r="2278" spans="1:5" x14ac:dyDescent="0.2">
      <c r="A2278" s="113">
        <v>12212212</v>
      </c>
      <c r="B2278" s="113" t="s">
        <v>1203</v>
      </c>
      <c r="C2278" s="113" t="s">
        <v>5403</v>
      </c>
      <c r="D2278" s="113" t="s">
        <v>109</v>
      </c>
      <c r="E2278" s="113" t="s">
        <v>109</v>
      </c>
    </row>
    <row r="2279" spans="1:5" x14ac:dyDescent="0.2">
      <c r="A2279" s="113">
        <v>12213012</v>
      </c>
      <c r="B2279" s="113" t="s">
        <v>1204</v>
      </c>
      <c r="C2279" s="113" t="s">
        <v>5403</v>
      </c>
      <c r="D2279" s="113" t="s">
        <v>105</v>
      </c>
      <c r="E2279" s="113" t="s">
        <v>5412</v>
      </c>
    </row>
    <row r="2280" spans="1:5" x14ac:dyDescent="0.2">
      <c r="A2280" s="113">
        <v>12213018</v>
      </c>
      <c r="B2280" s="113" t="s">
        <v>1205</v>
      </c>
      <c r="C2280" s="113" t="s">
        <v>5403</v>
      </c>
      <c r="D2280" s="113" t="s">
        <v>102</v>
      </c>
      <c r="E2280" s="113" t="s">
        <v>102</v>
      </c>
    </row>
    <row r="2281" spans="1:5" x14ac:dyDescent="0.2">
      <c r="A2281" s="113">
        <v>12213106</v>
      </c>
      <c r="B2281" s="113" t="s">
        <v>4057</v>
      </c>
      <c r="C2281" s="113" t="s">
        <v>5403</v>
      </c>
      <c r="D2281" s="113" t="s">
        <v>5414</v>
      </c>
      <c r="E2281" s="113" t="s">
        <v>5412</v>
      </c>
    </row>
    <row r="2282" spans="1:5" x14ac:dyDescent="0.2">
      <c r="A2282" s="113">
        <v>12213134</v>
      </c>
      <c r="B2282" s="113" t="s">
        <v>1206</v>
      </c>
      <c r="C2282" s="113" t="s">
        <v>5403</v>
      </c>
      <c r="D2282" s="113" t="s">
        <v>100</v>
      </c>
      <c r="E2282" s="113" t="s">
        <v>5411</v>
      </c>
    </row>
    <row r="2283" spans="1:5" x14ac:dyDescent="0.2">
      <c r="A2283" s="113">
        <v>12213140</v>
      </c>
      <c r="B2283" s="113" t="s">
        <v>1207</v>
      </c>
      <c r="C2283" s="113" t="s">
        <v>5403</v>
      </c>
      <c r="D2283" s="113" t="s">
        <v>102</v>
      </c>
      <c r="E2283" s="113" t="s">
        <v>102</v>
      </c>
    </row>
    <row r="2284" spans="1:5" x14ac:dyDescent="0.2">
      <c r="A2284" s="113">
        <v>12213157</v>
      </c>
      <c r="B2284" s="113" t="s">
        <v>4058</v>
      </c>
      <c r="C2284" s="113" t="s">
        <v>5404</v>
      </c>
      <c r="D2284" s="113" t="s">
        <v>5414</v>
      </c>
      <c r="E2284" s="113" t="s">
        <v>102</v>
      </c>
    </row>
    <row r="2285" spans="1:5" x14ac:dyDescent="0.2">
      <c r="A2285" s="113">
        <v>12213212</v>
      </c>
      <c r="B2285" s="113" t="s">
        <v>1208</v>
      </c>
      <c r="C2285" s="113" t="s">
        <v>5403</v>
      </c>
      <c r="D2285" s="113" t="s">
        <v>102</v>
      </c>
      <c r="E2285" s="113" t="s">
        <v>102</v>
      </c>
    </row>
    <row r="2286" spans="1:5" x14ac:dyDescent="0.2">
      <c r="A2286" s="113">
        <v>12213216</v>
      </c>
      <c r="B2286" s="113" t="s">
        <v>1209</v>
      </c>
      <c r="C2286" s="113" t="s">
        <v>5403</v>
      </c>
      <c r="D2286" s="113" t="s">
        <v>107</v>
      </c>
      <c r="E2286" s="113" t="s">
        <v>5412</v>
      </c>
    </row>
    <row r="2287" spans="1:5" x14ac:dyDescent="0.2">
      <c r="A2287" s="113">
        <v>12213219</v>
      </c>
      <c r="B2287" s="113" t="s">
        <v>1210</v>
      </c>
      <c r="C2287" s="113" t="s">
        <v>5403</v>
      </c>
      <c r="D2287" s="113" t="s">
        <v>109</v>
      </c>
      <c r="E2287" s="113" t="s">
        <v>109</v>
      </c>
    </row>
    <row r="2288" spans="1:5" x14ac:dyDescent="0.2">
      <c r="A2288" s="113">
        <v>12213220</v>
      </c>
      <c r="B2288" s="113" t="s">
        <v>1211</v>
      </c>
      <c r="C2288" s="113" t="s">
        <v>5403</v>
      </c>
      <c r="D2288" s="113" t="s">
        <v>102</v>
      </c>
      <c r="E2288" s="113" t="s">
        <v>102</v>
      </c>
    </row>
    <row r="2289" spans="1:5" x14ac:dyDescent="0.2">
      <c r="A2289" s="113">
        <v>12213222</v>
      </c>
      <c r="B2289" s="113" t="s">
        <v>1212</v>
      </c>
      <c r="C2289" s="113" t="s">
        <v>5403</v>
      </c>
      <c r="D2289" s="113" t="s">
        <v>107</v>
      </c>
      <c r="E2289" s="113" t="s">
        <v>5412</v>
      </c>
    </row>
    <row r="2290" spans="1:5" x14ac:dyDescent="0.2">
      <c r="A2290" s="113">
        <v>12213303</v>
      </c>
      <c r="B2290" s="113" t="s">
        <v>1213</v>
      </c>
      <c r="C2290" s="113" t="s">
        <v>5403</v>
      </c>
      <c r="D2290" s="113" t="s">
        <v>102</v>
      </c>
      <c r="E2290" s="113" t="s">
        <v>102</v>
      </c>
    </row>
    <row r="2291" spans="1:5" x14ac:dyDescent="0.2">
      <c r="A2291" s="113">
        <v>12213332</v>
      </c>
      <c r="B2291" s="113" t="s">
        <v>1214</v>
      </c>
      <c r="C2291" s="113" t="s">
        <v>5403</v>
      </c>
      <c r="D2291" s="113" t="s">
        <v>102</v>
      </c>
      <c r="E2291" s="113" t="s">
        <v>5412</v>
      </c>
    </row>
    <row r="2292" spans="1:5" x14ac:dyDescent="0.2">
      <c r="A2292" s="113">
        <v>12213337</v>
      </c>
      <c r="B2292" s="113" t="s">
        <v>1215</v>
      </c>
      <c r="C2292" s="113" t="s">
        <v>5403</v>
      </c>
      <c r="D2292" s="113" t="s">
        <v>109</v>
      </c>
      <c r="E2292" s="113" t="s">
        <v>109</v>
      </c>
    </row>
    <row r="2293" spans="1:5" x14ac:dyDescent="0.2">
      <c r="A2293" s="113">
        <v>12213338</v>
      </c>
      <c r="B2293" s="113" t="s">
        <v>1216</v>
      </c>
      <c r="C2293" s="113" t="s">
        <v>5403</v>
      </c>
      <c r="D2293" s="113" t="s">
        <v>138</v>
      </c>
      <c r="E2293" s="113" t="s">
        <v>5412</v>
      </c>
    </row>
    <row r="2294" spans="1:5" x14ac:dyDescent="0.2">
      <c r="A2294" s="113">
        <v>12213357</v>
      </c>
      <c r="B2294" s="113" t="s">
        <v>4059</v>
      </c>
      <c r="C2294" s="113" t="s">
        <v>5403</v>
      </c>
      <c r="D2294" s="113" t="s">
        <v>5414</v>
      </c>
      <c r="E2294" s="113" t="s">
        <v>110</v>
      </c>
    </row>
    <row r="2295" spans="1:5" x14ac:dyDescent="0.2">
      <c r="A2295" s="113">
        <v>12213385</v>
      </c>
      <c r="B2295" s="113" t="s">
        <v>1217</v>
      </c>
      <c r="C2295" s="113" t="s">
        <v>5403</v>
      </c>
      <c r="D2295" s="113" t="s">
        <v>109</v>
      </c>
      <c r="E2295" s="113" t="s">
        <v>109</v>
      </c>
    </row>
    <row r="2296" spans="1:5" x14ac:dyDescent="0.2">
      <c r="A2296" s="113">
        <v>12213391</v>
      </c>
      <c r="B2296" s="113" t="s">
        <v>1218</v>
      </c>
      <c r="C2296" s="113" t="s">
        <v>5403</v>
      </c>
      <c r="D2296" s="113" t="s">
        <v>102</v>
      </c>
      <c r="E2296" s="113" t="s">
        <v>102</v>
      </c>
    </row>
    <row r="2297" spans="1:5" x14ac:dyDescent="0.2">
      <c r="A2297" s="113">
        <v>12213418</v>
      </c>
      <c r="B2297" s="113" t="s">
        <v>4060</v>
      </c>
      <c r="C2297" s="113" t="s">
        <v>5403</v>
      </c>
      <c r="D2297" s="113" t="s">
        <v>5414</v>
      </c>
      <c r="E2297" s="113" t="s">
        <v>102</v>
      </c>
    </row>
    <row r="2298" spans="1:5" x14ac:dyDescent="0.2">
      <c r="A2298" s="113">
        <v>12213474</v>
      </c>
      <c r="B2298" s="113" t="s">
        <v>1219</v>
      </c>
      <c r="C2298" s="113" t="s">
        <v>5403</v>
      </c>
      <c r="D2298" s="113" t="s">
        <v>109</v>
      </c>
      <c r="E2298" s="113" t="s">
        <v>109</v>
      </c>
    </row>
    <row r="2299" spans="1:5" x14ac:dyDescent="0.2">
      <c r="A2299" s="113">
        <v>12213511</v>
      </c>
      <c r="B2299" s="113" t="s">
        <v>1220</v>
      </c>
      <c r="C2299" s="113" t="s">
        <v>5403</v>
      </c>
      <c r="D2299" s="113" t="s">
        <v>102</v>
      </c>
      <c r="E2299" s="113" t="s">
        <v>102</v>
      </c>
    </row>
    <row r="2300" spans="1:5" x14ac:dyDescent="0.2">
      <c r="A2300" s="113">
        <v>12213519</v>
      </c>
      <c r="B2300" s="113" t="s">
        <v>1221</v>
      </c>
      <c r="C2300" s="113" t="s">
        <v>5403</v>
      </c>
      <c r="D2300" s="113" t="s">
        <v>110</v>
      </c>
      <c r="E2300" s="113" t="s">
        <v>110</v>
      </c>
    </row>
    <row r="2301" spans="1:5" x14ac:dyDescent="0.2">
      <c r="A2301" s="113">
        <v>12213526</v>
      </c>
      <c r="B2301" s="113" t="s">
        <v>1222</v>
      </c>
      <c r="C2301" s="113" t="s">
        <v>5403</v>
      </c>
      <c r="D2301" s="113" t="s">
        <v>109</v>
      </c>
      <c r="E2301" s="113" t="s">
        <v>109</v>
      </c>
    </row>
    <row r="2302" spans="1:5" x14ac:dyDescent="0.2">
      <c r="A2302" s="113">
        <v>12213530</v>
      </c>
      <c r="B2302" s="113" t="s">
        <v>1223</v>
      </c>
      <c r="C2302" s="113" t="s">
        <v>5403</v>
      </c>
      <c r="D2302" s="113" t="s">
        <v>105</v>
      </c>
      <c r="E2302" s="113" t="s">
        <v>5412</v>
      </c>
    </row>
    <row r="2303" spans="1:5" x14ac:dyDescent="0.2">
      <c r="A2303" s="113">
        <v>12213576</v>
      </c>
      <c r="B2303" s="113" t="s">
        <v>1224</v>
      </c>
      <c r="C2303" s="113" t="s">
        <v>5403</v>
      </c>
      <c r="D2303" s="113" t="s">
        <v>102</v>
      </c>
      <c r="E2303" s="113" t="s">
        <v>102</v>
      </c>
    </row>
    <row r="2304" spans="1:5" x14ac:dyDescent="0.2">
      <c r="A2304" s="113">
        <v>12213583</v>
      </c>
      <c r="B2304" s="113" t="s">
        <v>1225</v>
      </c>
      <c r="C2304" s="113" t="s">
        <v>5403</v>
      </c>
      <c r="D2304" s="113" t="s">
        <v>102</v>
      </c>
      <c r="E2304" s="113" t="s">
        <v>102</v>
      </c>
    </row>
    <row r="2305" spans="1:5" x14ac:dyDescent="0.2">
      <c r="A2305" s="113">
        <v>12213601</v>
      </c>
      <c r="B2305" s="113" t="s">
        <v>1226</v>
      </c>
      <c r="C2305" s="113" t="s">
        <v>5403</v>
      </c>
      <c r="D2305" s="113" t="s">
        <v>100</v>
      </c>
      <c r="E2305" s="113" t="s">
        <v>5411</v>
      </c>
    </row>
    <row r="2306" spans="1:5" x14ac:dyDescent="0.2">
      <c r="A2306" s="113">
        <v>12213602</v>
      </c>
      <c r="B2306" s="113" t="s">
        <v>4061</v>
      </c>
      <c r="C2306" s="113" t="s">
        <v>5403</v>
      </c>
      <c r="D2306" s="113" t="s">
        <v>102</v>
      </c>
      <c r="E2306" s="113" t="s">
        <v>109</v>
      </c>
    </row>
    <row r="2307" spans="1:5" x14ac:dyDescent="0.2">
      <c r="A2307" s="113">
        <v>12213617</v>
      </c>
      <c r="B2307" s="113" t="s">
        <v>1227</v>
      </c>
      <c r="C2307" s="113" t="s">
        <v>5403</v>
      </c>
      <c r="D2307" s="113" t="s">
        <v>102</v>
      </c>
      <c r="E2307" s="113" t="s">
        <v>102</v>
      </c>
    </row>
    <row r="2308" spans="1:5" x14ac:dyDescent="0.2">
      <c r="A2308" s="113">
        <v>12213644</v>
      </c>
      <c r="B2308" s="113" t="s">
        <v>1228</v>
      </c>
      <c r="C2308" s="113" t="s">
        <v>5403</v>
      </c>
      <c r="D2308" s="113" t="s">
        <v>109</v>
      </c>
      <c r="E2308" s="113" t="s">
        <v>109</v>
      </c>
    </row>
    <row r="2309" spans="1:5" x14ac:dyDescent="0.2">
      <c r="A2309" s="113">
        <v>12213653</v>
      </c>
      <c r="B2309" s="113" t="s">
        <v>1229</v>
      </c>
      <c r="C2309" s="113" t="s">
        <v>5403</v>
      </c>
      <c r="D2309" s="113" t="s">
        <v>107</v>
      </c>
      <c r="E2309" s="113" t="s">
        <v>5412</v>
      </c>
    </row>
    <row r="2310" spans="1:5" x14ac:dyDescent="0.2">
      <c r="A2310" s="113">
        <v>12213660</v>
      </c>
      <c r="B2310" s="113" t="s">
        <v>1230</v>
      </c>
      <c r="C2310" s="113" t="s">
        <v>5403</v>
      </c>
      <c r="D2310" s="113" t="s">
        <v>109</v>
      </c>
      <c r="E2310" s="113" t="s">
        <v>109</v>
      </c>
    </row>
    <row r="2311" spans="1:5" x14ac:dyDescent="0.2">
      <c r="A2311" s="113">
        <v>12213724</v>
      </c>
      <c r="B2311" s="113" t="s">
        <v>1231</v>
      </c>
      <c r="C2311" s="113" t="s">
        <v>5403</v>
      </c>
      <c r="D2311" s="113" t="s">
        <v>110</v>
      </c>
      <c r="E2311" s="113" t="s">
        <v>110</v>
      </c>
    </row>
    <row r="2312" spans="1:5" x14ac:dyDescent="0.2">
      <c r="A2312" s="113">
        <v>12213763</v>
      </c>
      <c r="B2312" s="113" t="s">
        <v>1232</v>
      </c>
      <c r="C2312" s="113" t="s">
        <v>5403</v>
      </c>
      <c r="D2312" s="113" t="s">
        <v>102</v>
      </c>
      <c r="E2312" s="113" t="s">
        <v>102</v>
      </c>
    </row>
    <row r="2313" spans="1:5" x14ac:dyDescent="0.2">
      <c r="A2313" s="113">
        <v>12213766</v>
      </c>
      <c r="B2313" s="113" t="s">
        <v>4062</v>
      </c>
      <c r="C2313" s="113" t="s">
        <v>5403</v>
      </c>
      <c r="D2313" s="113" t="s">
        <v>5414</v>
      </c>
      <c r="E2313" s="113" t="s">
        <v>5413</v>
      </c>
    </row>
    <row r="2314" spans="1:5" x14ac:dyDescent="0.2">
      <c r="A2314" s="113">
        <v>12213790</v>
      </c>
      <c r="B2314" s="113" t="s">
        <v>1233</v>
      </c>
      <c r="C2314" s="113" t="s">
        <v>5403</v>
      </c>
      <c r="D2314" s="113" t="s">
        <v>105</v>
      </c>
      <c r="E2314" s="113" t="s">
        <v>5412</v>
      </c>
    </row>
    <row r="2315" spans="1:5" x14ac:dyDescent="0.2">
      <c r="A2315" s="113">
        <v>12213815</v>
      </c>
      <c r="B2315" s="113" t="s">
        <v>1234</v>
      </c>
      <c r="C2315" s="113" t="s">
        <v>5403</v>
      </c>
      <c r="D2315" s="113" t="s">
        <v>105</v>
      </c>
      <c r="E2315" s="113" t="s">
        <v>5412</v>
      </c>
    </row>
    <row r="2316" spans="1:5" x14ac:dyDescent="0.2">
      <c r="A2316" s="113">
        <v>12213865</v>
      </c>
      <c r="B2316" s="113" t="s">
        <v>1235</v>
      </c>
      <c r="C2316" s="113" t="s">
        <v>5403</v>
      </c>
      <c r="D2316" s="113" t="s">
        <v>105</v>
      </c>
      <c r="E2316" s="113" t="s">
        <v>5412</v>
      </c>
    </row>
    <row r="2317" spans="1:5" x14ac:dyDescent="0.2">
      <c r="A2317" s="113">
        <v>12213880</v>
      </c>
      <c r="B2317" s="113" t="s">
        <v>1236</v>
      </c>
      <c r="C2317" s="113" t="s">
        <v>5403</v>
      </c>
      <c r="D2317" s="113" t="s">
        <v>102</v>
      </c>
      <c r="E2317" s="113" t="s">
        <v>102</v>
      </c>
    </row>
    <row r="2318" spans="1:5" x14ac:dyDescent="0.2">
      <c r="A2318" s="113">
        <v>12213904</v>
      </c>
      <c r="B2318" s="113" t="s">
        <v>1237</v>
      </c>
      <c r="C2318" s="113" t="s">
        <v>5403</v>
      </c>
      <c r="D2318" s="113" t="s">
        <v>102</v>
      </c>
      <c r="E2318" s="113" t="s">
        <v>102</v>
      </c>
    </row>
    <row r="2319" spans="1:5" x14ac:dyDescent="0.2">
      <c r="A2319" s="113">
        <v>12213906</v>
      </c>
      <c r="B2319" s="113" t="s">
        <v>1238</v>
      </c>
      <c r="C2319" s="113" t="s">
        <v>5403</v>
      </c>
      <c r="D2319" s="113" t="s">
        <v>102</v>
      </c>
      <c r="E2319" s="113" t="s">
        <v>102</v>
      </c>
    </row>
    <row r="2320" spans="1:5" x14ac:dyDescent="0.2">
      <c r="A2320" s="113">
        <v>12213909</v>
      </c>
      <c r="B2320" s="113" t="s">
        <v>1239</v>
      </c>
      <c r="C2320" s="113" t="s">
        <v>5403</v>
      </c>
      <c r="D2320" s="113" t="s">
        <v>110</v>
      </c>
      <c r="E2320" s="113" t="s">
        <v>110</v>
      </c>
    </row>
    <row r="2321" spans="1:5" x14ac:dyDescent="0.2">
      <c r="A2321" s="113">
        <v>12213917</v>
      </c>
      <c r="B2321" s="113" t="s">
        <v>1240</v>
      </c>
      <c r="C2321" s="113" t="s">
        <v>5403</v>
      </c>
      <c r="D2321" s="113" t="s">
        <v>102</v>
      </c>
      <c r="E2321" s="113" t="s">
        <v>102</v>
      </c>
    </row>
    <row r="2322" spans="1:5" x14ac:dyDescent="0.2">
      <c r="A2322" s="113">
        <v>12213920</v>
      </c>
      <c r="B2322" s="113" t="s">
        <v>1241</v>
      </c>
      <c r="C2322" s="113" t="s">
        <v>5403</v>
      </c>
      <c r="D2322" s="113" t="s">
        <v>100</v>
      </c>
      <c r="E2322" s="113" t="s">
        <v>5411</v>
      </c>
    </row>
    <row r="2323" spans="1:5" x14ac:dyDescent="0.2">
      <c r="A2323" s="113">
        <v>12213924</v>
      </c>
      <c r="B2323" s="113" t="s">
        <v>1242</v>
      </c>
      <c r="C2323" s="113" t="s">
        <v>5403</v>
      </c>
      <c r="D2323" s="113" t="s">
        <v>102</v>
      </c>
      <c r="E2323" s="113" t="s">
        <v>102</v>
      </c>
    </row>
    <row r="2324" spans="1:5" x14ac:dyDescent="0.2">
      <c r="A2324" s="113">
        <v>12213925</v>
      </c>
      <c r="B2324" s="113" t="s">
        <v>1243</v>
      </c>
      <c r="C2324" s="113" t="s">
        <v>5403</v>
      </c>
      <c r="D2324" s="113" t="s">
        <v>109</v>
      </c>
      <c r="E2324" s="113" t="s">
        <v>109</v>
      </c>
    </row>
    <row r="2325" spans="1:5" x14ac:dyDescent="0.2">
      <c r="A2325" s="113">
        <v>12214130</v>
      </c>
      <c r="B2325" s="113" t="s">
        <v>1244</v>
      </c>
      <c r="C2325" s="113" t="s">
        <v>5403</v>
      </c>
      <c r="D2325" s="113" t="s">
        <v>107</v>
      </c>
      <c r="E2325" s="113" t="s">
        <v>5412</v>
      </c>
    </row>
    <row r="2326" spans="1:5" x14ac:dyDescent="0.2">
      <c r="A2326" s="113">
        <v>12214169</v>
      </c>
      <c r="B2326" s="113" t="s">
        <v>1245</v>
      </c>
      <c r="C2326" s="113" t="s">
        <v>5403</v>
      </c>
      <c r="D2326" s="113" t="s">
        <v>109</v>
      </c>
      <c r="E2326" s="113" t="s">
        <v>110</v>
      </c>
    </row>
    <row r="2327" spans="1:5" x14ac:dyDescent="0.2">
      <c r="A2327" s="113">
        <v>12215102</v>
      </c>
      <c r="B2327" s="113" t="s">
        <v>1246</v>
      </c>
      <c r="C2327" s="113" t="s">
        <v>5403</v>
      </c>
      <c r="D2327" s="113" t="s">
        <v>109</v>
      </c>
      <c r="E2327" s="113" t="s">
        <v>109</v>
      </c>
    </row>
    <row r="2328" spans="1:5" x14ac:dyDescent="0.2">
      <c r="A2328" s="113">
        <v>12215103</v>
      </c>
      <c r="B2328" s="113" t="s">
        <v>1247</v>
      </c>
      <c r="C2328" s="113" t="s">
        <v>5403</v>
      </c>
      <c r="D2328" s="113" t="s">
        <v>109</v>
      </c>
      <c r="E2328" s="113" t="s">
        <v>102</v>
      </c>
    </row>
    <row r="2329" spans="1:5" x14ac:dyDescent="0.2">
      <c r="A2329" s="113">
        <v>12215119</v>
      </c>
      <c r="B2329" s="113" t="s">
        <v>1248</v>
      </c>
      <c r="C2329" s="113" t="s">
        <v>5403</v>
      </c>
      <c r="D2329" s="113" t="s">
        <v>109</v>
      </c>
      <c r="E2329" s="113" t="s">
        <v>110</v>
      </c>
    </row>
    <row r="2330" spans="1:5" x14ac:dyDescent="0.2">
      <c r="A2330" s="113">
        <v>12215126</v>
      </c>
      <c r="B2330" s="113" t="s">
        <v>1249</v>
      </c>
      <c r="C2330" s="113" t="s">
        <v>5403</v>
      </c>
      <c r="D2330" s="113" t="s">
        <v>102</v>
      </c>
      <c r="E2330" s="113" t="s">
        <v>102</v>
      </c>
    </row>
    <row r="2331" spans="1:5" x14ac:dyDescent="0.2">
      <c r="A2331" s="113">
        <v>12216206</v>
      </c>
      <c r="B2331" s="113" t="s">
        <v>1250</v>
      </c>
      <c r="C2331" s="113" t="s">
        <v>5403</v>
      </c>
      <c r="D2331" s="113" t="s">
        <v>102</v>
      </c>
      <c r="E2331" s="113" t="s">
        <v>5412</v>
      </c>
    </row>
    <row r="2332" spans="1:5" x14ac:dyDescent="0.2">
      <c r="A2332" s="113">
        <v>12216213</v>
      </c>
      <c r="B2332" s="113" t="s">
        <v>4063</v>
      </c>
      <c r="C2332" s="113" t="s">
        <v>5404</v>
      </c>
      <c r="D2332" s="113" t="s">
        <v>5414</v>
      </c>
      <c r="E2332" s="113" t="s">
        <v>110</v>
      </c>
    </row>
    <row r="2333" spans="1:5" x14ac:dyDescent="0.2">
      <c r="A2333" s="113">
        <v>12216502</v>
      </c>
      <c r="B2333" s="113" t="s">
        <v>1251</v>
      </c>
      <c r="C2333" s="113" t="s">
        <v>5403</v>
      </c>
      <c r="D2333" s="113" t="s">
        <v>102</v>
      </c>
      <c r="E2333" s="113" t="s">
        <v>102</v>
      </c>
    </row>
    <row r="2334" spans="1:5" x14ac:dyDescent="0.2">
      <c r="A2334" s="113">
        <v>12216507</v>
      </c>
      <c r="B2334" s="113" t="s">
        <v>1252</v>
      </c>
      <c r="C2334" s="113" t="s">
        <v>5403</v>
      </c>
      <c r="D2334" s="113" t="s">
        <v>109</v>
      </c>
      <c r="E2334" s="113" t="s">
        <v>109</v>
      </c>
    </row>
    <row r="2335" spans="1:5" x14ac:dyDescent="0.2">
      <c r="A2335" s="113">
        <v>12216508</v>
      </c>
      <c r="B2335" s="113" t="s">
        <v>1253</v>
      </c>
      <c r="C2335" s="113" t="s">
        <v>5403</v>
      </c>
      <c r="D2335" s="113" t="s">
        <v>109</v>
      </c>
      <c r="E2335" s="113" t="s">
        <v>102</v>
      </c>
    </row>
    <row r="2336" spans="1:5" x14ac:dyDescent="0.2">
      <c r="A2336" s="113">
        <v>12216701</v>
      </c>
      <c r="B2336" s="113" t="s">
        <v>1254</v>
      </c>
      <c r="C2336" s="113" t="s">
        <v>5403</v>
      </c>
      <c r="D2336" s="113" t="s">
        <v>102</v>
      </c>
      <c r="E2336" s="113" t="s">
        <v>102</v>
      </c>
    </row>
    <row r="2337" spans="1:5" x14ac:dyDescent="0.2">
      <c r="A2337" s="113">
        <v>12216801</v>
      </c>
      <c r="B2337" s="113" t="s">
        <v>1255</v>
      </c>
      <c r="C2337" s="113" t="s">
        <v>5403</v>
      </c>
      <c r="D2337" s="113" t="s">
        <v>102</v>
      </c>
      <c r="E2337" s="113" t="s">
        <v>102</v>
      </c>
    </row>
    <row r="2338" spans="1:5" x14ac:dyDescent="0.2">
      <c r="A2338" s="113">
        <v>12221016</v>
      </c>
      <c r="B2338" s="113" t="s">
        <v>1256</v>
      </c>
      <c r="C2338" s="113" t="s">
        <v>5403</v>
      </c>
      <c r="D2338" s="113" t="s">
        <v>102</v>
      </c>
      <c r="E2338" s="113" t="s">
        <v>102</v>
      </c>
    </row>
    <row r="2339" spans="1:5" x14ac:dyDescent="0.2">
      <c r="A2339" s="113">
        <v>12221017</v>
      </c>
      <c r="B2339" s="113" t="s">
        <v>1257</v>
      </c>
      <c r="C2339" s="113" t="s">
        <v>5403</v>
      </c>
      <c r="D2339" s="113" t="s">
        <v>100</v>
      </c>
      <c r="E2339" s="113" t="s">
        <v>5411</v>
      </c>
    </row>
    <row r="2340" spans="1:5" x14ac:dyDescent="0.2">
      <c r="A2340" s="113">
        <v>12221038</v>
      </c>
      <c r="B2340" s="113" t="s">
        <v>4064</v>
      </c>
      <c r="C2340" s="113" t="s">
        <v>5403</v>
      </c>
      <c r="D2340" s="113" t="s">
        <v>5414</v>
      </c>
      <c r="E2340" s="113" t="s">
        <v>102</v>
      </c>
    </row>
    <row r="2341" spans="1:5" x14ac:dyDescent="0.2">
      <c r="A2341" s="113">
        <v>12222004</v>
      </c>
      <c r="B2341" s="113" t="s">
        <v>1258</v>
      </c>
      <c r="C2341" s="113" t="s">
        <v>5403</v>
      </c>
      <c r="D2341" s="113" t="s">
        <v>109</v>
      </c>
      <c r="E2341" s="113" t="s">
        <v>110</v>
      </c>
    </row>
    <row r="2342" spans="1:5" x14ac:dyDescent="0.2">
      <c r="A2342" s="113">
        <v>12222010</v>
      </c>
      <c r="B2342" s="113" t="s">
        <v>1259</v>
      </c>
      <c r="C2342" s="113" t="s">
        <v>5403</v>
      </c>
      <c r="D2342" s="113" t="s">
        <v>102</v>
      </c>
      <c r="E2342" s="113" t="s">
        <v>5412</v>
      </c>
    </row>
    <row r="2343" spans="1:5" x14ac:dyDescent="0.2">
      <c r="A2343" s="113">
        <v>12222019</v>
      </c>
      <c r="B2343" s="113" t="s">
        <v>1260</v>
      </c>
      <c r="C2343" s="113" t="s">
        <v>5403</v>
      </c>
      <c r="D2343" s="113" t="s">
        <v>138</v>
      </c>
      <c r="E2343" s="113" t="s">
        <v>5412</v>
      </c>
    </row>
    <row r="2344" spans="1:5" x14ac:dyDescent="0.2">
      <c r="A2344" s="113">
        <v>12222027</v>
      </c>
      <c r="B2344" s="113" t="s">
        <v>1261</v>
      </c>
      <c r="C2344" s="113" t="s">
        <v>5403</v>
      </c>
      <c r="D2344" s="113" t="s">
        <v>109</v>
      </c>
      <c r="E2344" s="113" t="s">
        <v>109</v>
      </c>
    </row>
    <row r="2345" spans="1:5" x14ac:dyDescent="0.2">
      <c r="A2345" s="113">
        <v>12223000</v>
      </c>
      <c r="B2345" s="113" t="s">
        <v>4065</v>
      </c>
      <c r="C2345" s="113" t="s">
        <v>5403</v>
      </c>
      <c r="D2345" s="113" t="s">
        <v>5414</v>
      </c>
      <c r="E2345" s="113" t="s">
        <v>5413</v>
      </c>
    </row>
    <row r="2346" spans="1:5" x14ac:dyDescent="0.2">
      <c r="A2346" s="113">
        <v>12223002</v>
      </c>
      <c r="B2346" s="113" t="s">
        <v>1262</v>
      </c>
      <c r="C2346" s="113" t="s">
        <v>5403</v>
      </c>
      <c r="D2346" s="113" t="s">
        <v>109</v>
      </c>
      <c r="E2346" s="113" t="s">
        <v>110</v>
      </c>
    </row>
    <row r="2347" spans="1:5" x14ac:dyDescent="0.2">
      <c r="A2347" s="113">
        <v>12223011</v>
      </c>
      <c r="B2347" s="113" t="s">
        <v>1263</v>
      </c>
      <c r="C2347" s="113" t="s">
        <v>5403</v>
      </c>
      <c r="D2347" s="113" t="s">
        <v>107</v>
      </c>
      <c r="E2347" s="113" t="s">
        <v>102</v>
      </c>
    </row>
    <row r="2348" spans="1:5" x14ac:dyDescent="0.2">
      <c r="A2348" s="113">
        <v>12223014</v>
      </c>
      <c r="B2348" s="113" t="s">
        <v>1264</v>
      </c>
      <c r="C2348" s="113" t="s">
        <v>5403</v>
      </c>
      <c r="D2348" s="113" t="s">
        <v>102</v>
      </c>
      <c r="E2348" s="113" t="s">
        <v>102</v>
      </c>
    </row>
    <row r="2349" spans="1:5" x14ac:dyDescent="0.2">
      <c r="A2349" s="113">
        <v>12223026</v>
      </c>
      <c r="B2349" s="113" t="s">
        <v>1265</v>
      </c>
      <c r="C2349" s="113" t="s">
        <v>5403</v>
      </c>
      <c r="D2349" s="113" t="s">
        <v>109</v>
      </c>
      <c r="E2349" s="113" t="s">
        <v>110</v>
      </c>
    </row>
    <row r="2350" spans="1:5" x14ac:dyDescent="0.2">
      <c r="A2350" s="113">
        <v>12223033</v>
      </c>
      <c r="B2350" s="113" t="s">
        <v>1266</v>
      </c>
      <c r="C2350" s="113" t="s">
        <v>5403</v>
      </c>
      <c r="D2350" s="113" t="s">
        <v>102</v>
      </c>
      <c r="E2350" s="113" t="s">
        <v>102</v>
      </c>
    </row>
    <row r="2351" spans="1:5" x14ac:dyDescent="0.2">
      <c r="A2351" s="113">
        <v>12223034</v>
      </c>
      <c r="B2351" s="113" t="s">
        <v>1267</v>
      </c>
      <c r="C2351" s="113" t="s">
        <v>5403</v>
      </c>
      <c r="D2351" s="113" t="s">
        <v>102</v>
      </c>
      <c r="E2351" s="113" t="s">
        <v>102</v>
      </c>
    </row>
    <row r="2352" spans="1:5" x14ac:dyDescent="0.2">
      <c r="A2352" s="113">
        <v>12224112</v>
      </c>
      <c r="B2352" s="113" t="s">
        <v>1268</v>
      </c>
      <c r="C2352" s="113" t="s">
        <v>5403</v>
      </c>
      <c r="D2352" s="113" t="s">
        <v>100</v>
      </c>
      <c r="E2352" s="113" t="s">
        <v>5411</v>
      </c>
    </row>
    <row r="2353" spans="1:5" x14ac:dyDescent="0.2">
      <c r="A2353" s="113">
        <v>12225102</v>
      </c>
      <c r="B2353" s="113" t="s">
        <v>1269</v>
      </c>
      <c r="C2353" s="113" t="s">
        <v>5403</v>
      </c>
      <c r="D2353" s="113" t="s">
        <v>107</v>
      </c>
      <c r="E2353" s="113" t="s">
        <v>5412</v>
      </c>
    </row>
    <row r="2354" spans="1:5" x14ac:dyDescent="0.2">
      <c r="A2354" s="113">
        <v>12225420</v>
      </c>
      <c r="B2354" s="113" t="s">
        <v>1270</v>
      </c>
      <c r="C2354" s="113" t="s">
        <v>5403</v>
      </c>
      <c r="D2354" s="113" t="s">
        <v>110</v>
      </c>
      <c r="E2354" s="113" t="s">
        <v>110</v>
      </c>
    </row>
    <row r="2355" spans="1:5" x14ac:dyDescent="0.2">
      <c r="A2355" s="113">
        <v>12225608</v>
      </c>
      <c r="B2355" s="113" t="s">
        <v>4066</v>
      </c>
      <c r="C2355" s="113" t="s">
        <v>5403</v>
      </c>
      <c r="D2355" s="113" t="s">
        <v>5414</v>
      </c>
      <c r="E2355" s="113" t="s">
        <v>109</v>
      </c>
    </row>
    <row r="2356" spans="1:5" x14ac:dyDescent="0.2">
      <c r="A2356" s="113">
        <v>12231102</v>
      </c>
      <c r="B2356" s="113" t="s">
        <v>1271</v>
      </c>
      <c r="C2356" s="113" t="s">
        <v>5403</v>
      </c>
      <c r="D2356" s="113" t="s">
        <v>102</v>
      </c>
      <c r="E2356" s="113" t="s">
        <v>102</v>
      </c>
    </row>
    <row r="2357" spans="1:5" x14ac:dyDescent="0.2">
      <c r="A2357" s="113">
        <v>12231301</v>
      </c>
      <c r="B2357" s="113" t="s">
        <v>1272</v>
      </c>
      <c r="C2357" s="113" t="s">
        <v>5403</v>
      </c>
      <c r="D2357" s="113" t="s">
        <v>105</v>
      </c>
      <c r="E2357" s="113" t="s">
        <v>5412</v>
      </c>
    </row>
    <row r="2358" spans="1:5" x14ac:dyDescent="0.2">
      <c r="A2358" s="113">
        <v>12231302</v>
      </c>
      <c r="B2358" s="113" t="s">
        <v>4067</v>
      </c>
      <c r="C2358" s="113" t="s">
        <v>5403</v>
      </c>
      <c r="D2358" s="113" t="s">
        <v>5414</v>
      </c>
      <c r="E2358" s="113" t="s">
        <v>109</v>
      </c>
    </row>
    <row r="2359" spans="1:5" x14ac:dyDescent="0.2">
      <c r="A2359" s="113">
        <v>12231304</v>
      </c>
      <c r="B2359" s="113" t="s">
        <v>1273</v>
      </c>
      <c r="C2359" s="113" t="s">
        <v>5403</v>
      </c>
      <c r="D2359" s="113" t="s">
        <v>102</v>
      </c>
      <c r="E2359" s="113" t="s">
        <v>102</v>
      </c>
    </row>
    <row r="2360" spans="1:5" x14ac:dyDescent="0.2">
      <c r="A2360" s="113">
        <v>12231406</v>
      </c>
      <c r="B2360" s="113" t="s">
        <v>4068</v>
      </c>
      <c r="C2360" s="113" t="s">
        <v>5403</v>
      </c>
      <c r="D2360" s="113" t="s">
        <v>5414</v>
      </c>
      <c r="E2360" s="113" t="s">
        <v>109</v>
      </c>
    </row>
    <row r="2361" spans="1:5" x14ac:dyDescent="0.2">
      <c r="A2361" s="113">
        <v>12232002</v>
      </c>
      <c r="B2361" s="113" t="s">
        <v>1274</v>
      </c>
      <c r="C2361" s="113" t="s">
        <v>5403</v>
      </c>
      <c r="D2361" s="113" t="s">
        <v>107</v>
      </c>
      <c r="E2361" s="113" t="s">
        <v>5412</v>
      </c>
    </row>
    <row r="2362" spans="1:5" x14ac:dyDescent="0.2">
      <c r="A2362" s="113">
        <v>12232010</v>
      </c>
      <c r="B2362" s="113" t="s">
        <v>1275</v>
      </c>
      <c r="C2362" s="113" t="s">
        <v>5403</v>
      </c>
      <c r="D2362" s="113" t="s">
        <v>110</v>
      </c>
      <c r="E2362" s="113" t="s">
        <v>110</v>
      </c>
    </row>
    <row r="2363" spans="1:5" x14ac:dyDescent="0.2">
      <c r="A2363" s="113">
        <v>12232024</v>
      </c>
      <c r="B2363" s="113" t="s">
        <v>4069</v>
      </c>
      <c r="C2363" s="113" t="s">
        <v>5403</v>
      </c>
      <c r="D2363" s="113" t="s">
        <v>5414</v>
      </c>
      <c r="E2363" s="113" t="s">
        <v>5412</v>
      </c>
    </row>
    <row r="2364" spans="1:5" x14ac:dyDescent="0.2">
      <c r="A2364" s="113">
        <v>12232045</v>
      </c>
      <c r="B2364" s="113" t="s">
        <v>1276</v>
      </c>
      <c r="C2364" s="113" t="s">
        <v>5403</v>
      </c>
      <c r="D2364" s="113" t="s">
        <v>102</v>
      </c>
      <c r="E2364" s="113" t="s">
        <v>102</v>
      </c>
    </row>
    <row r="2365" spans="1:5" x14ac:dyDescent="0.2">
      <c r="A2365" s="113">
        <v>12233004</v>
      </c>
      <c r="B2365" s="113" t="s">
        <v>1277</v>
      </c>
      <c r="C2365" s="113" t="s">
        <v>5403</v>
      </c>
      <c r="D2365" s="113" t="s">
        <v>109</v>
      </c>
      <c r="E2365" s="113" t="s">
        <v>110</v>
      </c>
    </row>
    <row r="2366" spans="1:5" x14ac:dyDescent="0.2">
      <c r="A2366" s="113">
        <v>12233005</v>
      </c>
      <c r="B2366" s="113" t="s">
        <v>1278</v>
      </c>
      <c r="C2366" s="113" t="s">
        <v>5403</v>
      </c>
      <c r="D2366" s="113" t="s">
        <v>102</v>
      </c>
      <c r="E2366" s="113" t="s">
        <v>109</v>
      </c>
    </row>
    <row r="2367" spans="1:5" x14ac:dyDescent="0.2">
      <c r="A2367" s="113">
        <v>12233009</v>
      </c>
      <c r="B2367" s="113" t="s">
        <v>1279</v>
      </c>
      <c r="C2367" s="113" t="s">
        <v>5403</v>
      </c>
      <c r="D2367" s="113" t="s">
        <v>109</v>
      </c>
      <c r="E2367" s="113" t="s">
        <v>109</v>
      </c>
    </row>
    <row r="2368" spans="1:5" x14ac:dyDescent="0.2">
      <c r="A2368" s="113">
        <v>12233013</v>
      </c>
      <c r="B2368" s="113" t="s">
        <v>4070</v>
      </c>
      <c r="C2368" s="113" t="s">
        <v>5403</v>
      </c>
      <c r="D2368" s="113" t="s">
        <v>5414</v>
      </c>
      <c r="E2368" s="113" t="s">
        <v>109</v>
      </c>
    </row>
    <row r="2369" spans="1:5" x14ac:dyDescent="0.2">
      <c r="A2369" s="113">
        <v>12233017</v>
      </c>
      <c r="B2369" s="113" t="s">
        <v>1280</v>
      </c>
      <c r="C2369" s="113" t="s">
        <v>5403</v>
      </c>
      <c r="D2369" s="113" t="s">
        <v>110</v>
      </c>
      <c r="E2369" s="113" t="s">
        <v>110</v>
      </c>
    </row>
    <row r="2370" spans="1:5" x14ac:dyDescent="0.2">
      <c r="A2370" s="113">
        <v>12233039</v>
      </c>
      <c r="B2370" s="113" t="s">
        <v>1281</v>
      </c>
      <c r="C2370" s="113" t="s">
        <v>5403</v>
      </c>
      <c r="D2370" s="113" t="s">
        <v>102</v>
      </c>
      <c r="E2370" s="113" t="s">
        <v>102</v>
      </c>
    </row>
    <row r="2371" spans="1:5" x14ac:dyDescent="0.2">
      <c r="A2371" s="113">
        <v>12233055</v>
      </c>
      <c r="B2371" s="113" t="s">
        <v>1282</v>
      </c>
      <c r="C2371" s="113" t="s">
        <v>5403</v>
      </c>
      <c r="D2371" s="113" t="s">
        <v>102</v>
      </c>
      <c r="E2371" s="113" t="s">
        <v>102</v>
      </c>
    </row>
    <row r="2372" spans="1:5" x14ac:dyDescent="0.2">
      <c r="A2372" s="113">
        <v>12233061</v>
      </c>
      <c r="B2372" s="113" t="s">
        <v>1283</v>
      </c>
      <c r="C2372" s="113" t="s">
        <v>5403</v>
      </c>
      <c r="D2372" s="113" t="s">
        <v>109</v>
      </c>
      <c r="E2372" s="113" t="s">
        <v>110</v>
      </c>
    </row>
    <row r="2373" spans="1:5" x14ac:dyDescent="0.2">
      <c r="A2373" s="113">
        <v>12234101</v>
      </c>
      <c r="B2373" s="113" t="s">
        <v>1284</v>
      </c>
      <c r="C2373" s="113" t="s">
        <v>5403</v>
      </c>
      <c r="D2373" s="113" t="s">
        <v>102</v>
      </c>
      <c r="E2373" s="113" t="s">
        <v>102</v>
      </c>
    </row>
    <row r="2374" spans="1:5" x14ac:dyDescent="0.2">
      <c r="A2374" s="113">
        <v>12235015</v>
      </c>
      <c r="B2374" s="113" t="s">
        <v>4071</v>
      </c>
      <c r="C2374" s="113" t="s">
        <v>5403</v>
      </c>
      <c r="D2374" s="113" t="s">
        <v>5414</v>
      </c>
      <c r="E2374" s="113" t="s">
        <v>5413</v>
      </c>
    </row>
    <row r="2375" spans="1:5" x14ac:dyDescent="0.2">
      <c r="A2375" s="113">
        <v>12235026</v>
      </c>
      <c r="B2375" s="113" t="s">
        <v>1285</v>
      </c>
      <c r="C2375" s="113" t="s">
        <v>5403</v>
      </c>
      <c r="D2375" s="113" t="s">
        <v>110</v>
      </c>
      <c r="E2375" s="113" t="s">
        <v>109</v>
      </c>
    </row>
    <row r="2376" spans="1:5" x14ac:dyDescent="0.2">
      <c r="A2376" s="113">
        <v>12235070</v>
      </c>
      <c r="B2376" s="113" t="s">
        <v>4072</v>
      </c>
      <c r="C2376" s="113" t="s">
        <v>5403</v>
      </c>
      <c r="D2376" s="113" t="s">
        <v>5414</v>
      </c>
      <c r="E2376" s="113" t="s">
        <v>5412</v>
      </c>
    </row>
    <row r="2377" spans="1:5" x14ac:dyDescent="0.2">
      <c r="A2377" s="113">
        <v>12235087</v>
      </c>
      <c r="B2377" s="113" t="s">
        <v>1286</v>
      </c>
      <c r="C2377" s="113" t="s">
        <v>5403</v>
      </c>
      <c r="D2377" s="113" t="s">
        <v>107</v>
      </c>
      <c r="E2377" s="113" t="s">
        <v>5412</v>
      </c>
    </row>
    <row r="2378" spans="1:5" x14ac:dyDescent="0.2">
      <c r="A2378" s="113">
        <v>12235095</v>
      </c>
      <c r="B2378" s="113" t="s">
        <v>1287</v>
      </c>
      <c r="C2378" s="113" t="s">
        <v>5403</v>
      </c>
      <c r="D2378" s="113" t="s">
        <v>138</v>
      </c>
      <c r="E2378" s="113" t="s">
        <v>5412</v>
      </c>
    </row>
    <row r="2379" spans="1:5" x14ac:dyDescent="0.2">
      <c r="A2379" s="113">
        <v>12241013</v>
      </c>
      <c r="B2379" s="113" t="s">
        <v>1288</v>
      </c>
      <c r="C2379" s="113" t="s">
        <v>5403</v>
      </c>
      <c r="D2379" s="113" t="s">
        <v>110</v>
      </c>
      <c r="E2379" s="113" t="s">
        <v>110</v>
      </c>
    </row>
    <row r="2380" spans="1:5" x14ac:dyDescent="0.2">
      <c r="A2380" s="113">
        <v>12241029</v>
      </c>
      <c r="B2380" s="113" t="s">
        <v>1289</v>
      </c>
      <c r="C2380" s="113" t="s">
        <v>5403</v>
      </c>
      <c r="D2380" s="113" t="s">
        <v>102</v>
      </c>
      <c r="E2380" s="113" t="s">
        <v>109</v>
      </c>
    </row>
    <row r="2381" spans="1:5" x14ac:dyDescent="0.2">
      <c r="A2381" s="113">
        <v>12241036</v>
      </c>
      <c r="B2381" s="113" t="s">
        <v>1290</v>
      </c>
      <c r="C2381" s="113" t="s">
        <v>5403</v>
      </c>
      <c r="D2381" s="113" t="s">
        <v>102</v>
      </c>
      <c r="E2381" s="113" t="s">
        <v>102</v>
      </c>
    </row>
    <row r="2382" spans="1:5" x14ac:dyDescent="0.2">
      <c r="A2382" s="113">
        <v>12241060</v>
      </c>
      <c r="B2382" s="113" t="s">
        <v>4073</v>
      </c>
      <c r="C2382" s="113" t="s">
        <v>5403</v>
      </c>
      <c r="D2382" s="113" t="s">
        <v>5414</v>
      </c>
      <c r="E2382" s="113" t="s">
        <v>5412</v>
      </c>
    </row>
    <row r="2383" spans="1:5" x14ac:dyDescent="0.2">
      <c r="A2383" s="113">
        <v>12241165</v>
      </c>
      <c r="B2383" s="113" t="s">
        <v>1291</v>
      </c>
      <c r="C2383" s="113" t="s">
        <v>5403</v>
      </c>
      <c r="D2383" s="113" t="s">
        <v>109</v>
      </c>
      <c r="E2383" s="113" t="s">
        <v>109</v>
      </c>
    </row>
    <row r="2384" spans="1:5" x14ac:dyDescent="0.2">
      <c r="A2384" s="113">
        <v>12241168</v>
      </c>
      <c r="B2384" s="113" t="s">
        <v>1292</v>
      </c>
      <c r="C2384" s="113" t="s">
        <v>5403</v>
      </c>
      <c r="D2384" s="113" t="s">
        <v>109</v>
      </c>
      <c r="E2384" s="113" t="s">
        <v>109</v>
      </c>
    </row>
    <row r="2385" spans="1:5" x14ac:dyDescent="0.2">
      <c r="A2385" s="113">
        <v>12241347</v>
      </c>
      <c r="B2385" s="113" t="s">
        <v>1293</v>
      </c>
      <c r="C2385" s="113" t="s">
        <v>5403</v>
      </c>
      <c r="D2385" s="113" t="s">
        <v>110</v>
      </c>
      <c r="E2385" s="113" t="s">
        <v>110</v>
      </c>
    </row>
    <row r="2386" spans="1:5" x14ac:dyDescent="0.2">
      <c r="A2386" s="113">
        <v>12242025</v>
      </c>
      <c r="B2386" s="113" t="s">
        <v>1294</v>
      </c>
      <c r="C2386" s="113" t="s">
        <v>5403</v>
      </c>
      <c r="D2386" s="113" t="s">
        <v>110</v>
      </c>
      <c r="E2386" s="113" t="s">
        <v>110</v>
      </c>
    </row>
    <row r="2387" spans="1:5" x14ac:dyDescent="0.2">
      <c r="A2387" s="113">
        <v>12242034</v>
      </c>
      <c r="B2387" s="113" t="s">
        <v>1295</v>
      </c>
      <c r="C2387" s="113" t="s">
        <v>5403</v>
      </c>
      <c r="D2387" s="113" t="s">
        <v>102</v>
      </c>
      <c r="E2387" s="113" t="s">
        <v>102</v>
      </c>
    </row>
    <row r="2388" spans="1:5" x14ac:dyDescent="0.2">
      <c r="A2388" s="113">
        <v>12242125</v>
      </c>
      <c r="B2388" s="113" t="s">
        <v>1296</v>
      </c>
      <c r="C2388" s="113" t="s">
        <v>5403</v>
      </c>
      <c r="D2388" s="113" t="s">
        <v>109</v>
      </c>
      <c r="E2388" s="113" t="s">
        <v>109</v>
      </c>
    </row>
    <row r="2389" spans="1:5" x14ac:dyDescent="0.2">
      <c r="A2389" s="113">
        <v>12242188</v>
      </c>
      <c r="B2389" s="113" t="s">
        <v>1297</v>
      </c>
      <c r="C2389" s="113" t="s">
        <v>5403</v>
      </c>
      <c r="D2389" s="113" t="s">
        <v>109</v>
      </c>
      <c r="E2389" s="113" t="s">
        <v>109</v>
      </c>
    </row>
    <row r="2390" spans="1:5" x14ac:dyDescent="0.2">
      <c r="A2390" s="113">
        <v>12242214</v>
      </c>
      <c r="B2390" s="113" t="s">
        <v>1298</v>
      </c>
      <c r="C2390" s="113" t="s">
        <v>5403</v>
      </c>
      <c r="D2390" s="113" t="s">
        <v>109</v>
      </c>
      <c r="E2390" s="113" t="s">
        <v>109</v>
      </c>
    </row>
    <row r="2391" spans="1:5" x14ac:dyDescent="0.2">
      <c r="A2391" s="113">
        <v>12243037</v>
      </c>
      <c r="B2391" s="113" t="s">
        <v>1299</v>
      </c>
      <c r="C2391" s="113" t="s">
        <v>5403</v>
      </c>
      <c r="D2391" s="113" t="s">
        <v>109</v>
      </c>
      <c r="E2391" s="113" t="s">
        <v>109</v>
      </c>
    </row>
    <row r="2392" spans="1:5" x14ac:dyDescent="0.2">
      <c r="A2392" s="113">
        <v>12243045</v>
      </c>
      <c r="B2392" s="113" t="s">
        <v>1300</v>
      </c>
      <c r="C2392" s="113" t="s">
        <v>5403</v>
      </c>
      <c r="D2392" s="113" t="s">
        <v>102</v>
      </c>
      <c r="E2392" s="113" t="s">
        <v>109</v>
      </c>
    </row>
    <row r="2393" spans="1:5" x14ac:dyDescent="0.2">
      <c r="A2393" s="113">
        <v>12243050</v>
      </c>
      <c r="B2393" s="113" t="s">
        <v>1301</v>
      </c>
      <c r="C2393" s="113" t="s">
        <v>5403</v>
      </c>
      <c r="D2393" s="113" t="s">
        <v>105</v>
      </c>
      <c r="E2393" s="113" t="s">
        <v>5412</v>
      </c>
    </row>
    <row r="2394" spans="1:5" x14ac:dyDescent="0.2">
      <c r="A2394" s="113">
        <v>12243070</v>
      </c>
      <c r="B2394" s="113" t="s">
        <v>1302</v>
      </c>
      <c r="C2394" s="113" t="s">
        <v>5403</v>
      </c>
      <c r="D2394" s="113" t="s">
        <v>110</v>
      </c>
      <c r="E2394" s="113" t="s">
        <v>110</v>
      </c>
    </row>
    <row r="2395" spans="1:5" x14ac:dyDescent="0.2">
      <c r="A2395" s="113">
        <v>12243128</v>
      </c>
      <c r="B2395" s="113" t="s">
        <v>1303</v>
      </c>
      <c r="C2395" s="113" t="s">
        <v>5403</v>
      </c>
      <c r="D2395" s="113" t="s">
        <v>110</v>
      </c>
      <c r="E2395" s="113" t="s">
        <v>110</v>
      </c>
    </row>
    <row r="2396" spans="1:5" x14ac:dyDescent="0.2">
      <c r="A2396" s="113">
        <v>12243168</v>
      </c>
      <c r="B2396" s="113" t="s">
        <v>1304</v>
      </c>
      <c r="C2396" s="113" t="s">
        <v>5403</v>
      </c>
      <c r="D2396" s="113" t="s">
        <v>105</v>
      </c>
      <c r="E2396" s="113" t="s">
        <v>5412</v>
      </c>
    </row>
    <row r="2397" spans="1:5" x14ac:dyDescent="0.2">
      <c r="A2397" s="113">
        <v>12251016</v>
      </c>
      <c r="B2397" s="113" t="s">
        <v>2080</v>
      </c>
      <c r="C2397" s="113" t="s">
        <v>5403</v>
      </c>
      <c r="D2397" s="113" t="s">
        <v>5414</v>
      </c>
      <c r="E2397" s="113" t="s">
        <v>110</v>
      </c>
    </row>
    <row r="2398" spans="1:5" x14ac:dyDescent="0.2">
      <c r="A2398" s="113">
        <v>12251019</v>
      </c>
      <c r="B2398" s="113" t="s">
        <v>1305</v>
      </c>
      <c r="C2398" s="113" t="s">
        <v>5403</v>
      </c>
      <c r="D2398" s="113" t="s">
        <v>102</v>
      </c>
      <c r="E2398" s="113" t="s">
        <v>102</v>
      </c>
    </row>
    <row r="2399" spans="1:5" x14ac:dyDescent="0.2">
      <c r="A2399" s="113">
        <v>12251078</v>
      </c>
      <c r="B2399" s="113" t="s">
        <v>1306</v>
      </c>
      <c r="C2399" s="113" t="s">
        <v>5403</v>
      </c>
      <c r="D2399" s="113" t="s">
        <v>109</v>
      </c>
      <c r="E2399" s="113" t="s">
        <v>109</v>
      </c>
    </row>
    <row r="2400" spans="1:5" x14ac:dyDescent="0.2">
      <c r="A2400" s="113">
        <v>12251104</v>
      </c>
      <c r="B2400" s="113" t="s">
        <v>4074</v>
      </c>
      <c r="C2400" s="113" t="s">
        <v>5403</v>
      </c>
      <c r="D2400" s="113" t="s">
        <v>5414</v>
      </c>
      <c r="E2400" s="113" t="s">
        <v>109</v>
      </c>
    </row>
    <row r="2401" spans="1:5" x14ac:dyDescent="0.2">
      <c r="A2401" s="113">
        <v>12251147</v>
      </c>
      <c r="B2401" s="113" t="s">
        <v>1307</v>
      </c>
      <c r="C2401" s="113" t="s">
        <v>5403</v>
      </c>
      <c r="D2401" s="113" t="s">
        <v>107</v>
      </c>
      <c r="E2401" s="113" t="s">
        <v>5412</v>
      </c>
    </row>
    <row r="2402" spans="1:5" x14ac:dyDescent="0.2">
      <c r="A2402" s="113">
        <v>12251159</v>
      </c>
      <c r="B2402" s="113" t="s">
        <v>1308</v>
      </c>
      <c r="C2402" s="113" t="s">
        <v>5403</v>
      </c>
      <c r="D2402" s="113" t="s">
        <v>102</v>
      </c>
      <c r="E2402" s="113" t="s">
        <v>109</v>
      </c>
    </row>
    <row r="2403" spans="1:5" x14ac:dyDescent="0.2">
      <c r="A2403" s="113">
        <v>12251246</v>
      </c>
      <c r="B2403" s="113" t="s">
        <v>1309</v>
      </c>
      <c r="C2403" s="113" t="s">
        <v>5403</v>
      </c>
      <c r="D2403" s="113" t="s">
        <v>102</v>
      </c>
      <c r="E2403" s="113" t="s">
        <v>110</v>
      </c>
    </row>
    <row r="2404" spans="1:5" x14ac:dyDescent="0.2">
      <c r="A2404" s="113">
        <v>12251247</v>
      </c>
      <c r="B2404" s="113" t="s">
        <v>1310</v>
      </c>
      <c r="C2404" s="113" t="s">
        <v>5403</v>
      </c>
      <c r="D2404" s="113" t="s">
        <v>102</v>
      </c>
      <c r="E2404" s="113" t="s">
        <v>102</v>
      </c>
    </row>
    <row r="2405" spans="1:5" x14ac:dyDescent="0.2">
      <c r="A2405" s="113">
        <v>12261102</v>
      </c>
      <c r="B2405" s="113" t="s">
        <v>1311</v>
      </c>
      <c r="C2405" s="113" t="s">
        <v>5403</v>
      </c>
      <c r="D2405" s="113" t="s">
        <v>109</v>
      </c>
      <c r="E2405" s="113" t="s">
        <v>110</v>
      </c>
    </row>
    <row r="2406" spans="1:5" x14ac:dyDescent="0.2">
      <c r="A2406" s="113">
        <v>12262001</v>
      </c>
      <c r="B2406" s="113" t="s">
        <v>1312</v>
      </c>
      <c r="C2406" s="113" t="s">
        <v>5403</v>
      </c>
      <c r="D2406" s="113" t="s">
        <v>109</v>
      </c>
      <c r="E2406" s="113" t="s">
        <v>110</v>
      </c>
    </row>
    <row r="2407" spans="1:5" x14ac:dyDescent="0.2">
      <c r="A2407" s="113">
        <v>12262004</v>
      </c>
      <c r="B2407" s="113" t="s">
        <v>1313</v>
      </c>
      <c r="C2407" s="113" t="s">
        <v>5403</v>
      </c>
      <c r="D2407" s="113" t="s">
        <v>110</v>
      </c>
      <c r="E2407" s="113" t="s">
        <v>110</v>
      </c>
    </row>
    <row r="2408" spans="1:5" x14ac:dyDescent="0.2">
      <c r="A2408" s="113">
        <v>12262010</v>
      </c>
      <c r="B2408" s="113" t="s">
        <v>1314</v>
      </c>
      <c r="C2408" s="113" t="s">
        <v>5403</v>
      </c>
      <c r="D2408" s="113" t="s">
        <v>109</v>
      </c>
      <c r="E2408" s="113" t="s">
        <v>109</v>
      </c>
    </row>
    <row r="2409" spans="1:5" x14ac:dyDescent="0.2">
      <c r="A2409" s="113">
        <v>12262011</v>
      </c>
      <c r="B2409" s="113" t="s">
        <v>4075</v>
      </c>
      <c r="C2409" s="113" t="s">
        <v>5403</v>
      </c>
      <c r="D2409" s="113" t="s">
        <v>5414</v>
      </c>
      <c r="E2409" s="113" t="s">
        <v>102</v>
      </c>
    </row>
    <row r="2410" spans="1:5" x14ac:dyDescent="0.2">
      <c r="A2410" s="113">
        <v>12262017</v>
      </c>
      <c r="B2410" s="113" t="s">
        <v>1315</v>
      </c>
      <c r="C2410" s="113" t="s">
        <v>5403</v>
      </c>
      <c r="D2410" s="113" t="s">
        <v>138</v>
      </c>
      <c r="E2410" s="113" t="s">
        <v>5412</v>
      </c>
    </row>
    <row r="2411" spans="1:5" x14ac:dyDescent="0.2">
      <c r="A2411" s="113">
        <v>12262020</v>
      </c>
      <c r="B2411" s="113" t="s">
        <v>1316</v>
      </c>
      <c r="C2411" s="113" t="s">
        <v>5403</v>
      </c>
      <c r="D2411" s="113" t="s">
        <v>102</v>
      </c>
      <c r="E2411" s="113" t="s">
        <v>102</v>
      </c>
    </row>
    <row r="2412" spans="1:5" x14ac:dyDescent="0.2">
      <c r="A2412" s="113">
        <v>12262025</v>
      </c>
      <c r="B2412" s="113" t="s">
        <v>1317</v>
      </c>
      <c r="C2412" s="113" t="s">
        <v>5403</v>
      </c>
      <c r="D2412" s="113" t="s">
        <v>102</v>
      </c>
      <c r="E2412" s="113" t="s">
        <v>102</v>
      </c>
    </row>
    <row r="2413" spans="1:5" x14ac:dyDescent="0.2">
      <c r="A2413" s="113">
        <v>12262029</v>
      </c>
      <c r="B2413" s="113" t="s">
        <v>1318</v>
      </c>
      <c r="C2413" s="113" t="s">
        <v>5403</v>
      </c>
      <c r="D2413" s="113" t="s">
        <v>102</v>
      </c>
      <c r="E2413" s="113" t="s">
        <v>109</v>
      </c>
    </row>
    <row r="2414" spans="1:5" x14ac:dyDescent="0.2">
      <c r="A2414" s="113">
        <v>12262046</v>
      </c>
      <c r="B2414" s="113" t="s">
        <v>1319</v>
      </c>
      <c r="C2414" s="113" t="s">
        <v>5403</v>
      </c>
      <c r="D2414" s="113" t="s">
        <v>102</v>
      </c>
      <c r="E2414" s="113" t="s">
        <v>102</v>
      </c>
    </row>
    <row r="2415" spans="1:5" x14ac:dyDescent="0.2">
      <c r="A2415" s="113">
        <v>12262047</v>
      </c>
      <c r="B2415" s="113" t="s">
        <v>1320</v>
      </c>
      <c r="C2415" s="113" t="s">
        <v>5403</v>
      </c>
      <c r="D2415" s="113" t="s">
        <v>109</v>
      </c>
      <c r="E2415" s="113" t="s">
        <v>110</v>
      </c>
    </row>
    <row r="2416" spans="1:5" x14ac:dyDescent="0.2">
      <c r="A2416" s="113">
        <v>12262052</v>
      </c>
      <c r="B2416" s="113" t="s">
        <v>1321</v>
      </c>
      <c r="C2416" s="113" t="s">
        <v>5403</v>
      </c>
      <c r="D2416" s="113" t="s">
        <v>109</v>
      </c>
      <c r="E2416" s="113" t="s">
        <v>109</v>
      </c>
    </row>
    <row r="2417" spans="1:5" x14ac:dyDescent="0.2">
      <c r="A2417" s="113">
        <v>12262066</v>
      </c>
      <c r="B2417" s="113" t="s">
        <v>1322</v>
      </c>
      <c r="C2417" s="113" t="s">
        <v>5403</v>
      </c>
      <c r="D2417" s="113" t="s">
        <v>102</v>
      </c>
      <c r="E2417" s="113" t="s">
        <v>102</v>
      </c>
    </row>
    <row r="2418" spans="1:5" x14ac:dyDescent="0.2">
      <c r="A2418" s="113">
        <v>12263101</v>
      </c>
      <c r="B2418" s="113" t="s">
        <v>1323</v>
      </c>
      <c r="C2418" s="113" t="s">
        <v>5403</v>
      </c>
      <c r="D2418" s="113" t="s">
        <v>107</v>
      </c>
      <c r="E2418" s="113" t="s">
        <v>102</v>
      </c>
    </row>
    <row r="2419" spans="1:5" x14ac:dyDescent="0.2">
      <c r="A2419" s="113">
        <v>12263121</v>
      </c>
      <c r="B2419" s="113" t="s">
        <v>1324</v>
      </c>
      <c r="C2419" s="113" t="s">
        <v>5403</v>
      </c>
      <c r="D2419" s="113" t="s">
        <v>102</v>
      </c>
      <c r="E2419" s="113" t="s">
        <v>102</v>
      </c>
    </row>
    <row r="2420" spans="1:5" x14ac:dyDescent="0.2">
      <c r="A2420" s="113">
        <v>12263125</v>
      </c>
      <c r="B2420" s="113" t="s">
        <v>1325</v>
      </c>
      <c r="C2420" s="113" t="s">
        <v>5403</v>
      </c>
      <c r="D2420" s="113" t="s">
        <v>107</v>
      </c>
      <c r="E2420" s="113" t="s">
        <v>5412</v>
      </c>
    </row>
    <row r="2421" spans="1:5" x14ac:dyDescent="0.2">
      <c r="A2421" s="113">
        <v>12263216</v>
      </c>
      <c r="B2421" s="113" t="s">
        <v>1326</v>
      </c>
      <c r="C2421" s="113" t="s">
        <v>5403</v>
      </c>
      <c r="D2421" s="113" t="s">
        <v>110</v>
      </c>
      <c r="E2421" s="113" t="s">
        <v>110</v>
      </c>
    </row>
    <row r="2422" spans="1:5" x14ac:dyDescent="0.2">
      <c r="A2422" s="113">
        <v>12263224</v>
      </c>
      <c r="B2422" s="113" t="s">
        <v>1327</v>
      </c>
      <c r="C2422" s="113" t="s">
        <v>5403</v>
      </c>
      <c r="D2422" s="113" t="s">
        <v>102</v>
      </c>
      <c r="E2422" s="113" t="s">
        <v>102</v>
      </c>
    </row>
    <row r="2423" spans="1:5" x14ac:dyDescent="0.2">
      <c r="A2423" s="113">
        <v>12263233</v>
      </c>
      <c r="B2423" s="113" t="s">
        <v>1328</v>
      </c>
      <c r="C2423" s="113" t="s">
        <v>5403</v>
      </c>
      <c r="D2423" s="113" t="s">
        <v>109</v>
      </c>
      <c r="E2423" s="113" t="s">
        <v>109</v>
      </c>
    </row>
    <row r="2424" spans="1:5" x14ac:dyDescent="0.2">
      <c r="A2424" s="113">
        <v>12263235</v>
      </c>
      <c r="B2424" s="113" t="s">
        <v>1329</v>
      </c>
      <c r="C2424" s="113" t="s">
        <v>5403</v>
      </c>
      <c r="D2424" s="113" t="s">
        <v>138</v>
      </c>
      <c r="E2424" s="113" t="s">
        <v>5412</v>
      </c>
    </row>
    <row r="2425" spans="1:5" x14ac:dyDescent="0.2">
      <c r="A2425" s="113">
        <v>12263236</v>
      </c>
      <c r="B2425" s="113" t="s">
        <v>4076</v>
      </c>
      <c r="C2425" s="113" t="s">
        <v>5403</v>
      </c>
      <c r="D2425" s="113" t="s">
        <v>5414</v>
      </c>
      <c r="E2425" s="113" t="s">
        <v>5412</v>
      </c>
    </row>
    <row r="2426" spans="1:5" x14ac:dyDescent="0.2">
      <c r="A2426" s="113">
        <v>12263243</v>
      </c>
      <c r="B2426" s="113" t="s">
        <v>1330</v>
      </c>
      <c r="C2426" s="113" t="s">
        <v>5403</v>
      </c>
      <c r="D2426" s="113" t="s">
        <v>107</v>
      </c>
      <c r="E2426" s="113" t="s">
        <v>5412</v>
      </c>
    </row>
    <row r="2427" spans="1:5" x14ac:dyDescent="0.2">
      <c r="A2427" s="113">
        <v>12263246</v>
      </c>
      <c r="B2427" s="113" t="s">
        <v>180</v>
      </c>
      <c r="C2427" s="113" t="s">
        <v>5403</v>
      </c>
      <c r="D2427" s="113" t="s">
        <v>102</v>
      </c>
      <c r="E2427" s="113" t="s">
        <v>5412</v>
      </c>
    </row>
    <row r="2428" spans="1:5" x14ac:dyDescent="0.2">
      <c r="A2428" s="113">
        <v>12263280</v>
      </c>
      <c r="B2428" s="113" t="s">
        <v>1331</v>
      </c>
      <c r="C2428" s="113" t="s">
        <v>5403</v>
      </c>
      <c r="D2428" s="113" t="s">
        <v>107</v>
      </c>
      <c r="E2428" s="113" t="s">
        <v>5412</v>
      </c>
    </row>
    <row r="2429" spans="1:5" x14ac:dyDescent="0.2">
      <c r="A2429" s="113">
        <v>12263282</v>
      </c>
      <c r="B2429" s="113" t="s">
        <v>4077</v>
      </c>
      <c r="C2429" s="113" t="s">
        <v>5403</v>
      </c>
      <c r="D2429" s="113" t="s">
        <v>5414</v>
      </c>
      <c r="E2429" s="113" t="s">
        <v>5412</v>
      </c>
    </row>
    <row r="2430" spans="1:5" x14ac:dyDescent="0.2">
      <c r="A2430" s="113">
        <v>12263283</v>
      </c>
      <c r="B2430" s="113" t="s">
        <v>4078</v>
      </c>
      <c r="C2430" s="113" t="s">
        <v>5403</v>
      </c>
      <c r="D2430" s="113" t="s">
        <v>5414</v>
      </c>
      <c r="E2430" s="113" t="s">
        <v>102</v>
      </c>
    </row>
    <row r="2431" spans="1:5" x14ac:dyDescent="0.2">
      <c r="A2431" s="113">
        <v>12263302</v>
      </c>
      <c r="B2431" s="113" t="s">
        <v>1332</v>
      </c>
      <c r="C2431" s="113" t="s">
        <v>5403</v>
      </c>
      <c r="D2431" s="113" t="s">
        <v>102</v>
      </c>
      <c r="E2431" s="113" t="s">
        <v>109</v>
      </c>
    </row>
    <row r="2432" spans="1:5" x14ac:dyDescent="0.2">
      <c r="A2432" s="113">
        <v>12263305</v>
      </c>
      <c r="B2432" s="113" t="s">
        <v>1333</v>
      </c>
      <c r="C2432" s="113" t="s">
        <v>5403</v>
      </c>
      <c r="D2432" s="113" t="s">
        <v>138</v>
      </c>
      <c r="E2432" s="113" t="s">
        <v>5412</v>
      </c>
    </row>
    <row r="2433" spans="1:5" x14ac:dyDescent="0.2">
      <c r="A2433" s="113">
        <v>12263485</v>
      </c>
      <c r="B2433" s="113" t="s">
        <v>4079</v>
      </c>
      <c r="C2433" s="113" t="s">
        <v>5403</v>
      </c>
      <c r="D2433" s="113" t="s">
        <v>5414</v>
      </c>
      <c r="E2433" s="113" t="s">
        <v>5413</v>
      </c>
    </row>
    <row r="2434" spans="1:5" x14ac:dyDescent="0.2">
      <c r="A2434" s="113">
        <v>12265010</v>
      </c>
      <c r="B2434" s="113" t="s">
        <v>4080</v>
      </c>
      <c r="C2434" s="113" t="s">
        <v>5404</v>
      </c>
      <c r="D2434" s="113" t="s">
        <v>5414</v>
      </c>
      <c r="E2434" s="113" t="s">
        <v>110</v>
      </c>
    </row>
    <row r="2435" spans="1:5" x14ac:dyDescent="0.2">
      <c r="A2435" s="113">
        <v>12271004</v>
      </c>
      <c r="B2435" s="113" t="s">
        <v>1334</v>
      </c>
      <c r="C2435" s="113" t="s">
        <v>5403</v>
      </c>
      <c r="D2435" s="113" t="s">
        <v>107</v>
      </c>
      <c r="E2435" s="113" t="s">
        <v>5412</v>
      </c>
    </row>
    <row r="2436" spans="1:5" x14ac:dyDescent="0.2">
      <c r="A2436" s="113">
        <v>12271007</v>
      </c>
      <c r="B2436" s="113" t="s">
        <v>1335</v>
      </c>
      <c r="C2436" s="113" t="s">
        <v>5403</v>
      </c>
      <c r="D2436" s="113" t="s">
        <v>107</v>
      </c>
      <c r="E2436" s="113" t="s">
        <v>5412</v>
      </c>
    </row>
    <row r="2437" spans="1:5" x14ac:dyDescent="0.2">
      <c r="A2437" s="113">
        <v>12271010</v>
      </c>
      <c r="B2437" s="113" t="s">
        <v>1336</v>
      </c>
      <c r="C2437" s="113" t="s">
        <v>5403</v>
      </c>
      <c r="D2437" s="113" t="s">
        <v>109</v>
      </c>
      <c r="E2437" s="113" t="s">
        <v>109</v>
      </c>
    </row>
    <row r="2438" spans="1:5" x14ac:dyDescent="0.2">
      <c r="A2438" s="113">
        <v>12271011</v>
      </c>
      <c r="B2438" s="113" t="s">
        <v>4081</v>
      </c>
      <c r="C2438" s="113" t="s">
        <v>5403</v>
      </c>
      <c r="D2438" s="113" t="s">
        <v>5414</v>
      </c>
      <c r="E2438" s="113" t="s">
        <v>110</v>
      </c>
    </row>
    <row r="2439" spans="1:5" x14ac:dyDescent="0.2">
      <c r="A2439" s="113">
        <v>12271019</v>
      </c>
      <c r="B2439" s="113" t="s">
        <v>1337</v>
      </c>
      <c r="C2439" s="113" t="s">
        <v>5403</v>
      </c>
      <c r="D2439" s="113" t="s">
        <v>102</v>
      </c>
      <c r="E2439" s="113" t="s">
        <v>102</v>
      </c>
    </row>
    <row r="2440" spans="1:5" x14ac:dyDescent="0.2">
      <c r="A2440" s="113">
        <v>12271071</v>
      </c>
      <c r="B2440" s="113" t="s">
        <v>1338</v>
      </c>
      <c r="C2440" s="113" t="s">
        <v>5403</v>
      </c>
      <c r="D2440" s="113" t="s">
        <v>102</v>
      </c>
      <c r="E2440" s="113" t="s">
        <v>109</v>
      </c>
    </row>
    <row r="2441" spans="1:5" x14ac:dyDescent="0.2">
      <c r="A2441" s="113">
        <v>12271171</v>
      </c>
      <c r="B2441" s="113" t="s">
        <v>1339</v>
      </c>
      <c r="C2441" s="113" t="s">
        <v>5403</v>
      </c>
      <c r="D2441" s="113" t="s">
        <v>109</v>
      </c>
      <c r="E2441" s="113" t="s">
        <v>110</v>
      </c>
    </row>
    <row r="2442" spans="1:5" x14ac:dyDescent="0.2">
      <c r="A2442" s="113">
        <v>12271200</v>
      </c>
      <c r="B2442" s="113" t="s">
        <v>4082</v>
      </c>
      <c r="C2442" s="113" t="s">
        <v>5403</v>
      </c>
      <c r="D2442" s="113" t="s">
        <v>5414</v>
      </c>
      <c r="E2442" s="113" t="s">
        <v>5412</v>
      </c>
    </row>
    <row r="2443" spans="1:5" x14ac:dyDescent="0.2">
      <c r="A2443" s="113">
        <v>12271201</v>
      </c>
      <c r="B2443" s="113" t="s">
        <v>4083</v>
      </c>
      <c r="C2443" s="113" t="s">
        <v>5403</v>
      </c>
      <c r="D2443" s="113" t="s">
        <v>5414</v>
      </c>
      <c r="E2443" s="113" t="s">
        <v>110</v>
      </c>
    </row>
    <row r="2444" spans="1:5" x14ac:dyDescent="0.2">
      <c r="A2444" s="113">
        <v>12271202</v>
      </c>
      <c r="B2444" s="113" t="s">
        <v>1340</v>
      </c>
      <c r="C2444" s="113" t="s">
        <v>5403</v>
      </c>
      <c r="D2444" s="113" t="s">
        <v>100</v>
      </c>
      <c r="E2444" s="113" t="s">
        <v>5412</v>
      </c>
    </row>
    <row r="2445" spans="1:5" x14ac:dyDescent="0.2">
      <c r="A2445" s="113">
        <v>12271203</v>
      </c>
      <c r="B2445" s="113" t="s">
        <v>4084</v>
      </c>
      <c r="C2445" s="113" t="s">
        <v>5403</v>
      </c>
      <c r="D2445" s="113" t="s">
        <v>5414</v>
      </c>
      <c r="E2445" s="113" t="s">
        <v>110</v>
      </c>
    </row>
    <row r="2446" spans="1:5" x14ac:dyDescent="0.2">
      <c r="A2446" s="113">
        <v>12272006</v>
      </c>
      <c r="B2446" s="113" t="s">
        <v>4085</v>
      </c>
      <c r="C2446" s="113" t="s">
        <v>5403</v>
      </c>
      <c r="D2446" s="113" t="s">
        <v>5414</v>
      </c>
      <c r="E2446" s="113" t="s">
        <v>110</v>
      </c>
    </row>
    <row r="2447" spans="1:5" x14ac:dyDescent="0.2">
      <c r="A2447" s="113">
        <v>12272007</v>
      </c>
      <c r="B2447" s="113" t="s">
        <v>1341</v>
      </c>
      <c r="C2447" s="113" t="s">
        <v>5403</v>
      </c>
      <c r="D2447" s="113" t="s">
        <v>102</v>
      </c>
      <c r="E2447" s="113" t="s">
        <v>102</v>
      </c>
    </row>
    <row r="2448" spans="1:5" x14ac:dyDescent="0.2">
      <c r="A2448" s="113">
        <v>12272011</v>
      </c>
      <c r="B2448" s="113" t="s">
        <v>1342</v>
      </c>
      <c r="C2448" s="113" t="s">
        <v>5403</v>
      </c>
      <c r="D2448" s="113" t="s">
        <v>102</v>
      </c>
      <c r="E2448" s="113" t="s">
        <v>102</v>
      </c>
    </row>
    <row r="2449" spans="1:5" x14ac:dyDescent="0.2">
      <c r="A2449" s="113">
        <v>12272026</v>
      </c>
      <c r="B2449" s="113" t="s">
        <v>1343</v>
      </c>
      <c r="C2449" s="113" t="s">
        <v>5403</v>
      </c>
      <c r="D2449" s="113" t="s">
        <v>109</v>
      </c>
      <c r="E2449" s="113" t="s">
        <v>109</v>
      </c>
    </row>
    <row r="2450" spans="1:5" x14ac:dyDescent="0.2">
      <c r="A2450" s="113">
        <v>12272302</v>
      </c>
      <c r="B2450" s="113" t="s">
        <v>4086</v>
      </c>
      <c r="C2450" s="113" t="s">
        <v>5403</v>
      </c>
      <c r="D2450" s="113" t="s">
        <v>5414</v>
      </c>
      <c r="E2450" s="113" t="s">
        <v>102</v>
      </c>
    </row>
    <row r="2451" spans="1:5" x14ac:dyDescent="0.2">
      <c r="A2451" s="113">
        <v>12273004</v>
      </c>
      <c r="B2451" s="113" t="s">
        <v>1344</v>
      </c>
      <c r="C2451" s="113" t="s">
        <v>5403</v>
      </c>
      <c r="D2451" s="113" t="s">
        <v>110</v>
      </c>
      <c r="E2451" s="113" t="s">
        <v>110</v>
      </c>
    </row>
    <row r="2452" spans="1:5" x14ac:dyDescent="0.2">
      <c r="A2452" s="113">
        <v>12273010</v>
      </c>
      <c r="B2452" s="113" t="s">
        <v>4087</v>
      </c>
      <c r="C2452" s="113" t="s">
        <v>5403</v>
      </c>
      <c r="D2452" s="113" t="s">
        <v>5414</v>
      </c>
      <c r="E2452" s="113" t="s">
        <v>109</v>
      </c>
    </row>
    <row r="2453" spans="1:5" x14ac:dyDescent="0.2">
      <c r="A2453" s="113">
        <v>12273015</v>
      </c>
      <c r="B2453" s="113" t="s">
        <v>1345</v>
      </c>
      <c r="C2453" s="113" t="s">
        <v>5403</v>
      </c>
      <c r="D2453" s="113" t="s">
        <v>102</v>
      </c>
      <c r="E2453" s="113" t="s">
        <v>102</v>
      </c>
    </row>
    <row r="2454" spans="1:5" x14ac:dyDescent="0.2">
      <c r="A2454" s="113">
        <v>12281105</v>
      </c>
      <c r="B2454" s="113" t="s">
        <v>1346</v>
      </c>
      <c r="C2454" s="113" t="s">
        <v>5403</v>
      </c>
      <c r="D2454" s="113" t="s">
        <v>102</v>
      </c>
      <c r="E2454" s="113" t="s">
        <v>109</v>
      </c>
    </row>
    <row r="2455" spans="1:5" x14ac:dyDescent="0.2">
      <c r="A2455" s="113">
        <v>12281113</v>
      </c>
      <c r="B2455" s="113" t="s">
        <v>1347</v>
      </c>
      <c r="C2455" s="113" t="s">
        <v>5403</v>
      </c>
      <c r="D2455" s="113" t="s">
        <v>102</v>
      </c>
      <c r="E2455" s="113" t="s">
        <v>102</v>
      </c>
    </row>
    <row r="2456" spans="1:5" x14ac:dyDescent="0.2">
      <c r="A2456" s="113">
        <v>12281207</v>
      </c>
      <c r="B2456" s="113" t="s">
        <v>1348</v>
      </c>
      <c r="C2456" s="113" t="s">
        <v>5403</v>
      </c>
      <c r="D2456" s="113" t="s">
        <v>102</v>
      </c>
      <c r="E2456" s="113" t="s">
        <v>102</v>
      </c>
    </row>
    <row r="2457" spans="1:5" x14ac:dyDescent="0.2">
      <c r="A2457" s="113">
        <v>12281211</v>
      </c>
      <c r="B2457" s="113" t="s">
        <v>1349</v>
      </c>
      <c r="C2457" s="113" t="s">
        <v>5403</v>
      </c>
      <c r="D2457" s="113" t="s">
        <v>109</v>
      </c>
      <c r="E2457" s="113" t="s">
        <v>109</v>
      </c>
    </row>
    <row r="2458" spans="1:5" x14ac:dyDescent="0.2">
      <c r="A2458" s="113">
        <v>12281252</v>
      </c>
      <c r="B2458" s="113" t="s">
        <v>1350</v>
      </c>
      <c r="C2458" s="113" t="s">
        <v>5403</v>
      </c>
      <c r="D2458" s="113" t="s">
        <v>110</v>
      </c>
      <c r="E2458" s="113" t="s">
        <v>110</v>
      </c>
    </row>
    <row r="2459" spans="1:5" x14ac:dyDescent="0.2">
      <c r="A2459" s="113">
        <v>12281254</v>
      </c>
      <c r="B2459" s="113" t="s">
        <v>1351</v>
      </c>
      <c r="C2459" s="113" t="s">
        <v>5403</v>
      </c>
      <c r="D2459" s="113" t="s">
        <v>109</v>
      </c>
      <c r="E2459" s="113" t="s">
        <v>109</v>
      </c>
    </row>
    <row r="2460" spans="1:5" x14ac:dyDescent="0.2">
      <c r="A2460" s="113">
        <v>12281303</v>
      </c>
      <c r="B2460" s="113" t="s">
        <v>4088</v>
      </c>
      <c r="C2460" s="113" t="s">
        <v>5403</v>
      </c>
      <c r="D2460" s="113" t="s">
        <v>5414</v>
      </c>
      <c r="E2460" s="113" t="s">
        <v>109</v>
      </c>
    </row>
    <row r="2461" spans="1:5" x14ac:dyDescent="0.2">
      <c r="A2461" s="113">
        <v>12282013</v>
      </c>
      <c r="B2461" s="113" t="s">
        <v>4089</v>
      </c>
      <c r="C2461" s="113" t="s">
        <v>5403</v>
      </c>
      <c r="D2461" s="113" t="s">
        <v>5414</v>
      </c>
      <c r="E2461" s="113" t="s">
        <v>5412</v>
      </c>
    </row>
    <row r="2462" spans="1:5" x14ac:dyDescent="0.2">
      <c r="A2462" s="113">
        <v>12282022</v>
      </c>
      <c r="B2462" s="113" t="s">
        <v>4090</v>
      </c>
      <c r="C2462" s="113" t="s">
        <v>5403</v>
      </c>
      <c r="D2462" s="113" t="s">
        <v>5414</v>
      </c>
      <c r="E2462" s="113" t="s">
        <v>5412</v>
      </c>
    </row>
    <row r="2463" spans="1:5" x14ac:dyDescent="0.2">
      <c r="A2463" s="113">
        <v>12282029</v>
      </c>
      <c r="B2463" s="113" t="s">
        <v>1352</v>
      </c>
      <c r="C2463" s="113" t="s">
        <v>5403</v>
      </c>
      <c r="D2463" s="113" t="s">
        <v>102</v>
      </c>
      <c r="E2463" s="113" t="s">
        <v>102</v>
      </c>
    </row>
    <row r="2464" spans="1:5" x14ac:dyDescent="0.2">
      <c r="A2464" s="113">
        <v>12282125</v>
      </c>
      <c r="B2464" s="113" t="s">
        <v>1353</v>
      </c>
      <c r="C2464" s="113" t="s">
        <v>5403</v>
      </c>
      <c r="D2464" s="113" t="s">
        <v>107</v>
      </c>
      <c r="E2464" s="113" t="s">
        <v>102</v>
      </c>
    </row>
    <row r="2465" spans="1:5" x14ac:dyDescent="0.2">
      <c r="A2465" s="113">
        <v>12283120</v>
      </c>
      <c r="B2465" s="113" t="s">
        <v>1354</v>
      </c>
      <c r="C2465" s="113" t="s">
        <v>5403</v>
      </c>
      <c r="D2465" s="113" t="s">
        <v>100</v>
      </c>
      <c r="E2465" s="113" t="s">
        <v>5411</v>
      </c>
    </row>
    <row r="2466" spans="1:5" x14ac:dyDescent="0.2">
      <c r="A2466" s="113">
        <v>12283202</v>
      </c>
      <c r="B2466" s="113" t="s">
        <v>1355</v>
      </c>
      <c r="C2466" s="113" t="s">
        <v>5403</v>
      </c>
      <c r="D2466" s="113" t="s">
        <v>102</v>
      </c>
      <c r="E2466" s="113" t="s">
        <v>102</v>
      </c>
    </row>
    <row r="2467" spans="1:5" x14ac:dyDescent="0.2">
      <c r="A2467" s="113">
        <v>12283205</v>
      </c>
      <c r="B2467" s="113" t="s">
        <v>1356</v>
      </c>
      <c r="C2467" s="113" t="s">
        <v>5403</v>
      </c>
      <c r="D2467" s="113" t="s">
        <v>107</v>
      </c>
      <c r="E2467" s="113" t="s">
        <v>5412</v>
      </c>
    </row>
    <row r="2468" spans="1:5" x14ac:dyDescent="0.2">
      <c r="A2468" s="113">
        <v>12283419</v>
      </c>
      <c r="B2468" s="113" t="s">
        <v>1357</v>
      </c>
      <c r="C2468" s="113" t="s">
        <v>5403</v>
      </c>
      <c r="D2468" s="113" t="s">
        <v>110</v>
      </c>
      <c r="E2468" s="113" t="s">
        <v>109</v>
      </c>
    </row>
    <row r="2469" spans="1:5" x14ac:dyDescent="0.2">
      <c r="A2469" s="113">
        <v>12283517</v>
      </c>
      <c r="B2469" s="113" t="s">
        <v>1358</v>
      </c>
      <c r="C2469" s="113" t="s">
        <v>5403</v>
      </c>
      <c r="D2469" s="113" t="s">
        <v>102</v>
      </c>
      <c r="E2469" s="113" t="s">
        <v>102</v>
      </c>
    </row>
    <row r="2470" spans="1:5" x14ac:dyDescent="0.2">
      <c r="A2470" s="113">
        <v>12283703</v>
      </c>
      <c r="B2470" s="113" t="s">
        <v>4091</v>
      </c>
      <c r="C2470" s="113" t="s">
        <v>5403</v>
      </c>
      <c r="D2470" s="113" t="s">
        <v>5414</v>
      </c>
      <c r="E2470" s="113" t="s">
        <v>110</v>
      </c>
    </row>
    <row r="2471" spans="1:5" x14ac:dyDescent="0.2">
      <c r="A2471" s="113">
        <v>12283806</v>
      </c>
      <c r="B2471" s="113" t="s">
        <v>1359</v>
      </c>
      <c r="C2471" s="113" t="s">
        <v>5403</v>
      </c>
      <c r="D2471" s="113" t="s">
        <v>109</v>
      </c>
      <c r="E2471" s="113" t="s">
        <v>109</v>
      </c>
    </row>
    <row r="2472" spans="1:5" x14ac:dyDescent="0.2">
      <c r="A2472" s="113">
        <v>12291001</v>
      </c>
      <c r="B2472" s="113" t="s">
        <v>1360</v>
      </c>
      <c r="C2472" s="113" t="s">
        <v>5403</v>
      </c>
      <c r="D2472" s="113" t="s">
        <v>110</v>
      </c>
      <c r="E2472" s="113" t="s">
        <v>110</v>
      </c>
    </row>
    <row r="2473" spans="1:5" x14ac:dyDescent="0.2">
      <c r="A2473" s="113">
        <v>12291005</v>
      </c>
      <c r="B2473" s="113" t="s">
        <v>1361</v>
      </c>
      <c r="C2473" s="113" t="s">
        <v>5403</v>
      </c>
      <c r="D2473" s="113" t="s">
        <v>102</v>
      </c>
      <c r="E2473" s="113" t="s">
        <v>102</v>
      </c>
    </row>
    <row r="2474" spans="1:5" x14ac:dyDescent="0.2">
      <c r="A2474" s="113">
        <v>12292003</v>
      </c>
      <c r="B2474" s="113" t="s">
        <v>1362</v>
      </c>
      <c r="C2474" s="113" t="s">
        <v>5403</v>
      </c>
      <c r="D2474" s="113" t="s">
        <v>102</v>
      </c>
      <c r="E2474" s="113" t="s">
        <v>102</v>
      </c>
    </row>
    <row r="2475" spans="1:5" x14ac:dyDescent="0.2">
      <c r="A2475" s="113">
        <v>12293401</v>
      </c>
      <c r="B2475" s="113" t="s">
        <v>1363</v>
      </c>
      <c r="C2475" s="113" t="s">
        <v>5403</v>
      </c>
      <c r="D2475" s="113" t="s">
        <v>107</v>
      </c>
      <c r="E2475" s="113" t="s">
        <v>5412</v>
      </c>
    </row>
    <row r="2476" spans="1:5" x14ac:dyDescent="0.2">
      <c r="A2476" s="113">
        <v>12293405</v>
      </c>
      <c r="B2476" s="113" t="s">
        <v>4092</v>
      </c>
      <c r="C2476" s="113" t="s">
        <v>5403</v>
      </c>
      <c r="D2476" s="113" t="s">
        <v>5414</v>
      </c>
      <c r="E2476" s="113" t="s">
        <v>5413</v>
      </c>
    </row>
    <row r="2477" spans="1:5" x14ac:dyDescent="0.2">
      <c r="A2477" s="113">
        <v>12294018</v>
      </c>
      <c r="B2477" s="113" t="s">
        <v>1364</v>
      </c>
      <c r="C2477" s="113" t="s">
        <v>5403</v>
      </c>
      <c r="D2477" s="113" t="s">
        <v>109</v>
      </c>
      <c r="E2477" s="113" t="s">
        <v>110</v>
      </c>
    </row>
    <row r="2478" spans="1:5" x14ac:dyDescent="0.2">
      <c r="A2478" s="113">
        <v>12295006</v>
      </c>
      <c r="B2478" s="113" t="s">
        <v>1365</v>
      </c>
      <c r="C2478" s="113" t="s">
        <v>5403</v>
      </c>
      <c r="D2478" s="113" t="s">
        <v>102</v>
      </c>
      <c r="E2478" s="113" t="s">
        <v>5412</v>
      </c>
    </row>
    <row r="2479" spans="1:5" x14ac:dyDescent="0.2">
      <c r="A2479" s="113">
        <v>12295007</v>
      </c>
      <c r="B2479" s="113" t="s">
        <v>1366</v>
      </c>
      <c r="C2479" s="113" t="s">
        <v>5403</v>
      </c>
      <c r="D2479" s="113" t="s">
        <v>102</v>
      </c>
      <c r="E2479" s="113" t="s">
        <v>102</v>
      </c>
    </row>
    <row r="2480" spans="1:5" x14ac:dyDescent="0.2">
      <c r="A2480" s="113">
        <v>12301000</v>
      </c>
      <c r="B2480" s="113" t="s">
        <v>4093</v>
      </c>
      <c r="C2480" s="113" t="s">
        <v>5404</v>
      </c>
      <c r="D2480" s="113" t="s">
        <v>5414</v>
      </c>
      <c r="E2480" s="113" t="s">
        <v>102</v>
      </c>
    </row>
    <row r="2481" spans="1:5" x14ac:dyDescent="0.2">
      <c r="A2481" s="113">
        <v>12310013</v>
      </c>
      <c r="B2481" s="113" t="s">
        <v>4094</v>
      </c>
      <c r="C2481" s="113" t="s">
        <v>5404</v>
      </c>
      <c r="D2481" s="113" t="s">
        <v>5414</v>
      </c>
      <c r="E2481" s="113" t="s">
        <v>102</v>
      </c>
    </row>
    <row r="2482" spans="1:5" x14ac:dyDescent="0.2">
      <c r="A2482" s="113">
        <v>12310019</v>
      </c>
      <c r="B2482" s="113" t="s">
        <v>1367</v>
      </c>
      <c r="C2482" s="113" t="s">
        <v>5404</v>
      </c>
      <c r="D2482" s="113" t="s">
        <v>109</v>
      </c>
      <c r="E2482" s="113" t="s">
        <v>109</v>
      </c>
    </row>
    <row r="2483" spans="1:5" x14ac:dyDescent="0.2">
      <c r="A2483" s="113">
        <v>12310061</v>
      </c>
      <c r="B2483" s="113" t="s">
        <v>1368</v>
      </c>
      <c r="C2483" s="113" t="s">
        <v>5404</v>
      </c>
      <c r="D2483" s="113" t="s">
        <v>110</v>
      </c>
      <c r="E2483" s="113" t="s">
        <v>110</v>
      </c>
    </row>
    <row r="2484" spans="1:5" x14ac:dyDescent="0.2">
      <c r="A2484" s="113">
        <v>12310062</v>
      </c>
      <c r="B2484" s="113" t="s">
        <v>1369</v>
      </c>
      <c r="C2484" s="113" t="s">
        <v>5404</v>
      </c>
      <c r="D2484" s="113" t="s">
        <v>100</v>
      </c>
      <c r="E2484" s="113" t="s">
        <v>5411</v>
      </c>
    </row>
    <row r="2485" spans="1:5" x14ac:dyDescent="0.2">
      <c r="A2485" s="113">
        <v>12310067</v>
      </c>
      <c r="B2485" s="113" t="s">
        <v>4095</v>
      </c>
      <c r="C2485" s="113" t="s">
        <v>5404</v>
      </c>
      <c r="D2485" s="113" t="s">
        <v>5414</v>
      </c>
      <c r="E2485" s="113" t="s">
        <v>102</v>
      </c>
    </row>
    <row r="2486" spans="1:5" x14ac:dyDescent="0.2">
      <c r="A2486" s="113">
        <v>12311020</v>
      </c>
      <c r="B2486" s="113" t="s">
        <v>4096</v>
      </c>
      <c r="C2486" s="113" t="s">
        <v>5404</v>
      </c>
      <c r="D2486" s="113" t="s">
        <v>5414</v>
      </c>
      <c r="E2486" s="113" t="s">
        <v>110</v>
      </c>
    </row>
    <row r="2487" spans="1:5" x14ac:dyDescent="0.2">
      <c r="A2487" s="113">
        <v>12312081</v>
      </c>
      <c r="B2487" s="113" t="s">
        <v>1370</v>
      </c>
      <c r="C2487" s="113" t="s">
        <v>5404</v>
      </c>
      <c r="D2487" s="113" t="s">
        <v>109</v>
      </c>
      <c r="E2487" s="113" t="s">
        <v>109</v>
      </c>
    </row>
    <row r="2488" spans="1:5" x14ac:dyDescent="0.2">
      <c r="A2488" s="113">
        <v>12312902</v>
      </c>
      <c r="B2488" s="113" t="s">
        <v>4097</v>
      </c>
      <c r="C2488" s="113" t="s">
        <v>5404</v>
      </c>
      <c r="D2488" s="113" t="s">
        <v>5414</v>
      </c>
      <c r="E2488" s="113" t="s">
        <v>109</v>
      </c>
    </row>
    <row r="2489" spans="1:5" x14ac:dyDescent="0.2">
      <c r="A2489" s="113">
        <v>12312911</v>
      </c>
      <c r="B2489" s="113" t="s">
        <v>4098</v>
      </c>
      <c r="C2489" s="113" t="s">
        <v>5404</v>
      </c>
      <c r="D2489" s="113" t="s">
        <v>5414</v>
      </c>
      <c r="E2489" s="113" t="s">
        <v>109</v>
      </c>
    </row>
    <row r="2490" spans="1:5" x14ac:dyDescent="0.2">
      <c r="A2490" s="113">
        <v>12313029</v>
      </c>
      <c r="B2490" s="113" t="s">
        <v>1371</v>
      </c>
      <c r="C2490" s="113" t="s">
        <v>5404</v>
      </c>
      <c r="D2490" s="113" t="s">
        <v>102</v>
      </c>
      <c r="E2490" s="113" t="s">
        <v>5412</v>
      </c>
    </row>
    <row r="2491" spans="1:5" x14ac:dyDescent="0.2">
      <c r="A2491" s="113">
        <v>12314005</v>
      </c>
      <c r="B2491" s="113" t="s">
        <v>1372</v>
      </c>
      <c r="C2491" s="113" t="s">
        <v>5404</v>
      </c>
      <c r="D2491" s="113" t="s">
        <v>102</v>
      </c>
      <c r="E2491" s="113" t="s">
        <v>102</v>
      </c>
    </row>
    <row r="2492" spans="1:5" x14ac:dyDescent="0.2">
      <c r="A2492" s="113">
        <v>12314008</v>
      </c>
      <c r="B2492" s="113" t="s">
        <v>1373</v>
      </c>
      <c r="C2492" s="113" t="s">
        <v>5404</v>
      </c>
      <c r="D2492" s="113" t="s">
        <v>109</v>
      </c>
      <c r="E2492" s="113" t="s">
        <v>109</v>
      </c>
    </row>
    <row r="2493" spans="1:5" x14ac:dyDescent="0.2">
      <c r="A2493" s="113">
        <v>12314039</v>
      </c>
      <c r="B2493" s="113" t="s">
        <v>1374</v>
      </c>
      <c r="C2493" s="113" t="s">
        <v>5404</v>
      </c>
      <c r="D2493" s="113" t="s">
        <v>102</v>
      </c>
      <c r="E2493" s="113" t="s">
        <v>102</v>
      </c>
    </row>
    <row r="2494" spans="1:5" x14ac:dyDescent="0.2">
      <c r="A2494" s="113">
        <v>12314067</v>
      </c>
      <c r="B2494" s="113" t="s">
        <v>1375</v>
      </c>
      <c r="C2494" s="113" t="s">
        <v>5404</v>
      </c>
      <c r="D2494" s="113" t="s">
        <v>107</v>
      </c>
      <c r="E2494" s="113" t="s">
        <v>5412</v>
      </c>
    </row>
    <row r="2495" spans="1:5" x14ac:dyDescent="0.2">
      <c r="A2495" s="113">
        <v>12314074</v>
      </c>
      <c r="B2495" s="113" t="s">
        <v>4099</v>
      </c>
      <c r="C2495" s="113" t="s">
        <v>5404</v>
      </c>
      <c r="D2495" s="113" t="s">
        <v>5414</v>
      </c>
      <c r="E2495" s="113" t="s">
        <v>109</v>
      </c>
    </row>
    <row r="2496" spans="1:5" x14ac:dyDescent="0.2">
      <c r="A2496" s="113">
        <v>12314084</v>
      </c>
      <c r="B2496" s="113" t="s">
        <v>1376</v>
      </c>
      <c r="C2496" s="113" t="s">
        <v>5404</v>
      </c>
      <c r="D2496" s="113" t="s">
        <v>107</v>
      </c>
      <c r="E2496" s="113" t="s">
        <v>102</v>
      </c>
    </row>
    <row r="2497" spans="1:5" x14ac:dyDescent="0.2">
      <c r="A2497" s="113">
        <v>12314093</v>
      </c>
      <c r="B2497" s="113" t="s">
        <v>1377</v>
      </c>
      <c r="C2497" s="113" t="s">
        <v>5404</v>
      </c>
      <c r="D2497" s="113" t="s">
        <v>110</v>
      </c>
      <c r="E2497" s="113" t="s">
        <v>110</v>
      </c>
    </row>
    <row r="2498" spans="1:5" x14ac:dyDescent="0.2">
      <c r="A2498" s="113">
        <v>12315480</v>
      </c>
      <c r="B2498" s="113" t="s">
        <v>4100</v>
      </c>
      <c r="C2498" s="113" t="s">
        <v>5404</v>
      </c>
      <c r="D2498" s="113" t="s">
        <v>5414</v>
      </c>
      <c r="E2498" s="113" t="s">
        <v>109</v>
      </c>
    </row>
    <row r="2499" spans="1:5" x14ac:dyDescent="0.2">
      <c r="A2499" s="113">
        <v>12316081</v>
      </c>
      <c r="B2499" s="113" t="s">
        <v>4101</v>
      </c>
      <c r="C2499" s="113" t="s">
        <v>5404</v>
      </c>
      <c r="D2499" s="113" t="s">
        <v>5414</v>
      </c>
      <c r="E2499" s="113" t="s">
        <v>109</v>
      </c>
    </row>
    <row r="2500" spans="1:5" x14ac:dyDescent="0.2">
      <c r="A2500" s="113">
        <v>12316150</v>
      </c>
      <c r="B2500" s="113" t="s">
        <v>1378</v>
      </c>
      <c r="C2500" s="113" t="s">
        <v>5404</v>
      </c>
      <c r="D2500" s="113" t="s">
        <v>102</v>
      </c>
      <c r="E2500" s="113" t="s">
        <v>102</v>
      </c>
    </row>
    <row r="2501" spans="1:5" x14ac:dyDescent="0.2">
      <c r="A2501" s="113">
        <v>12317050</v>
      </c>
      <c r="B2501" s="113" t="s">
        <v>4102</v>
      </c>
      <c r="C2501" s="113" t="s">
        <v>5404</v>
      </c>
      <c r="D2501" s="113" t="s">
        <v>5414</v>
      </c>
      <c r="E2501" s="113" t="s">
        <v>110</v>
      </c>
    </row>
    <row r="2502" spans="1:5" x14ac:dyDescent="0.2">
      <c r="A2502" s="113">
        <v>12317120</v>
      </c>
      <c r="B2502" s="113" t="s">
        <v>4103</v>
      </c>
      <c r="C2502" s="113" t="s">
        <v>5404</v>
      </c>
      <c r="D2502" s="113" t="s">
        <v>5414</v>
      </c>
      <c r="E2502" s="113" t="s">
        <v>109</v>
      </c>
    </row>
    <row r="2503" spans="1:5" x14ac:dyDescent="0.2">
      <c r="A2503" s="113">
        <v>12317130</v>
      </c>
      <c r="B2503" s="113" t="s">
        <v>1379</v>
      </c>
      <c r="C2503" s="113" t="s">
        <v>5404</v>
      </c>
      <c r="D2503" s="113" t="s">
        <v>102</v>
      </c>
      <c r="E2503" s="113" t="s">
        <v>102</v>
      </c>
    </row>
    <row r="2504" spans="1:5" x14ac:dyDescent="0.2">
      <c r="A2504" s="113">
        <v>12317150</v>
      </c>
      <c r="B2504" s="113" t="s">
        <v>4104</v>
      </c>
      <c r="C2504" s="113" t="s">
        <v>5404</v>
      </c>
      <c r="D2504" s="113" t="s">
        <v>5414</v>
      </c>
      <c r="E2504" s="113" t="s">
        <v>102</v>
      </c>
    </row>
    <row r="2505" spans="1:5" x14ac:dyDescent="0.2">
      <c r="A2505" s="113">
        <v>12317560</v>
      </c>
      <c r="B2505" s="113" t="s">
        <v>1380</v>
      </c>
      <c r="C2505" s="113" t="s">
        <v>5404</v>
      </c>
      <c r="D2505" s="113" t="s">
        <v>138</v>
      </c>
      <c r="E2505" s="113" t="s">
        <v>5412</v>
      </c>
    </row>
    <row r="2506" spans="1:5" x14ac:dyDescent="0.2">
      <c r="A2506" s="113">
        <v>12317600</v>
      </c>
      <c r="B2506" s="113" t="s">
        <v>4105</v>
      </c>
      <c r="C2506" s="113" t="s">
        <v>5404</v>
      </c>
      <c r="D2506" s="113" t="s">
        <v>5414</v>
      </c>
      <c r="E2506" s="113" t="s">
        <v>5412</v>
      </c>
    </row>
    <row r="2507" spans="1:5" x14ac:dyDescent="0.2">
      <c r="A2507" s="113">
        <v>12317710</v>
      </c>
      <c r="B2507" s="113" t="s">
        <v>4106</v>
      </c>
      <c r="C2507" s="113" t="s">
        <v>5404</v>
      </c>
      <c r="D2507" s="113" t="s">
        <v>109</v>
      </c>
      <c r="E2507" s="113" t="s">
        <v>109</v>
      </c>
    </row>
    <row r="2508" spans="1:5" x14ac:dyDescent="0.2">
      <c r="A2508" s="113">
        <v>12317720</v>
      </c>
      <c r="B2508" s="113" t="s">
        <v>1381</v>
      </c>
      <c r="C2508" s="113" t="s">
        <v>5404</v>
      </c>
      <c r="D2508" s="113" t="s">
        <v>109</v>
      </c>
      <c r="E2508" s="113" t="s">
        <v>110</v>
      </c>
    </row>
    <row r="2509" spans="1:5" x14ac:dyDescent="0.2">
      <c r="A2509" s="113">
        <v>12317770</v>
      </c>
      <c r="B2509" s="113" t="s">
        <v>1382</v>
      </c>
      <c r="C2509" s="113" t="s">
        <v>5404</v>
      </c>
      <c r="D2509" s="113" t="s">
        <v>109</v>
      </c>
      <c r="E2509" s="113" t="s">
        <v>110</v>
      </c>
    </row>
    <row r="2510" spans="1:5" x14ac:dyDescent="0.2">
      <c r="A2510" s="113">
        <v>12318190</v>
      </c>
      <c r="B2510" s="113" t="s">
        <v>4107</v>
      </c>
      <c r="C2510" s="113" t="s">
        <v>5404</v>
      </c>
      <c r="D2510" s="113" t="s">
        <v>5414</v>
      </c>
      <c r="E2510" s="113" t="s">
        <v>5412</v>
      </c>
    </row>
    <row r="2511" spans="1:5" x14ac:dyDescent="0.2">
      <c r="A2511" s="113">
        <v>12319018</v>
      </c>
      <c r="B2511" s="113" t="s">
        <v>4108</v>
      </c>
      <c r="C2511" s="113" t="s">
        <v>5404</v>
      </c>
      <c r="D2511" s="113" t="s">
        <v>5414</v>
      </c>
      <c r="E2511" s="113" t="s">
        <v>102</v>
      </c>
    </row>
    <row r="2512" spans="1:5" x14ac:dyDescent="0.2">
      <c r="A2512" s="113">
        <v>12319021</v>
      </c>
      <c r="B2512" s="113" t="s">
        <v>1383</v>
      </c>
      <c r="C2512" s="113" t="s">
        <v>5404</v>
      </c>
      <c r="D2512" s="113" t="s">
        <v>102</v>
      </c>
      <c r="E2512" s="113" t="s">
        <v>109</v>
      </c>
    </row>
    <row r="2513" spans="1:5" x14ac:dyDescent="0.2">
      <c r="A2513" s="113">
        <v>12319071</v>
      </c>
      <c r="B2513" s="113" t="s">
        <v>4109</v>
      </c>
      <c r="C2513" s="113" t="s">
        <v>5404</v>
      </c>
      <c r="D2513" s="113" t="s">
        <v>5414</v>
      </c>
      <c r="E2513" s="113" t="s">
        <v>109</v>
      </c>
    </row>
    <row r="2514" spans="1:5" x14ac:dyDescent="0.2">
      <c r="A2514" s="113">
        <v>12319088</v>
      </c>
      <c r="B2514" s="113" t="s">
        <v>1384</v>
      </c>
      <c r="C2514" s="113" t="s">
        <v>5404</v>
      </c>
      <c r="D2514" s="113" t="s">
        <v>110</v>
      </c>
      <c r="E2514" s="113" t="s">
        <v>110</v>
      </c>
    </row>
    <row r="2515" spans="1:5" x14ac:dyDescent="0.2">
      <c r="A2515" s="113">
        <v>12319103</v>
      </c>
      <c r="B2515" s="113" t="s">
        <v>1385</v>
      </c>
      <c r="C2515" s="113" t="s">
        <v>5404</v>
      </c>
      <c r="D2515" s="113" t="s">
        <v>102</v>
      </c>
      <c r="E2515" s="113" t="s">
        <v>102</v>
      </c>
    </row>
    <row r="2516" spans="1:5" x14ac:dyDescent="0.2">
      <c r="A2516" s="113">
        <v>12319111</v>
      </c>
      <c r="B2516" s="113" t="s">
        <v>4110</v>
      </c>
      <c r="C2516" s="113" t="s">
        <v>5404</v>
      </c>
      <c r="D2516" s="113" t="s">
        <v>5414</v>
      </c>
      <c r="E2516" s="113" t="s">
        <v>110</v>
      </c>
    </row>
    <row r="2517" spans="1:5" x14ac:dyDescent="0.2">
      <c r="A2517" s="113">
        <v>12319112</v>
      </c>
      <c r="B2517" s="113" t="s">
        <v>4111</v>
      </c>
      <c r="C2517" s="113" t="s">
        <v>5404</v>
      </c>
      <c r="D2517" s="113" t="s">
        <v>5414</v>
      </c>
      <c r="E2517" s="113" t="s">
        <v>109</v>
      </c>
    </row>
    <row r="2518" spans="1:5" x14ac:dyDescent="0.2">
      <c r="A2518" s="113">
        <v>12319127</v>
      </c>
      <c r="B2518" s="113" t="s">
        <v>4112</v>
      </c>
      <c r="C2518" s="113" t="s">
        <v>5404</v>
      </c>
      <c r="D2518" s="113" t="s">
        <v>5414</v>
      </c>
      <c r="E2518" s="113" t="s">
        <v>110</v>
      </c>
    </row>
    <row r="2519" spans="1:5" x14ac:dyDescent="0.2">
      <c r="A2519" s="113">
        <v>12319128</v>
      </c>
      <c r="B2519" s="113" t="s">
        <v>4113</v>
      </c>
      <c r="C2519" s="113" t="s">
        <v>5404</v>
      </c>
      <c r="D2519" s="113" t="s">
        <v>5414</v>
      </c>
      <c r="E2519" s="113" t="s">
        <v>109</v>
      </c>
    </row>
    <row r="2520" spans="1:5" x14ac:dyDescent="0.2">
      <c r="A2520" s="113">
        <v>12319136</v>
      </c>
      <c r="B2520" s="113" t="s">
        <v>1386</v>
      </c>
      <c r="C2520" s="113" t="s">
        <v>5404</v>
      </c>
      <c r="D2520" s="113" t="s">
        <v>102</v>
      </c>
      <c r="E2520" s="113" t="s">
        <v>102</v>
      </c>
    </row>
    <row r="2521" spans="1:5" x14ac:dyDescent="0.2">
      <c r="A2521" s="113">
        <v>12319146</v>
      </c>
      <c r="B2521" s="113" t="s">
        <v>4114</v>
      </c>
      <c r="C2521" s="113" t="s">
        <v>5404</v>
      </c>
      <c r="D2521" s="113" t="s">
        <v>5414</v>
      </c>
      <c r="E2521" s="113" t="s">
        <v>109</v>
      </c>
    </row>
    <row r="2522" spans="1:5" x14ac:dyDescent="0.2">
      <c r="A2522" s="113">
        <v>12319147</v>
      </c>
      <c r="B2522" s="113" t="s">
        <v>4115</v>
      </c>
      <c r="C2522" s="113" t="s">
        <v>5404</v>
      </c>
      <c r="D2522" s="113" t="s">
        <v>5414</v>
      </c>
      <c r="E2522" s="113" t="s">
        <v>109</v>
      </c>
    </row>
    <row r="2523" spans="1:5" x14ac:dyDescent="0.2">
      <c r="A2523" s="113">
        <v>12319195</v>
      </c>
      <c r="B2523" s="113" t="s">
        <v>1387</v>
      </c>
      <c r="C2523" s="113" t="s">
        <v>5404</v>
      </c>
      <c r="D2523" s="113" t="s">
        <v>102</v>
      </c>
      <c r="E2523" s="113" t="s">
        <v>102</v>
      </c>
    </row>
    <row r="2524" spans="1:5" x14ac:dyDescent="0.2">
      <c r="A2524" s="113">
        <v>12320040</v>
      </c>
      <c r="B2524" s="113" t="s">
        <v>1388</v>
      </c>
      <c r="C2524" s="113" t="s">
        <v>5404</v>
      </c>
      <c r="D2524" s="113" t="s">
        <v>107</v>
      </c>
      <c r="E2524" s="113" t="s">
        <v>5412</v>
      </c>
    </row>
    <row r="2525" spans="1:5" x14ac:dyDescent="0.2">
      <c r="A2525" s="113">
        <v>12320090</v>
      </c>
      <c r="B2525" s="113" t="s">
        <v>1389</v>
      </c>
      <c r="C2525" s="113" t="s">
        <v>5404</v>
      </c>
      <c r="D2525" s="113" t="s">
        <v>102</v>
      </c>
      <c r="E2525" s="113" t="s">
        <v>102</v>
      </c>
    </row>
    <row r="2526" spans="1:5" x14ac:dyDescent="0.2">
      <c r="A2526" s="113">
        <v>12320160</v>
      </c>
      <c r="B2526" s="113" t="s">
        <v>4116</v>
      </c>
      <c r="C2526" s="113" t="s">
        <v>5404</v>
      </c>
      <c r="D2526" s="113" t="s">
        <v>5414</v>
      </c>
      <c r="E2526" s="113" t="s">
        <v>110</v>
      </c>
    </row>
    <row r="2527" spans="1:5" x14ac:dyDescent="0.2">
      <c r="A2527" s="113">
        <v>12320200</v>
      </c>
      <c r="B2527" s="113" t="s">
        <v>4117</v>
      </c>
      <c r="C2527" s="113" t="s">
        <v>5404</v>
      </c>
      <c r="D2527" s="113" t="s">
        <v>5414</v>
      </c>
      <c r="E2527" s="113" t="s">
        <v>102</v>
      </c>
    </row>
    <row r="2528" spans="1:5" x14ac:dyDescent="0.2">
      <c r="A2528" s="113">
        <v>12320290</v>
      </c>
      <c r="B2528" s="113" t="s">
        <v>4118</v>
      </c>
      <c r="C2528" s="113" t="s">
        <v>5404</v>
      </c>
      <c r="D2528" s="113" t="s">
        <v>5414</v>
      </c>
      <c r="E2528" s="113" t="s">
        <v>109</v>
      </c>
    </row>
    <row r="2529" spans="1:5" x14ac:dyDescent="0.2">
      <c r="A2529" s="113">
        <v>12320330</v>
      </c>
      <c r="B2529" s="113" t="s">
        <v>1390</v>
      </c>
      <c r="C2529" s="113" t="s">
        <v>5404</v>
      </c>
      <c r="D2529" s="113" t="s">
        <v>109</v>
      </c>
      <c r="E2529" s="113" t="s">
        <v>109</v>
      </c>
    </row>
    <row r="2530" spans="1:5" x14ac:dyDescent="0.2">
      <c r="A2530" s="113">
        <v>12321010</v>
      </c>
      <c r="B2530" s="113" t="s">
        <v>4119</v>
      </c>
      <c r="C2530" s="113" t="s">
        <v>5404</v>
      </c>
      <c r="D2530" s="113" t="s">
        <v>5414</v>
      </c>
      <c r="E2530" s="113" t="s">
        <v>102</v>
      </c>
    </row>
    <row r="2531" spans="1:5" x14ac:dyDescent="0.2">
      <c r="A2531" s="113">
        <v>12321400</v>
      </c>
      <c r="B2531" s="113" t="s">
        <v>4120</v>
      </c>
      <c r="C2531" s="113" t="s">
        <v>5404</v>
      </c>
      <c r="D2531" s="113" t="s">
        <v>5414</v>
      </c>
      <c r="E2531" s="113" t="s">
        <v>109</v>
      </c>
    </row>
    <row r="2532" spans="1:5" x14ac:dyDescent="0.2">
      <c r="A2532" s="113">
        <v>12321490</v>
      </c>
      <c r="B2532" s="113" t="s">
        <v>1391</v>
      </c>
      <c r="C2532" s="113" t="s">
        <v>5404</v>
      </c>
      <c r="D2532" s="113" t="s">
        <v>110</v>
      </c>
      <c r="E2532" s="113" t="s">
        <v>110</v>
      </c>
    </row>
    <row r="2533" spans="1:5" x14ac:dyDescent="0.2">
      <c r="A2533" s="113">
        <v>12321710</v>
      </c>
      <c r="B2533" s="113" t="s">
        <v>4121</v>
      </c>
      <c r="C2533" s="113" t="s">
        <v>5404</v>
      </c>
      <c r="D2533" s="113" t="s">
        <v>5414</v>
      </c>
      <c r="E2533" s="113" t="s">
        <v>110</v>
      </c>
    </row>
    <row r="2534" spans="1:5" x14ac:dyDescent="0.2">
      <c r="A2534" s="113">
        <v>12321730</v>
      </c>
      <c r="B2534" s="113" t="s">
        <v>4122</v>
      </c>
      <c r="C2534" s="113" t="s">
        <v>5404</v>
      </c>
      <c r="D2534" s="113" t="s">
        <v>5414</v>
      </c>
      <c r="E2534" s="113" t="s">
        <v>102</v>
      </c>
    </row>
    <row r="2535" spans="1:5" x14ac:dyDescent="0.2">
      <c r="A2535" s="113">
        <v>12321900</v>
      </c>
      <c r="B2535" s="113" t="s">
        <v>4123</v>
      </c>
      <c r="C2535" s="113" t="s">
        <v>5404</v>
      </c>
      <c r="D2535" s="113" t="s">
        <v>5414</v>
      </c>
      <c r="E2535" s="113" t="s">
        <v>109</v>
      </c>
    </row>
    <row r="2536" spans="1:5" x14ac:dyDescent="0.2">
      <c r="A2536" s="113">
        <v>12322027</v>
      </c>
      <c r="B2536" s="113" t="s">
        <v>1392</v>
      </c>
      <c r="C2536" s="113" t="s">
        <v>5404</v>
      </c>
      <c r="D2536" s="113" t="s">
        <v>109</v>
      </c>
      <c r="E2536" s="113" t="s">
        <v>109</v>
      </c>
    </row>
    <row r="2537" spans="1:5" x14ac:dyDescent="0.2">
      <c r="A2537" s="113">
        <v>12322057</v>
      </c>
      <c r="B2537" s="113" t="s">
        <v>1393</v>
      </c>
      <c r="C2537" s="113" t="s">
        <v>5404</v>
      </c>
      <c r="D2537" s="113" t="s">
        <v>107</v>
      </c>
      <c r="E2537" s="113" t="s">
        <v>5412</v>
      </c>
    </row>
    <row r="2538" spans="1:5" x14ac:dyDescent="0.2">
      <c r="A2538" s="113">
        <v>12322059</v>
      </c>
      <c r="B2538" s="113" t="s">
        <v>1394</v>
      </c>
      <c r="C2538" s="113" t="s">
        <v>5404</v>
      </c>
      <c r="D2538" s="113" t="s">
        <v>110</v>
      </c>
      <c r="E2538" s="113" t="s">
        <v>110</v>
      </c>
    </row>
    <row r="2539" spans="1:5" x14ac:dyDescent="0.2">
      <c r="A2539" s="113">
        <v>12323008</v>
      </c>
      <c r="B2539" s="113" t="s">
        <v>1395</v>
      </c>
      <c r="C2539" s="113" t="s">
        <v>5404</v>
      </c>
      <c r="D2539" s="113" t="s">
        <v>109</v>
      </c>
      <c r="E2539" s="113" t="s">
        <v>109</v>
      </c>
    </row>
    <row r="2540" spans="1:5" x14ac:dyDescent="0.2">
      <c r="A2540" s="113">
        <v>12323021</v>
      </c>
      <c r="B2540" s="113" t="s">
        <v>1396</v>
      </c>
      <c r="C2540" s="113" t="s">
        <v>5404</v>
      </c>
      <c r="D2540" s="113" t="s">
        <v>110</v>
      </c>
      <c r="E2540" s="113" t="s">
        <v>110</v>
      </c>
    </row>
    <row r="2541" spans="1:5" x14ac:dyDescent="0.2">
      <c r="A2541" s="113">
        <v>12323047</v>
      </c>
      <c r="B2541" s="113" t="s">
        <v>1397</v>
      </c>
      <c r="C2541" s="113" t="s">
        <v>5404</v>
      </c>
      <c r="D2541" s="113" t="s">
        <v>110</v>
      </c>
      <c r="E2541" s="113" t="s">
        <v>110</v>
      </c>
    </row>
    <row r="2542" spans="1:5" x14ac:dyDescent="0.2">
      <c r="A2542" s="113">
        <v>12323048</v>
      </c>
      <c r="B2542" s="113" t="s">
        <v>4124</v>
      </c>
      <c r="C2542" s="113" t="s">
        <v>5404</v>
      </c>
      <c r="D2542" s="113" t="s">
        <v>5414</v>
      </c>
      <c r="E2542" s="113" t="s">
        <v>102</v>
      </c>
    </row>
    <row r="2543" spans="1:5" x14ac:dyDescent="0.2">
      <c r="A2543" s="113">
        <v>12323053</v>
      </c>
      <c r="B2543" s="113" t="s">
        <v>4125</v>
      </c>
      <c r="C2543" s="113" t="s">
        <v>5404</v>
      </c>
      <c r="D2543" s="113" t="s">
        <v>5414</v>
      </c>
      <c r="E2543" s="113" t="s">
        <v>102</v>
      </c>
    </row>
    <row r="2544" spans="1:5" x14ac:dyDescent="0.2">
      <c r="A2544" s="113">
        <v>12323250</v>
      </c>
      <c r="B2544" s="113" t="s">
        <v>4126</v>
      </c>
      <c r="C2544" s="113" t="s">
        <v>5404</v>
      </c>
      <c r="D2544" s="113" t="s">
        <v>5414</v>
      </c>
      <c r="E2544" s="113" t="s">
        <v>109</v>
      </c>
    </row>
    <row r="2545" spans="1:5" x14ac:dyDescent="0.2">
      <c r="A2545" s="113">
        <v>12324033</v>
      </c>
      <c r="B2545" s="113" t="s">
        <v>4127</v>
      </c>
      <c r="C2545" s="113" t="s">
        <v>5404</v>
      </c>
      <c r="D2545" s="113" t="s">
        <v>5414</v>
      </c>
      <c r="E2545" s="113" t="s">
        <v>102</v>
      </c>
    </row>
    <row r="2546" spans="1:5" x14ac:dyDescent="0.2">
      <c r="A2546" s="113">
        <v>12325008</v>
      </c>
      <c r="B2546" s="113" t="s">
        <v>4128</v>
      </c>
      <c r="C2546" s="113" t="s">
        <v>5404</v>
      </c>
      <c r="D2546" s="113" t="s">
        <v>5414</v>
      </c>
      <c r="E2546" s="113" t="s">
        <v>102</v>
      </c>
    </row>
    <row r="2547" spans="1:5" x14ac:dyDescent="0.2">
      <c r="A2547" s="113">
        <v>12325701</v>
      </c>
      <c r="B2547" s="113" t="s">
        <v>4129</v>
      </c>
      <c r="C2547" s="113" t="s">
        <v>5404</v>
      </c>
      <c r="D2547" s="113" t="s">
        <v>5414</v>
      </c>
      <c r="E2547" s="113" t="s">
        <v>102</v>
      </c>
    </row>
    <row r="2548" spans="1:5" x14ac:dyDescent="0.2">
      <c r="A2548" s="113">
        <v>12325704</v>
      </c>
      <c r="B2548" s="113" t="s">
        <v>4130</v>
      </c>
      <c r="C2548" s="113" t="s">
        <v>5404</v>
      </c>
      <c r="D2548" s="113" t="s">
        <v>5414</v>
      </c>
      <c r="E2548" s="113" t="s">
        <v>5412</v>
      </c>
    </row>
    <row r="2549" spans="1:5" x14ac:dyDescent="0.2">
      <c r="A2549" s="113">
        <v>12325709</v>
      </c>
      <c r="B2549" s="113" t="s">
        <v>1398</v>
      </c>
      <c r="C2549" s="113" t="s">
        <v>5404</v>
      </c>
      <c r="D2549" s="113" t="s">
        <v>110</v>
      </c>
      <c r="E2549" s="113" t="s">
        <v>110</v>
      </c>
    </row>
    <row r="2550" spans="1:5" x14ac:dyDescent="0.2">
      <c r="A2550" s="113">
        <v>12325715</v>
      </c>
      <c r="B2550" s="113" t="s">
        <v>4131</v>
      </c>
      <c r="C2550" s="113" t="s">
        <v>5404</v>
      </c>
      <c r="D2550" s="113" t="s">
        <v>5414</v>
      </c>
      <c r="E2550" s="113" t="s">
        <v>109</v>
      </c>
    </row>
    <row r="2551" spans="1:5" x14ac:dyDescent="0.2">
      <c r="A2551" s="113">
        <v>12330001</v>
      </c>
      <c r="B2551" s="113" t="s">
        <v>4132</v>
      </c>
      <c r="C2551" s="113" t="s">
        <v>5404</v>
      </c>
      <c r="D2551" s="113" t="s">
        <v>5414</v>
      </c>
      <c r="E2551" s="113" t="s">
        <v>102</v>
      </c>
    </row>
    <row r="2552" spans="1:5" x14ac:dyDescent="0.2">
      <c r="A2552" s="113">
        <v>12330002</v>
      </c>
      <c r="B2552" s="113" t="s">
        <v>4133</v>
      </c>
      <c r="C2552" s="113" t="s">
        <v>5404</v>
      </c>
      <c r="D2552" s="113" t="s">
        <v>5414</v>
      </c>
      <c r="E2552" s="113" t="s">
        <v>109</v>
      </c>
    </row>
    <row r="2553" spans="1:5" x14ac:dyDescent="0.2">
      <c r="A2553" s="113">
        <v>12330009</v>
      </c>
      <c r="B2553" s="113" t="s">
        <v>4134</v>
      </c>
      <c r="C2553" s="113" t="s">
        <v>5404</v>
      </c>
      <c r="D2553" s="113" t="s">
        <v>5414</v>
      </c>
      <c r="E2553" s="113" t="s">
        <v>5412</v>
      </c>
    </row>
    <row r="2554" spans="1:5" x14ac:dyDescent="0.2">
      <c r="A2554" s="113">
        <v>12330010</v>
      </c>
      <c r="B2554" s="113" t="s">
        <v>4135</v>
      </c>
      <c r="C2554" s="113" t="s">
        <v>5404</v>
      </c>
      <c r="D2554" s="113" t="s">
        <v>5414</v>
      </c>
      <c r="E2554" s="113" t="s">
        <v>109</v>
      </c>
    </row>
    <row r="2555" spans="1:5" x14ac:dyDescent="0.2">
      <c r="A2555" s="113">
        <v>12330013</v>
      </c>
      <c r="B2555" s="113" t="s">
        <v>1399</v>
      </c>
      <c r="C2555" s="113" t="s">
        <v>5404</v>
      </c>
      <c r="D2555" s="113" t="s">
        <v>105</v>
      </c>
      <c r="E2555" s="113" t="s">
        <v>5412</v>
      </c>
    </row>
    <row r="2556" spans="1:5" x14ac:dyDescent="0.2">
      <c r="A2556" s="113">
        <v>12330014</v>
      </c>
      <c r="B2556" s="113" t="s">
        <v>1400</v>
      </c>
      <c r="C2556" s="113" t="s">
        <v>5404</v>
      </c>
      <c r="D2556" s="113" t="s">
        <v>109</v>
      </c>
      <c r="E2556" s="113" t="s">
        <v>110</v>
      </c>
    </row>
    <row r="2557" spans="1:5" x14ac:dyDescent="0.2">
      <c r="A2557" s="113">
        <v>12330015</v>
      </c>
      <c r="B2557" s="113" t="s">
        <v>1401</v>
      </c>
      <c r="C2557" s="113" t="s">
        <v>5404</v>
      </c>
      <c r="D2557" s="113" t="s">
        <v>102</v>
      </c>
      <c r="E2557" s="113" t="s">
        <v>5412</v>
      </c>
    </row>
    <row r="2558" spans="1:5" x14ac:dyDescent="0.2">
      <c r="A2558" s="113">
        <v>12330017</v>
      </c>
      <c r="B2558" s="113" t="s">
        <v>4136</v>
      </c>
      <c r="C2558" s="113" t="s">
        <v>5404</v>
      </c>
      <c r="D2558" s="113" t="s">
        <v>5414</v>
      </c>
      <c r="E2558" s="113" t="s">
        <v>102</v>
      </c>
    </row>
    <row r="2559" spans="1:5" x14ac:dyDescent="0.2">
      <c r="A2559" s="113">
        <v>12330018</v>
      </c>
      <c r="B2559" s="113" t="s">
        <v>1402</v>
      </c>
      <c r="C2559" s="113" t="s">
        <v>5404</v>
      </c>
      <c r="D2559" s="113" t="s">
        <v>107</v>
      </c>
      <c r="E2559" s="113" t="s">
        <v>5412</v>
      </c>
    </row>
    <row r="2560" spans="1:5" x14ac:dyDescent="0.2">
      <c r="A2560" s="113">
        <v>12330026</v>
      </c>
      <c r="B2560" s="113" t="s">
        <v>1403</v>
      </c>
      <c r="C2560" s="113" t="s">
        <v>5404</v>
      </c>
      <c r="D2560" s="113" t="s">
        <v>109</v>
      </c>
      <c r="E2560" s="113" t="s">
        <v>109</v>
      </c>
    </row>
    <row r="2561" spans="1:5" x14ac:dyDescent="0.2">
      <c r="A2561" s="113">
        <v>12330040</v>
      </c>
      <c r="B2561" s="113" t="s">
        <v>1404</v>
      </c>
      <c r="C2561" s="113" t="s">
        <v>5404</v>
      </c>
      <c r="D2561" s="113" t="s">
        <v>109</v>
      </c>
      <c r="E2561" s="113" t="s">
        <v>109</v>
      </c>
    </row>
    <row r="2562" spans="1:5" x14ac:dyDescent="0.2">
      <c r="A2562" s="113">
        <v>12330043</v>
      </c>
      <c r="B2562" s="113" t="s">
        <v>1405</v>
      </c>
      <c r="C2562" s="113" t="s">
        <v>5404</v>
      </c>
      <c r="D2562" s="113" t="s">
        <v>110</v>
      </c>
      <c r="E2562" s="113" t="s">
        <v>110</v>
      </c>
    </row>
    <row r="2563" spans="1:5" x14ac:dyDescent="0.2">
      <c r="A2563" s="113">
        <v>12330052</v>
      </c>
      <c r="B2563" s="113" t="s">
        <v>1406</v>
      </c>
      <c r="C2563" s="113" t="s">
        <v>5404</v>
      </c>
      <c r="D2563" s="113" t="s">
        <v>102</v>
      </c>
      <c r="E2563" s="113" t="s">
        <v>102</v>
      </c>
    </row>
    <row r="2564" spans="1:5" x14ac:dyDescent="0.2">
      <c r="A2564" s="113">
        <v>12330056</v>
      </c>
      <c r="B2564" s="113" t="s">
        <v>1407</v>
      </c>
      <c r="C2564" s="113" t="s">
        <v>5404</v>
      </c>
      <c r="D2564" s="113" t="s">
        <v>109</v>
      </c>
      <c r="E2564" s="113" t="s">
        <v>109</v>
      </c>
    </row>
    <row r="2565" spans="1:5" x14ac:dyDescent="0.2">
      <c r="A2565" s="113">
        <v>12330060</v>
      </c>
      <c r="B2565" s="113" t="s">
        <v>4137</v>
      </c>
      <c r="C2565" s="113" t="s">
        <v>5404</v>
      </c>
      <c r="D2565" s="113" t="s">
        <v>5414</v>
      </c>
      <c r="E2565" s="113" t="s">
        <v>5412</v>
      </c>
    </row>
    <row r="2566" spans="1:5" x14ac:dyDescent="0.2">
      <c r="A2566" s="113">
        <v>12330063</v>
      </c>
      <c r="B2566" s="113" t="s">
        <v>1408</v>
      </c>
      <c r="C2566" s="113" t="s">
        <v>5404</v>
      </c>
      <c r="D2566" s="113" t="s">
        <v>107</v>
      </c>
      <c r="E2566" s="113" t="s">
        <v>102</v>
      </c>
    </row>
    <row r="2567" spans="1:5" x14ac:dyDescent="0.2">
      <c r="A2567" s="113">
        <v>12330069</v>
      </c>
      <c r="B2567" s="113" t="s">
        <v>4138</v>
      </c>
      <c r="C2567" s="113" t="s">
        <v>5404</v>
      </c>
      <c r="D2567" s="113" t="s">
        <v>5414</v>
      </c>
      <c r="E2567" s="113" t="s">
        <v>102</v>
      </c>
    </row>
    <row r="2568" spans="1:5" x14ac:dyDescent="0.2">
      <c r="A2568" s="113">
        <v>12330072</v>
      </c>
      <c r="B2568" s="113" t="s">
        <v>1409</v>
      </c>
      <c r="C2568" s="113" t="s">
        <v>5404</v>
      </c>
      <c r="D2568" s="113" t="s">
        <v>107</v>
      </c>
      <c r="E2568" s="113" t="s">
        <v>5412</v>
      </c>
    </row>
    <row r="2569" spans="1:5" x14ac:dyDescent="0.2">
      <c r="A2569" s="113">
        <v>12330101</v>
      </c>
      <c r="B2569" s="113" t="s">
        <v>4139</v>
      </c>
      <c r="C2569" s="113" t="s">
        <v>5404</v>
      </c>
      <c r="D2569" s="113" t="s">
        <v>5414</v>
      </c>
      <c r="E2569" s="113" t="s">
        <v>109</v>
      </c>
    </row>
    <row r="2570" spans="1:5" x14ac:dyDescent="0.2">
      <c r="A2570" s="113">
        <v>12330728</v>
      </c>
      <c r="B2570" s="113" t="s">
        <v>4140</v>
      </c>
      <c r="C2570" s="113" t="s">
        <v>5404</v>
      </c>
      <c r="D2570" s="113" t="s">
        <v>5414</v>
      </c>
      <c r="E2570" s="113" t="s">
        <v>102</v>
      </c>
    </row>
    <row r="2571" spans="1:5" x14ac:dyDescent="0.2">
      <c r="A2571" s="113">
        <v>12330735</v>
      </c>
      <c r="B2571" s="113" t="s">
        <v>1410</v>
      </c>
      <c r="C2571" s="113" t="s">
        <v>5404</v>
      </c>
      <c r="D2571" s="113" t="s">
        <v>102</v>
      </c>
      <c r="E2571" s="113" t="s">
        <v>102</v>
      </c>
    </row>
    <row r="2572" spans="1:5" x14ac:dyDescent="0.2">
      <c r="A2572" s="113">
        <v>12330736</v>
      </c>
      <c r="B2572" s="113" t="s">
        <v>4141</v>
      </c>
      <c r="C2572" s="113" t="s">
        <v>5404</v>
      </c>
      <c r="D2572" s="113" t="s">
        <v>5414</v>
      </c>
      <c r="E2572" s="113" t="s">
        <v>109</v>
      </c>
    </row>
    <row r="2573" spans="1:5" x14ac:dyDescent="0.2">
      <c r="A2573" s="113">
        <v>12331002</v>
      </c>
      <c r="B2573" s="113" t="s">
        <v>1411</v>
      </c>
      <c r="C2573" s="113" t="s">
        <v>5404</v>
      </c>
      <c r="D2573" s="113" t="s">
        <v>102</v>
      </c>
      <c r="E2573" s="113" t="s">
        <v>5412</v>
      </c>
    </row>
    <row r="2574" spans="1:5" x14ac:dyDescent="0.2">
      <c r="A2574" s="113">
        <v>12331003</v>
      </c>
      <c r="B2574" s="113" t="s">
        <v>4142</v>
      </c>
      <c r="C2574" s="113" t="s">
        <v>5404</v>
      </c>
      <c r="D2574" s="113" t="s">
        <v>5414</v>
      </c>
      <c r="E2574" s="113" t="s">
        <v>102</v>
      </c>
    </row>
    <row r="2575" spans="1:5" x14ac:dyDescent="0.2">
      <c r="A2575" s="113">
        <v>12331008</v>
      </c>
      <c r="B2575" s="113" t="s">
        <v>4143</v>
      </c>
      <c r="C2575" s="113" t="s">
        <v>5404</v>
      </c>
      <c r="D2575" s="113" t="s">
        <v>5414</v>
      </c>
      <c r="E2575" s="113" t="s">
        <v>102</v>
      </c>
    </row>
    <row r="2576" spans="1:5" x14ac:dyDescent="0.2">
      <c r="A2576" s="113">
        <v>12331013</v>
      </c>
      <c r="B2576" s="113" t="s">
        <v>1412</v>
      </c>
      <c r="C2576" s="113" t="s">
        <v>5404</v>
      </c>
      <c r="D2576" s="113" t="s">
        <v>109</v>
      </c>
      <c r="E2576" s="113" t="s">
        <v>109</v>
      </c>
    </row>
    <row r="2577" spans="1:5" x14ac:dyDescent="0.2">
      <c r="A2577" s="113">
        <v>12331014</v>
      </c>
      <c r="B2577" s="113" t="s">
        <v>4144</v>
      </c>
      <c r="C2577" s="113" t="s">
        <v>5404</v>
      </c>
      <c r="D2577" s="113" t="s">
        <v>5414</v>
      </c>
      <c r="E2577" s="113" t="s">
        <v>102</v>
      </c>
    </row>
    <row r="2578" spans="1:5" x14ac:dyDescent="0.2">
      <c r="A2578" s="113">
        <v>12331018</v>
      </c>
      <c r="B2578" s="113" t="s">
        <v>4145</v>
      </c>
      <c r="C2578" s="113" t="s">
        <v>5404</v>
      </c>
      <c r="D2578" s="113" t="s">
        <v>5414</v>
      </c>
      <c r="E2578" s="113" t="s">
        <v>102</v>
      </c>
    </row>
    <row r="2579" spans="1:5" x14ac:dyDescent="0.2">
      <c r="A2579" s="113">
        <v>12331022</v>
      </c>
      <c r="B2579" s="113" t="s">
        <v>1413</v>
      </c>
      <c r="C2579" s="113" t="s">
        <v>5404</v>
      </c>
      <c r="D2579" s="113" t="s">
        <v>109</v>
      </c>
      <c r="E2579" s="113" t="s">
        <v>110</v>
      </c>
    </row>
    <row r="2580" spans="1:5" x14ac:dyDescent="0.2">
      <c r="A2580" s="113">
        <v>12331025</v>
      </c>
      <c r="B2580" s="113" t="s">
        <v>1414</v>
      </c>
      <c r="C2580" s="113" t="s">
        <v>5404</v>
      </c>
      <c r="D2580" s="113" t="s">
        <v>110</v>
      </c>
      <c r="E2580" s="113" t="s">
        <v>110</v>
      </c>
    </row>
    <row r="2581" spans="1:5" x14ac:dyDescent="0.2">
      <c r="A2581" s="113">
        <v>12331026</v>
      </c>
      <c r="B2581" s="113" t="s">
        <v>1415</v>
      </c>
      <c r="C2581" s="113" t="s">
        <v>5404</v>
      </c>
      <c r="D2581" s="113" t="s">
        <v>110</v>
      </c>
      <c r="E2581" s="113" t="s">
        <v>110</v>
      </c>
    </row>
    <row r="2582" spans="1:5" x14ac:dyDescent="0.2">
      <c r="A2582" s="113">
        <v>12331029</v>
      </c>
      <c r="B2582" s="113" t="s">
        <v>4146</v>
      </c>
      <c r="C2582" s="113" t="s">
        <v>5404</v>
      </c>
      <c r="D2582" s="113" t="s">
        <v>5414</v>
      </c>
      <c r="E2582" s="113" t="s">
        <v>102</v>
      </c>
    </row>
    <row r="2583" spans="1:5" x14ac:dyDescent="0.2">
      <c r="A2583" s="113">
        <v>12331036</v>
      </c>
      <c r="B2583" s="113" t="s">
        <v>1416</v>
      </c>
      <c r="C2583" s="113" t="s">
        <v>5404</v>
      </c>
      <c r="D2583" s="113" t="s">
        <v>109</v>
      </c>
      <c r="E2583" s="113" t="s">
        <v>109</v>
      </c>
    </row>
    <row r="2584" spans="1:5" x14ac:dyDescent="0.2">
      <c r="A2584" s="113">
        <v>12331037</v>
      </c>
      <c r="B2584" s="113" t="s">
        <v>1417</v>
      </c>
      <c r="C2584" s="113" t="s">
        <v>5404</v>
      </c>
      <c r="D2584" s="113" t="s">
        <v>107</v>
      </c>
      <c r="E2584" s="113" t="s">
        <v>102</v>
      </c>
    </row>
    <row r="2585" spans="1:5" x14ac:dyDescent="0.2">
      <c r="A2585" s="113">
        <v>12331044</v>
      </c>
      <c r="B2585" s="113" t="s">
        <v>4147</v>
      </c>
      <c r="C2585" s="113" t="s">
        <v>5404</v>
      </c>
      <c r="D2585" s="113" t="s">
        <v>5414</v>
      </c>
      <c r="E2585" s="113" t="s">
        <v>102</v>
      </c>
    </row>
    <row r="2586" spans="1:5" x14ac:dyDescent="0.2">
      <c r="A2586" s="113">
        <v>12331046</v>
      </c>
      <c r="B2586" s="113" t="s">
        <v>1418</v>
      </c>
      <c r="C2586" s="113" t="s">
        <v>5404</v>
      </c>
      <c r="D2586" s="113" t="s">
        <v>107</v>
      </c>
      <c r="E2586" s="113" t="s">
        <v>5412</v>
      </c>
    </row>
    <row r="2587" spans="1:5" x14ac:dyDescent="0.2">
      <c r="A2587" s="113">
        <v>12331054</v>
      </c>
      <c r="B2587" s="113" t="s">
        <v>1419</v>
      </c>
      <c r="C2587" s="113" t="s">
        <v>5404</v>
      </c>
      <c r="D2587" s="113" t="s">
        <v>109</v>
      </c>
      <c r="E2587" s="113" t="s">
        <v>109</v>
      </c>
    </row>
    <row r="2588" spans="1:5" x14ac:dyDescent="0.2">
      <c r="A2588" s="113">
        <v>12331056</v>
      </c>
      <c r="B2588" s="113" t="s">
        <v>4148</v>
      </c>
      <c r="C2588" s="113" t="s">
        <v>5404</v>
      </c>
      <c r="D2588" s="113" t="s">
        <v>5414</v>
      </c>
      <c r="E2588" s="113" t="s">
        <v>102</v>
      </c>
    </row>
    <row r="2589" spans="1:5" x14ac:dyDescent="0.2">
      <c r="A2589" s="113">
        <v>12331064</v>
      </c>
      <c r="B2589" s="113" t="s">
        <v>4149</v>
      </c>
      <c r="C2589" s="113" t="s">
        <v>5404</v>
      </c>
      <c r="D2589" s="113" t="s">
        <v>5414</v>
      </c>
      <c r="E2589" s="113" t="s">
        <v>5412</v>
      </c>
    </row>
    <row r="2590" spans="1:5" x14ac:dyDescent="0.2">
      <c r="A2590" s="113">
        <v>12331065</v>
      </c>
      <c r="B2590" s="113" t="s">
        <v>4150</v>
      </c>
      <c r="C2590" s="113" t="s">
        <v>5404</v>
      </c>
      <c r="D2590" s="113" t="s">
        <v>5414</v>
      </c>
      <c r="E2590" s="113" t="s">
        <v>102</v>
      </c>
    </row>
    <row r="2591" spans="1:5" x14ac:dyDescent="0.2">
      <c r="A2591" s="113">
        <v>12331068</v>
      </c>
      <c r="B2591" s="113" t="s">
        <v>1420</v>
      </c>
      <c r="C2591" s="113" t="s">
        <v>5404</v>
      </c>
      <c r="D2591" s="113" t="s">
        <v>102</v>
      </c>
      <c r="E2591" s="113" t="s">
        <v>102</v>
      </c>
    </row>
    <row r="2592" spans="1:5" x14ac:dyDescent="0.2">
      <c r="A2592" s="113">
        <v>12331072</v>
      </c>
      <c r="B2592" s="113" t="s">
        <v>4151</v>
      </c>
      <c r="C2592" s="113" t="s">
        <v>5404</v>
      </c>
      <c r="D2592" s="113" t="s">
        <v>5414</v>
      </c>
      <c r="E2592" s="113" t="s">
        <v>102</v>
      </c>
    </row>
    <row r="2593" spans="1:5" x14ac:dyDescent="0.2">
      <c r="A2593" s="113">
        <v>12331073</v>
      </c>
      <c r="B2593" s="113" t="s">
        <v>4152</v>
      </c>
      <c r="C2593" s="113" t="s">
        <v>5404</v>
      </c>
      <c r="D2593" s="113" t="s">
        <v>5414</v>
      </c>
      <c r="E2593" s="113" t="s">
        <v>109</v>
      </c>
    </row>
    <row r="2594" spans="1:5" x14ac:dyDescent="0.2">
      <c r="A2594" s="113">
        <v>12331075</v>
      </c>
      <c r="B2594" s="113" t="s">
        <v>1421</v>
      </c>
      <c r="C2594" s="113" t="s">
        <v>5404</v>
      </c>
      <c r="D2594" s="113" t="s">
        <v>109</v>
      </c>
      <c r="E2594" s="113" t="s">
        <v>109</v>
      </c>
    </row>
    <row r="2595" spans="1:5" x14ac:dyDescent="0.2">
      <c r="A2595" s="113">
        <v>12331081</v>
      </c>
      <c r="B2595" s="113" t="s">
        <v>4153</v>
      </c>
      <c r="C2595" s="113" t="s">
        <v>5404</v>
      </c>
      <c r="D2595" s="113" t="s">
        <v>5414</v>
      </c>
      <c r="E2595" s="113" t="s">
        <v>102</v>
      </c>
    </row>
    <row r="2596" spans="1:5" x14ac:dyDescent="0.2">
      <c r="A2596" s="113">
        <v>12331084</v>
      </c>
      <c r="B2596" s="113" t="s">
        <v>4154</v>
      </c>
      <c r="C2596" s="113" t="s">
        <v>5404</v>
      </c>
      <c r="D2596" s="113" t="s">
        <v>5414</v>
      </c>
      <c r="E2596" s="113" t="s">
        <v>5412</v>
      </c>
    </row>
    <row r="2597" spans="1:5" x14ac:dyDescent="0.2">
      <c r="A2597" s="113">
        <v>12331102</v>
      </c>
      <c r="B2597" s="113" t="s">
        <v>4155</v>
      </c>
      <c r="C2597" s="113" t="s">
        <v>5404</v>
      </c>
      <c r="D2597" s="113" t="s">
        <v>5414</v>
      </c>
      <c r="E2597" s="113" t="s">
        <v>102</v>
      </c>
    </row>
    <row r="2598" spans="1:5" x14ac:dyDescent="0.2">
      <c r="A2598" s="113">
        <v>12331104</v>
      </c>
      <c r="B2598" s="113" t="s">
        <v>4156</v>
      </c>
      <c r="C2598" s="113" t="s">
        <v>5404</v>
      </c>
      <c r="D2598" s="113" t="s">
        <v>5414</v>
      </c>
      <c r="E2598" s="113" t="s">
        <v>110</v>
      </c>
    </row>
    <row r="2599" spans="1:5" x14ac:dyDescent="0.2">
      <c r="A2599" s="113">
        <v>12331105</v>
      </c>
      <c r="B2599" s="113" t="s">
        <v>1422</v>
      </c>
      <c r="C2599" s="113" t="s">
        <v>5404</v>
      </c>
      <c r="D2599" s="113" t="s">
        <v>102</v>
      </c>
      <c r="E2599" s="113" t="s">
        <v>102</v>
      </c>
    </row>
    <row r="2600" spans="1:5" x14ac:dyDescent="0.2">
      <c r="A2600" s="113">
        <v>12331269</v>
      </c>
      <c r="B2600" s="113" t="s">
        <v>4157</v>
      </c>
      <c r="C2600" s="113" t="s">
        <v>5404</v>
      </c>
      <c r="D2600" s="113" t="s">
        <v>5414</v>
      </c>
      <c r="E2600" s="113" t="s">
        <v>109</v>
      </c>
    </row>
    <row r="2601" spans="1:5" x14ac:dyDescent="0.2">
      <c r="A2601" s="113">
        <v>12331347</v>
      </c>
      <c r="B2601" s="113" t="s">
        <v>1423</v>
      </c>
      <c r="C2601" s="113" t="s">
        <v>5404</v>
      </c>
      <c r="D2601" s="113" t="s">
        <v>102</v>
      </c>
      <c r="E2601" s="113" t="s">
        <v>109</v>
      </c>
    </row>
    <row r="2602" spans="1:5" x14ac:dyDescent="0.2">
      <c r="A2602" s="113">
        <v>12331827</v>
      </c>
      <c r="B2602" s="113" t="s">
        <v>4158</v>
      </c>
      <c r="C2602" s="113" t="s">
        <v>5404</v>
      </c>
      <c r="D2602" s="113" t="s">
        <v>5414</v>
      </c>
      <c r="E2602" s="113" t="s">
        <v>5413</v>
      </c>
    </row>
    <row r="2603" spans="1:5" x14ac:dyDescent="0.2">
      <c r="A2603" s="113">
        <v>12332001</v>
      </c>
      <c r="B2603" s="113" t="s">
        <v>1424</v>
      </c>
      <c r="C2603" s="113" t="s">
        <v>5404</v>
      </c>
      <c r="D2603" s="113" t="s">
        <v>110</v>
      </c>
      <c r="E2603" s="113" t="s">
        <v>110</v>
      </c>
    </row>
    <row r="2604" spans="1:5" x14ac:dyDescent="0.2">
      <c r="A2604" s="113">
        <v>12332002</v>
      </c>
      <c r="B2604" s="113" t="s">
        <v>4159</v>
      </c>
      <c r="C2604" s="113" t="s">
        <v>5404</v>
      </c>
      <c r="D2604" s="113" t="s">
        <v>5414</v>
      </c>
      <c r="E2604" s="113" t="s">
        <v>5412</v>
      </c>
    </row>
    <row r="2605" spans="1:5" x14ac:dyDescent="0.2">
      <c r="A2605" s="113">
        <v>12332008</v>
      </c>
      <c r="B2605" s="113" t="s">
        <v>1425</v>
      </c>
      <c r="C2605" s="113" t="s">
        <v>5404</v>
      </c>
      <c r="D2605" s="113" t="s">
        <v>109</v>
      </c>
      <c r="E2605" s="113" t="s">
        <v>110</v>
      </c>
    </row>
    <row r="2606" spans="1:5" x14ac:dyDescent="0.2">
      <c r="A2606" s="113">
        <v>12332026</v>
      </c>
      <c r="B2606" s="113" t="s">
        <v>1426</v>
      </c>
      <c r="C2606" s="113" t="s">
        <v>5404</v>
      </c>
      <c r="D2606" s="113" t="s">
        <v>102</v>
      </c>
      <c r="E2606" s="113" t="s">
        <v>102</v>
      </c>
    </row>
    <row r="2607" spans="1:5" x14ac:dyDescent="0.2">
      <c r="A2607" s="113">
        <v>12332035</v>
      </c>
      <c r="B2607" s="113" t="s">
        <v>1427</v>
      </c>
      <c r="C2607" s="113" t="s">
        <v>5404</v>
      </c>
      <c r="D2607" s="113" t="s">
        <v>102</v>
      </c>
      <c r="E2607" s="113" t="s">
        <v>102</v>
      </c>
    </row>
    <row r="2608" spans="1:5" x14ac:dyDescent="0.2">
      <c r="A2608" s="113">
        <v>12332043</v>
      </c>
      <c r="B2608" s="113" t="s">
        <v>4160</v>
      </c>
      <c r="C2608" s="113" t="s">
        <v>5404</v>
      </c>
      <c r="D2608" s="113" t="s">
        <v>5414</v>
      </c>
      <c r="E2608" s="113" t="s">
        <v>102</v>
      </c>
    </row>
    <row r="2609" spans="1:5" x14ac:dyDescent="0.2">
      <c r="A2609" s="113">
        <v>12332087</v>
      </c>
      <c r="B2609" s="113" t="s">
        <v>1428</v>
      </c>
      <c r="C2609" s="113" t="s">
        <v>5404</v>
      </c>
      <c r="D2609" s="113" t="s">
        <v>109</v>
      </c>
      <c r="E2609" s="113" t="s">
        <v>109</v>
      </c>
    </row>
    <row r="2610" spans="1:5" x14ac:dyDescent="0.2">
      <c r="A2610" s="113">
        <v>12332143</v>
      </c>
      <c r="B2610" s="113" t="s">
        <v>4161</v>
      </c>
      <c r="C2610" s="113" t="s">
        <v>5404</v>
      </c>
      <c r="D2610" s="113" t="s">
        <v>5414</v>
      </c>
      <c r="E2610" s="113" t="s">
        <v>102</v>
      </c>
    </row>
    <row r="2611" spans="1:5" x14ac:dyDescent="0.2">
      <c r="A2611" s="113">
        <v>12332156</v>
      </c>
      <c r="B2611" s="113" t="s">
        <v>1429</v>
      </c>
      <c r="C2611" s="113" t="s">
        <v>5404</v>
      </c>
      <c r="D2611" s="113" t="s">
        <v>102</v>
      </c>
      <c r="E2611" s="113" t="s">
        <v>102</v>
      </c>
    </row>
    <row r="2612" spans="1:5" x14ac:dyDescent="0.2">
      <c r="A2612" s="113">
        <v>12332180</v>
      </c>
      <c r="B2612" s="113" t="s">
        <v>1430</v>
      </c>
      <c r="C2612" s="113" t="s">
        <v>5404</v>
      </c>
      <c r="D2612" s="113" t="s">
        <v>107</v>
      </c>
      <c r="E2612" s="113" t="s">
        <v>5412</v>
      </c>
    </row>
    <row r="2613" spans="1:5" x14ac:dyDescent="0.2">
      <c r="A2613" s="113">
        <v>12332191</v>
      </c>
      <c r="B2613" s="113" t="s">
        <v>1431</v>
      </c>
      <c r="C2613" s="113" t="s">
        <v>5404</v>
      </c>
      <c r="D2613" s="113" t="s">
        <v>107</v>
      </c>
      <c r="E2613" s="113" t="s">
        <v>102</v>
      </c>
    </row>
    <row r="2614" spans="1:5" x14ac:dyDescent="0.2">
      <c r="A2614" s="113">
        <v>12332219</v>
      </c>
      <c r="B2614" s="113" t="s">
        <v>4162</v>
      </c>
      <c r="C2614" s="113" t="s">
        <v>5404</v>
      </c>
      <c r="D2614" s="113" t="s">
        <v>5414</v>
      </c>
      <c r="E2614" s="113" t="s">
        <v>102</v>
      </c>
    </row>
    <row r="2615" spans="1:5" x14ac:dyDescent="0.2">
      <c r="A2615" s="113">
        <v>12332232</v>
      </c>
      <c r="B2615" s="113" t="s">
        <v>4163</v>
      </c>
      <c r="C2615" s="113" t="s">
        <v>5404</v>
      </c>
      <c r="D2615" s="113" t="s">
        <v>102</v>
      </c>
      <c r="E2615" s="113" t="s">
        <v>102</v>
      </c>
    </row>
    <row r="2616" spans="1:5" x14ac:dyDescent="0.2">
      <c r="A2616" s="113">
        <v>12332238</v>
      </c>
      <c r="B2616" s="113" t="s">
        <v>4164</v>
      </c>
      <c r="C2616" s="113" t="s">
        <v>5404</v>
      </c>
      <c r="D2616" s="113" t="s">
        <v>5414</v>
      </c>
      <c r="E2616" s="113" t="s">
        <v>5412</v>
      </c>
    </row>
    <row r="2617" spans="1:5" x14ac:dyDescent="0.2">
      <c r="A2617" s="113">
        <v>12333007</v>
      </c>
      <c r="B2617" s="113" t="s">
        <v>1432</v>
      </c>
      <c r="C2617" s="113" t="s">
        <v>5404</v>
      </c>
      <c r="D2617" s="113" t="s">
        <v>109</v>
      </c>
      <c r="E2617" s="113" t="s">
        <v>109</v>
      </c>
    </row>
    <row r="2618" spans="1:5" x14ac:dyDescent="0.2">
      <c r="A2618" s="113">
        <v>12333019</v>
      </c>
      <c r="B2618" s="113" t="s">
        <v>4165</v>
      </c>
      <c r="C2618" s="113" t="s">
        <v>5404</v>
      </c>
      <c r="D2618" s="113" t="s">
        <v>5414</v>
      </c>
      <c r="E2618" s="113" t="s">
        <v>5412</v>
      </c>
    </row>
    <row r="2619" spans="1:5" x14ac:dyDescent="0.2">
      <c r="A2619" s="113">
        <v>12333020</v>
      </c>
      <c r="B2619" s="113" t="s">
        <v>1433</v>
      </c>
      <c r="C2619" s="113" t="s">
        <v>5404</v>
      </c>
      <c r="D2619" s="113" t="s">
        <v>109</v>
      </c>
      <c r="E2619" s="113" t="s">
        <v>109</v>
      </c>
    </row>
    <row r="2620" spans="1:5" x14ac:dyDescent="0.2">
      <c r="A2620" s="113">
        <v>12333045</v>
      </c>
      <c r="B2620" s="113" t="s">
        <v>1434</v>
      </c>
      <c r="C2620" s="113" t="s">
        <v>5404</v>
      </c>
      <c r="D2620" s="113" t="s">
        <v>107</v>
      </c>
      <c r="E2620" s="113" t="s">
        <v>5412</v>
      </c>
    </row>
    <row r="2621" spans="1:5" x14ac:dyDescent="0.2">
      <c r="A2621" s="113">
        <v>12333057</v>
      </c>
      <c r="B2621" s="113" t="s">
        <v>4166</v>
      </c>
      <c r="C2621" s="113" t="s">
        <v>5404</v>
      </c>
      <c r="D2621" s="113" t="s">
        <v>5414</v>
      </c>
      <c r="E2621" s="113" t="s">
        <v>109</v>
      </c>
    </row>
    <row r="2622" spans="1:5" x14ac:dyDescent="0.2">
      <c r="A2622" s="113">
        <v>12334010</v>
      </c>
      <c r="B2622" s="113" t="s">
        <v>1435</v>
      </c>
      <c r="C2622" s="113" t="s">
        <v>5404</v>
      </c>
      <c r="D2622" s="113" t="s">
        <v>107</v>
      </c>
      <c r="E2622" s="113" t="s">
        <v>5412</v>
      </c>
    </row>
    <row r="2623" spans="1:5" x14ac:dyDescent="0.2">
      <c r="A2623" s="113">
        <v>12334015</v>
      </c>
      <c r="B2623" s="113" t="s">
        <v>1436</v>
      </c>
      <c r="C2623" s="113" t="s">
        <v>5404</v>
      </c>
      <c r="D2623" s="113" t="s">
        <v>109</v>
      </c>
      <c r="E2623" s="113" t="s">
        <v>110</v>
      </c>
    </row>
    <row r="2624" spans="1:5" x14ac:dyDescent="0.2">
      <c r="A2624" s="113">
        <v>12334050</v>
      </c>
      <c r="B2624" s="113" t="s">
        <v>4167</v>
      </c>
      <c r="C2624" s="113" t="s">
        <v>5404</v>
      </c>
      <c r="D2624" s="113" t="s">
        <v>5414</v>
      </c>
      <c r="E2624" s="113" t="s">
        <v>110</v>
      </c>
    </row>
    <row r="2625" spans="1:5" x14ac:dyDescent="0.2">
      <c r="A2625" s="113">
        <v>12334170</v>
      </c>
      <c r="B2625" s="113" t="s">
        <v>1437</v>
      </c>
      <c r="C2625" s="113" t="s">
        <v>5404</v>
      </c>
      <c r="D2625" s="113" t="s">
        <v>102</v>
      </c>
      <c r="E2625" s="113" t="s">
        <v>102</v>
      </c>
    </row>
    <row r="2626" spans="1:5" x14ac:dyDescent="0.2">
      <c r="A2626" s="113">
        <v>12334200</v>
      </c>
      <c r="B2626" s="113" t="s">
        <v>1438</v>
      </c>
      <c r="C2626" s="113" t="s">
        <v>5404</v>
      </c>
      <c r="D2626" s="113" t="s">
        <v>100</v>
      </c>
      <c r="E2626" s="113" t="s">
        <v>5411</v>
      </c>
    </row>
    <row r="2627" spans="1:5" x14ac:dyDescent="0.2">
      <c r="A2627" s="113">
        <v>12334210</v>
      </c>
      <c r="B2627" s="113" t="s">
        <v>4168</v>
      </c>
      <c r="C2627" s="113" t="s">
        <v>5404</v>
      </c>
      <c r="D2627" s="113" t="s">
        <v>5414</v>
      </c>
      <c r="E2627" s="113" t="s">
        <v>5413</v>
      </c>
    </row>
    <row r="2628" spans="1:5" x14ac:dyDescent="0.2">
      <c r="A2628" s="113">
        <v>12334940</v>
      </c>
      <c r="B2628" s="113" t="s">
        <v>4169</v>
      </c>
      <c r="C2628" s="113" t="s">
        <v>5404</v>
      </c>
      <c r="D2628" s="113" t="s">
        <v>5414</v>
      </c>
      <c r="E2628" s="113" t="s">
        <v>110</v>
      </c>
    </row>
    <row r="2629" spans="1:5" x14ac:dyDescent="0.2">
      <c r="A2629" s="113">
        <v>12335022</v>
      </c>
      <c r="B2629" s="113" t="s">
        <v>1439</v>
      </c>
      <c r="C2629" s="113" t="s">
        <v>5404</v>
      </c>
      <c r="D2629" s="113" t="s">
        <v>138</v>
      </c>
      <c r="E2629" s="113" t="s">
        <v>5412</v>
      </c>
    </row>
    <row r="2630" spans="1:5" x14ac:dyDescent="0.2">
      <c r="A2630" s="113">
        <v>12335027</v>
      </c>
      <c r="B2630" s="113" t="s">
        <v>1440</v>
      </c>
      <c r="C2630" s="113" t="s">
        <v>5404</v>
      </c>
      <c r="D2630" s="113" t="s">
        <v>138</v>
      </c>
      <c r="E2630" s="113" t="s">
        <v>5411</v>
      </c>
    </row>
    <row r="2631" spans="1:5" x14ac:dyDescent="0.2">
      <c r="A2631" s="113">
        <v>12335070</v>
      </c>
      <c r="B2631" s="113" t="s">
        <v>4170</v>
      </c>
      <c r="C2631" s="113" t="s">
        <v>5404</v>
      </c>
      <c r="D2631" s="113" t="s">
        <v>5414</v>
      </c>
      <c r="E2631" s="113" t="s">
        <v>5411</v>
      </c>
    </row>
    <row r="2632" spans="1:5" x14ac:dyDescent="0.2">
      <c r="A2632" s="113">
        <v>12335092</v>
      </c>
      <c r="B2632" s="113" t="s">
        <v>1441</v>
      </c>
      <c r="C2632" s="113" t="s">
        <v>5404</v>
      </c>
      <c r="D2632" s="113" t="s">
        <v>102</v>
      </c>
      <c r="E2632" s="113" t="s">
        <v>102</v>
      </c>
    </row>
    <row r="2633" spans="1:5" x14ac:dyDescent="0.2">
      <c r="A2633" s="113">
        <v>12335095</v>
      </c>
      <c r="B2633" s="113" t="s">
        <v>1442</v>
      </c>
      <c r="C2633" s="113" t="s">
        <v>5404</v>
      </c>
      <c r="D2633" s="113" t="s">
        <v>109</v>
      </c>
      <c r="E2633" s="113" t="s">
        <v>5413</v>
      </c>
    </row>
    <row r="2634" spans="1:5" x14ac:dyDescent="0.2">
      <c r="A2634" s="113">
        <v>12335096</v>
      </c>
      <c r="B2634" s="113" t="s">
        <v>4171</v>
      </c>
      <c r="C2634" s="113" t="s">
        <v>5404</v>
      </c>
      <c r="D2634" s="113" t="s">
        <v>5414</v>
      </c>
      <c r="E2634" s="113" t="s">
        <v>5411</v>
      </c>
    </row>
    <row r="2635" spans="1:5" x14ac:dyDescent="0.2">
      <c r="A2635" s="113">
        <v>12335098</v>
      </c>
      <c r="B2635" s="113" t="s">
        <v>4172</v>
      </c>
      <c r="C2635" s="113" t="s">
        <v>5404</v>
      </c>
      <c r="D2635" s="113" t="s">
        <v>5414</v>
      </c>
      <c r="E2635" s="113" t="s">
        <v>5411</v>
      </c>
    </row>
    <row r="2636" spans="1:5" x14ac:dyDescent="0.2">
      <c r="A2636" s="113">
        <v>12335106</v>
      </c>
      <c r="B2636" s="113" t="s">
        <v>1443</v>
      </c>
      <c r="C2636" s="113" t="s">
        <v>5404</v>
      </c>
      <c r="D2636" s="113" t="s">
        <v>102</v>
      </c>
      <c r="E2636" s="113" t="s">
        <v>102</v>
      </c>
    </row>
    <row r="2637" spans="1:5" x14ac:dyDescent="0.2">
      <c r="A2637" s="113">
        <v>12336007</v>
      </c>
      <c r="B2637" s="113" t="s">
        <v>4173</v>
      </c>
      <c r="C2637" s="113" t="s">
        <v>5404</v>
      </c>
      <c r="D2637" s="113" t="s">
        <v>5414</v>
      </c>
      <c r="E2637" s="113" t="s">
        <v>109</v>
      </c>
    </row>
    <row r="2638" spans="1:5" x14ac:dyDescent="0.2">
      <c r="A2638" s="113">
        <v>12336009</v>
      </c>
      <c r="B2638" s="113" t="s">
        <v>4174</v>
      </c>
      <c r="C2638" s="113" t="s">
        <v>5404</v>
      </c>
      <c r="D2638" s="113" t="s">
        <v>5414</v>
      </c>
      <c r="E2638" s="113" t="s">
        <v>102</v>
      </c>
    </row>
    <row r="2639" spans="1:5" x14ac:dyDescent="0.2">
      <c r="A2639" s="113">
        <v>12336012</v>
      </c>
      <c r="B2639" s="113" t="s">
        <v>1444</v>
      </c>
      <c r="C2639" s="113" t="s">
        <v>5404</v>
      </c>
      <c r="D2639" s="113" t="s">
        <v>109</v>
      </c>
      <c r="E2639" s="113" t="s">
        <v>110</v>
      </c>
    </row>
    <row r="2640" spans="1:5" x14ac:dyDescent="0.2">
      <c r="A2640" s="113">
        <v>12336014</v>
      </c>
      <c r="B2640" s="113" t="s">
        <v>1295</v>
      </c>
      <c r="C2640" s="113" t="s">
        <v>5404</v>
      </c>
      <c r="D2640" s="113" t="s">
        <v>102</v>
      </c>
      <c r="E2640" s="113" t="s">
        <v>102</v>
      </c>
    </row>
    <row r="2641" spans="1:5" x14ac:dyDescent="0.2">
      <c r="A2641" s="113">
        <v>12336017</v>
      </c>
      <c r="B2641" s="113" t="s">
        <v>1445</v>
      </c>
      <c r="C2641" s="113" t="s">
        <v>5404</v>
      </c>
      <c r="D2641" s="113" t="s">
        <v>107</v>
      </c>
      <c r="E2641" s="113" t="s">
        <v>102</v>
      </c>
    </row>
    <row r="2642" spans="1:5" x14ac:dyDescent="0.2">
      <c r="A2642" s="113">
        <v>12336030</v>
      </c>
      <c r="B2642" s="113" t="s">
        <v>1446</v>
      </c>
      <c r="C2642" s="113" t="s">
        <v>5404</v>
      </c>
      <c r="D2642" s="113" t="s">
        <v>102</v>
      </c>
      <c r="E2642" s="113" t="s">
        <v>5412</v>
      </c>
    </row>
    <row r="2643" spans="1:5" x14ac:dyDescent="0.2">
      <c r="A2643" s="113">
        <v>12336314</v>
      </c>
      <c r="B2643" s="113" t="s">
        <v>4175</v>
      </c>
      <c r="C2643" s="113" t="s">
        <v>5404</v>
      </c>
      <c r="D2643" s="113" t="s">
        <v>5414</v>
      </c>
      <c r="E2643" s="113" t="s">
        <v>5412</v>
      </c>
    </row>
    <row r="2644" spans="1:5" x14ac:dyDescent="0.2">
      <c r="A2644" s="113">
        <v>12336340</v>
      </c>
      <c r="B2644" s="113" t="s">
        <v>4176</v>
      </c>
      <c r="C2644" s="113" t="s">
        <v>5404</v>
      </c>
      <c r="D2644" s="113" t="s">
        <v>5414</v>
      </c>
      <c r="E2644" s="113" t="s">
        <v>5413</v>
      </c>
    </row>
    <row r="2645" spans="1:5" x14ac:dyDescent="0.2">
      <c r="A2645" s="113">
        <v>12337010</v>
      </c>
      <c r="B2645" s="113" t="s">
        <v>1447</v>
      </c>
      <c r="C2645" s="113" t="s">
        <v>5404</v>
      </c>
      <c r="D2645" s="113" t="s">
        <v>102</v>
      </c>
      <c r="E2645" s="113" t="s">
        <v>102</v>
      </c>
    </row>
    <row r="2646" spans="1:5" x14ac:dyDescent="0.2">
      <c r="A2646" s="113">
        <v>12337032</v>
      </c>
      <c r="B2646" s="113" t="s">
        <v>1448</v>
      </c>
      <c r="C2646" s="113" t="s">
        <v>5404</v>
      </c>
      <c r="D2646" s="113" t="s">
        <v>109</v>
      </c>
      <c r="E2646" s="113" t="s">
        <v>109</v>
      </c>
    </row>
    <row r="2647" spans="1:5" x14ac:dyDescent="0.2">
      <c r="A2647" s="113">
        <v>12337072</v>
      </c>
      <c r="B2647" s="113" t="s">
        <v>1449</v>
      </c>
      <c r="C2647" s="113" t="s">
        <v>5404</v>
      </c>
      <c r="D2647" s="113" t="s">
        <v>110</v>
      </c>
      <c r="E2647" s="113" t="s">
        <v>110</v>
      </c>
    </row>
    <row r="2648" spans="1:5" x14ac:dyDescent="0.2">
      <c r="A2648" s="113">
        <v>12337136</v>
      </c>
      <c r="B2648" s="113" t="s">
        <v>1450</v>
      </c>
      <c r="C2648" s="113" t="s">
        <v>5404</v>
      </c>
      <c r="D2648" s="113" t="s">
        <v>109</v>
      </c>
      <c r="E2648" s="113" t="s">
        <v>109</v>
      </c>
    </row>
    <row r="2649" spans="1:5" x14ac:dyDescent="0.2">
      <c r="A2649" s="113">
        <v>12337238</v>
      </c>
      <c r="B2649" s="113" t="s">
        <v>1451</v>
      </c>
      <c r="C2649" s="113" t="s">
        <v>5404</v>
      </c>
      <c r="D2649" s="113" t="s">
        <v>109</v>
      </c>
      <c r="E2649" s="113" t="s">
        <v>109</v>
      </c>
    </row>
    <row r="2650" spans="1:5" x14ac:dyDescent="0.2">
      <c r="A2650" s="113">
        <v>12338014</v>
      </c>
      <c r="B2650" s="113" t="s">
        <v>4177</v>
      </c>
      <c r="C2650" s="113" t="s">
        <v>5404</v>
      </c>
      <c r="D2650" s="113" t="s">
        <v>5414</v>
      </c>
      <c r="E2650" s="113" t="s">
        <v>110</v>
      </c>
    </row>
    <row r="2651" spans="1:5" x14ac:dyDescent="0.2">
      <c r="A2651" s="113">
        <v>12339005</v>
      </c>
      <c r="B2651" s="113" t="s">
        <v>4178</v>
      </c>
      <c r="C2651" s="113" t="s">
        <v>5404</v>
      </c>
      <c r="D2651" s="113" t="s">
        <v>5414</v>
      </c>
      <c r="E2651" s="113" t="s">
        <v>102</v>
      </c>
    </row>
    <row r="2652" spans="1:5" x14ac:dyDescent="0.2">
      <c r="A2652" s="113">
        <v>12339013</v>
      </c>
      <c r="B2652" s="113" t="s">
        <v>1452</v>
      </c>
      <c r="C2652" s="113" t="s">
        <v>5404</v>
      </c>
      <c r="D2652" s="113" t="s">
        <v>110</v>
      </c>
      <c r="E2652" s="113" t="s">
        <v>110</v>
      </c>
    </row>
    <row r="2653" spans="1:5" x14ac:dyDescent="0.2">
      <c r="A2653" s="113">
        <v>12340004</v>
      </c>
      <c r="B2653" s="113" t="s">
        <v>4179</v>
      </c>
      <c r="C2653" s="113" t="s">
        <v>5404</v>
      </c>
      <c r="D2653" s="113" t="s">
        <v>5414</v>
      </c>
      <c r="E2653" s="113" t="s">
        <v>5412</v>
      </c>
    </row>
    <row r="2654" spans="1:5" x14ac:dyDescent="0.2">
      <c r="A2654" s="113">
        <v>12340006</v>
      </c>
      <c r="B2654" s="113" t="s">
        <v>1453</v>
      </c>
      <c r="C2654" s="113" t="s">
        <v>5404</v>
      </c>
      <c r="D2654" s="113" t="s">
        <v>109</v>
      </c>
      <c r="E2654" s="113" t="s">
        <v>109</v>
      </c>
    </row>
    <row r="2655" spans="1:5" x14ac:dyDescent="0.2">
      <c r="A2655" s="113">
        <v>12340016</v>
      </c>
      <c r="B2655" s="113" t="s">
        <v>4180</v>
      </c>
      <c r="C2655" s="113" t="s">
        <v>5404</v>
      </c>
      <c r="D2655" s="113" t="s">
        <v>5414</v>
      </c>
      <c r="E2655" s="113" t="s">
        <v>5411</v>
      </c>
    </row>
    <row r="2656" spans="1:5" x14ac:dyDescent="0.2">
      <c r="A2656" s="113">
        <v>12340022</v>
      </c>
      <c r="B2656" s="113" t="s">
        <v>4181</v>
      </c>
      <c r="C2656" s="113" t="s">
        <v>5404</v>
      </c>
      <c r="D2656" s="113" t="s">
        <v>5414</v>
      </c>
      <c r="E2656" s="113" t="s">
        <v>102</v>
      </c>
    </row>
    <row r="2657" spans="1:5" x14ac:dyDescent="0.2">
      <c r="A2657" s="113">
        <v>12340024</v>
      </c>
      <c r="B2657" s="113" t="s">
        <v>4182</v>
      </c>
      <c r="C2657" s="113" t="s">
        <v>5404</v>
      </c>
      <c r="D2657" s="113" t="s">
        <v>5414</v>
      </c>
      <c r="E2657" s="113" t="s">
        <v>110</v>
      </c>
    </row>
    <row r="2658" spans="1:5" x14ac:dyDescent="0.2">
      <c r="A2658" s="113">
        <v>12340025</v>
      </c>
      <c r="B2658" s="113" t="s">
        <v>4183</v>
      </c>
      <c r="C2658" s="113" t="s">
        <v>5404</v>
      </c>
      <c r="D2658" s="113" t="s">
        <v>5414</v>
      </c>
      <c r="E2658" s="113" t="s">
        <v>109</v>
      </c>
    </row>
    <row r="2659" spans="1:5" x14ac:dyDescent="0.2">
      <c r="A2659" s="113">
        <v>12340027</v>
      </c>
      <c r="B2659" s="113" t="s">
        <v>4184</v>
      </c>
      <c r="C2659" s="113" t="s">
        <v>5404</v>
      </c>
      <c r="D2659" s="113" t="s">
        <v>5414</v>
      </c>
      <c r="E2659" s="113" t="s">
        <v>102</v>
      </c>
    </row>
    <row r="2660" spans="1:5" x14ac:dyDescent="0.2">
      <c r="A2660" s="113">
        <v>12340030</v>
      </c>
      <c r="B2660" s="113" t="s">
        <v>4185</v>
      </c>
      <c r="C2660" s="113" t="s">
        <v>5404</v>
      </c>
      <c r="D2660" s="113" t="s">
        <v>5414</v>
      </c>
      <c r="E2660" s="113" t="s">
        <v>102</v>
      </c>
    </row>
    <row r="2661" spans="1:5" x14ac:dyDescent="0.2">
      <c r="A2661" s="113">
        <v>12340040</v>
      </c>
      <c r="B2661" s="113" t="s">
        <v>4186</v>
      </c>
      <c r="C2661" s="113" t="s">
        <v>5404</v>
      </c>
      <c r="D2661" s="113" t="s">
        <v>5414</v>
      </c>
      <c r="E2661" s="113" t="s">
        <v>102</v>
      </c>
    </row>
    <row r="2662" spans="1:5" x14ac:dyDescent="0.2">
      <c r="A2662" s="113">
        <v>12340041</v>
      </c>
      <c r="B2662" s="113" t="s">
        <v>1454</v>
      </c>
      <c r="C2662" s="113" t="s">
        <v>5404</v>
      </c>
      <c r="D2662" s="113" t="s">
        <v>110</v>
      </c>
      <c r="E2662" s="113" t="s">
        <v>110</v>
      </c>
    </row>
    <row r="2663" spans="1:5" x14ac:dyDescent="0.2">
      <c r="A2663" s="113">
        <v>12340045</v>
      </c>
      <c r="B2663" s="113" t="s">
        <v>1455</v>
      </c>
      <c r="C2663" s="113" t="s">
        <v>5404</v>
      </c>
      <c r="D2663" s="113" t="s">
        <v>109</v>
      </c>
      <c r="E2663" s="113" t="s">
        <v>110</v>
      </c>
    </row>
    <row r="2664" spans="1:5" x14ac:dyDescent="0.2">
      <c r="A2664" s="113">
        <v>12340049</v>
      </c>
      <c r="B2664" s="113" t="s">
        <v>1456</v>
      </c>
      <c r="C2664" s="113" t="s">
        <v>5404</v>
      </c>
      <c r="D2664" s="113" t="s">
        <v>107</v>
      </c>
      <c r="E2664" s="113" t="s">
        <v>102</v>
      </c>
    </row>
    <row r="2665" spans="1:5" x14ac:dyDescent="0.2">
      <c r="A2665" s="113">
        <v>12340057</v>
      </c>
      <c r="B2665" s="113" t="s">
        <v>4187</v>
      </c>
      <c r="C2665" s="113" t="s">
        <v>5404</v>
      </c>
      <c r="D2665" s="113" t="s">
        <v>5414</v>
      </c>
      <c r="E2665" s="113" t="s">
        <v>102</v>
      </c>
    </row>
    <row r="2666" spans="1:5" x14ac:dyDescent="0.2">
      <c r="A2666" s="113">
        <v>12340058</v>
      </c>
      <c r="B2666" s="113" t="s">
        <v>4188</v>
      </c>
      <c r="C2666" s="113" t="s">
        <v>5404</v>
      </c>
      <c r="D2666" s="113" t="s">
        <v>5414</v>
      </c>
      <c r="E2666" s="113" t="s">
        <v>5411</v>
      </c>
    </row>
    <row r="2667" spans="1:5" x14ac:dyDescent="0.2">
      <c r="A2667" s="113">
        <v>12340059</v>
      </c>
      <c r="B2667" s="113" t="s">
        <v>4189</v>
      </c>
      <c r="C2667" s="113" t="s">
        <v>5404</v>
      </c>
      <c r="D2667" s="113" t="s">
        <v>5414</v>
      </c>
      <c r="E2667" s="113" t="s">
        <v>102</v>
      </c>
    </row>
    <row r="2668" spans="1:5" x14ac:dyDescent="0.2">
      <c r="A2668" s="113">
        <v>12340606</v>
      </c>
      <c r="B2668" s="113" t="s">
        <v>4190</v>
      </c>
      <c r="C2668" s="113" t="s">
        <v>5404</v>
      </c>
      <c r="D2668" s="113" t="s">
        <v>5414</v>
      </c>
      <c r="E2668" s="113" t="s">
        <v>110</v>
      </c>
    </row>
    <row r="2669" spans="1:5" x14ac:dyDescent="0.2">
      <c r="A2669" s="113">
        <v>12341002</v>
      </c>
      <c r="B2669" s="113" t="s">
        <v>1457</v>
      </c>
      <c r="C2669" s="113" t="s">
        <v>5404</v>
      </c>
      <c r="D2669" s="113" t="s">
        <v>100</v>
      </c>
      <c r="E2669" s="113" t="s">
        <v>5412</v>
      </c>
    </row>
    <row r="2670" spans="1:5" x14ac:dyDescent="0.2">
      <c r="A2670" s="113">
        <v>12341004</v>
      </c>
      <c r="B2670" s="113" t="s">
        <v>1458</v>
      </c>
      <c r="C2670" s="113" t="s">
        <v>5404</v>
      </c>
      <c r="D2670" s="113" t="s">
        <v>102</v>
      </c>
      <c r="E2670" s="113" t="s">
        <v>102</v>
      </c>
    </row>
    <row r="2671" spans="1:5" x14ac:dyDescent="0.2">
      <c r="A2671" s="113">
        <v>12341006</v>
      </c>
      <c r="B2671" s="113" t="s">
        <v>1459</v>
      </c>
      <c r="C2671" s="113" t="s">
        <v>5404</v>
      </c>
      <c r="D2671" s="113" t="s">
        <v>109</v>
      </c>
      <c r="E2671" s="113" t="s">
        <v>109</v>
      </c>
    </row>
    <row r="2672" spans="1:5" x14ac:dyDescent="0.2">
      <c r="A2672" s="113">
        <v>12341013</v>
      </c>
      <c r="B2672" s="113" t="s">
        <v>4191</v>
      </c>
      <c r="C2672" s="113" t="s">
        <v>5404</v>
      </c>
      <c r="D2672" s="113" t="s">
        <v>5414</v>
      </c>
      <c r="E2672" s="113" t="s">
        <v>5412</v>
      </c>
    </row>
    <row r="2673" spans="1:5" x14ac:dyDescent="0.2">
      <c r="A2673" s="113">
        <v>12341016</v>
      </c>
      <c r="B2673" s="113" t="s">
        <v>1460</v>
      </c>
      <c r="C2673" s="113" t="s">
        <v>5404</v>
      </c>
      <c r="D2673" s="113" t="s">
        <v>109</v>
      </c>
      <c r="E2673" s="113" t="s">
        <v>110</v>
      </c>
    </row>
    <row r="2674" spans="1:5" x14ac:dyDescent="0.2">
      <c r="A2674" s="113">
        <v>12341018</v>
      </c>
      <c r="B2674" s="113" t="s">
        <v>4192</v>
      </c>
      <c r="C2674" s="113" t="s">
        <v>5404</v>
      </c>
      <c r="D2674" s="113" t="s">
        <v>5414</v>
      </c>
      <c r="E2674" s="113" t="s">
        <v>109</v>
      </c>
    </row>
    <row r="2675" spans="1:5" x14ac:dyDescent="0.2">
      <c r="A2675" s="113">
        <v>12341022</v>
      </c>
      <c r="B2675" s="113" t="s">
        <v>1461</v>
      </c>
      <c r="C2675" s="113" t="s">
        <v>5404</v>
      </c>
      <c r="D2675" s="113" t="s">
        <v>107</v>
      </c>
      <c r="E2675" s="113" t="s">
        <v>5412</v>
      </c>
    </row>
    <row r="2676" spans="1:5" x14ac:dyDescent="0.2">
      <c r="A2676" s="113">
        <v>12341030</v>
      </c>
      <c r="B2676" s="113" t="s">
        <v>1462</v>
      </c>
      <c r="C2676" s="113" t="s">
        <v>5404</v>
      </c>
      <c r="D2676" s="113" t="s">
        <v>110</v>
      </c>
      <c r="E2676" s="113" t="s">
        <v>110</v>
      </c>
    </row>
    <row r="2677" spans="1:5" x14ac:dyDescent="0.2">
      <c r="A2677" s="113">
        <v>12341232</v>
      </c>
      <c r="B2677" s="113" t="s">
        <v>1463</v>
      </c>
      <c r="C2677" s="113" t="s">
        <v>5404</v>
      </c>
      <c r="D2677" s="113" t="s">
        <v>102</v>
      </c>
      <c r="E2677" s="113" t="s">
        <v>102</v>
      </c>
    </row>
    <row r="2678" spans="1:5" x14ac:dyDescent="0.2">
      <c r="A2678" s="113">
        <v>12341901</v>
      </c>
      <c r="B2678" s="113" t="s">
        <v>1464</v>
      </c>
      <c r="C2678" s="113" t="s">
        <v>5404</v>
      </c>
      <c r="D2678" s="113" t="s">
        <v>102</v>
      </c>
      <c r="E2678" s="113" t="s">
        <v>102</v>
      </c>
    </row>
    <row r="2679" spans="1:5" x14ac:dyDescent="0.2">
      <c r="A2679" s="113">
        <v>12341907</v>
      </c>
      <c r="B2679" s="113" t="s">
        <v>4193</v>
      </c>
      <c r="C2679" s="113" t="s">
        <v>5404</v>
      </c>
      <c r="D2679" s="113" t="s">
        <v>5414</v>
      </c>
      <c r="E2679" s="113" t="s">
        <v>5413</v>
      </c>
    </row>
    <row r="2680" spans="1:5" x14ac:dyDescent="0.2">
      <c r="A2680" s="113">
        <v>12343006</v>
      </c>
      <c r="B2680" s="113" t="s">
        <v>4194</v>
      </c>
      <c r="C2680" s="113" t="s">
        <v>5404</v>
      </c>
      <c r="D2680" s="113" t="s">
        <v>5414</v>
      </c>
      <c r="E2680" s="113" t="s">
        <v>110</v>
      </c>
    </row>
    <row r="2681" spans="1:5" x14ac:dyDescent="0.2">
      <c r="A2681" s="113">
        <v>12343007</v>
      </c>
      <c r="B2681" s="113" t="s">
        <v>4195</v>
      </c>
      <c r="C2681" s="113" t="s">
        <v>5404</v>
      </c>
      <c r="D2681" s="113" t="s">
        <v>5414</v>
      </c>
      <c r="E2681" s="113" t="s">
        <v>102</v>
      </c>
    </row>
    <row r="2682" spans="1:5" x14ac:dyDescent="0.2">
      <c r="A2682" s="113">
        <v>12343030</v>
      </c>
      <c r="B2682" s="113" t="s">
        <v>4196</v>
      </c>
      <c r="C2682" s="113" t="s">
        <v>5404</v>
      </c>
      <c r="D2682" s="113" t="s">
        <v>5414</v>
      </c>
      <c r="E2682" s="113" t="s">
        <v>5412</v>
      </c>
    </row>
    <row r="2683" spans="1:5" x14ac:dyDescent="0.2">
      <c r="A2683" s="113">
        <v>12343031</v>
      </c>
      <c r="B2683" s="113" t="s">
        <v>4197</v>
      </c>
      <c r="C2683" s="113" t="s">
        <v>5404</v>
      </c>
      <c r="D2683" s="113" t="s">
        <v>5414</v>
      </c>
      <c r="E2683" s="113" t="s">
        <v>5413</v>
      </c>
    </row>
    <row r="2684" spans="1:5" x14ac:dyDescent="0.2">
      <c r="A2684" s="113">
        <v>12343034</v>
      </c>
      <c r="B2684" s="113" t="s">
        <v>4198</v>
      </c>
      <c r="C2684" s="113" t="s">
        <v>5404</v>
      </c>
      <c r="D2684" s="113" t="s">
        <v>5414</v>
      </c>
      <c r="E2684" s="113" t="s">
        <v>5412</v>
      </c>
    </row>
    <row r="2685" spans="1:5" x14ac:dyDescent="0.2">
      <c r="A2685" s="113">
        <v>12345001</v>
      </c>
      <c r="B2685" s="113" t="s">
        <v>1465</v>
      </c>
      <c r="C2685" s="113" t="s">
        <v>5404</v>
      </c>
      <c r="D2685" s="113" t="s">
        <v>110</v>
      </c>
      <c r="E2685" s="113" t="s">
        <v>110</v>
      </c>
    </row>
    <row r="2686" spans="1:5" x14ac:dyDescent="0.2">
      <c r="A2686" s="113">
        <v>12345002</v>
      </c>
      <c r="B2686" s="113" t="s">
        <v>4199</v>
      </c>
      <c r="C2686" s="113" t="s">
        <v>5404</v>
      </c>
      <c r="D2686" s="113" t="s">
        <v>5414</v>
      </c>
      <c r="E2686" s="113" t="s">
        <v>5412</v>
      </c>
    </row>
    <row r="2687" spans="1:5" x14ac:dyDescent="0.2">
      <c r="A2687" s="113">
        <v>12345005</v>
      </c>
      <c r="B2687" s="113" t="s">
        <v>4200</v>
      </c>
      <c r="C2687" s="113" t="s">
        <v>5404</v>
      </c>
      <c r="D2687" s="113" t="s">
        <v>5414</v>
      </c>
      <c r="E2687" s="113" t="s">
        <v>102</v>
      </c>
    </row>
    <row r="2688" spans="1:5" x14ac:dyDescent="0.2">
      <c r="A2688" s="113">
        <v>12345006</v>
      </c>
      <c r="B2688" s="113" t="s">
        <v>1466</v>
      </c>
      <c r="C2688" s="113" t="s">
        <v>5404</v>
      </c>
      <c r="D2688" s="113" t="s">
        <v>109</v>
      </c>
      <c r="E2688" s="113" t="s">
        <v>109</v>
      </c>
    </row>
    <row r="2689" spans="1:5" x14ac:dyDescent="0.2">
      <c r="A2689" s="113">
        <v>12345007</v>
      </c>
      <c r="B2689" s="113" t="s">
        <v>1467</v>
      </c>
      <c r="C2689" s="113" t="s">
        <v>5404</v>
      </c>
      <c r="D2689" s="113" t="s">
        <v>107</v>
      </c>
      <c r="E2689" s="113" t="s">
        <v>5412</v>
      </c>
    </row>
    <row r="2690" spans="1:5" x14ac:dyDescent="0.2">
      <c r="A2690" s="113">
        <v>12345009</v>
      </c>
      <c r="B2690" s="113" t="s">
        <v>4201</v>
      </c>
      <c r="C2690" s="113" t="s">
        <v>5404</v>
      </c>
      <c r="D2690" s="113" t="s">
        <v>5414</v>
      </c>
      <c r="E2690" s="113" t="s">
        <v>5412</v>
      </c>
    </row>
    <row r="2691" spans="1:5" x14ac:dyDescent="0.2">
      <c r="A2691" s="113">
        <v>12345011</v>
      </c>
      <c r="B2691" s="113" t="s">
        <v>1468</v>
      </c>
      <c r="C2691" s="113" t="s">
        <v>5404</v>
      </c>
      <c r="D2691" s="113" t="s">
        <v>110</v>
      </c>
      <c r="E2691" s="113" t="s">
        <v>110</v>
      </c>
    </row>
    <row r="2692" spans="1:5" x14ac:dyDescent="0.2">
      <c r="A2692" s="113">
        <v>12345012</v>
      </c>
      <c r="B2692" s="113" t="s">
        <v>4202</v>
      </c>
      <c r="C2692" s="113" t="s">
        <v>5404</v>
      </c>
      <c r="D2692" s="113" t="s">
        <v>5414</v>
      </c>
      <c r="E2692" s="113" t="s">
        <v>102</v>
      </c>
    </row>
    <row r="2693" spans="1:5" x14ac:dyDescent="0.2">
      <c r="A2693" s="113">
        <v>12345015</v>
      </c>
      <c r="B2693" s="113" t="s">
        <v>4203</v>
      </c>
      <c r="C2693" s="113" t="s">
        <v>5404</v>
      </c>
      <c r="D2693" s="113" t="s">
        <v>5414</v>
      </c>
      <c r="E2693" s="113" t="s">
        <v>102</v>
      </c>
    </row>
    <row r="2694" spans="1:5" x14ac:dyDescent="0.2">
      <c r="A2694" s="113">
        <v>12345020</v>
      </c>
      <c r="B2694" s="113" t="s">
        <v>4204</v>
      </c>
      <c r="C2694" s="113" t="s">
        <v>5404</v>
      </c>
      <c r="D2694" s="113" t="s">
        <v>5414</v>
      </c>
      <c r="E2694" s="113" t="s">
        <v>102</v>
      </c>
    </row>
    <row r="2695" spans="1:5" x14ac:dyDescent="0.2">
      <c r="A2695" s="113">
        <v>12347010</v>
      </c>
      <c r="B2695" s="113" t="s">
        <v>4205</v>
      </c>
      <c r="C2695" s="113" t="s">
        <v>5404</v>
      </c>
      <c r="D2695" s="113" t="s">
        <v>5414</v>
      </c>
      <c r="E2695" s="113" t="s">
        <v>110</v>
      </c>
    </row>
    <row r="2696" spans="1:5" x14ac:dyDescent="0.2">
      <c r="A2696" s="113">
        <v>12347020</v>
      </c>
      <c r="B2696" s="113" t="s">
        <v>1469</v>
      </c>
      <c r="C2696" s="113" t="s">
        <v>5404</v>
      </c>
      <c r="D2696" s="113" t="s">
        <v>102</v>
      </c>
      <c r="E2696" s="113" t="s">
        <v>109</v>
      </c>
    </row>
    <row r="2697" spans="1:5" x14ac:dyDescent="0.2">
      <c r="A2697" s="113">
        <v>12347070</v>
      </c>
      <c r="B2697" s="113" t="s">
        <v>1470</v>
      </c>
      <c r="C2697" s="113" t="s">
        <v>5404</v>
      </c>
      <c r="D2697" s="113" t="s">
        <v>138</v>
      </c>
      <c r="E2697" s="113" t="s">
        <v>5412</v>
      </c>
    </row>
    <row r="2698" spans="1:5" x14ac:dyDescent="0.2">
      <c r="A2698" s="113">
        <v>12348007</v>
      </c>
      <c r="B2698" s="113" t="s">
        <v>4206</v>
      </c>
      <c r="C2698" s="113" t="s">
        <v>5404</v>
      </c>
      <c r="D2698" s="113" t="s">
        <v>5414</v>
      </c>
      <c r="E2698" s="113" t="s">
        <v>109</v>
      </c>
    </row>
    <row r="2699" spans="1:5" x14ac:dyDescent="0.2">
      <c r="A2699" s="113">
        <v>12348030</v>
      </c>
      <c r="B2699" s="113" t="s">
        <v>1471</v>
      </c>
      <c r="C2699" s="113" t="s">
        <v>5404</v>
      </c>
      <c r="D2699" s="113" t="s">
        <v>138</v>
      </c>
      <c r="E2699" s="113" t="s">
        <v>5412</v>
      </c>
    </row>
    <row r="2700" spans="1:5" x14ac:dyDescent="0.2">
      <c r="A2700" s="113">
        <v>12348031</v>
      </c>
      <c r="B2700" s="113" t="s">
        <v>1472</v>
      </c>
      <c r="C2700" s="113" t="s">
        <v>5404</v>
      </c>
      <c r="D2700" s="113" t="s">
        <v>102</v>
      </c>
      <c r="E2700" s="113" t="s">
        <v>102</v>
      </c>
    </row>
    <row r="2701" spans="1:5" x14ac:dyDescent="0.2">
      <c r="A2701" s="113">
        <v>12350008</v>
      </c>
      <c r="B2701" s="113" t="s">
        <v>1473</v>
      </c>
      <c r="C2701" s="113" t="s">
        <v>5404</v>
      </c>
      <c r="D2701" s="113" t="s">
        <v>102</v>
      </c>
      <c r="E2701" s="113" t="s">
        <v>102</v>
      </c>
    </row>
    <row r="2702" spans="1:5" x14ac:dyDescent="0.2">
      <c r="A2702" s="113">
        <v>12350022</v>
      </c>
      <c r="B2702" s="113" t="s">
        <v>1474</v>
      </c>
      <c r="C2702" s="113" t="s">
        <v>5404</v>
      </c>
      <c r="D2702" s="113" t="s">
        <v>107</v>
      </c>
      <c r="E2702" s="113" t="s">
        <v>102</v>
      </c>
    </row>
    <row r="2703" spans="1:5" x14ac:dyDescent="0.2">
      <c r="A2703" s="113">
        <v>12350028</v>
      </c>
      <c r="B2703" s="113" t="s">
        <v>1475</v>
      </c>
      <c r="C2703" s="113" t="s">
        <v>5404</v>
      </c>
      <c r="D2703" s="113" t="s">
        <v>110</v>
      </c>
      <c r="E2703" s="113" t="s">
        <v>110</v>
      </c>
    </row>
    <row r="2704" spans="1:5" x14ac:dyDescent="0.2">
      <c r="A2704" s="113">
        <v>12351013</v>
      </c>
      <c r="B2704" s="113" t="s">
        <v>4207</v>
      </c>
      <c r="C2704" s="113" t="s">
        <v>5404</v>
      </c>
      <c r="D2704" s="113" t="s">
        <v>5414</v>
      </c>
      <c r="E2704" s="113" t="s">
        <v>109</v>
      </c>
    </row>
    <row r="2705" spans="1:5" x14ac:dyDescent="0.2">
      <c r="A2705" s="113">
        <v>12351016</v>
      </c>
      <c r="B2705" s="113" t="s">
        <v>1476</v>
      </c>
      <c r="C2705" s="113" t="s">
        <v>5404</v>
      </c>
      <c r="D2705" s="113" t="s">
        <v>102</v>
      </c>
      <c r="E2705" s="113" t="s">
        <v>102</v>
      </c>
    </row>
    <row r="2706" spans="1:5" x14ac:dyDescent="0.2">
      <c r="A2706" s="113">
        <v>12351018</v>
      </c>
      <c r="B2706" s="113" t="s">
        <v>4208</v>
      </c>
      <c r="C2706" s="113" t="s">
        <v>5404</v>
      </c>
      <c r="D2706" s="113" t="s">
        <v>5414</v>
      </c>
      <c r="E2706" s="113" t="s">
        <v>109</v>
      </c>
    </row>
    <row r="2707" spans="1:5" x14ac:dyDescent="0.2">
      <c r="A2707" s="113">
        <v>12351035</v>
      </c>
      <c r="B2707" s="113" t="s">
        <v>1477</v>
      </c>
      <c r="C2707" s="113" t="s">
        <v>5404</v>
      </c>
      <c r="D2707" s="113" t="s">
        <v>102</v>
      </c>
      <c r="E2707" s="113" t="s">
        <v>102</v>
      </c>
    </row>
    <row r="2708" spans="1:5" x14ac:dyDescent="0.2">
      <c r="A2708" s="113">
        <v>12351041</v>
      </c>
      <c r="B2708" s="113" t="s">
        <v>4209</v>
      </c>
      <c r="C2708" s="113" t="s">
        <v>5404</v>
      </c>
      <c r="D2708" s="113" t="s">
        <v>102</v>
      </c>
      <c r="E2708" s="113" t="s">
        <v>102</v>
      </c>
    </row>
    <row r="2709" spans="1:5" x14ac:dyDescent="0.2">
      <c r="A2709" s="113">
        <v>12352046</v>
      </c>
      <c r="B2709" s="113" t="s">
        <v>4210</v>
      </c>
      <c r="C2709" s="113" t="s">
        <v>5404</v>
      </c>
      <c r="D2709" s="113" t="s">
        <v>5414</v>
      </c>
      <c r="E2709" s="113" t="s">
        <v>110</v>
      </c>
    </row>
    <row r="2710" spans="1:5" x14ac:dyDescent="0.2">
      <c r="A2710" s="113">
        <v>12352243</v>
      </c>
      <c r="B2710" s="113" t="s">
        <v>1478</v>
      </c>
      <c r="C2710" s="113" t="s">
        <v>5404</v>
      </c>
      <c r="D2710" s="113" t="s">
        <v>109</v>
      </c>
      <c r="E2710" s="113" t="s">
        <v>109</v>
      </c>
    </row>
    <row r="2711" spans="1:5" x14ac:dyDescent="0.2">
      <c r="A2711" s="113">
        <v>12353001</v>
      </c>
      <c r="B2711" s="113" t="s">
        <v>1479</v>
      </c>
      <c r="C2711" s="113" t="s">
        <v>5404</v>
      </c>
      <c r="D2711" s="113" t="s">
        <v>110</v>
      </c>
      <c r="E2711" s="113" t="s">
        <v>110</v>
      </c>
    </row>
    <row r="2712" spans="1:5" x14ac:dyDescent="0.2">
      <c r="A2712" s="113">
        <v>12353008</v>
      </c>
      <c r="B2712" s="113" t="s">
        <v>1480</v>
      </c>
      <c r="C2712" s="113" t="s">
        <v>5404</v>
      </c>
      <c r="D2712" s="113" t="s">
        <v>109</v>
      </c>
      <c r="E2712" s="113" t="s">
        <v>109</v>
      </c>
    </row>
    <row r="2713" spans="1:5" x14ac:dyDescent="0.2">
      <c r="A2713" s="113">
        <v>12354100</v>
      </c>
      <c r="B2713" s="113" t="s">
        <v>1481</v>
      </c>
      <c r="C2713" s="113" t="s">
        <v>5404</v>
      </c>
      <c r="D2713" s="113" t="s">
        <v>109</v>
      </c>
      <c r="E2713" s="113" t="s">
        <v>109</v>
      </c>
    </row>
    <row r="2714" spans="1:5" x14ac:dyDescent="0.2">
      <c r="A2714" s="113">
        <v>12356010</v>
      </c>
      <c r="B2714" s="113" t="s">
        <v>1482</v>
      </c>
      <c r="C2714" s="113" t="s">
        <v>5404</v>
      </c>
      <c r="D2714" s="113" t="s">
        <v>109</v>
      </c>
      <c r="E2714" s="113" t="s">
        <v>102</v>
      </c>
    </row>
    <row r="2715" spans="1:5" x14ac:dyDescent="0.2">
      <c r="A2715" s="113">
        <v>12356030</v>
      </c>
      <c r="B2715" s="113" t="s">
        <v>1483</v>
      </c>
      <c r="C2715" s="113" t="s">
        <v>5404</v>
      </c>
      <c r="D2715" s="113" t="s">
        <v>102</v>
      </c>
      <c r="E2715" s="113" t="s">
        <v>102</v>
      </c>
    </row>
    <row r="2716" spans="1:5" x14ac:dyDescent="0.2">
      <c r="A2716" s="113">
        <v>12356040</v>
      </c>
      <c r="B2716" s="113" t="s">
        <v>4211</v>
      </c>
      <c r="C2716" s="113" t="s">
        <v>5404</v>
      </c>
      <c r="D2716" s="113" t="s">
        <v>5414</v>
      </c>
      <c r="E2716" s="113" t="s">
        <v>109</v>
      </c>
    </row>
    <row r="2717" spans="1:5" x14ac:dyDescent="0.2">
      <c r="A2717" s="113">
        <v>12356070</v>
      </c>
      <c r="B2717" s="113" t="s">
        <v>1484</v>
      </c>
      <c r="C2717" s="113" t="s">
        <v>5404</v>
      </c>
      <c r="D2717" s="113" t="s">
        <v>105</v>
      </c>
      <c r="E2717" s="113" t="s">
        <v>5412</v>
      </c>
    </row>
    <row r="2718" spans="1:5" x14ac:dyDescent="0.2">
      <c r="A2718" s="113">
        <v>12356072</v>
      </c>
      <c r="B2718" s="113" t="s">
        <v>1485</v>
      </c>
      <c r="C2718" s="113" t="s">
        <v>5404</v>
      </c>
      <c r="D2718" s="113" t="s">
        <v>107</v>
      </c>
      <c r="E2718" s="113" t="s">
        <v>5412</v>
      </c>
    </row>
    <row r="2719" spans="1:5" x14ac:dyDescent="0.2">
      <c r="A2719" s="113">
        <v>12356080</v>
      </c>
      <c r="B2719" s="113" t="s">
        <v>4212</v>
      </c>
      <c r="C2719" s="113" t="s">
        <v>5404</v>
      </c>
      <c r="D2719" s="113" t="s">
        <v>5414</v>
      </c>
      <c r="E2719" s="113" t="s">
        <v>109</v>
      </c>
    </row>
    <row r="2720" spans="1:5" x14ac:dyDescent="0.2">
      <c r="A2720" s="113">
        <v>12356100</v>
      </c>
      <c r="B2720" s="113" t="s">
        <v>1486</v>
      </c>
      <c r="C2720" s="113" t="s">
        <v>5404</v>
      </c>
      <c r="D2720" s="113" t="s">
        <v>107</v>
      </c>
      <c r="E2720" s="113" t="s">
        <v>5412</v>
      </c>
    </row>
    <row r="2721" spans="1:5" x14ac:dyDescent="0.2">
      <c r="A2721" s="113">
        <v>12356130</v>
      </c>
      <c r="B2721" s="113" t="s">
        <v>4213</v>
      </c>
      <c r="C2721" s="113" t="s">
        <v>5404</v>
      </c>
      <c r="D2721" s="113" t="s">
        <v>5414</v>
      </c>
      <c r="E2721" s="113" t="s">
        <v>110</v>
      </c>
    </row>
    <row r="2722" spans="1:5" x14ac:dyDescent="0.2">
      <c r="A2722" s="113">
        <v>12356140</v>
      </c>
      <c r="B2722" s="113" t="s">
        <v>4214</v>
      </c>
      <c r="C2722" s="113" t="s">
        <v>5404</v>
      </c>
      <c r="D2722" s="113" t="s">
        <v>5414</v>
      </c>
      <c r="E2722" s="113" t="s">
        <v>110</v>
      </c>
    </row>
    <row r="2723" spans="1:5" x14ac:dyDescent="0.2">
      <c r="A2723" s="113">
        <v>12357002</v>
      </c>
      <c r="B2723" s="113" t="s">
        <v>1487</v>
      </c>
      <c r="C2723" s="113" t="s">
        <v>5404</v>
      </c>
      <c r="D2723" s="113" t="s">
        <v>107</v>
      </c>
      <c r="E2723" s="113" t="s">
        <v>102</v>
      </c>
    </row>
    <row r="2724" spans="1:5" x14ac:dyDescent="0.2">
      <c r="A2724" s="113">
        <v>12357003</v>
      </c>
      <c r="B2724" s="113" t="s">
        <v>4215</v>
      </c>
      <c r="C2724" s="113" t="s">
        <v>5404</v>
      </c>
      <c r="D2724" s="113" t="s">
        <v>5414</v>
      </c>
      <c r="E2724" s="113" t="s">
        <v>102</v>
      </c>
    </row>
    <row r="2725" spans="1:5" x14ac:dyDescent="0.2">
      <c r="A2725" s="113">
        <v>12357014</v>
      </c>
      <c r="B2725" s="113" t="s">
        <v>1488</v>
      </c>
      <c r="C2725" s="113" t="s">
        <v>5404</v>
      </c>
      <c r="D2725" s="113" t="s">
        <v>110</v>
      </c>
      <c r="E2725" s="113" t="s">
        <v>110</v>
      </c>
    </row>
    <row r="2726" spans="1:5" x14ac:dyDescent="0.2">
      <c r="A2726" s="113">
        <v>12357019</v>
      </c>
      <c r="B2726" s="113" t="s">
        <v>1489</v>
      </c>
      <c r="C2726" s="113" t="s">
        <v>5404</v>
      </c>
      <c r="D2726" s="113" t="s">
        <v>102</v>
      </c>
      <c r="E2726" s="113" t="s">
        <v>102</v>
      </c>
    </row>
    <row r="2727" spans="1:5" x14ac:dyDescent="0.2">
      <c r="A2727" s="113">
        <v>12358011</v>
      </c>
      <c r="B2727" s="113" t="s">
        <v>4216</v>
      </c>
      <c r="C2727" s="113" t="s">
        <v>5404</v>
      </c>
      <c r="D2727" s="113" t="s">
        <v>5414</v>
      </c>
      <c r="E2727" s="113" t="s">
        <v>110</v>
      </c>
    </row>
    <row r="2728" spans="1:5" x14ac:dyDescent="0.2">
      <c r="A2728" s="113">
        <v>12359002</v>
      </c>
      <c r="B2728" s="113" t="s">
        <v>4217</v>
      </c>
      <c r="C2728" s="113" t="s">
        <v>5404</v>
      </c>
      <c r="D2728" s="113" t="s">
        <v>5414</v>
      </c>
      <c r="E2728" s="113" t="s">
        <v>5412</v>
      </c>
    </row>
    <row r="2729" spans="1:5" x14ac:dyDescent="0.2">
      <c r="A2729" s="113">
        <v>12359003</v>
      </c>
      <c r="B2729" s="113" t="s">
        <v>4218</v>
      </c>
      <c r="C2729" s="113" t="s">
        <v>5404</v>
      </c>
      <c r="D2729" s="113" t="s">
        <v>5414</v>
      </c>
      <c r="E2729" s="113" t="s">
        <v>110</v>
      </c>
    </row>
    <row r="2730" spans="1:5" x14ac:dyDescent="0.2">
      <c r="A2730" s="113">
        <v>12359208</v>
      </c>
      <c r="B2730" s="113" t="s">
        <v>4219</v>
      </c>
      <c r="C2730" s="113" t="s">
        <v>5404</v>
      </c>
      <c r="D2730" s="113" t="s">
        <v>5414</v>
      </c>
      <c r="E2730" s="113" t="s">
        <v>109</v>
      </c>
    </row>
    <row r="2731" spans="1:5" x14ac:dyDescent="0.2">
      <c r="A2731" s="113">
        <v>12360017</v>
      </c>
      <c r="B2731" s="113" t="s">
        <v>4220</v>
      </c>
      <c r="C2731" s="113" t="s">
        <v>5404</v>
      </c>
      <c r="D2731" s="113" t="s">
        <v>5414</v>
      </c>
      <c r="E2731" s="113" t="s">
        <v>102</v>
      </c>
    </row>
    <row r="2732" spans="1:5" x14ac:dyDescent="0.2">
      <c r="A2732" s="113">
        <v>12360026</v>
      </c>
      <c r="B2732" s="113" t="s">
        <v>4221</v>
      </c>
      <c r="C2732" s="113" t="s">
        <v>5404</v>
      </c>
      <c r="D2732" s="113" t="s">
        <v>5414</v>
      </c>
      <c r="E2732" s="113" t="s">
        <v>102</v>
      </c>
    </row>
    <row r="2733" spans="1:5" x14ac:dyDescent="0.2">
      <c r="A2733" s="113">
        <v>12361002</v>
      </c>
      <c r="B2733" s="113" t="s">
        <v>4222</v>
      </c>
      <c r="C2733" s="113" t="s">
        <v>5404</v>
      </c>
      <c r="D2733" s="113" t="s">
        <v>5414</v>
      </c>
      <c r="E2733" s="113" t="s">
        <v>102</v>
      </c>
    </row>
    <row r="2734" spans="1:5" x14ac:dyDescent="0.2">
      <c r="A2734" s="113">
        <v>12361009</v>
      </c>
      <c r="B2734" s="113" t="s">
        <v>1490</v>
      </c>
      <c r="C2734" s="113" t="s">
        <v>5404</v>
      </c>
      <c r="D2734" s="113" t="s">
        <v>109</v>
      </c>
      <c r="E2734" s="113" t="s">
        <v>109</v>
      </c>
    </row>
    <row r="2735" spans="1:5" x14ac:dyDescent="0.2">
      <c r="A2735" s="113">
        <v>12361023</v>
      </c>
      <c r="B2735" s="113" t="s">
        <v>4223</v>
      </c>
      <c r="C2735" s="113" t="s">
        <v>5404</v>
      </c>
      <c r="D2735" s="113" t="s">
        <v>5414</v>
      </c>
      <c r="E2735" s="113" t="s">
        <v>5412</v>
      </c>
    </row>
    <row r="2736" spans="1:5" x14ac:dyDescent="0.2">
      <c r="A2736" s="113">
        <v>12370002</v>
      </c>
      <c r="B2736" s="113" t="s">
        <v>4224</v>
      </c>
      <c r="C2736" s="113" t="s">
        <v>5404</v>
      </c>
      <c r="D2736" s="113" t="s">
        <v>5414</v>
      </c>
      <c r="E2736" s="113" t="s">
        <v>109</v>
      </c>
    </row>
    <row r="2737" spans="1:5" x14ac:dyDescent="0.2">
      <c r="A2737" s="113">
        <v>12370023</v>
      </c>
      <c r="B2737" s="113" t="s">
        <v>4225</v>
      </c>
      <c r="C2737" s="113" t="s">
        <v>5404</v>
      </c>
      <c r="D2737" s="113" t="s">
        <v>5414</v>
      </c>
      <c r="E2737" s="113" t="s">
        <v>102</v>
      </c>
    </row>
    <row r="2738" spans="1:5" x14ac:dyDescent="0.2">
      <c r="A2738" s="113">
        <v>12370202</v>
      </c>
      <c r="B2738" s="113" t="s">
        <v>4226</v>
      </c>
      <c r="C2738" s="113" t="s">
        <v>5404</v>
      </c>
      <c r="D2738" s="113" t="s">
        <v>5414</v>
      </c>
      <c r="E2738" s="113" t="s">
        <v>102</v>
      </c>
    </row>
    <row r="2739" spans="1:5" x14ac:dyDescent="0.2">
      <c r="A2739" s="113">
        <v>12371010</v>
      </c>
      <c r="B2739" s="113" t="s">
        <v>1491</v>
      </c>
      <c r="C2739" s="113" t="s">
        <v>5404</v>
      </c>
      <c r="D2739" s="113" t="s">
        <v>109</v>
      </c>
      <c r="E2739" s="113" t="s">
        <v>109</v>
      </c>
    </row>
    <row r="2740" spans="1:5" x14ac:dyDescent="0.2">
      <c r="A2740" s="113">
        <v>12371025</v>
      </c>
      <c r="B2740" s="113" t="s">
        <v>4227</v>
      </c>
      <c r="C2740" s="113" t="s">
        <v>5404</v>
      </c>
      <c r="D2740" s="113" t="s">
        <v>5414</v>
      </c>
      <c r="E2740" s="113" t="s">
        <v>102</v>
      </c>
    </row>
    <row r="2741" spans="1:5" x14ac:dyDescent="0.2">
      <c r="A2741" s="113">
        <v>12371027</v>
      </c>
      <c r="B2741" s="113" t="s">
        <v>4228</v>
      </c>
      <c r="C2741" s="113" t="s">
        <v>5404</v>
      </c>
      <c r="D2741" s="113" t="s">
        <v>5414</v>
      </c>
      <c r="E2741" s="113" t="s">
        <v>5412</v>
      </c>
    </row>
    <row r="2742" spans="1:5" x14ac:dyDescent="0.2">
      <c r="A2742" s="113">
        <v>12371031</v>
      </c>
      <c r="B2742" s="113" t="s">
        <v>4229</v>
      </c>
      <c r="C2742" s="113" t="s">
        <v>5404</v>
      </c>
      <c r="D2742" s="113" t="s">
        <v>5414</v>
      </c>
      <c r="E2742" s="113" t="s">
        <v>102</v>
      </c>
    </row>
    <row r="2743" spans="1:5" x14ac:dyDescent="0.2">
      <c r="A2743" s="113">
        <v>12371038</v>
      </c>
      <c r="B2743" s="113" t="s">
        <v>4230</v>
      </c>
      <c r="C2743" s="113" t="s">
        <v>5404</v>
      </c>
      <c r="D2743" s="113" t="s">
        <v>5414</v>
      </c>
      <c r="E2743" s="113" t="s">
        <v>110</v>
      </c>
    </row>
    <row r="2744" spans="1:5" x14ac:dyDescent="0.2">
      <c r="A2744" s="113">
        <v>12371043</v>
      </c>
      <c r="B2744" s="113" t="s">
        <v>1492</v>
      </c>
      <c r="C2744" s="113" t="s">
        <v>5404</v>
      </c>
      <c r="D2744" s="113" t="s">
        <v>105</v>
      </c>
      <c r="E2744" s="113" t="s">
        <v>5411</v>
      </c>
    </row>
    <row r="2745" spans="1:5" x14ac:dyDescent="0.2">
      <c r="A2745" s="113">
        <v>12371056</v>
      </c>
      <c r="B2745" s="113" t="s">
        <v>4231</v>
      </c>
      <c r="C2745" s="113" t="s">
        <v>5404</v>
      </c>
      <c r="D2745" s="113" t="s">
        <v>5414</v>
      </c>
      <c r="E2745" s="113" t="s">
        <v>109</v>
      </c>
    </row>
    <row r="2746" spans="1:5" x14ac:dyDescent="0.2">
      <c r="A2746" s="113">
        <v>12371057</v>
      </c>
      <c r="B2746" s="113" t="s">
        <v>1493</v>
      </c>
      <c r="C2746" s="113" t="s">
        <v>5404</v>
      </c>
      <c r="D2746" s="113" t="s">
        <v>110</v>
      </c>
      <c r="E2746" s="113" t="s">
        <v>109</v>
      </c>
    </row>
    <row r="2747" spans="1:5" x14ac:dyDescent="0.2">
      <c r="A2747" s="113">
        <v>12371058</v>
      </c>
      <c r="B2747" s="113" t="s">
        <v>4232</v>
      </c>
      <c r="C2747" s="113" t="s">
        <v>5404</v>
      </c>
      <c r="D2747" s="113" t="s">
        <v>5414</v>
      </c>
      <c r="E2747" s="113" t="s">
        <v>110</v>
      </c>
    </row>
    <row r="2748" spans="1:5" x14ac:dyDescent="0.2">
      <c r="A2748" s="113">
        <v>12372017</v>
      </c>
      <c r="B2748" s="113" t="s">
        <v>1494</v>
      </c>
      <c r="C2748" s="113" t="s">
        <v>5404</v>
      </c>
      <c r="D2748" s="113" t="s">
        <v>109</v>
      </c>
      <c r="E2748" s="113" t="s">
        <v>109</v>
      </c>
    </row>
    <row r="2749" spans="1:5" x14ac:dyDescent="0.2">
      <c r="A2749" s="113">
        <v>12372018</v>
      </c>
      <c r="B2749" s="113" t="s">
        <v>1495</v>
      </c>
      <c r="C2749" s="113" t="s">
        <v>5404</v>
      </c>
      <c r="D2749" s="113" t="s">
        <v>107</v>
      </c>
      <c r="E2749" s="113" t="s">
        <v>5412</v>
      </c>
    </row>
    <row r="2750" spans="1:5" x14ac:dyDescent="0.2">
      <c r="A2750" s="113">
        <v>12372027</v>
      </c>
      <c r="B2750" s="113" t="s">
        <v>1496</v>
      </c>
      <c r="C2750" s="113" t="s">
        <v>5404</v>
      </c>
      <c r="D2750" s="113" t="s">
        <v>102</v>
      </c>
      <c r="E2750" s="113" t="s">
        <v>102</v>
      </c>
    </row>
    <row r="2751" spans="1:5" x14ac:dyDescent="0.2">
      <c r="A2751" s="113">
        <v>12373125</v>
      </c>
      <c r="B2751" s="113" t="s">
        <v>4233</v>
      </c>
      <c r="C2751" s="113" t="s">
        <v>5404</v>
      </c>
      <c r="D2751" s="113" t="s">
        <v>5414</v>
      </c>
      <c r="E2751" s="113" t="s">
        <v>5411</v>
      </c>
    </row>
    <row r="2752" spans="1:5" x14ac:dyDescent="0.2">
      <c r="A2752" s="113">
        <v>12374009</v>
      </c>
      <c r="B2752" s="113" t="s">
        <v>4234</v>
      </c>
      <c r="C2752" s="113" t="s">
        <v>5404</v>
      </c>
      <c r="D2752" s="113" t="s">
        <v>5414</v>
      </c>
      <c r="E2752" s="113" t="s">
        <v>5412</v>
      </c>
    </row>
    <row r="2753" spans="1:5" x14ac:dyDescent="0.2">
      <c r="A2753" s="113">
        <v>12375003</v>
      </c>
      <c r="B2753" s="113" t="s">
        <v>1497</v>
      </c>
      <c r="C2753" s="113" t="s">
        <v>5404</v>
      </c>
      <c r="D2753" s="113" t="s">
        <v>109</v>
      </c>
      <c r="E2753" s="113" t="s">
        <v>110</v>
      </c>
    </row>
    <row r="2754" spans="1:5" x14ac:dyDescent="0.2">
      <c r="A2754" s="113">
        <v>12375006</v>
      </c>
      <c r="B2754" s="113" t="s">
        <v>1498</v>
      </c>
      <c r="C2754" s="113" t="s">
        <v>5404</v>
      </c>
      <c r="D2754" s="113" t="s">
        <v>109</v>
      </c>
      <c r="E2754" s="113" t="s">
        <v>109</v>
      </c>
    </row>
    <row r="2755" spans="1:5" x14ac:dyDescent="0.2">
      <c r="A2755" s="113">
        <v>12375011</v>
      </c>
      <c r="B2755" s="113" t="s">
        <v>4235</v>
      </c>
      <c r="C2755" s="113" t="s">
        <v>5404</v>
      </c>
      <c r="D2755" s="113" t="s">
        <v>5414</v>
      </c>
      <c r="E2755" s="113" t="s">
        <v>110</v>
      </c>
    </row>
    <row r="2756" spans="1:5" x14ac:dyDescent="0.2">
      <c r="A2756" s="113">
        <v>12375054</v>
      </c>
      <c r="B2756" s="113" t="s">
        <v>1499</v>
      </c>
      <c r="C2756" s="113" t="s">
        <v>5404</v>
      </c>
      <c r="D2756" s="113" t="s">
        <v>109</v>
      </c>
      <c r="E2756" s="113" t="s">
        <v>109</v>
      </c>
    </row>
    <row r="2757" spans="1:5" x14ac:dyDescent="0.2">
      <c r="A2757" s="113">
        <v>12375057</v>
      </c>
      <c r="B2757" s="113" t="s">
        <v>4236</v>
      </c>
      <c r="C2757" s="113" t="s">
        <v>5404</v>
      </c>
      <c r="D2757" s="113" t="s">
        <v>5414</v>
      </c>
      <c r="E2757" s="113" t="s">
        <v>109</v>
      </c>
    </row>
    <row r="2758" spans="1:5" x14ac:dyDescent="0.2">
      <c r="A2758" s="113">
        <v>12375099</v>
      </c>
      <c r="B2758" s="113" t="s">
        <v>1500</v>
      </c>
      <c r="C2758" s="113" t="s">
        <v>5404</v>
      </c>
      <c r="D2758" s="113" t="s">
        <v>105</v>
      </c>
      <c r="E2758" s="113" t="s">
        <v>5412</v>
      </c>
    </row>
    <row r="2759" spans="1:5" x14ac:dyDescent="0.2">
      <c r="A2759" s="113">
        <v>12375125</v>
      </c>
      <c r="B2759" s="113" t="s">
        <v>4237</v>
      </c>
      <c r="C2759" s="113" t="s">
        <v>5404</v>
      </c>
      <c r="D2759" s="113" t="s">
        <v>5414</v>
      </c>
      <c r="E2759" s="113" t="s">
        <v>110</v>
      </c>
    </row>
    <row r="2760" spans="1:5" x14ac:dyDescent="0.2">
      <c r="A2760" s="113">
        <v>12375132</v>
      </c>
      <c r="B2760" s="113" t="s">
        <v>1501</v>
      </c>
      <c r="C2760" s="113" t="s">
        <v>5404</v>
      </c>
      <c r="D2760" s="113" t="s">
        <v>110</v>
      </c>
      <c r="E2760" s="113" t="s">
        <v>110</v>
      </c>
    </row>
    <row r="2761" spans="1:5" x14ac:dyDescent="0.2">
      <c r="A2761" s="113">
        <v>12375133</v>
      </c>
      <c r="B2761" s="113" t="s">
        <v>4238</v>
      </c>
      <c r="C2761" s="113" t="s">
        <v>5404</v>
      </c>
      <c r="D2761" s="113" t="s">
        <v>5414</v>
      </c>
      <c r="E2761" s="113" t="s">
        <v>109</v>
      </c>
    </row>
    <row r="2762" spans="1:5" x14ac:dyDescent="0.2">
      <c r="A2762" s="113">
        <v>12375159</v>
      </c>
      <c r="B2762" s="113" t="s">
        <v>1502</v>
      </c>
      <c r="C2762" s="113" t="s">
        <v>5404</v>
      </c>
      <c r="D2762" s="113" t="s">
        <v>109</v>
      </c>
      <c r="E2762" s="113" t="s">
        <v>110</v>
      </c>
    </row>
    <row r="2763" spans="1:5" x14ac:dyDescent="0.2">
      <c r="A2763" s="113">
        <v>12376011</v>
      </c>
      <c r="B2763" s="113" t="s">
        <v>4239</v>
      </c>
      <c r="C2763" s="113" t="s">
        <v>5404</v>
      </c>
      <c r="D2763" s="113" t="s">
        <v>5414</v>
      </c>
      <c r="E2763" s="113" t="s">
        <v>102</v>
      </c>
    </row>
    <row r="2764" spans="1:5" x14ac:dyDescent="0.2">
      <c r="A2764" s="113">
        <v>12376021</v>
      </c>
      <c r="B2764" s="113" t="s">
        <v>4240</v>
      </c>
      <c r="C2764" s="113" t="s">
        <v>5404</v>
      </c>
      <c r="D2764" s="113" t="s">
        <v>5414</v>
      </c>
      <c r="E2764" s="113" t="s">
        <v>110</v>
      </c>
    </row>
    <row r="2765" spans="1:5" x14ac:dyDescent="0.2">
      <c r="A2765" s="113">
        <v>12376022</v>
      </c>
      <c r="B2765" s="113" t="s">
        <v>1503</v>
      </c>
      <c r="C2765" s="113" t="s">
        <v>5404</v>
      </c>
      <c r="D2765" s="113" t="s">
        <v>102</v>
      </c>
      <c r="E2765" s="113" t="s">
        <v>102</v>
      </c>
    </row>
    <row r="2766" spans="1:5" x14ac:dyDescent="0.2">
      <c r="A2766" s="113">
        <v>12376033</v>
      </c>
      <c r="B2766" s="113" t="s">
        <v>1504</v>
      </c>
      <c r="C2766" s="113" t="s">
        <v>5404</v>
      </c>
      <c r="D2766" s="113" t="s">
        <v>109</v>
      </c>
      <c r="E2766" s="113" t="s">
        <v>110</v>
      </c>
    </row>
    <row r="2767" spans="1:5" x14ac:dyDescent="0.2">
      <c r="A2767" s="113">
        <v>12376044</v>
      </c>
      <c r="B2767" s="113" t="s">
        <v>4241</v>
      </c>
      <c r="C2767" s="113" t="s">
        <v>5404</v>
      </c>
      <c r="D2767" s="113" t="s">
        <v>5414</v>
      </c>
      <c r="E2767" s="113" t="s">
        <v>110</v>
      </c>
    </row>
    <row r="2768" spans="1:5" x14ac:dyDescent="0.2">
      <c r="A2768" s="113">
        <v>12376070</v>
      </c>
      <c r="B2768" s="113" t="s">
        <v>1505</v>
      </c>
      <c r="C2768" s="113" t="s">
        <v>5404</v>
      </c>
      <c r="D2768" s="113" t="s">
        <v>109</v>
      </c>
      <c r="E2768" s="113" t="s">
        <v>110</v>
      </c>
    </row>
    <row r="2769" spans="1:5" x14ac:dyDescent="0.2">
      <c r="A2769" s="113">
        <v>12376290</v>
      </c>
      <c r="B2769" s="113" t="s">
        <v>1506</v>
      </c>
      <c r="C2769" s="113" t="s">
        <v>5404</v>
      </c>
      <c r="D2769" s="113" t="s">
        <v>109</v>
      </c>
      <c r="E2769" s="113" t="s">
        <v>109</v>
      </c>
    </row>
    <row r="2770" spans="1:5" x14ac:dyDescent="0.2">
      <c r="A2770" s="113">
        <v>12376404</v>
      </c>
      <c r="B2770" s="113" t="s">
        <v>1507</v>
      </c>
      <c r="C2770" s="113" t="s">
        <v>5404</v>
      </c>
      <c r="D2770" s="113" t="s">
        <v>105</v>
      </c>
      <c r="E2770" s="113" t="s">
        <v>5412</v>
      </c>
    </row>
    <row r="2771" spans="1:5" x14ac:dyDescent="0.2">
      <c r="A2771" s="113">
        <v>12376410</v>
      </c>
      <c r="B2771" s="113" t="s">
        <v>4242</v>
      </c>
      <c r="C2771" s="113" t="s">
        <v>5404</v>
      </c>
      <c r="D2771" s="113" t="s">
        <v>5414</v>
      </c>
      <c r="E2771" s="113" t="s">
        <v>5412</v>
      </c>
    </row>
    <row r="2772" spans="1:5" x14ac:dyDescent="0.2">
      <c r="A2772" s="113">
        <v>12376413</v>
      </c>
      <c r="B2772" s="113" t="s">
        <v>4243</v>
      </c>
      <c r="C2772" s="113" t="s">
        <v>5404</v>
      </c>
      <c r="D2772" s="113" t="s">
        <v>5414</v>
      </c>
      <c r="E2772" s="113" t="s">
        <v>110</v>
      </c>
    </row>
    <row r="2773" spans="1:5" x14ac:dyDescent="0.2">
      <c r="A2773" s="113">
        <v>12377002</v>
      </c>
      <c r="B2773" s="113" t="s">
        <v>4244</v>
      </c>
      <c r="C2773" s="113" t="s">
        <v>5404</v>
      </c>
      <c r="D2773" s="113" t="s">
        <v>5414</v>
      </c>
      <c r="E2773" s="113" t="s">
        <v>5412</v>
      </c>
    </row>
    <row r="2774" spans="1:5" x14ac:dyDescent="0.2">
      <c r="A2774" s="113">
        <v>12377015</v>
      </c>
      <c r="B2774" s="113" t="s">
        <v>4245</v>
      </c>
      <c r="C2774" s="113" t="s">
        <v>5404</v>
      </c>
      <c r="D2774" s="113" t="s">
        <v>5414</v>
      </c>
      <c r="E2774" s="113" t="s">
        <v>109</v>
      </c>
    </row>
    <row r="2775" spans="1:5" x14ac:dyDescent="0.2">
      <c r="A2775" s="113">
        <v>12377018</v>
      </c>
      <c r="B2775" s="113" t="s">
        <v>4246</v>
      </c>
      <c r="C2775" s="113" t="s">
        <v>5404</v>
      </c>
      <c r="D2775" s="113" t="s">
        <v>5414</v>
      </c>
      <c r="E2775" s="113" t="s">
        <v>102</v>
      </c>
    </row>
    <row r="2776" spans="1:5" x14ac:dyDescent="0.2">
      <c r="A2776" s="113">
        <v>12377020</v>
      </c>
      <c r="B2776" s="113" t="s">
        <v>1508</v>
      </c>
      <c r="C2776" s="113" t="s">
        <v>5404</v>
      </c>
      <c r="D2776" s="113" t="s">
        <v>110</v>
      </c>
      <c r="E2776" s="113" t="s">
        <v>110</v>
      </c>
    </row>
    <row r="2777" spans="1:5" x14ac:dyDescent="0.2">
      <c r="A2777" s="113">
        <v>12377041</v>
      </c>
      <c r="B2777" s="113" t="s">
        <v>1509</v>
      </c>
      <c r="C2777" s="113" t="s">
        <v>5404</v>
      </c>
      <c r="D2777" s="113" t="s">
        <v>109</v>
      </c>
      <c r="E2777" s="113" t="s">
        <v>110</v>
      </c>
    </row>
    <row r="2778" spans="1:5" x14ac:dyDescent="0.2">
      <c r="A2778" s="113">
        <v>12377044</v>
      </c>
      <c r="B2778" s="113" t="s">
        <v>4247</v>
      </c>
      <c r="C2778" s="113" t="s">
        <v>5404</v>
      </c>
      <c r="D2778" s="113" t="s">
        <v>5414</v>
      </c>
      <c r="E2778" s="113" t="s">
        <v>5411</v>
      </c>
    </row>
    <row r="2779" spans="1:5" x14ac:dyDescent="0.2">
      <c r="A2779" s="113">
        <v>12377100</v>
      </c>
      <c r="B2779" s="113" t="s">
        <v>1510</v>
      </c>
      <c r="C2779" s="113" t="s">
        <v>5404</v>
      </c>
      <c r="D2779" s="113" t="s">
        <v>109</v>
      </c>
      <c r="E2779" s="113" t="s">
        <v>109</v>
      </c>
    </row>
    <row r="2780" spans="1:5" x14ac:dyDescent="0.2">
      <c r="A2780" s="113">
        <v>12377101</v>
      </c>
      <c r="B2780" s="113" t="s">
        <v>4248</v>
      </c>
      <c r="C2780" s="113" t="s">
        <v>5404</v>
      </c>
      <c r="D2780" s="113" t="s">
        <v>5414</v>
      </c>
      <c r="E2780" s="113" t="s">
        <v>5412</v>
      </c>
    </row>
    <row r="2781" spans="1:5" x14ac:dyDescent="0.2">
      <c r="A2781" s="113">
        <v>12378077</v>
      </c>
      <c r="B2781" s="113" t="s">
        <v>1511</v>
      </c>
      <c r="C2781" s="113" t="s">
        <v>5404</v>
      </c>
      <c r="D2781" s="113" t="s">
        <v>109</v>
      </c>
      <c r="E2781" s="113" t="s">
        <v>109</v>
      </c>
    </row>
    <row r="2782" spans="1:5" x14ac:dyDescent="0.2">
      <c r="A2782" s="113">
        <v>12378078</v>
      </c>
      <c r="B2782" s="113" t="s">
        <v>1512</v>
      </c>
      <c r="C2782" s="113" t="s">
        <v>5404</v>
      </c>
      <c r="D2782" s="113" t="s">
        <v>109</v>
      </c>
      <c r="E2782" s="113" t="s">
        <v>109</v>
      </c>
    </row>
    <row r="2783" spans="1:5" x14ac:dyDescent="0.2">
      <c r="A2783" s="113">
        <v>12378335</v>
      </c>
      <c r="B2783" s="113" t="s">
        <v>4249</v>
      </c>
      <c r="C2783" s="113" t="s">
        <v>5404</v>
      </c>
      <c r="D2783" s="113" t="s">
        <v>5414</v>
      </c>
      <c r="E2783" s="113" t="s">
        <v>5412</v>
      </c>
    </row>
    <row r="2784" spans="1:5" x14ac:dyDescent="0.2">
      <c r="A2784" s="113">
        <v>12379301</v>
      </c>
      <c r="B2784" s="113" t="s">
        <v>4250</v>
      </c>
      <c r="C2784" s="113" t="s">
        <v>5404</v>
      </c>
      <c r="D2784" s="113" t="s">
        <v>5414</v>
      </c>
      <c r="E2784" s="113" t="s">
        <v>109</v>
      </c>
    </row>
    <row r="2785" spans="1:5" x14ac:dyDescent="0.2">
      <c r="A2785" s="113">
        <v>12379309</v>
      </c>
      <c r="B2785" s="113" t="s">
        <v>1513</v>
      </c>
      <c r="C2785" s="113" t="s">
        <v>5404</v>
      </c>
      <c r="D2785" s="113" t="s">
        <v>109</v>
      </c>
      <c r="E2785" s="113" t="s">
        <v>109</v>
      </c>
    </row>
    <row r="2786" spans="1:5" x14ac:dyDescent="0.2">
      <c r="A2786" s="113">
        <v>12380027</v>
      </c>
      <c r="B2786" s="113" t="s">
        <v>1514</v>
      </c>
      <c r="C2786" s="113" t="s">
        <v>5404</v>
      </c>
      <c r="D2786" s="113" t="s">
        <v>110</v>
      </c>
      <c r="E2786" s="113" t="s">
        <v>110</v>
      </c>
    </row>
    <row r="2787" spans="1:5" x14ac:dyDescent="0.2">
      <c r="A2787" s="113">
        <v>12380241</v>
      </c>
      <c r="B2787" s="113" t="s">
        <v>4251</v>
      </c>
      <c r="C2787" s="113" t="s">
        <v>5404</v>
      </c>
      <c r="D2787" s="113" t="s">
        <v>5414</v>
      </c>
      <c r="E2787" s="113" t="s">
        <v>109</v>
      </c>
    </row>
    <row r="2788" spans="1:5" x14ac:dyDescent="0.2">
      <c r="A2788" s="113">
        <v>12381005</v>
      </c>
      <c r="B2788" s="113" t="s">
        <v>1515</v>
      </c>
      <c r="C2788" s="113" t="s">
        <v>5404</v>
      </c>
      <c r="D2788" s="113" t="s">
        <v>109</v>
      </c>
      <c r="E2788" s="113" t="s">
        <v>109</v>
      </c>
    </row>
    <row r="2789" spans="1:5" x14ac:dyDescent="0.2">
      <c r="A2789" s="113">
        <v>12381009</v>
      </c>
      <c r="B2789" s="113" t="s">
        <v>1516</v>
      </c>
      <c r="C2789" s="113" t="s">
        <v>5404</v>
      </c>
      <c r="D2789" s="113" t="s">
        <v>110</v>
      </c>
      <c r="E2789" s="113" t="s">
        <v>110</v>
      </c>
    </row>
    <row r="2790" spans="1:5" x14ac:dyDescent="0.2">
      <c r="A2790" s="113">
        <v>12381011</v>
      </c>
      <c r="B2790" s="113" t="s">
        <v>1517</v>
      </c>
      <c r="C2790" s="113" t="s">
        <v>5404</v>
      </c>
      <c r="D2790" s="113" t="s">
        <v>109</v>
      </c>
      <c r="E2790" s="113" t="s">
        <v>109</v>
      </c>
    </row>
    <row r="2791" spans="1:5" x14ac:dyDescent="0.2">
      <c r="A2791" s="113">
        <v>12382002</v>
      </c>
      <c r="B2791" s="113" t="s">
        <v>1518</v>
      </c>
      <c r="C2791" s="113" t="s">
        <v>5404</v>
      </c>
      <c r="D2791" s="113" t="s">
        <v>110</v>
      </c>
      <c r="E2791" s="113" t="s">
        <v>110</v>
      </c>
    </row>
    <row r="2792" spans="1:5" x14ac:dyDescent="0.2">
      <c r="A2792" s="113">
        <v>12382004</v>
      </c>
      <c r="B2792" s="113" t="s">
        <v>1519</v>
      </c>
      <c r="C2792" s="113" t="s">
        <v>5404</v>
      </c>
      <c r="D2792" s="113" t="s">
        <v>110</v>
      </c>
      <c r="E2792" s="113" t="s">
        <v>110</v>
      </c>
    </row>
    <row r="2793" spans="1:5" x14ac:dyDescent="0.2">
      <c r="A2793" s="113">
        <v>12383001</v>
      </c>
      <c r="B2793" s="113" t="s">
        <v>4252</v>
      </c>
      <c r="C2793" s="113" t="s">
        <v>5404</v>
      </c>
      <c r="D2793" s="113" t="s">
        <v>5414</v>
      </c>
      <c r="E2793" s="113" t="s">
        <v>102</v>
      </c>
    </row>
    <row r="2794" spans="1:5" x14ac:dyDescent="0.2">
      <c r="A2794" s="113">
        <v>12383005</v>
      </c>
      <c r="B2794" s="113" t="s">
        <v>1520</v>
      </c>
      <c r="C2794" s="113" t="s">
        <v>5404</v>
      </c>
      <c r="D2794" s="113" t="s">
        <v>109</v>
      </c>
      <c r="E2794" s="113" t="s">
        <v>110</v>
      </c>
    </row>
    <row r="2795" spans="1:5" x14ac:dyDescent="0.2">
      <c r="A2795" s="113">
        <v>12383006</v>
      </c>
      <c r="B2795" s="113" t="s">
        <v>4253</v>
      </c>
      <c r="C2795" s="113" t="s">
        <v>5404</v>
      </c>
      <c r="D2795" s="113" t="s">
        <v>5414</v>
      </c>
      <c r="E2795" s="113" t="s">
        <v>102</v>
      </c>
    </row>
    <row r="2796" spans="1:5" x14ac:dyDescent="0.2">
      <c r="A2796" s="113">
        <v>12383007</v>
      </c>
      <c r="B2796" s="113" t="s">
        <v>1521</v>
      </c>
      <c r="C2796" s="113" t="s">
        <v>5404</v>
      </c>
      <c r="D2796" s="113" t="s">
        <v>109</v>
      </c>
      <c r="E2796" s="113" t="s">
        <v>109</v>
      </c>
    </row>
    <row r="2797" spans="1:5" x14ac:dyDescent="0.2">
      <c r="A2797" s="113">
        <v>12383009</v>
      </c>
      <c r="B2797" s="113" t="s">
        <v>1522</v>
      </c>
      <c r="C2797" s="113" t="s">
        <v>5404</v>
      </c>
      <c r="D2797" s="113" t="s">
        <v>109</v>
      </c>
      <c r="E2797" s="113" t="s">
        <v>109</v>
      </c>
    </row>
    <row r="2798" spans="1:5" x14ac:dyDescent="0.2">
      <c r="A2798" s="113">
        <v>12384002</v>
      </c>
      <c r="B2798" s="113" t="s">
        <v>4254</v>
      </c>
      <c r="C2798" s="113" t="s">
        <v>5404</v>
      </c>
      <c r="D2798" s="113" t="s">
        <v>5414</v>
      </c>
      <c r="E2798" s="113" t="s">
        <v>110</v>
      </c>
    </row>
    <row r="2799" spans="1:5" x14ac:dyDescent="0.2">
      <c r="A2799" s="113">
        <v>12384003</v>
      </c>
      <c r="B2799" s="113" t="s">
        <v>1523</v>
      </c>
      <c r="C2799" s="113" t="s">
        <v>5404</v>
      </c>
      <c r="D2799" s="113" t="s">
        <v>109</v>
      </c>
      <c r="E2799" s="113" t="s">
        <v>102</v>
      </c>
    </row>
    <row r="2800" spans="1:5" x14ac:dyDescent="0.2">
      <c r="A2800" s="113">
        <v>12384013</v>
      </c>
      <c r="B2800" s="113" t="s">
        <v>1524</v>
      </c>
      <c r="C2800" s="113" t="s">
        <v>5404</v>
      </c>
      <c r="D2800" s="113" t="s">
        <v>109</v>
      </c>
      <c r="E2800" s="113" t="s">
        <v>109</v>
      </c>
    </row>
    <row r="2801" spans="1:5" x14ac:dyDescent="0.2">
      <c r="A2801" s="113">
        <v>12384016</v>
      </c>
      <c r="B2801" s="113" t="s">
        <v>1525</v>
      </c>
      <c r="C2801" s="113" t="s">
        <v>5404</v>
      </c>
      <c r="D2801" s="113" t="s">
        <v>109</v>
      </c>
      <c r="E2801" s="113" t="s">
        <v>102</v>
      </c>
    </row>
    <row r="2802" spans="1:5" x14ac:dyDescent="0.2">
      <c r="A2802" s="113">
        <v>12384017</v>
      </c>
      <c r="B2802" s="113" t="s">
        <v>974</v>
      </c>
      <c r="C2802" s="113" t="s">
        <v>5404</v>
      </c>
      <c r="D2802" s="113" t="s">
        <v>5414</v>
      </c>
      <c r="E2802" s="113" t="s">
        <v>110</v>
      </c>
    </row>
    <row r="2803" spans="1:5" x14ac:dyDescent="0.2">
      <c r="A2803" s="113">
        <v>12384018</v>
      </c>
      <c r="B2803" s="113" t="s">
        <v>1526</v>
      </c>
      <c r="C2803" s="113" t="s">
        <v>5404</v>
      </c>
      <c r="D2803" s="113" t="s">
        <v>109</v>
      </c>
      <c r="E2803" s="113" t="s">
        <v>110</v>
      </c>
    </row>
    <row r="2804" spans="1:5" x14ac:dyDescent="0.2">
      <c r="A2804" s="113">
        <v>12385007</v>
      </c>
      <c r="B2804" s="113" t="s">
        <v>4255</v>
      </c>
      <c r="C2804" s="113" t="s">
        <v>5404</v>
      </c>
      <c r="D2804" s="113" t="s">
        <v>5414</v>
      </c>
      <c r="E2804" s="113" t="s">
        <v>5412</v>
      </c>
    </row>
    <row r="2805" spans="1:5" x14ac:dyDescent="0.2">
      <c r="A2805" s="113">
        <v>12385030</v>
      </c>
      <c r="B2805" s="113" t="s">
        <v>4256</v>
      </c>
      <c r="C2805" s="113" t="s">
        <v>5404</v>
      </c>
      <c r="D2805" s="113" t="s">
        <v>5414</v>
      </c>
      <c r="E2805" s="113" t="s">
        <v>102</v>
      </c>
    </row>
    <row r="2806" spans="1:5" x14ac:dyDescent="0.2">
      <c r="A2806" s="113">
        <v>12385034</v>
      </c>
      <c r="B2806" s="113" t="s">
        <v>4257</v>
      </c>
      <c r="C2806" s="113" t="s">
        <v>5404</v>
      </c>
      <c r="D2806" s="113" t="s">
        <v>5414</v>
      </c>
      <c r="E2806" s="113" t="s">
        <v>109</v>
      </c>
    </row>
    <row r="2807" spans="1:5" x14ac:dyDescent="0.2">
      <c r="A2807" s="113">
        <v>12385038</v>
      </c>
      <c r="B2807" s="113" t="s">
        <v>4258</v>
      </c>
      <c r="C2807" s="113" t="s">
        <v>5404</v>
      </c>
      <c r="D2807" s="113" t="s">
        <v>5414</v>
      </c>
      <c r="E2807" s="113" t="s">
        <v>102</v>
      </c>
    </row>
    <row r="2808" spans="1:5" x14ac:dyDescent="0.2">
      <c r="A2808" s="113">
        <v>12385039</v>
      </c>
      <c r="B2808" s="113" t="s">
        <v>1527</v>
      </c>
      <c r="C2808" s="113" t="s">
        <v>5404</v>
      </c>
      <c r="D2808" s="113" t="s">
        <v>107</v>
      </c>
      <c r="E2808" s="113" t="s">
        <v>5412</v>
      </c>
    </row>
    <row r="2809" spans="1:5" x14ac:dyDescent="0.2">
      <c r="A2809" s="113">
        <v>12385040</v>
      </c>
      <c r="B2809" s="113" t="s">
        <v>4259</v>
      </c>
      <c r="C2809" s="113" t="s">
        <v>5404</v>
      </c>
      <c r="D2809" s="113" t="s">
        <v>5414</v>
      </c>
      <c r="E2809" s="113" t="s">
        <v>109</v>
      </c>
    </row>
    <row r="2810" spans="1:5" x14ac:dyDescent="0.2">
      <c r="A2810" s="113">
        <v>12385057</v>
      </c>
      <c r="B2810" s="113" t="s">
        <v>1528</v>
      </c>
      <c r="C2810" s="113" t="s">
        <v>5404</v>
      </c>
      <c r="D2810" s="113" t="s">
        <v>102</v>
      </c>
      <c r="E2810" s="113" t="s">
        <v>5412</v>
      </c>
    </row>
    <row r="2811" spans="1:5" x14ac:dyDescent="0.2">
      <c r="A2811" s="113">
        <v>12387006</v>
      </c>
      <c r="B2811" s="113" t="s">
        <v>1529</v>
      </c>
      <c r="C2811" s="113" t="s">
        <v>5404</v>
      </c>
      <c r="D2811" s="113" t="s">
        <v>110</v>
      </c>
      <c r="E2811" s="113" t="s">
        <v>110</v>
      </c>
    </row>
    <row r="2812" spans="1:5" x14ac:dyDescent="0.2">
      <c r="A2812" s="113">
        <v>12387031</v>
      </c>
      <c r="B2812" s="113" t="s">
        <v>4260</v>
      </c>
      <c r="C2812" s="113" t="s">
        <v>5404</v>
      </c>
      <c r="D2812" s="113" t="s">
        <v>5414</v>
      </c>
      <c r="E2812" s="113" t="s">
        <v>109</v>
      </c>
    </row>
    <row r="2813" spans="1:5" x14ac:dyDescent="0.2">
      <c r="A2813" s="113">
        <v>12388005</v>
      </c>
      <c r="B2813" s="113" t="s">
        <v>4261</v>
      </c>
      <c r="C2813" s="113" t="s">
        <v>5404</v>
      </c>
      <c r="D2813" s="113" t="s">
        <v>5414</v>
      </c>
      <c r="E2813" s="113" t="s">
        <v>110</v>
      </c>
    </row>
    <row r="2814" spans="1:5" x14ac:dyDescent="0.2">
      <c r="A2814" s="113">
        <v>12388018</v>
      </c>
      <c r="B2814" s="113" t="s">
        <v>4262</v>
      </c>
      <c r="C2814" s="113" t="s">
        <v>5404</v>
      </c>
      <c r="D2814" s="113" t="s">
        <v>5414</v>
      </c>
      <c r="E2814" s="113" t="s">
        <v>102</v>
      </c>
    </row>
    <row r="2815" spans="1:5" x14ac:dyDescent="0.2">
      <c r="A2815" s="113">
        <v>12389012</v>
      </c>
      <c r="B2815" s="113" t="s">
        <v>4263</v>
      </c>
      <c r="C2815" s="113" t="s">
        <v>5404</v>
      </c>
      <c r="D2815" s="113" t="s">
        <v>5414</v>
      </c>
      <c r="E2815" s="113" t="s">
        <v>5413</v>
      </c>
    </row>
    <row r="2816" spans="1:5" x14ac:dyDescent="0.2">
      <c r="A2816" s="113">
        <v>12389014</v>
      </c>
      <c r="B2816" s="113" t="s">
        <v>4264</v>
      </c>
      <c r="C2816" s="113" t="s">
        <v>5404</v>
      </c>
      <c r="D2816" s="113" t="s">
        <v>5414</v>
      </c>
      <c r="E2816" s="113" t="s">
        <v>102</v>
      </c>
    </row>
    <row r="2817" spans="1:5" x14ac:dyDescent="0.2">
      <c r="A2817" s="113">
        <v>12389040</v>
      </c>
      <c r="B2817" s="113" t="s">
        <v>4265</v>
      </c>
      <c r="C2817" s="113" t="s">
        <v>5404</v>
      </c>
      <c r="D2817" s="113" t="s">
        <v>5414</v>
      </c>
      <c r="E2817" s="113" t="s">
        <v>110</v>
      </c>
    </row>
    <row r="2818" spans="1:5" x14ac:dyDescent="0.2">
      <c r="A2818" s="113">
        <v>12390006</v>
      </c>
      <c r="B2818" s="113" t="s">
        <v>4266</v>
      </c>
      <c r="C2818" s="113" t="s">
        <v>5404</v>
      </c>
      <c r="D2818" s="113" t="s">
        <v>5414</v>
      </c>
      <c r="E2818" s="113" t="s">
        <v>5411</v>
      </c>
    </row>
    <row r="2819" spans="1:5" x14ac:dyDescent="0.2">
      <c r="A2819" s="113">
        <v>12390010</v>
      </c>
      <c r="B2819" s="113" t="s">
        <v>1530</v>
      </c>
      <c r="C2819" s="113" t="s">
        <v>5404</v>
      </c>
      <c r="D2819" s="113" t="s">
        <v>110</v>
      </c>
      <c r="E2819" s="113" t="s">
        <v>110</v>
      </c>
    </row>
    <row r="2820" spans="1:5" x14ac:dyDescent="0.2">
      <c r="A2820" s="113">
        <v>12390017</v>
      </c>
      <c r="B2820" s="113" t="s">
        <v>4267</v>
      </c>
      <c r="C2820" s="113" t="s">
        <v>5404</v>
      </c>
      <c r="D2820" s="113" t="s">
        <v>5414</v>
      </c>
      <c r="E2820" s="113" t="s">
        <v>102</v>
      </c>
    </row>
    <row r="2821" spans="1:5" x14ac:dyDescent="0.2">
      <c r="A2821" s="113">
        <v>12390019</v>
      </c>
      <c r="B2821" s="113" t="s">
        <v>4268</v>
      </c>
      <c r="C2821" s="113" t="s">
        <v>5404</v>
      </c>
      <c r="D2821" s="113" t="s">
        <v>5414</v>
      </c>
      <c r="E2821" s="113" t="s">
        <v>5412</v>
      </c>
    </row>
    <row r="2822" spans="1:5" x14ac:dyDescent="0.2">
      <c r="A2822" s="113">
        <v>12390022</v>
      </c>
      <c r="B2822" s="113" t="s">
        <v>1531</v>
      </c>
      <c r="C2822" s="113" t="s">
        <v>5404</v>
      </c>
      <c r="D2822" s="113" t="s">
        <v>109</v>
      </c>
      <c r="E2822" s="113" t="s">
        <v>109</v>
      </c>
    </row>
    <row r="2823" spans="1:5" x14ac:dyDescent="0.2">
      <c r="A2823" s="113">
        <v>12390027</v>
      </c>
      <c r="B2823" s="113" t="s">
        <v>1532</v>
      </c>
      <c r="C2823" s="113" t="s">
        <v>5404</v>
      </c>
      <c r="D2823" s="113" t="s">
        <v>110</v>
      </c>
      <c r="E2823" s="113" t="s">
        <v>109</v>
      </c>
    </row>
    <row r="2824" spans="1:5" x14ac:dyDescent="0.2">
      <c r="A2824" s="113">
        <v>12391007</v>
      </c>
      <c r="B2824" s="113" t="s">
        <v>4269</v>
      </c>
      <c r="C2824" s="113" t="s">
        <v>5404</v>
      </c>
      <c r="D2824" s="113" t="s">
        <v>5414</v>
      </c>
      <c r="E2824" s="113" t="s">
        <v>5412</v>
      </c>
    </row>
    <row r="2825" spans="1:5" x14ac:dyDescent="0.2">
      <c r="A2825" s="113">
        <v>12392001</v>
      </c>
      <c r="B2825" s="113" t="s">
        <v>1533</v>
      </c>
      <c r="C2825" s="113" t="s">
        <v>5404</v>
      </c>
      <c r="D2825" s="113" t="s">
        <v>156</v>
      </c>
      <c r="E2825" s="113" t="s">
        <v>5411</v>
      </c>
    </row>
    <row r="2826" spans="1:5" x14ac:dyDescent="0.2">
      <c r="A2826" s="113">
        <v>12393010</v>
      </c>
      <c r="B2826" s="113" t="s">
        <v>4270</v>
      </c>
      <c r="C2826" s="113" t="s">
        <v>5404</v>
      </c>
      <c r="D2826" s="113" t="s">
        <v>5414</v>
      </c>
      <c r="E2826" s="113" t="s">
        <v>109</v>
      </c>
    </row>
    <row r="2827" spans="1:5" x14ac:dyDescent="0.2">
      <c r="A2827" s="113">
        <v>12394066</v>
      </c>
      <c r="B2827" s="113" t="s">
        <v>4271</v>
      </c>
      <c r="C2827" s="113" t="s">
        <v>5404</v>
      </c>
      <c r="D2827" s="113" t="s">
        <v>5414</v>
      </c>
      <c r="E2827" s="113" t="s">
        <v>5412</v>
      </c>
    </row>
    <row r="2828" spans="1:5" x14ac:dyDescent="0.2">
      <c r="A2828" s="113">
        <v>12394067</v>
      </c>
      <c r="B2828" s="113" t="s">
        <v>4272</v>
      </c>
      <c r="C2828" s="113" t="s">
        <v>5404</v>
      </c>
      <c r="D2828" s="113" t="s">
        <v>5414</v>
      </c>
      <c r="E2828" s="113" t="s">
        <v>102</v>
      </c>
    </row>
    <row r="2829" spans="1:5" x14ac:dyDescent="0.2">
      <c r="A2829" s="113">
        <v>12394073</v>
      </c>
      <c r="B2829" s="113" t="s">
        <v>4273</v>
      </c>
      <c r="C2829" s="113" t="s">
        <v>5404</v>
      </c>
      <c r="D2829" s="113" t="s">
        <v>5414</v>
      </c>
      <c r="E2829" s="113" t="s">
        <v>5413</v>
      </c>
    </row>
    <row r="2830" spans="1:5" x14ac:dyDescent="0.2">
      <c r="A2830" s="113">
        <v>12394091</v>
      </c>
      <c r="B2830" s="113" t="s">
        <v>1534</v>
      </c>
      <c r="C2830" s="113" t="s">
        <v>5404</v>
      </c>
      <c r="D2830" s="113" t="s">
        <v>105</v>
      </c>
      <c r="E2830" s="113" t="s">
        <v>5412</v>
      </c>
    </row>
    <row r="2831" spans="1:5" x14ac:dyDescent="0.2">
      <c r="A2831" s="113">
        <v>12394092</v>
      </c>
      <c r="B2831" s="113" t="s">
        <v>4274</v>
      </c>
      <c r="C2831" s="113" t="s">
        <v>5404</v>
      </c>
      <c r="D2831" s="113" t="s">
        <v>5414</v>
      </c>
      <c r="E2831" s="113" t="s">
        <v>5412</v>
      </c>
    </row>
    <row r="2832" spans="1:5" x14ac:dyDescent="0.2">
      <c r="A2832" s="113">
        <v>12394093</v>
      </c>
      <c r="B2832" s="113" t="s">
        <v>4275</v>
      </c>
      <c r="C2832" s="113" t="s">
        <v>5404</v>
      </c>
      <c r="D2832" s="113" t="s">
        <v>5414</v>
      </c>
      <c r="E2832" s="113" t="s">
        <v>5412</v>
      </c>
    </row>
    <row r="2833" spans="1:5" x14ac:dyDescent="0.2">
      <c r="A2833" s="113">
        <v>12394099</v>
      </c>
      <c r="B2833" s="113" t="s">
        <v>4276</v>
      </c>
      <c r="C2833" s="113" t="s">
        <v>5404</v>
      </c>
      <c r="D2833" s="113" t="s">
        <v>5414</v>
      </c>
      <c r="E2833" s="113" t="s">
        <v>110</v>
      </c>
    </row>
    <row r="2834" spans="1:5" x14ac:dyDescent="0.2">
      <c r="A2834" s="113">
        <v>12394113</v>
      </c>
      <c r="B2834" s="113" t="s">
        <v>1535</v>
      </c>
      <c r="C2834" s="113" t="s">
        <v>5404</v>
      </c>
      <c r="D2834" s="113" t="s">
        <v>102</v>
      </c>
      <c r="E2834" s="113" t="s">
        <v>109</v>
      </c>
    </row>
    <row r="2835" spans="1:5" x14ac:dyDescent="0.2">
      <c r="A2835" s="113">
        <v>12394141</v>
      </c>
      <c r="B2835" s="113" t="s">
        <v>4277</v>
      </c>
      <c r="C2835" s="113" t="s">
        <v>5404</v>
      </c>
      <c r="D2835" s="113" t="s">
        <v>5414</v>
      </c>
      <c r="E2835" s="113" t="s">
        <v>5412</v>
      </c>
    </row>
    <row r="2836" spans="1:5" x14ac:dyDescent="0.2">
      <c r="A2836" s="113">
        <v>12394194</v>
      </c>
      <c r="B2836" s="113" t="s">
        <v>4278</v>
      </c>
      <c r="C2836" s="113" t="s">
        <v>5404</v>
      </c>
      <c r="D2836" s="113" t="s">
        <v>5414</v>
      </c>
      <c r="E2836" s="113" t="s">
        <v>102</v>
      </c>
    </row>
    <row r="2837" spans="1:5" x14ac:dyDescent="0.2">
      <c r="A2837" s="113">
        <v>12394195</v>
      </c>
      <c r="B2837" s="113" t="s">
        <v>4279</v>
      </c>
      <c r="C2837" s="113" t="s">
        <v>5404</v>
      </c>
      <c r="D2837" s="113" t="s">
        <v>5414</v>
      </c>
      <c r="E2837" s="113" t="s">
        <v>5412</v>
      </c>
    </row>
    <row r="2838" spans="1:5" x14ac:dyDescent="0.2">
      <c r="A2838" s="113">
        <v>12394309</v>
      </c>
      <c r="B2838" s="113" t="s">
        <v>1536</v>
      </c>
      <c r="C2838" s="113" t="s">
        <v>5404</v>
      </c>
      <c r="D2838" s="113" t="s">
        <v>107</v>
      </c>
      <c r="E2838" s="113" t="s">
        <v>5412</v>
      </c>
    </row>
    <row r="2839" spans="1:5" x14ac:dyDescent="0.2">
      <c r="A2839" s="113">
        <v>12395065</v>
      </c>
      <c r="B2839" s="113" t="s">
        <v>4280</v>
      </c>
      <c r="C2839" s="113" t="s">
        <v>5404</v>
      </c>
      <c r="D2839" s="113" t="s">
        <v>5414</v>
      </c>
      <c r="E2839" s="113" t="s">
        <v>109</v>
      </c>
    </row>
    <row r="2840" spans="1:5" x14ac:dyDescent="0.2">
      <c r="A2840" s="113">
        <v>12395137</v>
      </c>
      <c r="B2840" s="113" t="s">
        <v>1537</v>
      </c>
      <c r="C2840" s="113" t="s">
        <v>5404</v>
      </c>
      <c r="D2840" s="113" t="s">
        <v>110</v>
      </c>
      <c r="E2840" s="113" t="s">
        <v>110</v>
      </c>
    </row>
    <row r="2841" spans="1:5" x14ac:dyDescent="0.2">
      <c r="A2841" s="113">
        <v>12401001</v>
      </c>
      <c r="B2841" s="113" t="s">
        <v>4281</v>
      </c>
      <c r="C2841" s="113" t="s">
        <v>5404</v>
      </c>
      <c r="D2841" s="113" t="s">
        <v>5414</v>
      </c>
      <c r="E2841" s="113" t="s">
        <v>109</v>
      </c>
    </row>
    <row r="2842" spans="1:5" x14ac:dyDescent="0.2">
      <c r="A2842" s="113">
        <v>12401007</v>
      </c>
      <c r="B2842" s="113" t="s">
        <v>4282</v>
      </c>
      <c r="C2842" s="113" t="s">
        <v>5404</v>
      </c>
      <c r="D2842" s="113" t="s">
        <v>5414</v>
      </c>
      <c r="E2842" s="113" t="s">
        <v>110</v>
      </c>
    </row>
    <row r="2843" spans="1:5" x14ac:dyDescent="0.2">
      <c r="A2843" s="113">
        <v>12401019</v>
      </c>
      <c r="B2843" s="113" t="s">
        <v>1538</v>
      </c>
      <c r="C2843" s="113" t="s">
        <v>5404</v>
      </c>
      <c r="D2843" s="113" t="s">
        <v>100</v>
      </c>
      <c r="E2843" s="113" t="s">
        <v>5411</v>
      </c>
    </row>
    <row r="2844" spans="1:5" x14ac:dyDescent="0.2">
      <c r="A2844" s="113">
        <v>12401020</v>
      </c>
      <c r="B2844" s="113" t="s">
        <v>1539</v>
      </c>
      <c r="C2844" s="113" t="s">
        <v>5404</v>
      </c>
      <c r="D2844" s="113" t="s">
        <v>102</v>
      </c>
      <c r="E2844" s="113" t="s">
        <v>5412</v>
      </c>
    </row>
    <row r="2845" spans="1:5" x14ac:dyDescent="0.2">
      <c r="A2845" s="113">
        <v>12401021</v>
      </c>
      <c r="B2845" s="113" t="s">
        <v>1540</v>
      </c>
      <c r="C2845" s="113" t="s">
        <v>5404</v>
      </c>
      <c r="D2845" s="113" t="s">
        <v>110</v>
      </c>
      <c r="E2845" s="113" t="s">
        <v>110</v>
      </c>
    </row>
    <row r="2846" spans="1:5" x14ac:dyDescent="0.2">
      <c r="A2846" s="113">
        <v>12401031</v>
      </c>
      <c r="B2846" s="113" t="s">
        <v>1541</v>
      </c>
      <c r="C2846" s="113" t="s">
        <v>5404</v>
      </c>
      <c r="D2846" s="113" t="s">
        <v>110</v>
      </c>
      <c r="E2846" s="113" t="s">
        <v>110</v>
      </c>
    </row>
    <row r="2847" spans="1:5" x14ac:dyDescent="0.2">
      <c r="A2847" s="113">
        <v>12401040</v>
      </c>
      <c r="B2847" s="113" t="s">
        <v>4283</v>
      </c>
      <c r="C2847" s="113" t="s">
        <v>5404</v>
      </c>
      <c r="D2847" s="113" t="s">
        <v>5414</v>
      </c>
      <c r="E2847" s="113" t="s">
        <v>110</v>
      </c>
    </row>
    <row r="2848" spans="1:5" x14ac:dyDescent="0.2">
      <c r="A2848" s="113">
        <v>12401046</v>
      </c>
      <c r="B2848" s="113" t="s">
        <v>4284</v>
      </c>
      <c r="C2848" s="113" t="s">
        <v>5404</v>
      </c>
      <c r="D2848" s="113" t="s">
        <v>5414</v>
      </c>
      <c r="E2848" s="113" t="s">
        <v>102</v>
      </c>
    </row>
    <row r="2849" spans="1:5" x14ac:dyDescent="0.2">
      <c r="A2849" s="113">
        <v>12401047</v>
      </c>
      <c r="B2849" s="113" t="s">
        <v>1542</v>
      </c>
      <c r="C2849" s="113" t="s">
        <v>5404</v>
      </c>
      <c r="D2849" s="113" t="s">
        <v>109</v>
      </c>
      <c r="E2849" s="113" t="s">
        <v>110</v>
      </c>
    </row>
    <row r="2850" spans="1:5" x14ac:dyDescent="0.2">
      <c r="A2850" s="113">
        <v>12401053</v>
      </c>
      <c r="B2850" s="113" t="s">
        <v>1543</v>
      </c>
      <c r="C2850" s="113" t="s">
        <v>5404</v>
      </c>
      <c r="D2850" s="113" t="s">
        <v>138</v>
      </c>
      <c r="E2850" s="113" t="s">
        <v>5412</v>
      </c>
    </row>
    <row r="2851" spans="1:5" x14ac:dyDescent="0.2">
      <c r="A2851" s="113">
        <v>12401055</v>
      </c>
      <c r="B2851" s="113" t="s">
        <v>1544</v>
      </c>
      <c r="C2851" s="113" t="s">
        <v>5404</v>
      </c>
      <c r="D2851" s="113" t="s">
        <v>109</v>
      </c>
      <c r="E2851" s="113" t="s">
        <v>109</v>
      </c>
    </row>
    <row r="2852" spans="1:5" x14ac:dyDescent="0.2">
      <c r="A2852" s="113">
        <v>12401061</v>
      </c>
      <c r="B2852" s="113" t="s">
        <v>4285</v>
      </c>
      <c r="C2852" s="113" t="s">
        <v>5404</v>
      </c>
      <c r="D2852" s="113" t="s">
        <v>5414</v>
      </c>
      <c r="E2852" s="113" t="s">
        <v>5412</v>
      </c>
    </row>
    <row r="2853" spans="1:5" x14ac:dyDescent="0.2">
      <c r="A2853" s="113">
        <v>12401071</v>
      </c>
      <c r="B2853" s="113" t="s">
        <v>1545</v>
      </c>
      <c r="C2853" s="113" t="s">
        <v>5404</v>
      </c>
      <c r="D2853" s="113" t="s">
        <v>102</v>
      </c>
      <c r="E2853" s="113" t="s">
        <v>102</v>
      </c>
    </row>
    <row r="2854" spans="1:5" x14ac:dyDescent="0.2">
      <c r="A2854" s="113">
        <v>12401075</v>
      </c>
      <c r="B2854" s="113" t="s">
        <v>4286</v>
      </c>
      <c r="C2854" s="113" t="s">
        <v>5404</v>
      </c>
      <c r="D2854" s="113" t="s">
        <v>5414</v>
      </c>
      <c r="E2854" s="113" t="s">
        <v>110</v>
      </c>
    </row>
    <row r="2855" spans="1:5" x14ac:dyDescent="0.2">
      <c r="A2855" s="113">
        <v>12401085</v>
      </c>
      <c r="B2855" s="113" t="s">
        <v>1546</v>
      </c>
      <c r="C2855" s="113" t="s">
        <v>5404</v>
      </c>
      <c r="D2855" s="113" t="s">
        <v>109</v>
      </c>
      <c r="E2855" s="113" t="s">
        <v>110</v>
      </c>
    </row>
    <row r="2856" spans="1:5" x14ac:dyDescent="0.2">
      <c r="A2856" s="113">
        <v>12401194</v>
      </c>
      <c r="B2856" s="113" t="s">
        <v>1547</v>
      </c>
      <c r="C2856" s="113" t="s">
        <v>5404</v>
      </c>
      <c r="D2856" s="113" t="s">
        <v>107</v>
      </c>
      <c r="E2856" s="113" t="s">
        <v>110</v>
      </c>
    </row>
    <row r="2857" spans="1:5" x14ac:dyDescent="0.2">
      <c r="A2857" s="113">
        <v>12401203</v>
      </c>
      <c r="B2857" s="113" t="s">
        <v>1548</v>
      </c>
      <c r="C2857" s="113" t="s">
        <v>5404</v>
      </c>
      <c r="D2857" s="113" t="s">
        <v>109</v>
      </c>
      <c r="E2857" s="113" t="s">
        <v>109</v>
      </c>
    </row>
    <row r="2858" spans="1:5" x14ac:dyDescent="0.2">
      <c r="A2858" s="113">
        <v>12401333</v>
      </c>
      <c r="B2858" s="113" t="s">
        <v>4287</v>
      </c>
      <c r="C2858" s="113" t="s">
        <v>5404</v>
      </c>
      <c r="D2858" s="113" t="s">
        <v>5414</v>
      </c>
      <c r="E2858" s="113" t="s">
        <v>109</v>
      </c>
    </row>
    <row r="2859" spans="1:5" x14ac:dyDescent="0.2">
      <c r="A2859" s="113">
        <v>12401618</v>
      </c>
      <c r="B2859" s="113" t="s">
        <v>4288</v>
      </c>
      <c r="C2859" s="113" t="s">
        <v>5404</v>
      </c>
      <c r="D2859" s="113" t="s">
        <v>5414</v>
      </c>
      <c r="E2859" s="113" t="s">
        <v>102</v>
      </c>
    </row>
    <row r="2860" spans="1:5" x14ac:dyDescent="0.2">
      <c r="A2860" s="113">
        <v>12401620</v>
      </c>
      <c r="B2860" s="113" t="s">
        <v>1549</v>
      </c>
      <c r="C2860" s="113" t="s">
        <v>5404</v>
      </c>
      <c r="D2860" s="113" t="s">
        <v>109</v>
      </c>
      <c r="E2860" s="113" t="s">
        <v>109</v>
      </c>
    </row>
    <row r="2861" spans="1:5" x14ac:dyDescent="0.2">
      <c r="A2861" s="113">
        <v>12401621</v>
      </c>
      <c r="B2861" s="113" t="s">
        <v>4289</v>
      </c>
      <c r="C2861" s="113" t="s">
        <v>5404</v>
      </c>
      <c r="D2861" s="113" t="s">
        <v>5414</v>
      </c>
      <c r="E2861" s="113" t="s">
        <v>102</v>
      </c>
    </row>
    <row r="2862" spans="1:5" x14ac:dyDescent="0.2">
      <c r="A2862" s="113">
        <v>12401627</v>
      </c>
      <c r="B2862" s="113" t="s">
        <v>1550</v>
      </c>
      <c r="C2862" s="113" t="s">
        <v>5404</v>
      </c>
      <c r="D2862" s="113" t="s">
        <v>109</v>
      </c>
      <c r="E2862" s="113" t="s">
        <v>109</v>
      </c>
    </row>
    <row r="2863" spans="1:5" x14ac:dyDescent="0.2">
      <c r="A2863" s="113">
        <v>12401650</v>
      </c>
      <c r="B2863" s="113" t="s">
        <v>1551</v>
      </c>
      <c r="C2863" s="113" t="s">
        <v>5404</v>
      </c>
      <c r="D2863" s="113" t="s">
        <v>102</v>
      </c>
      <c r="E2863" s="113" t="s">
        <v>102</v>
      </c>
    </row>
    <row r="2864" spans="1:5" x14ac:dyDescent="0.2">
      <c r="A2864" s="113">
        <v>12401661</v>
      </c>
      <c r="B2864" s="113" t="s">
        <v>1552</v>
      </c>
      <c r="C2864" s="113" t="s">
        <v>5404</v>
      </c>
      <c r="D2864" s="113" t="s">
        <v>109</v>
      </c>
      <c r="E2864" s="113" t="s">
        <v>109</v>
      </c>
    </row>
    <row r="2865" spans="1:5" x14ac:dyDescent="0.2">
      <c r="A2865" s="113">
        <v>12401820</v>
      </c>
      <c r="B2865" s="113" t="s">
        <v>1553</v>
      </c>
      <c r="C2865" s="113" t="s">
        <v>5404</v>
      </c>
      <c r="D2865" s="113" t="s">
        <v>138</v>
      </c>
      <c r="E2865" s="113" t="s">
        <v>5413</v>
      </c>
    </row>
    <row r="2866" spans="1:5" x14ac:dyDescent="0.2">
      <c r="A2866" s="113">
        <v>12402006</v>
      </c>
      <c r="B2866" s="113" t="s">
        <v>4290</v>
      </c>
      <c r="C2866" s="113" t="s">
        <v>5404</v>
      </c>
      <c r="D2866" s="113" t="s">
        <v>5414</v>
      </c>
      <c r="E2866" s="113" t="s">
        <v>110</v>
      </c>
    </row>
    <row r="2867" spans="1:5" x14ac:dyDescent="0.2">
      <c r="A2867" s="113">
        <v>12402008</v>
      </c>
      <c r="B2867" s="113" t="s">
        <v>1554</v>
      </c>
      <c r="C2867" s="113" t="s">
        <v>5404</v>
      </c>
      <c r="D2867" s="113" t="s">
        <v>102</v>
      </c>
      <c r="E2867" s="113" t="s">
        <v>102</v>
      </c>
    </row>
    <row r="2868" spans="1:5" x14ac:dyDescent="0.2">
      <c r="A2868" s="113">
        <v>12402015</v>
      </c>
      <c r="B2868" s="113" t="s">
        <v>1555</v>
      </c>
      <c r="C2868" s="113" t="s">
        <v>5404</v>
      </c>
      <c r="D2868" s="113" t="s">
        <v>102</v>
      </c>
      <c r="E2868" s="113" t="s">
        <v>5412</v>
      </c>
    </row>
    <row r="2869" spans="1:5" x14ac:dyDescent="0.2">
      <c r="A2869" s="113">
        <v>12402016</v>
      </c>
      <c r="B2869" s="113" t="s">
        <v>1556</v>
      </c>
      <c r="C2869" s="113" t="s">
        <v>5404</v>
      </c>
      <c r="D2869" s="113" t="s">
        <v>110</v>
      </c>
      <c r="E2869" s="113" t="s">
        <v>110</v>
      </c>
    </row>
    <row r="2870" spans="1:5" x14ac:dyDescent="0.2">
      <c r="A2870" s="113">
        <v>12402017</v>
      </c>
      <c r="B2870" s="113" t="s">
        <v>1557</v>
      </c>
      <c r="C2870" s="113" t="s">
        <v>5404</v>
      </c>
      <c r="D2870" s="113" t="s">
        <v>102</v>
      </c>
      <c r="E2870" s="113" t="s">
        <v>109</v>
      </c>
    </row>
    <row r="2871" spans="1:5" x14ac:dyDescent="0.2">
      <c r="A2871" s="113">
        <v>12402020</v>
      </c>
      <c r="B2871" s="113" t="s">
        <v>1558</v>
      </c>
      <c r="C2871" s="113" t="s">
        <v>5404</v>
      </c>
      <c r="D2871" s="113" t="s">
        <v>107</v>
      </c>
      <c r="E2871" s="113" t="s">
        <v>5412</v>
      </c>
    </row>
    <row r="2872" spans="1:5" x14ac:dyDescent="0.2">
      <c r="A2872" s="113">
        <v>12402023</v>
      </c>
      <c r="B2872" s="113" t="s">
        <v>1559</v>
      </c>
      <c r="C2872" s="113" t="s">
        <v>5404</v>
      </c>
      <c r="D2872" s="113" t="s">
        <v>102</v>
      </c>
      <c r="E2872" s="113" t="s">
        <v>102</v>
      </c>
    </row>
    <row r="2873" spans="1:5" x14ac:dyDescent="0.2">
      <c r="A2873" s="113">
        <v>12402024</v>
      </c>
      <c r="B2873" s="113" t="s">
        <v>4291</v>
      </c>
      <c r="C2873" s="113" t="s">
        <v>5404</v>
      </c>
      <c r="D2873" s="113" t="s">
        <v>5414</v>
      </c>
      <c r="E2873" s="113" t="s">
        <v>109</v>
      </c>
    </row>
    <row r="2874" spans="1:5" x14ac:dyDescent="0.2">
      <c r="A2874" s="113">
        <v>12402034</v>
      </c>
      <c r="B2874" s="113" t="s">
        <v>1560</v>
      </c>
      <c r="C2874" s="113" t="s">
        <v>5404</v>
      </c>
      <c r="D2874" s="113" t="s">
        <v>102</v>
      </c>
      <c r="E2874" s="113" t="s">
        <v>109</v>
      </c>
    </row>
    <row r="2875" spans="1:5" x14ac:dyDescent="0.2">
      <c r="A2875" s="113">
        <v>12402036</v>
      </c>
      <c r="B2875" s="113" t="s">
        <v>4292</v>
      </c>
      <c r="C2875" s="113" t="s">
        <v>5404</v>
      </c>
      <c r="D2875" s="113" t="s">
        <v>5414</v>
      </c>
      <c r="E2875" s="113" t="s">
        <v>102</v>
      </c>
    </row>
    <row r="2876" spans="1:5" x14ac:dyDescent="0.2">
      <c r="A2876" s="113">
        <v>12402037</v>
      </c>
      <c r="B2876" s="113" t="s">
        <v>981</v>
      </c>
      <c r="C2876" s="113" t="s">
        <v>5404</v>
      </c>
      <c r="D2876" s="113" t="s">
        <v>109</v>
      </c>
      <c r="E2876" s="113" t="s">
        <v>109</v>
      </c>
    </row>
    <row r="2877" spans="1:5" x14ac:dyDescent="0.2">
      <c r="A2877" s="113">
        <v>12402038</v>
      </c>
      <c r="B2877" s="113" t="s">
        <v>1561</v>
      </c>
      <c r="C2877" s="113" t="s">
        <v>5404</v>
      </c>
      <c r="D2877" s="113" t="s">
        <v>107</v>
      </c>
      <c r="E2877" s="113" t="s">
        <v>102</v>
      </c>
    </row>
    <row r="2878" spans="1:5" x14ac:dyDescent="0.2">
      <c r="A2878" s="113">
        <v>12402063</v>
      </c>
      <c r="B2878" s="113" t="s">
        <v>4293</v>
      </c>
      <c r="C2878" s="113" t="s">
        <v>5404</v>
      </c>
      <c r="D2878" s="113" t="s">
        <v>109</v>
      </c>
      <c r="E2878" s="113" t="s">
        <v>109</v>
      </c>
    </row>
    <row r="2879" spans="1:5" x14ac:dyDescent="0.2">
      <c r="A2879" s="113">
        <v>12402066</v>
      </c>
      <c r="B2879" s="113" t="s">
        <v>1562</v>
      </c>
      <c r="C2879" s="113" t="s">
        <v>5404</v>
      </c>
      <c r="D2879" s="113" t="s">
        <v>107</v>
      </c>
      <c r="E2879" s="113" t="s">
        <v>5412</v>
      </c>
    </row>
    <row r="2880" spans="1:5" x14ac:dyDescent="0.2">
      <c r="A2880" s="113">
        <v>12402070</v>
      </c>
      <c r="B2880" s="113" t="s">
        <v>1563</v>
      </c>
      <c r="C2880" s="113" t="s">
        <v>5404</v>
      </c>
      <c r="D2880" s="113" t="s">
        <v>109</v>
      </c>
      <c r="E2880" s="113" t="s">
        <v>109</v>
      </c>
    </row>
    <row r="2881" spans="1:5" x14ac:dyDescent="0.2">
      <c r="A2881" s="113">
        <v>12402155</v>
      </c>
      <c r="B2881" s="113" t="s">
        <v>1564</v>
      </c>
      <c r="C2881" s="113" t="s">
        <v>5404</v>
      </c>
      <c r="D2881" s="113" t="s">
        <v>107</v>
      </c>
      <c r="E2881" s="113" t="s">
        <v>5412</v>
      </c>
    </row>
    <row r="2882" spans="1:5" x14ac:dyDescent="0.2">
      <c r="A2882" s="113">
        <v>12402168</v>
      </c>
      <c r="B2882" s="113" t="s">
        <v>4294</v>
      </c>
      <c r="C2882" s="113" t="s">
        <v>5404</v>
      </c>
      <c r="D2882" s="113" t="s">
        <v>5414</v>
      </c>
      <c r="E2882" s="113" t="s">
        <v>5412</v>
      </c>
    </row>
    <row r="2883" spans="1:5" x14ac:dyDescent="0.2">
      <c r="A2883" s="113">
        <v>12402170</v>
      </c>
      <c r="B2883" s="113" t="s">
        <v>1565</v>
      </c>
      <c r="C2883" s="113" t="s">
        <v>5404</v>
      </c>
      <c r="D2883" s="113" t="s">
        <v>110</v>
      </c>
      <c r="E2883" s="113" t="s">
        <v>5413</v>
      </c>
    </row>
    <row r="2884" spans="1:5" x14ac:dyDescent="0.2">
      <c r="A2884" s="113">
        <v>12402179</v>
      </c>
      <c r="B2884" s="113" t="s">
        <v>1566</v>
      </c>
      <c r="C2884" s="113" t="s">
        <v>5404</v>
      </c>
      <c r="D2884" s="113" t="s">
        <v>138</v>
      </c>
      <c r="E2884" s="113" t="s">
        <v>5412</v>
      </c>
    </row>
    <row r="2885" spans="1:5" x14ac:dyDescent="0.2">
      <c r="A2885" s="113">
        <v>12402187</v>
      </c>
      <c r="B2885" s="113" t="s">
        <v>1567</v>
      </c>
      <c r="C2885" s="113" t="s">
        <v>5404</v>
      </c>
      <c r="D2885" s="113" t="s">
        <v>107</v>
      </c>
      <c r="E2885" s="113" t="s">
        <v>5412</v>
      </c>
    </row>
    <row r="2886" spans="1:5" x14ac:dyDescent="0.2">
      <c r="A2886" s="113">
        <v>12403002</v>
      </c>
      <c r="B2886" s="113" t="s">
        <v>1568</v>
      </c>
      <c r="C2886" s="113" t="s">
        <v>5404</v>
      </c>
      <c r="D2886" s="113" t="s">
        <v>107</v>
      </c>
      <c r="E2886" s="113" t="s">
        <v>110</v>
      </c>
    </row>
    <row r="2887" spans="1:5" x14ac:dyDescent="0.2">
      <c r="A2887" s="113">
        <v>12403003</v>
      </c>
      <c r="B2887" s="113" t="s">
        <v>1569</v>
      </c>
      <c r="C2887" s="113" t="s">
        <v>5404</v>
      </c>
      <c r="D2887" s="113" t="s">
        <v>102</v>
      </c>
      <c r="E2887" s="113" t="s">
        <v>102</v>
      </c>
    </row>
    <row r="2888" spans="1:5" x14ac:dyDescent="0.2">
      <c r="A2888" s="113">
        <v>12403009</v>
      </c>
      <c r="B2888" s="113" t="s">
        <v>4295</v>
      </c>
      <c r="C2888" s="113" t="s">
        <v>5404</v>
      </c>
      <c r="D2888" s="113" t="s">
        <v>5414</v>
      </c>
      <c r="E2888" s="113" t="s">
        <v>5412</v>
      </c>
    </row>
    <row r="2889" spans="1:5" x14ac:dyDescent="0.2">
      <c r="A2889" s="113">
        <v>12403039</v>
      </c>
      <c r="B2889" s="113" t="s">
        <v>1570</v>
      </c>
      <c r="C2889" s="113" t="s">
        <v>5404</v>
      </c>
      <c r="D2889" s="113" t="s">
        <v>107</v>
      </c>
      <c r="E2889" s="113" t="s">
        <v>5412</v>
      </c>
    </row>
    <row r="2890" spans="1:5" x14ac:dyDescent="0.2">
      <c r="A2890" s="113">
        <v>12404101</v>
      </c>
      <c r="B2890" s="113" t="s">
        <v>1571</v>
      </c>
      <c r="C2890" s="113" t="s">
        <v>5404</v>
      </c>
      <c r="D2890" s="113" t="s">
        <v>102</v>
      </c>
      <c r="E2890" s="113" t="s">
        <v>102</v>
      </c>
    </row>
    <row r="2891" spans="1:5" x14ac:dyDescent="0.2">
      <c r="A2891" s="113">
        <v>12404102</v>
      </c>
      <c r="B2891" s="113" t="s">
        <v>4296</v>
      </c>
      <c r="C2891" s="113" t="s">
        <v>5404</v>
      </c>
      <c r="D2891" s="113" t="s">
        <v>109</v>
      </c>
      <c r="E2891" s="113" t="s">
        <v>102</v>
      </c>
    </row>
    <row r="2892" spans="1:5" x14ac:dyDescent="0.2">
      <c r="A2892" s="113">
        <v>12404311</v>
      </c>
      <c r="B2892" s="113" t="s">
        <v>4297</v>
      </c>
      <c r="C2892" s="113" t="s">
        <v>5404</v>
      </c>
      <c r="D2892" s="113" t="s">
        <v>5414</v>
      </c>
      <c r="E2892" s="113" t="s">
        <v>5412</v>
      </c>
    </row>
    <row r="2893" spans="1:5" x14ac:dyDescent="0.2">
      <c r="A2893" s="113">
        <v>12404503</v>
      </c>
      <c r="B2893" s="113" t="s">
        <v>1572</v>
      </c>
      <c r="C2893" s="113" t="s">
        <v>5404</v>
      </c>
      <c r="D2893" s="113" t="s">
        <v>102</v>
      </c>
      <c r="E2893" s="113" t="s">
        <v>109</v>
      </c>
    </row>
    <row r="2894" spans="1:5" x14ac:dyDescent="0.2">
      <c r="A2894" s="113">
        <v>12404538</v>
      </c>
      <c r="B2894" s="113" t="s">
        <v>1573</v>
      </c>
      <c r="C2894" s="113" t="s">
        <v>5404</v>
      </c>
      <c r="D2894" s="113" t="s">
        <v>110</v>
      </c>
      <c r="E2894" s="113" t="s">
        <v>110</v>
      </c>
    </row>
    <row r="2895" spans="1:5" x14ac:dyDescent="0.2">
      <c r="A2895" s="113">
        <v>12405401</v>
      </c>
      <c r="B2895" s="113" t="s">
        <v>4298</v>
      </c>
      <c r="C2895" s="113" t="s">
        <v>5404</v>
      </c>
      <c r="D2895" s="113" t="s">
        <v>5414</v>
      </c>
      <c r="E2895" s="113" t="s">
        <v>102</v>
      </c>
    </row>
    <row r="2896" spans="1:5" x14ac:dyDescent="0.2">
      <c r="A2896" s="113">
        <v>12405501</v>
      </c>
      <c r="B2896" s="113" t="s">
        <v>1574</v>
      </c>
      <c r="C2896" s="113" t="s">
        <v>5404</v>
      </c>
      <c r="D2896" s="113" t="s">
        <v>109</v>
      </c>
      <c r="E2896" s="113" t="s">
        <v>110</v>
      </c>
    </row>
    <row r="2897" spans="1:5" x14ac:dyDescent="0.2">
      <c r="A2897" s="113">
        <v>12409001</v>
      </c>
      <c r="B2897" s="113" t="s">
        <v>1575</v>
      </c>
      <c r="C2897" s="113" t="s">
        <v>5404</v>
      </c>
      <c r="D2897" s="113" t="s">
        <v>138</v>
      </c>
      <c r="E2897" s="113" t="s">
        <v>110</v>
      </c>
    </row>
    <row r="2898" spans="1:5" x14ac:dyDescent="0.2">
      <c r="A2898" s="113">
        <v>12409002</v>
      </c>
      <c r="B2898" s="113" t="s">
        <v>4299</v>
      </c>
      <c r="C2898" s="113" t="s">
        <v>5404</v>
      </c>
      <c r="D2898" s="113" t="s">
        <v>5414</v>
      </c>
      <c r="E2898" s="113" t="s">
        <v>110</v>
      </c>
    </row>
    <row r="2899" spans="1:5" x14ac:dyDescent="0.2">
      <c r="A2899" s="113">
        <v>12409005</v>
      </c>
      <c r="B2899" s="113" t="s">
        <v>4300</v>
      </c>
      <c r="C2899" s="113" t="s">
        <v>5404</v>
      </c>
      <c r="D2899" s="113" t="s">
        <v>5414</v>
      </c>
      <c r="E2899" s="113" t="s">
        <v>5412</v>
      </c>
    </row>
    <row r="2900" spans="1:5" x14ac:dyDescent="0.2">
      <c r="A2900" s="113">
        <v>12409006</v>
      </c>
      <c r="B2900" s="113" t="s">
        <v>4301</v>
      </c>
      <c r="C2900" s="113" t="s">
        <v>5404</v>
      </c>
      <c r="D2900" s="113" t="s">
        <v>5414</v>
      </c>
      <c r="E2900" s="113" t="s">
        <v>109</v>
      </c>
    </row>
    <row r="2901" spans="1:5" x14ac:dyDescent="0.2">
      <c r="A2901" s="113">
        <v>12409011</v>
      </c>
      <c r="B2901" s="113" t="s">
        <v>1576</v>
      </c>
      <c r="C2901" s="113" t="s">
        <v>5404</v>
      </c>
      <c r="D2901" s="113" t="s">
        <v>102</v>
      </c>
      <c r="E2901" s="113" t="s">
        <v>102</v>
      </c>
    </row>
    <row r="2902" spans="1:5" x14ac:dyDescent="0.2">
      <c r="A2902" s="113">
        <v>12409018</v>
      </c>
      <c r="B2902" s="113" t="s">
        <v>4302</v>
      </c>
      <c r="C2902" s="113" t="s">
        <v>5404</v>
      </c>
      <c r="D2902" s="113" t="s">
        <v>5414</v>
      </c>
      <c r="E2902" s="113" t="s">
        <v>110</v>
      </c>
    </row>
    <row r="2903" spans="1:5" x14ac:dyDescent="0.2">
      <c r="A2903" s="113">
        <v>12409019</v>
      </c>
      <c r="B2903" s="113" t="s">
        <v>4303</v>
      </c>
      <c r="C2903" s="113" t="s">
        <v>5404</v>
      </c>
      <c r="D2903" s="113" t="s">
        <v>5414</v>
      </c>
      <c r="E2903" s="113" t="s">
        <v>109</v>
      </c>
    </row>
    <row r="2904" spans="1:5" x14ac:dyDescent="0.2">
      <c r="A2904" s="113">
        <v>12409055</v>
      </c>
      <c r="B2904" s="113" t="s">
        <v>1577</v>
      </c>
      <c r="C2904" s="113" t="s">
        <v>5404</v>
      </c>
      <c r="D2904" s="113" t="s">
        <v>105</v>
      </c>
      <c r="E2904" s="113" t="s">
        <v>5412</v>
      </c>
    </row>
    <row r="2905" spans="1:5" x14ac:dyDescent="0.2">
      <c r="A2905" s="113">
        <v>12409056</v>
      </c>
      <c r="B2905" s="113" t="s">
        <v>1578</v>
      </c>
      <c r="C2905" s="113" t="s">
        <v>5404</v>
      </c>
      <c r="D2905" s="113" t="s">
        <v>102</v>
      </c>
      <c r="E2905" s="113" t="s">
        <v>5412</v>
      </c>
    </row>
    <row r="2906" spans="1:5" x14ac:dyDescent="0.2">
      <c r="A2906" s="113">
        <v>12409058</v>
      </c>
      <c r="B2906" s="113" t="s">
        <v>1579</v>
      </c>
      <c r="C2906" s="113" t="s">
        <v>5404</v>
      </c>
      <c r="D2906" s="113" t="s">
        <v>109</v>
      </c>
      <c r="E2906" s="113" t="s">
        <v>110</v>
      </c>
    </row>
    <row r="2907" spans="1:5" x14ac:dyDescent="0.2">
      <c r="A2907" s="113">
        <v>12409087</v>
      </c>
      <c r="B2907" s="113" t="s">
        <v>1580</v>
      </c>
      <c r="C2907" s="113" t="s">
        <v>5404</v>
      </c>
      <c r="D2907" s="113" t="s">
        <v>110</v>
      </c>
      <c r="E2907" s="113" t="s">
        <v>110</v>
      </c>
    </row>
    <row r="2908" spans="1:5" x14ac:dyDescent="0.2">
      <c r="A2908" s="113">
        <v>12409133</v>
      </c>
      <c r="B2908" s="113" t="s">
        <v>1581</v>
      </c>
      <c r="C2908" s="113" t="s">
        <v>5404</v>
      </c>
      <c r="D2908" s="113" t="s">
        <v>109</v>
      </c>
      <c r="E2908" s="113" t="s">
        <v>109</v>
      </c>
    </row>
    <row r="2909" spans="1:5" x14ac:dyDescent="0.2">
      <c r="A2909" s="113">
        <v>12409136</v>
      </c>
      <c r="B2909" s="113" t="s">
        <v>1582</v>
      </c>
      <c r="C2909" s="113" t="s">
        <v>5404</v>
      </c>
      <c r="D2909" s="113" t="s">
        <v>109</v>
      </c>
      <c r="E2909" s="113" t="s">
        <v>109</v>
      </c>
    </row>
    <row r="2910" spans="1:5" x14ac:dyDescent="0.2">
      <c r="A2910" s="113">
        <v>12409200</v>
      </c>
      <c r="B2910" s="113" t="s">
        <v>1583</v>
      </c>
      <c r="C2910" s="113" t="s">
        <v>5404</v>
      </c>
      <c r="D2910" s="113" t="s">
        <v>109</v>
      </c>
      <c r="E2910" s="113" t="s">
        <v>109</v>
      </c>
    </row>
    <row r="2911" spans="1:5" x14ac:dyDescent="0.2">
      <c r="A2911" s="113">
        <v>12411006</v>
      </c>
      <c r="B2911" s="113" t="s">
        <v>1584</v>
      </c>
      <c r="C2911" s="113" t="s">
        <v>5404</v>
      </c>
      <c r="D2911" s="113" t="s">
        <v>102</v>
      </c>
      <c r="E2911" s="113" t="s">
        <v>102</v>
      </c>
    </row>
    <row r="2912" spans="1:5" x14ac:dyDescent="0.2">
      <c r="A2912" s="113">
        <v>12411010</v>
      </c>
      <c r="B2912" s="113" t="s">
        <v>4304</v>
      </c>
      <c r="C2912" s="113" t="s">
        <v>5404</v>
      </c>
      <c r="D2912" s="113" t="s">
        <v>5414</v>
      </c>
      <c r="E2912" s="113" t="s">
        <v>109</v>
      </c>
    </row>
    <row r="2913" spans="1:5" x14ac:dyDescent="0.2">
      <c r="A2913" s="113">
        <v>12411011</v>
      </c>
      <c r="B2913" s="113" t="s">
        <v>1585</v>
      </c>
      <c r="C2913" s="113" t="s">
        <v>5404</v>
      </c>
      <c r="D2913" s="113" t="s">
        <v>110</v>
      </c>
      <c r="E2913" s="113" t="s">
        <v>110</v>
      </c>
    </row>
    <row r="2914" spans="1:5" x14ac:dyDescent="0.2">
      <c r="A2914" s="113">
        <v>12411015</v>
      </c>
      <c r="B2914" s="113" t="s">
        <v>1586</v>
      </c>
      <c r="C2914" s="113" t="s">
        <v>5404</v>
      </c>
      <c r="D2914" s="113" t="s">
        <v>156</v>
      </c>
      <c r="E2914" s="113" t="s">
        <v>5411</v>
      </c>
    </row>
    <row r="2915" spans="1:5" x14ac:dyDescent="0.2">
      <c r="A2915" s="113">
        <v>12411016</v>
      </c>
      <c r="B2915" s="113" t="s">
        <v>1587</v>
      </c>
      <c r="C2915" s="113" t="s">
        <v>5404</v>
      </c>
      <c r="D2915" s="113" t="s">
        <v>107</v>
      </c>
      <c r="E2915" s="113" t="s">
        <v>5412</v>
      </c>
    </row>
    <row r="2916" spans="1:5" x14ac:dyDescent="0.2">
      <c r="A2916" s="113">
        <v>12411027</v>
      </c>
      <c r="B2916" s="113" t="s">
        <v>1588</v>
      </c>
      <c r="C2916" s="113" t="s">
        <v>5404</v>
      </c>
      <c r="D2916" s="113" t="s">
        <v>138</v>
      </c>
      <c r="E2916" s="113" t="s">
        <v>5412</v>
      </c>
    </row>
    <row r="2917" spans="1:5" x14ac:dyDescent="0.2">
      <c r="A2917" s="113">
        <v>12411031</v>
      </c>
      <c r="B2917" s="113" t="s">
        <v>4305</v>
      </c>
      <c r="C2917" s="113" t="s">
        <v>5404</v>
      </c>
      <c r="D2917" s="113" t="s">
        <v>5414</v>
      </c>
      <c r="E2917" s="113" t="s">
        <v>5411</v>
      </c>
    </row>
    <row r="2918" spans="1:5" x14ac:dyDescent="0.2">
      <c r="A2918" s="113">
        <v>12412002</v>
      </c>
      <c r="B2918" s="113" t="s">
        <v>1589</v>
      </c>
      <c r="C2918" s="113" t="s">
        <v>5404</v>
      </c>
      <c r="D2918" s="113" t="s">
        <v>100</v>
      </c>
      <c r="E2918" s="113" t="s">
        <v>5411</v>
      </c>
    </row>
    <row r="2919" spans="1:5" x14ac:dyDescent="0.2">
      <c r="A2919" s="113">
        <v>12413002</v>
      </c>
      <c r="B2919" s="113" t="s">
        <v>1590</v>
      </c>
      <c r="C2919" s="113" t="s">
        <v>5404</v>
      </c>
      <c r="D2919" s="113" t="s">
        <v>109</v>
      </c>
      <c r="E2919" s="113" t="s">
        <v>109</v>
      </c>
    </row>
    <row r="2920" spans="1:5" x14ac:dyDescent="0.2">
      <c r="A2920" s="113">
        <v>12421055</v>
      </c>
      <c r="B2920" s="113" t="s">
        <v>4306</v>
      </c>
      <c r="C2920" s="113" t="s">
        <v>5404</v>
      </c>
      <c r="D2920" s="113" t="s">
        <v>5414</v>
      </c>
      <c r="E2920" s="113" t="s">
        <v>110</v>
      </c>
    </row>
    <row r="2921" spans="1:5" x14ac:dyDescent="0.2">
      <c r="A2921" s="113">
        <v>12422037</v>
      </c>
      <c r="B2921" s="113" t="s">
        <v>1591</v>
      </c>
      <c r="C2921" s="113" t="s">
        <v>5404</v>
      </c>
      <c r="D2921" s="113" t="s">
        <v>105</v>
      </c>
      <c r="E2921" s="113" t="s">
        <v>5412</v>
      </c>
    </row>
    <row r="2922" spans="1:5" x14ac:dyDescent="0.2">
      <c r="A2922" s="113">
        <v>12424117</v>
      </c>
      <c r="B2922" s="113" t="s">
        <v>1592</v>
      </c>
      <c r="C2922" s="113" t="s">
        <v>5404</v>
      </c>
      <c r="D2922" s="113" t="s">
        <v>109</v>
      </c>
      <c r="E2922" s="113" t="s">
        <v>109</v>
      </c>
    </row>
    <row r="2923" spans="1:5" x14ac:dyDescent="0.2">
      <c r="A2923" s="113">
        <v>12427189</v>
      </c>
      <c r="B2923" s="113" t="s">
        <v>1593</v>
      </c>
      <c r="C2923" s="113" t="s">
        <v>5404</v>
      </c>
      <c r="D2923" s="113" t="s">
        <v>109</v>
      </c>
      <c r="E2923" s="113" t="s">
        <v>110</v>
      </c>
    </row>
    <row r="2924" spans="1:5" x14ac:dyDescent="0.2">
      <c r="A2924" s="113">
        <v>12430010</v>
      </c>
      <c r="B2924" s="113" t="s">
        <v>1594</v>
      </c>
      <c r="C2924" s="113" t="s">
        <v>5404</v>
      </c>
      <c r="D2924" s="113" t="s">
        <v>102</v>
      </c>
      <c r="E2924" s="113" t="s">
        <v>102</v>
      </c>
    </row>
    <row r="2925" spans="1:5" x14ac:dyDescent="0.2">
      <c r="A2925" s="113">
        <v>12430028</v>
      </c>
      <c r="B2925" s="113" t="s">
        <v>1595</v>
      </c>
      <c r="C2925" s="113" t="s">
        <v>5404</v>
      </c>
      <c r="D2925" s="113" t="s">
        <v>110</v>
      </c>
      <c r="E2925" s="113" t="s">
        <v>110</v>
      </c>
    </row>
    <row r="2926" spans="1:5" x14ac:dyDescent="0.2">
      <c r="A2926" s="113">
        <v>12430036</v>
      </c>
      <c r="B2926" s="113" t="s">
        <v>1596</v>
      </c>
      <c r="C2926" s="113" t="s">
        <v>5404</v>
      </c>
      <c r="D2926" s="113" t="s">
        <v>109</v>
      </c>
      <c r="E2926" s="113" t="s">
        <v>109</v>
      </c>
    </row>
    <row r="2927" spans="1:5" x14ac:dyDescent="0.2">
      <c r="A2927" s="113">
        <v>12430051</v>
      </c>
      <c r="B2927" s="113" t="s">
        <v>4307</v>
      </c>
      <c r="C2927" s="113" t="s">
        <v>5404</v>
      </c>
      <c r="D2927" s="113" t="s">
        <v>5414</v>
      </c>
      <c r="E2927" s="113" t="s">
        <v>102</v>
      </c>
    </row>
    <row r="2928" spans="1:5" x14ac:dyDescent="0.2">
      <c r="A2928" s="113">
        <v>12430053</v>
      </c>
      <c r="B2928" s="113" t="s">
        <v>1597</v>
      </c>
      <c r="C2928" s="113" t="s">
        <v>5404</v>
      </c>
      <c r="D2928" s="113" t="s">
        <v>100</v>
      </c>
      <c r="E2928" s="113" t="s">
        <v>5411</v>
      </c>
    </row>
    <row r="2929" spans="1:5" x14ac:dyDescent="0.2">
      <c r="A2929" s="113">
        <v>12430202</v>
      </c>
      <c r="B2929" s="113" t="s">
        <v>1598</v>
      </c>
      <c r="C2929" s="113" t="s">
        <v>5404</v>
      </c>
      <c r="D2929" s="113" t="s">
        <v>109</v>
      </c>
      <c r="E2929" s="113" t="s">
        <v>109</v>
      </c>
    </row>
    <row r="2930" spans="1:5" x14ac:dyDescent="0.2">
      <c r="A2930" s="113">
        <v>12432170</v>
      </c>
      <c r="B2930" s="113" t="s">
        <v>1599</v>
      </c>
      <c r="C2930" s="113" t="s">
        <v>5404</v>
      </c>
      <c r="D2930" s="113" t="s">
        <v>102</v>
      </c>
      <c r="E2930" s="113" t="s">
        <v>109</v>
      </c>
    </row>
    <row r="2931" spans="1:5" x14ac:dyDescent="0.2">
      <c r="A2931" s="113">
        <v>12433002</v>
      </c>
      <c r="B2931" s="113" t="s">
        <v>1600</v>
      </c>
      <c r="C2931" s="113" t="s">
        <v>5404</v>
      </c>
      <c r="D2931" s="113" t="s">
        <v>102</v>
      </c>
      <c r="E2931" s="113" t="s">
        <v>109</v>
      </c>
    </row>
    <row r="2932" spans="1:5" x14ac:dyDescent="0.2">
      <c r="A2932" s="113">
        <v>12433006</v>
      </c>
      <c r="B2932" s="113" t="s">
        <v>1601</v>
      </c>
      <c r="C2932" s="113" t="s">
        <v>5404</v>
      </c>
      <c r="D2932" s="113" t="s">
        <v>102</v>
      </c>
      <c r="E2932" s="113" t="s">
        <v>102</v>
      </c>
    </row>
    <row r="2933" spans="1:5" x14ac:dyDescent="0.2">
      <c r="A2933" s="113">
        <v>12437020</v>
      </c>
      <c r="B2933" s="113" t="s">
        <v>1602</v>
      </c>
      <c r="C2933" s="113" t="s">
        <v>5404</v>
      </c>
      <c r="D2933" s="113" t="s">
        <v>110</v>
      </c>
      <c r="E2933" s="113" t="s">
        <v>109</v>
      </c>
    </row>
    <row r="2934" spans="1:5" x14ac:dyDescent="0.2">
      <c r="A2934" s="113">
        <v>12437030</v>
      </c>
      <c r="B2934" s="113" t="s">
        <v>1603</v>
      </c>
      <c r="C2934" s="113" t="s">
        <v>5404</v>
      </c>
      <c r="D2934" s="113" t="s">
        <v>110</v>
      </c>
      <c r="E2934" s="113" t="s">
        <v>110</v>
      </c>
    </row>
    <row r="2935" spans="1:5" x14ac:dyDescent="0.2">
      <c r="A2935" s="113">
        <v>12450016</v>
      </c>
      <c r="B2935" s="113" t="s">
        <v>4308</v>
      </c>
      <c r="C2935" s="113" t="s">
        <v>5404</v>
      </c>
      <c r="D2935" s="113" t="s">
        <v>5414</v>
      </c>
      <c r="E2935" s="113" t="s">
        <v>109</v>
      </c>
    </row>
    <row r="2936" spans="1:5" x14ac:dyDescent="0.2">
      <c r="A2936" s="113">
        <v>12451001</v>
      </c>
      <c r="B2936" s="113" t="s">
        <v>4309</v>
      </c>
      <c r="C2936" s="113" t="s">
        <v>5404</v>
      </c>
      <c r="D2936" s="113" t="s">
        <v>5414</v>
      </c>
      <c r="E2936" s="113" t="s">
        <v>5412</v>
      </c>
    </row>
    <row r="2937" spans="1:5" x14ac:dyDescent="0.2">
      <c r="A2937" s="113">
        <v>12451006</v>
      </c>
      <c r="B2937" s="113" t="s">
        <v>1604</v>
      </c>
      <c r="C2937" s="113" t="s">
        <v>5404</v>
      </c>
      <c r="D2937" s="113" t="s">
        <v>110</v>
      </c>
      <c r="E2937" s="113" t="s">
        <v>110</v>
      </c>
    </row>
    <row r="2938" spans="1:5" x14ac:dyDescent="0.2">
      <c r="A2938" s="113">
        <v>12451007</v>
      </c>
      <c r="B2938" s="113" t="s">
        <v>1605</v>
      </c>
      <c r="C2938" s="113" t="s">
        <v>5404</v>
      </c>
      <c r="D2938" s="113" t="s">
        <v>102</v>
      </c>
      <c r="E2938" s="113" t="s">
        <v>102</v>
      </c>
    </row>
    <row r="2939" spans="1:5" x14ac:dyDescent="0.2">
      <c r="A2939" s="113">
        <v>12451017</v>
      </c>
      <c r="B2939" s="113" t="s">
        <v>4310</v>
      </c>
      <c r="C2939" s="113" t="s">
        <v>5404</v>
      </c>
      <c r="D2939" s="113" t="s">
        <v>5414</v>
      </c>
      <c r="E2939" s="113" t="s">
        <v>5411</v>
      </c>
    </row>
    <row r="2940" spans="1:5" x14ac:dyDescent="0.2">
      <c r="A2940" s="113">
        <v>12451018</v>
      </c>
      <c r="B2940" s="113" t="s">
        <v>4311</v>
      </c>
      <c r="C2940" s="113" t="s">
        <v>5404</v>
      </c>
      <c r="D2940" s="113" t="s">
        <v>5414</v>
      </c>
      <c r="E2940" s="113" t="s">
        <v>102</v>
      </c>
    </row>
    <row r="2941" spans="1:5" x14ac:dyDescent="0.2">
      <c r="A2941" s="113">
        <v>12451021</v>
      </c>
      <c r="B2941" s="113" t="s">
        <v>4312</v>
      </c>
      <c r="C2941" s="113" t="s">
        <v>5404</v>
      </c>
      <c r="D2941" s="113" t="s">
        <v>5414</v>
      </c>
      <c r="E2941" s="113" t="s">
        <v>110</v>
      </c>
    </row>
    <row r="2942" spans="1:5" x14ac:dyDescent="0.2">
      <c r="A2942" s="113">
        <v>12451022</v>
      </c>
      <c r="B2942" s="113" t="s">
        <v>1606</v>
      </c>
      <c r="C2942" s="113" t="s">
        <v>5404</v>
      </c>
      <c r="D2942" s="113" t="s">
        <v>156</v>
      </c>
      <c r="E2942" s="113" t="s">
        <v>102</v>
      </c>
    </row>
    <row r="2943" spans="1:5" x14ac:dyDescent="0.2">
      <c r="A2943" s="113">
        <v>12451023</v>
      </c>
      <c r="B2943" s="113" t="s">
        <v>1607</v>
      </c>
      <c r="C2943" s="113" t="s">
        <v>5404</v>
      </c>
      <c r="D2943" s="113" t="s">
        <v>109</v>
      </c>
      <c r="E2943" s="113" t="s">
        <v>109</v>
      </c>
    </row>
    <row r="2944" spans="1:5" x14ac:dyDescent="0.2">
      <c r="A2944" s="113">
        <v>12454141</v>
      </c>
      <c r="B2944" s="113" t="s">
        <v>1608</v>
      </c>
      <c r="C2944" s="113" t="s">
        <v>5404</v>
      </c>
      <c r="D2944" s="113" t="s">
        <v>109</v>
      </c>
      <c r="E2944" s="113" t="s">
        <v>109</v>
      </c>
    </row>
    <row r="2945" spans="1:5" x14ac:dyDescent="0.2">
      <c r="A2945" s="113">
        <v>12460206</v>
      </c>
      <c r="B2945" s="113" t="s">
        <v>1609</v>
      </c>
      <c r="C2945" s="113" t="s">
        <v>5404</v>
      </c>
      <c r="D2945" s="113" t="s">
        <v>109</v>
      </c>
      <c r="E2945" s="113" t="s">
        <v>109</v>
      </c>
    </row>
    <row r="2946" spans="1:5" x14ac:dyDescent="0.2">
      <c r="A2946" s="113">
        <v>12461224</v>
      </c>
      <c r="B2946" s="113" t="s">
        <v>1610</v>
      </c>
      <c r="C2946" s="113" t="s">
        <v>5404</v>
      </c>
      <c r="D2946" s="113" t="s">
        <v>102</v>
      </c>
      <c r="E2946" s="113" t="s">
        <v>5412</v>
      </c>
    </row>
    <row r="2947" spans="1:5" x14ac:dyDescent="0.2">
      <c r="A2947" s="113">
        <v>12462712</v>
      </c>
      <c r="B2947" s="113" t="s">
        <v>1611</v>
      </c>
      <c r="C2947" s="113" t="s">
        <v>5404</v>
      </c>
      <c r="D2947" s="113" t="s">
        <v>109</v>
      </c>
      <c r="E2947" s="113" t="s">
        <v>109</v>
      </c>
    </row>
    <row r="2948" spans="1:5" x14ac:dyDescent="0.2">
      <c r="A2948" s="113">
        <v>12470235</v>
      </c>
      <c r="B2948" s="113" t="s">
        <v>1612</v>
      </c>
      <c r="C2948" s="113" t="s">
        <v>5404</v>
      </c>
      <c r="D2948" s="113" t="s">
        <v>109</v>
      </c>
      <c r="E2948" s="113" t="s">
        <v>110</v>
      </c>
    </row>
    <row r="2949" spans="1:5" x14ac:dyDescent="0.2">
      <c r="A2949" s="113">
        <v>12470236</v>
      </c>
      <c r="B2949" s="113" t="s">
        <v>1613</v>
      </c>
      <c r="C2949" s="113" t="s">
        <v>5404</v>
      </c>
      <c r="D2949" s="113" t="s">
        <v>110</v>
      </c>
      <c r="E2949" s="113" t="s">
        <v>110</v>
      </c>
    </row>
    <row r="2950" spans="1:5" x14ac:dyDescent="0.2">
      <c r="A2950" s="113">
        <v>12543002</v>
      </c>
      <c r="B2950" s="113" t="s">
        <v>1772</v>
      </c>
      <c r="C2950" s="113" t="s">
        <v>5405</v>
      </c>
      <c r="D2950" s="113" t="s">
        <v>105</v>
      </c>
      <c r="E2950" s="113" t="s">
        <v>5412</v>
      </c>
    </row>
    <row r="2951" spans="1:5" x14ac:dyDescent="0.2">
      <c r="A2951" s="113">
        <v>12543011</v>
      </c>
      <c r="B2951" s="113" t="s">
        <v>1773</v>
      </c>
      <c r="C2951" s="113" t="s">
        <v>5405</v>
      </c>
      <c r="D2951" s="113" t="s">
        <v>105</v>
      </c>
      <c r="E2951" s="113" t="s">
        <v>5412</v>
      </c>
    </row>
    <row r="2952" spans="1:5" x14ac:dyDescent="0.2">
      <c r="A2952" s="113">
        <v>12543035</v>
      </c>
      <c r="B2952" s="113" t="s">
        <v>1774</v>
      </c>
      <c r="C2952" s="113" t="s">
        <v>5405</v>
      </c>
      <c r="D2952" s="113" t="s">
        <v>109</v>
      </c>
      <c r="E2952" s="113" t="s">
        <v>109</v>
      </c>
    </row>
    <row r="2953" spans="1:5" x14ac:dyDescent="0.2">
      <c r="A2953" s="113">
        <v>12543063</v>
      </c>
      <c r="B2953" s="113" t="s">
        <v>1775</v>
      </c>
      <c r="C2953" s="113" t="s">
        <v>5405</v>
      </c>
      <c r="D2953" s="113" t="s">
        <v>102</v>
      </c>
      <c r="E2953" s="113" t="s">
        <v>102</v>
      </c>
    </row>
    <row r="2954" spans="1:5" x14ac:dyDescent="0.2">
      <c r="A2954" s="113">
        <v>12543070</v>
      </c>
      <c r="B2954" s="113" t="s">
        <v>1776</v>
      </c>
      <c r="C2954" s="113" t="s">
        <v>5405</v>
      </c>
      <c r="D2954" s="113" t="s">
        <v>156</v>
      </c>
      <c r="E2954" s="113" t="s">
        <v>5411</v>
      </c>
    </row>
    <row r="2955" spans="1:5" x14ac:dyDescent="0.2">
      <c r="A2955" s="113">
        <v>12543075</v>
      </c>
      <c r="B2955" s="113" t="s">
        <v>1777</v>
      </c>
      <c r="C2955" s="113" t="s">
        <v>5405</v>
      </c>
      <c r="D2955" s="113" t="s">
        <v>102</v>
      </c>
      <c r="E2955" s="113" t="s">
        <v>102</v>
      </c>
    </row>
    <row r="2956" spans="1:5" x14ac:dyDescent="0.2">
      <c r="A2956" s="113">
        <v>12543083</v>
      </c>
      <c r="B2956" s="113" t="s">
        <v>1778</v>
      </c>
      <c r="C2956" s="113" t="s">
        <v>5405</v>
      </c>
      <c r="D2956" s="113" t="s">
        <v>102</v>
      </c>
      <c r="E2956" s="113" t="s">
        <v>102</v>
      </c>
    </row>
    <row r="2957" spans="1:5" x14ac:dyDescent="0.2">
      <c r="A2957" s="113">
        <v>12543087</v>
      </c>
      <c r="B2957" s="113" t="s">
        <v>1779</v>
      </c>
      <c r="C2957" s="113" t="s">
        <v>5405</v>
      </c>
      <c r="D2957" s="113" t="s">
        <v>109</v>
      </c>
      <c r="E2957" s="113" t="s">
        <v>110</v>
      </c>
    </row>
    <row r="2958" spans="1:5" x14ac:dyDescent="0.2">
      <c r="A2958" s="113">
        <v>12543422</v>
      </c>
      <c r="B2958" s="113" t="s">
        <v>1780</v>
      </c>
      <c r="C2958" s="113" t="s">
        <v>5405</v>
      </c>
      <c r="D2958" s="113" t="s">
        <v>102</v>
      </c>
      <c r="E2958" s="113" t="s">
        <v>109</v>
      </c>
    </row>
    <row r="2959" spans="1:5" x14ac:dyDescent="0.2">
      <c r="A2959" s="113">
        <v>12543428</v>
      </c>
      <c r="B2959" s="113" t="s">
        <v>1781</v>
      </c>
      <c r="C2959" s="113" t="s">
        <v>5405</v>
      </c>
      <c r="D2959" s="113" t="s">
        <v>109</v>
      </c>
      <c r="E2959" s="113" t="s">
        <v>109</v>
      </c>
    </row>
    <row r="2960" spans="1:5" x14ac:dyDescent="0.2">
      <c r="A2960" s="113">
        <v>12545023</v>
      </c>
      <c r="B2960" s="113" t="s">
        <v>4313</v>
      </c>
      <c r="C2960" s="113" t="s">
        <v>5405</v>
      </c>
      <c r="D2960" s="113" t="s">
        <v>5414</v>
      </c>
      <c r="E2960" s="113" t="s">
        <v>109</v>
      </c>
    </row>
    <row r="2961" spans="1:5" x14ac:dyDescent="0.2">
      <c r="A2961" s="113">
        <v>12545027</v>
      </c>
      <c r="B2961" s="113" t="s">
        <v>1782</v>
      </c>
      <c r="C2961" s="113" t="s">
        <v>5405</v>
      </c>
      <c r="D2961" s="113" t="s">
        <v>102</v>
      </c>
      <c r="E2961" s="113" t="s">
        <v>109</v>
      </c>
    </row>
    <row r="2962" spans="1:5" x14ac:dyDescent="0.2">
      <c r="A2962" s="113">
        <v>12545035</v>
      </c>
      <c r="B2962" s="113" t="s">
        <v>1783</v>
      </c>
      <c r="C2962" s="113" t="s">
        <v>5405</v>
      </c>
      <c r="D2962" s="113" t="s">
        <v>105</v>
      </c>
      <c r="E2962" s="113" t="s">
        <v>5412</v>
      </c>
    </row>
    <row r="2963" spans="1:5" x14ac:dyDescent="0.2">
      <c r="A2963" s="113">
        <v>12545042</v>
      </c>
      <c r="B2963" s="113" t="s">
        <v>1784</v>
      </c>
      <c r="C2963" s="113" t="s">
        <v>5405</v>
      </c>
      <c r="D2963" s="113" t="s">
        <v>102</v>
      </c>
      <c r="E2963" s="113" t="s">
        <v>102</v>
      </c>
    </row>
    <row r="2964" spans="1:5" x14ac:dyDescent="0.2">
      <c r="A2964" s="113">
        <v>12545046</v>
      </c>
      <c r="B2964" s="113" t="s">
        <v>1785</v>
      </c>
      <c r="C2964" s="113" t="s">
        <v>5405</v>
      </c>
      <c r="D2964" s="113" t="s">
        <v>110</v>
      </c>
      <c r="E2964" s="113" t="s">
        <v>110</v>
      </c>
    </row>
    <row r="2965" spans="1:5" x14ac:dyDescent="0.2">
      <c r="A2965" s="113">
        <v>12545047</v>
      </c>
      <c r="B2965" s="113" t="s">
        <v>1786</v>
      </c>
      <c r="C2965" s="113" t="s">
        <v>5405</v>
      </c>
      <c r="D2965" s="113" t="s">
        <v>109</v>
      </c>
      <c r="E2965" s="113" t="s">
        <v>110</v>
      </c>
    </row>
    <row r="2966" spans="1:5" x14ac:dyDescent="0.2">
      <c r="A2966" s="113">
        <v>12545048</v>
      </c>
      <c r="B2966" s="113" t="s">
        <v>1787</v>
      </c>
      <c r="C2966" s="113" t="s">
        <v>5405</v>
      </c>
      <c r="D2966" s="113" t="s">
        <v>109</v>
      </c>
      <c r="E2966" s="113" t="s">
        <v>109</v>
      </c>
    </row>
    <row r="2967" spans="1:5" x14ac:dyDescent="0.2">
      <c r="A2967" s="113">
        <v>12546026</v>
      </c>
      <c r="B2967" s="113" t="s">
        <v>1788</v>
      </c>
      <c r="C2967" s="113" t="s">
        <v>5405</v>
      </c>
      <c r="D2967" s="113" t="s">
        <v>102</v>
      </c>
      <c r="E2967" s="113" t="s">
        <v>5412</v>
      </c>
    </row>
    <row r="2968" spans="1:5" x14ac:dyDescent="0.2">
      <c r="A2968" s="113">
        <v>12546027</v>
      </c>
      <c r="B2968" s="113" t="s">
        <v>1789</v>
      </c>
      <c r="C2968" s="113" t="s">
        <v>5405</v>
      </c>
      <c r="D2968" s="113" t="s">
        <v>107</v>
      </c>
      <c r="E2968" s="113" t="s">
        <v>5412</v>
      </c>
    </row>
    <row r="2969" spans="1:5" x14ac:dyDescent="0.2">
      <c r="A2969" s="113">
        <v>12546048</v>
      </c>
      <c r="B2969" s="113" t="s">
        <v>1790</v>
      </c>
      <c r="C2969" s="113" t="s">
        <v>5405</v>
      </c>
      <c r="D2969" s="113" t="s">
        <v>102</v>
      </c>
      <c r="E2969" s="113" t="s">
        <v>102</v>
      </c>
    </row>
    <row r="2970" spans="1:5" x14ac:dyDescent="0.2">
      <c r="A2970" s="113">
        <v>12546070</v>
      </c>
      <c r="B2970" s="113" t="s">
        <v>4314</v>
      </c>
      <c r="C2970" s="113" t="s">
        <v>5405</v>
      </c>
      <c r="D2970" s="113" t="s">
        <v>5414</v>
      </c>
      <c r="E2970" s="113" t="s">
        <v>109</v>
      </c>
    </row>
    <row r="2971" spans="1:5" x14ac:dyDescent="0.2">
      <c r="A2971" s="113">
        <v>12546072</v>
      </c>
      <c r="B2971" s="113" t="s">
        <v>1791</v>
      </c>
      <c r="C2971" s="113" t="s">
        <v>5405</v>
      </c>
      <c r="D2971" s="113" t="s">
        <v>107</v>
      </c>
      <c r="E2971" s="113" t="s">
        <v>5412</v>
      </c>
    </row>
    <row r="2972" spans="1:5" x14ac:dyDescent="0.2">
      <c r="A2972" s="113">
        <v>12546079</v>
      </c>
      <c r="B2972" s="113" t="s">
        <v>1792</v>
      </c>
      <c r="C2972" s="113" t="s">
        <v>5405</v>
      </c>
      <c r="D2972" s="113" t="s">
        <v>102</v>
      </c>
      <c r="E2972" s="113" t="s">
        <v>102</v>
      </c>
    </row>
    <row r="2973" spans="1:5" x14ac:dyDescent="0.2">
      <c r="A2973" s="113">
        <v>12546086</v>
      </c>
      <c r="B2973" s="113" t="s">
        <v>1793</v>
      </c>
      <c r="C2973" s="113" t="s">
        <v>5405</v>
      </c>
      <c r="D2973" s="113" t="s">
        <v>109</v>
      </c>
      <c r="E2973" s="113" t="s">
        <v>102</v>
      </c>
    </row>
    <row r="2974" spans="1:5" x14ac:dyDescent="0.2">
      <c r="A2974" s="113">
        <v>12546089</v>
      </c>
      <c r="B2974" s="113" t="s">
        <v>1794</v>
      </c>
      <c r="C2974" s="113" t="s">
        <v>5405</v>
      </c>
      <c r="D2974" s="113" t="s">
        <v>110</v>
      </c>
      <c r="E2974" s="113" t="s">
        <v>110</v>
      </c>
    </row>
    <row r="2975" spans="1:5" x14ac:dyDescent="0.2">
      <c r="A2975" s="113">
        <v>12546094</v>
      </c>
      <c r="B2975" s="113" t="s">
        <v>4315</v>
      </c>
      <c r="C2975" s="113" t="s">
        <v>5405</v>
      </c>
      <c r="D2975" s="113" t="s">
        <v>5414</v>
      </c>
      <c r="E2975" s="113" t="s">
        <v>110</v>
      </c>
    </row>
    <row r="2976" spans="1:5" x14ac:dyDescent="0.2">
      <c r="A2976" s="113">
        <v>12547008</v>
      </c>
      <c r="B2976" s="113" t="s">
        <v>1795</v>
      </c>
      <c r="C2976" s="113" t="s">
        <v>5405</v>
      </c>
      <c r="D2976" s="113" t="s">
        <v>100</v>
      </c>
      <c r="E2976" s="113" t="s">
        <v>5412</v>
      </c>
    </row>
    <row r="2977" spans="1:5" x14ac:dyDescent="0.2">
      <c r="A2977" s="113">
        <v>12547010</v>
      </c>
      <c r="B2977" s="113" t="s">
        <v>4316</v>
      </c>
      <c r="C2977" s="113" t="s">
        <v>5405</v>
      </c>
      <c r="D2977" s="113" t="s">
        <v>5414</v>
      </c>
      <c r="E2977" s="113" t="s">
        <v>102</v>
      </c>
    </row>
    <row r="2978" spans="1:5" x14ac:dyDescent="0.2">
      <c r="A2978" s="113">
        <v>12547019</v>
      </c>
      <c r="B2978" s="113" t="s">
        <v>1796</v>
      </c>
      <c r="C2978" s="113" t="s">
        <v>5405</v>
      </c>
      <c r="D2978" s="113" t="s">
        <v>102</v>
      </c>
      <c r="E2978" s="113" t="s">
        <v>102</v>
      </c>
    </row>
    <row r="2979" spans="1:5" x14ac:dyDescent="0.2">
      <c r="A2979" s="113">
        <v>12547047</v>
      </c>
      <c r="B2979" s="113" t="s">
        <v>1797</v>
      </c>
      <c r="C2979" s="113" t="s">
        <v>5405</v>
      </c>
      <c r="D2979" s="113" t="s">
        <v>102</v>
      </c>
      <c r="E2979" s="113" t="s">
        <v>109</v>
      </c>
    </row>
    <row r="2980" spans="1:5" x14ac:dyDescent="0.2">
      <c r="A2980" s="113">
        <v>12547063</v>
      </c>
      <c r="B2980" s="113" t="s">
        <v>1798</v>
      </c>
      <c r="C2980" s="113" t="s">
        <v>5405</v>
      </c>
      <c r="D2980" s="113" t="s">
        <v>138</v>
      </c>
      <c r="E2980" s="113" t="s">
        <v>5412</v>
      </c>
    </row>
    <row r="2981" spans="1:5" x14ac:dyDescent="0.2">
      <c r="A2981" s="113">
        <v>12547066</v>
      </c>
      <c r="B2981" s="113" t="s">
        <v>1799</v>
      </c>
      <c r="C2981" s="113" t="s">
        <v>5405</v>
      </c>
      <c r="D2981" s="113" t="s">
        <v>102</v>
      </c>
      <c r="E2981" s="113" t="s">
        <v>102</v>
      </c>
    </row>
    <row r="2982" spans="1:5" x14ac:dyDescent="0.2">
      <c r="A2982" s="113">
        <v>12547339</v>
      </c>
      <c r="B2982" s="113" t="s">
        <v>4317</v>
      </c>
      <c r="C2982" s="113" t="s">
        <v>5405</v>
      </c>
      <c r="D2982" s="113" t="s">
        <v>5414</v>
      </c>
      <c r="E2982" s="113" t="s">
        <v>110</v>
      </c>
    </row>
    <row r="2983" spans="1:5" x14ac:dyDescent="0.2">
      <c r="A2983" s="113">
        <v>12548016</v>
      </c>
      <c r="B2983" s="113" t="s">
        <v>1800</v>
      </c>
      <c r="C2983" s="113" t="s">
        <v>5405</v>
      </c>
      <c r="D2983" s="113" t="s">
        <v>107</v>
      </c>
      <c r="E2983" s="113" t="s">
        <v>5412</v>
      </c>
    </row>
    <row r="2984" spans="1:5" x14ac:dyDescent="0.2">
      <c r="A2984" s="113">
        <v>12548126</v>
      </c>
      <c r="B2984" s="113" t="s">
        <v>1801</v>
      </c>
      <c r="C2984" s="113" t="s">
        <v>5405</v>
      </c>
      <c r="D2984" s="113" t="s">
        <v>107</v>
      </c>
      <c r="E2984" s="113" t="s">
        <v>102</v>
      </c>
    </row>
    <row r="2985" spans="1:5" x14ac:dyDescent="0.2">
      <c r="A2985" s="113">
        <v>12548364</v>
      </c>
      <c r="B2985" s="113" t="s">
        <v>1802</v>
      </c>
      <c r="C2985" s="113" t="s">
        <v>5405</v>
      </c>
      <c r="D2985" s="113" t="s">
        <v>102</v>
      </c>
      <c r="E2985" s="113" t="s">
        <v>102</v>
      </c>
    </row>
    <row r="2986" spans="1:5" x14ac:dyDescent="0.2">
      <c r="A2986" s="113">
        <v>12549320</v>
      </c>
      <c r="B2986" s="113" t="s">
        <v>1803</v>
      </c>
      <c r="C2986" s="113" t="s">
        <v>5405</v>
      </c>
      <c r="D2986" s="113" t="s">
        <v>109</v>
      </c>
      <c r="E2986" s="113" t="s">
        <v>109</v>
      </c>
    </row>
    <row r="2987" spans="1:5" x14ac:dyDescent="0.2">
      <c r="A2987" s="113">
        <v>12549504</v>
      </c>
      <c r="B2987" s="113" t="s">
        <v>1804</v>
      </c>
      <c r="C2987" s="113" t="s">
        <v>5405</v>
      </c>
      <c r="D2987" s="113" t="s">
        <v>109</v>
      </c>
      <c r="E2987" s="113" t="s">
        <v>109</v>
      </c>
    </row>
    <row r="2988" spans="1:5" x14ac:dyDescent="0.2">
      <c r="A2988" s="113">
        <v>12550061</v>
      </c>
      <c r="B2988" s="113" t="s">
        <v>4318</v>
      </c>
      <c r="C2988" s="113" t="s">
        <v>5405</v>
      </c>
      <c r="D2988" s="113" t="s">
        <v>5414</v>
      </c>
      <c r="E2988" s="113" t="s">
        <v>110</v>
      </c>
    </row>
    <row r="2989" spans="1:5" x14ac:dyDescent="0.2">
      <c r="A2989" s="113">
        <v>12550062</v>
      </c>
      <c r="B2989" s="113" t="s">
        <v>1805</v>
      </c>
      <c r="C2989" s="113" t="s">
        <v>5405</v>
      </c>
      <c r="D2989" s="113" t="s">
        <v>138</v>
      </c>
      <c r="E2989" s="113" t="s">
        <v>5411</v>
      </c>
    </row>
    <row r="2990" spans="1:5" x14ac:dyDescent="0.2">
      <c r="A2990" s="113">
        <v>12550350</v>
      </c>
      <c r="B2990" s="113" t="s">
        <v>1806</v>
      </c>
      <c r="C2990" s="113" t="s">
        <v>5405</v>
      </c>
      <c r="D2990" s="113" t="s">
        <v>109</v>
      </c>
      <c r="E2990" s="113" t="s">
        <v>102</v>
      </c>
    </row>
    <row r="2991" spans="1:5" x14ac:dyDescent="0.2">
      <c r="A2991" s="113">
        <v>12550970</v>
      </c>
      <c r="B2991" s="113" t="s">
        <v>1807</v>
      </c>
      <c r="C2991" s="113" t="s">
        <v>5405</v>
      </c>
      <c r="D2991" s="113" t="s">
        <v>109</v>
      </c>
      <c r="E2991" s="113" t="s">
        <v>109</v>
      </c>
    </row>
    <row r="2992" spans="1:5" x14ac:dyDescent="0.2">
      <c r="A2992" s="113">
        <v>12551151</v>
      </c>
      <c r="B2992" s="113" t="s">
        <v>1808</v>
      </c>
      <c r="C2992" s="113" t="s">
        <v>5405</v>
      </c>
      <c r="D2992" s="113" t="s">
        <v>109</v>
      </c>
      <c r="E2992" s="113" t="s">
        <v>109</v>
      </c>
    </row>
    <row r="2993" spans="1:5" x14ac:dyDescent="0.2">
      <c r="A2993" s="113">
        <v>12551280</v>
      </c>
      <c r="B2993" s="113" t="s">
        <v>4319</v>
      </c>
      <c r="C2993" s="113" t="s">
        <v>5405</v>
      </c>
      <c r="D2993" s="113" t="s">
        <v>5414</v>
      </c>
      <c r="E2993" s="113" t="s">
        <v>110</v>
      </c>
    </row>
    <row r="2994" spans="1:5" x14ac:dyDescent="0.2">
      <c r="A2994" s="113">
        <v>12551365</v>
      </c>
      <c r="B2994" s="113" t="s">
        <v>1809</v>
      </c>
      <c r="C2994" s="113" t="s">
        <v>5405</v>
      </c>
      <c r="D2994" s="113" t="s">
        <v>109</v>
      </c>
      <c r="E2994" s="113" t="s">
        <v>109</v>
      </c>
    </row>
    <row r="2995" spans="1:5" x14ac:dyDescent="0.2">
      <c r="A2995" s="113">
        <v>12552208</v>
      </c>
      <c r="B2995" s="113" t="s">
        <v>1810</v>
      </c>
      <c r="C2995" s="113" t="s">
        <v>5405</v>
      </c>
      <c r="D2995" s="113" t="s">
        <v>109</v>
      </c>
      <c r="E2995" s="113" t="s">
        <v>109</v>
      </c>
    </row>
    <row r="2996" spans="1:5" x14ac:dyDescent="0.2">
      <c r="A2996" s="113">
        <v>12552312</v>
      </c>
      <c r="B2996" s="113" t="s">
        <v>1811</v>
      </c>
      <c r="C2996" s="113" t="s">
        <v>5405</v>
      </c>
      <c r="D2996" s="113" t="s">
        <v>105</v>
      </c>
      <c r="E2996" s="113" t="s">
        <v>5412</v>
      </c>
    </row>
    <row r="2997" spans="1:5" x14ac:dyDescent="0.2">
      <c r="A2997" s="113">
        <v>12552350</v>
      </c>
      <c r="B2997" s="113" t="s">
        <v>4320</v>
      </c>
      <c r="C2997" s="113" t="s">
        <v>5405</v>
      </c>
      <c r="D2997" s="113" t="s">
        <v>5414</v>
      </c>
      <c r="E2997" s="113" t="s">
        <v>102</v>
      </c>
    </row>
    <row r="2998" spans="1:5" x14ac:dyDescent="0.2">
      <c r="A2998" s="113">
        <v>12552466</v>
      </c>
      <c r="B2998" s="113" t="s">
        <v>4321</v>
      </c>
      <c r="C2998" s="113" t="s">
        <v>5405</v>
      </c>
      <c r="D2998" s="113" t="s">
        <v>5414</v>
      </c>
      <c r="E2998" s="113" t="s">
        <v>109</v>
      </c>
    </row>
    <row r="2999" spans="1:5" x14ac:dyDescent="0.2">
      <c r="A2999" s="113">
        <v>12552907</v>
      </c>
      <c r="B2999" s="113" t="s">
        <v>1812</v>
      </c>
      <c r="C2999" s="113" t="s">
        <v>5405</v>
      </c>
      <c r="D2999" s="113" t="s">
        <v>107</v>
      </c>
      <c r="E2999" s="113" t="s">
        <v>102</v>
      </c>
    </row>
    <row r="3000" spans="1:5" x14ac:dyDescent="0.2">
      <c r="A3000" s="113">
        <v>12553001</v>
      </c>
      <c r="B3000" s="113" t="s">
        <v>1813</v>
      </c>
      <c r="C3000" s="113" t="s">
        <v>5405</v>
      </c>
      <c r="D3000" s="113" t="s">
        <v>102</v>
      </c>
      <c r="E3000" s="113" t="s">
        <v>109</v>
      </c>
    </row>
    <row r="3001" spans="1:5" x14ac:dyDescent="0.2">
      <c r="A3001" s="113">
        <v>12553006</v>
      </c>
      <c r="B3001" s="113" t="s">
        <v>1814</v>
      </c>
      <c r="C3001" s="113" t="s">
        <v>5405</v>
      </c>
      <c r="D3001" s="113" t="s">
        <v>107</v>
      </c>
      <c r="E3001" s="113" t="s">
        <v>5412</v>
      </c>
    </row>
    <row r="3002" spans="1:5" x14ac:dyDescent="0.2">
      <c r="A3002" s="113">
        <v>12553012</v>
      </c>
      <c r="B3002" s="113" t="s">
        <v>1815</v>
      </c>
      <c r="C3002" s="113" t="s">
        <v>5405</v>
      </c>
      <c r="D3002" s="113" t="s">
        <v>102</v>
      </c>
      <c r="E3002" s="113" t="s">
        <v>102</v>
      </c>
    </row>
    <row r="3003" spans="1:5" x14ac:dyDescent="0.2">
      <c r="A3003" s="113">
        <v>12553297</v>
      </c>
      <c r="B3003" s="113" t="s">
        <v>1816</v>
      </c>
      <c r="C3003" s="113" t="s">
        <v>5405</v>
      </c>
      <c r="D3003" s="113" t="s">
        <v>107</v>
      </c>
      <c r="E3003" s="113" t="s">
        <v>5412</v>
      </c>
    </row>
    <row r="3004" spans="1:5" x14ac:dyDescent="0.2">
      <c r="A3004" s="113">
        <v>12554005</v>
      </c>
      <c r="B3004" s="113" t="s">
        <v>1817</v>
      </c>
      <c r="C3004" s="113" t="s">
        <v>5405</v>
      </c>
      <c r="D3004" s="113" t="s">
        <v>138</v>
      </c>
      <c r="E3004" s="113" t="s">
        <v>5411</v>
      </c>
    </row>
    <row r="3005" spans="1:5" x14ac:dyDescent="0.2">
      <c r="A3005" s="113">
        <v>12554024</v>
      </c>
      <c r="B3005" s="113" t="s">
        <v>1818</v>
      </c>
      <c r="C3005" s="113" t="s">
        <v>5405</v>
      </c>
      <c r="D3005" s="113" t="s">
        <v>102</v>
      </c>
      <c r="E3005" s="113" t="s">
        <v>109</v>
      </c>
    </row>
    <row r="3006" spans="1:5" x14ac:dyDescent="0.2">
      <c r="A3006" s="113">
        <v>12554367</v>
      </c>
      <c r="B3006" s="113" t="s">
        <v>1819</v>
      </c>
      <c r="C3006" s="113" t="s">
        <v>5405</v>
      </c>
      <c r="D3006" s="113" t="s">
        <v>105</v>
      </c>
      <c r="E3006" s="113" t="s">
        <v>5412</v>
      </c>
    </row>
    <row r="3007" spans="1:5" x14ac:dyDescent="0.2">
      <c r="A3007" s="113">
        <v>12555006</v>
      </c>
      <c r="B3007" s="113" t="s">
        <v>1820</v>
      </c>
      <c r="C3007" s="113" t="s">
        <v>5405</v>
      </c>
      <c r="D3007" s="113" t="s">
        <v>107</v>
      </c>
      <c r="E3007" s="113" t="s">
        <v>109</v>
      </c>
    </row>
    <row r="3008" spans="1:5" x14ac:dyDescent="0.2">
      <c r="A3008" s="113">
        <v>12555145</v>
      </c>
      <c r="B3008" s="113" t="s">
        <v>1821</v>
      </c>
      <c r="C3008" s="113" t="s">
        <v>5405</v>
      </c>
      <c r="D3008" s="113" t="s">
        <v>107</v>
      </c>
      <c r="E3008" s="113" t="s">
        <v>5412</v>
      </c>
    </row>
    <row r="3009" spans="1:5" x14ac:dyDescent="0.2">
      <c r="A3009" s="113">
        <v>12555290</v>
      </c>
      <c r="B3009" s="113" t="s">
        <v>1822</v>
      </c>
      <c r="C3009" s="113" t="s">
        <v>5405</v>
      </c>
      <c r="D3009" s="113" t="s">
        <v>102</v>
      </c>
      <c r="E3009" s="113" t="s">
        <v>102</v>
      </c>
    </row>
    <row r="3010" spans="1:5" x14ac:dyDescent="0.2">
      <c r="A3010" s="113">
        <v>12556098</v>
      </c>
      <c r="B3010" s="113" t="s">
        <v>1823</v>
      </c>
      <c r="C3010" s="113" t="s">
        <v>5405</v>
      </c>
      <c r="D3010" s="113" t="s">
        <v>105</v>
      </c>
      <c r="E3010" s="113" t="s">
        <v>5412</v>
      </c>
    </row>
    <row r="3011" spans="1:5" x14ac:dyDescent="0.2">
      <c r="A3011" s="113">
        <v>12556112</v>
      </c>
      <c r="B3011" s="113" t="s">
        <v>1824</v>
      </c>
      <c r="C3011" s="113" t="s">
        <v>5405</v>
      </c>
      <c r="D3011" s="113" t="s">
        <v>102</v>
      </c>
      <c r="E3011" s="113" t="s">
        <v>102</v>
      </c>
    </row>
    <row r="3012" spans="1:5" x14ac:dyDescent="0.2">
      <c r="A3012" s="113">
        <v>12556289</v>
      </c>
      <c r="B3012" s="113" t="s">
        <v>1825</v>
      </c>
      <c r="C3012" s="113" t="s">
        <v>5405</v>
      </c>
      <c r="D3012" s="113" t="s">
        <v>102</v>
      </c>
      <c r="E3012" s="113" t="s">
        <v>102</v>
      </c>
    </row>
    <row r="3013" spans="1:5" x14ac:dyDescent="0.2">
      <c r="A3013" s="113">
        <v>12560005</v>
      </c>
      <c r="B3013" s="113" t="s">
        <v>1826</v>
      </c>
      <c r="C3013" s="113" t="s">
        <v>5405</v>
      </c>
      <c r="D3013" s="113" t="s">
        <v>100</v>
      </c>
      <c r="E3013" s="113" t="s">
        <v>5412</v>
      </c>
    </row>
    <row r="3014" spans="1:5" x14ac:dyDescent="0.2">
      <c r="A3014" s="113">
        <v>12560014</v>
      </c>
      <c r="B3014" s="113" t="s">
        <v>1827</v>
      </c>
      <c r="C3014" s="113" t="s">
        <v>5405</v>
      </c>
      <c r="D3014" s="113" t="s">
        <v>100</v>
      </c>
      <c r="E3014" s="113" t="s">
        <v>5411</v>
      </c>
    </row>
    <row r="3015" spans="1:5" x14ac:dyDescent="0.2">
      <c r="A3015" s="113">
        <v>12560019</v>
      </c>
      <c r="B3015" s="113" t="s">
        <v>4322</v>
      </c>
      <c r="C3015" s="113" t="s">
        <v>5405</v>
      </c>
      <c r="D3015" s="113" t="s">
        <v>5414</v>
      </c>
      <c r="E3015" s="113" t="s">
        <v>109</v>
      </c>
    </row>
    <row r="3016" spans="1:5" x14ac:dyDescent="0.2">
      <c r="A3016" s="113">
        <v>12560026</v>
      </c>
      <c r="B3016" s="113" t="s">
        <v>1828</v>
      </c>
      <c r="C3016" s="113" t="s">
        <v>5405</v>
      </c>
      <c r="D3016" s="113" t="s">
        <v>102</v>
      </c>
      <c r="E3016" s="113" t="s">
        <v>102</v>
      </c>
    </row>
    <row r="3017" spans="1:5" x14ac:dyDescent="0.2">
      <c r="A3017" s="113">
        <v>12560033</v>
      </c>
      <c r="B3017" s="113" t="s">
        <v>1829</v>
      </c>
      <c r="C3017" s="113" t="s">
        <v>5405</v>
      </c>
      <c r="D3017" s="113" t="s">
        <v>109</v>
      </c>
      <c r="E3017" s="113" t="s">
        <v>110</v>
      </c>
    </row>
    <row r="3018" spans="1:5" x14ac:dyDescent="0.2">
      <c r="A3018" s="113">
        <v>12560047</v>
      </c>
      <c r="B3018" s="113" t="s">
        <v>1830</v>
      </c>
      <c r="C3018" s="113" t="s">
        <v>5405</v>
      </c>
      <c r="D3018" s="113" t="s">
        <v>110</v>
      </c>
      <c r="E3018" s="113" t="s">
        <v>110</v>
      </c>
    </row>
    <row r="3019" spans="1:5" x14ac:dyDescent="0.2">
      <c r="A3019" s="113">
        <v>12560242</v>
      </c>
      <c r="B3019" s="113" t="s">
        <v>1831</v>
      </c>
      <c r="C3019" s="113" t="s">
        <v>5405</v>
      </c>
      <c r="D3019" s="113" t="s">
        <v>107</v>
      </c>
      <c r="E3019" s="113" t="s">
        <v>102</v>
      </c>
    </row>
    <row r="3020" spans="1:5" x14ac:dyDescent="0.2">
      <c r="A3020" s="113">
        <v>12560245</v>
      </c>
      <c r="B3020" s="113" t="s">
        <v>4323</v>
      </c>
      <c r="C3020" s="113" t="s">
        <v>5405</v>
      </c>
      <c r="D3020" s="113" t="s">
        <v>5414</v>
      </c>
      <c r="E3020" s="113" t="s">
        <v>5412</v>
      </c>
    </row>
    <row r="3021" spans="1:5" x14ac:dyDescent="0.2">
      <c r="A3021" s="113">
        <v>12560246</v>
      </c>
      <c r="B3021" s="113" t="s">
        <v>1832</v>
      </c>
      <c r="C3021" s="113" t="s">
        <v>5405</v>
      </c>
      <c r="D3021" s="113" t="s">
        <v>107</v>
      </c>
      <c r="E3021" s="113" t="s">
        <v>5412</v>
      </c>
    </row>
    <row r="3022" spans="1:5" x14ac:dyDescent="0.2">
      <c r="A3022" s="113">
        <v>12560345</v>
      </c>
      <c r="B3022" s="113" t="s">
        <v>4324</v>
      </c>
      <c r="C3022" s="113" t="s">
        <v>5405</v>
      </c>
      <c r="D3022" s="113" t="s">
        <v>5414</v>
      </c>
      <c r="E3022" s="113" t="s">
        <v>102</v>
      </c>
    </row>
    <row r="3023" spans="1:5" x14ac:dyDescent="0.2">
      <c r="A3023" s="113">
        <v>12560533</v>
      </c>
      <c r="B3023" s="113" t="s">
        <v>4325</v>
      </c>
      <c r="C3023" s="113" t="s">
        <v>5405</v>
      </c>
      <c r="D3023" s="113" t="s">
        <v>5414</v>
      </c>
      <c r="E3023" s="113" t="s">
        <v>110</v>
      </c>
    </row>
    <row r="3024" spans="1:5" x14ac:dyDescent="0.2">
      <c r="A3024" s="113">
        <v>12560625</v>
      </c>
      <c r="B3024" s="113" t="s">
        <v>1833</v>
      </c>
      <c r="C3024" s="113" t="s">
        <v>5405</v>
      </c>
      <c r="D3024" s="113" t="s">
        <v>102</v>
      </c>
      <c r="E3024" s="113" t="s">
        <v>102</v>
      </c>
    </row>
    <row r="3025" spans="1:5" x14ac:dyDescent="0.2">
      <c r="A3025" s="113">
        <v>12560654</v>
      </c>
      <c r="B3025" s="113" t="s">
        <v>4326</v>
      </c>
      <c r="C3025" s="113" t="s">
        <v>5405</v>
      </c>
      <c r="D3025" s="113" t="s">
        <v>5414</v>
      </c>
      <c r="E3025" s="113" t="s">
        <v>102</v>
      </c>
    </row>
    <row r="3026" spans="1:5" x14ac:dyDescent="0.2">
      <c r="A3026" s="113">
        <v>12560867</v>
      </c>
      <c r="B3026" s="113" t="s">
        <v>1834</v>
      </c>
      <c r="C3026" s="113" t="s">
        <v>5405</v>
      </c>
      <c r="D3026" s="113" t="s">
        <v>102</v>
      </c>
      <c r="E3026" s="113" t="s">
        <v>102</v>
      </c>
    </row>
    <row r="3027" spans="1:5" x14ac:dyDescent="0.2">
      <c r="A3027" s="113">
        <v>12560999</v>
      </c>
      <c r="B3027" s="113" t="s">
        <v>1835</v>
      </c>
      <c r="C3027" s="113" t="s">
        <v>5405</v>
      </c>
      <c r="D3027" s="113" t="s">
        <v>102</v>
      </c>
      <c r="E3027" s="113" t="s">
        <v>5412</v>
      </c>
    </row>
    <row r="3028" spans="1:5" x14ac:dyDescent="0.2">
      <c r="A3028" s="113">
        <v>12561005</v>
      </c>
      <c r="B3028" s="113" t="s">
        <v>1836</v>
      </c>
      <c r="C3028" s="113" t="s">
        <v>5405</v>
      </c>
      <c r="D3028" s="113" t="s">
        <v>109</v>
      </c>
      <c r="E3028" s="113" t="s">
        <v>109</v>
      </c>
    </row>
    <row r="3029" spans="1:5" x14ac:dyDescent="0.2">
      <c r="A3029" s="113">
        <v>12561016</v>
      </c>
      <c r="B3029" s="113" t="s">
        <v>1837</v>
      </c>
      <c r="C3029" s="113" t="s">
        <v>5405</v>
      </c>
      <c r="D3029" s="113" t="s">
        <v>107</v>
      </c>
      <c r="E3029" s="113" t="s">
        <v>5412</v>
      </c>
    </row>
    <row r="3030" spans="1:5" x14ac:dyDescent="0.2">
      <c r="A3030" s="113">
        <v>12561018</v>
      </c>
      <c r="B3030" s="113" t="s">
        <v>1838</v>
      </c>
      <c r="C3030" s="113" t="s">
        <v>5405</v>
      </c>
      <c r="D3030" s="113" t="s">
        <v>109</v>
      </c>
      <c r="E3030" s="113" t="s">
        <v>109</v>
      </c>
    </row>
    <row r="3031" spans="1:5" x14ac:dyDescent="0.2">
      <c r="A3031" s="113">
        <v>12561039</v>
      </c>
      <c r="B3031" s="113" t="s">
        <v>1839</v>
      </c>
      <c r="C3031" s="113" t="s">
        <v>5405</v>
      </c>
      <c r="D3031" s="113" t="s">
        <v>102</v>
      </c>
      <c r="E3031" s="113" t="s">
        <v>102</v>
      </c>
    </row>
    <row r="3032" spans="1:5" x14ac:dyDescent="0.2">
      <c r="A3032" s="113">
        <v>12561252</v>
      </c>
      <c r="B3032" s="113" t="s">
        <v>1840</v>
      </c>
      <c r="C3032" s="113" t="s">
        <v>5405</v>
      </c>
      <c r="D3032" s="113" t="s">
        <v>109</v>
      </c>
      <c r="E3032" s="113" t="s">
        <v>109</v>
      </c>
    </row>
    <row r="3033" spans="1:5" x14ac:dyDescent="0.2">
      <c r="A3033" s="113">
        <v>12562257</v>
      </c>
      <c r="B3033" s="113" t="s">
        <v>1841</v>
      </c>
      <c r="C3033" s="113" t="s">
        <v>5405</v>
      </c>
      <c r="D3033" s="113" t="s">
        <v>105</v>
      </c>
      <c r="E3033" s="113" t="s">
        <v>5412</v>
      </c>
    </row>
    <row r="3034" spans="1:5" x14ac:dyDescent="0.2">
      <c r="A3034" s="113">
        <v>12601059</v>
      </c>
      <c r="B3034" s="113" t="s">
        <v>1842</v>
      </c>
      <c r="C3034" s="113" t="s">
        <v>5405</v>
      </c>
      <c r="D3034" s="113" t="s">
        <v>109</v>
      </c>
      <c r="E3034" s="113" t="s">
        <v>109</v>
      </c>
    </row>
    <row r="3035" spans="1:5" x14ac:dyDescent="0.2">
      <c r="A3035" s="113">
        <v>12601106</v>
      </c>
      <c r="B3035" s="113" t="s">
        <v>1843</v>
      </c>
      <c r="C3035" s="113" t="s">
        <v>5405</v>
      </c>
      <c r="D3035" s="113" t="s">
        <v>102</v>
      </c>
      <c r="E3035" s="113" t="s">
        <v>102</v>
      </c>
    </row>
    <row r="3036" spans="1:5" x14ac:dyDescent="0.2">
      <c r="A3036" s="113">
        <v>12601264</v>
      </c>
      <c r="B3036" s="113" t="s">
        <v>1120</v>
      </c>
      <c r="C3036" s="113" t="s">
        <v>5405</v>
      </c>
      <c r="D3036" s="113" t="s">
        <v>109</v>
      </c>
      <c r="E3036" s="113" t="s">
        <v>109</v>
      </c>
    </row>
    <row r="3037" spans="1:5" x14ac:dyDescent="0.2">
      <c r="A3037" s="113">
        <v>12602016</v>
      </c>
      <c r="B3037" s="113" t="s">
        <v>1844</v>
      </c>
      <c r="C3037" s="113" t="s">
        <v>5405</v>
      </c>
      <c r="D3037" s="113" t="s">
        <v>105</v>
      </c>
      <c r="E3037" s="113" t="s">
        <v>5412</v>
      </c>
    </row>
    <row r="3038" spans="1:5" x14ac:dyDescent="0.2">
      <c r="A3038" s="113">
        <v>12602041</v>
      </c>
      <c r="B3038" s="113" t="s">
        <v>1845</v>
      </c>
      <c r="C3038" s="113" t="s">
        <v>5405</v>
      </c>
      <c r="D3038" s="113" t="s">
        <v>109</v>
      </c>
      <c r="E3038" s="113" t="s">
        <v>109</v>
      </c>
    </row>
    <row r="3039" spans="1:5" x14ac:dyDescent="0.2">
      <c r="A3039" s="113">
        <v>12602056</v>
      </c>
      <c r="B3039" s="113" t="s">
        <v>1846</v>
      </c>
      <c r="C3039" s="113" t="s">
        <v>5405</v>
      </c>
      <c r="D3039" s="113" t="s">
        <v>109</v>
      </c>
      <c r="E3039" s="113" t="s">
        <v>109</v>
      </c>
    </row>
    <row r="3040" spans="1:5" x14ac:dyDescent="0.2">
      <c r="A3040" s="113">
        <v>12602090</v>
      </c>
      <c r="B3040" s="113" t="s">
        <v>1847</v>
      </c>
      <c r="C3040" s="113" t="s">
        <v>5405</v>
      </c>
      <c r="D3040" s="113" t="s">
        <v>109</v>
      </c>
      <c r="E3040" s="113" t="s">
        <v>109</v>
      </c>
    </row>
    <row r="3041" spans="1:5" x14ac:dyDescent="0.2">
      <c r="A3041" s="113">
        <v>12602100</v>
      </c>
      <c r="B3041" s="113" t="s">
        <v>1848</v>
      </c>
      <c r="C3041" s="113" t="s">
        <v>5405</v>
      </c>
      <c r="D3041" s="113" t="s">
        <v>102</v>
      </c>
      <c r="E3041" s="113" t="s">
        <v>102</v>
      </c>
    </row>
    <row r="3042" spans="1:5" x14ac:dyDescent="0.2">
      <c r="A3042" s="113">
        <v>12602201</v>
      </c>
      <c r="B3042" s="113" t="s">
        <v>1849</v>
      </c>
      <c r="C3042" s="113" t="s">
        <v>5405</v>
      </c>
      <c r="D3042" s="113" t="s">
        <v>109</v>
      </c>
      <c r="E3042" s="113" t="s">
        <v>110</v>
      </c>
    </row>
    <row r="3043" spans="1:5" x14ac:dyDescent="0.2">
      <c r="A3043" s="113">
        <v>12602220</v>
      </c>
      <c r="B3043" s="113" t="s">
        <v>4327</v>
      </c>
      <c r="C3043" s="113" t="s">
        <v>5405</v>
      </c>
      <c r="D3043" s="113" t="s">
        <v>5414</v>
      </c>
      <c r="E3043" s="113" t="s">
        <v>110</v>
      </c>
    </row>
    <row r="3044" spans="1:5" x14ac:dyDescent="0.2">
      <c r="A3044" s="113">
        <v>12602221</v>
      </c>
      <c r="B3044" s="113" t="s">
        <v>4328</v>
      </c>
      <c r="C3044" s="113" t="s">
        <v>5405</v>
      </c>
      <c r="D3044" s="113" t="s">
        <v>5414</v>
      </c>
      <c r="E3044" s="113" t="s">
        <v>109</v>
      </c>
    </row>
    <row r="3045" spans="1:5" x14ac:dyDescent="0.2">
      <c r="A3045" s="113">
        <v>12602222</v>
      </c>
      <c r="B3045" s="113" t="s">
        <v>4329</v>
      </c>
      <c r="C3045" s="113" t="s">
        <v>5405</v>
      </c>
      <c r="D3045" s="113" t="s">
        <v>5414</v>
      </c>
      <c r="E3045" s="113" t="s">
        <v>110</v>
      </c>
    </row>
    <row r="3046" spans="1:5" x14ac:dyDescent="0.2">
      <c r="A3046" s="113">
        <v>12604022</v>
      </c>
      <c r="B3046" s="113" t="s">
        <v>1850</v>
      </c>
      <c r="C3046" s="113" t="s">
        <v>5405</v>
      </c>
      <c r="D3046" s="113" t="s">
        <v>109</v>
      </c>
      <c r="E3046" s="113" t="s">
        <v>109</v>
      </c>
    </row>
    <row r="3047" spans="1:5" x14ac:dyDescent="0.2">
      <c r="A3047" s="113">
        <v>12604027</v>
      </c>
      <c r="B3047" s="113" t="s">
        <v>4330</v>
      </c>
      <c r="C3047" s="113" t="s">
        <v>5405</v>
      </c>
      <c r="D3047" s="113" t="s">
        <v>5414</v>
      </c>
      <c r="E3047" s="113" t="s">
        <v>102</v>
      </c>
    </row>
    <row r="3048" spans="1:5" x14ac:dyDescent="0.2">
      <c r="A3048" s="113">
        <v>12604054</v>
      </c>
      <c r="B3048" s="113" t="s">
        <v>1851</v>
      </c>
      <c r="C3048" s="113" t="s">
        <v>5405</v>
      </c>
      <c r="D3048" s="113" t="s">
        <v>102</v>
      </c>
      <c r="E3048" s="113" t="s">
        <v>102</v>
      </c>
    </row>
    <row r="3049" spans="1:5" x14ac:dyDescent="0.2">
      <c r="A3049" s="113">
        <v>12605004</v>
      </c>
      <c r="B3049" s="113" t="s">
        <v>1852</v>
      </c>
      <c r="C3049" s="113" t="s">
        <v>5405</v>
      </c>
      <c r="D3049" s="113" t="s">
        <v>105</v>
      </c>
      <c r="E3049" s="113" t="s">
        <v>5412</v>
      </c>
    </row>
    <row r="3050" spans="1:5" x14ac:dyDescent="0.2">
      <c r="A3050" s="113">
        <v>12605014</v>
      </c>
      <c r="B3050" s="113" t="s">
        <v>4331</v>
      </c>
      <c r="C3050" s="113" t="s">
        <v>5405</v>
      </c>
      <c r="D3050" s="113" t="s">
        <v>5414</v>
      </c>
      <c r="E3050" s="113" t="s">
        <v>110</v>
      </c>
    </row>
    <row r="3051" spans="1:5" x14ac:dyDescent="0.2">
      <c r="A3051" s="113">
        <v>12605017</v>
      </c>
      <c r="B3051" s="113" t="s">
        <v>1853</v>
      </c>
      <c r="C3051" s="113" t="s">
        <v>5405</v>
      </c>
      <c r="D3051" s="113" t="s">
        <v>107</v>
      </c>
      <c r="E3051" s="113" t="s">
        <v>5412</v>
      </c>
    </row>
    <row r="3052" spans="1:5" x14ac:dyDescent="0.2">
      <c r="A3052" s="113">
        <v>12605025</v>
      </c>
      <c r="B3052" s="113" t="s">
        <v>4332</v>
      </c>
      <c r="C3052" s="113" t="s">
        <v>5405</v>
      </c>
      <c r="D3052" s="113" t="s">
        <v>5414</v>
      </c>
      <c r="E3052" s="113" t="s">
        <v>110</v>
      </c>
    </row>
    <row r="3053" spans="1:5" x14ac:dyDescent="0.2">
      <c r="A3053" s="113">
        <v>12605027</v>
      </c>
      <c r="B3053" s="113" t="s">
        <v>1854</v>
      </c>
      <c r="C3053" s="113" t="s">
        <v>5405</v>
      </c>
      <c r="D3053" s="113" t="s">
        <v>102</v>
      </c>
      <c r="E3053" s="113" t="s">
        <v>5412</v>
      </c>
    </row>
    <row r="3054" spans="1:5" x14ac:dyDescent="0.2">
      <c r="A3054" s="113">
        <v>12606021</v>
      </c>
      <c r="B3054" s="113" t="s">
        <v>1855</v>
      </c>
      <c r="C3054" s="113" t="s">
        <v>5405</v>
      </c>
      <c r="D3054" s="113" t="s">
        <v>109</v>
      </c>
      <c r="E3054" s="113" t="s">
        <v>110</v>
      </c>
    </row>
    <row r="3055" spans="1:5" x14ac:dyDescent="0.2">
      <c r="A3055" s="113">
        <v>12607030</v>
      </c>
      <c r="B3055" s="113" t="s">
        <v>1856</v>
      </c>
      <c r="C3055" s="113" t="s">
        <v>5405</v>
      </c>
      <c r="D3055" s="113" t="s">
        <v>110</v>
      </c>
      <c r="E3055" s="113" t="s">
        <v>110</v>
      </c>
    </row>
    <row r="3056" spans="1:5" x14ac:dyDescent="0.2">
      <c r="A3056" s="113">
        <v>12607061</v>
      </c>
      <c r="B3056" s="113" t="s">
        <v>1857</v>
      </c>
      <c r="C3056" s="113" t="s">
        <v>5405</v>
      </c>
      <c r="D3056" s="113" t="s">
        <v>102</v>
      </c>
      <c r="E3056" s="113" t="s">
        <v>102</v>
      </c>
    </row>
    <row r="3057" spans="1:5" x14ac:dyDescent="0.2">
      <c r="A3057" s="113">
        <v>12607062</v>
      </c>
      <c r="B3057" s="113" t="s">
        <v>1858</v>
      </c>
      <c r="C3057" s="113" t="s">
        <v>5405</v>
      </c>
      <c r="D3057" s="113" t="s">
        <v>102</v>
      </c>
      <c r="E3057" s="113" t="s">
        <v>102</v>
      </c>
    </row>
    <row r="3058" spans="1:5" x14ac:dyDescent="0.2">
      <c r="A3058" s="113">
        <v>12607065</v>
      </c>
      <c r="B3058" s="113" t="s">
        <v>1859</v>
      </c>
      <c r="C3058" s="113" t="s">
        <v>5405</v>
      </c>
      <c r="D3058" s="113" t="s">
        <v>102</v>
      </c>
      <c r="E3058" s="113" t="s">
        <v>102</v>
      </c>
    </row>
    <row r="3059" spans="1:5" x14ac:dyDescent="0.2">
      <c r="A3059" s="113">
        <v>12607069</v>
      </c>
      <c r="B3059" s="113" t="s">
        <v>4333</v>
      </c>
      <c r="C3059" s="113" t="s">
        <v>5405</v>
      </c>
      <c r="D3059" s="113" t="s">
        <v>5414</v>
      </c>
      <c r="E3059" s="113" t="s">
        <v>5412</v>
      </c>
    </row>
    <row r="3060" spans="1:5" x14ac:dyDescent="0.2">
      <c r="A3060" s="113">
        <v>12607707</v>
      </c>
      <c r="B3060" s="113" t="s">
        <v>1860</v>
      </c>
      <c r="C3060" s="113" t="s">
        <v>5405</v>
      </c>
      <c r="D3060" s="113" t="s">
        <v>102</v>
      </c>
      <c r="E3060" s="113" t="s">
        <v>102</v>
      </c>
    </row>
    <row r="3061" spans="1:5" x14ac:dyDescent="0.2">
      <c r="A3061" s="113">
        <v>12608019</v>
      </c>
      <c r="B3061" s="113" t="s">
        <v>1861</v>
      </c>
      <c r="C3061" s="113" t="s">
        <v>5405</v>
      </c>
      <c r="D3061" s="113" t="s">
        <v>110</v>
      </c>
      <c r="E3061" s="113" t="s">
        <v>110</v>
      </c>
    </row>
    <row r="3062" spans="1:5" x14ac:dyDescent="0.2">
      <c r="A3062" s="113">
        <v>12608051</v>
      </c>
      <c r="B3062" s="113" t="s">
        <v>1862</v>
      </c>
      <c r="C3062" s="113" t="s">
        <v>5405</v>
      </c>
      <c r="D3062" s="113" t="s">
        <v>109</v>
      </c>
      <c r="E3062" s="113" t="s">
        <v>110</v>
      </c>
    </row>
    <row r="3063" spans="1:5" x14ac:dyDescent="0.2">
      <c r="A3063" s="113">
        <v>12608052</v>
      </c>
      <c r="B3063" s="113" t="s">
        <v>1863</v>
      </c>
      <c r="C3063" s="113" t="s">
        <v>5405</v>
      </c>
      <c r="D3063" s="113" t="s">
        <v>107</v>
      </c>
      <c r="E3063" s="113" t="s">
        <v>5412</v>
      </c>
    </row>
    <row r="3064" spans="1:5" x14ac:dyDescent="0.2">
      <c r="A3064" s="113">
        <v>12608054</v>
      </c>
      <c r="B3064" s="113" t="s">
        <v>1864</v>
      </c>
      <c r="C3064" s="113" t="s">
        <v>5405</v>
      </c>
      <c r="D3064" s="113" t="s">
        <v>107</v>
      </c>
      <c r="E3064" s="113" t="s">
        <v>102</v>
      </c>
    </row>
    <row r="3065" spans="1:5" x14ac:dyDescent="0.2">
      <c r="A3065" s="113">
        <v>12608055</v>
      </c>
      <c r="B3065" s="113" t="s">
        <v>1865</v>
      </c>
      <c r="C3065" s="113" t="s">
        <v>5405</v>
      </c>
      <c r="D3065" s="113" t="s">
        <v>107</v>
      </c>
      <c r="E3065" s="113" t="s">
        <v>5412</v>
      </c>
    </row>
    <row r="3066" spans="1:5" x14ac:dyDescent="0.2">
      <c r="A3066" s="113">
        <v>12608069</v>
      </c>
      <c r="B3066" s="113" t="s">
        <v>1866</v>
      </c>
      <c r="C3066" s="113" t="s">
        <v>5405</v>
      </c>
      <c r="D3066" s="113" t="s">
        <v>105</v>
      </c>
      <c r="E3066" s="113" t="s">
        <v>5412</v>
      </c>
    </row>
    <row r="3067" spans="1:5" x14ac:dyDescent="0.2">
      <c r="A3067" s="113">
        <v>12608089</v>
      </c>
      <c r="B3067" s="113" t="s">
        <v>1867</v>
      </c>
      <c r="C3067" s="113" t="s">
        <v>5405</v>
      </c>
      <c r="D3067" s="113" t="s">
        <v>105</v>
      </c>
      <c r="E3067" s="113" t="s">
        <v>5412</v>
      </c>
    </row>
    <row r="3068" spans="1:5" x14ac:dyDescent="0.2">
      <c r="A3068" s="113">
        <v>12608100</v>
      </c>
      <c r="B3068" s="113" t="s">
        <v>1868</v>
      </c>
      <c r="C3068" s="113" t="s">
        <v>5405</v>
      </c>
      <c r="D3068" s="113" t="s">
        <v>102</v>
      </c>
      <c r="E3068" s="113" t="s">
        <v>102</v>
      </c>
    </row>
    <row r="3069" spans="1:5" x14ac:dyDescent="0.2">
      <c r="A3069" s="113">
        <v>12609052</v>
      </c>
      <c r="B3069" s="113" t="s">
        <v>1869</v>
      </c>
      <c r="C3069" s="113" t="s">
        <v>5405</v>
      </c>
      <c r="D3069" s="113" t="s">
        <v>102</v>
      </c>
      <c r="E3069" s="113" t="s">
        <v>102</v>
      </c>
    </row>
    <row r="3070" spans="1:5" x14ac:dyDescent="0.2">
      <c r="A3070" s="113">
        <v>12609096</v>
      </c>
      <c r="B3070" s="113" t="s">
        <v>1870</v>
      </c>
      <c r="C3070" s="113" t="s">
        <v>5405</v>
      </c>
      <c r="D3070" s="113" t="s">
        <v>102</v>
      </c>
      <c r="E3070" s="113" t="s">
        <v>102</v>
      </c>
    </row>
    <row r="3071" spans="1:5" x14ac:dyDescent="0.2">
      <c r="A3071" s="113">
        <v>12609813</v>
      </c>
      <c r="B3071" s="113" t="s">
        <v>1871</v>
      </c>
      <c r="C3071" s="113" t="s">
        <v>5405</v>
      </c>
      <c r="D3071" s="113" t="s">
        <v>109</v>
      </c>
      <c r="E3071" s="113" t="s">
        <v>110</v>
      </c>
    </row>
    <row r="3072" spans="1:5" x14ac:dyDescent="0.2">
      <c r="A3072" s="113">
        <v>12609825</v>
      </c>
      <c r="B3072" s="113" t="s">
        <v>1872</v>
      </c>
      <c r="C3072" s="113" t="s">
        <v>5405</v>
      </c>
      <c r="D3072" s="113" t="s">
        <v>109</v>
      </c>
      <c r="E3072" s="113" t="s">
        <v>109</v>
      </c>
    </row>
    <row r="3073" spans="1:5" x14ac:dyDescent="0.2">
      <c r="A3073" s="113">
        <v>12610003</v>
      </c>
      <c r="B3073" s="113" t="s">
        <v>1873</v>
      </c>
      <c r="C3073" s="113" t="s">
        <v>5405</v>
      </c>
      <c r="D3073" s="113" t="s">
        <v>109</v>
      </c>
      <c r="E3073" s="113" t="s">
        <v>110</v>
      </c>
    </row>
    <row r="3074" spans="1:5" x14ac:dyDescent="0.2">
      <c r="A3074" s="113">
        <v>12610011</v>
      </c>
      <c r="B3074" s="113" t="s">
        <v>1874</v>
      </c>
      <c r="C3074" s="113" t="s">
        <v>5405</v>
      </c>
      <c r="D3074" s="113" t="s">
        <v>107</v>
      </c>
      <c r="E3074" s="113" t="s">
        <v>5412</v>
      </c>
    </row>
    <row r="3075" spans="1:5" x14ac:dyDescent="0.2">
      <c r="A3075" s="113">
        <v>12610036</v>
      </c>
      <c r="B3075" s="113" t="s">
        <v>1875</v>
      </c>
      <c r="C3075" s="113" t="s">
        <v>5405</v>
      </c>
      <c r="D3075" s="113" t="s">
        <v>102</v>
      </c>
      <c r="E3075" s="113" t="s">
        <v>102</v>
      </c>
    </row>
    <row r="3076" spans="1:5" x14ac:dyDescent="0.2">
      <c r="A3076" s="113">
        <v>12610050</v>
      </c>
      <c r="B3076" s="113" t="s">
        <v>1876</v>
      </c>
      <c r="C3076" s="113" t="s">
        <v>5405</v>
      </c>
      <c r="D3076" s="113" t="s">
        <v>109</v>
      </c>
      <c r="E3076" s="113" t="s">
        <v>109</v>
      </c>
    </row>
    <row r="3077" spans="1:5" x14ac:dyDescent="0.2">
      <c r="A3077" s="113">
        <v>12610080</v>
      </c>
      <c r="B3077" s="113" t="s">
        <v>1877</v>
      </c>
      <c r="C3077" s="113" t="s">
        <v>5405</v>
      </c>
      <c r="D3077" s="113" t="s">
        <v>109</v>
      </c>
      <c r="E3077" s="113" t="s">
        <v>102</v>
      </c>
    </row>
    <row r="3078" spans="1:5" x14ac:dyDescent="0.2">
      <c r="A3078" s="113">
        <v>12610112</v>
      </c>
      <c r="B3078" s="113" t="s">
        <v>1878</v>
      </c>
      <c r="C3078" s="113" t="s">
        <v>5405</v>
      </c>
      <c r="D3078" s="113" t="s">
        <v>102</v>
      </c>
      <c r="E3078" s="113" t="s">
        <v>109</v>
      </c>
    </row>
    <row r="3079" spans="1:5" x14ac:dyDescent="0.2">
      <c r="A3079" s="113">
        <v>12610701</v>
      </c>
      <c r="B3079" s="113" t="s">
        <v>1879</v>
      </c>
      <c r="C3079" s="113" t="s">
        <v>5405</v>
      </c>
      <c r="D3079" s="113" t="s">
        <v>102</v>
      </c>
      <c r="E3079" s="113" t="s">
        <v>102</v>
      </c>
    </row>
    <row r="3080" spans="1:5" x14ac:dyDescent="0.2">
      <c r="A3080" s="113">
        <v>12611045</v>
      </c>
      <c r="B3080" s="113" t="s">
        <v>1880</v>
      </c>
      <c r="C3080" s="113" t="s">
        <v>5405</v>
      </c>
      <c r="D3080" s="113" t="s">
        <v>102</v>
      </c>
      <c r="E3080" s="113" t="s">
        <v>102</v>
      </c>
    </row>
    <row r="3081" spans="1:5" x14ac:dyDescent="0.2">
      <c r="A3081" s="113">
        <v>12611068</v>
      </c>
      <c r="B3081" s="113" t="s">
        <v>1881</v>
      </c>
      <c r="C3081" s="113" t="s">
        <v>5405</v>
      </c>
      <c r="D3081" s="113" t="s">
        <v>110</v>
      </c>
      <c r="E3081" s="113" t="s">
        <v>110</v>
      </c>
    </row>
    <row r="3082" spans="1:5" x14ac:dyDescent="0.2">
      <c r="A3082" s="113">
        <v>12611738</v>
      </c>
      <c r="B3082" s="113" t="s">
        <v>1882</v>
      </c>
      <c r="C3082" s="113" t="s">
        <v>5405</v>
      </c>
      <c r="D3082" s="113" t="s">
        <v>109</v>
      </c>
      <c r="E3082" s="113" t="s">
        <v>109</v>
      </c>
    </row>
    <row r="3083" spans="1:5" x14ac:dyDescent="0.2">
      <c r="A3083" s="113">
        <v>12612056</v>
      </c>
      <c r="B3083" s="113" t="s">
        <v>1883</v>
      </c>
      <c r="C3083" s="113" t="s">
        <v>5405</v>
      </c>
      <c r="D3083" s="113" t="s">
        <v>109</v>
      </c>
      <c r="E3083" s="113" t="s">
        <v>109</v>
      </c>
    </row>
    <row r="3084" spans="1:5" x14ac:dyDescent="0.2">
      <c r="A3084" s="113">
        <v>12612109</v>
      </c>
      <c r="B3084" s="113" t="s">
        <v>1884</v>
      </c>
      <c r="C3084" s="113" t="s">
        <v>5405</v>
      </c>
      <c r="D3084" s="113" t="s">
        <v>109</v>
      </c>
      <c r="E3084" s="113" t="s">
        <v>109</v>
      </c>
    </row>
    <row r="3085" spans="1:5" x14ac:dyDescent="0.2">
      <c r="A3085" s="113">
        <v>12612138</v>
      </c>
      <c r="B3085" s="113" t="s">
        <v>1885</v>
      </c>
      <c r="C3085" s="113" t="s">
        <v>5405</v>
      </c>
      <c r="D3085" s="113" t="s">
        <v>107</v>
      </c>
      <c r="E3085" s="113" t="s">
        <v>102</v>
      </c>
    </row>
    <row r="3086" spans="1:5" x14ac:dyDescent="0.2">
      <c r="A3086" s="113">
        <v>12612141</v>
      </c>
      <c r="B3086" s="113" t="s">
        <v>1886</v>
      </c>
      <c r="C3086" s="113" t="s">
        <v>5405</v>
      </c>
      <c r="D3086" s="113" t="s">
        <v>102</v>
      </c>
      <c r="E3086" s="113" t="s">
        <v>102</v>
      </c>
    </row>
    <row r="3087" spans="1:5" x14ac:dyDescent="0.2">
      <c r="A3087" s="113">
        <v>12612143</v>
      </c>
      <c r="B3087" s="113" t="s">
        <v>1887</v>
      </c>
      <c r="C3087" s="113" t="s">
        <v>5405</v>
      </c>
      <c r="D3087" s="113" t="s">
        <v>109</v>
      </c>
      <c r="E3087" s="113" t="s">
        <v>109</v>
      </c>
    </row>
    <row r="3088" spans="1:5" x14ac:dyDescent="0.2">
      <c r="A3088" s="113">
        <v>12612627</v>
      </c>
      <c r="B3088" s="113" t="s">
        <v>1888</v>
      </c>
      <c r="C3088" s="113" t="s">
        <v>5405</v>
      </c>
      <c r="D3088" s="113" t="s">
        <v>105</v>
      </c>
      <c r="E3088" s="113" t="s">
        <v>5412</v>
      </c>
    </row>
    <row r="3089" spans="1:5" x14ac:dyDescent="0.2">
      <c r="A3089" s="113">
        <v>12612745</v>
      </c>
      <c r="B3089" s="113" t="s">
        <v>4334</v>
      </c>
      <c r="C3089" s="113" t="s">
        <v>5405</v>
      </c>
      <c r="D3089" s="113" t="s">
        <v>5414</v>
      </c>
      <c r="E3089" s="113" t="s">
        <v>110</v>
      </c>
    </row>
    <row r="3090" spans="1:5" x14ac:dyDescent="0.2">
      <c r="A3090" s="113">
        <v>12613001</v>
      </c>
      <c r="B3090" s="113" t="s">
        <v>1889</v>
      </c>
      <c r="C3090" s="113" t="s">
        <v>5405</v>
      </c>
      <c r="D3090" s="113" t="s">
        <v>102</v>
      </c>
      <c r="E3090" s="113" t="s">
        <v>102</v>
      </c>
    </row>
    <row r="3091" spans="1:5" x14ac:dyDescent="0.2">
      <c r="A3091" s="113">
        <v>12613038</v>
      </c>
      <c r="B3091" s="113" t="s">
        <v>1890</v>
      </c>
      <c r="C3091" s="113" t="s">
        <v>5405</v>
      </c>
      <c r="D3091" s="113" t="s">
        <v>109</v>
      </c>
      <c r="E3091" s="113" t="s">
        <v>109</v>
      </c>
    </row>
    <row r="3092" spans="1:5" x14ac:dyDescent="0.2">
      <c r="A3092" s="113">
        <v>12613054</v>
      </c>
      <c r="B3092" s="113" t="s">
        <v>1891</v>
      </c>
      <c r="C3092" s="113" t="s">
        <v>5405</v>
      </c>
      <c r="D3092" s="113" t="s">
        <v>105</v>
      </c>
      <c r="E3092" s="113" t="s">
        <v>5412</v>
      </c>
    </row>
    <row r="3093" spans="1:5" x14ac:dyDescent="0.2">
      <c r="A3093" s="113">
        <v>12613090</v>
      </c>
      <c r="B3093" s="113" t="s">
        <v>4335</v>
      </c>
      <c r="C3093" s="113" t="s">
        <v>5405</v>
      </c>
      <c r="D3093" s="113" t="s">
        <v>5414</v>
      </c>
      <c r="E3093" s="113" t="s">
        <v>5413</v>
      </c>
    </row>
    <row r="3094" spans="1:5" x14ac:dyDescent="0.2">
      <c r="A3094" s="113">
        <v>12613901</v>
      </c>
      <c r="B3094" s="113" t="s">
        <v>1892</v>
      </c>
      <c r="C3094" s="113" t="s">
        <v>5405</v>
      </c>
      <c r="D3094" s="113" t="s">
        <v>102</v>
      </c>
      <c r="E3094" s="113" t="s">
        <v>102</v>
      </c>
    </row>
    <row r="3095" spans="1:5" x14ac:dyDescent="0.2">
      <c r="A3095" s="113">
        <v>12614041</v>
      </c>
      <c r="B3095" s="113" t="s">
        <v>4336</v>
      </c>
      <c r="C3095" s="113" t="s">
        <v>5405</v>
      </c>
      <c r="D3095" s="113" t="s">
        <v>5414</v>
      </c>
      <c r="E3095" s="113" t="s">
        <v>110</v>
      </c>
    </row>
    <row r="3096" spans="1:5" x14ac:dyDescent="0.2">
      <c r="A3096" s="113">
        <v>12614053</v>
      </c>
      <c r="B3096" s="113" t="s">
        <v>1893</v>
      </c>
      <c r="C3096" s="113" t="s">
        <v>5405</v>
      </c>
      <c r="D3096" s="113" t="s">
        <v>102</v>
      </c>
      <c r="E3096" s="113" t="s">
        <v>102</v>
      </c>
    </row>
    <row r="3097" spans="1:5" x14ac:dyDescent="0.2">
      <c r="A3097" s="113">
        <v>12614501</v>
      </c>
      <c r="B3097" s="113" t="s">
        <v>1894</v>
      </c>
      <c r="C3097" s="113" t="s">
        <v>5405</v>
      </c>
      <c r="D3097" s="113" t="s">
        <v>109</v>
      </c>
      <c r="E3097" s="113" t="s">
        <v>110</v>
      </c>
    </row>
    <row r="3098" spans="1:5" x14ac:dyDescent="0.2">
      <c r="A3098" s="113">
        <v>12615003</v>
      </c>
      <c r="B3098" s="113" t="s">
        <v>1895</v>
      </c>
      <c r="C3098" s="113" t="s">
        <v>5405</v>
      </c>
      <c r="D3098" s="113" t="s">
        <v>102</v>
      </c>
      <c r="E3098" s="113" t="s">
        <v>102</v>
      </c>
    </row>
    <row r="3099" spans="1:5" x14ac:dyDescent="0.2">
      <c r="A3099" s="113">
        <v>12615005</v>
      </c>
      <c r="B3099" s="113" t="s">
        <v>4337</v>
      </c>
      <c r="C3099" s="113" t="s">
        <v>5405</v>
      </c>
      <c r="D3099" s="113" t="s">
        <v>5414</v>
      </c>
      <c r="E3099" s="113" t="s">
        <v>109</v>
      </c>
    </row>
    <row r="3100" spans="1:5" x14ac:dyDescent="0.2">
      <c r="A3100" s="113">
        <v>12615008</v>
      </c>
      <c r="B3100" s="113" t="s">
        <v>1896</v>
      </c>
      <c r="C3100" s="113" t="s">
        <v>5405</v>
      </c>
      <c r="D3100" s="113" t="s">
        <v>102</v>
      </c>
      <c r="E3100" s="113" t="s">
        <v>102</v>
      </c>
    </row>
    <row r="3101" spans="1:5" x14ac:dyDescent="0.2">
      <c r="A3101" s="113">
        <v>12615011</v>
      </c>
      <c r="B3101" s="113" t="s">
        <v>4338</v>
      </c>
      <c r="C3101" s="113" t="s">
        <v>5405</v>
      </c>
      <c r="D3101" s="113" t="s">
        <v>5414</v>
      </c>
      <c r="E3101" s="113" t="s">
        <v>102</v>
      </c>
    </row>
    <row r="3102" spans="1:5" x14ac:dyDescent="0.2">
      <c r="A3102" s="113">
        <v>12615037</v>
      </c>
      <c r="B3102" s="113" t="s">
        <v>4339</v>
      </c>
      <c r="C3102" s="113" t="s">
        <v>5405</v>
      </c>
      <c r="D3102" s="113" t="s">
        <v>5414</v>
      </c>
      <c r="E3102" s="113" t="s">
        <v>110</v>
      </c>
    </row>
    <row r="3103" spans="1:5" x14ac:dyDescent="0.2">
      <c r="A3103" s="113">
        <v>12617001</v>
      </c>
      <c r="B3103" s="113" t="s">
        <v>1897</v>
      </c>
      <c r="C3103" s="113" t="s">
        <v>5405</v>
      </c>
      <c r="D3103" s="113" t="s">
        <v>107</v>
      </c>
      <c r="E3103" s="113" t="s">
        <v>102</v>
      </c>
    </row>
    <row r="3104" spans="1:5" x14ac:dyDescent="0.2">
      <c r="A3104" s="113">
        <v>12617019</v>
      </c>
      <c r="B3104" s="113" t="s">
        <v>1898</v>
      </c>
      <c r="C3104" s="113" t="s">
        <v>5405</v>
      </c>
      <c r="D3104" s="113" t="s">
        <v>109</v>
      </c>
      <c r="E3104" s="113" t="s">
        <v>102</v>
      </c>
    </row>
    <row r="3105" spans="1:5" x14ac:dyDescent="0.2">
      <c r="A3105" s="113">
        <v>12617020</v>
      </c>
      <c r="B3105" s="113" t="s">
        <v>1899</v>
      </c>
      <c r="C3105" s="113" t="s">
        <v>5405</v>
      </c>
      <c r="D3105" s="113" t="s">
        <v>109</v>
      </c>
      <c r="E3105" s="113" t="s">
        <v>109</v>
      </c>
    </row>
    <row r="3106" spans="1:5" x14ac:dyDescent="0.2">
      <c r="A3106" s="113">
        <v>12617021</v>
      </c>
      <c r="B3106" s="113" t="s">
        <v>1900</v>
      </c>
      <c r="C3106" s="113" t="s">
        <v>5405</v>
      </c>
      <c r="D3106" s="113" t="s">
        <v>109</v>
      </c>
      <c r="E3106" s="113" t="s">
        <v>102</v>
      </c>
    </row>
    <row r="3107" spans="1:5" x14ac:dyDescent="0.2">
      <c r="A3107" s="113">
        <v>12617029</v>
      </c>
      <c r="B3107" s="113" t="s">
        <v>1901</v>
      </c>
      <c r="C3107" s="113" t="s">
        <v>5405</v>
      </c>
      <c r="D3107" s="113" t="s">
        <v>102</v>
      </c>
      <c r="E3107" s="113" t="s">
        <v>5412</v>
      </c>
    </row>
    <row r="3108" spans="1:5" x14ac:dyDescent="0.2">
      <c r="A3108" s="113">
        <v>12617034</v>
      </c>
      <c r="B3108" s="113" t="s">
        <v>1902</v>
      </c>
      <c r="C3108" s="113" t="s">
        <v>5405</v>
      </c>
      <c r="D3108" s="113" t="s">
        <v>107</v>
      </c>
      <c r="E3108" s="113" t="s">
        <v>102</v>
      </c>
    </row>
    <row r="3109" spans="1:5" x14ac:dyDescent="0.2">
      <c r="A3109" s="113">
        <v>12617076</v>
      </c>
      <c r="B3109" s="113" t="s">
        <v>1903</v>
      </c>
      <c r="C3109" s="113" t="s">
        <v>5405</v>
      </c>
      <c r="D3109" s="113" t="s">
        <v>109</v>
      </c>
      <c r="E3109" s="113" t="s">
        <v>109</v>
      </c>
    </row>
    <row r="3110" spans="1:5" x14ac:dyDescent="0.2">
      <c r="A3110" s="113">
        <v>12617082</v>
      </c>
      <c r="B3110" s="113" t="s">
        <v>1904</v>
      </c>
      <c r="C3110" s="113" t="s">
        <v>5405</v>
      </c>
      <c r="D3110" s="113" t="s">
        <v>102</v>
      </c>
      <c r="E3110" s="113" t="s">
        <v>102</v>
      </c>
    </row>
    <row r="3111" spans="1:5" x14ac:dyDescent="0.2">
      <c r="A3111" s="113">
        <v>12617105</v>
      </c>
      <c r="B3111" s="113" t="s">
        <v>1905</v>
      </c>
      <c r="C3111" s="113" t="s">
        <v>5405</v>
      </c>
      <c r="D3111" s="113" t="s">
        <v>109</v>
      </c>
      <c r="E3111" s="113" t="s">
        <v>109</v>
      </c>
    </row>
    <row r="3112" spans="1:5" x14ac:dyDescent="0.2">
      <c r="A3112" s="113">
        <v>12617555</v>
      </c>
      <c r="B3112" s="113" t="s">
        <v>4340</v>
      </c>
      <c r="C3112" s="113" t="s">
        <v>5405</v>
      </c>
      <c r="D3112" s="113" t="s">
        <v>5414</v>
      </c>
      <c r="E3112" s="113" t="s">
        <v>109</v>
      </c>
    </row>
    <row r="3113" spans="1:5" x14ac:dyDescent="0.2">
      <c r="A3113" s="113">
        <v>12618008</v>
      </c>
      <c r="B3113" s="113" t="s">
        <v>1906</v>
      </c>
      <c r="C3113" s="113" t="s">
        <v>5405</v>
      </c>
      <c r="D3113" s="113" t="s">
        <v>102</v>
      </c>
      <c r="E3113" s="113" t="s">
        <v>102</v>
      </c>
    </row>
    <row r="3114" spans="1:5" x14ac:dyDescent="0.2">
      <c r="A3114" s="113">
        <v>12618052</v>
      </c>
      <c r="B3114" s="113" t="s">
        <v>1907</v>
      </c>
      <c r="C3114" s="113" t="s">
        <v>5405</v>
      </c>
      <c r="D3114" s="113" t="s">
        <v>110</v>
      </c>
      <c r="E3114" s="113" t="s">
        <v>5413</v>
      </c>
    </row>
    <row r="3115" spans="1:5" x14ac:dyDescent="0.2">
      <c r="A3115" s="113">
        <v>12618053</v>
      </c>
      <c r="B3115" s="113" t="s">
        <v>1908</v>
      </c>
      <c r="C3115" s="113" t="s">
        <v>5405</v>
      </c>
      <c r="D3115" s="113" t="s">
        <v>109</v>
      </c>
      <c r="E3115" s="113" t="s">
        <v>110</v>
      </c>
    </row>
    <row r="3116" spans="1:5" x14ac:dyDescent="0.2">
      <c r="A3116" s="113">
        <v>12618057</v>
      </c>
      <c r="B3116" s="113" t="s">
        <v>4341</v>
      </c>
      <c r="C3116" s="113" t="s">
        <v>5405</v>
      </c>
      <c r="D3116" s="113" t="s">
        <v>5414</v>
      </c>
      <c r="E3116" s="113" t="s">
        <v>110</v>
      </c>
    </row>
    <row r="3117" spans="1:5" x14ac:dyDescent="0.2">
      <c r="A3117" s="113">
        <v>12618062</v>
      </c>
      <c r="B3117" s="113" t="s">
        <v>4342</v>
      </c>
      <c r="C3117" s="113" t="s">
        <v>5405</v>
      </c>
      <c r="D3117" s="113" t="s">
        <v>5414</v>
      </c>
      <c r="E3117" s="113" t="s">
        <v>110</v>
      </c>
    </row>
    <row r="3118" spans="1:5" x14ac:dyDescent="0.2">
      <c r="A3118" s="113">
        <v>12618100</v>
      </c>
      <c r="B3118" s="113" t="s">
        <v>1909</v>
      </c>
      <c r="C3118" s="113" t="s">
        <v>5405</v>
      </c>
      <c r="D3118" s="113" t="s">
        <v>109</v>
      </c>
      <c r="E3118" s="113" t="s">
        <v>109</v>
      </c>
    </row>
    <row r="3119" spans="1:5" x14ac:dyDescent="0.2">
      <c r="A3119" s="113">
        <v>12618177</v>
      </c>
      <c r="B3119" s="113" t="s">
        <v>1910</v>
      </c>
      <c r="C3119" s="113" t="s">
        <v>5405</v>
      </c>
      <c r="D3119" s="113" t="s">
        <v>102</v>
      </c>
      <c r="E3119" s="113" t="s">
        <v>102</v>
      </c>
    </row>
    <row r="3120" spans="1:5" x14ac:dyDescent="0.2">
      <c r="A3120" s="113">
        <v>12618552</v>
      </c>
      <c r="B3120" s="113" t="s">
        <v>4343</v>
      </c>
      <c r="C3120" s="113" t="s">
        <v>5405</v>
      </c>
      <c r="D3120" s="113" t="s">
        <v>5414</v>
      </c>
      <c r="E3120" s="113" t="s">
        <v>5411</v>
      </c>
    </row>
    <row r="3121" spans="1:5" x14ac:dyDescent="0.2">
      <c r="A3121" s="113">
        <v>12618629</v>
      </c>
      <c r="B3121" s="113" t="s">
        <v>1911</v>
      </c>
      <c r="C3121" s="113" t="s">
        <v>5405</v>
      </c>
      <c r="D3121" s="113" t="s">
        <v>105</v>
      </c>
      <c r="E3121" s="113" t="s">
        <v>5412</v>
      </c>
    </row>
    <row r="3122" spans="1:5" x14ac:dyDescent="0.2">
      <c r="A3122" s="113">
        <v>12619004</v>
      </c>
      <c r="B3122" s="113" t="s">
        <v>1912</v>
      </c>
      <c r="C3122" s="113" t="s">
        <v>5405</v>
      </c>
      <c r="D3122" s="113" t="s">
        <v>109</v>
      </c>
      <c r="E3122" s="113" t="s">
        <v>109</v>
      </c>
    </row>
    <row r="3123" spans="1:5" x14ac:dyDescent="0.2">
      <c r="A3123" s="113">
        <v>12619030</v>
      </c>
      <c r="B3123" s="113" t="s">
        <v>1913</v>
      </c>
      <c r="C3123" s="113" t="s">
        <v>5405</v>
      </c>
      <c r="D3123" s="113" t="s">
        <v>102</v>
      </c>
      <c r="E3123" s="113" t="s">
        <v>102</v>
      </c>
    </row>
    <row r="3124" spans="1:5" x14ac:dyDescent="0.2">
      <c r="A3124" s="113">
        <v>12619031</v>
      </c>
      <c r="B3124" s="113" t="s">
        <v>4344</v>
      </c>
      <c r="C3124" s="113" t="s">
        <v>5405</v>
      </c>
      <c r="D3124" s="113" t="s">
        <v>5414</v>
      </c>
      <c r="E3124" s="113" t="s">
        <v>109</v>
      </c>
    </row>
    <row r="3125" spans="1:5" x14ac:dyDescent="0.2">
      <c r="A3125" s="113">
        <v>12619044</v>
      </c>
      <c r="B3125" s="113" t="s">
        <v>1914</v>
      </c>
      <c r="C3125" s="113" t="s">
        <v>5405</v>
      </c>
      <c r="D3125" s="113" t="s">
        <v>105</v>
      </c>
      <c r="E3125" s="113" t="s">
        <v>5412</v>
      </c>
    </row>
    <row r="3126" spans="1:5" x14ac:dyDescent="0.2">
      <c r="A3126" s="113">
        <v>12619059</v>
      </c>
      <c r="B3126" s="113" t="s">
        <v>4345</v>
      </c>
      <c r="C3126" s="113" t="s">
        <v>5405</v>
      </c>
      <c r="D3126" s="113" t="s">
        <v>5414</v>
      </c>
      <c r="E3126" s="113" t="s">
        <v>5412</v>
      </c>
    </row>
    <row r="3127" spans="1:5" x14ac:dyDescent="0.2">
      <c r="A3127" s="113">
        <v>12619223</v>
      </c>
      <c r="B3127" s="113" t="s">
        <v>4346</v>
      </c>
      <c r="C3127" s="113" t="s">
        <v>5405</v>
      </c>
      <c r="D3127" s="113" t="s">
        <v>5414</v>
      </c>
      <c r="E3127" s="113" t="s">
        <v>110</v>
      </c>
    </row>
    <row r="3128" spans="1:5" x14ac:dyDescent="0.2">
      <c r="A3128" s="113">
        <v>12621053</v>
      </c>
      <c r="B3128" s="113" t="s">
        <v>1915</v>
      </c>
      <c r="C3128" s="113" t="s">
        <v>5405</v>
      </c>
      <c r="D3128" s="113" t="s">
        <v>105</v>
      </c>
      <c r="E3128" s="113" t="s">
        <v>5412</v>
      </c>
    </row>
    <row r="3129" spans="1:5" x14ac:dyDescent="0.2">
      <c r="A3129" s="113">
        <v>12621104</v>
      </c>
      <c r="B3129" s="113" t="s">
        <v>1916</v>
      </c>
      <c r="C3129" s="113" t="s">
        <v>5405</v>
      </c>
      <c r="D3129" s="113" t="s">
        <v>109</v>
      </c>
      <c r="E3129" s="113" t="s">
        <v>109</v>
      </c>
    </row>
    <row r="3130" spans="1:5" x14ac:dyDescent="0.2">
      <c r="A3130" s="113">
        <v>12622082</v>
      </c>
      <c r="B3130" s="113" t="s">
        <v>1917</v>
      </c>
      <c r="C3130" s="113" t="s">
        <v>5405</v>
      </c>
      <c r="D3130" s="113" t="s">
        <v>109</v>
      </c>
      <c r="E3130" s="113" t="s">
        <v>109</v>
      </c>
    </row>
    <row r="3131" spans="1:5" x14ac:dyDescent="0.2">
      <c r="A3131" s="113">
        <v>12622102</v>
      </c>
      <c r="B3131" s="113" t="s">
        <v>1918</v>
      </c>
      <c r="C3131" s="113" t="s">
        <v>5405</v>
      </c>
      <c r="D3131" s="113" t="s">
        <v>102</v>
      </c>
      <c r="E3131" s="113" t="s">
        <v>102</v>
      </c>
    </row>
    <row r="3132" spans="1:5" x14ac:dyDescent="0.2">
      <c r="A3132" s="113">
        <v>12623060</v>
      </c>
      <c r="B3132" s="113" t="s">
        <v>1919</v>
      </c>
      <c r="C3132" s="113" t="s">
        <v>5405</v>
      </c>
      <c r="D3132" s="113" t="s">
        <v>102</v>
      </c>
      <c r="E3132" s="113" t="s">
        <v>5412</v>
      </c>
    </row>
    <row r="3133" spans="1:5" x14ac:dyDescent="0.2">
      <c r="A3133" s="113">
        <v>12623089</v>
      </c>
      <c r="B3133" s="113" t="s">
        <v>4347</v>
      </c>
      <c r="C3133" s="113" t="s">
        <v>5405</v>
      </c>
      <c r="D3133" s="113" t="s">
        <v>5414</v>
      </c>
      <c r="E3133" s="113" t="s">
        <v>109</v>
      </c>
    </row>
    <row r="3134" spans="1:5" x14ac:dyDescent="0.2">
      <c r="A3134" s="113">
        <v>12623094</v>
      </c>
      <c r="B3134" s="113" t="s">
        <v>1920</v>
      </c>
      <c r="C3134" s="113" t="s">
        <v>5405</v>
      </c>
      <c r="D3134" s="113" t="s">
        <v>107</v>
      </c>
      <c r="E3134" s="113" t="s">
        <v>102</v>
      </c>
    </row>
    <row r="3135" spans="1:5" x14ac:dyDescent="0.2">
      <c r="A3135" s="113">
        <v>12625404</v>
      </c>
      <c r="B3135" s="113" t="s">
        <v>4348</v>
      </c>
      <c r="C3135" s="113" t="s">
        <v>5405</v>
      </c>
      <c r="D3135" s="113" t="s">
        <v>5414</v>
      </c>
      <c r="E3135" s="113" t="s">
        <v>102</v>
      </c>
    </row>
    <row r="3136" spans="1:5" x14ac:dyDescent="0.2">
      <c r="A3136" s="113">
        <v>12628038</v>
      </c>
      <c r="B3136" s="113" t="s">
        <v>1921</v>
      </c>
      <c r="C3136" s="113" t="s">
        <v>5405</v>
      </c>
      <c r="D3136" s="113" t="s">
        <v>105</v>
      </c>
      <c r="E3136" s="113" t="s">
        <v>102</v>
      </c>
    </row>
    <row r="3137" spans="1:5" x14ac:dyDescent="0.2">
      <c r="A3137" s="113">
        <v>12628049</v>
      </c>
      <c r="B3137" s="113" t="s">
        <v>1922</v>
      </c>
      <c r="C3137" s="113" t="s">
        <v>5405</v>
      </c>
      <c r="D3137" s="113" t="s">
        <v>109</v>
      </c>
      <c r="E3137" s="113" t="s">
        <v>110</v>
      </c>
    </row>
    <row r="3138" spans="1:5" x14ac:dyDescent="0.2">
      <c r="A3138" s="113">
        <v>12629014</v>
      </c>
      <c r="B3138" s="113" t="s">
        <v>1923</v>
      </c>
      <c r="C3138" s="113" t="s">
        <v>5405</v>
      </c>
      <c r="D3138" s="113" t="s">
        <v>102</v>
      </c>
      <c r="E3138" s="113" t="s">
        <v>109</v>
      </c>
    </row>
    <row r="3139" spans="1:5" x14ac:dyDescent="0.2">
      <c r="A3139" s="113">
        <v>12629069</v>
      </c>
      <c r="B3139" s="113" t="s">
        <v>1924</v>
      </c>
      <c r="C3139" s="113" t="s">
        <v>5405</v>
      </c>
      <c r="D3139" s="113" t="s">
        <v>107</v>
      </c>
      <c r="E3139" s="113" t="s">
        <v>102</v>
      </c>
    </row>
    <row r="3140" spans="1:5" x14ac:dyDescent="0.2">
      <c r="A3140" s="113">
        <v>12629309</v>
      </c>
      <c r="B3140" s="113" t="s">
        <v>1925</v>
      </c>
      <c r="C3140" s="113" t="s">
        <v>5405</v>
      </c>
      <c r="D3140" s="113" t="s">
        <v>102</v>
      </c>
      <c r="E3140" s="113" t="s">
        <v>102</v>
      </c>
    </row>
    <row r="3141" spans="1:5" x14ac:dyDescent="0.2">
      <c r="A3141" s="113">
        <v>12629364</v>
      </c>
      <c r="B3141" s="113" t="s">
        <v>1926</v>
      </c>
      <c r="C3141" s="113" t="s">
        <v>5405</v>
      </c>
      <c r="D3141" s="113" t="s">
        <v>156</v>
      </c>
      <c r="E3141" s="113" t="s">
        <v>5411</v>
      </c>
    </row>
    <row r="3142" spans="1:5" x14ac:dyDescent="0.2">
      <c r="A3142" s="113">
        <v>12630030</v>
      </c>
      <c r="B3142" s="113" t="s">
        <v>1927</v>
      </c>
      <c r="C3142" s="113" t="s">
        <v>5405</v>
      </c>
      <c r="D3142" s="113" t="s">
        <v>110</v>
      </c>
      <c r="E3142" s="113" t="s">
        <v>110</v>
      </c>
    </row>
    <row r="3143" spans="1:5" x14ac:dyDescent="0.2">
      <c r="A3143" s="113">
        <v>12630040</v>
      </c>
      <c r="B3143" s="113" t="s">
        <v>1928</v>
      </c>
      <c r="C3143" s="113" t="s">
        <v>5405</v>
      </c>
      <c r="D3143" s="113" t="s">
        <v>102</v>
      </c>
      <c r="E3143" s="113" t="s">
        <v>102</v>
      </c>
    </row>
    <row r="3144" spans="1:5" x14ac:dyDescent="0.2">
      <c r="A3144" s="113">
        <v>12630110</v>
      </c>
      <c r="B3144" s="113" t="s">
        <v>1929</v>
      </c>
      <c r="C3144" s="113" t="s">
        <v>5405</v>
      </c>
      <c r="D3144" s="113" t="s">
        <v>102</v>
      </c>
      <c r="E3144" s="113" t="s">
        <v>109</v>
      </c>
    </row>
    <row r="3145" spans="1:5" x14ac:dyDescent="0.2">
      <c r="A3145" s="113">
        <v>12631044</v>
      </c>
      <c r="B3145" s="113" t="s">
        <v>1930</v>
      </c>
      <c r="C3145" s="113" t="s">
        <v>5405</v>
      </c>
      <c r="D3145" s="113" t="s">
        <v>109</v>
      </c>
      <c r="E3145" s="113" t="s">
        <v>110</v>
      </c>
    </row>
    <row r="3146" spans="1:5" x14ac:dyDescent="0.2">
      <c r="A3146" s="113">
        <v>12633041</v>
      </c>
      <c r="B3146" s="113" t="s">
        <v>1931</v>
      </c>
      <c r="C3146" s="113" t="s">
        <v>5405</v>
      </c>
      <c r="D3146" s="113" t="s">
        <v>109</v>
      </c>
      <c r="E3146" s="113" t="s">
        <v>110</v>
      </c>
    </row>
    <row r="3147" spans="1:5" x14ac:dyDescent="0.2">
      <c r="A3147" s="113">
        <v>12634043</v>
      </c>
      <c r="B3147" s="113" t="s">
        <v>1261</v>
      </c>
      <c r="C3147" s="113" t="s">
        <v>5405</v>
      </c>
      <c r="D3147" s="113" t="s">
        <v>110</v>
      </c>
      <c r="E3147" s="113" t="s">
        <v>110</v>
      </c>
    </row>
    <row r="3148" spans="1:5" x14ac:dyDescent="0.2">
      <c r="A3148" s="113">
        <v>12634078</v>
      </c>
      <c r="B3148" s="113" t="s">
        <v>1932</v>
      </c>
      <c r="C3148" s="113" t="s">
        <v>5405</v>
      </c>
      <c r="D3148" s="113" t="s">
        <v>102</v>
      </c>
      <c r="E3148" s="113" t="s">
        <v>109</v>
      </c>
    </row>
    <row r="3149" spans="1:5" x14ac:dyDescent="0.2">
      <c r="A3149" s="113">
        <v>12634092</v>
      </c>
      <c r="B3149" s="113" t="s">
        <v>1933</v>
      </c>
      <c r="C3149" s="113" t="s">
        <v>5405</v>
      </c>
      <c r="D3149" s="113" t="s">
        <v>107</v>
      </c>
      <c r="E3149" s="113" t="s">
        <v>5412</v>
      </c>
    </row>
    <row r="3150" spans="1:5" x14ac:dyDescent="0.2">
      <c r="A3150" s="113">
        <v>12635041</v>
      </c>
      <c r="B3150" s="113" t="s">
        <v>1934</v>
      </c>
      <c r="C3150" s="113" t="s">
        <v>5405</v>
      </c>
      <c r="D3150" s="113" t="s">
        <v>107</v>
      </c>
      <c r="E3150" s="113" t="s">
        <v>5412</v>
      </c>
    </row>
    <row r="3151" spans="1:5" x14ac:dyDescent="0.2">
      <c r="A3151" s="113">
        <v>12636010</v>
      </c>
      <c r="B3151" s="113" t="s">
        <v>1935</v>
      </c>
      <c r="C3151" s="113" t="s">
        <v>5405</v>
      </c>
      <c r="D3151" s="113" t="s">
        <v>102</v>
      </c>
      <c r="E3151" s="113" t="s">
        <v>102</v>
      </c>
    </row>
    <row r="3152" spans="1:5" x14ac:dyDescent="0.2">
      <c r="A3152" s="113">
        <v>12636020</v>
      </c>
      <c r="B3152" s="113" t="s">
        <v>1936</v>
      </c>
      <c r="C3152" s="113" t="s">
        <v>5405</v>
      </c>
      <c r="D3152" s="113" t="s">
        <v>105</v>
      </c>
      <c r="E3152" s="113" t="s">
        <v>5412</v>
      </c>
    </row>
    <row r="3153" spans="1:5" x14ac:dyDescent="0.2">
      <c r="A3153" s="113">
        <v>12636166</v>
      </c>
      <c r="B3153" s="113" t="s">
        <v>1937</v>
      </c>
      <c r="C3153" s="113" t="s">
        <v>5405</v>
      </c>
      <c r="D3153" s="113" t="s">
        <v>109</v>
      </c>
      <c r="E3153" s="113" t="s">
        <v>109</v>
      </c>
    </row>
    <row r="3154" spans="1:5" x14ac:dyDescent="0.2">
      <c r="A3154" s="113">
        <v>12637024</v>
      </c>
      <c r="B3154" s="113" t="s">
        <v>1938</v>
      </c>
      <c r="C3154" s="113" t="s">
        <v>5405</v>
      </c>
      <c r="D3154" s="113" t="s">
        <v>102</v>
      </c>
      <c r="E3154" s="113" t="s">
        <v>102</v>
      </c>
    </row>
    <row r="3155" spans="1:5" x14ac:dyDescent="0.2">
      <c r="A3155" s="113">
        <v>12639702</v>
      </c>
      <c r="B3155" s="113" t="s">
        <v>1939</v>
      </c>
      <c r="C3155" s="113" t="s">
        <v>5405</v>
      </c>
      <c r="D3155" s="113" t="s">
        <v>102</v>
      </c>
      <c r="E3155" s="113" t="s">
        <v>102</v>
      </c>
    </row>
    <row r="3156" spans="1:5" x14ac:dyDescent="0.2">
      <c r="A3156" s="113">
        <v>12700163</v>
      </c>
      <c r="B3156" s="113" t="s">
        <v>4349</v>
      </c>
      <c r="C3156" s="113" t="s">
        <v>5405</v>
      </c>
      <c r="D3156" s="113" t="s">
        <v>5414</v>
      </c>
      <c r="E3156" s="113" t="s">
        <v>5413</v>
      </c>
    </row>
    <row r="3157" spans="1:5" x14ac:dyDescent="0.2">
      <c r="A3157" s="113">
        <v>12701050</v>
      </c>
      <c r="B3157" s="113" t="s">
        <v>1940</v>
      </c>
      <c r="C3157" s="113" t="s">
        <v>5405</v>
      </c>
      <c r="D3157" s="113" t="s">
        <v>102</v>
      </c>
      <c r="E3157" s="113" t="s">
        <v>102</v>
      </c>
    </row>
    <row r="3158" spans="1:5" x14ac:dyDescent="0.2">
      <c r="A3158" s="113">
        <v>12701062</v>
      </c>
      <c r="B3158" s="113" t="s">
        <v>1941</v>
      </c>
      <c r="C3158" s="113" t="s">
        <v>5405</v>
      </c>
      <c r="D3158" s="113" t="s">
        <v>107</v>
      </c>
      <c r="E3158" s="113" t="s">
        <v>5412</v>
      </c>
    </row>
    <row r="3159" spans="1:5" x14ac:dyDescent="0.2">
      <c r="A3159" s="113">
        <v>12702057</v>
      </c>
      <c r="B3159" s="113" t="s">
        <v>1942</v>
      </c>
      <c r="C3159" s="113" t="s">
        <v>5405</v>
      </c>
      <c r="D3159" s="113" t="s">
        <v>109</v>
      </c>
      <c r="E3159" s="113" t="s">
        <v>102</v>
      </c>
    </row>
    <row r="3160" spans="1:5" x14ac:dyDescent="0.2">
      <c r="A3160" s="113">
        <v>12702066</v>
      </c>
      <c r="B3160" s="113" t="s">
        <v>1943</v>
      </c>
      <c r="C3160" s="113" t="s">
        <v>5405</v>
      </c>
      <c r="D3160" s="113" t="s">
        <v>102</v>
      </c>
      <c r="E3160" s="113" t="s">
        <v>102</v>
      </c>
    </row>
    <row r="3161" spans="1:5" x14ac:dyDescent="0.2">
      <c r="A3161" s="113">
        <v>12702098</v>
      </c>
      <c r="B3161" s="113" t="s">
        <v>4350</v>
      </c>
      <c r="C3161" s="113" t="s">
        <v>5405</v>
      </c>
      <c r="D3161" s="113" t="s">
        <v>5414</v>
      </c>
      <c r="E3161" s="113" t="s">
        <v>110</v>
      </c>
    </row>
    <row r="3162" spans="1:5" x14ac:dyDescent="0.2">
      <c r="A3162" s="113">
        <v>12702119</v>
      </c>
      <c r="B3162" s="113" t="s">
        <v>1944</v>
      </c>
      <c r="C3162" s="113" t="s">
        <v>5405</v>
      </c>
      <c r="D3162" s="113" t="s">
        <v>102</v>
      </c>
      <c r="E3162" s="113" t="s">
        <v>5412</v>
      </c>
    </row>
    <row r="3163" spans="1:5" x14ac:dyDescent="0.2">
      <c r="A3163" s="113">
        <v>12703010</v>
      </c>
      <c r="B3163" s="113" t="s">
        <v>1945</v>
      </c>
      <c r="C3163" s="113" t="s">
        <v>5405</v>
      </c>
      <c r="D3163" s="113" t="s">
        <v>102</v>
      </c>
      <c r="E3163" s="113" t="s">
        <v>102</v>
      </c>
    </row>
    <row r="3164" spans="1:5" x14ac:dyDescent="0.2">
      <c r="A3164" s="113">
        <v>12703023</v>
      </c>
      <c r="B3164" s="113" t="s">
        <v>1946</v>
      </c>
      <c r="C3164" s="113" t="s">
        <v>5405</v>
      </c>
      <c r="D3164" s="113" t="s">
        <v>109</v>
      </c>
      <c r="E3164" s="113" t="s">
        <v>109</v>
      </c>
    </row>
    <row r="3165" spans="1:5" x14ac:dyDescent="0.2">
      <c r="A3165" s="113">
        <v>12703075</v>
      </c>
      <c r="B3165" s="113" t="s">
        <v>1947</v>
      </c>
      <c r="C3165" s="113" t="s">
        <v>5405</v>
      </c>
      <c r="D3165" s="113" t="s">
        <v>109</v>
      </c>
      <c r="E3165" s="113" t="s">
        <v>109</v>
      </c>
    </row>
    <row r="3166" spans="1:5" x14ac:dyDescent="0.2">
      <c r="A3166" s="113">
        <v>12703085</v>
      </c>
      <c r="B3166" s="113" t="s">
        <v>1948</v>
      </c>
      <c r="C3166" s="113" t="s">
        <v>5405</v>
      </c>
      <c r="D3166" s="113" t="s">
        <v>110</v>
      </c>
      <c r="E3166" s="113" t="s">
        <v>110</v>
      </c>
    </row>
    <row r="3167" spans="1:5" x14ac:dyDescent="0.2">
      <c r="A3167" s="113">
        <v>12704003</v>
      </c>
      <c r="B3167" s="113" t="s">
        <v>1949</v>
      </c>
      <c r="C3167" s="113" t="s">
        <v>5405</v>
      </c>
      <c r="D3167" s="113" t="s">
        <v>105</v>
      </c>
      <c r="E3167" s="113" t="s">
        <v>5412</v>
      </c>
    </row>
    <row r="3168" spans="1:5" x14ac:dyDescent="0.2">
      <c r="A3168" s="113">
        <v>12704009</v>
      </c>
      <c r="B3168" s="113" t="s">
        <v>1950</v>
      </c>
      <c r="C3168" s="113" t="s">
        <v>5405</v>
      </c>
      <c r="D3168" s="113" t="s">
        <v>107</v>
      </c>
      <c r="E3168" s="113" t="s">
        <v>5412</v>
      </c>
    </row>
    <row r="3169" spans="1:5" x14ac:dyDescent="0.2">
      <c r="A3169" s="113">
        <v>12706004</v>
      </c>
      <c r="B3169" s="113" t="s">
        <v>4351</v>
      </c>
      <c r="C3169" s="113" t="s">
        <v>5405</v>
      </c>
      <c r="D3169" s="113" t="s">
        <v>5414</v>
      </c>
      <c r="E3169" s="113" t="s">
        <v>109</v>
      </c>
    </row>
    <row r="3170" spans="1:5" x14ac:dyDescent="0.2">
      <c r="A3170" s="113">
        <v>12706044</v>
      </c>
      <c r="B3170" s="113" t="s">
        <v>4352</v>
      </c>
      <c r="C3170" s="113" t="s">
        <v>5405</v>
      </c>
      <c r="D3170" s="113" t="s">
        <v>5414</v>
      </c>
      <c r="E3170" s="113" t="s">
        <v>109</v>
      </c>
    </row>
    <row r="3171" spans="1:5" x14ac:dyDescent="0.2">
      <c r="A3171" s="113">
        <v>12707020</v>
      </c>
      <c r="B3171" s="113" t="s">
        <v>1951</v>
      </c>
      <c r="C3171" s="113" t="s">
        <v>5405</v>
      </c>
      <c r="D3171" s="113" t="s">
        <v>102</v>
      </c>
      <c r="E3171" s="113" t="s">
        <v>102</v>
      </c>
    </row>
    <row r="3172" spans="1:5" x14ac:dyDescent="0.2">
      <c r="A3172" s="113">
        <v>12707022</v>
      </c>
      <c r="B3172" s="113" t="s">
        <v>4353</v>
      </c>
      <c r="C3172" s="113" t="s">
        <v>5405</v>
      </c>
      <c r="D3172" s="113" t="s">
        <v>5414</v>
      </c>
      <c r="E3172" s="113" t="s">
        <v>110</v>
      </c>
    </row>
    <row r="3173" spans="1:5" x14ac:dyDescent="0.2">
      <c r="A3173" s="113">
        <v>12707050</v>
      </c>
      <c r="B3173" s="113" t="s">
        <v>1952</v>
      </c>
      <c r="C3173" s="113" t="s">
        <v>5405</v>
      </c>
      <c r="D3173" s="113" t="s">
        <v>109</v>
      </c>
      <c r="E3173" s="113" t="s">
        <v>110</v>
      </c>
    </row>
    <row r="3174" spans="1:5" x14ac:dyDescent="0.2">
      <c r="A3174" s="113">
        <v>12707071</v>
      </c>
      <c r="B3174" s="113" t="s">
        <v>1953</v>
      </c>
      <c r="C3174" s="113" t="s">
        <v>5405</v>
      </c>
      <c r="D3174" s="113" t="s">
        <v>102</v>
      </c>
      <c r="E3174" s="113" t="s">
        <v>102</v>
      </c>
    </row>
    <row r="3175" spans="1:5" x14ac:dyDescent="0.2">
      <c r="A3175" s="113">
        <v>12708001</v>
      </c>
      <c r="B3175" s="113" t="s">
        <v>1954</v>
      </c>
      <c r="C3175" s="113" t="s">
        <v>5405</v>
      </c>
      <c r="D3175" s="113" t="s">
        <v>109</v>
      </c>
      <c r="E3175" s="113" t="s">
        <v>109</v>
      </c>
    </row>
    <row r="3176" spans="1:5" x14ac:dyDescent="0.2">
      <c r="A3176" s="113">
        <v>12708003</v>
      </c>
      <c r="B3176" s="113" t="s">
        <v>1955</v>
      </c>
      <c r="C3176" s="113" t="s">
        <v>5405</v>
      </c>
      <c r="D3176" s="113" t="s">
        <v>107</v>
      </c>
      <c r="E3176" s="113" t="s">
        <v>5412</v>
      </c>
    </row>
    <row r="3177" spans="1:5" x14ac:dyDescent="0.2">
      <c r="A3177" s="113">
        <v>12708059</v>
      </c>
      <c r="B3177" s="113" t="s">
        <v>1956</v>
      </c>
      <c r="C3177" s="113" t="s">
        <v>5405</v>
      </c>
      <c r="D3177" s="113" t="s">
        <v>109</v>
      </c>
      <c r="E3177" s="113" t="s">
        <v>109</v>
      </c>
    </row>
    <row r="3178" spans="1:5" x14ac:dyDescent="0.2">
      <c r="A3178" s="113">
        <v>12709011</v>
      </c>
      <c r="B3178" s="113" t="s">
        <v>1957</v>
      </c>
      <c r="C3178" s="113" t="s">
        <v>5405</v>
      </c>
      <c r="D3178" s="113" t="s">
        <v>110</v>
      </c>
      <c r="E3178" s="113" t="s">
        <v>110</v>
      </c>
    </row>
    <row r="3179" spans="1:5" x14ac:dyDescent="0.2">
      <c r="A3179" s="113">
        <v>12710014</v>
      </c>
      <c r="B3179" s="113" t="s">
        <v>1958</v>
      </c>
      <c r="C3179" s="113" t="s">
        <v>5405</v>
      </c>
      <c r="D3179" s="113" t="s">
        <v>109</v>
      </c>
      <c r="E3179" s="113" t="s">
        <v>102</v>
      </c>
    </row>
    <row r="3180" spans="1:5" x14ac:dyDescent="0.2">
      <c r="A3180" s="113">
        <v>12711003</v>
      </c>
      <c r="B3180" s="113" t="s">
        <v>1959</v>
      </c>
      <c r="C3180" s="113" t="s">
        <v>5405</v>
      </c>
      <c r="D3180" s="113" t="s">
        <v>102</v>
      </c>
      <c r="E3180" s="113" t="s">
        <v>102</v>
      </c>
    </row>
    <row r="3181" spans="1:5" x14ac:dyDescent="0.2">
      <c r="A3181" s="113">
        <v>12711054</v>
      </c>
      <c r="B3181" s="113" t="s">
        <v>4354</v>
      </c>
      <c r="C3181" s="113" t="s">
        <v>5405</v>
      </c>
      <c r="D3181" s="113" t="s">
        <v>5414</v>
      </c>
      <c r="E3181" s="113" t="s">
        <v>5413</v>
      </c>
    </row>
    <row r="3182" spans="1:5" x14ac:dyDescent="0.2">
      <c r="A3182" s="113">
        <v>12712029</v>
      </c>
      <c r="B3182" s="113" t="s">
        <v>1960</v>
      </c>
      <c r="C3182" s="113" t="s">
        <v>5405</v>
      </c>
      <c r="D3182" s="113" t="s">
        <v>109</v>
      </c>
      <c r="E3182" s="113" t="s">
        <v>109</v>
      </c>
    </row>
    <row r="3183" spans="1:5" x14ac:dyDescent="0.2">
      <c r="A3183" s="113">
        <v>12713003</v>
      </c>
      <c r="B3183" s="113" t="s">
        <v>4355</v>
      </c>
      <c r="C3183" s="113" t="s">
        <v>5405</v>
      </c>
      <c r="D3183" s="113" t="s">
        <v>5414</v>
      </c>
      <c r="E3183" s="113" t="s">
        <v>109</v>
      </c>
    </row>
    <row r="3184" spans="1:5" x14ac:dyDescent="0.2">
      <c r="A3184" s="113">
        <v>12713020</v>
      </c>
      <c r="B3184" s="113" t="s">
        <v>1961</v>
      </c>
      <c r="C3184" s="113" t="s">
        <v>5405</v>
      </c>
      <c r="D3184" s="113" t="s">
        <v>102</v>
      </c>
      <c r="E3184" s="113" t="s">
        <v>109</v>
      </c>
    </row>
    <row r="3185" spans="1:5" x14ac:dyDescent="0.2">
      <c r="A3185" s="113">
        <v>12713029</v>
      </c>
      <c r="B3185" s="113" t="s">
        <v>1962</v>
      </c>
      <c r="C3185" s="113" t="s">
        <v>5405</v>
      </c>
      <c r="D3185" s="113" t="s">
        <v>102</v>
      </c>
      <c r="E3185" s="113" t="s">
        <v>109</v>
      </c>
    </row>
    <row r="3186" spans="1:5" x14ac:dyDescent="0.2">
      <c r="A3186" s="113">
        <v>12713111</v>
      </c>
      <c r="B3186" s="113" t="s">
        <v>1963</v>
      </c>
      <c r="C3186" s="113" t="s">
        <v>5405</v>
      </c>
      <c r="D3186" s="113" t="s">
        <v>107</v>
      </c>
      <c r="E3186" s="113" t="s">
        <v>5412</v>
      </c>
    </row>
    <row r="3187" spans="1:5" x14ac:dyDescent="0.2">
      <c r="A3187" s="113">
        <v>12714006</v>
      </c>
      <c r="B3187" s="113" t="s">
        <v>4356</v>
      </c>
      <c r="C3187" s="113" t="s">
        <v>5405</v>
      </c>
      <c r="D3187" s="113" t="s">
        <v>5414</v>
      </c>
      <c r="E3187" s="113" t="s">
        <v>110</v>
      </c>
    </row>
    <row r="3188" spans="1:5" x14ac:dyDescent="0.2">
      <c r="A3188" s="113">
        <v>12714114</v>
      </c>
      <c r="B3188" s="113" t="s">
        <v>1964</v>
      </c>
      <c r="C3188" s="113" t="s">
        <v>5405</v>
      </c>
      <c r="D3188" s="113" t="s">
        <v>102</v>
      </c>
      <c r="E3188" s="113" t="s">
        <v>102</v>
      </c>
    </row>
    <row r="3189" spans="1:5" x14ac:dyDescent="0.2">
      <c r="A3189" s="113">
        <v>12715018</v>
      </c>
      <c r="B3189" s="113" t="s">
        <v>4357</v>
      </c>
      <c r="C3189" s="113" t="s">
        <v>5405</v>
      </c>
      <c r="D3189" s="113" t="s">
        <v>5414</v>
      </c>
      <c r="E3189" s="113" t="s">
        <v>110</v>
      </c>
    </row>
    <row r="3190" spans="1:5" x14ac:dyDescent="0.2">
      <c r="A3190" s="113">
        <v>12715035</v>
      </c>
      <c r="B3190" s="113" t="s">
        <v>4358</v>
      </c>
      <c r="C3190" s="113" t="s">
        <v>5405</v>
      </c>
      <c r="D3190" s="113" t="s">
        <v>107</v>
      </c>
      <c r="E3190" s="113" t="s">
        <v>102</v>
      </c>
    </row>
    <row r="3191" spans="1:5" x14ac:dyDescent="0.2">
      <c r="A3191" s="113">
        <v>12716120</v>
      </c>
      <c r="B3191" s="113" t="s">
        <v>4359</v>
      </c>
      <c r="C3191" s="113" t="s">
        <v>5405</v>
      </c>
      <c r="D3191" s="113" t="s">
        <v>5414</v>
      </c>
      <c r="E3191" s="113" t="s">
        <v>109</v>
      </c>
    </row>
    <row r="3192" spans="1:5" x14ac:dyDescent="0.2">
      <c r="A3192" s="113">
        <v>12716121</v>
      </c>
      <c r="B3192" s="113" t="s">
        <v>1965</v>
      </c>
      <c r="C3192" s="113" t="s">
        <v>5405</v>
      </c>
      <c r="D3192" s="113" t="s">
        <v>110</v>
      </c>
      <c r="E3192" s="113" t="s">
        <v>110</v>
      </c>
    </row>
    <row r="3193" spans="1:5" x14ac:dyDescent="0.2">
      <c r="A3193" s="113">
        <v>12716125</v>
      </c>
      <c r="B3193" s="113" t="s">
        <v>1966</v>
      </c>
      <c r="C3193" s="113" t="s">
        <v>5405</v>
      </c>
      <c r="D3193" s="113" t="s">
        <v>110</v>
      </c>
      <c r="E3193" s="113" t="s">
        <v>109</v>
      </c>
    </row>
    <row r="3194" spans="1:5" x14ac:dyDescent="0.2">
      <c r="A3194" s="113">
        <v>12716144</v>
      </c>
      <c r="B3194" s="113" t="s">
        <v>1967</v>
      </c>
      <c r="C3194" s="113" t="s">
        <v>5405</v>
      </c>
      <c r="D3194" s="113" t="s">
        <v>102</v>
      </c>
      <c r="E3194" s="113" t="s">
        <v>102</v>
      </c>
    </row>
    <row r="3195" spans="1:5" x14ac:dyDescent="0.2">
      <c r="A3195" s="113">
        <v>12716149</v>
      </c>
      <c r="B3195" s="113" t="s">
        <v>4360</v>
      </c>
      <c r="C3195" s="113" t="s">
        <v>5405</v>
      </c>
      <c r="D3195" s="113" t="s">
        <v>5414</v>
      </c>
      <c r="E3195" s="113" t="s">
        <v>109</v>
      </c>
    </row>
    <row r="3196" spans="1:5" x14ac:dyDescent="0.2">
      <c r="A3196" s="113">
        <v>12716188</v>
      </c>
      <c r="B3196" s="113" t="s">
        <v>1968</v>
      </c>
      <c r="C3196" s="113" t="s">
        <v>5405</v>
      </c>
      <c r="D3196" s="113" t="s">
        <v>102</v>
      </c>
      <c r="E3196" s="113" t="s">
        <v>102</v>
      </c>
    </row>
    <row r="3197" spans="1:5" x14ac:dyDescent="0.2">
      <c r="A3197" s="113">
        <v>12716214</v>
      </c>
      <c r="B3197" s="113" t="s">
        <v>1969</v>
      </c>
      <c r="C3197" s="113" t="s">
        <v>5405</v>
      </c>
      <c r="D3197" s="113" t="s">
        <v>102</v>
      </c>
      <c r="E3197" s="113" t="s">
        <v>109</v>
      </c>
    </row>
    <row r="3198" spans="1:5" x14ac:dyDescent="0.2">
      <c r="A3198" s="113">
        <v>12716218</v>
      </c>
      <c r="B3198" s="113" t="s">
        <v>1970</v>
      </c>
      <c r="C3198" s="113" t="s">
        <v>5405</v>
      </c>
      <c r="D3198" s="113" t="s">
        <v>102</v>
      </c>
      <c r="E3198" s="113" t="s">
        <v>102</v>
      </c>
    </row>
    <row r="3199" spans="1:5" x14ac:dyDescent="0.2">
      <c r="A3199" s="113">
        <v>12717008</v>
      </c>
      <c r="B3199" s="113" t="s">
        <v>4361</v>
      </c>
      <c r="C3199" s="113" t="s">
        <v>5405</v>
      </c>
      <c r="D3199" s="113" t="s">
        <v>5414</v>
      </c>
      <c r="E3199" s="113" t="s">
        <v>102</v>
      </c>
    </row>
    <row r="3200" spans="1:5" x14ac:dyDescent="0.2">
      <c r="A3200" s="113">
        <v>12717020</v>
      </c>
      <c r="B3200" s="113" t="s">
        <v>1971</v>
      </c>
      <c r="C3200" s="113" t="s">
        <v>5405</v>
      </c>
      <c r="D3200" s="113" t="s">
        <v>100</v>
      </c>
      <c r="E3200" s="113" t="s">
        <v>102</v>
      </c>
    </row>
    <row r="3201" spans="1:5" x14ac:dyDescent="0.2">
      <c r="A3201" s="113">
        <v>12718017</v>
      </c>
      <c r="B3201" s="113" t="s">
        <v>4362</v>
      </c>
      <c r="C3201" s="113" t="s">
        <v>5405</v>
      </c>
      <c r="D3201" s="113" t="s">
        <v>5414</v>
      </c>
      <c r="E3201" s="113" t="s">
        <v>110</v>
      </c>
    </row>
    <row r="3202" spans="1:5" x14ac:dyDescent="0.2">
      <c r="A3202" s="113">
        <v>12718064</v>
      </c>
      <c r="B3202" s="113" t="s">
        <v>1972</v>
      </c>
      <c r="C3202" s="113" t="s">
        <v>5405</v>
      </c>
      <c r="D3202" s="113" t="s">
        <v>102</v>
      </c>
      <c r="E3202" s="113" t="s">
        <v>102</v>
      </c>
    </row>
    <row r="3203" spans="1:5" x14ac:dyDescent="0.2">
      <c r="A3203" s="113">
        <v>12719025</v>
      </c>
      <c r="B3203" s="113" t="s">
        <v>1973</v>
      </c>
      <c r="C3203" s="113" t="s">
        <v>5405</v>
      </c>
      <c r="D3203" s="113" t="s">
        <v>109</v>
      </c>
      <c r="E3203" s="113" t="s">
        <v>109</v>
      </c>
    </row>
    <row r="3204" spans="1:5" x14ac:dyDescent="0.2">
      <c r="A3204" s="113">
        <v>12719063</v>
      </c>
      <c r="B3204" s="113" t="s">
        <v>1974</v>
      </c>
      <c r="C3204" s="113" t="s">
        <v>5405</v>
      </c>
      <c r="D3204" s="113" t="s">
        <v>109</v>
      </c>
      <c r="E3204" s="113" t="s">
        <v>109</v>
      </c>
    </row>
    <row r="3205" spans="1:5" x14ac:dyDescent="0.2">
      <c r="A3205" s="113">
        <v>12719112</v>
      </c>
      <c r="B3205" s="113" t="s">
        <v>1975</v>
      </c>
      <c r="C3205" s="113" t="s">
        <v>5405</v>
      </c>
      <c r="D3205" s="113" t="s">
        <v>102</v>
      </c>
      <c r="E3205" s="113" t="s">
        <v>102</v>
      </c>
    </row>
    <row r="3206" spans="1:5" x14ac:dyDescent="0.2">
      <c r="A3206" s="113">
        <v>12719113</v>
      </c>
      <c r="B3206" s="113" t="s">
        <v>1976</v>
      </c>
      <c r="C3206" s="113" t="s">
        <v>5405</v>
      </c>
      <c r="D3206" s="113" t="s">
        <v>109</v>
      </c>
      <c r="E3206" s="113" t="s">
        <v>110</v>
      </c>
    </row>
    <row r="3207" spans="1:5" x14ac:dyDescent="0.2">
      <c r="A3207" s="113">
        <v>12720011</v>
      </c>
      <c r="B3207" s="113" t="s">
        <v>1977</v>
      </c>
      <c r="C3207" s="113" t="s">
        <v>5405</v>
      </c>
      <c r="D3207" s="113" t="s">
        <v>110</v>
      </c>
      <c r="E3207" s="113" t="s">
        <v>109</v>
      </c>
    </row>
    <row r="3208" spans="1:5" x14ac:dyDescent="0.2">
      <c r="A3208" s="113">
        <v>12720012</v>
      </c>
      <c r="B3208" s="113" t="s">
        <v>1978</v>
      </c>
      <c r="C3208" s="113" t="s">
        <v>5405</v>
      </c>
      <c r="D3208" s="113" t="s">
        <v>102</v>
      </c>
      <c r="E3208" s="113" t="s">
        <v>102</v>
      </c>
    </row>
    <row r="3209" spans="1:5" x14ac:dyDescent="0.2">
      <c r="A3209" s="113">
        <v>12720021</v>
      </c>
      <c r="B3209" s="113" t="s">
        <v>1979</v>
      </c>
      <c r="C3209" s="113" t="s">
        <v>5405</v>
      </c>
      <c r="D3209" s="113" t="s">
        <v>102</v>
      </c>
      <c r="E3209" s="113" t="s">
        <v>109</v>
      </c>
    </row>
    <row r="3210" spans="1:5" x14ac:dyDescent="0.2">
      <c r="A3210" s="113">
        <v>12720031</v>
      </c>
      <c r="B3210" s="113" t="s">
        <v>1980</v>
      </c>
      <c r="C3210" s="113" t="s">
        <v>5405</v>
      </c>
      <c r="D3210" s="113" t="s">
        <v>138</v>
      </c>
      <c r="E3210" s="113" t="s">
        <v>5412</v>
      </c>
    </row>
    <row r="3211" spans="1:5" x14ac:dyDescent="0.2">
      <c r="A3211" s="113">
        <v>12720182</v>
      </c>
      <c r="B3211" s="113" t="s">
        <v>1981</v>
      </c>
      <c r="C3211" s="113" t="s">
        <v>5405</v>
      </c>
      <c r="D3211" s="113" t="s">
        <v>110</v>
      </c>
      <c r="E3211" s="113" t="s">
        <v>110</v>
      </c>
    </row>
    <row r="3212" spans="1:5" x14ac:dyDescent="0.2">
      <c r="A3212" s="113">
        <v>12721035</v>
      </c>
      <c r="B3212" s="113" t="s">
        <v>1982</v>
      </c>
      <c r="C3212" s="113" t="s">
        <v>5405</v>
      </c>
      <c r="D3212" s="113" t="s">
        <v>102</v>
      </c>
      <c r="E3212" s="113" t="s">
        <v>5412</v>
      </c>
    </row>
    <row r="3213" spans="1:5" x14ac:dyDescent="0.2">
      <c r="A3213" s="113">
        <v>12721196</v>
      </c>
      <c r="B3213" s="113" t="s">
        <v>1983</v>
      </c>
      <c r="C3213" s="113" t="s">
        <v>5405</v>
      </c>
      <c r="D3213" s="113" t="s">
        <v>102</v>
      </c>
      <c r="E3213" s="113" t="s">
        <v>102</v>
      </c>
    </row>
    <row r="3214" spans="1:5" x14ac:dyDescent="0.2">
      <c r="A3214" s="113">
        <v>12721213</v>
      </c>
      <c r="B3214" s="113" t="s">
        <v>180</v>
      </c>
      <c r="C3214" s="113" t="s">
        <v>5405</v>
      </c>
      <c r="D3214" s="113" t="s">
        <v>5414</v>
      </c>
      <c r="E3214" s="113" t="s">
        <v>5412</v>
      </c>
    </row>
    <row r="3215" spans="1:5" x14ac:dyDescent="0.2">
      <c r="A3215" s="113">
        <v>12722014</v>
      </c>
      <c r="B3215" s="113" t="s">
        <v>1984</v>
      </c>
      <c r="C3215" s="113" t="s">
        <v>5405</v>
      </c>
      <c r="D3215" s="113" t="s">
        <v>102</v>
      </c>
      <c r="E3215" s="113" t="s">
        <v>102</v>
      </c>
    </row>
    <row r="3216" spans="1:5" x14ac:dyDescent="0.2">
      <c r="A3216" s="113">
        <v>12722016</v>
      </c>
      <c r="B3216" s="113" t="s">
        <v>1985</v>
      </c>
      <c r="C3216" s="113" t="s">
        <v>5405</v>
      </c>
      <c r="D3216" s="113" t="s">
        <v>109</v>
      </c>
      <c r="E3216" s="113" t="s">
        <v>109</v>
      </c>
    </row>
    <row r="3217" spans="1:5" x14ac:dyDescent="0.2">
      <c r="A3217" s="113">
        <v>12722027</v>
      </c>
      <c r="B3217" s="113" t="s">
        <v>4363</v>
      </c>
      <c r="C3217" s="113" t="s">
        <v>5405</v>
      </c>
      <c r="D3217" s="113" t="s">
        <v>5414</v>
      </c>
      <c r="E3217" s="113" t="s">
        <v>5413</v>
      </c>
    </row>
    <row r="3218" spans="1:5" x14ac:dyDescent="0.2">
      <c r="A3218" s="113">
        <v>12722069</v>
      </c>
      <c r="B3218" s="113" t="s">
        <v>1986</v>
      </c>
      <c r="C3218" s="113" t="s">
        <v>5405</v>
      </c>
      <c r="D3218" s="113" t="s">
        <v>110</v>
      </c>
      <c r="E3218" s="113" t="s">
        <v>109</v>
      </c>
    </row>
    <row r="3219" spans="1:5" x14ac:dyDescent="0.2">
      <c r="A3219" s="113">
        <v>12724011</v>
      </c>
      <c r="B3219" s="113" t="s">
        <v>1987</v>
      </c>
      <c r="C3219" s="113" t="s">
        <v>5405</v>
      </c>
      <c r="D3219" s="113" t="s">
        <v>109</v>
      </c>
      <c r="E3219" s="113" t="s">
        <v>109</v>
      </c>
    </row>
    <row r="3220" spans="1:5" x14ac:dyDescent="0.2">
      <c r="A3220" s="113">
        <v>12724037</v>
      </c>
      <c r="B3220" s="113" t="s">
        <v>1988</v>
      </c>
      <c r="C3220" s="113" t="s">
        <v>5405</v>
      </c>
      <c r="D3220" s="113" t="s">
        <v>102</v>
      </c>
      <c r="E3220" s="113" t="s">
        <v>109</v>
      </c>
    </row>
    <row r="3221" spans="1:5" x14ac:dyDescent="0.2">
      <c r="A3221" s="113">
        <v>12724057</v>
      </c>
      <c r="B3221" s="113" t="s">
        <v>1989</v>
      </c>
      <c r="C3221" s="113" t="s">
        <v>5405</v>
      </c>
      <c r="D3221" s="113" t="s">
        <v>109</v>
      </c>
      <c r="E3221" s="113" t="s">
        <v>109</v>
      </c>
    </row>
    <row r="3222" spans="1:5" x14ac:dyDescent="0.2">
      <c r="A3222" s="113">
        <v>12724102</v>
      </c>
      <c r="B3222" s="113" t="s">
        <v>4364</v>
      </c>
      <c r="C3222" s="113" t="s">
        <v>5405</v>
      </c>
      <c r="D3222" s="113" t="s">
        <v>5414</v>
      </c>
      <c r="E3222" s="113" t="s">
        <v>109</v>
      </c>
    </row>
    <row r="3223" spans="1:5" x14ac:dyDescent="0.2">
      <c r="A3223" s="113">
        <v>12724110</v>
      </c>
      <c r="B3223" s="113" t="s">
        <v>1990</v>
      </c>
      <c r="C3223" s="113" t="s">
        <v>5405</v>
      </c>
      <c r="D3223" s="113" t="s">
        <v>109</v>
      </c>
      <c r="E3223" s="113" t="s">
        <v>109</v>
      </c>
    </row>
    <row r="3224" spans="1:5" x14ac:dyDescent="0.2">
      <c r="A3224" s="113">
        <v>12724139</v>
      </c>
      <c r="B3224" s="113" t="s">
        <v>1991</v>
      </c>
      <c r="C3224" s="113" t="s">
        <v>5405</v>
      </c>
      <c r="D3224" s="113" t="s">
        <v>109</v>
      </c>
      <c r="E3224" s="113" t="s">
        <v>109</v>
      </c>
    </row>
    <row r="3225" spans="1:5" x14ac:dyDescent="0.2">
      <c r="A3225" s="113">
        <v>12724148</v>
      </c>
      <c r="B3225" s="113" t="s">
        <v>1992</v>
      </c>
      <c r="C3225" s="113" t="s">
        <v>5405</v>
      </c>
      <c r="D3225" s="113" t="s">
        <v>107</v>
      </c>
      <c r="E3225" s="113" t="s">
        <v>102</v>
      </c>
    </row>
    <row r="3226" spans="1:5" x14ac:dyDescent="0.2">
      <c r="A3226" s="113">
        <v>12724157</v>
      </c>
      <c r="B3226" s="113" t="s">
        <v>4365</v>
      </c>
      <c r="C3226" s="113" t="s">
        <v>5405</v>
      </c>
      <c r="D3226" s="113" t="s">
        <v>102</v>
      </c>
      <c r="E3226" s="113" t="s">
        <v>102</v>
      </c>
    </row>
    <row r="3227" spans="1:5" x14ac:dyDescent="0.2">
      <c r="A3227" s="113">
        <v>12724185</v>
      </c>
      <c r="B3227" s="113" t="s">
        <v>1993</v>
      </c>
      <c r="C3227" s="113" t="s">
        <v>5405</v>
      </c>
      <c r="D3227" s="113" t="s">
        <v>109</v>
      </c>
      <c r="E3227" s="113" t="s">
        <v>110</v>
      </c>
    </row>
    <row r="3228" spans="1:5" x14ac:dyDescent="0.2">
      <c r="A3228" s="113">
        <v>12724211</v>
      </c>
      <c r="B3228" s="113" t="s">
        <v>1994</v>
      </c>
      <c r="C3228" s="113" t="s">
        <v>5405</v>
      </c>
      <c r="D3228" s="113" t="s">
        <v>110</v>
      </c>
      <c r="E3228" s="113" t="s">
        <v>109</v>
      </c>
    </row>
    <row r="3229" spans="1:5" x14ac:dyDescent="0.2">
      <c r="A3229" s="113">
        <v>12724214</v>
      </c>
      <c r="B3229" s="113" t="s">
        <v>4366</v>
      </c>
      <c r="C3229" s="113" t="s">
        <v>5405</v>
      </c>
      <c r="D3229" s="113" t="s">
        <v>5414</v>
      </c>
      <c r="E3229" s="113" t="s">
        <v>110</v>
      </c>
    </row>
    <row r="3230" spans="1:5" x14ac:dyDescent="0.2">
      <c r="A3230" s="113">
        <v>12724216</v>
      </c>
      <c r="B3230" s="113" t="s">
        <v>4367</v>
      </c>
      <c r="C3230" s="113" t="s">
        <v>5405</v>
      </c>
      <c r="D3230" s="113" t="s">
        <v>5414</v>
      </c>
      <c r="E3230" s="113" t="s">
        <v>110</v>
      </c>
    </row>
    <row r="3231" spans="1:5" x14ac:dyDescent="0.2">
      <c r="A3231" s="113">
        <v>12724240</v>
      </c>
      <c r="B3231" s="113" t="s">
        <v>4368</v>
      </c>
      <c r="C3231" s="113" t="s">
        <v>5405</v>
      </c>
      <c r="D3231" s="113" t="s">
        <v>5414</v>
      </c>
      <c r="E3231" s="113" t="s">
        <v>109</v>
      </c>
    </row>
    <row r="3232" spans="1:5" x14ac:dyDescent="0.2">
      <c r="A3232" s="113">
        <v>12725043</v>
      </c>
      <c r="B3232" s="113" t="s">
        <v>1995</v>
      </c>
      <c r="C3232" s="113" t="s">
        <v>5405</v>
      </c>
      <c r="D3232" s="113" t="s">
        <v>109</v>
      </c>
      <c r="E3232" s="113" t="s">
        <v>109</v>
      </c>
    </row>
    <row r="3233" spans="1:5" x14ac:dyDescent="0.2">
      <c r="A3233" s="113">
        <v>12725052</v>
      </c>
      <c r="B3233" s="113" t="s">
        <v>1996</v>
      </c>
      <c r="C3233" s="113" t="s">
        <v>5405</v>
      </c>
      <c r="D3233" s="113" t="s">
        <v>109</v>
      </c>
      <c r="E3233" s="113" t="s">
        <v>109</v>
      </c>
    </row>
    <row r="3234" spans="1:5" x14ac:dyDescent="0.2">
      <c r="A3234" s="113">
        <v>12725096</v>
      </c>
      <c r="B3234" s="113" t="s">
        <v>1997</v>
      </c>
      <c r="C3234" s="113" t="s">
        <v>5405</v>
      </c>
      <c r="D3234" s="113" t="s">
        <v>102</v>
      </c>
      <c r="E3234" s="113" t="s">
        <v>109</v>
      </c>
    </row>
    <row r="3235" spans="1:5" x14ac:dyDescent="0.2">
      <c r="A3235" s="113">
        <v>12726001</v>
      </c>
      <c r="B3235" s="113" t="s">
        <v>1998</v>
      </c>
      <c r="C3235" s="113" t="s">
        <v>5405</v>
      </c>
      <c r="D3235" s="113" t="s">
        <v>102</v>
      </c>
      <c r="E3235" s="113" t="s">
        <v>102</v>
      </c>
    </row>
    <row r="3236" spans="1:5" x14ac:dyDescent="0.2">
      <c r="A3236" s="113">
        <v>12726004</v>
      </c>
      <c r="B3236" s="113" t="s">
        <v>4369</v>
      </c>
      <c r="C3236" s="113" t="s">
        <v>5405</v>
      </c>
      <c r="D3236" s="113" t="s">
        <v>5414</v>
      </c>
      <c r="E3236" s="113" t="s">
        <v>109</v>
      </c>
    </row>
    <row r="3237" spans="1:5" x14ac:dyDescent="0.2">
      <c r="A3237" s="113">
        <v>12726014</v>
      </c>
      <c r="B3237" s="113" t="s">
        <v>1999</v>
      </c>
      <c r="C3237" s="113" t="s">
        <v>5405</v>
      </c>
      <c r="D3237" s="113" t="s">
        <v>102</v>
      </c>
      <c r="E3237" s="113" t="s">
        <v>102</v>
      </c>
    </row>
    <row r="3238" spans="1:5" x14ac:dyDescent="0.2">
      <c r="A3238" s="113">
        <v>12726022</v>
      </c>
      <c r="B3238" s="113" t="s">
        <v>2000</v>
      </c>
      <c r="C3238" s="113" t="s">
        <v>5405</v>
      </c>
      <c r="D3238" s="113" t="s">
        <v>109</v>
      </c>
      <c r="E3238" s="113" t="s">
        <v>102</v>
      </c>
    </row>
    <row r="3239" spans="1:5" x14ac:dyDescent="0.2">
      <c r="A3239" s="113">
        <v>12726033</v>
      </c>
      <c r="B3239" s="113" t="s">
        <v>2001</v>
      </c>
      <c r="C3239" s="113" t="s">
        <v>5405</v>
      </c>
      <c r="D3239" s="113" t="s">
        <v>109</v>
      </c>
      <c r="E3239" s="113" t="s">
        <v>110</v>
      </c>
    </row>
    <row r="3240" spans="1:5" x14ac:dyDescent="0.2">
      <c r="A3240" s="113">
        <v>12726044</v>
      </c>
      <c r="B3240" s="113" t="s">
        <v>4370</v>
      </c>
      <c r="C3240" s="113" t="s">
        <v>5405</v>
      </c>
      <c r="D3240" s="113" t="s">
        <v>5414</v>
      </c>
      <c r="E3240" s="113" t="s">
        <v>5412</v>
      </c>
    </row>
    <row r="3241" spans="1:5" x14ac:dyDescent="0.2">
      <c r="A3241" s="113">
        <v>12726048</v>
      </c>
      <c r="B3241" s="113" t="s">
        <v>2002</v>
      </c>
      <c r="C3241" s="113" t="s">
        <v>5405</v>
      </c>
      <c r="D3241" s="113" t="s">
        <v>102</v>
      </c>
      <c r="E3241" s="113" t="s">
        <v>102</v>
      </c>
    </row>
    <row r="3242" spans="1:5" x14ac:dyDescent="0.2">
      <c r="A3242" s="113">
        <v>12726056</v>
      </c>
      <c r="B3242" s="113" t="s">
        <v>2003</v>
      </c>
      <c r="C3242" s="113" t="s">
        <v>5405</v>
      </c>
      <c r="D3242" s="113" t="s">
        <v>102</v>
      </c>
      <c r="E3242" s="113" t="s">
        <v>102</v>
      </c>
    </row>
    <row r="3243" spans="1:5" x14ac:dyDescent="0.2">
      <c r="A3243" s="113">
        <v>12726068</v>
      </c>
      <c r="B3243" s="113" t="s">
        <v>2004</v>
      </c>
      <c r="C3243" s="113" t="s">
        <v>5405</v>
      </c>
      <c r="D3243" s="113" t="s">
        <v>109</v>
      </c>
      <c r="E3243" s="113" t="s">
        <v>109</v>
      </c>
    </row>
    <row r="3244" spans="1:5" x14ac:dyDescent="0.2">
      <c r="A3244" s="113">
        <v>12727002</v>
      </c>
      <c r="B3244" s="113" t="s">
        <v>2005</v>
      </c>
      <c r="C3244" s="113" t="s">
        <v>5405</v>
      </c>
      <c r="D3244" s="113" t="s">
        <v>109</v>
      </c>
      <c r="E3244" s="113" t="s">
        <v>109</v>
      </c>
    </row>
    <row r="3245" spans="1:5" x14ac:dyDescent="0.2">
      <c r="A3245" s="113">
        <v>12729003</v>
      </c>
      <c r="B3245" s="113" t="s">
        <v>4371</v>
      </c>
      <c r="C3245" s="113" t="s">
        <v>5405</v>
      </c>
      <c r="D3245" s="113" t="s">
        <v>5414</v>
      </c>
      <c r="E3245" s="113" t="s">
        <v>102</v>
      </c>
    </row>
    <row r="3246" spans="1:5" x14ac:dyDescent="0.2">
      <c r="A3246" s="113">
        <v>12729005</v>
      </c>
      <c r="B3246" s="113" t="s">
        <v>2006</v>
      </c>
      <c r="C3246" s="113" t="s">
        <v>5405</v>
      </c>
      <c r="D3246" s="113" t="s">
        <v>102</v>
      </c>
      <c r="E3246" s="113" t="s">
        <v>102</v>
      </c>
    </row>
    <row r="3247" spans="1:5" x14ac:dyDescent="0.2">
      <c r="A3247" s="113">
        <v>12729019</v>
      </c>
      <c r="B3247" s="113" t="s">
        <v>2007</v>
      </c>
      <c r="C3247" s="113" t="s">
        <v>5405</v>
      </c>
      <c r="D3247" s="113" t="s">
        <v>102</v>
      </c>
      <c r="E3247" s="113" t="s">
        <v>102</v>
      </c>
    </row>
    <row r="3248" spans="1:5" x14ac:dyDescent="0.2">
      <c r="A3248" s="113">
        <v>12729030</v>
      </c>
      <c r="B3248" s="113" t="s">
        <v>2008</v>
      </c>
      <c r="C3248" s="113" t="s">
        <v>5405</v>
      </c>
      <c r="D3248" s="113" t="s">
        <v>102</v>
      </c>
      <c r="E3248" s="113" t="s">
        <v>110</v>
      </c>
    </row>
    <row r="3249" spans="1:5" x14ac:dyDescent="0.2">
      <c r="A3249" s="113">
        <v>12729049</v>
      </c>
      <c r="B3249" s="113" t="s">
        <v>4372</v>
      </c>
      <c r="C3249" s="113" t="s">
        <v>5405</v>
      </c>
      <c r="D3249" s="113" t="s">
        <v>5414</v>
      </c>
      <c r="E3249" s="113" t="s">
        <v>110</v>
      </c>
    </row>
    <row r="3250" spans="1:5" x14ac:dyDescent="0.2">
      <c r="A3250" s="113">
        <v>12729071</v>
      </c>
      <c r="B3250" s="113" t="s">
        <v>2009</v>
      </c>
      <c r="C3250" s="113" t="s">
        <v>5405</v>
      </c>
      <c r="D3250" s="113" t="s">
        <v>109</v>
      </c>
      <c r="E3250" s="113" t="s">
        <v>109</v>
      </c>
    </row>
    <row r="3251" spans="1:5" x14ac:dyDescent="0.2">
      <c r="A3251" s="113">
        <v>12730014</v>
      </c>
      <c r="B3251" s="113" t="s">
        <v>2010</v>
      </c>
      <c r="C3251" s="113" t="s">
        <v>5405</v>
      </c>
      <c r="D3251" s="113" t="s">
        <v>102</v>
      </c>
      <c r="E3251" s="113" t="s">
        <v>102</v>
      </c>
    </row>
    <row r="3252" spans="1:5" x14ac:dyDescent="0.2">
      <c r="A3252" s="113">
        <v>12730049</v>
      </c>
      <c r="B3252" s="113" t="s">
        <v>4373</v>
      </c>
      <c r="C3252" s="113" t="s">
        <v>5405</v>
      </c>
      <c r="D3252" s="113" t="s">
        <v>5414</v>
      </c>
      <c r="E3252" s="113" t="s">
        <v>109</v>
      </c>
    </row>
    <row r="3253" spans="1:5" x14ac:dyDescent="0.2">
      <c r="A3253" s="113">
        <v>12730071</v>
      </c>
      <c r="B3253" s="113" t="s">
        <v>2011</v>
      </c>
      <c r="C3253" s="113" t="s">
        <v>5405</v>
      </c>
      <c r="D3253" s="113" t="s">
        <v>109</v>
      </c>
      <c r="E3253" s="113" t="s">
        <v>109</v>
      </c>
    </row>
    <row r="3254" spans="1:5" x14ac:dyDescent="0.2">
      <c r="A3254" s="113">
        <v>12730184</v>
      </c>
      <c r="B3254" s="113" t="s">
        <v>4374</v>
      </c>
      <c r="C3254" s="113" t="s">
        <v>5405</v>
      </c>
      <c r="D3254" s="113" t="s">
        <v>5414</v>
      </c>
      <c r="E3254" s="113" t="s">
        <v>109</v>
      </c>
    </row>
    <row r="3255" spans="1:5" x14ac:dyDescent="0.2">
      <c r="A3255" s="113">
        <v>12730190</v>
      </c>
      <c r="B3255" s="113" t="s">
        <v>4375</v>
      </c>
      <c r="C3255" s="113" t="s">
        <v>5405</v>
      </c>
      <c r="D3255" s="113" t="s">
        <v>5414</v>
      </c>
      <c r="E3255" s="113" t="s">
        <v>102</v>
      </c>
    </row>
    <row r="3256" spans="1:5" x14ac:dyDescent="0.2">
      <c r="A3256" s="113">
        <v>12730196</v>
      </c>
      <c r="B3256" s="113" t="s">
        <v>2013</v>
      </c>
      <c r="C3256" s="113" t="s">
        <v>5405</v>
      </c>
      <c r="D3256" s="113" t="s">
        <v>109</v>
      </c>
      <c r="E3256" s="113" t="s">
        <v>102</v>
      </c>
    </row>
    <row r="3257" spans="1:5" x14ac:dyDescent="0.2">
      <c r="A3257" s="113">
        <v>12730221</v>
      </c>
      <c r="B3257" s="113" t="s">
        <v>2014</v>
      </c>
      <c r="C3257" s="113" t="s">
        <v>5405</v>
      </c>
      <c r="D3257" s="113" t="s">
        <v>109</v>
      </c>
      <c r="E3257" s="113" t="s">
        <v>102</v>
      </c>
    </row>
    <row r="3258" spans="1:5" x14ac:dyDescent="0.2">
      <c r="A3258" s="113">
        <v>12730268</v>
      </c>
      <c r="B3258" s="113" t="s">
        <v>2015</v>
      </c>
      <c r="C3258" s="113" t="s">
        <v>5405</v>
      </c>
      <c r="D3258" s="113" t="s">
        <v>102</v>
      </c>
      <c r="E3258" s="113" t="s">
        <v>102</v>
      </c>
    </row>
    <row r="3259" spans="1:5" x14ac:dyDescent="0.2">
      <c r="A3259" s="113">
        <v>12730313</v>
      </c>
      <c r="B3259" s="113" t="s">
        <v>2016</v>
      </c>
      <c r="C3259" s="113" t="s">
        <v>5405</v>
      </c>
      <c r="D3259" s="113" t="s">
        <v>107</v>
      </c>
      <c r="E3259" s="113" t="s">
        <v>5412</v>
      </c>
    </row>
    <row r="3260" spans="1:5" x14ac:dyDescent="0.2">
      <c r="A3260" s="113">
        <v>12730321</v>
      </c>
      <c r="B3260" s="113" t="s">
        <v>2017</v>
      </c>
      <c r="C3260" s="113" t="s">
        <v>5405</v>
      </c>
      <c r="D3260" s="113" t="s">
        <v>107</v>
      </c>
      <c r="E3260" s="113" t="s">
        <v>5412</v>
      </c>
    </row>
    <row r="3261" spans="1:5" x14ac:dyDescent="0.2">
      <c r="A3261" s="113">
        <v>12730331</v>
      </c>
      <c r="B3261" s="113" t="s">
        <v>2018</v>
      </c>
      <c r="C3261" s="113" t="s">
        <v>5405</v>
      </c>
      <c r="D3261" s="113" t="s">
        <v>109</v>
      </c>
      <c r="E3261" s="113" t="s">
        <v>102</v>
      </c>
    </row>
    <row r="3262" spans="1:5" x14ac:dyDescent="0.2">
      <c r="A3262" s="113">
        <v>12730361</v>
      </c>
      <c r="B3262" s="113" t="s">
        <v>2019</v>
      </c>
      <c r="C3262" s="113" t="s">
        <v>5405</v>
      </c>
      <c r="D3262" s="113" t="s">
        <v>102</v>
      </c>
      <c r="E3262" s="113" t="s">
        <v>109</v>
      </c>
    </row>
    <row r="3263" spans="1:5" x14ac:dyDescent="0.2">
      <c r="A3263" s="113">
        <v>12730375</v>
      </c>
      <c r="B3263" s="113" t="s">
        <v>4376</v>
      </c>
      <c r="C3263" s="113" t="s">
        <v>5405</v>
      </c>
      <c r="D3263" s="113" t="s">
        <v>5414</v>
      </c>
      <c r="E3263" s="113" t="s">
        <v>109</v>
      </c>
    </row>
    <row r="3264" spans="1:5" x14ac:dyDescent="0.2">
      <c r="A3264" s="113">
        <v>12731019</v>
      </c>
      <c r="B3264" s="113" t="s">
        <v>2020</v>
      </c>
      <c r="C3264" s="113" t="s">
        <v>5405</v>
      </c>
      <c r="D3264" s="113" t="s">
        <v>110</v>
      </c>
      <c r="E3264" s="113" t="s">
        <v>110</v>
      </c>
    </row>
    <row r="3265" spans="1:5" x14ac:dyDescent="0.2">
      <c r="A3265" s="113">
        <v>12733010</v>
      </c>
      <c r="B3265" s="113" t="s">
        <v>2021</v>
      </c>
      <c r="C3265" s="113" t="s">
        <v>5405</v>
      </c>
      <c r="D3265" s="113" t="s">
        <v>102</v>
      </c>
      <c r="E3265" s="113" t="s">
        <v>5413</v>
      </c>
    </row>
    <row r="3266" spans="1:5" x14ac:dyDescent="0.2">
      <c r="A3266" s="113">
        <v>12735006</v>
      </c>
      <c r="B3266" s="113" t="s">
        <v>2022</v>
      </c>
      <c r="C3266" s="113" t="s">
        <v>5405</v>
      </c>
      <c r="D3266" s="113" t="s">
        <v>102</v>
      </c>
      <c r="E3266" s="113" t="s">
        <v>5412</v>
      </c>
    </row>
    <row r="3267" spans="1:5" x14ac:dyDescent="0.2">
      <c r="A3267" s="113">
        <v>12735054</v>
      </c>
      <c r="B3267" s="113" t="s">
        <v>2023</v>
      </c>
      <c r="C3267" s="113" t="s">
        <v>5405</v>
      </c>
      <c r="D3267" s="113" t="s">
        <v>109</v>
      </c>
      <c r="E3267" s="113" t="s">
        <v>110</v>
      </c>
    </row>
    <row r="3268" spans="1:5" x14ac:dyDescent="0.2">
      <c r="A3268" s="113">
        <v>12735056</v>
      </c>
      <c r="B3268" s="113" t="s">
        <v>2024</v>
      </c>
      <c r="C3268" s="113" t="s">
        <v>5405</v>
      </c>
      <c r="D3268" s="113" t="s">
        <v>110</v>
      </c>
      <c r="E3268" s="113" t="s">
        <v>110</v>
      </c>
    </row>
    <row r="3269" spans="1:5" x14ac:dyDescent="0.2">
      <c r="A3269" s="113">
        <v>12735065</v>
      </c>
      <c r="B3269" s="113" t="s">
        <v>2025</v>
      </c>
      <c r="C3269" s="113" t="s">
        <v>5405</v>
      </c>
      <c r="D3269" s="113" t="s">
        <v>102</v>
      </c>
      <c r="E3269" s="113" t="s">
        <v>109</v>
      </c>
    </row>
    <row r="3270" spans="1:5" x14ac:dyDescent="0.2">
      <c r="A3270" s="113">
        <v>12735110</v>
      </c>
      <c r="B3270" s="113" t="s">
        <v>2026</v>
      </c>
      <c r="C3270" s="113" t="s">
        <v>5405</v>
      </c>
      <c r="D3270" s="113" t="s">
        <v>110</v>
      </c>
      <c r="E3270" s="113" t="s">
        <v>109</v>
      </c>
    </row>
    <row r="3271" spans="1:5" x14ac:dyDescent="0.2">
      <c r="A3271" s="113">
        <v>12736005</v>
      </c>
      <c r="B3271" s="113" t="s">
        <v>2027</v>
      </c>
      <c r="C3271" s="113" t="s">
        <v>5405</v>
      </c>
      <c r="D3271" s="113" t="s">
        <v>102</v>
      </c>
      <c r="E3271" s="113" t="s">
        <v>102</v>
      </c>
    </row>
    <row r="3272" spans="1:5" x14ac:dyDescent="0.2">
      <c r="A3272" s="113">
        <v>12736006</v>
      </c>
      <c r="B3272" s="113" t="s">
        <v>4377</v>
      </c>
      <c r="C3272" s="113" t="s">
        <v>5405</v>
      </c>
      <c r="D3272" s="113" t="s">
        <v>5414</v>
      </c>
      <c r="E3272" s="113" t="s">
        <v>5413</v>
      </c>
    </row>
    <row r="3273" spans="1:5" x14ac:dyDescent="0.2">
      <c r="A3273" s="113">
        <v>12736019</v>
      </c>
      <c r="B3273" s="113" t="s">
        <v>2028</v>
      </c>
      <c r="C3273" s="113" t="s">
        <v>5405</v>
      </c>
      <c r="D3273" s="113" t="s">
        <v>138</v>
      </c>
      <c r="E3273" s="113" t="s">
        <v>5412</v>
      </c>
    </row>
    <row r="3274" spans="1:5" x14ac:dyDescent="0.2">
      <c r="A3274" s="113">
        <v>12736026</v>
      </c>
      <c r="B3274" s="113" t="s">
        <v>2029</v>
      </c>
      <c r="C3274" s="113" t="s">
        <v>5405</v>
      </c>
      <c r="D3274" s="113" t="s">
        <v>138</v>
      </c>
      <c r="E3274" s="113" t="s">
        <v>5412</v>
      </c>
    </row>
    <row r="3275" spans="1:5" x14ac:dyDescent="0.2">
      <c r="A3275" s="113">
        <v>12736072</v>
      </c>
      <c r="B3275" s="113" t="s">
        <v>4378</v>
      </c>
      <c r="C3275" s="113" t="s">
        <v>5405</v>
      </c>
      <c r="D3275" s="113" t="s">
        <v>5414</v>
      </c>
      <c r="E3275" s="113" t="s">
        <v>110</v>
      </c>
    </row>
    <row r="3276" spans="1:5" x14ac:dyDescent="0.2">
      <c r="A3276" s="113">
        <v>12737021</v>
      </c>
      <c r="B3276" s="113" t="s">
        <v>4379</v>
      </c>
      <c r="C3276" s="113" t="s">
        <v>5405</v>
      </c>
      <c r="D3276" s="113" t="s">
        <v>5414</v>
      </c>
      <c r="E3276" s="113" t="s">
        <v>109</v>
      </c>
    </row>
    <row r="3277" spans="1:5" x14ac:dyDescent="0.2">
      <c r="A3277" s="113">
        <v>12737059</v>
      </c>
      <c r="B3277" s="113" t="s">
        <v>2030</v>
      </c>
      <c r="C3277" s="113" t="s">
        <v>5405</v>
      </c>
      <c r="D3277" s="113" t="s">
        <v>102</v>
      </c>
      <c r="E3277" s="113" t="s">
        <v>102</v>
      </c>
    </row>
    <row r="3278" spans="1:5" x14ac:dyDescent="0.2">
      <c r="A3278" s="113">
        <v>12737081</v>
      </c>
      <c r="B3278" s="113" t="s">
        <v>2031</v>
      </c>
      <c r="C3278" s="113" t="s">
        <v>5405</v>
      </c>
      <c r="D3278" s="113" t="s">
        <v>100</v>
      </c>
      <c r="E3278" s="113" t="s">
        <v>5412</v>
      </c>
    </row>
    <row r="3279" spans="1:5" x14ac:dyDescent="0.2">
      <c r="A3279" s="113">
        <v>12738023</v>
      </c>
      <c r="B3279" s="113" t="s">
        <v>2032</v>
      </c>
      <c r="C3279" s="113" t="s">
        <v>5405</v>
      </c>
      <c r="D3279" s="113" t="s">
        <v>102</v>
      </c>
      <c r="E3279" s="113" t="s">
        <v>102</v>
      </c>
    </row>
    <row r="3280" spans="1:5" x14ac:dyDescent="0.2">
      <c r="A3280" s="113">
        <v>12738041</v>
      </c>
      <c r="B3280" s="113" t="s">
        <v>2033</v>
      </c>
      <c r="C3280" s="113" t="s">
        <v>5405</v>
      </c>
      <c r="D3280" s="113" t="s">
        <v>102</v>
      </c>
      <c r="E3280" s="113" t="s">
        <v>102</v>
      </c>
    </row>
    <row r="3281" spans="1:5" x14ac:dyDescent="0.2">
      <c r="A3281" s="113">
        <v>12738052</v>
      </c>
      <c r="B3281" s="113" t="s">
        <v>4380</v>
      </c>
      <c r="C3281" s="113" t="s">
        <v>5405</v>
      </c>
      <c r="D3281" s="113" t="s">
        <v>5414</v>
      </c>
      <c r="E3281" s="113" t="s">
        <v>110</v>
      </c>
    </row>
    <row r="3282" spans="1:5" x14ac:dyDescent="0.2">
      <c r="A3282" s="113">
        <v>12738076</v>
      </c>
      <c r="B3282" s="113" t="s">
        <v>4381</v>
      </c>
      <c r="C3282" s="113" t="s">
        <v>5405</v>
      </c>
      <c r="D3282" s="113" t="s">
        <v>5414</v>
      </c>
      <c r="E3282" s="113" t="s">
        <v>109</v>
      </c>
    </row>
    <row r="3283" spans="1:5" x14ac:dyDescent="0.2">
      <c r="A3283" s="113">
        <v>12740001</v>
      </c>
      <c r="B3283" s="113" t="s">
        <v>2034</v>
      </c>
      <c r="C3283" s="113" t="s">
        <v>5405</v>
      </c>
      <c r="D3283" s="113" t="s">
        <v>102</v>
      </c>
      <c r="E3283" s="113" t="s">
        <v>109</v>
      </c>
    </row>
    <row r="3284" spans="1:5" x14ac:dyDescent="0.2">
      <c r="A3284" s="113">
        <v>12740020</v>
      </c>
      <c r="B3284" s="113" t="s">
        <v>2035</v>
      </c>
      <c r="C3284" s="113" t="s">
        <v>5405</v>
      </c>
      <c r="D3284" s="113" t="s">
        <v>102</v>
      </c>
      <c r="E3284" s="113" t="s">
        <v>109</v>
      </c>
    </row>
    <row r="3285" spans="1:5" x14ac:dyDescent="0.2">
      <c r="A3285" s="113">
        <v>12740049</v>
      </c>
      <c r="B3285" s="113" t="s">
        <v>2036</v>
      </c>
      <c r="C3285" s="113" t="s">
        <v>5405</v>
      </c>
      <c r="D3285" s="113" t="s">
        <v>109</v>
      </c>
      <c r="E3285" s="113" t="s">
        <v>109</v>
      </c>
    </row>
    <row r="3286" spans="1:5" x14ac:dyDescent="0.2">
      <c r="A3286" s="113">
        <v>12740070</v>
      </c>
      <c r="B3286" s="113" t="s">
        <v>2037</v>
      </c>
      <c r="C3286" s="113" t="s">
        <v>5405</v>
      </c>
      <c r="D3286" s="113" t="s">
        <v>109</v>
      </c>
      <c r="E3286" s="113" t="s">
        <v>110</v>
      </c>
    </row>
    <row r="3287" spans="1:5" x14ac:dyDescent="0.2">
      <c r="A3287" s="113">
        <v>12740117</v>
      </c>
      <c r="B3287" s="113" t="s">
        <v>2038</v>
      </c>
      <c r="C3287" s="113" t="s">
        <v>5405</v>
      </c>
      <c r="D3287" s="113" t="s">
        <v>109</v>
      </c>
      <c r="E3287" s="113" t="s">
        <v>110</v>
      </c>
    </row>
    <row r="3288" spans="1:5" x14ac:dyDescent="0.2">
      <c r="A3288" s="113">
        <v>12740123</v>
      </c>
      <c r="B3288" s="113" t="s">
        <v>2039</v>
      </c>
      <c r="C3288" s="113" t="s">
        <v>5405</v>
      </c>
      <c r="D3288" s="113" t="s">
        <v>138</v>
      </c>
      <c r="E3288" s="113" t="s">
        <v>102</v>
      </c>
    </row>
    <row r="3289" spans="1:5" x14ac:dyDescent="0.2">
      <c r="A3289" s="113">
        <v>12740131</v>
      </c>
      <c r="B3289" s="113" t="s">
        <v>2040</v>
      </c>
      <c r="C3289" s="113" t="s">
        <v>5405</v>
      </c>
      <c r="D3289" s="113" t="s">
        <v>109</v>
      </c>
      <c r="E3289" s="113" t="s">
        <v>109</v>
      </c>
    </row>
    <row r="3290" spans="1:5" x14ac:dyDescent="0.2">
      <c r="A3290" s="113">
        <v>12740132</v>
      </c>
      <c r="B3290" s="113" t="s">
        <v>4382</v>
      </c>
      <c r="C3290" s="113" t="s">
        <v>5405</v>
      </c>
      <c r="D3290" s="113" t="s">
        <v>5414</v>
      </c>
      <c r="E3290" s="113" t="s">
        <v>110</v>
      </c>
    </row>
    <row r="3291" spans="1:5" x14ac:dyDescent="0.2">
      <c r="A3291" s="113">
        <v>12740133</v>
      </c>
      <c r="B3291" s="113" t="s">
        <v>4383</v>
      </c>
      <c r="C3291" s="113" t="s">
        <v>5405</v>
      </c>
      <c r="D3291" s="113" t="s">
        <v>107</v>
      </c>
      <c r="E3291" s="113" t="s">
        <v>5412</v>
      </c>
    </row>
    <row r="3292" spans="1:5" x14ac:dyDescent="0.2">
      <c r="A3292" s="113">
        <v>12740146</v>
      </c>
      <c r="B3292" s="113" t="s">
        <v>2041</v>
      </c>
      <c r="C3292" s="113" t="s">
        <v>5405</v>
      </c>
      <c r="D3292" s="113" t="s">
        <v>102</v>
      </c>
      <c r="E3292" s="113" t="s">
        <v>102</v>
      </c>
    </row>
    <row r="3293" spans="1:5" x14ac:dyDescent="0.2">
      <c r="A3293" s="113">
        <v>12740250</v>
      </c>
      <c r="B3293" s="113" t="s">
        <v>2042</v>
      </c>
      <c r="C3293" s="113" t="s">
        <v>5405</v>
      </c>
      <c r="D3293" s="113" t="s">
        <v>109</v>
      </c>
      <c r="E3293" s="113" t="s">
        <v>109</v>
      </c>
    </row>
    <row r="3294" spans="1:5" x14ac:dyDescent="0.2">
      <c r="A3294" s="113">
        <v>12740275</v>
      </c>
      <c r="B3294" s="113" t="s">
        <v>2043</v>
      </c>
      <c r="C3294" s="113" t="s">
        <v>5405</v>
      </c>
      <c r="D3294" s="113" t="s">
        <v>109</v>
      </c>
      <c r="E3294" s="113" t="s">
        <v>109</v>
      </c>
    </row>
    <row r="3295" spans="1:5" x14ac:dyDescent="0.2">
      <c r="A3295" s="113">
        <v>12740290</v>
      </c>
      <c r="B3295" s="113" t="s">
        <v>2044</v>
      </c>
      <c r="C3295" s="113" t="s">
        <v>5405</v>
      </c>
      <c r="D3295" s="113" t="s">
        <v>102</v>
      </c>
      <c r="E3295" s="113" t="s">
        <v>102</v>
      </c>
    </row>
    <row r="3296" spans="1:5" x14ac:dyDescent="0.2">
      <c r="A3296" s="113">
        <v>12740353</v>
      </c>
      <c r="B3296" s="113" t="s">
        <v>2045</v>
      </c>
      <c r="C3296" s="113" t="s">
        <v>5405</v>
      </c>
      <c r="D3296" s="113" t="s">
        <v>109</v>
      </c>
      <c r="E3296" s="113" t="s">
        <v>109</v>
      </c>
    </row>
    <row r="3297" spans="1:5" x14ac:dyDescent="0.2">
      <c r="A3297" s="113">
        <v>12740360</v>
      </c>
      <c r="B3297" s="113" t="s">
        <v>2046</v>
      </c>
      <c r="C3297" s="113" t="s">
        <v>5405</v>
      </c>
      <c r="D3297" s="113" t="s">
        <v>107</v>
      </c>
      <c r="E3297" s="113" t="s">
        <v>5412</v>
      </c>
    </row>
    <row r="3298" spans="1:5" x14ac:dyDescent="0.2">
      <c r="A3298" s="113">
        <v>12740386</v>
      </c>
      <c r="B3298" s="113" t="s">
        <v>4384</v>
      </c>
      <c r="C3298" s="113" t="s">
        <v>5405</v>
      </c>
      <c r="D3298" s="113" t="s">
        <v>5414</v>
      </c>
      <c r="E3298" s="113" t="s">
        <v>109</v>
      </c>
    </row>
    <row r="3299" spans="1:5" x14ac:dyDescent="0.2">
      <c r="A3299" s="113">
        <v>12740410</v>
      </c>
      <c r="B3299" s="113" t="s">
        <v>2047</v>
      </c>
      <c r="C3299" s="113" t="s">
        <v>5405</v>
      </c>
      <c r="D3299" s="113" t="s">
        <v>105</v>
      </c>
      <c r="E3299" s="113" t="s">
        <v>5412</v>
      </c>
    </row>
    <row r="3300" spans="1:5" x14ac:dyDescent="0.2">
      <c r="A3300" s="113">
        <v>12740485</v>
      </c>
      <c r="B3300" s="113" t="s">
        <v>2048</v>
      </c>
      <c r="C3300" s="113" t="s">
        <v>5405</v>
      </c>
      <c r="D3300" s="113" t="s">
        <v>102</v>
      </c>
      <c r="E3300" s="113" t="s">
        <v>102</v>
      </c>
    </row>
    <row r="3301" spans="1:5" x14ac:dyDescent="0.2">
      <c r="A3301" s="113">
        <v>12740540</v>
      </c>
      <c r="B3301" s="113" t="s">
        <v>2049</v>
      </c>
      <c r="C3301" s="113" t="s">
        <v>5405</v>
      </c>
      <c r="D3301" s="113" t="s">
        <v>109</v>
      </c>
      <c r="E3301" s="113" t="s">
        <v>109</v>
      </c>
    </row>
    <row r="3302" spans="1:5" x14ac:dyDescent="0.2">
      <c r="A3302" s="113">
        <v>12740554</v>
      </c>
      <c r="B3302" s="113" t="s">
        <v>2050</v>
      </c>
      <c r="C3302" s="113" t="s">
        <v>5405</v>
      </c>
      <c r="D3302" s="113" t="s">
        <v>102</v>
      </c>
      <c r="E3302" s="113" t="s">
        <v>102</v>
      </c>
    </row>
    <row r="3303" spans="1:5" x14ac:dyDescent="0.2">
      <c r="A3303" s="113">
        <v>12740560</v>
      </c>
      <c r="B3303" s="113" t="s">
        <v>2051</v>
      </c>
      <c r="C3303" s="113" t="s">
        <v>5405</v>
      </c>
      <c r="D3303" s="113" t="s">
        <v>107</v>
      </c>
      <c r="E3303" s="113" t="s">
        <v>102</v>
      </c>
    </row>
    <row r="3304" spans="1:5" x14ac:dyDescent="0.2">
      <c r="A3304" s="113">
        <v>12740565</v>
      </c>
      <c r="B3304" s="113" t="s">
        <v>2052</v>
      </c>
      <c r="C3304" s="113" t="s">
        <v>5405</v>
      </c>
      <c r="D3304" s="113" t="s">
        <v>105</v>
      </c>
      <c r="E3304" s="113" t="s">
        <v>5412</v>
      </c>
    </row>
    <row r="3305" spans="1:5" x14ac:dyDescent="0.2">
      <c r="A3305" s="113">
        <v>12741040</v>
      </c>
      <c r="B3305" s="113" t="s">
        <v>2053</v>
      </c>
      <c r="C3305" s="113" t="s">
        <v>5405</v>
      </c>
      <c r="D3305" s="113" t="s">
        <v>110</v>
      </c>
      <c r="E3305" s="113" t="s">
        <v>110</v>
      </c>
    </row>
    <row r="3306" spans="1:5" x14ac:dyDescent="0.2">
      <c r="A3306" s="113">
        <v>12741064</v>
      </c>
      <c r="B3306" s="113" t="s">
        <v>2054</v>
      </c>
      <c r="C3306" s="113" t="s">
        <v>5405</v>
      </c>
      <c r="D3306" s="113" t="s">
        <v>102</v>
      </c>
      <c r="E3306" s="113" t="s">
        <v>102</v>
      </c>
    </row>
    <row r="3307" spans="1:5" x14ac:dyDescent="0.2">
      <c r="A3307" s="113">
        <v>12741069</v>
      </c>
      <c r="B3307" s="113" t="s">
        <v>2055</v>
      </c>
      <c r="C3307" s="113" t="s">
        <v>5405</v>
      </c>
      <c r="D3307" s="113" t="s">
        <v>102</v>
      </c>
      <c r="E3307" s="113" t="s">
        <v>102</v>
      </c>
    </row>
    <row r="3308" spans="1:5" x14ac:dyDescent="0.2">
      <c r="A3308" s="113">
        <v>12742021</v>
      </c>
      <c r="B3308" s="113" t="s">
        <v>2056</v>
      </c>
      <c r="C3308" s="113" t="s">
        <v>5405</v>
      </c>
      <c r="D3308" s="113" t="s">
        <v>105</v>
      </c>
      <c r="E3308" s="113" t="s">
        <v>5412</v>
      </c>
    </row>
    <row r="3309" spans="1:5" x14ac:dyDescent="0.2">
      <c r="A3309" s="113">
        <v>12742065</v>
      </c>
      <c r="B3309" s="113" t="s">
        <v>2057</v>
      </c>
      <c r="C3309" s="113" t="s">
        <v>5405</v>
      </c>
      <c r="D3309" s="113" t="s">
        <v>105</v>
      </c>
      <c r="E3309" s="113" t="s">
        <v>5412</v>
      </c>
    </row>
    <row r="3310" spans="1:5" x14ac:dyDescent="0.2">
      <c r="A3310" s="113">
        <v>12742072</v>
      </c>
      <c r="B3310" s="113" t="s">
        <v>2058</v>
      </c>
      <c r="C3310" s="113" t="s">
        <v>5405</v>
      </c>
      <c r="D3310" s="113" t="s">
        <v>109</v>
      </c>
      <c r="E3310" s="113" t="s">
        <v>109</v>
      </c>
    </row>
    <row r="3311" spans="1:5" x14ac:dyDescent="0.2">
      <c r="A3311" s="113">
        <v>12742096</v>
      </c>
      <c r="B3311" s="113" t="s">
        <v>2059</v>
      </c>
      <c r="C3311" s="113" t="s">
        <v>5405</v>
      </c>
      <c r="D3311" s="113" t="s">
        <v>109</v>
      </c>
      <c r="E3311" s="113" t="s">
        <v>109</v>
      </c>
    </row>
    <row r="3312" spans="1:5" x14ac:dyDescent="0.2">
      <c r="A3312" s="113">
        <v>12742101</v>
      </c>
      <c r="B3312" s="113" t="s">
        <v>2060</v>
      </c>
      <c r="C3312" s="113" t="s">
        <v>5405</v>
      </c>
      <c r="D3312" s="113" t="s">
        <v>102</v>
      </c>
      <c r="E3312" s="113" t="s">
        <v>109</v>
      </c>
    </row>
    <row r="3313" spans="1:5" x14ac:dyDescent="0.2">
      <c r="A3313" s="113">
        <v>12742107</v>
      </c>
      <c r="B3313" s="113" t="s">
        <v>2061</v>
      </c>
      <c r="C3313" s="113" t="s">
        <v>5405</v>
      </c>
      <c r="D3313" s="113" t="s">
        <v>102</v>
      </c>
      <c r="E3313" s="113" t="s">
        <v>102</v>
      </c>
    </row>
    <row r="3314" spans="1:5" x14ac:dyDescent="0.2">
      <c r="A3314" s="113">
        <v>12742111</v>
      </c>
      <c r="B3314" s="113" t="s">
        <v>2062</v>
      </c>
      <c r="C3314" s="113" t="s">
        <v>5405</v>
      </c>
      <c r="D3314" s="113" t="s">
        <v>109</v>
      </c>
      <c r="E3314" s="113" t="s">
        <v>109</v>
      </c>
    </row>
    <row r="3315" spans="1:5" x14ac:dyDescent="0.2">
      <c r="A3315" s="113">
        <v>12742116</v>
      </c>
      <c r="B3315" s="113" t="s">
        <v>2063</v>
      </c>
      <c r="C3315" s="113" t="s">
        <v>5405</v>
      </c>
      <c r="D3315" s="113" t="s">
        <v>102</v>
      </c>
      <c r="E3315" s="113" t="s">
        <v>102</v>
      </c>
    </row>
    <row r="3316" spans="1:5" x14ac:dyDescent="0.2">
      <c r="A3316" s="113">
        <v>12742121</v>
      </c>
      <c r="B3316" s="113" t="s">
        <v>2064</v>
      </c>
      <c r="C3316" s="113" t="s">
        <v>5405</v>
      </c>
      <c r="D3316" s="113" t="s">
        <v>110</v>
      </c>
      <c r="E3316" s="113" t="s">
        <v>109</v>
      </c>
    </row>
    <row r="3317" spans="1:5" x14ac:dyDescent="0.2">
      <c r="A3317" s="113">
        <v>12742123</v>
      </c>
      <c r="B3317" s="113" t="s">
        <v>2065</v>
      </c>
      <c r="C3317" s="113" t="s">
        <v>5405</v>
      </c>
      <c r="D3317" s="113" t="s">
        <v>102</v>
      </c>
      <c r="E3317" s="113" t="s">
        <v>102</v>
      </c>
    </row>
    <row r="3318" spans="1:5" x14ac:dyDescent="0.2">
      <c r="A3318" s="113">
        <v>12742165</v>
      </c>
      <c r="B3318" s="113" t="s">
        <v>2066</v>
      </c>
      <c r="C3318" s="113" t="s">
        <v>5405</v>
      </c>
      <c r="D3318" s="113" t="s">
        <v>109</v>
      </c>
      <c r="E3318" s="113" t="s">
        <v>109</v>
      </c>
    </row>
    <row r="3319" spans="1:5" x14ac:dyDescent="0.2">
      <c r="A3319" s="113">
        <v>12742181</v>
      </c>
      <c r="B3319" s="113" t="s">
        <v>2067</v>
      </c>
      <c r="C3319" s="113" t="s">
        <v>5405</v>
      </c>
      <c r="D3319" s="113" t="s">
        <v>109</v>
      </c>
      <c r="E3319" s="113" t="s">
        <v>109</v>
      </c>
    </row>
    <row r="3320" spans="1:5" x14ac:dyDescent="0.2">
      <c r="A3320" s="113">
        <v>12742182</v>
      </c>
      <c r="B3320" s="113" t="s">
        <v>2068</v>
      </c>
      <c r="C3320" s="113" t="s">
        <v>5405</v>
      </c>
      <c r="D3320" s="113" t="s">
        <v>110</v>
      </c>
      <c r="E3320" s="113" t="s">
        <v>110</v>
      </c>
    </row>
    <row r="3321" spans="1:5" x14ac:dyDescent="0.2">
      <c r="A3321" s="113">
        <v>12742198</v>
      </c>
      <c r="B3321" s="113" t="s">
        <v>4385</v>
      </c>
      <c r="C3321" s="113" t="s">
        <v>5405</v>
      </c>
      <c r="D3321" s="113" t="s">
        <v>5414</v>
      </c>
      <c r="E3321" s="113" t="s">
        <v>109</v>
      </c>
    </row>
    <row r="3322" spans="1:5" x14ac:dyDescent="0.2">
      <c r="A3322" s="113">
        <v>12742207</v>
      </c>
      <c r="B3322" s="113" t="s">
        <v>2069</v>
      </c>
      <c r="C3322" s="113" t="s">
        <v>5405</v>
      </c>
      <c r="D3322" s="113" t="s">
        <v>102</v>
      </c>
      <c r="E3322" s="113" t="s">
        <v>102</v>
      </c>
    </row>
    <row r="3323" spans="1:5" x14ac:dyDescent="0.2">
      <c r="A3323" s="113">
        <v>12742213</v>
      </c>
      <c r="B3323" s="113" t="s">
        <v>2070</v>
      </c>
      <c r="C3323" s="113" t="s">
        <v>5405</v>
      </c>
      <c r="D3323" s="113" t="s">
        <v>102</v>
      </c>
      <c r="E3323" s="113" t="s">
        <v>102</v>
      </c>
    </row>
    <row r="3324" spans="1:5" x14ac:dyDescent="0.2">
      <c r="A3324" s="113">
        <v>12742240</v>
      </c>
      <c r="B3324" s="113" t="s">
        <v>2071</v>
      </c>
      <c r="C3324" s="113" t="s">
        <v>5405</v>
      </c>
      <c r="D3324" s="113" t="s">
        <v>109</v>
      </c>
      <c r="E3324" s="113" t="s">
        <v>109</v>
      </c>
    </row>
    <row r="3325" spans="1:5" x14ac:dyDescent="0.2">
      <c r="A3325" s="113">
        <v>12742246</v>
      </c>
      <c r="B3325" s="113" t="s">
        <v>4386</v>
      </c>
      <c r="C3325" s="113" t="s">
        <v>5405</v>
      </c>
      <c r="D3325" s="113" t="s">
        <v>5414</v>
      </c>
      <c r="E3325" s="113" t="s">
        <v>5413</v>
      </c>
    </row>
    <row r="3326" spans="1:5" x14ac:dyDescent="0.2">
      <c r="A3326" s="113">
        <v>12742248</v>
      </c>
      <c r="B3326" s="113" t="s">
        <v>2072</v>
      </c>
      <c r="C3326" s="113" t="s">
        <v>5405</v>
      </c>
      <c r="D3326" s="113" t="s">
        <v>109</v>
      </c>
      <c r="E3326" s="113" t="s">
        <v>109</v>
      </c>
    </row>
    <row r="3327" spans="1:5" x14ac:dyDescent="0.2">
      <c r="A3327" s="113">
        <v>12743029</v>
      </c>
      <c r="B3327" s="113" t="s">
        <v>2073</v>
      </c>
      <c r="C3327" s="113" t="s">
        <v>5405</v>
      </c>
      <c r="D3327" s="113" t="s">
        <v>107</v>
      </c>
      <c r="E3327" s="113" t="s">
        <v>5412</v>
      </c>
    </row>
    <row r="3328" spans="1:5" x14ac:dyDescent="0.2">
      <c r="A3328" s="113">
        <v>12743053</v>
      </c>
      <c r="B3328" s="113" t="s">
        <v>4387</v>
      </c>
      <c r="C3328" s="113" t="s">
        <v>5405</v>
      </c>
      <c r="D3328" s="113" t="s">
        <v>5414</v>
      </c>
      <c r="E3328" s="113" t="s">
        <v>102</v>
      </c>
    </row>
    <row r="3329" spans="1:5" x14ac:dyDescent="0.2">
      <c r="A3329" s="113">
        <v>12743064</v>
      </c>
      <c r="B3329" s="113" t="s">
        <v>2074</v>
      </c>
      <c r="C3329" s="113" t="s">
        <v>5405</v>
      </c>
      <c r="D3329" s="113" t="s">
        <v>109</v>
      </c>
      <c r="E3329" s="113" t="s">
        <v>109</v>
      </c>
    </row>
    <row r="3330" spans="1:5" x14ac:dyDescent="0.2">
      <c r="A3330" s="113">
        <v>12743081</v>
      </c>
      <c r="B3330" s="113" t="s">
        <v>4388</v>
      </c>
      <c r="C3330" s="113" t="s">
        <v>5405</v>
      </c>
      <c r="D3330" s="113" t="s">
        <v>5414</v>
      </c>
      <c r="E3330" s="113" t="s">
        <v>5413</v>
      </c>
    </row>
    <row r="3331" spans="1:5" x14ac:dyDescent="0.2">
      <c r="A3331" s="113">
        <v>12743111</v>
      </c>
      <c r="B3331" s="113" t="s">
        <v>4389</v>
      </c>
      <c r="C3331" s="113" t="s">
        <v>5405</v>
      </c>
      <c r="D3331" s="113" t="s">
        <v>5414</v>
      </c>
      <c r="E3331" s="113" t="s">
        <v>110</v>
      </c>
    </row>
    <row r="3332" spans="1:5" x14ac:dyDescent="0.2">
      <c r="A3332" s="113">
        <v>12743174</v>
      </c>
      <c r="B3332" s="113" t="s">
        <v>2075</v>
      </c>
      <c r="C3332" s="113" t="s">
        <v>5405</v>
      </c>
      <c r="D3332" s="113" t="s">
        <v>109</v>
      </c>
      <c r="E3332" s="113" t="s">
        <v>102</v>
      </c>
    </row>
    <row r="3333" spans="1:5" x14ac:dyDescent="0.2">
      <c r="A3333" s="113">
        <v>12743203</v>
      </c>
      <c r="B3333" s="113" t="s">
        <v>2076</v>
      </c>
      <c r="C3333" s="113" t="s">
        <v>5405</v>
      </c>
      <c r="D3333" s="113" t="s">
        <v>107</v>
      </c>
      <c r="E3333" s="113" t="s">
        <v>102</v>
      </c>
    </row>
    <row r="3334" spans="1:5" x14ac:dyDescent="0.2">
      <c r="A3334" s="113">
        <v>12743204</v>
      </c>
      <c r="B3334" s="113" t="s">
        <v>2077</v>
      </c>
      <c r="C3334" s="113" t="s">
        <v>5405</v>
      </c>
      <c r="D3334" s="113" t="s">
        <v>102</v>
      </c>
      <c r="E3334" s="113" t="s">
        <v>102</v>
      </c>
    </row>
    <row r="3335" spans="1:5" x14ac:dyDescent="0.2">
      <c r="A3335" s="113">
        <v>12743207</v>
      </c>
      <c r="B3335" s="113" t="s">
        <v>2078</v>
      </c>
      <c r="C3335" s="113" t="s">
        <v>5405</v>
      </c>
      <c r="D3335" s="113" t="s">
        <v>107</v>
      </c>
      <c r="E3335" s="113" t="s">
        <v>5412</v>
      </c>
    </row>
    <row r="3336" spans="1:5" x14ac:dyDescent="0.2">
      <c r="A3336" s="113">
        <v>12743214</v>
      </c>
      <c r="B3336" s="113" t="s">
        <v>2079</v>
      </c>
      <c r="C3336" s="113" t="s">
        <v>5405</v>
      </c>
      <c r="D3336" s="113" t="s">
        <v>102</v>
      </c>
      <c r="E3336" s="113" t="s">
        <v>102</v>
      </c>
    </row>
    <row r="3337" spans="1:5" x14ac:dyDescent="0.2">
      <c r="A3337" s="113">
        <v>12743226</v>
      </c>
      <c r="B3337" s="113" t="s">
        <v>2080</v>
      </c>
      <c r="C3337" s="113" t="s">
        <v>5405</v>
      </c>
      <c r="D3337" s="113" t="s">
        <v>110</v>
      </c>
      <c r="E3337" s="113" t="s">
        <v>110</v>
      </c>
    </row>
    <row r="3338" spans="1:5" x14ac:dyDescent="0.2">
      <c r="A3338" s="113">
        <v>12743361</v>
      </c>
      <c r="B3338" s="113" t="s">
        <v>2081</v>
      </c>
      <c r="C3338" s="113" t="s">
        <v>5405</v>
      </c>
      <c r="D3338" s="113" t="s">
        <v>102</v>
      </c>
      <c r="E3338" s="113" t="s">
        <v>109</v>
      </c>
    </row>
    <row r="3339" spans="1:5" x14ac:dyDescent="0.2">
      <c r="A3339" s="113">
        <v>12743400</v>
      </c>
      <c r="B3339" s="113" t="s">
        <v>2082</v>
      </c>
      <c r="C3339" s="113" t="s">
        <v>5405</v>
      </c>
      <c r="D3339" s="113" t="s">
        <v>102</v>
      </c>
      <c r="E3339" s="113" t="s">
        <v>5413</v>
      </c>
    </row>
    <row r="3340" spans="1:5" x14ac:dyDescent="0.2">
      <c r="A3340" s="113">
        <v>12743412</v>
      </c>
      <c r="B3340" s="113" t="s">
        <v>2083</v>
      </c>
      <c r="C3340" s="113" t="s">
        <v>5405</v>
      </c>
      <c r="D3340" s="113" t="s">
        <v>109</v>
      </c>
      <c r="E3340" s="113" t="s">
        <v>109</v>
      </c>
    </row>
    <row r="3341" spans="1:5" x14ac:dyDescent="0.2">
      <c r="A3341" s="113">
        <v>12743419</v>
      </c>
      <c r="B3341" s="113" t="s">
        <v>2084</v>
      </c>
      <c r="C3341" s="113" t="s">
        <v>5405</v>
      </c>
      <c r="D3341" s="113" t="s">
        <v>109</v>
      </c>
      <c r="E3341" s="113" t="s">
        <v>110</v>
      </c>
    </row>
    <row r="3342" spans="1:5" x14ac:dyDescent="0.2">
      <c r="A3342" s="113">
        <v>12743464</v>
      </c>
      <c r="B3342" s="113" t="s">
        <v>4390</v>
      </c>
      <c r="C3342" s="113" t="s">
        <v>5405</v>
      </c>
      <c r="D3342" s="113" t="s">
        <v>5414</v>
      </c>
      <c r="E3342" s="113" t="s">
        <v>109</v>
      </c>
    </row>
    <row r="3343" spans="1:5" x14ac:dyDescent="0.2">
      <c r="A3343" s="113">
        <v>12744033</v>
      </c>
      <c r="B3343" s="113" t="s">
        <v>2085</v>
      </c>
      <c r="C3343" s="113" t="s">
        <v>5405</v>
      </c>
      <c r="D3343" s="113" t="s">
        <v>105</v>
      </c>
      <c r="E3343" s="113" t="s">
        <v>5412</v>
      </c>
    </row>
    <row r="3344" spans="1:5" x14ac:dyDescent="0.2">
      <c r="A3344" s="113">
        <v>12744043</v>
      </c>
      <c r="B3344" s="113" t="s">
        <v>4391</v>
      </c>
      <c r="C3344" s="113" t="s">
        <v>5405</v>
      </c>
      <c r="D3344" s="113" t="s">
        <v>5414</v>
      </c>
      <c r="E3344" s="113" t="s">
        <v>5413</v>
      </c>
    </row>
    <row r="3345" spans="1:5" x14ac:dyDescent="0.2">
      <c r="A3345" s="113">
        <v>12744063</v>
      </c>
      <c r="B3345" s="113" t="s">
        <v>2086</v>
      </c>
      <c r="C3345" s="113" t="s">
        <v>5405</v>
      </c>
      <c r="D3345" s="113" t="s">
        <v>100</v>
      </c>
      <c r="E3345" s="113" t="s">
        <v>5412</v>
      </c>
    </row>
    <row r="3346" spans="1:5" x14ac:dyDescent="0.2">
      <c r="A3346" s="113">
        <v>12744065</v>
      </c>
      <c r="B3346" s="113" t="s">
        <v>4392</v>
      </c>
      <c r="C3346" s="113" t="s">
        <v>5405</v>
      </c>
      <c r="D3346" s="113" t="s">
        <v>5414</v>
      </c>
      <c r="E3346" s="113" t="s">
        <v>5412</v>
      </c>
    </row>
    <row r="3347" spans="1:5" x14ac:dyDescent="0.2">
      <c r="A3347" s="113">
        <v>12744075</v>
      </c>
      <c r="B3347" s="113" t="s">
        <v>4393</v>
      </c>
      <c r="C3347" s="113" t="s">
        <v>5405</v>
      </c>
      <c r="D3347" s="113" t="s">
        <v>5414</v>
      </c>
      <c r="E3347" s="113" t="s">
        <v>5413</v>
      </c>
    </row>
    <row r="3348" spans="1:5" x14ac:dyDescent="0.2">
      <c r="A3348" s="113">
        <v>12745018</v>
      </c>
      <c r="B3348" s="113" t="s">
        <v>4394</v>
      </c>
      <c r="C3348" s="113" t="s">
        <v>5405</v>
      </c>
      <c r="D3348" s="113" t="s">
        <v>5414</v>
      </c>
      <c r="E3348" s="113" t="s">
        <v>102</v>
      </c>
    </row>
    <row r="3349" spans="1:5" x14ac:dyDescent="0.2">
      <c r="A3349" s="113">
        <v>12745030</v>
      </c>
      <c r="B3349" s="113" t="s">
        <v>4395</v>
      </c>
      <c r="C3349" s="113" t="s">
        <v>5405</v>
      </c>
      <c r="D3349" s="113" t="s">
        <v>109</v>
      </c>
      <c r="E3349" s="113" t="s">
        <v>102</v>
      </c>
    </row>
    <row r="3350" spans="1:5" x14ac:dyDescent="0.2">
      <c r="A3350" s="113">
        <v>12745053</v>
      </c>
      <c r="B3350" s="113" t="s">
        <v>2087</v>
      </c>
      <c r="C3350" s="113" t="s">
        <v>5405</v>
      </c>
      <c r="D3350" s="113" t="s">
        <v>102</v>
      </c>
      <c r="E3350" s="113" t="s">
        <v>102</v>
      </c>
    </row>
    <row r="3351" spans="1:5" x14ac:dyDescent="0.2">
      <c r="A3351" s="113">
        <v>12745075</v>
      </c>
      <c r="B3351" s="113" t="s">
        <v>2088</v>
      </c>
      <c r="C3351" s="113" t="s">
        <v>5405</v>
      </c>
      <c r="D3351" s="113" t="s">
        <v>107</v>
      </c>
      <c r="E3351" s="113" t="s">
        <v>102</v>
      </c>
    </row>
    <row r="3352" spans="1:5" x14ac:dyDescent="0.2">
      <c r="A3352" s="113">
        <v>12745110</v>
      </c>
      <c r="B3352" s="113" t="s">
        <v>2089</v>
      </c>
      <c r="C3352" s="113" t="s">
        <v>5405</v>
      </c>
      <c r="D3352" s="113" t="s">
        <v>109</v>
      </c>
      <c r="E3352" s="113" t="s">
        <v>109</v>
      </c>
    </row>
    <row r="3353" spans="1:5" x14ac:dyDescent="0.2">
      <c r="A3353" s="113">
        <v>12750008</v>
      </c>
      <c r="B3353" s="113" t="s">
        <v>4396</v>
      </c>
      <c r="C3353" s="113" t="s">
        <v>5405</v>
      </c>
      <c r="D3353" s="113" t="s">
        <v>5414</v>
      </c>
      <c r="E3353" s="113" t="s">
        <v>109</v>
      </c>
    </row>
    <row r="3354" spans="1:5" x14ac:dyDescent="0.2">
      <c r="A3354" s="113">
        <v>12750009</v>
      </c>
      <c r="B3354" s="113" t="s">
        <v>2090</v>
      </c>
      <c r="C3354" s="113" t="s">
        <v>5405</v>
      </c>
      <c r="D3354" s="113" t="s">
        <v>105</v>
      </c>
      <c r="E3354" s="113" t="s">
        <v>5412</v>
      </c>
    </row>
    <row r="3355" spans="1:5" x14ac:dyDescent="0.2">
      <c r="A3355" s="113">
        <v>12750010</v>
      </c>
      <c r="B3355" s="113" t="s">
        <v>2091</v>
      </c>
      <c r="C3355" s="113" t="s">
        <v>5405</v>
      </c>
      <c r="D3355" s="113" t="s">
        <v>109</v>
      </c>
      <c r="E3355" s="113" t="s">
        <v>109</v>
      </c>
    </row>
    <row r="3356" spans="1:5" x14ac:dyDescent="0.2">
      <c r="A3356" s="113">
        <v>12750015</v>
      </c>
      <c r="B3356" s="113" t="s">
        <v>4397</v>
      </c>
      <c r="C3356" s="113" t="s">
        <v>5405</v>
      </c>
      <c r="D3356" s="113" t="s">
        <v>5414</v>
      </c>
      <c r="E3356" s="113" t="s">
        <v>102</v>
      </c>
    </row>
    <row r="3357" spans="1:5" x14ac:dyDescent="0.2">
      <c r="A3357" s="113">
        <v>12750053</v>
      </c>
      <c r="B3357" s="113" t="s">
        <v>2092</v>
      </c>
      <c r="C3357" s="113" t="s">
        <v>5405</v>
      </c>
      <c r="D3357" s="113" t="s">
        <v>102</v>
      </c>
      <c r="E3357" s="113" t="s">
        <v>102</v>
      </c>
    </row>
    <row r="3358" spans="1:5" x14ac:dyDescent="0.2">
      <c r="A3358" s="113">
        <v>12750055</v>
      </c>
      <c r="B3358" s="113" t="s">
        <v>2093</v>
      </c>
      <c r="C3358" s="113" t="s">
        <v>5405</v>
      </c>
      <c r="D3358" s="113" t="s">
        <v>109</v>
      </c>
      <c r="E3358" s="113" t="s">
        <v>109</v>
      </c>
    </row>
    <row r="3359" spans="1:5" x14ac:dyDescent="0.2">
      <c r="A3359" s="113">
        <v>12750070</v>
      </c>
      <c r="B3359" s="113" t="s">
        <v>4398</v>
      </c>
      <c r="C3359" s="113" t="s">
        <v>5405</v>
      </c>
      <c r="D3359" s="113" t="s">
        <v>5414</v>
      </c>
      <c r="E3359" s="113" t="s">
        <v>5413</v>
      </c>
    </row>
    <row r="3360" spans="1:5" x14ac:dyDescent="0.2">
      <c r="A3360" s="113">
        <v>12751023</v>
      </c>
      <c r="B3360" s="113" t="s">
        <v>2094</v>
      </c>
      <c r="C3360" s="113" t="s">
        <v>5405</v>
      </c>
      <c r="D3360" s="113" t="s">
        <v>107</v>
      </c>
      <c r="E3360" s="113" t="s">
        <v>5412</v>
      </c>
    </row>
    <row r="3361" spans="1:5" x14ac:dyDescent="0.2">
      <c r="A3361" s="113">
        <v>12751043</v>
      </c>
      <c r="B3361" s="113" t="s">
        <v>4399</v>
      </c>
      <c r="C3361" s="113" t="s">
        <v>5405</v>
      </c>
      <c r="D3361" s="113" t="s">
        <v>5414</v>
      </c>
      <c r="E3361" s="113" t="s">
        <v>102</v>
      </c>
    </row>
    <row r="3362" spans="1:5" x14ac:dyDescent="0.2">
      <c r="A3362" s="113">
        <v>12751057</v>
      </c>
      <c r="B3362" s="113" t="s">
        <v>2095</v>
      </c>
      <c r="C3362" s="113" t="s">
        <v>5405</v>
      </c>
      <c r="D3362" s="113" t="s">
        <v>102</v>
      </c>
      <c r="E3362" s="113" t="s">
        <v>102</v>
      </c>
    </row>
    <row r="3363" spans="1:5" x14ac:dyDescent="0.2">
      <c r="A3363" s="113">
        <v>12751140</v>
      </c>
      <c r="B3363" s="113" t="s">
        <v>4400</v>
      </c>
      <c r="C3363" s="113" t="s">
        <v>5405</v>
      </c>
      <c r="D3363" s="113" t="s">
        <v>5414</v>
      </c>
      <c r="E3363" s="113" t="s">
        <v>109</v>
      </c>
    </row>
    <row r="3364" spans="1:5" x14ac:dyDescent="0.2">
      <c r="A3364" s="113">
        <v>12752062</v>
      </c>
      <c r="B3364" s="113" t="s">
        <v>2096</v>
      </c>
      <c r="C3364" s="113" t="s">
        <v>5405</v>
      </c>
      <c r="D3364" s="113" t="s">
        <v>100</v>
      </c>
      <c r="E3364" s="113" t="s">
        <v>5411</v>
      </c>
    </row>
    <row r="3365" spans="1:5" x14ac:dyDescent="0.2">
      <c r="A3365" s="113">
        <v>12753018</v>
      </c>
      <c r="B3365" s="113" t="s">
        <v>4401</v>
      </c>
      <c r="C3365" s="113" t="s">
        <v>5405</v>
      </c>
      <c r="D3365" s="113" t="s">
        <v>5414</v>
      </c>
      <c r="E3365" s="113" t="s">
        <v>110</v>
      </c>
    </row>
    <row r="3366" spans="1:5" x14ac:dyDescent="0.2">
      <c r="A3366" s="113">
        <v>12753030</v>
      </c>
      <c r="B3366" s="113" t="s">
        <v>2097</v>
      </c>
      <c r="C3366" s="113" t="s">
        <v>5405</v>
      </c>
      <c r="D3366" s="113" t="s">
        <v>110</v>
      </c>
      <c r="E3366" s="113" t="s">
        <v>110</v>
      </c>
    </row>
    <row r="3367" spans="1:5" x14ac:dyDescent="0.2">
      <c r="A3367" s="113">
        <v>12753032</v>
      </c>
      <c r="B3367" s="113" t="s">
        <v>2098</v>
      </c>
      <c r="C3367" s="113" t="s">
        <v>5405</v>
      </c>
      <c r="D3367" s="113" t="s">
        <v>109</v>
      </c>
      <c r="E3367" s="113" t="s">
        <v>110</v>
      </c>
    </row>
    <row r="3368" spans="1:5" x14ac:dyDescent="0.2">
      <c r="A3368" s="113">
        <v>12753045</v>
      </c>
      <c r="B3368" s="113" t="s">
        <v>4402</v>
      </c>
      <c r="C3368" s="113" t="s">
        <v>5405</v>
      </c>
      <c r="D3368" s="113" t="s">
        <v>5414</v>
      </c>
      <c r="E3368" s="113" t="s">
        <v>110</v>
      </c>
    </row>
    <row r="3369" spans="1:5" x14ac:dyDescent="0.2">
      <c r="A3369" s="113">
        <v>12753049</v>
      </c>
      <c r="B3369" s="113" t="s">
        <v>2099</v>
      </c>
      <c r="C3369" s="113" t="s">
        <v>5405</v>
      </c>
      <c r="D3369" s="113" t="s">
        <v>109</v>
      </c>
      <c r="E3369" s="113" t="s">
        <v>109</v>
      </c>
    </row>
    <row r="3370" spans="1:5" x14ac:dyDescent="0.2">
      <c r="A3370" s="113">
        <v>12753061</v>
      </c>
      <c r="B3370" s="113" t="s">
        <v>4403</v>
      </c>
      <c r="C3370" s="113" t="s">
        <v>5405</v>
      </c>
      <c r="D3370" s="113" t="s">
        <v>5414</v>
      </c>
      <c r="E3370" s="113" t="s">
        <v>110</v>
      </c>
    </row>
    <row r="3371" spans="1:5" x14ac:dyDescent="0.2">
      <c r="A3371" s="113">
        <v>12753067</v>
      </c>
      <c r="B3371" s="113" t="s">
        <v>2100</v>
      </c>
      <c r="C3371" s="113" t="s">
        <v>5405</v>
      </c>
      <c r="D3371" s="113" t="s">
        <v>107</v>
      </c>
      <c r="E3371" s="113" t="s">
        <v>102</v>
      </c>
    </row>
    <row r="3372" spans="1:5" x14ac:dyDescent="0.2">
      <c r="A3372" s="113">
        <v>12753094</v>
      </c>
      <c r="B3372" s="113" t="s">
        <v>4404</v>
      </c>
      <c r="C3372" s="113" t="s">
        <v>5405</v>
      </c>
      <c r="D3372" s="113" t="s">
        <v>5414</v>
      </c>
      <c r="E3372" s="113" t="s">
        <v>5412</v>
      </c>
    </row>
    <row r="3373" spans="1:5" x14ac:dyDescent="0.2">
      <c r="A3373" s="113">
        <v>12753095</v>
      </c>
      <c r="B3373" s="113" t="s">
        <v>2101</v>
      </c>
      <c r="C3373" s="113" t="s">
        <v>5405</v>
      </c>
      <c r="D3373" s="113" t="s">
        <v>100</v>
      </c>
      <c r="E3373" s="113" t="s">
        <v>5411</v>
      </c>
    </row>
    <row r="3374" spans="1:5" x14ac:dyDescent="0.2">
      <c r="A3374" s="113">
        <v>12753099</v>
      </c>
      <c r="B3374" s="113" t="s">
        <v>2102</v>
      </c>
      <c r="C3374" s="113" t="s">
        <v>5405</v>
      </c>
      <c r="D3374" s="113" t="s">
        <v>110</v>
      </c>
      <c r="E3374" s="113" t="s">
        <v>110</v>
      </c>
    </row>
    <row r="3375" spans="1:5" x14ac:dyDescent="0.2">
      <c r="A3375" s="113">
        <v>12753122</v>
      </c>
      <c r="B3375" s="113" t="s">
        <v>2103</v>
      </c>
      <c r="C3375" s="113" t="s">
        <v>5405</v>
      </c>
      <c r="D3375" s="113" t="s">
        <v>102</v>
      </c>
      <c r="E3375" s="113" t="s">
        <v>102</v>
      </c>
    </row>
    <row r="3376" spans="1:5" x14ac:dyDescent="0.2">
      <c r="A3376" s="113">
        <v>12753128</v>
      </c>
      <c r="B3376" s="113" t="s">
        <v>2104</v>
      </c>
      <c r="C3376" s="113" t="s">
        <v>5405</v>
      </c>
      <c r="D3376" s="113" t="s">
        <v>102</v>
      </c>
      <c r="E3376" s="113" t="s">
        <v>102</v>
      </c>
    </row>
    <row r="3377" spans="1:5" x14ac:dyDescent="0.2">
      <c r="A3377" s="113">
        <v>12753143</v>
      </c>
      <c r="B3377" s="113" t="s">
        <v>2105</v>
      </c>
      <c r="C3377" s="113" t="s">
        <v>5405</v>
      </c>
      <c r="D3377" s="113" t="s">
        <v>110</v>
      </c>
      <c r="E3377" s="113" t="s">
        <v>109</v>
      </c>
    </row>
    <row r="3378" spans="1:5" x14ac:dyDescent="0.2">
      <c r="A3378" s="113">
        <v>12753181</v>
      </c>
      <c r="B3378" s="113" t="s">
        <v>2106</v>
      </c>
      <c r="C3378" s="113" t="s">
        <v>5405</v>
      </c>
      <c r="D3378" s="113" t="s">
        <v>107</v>
      </c>
      <c r="E3378" s="113" t="s">
        <v>5412</v>
      </c>
    </row>
    <row r="3379" spans="1:5" x14ac:dyDescent="0.2">
      <c r="A3379" s="113">
        <v>12753190</v>
      </c>
      <c r="B3379" s="113" t="s">
        <v>4405</v>
      </c>
      <c r="C3379" s="113" t="s">
        <v>5405</v>
      </c>
      <c r="D3379" s="113" t="s">
        <v>5414</v>
      </c>
      <c r="E3379" s="113" t="s">
        <v>102</v>
      </c>
    </row>
    <row r="3380" spans="1:5" x14ac:dyDescent="0.2">
      <c r="A3380" s="113">
        <v>12753193</v>
      </c>
      <c r="B3380" s="113" t="s">
        <v>2107</v>
      </c>
      <c r="C3380" s="113" t="s">
        <v>5405</v>
      </c>
      <c r="D3380" s="113" t="s">
        <v>110</v>
      </c>
      <c r="E3380" s="113" t="s">
        <v>110</v>
      </c>
    </row>
    <row r="3381" spans="1:5" x14ac:dyDescent="0.2">
      <c r="A3381" s="113">
        <v>12753199</v>
      </c>
      <c r="B3381" s="113" t="s">
        <v>2108</v>
      </c>
      <c r="C3381" s="113" t="s">
        <v>5405</v>
      </c>
      <c r="D3381" s="113" t="s">
        <v>102</v>
      </c>
      <c r="E3381" s="113" t="s">
        <v>102</v>
      </c>
    </row>
    <row r="3382" spans="1:5" x14ac:dyDescent="0.2">
      <c r="A3382" s="113">
        <v>12753210</v>
      </c>
      <c r="B3382" s="113" t="s">
        <v>2109</v>
      </c>
      <c r="C3382" s="113" t="s">
        <v>5405</v>
      </c>
      <c r="D3382" s="113" t="s">
        <v>110</v>
      </c>
      <c r="E3382" s="113" t="s">
        <v>110</v>
      </c>
    </row>
    <row r="3383" spans="1:5" x14ac:dyDescent="0.2">
      <c r="A3383" s="113">
        <v>12753217</v>
      </c>
      <c r="B3383" s="113" t="s">
        <v>4406</v>
      </c>
      <c r="C3383" s="113" t="s">
        <v>5405</v>
      </c>
      <c r="D3383" s="113" t="s">
        <v>5414</v>
      </c>
      <c r="E3383" s="113" t="s">
        <v>110</v>
      </c>
    </row>
    <row r="3384" spans="1:5" x14ac:dyDescent="0.2">
      <c r="A3384" s="113">
        <v>12753231</v>
      </c>
      <c r="B3384" s="113" t="s">
        <v>2110</v>
      </c>
      <c r="C3384" s="113" t="s">
        <v>5405</v>
      </c>
      <c r="D3384" s="113" t="s">
        <v>109</v>
      </c>
      <c r="E3384" s="113" t="s">
        <v>109</v>
      </c>
    </row>
    <row r="3385" spans="1:5" x14ac:dyDescent="0.2">
      <c r="A3385" s="113">
        <v>12753234</v>
      </c>
      <c r="B3385" s="113" t="s">
        <v>4407</v>
      </c>
      <c r="C3385" s="113" t="s">
        <v>5405</v>
      </c>
      <c r="D3385" s="113" t="s">
        <v>5414</v>
      </c>
      <c r="E3385" s="113" t="s">
        <v>110</v>
      </c>
    </row>
    <row r="3386" spans="1:5" x14ac:dyDescent="0.2">
      <c r="A3386" s="113">
        <v>12754048</v>
      </c>
      <c r="B3386" s="113" t="s">
        <v>2111</v>
      </c>
      <c r="C3386" s="113" t="s">
        <v>5405</v>
      </c>
      <c r="D3386" s="113" t="s">
        <v>107</v>
      </c>
      <c r="E3386" s="113" t="s">
        <v>5412</v>
      </c>
    </row>
    <row r="3387" spans="1:5" x14ac:dyDescent="0.2">
      <c r="A3387" s="113">
        <v>12755021</v>
      </c>
      <c r="B3387" s="113" t="s">
        <v>2112</v>
      </c>
      <c r="C3387" s="113" t="s">
        <v>5405</v>
      </c>
      <c r="D3387" s="113" t="s">
        <v>102</v>
      </c>
      <c r="E3387" s="113" t="s">
        <v>102</v>
      </c>
    </row>
    <row r="3388" spans="1:5" x14ac:dyDescent="0.2">
      <c r="A3388" s="113">
        <v>12755048</v>
      </c>
      <c r="B3388" s="113" t="s">
        <v>2113</v>
      </c>
      <c r="C3388" s="113" t="s">
        <v>5405</v>
      </c>
      <c r="D3388" s="113" t="s">
        <v>102</v>
      </c>
      <c r="E3388" s="113" t="s">
        <v>102</v>
      </c>
    </row>
    <row r="3389" spans="1:5" x14ac:dyDescent="0.2">
      <c r="A3389" s="113">
        <v>12755063</v>
      </c>
      <c r="B3389" s="113" t="s">
        <v>4408</v>
      </c>
      <c r="C3389" s="113" t="s">
        <v>5405</v>
      </c>
      <c r="D3389" s="113" t="s">
        <v>5414</v>
      </c>
      <c r="E3389" s="113" t="s">
        <v>5412</v>
      </c>
    </row>
    <row r="3390" spans="1:5" x14ac:dyDescent="0.2">
      <c r="A3390" s="113">
        <v>12755076</v>
      </c>
      <c r="B3390" s="113" t="s">
        <v>2114</v>
      </c>
      <c r="C3390" s="113" t="s">
        <v>5405</v>
      </c>
      <c r="D3390" s="113" t="s">
        <v>110</v>
      </c>
      <c r="E3390" s="113" t="s">
        <v>110</v>
      </c>
    </row>
    <row r="3391" spans="1:5" x14ac:dyDescent="0.2">
      <c r="A3391" s="113">
        <v>12755082</v>
      </c>
      <c r="B3391" s="113" t="s">
        <v>4409</v>
      </c>
      <c r="C3391" s="113" t="s">
        <v>5405</v>
      </c>
      <c r="D3391" s="113" t="s">
        <v>5414</v>
      </c>
      <c r="E3391" s="113" t="s">
        <v>110</v>
      </c>
    </row>
    <row r="3392" spans="1:5" x14ac:dyDescent="0.2">
      <c r="A3392" s="113">
        <v>12756005</v>
      </c>
      <c r="B3392" s="113" t="s">
        <v>2115</v>
      </c>
      <c r="C3392" s="113" t="s">
        <v>5405</v>
      </c>
      <c r="D3392" s="113" t="s">
        <v>105</v>
      </c>
      <c r="E3392" s="113" t="s">
        <v>5412</v>
      </c>
    </row>
    <row r="3393" spans="1:5" x14ac:dyDescent="0.2">
      <c r="A3393" s="113">
        <v>12756019</v>
      </c>
      <c r="B3393" s="113" t="s">
        <v>4410</v>
      </c>
      <c r="C3393" s="113" t="s">
        <v>5405</v>
      </c>
      <c r="D3393" s="113" t="s">
        <v>5414</v>
      </c>
      <c r="E3393" s="113" t="s">
        <v>5413</v>
      </c>
    </row>
    <row r="3394" spans="1:5" x14ac:dyDescent="0.2">
      <c r="A3394" s="113">
        <v>12756027</v>
      </c>
      <c r="B3394" s="113" t="s">
        <v>2116</v>
      </c>
      <c r="C3394" s="113" t="s">
        <v>5405</v>
      </c>
      <c r="D3394" s="113" t="s">
        <v>102</v>
      </c>
      <c r="E3394" s="113" t="s">
        <v>109</v>
      </c>
    </row>
    <row r="3395" spans="1:5" x14ac:dyDescent="0.2">
      <c r="A3395" s="113">
        <v>12756029</v>
      </c>
      <c r="B3395" s="113" t="s">
        <v>4411</v>
      </c>
      <c r="C3395" s="113" t="s">
        <v>5405</v>
      </c>
      <c r="D3395" s="113" t="s">
        <v>5414</v>
      </c>
      <c r="E3395" s="113" t="s">
        <v>102</v>
      </c>
    </row>
    <row r="3396" spans="1:5" x14ac:dyDescent="0.2">
      <c r="A3396" s="113">
        <v>12756044</v>
      </c>
      <c r="B3396" s="113" t="s">
        <v>4412</v>
      </c>
      <c r="C3396" s="113" t="s">
        <v>5405</v>
      </c>
      <c r="D3396" s="113" t="s">
        <v>5414</v>
      </c>
      <c r="E3396" s="113" t="s">
        <v>110</v>
      </c>
    </row>
    <row r="3397" spans="1:5" x14ac:dyDescent="0.2">
      <c r="A3397" s="113">
        <v>12756053</v>
      </c>
      <c r="B3397" s="113" t="s">
        <v>2117</v>
      </c>
      <c r="C3397" s="113" t="s">
        <v>5405</v>
      </c>
      <c r="D3397" s="113" t="s">
        <v>138</v>
      </c>
      <c r="E3397" s="113" t="s">
        <v>5412</v>
      </c>
    </row>
    <row r="3398" spans="1:5" x14ac:dyDescent="0.2">
      <c r="A3398" s="113">
        <v>12756067</v>
      </c>
      <c r="B3398" s="113" t="s">
        <v>4413</v>
      </c>
      <c r="C3398" s="113" t="s">
        <v>5405</v>
      </c>
      <c r="D3398" s="113" t="s">
        <v>5414</v>
      </c>
      <c r="E3398" s="113" t="s">
        <v>102</v>
      </c>
    </row>
    <row r="3399" spans="1:5" x14ac:dyDescent="0.2">
      <c r="A3399" s="113">
        <v>12756079</v>
      </c>
      <c r="B3399" s="113" t="s">
        <v>4414</v>
      </c>
      <c r="C3399" s="113" t="s">
        <v>5405</v>
      </c>
      <c r="D3399" s="113" t="s">
        <v>5414</v>
      </c>
      <c r="E3399" s="113" t="s">
        <v>109</v>
      </c>
    </row>
    <row r="3400" spans="1:5" x14ac:dyDescent="0.2">
      <c r="A3400" s="113">
        <v>12756080</v>
      </c>
      <c r="B3400" s="113" t="s">
        <v>2118</v>
      </c>
      <c r="C3400" s="113" t="s">
        <v>5405</v>
      </c>
      <c r="D3400" s="113" t="s">
        <v>107</v>
      </c>
      <c r="E3400" s="113" t="s">
        <v>102</v>
      </c>
    </row>
    <row r="3401" spans="1:5" x14ac:dyDescent="0.2">
      <c r="A3401" s="113">
        <v>12756106</v>
      </c>
      <c r="B3401" s="113" t="s">
        <v>4415</v>
      </c>
      <c r="C3401" s="113" t="s">
        <v>5405</v>
      </c>
      <c r="D3401" s="113" t="s">
        <v>5414</v>
      </c>
      <c r="E3401" s="113" t="s">
        <v>110</v>
      </c>
    </row>
    <row r="3402" spans="1:5" x14ac:dyDescent="0.2">
      <c r="A3402" s="113">
        <v>12756114</v>
      </c>
      <c r="B3402" s="113" t="s">
        <v>4416</v>
      </c>
      <c r="C3402" s="113" t="s">
        <v>5405</v>
      </c>
      <c r="D3402" s="113" t="s">
        <v>5414</v>
      </c>
      <c r="E3402" s="113" t="s">
        <v>109</v>
      </c>
    </row>
    <row r="3403" spans="1:5" x14ac:dyDescent="0.2">
      <c r="A3403" s="113">
        <v>12756125</v>
      </c>
      <c r="B3403" s="113" t="s">
        <v>2119</v>
      </c>
      <c r="C3403" s="113" t="s">
        <v>5405</v>
      </c>
      <c r="D3403" s="113" t="s">
        <v>107</v>
      </c>
      <c r="E3403" s="113" t="s">
        <v>5412</v>
      </c>
    </row>
    <row r="3404" spans="1:5" x14ac:dyDescent="0.2">
      <c r="A3404" s="113">
        <v>12756127</v>
      </c>
      <c r="B3404" s="113" t="s">
        <v>4417</v>
      </c>
      <c r="C3404" s="113" t="s">
        <v>5405</v>
      </c>
      <c r="D3404" s="113" t="s">
        <v>5414</v>
      </c>
      <c r="E3404" s="113" t="s">
        <v>102</v>
      </c>
    </row>
    <row r="3405" spans="1:5" x14ac:dyDescent="0.2">
      <c r="A3405" s="113">
        <v>12756135</v>
      </c>
      <c r="B3405" s="113" t="s">
        <v>4418</v>
      </c>
      <c r="C3405" s="113" t="s">
        <v>5405</v>
      </c>
      <c r="D3405" s="113" t="s">
        <v>5414</v>
      </c>
      <c r="E3405" s="113" t="s">
        <v>102</v>
      </c>
    </row>
    <row r="3406" spans="1:5" x14ac:dyDescent="0.2">
      <c r="A3406" s="113">
        <v>12756139</v>
      </c>
      <c r="B3406" s="113" t="s">
        <v>4419</v>
      </c>
      <c r="C3406" s="113" t="s">
        <v>5405</v>
      </c>
      <c r="D3406" s="113" t="s">
        <v>5414</v>
      </c>
      <c r="E3406" s="113" t="s">
        <v>5413</v>
      </c>
    </row>
    <row r="3407" spans="1:5" x14ac:dyDescent="0.2">
      <c r="A3407" s="113">
        <v>12756155</v>
      </c>
      <c r="B3407" s="113" t="s">
        <v>4420</v>
      </c>
      <c r="C3407" s="113" t="s">
        <v>5405</v>
      </c>
      <c r="D3407" s="113" t="s">
        <v>5414</v>
      </c>
      <c r="E3407" s="113" t="s">
        <v>102</v>
      </c>
    </row>
    <row r="3408" spans="1:5" x14ac:dyDescent="0.2">
      <c r="A3408" s="113">
        <v>12756183</v>
      </c>
      <c r="B3408" s="113" t="s">
        <v>4421</v>
      </c>
      <c r="C3408" s="113" t="s">
        <v>5405</v>
      </c>
      <c r="D3408" s="113" t="s">
        <v>5414</v>
      </c>
      <c r="E3408" s="113" t="s">
        <v>109</v>
      </c>
    </row>
    <row r="3409" spans="1:5" x14ac:dyDescent="0.2">
      <c r="A3409" s="113">
        <v>12756185</v>
      </c>
      <c r="B3409" s="113" t="s">
        <v>2120</v>
      </c>
      <c r="C3409" s="113" t="s">
        <v>5405</v>
      </c>
      <c r="D3409" s="113" t="s">
        <v>110</v>
      </c>
      <c r="E3409" s="113" t="s">
        <v>109</v>
      </c>
    </row>
    <row r="3410" spans="1:5" x14ac:dyDescent="0.2">
      <c r="A3410" s="113">
        <v>12756192</v>
      </c>
      <c r="B3410" s="113" t="s">
        <v>4422</v>
      </c>
      <c r="C3410" s="113" t="s">
        <v>5405</v>
      </c>
      <c r="D3410" s="113" t="s">
        <v>100</v>
      </c>
      <c r="E3410" s="113" t="s">
        <v>5411</v>
      </c>
    </row>
    <row r="3411" spans="1:5" x14ac:dyDescent="0.2">
      <c r="A3411" s="113">
        <v>12756200</v>
      </c>
      <c r="B3411" s="113" t="s">
        <v>4423</v>
      </c>
      <c r="C3411" s="113" t="s">
        <v>5405</v>
      </c>
      <c r="D3411" s="113" t="s">
        <v>5414</v>
      </c>
      <c r="E3411" s="113" t="s">
        <v>5413</v>
      </c>
    </row>
    <row r="3412" spans="1:5" x14ac:dyDescent="0.2">
      <c r="A3412" s="113">
        <v>12756201</v>
      </c>
      <c r="B3412" s="113" t="s">
        <v>4424</v>
      </c>
      <c r="C3412" s="113" t="s">
        <v>5405</v>
      </c>
      <c r="D3412" s="113" t="s">
        <v>5414</v>
      </c>
      <c r="E3412" s="113" t="s">
        <v>110</v>
      </c>
    </row>
    <row r="3413" spans="1:5" x14ac:dyDescent="0.2">
      <c r="A3413" s="113">
        <v>12756205</v>
      </c>
      <c r="B3413" s="113" t="s">
        <v>2121</v>
      </c>
      <c r="C3413" s="113" t="s">
        <v>5405</v>
      </c>
      <c r="D3413" s="113" t="s">
        <v>102</v>
      </c>
      <c r="E3413" s="113" t="s">
        <v>102</v>
      </c>
    </row>
    <row r="3414" spans="1:5" x14ac:dyDescent="0.2">
      <c r="A3414" s="113">
        <v>12756248</v>
      </c>
      <c r="B3414" s="113" t="s">
        <v>2122</v>
      </c>
      <c r="C3414" s="113" t="s">
        <v>5405</v>
      </c>
      <c r="D3414" s="113" t="s">
        <v>102</v>
      </c>
      <c r="E3414" s="113" t="s">
        <v>102</v>
      </c>
    </row>
    <row r="3415" spans="1:5" x14ac:dyDescent="0.2">
      <c r="A3415" s="113">
        <v>12756260</v>
      </c>
      <c r="B3415" s="113" t="s">
        <v>4425</v>
      </c>
      <c r="C3415" s="113" t="s">
        <v>5405</v>
      </c>
      <c r="D3415" s="113" t="s">
        <v>5414</v>
      </c>
      <c r="E3415" s="113" t="s">
        <v>5413</v>
      </c>
    </row>
    <row r="3416" spans="1:5" x14ac:dyDescent="0.2">
      <c r="A3416" s="113">
        <v>12756357</v>
      </c>
      <c r="B3416" s="113" t="s">
        <v>4426</v>
      </c>
      <c r="C3416" s="113" t="s">
        <v>5405</v>
      </c>
      <c r="D3416" s="113" t="s">
        <v>5414</v>
      </c>
      <c r="E3416" s="113" t="s">
        <v>109</v>
      </c>
    </row>
    <row r="3417" spans="1:5" x14ac:dyDescent="0.2">
      <c r="A3417" s="113">
        <v>12757005</v>
      </c>
      <c r="B3417" s="113" t="s">
        <v>2123</v>
      </c>
      <c r="C3417" s="113" t="s">
        <v>5405</v>
      </c>
      <c r="D3417" s="113" t="s">
        <v>109</v>
      </c>
      <c r="E3417" s="113" t="s">
        <v>109</v>
      </c>
    </row>
    <row r="3418" spans="1:5" x14ac:dyDescent="0.2">
      <c r="A3418" s="113">
        <v>12757018</v>
      </c>
      <c r="B3418" s="113" t="s">
        <v>2124</v>
      </c>
      <c r="C3418" s="113" t="s">
        <v>5405</v>
      </c>
      <c r="D3418" s="113" t="s">
        <v>102</v>
      </c>
      <c r="E3418" s="113" t="s">
        <v>102</v>
      </c>
    </row>
    <row r="3419" spans="1:5" x14ac:dyDescent="0.2">
      <c r="A3419" s="113">
        <v>12757019</v>
      </c>
      <c r="B3419" s="113" t="s">
        <v>2125</v>
      </c>
      <c r="C3419" s="113" t="s">
        <v>5405</v>
      </c>
      <c r="D3419" s="113" t="s">
        <v>102</v>
      </c>
      <c r="E3419" s="113" t="s">
        <v>102</v>
      </c>
    </row>
    <row r="3420" spans="1:5" x14ac:dyDescent="0.2">
      <c r="A3420" s="113">
        <v>12757039</v>
      </c>
      <c r="B3420" s="113" t="s">
        <v>4427</v>
      </c>
      <c r="C3420" s="113" t="s">
        <v>5405</v>
      </c>
      <c r="D3420" s="113" t="s">
        <v>5414</v>
      </c>
      <c r="E3420" s="113" t="s">
        <v>109</v>
      </c>
    </row>
    <row r="3421" spans="1:5" x14ac:dyDescent="0.2">
      <c r="A3421" s="113">
        <v>12757055</v>
      </c>
      <c r="B3421" s="113" t="s">
        <v>2126</v>
      </c>
      <c r="C3421" s="113" t="s">
        <v>5405</v>
      </c>
      <c r="D3421" s="113" t="s">
        <v>102</v>
      </c>
      <c r="E3421" s="113" t="s">
        <v>102</v>
      </c>
    </row>
    <row r="3422" spans="1:5" x14ac:dyDescent="0.2">
      <c r="A3422" s="113">
        <v>12757061</v>
      </c>
      <c r="B3422" s="113" t="s">
        <v>2127</v>
      </c>
      <c r="C3422" s="113" t="s">
        <v>5405</v>
      </c>
      <c r="D3422" s="113" t="s">
        <v>102</v>
      </c>
      <c r="E3422" s="113" t="s">
        <v>102</v>
      </c>
    </row>
    <row r="3423" spans="1:5" x14ac:dyDescent="0.2">
      <c r="A3423" s="113">
        <v>12757072</v>
      </c>
      <c r="B3423" s="113" t="s">
        <v>2128</v>
      </c>
      <c r="C3423" s="113" t="s">
        <v>5405</v>
      </c>
      <c r="D3423" s="113" t="s">
        <v>102</v>
      </c>
      <c r="E3423" s="113" t="s">
        <v>102</v>
      </c>
    </row>
    <row r="3424" spans="1:5" x14ac:dyDescent="0.2">
      <c r="A3424" s="113">
        <v>12757074</v>
      </c>
      <c r="B3424" s="113" t="s">
        <v>2129</v>
      </c>
      <c r="C3424" s="113" t="s">
        <v>5405</v>
      </c>
      <c r="D3424" s="113" t="s">
        <v>109</v>
      </c>
      <c r="E3424" s="113" t="s">
        <v>109</v>
      </c>
    </row>
    <row r="3425" spans="1:5" x14ac:dyDescent="0.2">
      <c r="A3425" s="113">
        <v>12757081</v>
      </c>
      <c r="B3425" s="113" t="s">
        <v>2130</v>
      </c>
      <c r="C3425" s="113" t="s">
        <v>5405</v>
      </c>
      <c r="D3425" s="113" t="s">
        <v>102</v>
      </c>
      <c r="E3425" s="113" t="s">
        <v>109</v>
      </c>
    </row>
    <row r="3426" spans="1:5" x14ac:dyDescent="0.2">
      <c r="A3426" s="113">
        <v>12757099</v>
      </c>
      <c r="B3426" s="113" t="s">
        <v>2131</v>
      </c>
      <c r="C3426" s="113" t="s">
        <v>5405</v>
      </c>
      <c r="D3426" s="113" t="s">
        <v>109</v>
      </c>
      <c r="E3426" s="113" t="s">
        <v>102</v>
      </c>
    </row>
    <row r="3427" spans="1:5" x14ac:dyDescent="0.2">
      <c r="A3427" s="113">
        <v>12757104</v>
      </c>
      <c r="B3427" s="113" t="s">
        <v>2132</v>
      </c>
      <c r="C3427" s="113" t="s">
        <v>5405</v>
      </c>
      <c r="D3427" s="113" t="s">
        <v>102</v>
      </c>
      <c r="E3427" s="113" t="s">
        <v>109</v>
      </c>
    </row>
    <row r="3428" spans="1:5" x14ac:dyDescent="0.2">
      <c r="A3428" s="113">
        <v>12757107</v>
      </c>
      <c r="B3428" s="113" t="s">
        <v>2133</v>
      </c>
      <c r="C3428" s="113" t="s">
        <v>5405</v>
      </c>
      <c r="D3428" s="113" t="s">
        <v>109</v>
      </c>
      <c r="E3428" s="113" t="s">
        <v>109</v>
      </c>
    </row>
    <row r="3429" spans="1:5" x14ac:dyDescent="0.2">
      <c r="A3429" s="113">
        <v>12758009</v>
      </c>
      <c r="B3429" s="113" t="s">
        <v>2134</v>
      </c>
      <c r="C3429" s="113" t="s">
        <v>5405</v>
      </c>
      <c r="D3429" s="113" t="s">
        <v>110</v>
      </c>
      <c r="E3429" s="113" t="s">
        <v>110</v>
      </c>
    </row>
    <row r="3430" spans="1:5" x14ac:dyDescent="0.2">
      <c r="A3430" s="113">
        <v>12758014</v>
      </c>
      <c r="B3430" s="113" t="s">
        <v>2135</v>
      </c>
      <c r="C3430" s="113" t="s">
        <v>5405</v>
      </c>
      <c r="D3430" s="113" t="s">
        <v>110</v>
      </c>
      <c r="E3430" s="113" t="s">
        <v>110</v>
      </c>
    </row>
    <row r="3431" spans="1:5" x14ac:dyDescent="0.2">
      <c r="A3431" s="113">
        <v>12758020</v>
      </c>
      <c r="B3431" s="113" t="s">
        <v>2136</v>
      </c>
      <c r="C3431" s="113" t="s">
        <v>5405</v>
      </c>
      <c r="D3431" s="113" t="s">
        <v>102</v>
      </c>
      <c r="E3431" s="113" t="s">
        <v>109</v>
      </c>
    </row>
    <row r="3432" spans="1:5" x14ac:dyDescent="0.2">
      <c r="A3432" s="113">
        <v>12758021</v>
      </c>
      <c r="B3432" s="113" t="s">
        <v>4428</v>
      </c>
      <c r="C3432" s="113" t="s">
        <v>5405</v>
      </c>
      <c r="D3432" s="113" t="s">
        <v>5414</v>
      </c>
      <c r="E3432" s="113" t="s">
        <v>109</v>
      </c>
    </row>
    <row r="3433" spans="1:5" x14ac:dyDescent="0.2">
      <c r="A3433" s="113">
        <v>12758022</v>
      </c>
      <c r="B3433" s="113" t="s">
        <v>4429</v>
      </c>
      <c r="C3433" s="113" t="s">
        <v>5405</v>
      </c>
      <c r="D3433" s="113" t="s">
        <v>5414</v>
      </c>
      <c r="E3433" s="113" t="s">
        <v>102</v>
      </c>
    </row>
    <row r="3434" spans="1:5" x14ac:dyDescent="0.2">
      <c r="A3434" s="113">
        <v>12758052</v>
      </c>
      <c r="B3434" s="113" t="s">
        <v>2137</v>
      </c>
      <c r="C3434" s="113" t="s">
        <v>5405</v>
      </c>
      <c r="D3434" s="113" t="s">
        <v>102</v>
      </c>
      <c r="E3434" s="113" t="s">
        <v>102</v>
      </c>
    </row>
    <row r="3435" spans="1:5" x14ac:dyDescent="0.2">
      <c r="A3435" s="113">
        <v>12758094</v>
      </c>
      <c r="B3435" s="113" t="s">
        <v>2138</v>
      </c>
      <c r="C3435" s="113" t="s">
        <v>5405</v>
      </c>
      <c r="D3435" s="113" t="s">
        <v>109</v>
      </c>
      <c r="E3435" s="113" t="s">
        <v>109</v>
      </c>
    </row>
    <row r="3436" spans="1:5" x14ac:dyDescent="0.2">
      <c r="A3436" s="113">
        <v>12758096</v>
      </c>
      <c r="B3436" s="113" t="s">
        <v>2139</v>
      </c>
      <c r="C3436" s="113" t="s">
        <v>5405</v>
      </c>
      <c r="D3436" s="113" t="s">
        <v>102</v>
      </c>
      <c r="E3436" s="113" t="s">
        <v>102</v>
      </c>
    </row>
    <row r="3437" spans="1:5" x14ac:dyDescent="0.2">
      <c r="A3437" s="113">
        <v>12758100</v>
      </c>
      <c r="B3437" s="113" t="s">
        <v>2140</v>
      </c>
      <c r="C3437" s="113" t="s">
        <v>5405</v>
      </c>
      <c r="D3437" s="113" t="s">
        <v>102</v>
      </c>
      <c r="E3437" s="113" t="s">
        <v>109</v>
      </c>
    </row>
    <row r="3438" spans="1:5" x14ac:dyDescent="0.2">
      <c r="A3438" s="113">
        <v>12758102</v>
      </c>
      <c r="B3438" s="113" t="s">
        <v>2141</v>
      </c>
      <c r="C3438" s="113" t="s">
        <v>5405</v>
      </c>
      <c r="D3438" s="113" t="s">
        <v>100</v>
      </c>
      <c r="E3438" s="113" t="s">
        <v>5412</v>
      </c>
    </row>
    <row r="3439" spans="1:5" x14ac:dyDescent="0.2">
      <c r="A3439" s="113">
        <v>12758118</v>
      </c>
      <c r="B3439" s="113" t="s">
        <v>2142</v>
      </c>
      <c r="C3439" s="113" t="s">
        <v>5405</v>
      </c>
      <c r="D3439" s="113" t="s">
        <v>109</v>
      </c>
      <c r="E3439" s="113" t="s">
        <v>109</v>
      </c>
    </row>
    <row r="3440" spans="1:5" x14ac:dyDescent="0.2">
      <c r="A3440" s="113">
        <v>12759001</v>
      </c>
      <c r="B3440" s="113" t="s">
        <v>2143</v>
      </c>
      <c r="C3440" s="113" t="s">
        <v>5405</v>
      </c>
      <c r="D3440" s="113" t="s">
        <v>102</v>
      </c>
      <c r="E3440" s="113" t="s">
        <v>102</v>
      </c>
    </row>
    <row r="3441" spans="1:5" x14ac:dyDescent="0.2">
      <c r="A3441" s="113">
        <v>12759010</v>
      </c>
      <c r="B3441" s="113" t="s">
        <v>2144</v>
      </c>
      <c r="C3441" s="113" t="s">
        <v>5405</v>
      </c>
      <c r="D3441" s="113" t="s">
        <v>138</v>
      </c>
      <c r="E3441" s="113" t="s">
        <v>5412</v>
      </c>
    </row>
    <row r="3442" spans="1:5" x14ac:dyDescent="0.2">
      <c r="A3442" s="113">
        <v>12759023</v>
      </c>
      <c r="B3442" s="113" t="s">
        <v>2145</v>
      </c>
      <c r="C3442" s="113" t="s">
        <v>5405</v>
      </c>
      <c r="D3442" s="113" t="s">
        <v>109</v>
      </c>
      <c r="E3442" s="113" t="s">
        <v>109</v>
      </c>
    </row>
    <row r="3443" spans="1:5" x14ac:dyDescent="0.2">
      <c r="A3443" s="113">
        <v>12759029</v>
      </c>
      <c r="B3443" s="113" t="s">
        <v>2146</v>
      </c>
      <c r="C3443" s="113" t="s">
        <v>5405</v>
      </c>
      <c r="D3443" s="113" t="s">
        <v>110</v>
      </c>
      <c r="E3443" s="113" t="s">
        <v>110</v>
      </c>
    </row>
    <row r="3444" spans="1:5" x14ac:dyDescent="0.2">
      <c r="A3444" s="113">
        <v>12759052</v>
      </c>
      <c r="B3444" s="113" t="s">
        <v>2147</v>
      </c>
      <c r="C3444" s="113" t="s">
        <v>5405</v>
      </c>
      <c r="D3444" s="113" t="s">
        <v>107</v>
      </c>
      <c r="E3444" s="113" t="s">
        <v>5412</v>
      </c>
    </row>
    <row r="3445" spans="1:5" x14ac:dyDescent="0.2">
      <c r="A3445" s="113">
        <v>12760047</v>
      </c>
      <c r="B3445" s="113" t="s">
        <v>4430</v>
      </c>
      <c r="C3445" s="113" t="s">
        <v>5405</v>
      </c>
      <c r="D3445" s="113" t="s">
        <v>5414</v>
      </c>
      <c r="E3445" s="113" t="s">
        <v>5412</v>
      </c>
    </row>
    <row r="3446" spans="1:5" x14ac:dyDescent="0.2">
      <c r="A3446" s="113">
        <v>12760052</v>
      </c>
      <c r="B3446" s="113" t="s">
        <v>2148</v>
      </c>
      <c r="C3446" s="113" t="s">
        <v>5405</v>
      </c>
      <c r="D3446" s="113" t="s">
        <v>100</v>
      </c>
      <c r="E3446" s="113" t="s">
        <v>5411</v>
      </c>
    </row>
    <row r="3447" spans="1:5" x14ac:dyDescent="0.2">
      <c r="A3447" s="113">
        <v>12760063</v>
      </c>
      <c r="B3447" s="113" t="s">
        <v>4431</v>
      </c>
      <c r="C3447" s="113" t="s">
        <v>5405</v>
      </c>
      <c r="D3447" s="113" t="s">
        <v>5414</v>
      </c>
      <c r="E3447" s="113" t="s">
        <v>110</v>
      </c>
    </row>
    <row r="3448" spans="1:5" x14ac:dyDescent="0.2">
      <c r="A3448" s="113">
        <v>12760064</v>
      </c>
      <c r="B3448" s="113" t="s">
        <v>2149</v>
      </c>
      <c r="C3448" s="113" t="s">
        <v>5405</v>
      </c>
      <c r="D3448" s="113" t="s">
        <v>138</v>
      </c>
      <c r="E3448" s="113" t="s">
        <v>5412</v>
      </c>
    </row>
    <row r="3449" spans="1:5" x14ac:dyDescent="0.2">
      <c r="A3449" s="113">
        <v>12761001</v>
      </c>
      <c r="B3449" s="113" t="s">
        <v>4432</v>
      </c>
      <c r="C3449" s="113" t="s">
        <v>5405</v>
      </c>
      <c r="D3449" s="113" t="s">
        <v>107</v>
      </c>
      <c r="E3449" s="113" t="s">
        <v>5412</v>
      </c>
    </row>
    <row r="3450" spans="1:5" x14ac:dyDescent="0.2">
      <c r="A3450" s="113">
        <v>12761016</v>
      </c>
      <c r="B3450" s="113" t="s">
        <v>4433</v>
      </c>
      <c r="C3450" s="113" t="s">
        <v>5405</v>
      </c>
      <c r="D3450" s="113" t="s">
        <v>5414</v>
      </c>
      <c r="E3450" s="113" t="s">
        <v>5412</v>
      </c>
    </row>
    <row r="3451" spans="1:5" x14ac:dyDescent="0.2">
      <c r="A3451" s="113">
        <v>12761030</v>
      </c>
      <c r="B3451" s="113" t="s">
        <v>2150</v>
      </c>
      <c r="C3451" s="113" t="s">
        <v>5405</v>
      </c>
      <c r="D3451" s="113" t="s">
        <v>109</v>
      </c>
      <c r="E3451" s="113" t="s">
        <v>102</v>
      </c>
    </row>
    <row r="3452" spans="1:5" x14ac:dyDescent="0.2">
      <c r="A3452" s="113">
        <v>12761038</v>
      </c>
      <c r="B3452" s="113" t="s">
        <v>2151</v>
      </c>
      <c r="C3452" s="113" t="s">
        <v>5405</v>
      </c>
      <c r="D3452" s="113" t="s">
        <v>102</v>
      </c>
      <c r="E3452" s="113" t="s">
        <v>102</v>
      </c>
    </row>
    <row r="3453" spans="1:5" x14ac:dyDescent="0.2">
      <c r="A3453" s="113">
        <v>12761061</v>
      </c>
      <c r="B3453" s="113" t="s">
        <v>2152</v>
      </c>
      <c r="C3453" s="113" t="s">
        <v>5405</v>
      </c>
      <c r="D3453" s="113" t="s">
        <v>110</v>
      </c>
      <c r="E3453" s="113" t="s">
        <v>109</v>
      </c>
    </row>
    <row r="3454" spans="1:5" x14ac:dyDescent="0.2">
      <c r="A3454" s="113">
        <v>12761065</v>
      </c>
      <c r="B3454" s="113" t="s">
        <v>2153</v>
      </c>
      <c r="C3454" s="113" t="s">
        <v>5405</v>
      </c>
      <c r="D3454" s="113" t="s">
        <v>102</v>
      </c>
      <c r="E3454" s="113" t="s">
        <v>102</v>
      </c>
    </row>
    <row r="3455" spans="1:5" x14ac:dyDescent="0.2">
      <c r="A3455" s="113">
        <v>12761096</v>
      </c>
      <c r="B3455" s="113" t="s">
        <v>4434</v>
      </c>
      <c r="C3455" s="113" t="s">
        <v>5405</v>
      </c>
      <c r="D3455" s="113" t="s">
        <v>5414</v>
      </c>
      <c r="E3455" s="113" t="s">
        <v>109</v>
      </c>
    </row>
    <row r="3456" spans="1:5" x14ac:dyDescent="0.2">
      <c r="A3456" s="113">
        <v>12761111</v>
      </c>
      <c r="B3456" s="113" t="s">
        <v>2154</v>
      </c>
      <c r="C3456" s="113" t="s">
        <v>5405</v>
      </c>
      <c r="D3456" s="113" t="s">
        <v>102</v>
      </c>
      <c r="E3456" s="113" t="s">
        <v>102</v>
      </c>
    </row>
    <row r="3457" spans="1:5" x14ac:dyDescent="0.2">
      <c r="A3457" s="113">
        <v>12761124</v>
      </c>
      <c r="B3457" s="113" t="s">
        <v>2155</v>
      </c>
      <c r="C3457" s="113" t="s">
        <v>5405</v>
      </c>
      <c r="D3457" s="113" t="s">
        <v>109</v>
      </c>
      <c r="E3457" s="113" t="s">
        <v>109</v>
      </c>
    </row>
    <row r="3458" spans="1:5" x14ac:dyDescent="0.2">
      <c r="A3458" s="113">
        <v>12761138</v>
      </c>
      <c r="B3458" s="113" t="s">
        <v>2156</v>
      </c>
      <c r="C3458" s="113" t="s">
        <v>5405</v>
      </c>
      <c r="D3458" s="113" t="s">
        <v>105</v>
      </c>
      <c r="E3458" s="113" t="s">
        <v>5412</v>
      </c>
    </row>
    <row r="3459" spans="1:5" x14ac:dyDescent="0.2">
      <c r="A3459" s="113">
        <v>12761157</v>
      </c>
      <c r="B3459" s="113" t="s">
        <v>2157</v>
      </c>
      <c r="C3459" s="113" t="s">
        <v>5405</v>
      </c>
      <c r="D3459" s="113" t="s">
        <v>107</v>
      </c>
      <c r="E3459" s="113" t="s">
        <v>102</v>
      </c>
    </row>
    <row r="3460" spans="1:5" x14ac:dyDescent="0.2">
      <c r="A3460" s="113">
        <v>12761166</v>
      </c>
      <c r="B3460" s="113" t="s">
        <v>2158</v>
      </c>
      <c r="C3460" s="113" t="s">
        <v>5405</v>
      </c>
      <c r="D3460" s="113" t="s">
        <v>109</v>
      </c>
      <c r="E3460" s="113" t="s">
        <v>109</v>
      </c>
    </row>
    <row r="3461" spans="1:5" x14ac:dyDescent="0.2">
      <c r="A3461" s="113">
        <v>12762006</v>
      </c>
      <c r="B3461" s="113" t="s">
        <v>2159</v>
      </c>
      <c r="C3461" s="113" t="s">
        <v>5405</v>
      </c>
      <c r="D3461" s="113" t="s">
        <v>138</v>
      </c>
      <c r="E3461" s="113" t="s">
        <v>5412</v>
      </c>
    </row>
    <row r="3462" spans="1:5" x14ac:dyDescent="0.2">
      <c r="A3462" s="113">
        <v>12762008</v>
      </c>
      <c r="B3462" s="113" t="s">
        <v>2160</v>
      </c>
      <c r="C3462" s="113" t="s">
        <v>5405</v>
      </c>
      <c r="D3462" s="113" t="s">
        <v>109</v>
      </c>
      <c r="E3462" s="113" t="s">
        <v>109</v>
      </c>
    </row>
    <row r="3463" spans="1:5" x14ac:dyDescent="0.2">
      <c r="A3463" s="113">
        <v>12762020</v>
      </c>
      <c r="B3463" s="113" t="s">
        <v>2161</v>
      </c>
      <c r="C3463" s="113" t="s">
        <v>5405</v>
      </c>
      <c r="D3463" s="113" t="s">
        <v>105</v>
      </c>
      <c r="E3463" s="113" t="s">
        <v>5412</v>
      </c>
    </row>
    <row r="3464" spans="1:5" x14ac:dyDescent="0.2">
      <c r="A3464" s="113">
        <v>12762048</v>
      </c>
      <c r="B3464" s="113" t="s">
        <v>2162</v>
      </c>
      <c r="C3464" s="113" t="s">
        <v>5405</v>
      </c>
      <c r="D3464" s="113" t="s">
        <v>138</v>
      </c>
      <c r="E3464" s="113" t="s">
        <v>5411</v>
      </c>
    </row>
    <row r="3465" spans="1:5" x14ac:dyDescent="0.2">
      <c r="A3465" s="113">
        <v>12762055</v>
      </c>
      <c r="B3465" s="113" t="s">
        <v>2163</v>
      </c>
      <c r="C3465" s="113" t="s">
        <v>5405</v>
      </c>
      <c r="D3465" s="113" t="s">
        <v>107</v>
      </c>
      <c r="E3465" s="113" t="s">
        <v>5412</v>
      </c>
    </row>
    <row r="3466" spans="1:5" x14ac:dyDescent="0.2">
      <c r="A3466" s="113">
        <v>12763010</v>
      </c>
      <c r="B3466" s="113" t="s">
        <v>2164</v>
      </c>
      <c r="C3466" s="113" t="s">
        <v>5405</v>
      </c>
      <c r="D3466" s="113" t="s">
        <v>102</v>
      </c>
      <c r="E3466" s="113" t="s">
        <v>102</v>
      </c>
    </row>
    <row r="3467" spans="1:5" x14ac:dyDescent="0.2">
      <c r="A3467" s="113">
        <v>12765003</v>
      </c>
      <c r="B3467" s="113" t="s">
        <v>2165</v>
      </c>
      <c r="C3467" s="113" t="s">
        <v>5405</v>
      </c>
      <c r="D3467" s="113" t="s">
        <v>102</v>
      </c>
      <c r="E3467" s="113" t="s">
        <v>102</v>
      </c>
    </row>
    <row r="3468" spans="1:5" x14ac:dyDescent="0.2">
      <c r="A3468" s="113">
        <v>12765023</v>
      </c>
      <c r="B3468" s="113" t="s">
        <v>4435</v>
      </c>
      <c r="C3468" s="113" t="s">
        <v>5405</v>
      </c>
      <c r="D3468" s="113" t="s">
        <v>5414</v>
      </c>
      <c r="E3468" s="113" t="s">
        <v>102</v>
      </c>
    </row>
    <row r="3469" spans="1:5" x14ac:dyDescent="0.2">
      <c r="A3469" s="113">
        <v>12765027</v>
      </c>
      <c r="B3469" s="113" t="s">
        <v>2166</v>
      </c>
      <c r="C3469" s="113" t="s">
        <v>5405</v>
      </c>
      <c r="D3469" s="113" t="s">
        <v>107</v>
      </c>
      <c r="E3469" s="113" t="s">
        <v>102</v>
      </c>
    </row>
    <row r="3470" spans="1:5" x14ac:dyDescent="0.2">
      <c r="A3470" s="113">
        <v>12765058</v>
      </c>
      <c r="B3470" s="113" t="s">
        <v>4436</v>
      </c>
      <c r="C3470" s="113" t="s">
        <v>5405</v>
      </c>
      <c r="D3470" s="113" t="s">
        <v>5414</v>
      </c>
      <c r="E3470" s="113" t="s">
        <v>110</v>
      </c>
    </row>
    <row r="3471" spans="1:5" x14ac:dyDescent="0.2">
      <c r="A3471" s="113">
        <v>12766014</v>
      </c>
      <c r="B3471" s="113" t="s">
        <v>2167</v>
      </c>
      <c r="C3471" s="113" t="s">
        <v>5405</v>
      </c>
      <c r="D3471" s="113" t="s">
        <v>102</v>
      </c>
      <c r="E3471" s="113" t="s">
        <v>102</v>
      </c>
    </row>
    <row r="3472" spans="1:5" x14ac:dyDescent="0.2">
      <c r="A3472" s="113">
        <v>12766020</v>
      </c>
      <c r="B3472" s="113" t="s">
        <v>4437</v>
      </c>
      <c r="C3472" s="113" t="s">
        <v>5405</v>
      </c>
      <c r="D3472" s="113" t="s">
        <v>5414</v>
      </c>
      <c r="E3472" s="113" t="s">
        <v>5412</v>
      </c>
    </row>
    <row r="3473" spans="1:5" x14ac:dyDescent="0.2">
      <c r="A3473" s="113">
        <v>12767004</v>
      </c>
      <c r="B3473" s="113" t="s">
        <v>2168</v>
      </c>
      <c r="C3473" s="113" t="s">
        <v>5405</v>
      </c>
      <c r="D3473" s="113" t="s">
        <v>109</v>
      </c>
      <c r="E3473" s="113" t="s">
        <v>110</v>
      </c>
    </row>
    <row r="3474" spans="1:5" x14ac:dyDescent="0.2">
      <c r="A3474" s="113">
        <v>12767012</v>
      </c>
      <c r="B3474" s="113" t="s">
        <v>4438</v>
      </c>
      <c r="C3474" s="113" t="s">
        <v>5405</v>
      </c>
      <c r="D3474" s="113" t="s">
        <v>5414</v>
      </c>
      <c r="E3474" s="113" t="s">
        <v>110</v>
      </c>
    </row>
    <row r="3475" spans="1:5" x14ac:dyDescent="0.2">
      <c r="A3475" s="113">
        <v>12767016</v>
      </c>
      <c r="B3475" s="113" t="s">
        <v>2169</v>
      </c>
      <c r="C3475" s="113" t="s">
        <v>5405</v>
      </c>
      <c r="D3475" s="113" t="s">
        <v>110</v>
      </c>
      <c r="E3475" s="113" t="s">
        <v>110</v>
      </c>
    </row>
    <row r="3476" spans="1:5" x14ac:dyDescent="0.2">
      <c r="A3476" s="113">
        <v>12767040</v>
      </c>
      <c r="B3476" s="113" t="s">
        <v>2170</v>
      </c>
      <c r="C3476" s="113" t="s">
        <v>5405</v>
      </c>
      <c r="D3476" s="113" t="s">
        <v>109</v>
      </c>
      <c r="E3476" s="113" t="s">
        <v>109</v>
      </c>
    </row>
    <row r="3477" spans="1:5" x14ac:dyDescent="0.2">
      <c r="A3477" s="113">
        <v>12768003</v>
      </c>
      <c r="B3477" s="113" t="s">
        <v>2171</v>
      </c>
      <c r="C3477" s="113" t="s">
        <v>5405</v>
      </c>
      <c r="D3477" s="113" t="s">
        <v>102</v>
      </c>
      <c r="E3477" s="113" t="s">
        <v>5412</v>
      </c>
    </row>
    <row r="3478" spans="1:5" x14ac:dyDescent="0.2">
      <c r="A3478" s="113">
        <v>12768030</v>
      </c>
      <c r="B3478" s="113" t="s">
        <v>2172</v>
      </c>
      <c r="C3478" s="113" t="s">
        <v>5405</v>
      </c>
      <c r="D3478" s="113" t="s">
        <v>107</v>
      </c>
      <c r="E3478" s="113" t="s">
        <v>5412</v>
      </c>
    </row>
    <row r="3479" spans="1:5" x14ac:dyDescent="0.2">
      <c r="A3479" s="113">
        <v>12768053</v>
      </c>
      <c r="B3479" s="113" t="s">
        <v>2173</v>
      </c>
      <c r="C3479" s="113" t="s">
        <v>5405</v>
      </c>
      <c r="D3479" s="113" t="s">
        <v>102</v>
      </c>
      <c r="E3479" s="113" t="s">
        <v>102</v>
      </c>
    </row>
    <row r="3480" spans="1:5" x14ac:dyDescent="0.2">
      <c r="A3480" s="113">
        <v>12768058</v>
      </c>
      <c r="B3480" s="113" t="s">
        <v>2174</v>
      </c>
      <c r="C3480" s="113" t="s">
        <v>5405</v>
      </c>
      <c r="D3480" s="113" t="s">
        <v>110</v>
      </c>
      <c r="E3480" s="113" t="s">
        <v>110</v>
      </c>
    </row>
    <row r="3481" spans="1:5" x14ac:dyDescent="0.2">
      <c r="A3481" s="113">
        <v>12768109</v>
      </c>
      <c r="B3481" s="113" t="s">
        <v>2175</v>
      </c>
      <c r="C3481" s="113" t="s">
        <v>5405</v>
      </c>
      <c r="D3481" s="113" t="s">
        <v>109</v>
      </c>
      <c r="E3481" s="113" t="s">
        <v>109</v>
      </c>
    </row>
    <row r="3482" spans="1:5" x14ac:dyDescent="0.2">
      <c r="A3482" s="113">
        <v>12768111</v>
      </c>
      <c r="B3482" s="113" t="s">
        <v>2176</v>
      </c>
      <c r="C3482" s="113" t="s">
        <v>5405</v>
      </c>
      <c r="D3482" s="113" t="s">
        <v>109</v>
      </c>
      <c r="E3482" s="113" t="s">
        <v>109</v>
      </c>
    </row>
    <row r="3483" spans="1:5" x14ac:dyDescent="0.2">
      <c r="A3483" s="113">
        <v>12769005</v>
      </c>
      <c r="B3483" s="113" t="s">
        <v>4439</v>
      </c>
      <c r="C3483" s="113" t="s">
        <v>5405</v>
      </c>
      <c r="D3483" s="113" t="s">
        <v>5414</v>
      </c>
      <c r="E3483" s="113" t="s">
        <v>110</v>
      </c>
    </row>
    <row r="3484" spans="1:5" x14ac:dyDescent="0.2">
      <c r="A3484" s="113">
        <v>12769010</v>
      </c>
      <c r="B3484" s="113" t="s">
        <v>2177</v>
      </c>
      <c r="C3484" s="113" t="s">
        <v>5405</v>
      </c>
      <c r="D3484" s="113" t="s">
        <v>109</v>
      </c>
      <c r="E3484" s="113" t="s">
        <v>110</v>
      </c>
    </row>
    <row r="3485" spans="1:5" x14ac:dyDescent="0.2">
      <c r="A3485" s="113">
        <v>12769026</v>
      </c>
      <c r="B3485" s="113" t="s">
        <v>2178</v>
      </c>
      <c r="C3485" s="113" t="s">
        <v>5405</v>
      </c>
      <c r="D3485" s="113" t="s">
        <v>102</v>
      </c>
      <c r="E3485" s="113" t="s">
        <v>102</v>
      </c>
    </row>
    <row r="3486" spans="1:5" x14ac:dyDescent="0.2">
      <c r="A3486" s="113">
        <v>12769046</v>
      </c>
      <c r="B3486" s="113" t="s">
        <v>2179</v>
      </c>
      <c r="C3486" s="113" t="s">
        <v>5405</v>
      </c>
      <c r="D3486" s="113" t="s">
        <v>110</v>
      </c>
      <c r="E3486" s="113" t="s">
        <v>109</v>
      </c>
    </row>
    <row r="3487" spans="1:5" x14ac:dyDescent="0.2">
      <c r="A3487" s="113">
        <v>12769080</v>
      </c>
      <c r="B3487" s="113" t="s">
        <v>4440</v>
      </c>
      <c r="C3487" s="113" t="s">
        <v>5405</v>
      </c>
      <c r="D3487" s="113" t="s">
        <v>5414</v>
      </c>
      <c r="E3487" s="113" t="s">
        <v>110</v>
      </c>
    </row>
    <row r="3488" spans="1:5" x14ac:dyDescent="0.2">
      <c r="A3488" s="113">
        <v>12770016</v>
      </c>
      <c r="B3488" s="113" t="s">
        <v>2180</v>
      </c>
      <c r="C3488" s="113" t="s">
        <v>5405</v>
      </c>
      <c r="D3488" s="113" t="s">
        <v>109</v>
      </c>
      <c r="E3488" s="113" t="s">
        <v>109</v>
      </c>
    </row>
    <row r="3489" spans="1:5" x14ac:dyDescent="0.2">
      <c r="A3489" s="113">
        <v>12773014</v>
      </c>
      <c r="B3489" s="113" t="s">
        <v>2181</v>
      </c>
      <c r="C3489" s="113" t="s">
        <v>5405</v>
      </c>
      <c r="D3489" s="113" t="s">
        <v>105</v>
      </c>
      <c r="E3489" s="113" t="s">
        <v>5412</v>
      </c>
    </row>
    <row r="3490" spans="1:5" x14ac:dyDescent="0.2">
      <c r="A3490" s="113">
        <v>12773015</v>
      </c>
      <c r="B3490" s="113" t="s">
        <v>2182</v>
      </c>
      <c r="C3490" s="113" t="s">
        <v>5405</v>
      </c>
      <c r="D3490" s="113" t="s">
        <v>109</v>
      </c>
      <c r="E3490" s="113" t="s">
        <v>110</v>
      </c>
    </row>
    <row r="3491" spans="1:5" x14ac:dyDescent="0.2">
      <c r="A3491" s="113">
        <v>12773020</v>
      </c>
      <c r="B3491" s="113" t="s">
        <v>4441</v>
      </c>
      <c r="C3491" s="113" t="s">
        <v>5405</v>
      </c>
      <c r="D3491" s="113" t="s">
        <v>5414</v>
      </c>
      <c r="E3491" s="113" t="s">
        <v>109</v>
      </c>
    </row>
    <row r="3492" spans="1:5" x14ac:dyDescent="0.2">
      <c r="A3492" s="113">
        <v>12773079</v>
      </c>
      <c r="B3492" s="113" t="s">
        <v>2183</v>
      </c>
      <c r="C3492" s="113" t="s">
        <v>5405</v>
      </c>
      <c r="D3492" s="113" t="s">
        <v>110</v>
      </c>
      <c r="E3492" s="113" t="s">
        <v>109</v>
      </c>
    </row>
    <row r="3493" spans="1:5" x14ac:dyDescent="0.2">
      <c r="A3493" s="113">
        <v>12774003</v>
      </c>
      <c r="B3493" s="113" t="s">
        <v>4442</v>
      </c>
      <c r="C3493" s="113" t="s">
        <v>5405</v>
      </c>
      <c r="D3493" s="113" t="s">
        <v>5414</v>
      </c>
      <c r="E3493" s="113" t="s">
        <v>109</v>
      </c>
    </row>
    <row r="3494" spans="1:5" x14ac:dyDescent="0.2">
      <c r="A3494" s="113">
        <v>12774019</v>
      </c>
      <c r="B3494" s="113" t="s">
        <v>2184</v>
      </c>
      <c r="C3494" s="113" t="s">
        <v>5405</v>
      </c>
      <c r="D3494" s="113" t="s">
        <v>100</v>
      </c>
      <c r="E3494" s="113" t="s">
        <v>5411</v>
      </c>
    </row>
    <row r="3495" spans="1:5" x14ac:dyDescent="0.2">
      <c r="A3495" s="113">
        <v>12774022</v>
      </c>
      <c r="B3495" s="113" t="s">
        <v>4443</v>
      </c>
      <c r="C3495" s="113" t="s">
        <v>5405</v>
      </c>
      <c r="D3495" s="113" t="s">
        <v>5414</v>
      </c>
      <c r="E3495" s="113" t="s">
        <v>5413</v>
      </c>
    </row>
    <row r="3496" spans="1:5" x14ac:dyDescent="0.2">
      <c r="A3496" s="113">
        <v>12774028</v>
      </c>
      <c r="B3496" s="113" t="s">
        <v>2185</v>
      </c>
      <c r="C3496" s="113" t="s">
        <v>5405</v>
      </c>
      <c r="D3496" s="113" t="s">
        <v>102</v>
      </c>
      <c r="E3496" s="113" t="s">
        <v>109</v>
      </c>
    </row>
    <row r="3497" spans="1:5" x14ac:dyDescent="0.2">
      <c r="A3497" s="113">
        <v>12774032</v>
      </c>
      <c r="B3497" s="113" t="s">
        <v>2186</v>
      </c>
      <c r="C3497" s="113" t="s">
        <v>5405</v>
      </c>
      <c r="D3497" s="113" t="s">
        <v>138</v>
      </c>
      <c r="E3497" s="113" t="s">
        <v>5412</v>
      </c>
    </row>
    <row r="3498" spans="1:5" x14ac:dyDescent="0.2">
      <c r="A3498" s="113">
        <v>12774033</v>
      </c>
      <c r="B3498" s="113" t="s">
        <v>2187</v>
      </c>
      <c r="C3498" s="113" t="s">
        <v>5405</v>
      </c>
      <c r="D3498" s="113" t="s">
        <v>105</v>
      </c>
      <c r="E3498" s="113" t="s">
        <v>5412</v>
      </c>
    </row>
    <row r="3499" spans="1:5" x14ac:dyDescent="0.2">
      <c r="A3499" s="113">
        <v>12774035</v>
      </c>
      <c r="B3499" s="113" t="s">
        <v>2188</v>
      </c>
      <c r="C3499" s="113" t="s">
        <v>5405</v>
      </c>
      <c r="D3499" s="113" t="s">
        <v>110</v>
      </c>
      <c r="E3499" s="113" t="s">
        <v>110</v>
      </c>
    </row>
    <row r="3500" spans="1:5" x14ac:dyDescent="0.2">
      <c r="A3500" s="113">
        <v>12774040</v>
      </c>
      <c r="B3500" s="113" t="s">
        <v>4444</v>
      </c>
      <c r="C3500" s="113" t="s">
        <v>5405</v>
      </c>
      <c r="D3500" s="113" t="s">
        <v>5414</v>
      </c>
      <c r="E3500" s="113" t="s">
        <v>5413</v>
      </c>
    </row>
    <row r="3501" spans="1:5" x14ac:dyDescent="0.2">
      <c r="A3501" s="113">
        <v>12774049</v>
      </c>
      <c r="B3501" s="113" t="s">
        <v>4445</v>
      </c>
      <c r="C3501" s="113" t="s">
        <v>5405</v>
      </c>
      <c r="D3501" s="113" t="s">
        <v>5414</v>
      </c>
      <c r="E3501" s="113" t="s">
        <v>109</v>
      </c>
    </row>
    <row r="3502" spans="1:5" x14ac:dyDescent="0.2">
      <c r="A3502" s="113">
        <v>12774051</v>
      </c>
      <c r="B3502" s="113" t="s">
        <v>2189</v>
      </c>
      <c r="C3502" s="113" t="s">
        <v>5405</v>
      </c>
      <c r="D3502" s="113" t="s">
        <v>138</v>
      </c>
      <c r="E3502" s="113" t="s">
        <v>5412</v>
      </c>
    </row>
    <row r="3503" spans="1:5" x14ac:dyDescent="0.2">
      <c r="A3503" s="113">
        <v>12774060</v>
      </c>
      <c r="B3503" s="113" t="s">
        <v>2190</v>
      </c>
      <c r="C3503" s="113" t="s">
        <v>5405</v>
      </c>
      <c r="D3503" s="113" t="s">
        <v>110</v>
      </c>
      <c r="E3503" s="113" t="s">
        <v>5413</v>
      </c>
    </row>
    <row r="3504" spans="1:5" x14ac:dyDescent="0.2">
      <c r="A3504" s="113">
        <v>12774073</v>
      </c>
      <c r="B3504" s="113" t="s">
        <v>2191</v>
      </c>
      <c r="C3504" s="113" t="s">
        <v>5405</v>
      </c>
      <c r="D3504" s="113" t="s">
        <v>100</v>
      </c>
      <c r="E3504" s="113" t="s">
        <v>5411</v>
      </c>
    </row>
    <row r="3505" spans="1:5" x14ac:dyDescent="0.2">
      <c r="A3505" s="113">
        <v>12775009</v>
      </c>
      <c r="B3505" s="113" t="s">
        <v>4446</v>
      </c>
      <c r="C3505" s="113" t="s">
        <v>5405</v>
      </c>
      <c r="D3505" s="113" t="s">
        <v>5414</v>
      </c>
      <c r="E3505" s="113" t="s">
        <v>102</v>
      </c>
    </row>
    <row r="3506" spans="1:5" x14ac:dyDescent="0.2">
      <c r="A3506" s="113">
        <v>12775017</v>
      </c>
      <c r="B3506" s="113" t="s">
        <v>2192</v>
      </c>
      <c r="C3506" s="113" t="s">
        <v>5405</v>
      </c>
      <c r="D3506" s="113" t="s">
        <v>138</v>
      </c>
      <c r="E3506" s="113" t="s">
        <v>5412</v>
      </c>
    </row>
    <row r="3507" spans="1:5" x14ac:dyDescent="0.2">
      <c r="A3507" s="113">
        <v>12776008</v>
      </c>
      <c r="B3507" s="113" t="s">
        <v>2193</v>
      </c>
      <c r="C3507" s="113" t="s">
        <v>5405</v>
      </c>
      <c r="D3507" s="113" t="s">
        <v>105</v>
      </c>
      <c r="E3507" s="113" t="s">
        <v>102</v>
      </c>
    </row>
    <row r="3508" spans="1:5" x14ac:dyDescent="0.2">
      <c r="A3508" s="113">
        <v>12776021</v>
      </c>
      <c r="B3508" s="113" t="s">
        <v>4447</v>
      </c>
      <c r="C3508" s="113" t="s">
        <v>5405</v>
      </c>
      <c r="D3508" s="113" t="s">
        <v>5414</v>
      </c>
      <c r="E3508" s="113" t="s">
        <v>109</v>
      </c>
    </row>
    <row r="3509" spans="1:5" x14ac:dyDescent="0.2">
      <c r="A3509" s="113">
        <v>12776023</v>
      </c>
      <c r="B3509" s="113" t="s">
        <v>2194</v>
      </c>
      <c r="C3509" s="113" t="s">
        <v>5405</v>
      </c>
      <c r="D3509" s="113" t="s">
        <v>102</v>
      </c>
      <c r="E3509" s="113" t="s">
        <v>102</v>
      </c>
    </row>
    <row r="3510" spans="1:5" x14ac:dyDescent="0.2">
      <c r="A3510" s="113">
        <v>12776032</v>
      </c>
      <c r="B3510" s="113" t="s">
        <v>2195</v>
      </c>
      <c r="C3510" s="113" t="s">
        <v>5405</v>
      </c>
      <c r="D3510" s="113" t="s">
        <v>107</v>
      </c>
      <c r="E3510" s="113" t="s">
        <v>102</v>
      </c>
    </row>
    <row r="3511" spans="1:5" x14ac:dyDescent="0.2">
      <c r="A3511" s="113">
        <v>12776033</v>
      </c>
      <c r="B3511" s="113" t="s">
        <v>4448</v>
      </c>
      <c r="C3511" s="113" t="s">
        <v>5405</v>
      </c>
      <c r="D3511" s="113" t="s">
        <v>5414</v>
      </c>
      <c r="E3511" s="113" t="s">
        <v>102</v>
      </c>
    </row>
    <row r="3512" spans="1:5" x14ac:dyDescent="0.2">
      <c r="A3512" s="113">
        <v>12776034</v>
      </c>
      <c r="B3512" s="113" t="s">
        <v>2196</v>
      </c>
      <c r="C3512" s="113" t="s">
        <v>5405</v>
      </c>
      <c r="D3512" s="113" t="s">
        <v>102</v>
      </c>
      <c r="E3512" s="113" t="s">
        <v>102</v>
      </c>
    </row>
    <row r="3513" spans="1:5" x14ac:dyDescent="0.2">
      <c r="A3513" s="113">
        <v>12776035</v>
      </c>
      <c r="B3513" s="113" t="s">
        <v>2197</v>
      </c>
      <c r="C3513" s="113" t="s">
        <v>5405</v>
      </c>
      <c r="D3513" s="113" t="s">
        <v>109</v>
      </c>
      <c r="E3513" s="113" t="s">
        <v>109</v>
      </c>
    </row>
    <row r="3514" spans="1:5" x14ac:dyDescent="0.2">
      <c r="A3514" s="113">
        <v>12776038</v>
      </c>
      <c r="B3514" s="113" t="s">
        <v>2198</v>
      </c>
      <c r="C3514" s="113" t="s">
        <v>5405</v>
      </c>
      <c r="D3514" s="113" t="s">
        <v>109</v>
      </c>
      <c r="E3514" s="113" t="s">
        <v>109</v>
      </c>
    </row>
    <row r="3515" spans="1:5" x14ac:dyDescent="0.2">
      <c r="A3515" s="113">
        <v>12777075</v>
      </c>
      <c r="B3515" s="113" t="s">
        <v>2199</v>
      </c>
      <c r="C3515" s="113" t="s">
        <v>5405</v>
      </c>
      <c r="D3515" s="113" t="s">
        <v>102</v>
      </c>
      <c r="E3515" s="113" t="s">
        <v>102</v>
      </c>
    </row>
    <row r="3516" spans="1:5" x14ac:dyDescent="0.2">
      <c r="A3516" s="113">
        <v>12779020</v>
      </c>
      <c r="B3516" s="113" t="s">
        <v>2200</v>
      </c>
      <c r="C3516" s="113" t="s">
        <v>5405</v>
      </c>
      <c r="D3516" s="113" t="s">
        <v>109</v>
      </c>
      <c r="E3516" s="113" t="s">
        <v>109</v>
      </c>
    </row>
    <row r="3517" spans="1:5" x14ac:dyDescent="0.2">
      <c r="A3517" s="113">
        <v>12782018</v>
      </c>
      <c r="B3517" s="113" t="s">
        <v>2201</v>
      </c>
      <c r="C3517" s="113" t="s">
        <v>5405</v>
      </c>
      <c r="D3517" s="113" t="s">
        <v>110</v>
      </c>
      <c r="E3517" s="113" t="s">
        <v>109</v>
      </c>
    </row>
    <row r="3518" spans="1:5" x14ac:dyDescent="0.2">
      <c r="A3518" s="113">
        <v>12790008</v>
      </c>
      <c r="B3518" s="113" t="s">
        <v>2202</v>
      </c>
      <c r="C3518" s="113" t="s">
        <v>5405</v>
      </c>
      <c r="D3518" s="113" t="s">
        <v>107</v>
      </c>
      <c r="E3518" s="113" t="s">
        <v>5412</v>
      </c>
    </row>
    <row r="3519" spans="1:5" x14ac:dyDescent="0.2">
      <c r="A3519" s="113">
        <v>12790011</v>
      </c>
      <c r="B3519" s="113" t="s">
        <v>2203</v>
      </c>
      <c r="C3519" s="113" t="s">
        <v>5405</v>
      </c>
      <c r="D3519" s="113" t="s">
        <v>109</v>
      </c>
      <c r="E3519" s="113" t="s">
        <v>109</v>
      </c>
    </row>
    <row r="3520" spans="1:5" x14ac:dyDescent="0.2">
      <c r="A3520" s="113">
        <v>12790021</v>
      </c>
      <c r="B3520" s="113" t="s">
        <v>4449</v>
      </c>
      <c r="C3520" s="113" t="s">
        <v>5405</v>
      </c>
      <c r="D3520" s="113" t="s">
        <v>5414</v>
      </c>
      <c r="E3520" s="113" t="s">
        <v>109</v>
      </c>
    </row>
    <row r="3521" spans="1:5" x14ac:dyDescent="0.2">
      <c r="A3521" s="113">
        <v>12790044</v>
      </c>
      <c r="B3521" s="113" t="s">
        <v>2204</v>
      </c>
      <c r="C3521" s="113" t="s">
        <v>5405</v>
      </c>
      <c r="D3521" s="113" t="s">
        <v>102</v>
      </c>
      <c r="E3521" s="113" t="s">
        <v>102</v>
      </c>
    </row>
    <row r="3522" spans="1:5" x14ac:dyDescent="0.2">
      <c r="A3522" s="113">
        <v>12790052</v>
      </c>
      <c r="B3522" s="113" t="s">
        <v>2205</v>
      </c>
      <c r="C3522" s="113" t="s">
        <v>5405</v>
      </c>
      <c r="D3522" s="113" t="s">
        <v>109</v>
      </c>
      <c r="E3522" s="113" t="s">
        <v>109</v>
      </c>
    </row>
    <row r="3523" spans="1:5" x14ac:dyDescent="0.2">
      <c r="A3523" s="113">
        <v>12790054</v>
      </c>
      <c r="B3523" s="113" t="s">
        <v>2206</v>
      </c>
      <c r="C3523" s="113" t="s">
        <v>5405</v>
      </c>
      <c r="D3523" s="113" t="s">
        <v>100</v>
      </c>
      <c r="E3523" s="113" t="s">
        <v>5412</v>
      </c>
    </row>
    <row r="3524" spans="1:5" x14ac:dyDescent="0.2">
      <c r="A3524" s="113">
        <v>12792049</v>
      </c>
      <c r="B3524" s="113" t="s">
        <v>2207</v>
      </c>
      <c r="C3524" s="113" t="s">
        <v>5405</v>
      </c>
      <c r="D3524" s="113" t="s">
        <v>109</v>
      </c>
      <c r="E3524" s="113" t="s">
        <v>110</v>
      </c>
    </row>
    <row r="3525" spans="1:5" x14ac:dyDescent="0.2">
      <c r="A3525" s="113">
        <v>12794022</v>
      </c>
      <c r="B3525" s="113" t="s">
        <v>2208</v>
      </c>
      <c r="C3525" s="113" t="s">
        <v>5405</v>
      </c>
      <c r="D3525" s="113" t="s">
        <v>105</v>
      </c>
      <c r="E3525" s="113" t="s">
        <v>5412</v>
      </c>
    </row>
    <row r="3526" spans="1:5" x14ac:dyDescent="0.2">
      <c r="A3526" s="113">
        <v>12794051</v>
      </c>
      <c r="B3526" s="113" t="s">
        <v>2209</v>
      </c>
      <c r="C3526" s="113" t="s">
        <v>5405</v>
      </c>
      <c r="D3526" s="113" t="s">
        <v>102</v>
      </c>
      <c r="E3526" s="113" t="s">
        <v>102</v>
      </c>
    </row>
    <row r="3527" spans="1:5" x14ac:dyDescent="0.2">
      <c r="A3527" s="113">
        <v>12801430</v>
      </c>
      <c r="B3527" s="113" t="s">
        <v>2210</v>
      </c>
      <c r="C3527" s="113" t="s">
        <v>5405</v>
      </c>
      <c r="D3527" s="113" t="s">
        <v>107</v>
      </c>
      <c r="E3527" s="113" t="s">
        <v>5412</v>
      </c>
    </row>
    <row r="3528" spans="1:5" x14ac:dyDescent="0.2">
      <c r="A3528" s="113">
        <v>12802370</v>
      </c>
      <c r="B3528" s="113" t="s">
        <v>2211</v>
      </c>
      <c r="C3528" s="113" t="s">
        <v>5405</v>
      </c>
      <c r="D3528" s="113" t="s">
        <v>109</v>
      </c>
      <c r="E3528" s="113" t="s">
        <v>109</v>
      </c>
    </row>
    <row r="3529" spans="1:5" x14ac:dyDescent="0.2">
      <c r="A3529" s="113">
        <v>12802500</v>
      </c>
      <c r="B3529" s="113" t="s">
        <v>2212</v>
      </c>
      <c r="C3529" s="113" t="s">
        <v>5405</v>
      </c>
      <c r="D3529" s="113" t="s">
        <v>102</v>
      </c>
      <c r="E3529" s="113" t="s">
        <v>102</v>
      </c>
    </row>
    <row r="3530" spans="1:5" x14ac:dyDescent="0.2">
      <c r="A3530" s="113">
        <v>12802703</v>
      </c>
      <c r="B3530" s="113" t="s">
        <v>2213</v>
      </c>
      <c r="C3530" s="113" t="s">
        <v>5405</v>
      </c>
      <c r="D3530" s="113" t="s">
        <v>109</v>
      </c>
      <c r="E3530" s="113" t="s">
        <v>102</v>
      </c>
    </row>
    <row r="3531" spans="1:5" x14ac:dyDescent="0.2">
      <c r="A3531" s="113">
        <v>12802720</v>
      </c>
      <c r="B3531" s="113" t="s">
        <v>2214</v>
      </c>
      <c r="C3531" s="113" t="s">
        <v>5405</v>
      </c>
      <c r="D3531" s="113" t="s">
        <v>102</v>
      </c>
      <c r="E3531" s="113" t="s">
        <v>102</v>
      </c>
    </row>
    <row r="3532" spans="1:5" x14ac:dyDescent="0.2">
      <c r="A3532" s="113">
        <v>12803100</v>
      </c>
      <c r="B3532" s="113" t="s">
        <v>2215</v>
      </c>
      <c r="C3532" s="113" t="s">
        <v>5405</v>
      </c>
      <c r="D3532" s="113" t="s">
        <v>109</v>
      </c>
      <c r="E3532" s="113" t="s">
        <v>102</v>
      </c>
    </row>
    <row r="3533" spans="1:5" x14ac:dyDescent="0.2">
      <c r="A3533" s="113">
        <v>12803671</v>
      </c>
      <c r="B3533" s="113" t="s">
        <v>2216</v>
      </c>
      <c r="C3533" s="113" t="s">
        <v>5405</v>
      </c>
      <c r="D3533" s="113" t="s">
        <v>109</v>
      </c>
      <c r="E3533" s="113" t="s">
        <v>109</v>
      </c>
    </row>
    <row r="3534" spans="1:5" x14ac:dyDescent="0.2">
      <c r="A3534" s="113">
        <v>12803990</v>
      </c>
      <c r="B3534" s="113" t="s">
        <v>2217</v>
      </c>
      <c r="C3534" s="113" t="s">
        <v>5405</v>
      </c>
      <c r="D3534" s="113" t="s">
        <v>109</v>
      </c>
      <c r="E3534" s="113" t="s">
        <v>109</v>
      </c>
    </row>
    <row r="3535" spans="1:5" x14ac:dyDescent="0.2">
      <c r="A3535" s="113">
        <v>12804290</v>
      </c>
      <c r="B3535" s="113" t="s">
        <v>4450</v>
      </c>
      <c r="C3535" s="113" t="s">
        <v>5405</v>
      </c>
      <c r="D3535" s="113" t="s">
        <v>5414</v>
      </c>
      <c r="E3535" s="113" t="s">
        <v>5412</v>
      </c>
    </row>
    <row r="3536" spans="1:5" x14ac:dyDescent="0.2">
      <c r="A3536" s="113">
        <v>12804300</v>
      </c>
      <c r="B3536" s="113" t="s">
        <v>2218</v>
      </c>
      <c r="C3536" s="113" t="s">
        <v>5405</v>
      </c>
      <c r="D3536" s="113" t="s">
        <v>102</v>
      </c>
      <c r="E3536" s="113" t="s">
        <v>102</v>
      </c>
    </row>
    <row r="3537" spans="1:5" x14ac:dyDescent="0.2">
      <c r="A3537" s="113">
        <v>12804306</v>
      </c>
      <c r="B3537" s="113" t="s">
        <v>4451</v>
      </c>
      <c r="C3537" s="113" t="s">
        <v>5405</v>
      </c>
      <c r="D3537" s="113" t="s">
        <v>5414</v>
      </c>
      <c r="E3537" s="113" t="s">
        <v>110</v>
      </c>
    </row>
    <row r="3538" spans="1:5" x14ac:dyDescent="0.2">
      <c r="A3538" s="113">
        <v>12806070</v>
      </c>
      <c r="B3538" s="113" t="s">
        <v>2219</v>
      </c>
      <c r="C3538" s="113" t="s">
        <v>5405</v>
      </c>
      <c r="D3538" s="113" t="s">
        <v>109</v>
      </c>
      <c r="E3538" s="113" t="s">
        <v>102</v>
      </c>
    </row>
    <row r="3539" spans="1:5" x14ac:dyDescent="0.2">
      <c r="A3539" s="113">
        <v>12806140</v>
      </c>
      <c r="B3539" s="113" t="s">
        <v>2220</v>
      </c>
      <c r="C3539" s="113" t="s">
        <v>5405</v>
      </c>
      <c r="D3539" s="113" t="s">
        <v>109</v>
      </c>
      <c r="E3539" s="113" t="s">
        <v>109</v>
      </c>
    </row>
    <row r="3540" spans="1:5" x14ac:dyDescent="0.2">
      <c r="A3540" s="113">
        <v>12806300</v>
      </c>
      <c r="B3540" s="113" t="s">
        <v>2221</v>
      </c>
      <c r="C3540" s="113" t="s">
        <v>5405</v>
      </c>
      <c r="D3540" s="113" t="s">
        <v>107</v>
      </c>
      <c r="E3540" s="113" t="s">
        <v>110</v>
      </c>
    </row>
    <row r="3541" spans="1:5" x14ac:dyDescent="0.2">
      <c r="A3541" s="113">
        <v>12806301</v>
      </c>
      <c r="B3541" s="113" t="s">
        <v>4452</v>
      </c>
      <c r="C3541" s="113" t="s">
        <v>5405</v>
      </c>
      <c r="D3541" s="113" t="s">
        <v>5414</v>
      </c>
      <c r="E3541" s="113" t="s">
        <v>5412</v>
      </c>
    </row>
    <row r="3542" spans="1:5" x14ac:dyDescent="0.2">
      <c r="A3542" s="113">
        <v>12806440</v>
      </c>
      <c r="B3542" s="113" t="s">
        <v>2222</v>
      </c>
      <c r="C3542" s="113" t="s">
        <v>5405</v>
      </c>
      <c r="D3542" s="113" t="s">
        <v>102</v>
      </c>
      <c r="E3542" s="113" t="s">
        <v>102</v>
      </c>
    </row>
    <row r="3543" spans="1:5" x14ac:dyDescent="0.2">
      <c r="A3543" s="113">
        <v>12806451</v>
      </c>
      <c r="B3543" s="113" t="s">
        <v>2223</v>
      </c>
      <c r="C3543" s="113" t="s">
        <v>5405</v>
      </c>
      <c r="D3543" s="113" t="s">
        <v>102</v>
      </c>
      <c r="E3543" s="113" t="s">
        <v>102</v>
      </c>
    </row>
    <row r="3544" spans="1:5" x14ac:dyDescent="0.2">
      <c r="A3544" s="113">
        <v>12806490</v>
      </c>
      <c r="B3544" s="113" t="s">
        <v>2224</v>
      </c>
      <c r="C3544" s="113" t="s">
        <v>5405</v>
      </c>
      <c r="D3544" s="113" t="s">
        <v>109</v>
      </c>
      <c r="E3544" s="113" t="s">
        <v>109</v>
      </c>
    </row>
    <row r="3545" spans="1:5" x14ac:dyDescent="0.2">
      <c r="A3545" s="113">
        <v>12808027</v>
      </c>
      <c r="B3545" s="113" t="s">
        <v>2225</v>
      </c>
      <c r="C3545" s="113" t="s">
        <v>5405</v>
      </c>
      <c r="D3545" s="113" t="s">
        <v>102</v>
      </c>
      <c r="E3545" s="113" t="s">
        <v>102</v>
      </c>
    </row>
    <row r="3546" spans="1:5" x14ac:dyDescent="0.2">
      <c r="A3546" s="113">
        <v>12808060</v>
      </c>
      <c r="B3546" s="113" t="s">
        <v>2226</v>
      </c>
      <c r="C3546" s="113" t="s">
        <v>5405</v>
      </c>
      <c r="D3546" s="113" t="s">
        <v>110</v>
      </c>
      <c r="E3546" s="113" t="s">
        <v>110</v>
      </c>
    </row>
    <row r="3547" spans="1:5" x14ac:dyDescent="0.2">
      <c r="A3547" s="113">
        <v>12808087</v>
      </c>
      <c r="B3547" s="113" t="s">
        <v>2227</v>
      </c>
      <c r="C3547" s="113" t="s">
        <v>5405</v>
      </c>
      <c r="D3547" s="113" t="s">
        <v>109</v>
      </c>
      <c r="E3547" s="113" t="s">
        <v>102</v>
      </c>
    </row>
    <row r="3548" spans="1:5" x14ac:dyDescent="0.2">
      <c r="A3548" s="113">
        <v>12808092</v>
      </c>
      <c r="B3548" s="113" t="s">
        <v>2228</v>
      </c>
      <c r="C3548" s="113" t="s">
        <v>5405</v>
      </c>
      <c r="D3548" s="113" t="s">
        <v>102</v>
      </c>
      <c r="E3548" s="113" t="s">
        <v>5412</v>
      </c>
    </row>
    <row r="3549" spans="1:5" x14ac:dyDescent="0.2">
      <c r="A3549" s="113">
        <v>12808140</v>
      </c>
      <c r="B3549" s="113" t="s">
        <v>2229</v>
      </c>
      <c r="C3549" s="113" t="s">
        <v>5405</v>
      </c>
      <c r="D3549" s="113" t="s">
        <v>109</v>
      </c>
      <c r="E3549" s="113" t="s">
        <v>109</v>
      </c>
    </row>
    <row r="3550" spans="1:5" x14ac:dyDescent="0.2">
      <c r="A3550" s="113">
        <v>12808226</v>
      </c>
      <c r="B3550" s="113" t="s">
        <v>4453</v>
      </c>
      <c r="C3550" s="113" t="s">
        <v>5405</v>
      </c>
      <c r="D3550" s="113" t="s">
        <v>5414</v>
      </c>
      <c r="E3550" s="113" t="s">
        <v>5412</v>
      </c>
    </row>
    <row r="3551" spans="1:5" x14ac:dyDescent="0.2">
      <c r="A3551" s="113">
        <v>12809281</v>
      </c>
      <c r="B3551" s="113" t="s">
        <v>2230</v>
      </c>
      <c r="C3551" s="113" t="s">
        <v>5405</v>
      </c>
      <c r="D3551" s="113" t="s">
        <v>110</v>
      </c>
      <c r="E3551" s="113" t="s">
        <v>110</v>
      </c>
    </row>
    <row r="3552" spans="1:5" x14ac:dyDescent="0.2">
      <c r="A3552" s="113">
        <v>12809301</v>
      </c>
      <c r="B3552" s="113" t="s">
        <v>2231</v>
      </c>
      <c r="C3552" s="113" t="s">
        <v>5405</v>
      </c>
      <c r="D3552" s="113" t="s">
        <v>102</v>
      </c>
      <c r="E3552" s="113" t="s">
        <v>102</v>
      </c>
    </row>
    <row r="3553" spans="1:5" x14ac:dyDescent="0.2">
      <c r="A3553" s="113">
        <v>12809331</v>
      </c>
      <c r="B3553" s="113" t="s">
        <v>2232</v>
      </c>
      <c r="C3553" s="113" t="s">
        <v>5405</v>
      </c>
      <c r="D3553" s="113" t="s">
        <v>109</v>
      </c>
      <c r="E3553" s="113" t="s">
        <v>109</v>
      </c>
    </row>
    <row r="3554" spans="1:5" x14ac:dyDescent="0.2">
      <c r="A3554" s="113">
        <v>12809521</v>
      </c>
      <c r="B3554" s="113" t="s">
        <v>2233</v>
      </c>
      <c r="C3554" s="113" t="s">
        <v>5405</v>
      </c>
      <c r="D3554" s="113" t="s">
        <v>109</v>
      </c>
      <c r="E3554" s="113" t="s">
        <v>109</v>
      </c>
    </row>
    <row r="3555" spans="1:5" x14ac:dyDescent="0.2">
      <c r="A3555" s="113">
        <v>12809700</v>
      </c>
      <c r="B3555" s="113" t="s">
        <v>2234</v>
      </c>
      <c r="C3555" s="113" t="s">
        <v>5405</v>
      </c>
      <c r="D3555" s="113" t="s">
        <v>107</v>
      </c>
      <c r="E3555" s="113" t="s">
        <v>5412</v>
      </c>
    </row>
    <row r="3556" spans="1:5" x14ac:dyDescent="0.2">
      <c r="A3556" s="113">
        <v>12809780</v>
      </c>
      <c r="B3556" s="113" t="s">
        <v>2235</v>
      </c>
      <c r="C3556" s="113" t="s">
        <v>5405</v>
      </c>
      <c r="D3556" s="113" t="s">
        <v>110</v>
      </c>
      <c r="E3556" s="113" t="s">
        <v>110</v>
      </c>
    </row>
    <row r="3557" spans="1:5" x14ac:dyDescent="0.2">
      <c r="A3557" s="113">
        <v>12810010</v>
      </c>
      <c r="B3557" s="113" t="s">
        <v>2236</v>
      </c>
      <c r="C3557" s="113" t="s">
        <v>5405</v>
      </c>
      <c r="D3557" s="113" t="s">
        <v>105</v>
      </c>
      <c r="E3557" s="113" t="s">
        <v>5412</v>
      </c>
    </row>
    <row r="3558" spans="1:5" x14ac:dyDescent="0.2">
      <c r="A3558" s="113">
        <v>12810020</v>
      </c>
      <c r="B3558" s="113" t="s">
        <v>2237</v>
      </c>
      <c r="C3558" s="113" t="s">
        <v>5405</v>
      </c>
      <c r="D3558" s="113" t="s">
        <v>102</v>
      </c>
      <c r="E3558" s="113" t="s">
        <v>109</v>
      </c>
    </row>
    <row r="3559" spans="1:5" x14ac:dyDescent="0.2">
      <c r="A3559" s="113">
        <v>12810030</v>
      </c>
      <c r="B3559" s="113" t="s">
        <v>2238</v>
      </c>
      <c r="C3559" s="113" t="s">
        <v>5405</v>
      </c>
      <c r="D3559" s="113" t="s">
        <v>109</v>
      </c>
      <c r="E3559" s="113" t="s">
        <v>109</v>
      </c>
    </row>
    <row r="3560" spans="1:5" x14ac:dyDescent="0.2">
      <c r="A3560" s="113">
        <v>12810090</v>
      </c>
      <c r="B3560" s="113" t="s">
        <v>2239</v>
      </c>
      <c r="C3560" s="113" t="s">
        <v>5405</v>
      </c>
      <c r="D3560" s="113" t="s">
        <v>105</v>
      </c>
      <c r="E3560" s="113" t="s">
        <v>5412</v>
      </c>
    </row>
    <row r="3561" spans="1:5" x14ac:dyDescent="0.2">
      <c r="A3561" s="113">
        <v>12810120</v>
      </c>
      <c r="B3561" s="113" t="s">
        <v>2240</v>
      </c>
      <c r="C3561" s="113" t="s">
        <v>5405</v>
      </c>
      <c r="D3561" s="113" t="s">
        <v>102</v>
      </c>
      <c r="E3561" s="113" t="s">
        <v>102</v>
      </c>
    </row>
    <row r="3562" spans="1:5" x14ac:dyDescent="0.2">
      <c r="A3562" s="113">
        <v>12810130</v>
      </c>
      <c r="B3562" s="113" t="s">
        <v>4454</v>
      </c>
      <c r="C3562" s="113" t="s">
        <v>5405</v>
      </c>
      <c r="D3562" s="113" t="s">
        <v>105</v>
      </c>
      <c r="E3562" s="113" t="s">
        <v>5412</v>
      </c>
    </row>
    <row r="3563" spans="1:5" x14ac:dyDescent="0.2">
      <c r="A3563" s="113">
        <v>12810141</v>
      </c>
      <c r="B3563" s="113" t="s">
        <v>2241</v>
      </c>
      <c r="C3563" s="113" t="s">
        <v>5405</v>
      </c>
      <c r="D3563" s="113" t="s">
        <v>107</v>
      </c>
      <c r="E3563" s="113" t="s">
        <v>5412</v>
      </c>
    </row>
    <row r="3564" spans="1:5" x14ac:dyDescent="0.2">
      <c r="A3564" s="113">
        <v>12810460</v>
      </c>
      <c r="B3564" s="113" t="s">
        <v>2242</v>
      </c>
      <c r="C3564" s="113" t="s">
        <v>5405</v>
      </c>
      <c r="D3564" s="113" t="s">
        <v>102</v>
      </c>
      <c r="E3564" s="113" t="s">
        <v>109</v>
      </c>
    </row>
    <row r="3565" spans="1:5" x14ac:dyDescent="0.2">
      <c r="A3565" s="113">
        <v>12810510</v>
      </c>
      <c r="B3565" s="113" t="s">
        <v>2243</v>
      </c>
      <c r="C3565" s="113" t="s">
        <v>5405</v>
      </c>
      <c r="D3565" s="113" t="s">
        <v>102</v>
      </c>
      <c r="E3565" s="113" t="s">
        <v>102</v>
      </c>
    </row>
    <row r="3566" spans="1:5" x14ac:dyDescent="0.2">
      <c r="A3566" s="113">
        <v>12810590</v>
      </c>
      <c r="B3566" s="113" t="s">
        <v>2244</v>
      </c>
      <c r="C3566" s="113" t="s">
        <v>5405</v>
      </c>
      <c r="D3566" s="113" t="s">
        <v>102</v>
      </c>
      <c r="E3566" s="113" t="s">
        <v>102</v>
      </c>
    </row>
    <row r="3567" spans="1:5" x14ac:dyDescent="0.2">
      <c r="A3567" s="113">
        <v>12810650</v>
      </c>
      <c r="B3567" s="113" t="s">
        <v>4455</v>
      </c>
      <c r="C3567" s="113" t="s">
        <v>5405</v>
      </c>
      <c r="D3567" s="113" t="s">
        <v>5414</v>
      </c>
      <c r="E3567" s="113" t="s">
        <v>109</v>
      </c>
    </row>
    <row r="3568" spans="1:5" x14ac:dyDescent="0.2">
      <c r="A3568" s="113">
        <v>12810730</v>
      </c>
      <c r="B3568" s="113" t="s">
        <v>4456</v>
      </c>
      <c r="C3568" s="113" t="s">
        <v>5405</v>
      </c>
      <c r="D3568" s="113" t="s">
        <v>5414</v>
      </c>
      <c r="E3568" s="113" t="s">
        <v>5412</v>
      </c>
    </row>
    <row r="3569" spans="1:5" x14ac:dyDescent="0.2">
      <c r="A3569" s="113">
        <v>12810740</v>
      </c>
      <c r="B3569" s="113" t="s">
        <v>2245</v>
      </c>
      <c r="C3569" s="113" t="s">
        <v>5405</v>
      </c>
      <c r="D3569" s="113" t="s">
        <v>102</v>
      </c>
      <c r="E3569" s="113" t="s">
        <v>109</v>
      </c>
    </row>
    <row r="3570" spans="1:5" x14ac:dyDescent="0.2">
      <c r="A3570" s="113">
        <v>12811130</v>
      </c>
      <c r="B3570" s="113" t="s">
        <v>2246</v>
      </c>
      <c r="C3570" s="113" t="s">
        <v>5405</v>
      </c>
      <c r="D3570" s="113" t="s">
        <v>102</v>
      </c>
      <c r="E3570" s="113" t="s">
        <v>102</v>
      </c>
    </row>
    <row r="3571" spans="1:5" x14ac:dyDescent="0.2">
      <c r="A3571" s="113">
        <v>12811391</v>
      </c>
      <c r="B3571" s="113" t="s">
        <v>2247</v>
      </c>
      <c r="C3571" s="113" t="s">
        <v>5405</v>
      </c>
      <c r="D3571" s="113" t="s">
        <v>107</v>
      </c>
      <c r="E3571" s="113" t="s">
        <v>102</v>
      </c>
    </row>
    <row r="3572" spans="1:5" x14ac:dyDescent="0.2">
      <c r="A3572" s="113">
        <v>12811400</v>
      </c>
      <c r="B3572" s="113" t="s">
        <v>2248</v>
      </c>
      <c r="C3572" s="113" t="s">
        <v>5405</v>
      </c>
      <c r="D3572" s="113" t="s">
        <v>156</v>
      </c>
      <c r="E3572" s="113" t="s">
        <v>5412</v>
      </c>
    </row>
    <row r="3573" spans="1:5" x14ac:dyDescent="0.2">
      <c r="A3573" s="113">
        <v>12811401</v>
      </c>
      <c r="B3573" s="113" t="s">
        <v>4457</v>
      </c>
      <c r="C3573" s="113" t="s">
        <v>5405</v>
      </c>
      <c r="D3573" s="113" t="s">
        <v>5414</v>
      </c>
      <c r="E3573" s="113" t="s">
        <v>5412</v>
      </c>
    </row>
    <row r="3574" spans="1:5" x14ac:dyDescent="0.2">
      <c r="A3574" s="113">
        <v>12811570</v>
      </c>
      <c r="B3574" s="113" t="s">
        <v>2249</v>
      </c>
      <c r="C3574" s="113" t="s">
        <v>5405</v>
      </c>
      <c r="D3574" s="113" t="s">
        <v>109</v>
      </c>
      <c r="E3574" s="113" t="s">
        <v>109</v>
      </c>
    </row>
    <row r="3575" spans="1:5" x14ac:dyDescent="0.2">
      <c r="A3575" s="113">
        <v>12811610</v>
      </c>
      <c r="B3575" s="113" t="s">
        <v>2250</v>
      </c>
      <c r="C3575" s="113" t="s">
        <v>5405</v>
      </c>
      <c r="D3575" s="113" t="s">
        <v>105</v>
      </c>
      <c r="E3575" s="113" t="s">
        <v>5412</v>
      </c>
    </row>
    <row r="3576" spans="1:5" x14ac:dyDescent="0.2">
      <c r="A3576" s="113">
        <v>12812020</v>
      </c>
      <c r="B3576" s="113" t="s">
        <v>2251</v>
      </c>
      <c r="C3576" s="113" t="s">
        <v>5405</v>
      </c>
      <c r="D3576" s="113" t="s">
        <v>105</v>
      </c>
      <c r="E3576" s="113" t="s">
        <v>5412</v>
      </c>
    </row>
    <row r="3577" spans="1:5" x14ac:dyDescent="0.2">
      <c r="A3577" s="113">
        <v>12812270</v>
      </c>
      <c r="B3577" s="113" t="s">
        <v>4458</v>
      </c>
      <c r="C3577" s="113" t="s">
        <v>5405</v>
      </c>
      <c r="D3577" s="113" t="s">
        <v>5414</v>
      </c>
      <c r="E3577" s="113" t="s">
        <v>102</v>
      </c>
    </row>
    <row r="3578" spans="1:5" x14ac:dyDescent="0.2">
      <c r="A3578" s="113">
        <v>12812830</v>
      </c>
      <c r="B3578" s="113" t="s">
        <v>2252</v>
      </c>
      <c r="C3578" s="113" t="s">
        <v>5405</v>
      </c>
      <c r="D3578" s="113" t="s">
        <v>107</v>
      </c>
      <c r="E3578" s="113" t="s">
        <v>5412</v>
      </c>
    </row>
    <row r="3579" spans="1:5" x14ac:dyDescent="0.2">
      <c r="A3579" s="113">
        <v>12814310</v>
      </c>
      <c r="B3579" s="113" t="s">
        <v>2080</v>
      </c>
      <c r="C3579" s="113" t="s">
        <v>5405</v>
      </c>
      <c r="D3579" s="113" t="s">
        <v>109</v>
      </c>
      <c r="E3579" s="113" t="s">
        <v>109</v>
      </c>
    </row>
    <row r="3580" spans="1:5" x14ac:dyDescent="0.2">
      <c r="A3580" s="113">
        <v>12814425</v>
      </c>
      <c r="B3580" s="113" t="s">
        <v>2253</v>
      </c>
      <c r="C3580" s="113" t="s">
        <v>5405</v>
      </c>
      <c r="D3580" s="113" t="s">
        <v>102</v>
      </c>
      <c r="E3580" s="113" t="s">
        <v>109</v>
      </c>
    </row>
    <row r="3581" spans="1:5" x14ac:dyDescent="0.2">
      <c r="A3581" s="113">
        <v>12814470</v>
      </c>
      <c r="B3581" s="113" t="s">
        <v>2254</v>
      </c>
      <c r="C3581" s="113" t="s">
        <v>5405</v>
      </c>
      <c r="D3581" s="113" t="s">
        <v>102</v>
      </c>
      <c r="E3581" s="113" t="s">
        <v>102</v>
      </c>
    </row>
    <row r="3582" spans="1:5" x14ac:dyDescent="0.2">
      <c r="A3582" s="113">
        <v>12815600</v>
      </c>
      <c r="B3582" s="113" t="s">
        <v>2255</v>
      </c>
      <c r="C3582" s="113" t="s">
        <v>5405</v>
      </c>
      <c r="D3582" s="113" t="s">
        <v>102</v>
      </c>
      <c r="E3582" s="113" t="s">
        <v>102</v>
      </c>
    </row>
    <row r="3583" spans="1:5" x14ac:dyDescent="0.2">
      <c r="A3583" s="113">
        <v>12815610</v>
      </c>
      <c r="B3583" s="113" t="s">
        <v>2256</v>
      </c>
      <c r="C3583" s="113" t="s">
        <v>5405</v>
      </c>
      <c r="D3583" s="113" t="s">
        <v>102</v>
      </c>
      <c r="E3583" s="113" t="s">
        <v>102</v>
      </c>
    </row>
    <row r="3584" spans="1:5" x14ac:dyDescent="0.2">
      <c r="A3584" s="113">
        <v>12818090</v>
      </c>
      <c r="B3584" s="113" t="s">
        <v>2257</v>
      </c>
      <c r="C3584" s="113" t="s">
        <v>5405</v>
      </c>
      <c r="D3584" s="113" t="s">
        <v>100</v>
      </c>
      <c r="E3584" s="113" t="s">
        <v>5412</v>
      </c>
    </row>
    <row r="3585" spans="1:5" x14ac:dyDescent="0.2">
      <c r="A3585" s="113">
        <v>12818101</v>
      </c>
      <c r="B3585" s="113" t="s">
        <v>4459</v>
      </c>
      <c r="C3585" s="113" t="s">
        <v>5405</v>
      </c>
      <c r="D3585" s="113" t="s">
        <v>5414</v>
      </c>
      <c r="E3585" s="113" t="s">
        <v>5412</v>
      </c>
    </row>
    <row r="3586" spans="1:5" x14ac:dyDescent="0.2">
      <c r="A3586" s="113">
        <v>12819260</v>
      </c>
      <c r="B3586" s="113" t="s">
        <v>2258</v>
      </c>
      <c r="C3586" s="113" t="s">
        <v>5405</v>
      </c>
      <c r="D3586" s="113" t="s">
        <v>102</v>
      </c>
      <c r="E3586" s="113" t="s">
        <v>102</v>
      </c>
    </row>
    <row r="3587" spans="1:5" x14ac:dyDescent="0.2">
      <c r="A3587" s="113">
        <v>12819330</v>
      </c>
      <c r="B3587" s="113" t="s">
        <v>2259</v>
      </c>
      <c r="C3587" s="113" t="s">
        <v>5405</v>
      </c>
      <c r="D3587" s="113" t="s">
        <v>109</v>
      </c>
      <c r="E3587" s="113" t="s">
        <v>109</v>
      </c>
    </row>
    <row r="3588" spans="1:5" x14ac:dyDescent="0.2">
      <c r="A3588" s="113">
        <v>12819560</v>
      </c>
      <c r="B3588" s="113" t="s">
        <v>2260</v>
      </c>
      <c r="C3588" s="113" t="s">
        <v>5405</v>
      </c>
      <c r="D3588" s="113" t="s">
        <v>105</v>
      </c>
      <c r="E3588" s="113" t="s">
        <v>5412</v>
      </c>
    </row>
    <row r="3589" spans="1:5" x14ac:dyDescent="0.2">
      <c r="A3589" s="113">
        <v>12819740</v>
      </c>
      <c r="B3589" s="113" t="s">
        <v>2261</v>
      </c>
      <c r="C3589" s="113" t="s">
        <v>5405</v>
      </c>
      <c r="D3589" s="113" t="s">
        <v>102</v>
      </c>
      <c r="E3589" s="113" t="s">
        <v>102</v>
      </c>
    </row>
    <row r="3590" spans="1:5" x14ac:dyDescent="0.2">
      <c r="A3590" s="113">
        <v>12819750</v>
      </c>
      <c r="B3590" s="113" t="s">
        <v>2262</v>
      </c>
      <c r="C3590" s="113" t="s">
        <v>5405</v>
      </c>
      <c r="D3590" s="113" t="s">
        <v>107</v>
      </c>
      <c r="E3590" s="113" t="s">
        <v>102</v>
      </c>
    </row>
    <row r="3591" spans="1:5" x14ac:dyDescent="0.2">
      <c r="A3591" s="113">
        <v>12820010</v>
      </c>
      <c r="B3591" s="113" t="s">
        <v>4460</v>
      </c>
      <c r="C3591" s="113" t="s">
        <v>5405</v>
      </c>
      <c r="D3591" s="113" t="s">
        <v>5414</v>
      </c>
      <c r="E3591" s="113" t="s">
        <v>102</v>
      </c>
    </row>
    <row r="3592" spans="1:5" x14ac:dyDescent="0.2">
      <c r="A3592" s="113">
        <v>12820061</v>
      </c>
      <c r="B3592" s="113" t="s">
        <v>2263</v>
      </c>
      <c r="C3592" s="113" t="s">
        <v>5405</v>
      </c>
      <c r="D3592" s="113" t="s">
        <v>109</v>
      </c>
      <c r="E3592" s="113" t="s">
        <v>110</v>
      </c>
    </row>
    <row r="3593" spans="1:5" x14ac:dyDescent="0.2">
      <c r="A3593" s="113">
        <v>12820110</v>
      </c>
      <c r="B3593" s="113" t="s">
        <v>2264</v>
      </c>
      <c r="C3593" s="113" t="s">
        <v>5405</v>
      </c>
      <c r="D3593" s="113" t="s">
        <v>109</v>
      </c>
      <c r="E3593" s="113" t="s">
        <v>109</v>
      </c>
    </row>
    <row r="3594" spans="1:5" x14ac:dyDescent="0.2">
      <c r="A3594" s="113">
        <v>12820140</v>
      </c>
      <c r="B3594" s="113" t="s">
        <v>2265</v>
      </c>
      <c r="C3594" s="113" t="s">
        <v>5405</v>
      </c>
      <c r="D3594" s="113" t="s">
        <v>102</v>
      </c>
      <c r="E3594" s="113" t="s">
        <v>109</v>
      </c>
    </row>
    <row r="3595" spans="1:5" x14ac:dyDescent="0.2">
      <c r="A3595" s="113">
        <v>12820180</v>
      </c>
      <c r="B3595" s="113" t="s">
        <v>2266</v>
      </c>
      <c r="C3595" s="113" t="s">
        <v>5405</v>
      </c>
      <c r="D3595" s="113" t="s">
        <v>102</v>
      </c>
      <c r="E3595" s="113" t="s">
        <v>102</v>
      </c>
    </row>
    <row r="3596" spans="1:5" x14ac:dyDescent="0.2">
      <c r="A3596" s="113">
        <v>12820330</v>
      </c>
      <c r="B3596" s="113" t="s">
        <v>2267</v>
      </c>
      <c r="C3596" s="113" t="s">
        <v>5405</v>
      </c>
      <c r="D3596" s="113" t="s">
        <v>105</v>
      </c>
      <c r="E3596" s="113" t="s">
        <v>5412</v>
      </c>
    </row>
    <row r="3597" spans="1:5" x14ac:dyDescent="0.2">
      <c r="A3597" s="113">
        <v>12820410</v>
      </c>
      <c r="B3597" s="113" t="s">
        <v>2268</v>
      </c>
      <c r="C3597" s="113" t="s">
        <v>5405</v>
      </c>
      <c r="D3597" s="113" t="s">
        <v>107</v>
      </c>
      <c r="E3597" s="113" t="s">
        <v>102</v>
      </c>
    </row>
    <row r="3598" spans="1:5" x14ac:dyDescent="0.2">
      <c r="A3598" s="113">
        <v>12820510</v>
      </c>
      <c r="B3598" s="113" t="s">
        <v>2269</v>
      </c>
      <c r="C3598" s="113" t="s">
        <v>5405</v>
      </c>
      <c r="D3598" s="113" t="s">
        <v>102</v>
      </c>
      <c r="E3598" s="113" t="s">
        <v>102</v>
      </c>
    </row>
    <row r="3599" spans="1:5" x14ac:dyDescent="0.2">
      <c r="A3599" s="113">
        <v>12820520</v>
      </c>
      <c r="B3599" s="113" t="s">
        <v>4461</v>
      </c>
      <c r="C3599" s="113" t="s">
        <v>5405</v>
      </c>
      <c r="D3599" s="113" t="s">
        <v>5414</v>
      </c>
      <c r="E3599" s="113" t="s">
        <v>109</v>
      </c>
    </row>
    <row r="3600" spans="1:5" x14ac:dyDescent="0.2">
      <c r="A3600" s="113">
        <v>12820560</v>
      </c>
      <c r="B3600" s="113" t="s">
        <v>2270</v>
      </c>
      <c r="C3600" s="113" t="s">
        <v>5405</v>
      </c>
      <c r="D3600" s="113" t="s">
        <v>109</v>
      </c>
      <c r="E3600" s="113" t="s">
        <v>109</v>
      </c>
    </row>
    <row r="3601" spans="1:5" x14ac:dyDescent="0.2">
      <c r="A3601" s="113">
        <v>12820570</v>
      </c>
      <c r="B3601" s="113" t="s">
        <v>2271</v>
      </c>
      <c r="C3601" s="113" t="s">
        <v>5405</v>
      </c>
      <c r="D3601" s="113" t="s">
        <v>109</v>
      </c>
      <c r="E3601" s="113" t="s">
        <v>109</v>
      </c>
    </row>
    <row r="3602" spans="1:5" x14ac:dyDescent="0.2">
      <c r="A3602" s="113">
        <v>12820700</v>
      </c>
      <c r="B3602" s="113" t="s">
        <v>590</v>
      </c>
      <c r="C3602" s="113" t="s">
        <v>5405</v>
      </c>
      <c r="D3602" s="113" t="s">
        <v>109</v>
      </c>
      <c r="E3602" s="113" t="s">
        <v>110</v>
      </c>
    </row>
    <row r="3603" spans="1:5" x14ac:dyDescent="0.2">
      <c r="A3603" s="113">
        <v>12821012</v>
      </c>
      <c r="B3603" s="113" t="s">
        <v>2272</v>
      </c>
      <c r="C3603" s="113" t="s">
        <v>5405</v>
      </c>
      <c r="D3603" s="113" t="s">
        <v>109</v>
      </c>
      <c r="E3603" s="113" t="s">
        <v>109</v>
      </c>
    </row>
    <row r="3604" spans="1:5" x14ac:dyDescent="0.2">
      <c r="A3604" s="113">
        <v>12821021</v>
      </c>
      <c r="B3604" s="113" t="s">
        <v>2273</v>
      </c>
      <c r="C3604" s="113" t="s">
        <v>5405</v>
      </c>
      <c r="D3604" s="113" t="s">
        <v>109</v>
      </c>
      <c r="E3604" s="113" t="s">
        <v>102</v>
      </c>
    </row>
    <row r="3605" spans="1:5" x14ac:dyDescent="0.2">
      <c r="A3605" s="113">
        <v>12821030</v>
      </c>
      <c r="B3605" s="113" t="s">
        <v>2274</v>
      </c>
      <c r="C3605" s="113" t="s">
        <v>5405</v>
      </c>
      <c r="D3605" s="113" t="s">
        <v>102</v>
      </c>
      <c r="E3605" s="113" t="s">
        <v>102</v>
      </c>
    </row>
    <row r="3606" spans="1:5" x14ac:dyDescent="0.2">
      <c r="A3606" s="113">
        <v>12821040</v>
      </c>
      <c r="B3606" s="113" t="s">
        <v>2275</v>
      </c>
      <c r="C3606" s="113" t="s">
        <v>5405</v>
      </c>
      <c r="D3606" s="113" t="s">
        <v>105</v>
      </c>
      <c r="E3606" s="113" t="s">
        <v>5412</v>
      </c>
    </row>
    <row r="3607" spans="1:5" x14ac:dyDescent="0.2">
      <c r="A3607" s="113">
        <v>12821041</v>
      </c>
      <c r="B3607" s="113" t="s">
        <v>2276</v>
      </c>
      <c r="C3607" s="113" t="s">
        <v>5405</v>
      </c>
      <c r="D3607" s="113" t="s">
        <v>102</v>
      </c>
      <c r="E3607" s="113" t="s">
        <v>109</v>
      </c>
    </row>
    <row r="3608" spans="1:5" x14ac:dyDescent="0.2">
      <c r="A3608" s="113">
        <v>12821250</v>
      </c>
      <c r="B3608" s="113" t="s">
        <v>2277</v>
      </c>
      <c r="C3608" s="113" t="s">
        <v>5405</v>
      </c>
      <c r="D3608" s="113" t="s">
        <v>109</v>
      </c>
      <c r="E3608" s="113" t="s">
        <v>109</v>
      </c>
    </row>
    <row r="3609" spans="1:5" x14ac:dyDescent="0.2">
      <c r="A3609" s="113">
        <v>12821260</v>
      </c>
      <c r="B3609" s="113" t="s">
        <v>4462</v>
      </c>
      <c r="C3609" s="113" t="s">
        <v>5405</v>
      </c>
      <c r="D3609" s="113" t="s">
        <v>5414</v>
      </c>
      <c r="E3609" s="113" t="s">
        <v>109</v>
      </c>
    </row>
    <row r="3610" spans="1:5" x14ac:dyDescent="0.2">
      <c r="A3610" s="113">
        <v>12821361</v>
      </c>
      <c r="B3610" s="113" t="s">
        <v>2278</v>
      </c>
      <c r="C3610" s="113" t="s">
        <v>5405</v>
      </c>
      <c r="D3610" s="113" t="s">
        <v>109</v>
      </c>
      <c r="E3610" s="113" t="s">
        <v>110</v>
      </c>
    </row>
    <row r="3611" spans="1:5" x14ac:dyDescent="0.2">
      <c r="A3611" s="113">
        <v>12821380</v>
      </c>
      <c r="B3611" s="113" t="s">
        <v>2279</v>
      </c>
      <c r="C3611" s="113" t="s">
        <v>5405</v>
      </c>
      <c r="D3611" s="113" t="s">
        <v>109</v>
      </c>
      <c r="E3611" s="113" t="s">
        <v>110</v>
      </c>
    </row>
    <row r="3612" spans="1:5" x14ac:dyDescent="0.2">
      <c r="A3612" s="113">
        <v>12821620</v>
      </c>
      <c r="B3612" s="113" t="s">
        <v>2280</v>
      </c>
      <c r="C3612" s="113" t="s">
        <v>5405</v>
      </c>
      <c r="D3612" s="113" t="s">
        <v>109</v>
      </c>
      <c r="E3612" s="113" t="s">
        <v>102</v>
      </c>
    </row>
    <row r="3613" spans="1:5" x14ac:dyDescent="0.2">
      <c r="A3613" s="113">
        <v>12821750</v>
      </c>
      <c r="B3613" s="113" t="s">
        <v>4463</v>
      </c>
      <c r="C3613" s="113" t="s">
        <v>5405</v>
      </c>
      <c r="D3613" s="113" t="s">
        <v>5414</v>
      </c>
      <c r="E3613" s="113" t="s">
        <v>109</v>
      </c>
    </row>
    <row r="3614" spans="1:5" x14ac:dyDescent="0.2">
      <c r="A3614" s="113">
        <v>12821810</v>
      </c>
      <c r="B3614" s="113" t="s">
        <v>2281</v>
      </c>
      <c r="C3614" s="113" t="s">
        <v>5405</v>
      </c>
      <c r="D3614" s="113" t="s">
        <v>110</v>
      </c>
      <c r="E3614" s="113" t="s">
        <v>109</v>
      </c>
    </row>
    <row r="3615" spans="1:5" x14ac:dyDescent="0.2">
      <c r="A3615" s="113">
        <v>12821920</v>
      </c>
      <c r="B3615" s="113" t="s">
        <v>2282</v>
      </c>
      <c r="C3615" s="113" t="s">
        <v>5405</v>
      </c>
      <c r="D3615" s="113" t="s">
        <v>102</v>
      </c>
      <c r="E3615" s="113" t="s">
        <v>102</v>
      </c>
    </row>
    <row r="3616" spans="1:5" x14ac:dyDescent="0.2">
      <c r="A3616" s="113">
        <v>12822050</v>
      </c>
      <c r="B3616" s="113" t="s">
        <v>2283</v>
      </c>
      <c r="C3616" s="113" t="s">
        <v>5405</v>
      </c>
      <c r="D3616" s="113" t="s">
        <v>109</v>
      </c>
      <c r="E3616" s="113" t="s">
        <v>109</v>
      </c>
    </row>
    <row r="3617" spans="1:5" x14ac:dyDescent="0.2">
      <c r="A3617" s="113">
        <v>12822190</v>
      </c>
      <c r="B3617" s="113" t="s">
        <v>2284</v>
      </c>
      <c r="C3617" s="113" t="s">
        <v>5405</v>
      </c>
      <c r="D3617" s="113" t="s">
        <v>102</v>
      </c>
      <c r="E3617" s="113" t="s">
        <v>102</v>
      </c>
    </row>
    <row r="3618" spans="1:5" x14ac:dyDescent="0.2">
      <c r="A3618" s="113">
        <v>12822810</v>
      </c>
      <c r="B3618" s="113" t="s">
        <v>2285</v>
      </c>
      <c r="C3618" s="113" t="s">
        <v>5405</v>
      </c>
      <c r="D3618" s="113" t="s">
        <v>109</v>
      </c>
      <c r="E3618" s="113" t="s">
        <v>109</v>
      </c>
    </row>
    <row r="3619" spans="1:5" x14ac:dyDescent="0.2">
      <c r="A3619" s="113">
        <v>12830010</v>
      </c>
      <c r="B3619" s="113" t="s">
        <v>2286</v>
      </c>
      <c r="C3619" s="113" t="s">
        <v>5405</v>
      </c>
      <c r="D3619" s="113" t="s">
        <v>105</v>
      </c>
      <c r="E3619" s="113" t="s">
        <v>5412</v>
      </c>
    </row>
    <row r="3620" spans="1:5" x14ac:dyDescent="0.2">
      <c r="A3620" s="113">
        <v>12830020</v>
      </c>
      <c r="B3620" s="113" t="s">
        <v>2287</v>
      </c>
      <c r="C3620" s="113" t="s">
        <v>5405</v>
      </c>
      <c r="D3620" s="113" t="s">
        <v>105</v>
      </c>
      <c r="E3620" s="113" t="s">
        <v>5412</v>
      </c>
    </row>
    <row r="3621" spans="1:5" x14ac:dyDescent="0.2">
      <c r="A3621" s="113">
        <v>12830030</v>
      </c>
      <c r="B3621" s="113" t="s">
        <v>4464</v>
      </c>
      <c r="C3621" s="113" t="s">
        <v>5405</v>
      </c>
      <c r="D3621" s="113" t="s">
        <v>5414</v>
      </c>
      <c r="E3621" s="113" t="s">
        <v>109</v>
      </c>
    </row>
    <row r="3622" spans="1:5" x14ac:dyDescent="0.2">
      <c r="A3622" s="113">
        <v>12830040</v>
      </c>
      <c r="B3622" s="113" t="s">
        <v>2288</v>
      </c>
      <c r="C3622" s="113" t="s">
        <v>5405</v>
      </c>
      <c r="D3622" s="113" t="s">
        <v>107</v>
      </c>
      <c r="E3622" s="113" t="s">
        <v>102</v>
      </c>
    </row>
    <row r="3623" spans="1:5" x14ac:dyDescent="0.2">
      <c r="A3623" s="113">
        <v>12830050</v>
      </c>
      <c r="B3623" s="113" t="s">
        <v>2289</v>
      </c>
      <c r="C3623" s="113" t="s">
        <v>5405</v>
      </c>
      <c r="D3623" s="113" t="s">
        <v>102</v>
      </c>
      <c r="E3623" s="113" t="s">
        <v>102</v>
      </c>
    </row>
    <row r="3624" spans="1:5" x14ac:dyDescent="0.2">
      <c r="A3624" s="113">
        <v>12830070</v>
      </c>
      <c r="B3624" s="113" t="s">
        <v>2290</v>
      </c>
      <c r="C3624" s="113" t="s">
        <v>5405</v>
      </c>
      <c r="D3624" s="113" t="s">
        <v>107</v>
      </c>
      <c r="E3624" s="113" t="s">
        <v>5412</v>
      </c>
    </row>
    <row r="3625" spans="1:5" x14ac:dyDescent="0.2">
      <c r="A3625" s="113">
        <v>12830080</v>
      </c>
      <c r="B3625" s="113" t="s">
        <v>2291</v>
      </c>
      <c r="C3625" s="113" t="s">
        <v>5405</v>
      </c>
      <c r="D3625" s="113" t="s">
        <v>102</v>
      </c>
      <c r="E3625" s="113" t="s">
        <v>102</v>
      </c>
    </row>
    <row r="3626" spans="1:5" x14ac:dyDescent="0.2">
      <c r="A3626" s="113">
        <v>12830100</v>
      </c>
      <c r="B3626" s="113" t="s">
        <v>2292</v>
      </c>
      <c r="C3626" s="113" t="s">
        <v>5405</v>
      </c>
      <c r="D3626" s="113" t="s">
        <v>107</v>
      </c>
      <c r="E3626" s="113" t="s">
        <v>5412</v>
      </c>
    </row>
    <row r="3627" spans="1:5" x14ac:dyDescent="0.2">
      <c r="A3627" s="113">
        <v>12830160</v>
      </c>
      <c r="B3627" s="113" t="s">
        <v>2293</v>
      </c>
      <c r="C3627" s="113" t="s">
        <v>5405</v>
      </c>
      <c r="D3627" s="113" t="s">
        <v>107</v>
      </c>
      <c r="E3627" s="113" t="s">
        <v>5412</v>
      </c>
    </row>
    <row r="3628" spans="1:5" x14ac:dyDescent="0.2">
      <c r="A3628" s="113">
        <v>12830220</v>
      </c>
      <c r="B3628" s="113" t="s">
        <v>2294</v>
      </c>
      <c r="C3628" s="113" t="s">
        <v>5405</v>
      </c>
      <c r="D3628" s="113" t="s">
        <v>109</v>
      </c>
      <c r="E3628" s="113" t="s">
        <v>109</v>
      </c>
    </row>
    <row r="3629" spans="1:5" x14ac:dyDescent="0.2">
      <c r="A3629" s="113">
        <v>12830230</v>
      </c>
      <c r="B3629" s="113" t="s">
        <v>4465</v>
      </c>
      <c r="C3629" s="113" t="s">
        <v>5405</v>
      </c>
      <c r="D3629" s="113" t="s">
        <v>5414</v>
      </c>
      <c r="E3629" s="113" t="s">
        <v>102</v>
      </c>
    </row>
    <row r="3630" spans="1:5" x14ac:dyDescent="0.2">
      <c r="A3630" s="113">
        <v>12830470</v>
      </c>
      <c r="B3630" s="113" t="s">
        <v>876</v>
      </c>
      <c r="C3630" s="113" t="s">
        <v>5405</v>
      </c>
      <c r="D3630" s="113" t="s">
        <v>5414</v>
      </c>
      <c r="E3630" s="113" t="s">
        <v>109</v>
      </c>
    </row>
    <row r="3631" spans="1:5" x14ac:dyDescent="0.2">
      <c r="A3631" s="113">
        <v>12830620</v>
      </c>
      <c r="B3631" s="113" t="s">
        <v>2295</v>
      </c>
      <c r="C3631" s="113" t="s">
        <v>5405</v>
      </c>
      <c r="D3631" s="113" t="s">
        <v>100</v>
      </c>
      <c r="E3631" s="113" t="s">
        <v>5412</v>
      </c>
    </row>
    <row r="3632" spans="1:5" x14ac:dyDescent="0.2">
      <c r="A3632" s="113">
        <v>12830700</v>
      </c>
      <c r="B3632" s="113" t="s">
        <v>4466</v>
      </c>
      <c r="C3632" s="113" t="s">
        <v>5405</v>
      </c>
      <c r="D3632" s="113" t="s">
        <v>5414</v>
      </c>
      <c r="E3632" s="113" t="s">
        <v>5413</v>
      </c>
    </row>
    <row r="3633" spans="1:5" x14ac:dyDescent="0.2">
      <c r="A3633" s="113">
        <v>12831040</v>
      </c>
      <c r="B3633" s="113" t="s">
        <v>4467</v>
      </c>
      <c r="C3633" s="113" t="s">
        <v>5405</v>
      </c>
      <c r="D3633" s="113" t="s">
        <v>5414</v>
      </c>
      <c r="E3633" s="113" t="s">
        <v>5413</v>
      </c>
    </row>
    <row r="3634" spans="1:5" x14ac:dyDescent="0.2">
      <c r="A3634" s="113">
        <v>12831480</v>
      </c>
      <c r="B3634" s="113" t="s">
        <v>2296</v>
      </c>
      <c r="C3634" s="113" t="s">
        <v>5405</v>
      </c>
      <c r="D3634" s="113" t="s">
        <v>109</v>
      </c>
      <c r="E3634" s="113" t="s">
        <v>109</v>
      </c>
    </row>
    <row r="3635" spans="1:5" x14ac:dyDescent="0.2">
      <c r="A3635" s="113">
        <v>12831510</v>
      </c>
      <c r="B3635" s="113" t="s">
        <v>2297</v>
      </c>
      <c r="C3635" s="113" t="s">
        <v>5405</v>
      </c>
      <c r="D3635" s="113" t="s">
        <v>102</v>
      </c>
      <c r="E3635" s="113" t="s">
        <v>102</v>
      </c>
    </row>
    <row r="3636" spans="1:5" x14ac:dyDescent="0.2">
      <c r="A3636" s="113">
        <v>12831520</v>
      </c>
      <c r="B3636" s="113" t="s">
        <v>2298</v>
      </c>
      <c r="C3636" s="113" t="s">
        <v>5405</v>
      </c>
      <c r="D3636" s="113" t="s">
        <v>109</v>
      </c>
      <c r="E3636" s="113" t="s">
        <v>110</v>
      </c>
    </row>
    <row r="3637" spans="1:5" x14ac:dyDescent="0.2">
      <c r="A3637" s="113">
        <v>12840030</v>
      </c>
      <c r="B3637" s="113" t="s">
        <v>2299</v>
      </c>
      <c r="C3637" s="113" t="s">
        <v>5405</v>
      </c>
      <c r="D3637" s="113" t="s">
        <v>100</v>
      </c>
      <c r="E3637" s="113" t="s">
        <v>5412</v>
      </c>
    </row>
    <row r="3638" spans="1:5" x14ac:dyDescent="0.2">
      <c r="A3638" s="113">
        <v>12840040</v>
      </c>
      <c r="B3638" s="113" t="s">
        <v>2300</v>
      </c>
      <c r="C3638" s="113" t="s">
        <v>5405</v>
      </c>
      <c r="D3638" s="113" t="s">
        <v>100</v>
      </c>
      <c r="E3638" s="113" t="s">
        <v>5412</v>
      </c>
    </row>
    <row r="3639" spans="1:5" x14ac:dyDescent="0.2">
      <c r="A3639" s="113">
        <v>12840060</v>
      </c>
      <c r="B3639" s="113" t="s">
        <v>2301</v>
      </c>
      <c r="C3639" s="113" t="s">
        <v>5405</v>
      </c>
      <c r="D3639" s="113" t="s">
        <v>102</v>
      </c>
      <c r="E3639" s="113" t="s">
        <v>102</v>
      </c>
    </row>
    <row r="3640" spans="1:5" x14ac:dyDescent="0.2">
      <c r="A3640" s="113">
        <v>12840070</v>
      </c>
      <c r="B3640" s="113" t="s">
        <v>4468</v>
      </c>
      <c r="C3640" s="113" t="s">
        <v>5405</v>
      </c>
      <c r="D3640" s="113" t="s">
        <v>5414</v>
      </c>
      <c r="E3640" s="113" t="s">
        <v>109</v>
      </c>
    </row>
    <row r="3641" spans="1:5" x14ac:dyDescent="0.2">
      <c r="A3641" s="113">
        <v>12840080</v>
      </c>
      <c r="B3641" s="113" t="s">
        <v>4469</v>
      </c>
      <c r="C3641" s="113" t="s">
        <v>5405</v>
      </c>
      <c r="D3641" s="113" t="s">
        <v>5414</v>
      </c>
      <c r="E3641" s="113" t="s">
        <v>109</v>
      </c>
    </row>
    <row r="3642" spans="1:5" x14ac:dyDescent="0.2">
      <c r="A3642" s="113">
        <v>12840130</v>
      </c>
      <c r="B3642" s="113" t="s">
        <v>4470</v>
      </c>
      <c r="C3642" s="113" t="s">
        <v>5405</v>
      </c>
      <c r="D3642" s="113" t="s">
        <v>5414</v>
      </c>
      <c r="E3642" s="113" t="s">
        <v>109</v>
      </c>
    </row>
    <row r="3643" spans="1:5" x14ac:dyDescent="0.2">
      <c r="A3643" s="113">
        <v>12840140</v>
      </c>
      <c r="B3643" s="113" t="s">
        <v>2302</v>
      </c>
      <c r="C3643" s="113" t="s">
        <v>5405</v>
      </c>
      <c r="D3643" s="113" t="s">
        <v>109</v>
      </c>
      <c r="E3643" s="113" t="s">
        <v>110</v>
      </c>
    </row>
    <row r="3644" spans="1:5" x14ac:dyDescent="0.2">
      <c r="A3644" s="113">
        <v>12840240</v>
      </c>
      <c r="B3644" s="113" t="s">
        <v>4471</v>
      </c>
      <c r="C3644" s="113" t="s">
        <v>5405</v>
      </c>
      <c r="D3644" s="113" t="s">
        <v>5414</v>
      </c>
      <c r="E3644" s="113" t="s">
        <v>109</v>
      </c>
    </row>
    <row r="3645" spans="1:5" x14ac:dyDescent="0.2">
      <c r="A3645" s="113">
        <v>12840260</v>
      </c>
      <c r="B3645" s="113" t="s">
        <v>2303</v>
      </c>
      <c r="C3645" s="113" t="s">
        <v>5405</v>
      </c>
      <c r="D3645" s="113" t="s">
        <v>109</v>
      </c>
      <c r="E3645" s="113" t="s">
        <v>109</v>
      </c>
    </row>
    <row r="3646" spans="1:5" x14ac:dyDescent="0.2">
      <c r="A3646" s="113">
        <v>12840270</v>
      </c>
      <c r="B3646" s="113" t="s">
        <v>2304</v>
      </c>
      <c r="C3646" s="113" t="s">
        <v>5405</v>
      </c>
      <c r="D3646" s="113" t="s">
        <v>109</v>
      </c>
      <c r="E3646" s="113" t="s">
        <v>109</v>
      </c>
    </row>
    <row r="3647" spans="1:5" x14ac:dyDescent="0.2">
      <c r="A3647" s="113">
        <v>12840300</v>
      </c>
      <c r="B3647" s="113" t="s">
        <v>2305</v>
      </c>
      <c r="C3647" s="113" t="s">
        <v>5405</v>
      </c>
      <c r="D3647" s="113" t="s">
        <v>109</v>
      </c>
      <c r="E3647" s="113" t="s">
        <v>109</v>
      </c>
    </row>
    <row r="3648" spans="1:5" x14ac:dyDescent="0.2">
      <c r="A3648" s="113">
        <v>12840340</v>
      </c>
      <c r="B3648" s="113" t="s">
        <v>2306</v>
      </c>
      <c r="C3648" s="113" t="s">
        <v>5405</v>
      </c>
      <c r="D3648" s="113" t="s">
        <v>102</v>
      </c>
      <c r="E3648" s="113" t="s">
        <v>102</v>
      </c>
    </row>
    <row r="3649" spans="1:5" x14ac:dyDescent="0.2">
      <c r="A3649" s="113">
        <v>12840432</v>
      </c>
      <c r="B3649" s="113" t="s">
        <v>2307</v>
      </c>
      <c r="C3649" s="113" t="s">
        <v>5405</v>
      </c>
      <c r="D3649" s="113" t="s">
        <v>138</v>
      </c>
      <c r="E3649" s="113" t="s">
        <v>5412</v>
      </c>
    </row>
    <row r="3650" spans="1:5" x14ac:dyDescent="0.2">
      <c r="A3650" s="113">
        <v>12840470</v>
      </c>
      <c r="B3650" s="113" t="s">
        <v>2308</v>
      </c>
      <c r="C3650" s="113" t="s">
        <v>5405</v>
      </c>
      <c r="D3650" s="113" t="s">
        <v>109</v>
      </c>
      <c r="E3650" s="113" t="s">
        <v>109</v>
      </c>
    </row>
    <row r="3651" spans="1:5" x14ac:dyDescent="0.2">
      <c r="A3651" s="113">
        <v>12840500</v>
      </c>
      <c r="B3651" s="113" t="s">
        <v>2309</v>
      </c>
      <c r="C3651" s="113" t="s">
        <v>5405</v>
      </c>
      <c r="D3651" s="113" t="s">
        <v>107</v>
      </c>
      <c r="E3651" s="113" t="s">
        <v>5412</v>
      </c>
    </row>
    <row r="3652" spans="1:5" x14ac:dyDescent="0.2">
      <c r="A3652" s="113">
        <v>12840580</v>
      </c>
      <c r="B3652" s="113" t="s">
        <v>2310</v>
      </c>
      <c r="C3652" s="113" t="s">
        <v>5405</v>
      </c>
      <c r="D3652" s="113" t="s">
        <v>109</v>
      </c>
      <c r="E3652" s="113" t="s">
        <v>109</v>
      </c>
    </row>
    <row r="3653" spans="1:5" x14ac:dyDescent="0.2">
      <c r="A3653" s="113">
        <v>12840650</v>
      </c>
      <c r="B3653" s="113" t="s">
        <v>2311</v>
      </c>
      <c r="C3653" s="113" t="s">
        <v>5405</v>
      </c>
      <c r="D3653" s="113" t="s">
        <v>110</v>
      </c>
      <c r="E3653" s="113" t="s">
        <v>109</v>
      </c>
    </row>
    <row r="3654" spans="1:5" x14ac:dyDescent="0.2">
      <c r="A3654" s="113">
        <v>12840690</v>
      </c>
      <c r="B3654" s="113" t="s">
        <v>2312</v>
      </c>
      <c r="C3654" s="113" t="s">
        <v>5405</v>
      </c>
      <c r="D3654" s="113" t="s">
        <v>107</v>
      </c>
      <c r="E3654" s="113" t="s">
        <v>5412</v>
      </c>
    </row>
    <row r="3655" spans="1:5" x14ac:dyDescent="0.2">
      <c r="A3655" s="113">
        <v>12840730</v>
      </c>
      <c r="B3655" s="113" t="s">
        <v>4472</v>
      </c>
      <c r="C3655" s="113" t="s">
        <v>5405</v>
      </c>
      <c r="D3655" s="113" t="s">
        <v>5414</v>
      </c>
      <c r="E3655" s="113" t="s">
        <v>5413</v>
      </c>
    </row>
    <row r="3656" spans="1:5" x14ac:dyDescent="0.2">
      <c r="A3656" s="113">
        <v>12841016</v>
      </c>
      <c r="B3656" s="113" t="s">
        <v>2313</v>
      </c>
      <c r="C3656" s="113" t="s">
        <v>5405</v>
      </c>
      <c r="D3656" s="113" t="s">
        <v>107</v>
      </c>
      <c r="E3656" s="113" t="s">
        <v>5412</v>
      </c>
    </row>
    <row r="3657" spans="1:5" x14ac:dyDescent="0.2">
      <c r="A3657" s="113">
        <v>12841032</v>
      </c>
      <c r="B3657" s="113" t="s">
        <v>2314</v>
      </c>
      <c r="C3657" s="113" t="s">
        <v>5405</v>
      </c>
      <c r="D3657" s="113" t="s">
        <v>107</v>
      </c>
      <c r="E3657" s="113" t="s">
        <v>5412</v>
      </c>
    </row>
    <row r="3658" spans="1:5" x14ac:dyDescent="0.2">
      <c r="A3658" s="113">
        <v>12841034</v>
      </c>
      <c r="B3658" s="113" t="s">
        <v>2315</v>
      </c>
      <c r="C3658" s="113" t="s">
        <v>5405</v>
      </c>
      <c r="D3658" s="113" t="s">
        <v>102</v>
      </c>
      <c r="E3658" s="113" t="s">
        <v>102</v>
      </c>
    </row>
    <row r="3659" spans="1:5" x14ac:dyDescent="0.2">
      <c r="A3659" s="113">
        <v>12841036</v>
      </c>
      <c r="B3659" s="113" t="s">
        <v>2316</v>
      </c>
      <c r="C3659" s="113" t="s">
        <v>5405</v>
      </c>
      <c r="D3659" s="113" t="s">
        <v>102</v>
      </c>
      <c r="E3659" s="113" t="s">
        <v>102</v>
      </c>
    </row>
    <row r="3660" spans="1:5" x14ac:dyDescent="0.2">
      <c r="A3660" s="113">
        <v>12841073</v>
      </c>
      <c r="B3660" s="113" t="s">
        <v>2317</v>
      </c>
      <c r="C3660" s="113" t="s">
        <v>5405</v>
      </c>
      <c r="D3660" s="113" t="s">
        <v>109</v>
      </c>
      <c r="E3660" s="113" t="s">
        <v>109</v>
      </c>
    </row>
    <row r="3661" spans="1:5" x14ac:dyDescent="0.2">
      <c r="A3661" s="113">
        <v>12841113</v>
      </c>
      <c r="B3661" s="113" t="s">
        <v>2318</v>
      </c>
      <c r="C3661" s="113" t="s">
        <v>5405</v>
      </c>
      <c r="D3661" s="113" t="s">
        <v>102</v>
      </c>
      <c r="E3661" s="113" t="s">
        <v>102</v>
      </c>
    </row>
    <row r="3662" spans="1:5" x14ac:dyDescent="0.2">
      <c r="A3662" s="113">
        <v>12841139</v>
      </c>
      <c r="B3662" s="113" t="s">
        <v>4473</v>
      </c>
      <c r="C3662" s="113" t="s">
        <v>5405</v>
      </c>
      <c r="D3662" s="113" t="s">
        <v>5414</v>
      </c>
      <c r="E3662" s="113" t="s">
        <v>109</v>
      </c>
    </row>
    <row r="3663" spans="1:5" x14ac:dyDescent="0.2">
      <c r="A3663" s="113">
        <v>12841167</v>
      </c>
      <c r="B3663" s="113" t="s">
        <v>2319</v>
      </c>
      <c r="C3663" s="113" t="s">
        <v>5405</v>
      </c>
      <c r="D3663" s="113" t="s">
        <v>109</v>
      </c>
      <c r="E3663" s="113" t="s">
        <v>110</v>
      </c>
    </row>
    <row r="3664" spans="1:5" x14ac:dyDescent="0.2">
      <c r="A3664" s="113">
        <v>12841480</v>
      </c>
      <c r="B3664" s="113" t="s">
        <v>2320</v>
      </c>
      <c r="C3664" s="113" t="s">
        <v>5405</v>
      </c>
      <c r="D3664" s="113" t="s">
        <v>109</v>
      </c>
      <c r="E3664" s="113" t="s">
        <v>109</v>
      </c>
    </row>
    <row r="3665" spans="1:5" x14ac:dyDescent="0.2">
      <c r="A3665" s="113">
        <v>12843030</v>
      </c>
      <c r="B3665" s="113" t="s">
        <v>2321</v>
      </c>
      <c r="C3665" s="113" t="s">
        <v>5405</v>
      </c>
      <c r="D3665" s="113" t="s">
        <v>102</v>
      </c>
      <c r="E3665" s="113" t="s">
        <v>102</v>
      </c>
    </row>
    <row r="3666" spans="1:5" x14ac:dyDescent="0.2">
      <c r="A3666" s="113">
        <v>12854005</v>
      </c>
      <c r="B3666" s="113" t="s">
        <v>2322</v>
      </c>
      <c r="C3666" s="113" t="s">
        <v>5405</v>
      </c>
      <c r="D3666" s="113" t="s">
        <v>102</v>
      </c>
      <c r="E3666" s="113" t="s">
        <v>109</v>
      </c>
    </row>
    <row r="3667" spans="1:5" x14ac:dyDescent="0.2">
      <c r="A3667" s="113">
        <v>12854017</v>
      </c>
      <c r="B3667" s="113" t="s">
        <v>4474</v>
      </c>
      <c r="C3667" s="113" t="s">
        <v>5405</v>
      </c>
      <c r="D3667" s="113" t="s">
        <v>5414</v>
      </c>
      <c r="E3667" s="113" t="s">
        <v>110</v>
      </c>
    </row>
    <row r="3668" spans="1:5" x14ac:dyDescent="0.2">
      <c r="A3668" s="113">
        <v>12854088</v>
      </c>
      <c r="B3668" s="113" t="s">
        <v>2323</v>
      </c>
      <c r="C3668" s="113" t="s">
        <v>5405</v>
      </c>
      <c r="D3668" s="113" t="s">
        <v>102</v>
      </c>
      <c r="E3668" s="113" t="s">
        <v>109</v>
      </c>
    </row>
    <row r="3669" spans="1:5" x14ac:dyDescent="0.2">
      <c r="A3669" s="113">
        <v>12854100</v>
      </c>
      <c r="B3669" s="113" t="s">
        <v>2324</v>
      </c>
      <c r="C3669" s="113" t="s">
        <v>5405</v>
      </c>
      <c r="D3669" s="113" t="s">
        <v>109</v>
      </c>
      <c r="E3669" s="113" t="s">
        <v>110</v>
      </c>
    </row>
    <row r="3670" spans="1:5" x14ac:dyDescent="0.2">
      <c r="A3670" s="113">
        <v>12860057</v>
      </c>
      <c r="B3670" s="113" t="s">
        <v>2325</v>
      </c>
      <c r="C3670" s="113" t="s">
        <v>5405</v>
      </c>
      <c r="D3670" s="113" t="s">
        <v>102</v>
      </c>
      <c r="E3670" s="113" t="s">
        <v>109</v>
      </c>
    </row>
    <row r="3671" spans="1:5" x14ac:dyDescent="0.2">
      <c r="A3671" s="113">
        <v>12863007</v>
      </c>
      <c r="B3671" s="113" t="s">
        <v>2326</v>
      </c>
      <c r="C3671" s="113" t="s">
        <v>5405</v>
      </c>
      <c r="D3671" s="113" t="s">
        <v>138</v>
      </c>
      <c r="E3671" s="113" t="s">
        <v>5412</v>
      </c>
    </row>
    <row r="3672" spans="1:5" x14ac:dyDescent="0.2">
      <c r="A3672" s="113">
        <v>12871022</v>
      </c>
      <c r="B3672" s="113" t="s">
        <v>2327</v>
      </c>
      <c r="C3672" s="113" t="s">
        <v>5405</v>
      </c>
      <c r="D3672" s="113" t="s">
        <v>102</v>
      </c>
      <c r="E3672" s="113" t="s">
        <v>102</v>
      </c>
    </row>
    <row r="3673" spans="1:5" x14ac:dyDescent="0.2">
      <c r="A3673" s="113">
        <v>12871830</v>
      </c>
      <c r="B3673" s="113" t="s">
        <v>2328</v>
      </c>
      <c r="C3673" s="113" t="s">
        <v>5405</v>
      </c>
      <c r="D3673" s="113" t="s">
        <v>107</v>
      </c>
      <c r="E3673" s="113" t="s">
        <v>5412</v>
      </c>
    </row>
    <row r="3674" spans="1:5" x14ac:dyDescent="0.2">
      <c r="A3674" s="113">
        <v>12872410</v>
      </c>
      <c r="B3674" s="113" t="s">
        <v>2329</v>
      </c>
      <c r="C3674" s="113" t="s">
        <v>5405</v>
      </c>
      <c r="D3674" s="113" t="s">
        <v>102</v>
      </c>
      <c r="E3674" s="113" t="s">
        <v>102</v>
      </c>
    </row>
    <row r="3675" spans="1:5" x14ac:dyDescent="0.2">
      <c r="A3675" s="113">
        <v>12872960</v>
      </c>
      <c r="B3675" s="113" t="s">
        <v>2330</v>
      </c>
      <c r="C3675" s="113" t="s">
        <v>5405</v>
      </c>
      <c r="D3675" s="113" t="s">
        <v>105</v>
      </c>
      <c r="E3675" s="113" t="s">
        <v>5412</v>
      </c>
    </row>
    <row r="3676" spans="1:5" x14ac:dyDescent="0.2">
      <c r="A3676" s="113">
        <v>12873004</v>
      </c>
      <c r="B3676" s="113" t="s">
        <v>4475</v>
      </c>
      <c r="C3676" s="113" t="s">
        <v>5405</v>
      </c>
      <c r="D3676" s="113" t="s">
        <v>5414</v>
      </c>
      <c r="E3676" s="113" t="s">
        <v>5412</v>
      </c>
    </row>
    <row r="3677" spans="1:5" x14ac:dyDescent="0.2">
      <c r="A3677" s="113">
        <v>12873007</v>
      </c>
      <c r="B3677" s="113" t="s">
        <v>2331</v>
      </c>
      <c r="C3677" s="113" t="s">
        <v>5405</v>
      </c>
      <c r="D3677" s="113" t="s">
        <v>105</v>
      </c>
      <c r="E3677" s="113" t="s">
        <v>5412</v>
      </c>
    </row>
    <row r="3678" spans="1:5" x14ac:dyDescent="0.2">
      <c r="A3678" s="113">
        <v>12873047</v>
      </c>
      <c r="B3678" s="113" t="s">
        <v>2332</v>
      </c>
      <c r="C3678" s="113" t="s">
        <v>5405</v>
      </c>
      <c r="D3678" s="113" t="s">
        <v>107</v>
      </c>
      <c r="E3678" s="113" t="s">
        <v>5412</v>
      </c>
    </row>
    <row r="3679" spans="1:5" x14ac:dyDescent="0.2">
      <c r="A3679" s="113">
        <v>12873160</v>
      </c>
      <c r="B3679" s="113" t="s">
        <v>2333</v>
      </c>
      <c r="C3679" s="113" t="s">
        <v>5405</v>
      </c>
      <c r="D3679" s="113" t="s">
        <v>110</v>
      </c>
      <c r="E3679" s="113" t="s">
        <v>110</v>
      </c>
    </row>
    <row r="3680" spans="1:5" x14ac:dyDescent="0.2">
      <c r="A3680" s="113">
        <v>12873300</v>
      </c>
      <c r="B3680" s="113" t="s">
        <v>4476</v>
      </c>
      <c r="C3680" s="113" t="s">
        <v>5405</v>
      </c>
      <c r="D3680" s="113" t="s">
        <v>5414</v>
      </c>
      <c r="E3680" s="113" t="s">
        <v>5413</v>
      </c>
    </row>
    <row r="3681" spans="1:5" x14ac:dyDescent="0.2">
      <c r="A3681" s="113">
        <v>12874041</v>
      </c>
      <c r="B3681" s="113" t="s">
        <v>4477</v>
      </c>
      <c r="C3681" s="113" t="s">
        <v>5405</v>
      </c>
      <c r="D3681" s="113" t="s">
        <v>105</v>
      </c>
      <c r="E3681" s="113" t="s">
        <v>5412</v>
      </c>
    </row>
    <row r="3682" spans="1:5" x14ac:dyDescent="0.2">
      <c r="A3682" s="113">
        <v>12874130</v>
      </c>
      <c r="B3682" s="113" t="s">
        <v>2334</v>
      </c>
      <c r="C3682" s="113" t="s">
        <v>5405</v>
      </c>
      <c r="D3682" s="113" t="s">
        <v>109</v>
      </c>
      <c r="E3682" s="113" t="s">
        <v>110</v>
      </c>
    </row>
    <row r="3683" spans="1:5" x14ac:dyDescent="0.2">
      <c r="A3683" s="113">
        <v>12875006</v>
      </c>
      <c r="B3683" s="113" t="s">
        <v>2335</v>
      </c>
      <c r="C3683" s="113" t="s">
        <v>5405</v>
      </c>
      <c r="D3683" s="113" t="s">
        <v>102</v>
      </c>
      <c r="E3683" s="113" t="s">
        <v>102</v>
      </c>
    </row>
    <row r="3684" spans="1:5" x14ac:dyDescent="0.2">
      <c r="A3684" s="113">
        <v>12875022</v>
      </c>
      <c r="B3684" s="113" t="s">
        <v>2336</v>
      </c>
      <c r="C3684" s="113" t="s">
        <v>5405</v>
      </c>
      <c r="D3684" s="113" t="s">
        <v>109</v>
      </c>
      <c r="E3684" s="113" t="s">
        <v>102</v>
      </c>
    </row>
    <row r="3685" spans="1:5" x14ac:dyDescent="0.2">
      <c r="A3685" s="113">
        <v>12881040</v>
      </c>
      <c r="B3685" s="113" t="s">
        <v>2337</v>
      </c>
      <c r="C3685" s="113" t="s">
        <v>5405</v>
      </c>
      <c r="D3685" s="113" t="s">
        <v>107</v>
      </c>
      <c r="E3685" s="113" t="s">
        <v>5413</v>
      </c>
    </row>
    <row r="3686" spans="1:5" x14ac:dyDescent="0.2">
      <c r="A3686" s="113">
        <v>12884031</v>
      </c>
      <c r="B3686" s="113" t="s">
        <v>2338</v>
      </c>
      <c r="C3686" s="113" t="s">
        <v>5405</v>
      </c>
      <c r="D3686" s="113" t="s">
        <v>109</v>
      </c>
      <c r="E3686" s="113" t="s">
        <v>109</v>
      </c>
    </row>
    <row r="3687" spans="1:5" x14ac:dyDescent="0.2">
      <c r="A3687" s="113">
        <v>12885003</v>
      </c>
      <c r="B3687" s="113" t="s">
        <v>2340</v>
      </c>
      <c r="C3687" s="113" t="s">
        <v>5405</v>
      </c>
      <c r="D3687" s="113" t="s">
        <v>107</v>
      </c>
      <c r="E3687" s="113" t="s">
        <v>5412</v>
      </c>
    </row>
    <row r="3688" spans="1:5" x14ac:dyDescent="0.2">
      <c r="A3688" s="113">
        <v>12885004</v>
      </c>
      <c r="B3688" s="113" t="s">
        <v>2341</v>
      </c>
      <c r="C3688" s="113" t="s">
        <v>5405</v>
      </c>
      <c r="D3688" s="113" t="s">
        <v>102</v>
      </c>
      <c r="E3688" s="113" t="s">
        <v>102</v>
      </c>
    </row>
    <row r="3689" spans="1:5" x14ac:dyDescent="0.2">
      <c r="A3689" s="113">
        <v>12886005</v>
      </c>
      <c r="B3689" s="113" t="s">
        <v>2342</v>
      </c>
      <c r="C3689" s="113" t="s">
        <v>5405</v>
      </c>
      <c r="D3689" s="113" t="s">
        <v>109</v>
      </c>
      <c r="E3689" s="113" t="s">
        <v>109</v>
      </c>
    </row>
    <row r="3690" spans="1:5" x14ac:dyDescent="0.2">
      <c r="A3690" s="113">
        <v>12886008</v>
      </c>
      <c r="B3690" s="113" t="s">
        <v>2343</v>
      </c>
      <c r="C3690" s="113" t="s">
        <v>5405</v>
      </c>
      <c r="D3690" s="113" t="s">
        <v>109</v>
      </c>
      <c r="E3690" s="113" t="s">
        <v>109</v>
      </c>
    </row>
    <row r="3691" spans="1:5" x14ac:dyDescent="0.2">
      <c r="A3691" s="113">
        <v>12887030</v>
      </c>
      <c r="B3691" s="113" t="s">
        <v>2344</v>
      </c>
      <c r="C3691" s="113" t="s">
        <v>5405</v>
      </c>
      <c r="D3691" s="113" t="s">
        <v>100</v>
      </c>
      <c r="E3691" s="113" t="s">
        <v>5411</v>
      </c>
    </row>
    <row r="3692" spans="1:5" x14ac:dyDescent="0.2">
      <c r="A3692" s="113">
        <v>12887130</v>
      </c>
      <c r="B3692" s="113" t="s">
        <v>2345</v>
      </c>
      <c r="C3692" s="113" t="s">
        <v>5405</v>
      </c>
      <c r="D3692" s="113" t="s">
        <v>102</v>
      </c>
      <c r="E3692" s="113" t="s">
        <v>102</v>
      </c>
    </row>
    <row r="3693" spans="1:5" x14ac:dyDescent="0.2">
      <c r="A3693" s="113">
        <v>12888004</v>
      </c>
      <c r="B3693" s="113" t="s">
        <v>2346</v>
      </c>
      <c r="C3693" s="113" t="s">
        <v>5405</v>
      </c>
      <c r="D3693" s="113" t="s">
        <v>110</v>
      </c>
      <c r="E3693" s="113" t="s">
        <v>110</v>
      </c>
    </row>
    <row r="3694" spans="1:5" x14ac:dyDescent="0.2">
      <c r="A3694" s="113">
        <v>12889057</v>
      </c>
      <c r="B3694" s="113" t="s">
        <v>4478</v>
      </c>
      <c r="C3694" s="113" t="s">
        <v>5405</v>
      </c>
      <c r="D3694" s="113" t="s">
        <v>5414</v>
      </c>
      <c r="E3694" s="113" t="s">
        <v>109</v>
      </c>
    </row>
    <row r="3695" spans="1:5" x14ac:dyDescent="0.2">
      <c r="A3695" s="113">
        <v>12889065</v>
      </c>
      <c r="B3695" s="113" t="s">
        <v>2347</v>
      </c>
      <c r="C3695" s="113" t="s">
        <v>5405</v>
      </c>
      <c r="D3695" s="113" t="s">
        <v>109</v>
      </c>
      <c r="E3695" s="113" t="s">
        <v>109</v>
      </c>
    </row>
    <row r="3696" spans="1:5" x14ac:dyDescent="0.2">
      <c r="A3696" s="113">
        <v>12890002</v>
      </c>
      <c r="B3696" s="113" t="s">
        <v>2348</v>
      </c>
      <c r="C3696" s="113" t="s">
        <v>5405</v>
      </c>
      <c r="D3696" s="113" t="s">
        <v>102</v>
      </c>
      <c r="E3696" s="113" t="s">
        <v>109</v>
      </c>
    </row>
    <row r="3697" spans="1:5" x14ac:dyDescent="0.2">
      <c r="A3697" s="113">
        <v>12890014</v>
      </c>
      <c r="B3697" s="113" t="s">
        <v>2349</v>
      </c>
      <c r="C3697" s="113" t="s">
        <v>5405</v>
      </c>
      <c r="D3697" s="113" t="s">
        <v>138</v>
      </c>
      <c r="E3697" s="113" t="s">
        <v>5411</v>
      </c>
    </row>
    <row r="3698" spans="1:5" x14ac:dyDescent="0.2">
      <c r="A3698" s="113">
        <v>12971003</v>
      </c>
      <c r="B3698" s="113" t="s">
        <v>2350</v>
      </c>
      <c r="C3698" s="113" t="s">
        <v>5405</v>
      </c>
      <c r="D3698" s="113" t="s">
        <v>100</v>
      </c>
      <c r="E3698" s="113" t="s">
        <v>5411</v>
      </c>
    </row>
    <row r="3699" spans="1:5" x14ac:dyDescent="0.2">
      <c r="A3699" s="113">
        <v>12971007</v>
      </c>
      <c r="B3699" s="113" t="s">
        <v>2351</v>
      </c>
      <c r="C3699" s="113" t="s">
        <v>5405</v>
      </c>
      <c r="D3699" s="113" t="s">
        <v>102</v>
      </c>
      <c r="E3699" s="113" t="s">
        <v>102</v>
      </c>
    </row>
    <row r="3700" spans="1:5" x14ac:dyDescent="0.2">
      <c r="A3700" s="113">
        <v>12971011</v>
      </c>
      <c r="B3700" s="113" t="s">
        <v>2352</v>
      </c>
      <c r="C3700" s="113" t="s">
        <v>5405</v>
      </c>
      <c r="D3700" s="113" t="s">
        <v>109</v>
      </c>
      <c r="E3700" s="113" t="s">
        <v>102</v>
      </c>
    </row>
    <row r="3701" spans="1:5" x14ac:dyDescent="0.2">
      <c r="A3701" s="113">
        <v>12971057</v>
      </c>
      <c r="B3701" s="113" t="s">
        <v>2353</v>
      </c>
      <c r="C3701" s="113" t="s">
        <v>5405</v>
      </c>
      <c r="D3701" s="113" t="s">
        <v>102</v>
      </c>
      <c r="E3701" s="113" t="s">
        <v>102</v>
      </c>
    </row>
    <row r="3702" spans="1:5" x14ac:dyDescent="0.2">
      <c r="A3702" s="113">
        <v>12971110</v>
      </c>
      <c r="B3702" s="113" t="s">
        <v>2354</v>
      </c>
      <c r="C3702" s="113" t="s">
        <v>5405</v>
      </c>
      <c r="D3702" s="113" t="s">
        <v>107</v>
      </c>
      <c r="E3702" s="113" t="s">
        <v>5412</v>
      </c>
    </row>
    <row r="3703" spans="1:5" x14ac:dyDescent="0.2">
      <c r="A3703" s="113">
        <v>12971178</v>
      </c>
      <c r="B3703" s="113" t="s">
        <v>2355</v>
      </c>
      <c r="C3703" s="113" t="s">
        <v>5405</v>
      </c>
      <c r="D3703" s="113" t="s">
        <v>109</v>
      </c>
      <c r="E3703" s="113" t="s">
        <v>109</v>
      </c>
    </row>
    <row r="3704" spans="1:5" x14ac:dyDescent="0.2">
      <c r="A3704" s="113">
        <v>12971211</v>
      </c>
      <c r="B3704" s="113" t="s">
        <v>2356</v>
      </c>
      <c r="C3704" s="113" t="s">
        <v>5405</v>
      </c>
      <c r="D3704" s="113" t="s">
        <v>138</v>
      </c>
      <c r="E3704" s="113" t="s">
        <v>5412</v>
      </c>
    </row>
    <row r="3705" spans="1:5" x14ac:dyDescent="0.2">
      <c r="A3705" s="113">
        <v>12971232</v>
      </c>
      <c r="B3705" s="113" t="s">
        <v>2357</v>
      </c>
      <c r="C3705" s="113" t="s">
        <v>5405</v>
      </c>
      <c r="D3705" s="113" t="s">
        <v>109</v>
      </c>
      <c r="E3705" s="113" t="s">
        <v>110</v>
      </c>
    </row>
    <row r="3706" spans="1:5" x14ac:dyDescent="0.2">
      <c r="A3706" s="113">
        <v>12971237</v>
      </c>
      <c r="B3706" s="113" t="s">
        <v>2358</v>
      </c>
      <c r="C3706" s="113" t="s">
        <v>5405</v>
      </c>
      <c r="D3706" s="113" t="s">
        <v>102</v>
      </c>
      <c r="E3706" s="113" t="s">
        <v>102</v>
      </c>
    </row>
    <row r="3707" spans="1:5" x14ac:dyDescent="0.2">
      <c r="A3707" s="113">
        <v>12971259</v>
      </c>
      <c r="B3707" s="113" t="s">
        <v>2359</v>
      </c>
      <c r="C3707" s="113" t="s">
        <v>5405</v>
      </c>
      <c r="D3707" s="113" t="s">
        <v>109</v>
      </c>
      <c r="E3707" s="113" t="s">
        <v>109</v>
      </c>
    </row>
    <row r="3708" spans="1:5" x14ac:dyDescent="0.2">
      <c r="A3708" s="113">
        <v>12971324</v>
      </c>
      <c r="B3708" s="113" t="s">
        <v>2360</v>
      </c>
      <c r="C3708" s="113" t="s">
        <v>5405</v>
      </c>
      <c r="D3708" s="113" t="s">
        <v>109</v>
      </c>
      <c r="E3708" s="113" t="s">
        <v>109</v>
      </c>
    </row>
    <row r="3709" spans="1:5" x14ac:dyDescent="0.2">
      <c r="A3709" s="113">
        <v>12971372</v>
      </c>
      <c r="B3709" s="113" t="s">
        <v>2361</v>
      </c>
      <c r="C3709" s="113" t="s">
        <v>5405</v>
      </c>
      <c r="D3709" s="113" t="s">
        <v>102</v>
      </c>
      <c r="E3709" s="113" t="s">
        <v>102</v>
      </c>
    </row>
    <row r="3710" spans="1:5" x14ac:dyDescent="0.2">
      <c r="A3710" s="113">
        <v>12972005</v>
      </c>
      <c r="B3710" s="113" t="s">
        <v>2362</v>
      </c>
      <c r="C3710" s="113" t="s">
        <v>5405</v>
      </c>
      <c r="D3710" s="113" t="s">
        <v>102</v>
      </c>
      <c r="E3710" s="113" t="s">
        <v>102</v>
      </c>
    </row>
    <row r="3711" spans="1:5" x14ac:dyDescent="0.2">
      <c r="A3711" s="113">
        <v>12972018</v>
      </c>
      <c r="B3711" s="113" t="s">
        <v>4479</v>
      </c>
      <c r="C3711" s="113" t="s">
        <v>5405</v>
      </c>
      <c r="D3711" s="113" t="s">
        <v>5414</v>
      </c>
      <c r="E3711" s="113" t="s">
        <v>110</v>
      </c>
    </row>
    <row r="3712" spans="1:5" x14ac:dyDescent="0.2">
      <c r="A3712" s="113">
        <v>12972025</v>
      </c>
      <c r="B3712" s="113" t="s">
        <v>4480</v>
      </c>
      <c r="C3712" s="113" t="s">
        <v>5405</v>
      </c>
      <c r="D3712" s="113" t="s">
        <v>5414</v>
      </c>
      <c r="E3712" s="113" t="s">
        <v>102</v>
      </c>
    </row>
    <row r="3713" spans="1:5" x14ac:dyDescent="0.2">
      <c r="A3713" s="113">
        <v>12972030</v>
      </c>
      <c r="B3713" s="113" t="s">
        <v>2363</v>
      </c>
      <c r="C3713" s="113" t="s">
        <v>5405</v>
      </c>
      <c r="D3713" s="113" t="s">
        <v>109</v>
      </c>
      <c r="E3713" s="113" t="s">
        <v>109</v>
      </c>
    </row>
    <row r="3714" spans="1:5" x14ac:dyDescent="0.2">
      <c r="A3714" s="113">
        <v>12972042</v>
      </c>
      <c r="B3714" s="113" t="s">
        <v>4481</v>
      </c>
      <c r="C3714" s="113" t="s">
        <v>5405</v>
      </c>
      <c r="D3714" s="113" t="s">
        <v>5414</v>
      </c>
      <c r="E3714" s="113" t="s">
        <v>102</v>
      </c>
    </row>
    <row r="3715" spans="1:5" x14ac:dyDescent="0.2">
      <c r="A3715" s="113">
        <v>12973027</v>
      </c>
      <c r="B3715" s="113" t="s">
        <v>2364</v>
      </c>
      <c r="C3715" s="113" t="s">
        <v>5405</v>
      </c>
      <c r="D3715" s="113" t="s">
        <v>109</v>
      </c>
      <c r="E3715" s="113" t="s">
        <v>102</v>
      </c>
    </row>
    <row r="3716" spans="1:5" x14ac:dyDescent="0.2">
      <c r="A3716" s="113">
        <v>12974002</v>
      </c>
      <c r="B3716" s="113" t="s">
        <v>2365</v>
      </c>
      <c r="C3716" s="113" t="s">
        <v>5405</v>
      </c>
      <c r="D3716" s="113" t="s">
        <v>156</v>
      </c>
      <c r="E3716" s="113" t="s">
        <v>5411</v>
      </c>
    </row>
    <row r="3717" spans="1:5" x14ac:dyDescent="0.2">
      <c r="A3717" s="113">
        <v>12974009</v>
      </c>
      <c r="B3717" s="113" t="s">
        <v>2366</v>
      </c>
      <c r="C3717" s="113" t="s">
        <v>5405</v>
      </c>
      <c r="D3717" s="113" t="s">
        <v>109</v>
      </c>
      <c r="E3717" s="113" t="s">
        <v>109</v>
      </c>
    </row>
    <row r="3718" spans="1:5" x14ac:dyDescent="0.2">
      <c r="A3718" s="113">
        <v>12974030</v>
      </c>
      <c r="B3718" s="113" t="s">
        <v>2367</v>
      </c>
      <c r="C3718" s="113" t="s">
        <v>5405</v>
      </c>
      <c r="D3718" s="113" t="s">
        <v>107</v>
      </c>
      <c r="E3718" s="113" t="s">
        <v>5412</v>
      </c>
    </row>
    <row r="3719" spans="1:5" x14ac:dyDescent="0.2">
      <c r="A3719" s="113">
        <v>12974039</v>
      </c>
      <c r="B3719" s="113" t="s">
        <v>2368</v>
      </c>
      <c r="C3719" s="113" t="s">
        <v>5405</v>
      </c>
      <c r="D3719" s="113" t="s">
        <v>102</v>
      </c>
      <c r="E3719" s="113" t="s">
        <v>102</v>
      </c>
    </row>
    <row r="3720" spans="1:5" x14ac:dyDescent="0.2">
      <c r="A3720" s="113">
        <v>12974051</v>
      </c>
      <c r="B3720" s="113" t="s">
        <v>4482</v>
      </c>
      <c r="C3720" s="113" t="s">
        <v>5405</v>
      </c>
      <c r="D3720" s="113" t="s">
        <v>5414</v>
      </c>
      <c r="E3720" s="113" t="s">
        <v>5413</v>
      </c>
    </row>
    <row r="3721" spans="1:5" x14ac:dyDescent="0.2">
      <c r="A3721" s="113">
        <v>12974061</v>
      </c>
      <c r="B3721" s="113" t="s">
        <v>2369</v>
      </c>
      <c r="C3721" s="113" t="s">
        <v>5405</v>
      </c>
      <c r="D3721" s="113" t="s">
        <v>107</v>
      </c>
      <c r="E3721" s="113" t="s">
        <v>5412</v>
      </c>
    </row>
    <row r="3722" spans="1:5" x14ac:dyDescent="0.2">
      <c r="A3722" s="113">
        <v>12974070</v>
      </c>
      <c r="B3722" s="113" t="s">
        <v>4483</v>
      </c>
      <c r="C3722" s="113" t="s">
        <v>5405</v>
      </c>
      <c r="D3722" s="113" t="s">
        <v>5414</v>
      </c>
      <c r="E3722" s="113" t="s">
        <v>110</v>
      </c>
    </row>
    <row r="3723" spans="1:5" x14ac:dyDescent="0.2">
      <c r="A3723" s="113">
        <v>12975001</v>
      </c>
      <c r="B3723" s="113" t="s">
        <v>2370</v>
      </c>
      <c r="C3723" s="113" t="s">
        <v>5405</v>
      </c>
      <c r="D3723" s="113" t="s">
        <v>109</v>
      </c>
      <c r="E3723" s="113" t="s">
        <v>109</v>
      </c>
    </row>
    <row r="3724" spans="1:5" x14ac:dyDescent="0.2">
      <c r="A3724" s="113">
        <v>12976005</v>
      </c>
      <c r="B3724" s="113" t="s">
        <v>2371</v>
      </c>
      <c r="C3724" s="113" t="s">
        <v>5405</v>
      </c>
      <c r="D3724" s="113" t="s">
        <v>105</v>
      </c>
      <c r="E3724" s="113" t="s">
        <v>5412</v>
      </c>
    </row>
    <row r="3725" spans="1:5" x14ac:dyDescent="0.2">
      <c r="A3725" s="113">
        <v>12976008</v>
      </c>
      <c r="B3725" s="113" t="s">
        <v>4484</v>
      </c>
      <c r="C3725" s="113" t="s">
        <v>5405</v>
      </c>
      <c r="D3725" s="113" t="s">
        <v>5414</v>
      </c>
      <c r="E3725" s="113" t="s">
        <v>109</v>
      </c>
    </row>
    <row r="3726" spans="1:5" x14ac:dyDescent="0.2">
      <c r="A3726" s="113">
        <v>12976012</v>
      </c>
      <c r="B3726" s="113" t="s">
        <v>4485</v>
      </c>
      <c r="C3726" s="113" t="s">
        <v>5405</v>
      </c>
      <c r="D3726" s="113" t="s">
        <v>5414</v>
      </c>
      <c r="E3726" s="113" t="s">
        <v>102</v>
      </c>
    </row>
    <row r="3727" spans="1:5" x14ac:dyDescent="0.2">
      <c r="A3727" s="113">
        <v>12977001</v>
      </c>
      <c r="B3727" s="113" t="s">
        <v>4486</v>
      </c>
      <c r="C3727" s="113" t="s">
        <v>5405</v>
      </c>
      <c r="D3727" s="113" t="s">
        <v>5414</v>
      </c>
      <c r="E3727" s="113" t="s">
        <v>5413</v>
      </c>
    </row>
    <row r="3728" spans="1:5" x14ac:dyDescent="0.2">
      <c r="A3728" s="113">
        <v>12977002</v>
      </c>
      <c r="B3728" s="113" t="s">
        <v>4487</v>
      </c>
      <c r="C3728" s="113" t="s">
        <v>5405</v>
      </c>
      <c r="D3728" s="113" t="s">
        <v>5414</v>
      </c>
      <c r="E3728" s="113" t="s">
        <v>5413</v>
      </c>
    </row>
    <row r="3729" spans="1:5" x14ac:dyDescent="0.2">
      <c r="A3729" s="113">
        <v>12977004</v>
      </c>
      <c r="B3729" s="113" t="s">
        <v>4488</v>
      </c>
      <c r="C3729" s="113" t="s">
        <v>5405</v>
      </c>
      <c r="D3729" s="113" t="s">
        <v>5414</v>
      </c>
      <c r="E3729" s="113" t="s">
        <v>110</v>
      </c>
    </row>
    <row r="3730" spans="1:5" x14ac:dyDescent="0.2">
      <c r="A3730" s="113">
        <v>12977008</v>
      </c>
      <c r="B3730" s="113" t="s">
        <v>4489</v>
      </c>
      <c r="C3730" s="113" t="s">
        <v>5405</v>
      </c>
      <c r="D3730" s="113" t="s">
        <v>5414</v>
      </c>
      <c r="E3730" s="113" t="s">
        <v>110</v>
      </c>
    </row>
    <row r="3731" spans="1:5" x14ac:dyDescent="0.2">
      <c r="A3731" s="113">
        <v>12977010</v>
      </c>
      <c r="B3731" s="113" t="s">
        <v>4490</v>
      </c>
      <c r="C3731" s="113" t="s">
        <v>5405</v>
      </c>
      <c r="D3731" s="113" t="s">
        <v>5414</v>
      </c>
      <c r="E3731" s="113" t="s">
        <v>5411</v>
      </c>
    </row>
    <row r="3732" spans="1:5" x14ac:dyDescent="0.2">
      <c r="A3732" s="113">
        <v>12977014</v>
      </c>
      <c r="B3732" s="113" t="s">
        <v>2372</v>
      </c>
      <c r="C3732" s="113" t="s">
        <v>5405</v>
      </c>
      <c r="D3732" s="113" t="s">
        <v>156</v>
      </c>
      <c r="E3732" s="113" t="s">
        <v>109</v>
      </c>
    </row>
    <row r="3733" spans="1:5" x14ac:dyDescent="0.2">
      <c r="A3733" s="113">
        <v>12977024</v>
      </c>
      <c r="B3733" s="113" t="s">
        <v>4491</v>
      </c>
      <c r="C3733" s="113" t="s">
        <v>5405</v>
      </c>
      <c r="D3733" s="113" t="s">
        <v>5414</v>
      </c>
      <c r="E3733" s="113" t="s">
        <v>110</v>
      </c>
    </row>
    <row r="3734" spans="1:5" x14ac:dyDescent="0.2">
      <c r="A3734" s="113">
        <v>12981012</v>
      </c>
      <c r="B3734" s="113" t="s">
        <v>2373</v>
      </c>
      <c r="C3734" s="113" t="s">
        <v>5405</v>
      </c>
      <c r="D3734" s="113" t="s">
        <v>107</v>
      </c>
      <c r="E3734" s="113" t="s">
        <v>5412</v>
      </c>
    </row>
    <row r="3735" spans="1:5" x14ac:dyDescent="0.2">
      <c r="A3735" s="113">
        <v>12981035</v>
      </c>
      <c r="B3735" s="113" t="s">
        <v>4492</v>
      </c>
      <c r="C3735" s="113" t="s">
        <v>5405</v>
      </c>
      <c r="D3735" s="113" t="s">
        <v>5414</v>
      </c>
      <c r="E3735" s="113" t="s">
        <v>109</v>
      </c>
    </row>
    <row r="3736" spans="1:5" x14ac:dyDescent="0.2">
      <c r="A3736" s="113">
        <v>12981060</v>
      </c>
      <c r="B3736" s="113" t="s">
        <v>2374</v>
      </c>
      <c r="C3736" s="113" t="s">
        <v>5405</v>
      </c>
      <c r="D3736" s="113" t="s">
        <v>107</v>
      </c>
      <c r="E3736" s="113" t="s">
        <v>5412</v>
      </c>
    </row>
    <row r="3737" spans="1:5" x14ac:dyDescent="0.2">
      <c r="A3737" s="113">
        <v>12981089</v>
      </c>
      <c r="B3737" s="113" t="s">
        <v>2375</v>
      </c>
      <c r="C3737" s="113" t="s">
        <v>5405</v>
      </c>
      <c r="D3737" s="113" t="s">
        <v>138</v>
      </c>
      <c r="E3737" s="113" t="s">
        <v>5412</v>
      </c>
    </row>
    <row r="3738" spans="1:5" x14ac:dyDescent="0.2">
      <c r="A3738" s="113">
        <v>12982002</v>
      </c>
      <c r="B3738" s="113" t="s">
        <v>4493</v>
      </c>
      <c r="C3738" s="113" t="s">
        <v>5405</v>
      </c>
      <c r="D3738" s="113" t="s">
        <v>5414</v>
      </c>
      <c r="E3738" s="113" t="s">
        <v>5412</v>
      </c>
    </row>
    <row r="3739" spans="1:5" x14ac:dyDescent="0.2">
      <c r="A3739" s="113">
        <v>12982004</v>
      </c>
      <c r="B3739" s="113" t="s">
        <v>2376</v>
      </c>
      <c r="C3739" s="113" t="s">
        <v>5405</v>
      </c>
      <c r="D3739" s="113" t="s">
        <v>107</v>
      </c>
      <c r="E3739" s="113" t="s">
        <v>5412</v>
      </c>
    </row>
    <row r="3740" spans="1:5" x14ac:dyDescent="0.2">
      <c r="A3740" s="113">
        <v>12982010</v>
      </c>
      <c r="B3740" s="113" t="s">
        <v>4494</v>
      </c>
      <c r="C3740" s="113" t="s">
        <v>5405</v>
      </c>
      <c r="D3740" s="113" t="s">
        <v>5414</v>
      </c>
      <c r="E3740" s="113" t="s">
        <v>109</v>
      </c>
    </row>
    <row r="3741" spans="1:5" x14ac:dyDescent="0.2">
      <c r="A3741" s="113">
        <v>12983001</v>
      </c>
      <c r="B3741" s="113" t="s">
        <v>4495</v>
      </c>
      <c r="C3741" s="113" t="s">
        <v>5405</v>
      </c>
      <c r="D3741" s="113" t="s">
        <v>105</v>
      </c>
      <c r="E3741" s="113" t="s">
        <v>5412</v>
      </c>
    </row>
    <row r="3742" spans="1:5" x14ac:dyDescent="0.2">
      <c r="A3742" s="113">
        <v>12983014</v>
      </c>
      <c r="B3742" s="113" t="s">
        <v>2377</v>
      </c>
      <c r="C3742" s="113" t="s">
        <v>5405</v>
      </c>
      <c r="D3742" s="113" t="s">
        <v>102</v>
      </c>
      <c r="E3742" s="113" t="s">
        <v>102</v>
      </c>
    </row>
    <row r="3743" spans="1:5" x14ac:dyDescent="0.2">
      <c r="A3743" s="113">
        <v>12983015</v>
      </c>
      <c r="B3743" s="113" t="s">
        <v>2378</v>
      </c>
      <c r="C3743" s="113" t="s">
        <v>5405</v>
      </c>
      <c r="D3743" s="113" t="s">
        <v>107</v>
      </c>
      <c r="E3743" s="113" t="s">
        <v>5412</v>
      </c>
    </row>
    <row r="3744" spans="1:5" x14ac:dyDescent="0.2">
      <c r="A3744" s="113">
        <v>12983055</v>
      </c>
      <c r="B3744" s="113" t="s">
        <v>4496</v>
      </c>
      <c r="C3744" s="113" t="s">
        <v>5405</v>
      </c>
      <c r="D3744" s="113" t="s">
        <v>5414</v>
      </c>
      <c r="E3744" s="113" t="s">
        <v>110</v>
      </c>
    </row>
    <row r="3745" spans="1:5" x14ac:dyDescent="0.2">
      <c r="A3745" s="113">
        <v>12983628</v>
      </c>
      <c r="B3745" s="113" t="s">
        <v>4497</v>
      </c>
      <c r="C3745" s="113" t="s">
        <v>5405</v>
      </c>
      <c r="D3745" s="113" t="s">
        <v>5414</v>
      </c>
      <c r="E3745" s="113" t="s">
        <v>110</v>
      </c>
    </row>
    <row r="3746" spans="1:5" x14ac:dyDescent="0.2">
      <c r="A3746" s="113">
        <v>12984012</v>
      </c>
      <c r="B3746" s="113" t="s">
        <v>4498</v>
      </c>
      <c r="C3746" s="113" t="s">
        <v>5405</v>
      </c>
      <c r="D3746" s="113" t="s">
        <v>5414</v>
      </c>
      <c r="E3746" s="113" t="s">
        <v>5412</v>
      </c>
    </row>
    <row r="3747" spans="1:5" x14ac:dyDescent="0.2">
      <c r="A3747" s="113">
        <v>12985001</v>
      </c>
      <c r="B3747" s="113" t="s">
        <v>2379</v>
      </c>
      <c r="C3747" s="113" t="s">
        <v>5405</v>
      </c>
      <c r="D3747" s="113" t="s">
        <v>102</v>
      </c>
      <c r="E3747" s="113" t="s">
        <v>109</v>
      </c>
    </row>
    <row r="3748" spans="1:5" x14ac:dyDescent="0.2">
      <c r="A3748" s="113">
        <v>12986008</v>
      </c>
      <c r="B3748" s="113" t="s">
        <v>2380</v>
      </c>
      <c r="C3748" s="113" t="s">
        <v>5405</v>
      </c>
      <c r="D3748" s="113" t="s">
        <v>102</v>
      </c>
      <c r="E3748" s="113" t="s">
        <v>102</v>
      </c>
    </row>
    <row r="3749" spans="1:5" x14ac:dyDescent="0.2">
      <c r="A3749" s="113">
        <v>12986029</v>
      </c>
      <c r="B3749" s="113" t="s">
        <v>2381</v>
      </c>
      <c r="C3749" s="113" t="s">
        <v>5405</v>
      </c>
      <c r="D3749" s="113" t="s">
        <v>102</v>
      </c>
      <c r="E3749" s="113" t="s">
        <v>109</v>
      </c>
    </row>
    <row r="3750" spans="1:5" x14ac:dyDescent="0.2">
      <c r="A3750" s="113">
        <v>12986051</v>
      </c>
      <c r="B3750" s="113" t="s">
        <v>2382</v>
      </c>
      <c r="C3750" s="113" t="s">
        <v>5405</v>
      </c>
      <c r="D3750" s="113" t="s">
        <v>102</v>
      </c>
      <c r="E3750" s="113" t="s">
        <v>102</v>
      </c>
    </row>
    <row r="3751" spans="1:5" x14ac:dyDescent="0.2">
      <c r="A3751" s="113">
        <v>12986053</v>
      </c>
      <c r="B3751" s="113" t="s">
        <v>4499</v>
      </c>
      <c r="C3751" s="113" t="s">
        <v>5405</v>
      </c>
      <c r="D3751" s="113" t="s">
        <v>5414</v>
      </c>
      <c r="E3751" s="113" t="s">
        <v>110</v>
      </c>
    </row>
    <row r="3752" spans="1:5" x14ac:dyDescent="0.2">
      <c r="A3752" s="113">
        <v>12991003</v>
      </c>
      <c r="B3752" s="113" t="s">
        <v>2383</v>
      </c>
      <c r="C3752" s="113" t="s">
        <v>5405</v>
      </c>
      <c r="D3752" s="113" t="s">
        <v>109</v>
      </c>
      <c r="E3752" s="113" t="s">
        <v>109</v>
      </c>
    </row>
    <row r="3753" spans="1:5" x14ac:dyDescent="0.2">
      <c r="A3753" s="113">
        <v>12991022</v>
      </c>
      <c r="B3753" s="113" t="s">
        <v>2384</v>
      </c>
      <c r="C3753" s="113" t="s">
        <v>5405</v>
      </c>
      <c r="D3753" s="113" t="s">
        <v>102</v>
      </c>
      <c r="E3753" s="113" t="s">
        <v>102</v>
      </c>
    </row>
    <row r="3754" spans="1:5" x14ac:dyDescent="0.2">
      <c r="A3754" s="113">
        <v>12991030</v>
      </c>
      <c r="B3754" s="113" t="s">
        <v>2385</v>
      </c>
      <c r="C3754" s="113" t="s">
        <v>5405</v>
      </c>
      <c r="D3754" s="113" t="s">
        <v>102</v>
      </c>
      <c r="E3754" s="113" t="s">
        <v>102</v>
      </c>
    </row>
    <row r="3755" spans="1:5" x14ac:dyDescent="0.2">
      <c r="A3755" s="113">
        <v>12991059</v>
      </c>
      <c r="B3755" s="113" t="s">
        <v>2386</v>
      </c>
      <c r="C3755" s="113" t="s">
        <v>5405</v>
      </c>
      <c r="D3755" s="113" t="s">
        <v>102</v>
      </c>
      <c r="E3755" s="113" t="s">
        <v>102</v>
      </c>
    </row>
    <row r="3756" spans="1:5" x14ac:dyDescent="0.2">
      <c r="A3756" s="113">
        <v>12994007</v>
      </c>
      <c r="B3756" s="113" t="s">
        <v>4500</v>
      </c>
      <c r="C3756" s="113" t="s">
        <v>5405</v>
      </c>
      <c r="D3756" s="113" t="s">
        <v>5414</v>
      </c>
      <c r="E3756" s="113" t="s">
        <v>109</v>
      </c>
    </row>
    <row r="3757" spans="1:5" x14ac:dyDescent="0.2">
      <c r="A3757" s="113">
        <v>12994024</v>
      </c>
      <c r="B3757" s="113" t="s">
        <v>2387</v>
      </c>
      <c r="C3757" s="113" t="s">
        <v>5405</v>
      </c>
      <c r="D3757" s="113" t="s">
        <v>107</v>
      </c>
      <c r="E3757" s="113" t="s">
        <v>5412</v>
      </c>
    </row>
    <row r="3758" spans="1:5" x14ac:dyDescent="0.2">
      <c r="A3758" s="113">
        <v>12999001</v>
      </c>
      <c r="B3758" s="113" t="s">
        <v>2388</v>
      </c>
      <c r="C3758" s="113" t="s">
        <v>5405</v>
      </c>
      <c r="D3758" s="113" t="s">
        <v>105</v>
      </c>
      <c r="E3758" s="113" t="s">
        <v>5412</v>
      </c>
    </row>
    <row r="3759" spans="1:5" x14ac:dyDescent="0.2">
      <c r="A3759" s="113">
        <v>13013200</v>
      </c>
      <c r="B3759" s="113" t="s">
        <v>2389</v>
      </c>
      <c r="C3759" s="113" t="s">
        <v>5405</v>
      </c>
      <c r="D3759" s="113" t="s">
        <v>109</v>
      </c>
      <c r="E3759" s="113" t="s">
        <v>109</v>
      </c>
    </row>
    <row r="3760" spans="1:5" x14ac:dyDescent="0.2">
      <c r="A3760" s="113">
        <v>13031020</v>
      </c>
      <c r="B3760" s="113" t="s">
        <v>2390</v>
      </c>
      <c r="C3760" s="113" t="s">
        <v>5405</v>
      </c>
      <c r="D3760" s="113" t="s">
        <v>109</v>
      </c>
      <c r="E3760" s="113" t="s">
        <v>102</v>
      </c>
    </row>
    <row r="3761" spans="1:5" x14ac:dyDescent="0.2">
      <c r="A3761" s="113">
        <v>13051001</v>
      </c>
      <c r="B3761" s="113" t="s">
        <v>2391</v>
      </c>
      <c r="C3761" s="113" t="s">
        <v>5405</v>
      </c>
      <c r="D3761" s="113" t="s">
        <v>102</v>
      </c>
      <c r="E3761" s="113" t="s">
        <v>102</v>
      </c>
    </row>
    <row r="3762" spans="1:5" x14ac:dyDescent="0.2">
      <c r="A3762" s="113">
        <v>13051003</v>
      </c>
      <c r="B3762" s="113" t="s">
        <v>2392</v>
      </c>
      <c r="C3762" s="113" t="s">
        <v>5405</v>
      </c>
      <c r="D3762" s="113" t="s">
        <v>109</v>
      </c>
      <c r="E3762" s="113" t="s">
        <v>109</v>
      </c>
    </row>
    <row r="3763" spans="1:5" x14ac:dyDescent="0.2">
      <c r="A3763" s="113">
        <v>13051006</v>
      </c>
      <c r="B3763" s="113" t="s">
        <v>4501</v>
      </c>
      <c r="C3763" s="113" t="s">
        <v>5405</v>
      </c>
      <c r="D3763" s="113" t="s">
        <v>100</v>
      </c>
      <c r="E3763" s="113" t="s">
        <v>5411</v>
      </c>
    </row>
    <row r="3764" spans="1:5" x14ac:dyDescent="0.2">
      <c r="A3764" s="113">
        <v>13051009</v>
      </c>
      <c r="B3764" s="113" t="s">
        <v>2393</v>
      </c>
      <c r="C3764" s="113" t="s">
        <v>5405</v>
      </c>
      <c r="D3764" s="113" t="s">
        <v>138</v>
      </c>
      <c r="E3764" s="113" t="s">
        <v>5412</v>
      </c>
    </row>
    <row r="3765" spans="1:5" x14ac:dyDescent="0.2">
      <c r="A3765" s="113">
        <v>13051012</v>
      </c>
      <c r="B3765" s="113" t="s">
        <v>2394</v>
      </c>
      <c r="C3765" s="113" t="s">
        <v>5405</v>
      </c>
      <c r="D3765" s="113" t="s">
        <v>109</v>
      </c>
      <c r="E3765" s="113" t="s">
        <v>110</v>
      </c>
    </row>
    <row r="3766" spans="1:5" x14ac:dyDescent="0.2">
      <c r="A3766" s="113">
        <v>13051020</v>
      </c>
      <c r="B3766" s="113" t="s">
        <v>2395</v>
      </c>
      <c r="C3766" s="113" t="s">
        <v>5405</v>
      </c>
      <c r="D3766" s="113" t="s">
        <v>109</v>
      </c>
      <c r="E3766" s="113" t="s">
        <v>109</v>
      </c>
    </row>
    <row r="3767" spans="1:5" x14ac:dyDescent="0.2">
      <c r="A3767" s="113">
        <v>13051021</v>
      </c>
      <c r="B3767" s="113" t="s">
        <v>2396</v>
      </c>
      <c r="C3767" s="113" t="s">
        <v>5405</v>
      </c>
      <c r="D3767" s="113" t="s">
        <v>102</v>
      </c>
      <c r="E3767" s="113" t="s">
        <v>102</v>
      </c>
    </row>
    <row r="3768" spans="1:5" x14ac:dyDescent="0.2">
      <c r="A3768" s="113">
        <v>13051024</v>
      </c>
      <c r="B3768" s="113" t="s">
        <v>2397</v>
      </c>
      <c r="C3768" s="113" t="s">
        <v>5405</v>
      </c>
      <c r="D3768" s="113" t="s">
        <v>102</v>
      </c>
      <c r="E3768" s="113" t="s">
        <v>102</v>
      </c>
    </row>
    <row r="3769" spans="1:5" x14ac:dyDescent="0.2">
      <c r="A3769" s="113">
        <v>13051030</v>
      </c>
      <c r="B3769" s="113" t="s">
        <v>2398</v>
      </c>
      <c r="C3769" s="113" t="s">
        <v>5405</v>
      </c>
      <c r="D3769" s="113" t="s">
        <v>107</v>
      </c>
      <c r="E3769" s="113" t="s">
        <v>102</v>
      </c>
    </row>
    <row r="3770" spans="1:5" x14ac:dyDescent="0.2">
      <c r="A3770" s="113">
        <v>13051038</v>
      </c>
      <c r="B3770" s="113" t="s">
        <v>2399</v>
      </c>
      <c r="C3770" s="113" t="s">
        <v>5405</v>
      </c>
      <c r="D3770" s="113" t="s">
        <v>109</v>
      </c>
      <c r="E3770" s="113" t="s">
        <v>109</v>
      </c>
    </row>
    <row r="3771" spans="1:5" x14ac:dyDescent="0.2">
      <c r="A3771" s="113">
        <v>13051051</v>
      </c>
      <c r="B3771" s="113" t="s">
        <v>2400</v>
      </c>
      <c r="C3771" s="113" t="s">
        <v>5405</v>
      </c>
      <c r="D3771" s="113" t="s">
        <v>110</v>
      </c>
      <c r="E3771" s="113" t="s">
        <v>109</v>
      </c>
    </row>
    <row r="3772" spans="1:5" x14ac:dyDescent="0.2">
      <c r="A3772" s="113">
        <v>13051104</v>
      </c>
      <c r="B3772" s="113" t="s">
        <v>2401</v>
      </c>
      <c r="C3772" s="113" t="s">
        <v>5405</v>
      </c>
      <c r="D3772" s="113" t="s">
        <v>109</v>
      </c>
      <c r="E3772" s="113" t="s">
        <v>109</v>
      </c>
    </row>
    <row r="3773" spans="1:5" x14ac:dyDescent="0.2">
      <c r="A3773" s="113">
        <v>13051155</v>
      </c>
      <c r="B3773" s="113" t="s">
        <v>4502</v>
      </c>
      <c r="C3773" s="113" t="s">
        <v>5405</v>
      </c>
      <c r="D3773" s="113" t="s">
        <v>5414</v>
      </c>
      <c r="E3773" s="113" t="s">
        <v>102</v>
      </c>
    </row>
    <row r="3774" spans="1:5" x14ac:dyDescent="0.2">
      <c r="A3774" s="113">
        <v>13051157</v>
      </c>
      <c r="B3774" s="113" t="s">
        <v>2402</v>
      </c>
      <c r="C3774" s="113" t="s">
        <v>5405</v>
      </c>
      <c r="D3774" s="113" t="s">
        <v>107</v>
      </c>
      <c r="E3774" s="113" t="s">
        <v>102</v>
      </c>
    </row>
    <row r="3775" spans="1:5" x14ac:dyDescent="0.2">
      <c r="A3775" s="113">
        <v>13051170</v>
      </c>
      <c r="B3775" s="113" t="s">
        <v>2403</v>
      </c>
      <c r="C3775" s="113" t="s">
        <v>5405</v>
      </c>
      <c r="D3775" s="113" t="s">
        <v>109</v>
      </c>
      <c r="E3775" s="113" t="s">
        <v>109</v>
      </c>
    </row>
    <row r="3776" spans="1:5" x14ac:dyDescent="0.2">
      <c r="A3776" s="113">
        <v>13051180</v>
      </c>
      <c r="B3776" s="113" t="s">
        <v>2404</v>
      </c>
      <c r="C3776" s="113" t="s">
        <v>5405</v>
      </c>
      <c r="D3776" s="113" t="s">
        <v>109</v>
      </c>
      <c r="E3776" s="113" t="s">
        <v>109</v>
      </c>
    </row>
    <row r="3777" spans="1:5" x14ac:dyDescent="0.2">
      <c r="A3777" s="113">
        <v>13051192</v>
      </c>
      <c r="B3777" s="113" t="s">
        <v>2405</v>
      </c>
      <c r="C3777" s="113" t="s">
        <v>5405</v>
      </c>
      <c r="D3777" s="113" t="s">
        <v>102</v>
      </c>
      <c r="E3777" s="113" t="s">
        <v>102</v>
      </c>
    </row>
    <row r="3778" spans="1:5" x14ac:dyDescent="0.2">
      <c r="A3778" s="113">
        <v>13051196</v>
      </c>
      <c r="B3778" s="113" t="s">
        <v>4503</v>
      </c>
      <c r="C3778" s="113" t="s">
        <v>5405</v>
      </c>
      <c r="D3778" s="113" t="s">
        <v>5414</v>
      </c>
      <c r="E3778" s="113" t="s">
        <v>5413</v>
      </c>
    </row>
    <row r="3779" spans="1:5" x14ac:dyDescent="0.2">
      <c r="A3779" s="113">
        <v>13051202</v>
      </c>
      <c r="B3779" s="113" t="s">
        <v>2406</v>
      </c>
      <c r="C3779" s="113" t="s">
        <v>5405</v>
      </c>
      <c r="D3779" s="113" t="s">
        <v>109</v>
      </c>
      <c r="E3779" s="113" t="s">
        <v>109</v>
      </c>
    </row>
    <row r="3780" spans="1:5" x14ac:dyDescent="0.2">
      <c r="A3780" s="113">
        <v>13051225</v>
      </c>
      <c r="B3780" s="113" t="s">
        <v>2407</v>
      </c>
      <c r="C3780" s="113" t="s">
        <v>5405</v>
      </c>
      <c r="D3780" s="113" t="s">
        <v>109</v>
      </c>
      <c r="E3780" s="113" t="s">
        <v>102</v>
      </c>
    </row>
    <row r="3781" spans="1:5" x14ac:dyDescent="0.2">
      <c r="A3781" s="113">
        <v>13051237</v>
      </c>
      <c r="B3781" s="113" t="s">
        <v>2408</v>
      </c>
      <c r="C3781" s="113" t="s">
        <v>5405</v>
      </c>
      <c r="D3781" s="113" t="s">
        <v>102</v>
      </c>
      <c r="E3781" s="113" t="s">
        <v>102</v>
      </c>
    </row>
    <row r="3782" spans="1:5" x14ac:dyDescent="0.2">
      <c r="A3782" s="113">
        <v>13051282</v>
      </c>
      <c r="B3782" s="113" t="s">
        <v>2409</v>
      </c>
      <c r="C3782" s="113" t="s">
        <v>5405</v>
      </c>
      <c r="D3782" s="113" t="s">
        <v>102</v>
      </c>
      <c r="E3782" s="113" t="s">
        <v>102</v>
      </c>
    </row>
    <row r="3783" spans="1:5" x14ac:dyDescent="0.2">
      <c r="A3783" s="113">
        <v>13051286</v>
      </c>
      <c r="B3783" s="113" t="s">
        <v>4504</v>
      </c>
      <c r="C3783" s="113" t="s">
        <v>5405</v>
      </c>
      <c r="D3783" s="113" t="s">
        <v>102</v>
      </c>
      <c r="E3783" s="113" t="s">
        <v>102</v>
      </c>
    </row>
    <row r="3784" spans="1:5" x14ac:dyDescent="0.2">
      <c r="A3784" s="113">
        <v>13051408</v>
      </c>
      <c r="B3784" s="113" t="s">
        <v>2410</v>
      </c>
      <c r="C3784" s="113" t="s">
        <v>5405</v>
      </c>
      <c r="D3784" s="113" t="s">
        <v>109</v>
      </c>
      <c r="E3784" s="113" t="s">
        <v>109</v>
      </c>
    </row>
    <row r="3785" spans="1:5" x14ac:dyDescent="0.2">
      <c r="A3785" s="113">
        <v>13051418</v>
      </c>
      <c r="B3785" s="113" t="s">
        <v>2411</v>
      </c>
      <c r="C3785" s="113" t="s">
        <v>5405</v>
      </c>
      <c r="D3785" s="113" t="s">
        <v>109</v>
      </c>
      <c r="E3785" s="113" t="s">
        <v>109</v>
      </c>
    </row>
    <row r="3786" spans="1:5" x14ac:dyDescent="0.2">
      <c r="A3786" s="113">
        <v>13052008</v>
      </c>
      <c r="B3786" s="113" t="s">
        <v>2412</v>
      </c>
      <c r="C3786" s="113" t="s">
        <v>5405</v>
      </c>
      <c r="D3786" s="113" t="s">
        <v>109</v>
      </c>
      <c r="E3786" s="113" t="s">
        <v>102</v>
      </c>
    </row>
    <row r="3787" spans="1:5" x14ac:dyDescent="0.2">
      <c r="A3787" s="113">
        <v>13052015</v>
      </c>
      <c r="B3787" s="113" t="s">
        <v>2413</v>
      </c>
      <c r="C3787" s="113" t="s">
        <v>5405</v>
      </c>
      <c r="D3787" s="113" t="s">
        <v>107</v>
      </c>
      <c r="E3787" s="113" t="s">
        <v>5412</v>
      </c>
    </row>
    <row r="3788" spans="1:5" x14ac:dyDescent="0.2">
      <c r="A3788" s="113">
        <v>13052021</v>
      </c>
      <c r="B3788" s="113" t="s">
        <v>2414</v>
      </c>
      <c r="C3788" s="113" t="s">
        <v>5405</v>
      </c>
      <c r="D3788" s="113" t="s">
        <v>109</v>
      </c>
      <c r="E3788" s="113" t="s">
        <v>109</v>
      </c>
    </row>
    <row r="3789" spans="1:5" x14ac:dyDescent="0.2">
      <c r="A3789" s="113">
        <v>13053002</v>
      </c>
      <c r="B3789" s="113" t="s">
        <v>2415</v>
      </c>
      <c r="C3789" s="113" t="s">
        <v>5405</v>
      </c>
      <c r="D3789" s="113" t="s">
        <v>107</v>
      </c>
      <c r="E3789" s="113" t="s">
        <v>102</v>
      </c>
    </row>
    <row r="3790" spans="1:5" x14ac:dyDescent="0.2">
      <c r="A3790" s="113">
        <v>13053006</v>
      </c>
      <c r="B3790" s="113" t="s">
        <v>2416</v>
      </c>
      <c r="C3790" s="113" t="s">
        <v>5405</v>
      </c>
      <c r="D3790" s="113" t="s">
        <v>110</v>
      </c>
      <c r="E3790" s="113" t="s">
        <v>109</v>
      </c>
    </row>
    <row r="3791" spans="1:5" x14ac:dyDescent="0.2">
      <c r="A3791" s="113">
        <v>13053053</v>
      </c>
      <c r="B3791" s="113" t="s">
        <v>2417</v>
      </c>
      <c r="C3791" s="113" t="s">
        <v>5405</v>
      </c>
      <c r="D3791" s="113" t="s">
        <v>109</v>
      </c>
      <c r="E3791" s="113" t="s">
        <v>109</v>
      </c>
    </row>
    <row r="3792" spans="1:5" x14ac:dyDescent="0.2">
      <c r="A3792" s="113">
        <v>13053070</v>
      </c>
      <c r="B3792" s="113" t="s">
        <v>2418</v>
      </c>
      <c r="C3792" s="113" t="s">
        <v>5405</v>
      </c>
      <c r="D3792" s="113" t="s">
        <v>107</v>
      </c>
      <c r="E3792" s="113" t="s">
        <v>5412</v>
      </c>
    </row>
    <row r="3793" spans="1:5" x14ac:dyDescent="0.2">
      <c r="A3793" s="113">
        <v>13054001</v>
      </c>
      <c r="B3793" s="113" t="s">
        <v>2419</v>
      </c>
      <c r="C3793" s="113" t="s">
        <v>5405</v>
      </c>
      <c r="D3793" s="113" t="s">
        <v>109</v>
      </c>
      <c r="E3793" s="113" t="s">
        <v>110</v>
      </c>
    </row>
    <row r="3794" spans="1:5" x14ac:dyDescent="0.2">
      <c r="A3794" s="113">
        <v>13054004</v>
      </c>
      <c r="B3794" s="113" t="s">
        <v>2420</v>
      </c>
      <c r="C3794" s="113" t="s">
        <v>5405</v>
      </c>
      <c r="D3794" s="113" t="s">
        <v>102</v>
      </c>
      <c r="E3794" s="113" t="s">
        <v>102</v>
      </c>
    </row>
    <row r="3795" spans="1:5" x14ac:dyDescent="0.2">
      <c r="A3795" s="113">
        <v>13061002</v>
      </c>
      <c r="B3795" s="113" t="s">
        <v>2421</v>
      </c>
      <c r="C3795" s="113" t="s">
        <v>5405</v>
      </c>
      <c r="D3795" s="113" t="s">
        <v>102</v>
      </c>
      <c r="E3795" s="113" t="s">
        <v>5412</v>
      </c>
    </row>
    <row r="3796" spans="1:5" x14ac:dyDescent="0.2">
      <c r="A3796" s="113">
        <v>13061004</v>
      </c>
      <c r="B3796" s="113" t="s">
        <v>2422</v>
      </c>
      <c r="C3796" s="113" t="s">
        <v>5405</v>
      </c>
      <c r="D3796" s="113" t="s">
        <v>107</v>
      </c>
      <c r="E3796" s="113" t="s">
        <v>5412</v>
      </c>
    </row>
    <row r="3797" spans="1:5" x14ac:dyDescent="0.2">
      <c r="A3797" s="113">
        <v>13061060</v>
      </c>
      <c r="B3797" s="113" t="s">
        <v>2423</v>
      </c>
      <c r="C3797" s="113" t="s">
        <v>5405</v>
      </c>
      <c r="D3797" s="113" t="s">
        <v>109</v>
      </c>
      <c r="E3797" s="113" t="s">
        <v>102</v>
      </c>
    </row>
    <row r="3798" spans="1:5" x14ac:dyDescent="0.2">
      <c r="A3798" s="113">
        <v>13061084</v>
      </c>
      <c r="B3798" s="113" t="s">
        <v>2424</v>
      </c>
      <c r="C3798" s="113" t="s">
        <v>5405</v>
      </c>
      <c r="D3798" s="113" t="s">
        <v>107</v>
      </c>
      <c r="E3798" s="113" t="s">
        <v>5412</v>
      </c>
    </row>
    <row r="3799" spans="1:5" x14ac:dyDescent="0.2">
      <c r="A3799" s="113">
        <v>13062002</v>
      </c>
      <c r="B3799" s="113" t="s">
        <v>2425</v>
      </c>
      <c r="C3799" s="113" t="s">
        <v>5405</v>
      </c>
      <c r="D3799" s="113" t="s">
        <v>107</v>
      </c>
      <c r="E3799" s="113" t="s">
        <v>5412</v>
      </c>
    </row>
    <row r="3800" spans="1:5" x14ac:dyDescent="0.2">
      <c r="A3800" s="113">
        <v>13062029</v>
      </c>
      <c r="B3800" s="113" t="s">
        <v>2426</v>
      </c>
      <c r="C3800" s="113" t="s">
        <v>5405</v>
      </c>
      <c r="D3800" s="113" t="s">
        <v>102</v>
      </c>
      <c r="E3800" s="113" t="s">
        <v>109</v>
      </c>
    </row>
    <row r="3801" spans="1:5" x14ac:dyDescent="0.2">
      <c r="A3801" s="113">
        <v>13062055</v>
      </c>
      <c r="B3801" s="113" t="s">
        <v>2427</v>
      </c>
      <c r="C3801" s="113" t="s">
        <v>5405</v>
      </c>
      <c r="D3801" s="113" t="s">
        <v>105</v>
      </c>
      <c r="E3801" s="113" t="s">
        <v>5412</v>
      </c>
    </row>
    <row r="3802" spans="1:5" x14ac:dyDescent="0.2">
      <c r="A3802" s="113">
        <v>13063001</v>
      </c>
      <c r="B3802" s="113" t="s">
        <v>2428</v>
      </c>
      <c r="C3802" s="113" t="s">
        <v>5405</v>
      </c>
      <c r="D3802" s="113" t="s">
        <v>107</v>
      </c>
      <c r="E3802" s="113" t="s">
        <v>5412</v>
      </c>
    </row>
    <row r="3803" spans="1:5" x14ac:dyDescent="0.2">
      <c r="A3803" s="113">
        <v>13063005</v>
      </c>
      <c r="B3803" s="113" t="s">
        <v>2429</v>
      </c>
      <c r="C3803" s="113" t="s">
        <v>5405</v>
      </c>
      <c r="D3803" s="113" t="s">
        <v>107</v>
      </c>
      <c r="E3803" s="113" t="s">
        <v>102</v>
      </c>
    </row>
    <row r="3804" spans="1:5" x14ac:dyDescent="0.2">
      <c r="A3804" s="113">
        <v>13063020</v>
      </c>
      <c r="B3804" s="113" t="s">
        <v>4505</v>
      </c>
      <c r="C3804" s="113" t="s">
        <v>5405</v>
      </c>
      <c r="D3804" s="113" t="s">
        <v>5414</v>
      </c>
      <c r="E3804" s="113" t="s">
        <v>5413</v>
      </c>
    </row>
    <row r="3805" spans="1:5" x14ac:dyDescent="0.2">
      <c r="A3805" s="113">
        <v>13063035</v>
      </c>
      <c r="B3805" s="113" t="s">
        <v>2430</v>
      </c>
      <c r="C3805" s="113" t="s">
        <v>5405</v>
      </c>
      <c r="D3805" s="113" t="s">
        <v>110</v>
      </c>
      <c r="E3805" s="113" t="s">
        <v>5413</v>
      </c>
    </row>
    <row r="3806" spans="1:5" x14ac:dyDescent="0.2">
      <c r="A3806" s="113">
        <v>13063045</v>
      </c>
      <c r="B3806" s="113" t="s">
        <v>2431</v>
      </c>
      <c r="C3806" s="113" t="s">
        <v>5405</v>
      </c>
      <c r="D3806" s="113" t="s">
        <v>105</v>
      </c>
      <c r="E3806" s="113" t="s">
        <v>5412</v>
      </c>
    </row>
    <row r="3807" spans="1:5" x14ac:dyDescent="0.2">
      <c r="A3807" s="113">
        <v>13063066</v>
      </c>
      <c r="B3807" s="113" t="s">
        <v>4506</v>
      </c>
      <c r="C3807" s="113" t="s">
        <v>5405</v>
      </c>
      <c r="D3807" s="113" t="s">
        <v>5414</v>
      </c>
      <c r="E3807" s="113" t="s">
        <v>110</v>
      </c>
    </row>
    <row r="3808" spans="1:5" x14ac:dyDescent="0.2">
      <c r="A3808" s="113">
        <v>13064001</v>
      </c>
      <c r="B3808" s="113" t="s">
        <v>2432</v>
      </c>
      <c r="C3808" s="113" t="s">
        <v>5405</v>
      </c>
      <c r="D3808" s="113" t="s">
        <v>110</v>
      </c>
      <c r="E3808" s="113" t="s">
        <v>5413</v>
      </c>
    </row>
    <row r="3809" spans="1:5" x14ac:dyDescent="0.2">
      <c r="A3809" s="113">
        <v>13064004</v>
      </c>
      <c r="B3809" s="113" t="s">
        <v>2433</v>
      </c>
      <c r="C3809" s="113" t="s">
        <v>5405</v>
      </c>
      <c r="D3809" s="113" t="s">
        <v>102</v>
      </c>
      <c r="E3809" s="113" t="s">
        <v>102</v>
      </c>
    </row>
    <row r="3810" spans="1:5" x14ac:dyDescent="0.2">
      <c r="A3810" s="113">
        <v>13064006</v>
      </c>
      <c r="B3810" s="113" t="s">
        <v>2434</v>
      </c>
      <c r="C3810" s="113" t="s">
        <v>5405</v>
      </c>
      <c r="D3810" s="113" t="s">
        <v>107</v>
      </c>
      <c r="E3810" s="113" t="s">
        <v>5412</v>
      </c>
    </row>
    <row r="3811" spans="1:5" x14ac:dyDescent="0.2">
      <c r="A3811" s="113">
        <v>13064008</v>
      </c>
      <c r="B3811" s="113" t="s">
        <v>2435</v>
      </c>
      <c r="C3811" s="113" t="s">
        <v>5405</v>
      </c>
      <c r="D3811" s="113" t="s">
        <v>109</v>
      </c>
      <c r="E3811" s="113" t="s">
        <v>109</v>
      </c>
    </row>
    <row r="3812" spans="1:5" x14ac:dyDescent="0.2">
      <c r="A3812" s="113">
        <v>13064016</v>
      </c>
      <c r="B3812" s="113" t="s">
        <v>2436</v>
      </c>
      <c r="C3812" s="113" t="s">
        <v>5405</v>
      </c>
      <c r="D3812" s="113" t="s">
        <v>102</v>
      </c>
      <c r="E3812" s="113" t="s">
        <v>5412</v>
      </c>
    </row>
    <row r="3813" spans="1:5" x14ac:dyDescent="0.2">
      <c r="A3813" s="113">
        <v>13064052</v>
      </c>
      <c r="B3813" s="113" t="s">
        <v>4507</v>
      </c>
      <c r="C3813" s="113" t="s">
        <v>5405</v>
      </c>
      <c r="D3813" s="113" t="s">
        <v>5414</v>
      </c>
      <c r="E3813" s="113" t="s">
        <v>110</v>
      </c>
    </row>
    <row r="3814" spans="1:5" x14ac:dyDescent="0.2">
      <c r="A3814" s="113">
        <v>13064089</v>
      </c>
      <c r="B3814" s="113" t="s">
        <v>4508</v>
      </c>
      <c r="C3814" s="113" t="s">
        <v>5405</v>
      </c>
      <c r="D3814" s="113" t="s">
        <v>5414</v>
      </c>
      <c r="E3814" s="113" t="s">
        <v>5411</v>
      </c>
    </row>
    <row r="3815" spans="1:5" x14ac:dyDescent="0.2">
      <c r="A3815" s="113">
        <v>13064095</v>
      </c>
      <c r="B3815" s="113" t="s">
        <v>2437</v>
      </c>
      <c r="C3815" s="113" t="s">
        <v>5405</v>
      </c>
      <c r="D3815" s="113" t="s">
        <v>102</v>
      </c>
      <c r="E3815" s="113" t="s">
        <v>102</v>
      </c>
    </row>
    <row r="3816" spans="1:5" x14ac:dyDescent="0.2">
      <c r="A3816" s="113">
        <v>13064100</v>
      </c>
      <c r="B3816" s="113" t="s">
        <v>2438</v>
      </c>
      <c r="C3816" s="113" t="s">
        <v>5405</v>
      </c>
      <c r="D3816" s="113" t="s">
        <v>138</v>
      </c>
      <c r="E3816" s="113" t="s">
        <v>5412</v>
      </c>
    </row>
    <row r="3817" spans="1:5" x14ac:dyDescent="0.2">
      <c r="A3817" s="113">
        <v>13065001</v>
      </c>
      <c r="B3817" s="113" t="s">
        <v>2439</v>
      </c>
      <c r="C3817" s="113" t="s">
        <v>5405</v>
      </c>
      <c r="D3817" s="113" t="s">
        <v>109</v>
      </c>
      <c r="E3817" s="113" t="s">
        <v>109</v>
      </c>
    </row>
    <row r="3818" spans="1:5" x14ac:dyDescent="0.2">
      <c r="A3818" s="113">
        <v>13065006</v>
      </c>
      <c r="B3818" s="113" t="s">
        <v>2440</v>
      </c>
      <c r="C3818" s="113" t="s">
        <v>5405</v>
      </c>
      <c r="D3818" s="113" t="s">
        <v>102</v>
      </c>
      <c r="E3818" s="113" t="s">
        <v>102</v>
      </c>
    </row>
    <row r="3819" spans="1:5" x14ac:dyDescent="0.2">
      <c r="A3819" s="113">
        <v>13065039</v>
      </c>
      <c r="B3819" s="113" t="s">
        <v>2441</v>
      </c>
      <c r="C3819" s="113" t="s">
        <v>5405</v>
      </c>
      <c r="D3819" s="113" t="s">
        <v>109</v>
      </c>
      <c r="E3819" s="113" t="s">
        <v>109</v>
      </c>
    </row>
    <row r="3820" spans="1:5" x14ac:dyDescent="0.2">
      <c r="A3820" s="113">
        <v>13065061</v>
      </c>
      <c r="B3820" s="113" t="s">
        <v>2442</v>
      </c>
      <c r="C3820" s="113" t="s">
        <v>5405</v>
      </c>
      <c r="D3820" s="113" t="s">
        <v>102</v>
      </c>
      <c r="E3820" s="113" t="s">
        <v>102</v>
      </c>
    </row>
    <row r="3821" spans="1:5" x14ac:dyDescent="0.2">
      <c r="A3821" s="113">
        <v>13071015</v>
      </c>
      <c r="B3821" s="113" t="s">
        <v>2443</v>
      </c>
      <c r="C3821" s="113" t="s">
        <v>5405</v>
      </c>
      <c r="D3821" s="113" t="s">
        <v>102</v>
      </c>
      <c r="E3821" s="113" t="s">
        <v>5412</v>
      </c>
    </row>
    <row r="3822" spans="1:5" x14ac:dyDescent="0.2">
      <c r="A3822" s="113">
        <v>13071046</v>
      </c>
      <c r="B3822" s="113" t="s">
        <v>2444</v>
      </c>
      <c r="C3822" s="113" t="s">
        <v>5405</v>
      </c>
      <c r="D3822" s="113" t="s">
        <v>109</v>
      </c>
      <c r="E3822" s="113" t="s">
        <v>102</v>
      </c>
    </row>
    <row r="3823" spans="1:5" x14ac:dyDescent="0.2">
      <c r="A3823" s="113">
        <v>13072002</v>
      </c>
      <c r="B3823" s="113" t="s">
        <v>2445</v>
      </c>
      <c r="C3823" s="113" t="s">
        <v>5405</v>
      </c>
      <c r="D3823" s="113" t="s">
        <v>109</v>
      </c>
      <c r="E3823" s="113" t="s">
        <v>102</v>
      </c>
    </row>
    <row r="3824" spans="1:5" x14ac:dyDescent="0.2">
      <c r="A3824" s="113">
        <v>13072003</v>
      </c>
      <c r="B3824" s="113" t="s">
        <v>2446</v>
      </c>
      <c r="C3824" s="113" t="s">
        <v>5405</v>
      </c>
      <c r="D3824" s="113" t="s">
        <v>102</v>
      </c>
      <c r="E3824" s="113" t="s">
        <v>109</v>
      </c>
    </row>
    <row r="3825" spans="1:5" x14ac:dyDescent="0.2">
      <c r="A3825" s="113">
        <v>13072007</v>
      </c>
      <c r="B3825" s="113" t="s">
        <v>2447</v>
      </c>
      <c r="C3825" s="113" t="s">
        <v>5405</v>
      </c>
      <c r="D3825" s="113" t="s">
        <v>102</v>
      </c>
      <c r="E3825" s="113" t="s">
        <v>102</v>
      </c>
    </row>
    <row r="3826" spans="1:5" x14ac:dyDescent="0.2">
      <c r="A3826" s="113">
        <v>13072029</v>
      </c>
      <c r="B3826" s="113" t="s">
        <v>2448</v>
      </c>
      <c r="C3826" s="113" t="s">
        <v>5405</v>
      </c>
      <c r="D3826" s="113" t="s">
        <v>102</v>
      </c>
      <c r="E3826" s="113" t="s">
        <v>5412</v>
      </c>
    </row>
    <row r="3827" spans="1:5" x14ac:dyDescent="0.2">
      <c r="A3827" s="113">
        <v>13072117</v>
      </c>
      <c r="B3827" s="113" t="s">
        <v>2449</v>
      </c>
      <c r="C3827" s="113" t="s">
        <v>5405</v>
      </c>
      <c r="D3827" s="113" t="s">
        <v>109</v>
      </c>
      <c r="E3827" s="113" t="s">
        <v>110</v>
      </c>
    </row>
    <row r="3828" spans="1:5" x14ac:dyDescent="0.2">
      <c r="A3828" s="113">
        <v>13072118</v>
      </c>
      <c r="B3828" s="113" t="s">
        <v>2450</v>
      </c>
      <c r="C3828" s="113" t="s">
        <v>5405</v>
      </c>
      <c r="D3828" s="113" t="s">
        <v>107</v>
      </c>
      <c r="E3828" s="113" t="s">
        <v>5412</v>
      </c>
    </row>
    <row r="3829" spans="1:5" x14ac:dyDescent="0.2">
      <c r="A3829" s="113">
        <v>13072132</v>
      </c>
      <c r="B3829" s="113" t="s">
        <v>2451</v>
      </c>
      <c r="C3829" s="113" t="s">
        <v>5405</v>
      </c>
      <c r="D3829" s="113" t="s">
        <v>109</v>
      </c>
      <c r="E3829" s="113" t="s">
        <v>102</v>
      </c>
    </row>
    <row r="3830" spans="1:5" x14ac:dyDescent="0.2">
      <c r="A3830" s="113">
        <v>13072149</v>
      </c>
      <c r="B3830" s="113" t="s">
        <v>2452</v>
      </c>
      <c r="C3830" s="113" t="s">
        <v>5405</v>
      </c>
      <c r="D3830" s="113" t="s">
        <v>100</v>
      </c>
      <c r="E3830" s="113" t="s">
        <v>5413</v>
      </c>
    </row>
    <row r="3831" spans="1:5" x14ac:dyDescent="0.2">
      <c r="A3831" s="113">
        <v>13073003</v>
      </c>
      <c r="B3831" s="113" t="s">
        <v>2453</v>
      </c>
      <c r="C3831" s="113" t="s">
        <v>5405</v>
      </c>
      <c r="D3831" s="113" t="s">
        <v>109</v>
      </c>
      <c r="E3831" s="113" t="s">
        <v>102</v>
      </c>
    </row>
    <row r="3832" spans="1:5" x14ac:dyDescent="0.2">
      <c r="A3832" s="113">
        <v>13073004</v>
      </c>
      <c r="B3832" s="113" t="s">
        <v>2454</v>
      </c>
      <c r="C3832" s="113" t="s">
        <v>5405</v>
      </c>
      <c r="D3832" s="113" t="s">
        <v>107</v>
      </c>
      <c r="E3832" s="113" t="s">
        <v>5412</v>
      </c>
    </row>
    <row r="3833" spans="1:5" x14ac:dyDescent="0.2">
      <c r="A3833" s="113">
        <v>13073073</v>
      </c>
      <c r="B3833" s="113" t="s">
        <v>2455</v>
      </c>
      <c r="C3833" s="113" t="s">
        <v>5405</v>
      </c>
      <c r="D3833" s="113" t="s">
        <v>102</v>
      </c>
      <c r="E3833" s="113" t="s">
        <v>5412</v>
      </c>
    </row>
    <row r="3834" spans="1:5" x14ac:dyDescent="0.2">
      <c r="A3834" s="113">
        <v>13081003</v>
      </c>
      <c r="B3834" s="113" t="s">
        <v>2456</v>
      </c>
      <c r="C3834" s="113" t="s">
        <v>5405</v>
      </c>
      <c r="D3834" s="113" t="s">
        <v>105</v>
      </c>
      <c r="E3834" s="113" t="s">
        <v>5412</v>
      </c>
    </row>
    <row r="3835" spans="1:5" x14ac:dyDescent="0.2">
      <c r="A3835" s="113">
        <v>13081004</v>
      </c>
      <c r="B3835" s="113" t="s">
        <v>2457</v>
      </c>
      <c r="C3835" s="113" t="s">
        <v>5405</v>
      </c>
      <c r="D3835" s="113" t="s">
        <v>109</v>
      </c>
      <c r="E3835" s="113" t="s">
        <v>110</v>
      </c>
    </row>
    <row r="3836" spans="1:5" x14ac:dyDescent="0.2">
      <c r="A3836" s="113">
        <v>13081017</v>
      </c>
      <c r="B3836" s="113" t="s">
        <v>2458</v>
      </c>
      <c r="C3836" s="113" t="s">
        <v>5405</v>
      </c>
      <c r="D3836" s="113" t="s">
        <v>105</v>
      </c>
      <c r="E3836" s="113" t="s">
        <v>5412</v>
      </c>
    </row>
    <row r="3837" spans="1:5" x14ac:dyDescent="0.2">
      <c r="A3837" s="113">
        <v>13082001</v>
      </c>
      <c r="B3837" s="113" t="s">
        <v>2459</v>
      </c>
      <c r="C3837" s="113" t="s">
        <v>5405</v>
      </c>
      <c r="D3837" s="113" t="s">
        <v>102</v>
      </c>
      <c r="E3837" s="113" t="s">
        <v>5412</v>
      </c>
    </row>
    <row r="3838" spans="1:5" x14ac:dyDescent="0.2">
      <c r="A3838" s="113">
        <v>13082002</v>
      </c>
      <c r="B3838" s="113" t="s">
        <v>2460</v>
      </c>
      <c r="C3838" s="113" t="s">
        <v>5405</v>
      </c>
      <c r="D3838" s="113" t="s">
        <v>109</v>
      </c>
      <c r="E3838" s="113" t="s">
        <v>109</v>
      </c>
    </row>
    <row r="3839" spans="1:5" x14ac:dyDescent="0.2">
      <c r="A3839" s="113">
        <v>13082006</v>
      </c>
      <c r="B3839" s="113" t="s">
        <v>2461</v>
      </c>
      <c r="C3839" s="113" t="s">
        <v>5405</v>
      </c>
      <c r="D3839" s="113" t="s">
        <v>109</v>
      </c>
      <c r="E3839" s="113" t="s">
        <v>110</v>
      </c>
    </row>
    <row r="3840" spans="1:5" x14ac:dyDescent="0.2">
      <c r="A3840" s="113">
        <v>13082017</v>
      </c>
      <c r="B3840" s="113" t="s">
        <v>2462</v>
      </c>
      <c r="C3840" s="113" t="s">
        <v>5405</v>
      </c>
      <c r="D3840" s="113" t="s">
        <v>107</v>
      </c>
      <c r="E3840" s="113" t="s">
        <v>5412</v>
      </c>
    </row>
    <row r="3841" spans="1:5" x14ac:dyDescent="0.2">
      <c r="A3841" s="113">
        <v>13082034</v>
      </c>
      <c r="B3841" s="113" t="s">
        <v>2463</v>
      </c>
      <c r="C3841" s="113" t="s">
        <v>5405</v>
      </c>
      <c r="D3841" s="113" t="s">
        <v>102</v>
      </c>
      <c r="E3841" s="113" t="s">
        <v>102</v>
      </c>
    </row>
    <row r="3842" spans="1:5" x14ac:dyDescent="0.2">
      <c r="A3842" s="113">
        <v>13111003</v>
      </c>
      <c r="B3842" s="113" t="s">
        <v>4509</v>
      </c>
      <c r="C3842" s="113" t="s">
        <v>5406</v>
      </c>
      <c r="D3842" s="113" t="s">
        <v>5414</v>
      </c>
      <c r="E3842" s="113" t="s">
        <v>109</v>
      </c>
    </row>
    <row r="3843" spans="1:5" x14ac:dyDescent="0.2">
      <c r="A3843" s="113">
        <v>13111080</v>
      </c>
      <c r="B3843" s="113" t="s">
        <v>4510</v>
      </c>
      <c r="C3843" s="113" t="s">
        <v>5406</v>
      </c>
      <c r="D3843" s="113" t="s">
        <v>5414</v>
      </c>
      <c r="E3843" s="113" t="s">
        <v>102</v>
      </c>
    </row>
    <row r="3844" spans="1:5" x14ac:dyDescent="0.2">
      <c r="A3844" s="113">
        <v>13111081</v>
      </c>
      <c r="B3844" s="113" t="s">
        <v>4511</v>
      </c>
      <c r="C3844" s="113" t="s">
        <v>5406</v>
      </c>
      <c r="D3844" s="113" t="s">
        <v>5414</v>
      </c>
      <c r="E3844" s="113" t="s">
        <v>109</v>
      </c>
    </row>
    <row r="3845" spans="1:5" x14ac:dyDescent="0.2">
      <c r="A3845" s="113">
        <v>13111100</v>
      </c>
      <c r="B3845" s="113" t="s">
        <v>4512</v>
      </c>
      <c r="C3845" s="113" t="s">
        <v>5406</v>
      </c>
      <c r="D3845" s="113" t="s">
        <v>5414</v>
      </c>
      <c r="E3845" s="113" t="s">
        <v>102</v>
      </c>
    </row>
    <row r="3846" spans="1:5" x14ac:dyDescent="0.2">
      <c r="A3846" s="113">
        <v>13111106</v>
      </c>
      <c r="B3846" s="113" t="s">
        <v>4513</v>
      </c>
      <c r="C3846" s="113" t="s">
        <v>5406</v>
      </c>
      <c r="D3846" s="113" t="s">
        <v>5414</v>
      </c>
      <c r="E3846" s="113" t="s">
        <v>109</v>
      </c>
    </row>
    <row r="3847" spans="1:5" x14ac:dyDescent="0.2">
      <c r="A3847" s="113">
        <v>13111107</v>
      </c>
      <c r="B3847" s="113" t="s">
        <v>4514</v>
      </c>
      <c r="C3847" s="113" t="s">
        <v>5406</v>
      </c>
      <c r="D3847" s="113" t="s">
        <v>5414</v>
      </c>
      <c r="E3847" s="113" t="s">
        <v>102</v>
      </c>
    </row>
    <row r="3848" spans="1:5" x14ac:dyDescent="0.2">
      <c r="A3848" s="113">
        <v>13111110</v>
      </c>
      <c r="B3848" s="113" t="s">
        <v>4515</v>
      </c>
      <c r="C3848" s="113" t="s">
        <v>5406</v>
      </c>
      <c r="D3848" s="113" t="s">
        <v>5414</v>
      </c>
      <c r="E3848" s="113" t="s">
        <v>110</v>
      </c>
    </row>
    <row r="3849" spans="1:5" x14ac:dyDescent="0.2">
      <c r="A3849" s="113">
        <v>13111122</v>
      </c>
      <c r="B3849" s="113" t="s">
        <v>4516</v>
      </c>
      <c r="C3849" s="113" t="s">
        <v>5406</v>
      </c>
      <c r="D3849" s="113" t="s">
        <v>5414</v>
      </c>
      <c r="E3849" s="113" t="s">
        <v>5412</v>
      </c>
    </row>
    <row r="3850" spans="1:5" x14ac:dyDescent="0.2">
      <c r="A3850" s="113">
        <v>13111123</v>
      </c>
      <c r="B3850" s="113" t="s">
        <v>4517</v>
      </c>
      <c r="C3850" s="113" t="s">
        <v>5406</v>
      </c>
      <c r="D3850" s="113" t="s">
        <v>5414</v>
      </c>
      <c r="E3850" s="113" t="s">
        <v>110</v>
      </c>
    </row>
    <row r="3851" spans="1:5" x14ac:dyDescent="0.2">
      <c r="A3851" s="113">
        <v>13111133</v>
      </c>
      <c r="B3851" s="113" t="s">
        <v>4518</v>
      </c>
      <c r="C3851" s="113" t="s">
        <v>5406</v>
      </c>
      <c r="D3851" s="113" t="s">
        <v>5414</v>
      </c>
      <c r="E3851" s="113" t="s">
        <v>5411</v>
      </c>
    </row>
    <row r="3852" spans="1:5" x14ac:dyDescent="0.2">
      <c r="A3852" s="113">
        <v>13111134</v>
      </c>
      <c r="B3852" s="113" t="s">
        <v>4519</v>
      </c>
      <c r="C3852" s="113" t="s">
        <v>5406</v>
      </c>
      <c r="D3852" s="113" t="s">
        <v>5414</v>
      </c>
      <c r="E3852" s="113" t="s">
        <v>110</v>
      </c>
    </row>
    <row r="3853" spans="1:5" x14ac:dyDescent="0.2">
      <c r="A3853" s="113">
        <v>13111138</v>
      </c>
      <c r="B3853" s="113" t="s">
        <v>4520</v>
      </c>
      <c r="C3853" s="113" t="s">
        <v>5406</v>
      </c>
      <c r="D3853" s="113" t="s">
        <v>5414</v>
      </c>
      <c r="E3853" s="113" t="s">
        <v>109</v>
      </c>
    </row>
    <row r="3854" spans="1:5" x14ac:dyDescent="0.2">
      <c r="A3854" s="113">
        <v>13111143</v>
      </c>
      <c r="B3854" s="113" t="s">
        <v>4521</v>
      </c>
      <c r="C3854" s="113" t="s">
        <v>5406</v>
      </c>
      <c r="D3854" s="113" t="s">
        <v>5414</v>
      </c>
      <c r="E3854" s="113" t="s">
        <v>110</v>
      </c>
    </row>
    <row r="3855" spans="1:5" x14ac:dyDescent="0.2">
      <c r="A3855" s="113">
        <v>13111146</v>
      </c>
      <c r="B3855" s="113" t="s">
        <v>4522</v>
      </c>
      <c r="C3855" s="113" t="s">
        <v>5406</v>
      </c>
      <c r="D3855" s="113" t="s">
        <v>5414</v>
      </c>
      <c r="E3855" s="113" t="s">
        <v>102</v>
      </c>
    </row>
    <row r="3856" spans="1:5" x14ac:dyDescent="0.2">
      <c r="A3856" s="113">
        <v>13111155</v>
      </c>
      <c r="B3856" s="113" t="s">
        <v>4523</v>
      </c>
      <c r="C3856" s="113" t="s">
        <v>5406</v>
      </c>
      <c r="D3856" s="113" t="s">
        <v>5414</v>
      </c>
      <c r="E3856" s="113" t="s">
        <v>109</v>
      </c>
    </row>
    <row r="3857" spans="1:5" x14ac:dyDescent="0.2">
      <c r="A3857" s="113">
        <v>13111183</v>
      </c>
      <c r="B3857" s="113" t="s">
        <v>4524</v>
      </c>
      <c r="C3857" s="113" t="s">
        <v>5406</v>
      </c>
      <c r="D3857" s="113" t="s">
        <v>5414</v>
      </c>
      <c r="E3857" s="113" t="s">
        <v>109</v>
      </c>
    </row>
    <row r="3858" spans="1:5" x14ac:dyDescent="0.2">
      <c r="A3858" s="113">
        <v>13111319</v>
      </c>
      <c r="B3858" s="113" t="s">
        <v>4525</v>
      </c>
      <c r="C3858" s="113" t="s">
        <v>5406</v>
      </c>
      <c r="D3858" s="113" t="s">
        <v>5414</v>
      </c>
      <c r="E3858" s="113" t="s">
        <v>102</v>
      </c>
    </row>
    <row r="3859" spans="1:5" x14ac:dyDescent="0.2">
      <c r="A3859" s="113">
        <v>13111577</v>
      </c>
      <c r="B3859" s="113" t="s">
        <v>4526</v>
      </c>
      <c r="C3859" s="113" t="s">
        <v>5406</v>
      </c>
      <c r="D3859" s="113" t="s">
        <v>5414</v>
      </c>
      <c r="E3859" s="113" t="s">
        <v>110</v>
      </c>
    </row>
    <row r="3860" spans="1:5" x14ac:dyDescent="0.2">
      <c r="A3860" s="113">
        <v>13111589</v>
      </c>
      <c r="B3860" s="113" t="s">
        <v>4527</v>
      </c>
      <c r="C3860" s="113" t="s">
        <v>5406</v>
      </c>
      <c r="D3860" s="113" t="s">
        <v>5414</v>
      </c>
      <c r="E3860" s="113" t="s">
        <v>109</v>
      </c>
    </row>
    <row r="3861" spans="1:5" x14ac:dyDescent="0.2">
      <c r="A3861" s="113">
        <v>13111592</v>
      </c>
      <c r="B3861" s="113" t="s">
        <v>4528</v>
      </c>
      <c r="C3861" s="113" t="s">
        <v>5406</v>
      </c>
      <c r="D3861" s="113" t="s">
        <v>5414</v>
      </c>
      <c r="E3861" s="113" t="s">
        <v>110</v>
      </c>
    </row>
    <row r="3862" spans="1:5" x14ac:dyDescent="0.2">
      <c r="A3862" s="113">
        <v>13111641</v>
      </c>
      <c r="B3862" s="113" t="s">
        <v>4529</v>
      </c>
      <c r="C3862" s="113" t="s">
        <v>5406</v>
      </c>
      <c r="D3862" s="113" t="s">
        <v>5414</v>
      </c>
      <c r="E3862" s="113" t="s">
        <v>102</v>
      </c>
    </row>
    <row r="3863" spans="1:5" x14ac:dyDescent="0.2">
      <c r="A3863" s="113">
        <v>13111645</v>
      </c>
      <c r="B3863" s="113" t="s">
        <v>4530</v>
      </c>
      <c r="C3863" s="113" t="s">
        <v>5406</v>
      </c>
      <c r="D3863" s="113" t="s">
        <v>5414</v>
      </c>
      <c r="E3863" s="113" t="s">
        <v>102</v>
      </c>
    </row>
    <row r="3864" spans="1:5" x14ac:dyDescent="0.2">
      <c r="A3864" s="113">
        <v>13111687</v>
      </c>
      <c r="B3864" s="113" t="s">
        <v>4531</v>
      </c>
      <c r="C3864" s="113" t="s">
        <v>5406</v>
      </c>
      <c r="D3864" s="113" t="s">
        <v>5414</v>
      </c>
      <c r="E3864" s="113" t="s">
        <v>109</v>
      </c>
    </row>
    <row r="3865" spans="1:5" x14ac:dyDescent="0.2">
      <c r="A3865" s="113">
        <v>13111705</v>
      </c>
      <c r="B3865" s="113" t="s">
        <v>4532</v>
      </c>
      <c r="C3865" s="113" t="s">
        <v>5406</v>
      </c>
      <c r="D3865" s="113" t="s">
        <v>5414</v>
      </c>
      <c r="E3865" s="113" t="s">
        <v>109</v>
      </c>
    </row>
    <row r="3866" spans="1:5" x14ac:dyDescent="0.2">
      <c r="A3866" s="113">
        <v>13111730</v>
      </c>
      <c r="B3866" s="113" t="s">
        <v>4533</v>
      </c>
      <c r="C3866" s="113" t="s">
        <v>5406</v>
      </c>
      <c r="D3866" s="113" t="s">
        <v>5414</v>
      </c>
      <c r="E3866" s="113" t="s">
        <v>110</v>
      </c>
    </row>
    <row r="3867" spans="1:5" x14ac:dyDescent="0.2">
      <c r="A3867" s="113">
        <v>13111755</v>
      </c>
      <c r="B3867" s="113" t="s">
        <v>4534</v>
      </c>
      <c r="C3867" s="113" t="s">
        <v>5406</v>
      </c>
      <c r="D3867" s="113" t="s">
        <v>5414</v>
      </c>
      <c r="E3867" s="113" t="s">
        <v>109</v>
      </c>
    </row>
    <row r="3868" spans="1:5" x14ac:dyDescent="0.2">
      <c r="A3868" s="113">
        <v>13121056</v>
      </c>
      <c r="B3868" s="113" t="s">
        <v>4535</v>
      </c>
      <c r="C3868" s="113" t="s">
        <v>5406</v>
      </c>
      <c r="D3868" s="113" t="s">
        <v>5414</v>
      </c>
      <c r="E3868" s="113" t="s">
        <v>5412</v>
      </c>
    </row>
    <row r="3869" spans="1:5" x14ac:dyDescent="0.2">
      <c r="A3869" s="113">
        <v>13121057</v>
      </c>
      <c r="B3869" s="113" t="s">
        <v>4536</v>
      </c>
      <c r="C3869" s="113" t="s">
        <v>5406</v>
      </c>
      <c r="D3869" s="113" t="s">
        <v>5414</v>
      </c>
      <c r="E3869" s="113" t="s">
        <v>110</v>
      </c>
    </row>
    <row r="3870" spans="1:5" x14ac:dyDescent="0.2">
      <c r="A3870" s="113">
        <v>13121058</v>
      </c>
      <c r="B3870" s="113" t="s">
        <v>4537</v>
      </c>
      <c r="C3870" s="113" t="s">
        <v>5406</v>
      </c>
      <c r="D3870" s="113" t="s">
        <v>5414</v>
      </c>
      <c r="E3870" s="113" t="s">
        <v>110</v>
      </c>
    </row>
    <row r="3871" spans="1:5" x14ac:dyDescent="0.2">
      <c r="A3871" s="113">
        <v>13121075</v>
      </c>
      <c r="B3871" s="113" t="s">
        <v>4538</v>
      </c>
      <c r="C3871" s="113" t="s">
        <v>5406</v>
      </c>
      <c r="D3871" s="113" t="s">
        <v>5414</v>
      </c>
      <c r="E3871" s="113" t="s">
        <v>110</v>
      </c>
    </row>
    <row r="3872" spans="1:5" x14ac:dyDescent="0.2">
      <c r="A3872" s="113">
        <v>13121105</v>
      </c>
      <c r="B3872" s="113" t="s">
        <v>4539</v>
      </c>
      <c r="C3872" s="113" t="s">
        <v>5406</v>
      </c>
      <c r="D3872" s="113" t="s">
        <v>5414</v>
      </c>
      <c r="E3872" s="113" t="s">
        <v>109</v>
      </c>
    </row>
    <row r="3873" spans="1:5" x14ac:dyDescent="0.2">
      <c r="A3873" s="113">
        <v>13121120</v>
      </c>
      <c r="B3873" s="113" t="s">
        <v>4540</v>
      </c>
      <c r="C3873" s="113" t="s">
        <v>5406</v>
      </c>
      <c r="D3873" s="113" t="s">
        <v>5414</v>
      </c>
      <c r="E3873" s="113" t="s">
        <v>109</v>
      </c>
    </row>
    <row r="3874" spans="1:5" x14ac:dyDescent="0.2">
      <c r="A3874" s="113">
        <v>13121151</v>
      </c>
      <c r="B3874" s="113" t="s">
        <v>4541</v>
      </c>
      <c r="C3874" s="113" t="s">
        <v>5406</v>
      </c>
      <c r="D3874" s="113" t="s">
        <v>5414</v>
      </c>
      <c r="E3874" s="113" t="s">
        <v>102</v>
      </c>
    </row>
    <row r="3875" spans="1:5" x14ac:dyDescent="0.2">
      <c r="A3875" s="113">
        <v>13121205</v>
      </c>
      <c r="B3875" s="113" t="s">
        <v>4542</v>
      </c>
      <c r="C3875" s="113" t="s">
        <v>5406</v>
      </c>
      <c r="D3875" s="113" t="s">
        <v>5414</v>
      </c>
      <c r="E3875" s="113" t="s">
        <v>109</v>
      </c>
    </row>
    <row r="3876" spans="1:5" x14ac:dyDescent="0.2">
      <c r="A3876" s="113">
        <v>13121206</v>
      </c>
      <c r="B3876" s="113" t="s">
        <v>4543</v>
      </c>
      <c r="C3876" s="113" t="s">
        <v>5406</v>
      </c>
      <c r="D3876" s="113" t="s">
        <v>5414</v>
      </c>
      <c r="E3876" s="113" t="s">
        <v>109</v>
      </c>
    </row>
    <row r="3877" spans="1:5" x14ac:dyDescent="0.2">
      <c r="A3877" s="113">
        <v>13121301</v>
      </c>
      <c r="B3877" s="113" t="s">
        <v>4544</v>
      </c>
      <c r="C3877" s="113" t="s">
        <v>5406</v>
      </c>
      <c r="D3877" s="113" t="s">
        <v>5414</v>
      </c>
      <c r="E3877" s="113" t="s">
        <v>5412</v>
      </c>
    </row>
    <row r="3878" spans="1:5" x14ac:dyDescent="0.2">
      <c r="A3878" s="113">
        <v>13121310</v>
      </c>
      <c r="B3878" s="113" t="s">
        <v>4545</v>
      </c>
      <c r="C3878" s="113" t="s">
        <v>5406</v>
      </c>
      <c r="D3878" s="113" t="s">
        <v>5414</v>
      </c>
      <c r="E3878" s="113" t="s">
        <v>109</v>
      </c>
    </row>
    <row r="3879" spans="1:5" x14ac:dyDescent="0.2">
      <c r="A3879" s="113">
        <v>13121323</v>
      </c>
      <c r="B3879" s="113" t="s">
        <v>4546</v>
      </c>
      <c r="C3879" s="113" t="s">
        <v>5406</v>
      </c>
      <c r="D3879" s="113" t="s">
        <v>5414</v>
      </c>
      <c r="E3879" s="113" t="s">
        <v>110</v>
      </c>
    </row>
    <row r="3880" spans="1:5" x14ac:dyDescent="0.2">
      <c r="A3880" s="113">
        <v>13121361</v>
      </c>
      <c r="B3880" s="113" t="s">
        <v>4547</v>
      </c>
      <c r="C3880" s="113" t="s">
        <v>5406</v>
      </c>
      <c r="D3880" s="113" t="s">
        <v>5414</v>
      </c>
      <c r="E3880" s="113" t="s">
        <v>109</v>
      </c>
    </row>
    <row r="3881" spans="1:5" x14ac:dyDescent="0.2">
      <c r="A3881" s="113">
        <v>13121541</v>
      </c>
      <c r="B3881" s="113" t="s">
        <v>4548</v>
      </c>
      <c r="C3881" s="113" t="s">
        <v>5406</v>
      </c>
      <c r="D3881" s="113" t="s">
        <v>5414</v>
      </c>
      <c r="E3881" s="113" t="s">
        <v>102</v>
      </c>
    </row>
    <row r="3882" spans="1:5" x14ac:dyDescent="0.2">
      <c r="A3882" s="113">
        <v>13121545</v>
      </c>
      <c r="B3882" s="113" t="s">
        <v>4549</v>
      </c>
      <c r="C3882" s="113" t="s">
        <v>5406</v>
      </c>
      <c r="D3882" s="113" t="s">
        <v>5414</v>
      </c>
      <c r="E3882" s="113" t="s">
        <v>109</v>
      </c>
    </row>
    <row r="3883" spans="1:5" x14ac:dyDescent="0.2">
      <c r="A3883" s="113">
        <v>13121547</v>
      </c>
      <c r="B3883" s="113" t="s">
        <v>4550</v>
      </c>
      <c r="C3883" s="113" t="s">
        <v>5406</v>
      </c>
      <c r="D3883" s="113" t="s">
        <v>5414</v>
      </c>
      <c r="E3883" s="113" t="s">
        <v>109</v>
      </c>
    </row>
    <row r="3884" spans="1:5" x14ac:dyDescent="0.2">
      <c r="A3884" s="113">
        <v>13121548</v>
      </c>
      <c r="B3884" s="113" t="s">
        <v>4551</v>
      </c>
      <c r="C3884" s="113" t="s">
        <v>5406</v>
      </c>
      <c r="D3884" s="113" t="s">
        <v>5414</v>
      </c>
      <c r="E3884" s="113" t="s">
        <v>102</v>
      </c>
    </row>
    <row r="3885" spans="1:5" x14ac:dyDescent="0.2">
      <c r="A3885" s="113">
        <v>13231012</v>
      </c>
      <c r="B3885" s="113" t="s">
        <v>4552</v>
      </c>
      <c r="C3885" s="113" t="s">
        <v>5406</v>
      </c>
      <c r="D3885" s="113" t="s">
        <v>5414</v>
      </c>
      <c r="E3885" s="113" t="s">
        <v>5412</v>
      </c>
    </row>
    <row r="3886" spans="1:5" x14ac:dyDescent="0.2">
      <c r="A3886" s="113">
        <v>13231027</v>
      </c>
      <c r="B3886" s="113" t="s">
        <v>4553</v>
      </c>
      <c r="C3886" s="113" t="s">
        <v>5406</v>
      </c>
      <c r="D3886" s="113" t="s">
        <v>5414</v>
      </c>
      <c r="E3886" s="113" t="s">
        <v>102</v>
      </c>
    </row>
    <row r="3887" spans="1:5" x14ac:dyDescent="0.2">
      <c r="A3887" s="113">
        <v>13231049</v>
      </c>
      <c r="B3887" s="113" t="s">
        <v>4554</v>
      </c>
      <c r="C3887" s="113" t="s">
        <v>5406</v>
      </c>
      <c r="D3887" s="113" t="s">
        <v>5414</v>
      </c>
      <c r="E3887" s="113" t="s">
        <v>109</v>
      </c>
    </row>
    <row r="3888" spans="1:5" x14ac:dyDescent="0.2">
      <c r="A3888" s="113">
        <v>13231101</v>
      </c>
      <c r="B3888" s="113" t="s">
        <v>4555</v>
      </c>
      <c r="C3888" s="113" t="s">
        <v>5406</v>
      </c>
      <c r="D3888" s="113" t="s">
        <v>5414</v>
      </c>
      <c r="E3888" s="113" t="s">
        <v>5411</v>
      </c>
    </row>
    <row r="3889" spans="1:5" x14ac:dyDescent="0.2">
      <c r="A3889" s="113">
        <v>13231103</v>
      </c>
      <c r="B3889" s="113" t="s">
        <v>4556</v>
      </c>
      <c r="C3889" s="113" t="s">
        <v>5406</v>
      </c>
      <c r="D3889" s="113" t="s">
        <v>5414</v>
      </c>
      <c r="E3889" s="113" t="s">
        <v>102</v>
      </c>
    </row>
    <row r="3890" spans="1:5" x14ac:dyDescent="0.2">
      <c r="A3890" s="113">
        <v>13231106</v>
      </c>
      <c r="B3890" s="113" t="s">
        <v>4557</v>
      </c>
      <c r="C3890" s="113" t="s">
        <v>5406</v>
      </c>
      <c r="D3890" s="113" t="s">
        <v>5414</v>
      </c>
      <c r="E3890" s="113" t="s">
        <v>5412</v>
      </c>
    </row>
    <row r="3891" spans="1:5" x14ac:dyDescent="0.2">
      <c r="A3891" s="113">
        <v>13231107</v>
      </c>
      <c r="B3891" s="113" t="s">
        <v>4558</v>
      </c>
      <c r="C3891" s="113" t="s">
        <v>5406</v>
      </c>
      <c r="D3891" s="113" t="s">
        <v>5414</v>
      </c>
      <c r="E3891" s="113" t="s">
        <v>102</v>
      </c>
    </row>
    <row r="3892" spans="1:5" x14ac:dyDescent="0.2">
      <c r="A3892" s="113">
        <v>13231216</v>
      </c>
      <c r="B3892" s="113" t="s">
        <v>4559</v>
      </c>
      <c r="C3892" s="113" t="s">
        <v>5406</v>
      </c>
      <c r="D3892" s="113" t="s">
        <v>5414</v>
      </c>
      <c r="E3892" s="113" t="s">
        <v>109</v>
      </c>
    </row>
    <row r="3893" spans="1:5" x14ac:dyDescent="0.2">
      <c r="A3893" s="113">
        <v>13231332</v>
      </c>
      <c r="B3893" s="113" t="s">
        <v>4560</v>
      </c>
      <c r="C3893" s="113" t="s">
        <v>5406</v>
      </c>
      <c r="D3893" s="113" t="s">
        <v>5414</v>
      </c>
      <c r="E3893" s="113" t="s">
        <v>5412</v>
      </c>
    </row>
    <row r="3894" spans="1:5" x14ac:dyDescent="0.2">
      <c r="A3894" s="113">
        <v>13231351</v>
      </c>
      <c r="B3894" s="113" t="s">
        <v>4561</v>
      </c>
      <c r="C3894" s="113" t="s">
        <v>5406</v>
      </c>
      <c r="D3894" s="113" t="s">
        <v>5414</v>
      </c>
      <c r="E3894" s="113" t="s">
        <v>110</v>
      </c>
    </row>
    <row r="3895" spans="1:5" x14ac:dyDescent="0.2">
      <c r="A3895" s="113">
        <v>13231503</v>
      </c>
      <c r="B3895" s="113" t="s">
        <v>4562</v>
      </c>
      <c r="C3895" s="113" t="s">
        <v>5406</v>
      </c>
      <c r="D3895" s="113" t="s">
        <v>5414</v>
      </c>
      <c r="E3895" s="113" t="s">
        <v>110</v>
      </c>
    </row>
    <row r="3896" spans="1:5" x14ac:dyDescent="0.2">
      <c r="A3896" s="113">
        <v>13231506</v>
      </c>
      <c r="B3896" s="113" t="s">
        <v>4563</v>
      </c>
      <c r="C3896" s="113" t="s">
        <v>5406</v>
      </c>
      <c r="D3896" s="113" t="s">
        <v>5414</v>
      </c>
      <c r="E3896" s="113" t="s">
        <v>110</v>
      </c>
    </row>
    <row r="3897" spans="1:5" x14ac:dyDescent="0.2">
      <c r="A3897" s="113">
        <v>13231522</v>
      </c>
      <c r="B3897" s="113" t="s">
        <v>4564</v>
      </c>
      <c r="C3897" s="113" t="s">
        <v>5406</v>
      </c>
      <c r="D3897" s="113" t="s">
        <v>5414</v>
      </c>
      <c r="E3897" s="113" t="s">
        <v>110</v>
      </c>
    </row>
    <row r="3898" spans="1:5" x14ac:dyDescent="0.2">
      <c r="A3898" s="113">
        <v>13231527</v>
      </c>
      <c r="B3898" s="113" t="s">
        <v>4565</v>
      </c>
      <c r="C3898" s="113" t="s">
        <v>5406</v>
      </c>
      <c r="D3898" s="113" t="s">
        <v>5414</v>
      </c>
      <c r="E3898" s="113" t="s">
        <v>102</v>
      </c>
    </row>
    <row r="3899" spans="1:5" x14ac:dyDescent="0.2">
      <c r="A3899" s="113">
        <v>13231551</v>
      </c>
      <c r="B3899" s="113" t="s">
        <v>4566</v>
      </c>
      <c r="C3899" s="113" t="s">
        <v>5406</v>
      </c>
      <c r="D3899" s="113" t="s">
        <v>5414</v>
      </c>
      <c r="E3899" s="113" t="s">
        <v>109</v>
      </c>
    </row>
    <row r="3900" spans="1:5" x14ac:dyDescent="0.2">
      <c r="A3900" s="113">
        <v>13231604</v>
      </c>
      <c r="B3900" s="113" t="s">
        <v>4567</v>
      </c>
      <c r="C3900" s="113" t="s">
        <v>5406</v>
      </c>
      <c r="D3900" s="113" t="s">
        <v>5414</v>
      </c>
      <c r="E3900" s="113" t="s">
        <v>110</v>
      </c>
    </row>
    <row r="3901" spans="1:5" x14ac:dyDescent="0.2">
      <c r="A3901" s="113">
        <v>13251003</v>
      </c>
      <c r="B3901" s="113" t="s">
        <v>4568</v>
      </c>
      <c r="C3901" s="113" t="s">
        <v>5406</v>
      </c>
      <c r="D3901" s="113" t="s">
        <v>5414</v>
      </c>
      <c r="E3901" s="113" t="s">
        <v>102</v>
      </c>
    </row>
    <row r="3902" spans="1:5" x14ac:dyDescent="0.2">
      <c r="A3902" s="113">
        <v>13251005</v>
      </c>
      <c r="B3902" s="113" t="s">
        <v>4569</v>
      </c>
      <c r="C3902" s="113" t="s">
        <v>5406</v>
      </c>
      <c r="D3902" s="113" t="s">
        <v>5414</v>
      </c>
      <c r="E3902" s="113" t="s">
        <v>5412</v>
      </c>
    </row>
    <row r="3903" spans="1:5" x14ac:dyDescent="0.2">
      <c r="A3903" s="113">
        <v>13251007</v>
      </c>
      <c r="B3903" s="113" t="s">
        <v>4570</v>
      </c>
      <c r="C3903" s="113" t="s">
        <v>5406</v>
      </c>
      <c r="D3903" s="113" t="s">
        <v>5414</v>
      </c>
      <c r="E3903" s="113" t="s">
        <v>102</v>
      </c>
    </row>
    <row r="3904" spans="1:5" x14ac:dyDescent="0.2">
      <c r="A3904" s="113">
        <v>13251008</v>
      </c>
      <c r="B3904" s="113" t="s">
        <v>4571</v>
      </c>
      <c r="C3904" s="113" t="s">
        <v>5406</v>
      </c>
      <c r="D3904" s="113" t="s">
        <v>5414</v>
      </c>
      <c r="E3904" s="113" t="s">
        <v>109</v>
      </c>
    </row>
    <row r="3905" spans="1:5" x14ac:dyDescent="0.2">
      <c r="A3905" s="113">
        <v>13251010</v>
      </c>
      <c r="B3905" s="113" t="s">
        <v>4572</v>
      </c>
      <c r="C3905" s="113" t="s">
        <v>5406</v>
      </c>
      <c r="D3905" s="113" t="s">
        <v>5414</v>
      </c>
      <c r="E3905" s="113" t="s">
        <v>109</v>
      </c>
    </row>
    <row r="3906" spans="1:5" x14ac:dyDescent="0.2">
      <c r="A3906" s="113">
        <v>13251027</v>
      </c>
      <c r="B3906" s="113" t="s">
        <v>4573</v>
      </c>
      <c r="C3906" s="113" t="s">
        <v>5406</v>
      </c>
      <c r="D3906" s="113" t="s">
        <v>5414</v>
      </c>
      <c r="E3906" s="113" t="s">
        <v>110</v>
      </c>
    </row>
    <row r="3907" spans="1:5" x14ac:dyDescent="0.2">
      <c r="A3907" s="113">
        <v>13251050</v>
      </c>
      <c r="B3907" s="113" t="s">
        <v>4574</v>
      </c>
      <c r="C3907" s="113" t="s">
        <v>5406</v>
      </c>
      <c r="D3907" s="113" t="s">
        <v>5414</v>
      </c>
      <c r="E3907" s="113" t="s">
        <v>109</v>
      </c>
    </row>
    <row r="3908" spans="1:5" x14ac:dyDescent="0.2">
      <c r="A3908" s="113">
        <v>13251056</v>
      </c>
      <c r="B3908" s="113" t="s">
        <v>4575</v>
      </c>
      <c r="C3908" s="113" t="s">
        <v>5406</v>
      </c>
      <c r="D3908" s="113" t="s">
        <v>5414</v>
      </c>
      <c r="E3908" s="113" t="s">
        <v>109</v>
      </c>
    </row>
    <row r="3909" spans="1:5" x14ac:dyDescent="0.2">
      <c r="A3909" s="113">
        <v>13251060</v>
      </c>
      <c r="B3909" s="113" t="s">
        <v>4576</v>
      </c>
      <c r="C3909" s="113" t="s">
        <v>5406</v>
      </c>
      <c r="D3909" s="113" t="s">
        <v>5414</v>
      </c>
      <c r="E3909" s="113" t="s">
        <v>109</v>
      </c>
    </row>
    <row r="3910" spans="1:5" x14ac:dyDescent="0.2">
      <c r="A3910" s="113">
        <v>13251065</v>
      </c>
      <c r="B3910" s="113" t="s">
        <v>4577</v>
      </c>
      <c r="C3910" s="113" t="s">
        <v>5406</v>
      </c>
      <c r="D3910" s="113" t="s">
        <v>5414</v>
      </c>
      <c r="E3910" s="113" t="s">
        <v>109</v>
      </c>
    </row>
    <row r="3911" spans="1:5" x14ac:dyDescent="0.2">
      <c r="A3911" s="113">
        <v>13251103</v>
      </c>
      <c r="B3911" s="113" t="s">
        <v>4578</v>
      </c>
      <c r="C3911" s="113" t="s">
        <v>5406</v>
      </c>
      <c r="D3911" s="113" t="s">
        <v>5414</v>
      </c>
      <c r="E3911" s="113" t="s">
        <v>109</v>
      </c>
    </row>
    <row r="3912" spans="1:5" x14ac:dyDescent="0.2">
      <c r="A3912" s="113">
        <v>13251115</v>
      </c>
      <c r="B3912" s="113" t="s">
        <v>4579</v>
      </c>
      <c r="C3912" s="113" t="s">
        <v>5406</v>
      </c>
      <c r="D3912" s="113" t="s">
        <v>5414</v>
      </c>
      <c r="E3912" s="113" t="s">
        <v>109</v>
      </c>
    </row>
    <row r="3913" spans="1:5" x14ac:dyDescent="0.2">
      <c r="A3913" s="113">
        <v>13251116</v>
      </c>
      <c r="B3913" s="113" t="s">
        <v>4580</v>
      </c>
      <c r="C3913" s="113" t="s">
        <v>5406</v>
      </c>
      <c r="D3913" s="113" t="s">
        <v>5414</v>
      </c>
      <c r="E3913" s="113" t="s">
        <v>109</v>
      </c>
    </row>
    <row r="3914" spans="1:5" x14ac:dyDescent="0.2">
      <c r="A3914" s="113">
        <v>13251119</v>
      </c>
      <c r="B3914" s="113" t="s">
        <v>4581</v>
      </c>
      <c r="C3914" s="113" t="s">
        <v>5406</v>
      </c>
      <c r="D3914" s="113" t="s">
        <v>5414</v>
      </c>
      <c r="E3914" s="113" t="s">
        <v>109</v>
      </c>
    </row>
    <row r="3915" spans="1:5" x14ac:dyDescent="0.2">
      <c r="A3915" s="113">
        <v>13251157</v>
      </c>
      <c r="B3915" s="113" t="s">
        <v>4582</v>
      </c>
      <c r="C3915" s="113" t="s">
        <v>5406</v>
      </c>
      <c r="D3915" s="113" t="s">
        <v>5414</v>
      </c>
      <c r="E3915" s="113" t="s">
        <v>110</v>
      </c>
    </row>
    <row r="3916" spans="1:5" x14ac:dyDescent="0.2">
      <c r="A3916" s="113">
        <v>13251159</v>
      </c>
      <c r="B3916" s="113" t="s">
        <v>4583</v>
      </c>
      <c r="C3916" s="113" t="s">
        <v>5406</v>
      </c>
      <c r="D3916" s="113" t="s">
        <v>5414</v>
      </c>
      <c r="E3916" s="113" t="s">
        <v>102</v>
      </c>
    </row>
    <row r="3917" spans="1:5" x14ac:dyDescent="0.2">
      <c r="A3917" s="113">
        <v>13251165</v>
      </c>
      <c r="B3917" s="113" t="s">
        <v>4584</v>
      </c>
      <c r="C3917" s="113" t="s">
        <v>5406</v>
      </c>
      <c r="D3917" s="113" t="s">
        <v>5414</v>
      </c>
      <c r="E3917" s="113" t="s">
        <v>109</v>
      </c>
    </row>
    <row r="3918" spans="1:5" x14ac:dyDescent="0.2">
      <c r="A3918" s="113">
        <v>13251183</v>
      </c>
      <c r="B3918" s="113" t="s">
        <v>4585</v>
      </c>
      <c r="C3918" s="113" t="s">
        <v>5406</v>
      </c>
      <c r="D3918" s="113" t="s">
        <v>5414</v>
      </c>
      <c r="E3918" s="113" t="s">
        <v>110</v>
      </c>
    </row>
    <row r="3919" spans="1:5" x14ac:dyDescent="0.2">
      <c r="A3919" s="113">
        <v>13251190</v>
      </c>
      <c r="B3919" s="113" t="s">
        <v>4586</v>
      </c>
      <c r="C3919" s="113" t="s">
        <v>5406</v>
      </c>
      <c r="D3919" s="113" t="s">
        <v>5414</v>
      </c>
      <c r="E3919" s="113" t="s">
        <v>110</v>
      </c>
    </row>
    <row r="3920" spans="1:5" x14ac:dyDescent="0.2">
      <c r="A3920" s="113">
        <v>13251192</v>
      </c>
      <c r="B3920" s="113" t="s">
        <v>4587</v>
      </c>
      <c r="C3920" s="113" t="s">
        <v>5406</v>
      </c>
      <c r="D3920" s="113" t="s">
        <v>5414</v>
      </c>
      <c r="E3920" s="113" t="s">
        <v>102</v>
      </c>
    </row>
    <row r="3921" spans="1:5" x14ac:dyDescent="0.2">
      <c r="A3921" s="113">
        <v>13251248</v>
      </c>
      <c r="B3921" s="113" t="s">
        <v>4588</v>
      </c>
      <c r="C3921" s="113" t="s">
        <v>5406</v>
      </c>
      <c r="D3921" s="113" t="s">
        <v>5414</v>
      </c>
      <c r="E3921" s="113" t="s">
        <v>109</v>
      </c>
    </row>
    <row r="3922" spans="1:5" x14ac:dyDescent="0.2">
      <c r="A3922" s="113">
        <v>13251255</v>
      </c>
      <c r="B3922" s="113" t="s">
        <v>4589</v>
      </c>
      <c r="C3922" s="113" t="s">
        <v>5406</v>
      </c>
      <c r="D3922" s="113" t="s">
        <v>5414</v>
      </c>
      <c r="E3922" s="113" t="s">
        <v>109</v>
      </c>
    </row>
    <row r="3923" spans="1:5" x14ac:dyDescent="0.2">
      <c r="A3923" s="113">
        <v>13251256</v>
      </c>
      <c r="B3923" s="113" t="s">
        <v>4590</v>
      </c>
      <c r="C3923" s="113" t="s">
        <v>5406</v>
      </c>
      <c r="D3923" s="113" t="s">
        <v>5414</v>
      </c>
      <c r="E3923" s="113" t="s">
        <v>109</v>
      </c>
    </row>
    <row r="3924" spans="1:5" x14ac:dyDescent="0.2">
      <c r="A3924" s="113">
        <v>13251257</v>
      </c>
      <c r="B3924" s="113" t="s">
        <v>4591</v>
      </c>
      <c r="C3924" s="113" t="s">
        <v>5406</v>
      </c>
      <c r="D3924" s="113" t="s">
        <v>5414</v>
      </c>
      <c r="E3924" s="113" t="s">
        <v>109</v>
      </c>
    </row>
    <row r="3925" spans="1:5" x14ac:dyDescent="0.2">
      <c r="A3925" s="113">
        <v>13251260</v>
      </c>
      <c r="B3925" s="113" t="s">
        <v>2339</v>
      </c>
      <c r="C3925" s="113" t="s">
        <v>5406</v>
      </c>
      <c r="D3925" s="113" t="s">
        <v>5414</v>
      </c>
      <c r="E3925" s="113" t="s">
        <v>109</v>
      </c>
    </row>
    <row r="3926" spans="1:5" x14ac:dyDescent="0.2">
      <c r="A3926" s="113">
        <v>13251262</v>
      </c>
      <c r="B3926" s="113" t="s">
        <v>4592</v>
      </c>
      <c r="C3926" s="113" t="s">
        <v>5406</v>
      </c>
      <c r="D3926" s="113" t="s">
        <v>5414</v>
      </c>
      <c r="E3926" s="113" t="s">
        <v>109</v>
      </c>
    </row>
    <row r="3927" spans="1:5" x14ac:dyDescent="0.2">
      <c r="A3927" s="113">
        <v>13251263</v>
      </c>
      <c r="B3927" s="113" t="s">
        <v>4593</v>
      </c>
      <c r="C3927" s="113" t="s">
        <v>5406</v>
      </c>
      <c r="D3927" s="113" t="s">
        <v>5414</v>
      </c>
      <c r="E3927" s="113" t="s">
        <v>110</v>
      </c>
    </row>
    <row r="3928" spans="1:5" x14ac:dyDescent="0.2">
      <c r="A3928" s="113">
        <v>13251267</v>
      </c>
      <c r="B3928" s="113" t="s">
        <v>4562</v>
      </c>
      <c r="C3928" s="113" t="s">
        <v>5406</v>
      </c>
      <c r="D3928" s="113" t="s">
        <v>5414</v>
      </c>
      <c r="E3928" s="113" t="s">
        <v>109</v>
      </c>
    </row>
    <row r="3929" spans="1:5" x14ac:dyDescent="0.2">
      <c r="A3929" s="113">
        <v>13251268</v>
      </c>
      <c r="B3929" s="113" t="s">
        <v>4563</v>
      </c>
      <c r="C3929" s="113" t="s">
        <v>5406</v>
      </c>
      <c r="D3929" s="113" t="s">
        <v>5414</v>
      </c>
      <c r="E3929" s="113" t="s">
        <v>102</v>
      </c>
    </row>
    <row r="3930" spans="1:5" x14ac:dyDescent="0.2">
      <c r="A3930" s="113">
        <v>13251270</v>
      </c>
      <c r="B3930" s="113" t="s">
        <v>4564</v>
      </c>
      <c r="C3930" s="113" t="s">
        <v>5406</v>
      </c>
      <c r="D3930" s="113" t="s">
        <v>5414</v>
      </c>
      <c r="E3930" s="113" t="s">
        <v>5412</v>
      </c>
    </row>
    <row r="3931" spans="1:5" x14ac:dyDescent="0.2">
      <c r="A3931" s="113">
        <v>13251271</v>
      </c>
      <c r="B3931" s="113" t="s">
        <v>4567</v>
      </c>
      <c r="C3931" s="113" t="s">
        <v>5406</v>
      </c>
      <c r="D3931" s="113" t="s">
        <v>5414</v>
      </c>
      <c r="E3931" s="113" t="s">
        <v>102</v>
      </c>
    </row>
    <row r="3932" spans="1:5" x14ac:dyDescent="0.2">
      <c r="A3932" s="113">
        <v>13251281</v>
      </c>
      <c r="B3932" s="113" t="s">
        <v>4594</v>
      </c>
      <c r="C3932" s="113" t="s">
        <v>5406</v>
      </c>
      <c r="D3932" s="113" t="s">
        <v>5414</v>
      </c>
      <c r="E3932" s="113" t="s">
        <v>109</v>
      </c>
    </row>
    <row r="3933" spans="1:5" x14ac:dyDescent="0.2">
      <c r="A3933" s="113">
        <v>13251290</v>
      </c>
      <c r="B3933" s="113" t="s">
        <v>4595</v>
      </c>
      <c r="C3933" s="113" t="s">
        <v>5406</v>
      </c>
      <c r="D3933" s="113" t="s">
        <v>5414</v>
      </c>
      <c r="E3933" s="113" t="s">
        <v>109</v>
      </c>
    </row>
    <row r="3934" spans="1:5" x14ac:dyDescent="0.2">
      <c r="A3934" s="113">
        <v>13251317</v>
      </c>
      <c r="B3934" s="113" t="s">
        <v>4596</v>
      </c>
      <c r="C3934" s="113" t="s">
        <v>5406</v>
      </c>
      <c r="D3934" s="113" t="s">
        <v>5414</v>
      </c>
      <c r="E3934" s="113" t="s">
        <v>110</v>
      </c>
    </row>
    <row r="3935" spans="1:5" x14ac:dyDescent="0.2">
      <c r="A3935" s="113">
        <v>13251320</v>
      </c>
      <c r="B3935" s="113" t="s">
        <v>4597</v>
      </c>
      <c r="C3935" s="113" t="s">
        <v>5406</v>
      </c>
      <c r="D3935" s="113" t="s">
        <v>5414</v>
      </c>
      <c r="E3935" s="113" t="s">
        <v>109</v>
      </c>
    </row>
    <row r="3936" spans="1:5" x14ac:dyDescent="0.2">
      <c r="A3936" s="113">
        <v>13251367</v>
      </c>
      <c r="B3936" s="113" t="s">
        <v>4598</v>
      </c>
      <c r="C3936" s="113" t="s">
        <v>5406</v>
      </c>
      <c r="D3936" s="113" t="s">
        <v>5414</v>
      </c>
      <c r="E3936" s="113" t="s">
        <v>110</v>
      </c>
    </row>
    <row r="3937" spans="1:5" x14ac:dyDescent="0.2">
      <c r="A3937" s="113">
        <v>13261024</v>
      </c>
      <c r="B3937" s="113" t="s">
        <v>4599</v>
      </c>
      <c r="C3937" s="113" t="s">
        <v>5406</v>
      </c>
      <c r="D3937" s="113" t="s">
        <v>5414</v>
      </c>
      <c r="E3937" s="113" t="s">
        <v>5411</v>
      </c>
    </row>
    <row r="3938" spans="1:5" x14ac:dyDescent="0.2">
      <c r="A3938" s="113">
        <v>13261030</v>
      </c>
      <c r="B3938" s="113" t="s">
        <v>4600</v>
      </c>
      <c r="C3938" s="113" t="s">
        <v>5406</v>
      </c>
      <c r="D3938" s="113" t="s">
        <v>5414</v>
      </c>
      <c r="E3938" s="113" t="s">
        <v>109</v>
      </c>
    </row>
    <row r="3939" spans="1:5" x14ac:dyDescent="0.2">
      <c r="A3939" s="113">
        <v>13261109</v>
      </c>
      <c r="B3939" s="113" t="s">
        <v>4601</v>
      </c>
      <c r="C3939" s="113" t="s">
        <v>5406</v>
      </c>
      <c r="D3939" s="113" t="s">
        <v>5414</v>
      </c>
      <c r="E3939" s="113" t="s">
        <v>109</v>
      </c>
    </row>
    <row r="3940" spans="1:5" x14ac:dyDescent="0.2">
      <c r="A3940" s="113">
        <v>13261115</v>
      </c>
      <c r="B3940" s="113" t="s">
        <v>4602</v>
      </c>
      <c r="C3940" s="113" t="s">
        <v>5406</v>
      </c>
      <c r="D3940" s="113" t="s">
        <v>5414</v>
      </c>
      <c r="E3940" s="113" t="s">
        <v>102</v>
      </c>
    </row>
    <row r="3941" spans="1:5" x14ac:dyDescent="0.2">
      <c r="A3941" s="113">
        <v>13261201</v>
      </c>
      <c r="B3941" s="113" t="s">
        <v>4603</v>
      </c>
      <c r="C3941" s="113" t="s">
        <v>5406</v>
      </c>
      <c r="D3941" s="113" t="s">
        <v>5414</v>
      </c>
      <c r="E3941" s="113" t="s">
        <v>102</v>
      </c>
    </row>
    <row r="3942" spans="1:5" x14ac:dyDescent="0.2">
      <c r="A3942" s="113">
        <v>13261206</v>
      </c>
      <c r="B3942" s="113" t="s">
        <v>4604</v>
      </c>
      <c r="C3942" s="113" t="s">
        <v>5406</v>
      </c>
      <c r="D3942" s="113" t="s">
        <v>5414</v>
      </c>
      <c r="E3942" s="113" t="s">
        <v>102</v>
      </c>
    </row>
    <row r="3943" spans="1:5" x14ac:dyDescent="0.2">
      <c r="A3943" s="113">
        <v>13261220</v>
      </c>
      <c r="B3943" s="113" t="s">
        <v>4605</v>
      </c>
      <c r="C3943" s="113" t="s">
        <v>5406</v>
      </c>
      <c r="D3943" s="113" t="s">
        <v>5414</v>
      </c>
      <c r="E3943" s="113" t="s">
        <v>109</v>
      </c>
    </row>
    <row r="3944" spans="1:5" x14ac:dyDescent="0.2">
      <c r="A3944" s="113">
        <v>13261310</v>
      </c>
      <c r="B3944" s="113" t="s">
        <v>4606</v>
      </c>
      <c r="C3944" s="113" t="s">
        <v>5406</v>
      </c>
      <c r="D3944" s="113" t="s">
        <v>5414</v>
      </c>
      <c r="E3944" s="113" t="s">
        <v>109</v>
      </c>
    </row>
    <row r="3945" spans="1:5" x14ac:dyDescent="0.2">
      <c r="A3945" s="113">
        <v>13261330</v>
      </c>
      <c r="B3945" s="113" t="s">
        <v>4607</v>
      </c>
      <c r="C3945" s="113" t="s">
        <v>5406</v>
      </c>
      <c r="D3945" s="113" t="s">
        <v>5414</v>
      </c>
      <c r="E3945" s="113" t="s">
        <v>110</v>
      </c>
    </row>
    <row r="3946" spans="1:5" x14ac:dyDescent="0.2">
      <c r="A3946" s="113">
        <v>13261331</v>
      </c>
      <c r="B3946" s="113" t="s">
        <v>4596</v>
      </c>
      <c r="C3946" s="113" t="s">
        <v>5406</v>
      </c>
      <c r="D3946" s="113" t="s">
        <v>5414</v>
      </c>
      <c r="E3946" s="113" t="s">
        <v>5412</v>
      </c>
    </row>
    <row r="3947" spans="1:5" x14ac:dyDescent="0.2">
      <c r="A3947" s="113">
        <v>13261337</v>
      </c>
      <c r="B3947" s="113" t="s">
        <v>4608</v>
      </c>
      <c r="C3947" s="113" t="s">
        <v>5406</v>
      </c>
      <c r="D3947" s="113" t="s">
        <v>5414</v>
      </c>
      <c r="E3947" s="113" t="s">
        <v>110</v>
      </c>
    </row>
    <row r="3948" spans="1:5" x14ac:dyDescent="0.2">
      <c r="A3948" s="113">
        <v>13261402</v>
      </c>
      <c r="B3948" s="113" t="s">
        <v>4609</v>
      </c>
      <c r="C3948" s="113" t="s">
        <v>5406</v>
      </c>
      <c r="D3948" s="113" t="s">
        <v>5414</v>
      </c>
      <c r="E3948" s="113" t="s">
        <v>102</v>
      </c>
    </row>
    <row r="3949" spans="1:5" x14ac:dyDescent="0.2">
      <c r="A3949" s="113">
        <v>13261405</v>
      </c>
      <c r="B3949" s="113" t="s">
        <v>4610</v>
      </c>
      <c r="C3949" s="113" t="s">
        <v>5406</v>
      </c>
      <c r="D3949" s="113" t="s">
        <v>5414</v>
      </c>
      <c r="E3949" s="113" t="s">
        <v>109</v>
      </c>
    </row>
    <row r="3950" spans="1:5" x14ac:dyDescent="0.2">
      <c r="A3950" s="113">
        <v>13261406</v>
      </c>
      <c r="B3950" s="113" t="s">
        <v>4611</v>
      </c>
      <c r="C3950" s="113" t="s">
        <v>5406</v>
      </c>
      <c r="D3950" s="113" t="s">
        <v>5414</v>
      </c>
      <c r="E3950" s="113" t="s">
        <v>102</v>
      </c>
    </row>
    <row r="3951" spans="1:5" x14ac:dyDescent="0.2">
      <c r="A3951" s="113">
        <v>13261407</v>
      </c>
      <c r="B3951" s="113" t="s">
        <v>4612</v>
      </c>
      <c r="C3951" s="113" t="s">
        <v>5406</v>
      </c>
      <c r="D3951" s="113" t="s">
        <v>5414</v>
      </c>
      <c r="E3951" s="113" t="s">
        <v>109</v>
      </c>
    </row>
    <row r="3952" spans="1:5" x14ac:dyDescent="0.2">
      <c r="A3952" s="113">
        <v>13261509</v>
      </c>
      <c r="B3952" s="113" t="s">
        <v>4613</v>
      </c>
      <c r="C3952" s="113" t="s">
        <v>5406</v>
      </c>
      <c r="D3952" s="113" t="s">
        <v>5414</v>
      </c>
      <c r="E3952" s="113" t="s">
        <v>109</v>
      </c>
    </row>
    <row r="3953" spans="1:5" x14ac:dyDescent="0.2">
      <c r="A3953" s="113">
        <v>13261702</v>
      </c>
      <c r="B3953" s="113" t="s">
        <v>4614</v>
      </c>
      <c r="C3953" s="113" t="s">
        <v>5406</v>
      </c>
      <c r="D3953" s="113" t="s">
        <v>5414</v>
      </c>
      <c r="E3953" s="113" t="s">
        <v>110</v>
      </c>
    </row>
    <row r="3954" spans="1:5" x14ac:dyDescent="0.2">
      <c r="A3954" s="113">
        <v>13261705</v>
      </c>
      <c r="B3954" s="113" t="s">
        <v>4615</v>
      </c>
      <c r="C3954" s="113" t="s">
        <v>5406</v>
      </c>
      <c r="D3954" s="113" t="s">
        <v>5414</v>
      </c>
      <c r="E3954" s="113" t="s">
        <v>109</v>
      </c>
    </row>
    <row r="3955" spans="1:5" x14ac:dyDescent="0.2">
      <c r="A3955" s="113">
        <v>13261751</v>
      </c>
      <c r="B3955" s="113" t="s">
        <v>4616</v>
      </c>
      <c r="C3955" s="113" t="s">
        <v>5406</v>
      </c>
      <c r="D3955" s="113" t="s">
        <v>5414</v>
      </c>
      <c r="E3955" s="113" t="s">
        <v>110</v>
      </c>
    </row>
    <row r="3956" spans="1:5" x14ac:dyDescent="0.2">
      <c r="A3956" s="113">
        <v>13261756</v>
      </c>
      <c r="B3956" s="113" t="s">
        <v>4617</v>
      </c>
      <c r="C3956" s="113" t="s">
        <v>5406</v>
      </c>
      <c r="D3956" s="113" t="s">
        <v>5414</v>
      </c>
      <c r="E3956" s="113" t="s">
        <v>102</v>
      </c>
    </row>
    <row r="3957" spans="1:5" x14ac:dyDescent="0.2">
      <c r="A3957" s="113">
        <v>13300030</v>
      </c>
      <c r="B3957" s="113" t="s">
        <v>2464</v>
      </c>
      <c r="C3957" s="113" t="s">
        <v>5407</v>
      </c>
      <c r="D3957" s="113" t="s">
        <v>102</v>
      </c>
      <c r="E3957" s="113" t="s">
        <v>102</v>
      </c>
    </row>
    <row r="3958" spans="1:5" x14ac:dyDescent="0.2">
      <c r="A3958" s="113">
        <v>13300032</v>
      </c>
      <c r="B3958" s="113" t="s">
        <v>2465</v>
      </c>
      <c r="C3958" s="113" t="s">
        <v>5407</v>
      </c>
      <c r="D3958" s="113" t="s">
        <v>107</v>
      </c>
      <c r="E3958" s="113" t="s">
        <v>102</v>
      </c>
    </row>
    <row r="3959" spans="1:5" x14ac:dyDescent="0.2">
      <c r="A3959" s="113">
        <v>13300033</v>
      </c>
      <c r="B3959" s="113" t="s">
        <v>2466</v>
      </c>
      <c r="C3959" s="113" t="s">
        <v>5407</v>
      </c>
      <c r="D3959" s="113" t="s">
        <v>105</v>
      </c>
      <c r="E3959" s="113" t="s">
        <v>5412</v>
      </c>
    </row>
    <row r="3960" spans="1:5" x14ac:dyDescent="0.2">
      <c r="A3960" s="113">
        <v>13300035</v>
      </c>
      <c r="B3960" s="113" t="s">
        <v>2467</v>
      </c>
      <c r="C3960" s="113" t="s">
        <v>5407</v>
      </c>
      <c r="D3960" s="113" t="s">
        <v>102</v>
      </c>
      <c r="E3960" s="113" t="s">
        <v>102</v>
      </c>
    </row>
    <row r="3961" spans="1:5" x14ac:dyDescent="0.2">
      <c r="A3961" s="113">
        <v>13300036</v>
      </c>
      <c r="B3961" s="113" t="s">
        <v>4618</v>
      </c>
      <c r="C3961" s="113" t="s">
        <v>5407</v>
      </c>
      <c r="D3961" s="113" t="s">
        <v>5414</v>
      </c>
      <c r="E3961" s="113" t="s">
        <v>5413</v>
      </c>
    </row>
    <row r="3962" spans="1:5" x14ac:dyDescent="0.2">
      <c r="A3962" s="113">
        <v>13300960</v>
      </c>
      <c r="B3962" s="113" t="s">
        <v>2468</v>
      </c>
      <c r="C3962" s="113" t="s">
        <v>5407</v>
      </c>
      <c r="D3962" s="113" t="s">
        <v>109</v>
      </c>
      <c r="E3962" s="113" t="s">
        <v>109</v>
      </c>
    </row>
    <row r="3963" spans="1:5" x14ac:dyDescent="0.2">
      <c r="A3963" s="113">
        <v>13301010</v>
      </c>
      <c r="B3963" s="113" t="s">
        <v>2469</v>
      </c>
      <c r="C3963" s="113" t="s">
        <v>5407</v>
      </c>
      <c r="D3963" s="113" t="s">
        <v>109</v>
      </c>
      <c r="E3963" s="113" t="s">
        <v>109</v>
      </c>
    </row>
    <row r="3964" spans="1:5" x14ac:dyDescent="0.2">
      <c r="A3964" s="113">
        <v>13301030</v>
      </c>
      <c r="B3964" s="113" t="s">
        <v>2470</v>
      </c>
      <c r="C3964" s="113" t="s">
        <v>5407</v>
      </c>
      <c r="D3964" s="113" t="s">
        <v>107</v>
      </c>
      <c r="E3964" s="113" t="s">
        <v>5412</v>
      </c>
    </row>
    <row r="3965" spans="1:5" x14ac:dyDescent="0.2">
      <c r="A3965" s="113">
        <v>13301080</v>
      </c>
      <c r="B3965" s="113" t="s">
        <v>479</v>
      </c>
      <c r="C3965" s="113" t="s">
        <v>5407</v>
      </c>
      <c r="D3965" s="113" t="s">
        <v>107</v>
      </c>
      <c r="E3965" s="113" t="s">
        <v>5412</v>
      </c>
    </row>
    <row r="3966" spans="1:5" x14ac:dyDescent="0.2">
      <c r="A3966" s="113">
        <v>13301150</v>
      </c>
      <c r="B3966" s="113" t="s">
        <v>2471</v>
      </c>
      <c r="C3966" s="113" t="s">
        <v>5407</v>
      </c>
      <c r="D3966" s="113" t="s">
        <v>109</v>
      </c>
      <c r="E3966" s="113" t="s">
        <v>109</v>
      </c>
    </row>
    <row r="3967" spans="1:5" x14ac:dyDescent="0.2">
      <c r="A3967" s="113">
        <v>13302570</v>
      </c>
      <c r="B3967" s="113" t="s">
        <v>2472</v>
      </c>
      <c r="C3967" s="113" t="s">
        <v>5407</v>
      </c>
      <c r="D3967" s="113" t="s">
        <v>102</v>
      </c>
      <c r="E3967" s="113" t="s">
        <v>102</v>
      </c>
    </row>
    <row r="3968" spans="1:5" x14ac:dyDescent="0.2">
      <c r="A3968" s="113">
        <v>13302600</v>
      </c>
      <c r="B3968" s="113" t="s">
        <v>2473</v>
      </c>
      <c r="C3968" s="113" t="s">
        <v>5407</v>
      </c>
      <c r="D3968" s="113" t="s">
        <v>102</v>
      </c>
      <c r="E3968" s="113" t="s">
        <v>102</v>
      </c>
    </row>
    <row r="3969" spans="1:5" x14ac:dyDescent="0.2">
      <c r="A3969" s="113">
        <v>13302660</v>
      </c>
      <c r="B3969" s="113" t="s">
        <v>2474</v>
      </c>
      <c r="C3969" s="113" t="s">
        <v>5407</v>
      </c>
      <c r="D3969" s="113" t="s">
        <v>102</v>
      </c>
      <c r="E3969" s="113" t="s">
        <v>102</v>
      </c>
    </row>
    <row r="3970" spans="1:5" x14ac:dyDescent="0.2">
      <c r="A3970" s="113">
        <v>13302780</v>
      </c>
      <c r="B3970" s="113" t="s">
        <v>4619</v>
      </c>
      <c r="C3970" s="113" t="s">
        <v>5407</v>
      </c>
      <c r="D3970" s="113" t="s">
        <v>5414</v>
      </c>
      <c r="E3970" s="113" t="s">
        <v>109</v>
      </c>
    </row>
    <row r="3971" spans="1:5" x14ac:dyDescent="0.2">
      <c r="A3971" s="113">
        <v>13302910</v>
      </c>
      <c r="B3971" s="113" t="s">
        <v>2475</v>
      </c>
      <c r="C3971" s="113" t="s">
        <v>5407</v>
      </c>
      <c r="D3971" s="113" t="s">
        <v>102</v>
      </c>
      <c r="E3971" s="113" t="s">
        <v>109</v>
      </c>
    </row>
    <row r="3972" spans="1:5" x14ac:dyDescent="0.2">
      <c r="A3972" s="113">
        <v>13302922</v>
      </c>
      <c r="B3972" s="113" t="s">
        <v>4620</v>
      </c>
      <c r="C3972" s="113" t="s">
        <v>5407</v>
      </c>
      <c r="D3972" s="113" t="s">
        <v>5414</v>
      </c>
      <c r="E3972" s="113" t="s">
        <v>109</v>
      </c>
    </row>
    <row r="3973" spans="1:5" x14ac:dyDescent="0.2">
      <c r="A3973" s="113">
        <v>13303000</v>
      </c>
      <c r="B3973" s="113" t="s">
        <v>2476</v>
      </c>
      <c r="C3973" s="113" t="s">
        <v>5407</v>
      </c>
      <c r="D3973" s="113" t="s">
        <v>102</v>
      </c>
      <c r="E3973" s="113" t="s">
        <v>102</v>
      </c>
    </row>
    <row r="3974" spans="1:5" x14ac:dyDescent="0.2">
      <c r="A3974" s="113">
        <v>13303001</v>
      </c>
      <c r="B3974" s="113" t="s">
        <v>2477</v>
      </c>
      <c r="C3974" s="113" t="s">
        <v>5407</v>
      </c>
      <c r="D3974" s="113" t="s">
        <v>100</v>
      </c>
      <c r="E3974" s="113" t="s">
        <v>5413</v>
      </c>
    </row>
    <row r="3975" spans="1:5" x14ac:dyDescent="0.2">
      <c r="A3975" s="113">
        <v>13303002</v>
      </c>
      <c r="B3975" s="113" t="s">
        <v>4621</v>
      </c>
      <c r="C3975" s="113" t="s">
        <v>5407</v>
      </c>
      <c r="D3975" s="113" t="s">
        <v>5414</v>
      </c>
      <c r="E3975" s="113" t="s">
        <v>102</v>
      </c>
    </row>
    <row r="3976" spans="1:5" x14ac:dyDescent="0.2">
      <c r="A3976" s="113">
        <v>13303003</v>
      </c>
      <c r="B3976" s="113" t="s">
        <v>2478</v>
      </c>
      <c r="C3976" s="113" t="s">
        <v>5407</v>
      </c>
      <c r="D3976" s="113" t="s">
        <v>109</v>
      </c>
      <c r="E3976" s="113" t="s">
        <v>110</v>
      </c>
    </row>
    <row r="3977" spans="1:5" x14ac:dyDescent="0.2">
      <c r="A3977" s="113">
        <v>13303005</v>
      </c>
      <c r="B3977" s="113" t="s">
        <v>2479</v>
      </c>
      <c r="C3977" s="113" t="s">
        <v>5407</v>
      </c>
      <c r="D3977" s="113" t="s">
        <v>107</v>
      </c>
      <c r="E3977" s="113" t="s">
        <v>5412</v>
      </c>
    </row>
    <row r="3978" spans="1:5" x14ac:dyDescent="0.2">
      <c r="A3978" s="113">
        <v>13303009</v>
      </c>
      <c r="B3978" s="113" t="s">
        <v>4622</v>
      </c>
      <c r="C3978" s="113" t="s">
        <v>5407</v>
      </c>
      <c r="D3978" s="113" t="s">
        <v>5414</v>
      </c>
      <c r="E3978" s="113" t="s">
        <v>110</v>
      </c>
    </row>
    <row r="3979" spans="1:5" x14ac:dyDescent="0.2">
      <c r="A3979" s="113">
        <v>13303131</v>
      </c>
      <c r="B3979" s="113" t="s">
        <v>4623</v>
      </c>
      <c r="C3979" s="113" t="s">
        <v>5407</v>
      </c>
      <c r="D3979" s="113" t="s">
        <v>5414</v>
      </c>
      <c r="E3979" s="113" t="s">
        <v>102</v>
      </c>
    </row>
    <row r="3980" spans="1:5" x14ac:dyDescent="0.2">
      <c r="A3980" s="113">
        <v>13303140</v>
      </c>
      <c r="B3980" s="113" t="s">
        <v>2480</v>
      </c>
      <c r="C3980" s="113" t="s">
        <v>5407</v>
      </c>
      <c r="D3980" s="113" t="s">
        <v>107</v>
      </c>
      <c r="E3980" s="113" t="s">
        <v>5412</v>
      </c>
    </row>
    <row r="3981" spans="1:5" x14ac:dyDescent="0.2">
      <c r="A3981" s="113">
        <v>13303220</v>
      </c>
      <c r="B3981" s="113" t="s">
        <v>2481</v>
      </c>
      <c r="C3981" s="113" t="s">
        <v>5407</v>
      </c>
      <c r="D3981" s="113" t="s">
        <v>102</v>
      </c>
      <c r="E3981" s="113" t="s">
        <v>5412</v>
      </c>
    </row>
    <row r="3982" spans="1:5" x14ac:dyDescent="0.2">
      <c r="A3982" s="113">
        <v>13303530</v>
      </c>
      <c r="B3982" s="113" t="s">
        <v>2482</v>
      </c>
      <c r="C3982" s="113" t="s">
        <v>5407</v>
      </c>
      <c r="D3982" s="113" t="s">
        <v>102</v>
      </c>
      <c r="E3982" s="113" t="s">
        <v>102</v>
      </c>
    </row>
    <row r="3983" spans="1:5" x14ac:dyDescent="0.2">
      <c r="A3983" s="113">
        <v>13303750</v>
      </c>
      <c r="B3983" s="113" t="s">
        <v>2483</v>
      </c>
      <c r="C3983" s="113" t="s">
        <v>5407</v>
      </c>
      <c r="D3983" s="113" t="s">
        <v>102</v>
      </c>
      <c r="E3983" s="113" t="s">
        <v>102</v>
      </c>
    </row>
    <row r="3984" spans="1:5" x14ac:dyDescent="0.2">
      <c r="A3984" s="113">
        <v>13304050</v>
      </c>
      <c r="B3984" s="113" t="s">
        <v>2484</v>
      </c>
      <c r="C3984" s="113" t="s">
        <v>5407</v>
      </c>
      <c r="D3984" s="113" t="s">
        <v>102</v>
      </c>
      <c r="E3984" s="113" t="s">
        <v>102</v>
      </c>
    </row>
    <row r="3985" spans="1:5" x14ac:dyDescent="0.2">
      <c r="A3985" s="113">
        <v>13304160</v>
      </c>
      <c r="B3985" s="113" t="s">
        <v>2485</v>
      </c>
      <c r="C3985" s="113" t="s">
        <v>5407</v>
      </c>
      <c r="D3985" s="113" t="s">
        <v>102</v>
      </c>
      <c r="E3985" s="113" t="s">
        <v>102</v>
      </c>
    </row>
    <row r="3986" spans="1:5" x14ac:dyDescent="0.2">
      <c r="A3986" s="113">
        <v>13304860</v>
      </c>
      <c r="B3986" s="113" t="s">
        <v>4624</v>
      </c>
      <c r="C3986" s="113" t="s">
        <v>5407</v>
      </c>
      <c r="D3986" s="113" t="s">
        <v>5414</v>
      </c>
      <c r="E3986" s="113" t="s">
        <v>109</v>
      </c>
    </row>
    <row r="3987" spans="1:5" x14ac:dyDescent="0.2">
      <c r="A3987" s="113">
        <v>13305800</v>
      </c>
      <c r="B3987" s="113" t="s">
        <v>2486</v>
      </c>
      <c r="C3987" s="113" t="s">
        <v>5407</v>
      </c>
      <c r="D3987" s="113" t="s">
        <v>102</v>
      </c>
      <c r="E3987" s="113" t="s">
        <v>109</v>
      </c>
    </row>
    <row r="3988" spans="1:5" x14ac:dyDescent="0.2">
      <c r="A3988" s="113">
        <v>13306170</v>
      </c>
      <c r="B3988" s="113" t="s">
        <v>2487</v>
      </c>
      <c r="C3988" s="113" t="s">
        <v>5407</v>
      </c>
      <c r="D3988" s="113" t="s">
        <v>102</v>
      </c>
      <c r="E3988" s="113" t="s">
        <v>109</v>
      </c>
    </row>
    <row r="3989" spans="1:5" x14ac:dyDescent="0.2">
      <c r="A3989" s="113">
        <v>13306500</v>
      </c>
      <c r="B3989" s="113" t="s">
        <v>180</v>
      </c>
      <c r="C3989" s="113" t="s">
        <v>5407</v>
      </c>
      <c r="D3989" s="113" t="s">
        <v>102</v>
      </c>
      <c r="E3989" s="113" t="s">
        <v>102</v>
      </c>
    </row>
    <row r="3990" spans="1:5" x14ac:dyDescent="0.2">
      <c r="A3990" s="113">
        <v>13306610</v>
      </c>
      <c r="B3990" s="113" t="s">
        <v>2488</v>
      </c>
      <c r="C3990" s="113" t="s">
        <v>5407</v>
      </c>
      <c r="D3990" s="113" t="s">
        <v>109</v>
      </c>
      <c r="E3990" s="113" t="s">
        <v>109</v>
      </c>
    </row>
    <row r="3991" spans="1:5" x14ac:dyDescent="0.2">
      <c r="A3991" s="113">
        <v>13307400</v>
      </c>
      <c r="B3991" s="113" t="s">
        <v>2489</v>
      </c>
      <c r="C3991" s="113" t="s">
        <v>5407</v>
      </c>
      <c r="D3991" s="113" t="s">
        <v>109</v>
      </c>
      <c r="E3991" s="113" t="s">
        <v>109</v>
      </c>
    </row>
    <row r="3992" spans="1:5" x14ac:dyDescent="0.2">
      <c r="A3992" s="113">
        <v>13311171</v>
      </c>
      <c r="B3992" s="113" t="s">
        <v>2490</v>
      </c>
      <c r="C3992" s="113" t="s">
        <v>5407</v>
      </c>
      <c r="D3992" s="113" t="s">
        <v>109</v>
      </c>
      <c r="E3992" s="113" t="s">
        <v>109</v>
      </c>
    </row>
    <row r="3993" spans="1:5" x14ac:dyDescent="0.2">
      <c r="A3993" s="113">
        <v>13311227</v>
      </c>
      <c r="B3993" s="113" t="s">
        <v>4625</v>
      </c>
      <c r="C3993" s="113" t="s">
        <v>5407</v>
      </c>
      <c r="D3993" s="113" t="s">
        <v>5414</v>
      </c>
      <c r="E3993" s="113" t="s">
        <v>5412</v>
      </c>
    </row>
    <row r="3994" spans="1:5" x14ac:dyDescent="0.2">
      <c r="A3994" s="113">
        <v>13311235</v>
      </c>
      <c r="B3994" s="113" t="s">
        <v>4626</v>
      </c>
      <c r="C3994" s="113" t="s">
        <v>5407</v>
      </c>
      <c r="D3994" s="113" t="s">
        <v>5414</v>
      </c>
      <c r="E3994" s="113" t="s">
        <v>5412</v>
      </c>
    </row>
    <row r="3995" spans="1:5" x14ac:dyDescent="0.2">
      <c r="A3995" s="113">
        <v>13312001</v>
      </c>
      <c r="B3995" s="113" t="s">
        <v>4627</v>
      </c>
      <c r="C3995" s="113" t="s">
        <v>5407</v>
      </c>
      <c r="D3995" s="113" t="s">
        <v>5414</v>
      </c>
      <c r="E3995" s="113" t="s">
        <v>5413</v>
      </c>
    </row>
    <row r="3996" spans="1:5" x14ac:dyDescent="0.2">
      <c r="A3996" s="113">
        <v>13312004</v>
      </c>
      <c r="B3996" s="113" t="s">
        <v>2491</v>
      </c>
      <c r="C3996" s="113" t="s">
        <v>5407</v>
      </c>
      <c r="D3996" s="113" t="s">
        <v>107</v>
      </c>
      <c r="E3996" s="113" t="s">
        <v>102</v>
      </c>
    </row>
    <row r="3997" spans="1:5" x14ac:dyDescent="0.2">
      <c r="A3997" s="113">
        <v>13312016</v>
      </c>
      <c r="B3997" s="113" t="s">
        <v>2492</v>
      </c>
      <c r="C3997" s="113" t="s">
        <v>5407</v>
      </c>
      <c r="D3997" s="113" t="s">
        <v>109</v>
      </c>
      <c r="E3997" s="113" t="s">
        <v>109</v>
      </c>
    </row>
    <row r="3998" spans="1:5" x14ac:dyDescent="0.2">
      <c r="A3998" s="113">
        <v>13312018</v>
      </c>
      <c r="B3998" s="113" t="s">
        <v>2493</v>
      </c>
      <c r="C3998" s="113" t="s">
        <v>5407</v>
      </c>
      <c r="D3998" s="113" t="s">
        <v>107</v>
      </c>
      <c r="E3998" s="113" t="s">
        <v>5412</v>
      </c>
    </row>
    <row r="3999" spans="1:5" x14ac:dyDescent="0.2">
      <c r="A3999" s="113">
        <v>13312019</v>
      </c>
      <c r="B3999" s="113" t="s">
        <v>4628</v>
      </c>
      <c r="C3999" s="113" t="s">
        <v>5407</v>
      </c>
      <c r="D3999" s="113" t="s">
        <v>5414</v>
      </c>
      <c r="E3999" s="113" t="s">
        <v>109</v>
      </c>
    </row>
    <row r="4000" spans="1:5" x14ac:dyDescent="0.2">
      <c r="A4000" s="113">
        <v>13312034</v>
      </c>
      <c r="B4000" s="113" t="s">
        <v>2494</v>
      </c>
      <c r="C4000" s="113" t="s">
        <v>5407</v>
      </c>
      <c r="D4000" s="113" t="s">
        <v>102</v>
      </c>
      <c r="E4000" s="113" t="s">
        <v>102</v>
      </c>
    </row>
    <row r="4001" spans="1:5" x14ac:dyDescent="0.2">
      <c r="A4001" s="113">
        <v>13312053</v>
      </c>
      <c r="B4001" s="113" t="s">
        <v>2495</v>
      </c>
      <c r="C4001" s="113" t="s">
        <v>5407</v>
      </c>
      <c r="D4001" s="113" t="s">
        <v>109</v>
      </c>
      <c r="E4001" s="113" t="s">
        <v>109</v>
      </c>
    </row>
    <row r="4002" spans="1:5" x14ac:dyDescent="0.2">
      <c r="A4002" s="113">
        <v>13312179</v>
      </c>
      <c r="B4002" s="113" t="s">
        <v>2496</v>
      </c>
      <c r="C4002" s="113" t="s">
        <v>5407</v>
      </c>
      <c r="D4002" s="113" t="s">
        <v>107</v>
      </c>
      <c r="E4002" s="113" t="s">
        <v>5412</v>
      </c>
    </row>
    <row r="4003" spans="1:5" x14ac:dyDescent="0.2">
      <c r="A4003" s="113">
        <v>13312234</v>
      </c>
      <c r="B4003" s="113" t="s">
        <v>2497</v>
      </c>
      <c r="C4003" s="113" t="s">
        <v>5407</v>
      </c>
      <c r="D4003" s="113" t="s">
        <v>109</v>
      </c>
      <c r="E4003" s="113" t="s">
        <v>102</v>
      </c>
    </row>
    <row r="4004" spans="1:5" x14ac:dyDescent="0.2">
      <c r="A4004" s="113">
        <v>13313000</v>
      </c>
      <c r="B4004" s="113" t="s">
        <v>4629</v>
      </c>
      <c r="C4004" s="113" t="s">
        <v>5407</v>
      </c>
      <c r="D4004" s="113" t="s">
        <v>5414</v>
      </c>
      <c r="E4004" s="113" t="s">
        <v>109</v>
      </c>
    </row>
    <row r="4005" spans="1:5" x14ac:dyDescent="0.2">
      <c r="A4005" s="113">
        <v>13316050</v>
      </c>
      <c r="B4005" s="113" t="s">
        <v>2498</v>
      </c>
      <c r="C4005" s="113" t="s">
        <v>5407</v>
      </c>
      <c r="D4005" s="113" t="s">
        <v>102</v>
      </c>
      <c r="E4005" s="113" t="s">
        <v>102</v>
      </c>
    </row>
    <row r="4006" spans="1:5" x14ac:dyDescent="0.2">
      <c r="A4006" s="113">
        <v>13351020</v>
      </c>
      <c r="B4006" s="113" t="s">
        <v>2499</v>
      </c>
      <c r="C4006" s="113" t="s">
        <v>5407</v>
      </c>
      <c r="D4006" s="113" t="s">
        <v>109</v>
      </c>
      <c r="E4006" s="113" t="s">
        <v>109</v>
      </c>
    </row>
    <row r="4007" spans="1:5" x14ac:dyDescent="0.2">
      <c r="A4007" s="113">
        <v>13351165</v>
      </c>
      <c r="B4007" s="113" t="s">
        <v>2500</v>
      </c>
      <c r="C4007" s="113" t="s">
        <v>5407</v>
      </c>
      <c r="D4007" s="113" t="s">
        <v>107</v>
      </c>
      <c r="E4007" s="113" t="s">
        <v>5412</v>
      </c>
    </row>
    <row r="4008" spans="1:5" x14ac:dyDescent="0.2">
      <c r="A4008" s="113">
        <v>13351212</v>
      </c>
      <c r="B4008" s="113" t="s">
        <v>2501</v>
      </c>
      <c r="C4008" s="113" t="s">
        <v>5407</v>
      </c>
      <c r="D4008" s="113" t="s">
        <v>107</v>
      </c>
      <c r="E4008" s="113" t="s">
        <v>102</v>
      </c>
    </row>
    <row r="4009" spans="1:5" x14ac:dyDescent="0.2">
      <c r="A4009" s="113">
        <v>13351381</v>
      </c>
      <c r="B4009" s="113" t="s">
        <v>2502</v>
      </c>
      <c r="C4009" s="113" t="s">
        <v>5407</v>
      </c>
      <c r="D4009" s="113" t="s">
        <v>105</v>
      </c>
      <c r="E4009" s="113" t="s">
        <v>5412</v>
      </c>
    </row>
    <row r="4010" spans="1:5" x14ac:dyDescent="0.2">
      <c r="A4010" s="113">
        <v>13352007</v>
      </c>
      <c r="B4010" s="113" t="s">
        <v>2503</v>
      </c>
      <c r="C4010" s="113" t="s">
        <v>5407</v>
      </c>
      <c r="D4010" s="113" t="s">
        <v>102</v>
      </c>
      <c r="E4010" s="113" t="s">
        <v>102</v>
      </c>
    </row>
    <row r="4011" spans="1:5" x14ac:dyDescent="0.2">
      <c r="A4011" s="113">
        <v>13352035</v>
      </c>
      <c r="B4011" s="113" t="s">
        <v>2504</v>
      </c>
      <c r="C4011" s="113" t="s">
        <v>5407</v>
      </c>
      <c r="D4011" s="113" t="s">
        <v>109</v>
      </c>
      <c r="E4011" s="113" t="s">
        <v>109</v>
      </c>
    </row>
    <row r="4012" spans="1:5" x14ac:dyDescent="0.2">
      <c r="A4012" s="113">
        <v>13352057</v>
      </c>
      <c r="B4012" s="113" t="s">
        <v>2505</v>
      </c>
      <c r="C4012" s="113" t="s">
        <v>5407</v>
      </c>
      <c r="D4012" s="113" t="s">
        <v>102</v>
      </c>
      <c r="E4012" s="113" t="s">
        <v>102</v>
      </c>
    </row>
    <row r="4013" spans="1:5" x14ac:dyDescent="0.2">
      <c r="A4013" s="113">
        <v>13352067</v>
      </c>
      <c r="B4013" s="113" t="s">
        <v>2506</v>
      </c>
      <c r="C4013" s="113" t="s">
        <v>5407</v>
      </c>
      <c r="D4013" s="113" t="s">
        <v>138</v>
      </c>
      <c r="E4013" s="113" t="s">
        <v>5412</v>
      </c>
    </row>
    <row r="4014" spans="1:5" x14ac:dyDescent="0.2">
      <c r="A4014" s="113">
        <v>13352076</v>
      </c>
      <c r="B4014" s="113" t="s">
        <v>2507</v>
      </c>
      <c r="C4014" s="113" t="s">
        <v>5407</v>
      </c>
      <c r="D4014" s="113" t="s">
        <v>102</v>
      </c>
      <c r="E4014" s="113" t="s">
        <v>109</v>
      </c>
    </row>
    <row r="4015" spans="1:5" x14ac:dyDescent="0.2">
      <c r="A4015" s="113">
        <v>13352100</v>
      </c>
      <c r="B4015" s="113" t="s">
        <v>2508</v>
      </c>
      <c r="C4015" s="113" t="s">
        <v>5407</v>
      </c>
      <c r="D4015" s="113" t="s">
        <v>138</v>
      </c>
      <c r="E4015" s="113" t="s">
        <v>5411</v>
      </c>
    </row>
    <row r="4016" spans="1:5" x14ac:dyDescent="0.2">
      <c r="A4016" s="113">
        <v>13352201</v>
      </c>
      <c r="B4016" s="113" t="s">
        <v>4630</v>
      </c>
      <c r="C4016" s="113" t="s">
        <v>5407</v>
      </c>
      <c r="D4016" s="113" t="s">
        <v>5414</v>
      </c>
      <c r="E4016" s="113" t="s">
        <v>102</v>
      </c>
    </row>
    <row r="4017" spans="1:5" x14ac:dyDescent="0.2">
      <c r="A4017" s="113">
        <v>13352211</v>
      </c>
      <c r="B4017" s="113" t="s">
        <v>4631</v>
      </c>
      <c r="C4017" s="113" t="s">
        <v>5407</v>
      </c>
      <c r="D4017" s="113" t="s">
        <v>102</v>
      </c>
      <c r="E4017" s="113" t="s">
        <v>109</v>
      </c>
    </row>
    <row r="4018" spans="1:5" x14ac:dyDescent="0.2">
      <c r="A4018" s="113">
        <v>13352224</v>
      </c>
      <c r="B4018" s="113" t="s">
        <v>2509</v>
      </c>
      <c r="C4018" s="113" t="s">
        <v>5407</v>
      </c>
      <c r="D4018" s="113" t="s">
        <v>102</v>
      </c>
      <c r="E4018" s="113" t="s">
        <v>102</v>
      </c>
    </row>
    <row r="4019" spans="1:5" x14ac:dyDescent="0.2">
      <c r="A4019" s="113">
        <v>13352240</v>
      </c>
      <c r="B4019" s="113" t="s">
        <v>2510</v>
      </c>
      <c r="C4019" s="113" t="s">
        <v>5407</v>
      </c>
      <c r="D4019" s="113" t="s">
        <v>109</v>
      </c>
      <c r="E4019" s="113" t="s">
        <v>109</v>
      </c>
    </row>
    <row r="4020" spans="1:5" x14ac:dyDescent="0.2">
      <c r="A4020" s="113">
        <v>13352382</v>
      </c>
      <c r="B4020" s="113" t="s">
        <v>2511</v>
      </c>
      <c r="C4020" s="113" t="s">
        <v>5407</v>
      </c>
      <c r="D4020" s="113" t="s">
        <v>102</v>
      </c>
      <c r="E4020" s="113" t="s">
        <v>109</v>
      </c>
    </row>
    <row r="4021" spans="1:5" x14ac:dyDescent="0.2">
      <c r="A4021" s="113">
        <v>13352407</v>
      </c>
      <c r="B4021" s="113" t="s">
        <v>4632</v>
      </c>
      <c r="C4021" s="113" t="s">
        <v>5407</v>
      </c>
      <c r="D4021" s="113" t="s">
        <v>109</v>
      </c>
      <c r="E4021" s="113" t="s">
        <v>109</v>
      </c>
    </row>
    <row r="4022" spans="1:5" x14ac:dyDescent="0.2">
      <c r="A4022" s="113">
        <v>13353190</v>
      </c>
      <c r="B4022" s="113" t="s">
        <v>4633</v>
      </c>
      <c r="C4022" s="113" t="s">
        <v>5407</v>
      </c>
      <c r="D4022" s="113" t="s">
        <v>5414</v>
      </c>
      <c r="E4022" s="113" t="s">
        <v>102</v>
      </c>
    </row>
    <row r="4023" spans="1:5" x14ac:dyDescent="0.2">
      <c r="A4023" s="113">
        <v>13353195</v>
      </c>
      <c r="B4023" s="113" t="s">
        <v>4634</v>
      </c>
      <c r="C4023" s="113" t="s">
        <v>5407</v>
      </c>
      <c r="D4023" s="113" t="s">
        <v>5414</v>
      </c>
      <c r="E4023" s="113" t="s">
        <v>102</v>
      </c>
    </row>
    <row r="4024" spans="1:5" x14ac:dyDescent="0.2">
      <c r="A4024" s="113">
        <v>13353199</v>
      </c>
      <c r="B4024" s="113" t="s">
        <v>2512</v>
      </c>
      <c r="C4024" s="113" t="s">
        <v>5407</v>
      </c>
      <c r="D4024" s="113" t="s">
        <v>100</v>
      </c>
      <c r="E4024" s="113" t="s">
        <v>110</v>
      </c>
    </row>
    <row r="4025" spans="1:5" x14ac:dyDescent="0.2">
      <c r="A4025" s="113">
        <v>13353501</v>
      </c>
      <c r="B4025" s="113" t="s">
        <v>2513</v>
      </c>
      <c r="C4025" s="113" t="s">
        <v>5407</v>
      </c>
      <c r="D4025" s="113" t="s">
        <v>107</v>
      </c>
      <c r="E4025" s="113" t="s">
        <v>5412</v>
      </c>
    </row>
    <row r="4026" spans="1:5" x14ac:dyDescent="0.2">
      <c r="A4026" s="113">
        <v>13354011</v>
      </c>
      <c r="B4026" s="113" t="s">
        <v>2514</v>
      </c>
      <c r="C4026" s="113" t="s">
        <v>5407</v>
      </c>
      <c r="D4026" s="113" t="s">
        <v>109</v>
      </c>
      <c r="E4026" s="113" t="s">
        <v>109</v>
      </c>
    </row>
    <row r="4027" spans="1:5" x14ac:dyDescent="0.2">
      <c r="A4027" s="113">
        <v>13354198</v>
      </c>
      <c r="B4027" s="113" t="s">
        <v>4635</v>
      </c>
      <c r="C4027" s="113" t="s">
        <v>5407</v>
      </c>
      <c r="D4027" s="113" t="s">
        <v>5414</v>
      </c>
      <c r="E4027" s="113" t="s">
        <v>110</v>
      </c>
    </row>
    <row r="4028" spans="1:5" x14ac:dyDescent="0.2">
      <c r="A4028" s="113">
        <v>13355046</v>
      </c>
      <c r="B4028" s="113" t="s">
        <v>2515</v>
      </c>
      <c r="C4028" s="113" t="s">
        <v>5407</v>
      </c>
      <c r="D4028" s="113" t="s">
        <v>102</v>
      </c>
      <c r="E4028" s="113" t="s">
        <v>102</v>
      </c>
    </row>
    <row r="4029" spans="1:5" x14ac:dyDescent="0.2">
      <c r="A4029" s="113">
        <v>13355142</v>
      </c>
      <c r="B4029" s="113" t="s">
        <v>2516</v>
      </c>
      <c r="C4029" s="113" t="s">
        <v>5407</v>
      </c>
      <c r="D4029" s="113" t="s">
        <v>105</v>
      </c>
      <c r="E4029" s="113" t="s">
        <v>5412</v>
      </c>
    </row>
    <row r="4030" spans="1:5" x14ac:dyDescent="0.2">
      <c r="A4030" s="113">
        <v>13355173</v>
      </c>
      <c r="B4030" s="113" t="s">
        <v>2517</v>
      </c>
      <c r="C4030" s="113" t="s">
        <v>5407</v>
      </c>
      <c r="D4030" s="113" t="s">
        <v>107</v>
      </c>
      <c r="E4030" s="113" t="s">
        <v>102</v>
      </c>
    </row>
    <row r="4031" spans="1:5" x14ac:dyDescent="0.2">
      <c r="A4031" s="113">
        <v>13355302</v>
      </c>
      <c r="B4031" s="113" t="s">
        <v>2518</v>
      </c>
      <c r="C4031" s="113" t="s">
        <v>5407</v>
      </c>
      <c r="D4031" s="113" t="s">
        <v>102</v>
      </c>
      <c r="E4031" s="113" t="s">
        <v>102</v>
      </c>
    </row>
    <row r="4032" spans="1:5" x14ac:dyDescent="0.2">
      <c r="A4032" s="113">
        <v>13355328</v>
      </c>
      <c r="B4032" s="113" t="s">
        <v>2519</v>
      </c>
      <c r="C4032" s="113" t="s">
        <v>5407</v>
      </c>
      <c r="D4032" s="113" t="s">
        <v>100</v>
      </c>
      <c r="E4032" s="113" t="s">
        <v>5412</v>
      </c>
    </row>
    <row r="4033" spans="1:5" x14ac:dyDescent="0.2">
      <c r="A4033" s="113">
        <v>13355329</v>
      </c>
      <c r="B4033" s="113" t="s">
        <v>2520</v>
      </c>
      <c r="C4033" s="113" t="s">
        <v>5407</v>
      </c>
      <c r="D4033" s="113" t="s">
        <v>102</v>
      </c>
      <c r="E4033" s="113" t="s">
        <v>102</v>
      </c>
    </row>
    <row r="4034" spans="1:5" x14ac:dyDescent="0.2">
      <c r="A4034" s="113">
        <v>13355565</v>
      </c>
      <c r="B4034" s="113" t="s">
        <v>2521</v>
      </c>
      <c r="C4034" s="113" t="s">
        <v>5407</v>
      </c>
      <c r="D4034" s="113" t="s">
        <v>102</v>
      </c>
      <c r="E4034" s="113" t="s">
        <v>102</v>
      </c>
    </row>
    <row r="4035" spans="1:5" x14ac:dyDescent="0.2">
      <c r="A4035" s="113">
        <v>13355900</v>
      </c>
      <c r="B4035" s="113" t="s">
        <v>4636</v>
      </c>
      <c r="C4035" s="113" t="s">
        <v>5407</v>
      </c>
      <c r="D4035" s="113" t="s">
        <v>5414</v>
      </c>
      <c r="E4035" s="113" t="s">
        <v>5413</v>
      </c>
    </row>
    <row r="4036" spans="1:5" x14ac:dyDescent="0.2">
      <c r="A4036" s="113">
        <v>13356070</v>
      </c>
      <c r="B4036" s="113" t="s">
        <v>4637</v>
      </c>
      <c r="C4036" s="113" t="s">
        <v>5407</v>
      </c>
      <c r="D4036" s="113" t="s">
        <v>5414</v>
      </c>
      <c r="E4036" s="113" t="s">
        <v>5413</v>
      </c>
    </row>
    <row r="4037" spans="1:5" x14ac:dyDescent="0.2">
      <c r="A4037" s="113">
        <v>13356074</v>
      </c>
      <c r="B4037" s="113" t="s">
        <v>2522</v>
      </c>
      <c r="C4037" s="113" t="s">
        <v>5407</v>
      </c>
      <c r="D4037" s="113" t="s">
        <v>102</v>
      </c>
      <c r="E4037" s="113" t="s">
        <v>102</v>
      </c>
    </row>
    <row r="4038" spans="1:5" x14ac:dyDescent="0.2">
      <c r="A4038" s="113">
        <v>13356077</v>
      </c>
      <c r="B4038" s="113" t="s">
        <v>2523</v>
      </c>
      <c r="C4038" s="113" t="s">
        <v>5407</v>
      </c>
      <c r="D4038" s="113" t="s">
        <v>107</v>
      </c>
      <c r="E4038" s="113" t="s">
        <v>102</v>
      </c>
    </row>
    <row r="4039" spans="1:5" x14ac:dyDescent="0.2">
      <c r="A4039" s="113">
        <v>13357021</v>
      </c>
      <c r="B4039" s="113" t="s">
        <v>2524</v>
      </c>
      <c r="C4039" s="113" t="s">
        <v>5407</v>
      </c>
      <c r="D4039" s="113" t="s">
        <v>109</v>
      </c>
      <c r="E4039" s="113" t="s">
        <v>109</v>
      </c>
    </row>
    <row r="4040" spans="1:5" x14ac:dyDescent="0.2">
      <c r="A4040" s="113">
        <v>13357083</v>
      </c>
      <c r="B4040" s="113" t="s">
        <v>2525</v>
      </c>
      <c r="C4040" s="113" t="s">
        <v>5407</v>
      </c>
      <c r="D4040" s="113" t="s">
        <v>109</v>
      </c>
      <c r="E4040" s="113" t="s">
        <v>109</v>
      </c>
    </row>
    <row r="4041" spans="1:5" x14ac:dyDescent="0.2">
      <c r="A4041" s="113">
        <v>13357249</v>
      </c>
      <c r="B4041" s="113" t="s">
        <v>2526</v>
      </c>
      <c r="C4041" s="113" t="s">
        <v>5407</v>
      </c>
      <c r="D4041" s="113" t="s">
        <v>102</v>
      </c>
      <c r="E4041" s="113" t="s">
        <v>109</v>
      </c>
    </row>
    <row r="4042" spans="1:5" x14ac:dyDescent="0.2">
      <c r="A4042" s="113">
        <v>13358023</v>
      </c>
      <c r="B4042" s="113" t="s">
        <v>4638</v>
      </c>
      <c r="C4042" s="113" t="s">
        <v>5407</v>
      </c>
      <c r="D4042" s="113" t="s">
        <v>5414</v>
      </c>
      <c r="E4042" s="113" t="s">
        <v>109</v>
      </c>
    </row>
    <row r="4043" spans="1:5" x14ac:dyDescent="0.2">
      <c r="A4043" s="113">
        <v>13359102</v>
      </c>
      <c r="B4043" s="113" t="s">
        <v>2527</v>
      </c>
      <c r="C4043" s="113" t="s">
        <v>5407</v>
      </c>
      <c r="D4043" s="113" t="s">
        <v>102</v>
      </c>
      <c r="E4043" s="113" t="s">
        <v>102</v>
      </c>
    </row>
    <row r="4044" spans="1:5" x14ac:dyDescent="0.2">
      <c r="A4044" s="113">
        <v>13359103</v>
      </c>
      <c r="B4044" s="113" t="s">
        <v>2528</v>
      </c>
      <c r="C4044" s="113" t="s">
        <v>5407</v>
      </c>
      <c r="D4044" s="113" t="s">
        <v>102</v>
      </c>
      <c r="E4044" s="113" t="s">
        <v>102</v>
      </c>
    </row>
    <row r="4045" spans="1:5" x14ac:dyDescent="0.2">
      <c r="A4045" s="113">
        <v>13359313</v>
      </c>
      <c r="B4045" s="113" t="s">
        <v>2529</v>
      </c>
      <c r="C4045" s="113" t="s">
        <v>5407</v>
      </c>
      <c r="D4045" s="113" t="s">
        <v>109</v>
      </c>
      <c r="E4045" s="113" t="s">
        <v>109</v>
      </c>
    </row>
    <row r="4046" spans="1:5" x14ac:dyDescent="0.2">
      <c r="A4046" s="113">
        <v>13359610</v>
      </c>
      <c r="B4046" s="113" t="s">
        <v>2530</v>
      </c>
      <c r="C4046" s="113" t="s">
        <v>5407</v>
      </c>
      <c r="D4046" s="113" t="s">
        <v>107</v>
      </c>
      <c r="E4046" s="113" t="s">
        <v>102</v>
      </c>
    </row>
    <row r="4047" spans="1:5" x14ac:dyDescent="0.2">
      <c r="A4047" s="113">
        <v>13360218</v>
      </c>
      <c r="B4047" s="113" t="s">
        <v>2531</v>
      </c>
      <c r="C4047" s="113" t="s">
        <v>5407</v>
      </c>
      <c r="D4047" s="113" t="s">
        <v>105</v>
      </c>
      <c r="E4047" s="113" t="s">
        <v>5412</v>
      </c>
    </row>
    <row r="4048" spans="1:5" x14ac:dyDescent="0.2">
      <c r="A4048" s="113">
        <v>13360245</v>
      </c>
      <c r="B4048" s="113" t="s">
        <v>2532</v>
      </c>
      <c r="C4048" s="113" t="s">
        <v>5407</v>
      </c>
      <c r="D4048" s="113" t="s">
        <v>109</v>
      </c>
      <c r="E4048" s="113" t="s">
        <v>109</v>
      </c>
    </row>
    <row r="4049" spans="1:5" x14ac:dyDescent="0.2">
      <c r="A4049" s="113">
        <v>13361273</v>
      </c>
      <c r="B4049" s="113" t="s">
        <v>2533</v>
      </c>
      <c r="C4049" s="113" t="s">
        <v>5407</v>
      </c>
      <c r="D4049" s="113" t="s">
        <v>107</v>
      </c>
      <c r="E4049" s="113" t="s">
        <v>102</v>
      </c>
    </row>
    <row r="4050" spans="1:5" x14ac:dyDescent="0.2">
      <c r="A4050" s="113">
        <v>13363352</v>
      </c>
      <c r="B4050" s="113" t="s">
        <v>2534</v>
      </c>
      <c r="C4050" s="113" t="s">
        <v>5407</v>
      </c>
      <c r="D4050" s="113" t="s">
        <v>102</v>
      </c>
      <c r="E4050" s="113" t="s">
        <v>102</v>
      </c>
    </row>
    <row r="4051" spans="1:5" x14ac:dyDescent="0.2">
      <c r="A4051" s="113">
        <v>13365024</v>
      </c>
      <c r="B4051" s="113" t="s">
        <v>2535</v>
      </c>
      <c r="C4051" s="113" t="s">
        <v>5407</v>
      </c>
      <c r="D4051" s="113" t="s">
        <v>102</v>
      </c>
      <c r="E4051" s="113" t="s">
        <v>102</v>
      </c>
    </row>
    <row r="4052" spans="1:5" x14ac:dyDescent="0.2">
      <c r="A4052" s="113">
        <v>13365025</v>
      </c>
      <c r="B4052" s="113" t="s">
        <v>4639</v>
      </c>
      <c r="C4052" s="113" t="s">
        <v>5407</v>
      </c>
      <c r="D4052" s="113" t="s">
        <v>5414</v>
      </c>
      <c r="E4052" s="113" t="s">
        <v>110</v>
      </c>
    </row>
    <row r="4053" spans="1:5" x14ac:dyDescent="0.2">
      <c r="A4053" s="113">
        <v>13366208</v>
      </c>
      <c r="B4053" s="113" t="s">
        <v>2536</v>
      </c>
      <c r="C4053" s="113" t="s">
        <v>5407</v>
      </c>
      <c r="D4053" s="113" t="s">
        <v>102</v>
      </c>
      <c r="E4053" s="113" t="s">
        <v>102</v>
      </c>
    </row>
    <row r="4054" spans="1:5" x14ac:dyDescent="0.2">
      <c r="A4054" s="113">
        <v>13366245</v>
      </c>
      <c r="B4054" s="113" t="s">
        <v>2537</v>
      </c>
      <c r="C4054" s="113" t="s">
        <v>5407</v>
      </c>
      <c r="D4054" s="113" t="s">
        <v>102</v>
      </c>
      <c r="E4054" s="113" t="s">
        <v>102</v>
      </c>
    </row>
    <row r="4055" spans="1:5" x14ac:dyDescent="0.2">
      <c r="A4055" s="113">
        <v>13367676</v>
      </c>
      <c r="B4055" s="113" t="s">
        <v>2538</v>
      </c>
      <c r="C4055" s="113" t="s">
        <v>5407</v>
      </c>
      <c r="D4055" s="113" t="s">
        <v>109</v>
      </c>
      <c r="E4055" s="113" t="s">
        <v>110</v>
      </c>
    </row>
    <row r="4056" spans="1:5" x14ac:dyDescent="0.2">
      <c r="A4056" s="113">
        <v>13367677</v>
      </c>
      <c r="B4056" s="113" t="s">
        <v>2539</v>
      </c>
      <c r="C4056" s="113" t="s">
        <v>5407</v>
      </c>
      <c r="D4056" s="113" t="s">
        <v>109</v>
      </c>
      <c r="E4056" s="113" t="s">
        <v>102</v>
      </c>
    </row>
    <row r="4057" spans="1:5" x14ac:dyDescent="0.2">
      <c r="A4057" s="113">
        <v>13367678</v>
      </c>
      <c r="B4057" s="113" t="s">
        <v>2540</v>
      </c>
      <c r="C4057" s="113" t="s">
        <v>5407</v>
      </c>
      <c r="D4057" s="113" t="s">
        <v>107</v>
      </c>
      <c r="E4057" s="113" t="s">
        <v>5412</v>
      </c>
    </row>
    <row r="4058" spans="1:5" x14ac:dyDescent="0.2">
      <c r="A4058" s="113">
        <v>13368284</v>
      </c>
      <c r="B4058" s="113" t="s">
        <v>2541</v>
      </c>
      <c r="C4058" s="113" t="s">
        <v>5407</v>
      </c>
      <c r="D4058" s="113" t="s">
        <v>105</v>
      </c>
      <c r="E4058" s="113" t="s">
        <v>5412</v>
      </c>
    </row>
    <row r="4059" spans="1:5" x14ac:dyDescent="0.2">
      <c r="A4059" s="113">
        <v>13368575</v>
      </c>
      <c r="B4059" s="113" t="s">
        <v>2542</v>
      </c>
      <c r="C4059" s="113" t="s">
        <v>5407</v>
      </c>
      <c r="D4059" s="113" t="s">
        <v>102</v>
      </c>
      <c r="E4059" s="113" t="s">
        <v>102</v>
      </c>
    </row>
    <row r="4060" spans="1:5" x14ac:dyDescent="0.2">
      <c r="A4060" s="113">
        <v>13368660</v>
      </c>
      <c r="B4060" s="113" t="s">
        <v>2543</v>
      </c>
      <c r="C4060" s="113" t="s">
        <v>5407</v>
      </c>
      <c r="D4060" s="113" t="s">
        <v>109</v>
      </c>
      <c r="E4060" s="113" t="s">
        <v>109</v>
      </c>
    </row>
    <row r="4061" spans="1:5" x14ac:dyDescent="0.2">
      <c r="A4061" s="113">
        <v>13400104</v>
      </c>
      <c r="B4061" s="113" t="s">
        <v>4640</v>
      </c>
      <c r="C4061" s="113" t="s">
        <v>5407</v>
      </c>
      <c r="D4061" s="113" t="s">
        <v>102</v>
      </c>
      <c r="E4061" s="113" t="s">
        <v>102</v>
      </c>
    </row>
    <row r="4062" spans="1:5" x14ac:dyDescent="0.2">
      <c r="A4062" s="113">
        <v>13400154</v>
      </c>
      <c r="B4062" s="113" t="s">
        <v>2544</v>
      </c>
      <c r="C4062" s="113" t="s">
        <v>5407</v>
      </c>
      <c r="D4062" s="113" t="s">
        <v>109</v>
      </c>
      <c r="E4062" s="113" t="s">
        <v>109</v>
      </c>
    </row>
    <row r="4063" spans="1:5" x14ac:dyDescent="0.2">
      <c r="A4063" s="113">
        <v>13400201</v>
      </c>
      <c r="B4063" s="113" t="s">
        <v>2545</v>
      </c>
      <c r="C4063" s="113" t="s">
        <v>5407</v>
      </c>
      <c r="D4063" s="113" t="s">
        <v>138</v>
      </c>
      <c r="E4063" s="113" t="s">
        <v>5412</v>
      </c>
    </row>
    <row r="4064" spans="1:5" x14ac:dyDescent="0.2">
      <c r="A4064" s="113">
        <v>13400237</v>
      </c>
      <c r="B4064" s="113" t="s">
        <v>2546</v>
      </c>
      <c r="C4064" s="113" t="s">
        <v>5407</v>
      </c>
      <c r="D4064" s="113" t="s">
        <v>102</v>
      </c>
      <c r="E4064" s="113" t="s">
        <v>102</v>
      </c>
    </row>
    <row r="4065" spans="1:5" x14ac:dyDescent="0.2">
      <c r="A4065" s="113">
        <v>13400251</v>
      </c>
      <c r="B4065" s="113" t="s">
        <v>2547</v>
      </c>
      <c r="C4065" s="113" t="s">
        <v>5407</v>
      </c>
      <c r="D4065" s="113" t="s">
        <v>107</v>
      </c>
      <c r="E4065" s="113" t="s">
        <v>102</v>
      </c>
    </row>
    <row r="4066" spans="1:5" x14ac:dyDescent="0.2">
      <c r="A4066" s="113">
        <v>13400256</v>
      </c>
      <c r="B4066" s="113" t="s">
        <v>4641</v>
      </c>
      <c r="C4066" s="113" t="s">
        <v>5407</v>
      </c>
      <c r="D4066" s="113" t="s">
        <v>5414</v>
      </c>
      <c r="E4066" s="113" t="s">
        <v>110</v>
      </c>
    </row>
    <row r="4067" spans="1:5" x14ac:dyDescent="0.2">
      <c r="A4067" s="113">
        <v>13400258</v>
      </c>
      <c r="B4067" s="113" t="s">
        <v>4642</v>
      </c>
      <c r="C4067" s="113" t="s">
        <v>5407</v>
      </c>
      <c r="D4067" s="113" t="s">
        <v>5414</v>
      </c>
      <c r="E4067" s="113" t="s">
        <v>110</v>
      </c>
    </row>
    <row r="4068" spans="1:5" x14ac:dyDescent="0.2">
      <c r="A4068" s="113">
        <v>13400272</v>
      </c>
      <c r="B4068" s="113" t="s">
        <v>4643</v>
      </c>
      <c r="C4068" s="113" t="s">
        <v>5407</v>
      </c>
      <c r="D4068" s="113" t="s">
        <v>5414</v>
      </c>
      <c r="E4068" s="113" t="s">
        <v>110</v>
      </c>
    </row>
    <row r="4069" spans="1:5" x14ac:dyDescent="0.2">
      <c r="A4069" s="113">
        <v>13400363</v>
      </c>
      <c r="B4069" s="113" t="s">
        <v>4644</v>
      </c>
      <c r="C4069" s="113" t="s">
        <v>5407</v>
      </c>
      <c r="D4069" s="113" t="s">
        <v>5414</v>
      </c>
      <c r="E4069" s="113" t="s">
        <v>110</v>
      </c>
    </row>
    <row r="4070" spans="1:5" x14ac:dyDescent="0.2">
      <c r="A4070" s="113">
        <v>13400447</v>
      </c>
      <c r="B4070" s="113" t="s">
        <v>2548</v>
      </c>
      <c r="C4070" s="113" t="s">
        <v>5407</v>
      </c>
      <c r="D4070" s="113" t="s">
        <v>107</v>
      </c>
      <c r="E4070" s="113" t="s">
        <v>5412</v>
      </c>
    </row>
    <row r="4071" spans="1:5" x14ac:dyDescent="0.2">
      <c r="A4071" s="113">
        <v>13400467</v>
      </c>
      <c r="B4071" s="113" t="s">
        <v>4645</v>
      </c>
      <c r="C4071" s="113" t="s">
        <v>5407</v>
      </c>
      <c r="D4071" s="113" t="s">
        <v>5414</v>
      </c>
      <c r="E4071" s="113" t="s">
        <v>102</v>
      </c>
    </row>
    <row r="4072" spans="1:5" x14ac:dyDescent="0.2">
      <c r="A4072" s="113">
        <v>13400507</v>
      </c>
      <c r="B4072" s="113" t="s">
        <v>4646</v>
      </c>
      <c r="C4072" s="113" t="s">
        <v>5407</v>
      </c>
      <c r="D4072" s="113" t="s">
        <v>5414</v>
      </c>
      <c r="E4072" s="113" t="s">
        <v>102</v>
      </c>
    </row>
    <row r="4073" spans="1:5" x14ac:dyDescent="0.2">
      <c r="A4073" s="113">
        <v>13400556</v>
      </c>
      <c r="B4073" s="113" t="s">
        <v>4647</v>
      </c>
      <c r="C4073" s="113" t="s">
        <v>5407</v>
      </c>
      <c r="D4073" s="113" t="s">
        <v>5414</v>
      </c>
      <c r="E4073" s="113" t="s">
        <v>109</v>
      </c>
    </row>
    <row r="4074" spans="1:5" x14ac:dyDescent="0.2">
      <c r="A4074" s="113">
        <v>13400718</v>
      </c>
      <c r="B4074" s="113" t="s">
        <v>2549</v>
      </c>
      <c r="C4074" s="113" t="s">
        <v>5407</v>
      </c>
      <c r="D4074" s="113" t="s">
        <v>109</v>
      </c>
      <c r="E4074" s="113" t="s">
        <v>109</v>
      </c>
    </row>
    <row r="4075" spans="1:5" x14ac:dyDescent="0.2">
      <c r="A4075" s="113">
        <v>13400852</v>
      </c>
      <c r="B4075" s="113" t="s">
        <v>4648</v>
      </c>
      <c r="C4075" s="113" t="s">
        <v>5407</v>
      </c>
      <c r="D4075" s="113" t="s">
        <v>105</v>
      </c>
      <c r="E4075" s="113" t="s">
        <v>102</v>
      </c>
    </row>
    <row r="4076" spans="1:5" x14ac:dyDescent="0.2">
      <c r="A4076" s="113">
        <v>13400874</v>
      </c>
      <c r="B4076" s="113" t="s">
        <v>2550</v>
      </c>
      <c r="C4076" s="113" t="s">
        <v>5407</v>
      </c>
      <c r="D4076" s="113" t="s">
        <v>107</v>
      </c>
      <c r="E4076" s="113" t="s">
        <v>5412</v>
      </c>
    </row>
    <row r="4077" spans="1:5" x14ac:dyDescent="0.2">
      <c r="A4077" s="113">
        <v>13400903</v>
      </c>
      <c r="B4077" s="113" t="s">
        <v>4649</v>
      </c>
      <c r="C4077" s="113" t="s">
        <v>5407</v>
      </c>
      <c r="D4077" s="113" t="s">
        <v>5414</v>
      </c>
      <c r="E4077" s="113" t="s">
        <v>102</v>
      </c>
    </row>
    <row r="4078" spans="1:5" x14ac:dyDescent="0.2">
      <c r="A4078" s="113">
        <v>13400998</v>
      </c>
      <c r="B4078" s="113" t="s">
        <v>2551</v>
      </c>
      <c r="C4078" s="113" t="s">
        <v>5407</v>
      </c>
      <c r="D4078" s="113" t="s">
        <v>102</v>
      </c>
      <c r="E4078" s="113" t="s">
        <v>102</v>
      </c>
    </row>
    <row r="4079" spans="1:5" x14ac:dyDescent="0.2">
      <c r="A4079" s="113">
        <v>13401026</v>
      </c>
      <c r="B4079" s="113" t="s">
        <v>2552</v>
      </c>
      <c r="C4079" s="113" t="s">
        <v>5407</v>
      </c>
      <c r="D4079" s="113" t="s">
        <v>109</v>
      </c>
      <c r="E4079" s="113" t="s">
        <v>109</v>
      </c>
    </row>
    <row r="4080" spans="1:5" x14ac:dyDescent="0.2">
      <c r="A4080" s="113">
        <v>13401027</v>
      </c>
      <c r="B4080" s="113" t="s">
        <v>2553</v>
      </c>
      <c r="C4080" s="113" t="s">
        <v>5407</v>
      </c>
      <c r="D4080" s="113" t="s">
        <v>102</v>
      </c>
      <c r="E4080" s="113" t="s">
        <v>102</v>
      </c>
    </row>
    <row r="4081" spans="1:5" x14ac:dyDescent="0.2">
      <c r="A4081" s="113">
        <v>13401101</v>
      </c>
      <c r="B4081" s="113" t="s">
        <v>4650</v>
      </c>
      <c r="C4081" s="113" t="s">
        <v>5407</v>
      </c>
      <c r="D4081" s="113" t="s">
        <v>102</v>
      </c>
      <c r="E4081" s="113" t="s">
        <v>102</v>
      </c>
    </row>
    <row r="4082" spans="1:5" x14ac:dyDescent="0.2">
      <c r="A4082" s="113">
        <v>13401108</v>
      </c>
      <c r="B4082" s="113" t="s">
        <v>2554</v>
      </c>
      <c r="C4082" s="113" t="s">
        <v>5407</v>
      </c>
      <c r="D4082" s="113" t="s">
        <v>102</v>
      </c>
      <c r="E4082" s="113" t="s">
        <v>109</v>
      </c>
    </row>
    <row r="4083" spans="1:5" x14ac:dyDescent="0.2">
      <c r="A4083" s="113">
        <v>13401383</v>
      </c>
      <c r="B4083" s="113" t="s">
        <v>2555</v>
      </c>
      <c r="C4083" s="113" t="s">
        <v>5407</v>
      </c>
      <c r="D4083" s="113" t="s">
        <v>107</v>
      </c>
      <c r="E4083" s="113" t="s">
        <v>5412</v>
      </c>
    </row>
    <row r="4084" spans="1:5" x14ac:dyDescent="0.2">
      <c r="A4084" s="113">
        <v>13401386</v>
      </c>
      <c r="B4084" s="113" t="s">
        <v>4651</v>
      </c>
      <c r="C4084" s="113" t="s">
        <v>5407</v>
      </c>
      <c r="D4084" s="113" t="s">
        <v>102</v>
      </c>
      <c r="E4084" s="113" t="s">
        <v>102</v>
      </c>
    </row>
    <row r="4085" spans="1:5" x14ac:dyDescent="0.2">
      <c r="A4085" s="113">
        <v>13401512</v>
      </c>
      <c r="B4085" s="113" t="s">
        <v>2556</v>
      </c>
      <c r="C4085" s="113" t="s">
        <v>5407</v>
      </c>
      <c r="D4085" s="113" t="s">
        <v>109</v>
      </c>
      <c r="E4085" s="113" t="s">
        <v>109</v>
      </c>
    </row>
    <row r="4086" spans="1:5" x14ac:dyDescent="0.2">
      <c r="A4086" s="113">
        <v>13401715</v>
      </c>
      <c r="B4086" s="113" t="s">
        <v>4652</v>
      </c>
      <c r="C4086" s="113" t="s">
        <v>5407</v>
      </c>
      <c r="D4086" s="113" t="s">
        <v>5414</v>
      </c>
      <c r="E4086" s="113" t="s">
        <v>102</v>
      </c>
    </row>
    <row r="4087" spans="1:5" x14ac:dyDescent="0.2">
      <c r="A4087" s="113">
        <v>13401718</v>
      </c>
      <c r="B4087" s="113" t="s">
        <v>4653</v>
      </c>
      <c r="C4087" s="113" t="s">
        <v>5407</v>
      </c>
      <c r="D4087" s="113" t="s">
        <v>5414</v>
      </c>
      <c r="E4087" s="113" t="s">
        <v>109</v>
      </c>
    </row>
    <row r="4088" spans="1:5" x14ac:dyDescent="0.2">
      <c r="A4088" s="113">
        <v>13401809</v>
      </c>
      <c r="B4088" s="113" t="s">
        <v>2557</v>
      </c>
      <c r="C4088" s="113" t="s">
        <v>5407</v>
      </c>
      <c r="D4088" s="113" t="s">
        <v>109</v>
      </c>
      <c r="E4088" s="113" t="s">
        <v>109</v>
      </c>
    </row>
    <row r="4089" spans="1:5" x14ac:dyDescent="0.2">
      <c r="A4089" s="113">
        <v>13402156</v>
      </c>
      <c r="B4089" s="113" t="s">
        <v>2558</v>
      </c>
      <c r="C4089" s="113" t="s">
        <v>5407</v>
      </c>
      <c r="D4089" s="113" t="s">
        <v>110</v>
      </c>
      <c r="E4089" s="113" t="s">
        <v>110</v>
      </c>
    </row>
    <row r="4090" spans="1:5" x14ac:dyDescent="0.2">
      <c r="A4090" s="113">
        <v>13402177</v>
      </c>
      <c r="B4090" s="113" t="s">
        <v>2559</v>
      </c>
      <c r="C4090" s="113" t="s">
        <v>5407</v>
      </c>
      <c r="D4090" s="113" t="s">
        <v>109</v>
      </c>
      <c r="E4090" s="113" t="s">
        <v>109</v>
      </c>
    </row>
    <row r="4091" spans="1:5" x14ac:dyDescent="0.2">
      <c r="A4091" s="113">
        <v>13402183</v>
      </c>
      <c r="B4091" s="113" t="s">
        <v>4654</v>
      </c>
      <c r="C4091" s="113" t="s">
        <v>5407</v>
      </c>
      <c r="D4091" s="113" t="s">
        <v>5414</v>
      </c>
      <c r="E4091" s="113" t="s">
        <v>5413</v>
      </c>
    </row>
    <row r="4092" spans="1:5" x14ac:dyDescent="0.2">
      <c r="A4092" s="113">
        <v>13402184</v>
      </c>
      <c r="B4092" s="113" t="s">
        <v>4655</v>
      </c>
      <c r="C4092" s="113" t="s">
        <v>5407</v>
      </c>
      <c r="D4092" s="113" t="s">
        <v>5414</v>
      </c>
      <c r="E4092" s="113" t="s">
        <v>5413</v>
      </c>
    </row>
    <row r="4093" spans="1:5" x14ac:dyDescent="0.2">
      <c r="A4093" s="113">
        <v>13402252</v>
      </c>
      <c r="B4093" s="113" t="s">
        <v>4656</v>
      </c>
      <c r="C4093" s="113" t="s">
        <v>5407</v>
      </c>
      <c r="D4093" s="113" t="s">
        <v>5414</v>
      </c>
      <c r="E4093" s="113" t="s">
        <v>110</v>
      </c>
    </row>
    <row r="4094" spans="1:5" x14ac:dyDescent="0.2">
      <c r="A4094" s="113">
        <v>13402253</v>
      </c>
      <c r="B4094" s="113" t="s">
        <v>2560</v>
      </c>
      <c r="C4094" s="113" t="s">
        <v>5407</v>
      </c>
      <c r="D4094" s="113" t="s">
        <v>102</v>
      </c>
      <c r="E4094" s="113" t="s">
        <v>109</v>
      </c>
    </row>
    <row r="4095" spans="1:5" x14ac:dyDescent="0.2">
      <c r="A4095" s="113">
        <v>13402265</v>
      </c>
      <c r="B4095" s="113" t="s">
        <v>4657</v>
      </c>
      <c r="C4095" s="113" t="s">
        <v>5407</v>
      </c>
      <c r="D4095" s="113" t="s">
        <v>102</v>
      </c>
      <c r="E4095" s="113" t="s">
        <v>102</v>
      </c>
    </row>
    <row r="4096" spans="1:5" x14ac:dyDescent="0.2">
      <c r="A4096" s="113">
        <v>13402292</v>
      </c>
      <c r="B4096" s="113" t="s">
        <v>4658</v>
      </c>
      <c r="C4096" s="113" t="s">
        <v>5407</v>
      </c>
      <c r="D4096" s="113" t="s">
        <v>5414</v>
      </c>
      <c r="E4096" s="113" t="s">
        <v>110</v>
      </c>
    </row>
    <row r="4097" spans="1:5" x14ac:dyDescent="0.2">
      <c r="A4097" s="113">
        <v>13402364</v>
      </c>
      <c r="B4097" s="113" t="s">
        <v>2561</v>
      </c>
      <c r="C4097" s="113" t="s">
        <v>5407</v>
      </c>
      <c r="D4097" s="113" t="s">
        <v>109</v>
      </c>
      <c r="E4097" s="113" t="s">
        <v>109</v>
      </c>
    </row>
    <row r="4098" spans="1:5" x14ac:dyDescent="0.2">
      <c r="A4098" s="113">
        <v>13402368</v>
      </c>
      <c r="B4098" s="113" t="s">
        <v>2562</v>
      </c>
      <c r="C4098" s="113" t="s">
        <v>5407</v>
      </c>
      <c r="D4098" s="113" t="s">
        <v>109</v>
      </c>
      <c r="E4098" s="113" t="s">
        <v>109</v>
      </c>
    </row>
    <row r="4099" spans="1:5" x14ac:dyDescent="0.2">
      <c r="A4099" s="113">
        <v>13402393</v>
      </c>
      <c r="B4099" s="113" t="s">
        <v>2563</v>
      </c>
      <c r="C4099" s="113" t="s">
        <v>5407</v>
      </c>
      <c r="D4099" s="113" t="s">
        <v>102</v>
      </c>
      <c r="E4099" s="113" t="s">
        <v>102</v>
      </c>
    </row>
    <row r="4100" spans="1:5" x14ac:dyDescent="0.2">
      <c r="A4100" s="113">
        <v>13402451</v>
      </c>
      <c r="B4100" s="113" t="s">
        <v>2564</v>
      </c>
      <c r="C4100" s="113" t="s">
        <v>5407</v>
      </c>
      <c r="D4100" s="113" t="s">
        <v>156</v>
      </c>
      <c r="E4100" s="113" t="s">
        <v>5411</v>
      </c>
    </row>
    <row r="4101" spans="1:5" x14ac:dyDescent="0.2">
      <c r="A4101" s="113">
        <v>13402452</v>
      </c>
      <c r="B4101" s="113" t="s">
        <v>4659</v>
      </c>
      <c r="C4101" s="113" t="s">
        <v>5407</v>
      </c>
      <c r="D4101" s="113" t="s">
        <v>5414</v>
      </c>
      <c r="E4101" s="113" t="s">
        <v>102</v>
      </c>
    </row>
    <row r="4102" spans="1:5" x14ac:dyDescent="0.2">
      <c r="A4102" s="113">
        <v>13402453</v>
      </c>
      <c r="B4102" s="113" t="s">
        <v>4660</v>
      </c>
      <c r="C4102" s="113" t="s">
        <v>5407</v>
      </c>
      <c r="D4102" s="113" t="s">
        <v>5414</v>
      </c>
      <c r="E4102" s="113" t="s">
        <v>109</v>
      </c>
    </row>
    <row r="4103" spans="1:5" x14ac:dyDescent="0.2">
      <c r="A4103" s="113">
        <v>13402813</v>
      </c>
      <c r="B4103" s="113" t="s">
        <v>2565</v>
      </c>
      <c r="C4103" s="113" t="s">
        <v>5407</v>
      </c>
      <c r="D4103" s="113" t="s">
        <v>102</v>
      </c>
      <c r="E4103" s="113" t="s">
        <v>102</v>
      </c>
    </row>
    <row r="4104" spans="1:5" x14ac:dyDescent="0.2">
      <c r="A4104" s="113">
        <v>13402854</v>
      </c>
      <c r="B4104" s="113" t="s">
        <v>2566</v>
      </c>
      <c r="C4104" s="113" t="s">
        <v>5407</v>
      </c>
      <c r="D4104" s="113" t="s">
        <v>107</v>
      </c>
      <c r="E4104" s="113" t="s">
        <v>5412</v>
      </c>
    </row>
    <row r="4105" spans="1:5" x14ac:dyDescent="0.2">
      <c r="A4105" s="113">
        <v>13402857</v>
      </c>
      <c r="B4105" s="113" t="s">
        <v>4661</v>
      </c>
      <c r="C4105" s="113" t="s">
        <v>5407</v>
      </c>
      <c r="D4105" s="113" t="s">
        <v>5414</v>
      </c>
      <c r="E4105" s="113" t="s">
        <v>109</v>
      </c>
    </row>
    <row r="4106" spans="1:5" x14ac:dyDescent="0.2">
      <c r="A4106" s="113">
        <v>13402861</v>
      </c>
      <c r="B4106" s="113" t="s">
        <v>2567</v>
      </c>
      <c r="C4106" s="113" t="s">
        <v>5407</v>
      </c>
      <c r="D4106" s="113" t="s">
        <v>107</v>
      </c>
      <c r="E4106" s="113" t="s">
        <v>102</v>
      </c>
    </row>
    <row r="4107" spans="1:5" x14ac:dyDescent="0.2">
      <c r="A4107" s="113">
        <v>13403020</v>
      </c>
      <c r="B4107" s="113" t="s">
        <v>2568</v>
      </c>
      <c r="C4107" s="113" t="s">
        <v>5407</v>
      </c>
      <c r="D4107" s="113" t="s">
        <v>109</v>
      </c>
      <c r="E4107" s="113" t="s">
        <v>109</v>
      </c>
    </row>
    <row r="4108" spans="1:5" x14ac:dyDescent="0.2">
      <c r="A4108" s="113">
        <v>13403061</v>
      </c>
      <c r="B4108" s="113" t="s">
        <v>2569</v>
      </c>
      <c r="C4108" s="113" t="s">
        <v>5407</v>
      </c>
      <c r="D4108" s="113" t="s">
        <v>109</v>
      </c>
      <c r="E4108" s="113" t="s">
        <v>110</v>
      </c>
    </row>
    <row r="4109" spans="1:5" x14ac:dyDescent="0.2">
      <c r="A4109" s="113">
        <v>13403170</v>
      </c>
      <c r="B4109" s="113" t="s">
        <v>4662</v>
      </c>
      <c r="C4109" s="113" t="s">
        <v>5407</v>
      </c>
      <c r="D4109" s="113" t="s">
        <v>102</v>
      </c>
      <c r="E4109" s="113" t="s">
        <v>102</v>
      </c>
    </row>
    <row r="4110" spans="1:5" x14ac:dyDescent="0.2">
      <c r="A4110" s="113">
        <v>13403519</v>
      </c>
      <c r="B4110" s="113" t="s">
        <v>2570</v>
      </c>
      <c r="C4110" s="113" t="s">
        <v>5407</v>
      </c>
      <c r="D4110" s="113" t="s">
        <v>102</v>
      </c>
      <c r="E4110" s="113" t="s">
        <v>102</v>
      </c>
    </row>
    <row r="4111" spans="1:5" x14ac:dyDescent="0.2">
      <c r="A4111" s="113">
        <v>13403827</v>
      </c>
      <c r="B4111" s="113" t="s">
        <v>2571</v>
      </c>
      <c r="C4111" s="113" t="s">
        <v>5407</v>
      </c>
      <c r="D4111" s="113" t="s">
        <v>102</v>
      </c>
      <c r="E4111" s="113" t="s">
        <v>102</v>
      </c>
    </row>
    <row r="4112" spans="1:5" x14ac:dyDescent="0.2">
      <c r="A4112" s="113">
        <v>13403956</v>
      </c>
      <c r="B4112" s="113" t="s">
        <v>4663</v>
      </c>
      <c r="C4112" s="113" t="s">
        <v>5407</v>
      </c>
      <c r="D4112" s="113" t="s">
        <v>5414</v>
      </c>
      <c r="E4112" s="113" t="s">
        <v>110</v>
      </c>
    </row>
    <row r="4113" spans="1:5" x14ac:dyDescent="0.2">
      <c r="A4113" s="113">
        <v>13405111</v>
      </c>
      <c r="B4113" s="113" t="s">
        <v>4664</v>
      </c>
      <c r="C4113" s="113" t="s">
        <v>5407</v>
      </c>
      <c r="D4113" s="113" t="s">
        <v>5414</v>
      </c>
      <c r="E4113" s="113" t="s">
        <v>102</v>
      </c>
    </row>
    <row r="4114" spans="1:5" x14ac:dyDescent="0.2">
      <c r="A4114" s="113">
        <v>13405300</v>
      </c>
      <c r="B4114" s="113" t="s">
        <v>4665</v>
      </c>
      <c r="C4114" s="113" t="s">
        <v>5407</v>
      </c>
      <c r="D4114" s="113" t="s">
        <v>5414</v>
      </c>
      <c r="E4114" s="113" t="s">
        <v>5413</v>
      </c>
    </row>
    <row r="4115" spans="1:5" x14ac:dyDescent="0.2">
      <c r="A4115" s="113">
        <v>13405301</v>
      </c>
      <c r="B4115" s="113" t="s">
        <v>4666</v>
      </c>
      <c r="C4115" s="113" t="s">
        <v>5407</v>
      </c>
      <c r="D4115" s="113" t="s">
        <v>107</v>
      </c>
      <c r="E4115" s="113" t="s">
        <v>5412</v>
      </c>
    </row>
    <row r="4116" spans="1:5" x14ac:dyDescent="0.2">
      <c r="A4116" s="113">
        <v>13405306</v>
      </c>
      <c r="B4116" s="113" t="s">
        <v>2572</v>
      </c>
      <c r="C4116" s="113" t="s">
        <v>5407</v>
      </c>
      <c r="D4116" s="113" t="s">
        <v>102</v>
      </c>
      <c r="E4116" s="113" t="s">
        <v>109</v>
      </c>
    </row>
    <row r="4117" spans="1:5" x14ac:dyDescent="0.2">
      <c r="A4117" s="113">
        <v>13405405</v>
      </c>
      <c r="B4117" s="113" t="s">
        <v>2573</v>
      </c>
      <c r="C4117" s="113" t="s">
        <v>5407</v>
      </c>
      <c r="D4117" s="113" t="s">
        <v>109</v>
      </c>
      <c r="E4117" s="113" t="s">
        <v>110</v>
      </c>
    </row>
    <row r="4118" spans="1:5" x14ac:dyDescent="0.2">
      <c r="A4118" s="113">
        <v>13405407</v>
      </c>
      <c r="B4118" s="113" t="s">
        <v>4667</v>
      </c>
      <c r="C4118" s="113" t="s">
        <v>5407</v>
      </c>
      <c r="D4118" s="113" t="s">
        <v>109</v>
      </c>
      <c r="E4118" s="113" t="s">
        <v>109</v>
      </c>
    </row>
    <row r="4119" spans="1:5" x14ac:dyDescent="0.2">
      <c r="A4119" s="113">
        <v>13405507</v>
      </c>
      <c r="B4119" s="113" t="s">
        <v>2574</v>
      </c>
      <c r="C4119" s="113" t="s">
        <v>5407</v>
      </c>
      <c r="D4119" s="113" t="s">
        <v>109</v>
      </c>
      <c r="E4119" s="113" t="s">
        <v>109</v>
      </c>
    </row>
    <row r="4120" spans="1:5" x14ac:dyDescent="0.2">
      <c r="A4120" s="113">
        <v>13405522</v>
      </c>
      <c r="B4120" s="113" t="s">
        <v>2575</v>
      </c>
      <c r="C4120" s="113" t="s">
        <v>5407</v>
      </c>
      <c r="D4120" s="113" t="s">
        <v>107</v>
      </c>
      <c r="E4120" s="113" t="s">
        <v>5412</v>
      </c>
    </row>
    <row r="4121" spans="1:5" x14ac:dyDescent="0.2">
      <c r="A4121" s="113">
        <v>13405961</v>
      </c>
      <c r="B4121" s="113" t="s">
        <v>2576</v>
      </c>
      <c r="C4121" s="113" t="s">
        <v>5407</v>
      </c>
      <c r="D4121" s="113" t="s">
        <v>109</v>
      </c>
      <c r="E4121" s="113" t="s">
        <v>109</v>
      </c>
    </row>
    <row r="4122" spans="1:5" x14ac:dyDescent="0.2">
      <c r="A4122" s="113">
        <v>13405962</v>
      </c>
      <c r="B4122" s="113" t="s">
        <v>4668</v>
      </c>
      <c r="C4122" s="113" t="s">
        <v>5407</v>
      </c>
      <c r="D4122" s="113" t="s">
        <v>102</v>
      </c>
      <c r="E4122" s="113" t="s">
        <v>109</v>
      </c>
    </row>
    <row r="4123" spans="1:5" x14ac:dyDescent="0.2">
      <c r="A4123" s="113">
        <v>13406252</v>
      </c>
      <c r="B4123" s="113" t="s">
        <v>2577</v>
      </c>
      <c r="C4123" s="113" t="s">
        <v>5407</v>
      </c>
      <c r="D4123" s="113" t="s">
        <v>102</v>
      </c>
      <c r="E4123" s="113" t="s">
        <v>102</v>
      </c>
    </row>
    <row r="4124" spans="1:5" x14ac:dyDescent="0.2">
      <c r="A4124" s="113">
        <v>13407161</v>
      </c>
      <c r="B4124" s="113" t="s">
        <v>4669</v>
      </c>
      <c r="C4124" s="113" t="s">
        <v>5407</v>
      </c>
      <c r="D4124" s="113" t="s">
        <v>5414</v>
      </c>
      <c r="E4124" s="113" t="s">
        <v>110</v>
      </c>
    </row>
    <row r="4125" spans="1:5" x14ac:dyDescent="0.2">
      <c r="A4125" s="113">
        <v>13407253</v>
      </c>
      <c r="B4125" s="113" t="s">
        <v>4670</v>
      </c>
      <c r="C4125" s="113" t="s">
        <v>5407</v>
      </c>
      <c r="D4125" s="113" t="s">
        <v>109</v>
      </c>
      <c r="E4125" s="113" t="s">
        <v>109</v>
      </c>
    </row>
    <row r="4126" spans="1:5" x14ac:dyDescent="0.2">
      <c r="A4126" s="113">
        <v>13407601</v>
      </c>
      <c r="B4126" s="113" t="s">
        <v>2578</v>
      </c>
      <c r="C4126" s="113" t="s">
        <v>5407</v>
      </c>
      <c r="D4126" s="113" t="s">
        <v>102</v>
      </c>
      <c r="E4126" s="113" t="s">
        <v>109</v>
      </c>
    </row>
    <row r="4127" spans="1:5" x14ac:dyDescent="0.2">
      <c r="A4127" s="113">
        <v>13407609</v>
      </c>
      <c r="B4127" s="113" t="s">
        <v>2579</v>
      </c>
      <c r="C4127" s="113" t="s">
        <v>5407</v>
      </c>
      <c r="D4127" s="113" t="s">
        <v>102</v>
      </c>
      <c r="E4127" s="113" t="s">
        <v>110</v>
      </c>
    </row>
    <row r="4128" spans="1:5" x14ac:dyDescent="0.2">
      <c r="A4128" s="113">
        <v>13407610</v>
      </c>
      <c r="B4128" s="113" t="s">
        <v>4671</v>
      </c>
      <c r="C4128" s="113" t="s">
        <v>5407</v>
      </c>
      <c r="D4128" s="113" t="s">
        <v>5414</v>
      </c>
      <c r="E4128" s="113" t="s">
        <v>102</v>
      </c>
    </row>
    <row r="4129" spans="1:5" x14ac:dyDescent="0.2">
      <c r="A4129" s="113">
        <v>13408005</v>
      </c>
      <c r="B4129" s="113" t="s">
        <v>4672</v>
      </c>
      <c r="C4129" s="113" t="s">
        <v>5407</v>
      </c>
      <c r="D4129" s="113" t="s">
        <v>5414</v>
      </c>
      <c r="E4129" s="113" t="s">
        <v>110</v>
      </c>
    </row>
    <row r="4130" spans="1:5" x14ac:dyDescent="0.2">
      <c r="A4130" s="113">
        <v>13408012</v>
      </c>
      <c r="B4130" s="113" t="s">
        <v>2580</v>
      </c>
      <c r="C4130" s="113" t="s">
        <v>5407</v>
      </c>
      <c r="D4130" s="113" t="s">
        <v>105</v>
      </c>
      <c r="E4130" s="113" t="s">
        <v>5412</v>
      </c>
    </row>
    <row r="4131" spans="1:5" x14ac:dyDescent="0.2">
      <c r="A4131" s="113">
        <v>13408014</v>
      </c>
      <c r="B4131" s="113" t="s">
        <v>4673</v>
      </c>
      <c r="C4131" s="113" t="s">
        <v>5407</v>
      </c>
      <c r="D4131" s="113" t="s">
        <v>5414</v>
      </c>
      <c r="E4131" s="113" t="s">
        <v>109</v>
      </c>
    </row>
    <row r="4132" spans="1:5" x14ac:dyDescent="0.2">
      <c r="A4132" s="113">
        <v>13408021</v>
      </c>
      <c r="B4132" s="113" t="s">
        <v>4674</v>
      </c>
      <c r="C4132" s="113" t="s">
        <v>5407</v>
      </c>
      <c r="D4132" s="113" t="s">
        <v>5414</v>
      </c>
      <c r="E4132" s="113" t="s">
        <v>110</v>
      </c>
    </row>
    <row r="4133" spans="1:5" x14ac:dyDescent="0.2">
      <c r="A4133" s="113">
        <v>13408152</v>
      </c>
      <c r="B4133" s="113" t="s">
        <v>2581</v>
      </c>
      <c r="C4133" s="113" t="s">
        <v>5407</v>
      </c>
      <c r="D4133" s="113" t="s">
        <v>107</v>
      </c>
      <c r="E4133" s="113" t="s">
        <v>102</v>
      </c>
    </row>
    <row r="4134" spans="1:5" x14ac:dyDescent="0.2">
      <c r="A4134" s="113">
        <v>13408502</v>
      </c>
      <c r="B4134" s="113" t="s">
        <v>4675</v>
      </c>
      <c r="C4134" s="113" t="s">
        <v>5407</v>
      </c>
      <c r="D4134" s="113" t="s">
        <v>109</v>
      </c>
      <c r="E4134" s="113" t="s">
        <v>109</v>
      </c>
    </row>
    <row r="4135" spans="1:5" x14ac:dyDescent="0.2">
      <c r="A4135" s="113">
        <v>13410000</v>
      </c>
      <c r="B4135" s="113" t="s">
        <v>4676</v>
      </c>
      <c r="C4135" s="113" t="s">
        <v>5407</v>
      </c>
      <c r="D4135" s="113" t="s">
        <v>102</v>
      </c>
      <c r="E4135" s="113" t="s">
        <v>109</v>
      </c>
    </row>
    <row r="4136" spans="1:5" x14ac:dyDescent="0.2">
      <c r="A4136" s="113">
        <v>13410003</v>
      </c>
      <c r="B4136" s="113" t="s">
        <v>4677</v>
      </c>
      <c r="C4136" s="113" t="s">
        <v>5407</v>
      </c>
      <c r="D4136" s="113" t="s">
        <v>109</v>
      </c>
      <c r="E4136" s="113" t="s">
        <v>109</v>
      </c>
    </row>
    <row r="4137" spans="1:5" x14ac:dyDescent="0.2">
      <c r="A4137" s="113">
        <v>13410105</v>
      </c>
      <c r="B4137" s="113" t="s">
        <v>2582</v>
      </c>
      <c r="C4137" s="113" t="s">
        <v>5407</v>
      </c>
      <c r="D4137" s="113" t="s">
        <v>107</v>
      </c>
      <c r="E4137" s="113" t="s">
        <v>102</v>
      </c>
    </row>
    <row r="4138" spans="1:5" x14ac:dyDescent="0.2">
      <c r="A4138" s="113">
        <v>13410113</v>
      </c>
      <c r="B4138" s="113" t="s">
        <v>4678</v>
      </c>
      <c r="C4138" s="113" t="s">
        <v>5407</v>
      </c>
      <c r="D4138" s="113" t="s">
        <v>5414</v>
      </c>
      <c r="E4138" s="113" t="s">
        <v>110</v>
      </c>
    </row>
    <row r="4139" spans="1:5" x14ac:dyDescent="0.2">
      <c r="A4139" s="113">
        <v>13410116</v>
      </c>
      <c r="B4139" s="113" t="s">
        <v>2583</v>
      </c>
      <c r="C4139" s="113" t="s">
        <v>5407</v>
      </c>
      <c r="D4139" s="113" t="s">
        <v>109</v>
      </c>
      <c r="E4139" s="113" t="s">
        <v>109</v>
      </c>
    </row>
    <row r="4140" spans="1:5" x14ac:dyDescent="0.2">
      <c r="A4140" s="113">
        <v>13410153</v>
      </c>
      <c r="B4140" s="113" t="s">
        <v>2584</v>
      </c>
      <c r="C4140" s="113" t="s">
        <v>5407</v>
      </c>
      <c r="D4140" s="113" t="s">
        <v>109</v>
      </c>
      <c r="E4140" s="113" t="s">
        <v>110</v>
      </c>
    </row>
    <row r="4141" spans="1:5" x14ac:dyDescent="0.2">
      <c r="A4141" s="113">
        <v>13410159</v>
      </c>
      <c r="B4141" s="113" t="s">
        <v>4679</v>
      </c>
      <c r="C4141" s="113" t="s">
        <v>5407</v>
      </c>
      <c r="D4141" s="113" t="s">
        <v>5414</v>
      </c>
      <c r="E4141" s="113" t="s">
        <v>102</v>
      </c>
    </row>
    <row r="4142" spans="1:5" x14ac:dyDescent="0.2">
      <c r="A4142" s="113">
        <v>13410160</v>
      </c>
      <c r="B4142" s="113" t="s">
        <v>2585</v>
      </c>
      <c r="C4142" s="113" t="s">
        <v>5407</v>
      </c>
      <c r="D4142" s="113" t="s">
        <v>138</v>
      </c>
      <c r="E4142" s="113" t="s">
        <v>102</v>
      </c>
    </row>
    <row r="4143" spans="1:5" x14ac:dyDescent="0.2">
      <c r="A4143" s="113">
        <v>13410206</v>
      </c>
      <c r="B4143" s="113" t="s">
        <v>2586</v>
      </c>
      <c r="C4143" s="113" t="s">
        <v>5407</v>
      </c>
      <c r="D4143" s="113" t="s">
        <v>102</v>
      </c>
      <c r="E4143" s="113" t="s">
        <v>102</v>
      </c>
    </row>
    <row r="4144" spans="1:5" x14ac:dyDescent="0.2">
      <c r="A4144" s="113">
        <v>13410256</v>
      </c>
      <c r="B4144" s="113" t="s">
        <v>4680</v>
      </c>
      <c r="C4144" s="113" t="s">
        <v>5407</v>
      </c>
      <c r="D4144" s="113" t="s">
        <v>5414</v>
      </c>
      <c r="E4144" s="113" t="s">
        <v>109</v>
      </c>
    </row>
    <row r="4145" spans="1:5" x14ac:dyDescent="0.2">
      <c r="A4145" s="113">
        <v>13410280</v>
      </c>
      <c r="B4145" s="113" t="s">
        <v>4681</v>
      </c>
      <c r="C4145" s="113" t="s">
        <v>5407</v>
      </c>
      <c r="D4145" s="113" t="s">
        <v>5414</v>
      </c>
      <c r="E4145" s="113" t="s">
        <v>109</v>
      </c>
    </row>
    <row r="4146" spans="1:5" x14ac:dyDescent="0.2">
      <c r="A4146" s="113">
        <v>13410423</v>
      </c>
      <c r="B4146" s="113" t="s">
        <v>2587</v>
      </c>
      <c r="C4146" s="113" t="s">
        <v>5407</v>
      </c>
      <c r="D4146" s="113" t="s">
        <v>102</v>
      </c>
      <c r="E4146" s="113" t="s">
        <v>109</v>
      </c>
    </row>
    <row r="4147" spans="1:5" x14ac:dyDescent="0.2">
      <c r="A4147" s="113">
        <v>13410552</v>
      </c>
      <c r="B4147" s="113" t="s">
        <v>2588</v>
      </c>
      <c r="C4147" s="113" t="s">
        <v>5407</v>
      </c>
      <c r="D4147" s="113" t="s">
        <v>102</v>
      </c>
      <c r="E4147" s="113" t="s">
        <v>102</v>
      </c>
    </row>
    <row r="4148" spans="1:5" x14ac:dyDescent="0.2">
      <c r="A4148" s="113">
        <v>13410560</v>
      </c>
      <c r="B4148" s="113" t="s">
        <v>2589</v>
      </c>
      <c r="C4148" s="113" t="s">
        <v>5407</v>
      </c>
      <c r="D4148" s="113" t="s">
        <v>109</v>
      </c>
      <c r="E4148" s="113" t="s">
        <v>109</v>
      </c>
    </row>
    <row r="4149" spans="1:5" x14ac:dyDescent="0.2">
      <c r="A4149" s="113">
        <v>13410656</v>
      </c>
      <c r="B4149" s="113" t="s">
        <v>2590</v>
      </c>
      <c r="C4149" s="113" t="s">
        <v>5407</v>
      </c>
      <c r="D4149" s="113" t="s">
        <v>102</v>
      </c>
      <c r="E4149" s="113" t="s">
        <v>102</v>
      </c>
    </row>
    <row r="4150" spans="1:5" x14ac:dyDescent="0.2">
      <c r="A4150" s="113">
        <v>13410703</v>
      </c>
      <c r="B4150" s="113" t="s">
        <v>2591</v>
      </c>
      <c r="C4150" s="113" t="s">
        <v>5407</v>
      </c>
      <c r="D4150" s="113" t="s">
        <v>109</v>
      </c>
      <c r="E4150" s="113" t="s">
        <v>109</v>
      </c>
    </row>
    <row r="4151" spans="1:5" x14ac:dyDescent="0.2">
      <c r="A4151" s="113">
        <v>13410751</v>
      </c>
      <c r="B4151" s="113" t="s">
        <v>2592</v>
      </c>
      <c r="C4151" s="113" t="s">
        <v>5407</v>
      </c>
      <c r="D4151" s="113" t="s">
        <v>107</v>
      </c>
      <c r="E4151" s="113" t="s">
        <v>5412</v>
      </c>
    </row>
    <row r="4152" spans="1:5" x14ac:dyDescent="0.2">
      <c r="A4152" s="113">
        <v>13410857</v>
      </c>
      <c r="B4152" s="113" t="s">
        <v>2593</v>
      </c>
      <c r="C4152" s="113" t="s">
        <v>5407</v>
      </c>
      <c r="D4152" s="113" t="s">
        <v>109</v>
      </c>
      <c r="E4152" s="113" t="s">
        <v>109</v>
      </c>
    </row>
    <row r="4153" spans="1:5" x14ac:dyDescent="0.2">
      <c r="A4153" s="113">
        <v>13410953</v>
      </c>
      <c r="B4153" s="113" t="s">
        <v>2594</v>
      </c>
      <c r="C4153" s="113" t="s">
        <v>5407</v>
      </c>
      <c r="D4153" s="113" t="s">
        <v>109</v>
      </c>
      <c r="E4153" s="113" t="s">
        <v>110</v>
      </c>
    </row>
    <row r="4154" spans="1:5" x14ac:dyDescent="0.2">
      <c r="A4154" s="113">
        <v>13411025</v>
      </c>
      <c r="B4154" s="113" t="s">
        <v>308</v>
      </c>
      <c r="C4154" s="113" t="s">
        <v>5407</v>
      </c>
      <c r="D4154" s="113" t="s">
        <v>102</v>
      </c>
      <c r="E4154" s="113" t="s">
        <v>109</v>
      </c>
    </row>
    <row r="4155" spans="1:5" x14ac:dyDescent="0.2">
      <c r="A4155" s="113">
        <v>13411101</v>
      </c>
      <c r="B4155" s="113" t="s">
        <v>2595</v>
      </c>
      <c r="C4155" s="113" t="s">
        <v>5407</v>
      </c>
      <c r="D4155" s="113" t="s">
        <v>109</v>
      </c>
      <c r="E4155" s="113" t="s">
        <v>109</v>
      </c>
    </row>
    <row r="4156" spans="1:5" x14ac:dyDescent="0.2">
      <c r="A4156" s="113">
        <v>13411154</v>
      </c>
      <c r="B4156" s="113" t="s">
        <v>2596</v>
      </c>
      <c r="C4156" s="113" t="s">
        <v>5407</v>
      </c>
      <c r="D4156" s="113" t="s">
        <v>102</v>
      </c>
      <c r="E4156" s="113" t="s">
        <v>102</v>
      </c>
    </row>
    <row r="4157" spans="1:5" x14ac:dyDescent="0.2">
      <c r="A4157" s="113">
        <v>13411201</v>
      </c>
      <c r="B4157" s="113" t="s">
        <v>2597</v>
      </c>
      <c r="C4157" s="113" t="s">
        <v>5407</v>
      </c>
      <c r="D4157" s="113" t="s">
        <v>110</v>
      </c>
      <c r="E4157" s="113" t="s">
        <v>109</v>
      </c>
    </row>
    <row r="4158" spans="1:5" x14ac:dyDescent="0.2">
      <c r="A4158" s="113">
        <v>13411277</v>
      </c>
      <c r="B4158" s="113" t="s">
        <v>4682</v>
      </c>
      <c r="C4158" s="113" t="s">
        <v>5407</v>
      </c>
      <c r="D4158" s="113" t="s">
        <v>102</v>
      </c>
      <c r="E4158" s="113" t="s">
        <v>102</v>
      </c>
    </row>
    <row r="4159" spans="1:5" x14ac:dyDescent="0.2">
      <c r="A4159" s="113">
        <v>13411351</v>
      </c>
      <c r="B4159" s="113" t="s">
        <v>2598</v>
      </c>
      <c r="C4159" s="113" t="s">
        <v>5407</v>
      </c>
      <c r="D4159" s="113" t="s">
        <v>102</v>
      </c>
      <c r="E4159" s="113" t="s">
        <v>102</v>
      </c>
    </row>
    <row r="4160" spans="1:5" x14ac:dyDescent="0.2">
      <c r="A4160" s="113">
        <v>13411360</v>
      </c>
      <c r="B4160" s="113" t="s">
        <v>2599</v>
      </c>
      <c r="C4160" s="113" t="s">
        <v>5407</v>
      </c>
      <c r="D4160" s="113" t="s">
        <v>100</v>
      </c>
      <c r="E4160" s="113" t="s">
        <v>5411</v>
      </c>
    </row>
    <row r="4161" spans="1:5" x14ac:dyDescent="0.2">
      <c r="A4161" s="113">
        <v>13411397</v>
      </c>
      <c r="B4161" s="113" t="s">
        <v>4683</v>
      </c>
      <c r="C4161" s="113" t="s">
        <v>5407</v>
      </c>
      <c r="D4161" s="113" t="s">
        <v>5414</v>
      </c>
      <c r="E4161" s="113" t="s">
        <v>109</v>
      </c>
    </row>
    <row r="4162" spans="1:5" x14ac:dyDescent="0.2">
      <c r="A4162" s="113">
        <v>13411451</v>
      </c>
      <c r="B4162" s="113" t="s">
        <v>2600</v>
      </c>
      <c r="C4162" s="113" t="s">
        <v>5407</v>
      </c>
      <c r="D4162" s="113" t="s">
        <v>109</v>
      </c>
      <c r="E4162" s="113" t="s">
        <v>109</v>
      </c>
    </row>
    <row r="4163" spans="1:5" x14ac:dyDescent="0.2">
      <c r="A4163" s="113">
        <v>13411452</v>
      </c>
      <c r="B4163" s="113" t="s">
        <v>2601</v>
      </c>
      <c r="C4163" s="113" t="s">
        <v>5407</v>
      </c>
      <c r="D4163" s="113" t="s">
        <v>107</v>
      </c>
      <c r="E4163" s="113" t="s">
        <v>102</v>
      </c>
    </row>
    <row r="4164" spans="1:5" x14ac:dyDescent="0.2">
      <c r="A4164" s="113">
        <v>13411453</v>
      </c>
      <c r="B4164" s="113" t="s">
        <v>4684</v>
      </c>
      <c r="C4164" s="113" t="s">
        <v>5407</v>
      </c>
      <c r="D4164" s="113" t="s">
        <v>5414</v>
      </c>
      <c r="E4164" s="113" t="s">
        <v>109</v>
      </c>
    </row>
    <row r="4165" spans="1:5" x14ac:dyDescent="0.2">
      <c r="A4165" s="113">
        <v>13411454</v>
      </c>
      <c r="B4165" s="113" t="s">
        <v>2602</v>
      </c>
      <c r="C4165" s="113" t="s">
        <v>5407</v>
      </c>
      <c r="D4165" s="113" t="s">
        <v>138</v>
      </c>
      <c r="E4165" s="113" t="s">
        <v>102</v>
      </c>
    </row>
    <row r="4166" spans="1:5" x14ac:dyDescent="0.2">
      <c r="A4166" s="113">
        <v>13411455</v>
      </c>
      <c r="B4166" s="113" t="s">
        <v>2603</v>
      </c>
      <c r="C4166" s="113" t="s">
        <v>5407</v>
      </c>
      <c r="D4166" s="113" t="s">
        <v>109</v>
      </c>
      <c r="E4166" s="113" t="s">
        <v>109</v>
      </c>
    </row>
    <row r="4167" spans="1:5" x14ac:dyDescent="0.2">
      <c r="A4167" s="113">
        <v>13411456</v>
      </c>
      <c r="B4167" s="113" t="s">
        <v>4685</v>
      </c>
      <c r="C4167" s="113" t="s">
        <v>5407</v>
      </c>
      <c r="D4167" s="113" t="s">
        <v>5414</v>
      </c>
      <c r="E4167" s="113" t="s">
        <v>102</v>
      </c>
    </row>
    <row r="4168" spans="1:5" x14ac:dyDescent="0.2">
      <c r="A4168" s="113">
        <v>13411458</v>
      </c>
      <c r="B4168" s="113" t="s">
        <v>2604</v>
      </c>
      <c r="C4168" s="113" t="s">
        <v>5407</v>
      </c>
      <c r="D4168" s="113" t="s">
        <v>100</v>
      </c>
      <c r="E4168" s="113" t="s">
        <v>5412</v>
      </c>
    </row>
    <row r="4169" spans="1:5" x14ac:dyDescent="0.2">
      <c r="A4169" s="113">
        <v>13411459</v>
      </c>
      <c r="B4169" s="113" t="s">
        <v>4686</v>
      </c>
      <c r="C4169" s="113" t="s">
        <v>5407</v>
      </c>
      <c r="D4169" s="113" t="s">
        <v>5414</v>
      </c>
      <c r="E4169" s="113" t="s">
        <v>5412</v>
      </c>
    </row>
    <row r="4170" spans="1:5" x14ac:dyDescent="0.2">
      <c r="A4170" s="113">
        <v>13411551</v>
      </c>
      <c r="B4170" s="113" t="s">
        <v>2605</v>
      </c>
      <c r="C4170" s="113" t="s">
        <v>5407</v>
      </c>
      <c r="D4170" s="113" t="s">
        <v>102</v>
      </c>
      <c r="E4170" s="113" t="s">
        <v>110</v>
      </c>
    </row>
    <row r="4171" spans="1:5" x14ac:dyDescent="0.2">
      <c r="A4171" s="113">
        <v>13411552</v>
      </c>
      <c r="B4171" s="113" t="s">
        <v>4687</v>
      </c>
      <c r="C4171" s="113" t="s">
        <v>5407</v>
      </c>
      <c r="D4171" s="113" t="s">
        <v>5414</v>
      </c>
      <c r="E4171" s="113" t="s">
        <v>109</v>
      </c>
    </row>
    <row r="4172" spans="1:5" x14ac:dyDescent="0.2">
      <c r="A4172" s="113">
        <v>13411626</v>
      </c>
      <c r="B4172" s="113" t="s">
        <v>2606</v>
      </c>
      <c r="C4172" s="113" t="s">
        <v>5407</v>
      </c>
      <c r="D4172" s="113" t="s">
        <v>107</v>
      </c>
      <c r="E4172" s="113" t="s">
        <v>5412</v>
      </c>
    </row>
    <row r="4173" spans="1:5" x14ac:dyDescent="0.2">
      <c r="A4173" s="113">
        <v>13411651</v>
      </c>
      <c r="B4173" s="113" t="s">
        <v>2607</v>
      </c>
      <c r="C4173" s="113" t="s">
        <v>5407</v>
      </c>
      <c r="D4173" s="113" t="s">
        <v>110</v>
      </c>
      <c r="E4173" s="113" t="s">
        <v>109</v>
      </c>
    </row>
    <row r="4174" spans="1:5" x14ac:dyDescent="0.2">
      <c r="A4174" s="113">
        <v>13412160</v>
      </c>
      <c r="B4174" s="113" t="s">
        <v>2608</v>
      </c>
      <c r="C4174" s="113" t="s">
        <v>5407</v>
      </c>
      <c r="D4174" s="113" t="s">
        <v>109</v>
      </c>
      <c r="E4174" s="113" t="s">
        <v>110</v>
      </c>
    </row>
    <row r="4175" spans="1:5" x14ac:dyDescent="0.2">
      <c r="A4175" s="113">
        <v>13412162</v>
      </c>
      <c r="B4175" s="113" t="s">
        <v>2609</v>
      </c>
      <c r="C4175" s="113" t="s">
        <v>5407</v>
      </c>
      <c r="D4175" s="113" t="s">
        <v>110</v>
      </c>
      <c r="E4175" s="113" t="s">
        <v>110</v>
      </c>
    </row>
    <row r="4176" spans="1:5" x14ac:dyDescent="0.2">
      <c r="A4176" s="113">
        <v>13412431</v>
      </c>
      <c r="B4176" s="113" t="s">
        <v>2610</v>
      </c>
      <c r="C4176" s="113" t="s">
        <v>5407</v>
      </c>
      <c r="D4176" s="113" t="s">
        <v>109</v>
      </c>
      <c r="E4176" s="113" t="s">
        <v>109</v>
      </c>
    </row>
    <row r="4177" spans="1:5" x14ac:dyDescent="0.2">
      <c r="A4177" s="113">
        <v>13412508</v>
      </c>
      <c r="B4177" s="113" t="s">
        <v>2611</v>
      </c>
      <c r="C4177" s="113" t="s">
        <v>5407</v>
      </c>
      <c r="D4177" s="113" t="s">
        <v>109</v>
      </c>
      <c r="E4177" s="113" t="s">
        <v>109</v>
      </c>
    </row>
    <row r="4178" spans="1:5" x14ac:dyDescent="0.2">
      <c r="A4178" s="113">
        <v>13412509</v>
      </c>
      <c r="B4178" s="113" t="s">
        <v>2612</v>
      </c>
      <c r="C4178" s="113" t="s">
        <v>5407</v>
      </c>
      <c r="D4178" s="113" t="s">
        <v>109</v>
      </c>
      <c r="E4178" s="113" t="s">
        <v>109</v>
      </c>
    </row>
    <row r="4179" spans="1:5" x14ac:dyDescent="0.2">
      <c r="A4179" s="113">
        <v>13412717</v>
      </c>
      <c r="B4179" s="113" t="s">
        <v>2613</v>
      </c>
      <c r="C4179" s="113" t="s">
        <v>5407</v>
      </c>
      <c r="D4179" s="113" t="s">
        <v>107</v>
      </c>
      <c r="E4179" s="113" t="s">
        <v>5412</v>
      </c>
    </row>
    <row r="4180" spans="1:5" x14ac:dyDescent="0.2">
      <c r="A4180" s="113">
        <v>13412752</v>
      </c>
      <c r="B4180" s="113" t="s">
        <v>2614</v>
      </c>
      <c r="C4180" s="113" t="s">
        <v>5407</v>
      </c>
      <c r="D4180" s="113" t="s">
        <v>109</v>
      </c>
      <c r="E4180" s="113" t="s">
        <v>110</v>
      </c>
    </row>
    <row r="4181" spans="1:5" x14ac:dyDescent="0.2">
      <c r="A4181" s="113">
        <v>13412801</v>
      </c>
      <c r="B4181" s="113" t="s">
        <v>2615</v>
      </c>
      <c r="C4181" s="113" t="s">
        <v>5407</v>
      </c>
      <c r="D4181" s="113" t="s">
        <v>109</v>
      </c>
      <c r="E4181" s="113" t="s">
        <v>109</v>
      </c>
    </row>
    <row r="4182" spans="1:5" x14ac:dyDescent="0.2">
      <c r="A4182" s="113">
        <v>13412831</v>
      </c>
      <c r="B4182" s="113" t="s">
        <v>4688</v>
      </c>
      <c r="C4182" s="113" t="s">
        <v>5407</v>
      </c>
      <c r="D4182" s="113" t="s">
        <v>107</v>
      </c>
      <c r="E4182" s="113" t="s">
        <v>102</v>
      </c>
    </row>
    <row r="4183" spans="1:5" x14ac:dyDescent="0.2">
      <c r="A4183" s="113">
        <v>13412879</v>
      </c>
      <c r="B4183" s="113" t="s">
        <v>2616</v>
      </c>
      <c r="C4183" s="113" t="s">
        <v>5407</v>
      </c>
      <c r="D4183" s="113" t="s">
        <v>102</v>
      </c>
      <c r="E4183" s="113" t="s">
        <v>102</v>
      </c>
    </row>
    <row r="4184" spans="1:5" x14ac:dyDescent="0.2">
      <c r="A4184" s="113">
        <v>13412952</v>
      </c>
      <c r="B4184" s="113" t="s">
        <v>2617</v>
      </c>
      <c r="C4184" s="113" t="s">
        <v>5407</v>
      </c>
      <c r="D4184" s="113" t="s">
        <v>109</v>
      </c>
      <c r="E4184" s="113" t="s">
        <v>109</v>
      </c>
    </row>
    <row r="4185" spans="1:5" x14ac:dyDescent="0.2">
      <c r="A4185" s="113">
        <v>13412955</v>
      </c>
      <c r="B4185" s="113" t="s">
        <v>2618</v>
      </c>
      <c r="C4185" s="113" t="s">
        <v>5407</v>
      </c>
      <c r="D4185" s="113" t="s">
        <v>102</v>
      </c>
      <c r="E4185" s="113" t="s">
        <v>102</v>
      </c>
    </row>
    <row r="4186" spans="1:5" x14ac:dyDescent="0.2">
      <c r="A4186" s="113">
        <v>13413103</v>
      </c>
      <c r="B4186" s="113" t="s">
        <v>4689</v>
      </c>
      <c r="C4186" s="113" t="s">
        <v>5407</v>
      </c>
      <c r="D4186" s="113" t="s">
        <v>102</v>
      </c>
      <c r="E4186" s="113" t="s">
        <v>102</v>
      </c>
    </row>
    <row r="4187" spans="1:5" x14ac:dyDescent="0.2">
      <c r="A4187" s="113">
        <v>13413176</v>
      </c>
      <c r="B4187" s="113" t="s">
        <v>2619</v>
      </c>
      <c r="C4187" s="113" t="s">
        <v>5407</v>
      </c>
      <c r="D4187" s="113" t="s">
        <v>109</v>
      </c>
      <c r="E4187" s="113" t="s">
        <v>110</v>
      </c>
    </row>
    <row r="4188" spans="1:5" x14ac:dyDescent="0.2">
      <c r="A4188" s="113">
        <v>13415035</v>
      </c>
      <c r="B4188" s="113" t="s">
        <v>2620</v>
      </c>
      <c r="C4188" s="113" t="s">
        <v>5407</v>
      </c>
      <c r="D4188" s="113" t="s">
        <v>109</v>
      </c>
      <c r="E4188" s="113" t="s">
        <v>109</v>
      </c>
    </row>
    <row r="4189" spans="1:5" x14ac:dyDescent="0.2">
      <c r="A4189" s="113">
        <v>13415038</v>
      </c>
      <c r="B4189" s="113" t="s">
        <v>2621</v>
      </c>
      <c r="C4189" s="113" t="s">
        <v>5407</v>
      </c>
      <c r="D4189" s="113" t="s">
        <v>102</v>
      </c>
      <c r="E4189" s="113" t="s">
        <v>110</v>
      </c>
    </row>
    <row r="4190" spans="1:5" x14ac:dyDescent="0.2">
      <c r="A4190" s="113">
        <v>13415039</v>
      </c>
      <c r="B4190" s="113" t="s">
        <v>4690</v>
      </c>
      <c r="C4190" s="113" t="s">
        <v>5407</v>
      </c>
      <c r="D4190" s="113" t="s">
        <v>5414</v>
      </c>
      <c r="E4190" s="113" t="s">
        <v>110</v>
      </c>
    </row>
    <row r="4191" spans="1:5" x14ac:dyDescent="0.2">
      <c r="A4191" s="113">
        <v>13511029</v>
      </c>
      <c r="B4191" s="113" t="s">
        <v>2622</v>
      </c>
      <c r="C4191" s="113" t="s">
        <v>5407</v>
      </c>
      <c r="D4191" s="113" t="s">
        <v>102</v>
      </c>
      <c r="E4191" s="113" t="s">
        <v>102</v>
      </c>
    </row>
    <row r="4192" spans="1:5" x14ac:dyDescent="0.2">
      <c r="A4192" s="113">
        <v>13511102</v>
      </c>
      <c r="B4192" s="113" t="s">
        <v>2623</v>
      </c>
      <c r="C4192" s="113" t="s">
        <v>5407</v>
      </c>
      <c r="D4192" s="113" t="s">
        <v>102</v>
      </c>
      <c r="E4192" s="113" t="s">
        <v>102</v>
      </c>
    </row>
    <row r="4193" spans="1:5" x14ac:dyDescent="0.2">
      <c r="A4193" s="113">
        <v>13511179</v>
      </c>
      <c r="B4193" s="113" t="s">
        <v>4691</v>
      </c>
      <c r="C4193" s="113" t="s">
        <v>5407</v>
      </c>
      <c r="D4193" s="113" t="s">
        <v>5414</v>
      </c>
      <c r="E4193" s="113" t="s">
        <v>109</v>
      </c>
    </row>
    <row r="4194" spans="1:5" x14ac:dyDescent="0.2">
      <c r="A4194" s="113">
        <v>13511256</v>
      </c>
      <c r="B4194" s="113" t="s">
        <v>2624</v>
      </c>
      <c r="C4194" s="113" t="s">
        <v>5407</v>
      </c>
      <c r="D4194" s="113" t="s">
        <v>102</v>
      </c>
      <c r="E4194" s="113" t="s">
        <v>102</v>
      </c>
    </row>
    <row r="4195" spans="1:5" x14ac:dyDescent="0.2">
      <c r="A4195" s="113">
        <v>13511301</v>
      </c>
      <c r="B4195" s="113" t="s">
        <v>4692</v>
      </c>
      <c r="C4195" s="113" t="s">
        <v>5407</v>
      </c>
      <c r="D4195" s="113" t="s">
        <v>5414</v>
      </c>
      <c r="E4195" s="113" t="s">
        <v>109</v>
      </c>
    </row>
    <row r="4196" spans="1:5" x14ac:dyDescent="0.2">
      <c r="A4196" s="113">
        <v>13511623</v>
      </c>
      <c r="B4196" s="113" t="s">
        <v>4693</v>
      </c>
      <c r="C4196" s="113" t="s">
        <v>5407</v>
      </c>
      <c r="D4196" s="113" t="s">
        <v>5414</v>
      </c>
      <c r="E4196" s="113" t="s">
        <v>109</v>
      </c>
    </row>
    <row r="4197" spans="1:5" x14ac:dyDescent="0.2">
      <c r="A4197" s="113">
        <v>13511678</v>
      </c>
      <c r="B4197" s="113" t="s">
        <v>2625</v>
      </c>
      <c r="C4197" s="113" t="s">
        <v>5407</v>
      </c>
      <c r="D4197" s="113" t="s">
        <v>102</v>
      </c>
      <c r="E4197" s="113" t="s">
        <v>102</v>
      </c>
    </row>
    <row r="4198" spans="1:5" x14ac:dyDescent="0.2">
      <c r="A4198" s="113">
        <v>13512027</v>
      </c>
      <c r="B4198" s="113" t="s">
        <v>2626</v>
      </c>
      <c r="C4198" s="113" t="s">
        <v>5407</v>
      </c>
      <c r="D4198" s="113" t="s">
        <v>105</v>
      </c>
      <c r="E4198" s="113" t="s">
        <v>5412</v>
      </c>
    </row>
    <row r="4199" spans="1:5" x14ac:dyDescent="0.2">
      <c r="A4199" s="113">
        <v>13512127</v>
      </c>
      <c r="B4199" s="113" t="s">
        <v>2627</v>
      </c>
      <c r="C4199" s="113" t="s">
        <v>5407</v>
      </c>
      <c r="D4199" s="113" t="s">
        <v>102</v>
      </c>
      <c r="E4199" s="113" t="s">
        <v>102</v>
      </c>
    </row>
    <row r="4200" spans="1:5" x14ac:dyDescent="0.2">
      <c r="A4200" s="113">
        <v>13513031</v>
      </c>
      <c r="B4200" s="113" t="s">
        <v>2628</v>
      </c>
      <c r="C4200" s="113" t="s">
        <v>5407</v>
      </c>
      <c r="D4200" s="113" t="s">
        <v>102</v>
      </c>
      <c r="E4200" s="113" t="s">
        <v>102</v>
      </c>
    </row>
    <row r="4201" spans="1:5" x14ac:dyDescent="0.2">
      <c r="A4201" s="113">
        <v>13513176</v>
      </c>
      <c r="B4201" s="113" t="s">
        <v>4694</v>
      </c>
      <c r="C4201" s="113" t="s">
        <v>5407</v>
      </c>
      <c r="D4201" s="113" t="s">
        <v>5414</v>
      </c>
      <c r="E4201" s="113" t="s">
        <v>102</v>
      </c>
    </row>
    <row r="4202" spans="1:5" x14ac:dyDescent="0.2">
      <c r="A4202" s="113">
        <v>13513179</v>
      </c>
      <c r="B4202" s="113" t="s">
        <v>2629</v>
      </c>
      <c r="C4202" s="113" t="s">
        <v>5407</v>
      </c>
      <c r="D4202" s="113" t="s">
        <v>102</v>
      </c>
      <c r="E4202" s="113" t="s">
        <v>102</v>
      </c>
    </row>
    <row r="4203" spans="1:5" x14ac:dyDescent="0.2">
      <c r="A4203" s="113">
        <v>13513227</v>
      </c>
      <c r="B4203" s="113" t="s">
        <v>2630</v>
      </c>
      <c r="C4203" s="113" t="s">
        <v>5407</v>
      </c>
      <c r="D4203" s="113" t="s">
        <v>107</v>
      </c>
      <c r="E4203" s="113" t="s">
        <v>5412</v>
      </c>
    </row>
    <row r="4204" spans="1:5" x14ac:dyDescent="0.2">
      <c r="A4204" s="113">
        <v>13513251</v>
      </c>
      <c r="B4204" s="113" t="s">
        <v>2631</v>
      </c>
      <c r="C4204" s="113" t="s">
        <v>5407</v>
      </c>
      <c r="D4204" s="113" t="s">
        <v>107</v>
      </c>
      <c r="E4204" s="113" t="s">
        <v>109</v>
      </c>
    </row>
    <row r="4205" spans="1:5" x14ac:dyDescent="0.2">
      <c r="A4205" s="113">
        <v>13513386</v>
      </c>
      <c r="B4205" s="113" t="s">
        <v>4695</v>
      </c>
      <c r="C4205" s="113" t="s">
        <v>5407</v>
      </c>
      <c r="D4205" s="113" t="s">
        <v>5414</v>
      </c>
      <c r="E4205" s="113" t="s">
        <v>109</v>
      </c>
    </row>
    <row r="4206" spans="1:5" x14ac:dyDescent="0.2">
      <c r="A4206" s="113">
        <v>13513503</v>
      </c>
      <c r="B4206" s="113" t="s">
        <v>2632</v>
      </c>
      <c r="C4206" s="113" t="s">
        <v>5407</v>
      </c>
      <c r="D4206" s="113" t="s">
        <v>138</v>
      </c>
      <c r="E4206" s="113" t="s">
        <v>5412</v>
      </c>
    </row>
    <row r="4207" spans="1:5" x14ac:dyDescent="0.2">
      <c r="A4207" s="113">
        <v>13513603</v>
      </c>
      <c r="B4207" s="113" t="s">
        <v>4696</v>
      </c>
      <c r="C4207" s="113" t="s">
        <v>5407</v>
      </c>
      <c r="D4207" s="113" t="s">
        <v>5414</v>
      </c>
      <c r="E4207" s="113" t="s">
        <v>110</v>
      </c>
    </row>
    <row r="4208" spans="1:5" x14ac:dyDescent="0.2">
      <c r="A4208" s="113">
        <v>13513656</v>
      </c>
      <c r="B4208" s="113" t="s">
        <v>4697</v>
      </c>
      <c r="C4208" s="113" t="s">
        <v>5407</v>
      </c>
      <c r="D4208" s="113" t="s">
        <v>5414</v>
      </c>
      <c r="E4208" s="113" t="s">
        <v>109</v>
      </c>
    </row>
    <row r="4209" spans="1:5" x14ac:dyDescent="0.2">
      <c r="A4209" s="113">
        <v>13513731</v>
      </c>
      <c r="B4209" s="113" t="s">
        <v>2633</v>
      </c>
      <c r="C4209" s="113" t="s">
        <v>5407</v>
      </c>
      <c r="D4209" s="113" t="s">
        <v>107</v>
      </c>
      <c r="E4209" s="113" t="s">
        <v>5412</v>
      </c>
    </row>
    <row r="4210" spans="1:5" x14ac:dyDescent="0.2">
      <c r="A4210" s="113">
        <v>13515101</v>
      </c>
      <c r="B4210" s="113" t="s">
        <v>4698</v>
      </c>
      <c r="C4210" s="113" t="s">
        <v>5407</v>
      </c>
      <c r="D4210" s="113" t="s">
        <v>5414</v>
      </c>
      <c r="E4210" s="113" t="s">
        <v>109</v>
      </c>
    </row>
    <row r="4211" spans="1:5" x14ac:dyDescent="0.2">
      <c r="A4211" s="113">
        <v>13515671</v>
      </c>
      <c r="B4211" s="113" t="s">
        <v>2634</v>
      </c>
      <c r="C4211" s="113" t="s">
        <v>5407</v>
      </c>
      <c r="D4211" s="113" t="s">
        <v>107</v>
      </c>
      <c r="E4211" s="113" t="s">
        <v>102</v>
      </c>
    </row>
    <row r="4212" spans="1:5" x14ac:dyDescent="0.2">
      <c r="A4212" s="113">
        <v>13516170</v>
      </c>
      <c r="B4212" s="113" t="s">
        <v>2635</v>
      </c>
      <c r="C4212" s="113" t="s">
        <v>5407</v>
      </c>
      <c r="D4212" s="113" t="s">
        <v>100</v>
      </c>
      <c r="E4212" s="113" t="s">
        <v>5412</v>
      </c>
    </row>
    <row r="4213" spans="1:5" x14ac:dyDescent="0.2">
      <c r="A4213" s="113">
        <v>13521000</v>
      </c>
      <c r="B4213" s="113" t="s">
        <v>4699</v>
      </c>
      <c r="C4213" s="113" t="s">
        <v>5407</v>
      </c>
      <c r="D4213" s="113" t="s">
        <v>5414</v>
      </c>
      <c r="E4213" s="113" t="s">
        <v>5413</v>
      </c>
    </row>
    <row r="4214" spans="1:5" x14ac:dyDescent="0.2">
      <c r="A4214" s="113">
        <v>13521151</v>
      </c>
      <c r="B4214" s="113" t="s">
        <v>2636</v>
      </c>
      <c r="C4214" s="113" t="s">
        <v>5407</v>
      </c>
      <c r="D4214" s="113" t="s">
        <v>100</v>
      </c>
      <c r="E4214" s="113" t="s">
        <v>5411</v>
      </c>
    </row>
    <row r="4215" spans="1:5" x14ac:dyDescent="0.2">
      <c r="A4215" s="113">
        <v>13521260</v>
      </c>
      <c r="B4215" s="113" t="s">
        <v>2637</v>
      </c>
      <c r="C4215" s="113" t="s">
        <v>5407</v>
      </c>
      <c r="D4215" s="113" t="s">
        <v>138</v>
      </c>
      <c r="E4215" s="113" t="s">
        <v>5412</v>
      </c>
    </row>
    <row r="4216" spans="1:5" x14ac:dyDescent="0.2">
      <c r="A4216" s="113">
        <v>13521401</v>
      </c>
      <c r="B4216" s="113" t="s">
        <v>2638</v>
      </c>
      <c r="C4216" s="113" t="s">
        <v>5407</v>
      </c>
      <c r="D4216" s="113" t="s">
        <v>102</v>
      </c>
      <c r="E4216" s="113" t="s">
        <v>109</v>
      </c>
    </row>
    <row r="4217" spans="1:5" x14ac:dyDescent="0.2">
      <c r="A4217" s="113">
        <v>13521608</v>
      </c>
      <c r="B4217" s="113" t="s">
        <v>2639</v>
      </c>
      <c r="C4217" s="113" t="s">
        <v>5407</v>
      </c>
      <c r="D4217" s="113" t="s">
        <v>109</v>
      </c>
      <c r="E4217" s="113" t="s">
        <v>109</v>
      </c>
    </row>
    <row r="4218" spans="1:5" x14ac:dyDescent="0.2">
      <c r="A4218" s="113">
        <v>13521610</v>
      </c>
      <c r="B4218" s="113" t="s">
        <v>2640</v>
      </c>
      <c r="C4218" s="113" t="s">
        <v>5407</v>
      </c>
      <c r="D4218" s="113" t="s">
        <v>109</v>
      </c>
      <c r="E4218" s="113" t="s">
        <v>102</v>
      </c>
    </row>
    <row r="4219" spans="1:5" x14ac:dyDescent="0.2">
      <c r="A4219" s="113">
        <v>13521726</v>
      </c>
      <c r="B4219" s="113" t="s">
        <v>4700</v>
      </c>
      <c r="C4219" s="113" t="s">
        <v>5407</v>
      </c>
      <c r="D4219" s="113" t="s">
        <v>5414</v>
      </c>
      <c r="E4219" s="113" t="s">
        <v>109</v>
      </c>
    </row>
    <row r="4220" spans="1:5" x14ac:dyDescent="0.2">
      <c r="A4220" s="113">
        <v>13521992</v>
      </c>
      <c r="B4220" s="113" t="s">
        <v>2641</v>
      </c>
      <c r="C4220" s="113" t="s">
        <v>5407</v>
      </c>
      <c r="D4220" s="113" t="s">
        <v>102</v>
      </c>
      <c r="E4220" s="113" t="s">
        <v>109</v>
      </c>
    </row>
    <row r="4221" spans="1:5" x14ac:dyDescent="0.2">
      <c r="A4221" s="113">
        <v>13523000</v>
      </c>
      <c r="B4221" s="113" t="s">
        <v>2642</v>
      </c>
      <c r="C4221" s="113" t="s">
        <v>5407</v>
      </c>
      <c r="D4221" s="113" t="s">
        <v>102</v>
      </c>
      <c r="E4221" s="113" t="s">
        <v>102</v>
      </c>
    </row>
    <row r="4222" spans="1:5" x14ac:dyDescent="0.2">
      <c r="A4222" s="113">
        <v>13523001</v>
      </c>
      <c r="B4222" s="113" t="s">
        <v>4701</v>
      </c>
      <c r="C4222" s="113" t="s">
        <v>5407</v>
      </c>
      <c r="D4222" s="113" t="s">
        <v>5414</v>
      </c>
      <c r="E4222" s="113" t="s">
        <v>110</v>
      </c>
    </row>
    <row r="4223" spans="1:5" x14ac:dyDescent="0.2">
      <c r="A4223" s="113">
        <v>13523252</v>
      </c>
      <c r="B4223" s="113" t="s">
        <v>4702</v>
      </c>
      <c r="C4223" s="113" t="s">
        <v>5407</v>
      </c>
      <c r="D4223" s="113" t="s">
        <v>5414</v>
      </c>
      <c r="E4223" s="113" t="s">
        <v>102</v>
      </c>
    </row>
    <row r="4224" spans="1:5" x14ac:dyDescent="0.2">
      <c r="A4224" s="113">
        <v>13523731</v>
      </c>
      <c r="B4224" s="113" t="s">
        <v>2643</v>
      </c>
      <c r="C4224" s="113" t="s">
        <v>5407</v>
      </c>
      <c r="D4224" s="113" t="s">
        <v>107</v>
      </c>
      <c r="E4224" s="113" t="s">
        <v>102</v>
      </c>
    </row>
    <row r="4225" spans="1:5" x14ac:dyDescent="0.2">
      <c r="A4225" s="113">
        <v>13531623</v>
      </c>
      <c r="B4225" s="113" t="s">
        <v>2644</v>
      </c>
      <c r="C4225" s="113" t="s">
        <v>5407</v>
      </c>
      <c r="D4225" s="113" t="s">
        <v>138</v>
      </c>
      <c r="E4225" s="113" t="s">
        <v>5412</v>
      </c>
    </row>
    <row r="4226" spans="1:5" x14ac:dyDescent="0.2">
      <c r="A4226" s="113">
        <v>13532471</v>
      </c>
      <c r="B4226" s="113" t="s">
        <v>2645</v>
      </c>
      <c r="C4226" s="113" t="s">
        <v>5407</v>
      </c>
      <c r="D4226" s="113" t="s">
        <v>102</v>
      </c>
      <c r="E4226" s="113" t="s">
        <v>102</v>
      </c>
    </row>
    <row r="4227" spans="1:5" x14ac:dyDescent="0.2">
      <c r="A4227" s="113">
        <v>13534352</v>
      </c>
      <c r="B4227" s="113" t="s">
        <v>2646</v>
      </c>
      <c r="C4227" s="113" t="s">
        <v>5407</v>
      </c>
      <c r="D4227" s="113" t="s">
        <v>138</v>
      </c>
      <c r="E4227" s="113" t="s">
        <v>5411</v>
      </c>
    </row>
    <row r="4228" spans="1:5" x14ac:dyDescent="0.2">
      <c r="A4228" s="113">
        <v>13541178</v>
      </c>
      <c r="B4228" s="113" t="s">
        <v>2647</v>
      </c>
      <c r="C4228" s="113" t="s">
        <v>5407</v>
      </c>
      <c r="D4228" s="113" t="s">
        <v>102</v>
      </c>
      <c r="E4228" s="113" t="s">
        <v>102</v>
      </c>
    </row>
    <row r="4229" spans="1:5" x14ac:dyDescent="0.2">
      <c r="A4229" s="113">
        <v>13543027</v>
      </c>
      <c r="B4229" s="113" t="s">
        <v>4703</v>
      </c>
      <c r="C4229" s="113" t="s">
        <v>5407</v>
      </c>
      <c r="D4229" s="113" t="s">
        <v>5414</v>
      </c>
      <c r="E4229" s="113" t="s">
        <v>109</v>
      </c>
    </row>
    <row r="4230" spans="1:5" x14ac:dyDescent="0.2">
      <c r="A4230" s="113">
        <v>13544371</v>
      </c>
      <c r="B4230" s="113" t="s">
        <v>2648</v>
      </c>
      <c r="C4230" s="113" t="s">
        <v>5407</v>
      </c>
      <c r="D4230" s="113" t="s">
        <v>102</v>
      </c>
      <c r="E4230" s="113" t="s">
        <v>109</v>
      </c>
    </row>
    <row r="4231" spans="1:5" x14ac:dyDescent="0.2">
      <c r="A4231" s="113">
        <v>13544421</v>
      </c>
      <c r="B4231" s="113" t="s">
        <v>2649</v>
      </c>
      <c r="C4231" s="113" t="s">
        <v>5407</v>
      </c>
      <c r="D4231" s="113" t="s">
        <v>110</v>
      </c>
      <c r="E4231" s="113" t="s">
        <v>110</v>
      </c>
    </row>
    <row r="4232" spans="1:5" x14ac:dyDescent="0.2">
      <c r="A4232" s="113">
        <v>13544871</v>
      </c>
      <c r="B4232" s="113" t="s">
        <v>4704</v>
      </c>
      <c r="C4232" s="113" t="s">
        <v>5407</v>
      </c>
      <c r="D4232" s="113" t="s">
        <v>5414</v>
      </c>
      <c r="E4232" s="113" t="s">
        <v>5412</v>
      </c>
    </row>
    <row r="4233" spans="1:5" x14ac:dyDescent="0.2">
      <c r="A4233" s="113">
        <v>13545471</v>
      </c>
      <c r="B4233" s="113" t="s">
        <v>4705</v>
      </c>
      <c r="C4233" s="113" t="s">
        <v>5407</v>
      </c>
      <c r="D4233" s="113" t="s">
        <v>109</v>
      </c>
      <c r="E4233" s="113" t="s">
        <v>5412</v>
      </c>
    </row>
    <row r="4234" spans="1:5" x14ac:dyDescent="0.2">
      <c r="A4234" s="113">
        <v>13545496</v>
      </c>
      <c r="B4234" s="113" t="s">
        <v>4706</v>
      </c>
      <c r="C4234" s="113" t="s">
        <v>5407</v>
      </c>
      <c r="D4234" s="113" t="s">
        <v>5414</v>
      </c>
      <c r="E4234" s="113" t="s">
        <v>5412</v>
      </c>
    </row>
    <row r="4235" spans="1:5" x14ac:dyDescent="0.2">
      <c r="A4235" s="113">
        <v>13546126</v>
      </c>
      <c r="B4235" s="113" t="s">
        <v>2650</v>
      </c>
      <c r="C4235" s="113" t="s">
        <v>5407</v>
      </c>
      <c r="D4235" s="113" t="s">
        <v>102</v>
      </c>
      <c r="E4235" s="113" t="s">
        <v>102</v>
      </c>
    </row>
    <row r="4236" spans="1:5" x14ac:dyDescent="0.2">
      <c r="A4236" s="113">
        <v>13546496</v>
      </c>
      <c r="B4236" s="113" t="s">
        <v>2651</v>
      </c>
      <c r="C4236" s="113" t="s">
        <v>5407</v>
      </c>
      <c r="D4236" s="113" t="s">
        <v>102</v>
      </c>
      <c r="E4236" s="113" t="s">
        <v>102</v>
      </c>
    </row>
    <row r="4237" spans="1:5" x14ac:dyDescent="0.2">
      <c r="A4237" s="113">
        <v>13547070</v>
      </c>
      <c r="B4237" s="113" t="s">
        <v>2652</v>
      </c>
      <c r="C4237" s="113" t="s">
        <v>5407</v>
      </c>
      <c r="D4237" s="113" t="s">
        <v>102</v>
      </c>
      <c r="E4237" s="113" t="s">
        <v>102</v>
      </c>
    </row>
    <row r="4238" spans="1:5" x14ac:dyDescent="0.2">
      <c r="A4238" s="113">
        <v>13547102</v>
      </c>
      <c r="B4238" s="113" t="s">
        <v>2653</v>
      </c>
      <c r="C4238" s="113" t="s">
        <v>5407</v>
      </c>
      <c r="D4238" s="113" t="s">
        <v>102</v>
      </c>
      <c r="E4238" s="113" t="s">
        <v>102</v>
      </c>
    </row>
    <row r="4239" spans="1:5" x14ac:dyDescent="0.2">
      <c r="A4239" s="113">
        <v>13547374</v>
      </c>
      <c r="B4239" s="113" t="s">
        <v>2654</v>
      </c>
      <c r="C4239" s="113" t="s">
        <v>5407</v>
      </c>
      <c r="D4239" s="113" t="s">
        <v>102</v>
      </c>
      <c r="E4239" s="113" t="s">
        <v>102</v>
      </c>
    </row>
    <row r="4240" spans="1:5" x14ac:dyDescent="0.2">
      <c r="A4240" s="113">
        <v>13547377</v>
      </c>
      <c r="B4240" s="113" t="s">
        <v>2655</v>
      </c>
      <c r="C4240" s="113" t="s">
        <v>5407</v>
      </c>
      <c r="D4240" s="113" t="s">
        <v>102</v>
      </c>
      <c r="E4240" s="113" t="s">
        <v>102</v>
      </c>
    </row>
    <row r="4241" spans="1:5" x14ac:dyDescent="0.2">
      <c r="A4241" s="113">
        <v>13547649</v>
      </c>
      <c r="B4241" s="113" t="s">
        <v>2656</v>
      </c>
      <c r="C4241" s="113" t="s">
        <v>5407</v>
      </c>
      <c r="D4241" s="113" t="s">
        <v>109</v>
      </c>
      <c r="E4241" s="113" t="s">
        <v>109</v>
      </c>
    </row>
    <row r="4242" spans="1:5" x14ac:dyDescent="0.2">
      <c r="A4242" s="113">
        <v>13552871</v>
      </c>
      <c r="B4242" s="113" t="s">
        <v>2657</v>
      </c>
      <c r="C4242" s="113" t="s">
        <v>5407</v>
      </c>
      <c r="D4242" s="113" t="s">
        <v>109</v>
      </c>
      <c r="E4242" s="113" t="s">
        <v>109</v>
      </c>
    </row>
    <row r="4243" spans="1:5" x14ac:dyDescent="0.2">
      <c r="A4243" s="113">
        <v>13561000</v>
      </c>
      <c r="B4243" s="113" t="s">
        <v>4707</v>
      </c>
      <c r="C4243" s="113" t="s">
        <v>5407</v>
      </c>
      <c r="D4243" s="113" t="s">
        <v>5414</v>
      </c>
      <c r="E4243" s="113" t="s">
        <v>5413</v>
      </c>
    </row>
    <row r="4244" spans="1:5" x14ac:dyDescent="0.2">
      <c r="A4244" s="113">
        <v>13561201</v>
      </c>
      <c r="B4244" s="113" t="s">
        <v>2658</v>
      </c>
      <c r="C4244" s="113" t="s">
        <v>5407</v>
      </c>
      <c r="D4244" s="113" t="s">
        <v>102</v>
      </c>
      <c r="E4244" s="113" t="s">
        <v>102</v>
      </c>
    </row>
    <row r="4245" spans="1:5" x14ac:dyDescent="0.2">
      <c r="A4245" s="113">
        <v>13561401</v>
      </c>
      <c r="B4245" s="113" t="s">
        <v>2659</v>
      </c>
      <c r="C4245" s="113" t="s">
        <v>5407</v>
      </c>
      <c r="D4245" s="113" t="s">
        <v>156</v>
      </c>
      <c r="E4245" s="113" t="s">
        <v>5411</v>
      </c>
    </row>
    <row r="4246" spans="1:5" x14ac:dyDescent="0.2">
      <c r="A4246" s="113">
        <v>13561472</v>
      </c>
      <c r="B4246" s="113" t="s">
        <v>2660</v>
      </c>
      <c r="C4246" s="113" t="s">
        <v>5407</v>
      </c>
      <c r="D4246" s="113" t="s">
        <v>105</v>
      </c>
      <c r="E4246" s="113" t="s">
        <v>5412</v>
      </c>
    </row>
    <row r="4247" spans="1:5" x14ac:dyDescent="0.2">
      <c r="A4247" s="113">
        <v>13561496</v>
      </c>
      <c r="B4247" s="113" t="s">
        <v>2661</v>
      </c>
      <c r="C4247" s="113" t="s">
        <v>5407</v>
      </c>
      <c r="D4247" s="113" t="s">
        <v>107</v>
      </c>
      <c r="E4247" s="113" t="s">
        <v>5412</v>
      </c>
    </row>
    <row r="4248" spans="1:5" x14ac:dyDescent="0.2">
      <c r="A4248" s="113">
        <v>13561501</v>
      </c>
      <c r="B4248" s="113" t="s">
        <v>2662</v>
      </c>
      <c r="C4248" s="113" t="s">
        <v>5407</v>
      </c>
      <c r="D4248" s="113" t="s">
        <v>102</v>
      </c>
      <c r="E4248" s="113" t="s">
        <v>109</v>
      </c>
    </row>
    <row r="4249" spans="1:5" x14ac:dyDescent="0.2">
      <c r="A4249" s="113">
        <v>13561502</v>
      </c>
      <c r="B4249" s="113" t="s">
        <v>2663</v>
      </c>
      <c r="C4249" s="113" t="s">
        <v>5407</v>
      </c>
      <c r="D4249" s="113" t="s">
        <v>102</v>
      </c>
      <c r="E4249" s="113" t="s">
        <v>102</v>
      </c>
    </row>
    <row r="4250" spans="1:5" x14ac:dyDescent="0.2">
      <c r="A4250" s="113">
        <v>13561630</v>
      </c>
      <c r="B4250" s="113" t="s">
        <v>4708</v>
      </c>
      <c r="C4250" s="113" t="s">
        <v>5407</v>
      </c>
      <c r="D4250" s="113" t="s">
        <v>107</v>
      </c>
      <c r="E4250" s="113" t="s">
        <v>5412</v>
      </c>
    </row>
    <row r="4251" spans="1:5" x14ac:dyDescent="0.2">
      <c r="A4251" s="113">
        <v>13561672</v>
      </c>
      <c r="B4251" s="113" t="s">
        <v>2664</v>
      </c>
      <c r="C4251" s="113" t="s">
        <v>5407</v>
      </c>
      <c r="D4251" s="113" t="s">
        <v>102</v>
      </c>
      <c r="E4251" s="113" t="s">
        <v>102</v>
      </c>
    </row>
    <row r="4252" spans="1:5" x14ac:dyDescent="0.2">
      <c r="A4252" s="113">
        <v>13561675</v>
      </c>
      <c r="B4252" s="113" t="s">
        <v>4709</v>
      </c>
      <c r="C4252" s="113" t="s">
        <v>5407</v>
      </c>
      <c r="D4252" s="113" t="s">
        <v>5414</v>
      </c>
      <c r="E4252" s="113" t="s">
        <v>110</v>
      </c>
    </row>
    <row r="4253" spans="1:5" x14ac:dyDescent="0.2">
      <c r="A4253" s="113">
        <v>13561871</v>
      </c>
      <c r="B4253" s="113" t="s">
        <v>2665</v>
      </c>
      <c r="C4253" s="113" t="s">
        <v>5407</v>
      </c>
      <c r="D4253" s="113" t="s">
        <v>105</v>
      </c>
      <c r="E4253" s="113" t="s">
        <v>5412</v>
      </c>
    </row>
    <row r="4254" spans="1:5" x14ac:dyDescent="0.2">
      <c r="A4254" s="113">
        <v>13561896</v>
      </c>
      <c r="B4254" s="113" t="s">
        <v>2666</v>
      </c>
      <c r="C4254" s="113" t="s">
        <v>5407</v>
      </c>
      <c r="D4254" s="113" t="s">
        <v>107</v>
      </c>
      <c r="E4254" s="113" t="s">
        <v>5412</v>
      </c>
    </row>
    <row r="4255" spans="1:5" x14ac:dyDescent="0.2">
      <c r="A4255" s="113">
        <v>13562401</v>
      </c>
      <c r="B4255" s="113" t="s">
        <v>4710</v>
      </c>
      <c r="C4255" s="113" t="s">
        <v>5407</v>
      </c>
      <c r="D4255" s="113" t="s">
        <v>5414</v>
      </c>
      <c r="E4255" s="113" t="s">
        <v>102</v>
      </c>
    </row>
    <row r="4256" spans="1:5" x14ac:dyDescent="0.2">
      <c r="A4256" s="113">
        <v>13562449</v>
      </c>
      <c r="B4256" s="113" t="s">
        <v>4711</v>
      </c>
      <c r="C4256" s="113" t="s">
        <v>5407</v>
      </c>
      <c r="D4256" s="113" t="s">
        <v>5414</v>
      </c>
      <c r="E4256" s="113" t="s">
        <v>110</v>
      </c>
    </row>
    <row r="4257" spans="1:5" x14ac:dyDescent="0.2">
      <c r="A4257" s="113">
        <v>13562498</v>
      </c>
      <c r="B4257" s="113" t="s">
        <v>2667</v>
      </c>
      <c r="C4257" s="113" t="s">
        <v>5407</v>
      </c>
      <c r="D4257" s="113" t="s">
        <v>105</v>
      </c>
      <c r="E4257" s="113" t="s">
        <v>5412</v>
      </c>
    </row>
    <row r="4258" spans="1:5" x14ac:dyDescent="0.2">
      <c r="A4258" s="113">
        <v>13628002</v>
      </c>
      <c r="B4258" s="113" t="s">
        <v>2668</v>
      </c>
      <c r="C4258" s="113" t="s">
        <v>5407</v>
      </c>
      <c r="D4258" s="113" t="s">
        <v>109</v>
      </c>
      <c r="E4258" s="113" t="s">
        <v>109</v>
      </c>
    </row>
    <row r="4259" spans="1:5" x14ac:dyDescent="0.2">
      <c r="A4259" s="113">
        <v>13628004</v>
      </c>
      <c r="B4259" s="113" t="s">
        <v>4712</v>
      </c>
      <c r="C4259" s="113" t="s">
        <v>5407</v>
      </c>
      <c r="D4259" s="113" t="s">
        <v>102</v>
      </c>
      <c r="E4259" s="113" t="s">
        <v>102</v>
      </c>
    </row>
    <row r="4260" spans="1:5" x14ac:dyDescent="0.2">
      <c r="A4260" s="113">
        <v>13628007</v>
      </c>
      <c r="B4260" s="113" t="s">
        <v>2669</v>
      </c>
      <c r="C4260" s="113" t="s">
        <v>5407</v>
      </c>
      <c r="D4260" s="113" t="s">
        <v>109</v>
      </c>
      <c r="E4260" s="113" t="s">
        <v>109</v>
      </c>
    </row>
    <row r="4261" spans="1:5" x14ac:dyDescent="0.2">
      <c r="A4261" s="113">
        <v>13628010</v>
      </c>
      <c r="B4261" s="113" t="s">
        <v>2670</v>
      </c>
      <c r="C4261" s="113" t="s">
        <v>5407</v>
      </c>
      <c r="D4261" s="113" t="s">
        <v>107</v>
      </c>
      <c r="E4261" s="113" t="s">
        <v>109</v>
      </c>
    </row>
    <row r="4262" spans="1:5" x14ac:dyDescent="0.2">
      <c r="A4262" s="113">
        <v>13628068</v>
      </c>
      <c r="B4262" s="113" t="s">
        <v>2671</v>
      </c>
      <c r="C4262" s="113" t="s">
        <v>5407</v>
      </c>
      <c r="D4262" s="113" t="s">
        <v>109</v>
      </c>
      <c r="E4262" s="113" t="s">
        <v>109</v>
      </c>
    </row>
    <row r="4263" spans="1:5" x14ac:dyDescent="0.2">
      <c r="A4263" s="113">
        <v>13628088</v>
      </c>
      <c r="B4263" s="113" t="s">
        <v>2672</v>
      </c>
      <c r="C4263" s="113" t="s">
        <v>5407</v>
      </c>
      <c r="D4263" s="113" t="s">
        <v>109</v>
      </c>
      <c r="E4263" s="113" t="s">
        <v>109</v>
      </c>
    </row>
    <row r="4264" spans="1:5" x14ac:dyDescent="0.2">
      <c r="A4264" s="113">
        <v>13628310</v>
      </c>
      <c r="B4264" s="113" t="s">
        <v>2673</v>
      </c>
      <c r="C4264" s="113" t="s">
        <v>5407</v>
      </c>
      <c r="D4264" s="113" t="s">
        <v>109</v>
      </c>
      <c r="E4264" s="113" t="s">
        <v>109</v>
      </c>
    </row>
    <row r="4265" spans="1:5" x14ac:dyDescent="0.2">
      <c r="A4265" s="113">
        <v>13628369</v>
      </c>
      <c r="B4265" s="113" t="s">
        <v>4713</v>
      </c>
      <c r="C4265" s="113" t="s">
        <v>5407</v>
      </c>
      <c r="D4265" s="113" t="s">
        <v>5414</v>
      </c>
      <c r="E4265" s="113" t="s">
        <v>102</v>
      </c>
    </row>
    <row r="4266" spans="1:5" x14ac:dyDescent="0.2">
      <c r="A4266" s="113">
        <v>13628373</v>
      </c>
      <c r="B4266" s="113" t="s">
        <v>2674</v>
      </c>
      <c r="C4266" s="113" t="s">
        <v>5407</v>
      </c>
      <c r="D4266" s="113" t="s">
        <v>102</v>
      </c>
      <c r="E4266" s="113" t="s">
        <v>5412</v>
      </c>
    </row>
    <row r="4267" spans="1:5" x14ac:dyDescent="0.2">
      <c r="A4267" s="113">
        <v>13628375</v>
      </c>
      <c r="B4267" s="113" t="s">
        <v>2675</v>
      </c>
      <c r="C4267" s="113" t="s">
        <v>5407</v>
      </c>
      <c r="D4267" s="113" t="s">
        <v>102</v>
      </c>
      <c r="E4267" s="113" t="s">
        <v>102</v>
      </c>
    </row>
    <row r="4268" spans="1:5" x14ac:dyDescent="0.2">
      <c r="A4268" s="113">
        <v>13628413</v>
      </c>
      <c r="B4268" s="113" t="s">
        <v>2676</v>
      </c>
      <c r="C4268" s="113" t="s">
        <v>5407</v>
      </c>
      <c r="D4268" s="113" t="s">
        <v>138</v>
      </c>
      <c r="E4268" s="113" t="s">
        <v>110</v>
      </c>
    </row>
    <row r="4269" spans="1:5" x14ac:dyDescent="0.2">
      <c r="A4269" s="113">
        <v>13628433</v>
      </c>
      <c r="B4269" s="113" t="s">
        <v>4714</v>
      </c>
      <c r="C4269" s="113" t="s">
        <v>5407</v>
      </c>
      <c r="D4269" s="113" t="s">
        <v>5414</v>
      </c>
      <c r="E4269" s="113" t="s">
        <v>102</v>
      </c>
    </row>
    <row r="4270" spans="1:5" x14ac:dyDescent="0.2">
      <c r="A4270" s="113">
        <v>13628653</v>
      </c>
      <c r="B4270" s="113" t="s">
        <v>4715</v>
      </c>
      <c r="C4270" s="113" t="s">
        <v>5407</v>
      </c>
      <c r="D4270" s="113" t="s">
        <v>5414</v>
      </c>
      <c r="E4270" s="113" t="s">
        <v>102</v>
      </c>
    </row>
    <row r="4271" spans="1:5" x14ac:dyDescent="0.2">
      <c r="A4271" s="113">
        <v>13628654</v>
      </c>
      <c r="B4271" s="113" t="s">
        <v>2677</v>
      </c>
      <c r="C4271" s="113" t="s">
        <v>5407</v>
      </c>
      <c r="D4271" s="113" t="s">
        <v>102</v>
      </c>
      <c r="E4271" s="113" t="s">
        <v>102</v>
      </c>
    </row>
    <row r="4272" spans="1:5" x14ac:dyDescent="0.2">
      <c r="A4272" s="113">
        <v>13628689</v>
      </c>
      <c r="B4272" s="113" t="s">
        <v>4716</v>
      </c>
      <c r="C4272" s="113" t="s">
        <v>5407</v>
      </c>
      <c r="D4272" s="113" t="s">
        <v>107</v>
      </c>
      <c r="E4272" s="113" t="s">
        <v>110</v>
      </c>
    </row>
    <row r="4273" spans="1:5" x14ac:dyDescent="0.2">
      <c r="A4273" s="113">
        <v>13628698</v>
      </c>
      <c r="B4273" s="113" t="s">
        <v>2678</v>
      </c>
      <c r="C4273" s="113" t="s">
        <v>5407</v>
      </c>
      <c r="D4273" s="113" t="s">
        <v>100</v>
      </c>
      <c r="E4273" s="113" t="s">
        <v>5412</v>
      </c>
    </row>
    <row r="4274" spans="1:5" x14ac:dyDescent="0.2">
      <c r="A4274" s="113">
        <v>13628745</v>
      </c>
      <c r="B4274" s="113" t="s">
        <v>4717</v>
      </c>
      <c r="C4274" s="113" t="s">
        <v>5407</v>
      </c>
      <c r="D4274" s="113" t="s">
        <v>5414</v>
      </c>
      <c r="E4274" s="113" t="s">
        <v>5412</v>
      </c>
    </row>
    <row r="4275" spans="1:5" x14ac:dyDescent="0.2">
      <c r="A4275" s="113">
        <v>13630006</v>
      </c>
      <c r="B4275" s="113" t="s">
        <v>2679</v>
      </c>
      <c r="C4275" s="113" t="s">
        <v>5407</v>
      </c>
      <c r="D4275" s="113" t="s">
        <v>109</v>
      </c>
      <c r="E4275" s="113" t="s">
        <v>109</v>
      </c>
    </row>
    <row r="4276" spans="1:5" x14ac:dyDescent="0.2">
      <c r="A4276" s="113">
        <v>13630032</v>
      </c>
      <c r="B4276" s="113" t="s">
        <v>2680</v>
      </c>
      <c r="C4276" s="113" t="s">
        <v>5407</v>
      </c>
      <c r="D4276" s="113" t="s">
        <v>109</v>
      </c>
      <c r="E4276" s="113" t="s">
        <v>109</v>
      </c>
    </row>
    <row r="4277" spans="1:5" x14ac:dyDescent="0.2">
      <c r="A4277" s="113">
        <v>13630040</v>
      </c>
      <c r="B4277" s="113" t="s">
        <v>4718</v>
      </c>
      <c r="C4277" s="113" t="s">
        <v>5407</v>
      </c>
      <c r="D4277" s="113" t="s">
        <v>5414</v>
      </c>
      <c r="E4277" s="113" t="s">
        <v>109</v>
      </c>
    </row>
    <row r="4278" spans="1:5" x14ac:dyDescent="0.2">
      <c r="A4278" s="113">
        <v>13630052</v>
      </c>
      <c r="B4278" s="113" t="s">
        <v>4719</v>
      </c>
      <c r="C4278" s="113" t="s">
        <v>5407</v>
      </c>
      <c r="D4278" s="113" t="s">
        <v>5414</v>
      </c>
      <c r="E4278" s="113" t="s">
        <v>102</v>
      </c>
    </row>
    <row r="4279" spans="1:5" x14ac:dyDescent="0.2">
      <c r="A4279" s="113">
        <v>13632000</v>
      </c>
      <c r="B4279" s="113" t="s">
        <v>2681</v>
      </c>
      <c r="C4279" s="113" t="s">
        <v>5407</v>
      </c>
      <c r="D4279" s="113" t="s">
        <v>109</v>
      </c>
      <c r="E4279" s="113" t="s">
        <v>102</v>
      </c>
    </row>
    <row r="4280" spans="1:5" x14ac:dyDescent="0.2">
      <c r="A4280" s="113">
        <v>13632002</v>
      </c>
      <c r="B4280" s="113" t="s">
        <v>2682</v>
      </c>
      <c r="C4280" s="113" t="s">
        <v>5407</v>
      </c>
      <c r="D4280" s="113" t="s">
        <v>107</v>
      </c>
      <c r="E4280" s="113" t="s">
        <v>102</v>
      </c>
    </row>
    <row r="4281" spans="1:5" x14ac:dyDescent="0.2">
      <c r="A4281" s="113">
        <v>13632004</v>
      </c>
      <c r="B4281" s="113" t="s">
        <v>2683</v>
      </c>
      <c r="C4281" s="113" t="s">
        <v>5407</v>
      </c>
      <c r="D4281" s="113" t="s">
        <v>102</v>
      </c>
      <c r="E4281" s="113" t="s">
        <v>102</v>
      </c>
    </row>
    <row r="4282" spans="1:5" x14ac:dyDescent="0.2">
      <c r="A4282" s="113">
        <v>13632005</v>
      </c>
      <c r="B4282" s="113" t="s">
        <v>2684</v>
      </c>
      <c r="C4282" s="113" t="s">
        <v>5407</v>
      </c>
      <c r="D4282" s="113" t="s">
        <v>107</v>
      </c>
      <c r="E4282" s="113" t="s">
        <v>102</v>
      </c>
    </row>
    <row r="4283" spans="1:5" x14ac:dyDescent="0.2">
      <c r="A4283" s="113">
        <v>13632007</v>
      </c>
      <c r="B4283" s="113" t="s">
        <v>2685</v>
      </c>
      <c r="C4283" s="113" t="s">
        <v>5407</v>
      </c>
      <c r="D4283" s="113" t="s">
        <v>102</v>
      </c>
      <c r="E4283" s="113" t="s">
        <v>102</v>
      </c>
    </row>
    <row r="4284" spans="1:5" x14ac:dyDescent="0.2">
      <c r="A4284" s="113">
        <v>13632010</v>
      </c>
      <c r="B4284" s="113" t="s">
        <v>2686</v>
      </c>
      <c r="C4284" s="113" t="s">
        <v>5407</v>
      </c>
      <c r="D4284" s="113" t="s">
        <v>102</v>
      </c>
      <c r="E4284" s="113" t="s">
        <v>102</v>
      </c>
    </row>
    <row r="4285" spans="1:5" x14ac:dyDescent="0.2">
      <c r="A4285" s="113">
        <v>13632026</v>
      </c>
      <c r="B4285" s="113" t="s">
        <v>2687</v>
      </c>
      <c r="C4285" s="113" t="s">
        <v>5407</v>
      </c>
      <c r="D4285" s="113" t="s">
        <v>107</v>
      </c>
      <c r="E4285" s="113" t="s">
        <v>102</v>
      </c>
    </row>
    <row r="4286" spans="1:5" x14ac:dyDescent="0.2">
      <c r="A4286" s="113">
        <v>13632029</v>
      </c>
      <c r="B4286" s="113" t="s">
        <v>2688</v>
      </c>
      <c r="C4286" s="113" t="s">
        <v>5407</v>
      </c>
      <c r="D4286" s="113" t="s">
        <v>102</v>
      </c>
      <c r="E4286" s="113" t="s">
        <v>102</v>
      </c>
    </row>
    <row r="4287" spans="1:5" x14ac:dyDescent="0.2">
      <c r="A4287" s="113">
        <v>13632034</v>
      </c>
      <c r="B4287" s="113" t="s">
        <v>2689</v>
      </c>
      <c r="C4287" s="113" t="s">
        <v>5407</v>
      </c>
      <c r="D4287" s="113" t="s">
        <v>107</v>
      </c>
      <c r="E4287" s="113" t="s">
        <v>5412</v>
      </c>
    </row>
    <row r="4288" spans="1:5" x14ac:dyDescent="0.2">
      <c r="A4288" s="113">
        <v>13632036</v>
      </c>
      <c r="B4288" s="113" t="s">
        <v>4720</v>
      </c>
      <c r="C4288" s="113" t="s">
        <v>5407</v>
      </c>
      <c r="D4288" s="113" t="s">
        <v>5414</v>
      </c>
      <c r="E4288" s="113" t="s">
        <v>110</v>
      </c>
    </row>
    <row r="4289" spans="1:5" x14ac:dyDescent="0.2">
      <c r="A4289" s="113">
        <v>13632053</v>
      </c>
      <c r="B4289" s="113" t="s">
        <v>4721</v>
      </c>
      <c r="C4289" s="113" t="s">
        <v>5407</v>
      </c>
      <c r="D4289" s="113" t="s">
        <v>5414</v>
      </c>
      <c r="E4289" s="113" t="s">
        <v>102</v>
      </c>
    </row>
    <row r="4290" spans="1:5" x14ac:dyDescent="0.2">
      <c r="A4290" s="113">
        <v>13632100</v>
      </c>
      <c r="B4290" s="113" t="s">
        <v>4722</v>
      </c>
      <c r="C4290" s="113" t="s">
        <v>5407</v>
      </c>
      <c r="D4290" s="113" t="s">
        <v>5414</v>
      </c>
      <c r="E4290" s="113" t="s">
        <v>5413</v>
      </c>
    </row>
    <row r="4291" spans="1:5" x14ac:dyDescent="0.2">
      <c r="A4291" s="113">
        <v>13633000</v>
      </c>
      <c r="B4291" s="113" t="s">
        <v>2690</v>
      </c>
      <c r="C4291" s="113" t="s">
        <v>5407</v>
      </c>
      <c r="D4291" s="113" t="s">
        <v>102</v>
      </c>
      <c r="E4291" s="113" t="s">
        <v>102</v>
      </c>
    </row>
    <row r="4292" spans="1:5" x14ac:dyDescent="0.2">
      <c r="A4292" s="113">
        <v>13633022</v>
      </c>
      <c r="B4292" s="113" t="s">
        <v>2691</v>
      </c>
      <c r="C4292" s="113" t="s">
        <v>5407</v>
      </c>
      <c r="D4292" s="113" t="s">
        <v>105</v>
      </c>
      <c r="E4292" s="113" t="s">
        <v>5412</v>
      </c>
    </row>
    <row r="4293" spans="1:5" x14ac:dyDescent="0.2">
      <c r="A4293" s="113">
        <v>13633501</v>
      </c>
      <c r="B4293" s="113" t="s">
        <v>2692</v>
      </c>
      <c r="C4293" s="113" t="s">
        <v>5407</v>
      </c>
      <c r="D4293" s="113" t="s">
        <v>107</v>
      </c>
      <c r="E4293" s="113" t="s">
        <v>5412</v>
      </c>
    </row>
    <row r="4294" spans="1:5" x14ac:dyDescent="0.2">
      <c r="A4294" s="113">
        <v>13633505</v>
      </c>
      <c r="B4294" s="113" t="s">
        <v>4723</v>
      </c>
      <c r="C4294" s="113" t="s">
        <v>5407</v>
      </c>
      <c r="D4294" s="113" t="s">
        <v>109</v>
      </c>
      <c r="E4294" s="113" t="s">
        <v>109</v>
      </c>
    </row>
    <row r="4295" spans="1:5" x14ac:dyDescent="0.2">
      <c r="A4295" s="113">
        <v>13633705</v>
      </c>
      <c r="B4295" s="113" t="s">
        <v>2693</v>
      </c>
      <c r="C4295" s="113" t="s">
        <v>5407</v>
      </c>
      <c r="D4295" s="113" t="s">
        <v>109</v>
      </c>
      <c r="E4295" s="113" t="s">
        <v>109</v>
      </c>
    </row>
    <row r="4296" spans="1:5" x14ac:dyDescent="0.2">
      <c r="A4296" s="113">
        <v>13634001</v>
      </c>
      <c r="B4296" s="113" t="s">
        <v>2694</v>
      </c>
      <c r="C4296" s="113" t="s">
        <v>5407</v>
      </c>
      <c r="D4296" s="113" t="s">
        <v>102</v>
      </c>
      <c r="E4296" s="113" t="s">
        <v>102</v>
      </c>
    </row>
    <row r="4297" spans="1:5" x14ac:dyDescent="0.2">
      <c r="A4297" s="113">
        <v>13635021</v>
      </c>
      <c r="B4297" s="113" t="s">
        <v>2695</v>
      </c>
      <c r="C4297" s="113" t="s">
        <v>5407</v>
      </c>
      <c r="D4297" s="113" t="s">
        <v>105</v>
      </c>
      <c r="E4297" s="113" t="s">
        <v>5412</v>
      </c>
    </row>
    <row r="4298" spans="1:5" x14ac:dyDescent="0.2">
      <c r="A4298" s="113">
        <v>13635100</v>
      </c>
      <c r="B4298" s="113" t="s">
        <v>4724</v>
      </c>
      <c r="C4298" s="113" t="s">
        <v>5407</v>
      </c>
      <c r="D4298" s="113" t="s">
        <v>5414</v>
      </c>
      <c r="E4298" s="113" t="s">
        <v>109</v>
      </c>
    </row>
    <row r="4299" spans="1:5" x14ac:dyDescent="0.2">
      <c r="A4299" s="113">
        <v>13636205</v>
      </c>
      <c r="B4299" s="113" t="s">
        <v>2696</v>
      </c>
      <c r="C4299" s="113" t="s">
        <v>5407</v>
      </c>
      <c r="D4299" s="113" t="s">
        <v>109</v>
      </c>
      <c r="E4299" s="113" t="s">
        <v>109</v>
      </c>
    </row>
    <row r="4300" spans="1:5" x14ac:dyDescent="0.2">
      <c r="A4300" s="113">
        <v>13638005</v>
      </c>
      <c r="B4300" s="113" t="s">
        <v>2697</v>
      </c>
      <c r="C4300" s="113" t="s">
        <v>5407</v>
      </c>
      <c r="D4300" s="113" t="s">
        <v>102</v>
      </c>
      <c r="E4300" s="113" t="s">
        <v>102</v>
      </c>
    </row>
    <row r="4301" spans="1:5" x14ac:dyDescent="0.2">
      <c r="A4301" s="113">
        <v>13638103</v>
      </c>
      <c r="B4301" s="113" t="s">
        <v>2698</v>
      </c>
      <c r="C4301" s="113" t="s">
        <v>5407</v>
      </c>
      <c r="D4301" s="113" t="s">
        <v>102</v>
      </c>
      <c r="E4301" s="113" t="s">
        <v>102</v>
      </c>
    </row>
    <row r="4302" spans="1:5" x14ac:dyDescent="0.2">
      <c r="A4302" s="113">
        <v>13641000</v>
      </c>
      <c r="B4302" s="113" t="s">
        <v>2699</v>
      </c>
      <c r="C4302" s="113" t="s">
        <v>5407</v>
      </c>
      <c r="D4302" s="113" t="s">
        <v>107</v>
      </c>
      <c r="E4302" s="113" t="s">
        <v>5412</v>
      </c>
    </row>
    <row r="4303" spans="1:5" x14ac:dyDescent="0.2">
      <c r="A4303" s="113">
        <v>13641001</v>
      </c>
      <c r="B4303" s="113" t="s">
        <v>2700</v>
      </c>
      <c r="C4303" s="113" t="s">
        <v>5407</v>
      </c>
      <c r="D4303" s="113" t="s">
        <v>109</v>
      </c>
      <c r="E4303" s="113" t="s">
        <v>109</v>
      </c>
    </row>
    <row r="4304" spans="1:5" x14ac:dyDescent="0.2">
      <c r="A4304" s="113">
        <v>13642002</v>
      </c>
      <c r="B4304" s="113" t="s">
        <v>4725</v>
      </c>
      <c r="C4304" s="113" t="s">
        <v>5407</v>
      </c>
      <c r="D4304" s="113" t="s">
        <v>5414</v>
      </c>
      <c r="E4304" s="113" t="s">
        <v>109</v>
      </c>
    </row>
    <row r="4305" spans="1:5" x14ac:dyDescent="0.2">
      <c r="A4305" s="113">
        <v>13643307</v>
      </c>
      <c r="B4305" s="113" t="s">
        <v>4726</v>
      </c>
      <c r="C4305" s="113" t="s">
        <v>5407</v>
      </c>
      <c r="D4305" s="113" t="s">
        <v>5414</v>
      </c>
      <c r="E4305" s="113" t="s">
        <v>102</v>
      </c>
    </row>
    <row r="4306" spans="1:5" x14ac:dyDescent="0.2">
      <c r="A4306" s="113">
        <v>13710022</v>
      </c>
      <c r="B4306" s="113" t="s">
        <v>2701</v>
      </c>
      <c r="C4306" s="113" t="s">
        <v>5407</v>
      </c>
      <c r="D4306" s="113" t="s">
        <v>109</v>
      </c>
      <c r="E4306" s="113" t="s">
        <v>109</v>
      </c>
    </row>
    <row r="4307" spans="1:5" x14ac:dyDescent="0.2">
      <c r="A4307" s="113">
        <v>13710028</v>
      </c>
      <c r="B4307" s="113" t="s">
        <v>2702</v>
      </c>
      <c r="C4307" s="113" t="s">
        <v>5407</v>
      </c>
      <c r="D4307" s="113" t="s">
        <v>102</v>
      </c>
      <c r="E4307" s="113" t="s">
        <v>109</v>
      </c>
    </row>
    <row r="4308" spans="1:5" x14ac:dyDescent="0.2">
      <c r="A4308" s="113">
        <v>13710029</v>
      </c>
      <c r="B4308" s="113" t="s">
        <v>2703</v>
      </c>
      <c r="C4308" s="113" t="s">
        <v>5407</v>
      </c>
      <c r="D4308" s="113" t="s">
        <v>107</v>
      </c>
      <c r="E4308" s="113" t="s">
        <v>5412</v>
      </c>
    </row>
    <row r="4309" spans="1:5" x14ac:dyDescent="0.2">
      <c r="A4309" s="113">
        <v>13710036</v>
      </c>
      <c r="B4309" s="113" t="s">
        <v>2704</v>
      </c>
      <c r="C4309" s="113" t="s">
        <v>5407</v>
      </c>
      <c r="D4309" s="113" t="s">
        <v>102</v>
      </c>
      <c r="E4309" s="113" t="s">
        <v>102</v>
      </c>
    </row>
    <row r="4310" spans="1:5" x14ac:dyDescent="0.2">
      <c r="A4310" s="113">
        <v>13710038</v>
      </c>
      <c r="B4310" s="113" t="s">
        <v>2705</v>
      </c>
      <c r="C4310" s="113" t="s">
        <v>5407</v>
      </c>
      <c r="D4310" s="113" t="s">
        <v>102</v>
      </c>
      <c r="E4310" s="113" t="s">
        <v>102</v>
      </c>
    </row>
    <row r="4311" spans="1:5" x14ac:dyDescent="0.2">
      <c r="A4311" s="113">
        <v>13710051</v>
      </c>
      <c r="B4311" s="113" t="s">
        <v>2706</v>
      </c>
      <c r="C4311" s="113" t="s">
        <v>5407</v>
      </c>
      <c r="D4311" s="113" t="s">
        <v>138</v>
      </c>
      <c r="E4311" s="113" t="s">
        <v>5412</v>
      </c>
    </row>
    <row r="4312" spans="1:5" x14ac:dyDescent="0.2">
      <c r="A4312" s="113">
        <v>13710052</v>
      </c>
      <c r="B4312" s="113" t="s">
        <v>2707</v>
      </c>
      <c r="C4312" s="113" t="s">
        <v>5407</v>
      </c>
      <c r="D4312" s="113" t="s">
        <v>107</v>
      </c>
      <c r="E4312" s="113" t="s">
        <v>109</v>
      </c>
    </row>
    <row r="4313" spans="1:5" x14ac:dyDescent="0.2">
      <c r="A4313" s="113">
        <v>13710055</v>
      </c>
      <c r="B4313" s="113" t="s">
        <v>2708</v>
      </c>
      <c r="C4313" s="113" t="s">
        <v>5407</v>
      </c>
      <c r="D4313" s="113" t="s">
        <v>105</v>
      </c>
      <c r="E4313" s="113" t="s">
        <v>5412</v>
      </c>
    </row>
    <row r="4314" spans="1:5" x14ac:dyDescent="0.2">
      <c r="A4314" s="113">
        <v>13710056</v>
      </c>
      <c r="B4314" s="113" t="s">
        <v>2709</v>
      </c>
      <c r="C4314" s="113" t="s">
        <v>5407</v>
      </c>
      <c r="D4314" s="113" t="s">
        <v>107</v>
      </c>
      <c r="E4314" s="113" t="s">
        <v>5412</v>
      </c>
    </row>
    <row r="4315" spans="1:5" x14ac:dyDescent="0.2">
      <c r="A4315" s="113">
        <v>13710131</v>
      </c>
      <c r="B4315" s="113" t="s">
        <v>4727</v>
      </c>
      <c r="C4315" s="113" t="s">
        <v>5407</v>
      </c>
      <c r="D4315" s="113" t="s">
        <v>5414</v>
      </c>
      <c r="E4315" s="113" t="s">
        <v>109</v>
      </c>
    </row>
    <row r="4316" spans="1:5" x14ac:dyDescent="0.2">
      <c r="A4316" s="113">
        <v>13710147</v>
      </c>
      <c r="B4316" s="113" t="s">
        <v>2710</v>
      </c>
      <c r="C4316" s="113" t="s">
        <v>5407</v>
      </c>
      <c r="D4316" s="113" t="s">
        <v>109</v>
      </c>
      <c r="E4316" s="113" t="s">
        <v>109</v>
      </c>
    </row>
    <row r="4317" spans="1:5" x14ac:dyDescent="0.2">
      <c r="A4317" s="113">
        <v>13710156</v>
      </c>
      <c r="B4317" s="113" t="s">
        <v>2711</v>
      </c>
      <c r="C4317" s="113" t="s">
        <v>5407</v>
      </c>
      <c r="D4317" s="113" t="s">
        <v>102</v>
      </c>
      <c r="E4317" s="113" t="s">
        <v>102</v>
      </c>
    </row>
    <row r="4318" spans="1:5" x14ac:dyDescent="0.2">
      <c r="A4318" s="113">
        <v>13710165</v>
      </c>
      <c r="B4318" s="113" t="s">
        <v>2712</v>
      </c>
      <c r="C4318" s="113" t="s">
        <v>5407</v>
      </c>
      <c r="D4318" s="113" t="s">
        <v>109</v>
      </c>
      <c r="E4318" s="113" t="s">
        <v>109</v>
      </c>
    </row>
    <row r="4319" spans="1:5" x14ac:dyDescent="0.2">
      <c r="A4319" s="113">
        <v>13710240</v>
      </c>
      <c r="B4319" s="113" t="s">
        <v>2713</v>
      </c>
      <c r="C4319" s="113" t="s">
        <v>5407</v>
      </c>
      <c r="D4319" s="113" t="s">
        <v>109</v>
      </c>
      <c r="E4319" s="113" t="s">
        <v>109</v>
      </c>
    </row>
    <row r="4320" spans="1:5" x14ac:dyDescent="0.2">
      <c r="A4320" s="113">
        <v>13710270</v>
      </c>
      <c r="B4320" s="113" t="s">
        <v>2714</v>
      </c>
      <c r="C4320" s="113" t="s">
        <v>5407</v>
      </c>
      <c r="D4320" s="113" t="s">
        <v>107</v>
      </c>
      <c r="E4320" s="113" t="s">
        <v>5412</v>
      </c>
    </row>
    <row r="4321" spans="1:5" x14ac:dyDescent="0.2">
      <c r="A4321" s="113">
        <v>13710470</v>
      </c>
      <c r="B4321" s="113" t="s">
        <v>4728</v>
      </c>
      <c r="C4321" s="113" t="s">
        <v>5407</v>
      </c>
      <c r="D4321" s="113" t="s">
        <v>5414</v>
      </c>
      <c r="E4321" s="113" t="s">
        <v>5413</v>
      </c>
    </row>
    <row r="4322" spans="1:5" x14ac:dyDescent="0.2">
      <c r="A4322" s="113">
        <v>13710492</v>
      </c>
      <c r="B4322" s="113" t="s">
        <v>2715</v>
      </c>
      <c r="C4322" s="113" t="s">
        <v>5407</v>
      </c>
      <c r="D4322" s="113" t="s">
        <v>109</v>
      </c>
      <c r="E4322" s="113" t="s">
        <v>109</v>
      </c>
    </row>
    <row r="4323" spans="1:5" x14ac:dyDescent="0.2">
      <c r="A4323" s="113">
        <v>13711000</v>
      </c>
      <c r="B4323" s="113" t="s">
        <v>4729</v>
      </c>
      <c r="C4323" s="113" t="s">
        <v>5407</v>
      </c>
      <c r="D4323" s="113" t="s">
        <v>5414</v>
      </c>
      <c r="E4323" s="113" t="s">
        <v>5413</v>
      </c>
    </row>
    <row r="4324" spans="1:5" x14ac:dyDescent="0.2">
      <c r="A4324" s="113">
        <v>13711036</v>
      </c>
      <c r="B4324" s="113" t="s">
        <v>2716</v>
      </c>
      <c r="C4324" s="113" t="s">
        <v>5407</v>
      </c>
      <c r="D4324" s="113" t="s">
        <v>105</v>
      </c>
      <c r="E4324" s="113" t="s">
        <v>102</v>
      </c>
    </row>
    <row r="4325" spans="1:5" x14ac:dyDescent="0.2">
      <c r="A4325" s="113">
        <v>13711039</v>
      </c>
      <c r="B4325" s="113" t="s">
        <v>2717</v>
      </c>
      <c r="C4325" s="113" t="s">
        <v>5407</v>
      </c>
      <c r="D4325" s="113" t="s">
        <v>110</v>
      </c>
      <c r="E4325" s="113" t="s">
        <v>109</v>
      </c>
    </row>
    <row r="4326" spans="1:5" x14ac:dyDescent="0.2">
      <c r="A4326" s="113">
        <v>13711041</v>
      </c>
      <c r="B4326" s="113" t="s">
        <v>2718</v>
      </c>
      <c r="C4326" s="113" t="s">
        <v>5407</v>
      </c>
      <c r="D4326" s="113" t="s">
        <v>102</v>
      </c>
      <c r="E4326" s="113" t="s">
        <v>102</v>
      </c>
    </row>
    <row r="4327" spans="1:5" x14ac:dyDescent="0.2">
      <c r="A4327" s="113">
        <v>13711046</v>
      </c>
      <c r="B4327" s="113" t="s">
        <v>4730</v>
      </c>
      <c r="C4327" s="113" t="s">
        <v>5407</v>
      </c>
      <c r="D4327" s="113" t="s">
        <v>5414</v>
      </c>
      <c r="E4327" s="113" t="s">
        <v>110</v>
      </c>
    </row>
    <row r="4328" spans="1:5" x14ac:dyDescent="0.2">
      <c r="A4328" s="113">
        <v>13712003</v>
      </c>
      <c r="B4328" s="113" t="s">
        <v>2719</v>
      </c>
      <c r="C4328" s="113" t="s">
        <v>5407</v>
      </c>
      <c r="D4328" s="113" t="s">
        <v>105</v>
      </c>
      <c r="E4328" s="113" t="s">
        <v>102</v>
      </c>
    </row>
    <row r="4329" spans="1:5" x14ac:dyDescent="0.2">
      <c r="A4329" s="113">
        <v>13713009</v>
      </c>
      <c r="B4329" s="113" t="s">
        <v>2720</v>
      </c>
      <c r="C4329" s="113" t="s">
        <v>5407</v>
      </c>
      <c r="D4329" s="113" t="s">
        <v>102</v>
      </c>
      <c r="E4329" s="113" t="s">
        <v>102</v>
      </c>
    </row>
    <row r="4330" spans="1:5" x14ac:dyDescent="0.2">
      <c r="A4330" s="113">
        <v>13713065</v>
      </c>
      <c r="B4330" s="113" t="s">
        <v>2721</v>
      </c>
      <c r="C4330" s="113" t="s">
        <v>5407</v>
      </c>
      <c r="D4330" s="113" t="s">
        <v>109</v>
      </c>
      <c r="E4330" s="113" t="s">
        <v>109</v>
      </c>
    </row>
    <row r="4331" spans="1:5" x14ac:dyDescent="0.2">
      <c r="A4331" s="113">
        <v>13713075</v>
      </c>
      <c r="B4331" s="113" t="s">
        <v>4731</v>
      </c>
      <c r="C4331" s="113" t="s">
        <v>5407</v>
      </c>
      <c r="D4331" s="113" t="s">
        <v>5414</v>
      </c>
      <c r="E4331" s="113" t="s">
        <v>109</v>
      </c>
    </row>
    <row r="4332" spans="1:5" x14ac:dyDescent="0.2">
      <c r="A4332" s="113">
        <v>13718002</v>
      </c>
      <c r="B4332" s="113" t="s">
        <v>2722</v>
      </c>
      <c r="C4332" s="113" t="s">
        <v>5407</v>
      </c>
      <c r="D4332" s="113" t="s">
        <v>102</v>
      </c>
      <c r="E4332" s="113" t="s">
        <v>109</v>
      </c>
    </row>
    <row r="4333" spans="1:5" x14ac:dyDescent="0.2">
      <c r="A4333" s="113">
        <v>13718041</v>
      </c>
      <c r="B4333" s="113" t="s">
        <v>2723</v>
      </c>
      <c r="C4333" s="113" t="s">
        <v>5407</v>
      </c>
      <c r="D4333" s="113" t="s">
        <v>109</v>
      </c>
      <c r="E4333" s="113" t="s">
        <v>109</v>
      </c>
    </row>
    <row r="4334" spans="1:5" x14ac:dyDescent="0.2">
      <c r="A4334" s="113">
        <v>13719002</v>
      </c>
      <c r="B4334" s="113" t="s">
        <v>2724</v>
      </c>
      <c r="C4334" s="113" t="s">
        <v>5407</v>
      </c>
      <c r="D4334" s="113" t="s">
        <v>109</v>
      </c>
      <c r="E4334" s="113" t="s">
        <v>109</v>
      </c>
    </row>
    <row r="4335" spans="1:5" x14ac:dyDescent="0.2">
      <c r="A4335" s="113">
        <v>13719016</v>
      </c>
      <c r="B4335" s="113" t="s">
        <v>2725</v>
      </c>
      <c r="C4335" s="113" t="s">
        <v>5407</v>
      </c>
      <c r="D4335" s="113" t="s">
        <v>109</v>
      </c>
      <c r="E4335" s="113" t="s">
        <v>109</v>
      </c>
    </row>
    <row r="4336" spans="1:5" x14ac:dyDescent="0.2">
      <c r="A4336" s="113">
        <v>13719038</v>
      </c>
      <c r="B4336" s="113" t="s">
        <v>2726</v>
      </c>
      <c r="C4336" s="113" t="s">
        <v>5407</v>
      </c>
      <c r="D4336" s="113" t="s">
        <v>102</v>
      </c>
      <c r="E4336" s="113" t="s">
        <v>102</v>
      </c>
    </row>
    <row r="4337" spans="1:5" x14ac:dyDescent="0.2">
      <c r="A4337" s="113">
        <v>13720050</v>
      </c>
      <c r="B4337" s="113" t="s">
        <v>2727</v>
      </c>
      <c r="C4337" s="113" t="s">
        <v>5407</v>
      </c>
      <c r="D4337" s="113" t="s">
        <v>107</v>
      </c>
      <c r="E4337" s="113" t="s">
        <v>102</v>
      </c>
    </row>
    <row r="4338" spans="1:5" x14ac:dyDescent="0.2">
      <c r="A4338" s="113">
        <v>13721001</v>
      </c>
      <c r="B4338" s="113" t="s">
        <v>2728</v>
      </c>
      <c r="C4338" s="113" t="s">
        <v>5407</v>
      </c>
      <c r="D4338" s="113" t="s">
        <v>109</v>
      </c>
      <c r="E4338" s="113" t="s">
        <v>102</v>
      </c>
    </row>
    <row r="4339" spans="1:5" x14ac:dyDescent="0.2">
      <c r="A4339" s="113">
        <v>13722001</v>
      </c>
      <c r="B4339" s="113" t="s">
        <v>2729</v>
      </c>
      <c r="C4339" s="113" t="s">
        <v>5407</v>
      </c>
      <c r="D4339" s="113" t="s">
        <v>109</v>
      </c>
      <c r="E4339" s="113" t="s">
        <v>109</v>
      </c>
    </row>
    <row r="4340" spans="1:5" x14ac:dyDescent="0.2">
      <c r="A4340" s="113">
        <v>13722007</v>
      </c>
      <c r="B4340" s="113" t="s">
        <v>2730</v>
      </c>
      <c r="C4340" s="113" t="s">
        <v>5407</v>
      </c>
      <c r="D4340" s="113" t="s">
        <v>107</v>
      </c>
      <c r="E4340" s="113" t="s">
        <v>5412</v>
      </c>
    </row>
    <row r="4341" spans="1:5" x14ac:dyDescent="0.2">
      <c r="A4341" s="113">
        <v>13722010</v>
      </c>
      <c r="B4341" s="113" t="s">
        <v>2731</v>
      </c>
      <c r="C4341" s="113" t="s">
        <v>5407</v>
      </c>
      <c r="D4341" s="113" t="s">
        <v>109</v>
      </c>
      <c r="E4341" s="113" t="s">
        <v>109</v>
      </c>
    </row>
    <row r="4342" spans="1:5" x14ac:dyDescent="0.2">
      <c r="A4342" s="113">
        <v>13724004</v>
      </c>
      <c r="B4342" s="113" t="s">
        <v>2732</v>
      </c>
      <c r="C4342" s="113" t="s">
        <v>5407</v>
      </c>
      <c r="D4342" s="113" t="s">
        <v>110</v>
      </c>
      <c r="E4342" s="113" t="s">
        <v>109</v>
      </c>
    </row>
    <row r="4343" spans="1:5" x14ac:dyDescent="0.2">
      <c r="A4343" s="113">
        <v>13724045</v>
      </c>
      <c r="B4343" s="113" t="s">
        <v>2733</v>
      </c>
      <c r="C4343" s="113" t="s">
        <v>5407</v>
      </c>
      <c r="D4343" s="113" t="s">
        <v>102</v>
      </c>
      <c r="E4343" s="113" t="s">
        <v>102</v>
      </c>
    </row>
    <row r="4344" spans="1:5" x14ac:dyDescent="0.2">
      <c r="A4344" s="113">
        <v>13725000</v>
      </c>
      <c r="B4344" s="113" t="s">
        <v>4732</v>
      </c>
      <c r="C4344" s="113" t="s">
        <v>5407</v>
      </c>
      <c r="D4344" s="113" t="s">
        <v>5414</v>
      </c>
      <c r="E4344" s="113" t="s">
        <v>109</v>
      </c>
    </row>
    <row r="4345" spans="1:5" x14ac:dyDescent="0.2">
      <c r="A4345" s="113">
        <v>13725011</v>
      </c>
      <c r="B4345" s="113" t="s">
        <v>4733</v>
      </c>
      <c r="C4345" s="113" t="s">
        <v>5407</v>
      </c>
      <c r="D4345" s="113" t="s">
        <v>102</v>
      </c>
      <c r="E4345" s="113" t="s">
        <v>102</v>
      </c>
    </row>
    <row r="4346" spans="1:5" x14ac:dyDescent="0.2">
      <c r="A4346" s="113">
        <v>13725056</v>
      </c>
      <c r="B4346" s="113" t="s">
        <v>4734</v>
      </c>
      <c r="C4346" s="113" t="s">
        <v>5407</v>
      </c>
      <c r="D4346" s="113" t="s">
        <v>5414</v>
      </c>
      <c r="E4346" s="113" t="s">
        <v>110</v>
      </c>
    </row>
    <row r="4347" spans="1:5" x14ac:dyDescent="0.2">
      <c r="A4347" s="113">
        <v>13801000</v>
      </c>
      <c r="B4347" s="113" t="s">
        <v>2734</v>
      </c>
      <c r="C4347" s="113" t="s">
        <v>5407</v>
      </c>
      <c r="D4347" s="113" t="s">
        <v>110</v>
      </c>
      <c r="E4347" s="113" t="s">
        <v>109</v>
      </c>
    </row>
    <row r="4348" spans="1:5" x14ac:dyDescent="0.2">
      <c r="A4348" s="113">
        <v>13801001</v>
      </c>
      <c r="B4348" s="113" t="s">
        <v>2735</v>
      </c>
      <c r="C4348" s="113" t="s">
        <v>5407</v>
      </c>
      <c r="D4348" s="113" t="s">
        <v>107</v>
      </c>
      <c r="E4348" s="113" t="s">
        <v>102</v>
      </c>
    </row>
    <row r="4349" spans="1:5" x14ac:dyDescent="0.2">
      <c r="A4349" s="113">
        <v>13801006</v>
      </c>
      <c r="B4349" s="113" t="s">
        <v>4735</v>
      </c>
      <c r="C4349" s="113" t="s">
        <v>5407</v>
      </c>
      <c r="D4349" s="113" t="s">
        <v>109</v>
      </c>
      <c r="E4349" s="113" t="s">
        <v>109</v>
      </c>
    </row>
    <row r="4350" spans="1:5" x14ac:dyDescent="0.2">
      <c r="A4350" s="113">
        <v>13801017</v>
      </c>
      <c r="B4350" s="113" t="s">
        <v>2736</v>
      </c>
      <c r="C4350" s="113" t="s">
        <v>5407</v>
      </c>
      <c r="D4350" s="113" t="s">
        <v>109</v>
      </c>
      <c r="E4350" s="113" t="s">
        <v>109</v>
      </c>
    </row>
    <row r="4351" spans="1:5" x14ac:dyDescent="0.2">
      <c r="A4351" s="113">
        <v>13801137</v>
      </c>
      <c r="B4351" s="113" t="s">
        <v>476</v>
      </c>
      <c r="C4351" s="113" t="s">
        <v>5407</v>
      </c>
      <c r="D4351" s="113" t="s">
        <v>102</v>
      </c>
      <c r="E4351" s="113" t="s">
        <v>102</v>
      </c>
    </row>
    <row r="4352" spans="1:5" x14ac:dyDescent="0.2">
      <c r="A4352" s="113">
        <v>13801174</v>
      </c>
      <c r="B4352" s="113" t="s">
        <v>2737</v>
      </c>
      <c r="C4352" s="113" t="s">
        <v>5407</v>
      </c>
      <c r="D4352" s="113" t="s">
        <v>109</v>
      </c>
      <c r="E4352" s="113" t="s">
        <v>109</v>
      </c>
    </row>
    <row r="4353" spans="1:5" x14ac:dyDescent="0.2">
      <c r="A4353" s="113">
        <v>13803000</v>
      </c>
      <c r="B4353" s="113" t="s">
        <v>2738</v>
      </c>
      <c r="C4353" s="113" t="s">
        <v>5407</v>
      </c>
      <c r="D4353" s="113" t="s">
        <v>102</v>
      </c>
      <c r="E4353" s="113" t="s">
        <v>5412</v>
      </c>
    </row>
    <row r="4354" spans="1:5" x14ac:dyDescent="0.2">
      <c r="A4354" s="113">
        <v>13803001</v>
      </c>
      <c r="B4354" s="113" t="s">
        <v>2739</v>
      </c>
      <c r="C4354" s="113" t="s">
        <v>5407</v>
      </c>
      <c r="D4354" s="113" t="s">
        <v>102</v>
      </c>
      <c r="E4354" s="113" t="s">
        <v>102</v>
      </c>
    </row>
    <row r="4355" spans="1:5" x14ac:dyDescent="0.2">
      <c r="A4355" s="113">
        <v>13803009</v>
      </c>
      <c r="B4355" s="113" t="s">
        <v>2740</v>
      </c>
      <c r="C4355" s="113" t="s">
        <v>5407</v>
      </c>
      <c r="D4355" s="113" t="s">
        <v>109</v>
      </c>
      <c r="E4355" s="113" t="s">
        <v>109</v>
      </c>
    </row>
    <row r="4356" spans="1:5" x14ac:dyDescent="0.2">
      <c r="A4356" s="113">
        <v>13805003</v>
      </c>
      <c r="B4356" s="113" t="s">
        <v>2741</v>
      </c>
      <c r="C4356" s="113" t="s">
        <v>5407</v>
      </c>
      <c r="D4356" s="113" t="s">
        <v>109</v>
      </c>
      <c r="E4356" s="113" t="s">
        <v>109</v>
      </c>
    </row>
    <row r="4357" spans="1:5" x14ac:dyDescent="0.2">
      <c r="A4357" s="113">
        <v>13805014</v>
      </c>
      <c r="B4357" s="113" t="s">
        <v>2742</v>
      </c>
      <c r="C4357" s="113" t="s">
        <v>5407</v>
      </c>
      <c r="D4357" s="113" t="s">
        <v>102</v>
      </c>
      <c r="E4357" s="113" t="s">
        <v>109</v>
      </c>
    </row>
    <row r="4358" spans="1:5" x14ac:dyDescent="0.2">
      <c r="A4358" s="113">
        <v>13805022</v>
      </c>
      <c r="B4358" s="113" t="s">
        <v>2743</v>
      </c>
      <c r="C4358" s="113" t="s">
        <v>5407</v>
      </c>
      <c r="D4358" s="113" t="s">
        <v>102</v>
      </c>
      <c r="E4358" s="113" t="s">
        <v>102</v>
      </c>
    </row>
    <row r="4359" spans="1:5" x14ac:dyDescent="0.2">
      <c r="A4359" s="113">
        <v>13807001</v>
      </c>
      <c r="B4359" s="113" t="s">
        <v>4736</v>
      </c>
      <c r="C4359" s="113" t="s">
        <v>5407</v>
      </c>
      <c r="D4359" s="113" t="s">
        <v>5414</v>
      </c>
      <c r="E4359" s="113" t="s">
        <v>109</v>
      </c>
    </row>
    <row r="4360" spans="1:5" x14ac:dyDescent="0.2">
      <c r="A4360" s="113">
        <v>13808001</v>
      </c>
      <c r="B4360" s="113" t="s">
        <v>2744</v>
      </c>
      <c r="C4360" s="113" t="s">
        <v>5407</v>
      </c>
      <c r="D4360" s="113" t="s">
        <v>105</v>
      </c>
      <c r="E4360" s="113" t="s">
        <v>5412</v>
      </c>
    </row>
    <row r="4361" spans="1:5" x14ac:dyDescent="0.2">
      <c r="A4361" s="113">
        <v>13808023</v>
      </c>
      <c r="B4361" s="113" t="s">
        <v>4737</v>
      </c>
      <c r="C4361" s="113" t="s">
        <v>5407</v>
      </c>
      <c r="D4361" s="113" t="s">
        <v>5414</v>
      </c>
      <c r="E4361" s="113" t="s">
        <v>102</v>
      </c>
    </row>
    <row r="4362" spans="1:5" x14ac:dyDescent="0.2">
      <c r="A4362" s="113">
        <v>13870003</v>
      </c>
      <c r="B4362" s="113" t="s">
        <v>2745</v>
      </c>
      <c r="C4362" s="113" t="s">
        <v>5407</v>
      </c>
      <c r="D4362" s="113" t="s">
        <v>102</v>
      </c>
      <c r="E4362" s="113" t="s">
        <v>102</v>
      </c>
    </row>
    <row r="4363" spans="1:5" x14ac:dyDescent="0.2">
      <c r="A4363" s="113">
        <v>13870032</v>
      </c>
      <c r="B4363" s="113" t="s">
        <v>2746</v>
      </c>
      <c r="C4363" s="113" t="s">
        <v>5407</v>
      </c>
      <c r="D4363" s="113" t="s">
        <v>102</v>
      </c>
      <c r="E4363" s="113" t="s">
        <v>102</v>
      </c>
    </row>
    <row r="4364" spans="1:5" x14ac:dyDescent="0.2">
      <c r="A4364" s="113">
        <v>13870053</v>
      </c>
      <c r="B4364" s="113" t="s">
        <v>2747</v>
      </c>
      <c r="C4364" s="113" t="s">
        <v>5407</v>
      </c>
      <c r="D4364" s="113" t="s">
        <v>102</v>
      </c>
      <c r="E4364" s="113" t="s">
        <v>102</v>
      </c>
    </row>
    <row r="4365" spans="1:5" x14ac:dyDescent="0.2">
      <c r="A4365" s="113">
        <v>13871004</v>
      </c>
      <c r="B4365" s="113" t="s">
        <v>2748</v>
      </c>
      <c r="C4365" s="113" t="s">
        <v>5407</v>
      </c>
      <c r="D4365" s="113" t="s">
        <v>102</v>
      </c>
      <c r="E4365" s="113" t="s">
        <v>102</v>
      </c>
    </row>
    <row r="4366" spans="1:5" x14ac:dyDescent="0.2">
      <c r="A4366" s="113">
        <v>13872027</v>
      </c>
      <c r="B4366" s="113" t="s">
        <v>2749</v>
      </c>
      <c r="C4366" s="113" t="s">
        <v>5407</v>
      </c>
      <c r="D4366" s="113" t="s">
        <v>102</v>
      </c>
      <c r="E4366" s="113" t="s">
        <v>102</v>
      </c>
    </row>
    <row r="4367" spans="1:5" x14ac:dyDescent="0.2">
      <c r="A4367" s="113">
        <v>13873010</v>
      </c>
      <c r="B4367" s="113" t="s">
        <v>2750</v>
      </c>
      <c r="C4367" s="113" t="s">
        <v>5407</v>
      </c>
      <c r="D4367" s="113" t="s">
        <v>156</v>
      </c>
      <c r="E4367" s="113" t="s">
        <v>5411</v>
      </c>
    </row>
    <row r="4368" spans="1:5" x14ac:dyDescent="0.2">
      <c r="A4368" s="113">
        <v>13873013</v>
      </c>
      <c r="B4368" s="113" t="s">
        <v>2751</v>
      </c>
      <c r="C4368" s="113" t="s">
        <v>5407</v>
      </c>
      <c r="D4368" s="113" t="s">
        <v>102</v>
      </c>
      <c r="E4368" s="113" t="s">
        <v>5412</v>
      </c>
    </row>
    <row r="4369" spans="1:5" x14ac:dyDescent="0.2">
      <c r="A4369" s="113">
        <v>13873017</v>
      </c>
      <c r="B4369" s="113" t="s">
        <v>2752</v>
      </c>
      <c r="C4369" s="113" t="s">
        <v>5407</v>
      </c>
      <c r="D4369" s="113" t="s">
        <v>138</v>
      </c>
      <c r="E4369" s="113" t="s">
        <v>5412</v>
      </c>
    </row>
    <row r="4370" spans="1:5" x14ac:dyDescent="0.2">
      <c r="A4370" s="113">
        <v>13873055</v>
      </c>
      <c r="B4370" s="113" t="s">
        <v>2753</v>
      </c>
      <c r="C4370" s="113" t="s">
        <v>5407</v>
      </c>
      <c r="D4370" s="113" t="s">
        <v>102</v>
      </c>
      <c r="E4370" s="113" t="s">
        <v>109</v>
      </c>
    </row>
    <row r="4371" spans="1:5" x14ac:dyDescent="0.2">
      <c r="A4371" s="113">
        <v>13873062</v>
      </c>
      <c r="B4371" s="113" t="s">
        <v>4738</v>
      </c>
      <c r="C4371" s="113" t="s">
        <v>5407</v>
      </c>
      <c r="D4371" s="113" t="s">
        <v>5414</v>
      </c>
      <c r="E4371" s="113" t="s">
        <v>5411</v>
      </c>
    </row>
    <row r="4372" spans="1:5" x14ac:dyDescent="0.2">
      <c r="A4372" s="113">
        <v>13873075</v>
      </c>
      <c r="B4372" s="113" t="s">
        <v>2754</v>
      </c>
      <c r="C4372" s="113" t="s">
        <v>5407</v>
      </c>
      <c r="D4372" s="113" t="s">
        <v>102</v>
      </c>
      <c r="E4372" s="113" t="s">
        <v>102</v>
      </c>
    </row>
    <row r="4373" spans="1:5" x14ac:dyDescent="0.2">
      <c r="A4373" s="113">
        <v>13874011</v>
      </c>
      <c r="B4373" s="113" t="s">
        <v>2755</v>
      </c>
      <c r="C4373" s="113" t="s">
        <v>5407</v>
      </c>
      <c r="D4373" s="113" t="s">
        <v>102</v>
      </c>
      <c r="E4373" s="113" t="s">
        <v>109</v>
      </c>
    </row>
    <row r="4374" spans="1:5" x14ac:dyDescent="0.2">
      <c r="A4374" s="113">
        <v>13874020</v>
      </c>
      <c r="B4374" s="113" t="s">
        <v>2756</v>
      </c>
      <c r="C4374" s="113" t="s">
        <v>5407</v>
      </c>
      <c r="D4374" s="113" t="s">
        <v>109</v>
      </c>
      <c r="E4374" s="113" t="s">
        <v>109</v>
      </c>
    </row>
    <row r="4375" spans="1:5" x14ac:dyDescent="0.2">
      <c r="A4375" s="113">
        <v>13875065</v>
      </c>
      <c r="B4375" s="113" t="s">
        <v>4739</v>
      </c>
      <c r="C4375" s="113" t="s">
        <v>5407</v>
      </c>
      <c r="D4375" s="113" t="s">
        <v>5414</v>
      </c>
      <c r="E4375" s="113" t="s">
        <v>109</v>
      </c>
    </row>
    <row r="4376" spans="1:5" x14ac:dyDescent="0.2">
      <c r="A4376" s="113">
        <v>13875075</v>
      </c>
      <c r="B4376" s="113" t="s">
        <v>2757</v>
      </c>
      <c r="C4376" s="113" t="s">
        <v>5407</v>
      </c>
      <c r="D4376" s="113" t="s">
        <v>102</v>
      </c>
      <c r="E4376" s="113" t="s">
        <v>109</v>
      </c>
    </row>
    <row r="4377" spans="1:5" x14ac:dyDescent="0.2">
      <c r="A4377" s="113">
        <v>13875120</v>
      </c>
      <c r="B4377" s="113" t="s">
        <v>2758</v>
      </c>
      <c r="C4377" s="113" t="s">
        <v>5407</v>
      </c>
      <c r="D4377" s="113" t="s">
        <v>107</v>
      </c>
      <c r="E4377" s="113" t="s">
        <v>109</v>
      </c>
    </row>
    <row r="4378" spans="1:5" x14ac:dyDescent="0.2">
      <c r="A4378" s="113">
        <v>13875126</v>
      </c>
      <c r="B4378" s="113" t="s">
        <v>2759</v>
      </c>
      <c r="C4378" s="113" t="s">
        <v>5407</v>
      </c>
      <c r="D4378" s="113" t="s">
        <v>102</v>
      </c>
      <c r="E4378" s="113" t="s">
        <v>109</v>
      </c>
    </row>
    <row r="4379" spans="1:5" x14ac:dyDescent="0.2">
      <c r="A4379" s="113">
        <v>13875129</v>
      </c>
      <c r="B4379" s="113" t="s">
        <v>2760</v>
      </c>
      <c r="C4379" s="113" t="s">
        <v>5407</v>
      </c>
      <c r="D4379" s="113" t="s">
        <v>102</v>
      </c>
      <c r="E4379" s="113" t="s">
        <v>102</v>
      </c>
    </row>
    <row r="4380" spans="1:5" x14ac:dyDescent="0.2">
      <c r="A4380" s="113">
        <v>13875176</v>
      </c>
      <c r="B4380" s="113" t="s">
        <v>4740</v>
      </c>
      <c r="C4380" s="113" t="s">
        <v>5407</v>
      </c>
      <c r="D4380" s="113" t="s">
        <v>5414</v>
      </c>
      <c r="E4380" s="113" t="s">
        <v>102</v>
      </c>
    </row>
    <row r="4381" spans="1:5" x14ac:dyDescent="0.2">
      <c r="A4381" s="113">
        <v>13875212</v>
      </c>
      <c r="B4381" s="113" t="s">
        <v>2761</v>
      </c>
      <c r="C4381" s="113" t="s">
        <v>5407</v>
      </c>
      <c r="D4381" s="113" t="s">
        <v>102</v>
      </c>
      <c r="E4381" s="113" t="s">
        <v>102</v>
      </c>
    </row>
    <row r="4382" spans="1:5" x14ac:dyDescent="0.2">
      <c r="A4382" s="113">
        <v>13876004</v>
      </c>
      <c r="B4382" s="113" t="s">
        <v>2762</v>
      </c>
      <c r="C4382" s="113" t="s">
        <v>5407</v>
      </c>
      <c r="D4382" s="113" t="s">
        <v>105</v>
      </c>
      <c r="E4382" s="113" t="s">
        <v>5412</v>
      </c>
    </row>
    <row r="4383" spans="1:5" x14ac:dyDescent="0.2">
      <c r="A4383" s="113">
        <v>13876031</v>
      </c>
      <c r="B4383" s="113" t="s">
        <v>4741</v>
      </c>
      <c r="C4383" s="113" t="s">
        <v>5407</v>
      </c>
      <c r="D4383" s="113" t="s">
        <v>5414</v>
      </c>
      <c r="E4383" s="113" t="s">
        <v>102</v>
      </c>
    </row>
    <row r="4384" spans="1:5" x14ac:dyDescent="0.2">
      <c r="A4384" s="113">
        <v>13876057</v>
      </c>
      <c r="B4384" s="113" t="s">
        <v>4742</v>
      </c>
      <c r="C4384" s="113" t="s">
        <v>5407</v>
      </c>
      <c r="D4384" s="113" t="s">
        <v>5414</v>
      </c>
      <c r="E4384" s="113" t="s">
        <v>5412</v>
      </c>
    </row>
    <row r="4385" spans="1:5" x14ac:dyDescent="0.2">
      <c r="A4385" s="113">
        <v>13877006</v>
      </c>
      <c r="B4385" s="113" t="s">
        <v>2763</v>
      </c>
      <c r="C4385" s="113" t="s">
        <v>5407</v>
      </c>
      <c r="D4385" s="113" t="s">
        <v>109</v>
      </c>
      <c r="E4385" s="113" t="s">
        <v>109</v>
      </c>
    </row>
    <row r="4386" spans="1:5" x14ac:dyDescent="0.2">
      <c r="A4386" s="113">
        <v>13877007</v>
      </c>
      <c r="B4386" s="113" t="s">
        <v>2764</v>
      </c>
      <c r="C4386" s="113" t="s">
        <v>5407</v>
      </c>
      <c r="D4386" s="113" t="s">
        <v>100</v>
      </c>
      <c r="E4386" s="113" t="s">
        <v>5412</v>
      </c>
    </row>
    <row r="4387" spans="1:5" x14ac:dyDescent="0.2">
      <c r="A4387" s="113">
        <v>13877019</v>
      </c>
      <c r="B4387" s="113" t="s">
        <v>2765</v>
      </c>
      <c r="C4387" s="113" t="s">
        <v>5407</v>
      </c>
      <c r="D4387" s="113" t="s">
        <v>105</v>
      </c>
      <c r="E4387" s="113" t="s">
        <v>5412</v>
      </c>
    </row>
    <row r="4388" spans="1:5" x14ac:dyDescent="0.2">
      <c r="A4388" s="113">
        <v>13877021</v>
      </c>
      <c r="B4388" s="113" t="s">
        <v>4743</v>
      </c>
      <c r="C4388" s="113" t="s">
        <v>5407</v>
      </c>
      <c r="D4388" s="113" t="s">
        <v>5414</v>
      </c>
      <c r="E4388" s="113" t="s">
        <v>109</v>
      </c>
    </row>
    <row r="4389" spans="1:5" x14ac:dyDescent="0.2">
      <c r="A4389" s="113">
        <v>13878000</v>
      </c>
      <c r="B4389" s="113" t="s">
        <v>2766</v>
      </c>
      <c r="C4389" s="113" t="s">
        <v>5407</v>
      </c>
      <c r="D4389" s="113" t="s">
        <v>109</v>
      </c>
      <c r="E4389" s="113" t="s">
        <v>110</v>
      </c>
    </row>
    <row r="4390" spans="1:5" x14ac:dyDescent="0.2">
      <c r="A4390" s="113">
        <v>13878003</v>
      </c>
      <c r="B4390" s="113" t="s">
        <v>2767</v>
      </c>
      <c r="C4390" s="113" t="s">
        <v>5407</v>
      </c>
      <c r="D4390" s="113" t="s">
        <v>156</v>
      </c>
      <c r="E4390" s="113" t="s">
        <v>5412</v>
      </c>
    </row>
    <row r="4391" spans="1:5" x14ac:dyDescent="0.2">
      <c r="A4391" s="113">
        <v>13878008</v>
      </c>
      <c r="B4391" s="113" t="s">
        <v>4744</v>
      </c>
      <c r="C4391" s="113" t="s">
        <v>5407</v>
      </c>
      <c r="D4391" s="113" t="s">
        <v>5414</v>
      </c>
      <c r="E4391" s="113" t="s">
        <v>5412</v>
      </c>
    </row>
    <row r="4392" spans="1:5" x14ac:dyDescent="0.2">
      <c r="A4392" s="113">
        <v>13880053</v>
      </c>
      <c r="B4392" s="113" t="s">
        <v>2768</v>
      </c>
      <c r="C4392" s="113" t="s">
        <v>5407</v>
      </c>
      <c r="D4392" s="113" t="s">
        <v>102</v>
      </c>
      <c r="E4392" s="113" t="s">
        <v>102</v>
      </c>
    </row>
    <row r="4393" spans="1:5" x14ac:dyDescent="0.2">
      <c r="A4393" s="113">
        <v>13880070</v>
      </c>
      <c r="B4393" s="113" t="s">
        <v>2769</v>
      </c>
      <c r="C4393" s="113" t="s">
        <v>5407</v>
      </c>
      <c r="D4393" s="113" t="s">
        <v>102</v>
      </c>
      <c r="E4393" s="113" t="s">
        <v>102</v>
      </c>
    </row>
    <row r="4394" spans="1:5" x14ac:dyDescent="0.2">
      <c r="A4394" s="113">
        <v>13880089</v>
      </c>
      <c r="B4394" s="113" t="s">
        <v>2770</v>
      </c>
      <c r="C4394" s="113" t="s">
        <v>5407</v>
      </c>
      <c r="D4394" s="113" t="s">
        <v>107</v>
      </c>
      <c r="E4394" s="113" t="s">
        <v>102</v>
      </c>
    </row>
    <row r="4395" spans="1:5" x14ac:dyDescent="0.2">
      <c r="A4395" s="113">
        <v>13880229</v>
      </c>
      <c r="B4395" s="113" t="s">
        <v>2771</v>
      </c>
      <c r="C4395" s="113" t="s">
        <v>5407</v>
      </c>
      <c r="D4395" s="113" t="s">
        <v>109</v>
      </c>
      <c r="E4395" s="113" t="s">
        <v>102</v>
      </c>
    </row>
    <row r="4396" spans="1:5" x14ac:dyDescent="0.2">
      <c r="A4396" s="113">
        <v>13880318</v>
      </c>
      <c r="B4396" s="113" t="s">
        <v>2772</v>
      </c>
      <c r="C4396" s="113" t="s">
        <v>5407</v>
      </c>
      <c r="D4396" s="113" t="s">
        <v>107</v>
      </c>
      <c r="E4396" s="113" t="s">
        <v>102</v>
      </c>
    </row>
    <row r="4397" spans="1:5" x14ac:dyDescent="0.2">
      <c r="A4397" s="113">
        <v>13880412</v>
      </c>
      <c r="B4397" s="113" t="s">
        <v>2773</v>
      </c>
      <c r="C4397" s="113" t="s">
        <v>5407</v>
      </c>
      <c r="D4397" s="113" t="s">
        <v>102</v>
      </c>
      <c r="E4397" s="113" t="s">
        <v>102</v>
      </c>
    </row>
    <row r="4398" spans="1:5" x14ac:dyDescent="0.2">
      <c r="A4398" s="113">
        <v>13881006</v>
      </c>
      <c r="B4398" s="113" t="s">
        <v>2774</v>
      </c>
      <c r="C4398" s="113" t="s">
        <v>5407</v>
      </c>
      <c r="D4398" s="113" t="s">
        <v>102</v>
      </c>
      <c r="E4398" s="113" t="s">
        <v>102</v>
      </c>
    </row>
    <row r="4399" spans="1:5" x14ac:dyDescent="0.2">
      <c r="A4399" s="113">
        <v>13881010</v>
      </c>
      <c r="B4399" s="113" t="s">
        <v>2775</v>
      </c>
      <c r="C4399" s="113" t="s">
        <v>5407</v>
      </c>
      <c r="D4399" s="113" t="s">
        <v>107</v>
      </c>
      <c r="E4399" s="113" t="s">
        <v>5412</v>
      </c>
    </row>
    <row r="4400" spans="1:5" x14ac:dyDescent="0.2">
      <c r="A4400" s="113">
        <v>13881015</v>
      </c>
      <c r="B4400" s="113" t="s">
        <v>2776</v>
      </c>
      <c r="C4400" s="113" t="s">
        <v>5407</v>
      </c>
      <c r="D4400" s="113" t="s">
        <v>109</v>
      </c>
      <c r="E4400" s="113" t="s">
        <v>109</v>
      </c>
    </row>
    <row r="4401" spans="1:5" x14ac:dyDescent="0.2">
      <c r="A4401" s="113">
        <v>13882002</v>
      </c>
      <c r="B4401" s="113" t="s">
        <v>2777</v>
      </c>
      <c r="C4401" s="113" t="s">
        <v>5407</v>
      </c>
      <c r="D4401" s="113" t="s">
        <v>102</v>
      </c>
      <c r="E4401" s="113" t="s">
        <v>102</v>
      </c>
    </row>
    <row r="4402" spans="1:5" x14ac:dyDescent="0.2">
      <c r="A4402" s="113">
        <v>13883002</v>
      </c>
      <c r="B4402" s="113" t="s">
        <v>2778</v>
      </c>
      <c r="C4402" s="113" t="s">
        <v>5407</v>
      </c>
      <c r="D4402" s="113" t="s">
        <v>109</v>
      </c>
      <c r="E4402" s="113" t="s">
        <v>109</v>
      </c>
    </row>
    <row r="4403" spans="1:5" x14ac:dyDescent="0.2">
      <c r="A4403" s="113">
        <v>13884004</v>
      </c>
      <c r="B4403" s="113" t="s">
        <v>2779</v>
      </c>
      <c r="C4403" s="113" t="s">
        <v>5407</v>
      </c>
      <c r="D4403" s="113" t="s">
        <v>109</v>
      </c>
      <c r="E4403" s="113" t="s">
        <v>109</v>
      </c>
    </row>
    <row r="4404" spans="1:5" x14ac:dyDescent="0.2">
      <c r="A4404" s="113">
        <v>13885006</v>
      </c>
      <c r="B4404" s="113" t="s">
        <v>2780</v>
      </c>
      <c r="C4404" s="113" t="s">
        <v>5407</v>
      </c>
      <c r="D4404" s="113" t="s">
        <v>102</v>
      </c>
      <c r="E4404" s="113" t="s">
        <v>109</v>
      </c>
    </row>
    <row r="4405" spans="1:5" x14ac:dyDescent="0.2">
      <c r="A4405" s="113">
        <v>13885016</v>
      </c>
      <c r="B4405" s="113" t="s">
        <v>2781</v>
      </c>
      <c r="C4405" s="113" t="s">
        <v>5407</v>
      </c>
      <c r="D4405" s="113" t="s">
        <v>102</v>
      </c>
      <c r="E4405" s="113" t="s">
        <v>102</v>
      </c>
    </row>
    <row r="4406" spans="1:5" x14ac:dyDescent="0.2">
      <c r="A4406" s="113">
        <v>13887004</v>
      </c>
      <c r="B4406" s="113" t="s">
        <v>2782</v>
      </c>
      <c r="C4406" s="113" t="s">
        <v>5407</v>
      </c>
      <c r="D4406" s="113" t="s">
        <v>109</v>
      </c>
      <c r="E4406" s="113" t="s">
        <v>109</v>
      </c>
    </row>
    <row r="4407" spans="1:5" x14ac:dyDescent="0.2">
      <c r="A4407" s="113">
        <v>13946002</v>
      </c>
      <c r="B4407" s="113" t="s">
        <v>2783</v>
      </c>
      <c r="C4407" s="113" t="s">
        <v>5407</v>
      </c>
      <c r="D4407" s="113" t="s">
        <v>109</v>
      </c>
      <c r="E4407" s="113" t="s">
        <v>109</v>
      </c>
    </row>
    <row r="4408" spans="1:5" x14ac:dyDescent="0.2">
      <c r="A4408" s="113">
        <v>13946007</v>
      </c>
      <c r="B4408" s="113" t="s">
        <v>2784</v>
      </c>
      <c r="C4408" s="113" t="s">
        <v>5407</v>
      </c>
      <c r="D4408" s="113" t="s">
        <v>109</v>
      </c>
      <c r="E4408" s="113" t="s">
        <v>109</v>
      </c>
    </row>
    <row r="4409" spans="1:5" x14ac:dyDescent="0.2">
      <c r="A4409" s="113">
        <v>13946045</v>
      </c>
      <c r="B4409" s="113" t="s">
        <v>2785</v>
      </c>
      <c r="C4409" s="113" t="s">
        <v>5407</v>
      </c>
      <c r="D4409" s="113" t="s">
        <v>105</v>
      </c>
      <c r="E4409" s="113" t="s">
        <v>5412</v>
      </c>
    </row>
    <row r="4410" spans="1:5" x14ac:dyDescent="0.2">
      <c r="A4410" s="113">
        <v>13946053</v>
      </c>
      <c r="B4410" s="113" t="s">
        <v>2786</v>
      </c>
      <c r="C4410" s="113" t="s">
        <v>5407</v>
      </c>
      <c r="D4410" s="113" t="s">
        <v>102</v>
      </c>
      <c r="E4410" s="113" t="s">
        <v>102</v>
      </c>
    </row>
    <row r="4411" spans="1:5" x14ac:dyDescent="0.2">
      <c r="A4411" s="113">
        <v>13946129</v>
      </c>
      <c r="B4411" s="113" t="s">
        <v>2787</v>
      </c>
      <c r="C4411" s="113" t="s">
        <v>5407</v>
      </c>
      <c r="D4411" s="113" t="s">
        <v>109</v>
      </c>
      <c r="E4411" s="113" t="s">
        <v>109</v>
      </c>
    </row>
    <row r="4412" spans="1:5" x14ac:dyDescent="0.2">
      <c r="A4412" s="113">
        <v>13946203</v>
      </c>
      <c r="B4412" s="113" t="s">
        <v>2788</v>
      </c>
      <c r="C4412" s="113" t="s">
        <v>5407</v>
      </c>
      <c r="D4412" s="113" t="s">
        <v>105</v>
      </c>
      <c r="E4412" s="113" t="s">
        <v>5412</v>
      </c>
    </row>
    <row r="4413" spans="1:5" x14ac:dyDescent="0.2">
      <c r="A4413" s="113">
        <v>13946207</v>
      </c>
      <c r="B4413" s="113" t="s">
        <v>4745</v>
      </c>
      <c r="C4413" s="113" t="s">
        <v>5407</v>
      </c>
      <c r="D4413" s="113" t="s">
        <v>5414</v>
      </c>
      <c r="E4413" s="113" t="s">
        <v>110</v>
      </c>
    </row>
    <row r="4414" spans="1:5" x14ac:dyDescent="0.2">
      <c r="A4414" s="113">
        <v>13946446</v>
      </c>
      <c r="B4414" s="113" t="s">
        <v>2789</v>
      </c>
      <c r="C4414" s="113" t="s">
        <v>5407</v>
      </c>
      <c r="D4414" s="113" t="s">
        <v>109</v>
      </c>
      <c r="E4414" s="113" t="s">
        <v>110</v>
      </c>
    </row>
    <row r="4415" spans="1:5" x14ac:dyDescent="0.2">
      <c r="A4415" s="113">
        <v>13946458</v>
      </c>
      <c r="B4415" s="113" t="s">
        <v>4746</v>
      </c>
      <c r="C4415" s="113" t="s">
        <v>5407</v>
      </c>
      <c r="D4415" s="113" t="s">
        <v>5414</v>
      </c>
      <c r="E4415" s="113" t="s">
        <v>102</v>
      </c>
    </row>
    <row r="4416" spans="1:5" x14ac:dyDescent="0.2">
      <c r="A4416" s="113">
        <v>13946465</v>
      </c>
      <c r="B4416" s="113" t="s">
        <v>2790</v>
      </c>
      <c r="C4416" s="113" t="s">
        <v>5407</v>
      </c>
      <c r="D4416" s="113" t="s">
        <v>107</v>
      </c>
      <c r="E4416" s="113" t="s">
        <v>102</v>
      </c>
    </row>
    <row r="4417" spans="1:5" x14ac:dyDescent="0.2">
      <c r="A4417" s="113">
        <v>13946518</v>
      </c>
      <c r="B4417" s="113" t="s">
        <v>2791</v>
      </c>
      <c r="C4417" s="113" t="s">
        <v>5407</v>
      </c>
      <c r="D4417" s="113" t="s">
        <v>105</v>
      </c>
      <c r="E4417" s="113" t="s">
        <v>102</v>
      </c>
    </row>
    <row r="4418" spans="1:5" x14ac:dyDescent="0.2">
      <c r="A4418" s="113">
        <v>13946529</v>
      </c>
      <c r="B4418" s="113" t="s">
        <v>2792</v>
      </c>
      <c r="C4418" s="113" t="s">
        <v>5407</v>
      </c>
      <c r="D4418" s="113" t="s">
        <v>107</v>
      </c>
      <c r="E4418" s="113" t="s">
        <v>5412</v>
      </c>
    </row>
    <row r="4419" spans="1:5" x14ac:dyDescent="0.2">
      <c r="A4419" s="113">
        <v>13946536</v>
      </c>
      <c r="B4419" s="113" t="s">
        <v>2793</v>
      </c>
      <c r="C4419" s="113" t="s">
        <v>5407</v>
      </c>
      <c r="D4419" s="113" t="s">
        <v>109</v>
      </c>
      <c r="E4419" s="113" t="s">
        <v>109</v>
      </c>
    </row>
    <row r="4420" spans="1:5" x14ac:dyDescent="0.2">
      <c r="A4420" s="113">
        <v>13946688</v>
      </c>
      <c r="B4420" s="113" t="s">
        <v>2794</v>
      </c>
      <c r="C4420" s="113" t="s">
        <v>5407</v>
      </c>
      <c r="D4420" s="113" t="s">
        <v>102</v>
      </c>
      <c r="E4420" s="113" t="s">
        <v>102</v>
      </c>
    </row>
    <row r="4421" spans="1:5" x14ac:dyDescent="0.2">
      <c r="A4421" s="113">
        <v>13946750</v>
      </c>
      <c r="B4421" s="113" t="s">
        <v>2795</v>
      </c>
      <c r="C4421" s="113" t="s">
        <v>5407</v>
      </c>
      <c r="D4421" s="113" t="s">
        <v>102</v>
      </c>
      <c r="E4421" s="113" t="s">
        <v>109</v>
      </c>
    </row>
    <row r="4422" spans="1:5" x14ac:dyDescent="0.2">
      <c r="A4422" s="113">
        <v>13946762</v>
      </c>
      <c r="B4422" s="113" t="s">
        <v>2796</v>
      </c>
      <c r="C4422" s="113" t="s">
        <v>5407</v>
      </c>
      <c r="D4422" s="113" t="s">
        <v>102</v>
      </c>
      <c r="E4422" s="113" t="s">
        <v>102</v>
      </c>
    </row>
    <row r="4423" spans="1:5" x14ac:dyDescent="0.2">
      <c r="A4423" s="113">
        <v>13947100</v>
      </c>
      <c r="B4423" s="113" t="s">
        <v>4747</v>
      </c>
      <c r="C4423" s="113" t="s">
        <v>5407</v>
      </c>
      <c r="D4423" s="113" t="s">
        <v>5414</v>
      </c>
      <c r="E4423" s="113" t="s">
        <v>5413</v>
      </c>
    </row>
    <row r="4424" spans="1:5" x14ac:dyDescent="0.2">
      <c r="A4424" s="113">
        <v>13947480</v>
      </c>
      <c r="B4424" s="113" t="s">
        <v>2797</v>
      </c>
      <c r="C4424" s="113" t="s">
        <v>5407</v>
      </c>
      <c r="D4424" s="113" t="s">
        <v>100</v>
      </c>
      <c r="E4424" s="113" t="s">
        <v>5412</v>
      </c>
    </row>
    <row r="4425" spans="1:5" x14ac:dyDescent="0.2">
      <c r="A4425" s="113">
        <v>13948040</v>
      </c>
      <c r="B4425" s="113" t="s">
        <v>2798</v>
      </c>
      <c r="C4425" s="113" t="s">
        <v>5407</v>
      </c>
      <c r="D4425" s="113" t="s">
        <v>109</v>
      </c>
      <c r="E4425" s="113" t="s">
        <v>109</v>
      </c>
    </row>
    <row r="4426" spans="1:5" x14ac:dyDescent="0.2">
      <c r="A4426" s="113">
        <v>13948049</v>
      </c>
      <c r="B4426" s="113" t="s">
        <v>2799</v>
      </c>
      <c r="C4426" s="113" t="s">
        <v>5407</v>
      </c>
      <c r="D4426" s="113" t="s">
        <v>102</v>
      </c>
      <c r="E4426" s="113" t="s">
        <v>109</v>
      </c>
    </row>
    <row r="4427" spans="1:5" x14ac:dyDescent="0.2">
      <c r="A4427" s="113">
        <v>13950013</v>
      </c>
      <c r="B4427" s="113" t="s">
        <v>2800</v>
      </c>
      <c r="C4427" s="113" t="s">
        <v>5407</v>
      </c>
      <c r="D4427" s="113" t="s">
        <v>109</v>
      </c>
      <c r="E4427" s="113" t="s">
        <v>110</v>
      </c>
    </row>
    <row r="4428" spans="1:5" x14ac:dyDescent="0.2">
      <c r="A4428" s="113">
        <v>13951042</v>
      </c>
      <c r="B4428" s="113" t="s">
        <v>2801</v>
      </c>
      <c r="C4428" s="113" t="s">
        <v>5407</v>
      </c>
      <c r="D4428" s="113" t="s">
        <v>109</v>
      </c>
      <c r="E4428" s="113" t="s">
        <v>109</v>
      </c>
    </row>
    <row r="4429" spans="1:5" x14ac:dyDescent="0.2">
      <c r="A4429" s="113">
        <v>13952234</v>
      </c>
      <c r="B4429" s="113" t="s">
        <v>4748</v>
      </c>
      <c r="C4429" s="113" t="s">
        <v>5407</v>
      </c>
      <c r="D4429" s="113" t="s">
        <v>5414</v>
      </c>
      <c r="E4429" s="113" t="s">
        <v>102</v>
      </c>
    </row>
    <row r="4430" spans="1:5" x14ac:dyDescent="0.2">
      <c r="A4430" s="113">
        <v>13952472</v>
      </c>
      <c r="B4430" s="113" t="s">
        <v>2802</v>
      </c>
      <c r="C4430" s="113" t="s">
        <v>5407</v>
      </c>
      <c r="D4430" s="113" t="s">
        <v>102</v>
      </c>
      <c r="E4430" s="113" t="s">
        <v>109</v>
      </c>
    </row>
    <row r="4431" spans="1:5" x14ac:dyDescent="0.2">
      <c r="A4431" s="113">
        <v>13952703</v>
      </c>
      <c r="B4431" s="113" t="s">
        <v>2803</v>
      </c>
      <c r="C4431" s="113" t="s">
        <v>5407</v>
      </c>
      <c r="D4431" s="113" t="s">
        <v>109</v>
      </c>
      <c r="E4431" s="113" t="s">
        <v>102</v>
      </c>
    </row>
    <row r="4432" spans="1:5" x14ac:dyDescent="0.2">
      <c r="A4432" s="113">
        <v>13953543</v>
      </c>
      <c r="B4432" s="113" t="s">
        <v>2804</v>
      </c>
      <c r="C4432" s="113" t="s">
        <v>5407</v>
      </c>
      <c r="D4432" s="113" t="s">
        <v>109</v>
      </c>
      <c r="E4432" s="113" t="s">
        <v>109</v>
      </c>
    </row>
    <row r="4433" spans="1:5" x14ac:dyDescent="0.2">
      <c r="A4433" s="113">
        <v>13953566</v>
      </c>
      <c r="B4433" s="113" t="s">
        <v>2805</v>
      </c>
      <c r="C4433" s="113" t="s">
        <v>5407</v>
      </c>
      <c r="D4433" s="113" t="s">
        <v>138</v>
      </c>
      <c r="E4433" s="113" t="s">
        <v>5412</v>
      </c>
    </row>
    <row r="4434" spans="1:5" x14ac:dyDescent="0.2">
      <c r="A4434" s="113">
        <v>13953567</v>
      </c>
      <c r="B4434" s="113" t="s">
        <v>2806</v>
      </c>
      <c r="C4434" s="113" t="s">
        <v>5407</v>
      </c>
      <c r="D4434" s="113" t="s">
        <v>107</v>
      </c>
      <c r="E4434" s="113" t="s">
        <v>5412</v>
      </c>
    </row>
    <row r="4435" spans="1:5" x14ac:dyDescent="0.2">
      <c r="A4435" s="113">
        <v>13953571</v>
      </c>
      <c r="B4435" s="113" t="s">
        <v>2807</v>
      </c>
      <c r="C4435" s="113" t="s">
        <v>5407</v>
      </c>
      <c r="D4435" s="113" t="s">
        <v>102</v>
      </c>
      <c r="E4435" s="113" t="s">
        <v>109</v>
      </c>
    </row>
    <row r="4436" spans="1:5" x14ac:dyDescent="0.2">
      <c r="A4436" s="113">
        <v>13953617</v>
      </c>
      <c r="B4436" s="113" t="s">
        <v>578</v>
      </c>
      <c r="C4436" s="113" t="s">
        <v>5407</v>
      </c>
      <c r="D4436" s="113" t="s">
        <v>109</v>
      </c>
      <c r="E4436" s="113" t="s">
        <v>109</v>
      </c>
    </row>
    <row r="4437" spans="1:5" x14ac:dyDescent="0.2">
      <c r="A4437" s="113">
        <v>13955348</v>
      </c>
      <c r="B4437" s="113" t="s">
        <v>2012</v>
      </c>
      <c r="C4437" s="113" t="s">
        <v>5407</v>
      </c>
      <c r="D4437" s="113" t="s">
        <v>102</v>
      </c>
      <c r="E4437" s="113" t="s">
        <v>102</v>
      </c>
    </row>
    <row r="4438" spans="1:5" x14ac:dyDescent="0.2">
      <c r="A4438" s="113">
        <v>13956011</v>
      </c>
      <c r="B4438" s="113" t="s">
        <v>2808</v>
      </c>
      <c r="C4438" s="113" t="s">
        <v>5407</v>
      </c>
      <c r="D4438" s="113" t="s">
        <v>102</v>
      </c>
      <c r="E4438" s="113" t="s">
        <v>102</v>
      </c>
    </row>
    <row r="4439" spans="1:5" x14ac:dyDescent="0.2">
      <c r="A4439" s="113">
        <v>13956026</v>
      </c>
      <c r="B4439" s="113" t="s">
        <v>4749</v>
      </c>
      <c r="C4439" s="113" t="s">
        <v>5407</v>
      </c>
      <c r="D4439" s="113" t="s">
        <v>102</v>
      </c>
      <c r="E4439" s="113" t="s">
        <v>5412</v>
      </c>
    </row>
    <row r="4440" spans="1:5" x14ac:dyDescent="0.2">
      <c r="A4440" s="113">
        <v>13956066</v>
      </c>
      <c r="B4440" s="113" t="s">
        <v>2809</v>
      </c>
      <c r="C4440" s="113" t="s">
        <v>5407</v>
      </c>
      <c r="D4440" s="113" t="s">
        <v>102</v>
      </c>
      <c r="E4440" s="113" t="s">
        <v>102</v>
      </c>
    </row>
    <row r="4441" spans="1:5" x14ac:dyDescent="0.2">
      <c r="A4441" s="113">
        <v>13956358</v>
      </c>
      <c r="B4441" s="113" t="s">
        <v>2810</v>
      </c>
      <c r="C4441" s="113" t="s">
        <v>5407</v>
      </c>
      <c r="D4441" s="113" t="s">
        <v>109</v>
      </c>
      <c r="E4441" s="113" t="s">
        <v>109</v>
      </c>
    </row>
    <row r="4442" spans="1:5" x14ac:dyDescent="0.2">
      <c r="A4442" s="113">
        <v>13957614</v>
      </c>
      <c r="B4442" s="113" t="s">
        <v>2811</v>
      </c>
      <c r="C4442" s="113" t="s">
        <v>5407</v>
      </c>
      <c r="D4442" s="113" t="s">
        <v>107</v>
      </c>
      <c r="E4442" s="113" t="s">
        <v>5412</v>
      </c>
    </row>
    <row r="4443" spans="1:5" x14ac:dyDescent="0.2">
      <c r="A4443" s="113">
        <v>13960001</v>
      </c>
      <c r="B4443" s="113" t="s">
        <v>2812</v>
      </c>
      <c r="C4443" s="113" t="s">
        <v>5407</v>
      </c>
      <c r="D4443" s="113" t="s">
        <v>102</v>
      </c>
      <c r="E4443" s="113" t="s">
        <v>109</v>
      </c>
    </row>
    <row r="4444" spans="1:5" x14ac:dyDescent="0.2">
      <c r="A4444" s="113">
        <v>13964001</v>
      </c>
      <c r="B4444" s="113" t="s">
        <v>4750</v>
      </c>
      <c r="C4444" s="113" t="s">
        <v>5407</v>
      </c>
      <c r="D4444" s="113" t="s">
        <v>5414</v>
      </c>
      <c r="E4444" s="113" t="s">
        <v>109</v>
      </c>
    </row>
    <row r="4445" spans="1:5" x14ac:dyDescent="0.2">
      <c r="A4445" s="113">
        <v>13966017</v>
      </c>
      <c r="B4445" s="113" t="s">
        <v>2813</v>
      </c>
      <c r="C4445" s="113" t="s">
        <v>5407</v>
      </c>
      <c r="D4445" s="113" t="s">
        <v>109</v>
      </c>
      <c r="E4445" s="113" t="s">
        <v>109</v>
      </c>
    </row>
    <row r="4446" spans="1:5" x14ac:dyDescent="0.2">
      <c r="A4446" s="113">
        <v>13967006</v>
      </c>
      <c r="B4446" s="113" t="s">
        <v>2814</v>
      </c>
      <c r="C4446" s="113" t="s">
        <v>5407</v>
      </c>
      <c r="D4446" s="113" t="s">
        <v>102</v>
      </c>
      <c r="E4446" s="113" t="s">
        <v>5412</v>
      </c>
    </row>
    <row r="4447" spans="1:5" x14ac:dyDescent="0.2">
      <c r="A4447" s="113">
        <v>13967007</v>
      </c>
      <c r="B4447" s="113" t="s">
        <v>2815</v>
      </c>
      <c r="C4447" s="113" t="s">
        <v>5407</v>
      </c>
      <c r="D4447" s="113" t="s">
        <v>109</v>
      </c>
      <c r="E4447" s="113" t="s">
        <v>109</v>
      </c>
    </row>
    <row r="4448" spans="1:5" x14ac:dyDescent="0.2">
      <c r="A4448" s="113">
        <v>13967025</v>
      </c>
      <c r="B4448" s="113" t="s">
        <v>2816</v>
      </c>
      <c r="C4448" s="113" t="s">
        <v>5407</v>
      </c>
      <c r="D4448" s="113" t="s">
        <v>109</v>
      </c>
      <c r="E4448" s="113" t="s">
        <v>109</v>
      </c>
    </row>
    <row r="4449" spans="1:5" x14ac:dyDescent="0.2">
      <c r="A4449" s="113">
        <v>14001501</v>
      </c>
      <c r="B4449" s="113" t="s">
        <v>4751</v>
      </c>
      <c r="C4449" s="113" t="s">
        <v>5408</v>
      </c>
      <c r="D4449" s="113" t="s">
        <v>5414</v>
      </c>
      <c r="E4449" s="113" t="s">
        <v>110</v>
      </c>
    </row>
    <row r="4450" spans="1:5" x14ac:dyDescent="0.2">
      <c r="A4450" s="113">
        <v>14001505</v>
      </c>
      <c r="B4450" s="113" t="s">
        <v>4752</v>
      </c>
      <c r="C4450" s="113" t="s">
        <v>5408</v>
      </c>
      <c r="D4450" s="113" t="s">
        <v>5414</v>
      </c>
      <c r="E4450" s="113" t="s">
        <v>102</v>
      </c>
    </row>
    <row r="4451" spans="1:5" x14ac:dyDescent="0.2">
      <c r="A4451" s="113">
        <v>14001513</v>
      </c>
      <c r="B4451" s="113" t="s">
        <v>4753</v>
      </c>
      <c r="C4451" s="113" t="s">
        <v>5408</v>
      </c>
      <c r="D4451" s="113" t="s">
        <v>5414</v>
      </c>
      <c r="E4451" s="113" t="s">
        <v>110</v>
      </c>
    </row>
    <row r="4452" spans="1:5" x14ac:dyDescent="0.2">
      <c r="A4452" s="113">
        <v>14001566</v>
      </c>
      <c r="B4452" s="113" t="s">
        <v>2817</v>
      </c>
      <c r="C4452" s="113" t="s">
        <v>5408</v>
      </c>
      <c r="D4452" s="113" t="s">
        <v>109</v>
      </c>
      <c r="E4452" s="113" t="s">
        <v>109</v>
      </c>
    </row>
    <row r="4453" spans="1:5" x14ac:dyDescent="0.2">
      <c r="A4453" s="113">
        <v>14001603</v>
      </c>
      <c r="B4453" s="113" t="s">
        <v>2818</v>
      </c>
      <c r="C4453" s="113" t="s">
        <v>5408</v>
      </c>
      <c r="D4453" s="113" t="s">
        <v>107</v>
      </c>
      <c r="E4453" s="113" t="s">
        <v>5412</v>
      </c>
    </row>
    <row r="4454" spans="1:5" x14ac:dyDescent="0.2">
      <c r="A4454" s="113">
        <v>14001611</v>
      </c>
      <c r="B4454" s="113" t="s">
        <v>4754</v>
      </c>
      <c r="C4454" s="113" t="s">
        <v>5408</v>
      </c>
      <c r="D4454" s="113" t="s">
        <v>5414</v>
      </c>
      <c r="E4454" s="113" t="s">
        <v>5412</v>
      </c>
    </row>
    <row r="4455" spans="1:5" x14ac:dyDescent="0.2">
      <c r="A4455" s="113">
        <v>14001620</v>
      </c>
      <c r="B4455" s="113" t="s">
        <v>4755</v>
      </c>
      <c r="C4455" s="113" t="s">
        <v>5408</v>
      </c>
      <c r="D4455" s="113" t="s">
        <v>5414</v>
      </c>
      <c r="E4455" s="113" t="s">
        <v>102</v>
      </c>
    </row>
    <row r="4456" spans="1:5" x14ac:dyDescent="0.2">
      <c r="A4456" s="113">
        <v>14001675</v>
      </c>
      <c r="B4456" s="113" t="s">
        <v>4756</v>
      </c>
      <c r="C4456" s="113" t="s">
        <v>5408</v>
      </c>
      <c r="D4456" s="113" t="s">
        <v>5414</v>
      </c>
      <c r="E4456" s="113" t="s">
        <v>110</v>
      </c>
    </row>
    <row r="4457" spans="1:5" x14ac:dyDescent="0.2">
      <c r="A4457" s="113">
        <v>14002111</v>
      </c>
      <c r="B4457" s="113" t="s">
        <v>4757</v>
      </c>
      <c r="C4457" s="113" t="s">
        <v>5408</v>
      </c>
      <c r="D4457" s="113" t="s">
        <v>5414</v>
      </c>
      <c r="E4457" s="113" t="s">
        <v>102</v>
      </c>
    </row>
    <row r="4458" spans="1:5" x14ac:dyDescent="0.2">
      <c r="A4458" s="113">
        <v>14002114</v>
      </c>
      <c r="B4458" s="113" t="s">
        <v>4758</v>
      </c>
      <c r="C4458" s="113" t="s">
        <v>5408</v>
      </c>
      <c r="D4458" s="113" t="s">
        <v>5414</v>
      </c>
      <c r="E4458" s="113" t="s">
        <v>5412</v>
      </c>
    </row>
    <row r="4459" spans="1:5" x14ac:dyDescent="0.2">
      <c r="A4459" s="113">
        <v>14002117</v>
      </c>
      <c r="B4459" s="113" t="s">
        <v>4759</v>
      </c>
      <c r="C4459" s="113" t="s">
        <v>5408</v>
      </c>
      <c r="D4459" s="113" t="s">
        <v>5414</v>
      </c>
      <c r="E4459" s="113" t="s">
        <v>5413</v>
      </c>
    </row>
    <row r="4460" spans="1:5" x14ac:dyDescent="0.2">
      <c r="A4460" s="113">
        <v>14002200</v>
      </c>
      <c r="B4460" s="113" t="s">
        <v>4760</v>
      </c>
      <c r="C4460" s="113" t="s">
        <v>5408</v>
      </c>
      <c r="D4460" s="113" t="s">
        <v>5414</v>
      </c>
      <c r="E4460" s="113" t="s">
        <v>102</v>
      </c>
    </row>
    <row r="4461" spans="1:5" x14ac:dyDescent="0.2">
      <c r="A4461" s="113">
        <v>14002204</v>
      </c>
      <c r="B4461" s="113" t="s">
        <v>2819</v>
      </c>
      <c r="C4461" s="113" t="s">
        <v>5408</v>
      </c>
      <c r="D4461" s="113" t="s">
        <v>107</v>
      </c>
      <c r="E4461" s="113" t="s">
        <v>109</v>
      </c>
    </row>
    <row r="4462" spans="1:5" x14ac:dyDescent="0.2">
      <c r="A4462" s="113">
        <v>14002268</v>
      </c>
      <c r="B4462" s="113" t="s">
        <v>4761</v>
      </c>
      <c r="C4462" s="113" t="s">
        <v>5408</v>
      </c>
      <c r="D4462" s="113" t="s">
        <v>5414</v>
      </c>
      <c r="E4462" s="113" t="s">
        <v>102</v>
      </c>
    </row>
    <row r="4463" spans="1:5" x14ac:dyDescent="0.2">
      <c r="A4463" s="113">
        <v>14002281</v>
      </c>
      <c r="B4463" s="113" t="s">
        <v>2820</v>
      </c>
      <c r="C4463" s="113" t="s">
        <v>5408</v>
      </c>
      <c r="D4463" s="113" t="s">
        <v>109</v>
      </c>
      <c r="E4463" s="113" t="s">
        <v>109</v>
      </c>
    </row>
    <row r="4464" spans="1:5" x14ac:dyDescent="0.2">
      <c r="A4464" s="113">
        <v>14002371</v>
      </c>
      <c r="B4464" s="113" t="s">
        <v>4762</v>
      </c>
      <c r="C4464" s="113" t="s">
        <v>5408</v>
      </c>
      <c r="D4464" s="113" t="s">
        <v>5414</v>
      </c>
      <c r="E4464" s="113" t="s">
        <v>110</v>
      </c>
    </row>
    <row r="4465" spans="1:5" x14ac:dyDescent="0.2">
      <c r="A4465" s="113">
        <v>14002396</v>
      </c>
      <c r="B4465" s="113" t="s">
        <v>4763</v>
      </c>
      <c r="C4465" s="113" t="s">
        <v>5408</v>
      </c>
      <c r="D4465" s="113" t="s">
        <v>5414</v>
      </c>
      <c r="E4465" s="113" t="s">
        <v>102</v>
      </c>
    </row>
    <row r="4466" spans="1:5" x14ac:dyDescent="0.2">
      <c r="A4466" s="113">
        <v>14002400</v>
      </c>
      <c r="B4466" s="113" t="s">
        <v>4764</v>
      </c>
      <c r="C4466" s="113" t="s">
        <v>5408</v>
      </c>
      <c r="D4466" s="113" t="s">
        <v>5414</v>
      </c>
      <c r="E4466" s="113" t="s">
        <v>5412</v>
      </c>
    </row>
    <row r="4467" spans="1:5" x14ac:dyDescent="0.2">
      <c r="A4467" s="113">
        <v>14002428</v>
      </c>
      <c r="B4467" s="113" t="s">
        <v>4765</v>
      </c>
      <c r="C4467" s="113" t="s">
        <v>5408</v>
      </c>
      <c r="D4467" s="113" t="s">
        <v>5414</v>
      </c>
      <c r="E4467" s="113" t="s">
        <v>5412</v>
      </c>
    </row>
    <row r="4468" spans="1:5" x14ac:dyDescent="0.2">
      <c r="A4468" s="113">
        <v>14002458</v>
      </c>
      <c r="B4468" s="113" t="s">
        <v>4766</v>
      </c>
      <c r="C4468" s="113" t="s">
        <v>5408</v>
      </c>
      <c r="D4468" s="113" t="s">
        <v>5414</v>
      </c>
      <c r="E4468" s="113" t="s">
        <v>102</v>
      </c>
    </row>
    <row r="4469" spans="1:5" x14ac:dyDescent="0.2">
      <c r="A4469" s="113">
        <v>14002466</v>
      </c>
      <c r="B4469" s="113" t="s">
        <v>4767</v>
      </c>
      <c r="C4469" s="113" t="s">
        <v>5408</v>
      </c>
      <c r="D4469" s="113" t="s">
        <v>5414</v>
      </c>
      <c r="E4469" s="113" t="s">
        <v>110</v>
      </c>
    </row>
    <row r="4470" spans="1:5" x14ac:dyDescent="0.2">
      <c r="A4470" s="113">
        <v>14002467</v>
      </c>
      <c r="B4470" s="113" t="s">
        <v>2821</v>
      </c>
      <c r="C4470" s="113" t="s">
        <v>5408</v>
      </c>
      <c r="D4470" s="113" t="s">
        <v>109</v>
      </c>
      <c r="E4470" s="113" t="s">
        <v>109</v>
      </c>
    </row>
    <row r="4471" spans="1:5" x14ac:dyDescent="0.2">
      <c r="A4471" s="113">
        <v>14002707</v>
      </c>
      <c r="B4471" s="113" t="s">
        <v>4768</v>
      </c>
      <c r="C4471" s="113" t="s">
        <v>5408</v>
      </c>
      <c r="D4471" s="113" t="s">
        <v>5414</v>
      </c>
      <c r="E4471" s="113" t="s">
        <v>102</v>
      </c>
    </row>
    <row r="4472" spans="1:5" x14ac:dyDescent="0.2">
      <c r="A4472" s="113">
        <v>14002765</v>
      </c>
      <c r="B4472" s="113" t="s">
        <v>4769</v>
      </c>
      <c r="C4472" s="113" t="s">
        <v>5408</v>
      </c>
      <c r="D4472" s="113" t="s">
        <v>5414</v>
      </c>
      <c r="E4472" s="113" t="s">
        <v>102</v>
      </c>
    </row>
    <row r="4473" spans="1:5" x14ac:dyDescent="0.2">
      <c r="A4473" s="113">
        <v>14003001</v>
      </c>
      <c r="B4473" s="113" t="s">
        <v>4770</v>
      </c>
      <c r="C4473" s="113" t="s">
        <v>5408</v>
      </c>
      <c r="D4473" s="113" t="s">
        <v>5414</v>
      </c>
      <c r="E4473" s="113" t="s">
        <v>5412</v>
      </c>
    </row>
    <row r="4474" spans="1:5" x14ac:dyDescent="0.2">
      <c r="A4474" s="113">
        <v>14003003</v>
      </c>
      <c r="B4474" s="113" t="s">
        <v>2822</v>
      </c>
      <c r="C4474" s="113" t="s">
        <v>5408</v>
      </c>
      <c r="D4474" s="113" t="s">
        <v>102</v>
      </c>
      <c r="E4474" s="113" t="s">
        <v>109</v>
      </c>
    </row>
    <row r="4475" spans="1:5" x14ac:dyDescent="0.2">
      <c r="A4475" s="113">
        <v>14003025</v>
      </c>
      <c r="B4475" s="113" t="s">
        <v>4771</v>
      </c>
      <c r="C4475" s="113" t="s">
        <v>5408</v>
      </c>
      <c r="D4475" s="113" t="s">
        <v>5414</v>
      </c>
      <c r="E4475" s="113" t="s">
        <v>102</v>
      </c>
    </row>
    <row r="4476" spans="1:5" x14ac:dyDescent="0.2">
      <c r="A4476" s="113">
        <v>14003027</v>
      </c>
      <c r="B4476" s="113" t="s">
        <v>4772</v>
      </c>
      <c r="C4476" s="113" t="s">
        <v>5408</v>
      </c>
      <c r="D4476" s="113" t="s">
        <v>5414</v>
      </c>
      <c r="E4476" s="113" t="s">
        <v>102</v>
      </c>
    </row>
    <row r="4477" spans="1:5" x14ac:dyDescent="0.2">
      <c r="A4477" s="113">
        <v>14003028</v>
      </c>
      <c r="B4477" s="113" t="s">
        <v>4773</v>
      </c>
      <c r="C4477" s="113" t="s">
        <v>5408</v>
      </c>
      <c r="D4477" s="113" t="s">
        <v>5414</v>
      </c>
      <c r="E4477" s="113" t="s">
        <v>102</v>
      </c>
    </row>
    <row r="4478" spans="1:5" x14ac:dyDescent="0.2">
      <c r="A4478" s="113">
        <v>14003045</v>
      </c>
      <c r="B4478" s="113" t="s">
        <v>4774</v>
      </c>
      <c r="C4478" s="113" t="s">
        <v>5408</v>
      </c>
      <c r="D4478" s="113" t="s">
        <v>5414</v>
      </c>
      <c r="E4478" s="113" t="s">
        <v>109</v>
      </c>
    </row>
    <row r="4479" spans="1:5" x14ac:dyDescent="0.2">
      <c r="A4479" s="113">
        <v>14003122</v>
      </c>
      <c r="B4479" s="113" t="s">
        <v>2823</v>
      </c>
      <c r="C4479" s="113" t="s">
        <v>5408</v>
      </c>
      <c r="D4479" s="113" t="s">
        <v>107</v>
      </c>
      <c r="E4479" s="113" t="s">
        <v>102</v>
      </c>
    </row>
    <row r="4480" spans="1:5" x14ac:dyDescent="0.2">
      <c r="A4480" s="113">
        <v>14003136</v>
      </c>
      <c r="B4480" s="113" t="s">
        <v>4775</v>
      </c>
      <c r="C4480" s="113" t="s">
        <v>5408</v>
      </c>
      <c r="D4480" s="113" t="s">
        <v>5414</v>
      </c>
      <c r="E4480" s="113" t="s">
        <v>109</v>
      </c>
    </row>
    <row r="4481" spans="1:5" x14ac:dyDescent="0.2">
      <c r="A4481" s="113">
        <v>14003140</v>
      </c>
      <c r="B4481" s="113" t="s">
        <v>2824</v>
      </c>
      <c r="C4481" s="113" t="s">
        <v>5408</v>
      </c>
      <c r="D4481" s="113" t="s">
        <v>109</v>
      </c>
      <c r="E4481" s="113" t="s">
        <v>109</v>
      </c>
    </row>
    <row r="4482" spans="1:5" x14ac:dyDescent="0.2">
      <c r="A4482" s="113">
        <v>14003142</v>
      </c>
      <c r="B4482" s="113" t="s">
        <v>4776</v>
      </c>
      <c r="C4482" s="113" t="s">
        <v>5408</v>
      </c>
      <c r="D4482" s="113" t="s">
        <v>5414</v>
      </c>
      <c r="E4482" s="113" t="s">
        <v>109</v>
      </c>
    </row>
    <row r="4483" spans="1:5" x14ac:dyDescent="0.2">
      <c r="A4483" s="113">
        <v>14003154</v>
      </c>
      <c r="B4483" s="113" t="s">
        <v>2825</v>
      </c>
      <c r="C4483" s="113" t="s">
        <v>5408</v>
      </c>
      <c r="D4483" s="113" t="s">
        <v>100</v>
      </c>
      <c r="E4483" s="113" t="s">
        <v>5412</v>
      </c>
    </row>
    <row r="4484" spans="1:5" x14ac:dyDescent="0.2">
      <c r="A4484" s="113">
        <v>14003172</v>
      </c>
      <c r="B4484" s="113" t="s">
        <v>4777</v>
      </c>
      <c r="C4484" s="113" t="s">
        <v>5408</v>
      </c>
      <c r="D4484" s="113" t="s">
        <v>5414</v>
      </c>
      <c r="E4484" s="113" t="s">
        <v>5412</v>
      </c>
    </row>
    <row r="4485" spans="1:5" x14ac:dyDescent="0.2">
      <c r="A4485" s="113">
        <v>14003193</v>
      </c>
      <c r="B4485" s="113" t="s">
        <v>2826</v>
      </c>
      <c r="C4485" s="113" t="s">
        <v>5408</v>
      </c>
      <c r="D4485" s="113" t="s">
        <v>109</v>
      </c>
      <c r="E4485" s="113" t="s">
        <v>102</v>
      </c>
    </row>
    <row r="4486" spans="1:5" x14ac:dyDescent="0.2">
      <c r="A4486" s="113">
        <v>14003199</v>
      </c>
      <c r="B4486" s="113" t="s">
        <v>4778</v>
      </c>
      <c r="C4486" s="113" t="s">
        <v>5408</v>
      </c>
      <c r="D4486" s="113" t="s">
        <v>5414</v>
      </c>
      <c r="E4486" s="113" t="s">
        <v>5412</v>
      </c>
    </row>
    <row r="4487" spans="1:5" x14ac:dyDescent="0.2">
      <c r="A4487" s="113">
        <v>14003235</v>
      </c>
      <c r="B4487" s="113" t="s">
        <v>4779</v>
      </c>
      <c r="C4487" s="113" t="s">
        <v>5408</v>
      </c>
      <c r="D4487" s="113" t="s">
        <v>5414</v>
      </c>
      <c r="E4487" s="113" t="s">
        <v>110</v>
      </c>
    </row>
    <row r="4488" spans="1:5" x14ac:dyDescent="0.2">
      <c r="A4488" s="113">
        <v>14003274</v>
      </c>
      <c r="B4488" s="113" t="s">
        <v>4780</v>
      </c>
      <c r="C4488" s="113" t="s">
        <v>5408</v>
      </c>
      <c r="D4488" s="113" t="s">
        <v>5414</v>
      </c>
      <c r="E4488" s="113" t="s">
        <v>109</v>
      </c>
    </row>
    <row r="4489" spans="1:5" x14ac:dyDescent="0.2">
      <c r="A4489" s="113">
        <v>14004033</v>
      </c>
      <c r="B4489" s="113" t="s">
        <v>2827</v>
      </c>
      <c r="C4489" s="113" t="s">
        <v>5408</v>
      </c>
      <c r="D4489" s="113" t="s">
        <v>102</v>
      </c>
      <c r="E4489" s="113" t="s">
        <v>5412</v>
      </c>
    </row>
    <row r="4490" spans="1:5" x14ac:dyDescent="0.2">
      <c r="A4490" s="113">
        <v>14005000</v>
      </c>
      <c r="B4490" s="113" t="s">
        <v>4781</v>
      </c>
      <c r="C4490" s="113" t="s">
        <v>5408</v>
      </c>
      <c r="D4490" s="113" t="s">
        <v>5414</v>
      </c>
      <c r="E4490" s="113" t="s">
        <v>5413</v>
      </c>
    </row>
    <row r="4491" spans="1:5" x14ac:dyDescent="0.2">
      <c r="A4491" s="113">
        <v>14005002</v>
      </c>
      <c r="B4491" s="113" t="s">
        <v>4782</v>
      </c>
      <c r="C4491" s="113" t="s">
        <v>5408</v>
      </c>
      <c r="D4491" s="113" t="s">
        <v>5414</v>
      </c>
      <c r="E4491" s="113" t="s">
        <v>102</v>
      </c>
    </row>
    <row r="4492" spans="1:5" x14ac:dyDescent="0.2">
      <c r="A4492" s="113">
        <v>14005020</v>
      </c>
      <c r="B4492" s="113" t="s">
        <v>4783</v>
      </c>
      <c r="C4492" s="113" t="s">
        <v>5408</v>
      </c>
      <c r="D4492" s="113" t="s">
        <v>5414</v>
      </c>
      <c r="E4492" s="113" t="s">
        <v>102</v>
      </c>
    </row>
    <row r="4493" spans="1:5" x14ac:dyDescent="0.2">
      <c r="A4493" s="113">
        <v>14005027</v>
      </c>
      <c r="B4493" s="113" t="s">
        <v>4784</v>
      </c>
      <c r="C4493" s="113" t="s">
        <v>5408</v>
      </c>
      <c r="D4493" s="113" t="s">
        <v>5414</v>
      </c>
      <c r="E4493" s="113" t="s">
        <v>5413</v>
      </c>
    </row>
    <row r="4494" spans="1:5" x14ac:dyDescent="0.2">
      <c r="A4494" s="113">
        <v>14005029</v>
      </c>
      <c r="B4494" s="113" t="s">
        <v>4785</v>
      </c>
      <c r="C4494" s="113" t="s">
        <v>5408</v>
      </c>
      <c r="D4494" s="113" t="s">
        <v>5414</v>
      </c>
      <c r="E4494" s="113" t="s">
        <v>5412</v>
      </c>
    </row>
    <row r="4495" spans="1:5" x14ac:dyDescent="0.2">
      <c r="A4495" s="113">
        <v>14005062</v>
      </c>
      <c r="B4495" s="113" t="s">
        <v>4786</v>
      </c>
      <c r="C4495" s="113" t="s">
        <v>5408</v>
      </c>
      <c r="D4495" s="113" t="s">
        <v>5414</v>
      </c>
      <c r="E4495" s="113" t="s">
        <v>5412</v>
      </c>
    </row>
    <row r="4496" spans="1:5" x14ac:dyDescent="0.2">
      <c r="A4496" s="113">
        <v>14005070</v>
      </c>
      <c r="B4496" s="113" t="s">
        <v>4787</v>
      </c>
      <c r="C4496" s="113" t="s">
        <v>5408</v>
      </c>
      <c r="D4496" s="113" t="s">
        <v>5414</v>
      </c>
      <c r="E4496" s="113" t="s">
        <v>5412</v>
      </c>
    </row>
    <row r="4497" spans="1:5" x14ac:dyDescent="0.2">
      <c r="A4497" s="113">
        <v>14005108</v>
      </c>
      <c r="B4497" s="113" t="s">
        <v>4788</v>
      </c>
      <c r="C4497" s="113" t="s">
        <v>5408</v>
      </c>
      <c r="D4497" s="113" t="s">
        <v>5414</v>
      </c>
      <c r="E4497" s="113" t="s">
        <v>5412</v>
      </c>
    </row>
    <row r="4498" spans="1:5" x14ac:dyDescent="0.2">
      <c r="A4498" s="113">
        <v>14005138</v>
      </c>
      <c r="B4498" s="113" t="s">
        <v>4789</v>
      </c>
      <c r="C4498" s="113" t="s">
        <v>5408</v>
      </c>
      <c r="D4498" s="113" t="s">
        <v>5414</v>
      </c>
      <c r="E4498" s="113" t="s">
        <v>5412</v>
      </c>
    </row>
    <row r="4499" spans="1:5" x14ac:dyDescent="0.2">
      <c r="A4499" s="113">
        <v>14005139</v>
      </c>
      <c r="B4499" s="113" t="s">
        <v>4790</v>
      </c>
      <c r="C4499" s="113" t="s">
        <v>5408</v>
      </c>
      <c r="D4499" s="113" t="s">
        <v>5414</v>
      </c>
      <c r="E4499" s="113" t="s">
        <v>5412</v>
      </c>
    </row>
    <row r="4500" spans="1:5" x14ac:dyDescent="0.2">
      <c r="A4500" s="113">
        <v>14005552</v>
      </c>
      <c r="B4500" s="113" t="s">
        <v>2828</v>
      </c>
      <c r="C4500" s="113" t="s">
        <v>5408</v>
      </c>
      <c r="D4500" s="113" t="s">
        <v>109</v>
      </c>
      <c r="E4500" s="113" t="s">
        <v>109</v>
      </c>
    </row>
    <row r="4501" spans="1:5" x14ac:dyDescent="0.2">
      <c r="A4501" s="113">
        <v>14006104</v>
      </c>
      <c r="B4501" s="113" t="s">
        <v>2829</v>
      </c>
      <c r="C4501" s="113" t="s">
        <v>5408</v>
      </c>
      <c r="D4501" s="113" t="s">
        <v>100</v>
      </c>
      <c r="E4501" s="113" t="s">
        <v>5412</v>
      </c>
    </row>
    <row r="4502" spans="1:5" x14ac:dyDescent="0.2">
      <c r="A4502" s="113">
        <v>14007040</v>
      </c>
      <c r="B4502" s="113" t="s">
        <v>4791</v>
      </c>
      <c r="C4502" s="113" t="s">
        <v>5408</v>
      </c>
      <c r="D4502" s="113" t="s">
        <v>5414</v>
      </c>
      <c r="E4502" s="113" t="s">
        <v>102</v>
      </c>
    </row>
    <row r="4503" spans="1:5" x14ac:dyDescent="0.2">
      <c r="A4503" s="113">
        <v>14008102</v>
      </c>
      <c r="B4503" s="113" t="s">
        <v>4792</v>
      </c>
      <c r="C4503" s="113" t="s">
        <v>5408</v>
      </c>
      <c r="D4503" s="113" t="s">
        <v>5414</v>
      </c>
      <c r="E4503" s="113" t="s">
        <v>102</v>
      </c>
    </row>
    <row r="4504" spans="1:5" x14ac:dyDescent="0.2">
      <c r="A4504" s="113">
        <v>14010003</v>
      </c>
      <c r="B4504" s="113" t="s">
        <v>4793</v>
      </c>
      <c r="C4504" s="113" t="s">
        <v>5408</v>
      </c>
      <c r="D4504" s="113" t="s">
        <v>5414</v>
      </c>
      <c r="E4504" s="113" t="s">
        <v>102</v>
      </c>
    </row>
    <row r="4505" spans="1:5" x14ac:dyDescent="0.2">
      <c r="A4505" s="113">
        <v>14010007</v>
      </c>
      <c r="B4505" s="113" t="s">
        <v>4794</v>
      </c>
      <c r="C4505" s="113" t="s">
        <v>5408</v>
      </c>
      <c r="D4505" s="113" t="s">
        <v>5414</v>
      </c>
      <c r="E4505" s="113" t="s">
        <v>5412</v>
      </c>
    </row>
    <row r="4506" spans="1:5" x14ac:dyDescent="0.2">
      <c r="A4506" s="113">
        <v>14010043</v>
      </c>
      <c r="B4506" s="113" t="s">
        <v>4795</v>
      </c>
      <c r="C4506" s="113" t="s">
        <v>5408</v>
      </c>
      <c r="D4506" s="113" t="s">
        <v>5414</v>
      </c>
      <c r="E4506" s="113" t="s">
        <v>5412</v>
      </c>
    </row>
    <row r="4507" spans="1:5" x14ac:dyDescent="0.2">
      <c r="A4507" s="113">
        <v>14010048</v>
      </c>
      <c r="B4507" s="113" t="s">
        <v>4796</v>
      </c>
      <c r="C4507" s="113" t="s">
        <v>5408</v>
      </c>
      <c r="D4507" s="113" t="s">
        <v>5414</v>
      </c>
      <c r="E4507" s="113" t="s">
        <v>110</v>
      </c>
    </row>
    <row r="4508" spans="1:5" x14ac:dyDescent="0.2">
      <c r="A4508" s="113">
        <v>14010055</v>
      </c>
      <c r="B4508" s="113" t="s">
        <v>4797</v>
      </c>
      <c r="C4508" s="113" t="s">
        <v>5408</v>
      </c>
      <c r="D4508" s="113" t="s">
        <v>5414</v>
      </c>
      <c r="E4508" s="113" t="s">
        <v>109</v>
      </c>
    </row>
    <row r="4509" spans="1:5" x14ac:dyDescent="0.2">
      <c r="A4509" s="113">
        <v>14010060</v>
      </c>
      <c r="B4509" s="113" t="s">
        <v>4798</v>
      </c>
      <c r="C4509" s="113" t="s">
        <v>5408</v>
      </c>
      <c r="D4509" s="113" t="s">
        <v>5414</v>
      </c>
      <c r="E4509" s="113" t="s">
        <v>110</v>
      </c>
    </row>
    <row r="4510" spans="1:5" x14ac:dyDescent="0.2">
      <c r="A4510" s="113">
        <v>14010097</v>
      </c>
      <c r="B4510" s="113" t="s">
        <v>4799</v>
      </c>
      <c r="C4510" s="113" t="s">
        <v>5408</v>
      </c>
      <c r="D4510" s="113" t="s">
        <v>5414</v>
      </c>
      <c r="E4510" s="113" t="s">
        <v>109</v>
      </c>
    </row>
    <row r="4511" spans="1:5" x14ac:dyDescent="0.2">
      <c r="A4511" s="113">
        <v>14011013</v>
      </c>
      <c r="B4511" s="113" t="s">
        <v>4800</v>
      </c>
      <c r="C4511" s="113" t="s">
        <v>5408</v>
      </c>
      <c r="D4511" s="113" t="s">
        <v>5414</v>
      </c>
      <c r="E4511" s="113" t="s">
        <v>110</v>
      </c>
    </row>
    <row r="4512" spans="1:5" x14ac:dyDescent="0.2">
      <c r="A4512" s="113">
        <v>14012012</v>
      </c>
      <c r="B4512" s="113" t="s">
        <v>4801</v>
      </c>
      <c r="C4512" s="113" t="s">
        <v>5408</v>
      </c>
      <c r="D4512" s="113" t="s">
        <v>5414</v>
      </c>
      <c r="E4512" s="113" t="s">
        <v>109</v>
      </c>
    </row>
    <row r="4513" spans="1:5" x14ac:dyDescent="0.2">
      <c r="A4513" s="113">
        <v>14012026</v>
      </c>
      <c r="B4513" s="113" t="s">
        <v>4802</v>
      </c>
      <c r="C4513" s="113" t="s">
        <v>5408</v>
      </c>
      <c r="D4513" s="113" t="s">
        <v>5414</v>
      </c>
      <c r="E4513" s="113" t="s">
        <v>5411</v>
      </c>
    </row>
    <row r="4514" spans="1:5" x14ac:dyDescent="0.2">
      <c r="A4514" s="113">
        <v>14012064</v>
      </c>
      <c r="B4514" s="113" t="s">
        <v>4803</v>
      </c>
      <c r="C4514" s="113" t="s">
        <v>5408</v>
      </c>
      <c r="D4514" s="113" t="s">
        <v>5414</v>
      </c>
      <c r="E4514" s="113" t="s">
        <v>109</v>
      </c>
    </row>
    <row r="4515" spans="1:5" x14ac:dyDescent="0.2">
      <c r="A4515" s="113">
        <v>14012071</v>
      </c>
      <c r="B4515" s="113" t="s">
        <v>4804</v>
      </c>
      <c r="C4515" s="113" t="s">
        <v>5408</v>
      </c>
      <c r="D4515" s="113" t="s">
        <v>5414</v>
      </c>
      <c r="E4515" s="113" t="s">
        <v>102</v>
      </c>
    </row>
    <row r="4516" spans="1:5" x14ac:dyDescent="0.2">
      <c r="A4516" s="113">
        <v>14012081</v>
      </c>
      <c r="B4516" s="113" t="s">
        <v>4805</v>
      </c>
      <c r="C4516" s="113" t="s">
        <v>5408</v>
      </c>
      <c r="D4516" s="113" t="s">
        <v>5414</v>
      </c>
      <c r="E4516" s="113" t="s">
        <v>102</v>
      </c>
    </row>
    <row r="4517" spans="1:5" x14ac:dyDescent="0.2">
      <c r="A4517" s="113">
        <v>14012084</v>
      </c>
      <c r="B4517" s="113" t="s">
        <v>4806</v>
      </c>
      <c r="C4517" s="113" t="s">
        <v>5408</v>
      </c>
      <c r="D4517" s="113" t="s">
        <v>5414</v>
      </c>
      <c r="E4517" s="113" t="s">
        <v>5412</v>
      </c>
    </row>
    <row r="4518" spans="1:5" x14ac:dyDescent="0.2">
      <c r="A4518" s="113">
        <v>14013004</v>
      </c>
      <c r="B4518" s="113" t="s">
        <v>2830</v>
      </c>
      <c r="C4518" s="113" t="s">
        <v>5408</v>
      </c>
      <c r="D4518" s="113" t="s">
        <v>110</v>
      </c>
      <c r="E4518" s="113" t="s">
        <v>110</v>
      </c>
    </row>
    <row r="4519" spans="1:5" x14ac:dyDescent="0.2">
      <c r="A4519" s="113">
        <v>14013019</v>
      </c>
      <c r="B4519" s="113" t="s">
        <v>4807</v>
      </c>
      <c r="C4519" s="113" t="s">
        <v>5408</v>
      </c>
      <c r="D4519" s="113" t="s">
        <v>5414</v>
      </c>
      <c r="E4519" s="113" t="s">
        <v>5412</v>
      </c>
    </row>
    <row r="4520" spans="1:5" x14ac:dyDescent="0.2">
      <c r="A4520" s="113">
        <v>14013029</v>
      </c>
      <c r="B4520" s="113" t="s">
        <v>4808</v>
      </c>
      <c r="C4520" s="113" t="s">
        <v>5408</v>
      </c>
      <c r="D4520" s="113" t="s">
        <v>5414</v>
      </c>
      <c r="E4520" s="113" t="s">
        <v>5411</v>
      </c>
    </row>
    <row r="4521" spans="1:5" x14ac:dyDescent="0.2">
      <c r="A4521" s="113">
        <v>14013043</v>
      </c>
      <c r="B4521" s="113" t="s">
        <v>2831</v>
      </c>
      <c r="C4521" s="113" t="s">
        <v>5408</v>
      </c>
      <c r="D4521" s="113" t="s">
        <v>107</v>
      </c>
      <c r="E4521" s="113" t="s">
        <v>102</v>
      </c>
    </row>
    <row r="4522" spans="1:5" x14ac:dyDescent="0.2">
      <c r="A4522" s="113">
        <v>14013045</v>
      </c>
      <c r="B4522" s="113" t="s">
        <v>4809</v>
      </c>
      <c r="C4522" s="113" t="s">
        <v>5408</v>
      </c>
      <c r="D4522" s="113" t="s">
        <v>5414</v>
      </c>
      <c r="E4522" s="113" t="s">
        <v>102</v>
      </c>
    </row>
    <row r="4523" spans="1:5" x14ac:dyDescent="0.2">
      <c r="A4523" s="113">
        <v>14013059</v>
      </c>
      <c r="B4523" s="113" t="s">
        <v>2832</v>
      </c>
      <c r="C4523" s="113" t="s">
        <v>5408</v>
      </c>
      <c r="D4523" s="113" t="s">
        <v>110</v>
      </c>
      <c r="E4523" s="113" t="s">
        <v>110</v>
      </c>
    </row>
    <row r="4524" spans="1:5" x14ac:dyDescent="0.2">
      <c r="A4524" s="113">
        <v>14013112</v>
      </c>
      <c r="B4524" s="113" t="s">
        <v>2833</v>
      </c>
      <c r="C4524" s="113" t="s">
        <v>5408</v>
      </c>
      <c r="D4524" s="113" t="s">
        <v>102</v>
      </c>
      <c r="E4524" s="113" t="s">
        <v>102</v>
      </c>
    </row>
    <row r="4525" spans="1:5" x14ac:dyDescent="0.2">
      <c r="A4525" s="113">
        <v>14013200</v>
      </c>
      <c r="B4525" s="113" t="s">
        <v>4810</v>
      </c>
      <c r="C4525" s="113" t="s">
        <v>5408</v>
      </c>
      <c r="D4525" s="113" t="s">
        <v>5414</v>
      </c>
      <c r="E4525" s="113" t="s">
        <v>102</v>
      </c>
    </row>
    <row r="4526" spans="1:5" x14ac:dyDescent="0.2">
      <c r="A4526" s="113">
        <v>14013211</v>
      </c>
      <c r="B4526" s="113" t="s">
        <v>2834</v>
      </c>
      <c r="C4526" s="113" t="s">
        <v>5408</v>
      </c>
      <c r="D4526" s="113" t="s">
        <v>102</v>
      </c>
      <c r="E4526" s="113" t="s">
        <v>110</v>
      </c>
    </row>
    <row r="4527" spans="1:5" x14ac:dyDescent="0.2">
      <c r="A4527" s="113">
        <v>14013213</v>
      </c>
      <c r="B4527" s="113" t="s">
        <v>2835</v>
      </c>
      <c r="C4527" s="113" t="s">
        <v>5408</v>
      </c>
      <c r="D4527" s="113" t="s">
        <v>109</v>
      </c>
      <c r="E4527" s="113" t="s">
        <v>109</v>
      </c>
    </row>
    <row r="4528" spans="1:5" x14ac:dyDescent="0.2">
      <c r="A4528" s="113">
        <v>14013215</v>
      </c>
      <c r="B4528" s="113" t="s">
        <v>4811</v>
      </c>
      <c r="C4528" s="113" t="s">
        <v>5408</v>
      </c>
      <c r="D4528" s="113" t="s">
        <v>5414</v>
      </c>
      <c r="E4528" s="113" t="s">
        <v>5412</v>
      </c>
    </row>
    <row r="4529" spans="1:5" x14ac:dyDescent="0.2">
      <c r="A4529" s="113">
        <v>14013231</v>
      </c>
      <c r="B4529" s="113" t="s">
        <v>4812</v>
      </c>
      <c r="C4529" s="113" t="s">
        <v>5408</v>
      </c>
      <c r="D4529" s="113" t="s">
        <v>5414</v>
      </c>
      <c r="E4529" s="113" t="s">
        <v>5412</v>
      </c>
    </row>
    <row r="4530" spans="1:5" x14ac:dyDescent="0.2">
      <c r="A4530" s="113">
        <v>14013250</v>
      </c>
      <c r="B4530" s="113" t="s">
        <v>4813</v>
      </c>
      <c r="C4530" s="113" t="s">
        <v>5408</v>
      </c>
      <c r="D4530" s="113" t="s">
        <v>5414</v>
      </c>
      <c r="E4530" s="113" t="s">
        <v>110</v>
      </c>
    </row>
    <row r="4531" spans="1:5" x14ac:dyDescent="0.2">
      <c r="A4531" s="113">
        <v>14013254</v>
      </c>
      <c r="B4531" s="113" t="s">
        <v>2836</v>
      </c>
      <c r="C4531" s="113" t="s">
        <v>5408</v>
      </c>
      <c r="D4531" s="113" t="s">
        <v>110</v>
      </c>
      <c r="E4531" s="113" t="s">
        <v>110</v>
      </c>
    </row>
    <row r="4532" spans="1:5" x14ac:dyDescent="0.2">
      <c r="A4532" s="113">
        <v>14013350</v>
      </c>
      <c r="B4532" s="113" t="s">
        <v>4814</v>
      </c>
      <c r="C4532" s="113" t="s">
        <v>5408</v>
      </c>
      <c r="D4532" s="113" t="s">
        <v>5414</v>
      </c>
      <c r="E4532" s="113" t="s">
        <v>110</v>
      </c>
    </row>
    <row r="4533" spans="1:5" x14ac:dyDescent="0.2">
      <c r="A4533" s="113">
        <v>14014024</v>
      </c>
      <c r="B4533" s="113" t="s">
        <v>4815</v>
      </c>
      <c r="C4533" s="113" t="s">
        <v>5408</v>
      </c>
      <c r="D4533" s="113" t="s">
        <v>5414</v>
      </c>
      <c r="E4533" s="113" t="s">
        <v>109</v>
      </c>
    </row>
    <row r="4534" spans="1:5" x14ac:dyDescent="0.2">
      <c r="A4534" s="113">
        <v>14014025</v>
      </c>
      <c r="B4534" s="113" t="s">
        <v>4816</v>
      </c>
      <c r="C4534" s="113" t="s">
        <v>5408</v>
      </c>
      <c r="D4534" s="113" t="s">
        <v>5414</v>
      </c>
      <c r="E4534" s="113" t="s">
        <v>110</v>
      </c>
    </row>
    <row r="4535" spans="1:5" x14ac:dyDescent="0.2">
      <c r="A4535" s="113">
        <v>14014050</v>
      </c>
      <c r="B4535" s="113" t="s">
        <v>2837</v>
      </c>
      <c r="C4535" s="113" t="s">
        <v>5408</v>
      </c>
      <c r="D4535" s="113" t="s">
        <v>102</v>
      </c>
      <c r="E4535" s="113" t="s">
        <v>102</v>
      </c>
    </row>
    <row r="4536" spans="1:5" x14ac:dyDescent="0.2">
      <c r="A4536" s="113">
        <v>14014073</v>
      </c>
      <c r="B4536" s="113" t="s">
        <v>4817</v>
      </c>
      <c r="C4536" s="113" t="s">
        <v>5408</v>
      </c>
      <c r="D4536" s="113" t="s">
        <v>107</v>
      </c>
      <c r="E4536" s="113" t="s">
        <v>5412</v>
      </c>
    </row>
    <row r="4537" spans="1:5" x14ac:dyDescent="0.2">
      <c r="A4537" s="113">
        <v>14015016</v>
      </c>
      <c r="B4537" s="113" t="s">
        <v>4818</v>
      </c>
      <c r="C4537" s="113" t="s">
        <v>5408</v>
      </c>
      <c r="D4537" s="113" t="s">
        <v>5414</v>
      </c>
      <c r="E4537" s="113" t="s">
        <v>102</v>
      </c>
    </row>
    <row r="4538" spans="1:5" x14ac:dyDescent="0.2">
      <c r="A4538" s="113">
        <v>14015047</v>
      </c>
      <c r="B4538" s="113" t="s">
        <v>4819</v>
      </c>
      <c r="C4538" s="113" t="s">
        <v>5408</v>
      </c>
      <c r="D4538" s="113" t="s">
        <v>5414</v>
      </c>
      <c r="E4538" s="113" t="s">
        <v>102</v>
      </c>
    </row>
    <row r="4539" spans="1:5" x14ac:dyDescent="0.2">
      <c r="A4539" s="113">
        <v>14015090</v>
      </c>
      <c r="B4539" s="113" t="s">
        <v>4820</v>
      </c>
      <c r="C4539" s="113" t="s">
        <v>5408</v>
      </c>
      <c r="D4539" s="113" t="s">
        <v>5414</v>
      </c>
      <c r="E4539" s="113" t="s">
        <v>5413</v>
      </c>
    </row>
    <row r="4540" spans="1:5" x14ac:dyDescent="0.2">
      <c r="A4540" s="113">
        <v>14016005</v>
      </c>
      <c r="B4540" s="113" t="s">
        <v>4821</v>
      </c>
      <c r="C4540" s="113" t="s">
        <v>5408</v>
      </c>
      <c r="D4540" s="113" t="s">
        <v>5414</v>
      </c>
      <c r="E4540" s="113" t="s">
        <v>5412</v>
      </c>
    </row>
    <row r="4541" spans="1:5" x14ac:dyDescent="0.2">
      <c r="A4541" s="113">
        <v>14016017</v>
      </c>
      <c r="B4541" s="113" t="s">
        <v>4822</v>
      </c>
      <c r="C4541" s="113" t="s">
        <v>5408</v>
      </c>
      <c r="D4541" s="113" t="s">
        <v>5414</v>
      </c>
      <c r="E4541" s="113" t="s">
        <v>102</v>
      </c>
    </row>
    <row r="4542" spans="1:5" x14ac:dyDescent="0.2">
      <c r="A4542" s="113">
        <v>14016018</v>
      </c>
      <c r="B4542" s="113" t="s">
        <v>4823</v>
      </c>
      <c r="C4542" s="113" t="s">
        <v>5408</v>
      </c>
      <c r="D4542" s="113" t="s">
        <v>5414</v>
      </c>
      <c r="E4542" s="113" t="s">
        <v>5412</v>
      </c>
    </row>
    <row r="4543" spans="1:5" x14ac:dyDescent="0.2">
      <c r="A4543" s="113">
        <v>14016019</v>
      </c>
      <c r="B4543" s="113" t="s">
        <v>4824</v>
      </c>
      <c r="C4543" s="113" t="s">
        <v>5408</v>
      </c>
      <c r="D4543" s="113" t="s">
        <v>5414</v>
      </c>
      <c r="E4543" s="113" t="s">
        <v>109</v>
      </c>
    </row>
    <row r="4544" spans="1:5" x14ac:dyDescent="0.2">
      <c r="A4544" s="113">
        <v>14016026</v>
      </c>
      <c r="B4544" s="113" t="s">
        <v>4825</v>
      </c>
      <c r="C4544" s="113" t="s">
        <v>5408</v>
      </c>
      <c r="D4544" s="113" t="s">
        <v>5414</v>
      </c>
      <c r="E4544" s="113" t="s">
        <v>5411</v>
      </c>
    </row>
    <row r="4545" spans="1:5" x14ac:dyDescent="0.2">
      <c r="A4545" s="113">
        <v>14016029</v>
      </c>
      <c r="B4545" s="113" t="s">
        <v>2838</v>
      </c>
      <c r="C4545" s="113" t="s">
        <v>5408</v>
      </c>
      <c r="D4545" s="113" t="s">
        <v>110</v>
      </c>
      <c r="E4545" s="113" t="s">
        <v>110</v>
      </c>
    </row>
    <row r="4546" spans="1:5" x14ac:dyDescent="0.2">
      <c r="A4546" s="113">
        <v>14016062</v>
      </c>
      <c r="B4546" s="113" t="s">
        <v>4826</v>
      </c>
      <c r="C4546" s="113" t="s">
        <v>5408</v>
      </c>
      <c r="D4546" s="113" t="s">
        <v>5414</v>
      </c>
      <c r="E4546" s="113" t="s">
        <v>110</v>
      </c>
    </row>
    <row r="4547" spans="1:5" x14ac:dyDescent="0.2">
      <c r="A4547" s="113">
        <v>14016072</v>
      </c>
      <c r="B4547" s="113" t="s">
        <v>4827</v>
      </c>
      <c r="C4547" s="113" t="s">
        <v>5408</v>
      </c>
      <c r="D4547" s="113" t="s">
        <v>5414</v>
      </c>
      <c r="E4547" s="113" t="s">
        <v>109</v>
      </c>
    </row>
    <row r="4548" spans="1:5" x14ac:dyDescent="0.2">
      <c r="A4548" s="113">
        <v>14016075</v>
      </c>
      <c r="B4548" s="113" t="s">
        <v>4828</v>
      </c>
      <c r="C4548" s="113" t="s">
        <v>5408</v>
      </c>
      <c r="D4548" s="113" t="s">
        <v>5414</v>
      </c>
      <c r="E4548" s="113" t="s">
        <v>5411</v>
      </c>
    </row>
    <row r="4549" spans="1:5" x14ac:dyDescent="0.2">
      <c r="A4549" s="113">
        <v>14016076</v>
      </c>
      <c r="B4549" s="113" t="s">
        <v>4829</v>
      </c>
      <c r="C4549" s="113" t="s">
        <v>5408</v>
      </c>
      <c r="D4549" s="113" t="s">
        <v>5414</v>
      </c>
      <c r="E4549" s="113" t="s">
        <v>5412</v>
      </c>
    </row>
    <row r="4550" spans="1:5" x14ac:dyDescent="0.2">
      <c r="A4550" s="113">
        <v>14016141</v>
      </c>
      <c r="B4550" s="113" t="s">
        <v>4830</v>
      </c>
      <c r="C4550" s="113" t="s">
        <v>5408</v>
      </c>
      <c r="D4550" s="113" t="s">
        <v>5414</v>
      </c>
      <c r="E4550" s="113" t="s">
        <v>5412</v>
      </c>
    </row>
    <row r="4551" spans="1:5" x14ac:dyDescent="0.2">
      <c r="A4551" s="113">
        <v>14016144</v>
      </c>
      <c r="B4551" s="113" t="s">
        <v>4831</v>
      </c>
      <c r="C4551" s="113" t="s">
        <v>5408</v>
      </c>
      <c r="D4551" s="113" t="s">
        <v>5414</v>
      </c>
      <c r="E4551" s="113" t="s">
        <v>110</v>
      </c>
    </row>
    <row r="4552" spans="1:5" x14ac:dyDescent="0.2">
      <c r="A4552" s="113">
        <v>14016213</v>
      </c>
      <c r="B4552" s="113" t="s">
        <v>4832</v>
      </c>
      <c r="C4552" s="113" t="s">
        <v>5408</v>
      </c>
      <c r="D4552" s="113" t="s">
        <v>5414</v>
      </c>
      <c r="E4552" s="113" t="s">
        <v>5413</v>
      </c>
    </row>
    <row r="4553" spans="1:5" x14ac:dyDescent="0.2">
      <c r="A4553" s="113">
        <v>14017000</v>
      </c>
      <c r="B4553" s="113" t="s">
        <v>4833</v>
      </c>
      <c r="C4553" s="113" t="s">
        <v>5408</v>
      </c>
      <c r="D4553" s="113" t="s">
        <v>5414</v>
      </c>
      <c r="E4553" s="113" t="s">
        <v>110</v>
      </c>
    </row>
    <row r="4554" spans="1:5" x14ac:dyDescent="0.2">
      <c r="A4554" s="113">
        <v>14017019</v>
      </c>
      <c r="B4554" s="113" t="s">
        <v>4834</v>
      </c>
      <c r="C4554" s="113" t="s">
        <v>5408</v>
      </c>
      <c r="D4554" s="113" t="s">
        <v>5414</v>
      </c>
      <c r="E4554" s="113" t="s">
        <v>5411</v>
      </c>
    </row>
    <row r="4555" spans="1:5" x14ac:dyDescent="0.2">
      <c r="A4555" s="113">
        <v>14017022</v>
      </c>
      <c r="B4555" s="113" t="s">
        <v>2839</v>
      </c>
      <c r="C4555" s="113" t="s">
        <v>5408</v>
      </c>
      <c r="D4555" s="113" t="s">
        <v>102</v>
      </c>
      <c r="E4555" s="113" t="s">
        <v>102</v>
      </c>
    </row>
    <row r="4556" spans="1:5" x14ac:dyDescent="0.2">
      <c r="A4556" s="113">
        <v>14017024</v>
      </c>
      <c r="B4556" s="113" t="s">
        <v>4835</v>
      </c>
      <c r="C4556" s="113" t="s">
        <v>5408</v>
      </c>
      <c r="D4556" s="113" t="s">
        <v>5414</v>
      </c>
      <c r="E4556" s="113" t="s">
        <v>110</v>
      </c>
    </row>
    <row r="4557" spans="1:5" x14ac:dyDescent="0.2">
      <c r="A4557" s="113">
        <v>14017032</v>
      </c>
      <c r="B4557" s="113" t="s">
        <v>2840</v>
      </c>
      <c r="C4557" s="113" t="s">
        <v>5408</v>
      </c>
      <c r="D4557" s="113" t="s">
        <v>109</v>
      </c>
      <c r="E4557" s="113" t="s">
        <v>109</v>
      </c>
    </row>
    <row r="4558" spans="1:5" x14ac:dyDescent="0.2">
      <c r="A4558" s="113">
        <v>14017040</v>
      </c>
      <c r="B4558" s="113" t="s">
        <v>2841</v>
      </c>
      <c r="C4558" s="113" t="s">
        <v>5408</v>
      </c>
      <c r="D4558" s="113" t="s">
        <v>110</v>
      </c>
      <c r="E4558" s="113" t="s">
        <v>110</v>
      </c>
    </row>
    <row r="4559" spans="1:5" x14ac:dyDescent="0.2">
      <c r="A4559" s="113">
        <v>14017065</v>
      </c>
      <c r="B4559" s="113" t="s">
        <v>4836</v>
      </c>
      <c r="C4559" s="113" t="s">
        <v>5408</v>
      </c>
      <c r="D4559" s="113" t="s">
        <v>5414</v>
      </c>
      <c r="E4559" s="113" t="s">
        <v>110</v>
      </c>
    </row>
    <row r="4560" spans="1:5" x14ac:dyDescent="0.2">
      <c r="A4560" s="113">
        <v>14017071</v>
      </c>
      <c r="B4560" s="113" t="s">
        <v>4837</v>
      </c>
      <c r="C4560" s="113" t="s">
        <v>5408</v>
      </c>
      <c r="D4560" s="113" t="s">
        <v>5414</v>
      </c>
      <c r="E4560" s="113" t="s">
        <v>110</v>
      </c>
    </row>
    <row r="4561" spans="1:5" x14ac:dyDescent="0.2">
      <c r="A4561" s="113">
        <v>14017074</v>
      </c>
      <c r="B4561" s="113" t="s">
        <v>4838</v>
      </c>
      <c r="C4561" s="113" t="s">
        <v>5408</v>
      </c>
      <c r="D4561" s="113" t="s">
        <v>102</v>
      </c>
      <c r="E4561" s="113" t="s">
        <v>102</v>
      </c>
    </row>
    <row r="4562" spans="1:5" x14ac:dyDescent="0.2">
      <c r="A4562" s="113">
        <v>14019057</v>
      </c>
      <c r="B4562" s="113" t="s">
        <v>4839</v>
      </c>
      <c r="C4562" s="113" t="s">
        <v>5408</v>
      </c>
      <c r="D4562" s="113" t="s">
        <v>5414</v>
      </c>
      <c r="E4562" s="113" t="s">
        <v>5412</v>
      </c>
    </row>
    <row r="4563" spans="1:5" x14ac:dyDescent="0.2">
      <c r="A4563" s="113">
        <v>14019066</v>
      </c>
      <c r="B4563" s="113" t="s">
        <v>4840</v>
      </c>
      <c r="C4563" s="113" t="s">
        <v>5408</v>
      </c>
      <c r="D4563" s="113" t="s">
        <v>5414</v>
      </c>
      <c r="E4563" s="113" t="s">
        <v>5412</v>
      </c>
    </row>
    <row r="4564" spans="1:5" x14ac:dyDescent="0.2">
      <c r="A4564" s="113">
        <v>14020002</v>
      </c>
      <c r="B4564" s="113" t="s">
        <v>4841</v>
      </c>
      <c r="C4564" s="113" t="s">
        <v>5408</v>
      </c>
      <c r="D4564" s="113" t="s">
        <v>5414</v>
      </c>
      <c r="E4564" s="113" t="s">
        <v>5412</v>
      </c>
    </row>
    <row r="4565" spans="1:5" x14ac:dyDescent="0.2">
      <c r="A4565" s="113">
        <v>14021001</v>
      </c>
      <c r="B4565" s="113" t="s">
        <v>2842</v>
      </c>
      <c r="C4565" s="113" t="s">
        <v>5408</v>
      </c>
      <c r="D4565" s="113" t="s">
        <v>138</v>
      </c>
      <c r="E4565" s="113" t="s">
        <v>5412</v>
      </c>
    </row>
    <row r="4566" spans="1:5" x14ac:dyDescent="0.2">
      <c r="A4566" s="113">
        <v>14021002</v>
      </c>
      <c r="B4566" s="113" t="s">
        <v>4842</v>
      </c>
      <c r="C4566" s="113" t="s">
        <v>5408</v>
      </c>
      <c r="D4566" s="113" t="s">
        <v>5414</v>
      </c>
      <c r="E4566" s="113" t="s">
        <v>110</v>
      </c>
    </row>
    <row r="4567" spans="1:5" x14ac:dyDescent="0.2">
      <c r="A4567" s="113">
        <v>14021010</v>
      </c>
      <c r="B4567" s="113" t="s">
        <v>4843</v>
      </c>
      <c r="C4567" s="113" t="s">
        <v>5408</v>
      </c>
      <c r="D4567" s="113" t="s">
        <v>5414</v>
      </c>
      <c r="E4567" s="113" t="s">
        <v>110</v>
      </c>
    </row>
    <row r="4568" spans="1:5" x14ac:dyDescent="0.2">
      <c r="A4568" s="113">
        <v>14021015</v>
      </c>
      <c r="B4568" s="113" t="s">
        <v>2843</v>
      </c>
      <c r="C4568" s="113" t="s">
        <v>5408</v>
      </c>
      <c r="D4568" s="113" t="s">
        <v>109</v>
      </c>
      <c r="E4568" s="113" t="s">
        <v>109</v>
      </c>
    </row>
    <row r="4569" spans="1:5" x14ac:dyDescent="0.2">
      <c r="A4569" s="113">
        <v>14021019</v>
      </c>
      <c r="B4569" s="113" t="s">
        <v>4844</v>
      </c>
      <c r="C4569" s="113" t="s">
        <v>5408</v>
      </c>
      <c r="D4569" s="113" t="s">
        <v>5414</v>
      </c>
      <c r="E4569" s="113" t="s">
        <v>102</v>
      </c>
    </row>
    <row r="4570" spans="1:5" x14ac:dyDescent="0.2">
      <c r="A4570" s="113">
        <v>14021026</v>
      </c>
      <c r="B4570" s="113" t="s">
        <v>2844</v>
      </c>
      <c r="C4570" s="113" t="s">
        <v>5408</v>
      </c>
      <c r="D4570" s="113" t="s">
        <v>110</v>
      </c>
      <c r="E4570" s="113" t="s">
        <v>110</v>
      </c>
    </row>
    <row r="4571" spans="1:5" x14ac:dyDescent="0.2">
      <c r="A4571" s="113">
        <v>14021070</v>
      </c>
      <c r="B4571" s="113" t="s">
        <v>4845</v>
      </c>
      <c r="C4571" s="113" t="s">
        <v>5408</v>
      </c>
      <c r="D4571" s="113" t="s">
        <v>5414</v>
      </c>
      <c r="E4571" s="113" t="s">
        <v>110</v>
      </c>
    </row>
    <row r="4572" spans="1:5" x14ac:dyDescent="0.2">
      <c r="A4572" s="113">
        <v>14021147</v>
      </c>
      <c r="B4572" s="113" t="s">
        <v>4846</v>
      </c>
      <c r="C4572" s="113" t="s">
        <v>5408</v>
      </c>
      <c r="D4572" s="113" t="s">
        <v>5414</v>
      </c>
      <c r="E4572" s="113" t="s">
        <v>102</v>
      </c>
    </row>
    <row r="4573" spans="1:5" x14ac:dyDescent="0.2">
      <c r="A4573" s="113">
        <v>14021179</v>
      </c>
      <c r="B4573" s="113" t="s">
        <v>4847</v>
      </c>
      <c r="C4573" s="113" t="s">
        <v>5408</v>
      </c>
      <c r="D4573" s="113" t="s">
        <v>5414</v>
      </c>
      <c r="E4573" s="113" t="s">
        <v>110</v>
      </c>
    </row>
    <row r="4574" spans="1:5" x14ac:dyDescent="0.2">
      <c r="A4574" s="113">
        <v>14021197</v>
      </c>
      <c r="B4574" s="113" t="s">
        <v>4848</v>
      </c>
      <c r="C4574" s="113" t="s">
        <v>5408</v>
      </c>
      <c r="D4574" s="113" t="s">
        <v>5414</v>
      </c>
      <c r="E4574" s="113" t="s">
        <v>5412</v>
      </c>
    </row>
    <row r="4575" spans="1:5" x14ac:dyDescent="0.2">
      <c r="A4575" s="113">
        <v>14022196</v>
      </c>
      <c r="B4575" s="113" t="s">
        <v>4849</v>
      </c>
      <c r="C4575" s="113" t="s">
        <v>5408</v>
      </c>
      <c r="D4575" s="113" t="s">
        <v>5414</v>
      </c>
      <c r="E4575" s="113" t="s">
        <v>110</v>
      </c>
    </row>
    <row r="4576" spans="1:5" x14ac:dyDescent="0.2">
      <c r="A4576" s="113">
        <v>14022313</v>
      </c>
      <c r="B4576" s="113" t="s">
        <v>4850</v>
      </c>
      <c r="C4576" s="113" t="s">
        <v>5408</v>
      </c>
      <c r="D4576" s="113" t="s">
        <v>5414</v>
      </c>
      <c r="E4576" s="113" t="s">
        <v>110</v>
      </c>
    </row>
    <row r="4577" spans="1:5" x14ac:dyDescent="0.2">
      <c r="A4577" s="113">
        <v>14022337</v>
      </c>
      <c r="B4577" s="113" t="s">
        <v>2845</v>
      </c>
      <c r="C4577" s="113" t="s">
        <v>5408</v>
      </c>
      <c r="D4577" s="113" t="s">
        <v>110</v>
      </c>
      <c r="E4577" s="113" t="s">
        <v>110</v>
      </c>
    </row>
    <row r="4578" spans="1:5" x14ac:dyDescent="0.2">
      <c r="A4578" s="113">
        <v>14022467</v>
      </c>
      <c r="B4578" s="113" t="s">
        <v>4851</v>
      </c>
      <c r="C4578" s="113" t="s">
        <v>5408</v>
      </c>
      <c r="D4578" s="113" t="s">
        <v>5414</v>
      </c>
      <c r="E4578" s="113" t="s">
        <v>110</v>
      </c>
    </row>
    <row r="4579" spans="1:5" x14ac:dyDescent="0.2">
      <c r="A4579" s="113">
        <v>14022596</v>
      </c>
      <c r="B4579" s="113" t="s">
        <v>4852</v>
      </c>
      <c r="C4579" s="113" t="s">
        <v>5408</v>
      </c>
      <c r="D4579" s="113" t="s">
        <v>5414</v>
      </c>
      <c r="E4579" s="113" t="s">
        <v>109</v>
      </c>
    </row>
    <row r="4580" spans="1:5" x14ac:dyDescent="0.2">
      <c r="A4580" s="113">
        <v>14022663</v>
      </c>
      <c r="B4580" s="113" t="s">
        <v>4853</v>
      </c>
      <c r="C4580" s="113" t="s">
        <v>5408</v>
      </c>
      <c r="D4580" s="113" t="s">
        <v>5414</v>
      </c>
      <c r="E4580" s="113" t="s">
        <v>109</v>
      </c>
    </row>
    <row r="4581" spans="1:5" x14ac:dyDescent="0.2">
      <c r="A4581" s="113">
        <v>14022793</v>
      </c>
      <c r="B4581" s="113" t="s">
        <v>2846</v>
      </c>
      <c r="C4581" s="113" t="s">
        <v>5408</v>
      </c>
      <c r="D4581" s="113" t="s">
        <v>109</v>
      </c>
      <c r="E4581" s="113" t="s">
        <v>110</v>
      </c>
    </row>
    <row r="4582" spans="1:5" x14ac:dyDescent="0.2">
      <c r="A4582" s="113">
        <v>14023010</v>
      </c>
      <c r="B4582" s="113" t="s">
        <v>4854</v>
      </c>
      <c r="C4582" s="113" t="s">
        <v>5408</v>
      </c>
      <c r="D4582" s="113" t="s">
        <v>5414</v>
      </c>
      <c r="E4582" s="113" t="s">
        <v>110</v>
      </c>
    </row>
    <row r="4583" spans="1:5" x14ac:dyDescent="0.2">
      <c r="A4583" s="113">
        <v>14024006</v>
      </c>
      <c r="B4583" s="113" t="s">
        <v>4855</v>
      </c>
      <c r="C4583" s="113" t="s">
        <v>5408</v>
      </c>
      <c r="D4583" s="113" t="s">
        <v>5414</v>
      </c>
      <c r="E4583" s="113" t="s">
        <v>5412</v>
      </c>
    </row>
    <row r="4584" spans="1:5" x14ac:dyDescent="0.2">
      <c r="A4584" s="113">
        <v>14024007</v>
      </c>
      <c r="B4584" s="113" t="s">
        <v>4856</v>
      </c>
      <c r="C4584" s="113" t="s">
        <v>5408</v>
      </c>
      <c r="D4584" s="113" t="s">
        <v>5414</v>
      </c>
      <c r="E4584" s="113" t="s">
        <v>102</v>
      </c>
    </row>
    <row r="4585" spans="1:5" x14ac:dyDescent="0.2">
      <c r="A4585" s="113">
        <v>14024115</v>
      </c>
      <c r="B4585" s="113" t="s">
        <v>4857</v>
      </c>
      <c r="C4585" s="113" t="s">
        <v>5408</v>
      </c>
      <c r="D4585" s="113" t="s">
        <v>5414</v>
      </c>
      <c r="E4585" s="113" t="s">
        <v>110</v>
      </c>
    </row>
    <row r="4586" spans="1:5" x14ac:dyDescent="0.2">
      <c r="A4586" s="113">
        <v>14024120</v>
      </c>
      <c r="B4586" s="113" t="s">
        <v>4858</v>
      </c>
      <c r="C4586" s="113" t="s">
        <v>5408</v>
      </c>
      <c r="D4586" s="113" t="s">
        <v>5414</v>
      </c>
      <c r="E4586" s="113" t="s">
        <v>110</v>
      </c>
    </row>
    <row r="4587" spans="1:5" x14ac:dyDescent="0.2">
      <c r="A4587" s="113">
        <v>14024150</v>
      </c>
      <c r="B4587" s="113" t="s">
        <v>2847</v>
      </c>
      <c r="C4587" s="113" t="s">
        <v>5408</v>
      </c>
      <c r="D4587" s="113" t="s">
        <v>102</v>
      </c>
      <c r="E4587" s="113" t="s">
        <v>102</v>
      </c>
    </row>
    <row r="4588" spans="1:5" x14ac:dyDescent="0.2">
      <c r="A4588" s="113">
        <v>14025001</v>
      </c>
      <c r="B4588" s="113" t="s">
        <v>4859</v>
      </c>
      <c r="C4588" s="113" t="s">
        <v>5408</v>
      </c>
      <c r="D4588" s="113" t="s">
        <v>5414</v>
      </c>
      <c r="E4588" s="113" t="s">
        <v>5412</v>
      </c>
    </row>
    <row r="4589" spans="1:5" x14ac:dyDescent="0.2">
      <c r="A4589" s="113">
        <v>14025002</v>
      </c>
      <c r="B4589" s="113" t="s">
        <v>4860</v>
      </c>
      <c r="C4589" s="113" t="s">
        <v>5408</v>
      </c>
      <c r="D4589" s="113" t="s">
        <v>5414</v>
      </c>
      <c r="E4589" s="113" t="s">
        <v>102</v>
      </c>
    </row>
    <row r="4590" spans="1:5" x14ac:dyDescent="0.2">
      <c r="A4590" s="113">
        <v>14025003</v>
      </c>
      <c r="B4590" s="113" t="s">
        <v>2848</v>
      </c>
      <c r="C4590" s="113" t="s">
        <v>5408</v>
      </c>
      <c r="D4590" s="113" t="s">
        <v>110</v>
      </c>
      <c r="E4590" s="113" t="s">
        <v>110</v>
      </c>
    </row>
    <row r="4591" spans="1:5" x14ac:dyDescent="0.2">
      <c r="A4591" s="113">
        <v>14025005</v>
      </c>
      <c r="B4591" s="113" t="s">
        <v>4861</v>
      </c>
      <c r="C4591" s="113" t="s">
        <v>5408</v>
      </c>
      <c r="D4591" s="113" t="s">
        <v>5414</v>
      </c>
      <c r="E4591" s="113" t="s">
        <v>5412</v>
      </c>
    </row>
    <row r="4592" spans="1:5" x14ac:dyDescent="0.2">
      <c r="A4592" s="113">
        <v>14025011</v>
      </c>
      <c r="B4592" s="113" t="s">
        <v>4862</v>
      </c>
      <c r="C4592" s="113" t="s">
        <v>5408</v>
      </c>
      <c r="D4592" s="113" t="s">
        <v>5414</v>
      </c>
      <c r="E4592" s="113" t="s">
        <v>5412</v>
      </c>
    </row>
    <row r="4593" spans="1:5" x14ac:dyDescent="0.2">
      <c r="A4593" s="113">
        <v>14025019</v>
      </c>
      <c r="B4593" s="113" t="s">
        <v>2849</v>
      </c>
      <c r="C4593" s="113" t="s">
        <v>5408</v>
      </c>
      <c r="D4593" s="113" t="s">
        <v>102</v>
      </c>
      <c r="E4593" s="113" t="s">
        <v>102</v>
      </c>
    </row>
    <row r="4594" spans="1:5" x14ac:dyDescent="0.2">
      <c r="A4594" s="113">
        <v>14025022</v>
      </c>
      <c r="B4594" s="113" t="s">
        <v>4863</v>
      </c>
      <c r="C4594" s="113" t="s">
        <v>5408</v>
      </c>
      <c r="D4594" s="113" t="s">
        <v>5414</v>
      </c>
      <c r="E4594" s="113" t="s">
        <v>102</v>
      </c>
    </row>
    <row r="4595" spans="1:5" x14ac:dyDescent="0.2">
      <c r="A4595" s="113">
        <v>14025029</v>
      </c>
      <c r="B4595" s="113" t="s">
        <v>4864</v>
      </c>
      <c r="C4595" s="113" t="s">
        <v>5408</v>
      </c>
      <c r="D4595" s="113" t="s">
        <v>5414</v>
      </c>
      <c r="E4595" s="113" t="s">
        <v>102</v>
      </c>
    </row>
    <row r="4596" spans="1:5" x14ac:dyDescent="0.2">
      <c r="A4596" s="113">
        <v>14025030</v>
      </c>
      <c r="B4596" s="113" t="s">
        <v>4865</v>
      </c>
      <c r="C4596" s="113" t="s">
        <v>5408</v>
      </c>
      <c r="D4596" s="113" t="s">
        <v>5414</v>
      </c>
      <c r="E4596" s="113" t="s">
        <v>102</v>
      </c>
    </row>
    <row r="4597" spans="1:5" x14ac:dyDescent="0.2">
      <c r="A4597" s="113">
        <v>14025047</v>
      </c>
      <c r="B4597" s="113" t="s">
        <v>4866</v>
      </c>
      <c r="C4597" s="113" t="s">
        <v>5408</v>
      </c>
      <c r="D4597" s="113" t="s">
        <v>5414</v>
      </c>
      <c r="E4597" s="113" t="s">
        <v>5412</v>
      </c>
    </row>
    <row r="4598" spans="1:5" x14ac:dyDescent="0.2">
      <c r="A4598" s="113">
        <v>14025048</v>
      </c>
      <c r="B4598" s="113" t="s">
        <v>4867</v>
      </c>
      <c r="C4598" s="113" t="s">
        <v>5408</v>
      </c>
      <c r="D4598" s="113" t="s">
        <v>5414</v>
      </c>
      <c r="E4598" s="113" t="s">
        <v>102</v>
      </c>
    </row>
    <row r="4599" spans="1:5" x14ac:dyDescent="0.2">
      <c r="A4599" s="113">
        <v>14025100</v>
      </c>
      <c r="B4599" s="113" t="s">
        <v>4868</v>
      </c>
      <c r="C4599" s="113" t="s">
        <v>5408</v>
      </c>
      <c r="D4599" s="113" t="s">
        <v>5414</v>
      </c>
      <c r="E4599" s="113" t="s">
        <v>109</v>
      </c>
    </row>
    <row r="4600" spans="1:5" x14ac:dyDescent="0.2">
      <c r="A4600" s="113">
        <v>14025125</v>
      </c>
      <c r="B4600" s="113" t="s">
        <v>4869</v>
      </c>
      <c r="C4600" s="113" t="s">
        <v>5408</v>
      </c>
      <c r="D4600" s="113" t="s">
        <v>5414</v>
      </c>
      <c r="E4600" s="113" t="s">
        <v>5412</v>
      </c>
    </row>
    <row r="4601" spans="1:5" x14ac:dyDescent="0.2">
      <c r="A4601" s="113">
        <v>14025138</v>
      </c>
      <c r="B4601" s="113" t="s">
        <v>4870</v>
      </c>
      <c r="C4601" s="113" t="s">
        <v>5408</v>
      </c>
      <c r="D4601" s="113" t="s">
        <v>5414</v>
      </c>
      <c r="E4601" s="113" t="s">
        <v>102</v>
      </c>
    </row>
    <row r="4602" spans="1:5" x14ac:dyDescent="0.2">
      <c r="A4602" s="113">
        <v>14025140</v>
      </c>
      <c r="B4602" s="113" t="s">
        <v>4871</v>
      </c>
      <c r="C4602" s="113" t="s">
        <v>5408</v>
      </c>
      <c r="D4602" s="113" t="s">
        <v>5414</v>
      </c>
      <c r="E4602" s="113" t="s">
        <v>5412</v>
      </c>
    </row>
    <row r="4603" spans="1:5" x14ac:dyDescent="0.2">
      <c r="A4603" s="113">
        <v>14025166</v>
      </c>
      <c r="B4603" s="113" t="s">
        <v>2850</v>
      </c>
      <c r="C4603" s="113" t="s">
        <v>5408</v>
      </c>
      <c r="D4603" s="113" t="s">
        <v>109</v>
      </c>
      <c r="E4603" s="113" t="s">
        <v>110</v>
      </c>
    </row>
    <row r="4604" spans="1:5" x14ac:dyDescent="0.2">
      <c r="A4604" s="113">
        <v>14025190</v>
      </c>
      <c r="B4604" s="113" t="s">
        <v>4872</v>
      </c>
      <c r="C4604" s="113" t="s">
        <v>5408</v>
      </c>
      <c r="D4604" s="113" t="s">
        <v>5414</v>
      </c>
      <c r="E4604" s="113" t="s">
        <v>5412</v>
      </c>
    </row>
    <row r="4605" spans="1:5" x14ac:dyDescent="0.2">
      <c r="A4605" s="113">
        <v>14025197</v>
      </c>
      <c r="B4605" s="113" t="s">
        <v>4873</v>
      </c>
      <c r="C4605" s="113" t="s">
        <v>5408</v>
      </c>
      <c r="D4605" s="113" t="s">
        <v>5414</v>
      </c>
      <c r="E4605" s="113" t="s">
        <v>102</v>
      </c>
    </row>
    <row r="4606" spans="1:5" x14ac:dyDescent="0.2">
      <c r="A4606" s="113">
        <v>14025223</v>
      </c>
      <c r="B4606" s="113" t="s">
        <v>4874</v>
      </c>
      <c r="C4606" s="113" t="s">
        <v>5408</v>
      </c>
      <c r="D4606" s="113" t="s">
        <v>5414</v>
      </c>
      <c r="E4606" s="113" t="s">
        <v>5413</v>
      </c>
    </row>
    <row r="4607" spans="1:5" x14ac:dyDescent="0.2">
      <c r="A4607" s="113">
        <v>14026006</v>
      </c>
      <c r="B4607" s="113" t="s">
        <v>4875</v>
      </c>
      <c r="C4607" s="113" t="s">
        <v>5408</v>
      </c>
      <c r="D4607" s="113" t="s">
        <v>5414</v>
      </c>
      <c r="E4607" s="113" t="s">
        <v>109</v>
      </c>
    </row>
    <row r="4608" spans="1:5" x14ac:dyDescent="0.2">
      <c r="A4608" s="113">
        <v>14026008</v>
      </c>
      <c r="B4608" s="113" t="s">
        <v>4876</v>
      </c>
      <c r="C4608" s="113" t="s">
        <v>5408</v>
      </c>
      <c r="D4608" s="113" t="s">
        <v>5414</v>
      </c>
      <c r="E4608" s="113" t="s">
        <v>102</v>
      </c>
    </row>
    <row r="4609" spans="1:5" x14ac:dyDescent="0.2">
      <c r="A4609" s="113">
        <v>14026129</v>
      </c>
      <c r="B4609" s="113" t="s">
        <v>4877</v>
      </c>
      <c r="C4609" s="113" t="s">
        <v>5408</v>
      </c>
      <c r="D4609" s="113" t="s">
        <v>5414</v>
      </c>
      <c r="E4609" s="113" t="s">
        <v>110</v>
      </c>
    </row>
    <row r="4610" spans="1:5" x14ac:dyDescent="0.2">
      <c r="A4610" s="113">
        <v>14026178</v>
      </c>
      <c r="B4610" s="113" t="s">
        <v>2851</v>
      </c>
      <c r="C4610" s="113" t="s">
        <v>5408</v>
      </c>
      <c r="D4610" s="113" t="s">
        <v>109</v>
      </c>
      <c r="E4610" s="113" t="s">
        <v>109</v>
      </c>
    </row>
    <row r="4611" spans="1:5" x14ac:dyDescent="0.2">
      <c r="A4611" s="113">
        <v>14027102</v>
      </c>
      <c r="B4611" s="113" t="s">
        <v>4878</v>
      </c>
      <c r="C4611" s="113" t="s">
        <v>5408</v>
      </c>
      <c r="D4611" s="113" t="s">
        <v>5414</v>
      </c>
      <c r="E4611" s="113" t="s">
        <v>5412</v>
      </c>
    </row>
    <row r="4612" spans="1:5" x14ac:dyDescent="0.2">
      <c r="A4612" s="113">
        <v>14027134</v>
      </c>
      <c r="B4612" s="113" t="s">
        <v>4879</v>
      </c>
      <c r="C4612" s="113" t="s">
        <v>5408</v>
      </c>
      <c r="D4612" s="113" t="s">
        <v>5414</v>
      </c>
      <c r="E4612" s="113" t="s">
        <v>102</v>
      </c>
    </row>
    <row r="4613" spans="1:5" x14ac:dyDescent="0.2">
      <c r="A4613" s="113">
        <v>14028001</v>
      </c>
      <c r="B4613" s="113" t="s">
        <v>4880</v>
      </c>
      <c r="C4613" s="113" t="s">
        <v>5408</v>
      </c>
      <c r="D4613" s="113" t="s">
        <v>5414</v>
      </c>
      <c r="E4613" s="113" t="s">
        <v>102</v>
      </c>
    </row>
    <row r="4614" spans="1:5" x14ac:dyDescent="0.2">
      <c r="A4614" s="113">
        <v>14028008</v>
      </c>
      <c r="B4614" s="113" t="s">
        <v>2852</v>
      </c>
      <c r="C4614" s="113" t="s">
        <v>5408</v>
      </c>
      <c r="D4614" s="113" t="s">
        <v>109</v>
      </c>
      <c r="E4614" s="113" t="s">
        <v>109</v>
      </c>
    </row>
    <row r="4615" spans="1:5" x14ac:dyDescent="0.2">
      <c r="A4615" s="113">
        <v>14028033</v>
      </c>
      <c r="B4615" s="113" t="s">
        <v>4881</v>
      </c>
      <c r="C4615" s="113" t="s">
        <v>5408</v>
      </c>
      <c r="D4615" s="113" t="s">
        <v>5414</v>
      </c>
      <c r="E4615" s="113" t="s">
        <v>102</v>
      </c>
    </row>
    <row r="4616" spans="1:5" x14ac:dyDescent="0.2">
      <c r="A4616" s="113">
        <v>14028202</v>
      </c>
      <c r="B4616" s="113" t="s">
        <v>4882</v>
      </c>
      <c r="C4616" s="113" t="s">
        <v>5408</v>
      </c>
      <c r="D4616" s="113" t="s">
        <v>5414</v>
      </c>
      <c r="E4616" s="113" t="s">
        <v>102</v>
      </c>
    </row>
    <row r="4617" spans="1:5" x14ac:dyDescent="0.2">
      <c r="A4617" s="113">
        <v>14028204</v>
      </c>
      <c r="B4617" s="113" t="s">
        <v>4883</v>
      </c>
      <c r="C4617" s="113" t="s">
        <v>5408</v>
      </c>
      <c r="D4617" s="113" t="s">
        <v>5414</v>
      </c>
      <c r="E4617" s="113" t="s">
        <v>109</v>
      </c>
    </row>
    <row r="4618" spans="1:5" x14ac:dyDescent="0.2">
      <c r="A4618" s="113">
        <v>14028211</v>
      </c>
      <c r="B4618" s="113" t="s">
        <v>4884</v>
      </c>
      <c r="C4618" s="113" t="s">
        <v>5408</v>
      </c>
      <c r="D4618" s="113" t="s">
        <v>5414</v>
      </c>
      <c r="E4618" s="113" t="s">
        <v>5413</v>
      </c>
    </row>
    <row r="4619" spans="1:5" x14ac:dyDescent="0.2">
      <c r="A4619" s="113">
        <v>14029002</v>
      </c>
      <c r="B4619" s="113" t="s">
        <v>4885</v>
      </c>
      <c r="C4619" s="113" t="s">
        <v>5408</v>
      </c>
      <c r="D4619" s="113" t="s">
        <v>5414</v>
      </c>
      <c r="E4619" s="113" t="s">
        <v>102</v>
      </c>
    </row>
    <row r="4620" spans="1:5" x14ac:dyDescent="0.2">
      <c r="A4620" s="113">
        <v>14029004</v>
      </c>
      <c r="B4620" s="113" t="s">
        <v>2853</v>
      </c>
      <c r="C4620" s="113" t="s">
        <v>5408</v>
      </c>
      <c r="D4620" s="113" t="s">
        <v>102</v>
      </c>
      <c r="E4620" s="113" t="s">
        <v>102</v>
      </c>
    </row>
    <row r="4621" spans="1:5" x14ac:dyDescent="0.2">
      <c r="A4621" s="113">
        <v>14029005</v>
      </c>
      <c r="B4621" s="113" t="s">
        <v>4886</v>
      </c>
      <c r="C4621" s="113" t="s">
        <v>5408</v>
      </c>
      <c r="D4621" s="113" t="s">
        <v>5414</v>
      </c>
      <c r="E4621" s="113" t="s">
        <v>102</v>
      </c>
    </row>
    <row r="4622" spans="1:5" x14ac:dyDescent="0.2">
      <c r="A4622" s="113">
        <v>14029032</v>
      </c>
      <c r="B4622" s="113" t="s">
        <v>4887</v>
      </c>
      <c r="C4622" s="113" t="s">
        <v>5408</v>
      </c>
      <c r="D4622" s="113" t="s">
        <v>5414</v>
      </c>
      <c r="E4622" s="113" t="s">
        <v>102</v>
      </c>
    </row>
    <row r="4623" spans="1:5" x14ac:dyDescent="0.2">
      <c r="A4623" s="113">
        <v>14030002</v>
      </c>
      <c r="B4623" s="113" t="s">
        <v>2854</v>
      </c>
      <c r="C4623" s="113" t="s">
        <v>5408</v>
      </c>
      <c r="D4623" s="113" t="s">
        <v>102</v>
      </c>
      <c r="E4623" s="113" t="s">
        <v>102</v>
      </c>
    </row>
    <row r="4624" spans="1:5" x14ac:dyDescent="0.2">
      <c r="A4624" s="113">
        <v>14030003</v>
      </c>
      <c r="B4624" s="113" t="s">
        <v>4888</v>
      </c>
      <c r="C4624" s="113" t="s">
        <v>5408</v>
      </c>
      <c r="D4624" s="113" t="s">
        <v>5414</v>
      </c>
      <c r="E4624" s="113" t="s">
        <v>102</v>
      </c>
    </row>
    <row r="4625" spans="1:5" x14ac:dyDescent="0.2">
      <c r="A4625" s="113">
        <v>14030028</v>
      </c>
      <c r="B4625" s="113" t="s">
        <v>4889</v>
      </c>
      <c r="C4625" s="113" t="s">
        <v>5408</v>
      </c>
      <c r="D4625" s="113" t="s">
        <v>5414</v>
      </c>
      <c r="E4625" s="113" t="s">
        <v>5411</v>
      </c>
    </row>
    <row r="4626" spans="1:5" x14ac:dyDescent="0.2">
      <c r="A4626" s="113">
        <v>14031002</v>
      </c>
      <c r="B4626" s="113" t="s">
        <v>4890</v>
      </c>
      <c r="C4626" s="113" t="s">
        <v>5408</v>
      </c>
      <c r="D4626" s="113" t="s">
        <v>5414</v>
      </c>
      <c r="E4626" s="113" t="s">
        <v>5412</v>
      </c>
    </row>
    <row r="4627" spans="1:5" x14ac:dyDescent="0.2">
      <c r="A4627" s="113">
        <v>14031004</v>
      </c>
      <c r="B4627" s="113" t="s">
        <v>4891</v>
      </c>
      <c r="C4627" s="113" t="s">
        <v>5408</v>
      </c>
      <c r="D4627" s="113" t="s">
        <v>5414</v>
      </c>
      <c r="E4627" s="113" t="s">
        <v>102</v>
      </c>
    </row>
    <row r="4628" spans="1:5" x14ac:dyDescent="0.2">
      <c r="A4628" s="113">
        <v>14031014</v>
      </c>
      <c r="B4628" s="113" t="s">
        <v>4892</v>
      </c>
      <c r="C4628" s="113" t="s">
        <v>5408</v>
      </c>
      <c r="D4628" s="113" t="s">
        <v>5414</v>
      </c>
      <c r="E4628" s="113" t="s">
        <v>5412</v>
      </c>
    </row>
    <row r="4629" spans="1:5" x14ac:dyDescent="0.2">
      <c r="A4629" s="113">
        <v>14031047</v>
      </c>
      <c r="B4629" s="113" t="s">
        <v>4893</v>
      </c>
      <c r="C4629" s="113" t="s">
        <v>5408</v>
      </c>
      <c r="D4629" s="113" t="s">
        <v>5414</v>
      </c>
      <c r="E4629" s="113" t="s">
        <v>110</v>
      </c>
    </row>
    <row r="4630" spans="1:5" x14ac:dyDescent="0.2">
      <c r="A4630" s="113">
        <v>14032001</v>
      </c>
      <c r="B4630" s="113" t="s">
        <v>4894</v>
      </c>
      <c r="C4630" s="113" t="s">
        <v>5408</v>
      </c>
      <c r="D4630" s="113" t="s">
        <v>5414</v>
      </c>
      <c r="E4630" s="113" t="s">
        <v>5411</v>
      </c>
    </row>
    <row r="4631" spans="1:5" x14ac:dyDescent="0.2">
      <c r="A4631" s="113">
        <v>14033002</v>
      </c>
      <c r="B4631" s="113" t="s">
        <v>4895</v>
      </c>
      <c r="C4631" s="113" t="s">
        <v>5408</v>
      </c>
      <c r="D4631" s="113" t="s">
        <v>5414</v>
      </c>
      <c r="E4631" s="113" t="s">
        <v>5412</v>
      </c>
    </row>
    <row r="4632" spans="1:5" x14ac:dyDescent="0.2">
      <c r="A4632" s="113">
        <v>14033003</v>
      </c>
      <c r="B4632" s="113" t="s">
        <v>4896</v>
      </c>
      <c r="C4632" s="113" t="s">
        <v>5408</v>
      </c>
      <c r="D4632" s="113" t="s">
        <v>5414</v>
      </c>
      <c r="E4632" s="113" t="s">
        <v>5412</v>
      </c>
    </row>
    <row r="4633" spans="1:5" x14ac:dyDescent="0.2">
      <c r="A4633" s="113">
        <v>14033024</v>
      </c>
      <c r="B4633" s="113" t="s">
        <v>2855</v>
      </c>
      <c r="C4633" s="113" t="s">
        <v>5408</v>
      </c>
      <c r="D4633" s="113" t="s">
        <v>110</v>
      </c>
      <c r="E4633" s="113" t="s">
        <v>110</v>
      </c>
    </row>
    <row r="4634" spans="1:5" x14ac:dyDescent="0.2">
      <c r="A4634" s="113">
        <v>14034000</v>
      </c>
      <c r="B4634" s="113" t="s">
        <v>4897</v>
      </c>
      <c r="C4634" s="113" t="s">
        <v>5408</v>
      </c>
      <c r="D4634" s="113" t="s">
        <v>5414</v>
      </c>
      <c r="E4634" s="113" t="s">
        <v>5413</v>
      </c>
    </row>
    <row r="4635" spans="1:5" x14ac:dyDescent="0.2">
      <c r="A4635" s="113">
        <v>14034002</v>
      </c>
      <c r="B4635" s="113" t="s">
        <v>4898</v>
      </c>
      <c r="C4635" s="113" t="s">
        <v>5408</v>
      </c>
      <c r="D4635" s="113" t="s">
        <v>5414</v>
      </c>
      <c r="E4635" s="113" t="s">
        <v>109</v>
      </c>
    </row>
    <row r="4636" spans="1:5" x14ac:dyDescent="0.2">
      <c r="A4636" s="113">
        <v>14034034</v>
      </c>
      <c r="B4636" s="113" t="s">
        <v>4899</v>
      </c>
      <c r="C4636" s="113" t="s">
        <v>5408</v>
      </c>
      <c r="D4636" s="113" t="s">
        <v>5414</v>
      </c>
      <c r="E4636" s="113" t="s">
        <v>102</v>
      </c>
    </row>
    <row r="4637" spans="1:5" x14ac:dyDescent="0.2">
      <c r="A4637" s="113">
        <v>14034036</v>
      </c>
      <c r="B4637" s="113" t="s">
        <v>4900</v>
      </c>
      <c r="C4637" s="113" t="s">
        <v>5408</v>
      </c>
      <c r="D4637" s="113" t="s">
        <v>5414</v>
      </c>
      <c r="E4637" s="113" t="s">
        <v>109</v>
      </c>
    </row>
    <row r="4638" spans="1:5" x14ac:dyDescent="0.2">
      <c r="A4638" s="113">
        <v>14034038</v>
      </c>
      <c r="B4638" s="113" t="s">
        <v>4901</v>
      </c>
      <c r="C4638" s="113" t="s">
        <v>5408</v>
      </c>
      <c r="D4638" s="113" t="s">
        <v>5414</v>
      </c>
      <c r="E4638" s="113" t="s">
        <v>102</v>
      </c>
    </row>
    <row r="4639" spans="1:5" x14ac:dyDescent="0.2">
      <c r="A4639" s="113">
        <v>14034041</v>
      </c>
      <c r="B4639" s="113" t="s">
        <v>4902</v>
      </c>
      <c r="C4639" s="113" t="s">
        <v>5408</v>
      </c>
      <c r="D4639" s="113" t="s">
        <v>5414</v>
      </c>
      <c r="E4639" s="113" t="s">
        <v>5411</v>
      </c>
    </row>
    <row r="4640" spans="1:5" x14ac:dyDescent="0.2">
      <c r="A4640" s="113">
        <v>14034042</v>
      </c>
      <c r="B4640" s="113" t="s">
        <v>4903</v>
      </c>
      <c r="C4640" s="113" t="s">
        <v>5408</v>
      </c>
      <c r="D4640" s="113" t="s">
        <v>5414</v>
      </c>
      <c r="E4640" s="113" t="s">
        <v>102</v>
      </c>
    </row>
    <row r="4641" spans="1:5" x14ac:dyDescent="0.2">
      <c r="A4641" s="113">
        <v>14034054</v>
      </c>
      <c r="B4641" s="113" t="s">
        <v>4904</v>
      </c>
      <c r="C4641" s="113" t="s">
        <v>5408</v>
      </c>
      <c r="D4641" s="113" t="s">
        <v>5414</v>
      </c>
      <c r="E4641" s="113" t="s">
        <v>109</v>
      </c>
    </row>
    <row r="4642" spans="1:5" x14ac:dyDescent="0.2">
      <c r="A4642" s="113">
        <v>14034057</v>
      </c>
      <c r="B4642" s="113" t="s">
        <v>4905</v>
      </c>
      <c r="C4642" s="113" t="s">
        <v>5408</v>
      </c>
      <c r="D4642" s="113" t="s">
        <v>5414</v>
      </c>
      <c r="E4642" s="113" t="s">
        <v>5412</v>
      </c>
    </row>
    <row r="4643" spans="1:5" x14ac:dyDescent="0.2">
      <c r="A4643" s="113">
        <v>14034060</v>
      </c>
      <c r="B4643" s="113" t="s">
        <v>4906</v>
      </c>
      <c r="C4643" s="113" t="s">
        <v>5408</v>
      </c>
      <c r="D4643" s="113" t="s">
        <v>5414</v>
      </c>
      <c r="E4643" s="113" t="s">
        <v>110</v>
      </c>
    </row>
    <row r="4644" spans="1:5" x14ac:dyDescent="0.2">
      <c r="A4644" s="113">
        <v>14035010</v>
      </c>
      <c r="B4644" s="113" t="s">
        <v>2856</v>
      </c>
      <c r="C4644" s="113" t="s">
        <v>5408</v>
      </c>
      <c r="D4644" s="113" t="s">
        <v>109</v>
      </c>
      <c r="E4644" s="113" t="s">
        <v>109</v>
      </c>
    </row>
    <row r="4645" spans="1:5" x14ac:dyDescent="0.2">
      <c r="A4645" s="113">
        <v>14036003</v>
      </c>
      <c r="B4645" s="113" t="s">
        <v>4907</v>
      </c>
      <c r="C4645" s="113" t="s">
        <v>5408</v>
      </c>
      <c r="D4645" s="113" t="s">
        <v>5414</v>
      </c>
      <c r="E4645" s="113" t="s">
        <v>109</v>
      </c>
    </row>
    <row r="4646" spans="1:5" x14ac:dyDescent="0.2">
      <c r="A4646" s="113">
        <v>14036004</v>
      </c>
      <c r="B4646" s="113" t="s">
        <v>4908</v>
      </c>
      <c r="C4646" s="113" t="s">
        <v>5408</v>
      </c>
      <c r="D4646" s="113" t="s">
        <v>5414</v>
      </c>
      <c r="E4646" s="113" t="s">
        <v>102</v>
      </c>
    </row>
    <row r="4647" spans="1:5" x14ac:dyDescent="0.2">
      <c r="A4647" s="113">
        <v>14036005</v>
      </c>
      <c r="B4647" s="113" t="s">
        <v>2857</v>
      </c>
      <c r="C4647" s="113" t="s">
        <v>5408</v>
      </c>
      <c r="D4647" s="113" t="s">
        <v>102</v>
      </c>
      <c r="E4647" s="113" t="s">
        <v>102</v>
      </c>
    </row>
    <row r="4648" spans="1:5" x14ac:dyDescent="0.2">
      <c r="A4648" s="113">
        <v>14036007</v>
      </c>
      <c r="B4648" s="113" t="s">
        <v>2858</v>
      </c>
      <c r="C4648" s="113" t="s">
        <v>5408</v>
      </c>
      <c r="D4648" s="113" t="s">
        <v>138</v>
      </c>
      <c r="E4648" s="113" t="s">
        <v>5412</v>
      </c>
    </row>
    <row r="4649" spans="1:5" x14ac:dyDescent="0.2">
      <c r="A4649" s="113">
        <v>14036011</v>
      </c>
      <c r="B4649" s="113" t="s">
        <v>2859</v>
      </c>
      <c r="C4649" s="113" t="s">
        <v>5408</v>
      </c>
      <c r="D4649" s="113" t="s">
        <v>102</v>
      </c>
      <c r="E4649" s="113" t="s">
        <v>102</v>
      </c>
    </row>
    <row r="4650" spans="1:5" x14ac:dyDescent="0.2">
      <c r="A4650" s="113">
        <v>14036027</v>
      </c>
      <c r="B4650" s="113" t="s">
        <v>4909</v>
      </c>
      <c r="C4650" s="113" t="s">
        <v>5408</v>
      </c>
      <c r="D4650" s="113" t="s">
        <v>5414</v>
      </c>
      <c r="E4650" s="113" t="s">
        <v>102</v>
      </c>
    </row>
    <row r="4651" spans="1:5" x14ac:dyDescent="0.2">
      <c r="A4651" s="113">
        <v>14037016</v>
      </c>
      <c r="B4651" s="113" t="s">
        <v>4910</v>
      </c>
      <c r="C4651" s="113" t="s">
        <v>5408</v>
      </c>
      <c r="D4651" s="113" t="s">
        <v>5414</v>
      </c>
      <c r="E4651" s="113" t="s">
        <v>102</v>
      </c>
    </row>
    <row r="4652" spans="1:5" x14ac:dyDescent="0.2">
      <c r="A4652" s="113">
        <v>14037024</v>
      </c>
      <c r="B4652" s="113" t="s">
        <v>4911</v>
      </c>
      <c r="C4652" s="113" t="s">
        <v>5408</v>
      </c>
      <c r="D4652" s="113" t="s">
        <v>5414</v>
      </c>
      <c r="E4652" s="113" t="s">
        <v>102</v>
      </c>
    </row>
    <row r="4653" spans="1:5" x14ac:dyDescent="0.2">
      <c r="A4653" s="113">
        <v>14037030</v>
      </c>
      <c r="B4653" s="113" t="s">
        <v>4912</v>
      </c>
      <c r="C4653" s="113" t="s">
        <v>5408</v>
      </c>
      <c r="D4653" s="113" t="s">
        <v>5414</v>
      </c>
      <c r="E4653" s="113" t="s">
        <v>102</v>
      </c>
    </row>
    <row r="4654" spans="1:5" x14ac:dyDescent="0.2">
      <c r="A4654" s="113">
        <v>14038002</v>
      </c>
      <c r="B4654" s="113" t="s">
        <v>4913</v>
      </c>
      <c r="C4654" s="113" t="s">
        <v>5408</v>
      </c>
      <c r="D4654" s="113" t="s">
        <v>5414</v>
      </c>
      <c r="E4654" s="113" t="s">
        <v>5412</v>
      </c>
    </row>
    <row r="4655" spans="1:5" x14ac:dyDescent="0.2">
      <c r="A4655" s="113">
        <v>14038016</v>
      </c>
      <c r="B4655" s="113" t="s">
        <v>4914</v>
      </c>
      <c r="C4655" s="113" t="s">
        <v>5408</v>
      </c>
      <c r="D4655" s="113" t="s">
        <v>5414</v>
      </c>
      <c r="E4655" s="113" t="s">
        <v>5412</v>
      </c>
    </row>
    <row r="4656" spans="1:5" x14ac:dyDescent="0.2">
      <c r="A4656" s="113">
        <v>14038024</v>
      </c>
      <c r="B4656" s="113" t="s">
        <v>4915</v>
      </c>
      <c r="C4656" s="113" t="s">
        <v>5408</v>
      </c>
      <c r="D4656" s="113" t="s">
        <v>5414</v>
      </c>
      <c r="E4656" s="113" t="s">
        <v>102</v>
      </c>
    </row>
    <row r="4657" spans="1:5" x14ac:dyDescent="0.2">
      <c r="A4657" s="113">
        <v>14038050</v>
      </c>
      <c r="B4657" s="113" t="s">
        <v>4916</v>
      </c>
      <c r="C4657" s="113" t="s">
        <v>5408</v>
      </c>
      <c r="D4657" s="113" t="s">
        <v>5414</v>
      </c>
      <c r="E4657" s="113" t="s">
        <v>109</v>
      </c>
    </row>
    <row r="4658" spans="1:5" x14ac:dyDescent="0.2">
      <c r="A4658" s="113">
        <v>14038053</v>
      </c>
      <c r="B4658" s="113" t="s">
        <v>2860</v>
      </c>
      <c r="C4658" s="113" t="s">
        <v>5408</v>
      </c>
      <c r="D4658" s="113" t="s">
        <v>109</v>
      </c>
      <c r="E4658" s="113" t="s">
        <v>110</v>
      </c>
    </row>
    <row r="4659" spans="1:5" x14ac:dyDescent="0.2">
      <c r="A4659" s="113">
        <v>14038203</v>
      </c>
      <c r="B4659" s="113" t="s">
        <v>4917</v>
      </c>
      <c r="C4659" s="113" t="s">
        <v>5408</v>
      </c>
      <c r="D4659" s="113" t="s">
        <v>5414</v>
      </c>
      <c r="E4659" s="113" t="s">
        <v>109</v>
      </c>
    </row>
    <row r="4660" spans="1:5" x14ac:dyDescent="0.2">
      <c r="A4660" s="113">
        <v>14039001</v>
      </c>
      <c r="B4660" s="113" t="s">
        <v>4918</v>
      </c>
      <c r="C4660" s="113" t="s">
        <v>5408</v>
      </c>
      <c r="D4660" s="113" t="s">
        <v>5414</v>
      </c>
      <c r="E4660" s="113" t="s">
        <v>5412</v>
      </c>
    </row>
    <row r="4661" spans="1:5" x14ac:dyDescent="0.2">
      <c r="A4661" s="113">
        <v>14039004</v>
      </c>
      <c r="B4661" s="113" t="s">
        <v>4919</v>
      </c>
      <c r="C4661" s="113" t="s">
        <v>5408</v>
      </c>
      <c r="D4661" s="113" t="s">
        <v>5414</v>
      </c>
      <c r="E4661" s="113" t="s">
        <v>5412</v>
      </c>
    </row>
    <row r="4662" spans="1:5" x14ac:dyDescent="0.2">
      <c r="A4662" s="113">
        <v>14039008</v>
      </c>
      <c r="B4662" s="113" t="s">
        <v>2861</v>
      </c>
      <c r="C4662" s="113" t="s">
        <v>5408</v>
      </c>
      <c r="D4662" s="113" t="s">
        <v>105</v>
      </c>
      <c r="E4662" s="113" t="s">
        <v>5412</v>
      </c>
    </row>
    <row r="4663" spans="1:5" x14ac:dyDescent="0.2">
      <c r="A4663" s="113">
        <v>14039038</v>
      </c>
      <c r="B4663" s="113" t="s">
        <v>4920</v>
      </c>
      <c r="C4663" s="113" t="s">
        <v>5408</v>
      </c>
      <c r="D4663" s="113" t="s">
        <v>5414</v>
      </c>
      <c r="E4663" s="113" t="s">
        <v>102</v>
      </c>
    </row>
    <row r="4664" spans="1:5" x14ac:dyDescent="0.2">
      <c r="A4664" s="113">
        <v>14043002</v>
      </c>
      <c r="B4664" s="113" t="s">
        <v>2862</v>
      </c>
      <c r="C4664" s="113" t="s">
        <v>5408</v>
      </c>
      <c r="D4664" s="113" t="s">
        <v>109</v>
      </c>
      <c r="E4664" s="113" t="s">
        <v>110</v>
      </c>
    </row>
    <row r="4665" spans="1:5" x14ac:dyDescent="0.2">
      <c r="A4665" s="113">
        <v>14043005</v>
      </c>
      <c r="B4665" s="113" t="s">
        <v>4921</v>
      </c>
      <c r="C4665" s="113" t="s">
        <v>5408</v>
      </c>
      <c r="D4665" s="113" t="s">
        <v>5414</v>
      </c>
      <c r="E4665" s="113" t="s">
        <v>102</v>
      </c>
    </row>
    <row r="4666" spans="1:5" x14ac:dyDescent="0.2">
      <c r="A4666" s="113">
        <v>14043007</v>
      </c>
      <c r="B4666" s="113" t="s">
        <v>4922</v>
      </c>
      <c r="C4666" s="113" t="s">
        <v>5408</v>
      </c>
      <c r="D4666" s="113" t="s">
        <v>5414</v>
      </c>
      <c r="E4666" s="113" t="s">
        <v>5412</v>
      </c>
    </row>
    <row r="4667" spans="1:5" x14ac:dyDescent="0.2">
      <c r="A4667" s="113">
        <v>14043029</v>
      </c>
      <c r="B4667" s="113" t="s">
        <v>4923</v>
      </c>
      <c r="C4667" s="113" t="s">
        <v>5408</v>
      </c>
      <c r="D4667" s="113" t="s">
        <v>5414</v>
      </c>
      <c r="E4667" s="113" t="s">
        <v>5412</v>
      </c>
    </row>
    <row r="4668" spans="1:5" x14ac:dyDescent="0.2">
      <c r="A4668" s="113">
        <v>14043114</v>
      </c>
      <c r="B4668" s="113" t="s">
        <v>4924</v>
      </c>
      <c r="C4668" s="113" t="s">
        <v>5408</v>
      </c>
      <c r="D4668" s="113" t="s">
        <v>5414</v>
      </c>
      <c r="E4668" s="113" t="s">
        <v>102</v>
      </c>
    </row>
    <row r="4669" spans="1:5" x14ac:dyDescent="0.2">
      <c r="A4669" s="113">
        <v>14043182</v>
      </c>
      <c r="B4669" s="113" t="s">
        <v>2863</v>
      </c>
      <c r="C4669" s="113" t="s">
        <v>5408</v>
      </c>
      <c r="D4669" s="113" t="s">
        <v>107</v>
      </c>
      <c r="E4669" s="113" t="s">
        <v>5412</v>
      </c>
    </row>
    <row r="4670" spans="1:5" x14ac:dyDescent="0.2">
      <c r="A4670" s="113">
        <v>14043213</v>
      </c>
      <c r="B4670" s="113" t="s">
        <v>4925</v>
      </c>
      <c r="C4670" s="113" t="s">
        <v>5408</v>
      </c>
      <c r="D4670" s="113" t="s">
        <v>5414</v>
      </c>
      <c r="E4670" s="113" t="s">
        <v>110</v>
      </c>
    </row>
    <row r="4671" spans="1:5" x14ac:dyDescent="0.2">
      <c r="A4671" s="113">
        <v>14043214</v>
      </c>
      <c r="B4671" s="113" t="s">
        <v>4926</v>
      </c>
      <c r="C4671" s="113" t="s">
        <v>5408</v>
      </c>
      <c r="D4671" s="113" t="s">
        <v>5414</v>
      </c>
      <c r="E4671" s="113" t="s">
        <v>102</v>
      </c>
    </row>
    <row r="4672" spans="1:5" x14ac:dyDescent="0.2">
      <c r="A4672" s="113">
        <v>14044001</v>
      </c>
      <c r="B4672" s="113" t="s">
        <v>4927</v>
      </c>
      <c r="C4672" s="113" t="s">
        <v>5408</v>
      </c>
      <c r="D4672" s="113" t="s">
        <v>5414</v>
      </c>
      <c r="E4672" s="113" t="s">
        <v>102</v>
      </c>
    </row>
    <row r="4673" spans="1:5" x14ac:dyDescent="0.2">
      <c r="A4673" s="113">
        <v>14044002</v>
      </c>
      <c r="B4673" s="113" t="s">
        <v>4928</v>
      </c>
      <c r="C4673" s="113" t="s">
        <v>5408</v>
      </c>
      <c r="D4673" s="113" t="s">
        <v>5414</v>
      </c>
      <c r="E4673" s="113" t="s">
        <v>110</v>
      </c>
    </row>
    <row r="4674" spans="1:5" x14ac:dyDescent="0.2">
      <c r="A4674" s="113">
        <v>14045001</v>
      </c>
      <c r="B4674" s="113" t="s">
        <v>4929</v>
      </c>
      <c r="C4674" s="113" t="s">
        <v>5408</v>
      </c>
      <c r="D4674" s="113" t="s">
        <v>5414</v>
      </c>
      <c r="E4674" s="113" t="s">
        <v>5412</v>
      </c>
    </row>
    <row r="4675" spans="1:5" x14ac:dyDescent="0.2">
      <c r="A4675" s="113">
        <v>14045014</v>
      </c>
      <c r="B4675" s="113" t="s">
        <v>4930</v>
      </c>
      <c r="C4675" s="113" t="s">
        <v>5408</v>
      </c>
      <c r="D4675" s="113" t="s">
        <v>5414</v>
      </c>
      <c r="E4675" s="113" t="s">
        <v>102</v>
      </c>
    </row>
    <row r="4676" spans="1:5" x14ac:dyDescent="0.2">
      <c r="A4676" s="113">
        <v>14045024</v>
      </c>
      <c r="B4676" s="113" t="s">
        <v>4931</v>
      </c>
      <c r="C4676" s="113" t="s">
        <v>5408</v>
      </c>
      <c r="D4676" s="113" t="s">
        <v>5414</v>
      </c>
      <c r="E4676" s="113" t="s">
        <v>102</v>
      </c>
    </row>
    <row r="4677" spans="1:5" x14ac:dyDescent="0.2">
      <c r="A4677" s="113">
        <v>14051001</v>
      </c>
      <c r="B4677" s="113" t="s">
        <v>2864</v>
      </c>
      <c r="C4677" s="113" t="s">
        <v>5408</v>
      </c>
      <c r="D4677" s="113" t="s">
        <v>102</v>
      </c>
      <c r="E4677" s="113" t="s">
        <v>102</v>
      </c>
    </row>
    <row r="4678" spans="1:5" x14ac:dyDescent="0.2">
      <c r="A4678" s="113">
        <v>14051005</v>
      </c>
      <c r="B4678" s="113" t="s">
        <v>2865</v>
      </c>
      <c r="C4678" s="113" t="s">
        <v>5408</v>
      </c>
      <c r="D4678" s="113" t="s">
        <v>110</v>
      </c>
      <c r="E4678" s="113" t="s">
        <v>110</v>
      </c>
    </row>
    <row r="4679" spans="1:5" x14ac:dyDescent="0.2">
      <c r="A4679" s="113">
        <v>14051016</v>
      </c>
      <c r="B4679" s="113" t="s">
        <v>4932</v>
      </c>
      <c r="C4679" s="113" t="s">
        <v>5408</v>
      </c>
      <c r="D4679" s="113" t="s">
        <v>5414</v>
      </c>
      <c r="E4679" s="113" t="s">
        <v>102</v>
      </c>
    </row>
    <row r="4680" spans="1:5" x14ac:dyDescent="0.2">
      <c r="A4680" s="113">
        <v>14051020</v>
      </c>
      <c r="B4680" s="113" t="s">
        <v>2866</v>
      </c>
      <c r="C4680" s="113" t="s">
        <v>5408</v>
      </c>
      <c r="D4680" s="113" t="s">
        <v>109</v>
      </c>
      <c r="E4680" s="113" t="s">
        <v>109</v>
      </c>
    </row>
    <row r="4681" spans="1:5" x14ac:dyDescent="0.2">
      <c r="A4681" s="113">
        <v>14052004</v>
      </c>
      <c r="B4681" s="113" t="s">
        <v>2867</v>
      </c>
      <c r="C4681" s="113" t="s">
        <v>5408</v>
      </c>
      <c r="D4681" s="113" t="s">
        <v>107</v>
      </c>
      <c r="E4681" s="113" t="s">
        <v>102</v>
      </c>
    </row>
    <row r="4682" spans="1:5" x14ac:dyDescent="0.2">
      <c r="A4682" s="113">
        <v>14052014</v>
      </c>
      <c r="B4682" s="113" t="s">
        <v>4933</v>
      </c>
      <c r="C4682" s="113" t="s">
        <v>5408</v>
      </c>
      <c r="D4682" s="113" t="s">
        <v>5414</v>
      </c>
      <c r="E4682" s="113" t="s">
        <v>109</v>
      </c>
    </row>
    <row r="4683" spans="1:5" x14ac:dyDescent="0.2">
      <c r="A4683" s="113">
        <v>14052016</v>
      </c>
      <c r="B4683" s="113" t="s">
        <v>4934</v>
      </c>
      <c r="C4683" s="113" t="s">
        <v>5408</v>
      </c>
      <c r="D4683" s="113" t="s">
        <v>5414</v>
      </c>
      <c r="E4683" s="113" t="s">
        <v>102</v>
      </c>
    </row>
    <row r="4684" spans="1:5" x14ac:dyDescent="0.2">
      <c r="A4684" s="113">
        <v>14052033</v>
      </c>
      <c r="B4684" s="113" t="s">
        <v>4935</v>
      </c>
      <c r="C4684" s="113" t="s">
        <v>5408</v>
      </c>
      <c r="D4684" s="113" t="s">
        <v>5414</v>
      </c>
      <c r="E4684" s="113" t="s">
        <v>102</v>
      </c>
    </row>
    <row r="4685" spans="1:5" x14ac:dyDescent="0.2">
      <c r="A4685" s="113">
        <v>14052051</v>
      </c>
      <c r="B4685" s="113" t="s">
        <v>4936</v>
      </c>
      <c r="C4685" s="113" t="s">
        <v>5408</v>
      </c>
      <c r="D4685" s="113" t="s">
        <v>5414</v>
      </c>
      <c r="E4685" s="113" t="s">
        <v>109</v>
      </c>
    </row>
    <row r="4686" spans="1:5" x14ac:dyDescent="0.2">
      <c r="A4686" s="113">
        <v>14059020</v>
      </c>
      <c r="B4686" s="113" t="s">
        <v>4937</v>
      </c>
      <c r="C4686" s="113" t="s">
        <v>5408</v>
      </c>
      <c r="D4686" s="113" t="s">
        <v>5414</v>
      </c>
      <c r="E4686" s="113" t="s">
        <v>110</v>
      </c>
    </row>
    <row r="4687" spans="1:5" x14ac:dyDescent="0.2">
      <c r="A4687" s="113">
        <v>14063002</v>
      </c>
      <c r="B4687" s="113" t="s">
        <v>4938</v>
      </c>
      <c r="C4687" s="113" t="s">
        <v>5408</v>
      </c>
      <c r="D4687" s="113" t="s">
        <v>5414</v>
      </c>
      <c r="E4687" s="113" t="s">
        <v>109</v>
      </c>
    </row>
    <row r="4688" spans="1:5" x14ac:dyDescent="0.2">
      <c r="A4688" s="113">
        <v>14063010</v>
      </c>
      <c r="B4688" s="113" t="s">
        <v>4939</v>
      </c>
      <c r="C4688" s="113" t="s">
        <v>5408</v>
      </c>
      <c r="D4688" s="113" t="s">
        <v>5414</v>
      </c>
      <c r="E4688" s="113" t="s">
        <v>110</v>
      </c>
    </row>
    <row r="4689" spans="1:5" x14ac:dyDescent="0.2">
      <c r="A4689" s="113">
        <v>14071001</v>
      </c>
      <c r="B4689" s="113" t="s">
        <v>4940</v>
      </c>
      <c r="C4689" s="113" t="s">
        <v>5408</v>
      </c>
      <c r="D4689" s="113" t="s">
        <v>5414</v>
      </c>
      <c r="E4689" s="113" t="s">
        <v>5412</v>
      </c>
    </row>
    <row r="4690" spans="1:5" x14ac:dyDescent="0.2">
      <c r="A4690" s="113">
        <v>14071002</v>
      </c>
      <c r="B4690" s="113" t="s">
        <v>4941</v>
      </c>
      <c r="C4690" s="113" t="s">
        <v>5408</v>
      </c>
      <c r="D4690" s="113" t="s">
        <v>5414</v>
      </c>
      <c r="E4690" s="113" t="s">
        <v>102</v>
      </c>
    </row>
    <row r="4691" spans="1:5" x14ac:dyDescent="0.2">
      <c r="A4691" s="113">
        <v>14071017</v>
      </c>
      <c r="B4691" s="113" t="s">
        <v>4942</v>
      </c>
      <c r="C4691" s="113" t="s">
        <v>5408</v>
      </c>
      <c r="D4691" s="113" t="s">
        <v>5414</v>
      </c>
      <c r="E4691" s="113" t="s">
        <v>5412</v>
      </c>
    </row>
    <row r="4692" spans="1:5" x14ac:dyDescent="0.2">
      <c r="A4692" s="113">
        <v>14071020</v>
      </c>
      <c r="B4692" s="113" t="s">
        <v>4943</v>
      </c>
      <c r="C4692" s="113" t="s">
        <v>5408</v>
      </c>
      <c r="D4692" s="113" t="s">
        <v>5414</v>
      </c>
      <c r="E4692" s="113" t="s">
        <v>102</v>
      </c>
    </row>
    <row r="4693" spans="1:5" x14ac:dyDescent="0.2">
      <c r="A4693" s="113">
        <v>14072001</v>
      </c>
      <c r="B4693" s="113" t="s">
        <v>2868</v>
      </c>
      <c r="C4693" s="113" t="s">
        <v>5408</v>
      </c>
      <c r="D4693" s="113" t="s">
        <v>102</v>
      </c>
      <c r="E4693" s="113" t="s">
        <v>110</v>
      </c>
    </row>
    <row r="4694" spans="1:5" x14ac:dyDescent="0.2">
      <c r="A4694" s="113">
        <v>14072100</v>
      </c>
      <c r="B4694" s="113" t="s">
        <v>4944</v>
      </c>
      <c r="C4694" s="113" t="s">
        <v>5408</v>
      </c>
      <c r="D4694" s="113" t="s">
        <v>5414</v>
      </c>
      <c r="E4694" s="113" t="s">
        <v>102</v>
      </c>
    </row>
    <row r="4695" spans="1:5" x14ac:dyDescent="0.2">
      <c r="A4695" s="113">
        <v>14073002</v>
      </c>
      <c r="B4695" s="113" t="s">
        <v>2869</v>
      </c>
      <c r="C4695" s="113" t="s">
        <v>5408</v>
      </c>
      <c r="D4695" s="113" t="s">
        <v>109</v>
      </c>
      <c r="E4695" s="113" t="s">
        <v>109</v>
      </c>
    </row>
    <row r="4696" spans="1:5" x14ac:dyDescent="0.2">
      <c r="A4696" s="113">
        <v>14073009</v>
      </c>
      <c r="B4696" s="113" t="s">
        <v>4945</v>
      </c>
      <c r="C4696" s="113" t="s">
        <v>5408</v>
      </c>
      <c r="D4696" s="113" t="s">
        <v>5414</v>
      </c>
      <c r="E4696" s="113" t="s">
        <v>102</v>
      </c>
    </row>
    <row r="4697" spans="1:5" x14ac:dyDescent="0.2">
      <c r="A4697" s="113">
        <v>14076004</v>
      </c>
      <c r="B4697" s="113" t="s">
        <v>4946</v>
      </c>
      <c r="C4697" s="113" t="s">
        <v>5408</v>
      </c>
      <c r="D4697" s="113" t="s">
        <v>5414</v>
      </c>
      <c r="E4697" s="113" t="s">
        <v>109</v>
      </c>
    </row>
    <row r="4698" spans="1:5" x14ac:dyDescent="0.2">
      <c r="A4698" s="113">
        <v>14076005</v>
      </c>
      <c r="B4698" s="113" t="s">
        <v>4947</v>
      </c>
      <c r="C4698" s="113" t="s">
        <v>5408</v>
      </c>
      <c r="D4698" s="113" t="s">
        <v>5414</v>
      </c>
      <c r="E4698" s="113" t="s">
        <v>5412</v>
      </c>
    </row>
    <row r="4699" spans="1:5" x14ac:dyDescent="0.2">
      <c r="A4699" s="113">
        <v>14076031</v>
      </c>
      <c r="B4699" s="113" t="s">
        <v>4948</v>
      </c>
      <c r="C4699" s="113" t="s">
        <v>5408</v>
      </c>
      <c r="D4699" s="113" t="s">
        <v>5414</v>
      </c>
      <c r="E4699" s="113" t="s">
        <v>102</v>
      </c>
    </row>
    <row r="4700" spans="1:5" x14ac:dyDescent="0.2">
      <c r="A4700" s="113">
        <v>14076056</v>
      </c>
      <c r="B4700" s="113" t="s">
        <v>4949</v>
      </c>
      <c r="C4700" s="113" t="s">
        <v>5408</v>
      </c>
      <c r="D4700" s="113" t="s">
        <v>5414</v>
      </c>
      <c r="E4700" s="113" t="s">
        <v>5412</v>
      </c>
    </row>
    <row r="4701" spans="1:5" x14ac:dyDescent="0.2">
      <c r="A4701" s="113">
        <v>14077000</v>
      </c>
      <c r="B4701" s="113" t="s">
        <v>4950</v>
      </c>
      <c r="C4701" s="113" t="s">
        <v>5408</v>
      </c>
      <c r="D4701" s="113" t="s">
        <v>5414</v>
      </c>
      <c r="E4701" s="113" t="s">
        <v>5413</v>
      </c>
    </row>
    <row r="4702" spans="1:5" x14ac:dyDescent="0.2">
      <c r="A4702" s="113">
        <v>14077001</v>
      </c>
      <c r="B4702" s="113" t="s">
        <v>4951</v>
      </c>
      <c r="C4702" s="113" t="s">
        <v>5408</v>
      </c>
      <c r="D4702" s="113" t="s">
        <v>5414</v>
      </c>
      <c r="E4702" s="113" t="s">
        <v>110</v>
      </c>
    </row>
    <row r="4703" spans="1:5" x14ac:dyDescent="0.2">
      <c r="A4703" s="113">
        <v>14077005</v>
      </c>
      <c r="B4703" s="113" t="s">
        <v>4952</v>
      </c>
      <c r="C4703" s="113" t="s">
        <v>5408</v>
      </c>
      <c r="D4703" s="113" t="s">
        <v>5414</v>
      </c>
      <c r="E4703" s="113" t="s">
        <v>5412</v>
      </c>
    </row>
    <row r="4704" spans="1:5" x14ac:dyDescent="0.2">
      <c r="A4704" s="113">
        <v>14077006</v>
      </c>
      <c r="B4704" s="113" t="s">
        <v>4953</v>
      </c>
      <c r="C4704" s="113" t="s">
        <v>5408</v>
      </c>
      <c r="D4704" s="113" t="s">
        <v>5414</v>
      </c>
      <c r="E4704" s="113" t="s">
        <v>5412</v>
      </c>
    </row>
    <row r="4705" spans="1:5" x14ac:dyDescent="0.2">
      <c r="A4705" s="113">
        <v>14085106</v>
      </c>
      <c r="B4705" s="113" t="s">
        <v>2870</v>
      </c>
      <c r="C4705" s="113" t="s">
        <v>5408</v>
      </c>
      <c r="D4705" s="113" t="s">
        <v>109</v>
      </c>
      <c r="E4705" s="113" t="s">
        <v>110</v>
      </c>
    </row>
    <row r="4706" spans="1:5" x14ac:dyDescent="0.2">
      <c r="A4706" s="113">
        <v>14085110</v>
      </c>
      <c r="B4706" s="113" t="s">
        <v>2871</v>
      </c>
      <c r="C4706" s="113" t="s">
        <v>5408</v>
      </c>
      <c r="D4706" s="113" t="s">
        <v>109</v>
      </c>
      <c r="E4706" s="113" t="s">
        <v>109</v>
      </c>
    </row>
    <row r="4707" spans="1:5" x14ac:dyDescent="0.2">
      <c r="A4707" s="113">
        <v>14085149</v>
      </c>
      <c r="B4707" s="113" t="s">
        <v>4954</v>
      </c>
      <c r="C4707" s="113" t="s">
        <v>5408</v>
      </c>
      <c r="D4707" s="113" t="s">
        <v>5414</v>
      </c>
      <c r="E4707" s="113" t="s">
        <v>109</v>
      </c>
    </row>
    <row r="4708" spans="1:5" x14ac:dyDescent="0.2">
      <c r="A4708" s="113">
        <v>14085150</v>
      </c>
      <c r="B4708" s="113" t="s">
        <v>4955</v>
      </c>
      <c r="C4708" s="113" t="s">
        <v>5408</v>
      </c>
      <c r="D4708" s="113" t="s">
        <v>5414</v>
      </c>
      <c r="E4708" s="113" t="s">
        <v>102</v>
      </c>
    </row>
    <row r="4709" spans="1:5" x14ac:dyDescent="0.2">
      <c r="A4709" s="113">
        <v>14085255</v>
      </c>
      <c r="B4709" s="113" t="s">
        <v>2872</v>
      </c>
      <c r="C4709" s="113" t="s">
        <v>5408</v>
      </c>
      <c r="D4709" s="113" t="s">
        <v>102</v>
      </c>
      <c r="E4709" s="113" t="s">
        <v>102</v>
      </c>
    </row>
    <row r="4710" spans="1:5" x14ac:dyDescent="0.2">
      <c r="A4710" s="113">
        <v>14085725</v>
      </c>
      <c r="B4710" s="113" t="s">
        <v>4956</v>
      </c>
      <c r="C4710" s="113" t="s">
        <v>5408</v>
      </c>
      <c r="D4710" s="113" t="s">
        <v>5414</v>
      </c>
      <c r="E4710" s="113" t="s">
        <v>110</v>
      </c>
    </row>
    <row r="4711" spans="1:5" x14ac:dyDescent="0.2">
      <c r="A4711" s="113">
        <v>14085826</v>
      </c>
      <c r="B4711" s="113" t="s">
        <v>2873</v>
      </c>
      <c r="C4711" s="113" t="s">
        <v>5408</v>
      </c>
      <c r="D4711" s="113" t="s">
        <v>102</v>
      </c>
      <c r="E4711" s="113" t="s">
        <v>102</v>
      </c>
    </row>
    <row r="4712" spans="1:5" x14ac:dyDescent="0.2">
      <c r="A4712" s="113">
        <v>14085838</v>
      </c>
      <c r="B4712" s="113" t="s">
        <v>4957</v>
      </c>
      <c r="C4712" s="113" t="s">
        <v>5408</v>
      </c>
      <c r="D4712" s="113" t="s">
        <v>5414</v>
      </c>
      <c r="E4712" s="113" t="s">
        <v>110</v>
      </c>
    </row>
    <row r="4713" spans="1:5" x14ac:dyDescent="0.2">
      <c r="A4713" s="113">
        <v>14085852</v>
      </c>
      <c r="B4713" s="113" t="s">
        <v>2874</v>
      </c>
      <c r="C4713" s="113" t="s">
        <v>5408</v>
      </c>
      <c r="D4713" s="113" t="s">
        <v>109</v>
      </c>
      <c r="E4713" s="113" t="s">
        <v>110</v>
      </c>
    </row>
    <row r="4714" spans="1:5" x14ac:dyDescent="0.2">
      <c r="A4714" s="113">
        <v>14085854</v>
      </c>
      <c r="B4714" s="113" t="s">
        <v>4958</v>
      </c>
      <c r="C4714" s="113" t="s">
        <v>5408</v>
      </c>
      <c r="D4714" s="113" t="s">
        <v>5414</v>
      </c>
      <c r="E4714" s="113" t="s">
        <v>110</v>
      </c>
    </row>
    <row r="4715" spans="1:5" x14ac:dyDescent="0.2">
      <c r="A4715" s="113">
        <v>14157002</v>
      </c>
      <c r="B4715" s="113" t="s">
        <v>4959</v>
      </c>
      <c r="C4715" s="113" t="s">
        <v>5408</v>
      </c>
      <c r="D4715" s="113" t="s">
        <v>5414</v>
      </c>
      <c r="E4715" s="113" t="s">
        <v>5411</v>
      </c>
    </row>
    <row r="4716" spans="1:5" x14ac:dyDescent="0.2">
      <c r="A4716" s="113">
        <v>14157005</v>
      </c>
      <c r="B4716" s="113" t="s">
        <v>4960</v>
      </c>
      <c r="C4716" s="113" t="s">
        <v>5408</v>
      </c>
      <c r="D4716" s="113" t="s">
        <v>5414</v>
      </c>
      <c r="E4716" s="113" t="s">
        <v>5412</v>
      </c>
    </row>
    <row r="4717" spans="1:5" x14ac:dyDescent="0.2">
      <c r="A4717" s="113">
        <v>14157006</v>
      </c>
      <c r="B4717" s="113" t="s">
        <v>4961</v>
      </c>
      <c r="C4717" s="113" t="s">
        <v>5408</v>
      </c>
      <c r="D4717" s="113" t="s">
        <v>5414</v>
      </c>
      <c r="E4717" s="113" t="s">
        <v>102</v>
      </c>
    </row>
    <row r="4718" spans="1:5" x14ac:dyDescent="0.2">
      <c r="A4718" s="113">
        <v>14157019</v>
      </c>
      <c r="B4718" s="113" t="s">
        <v>4962</v>
      </c>
      <c r="C4718" s="113" t="s">
        <v>5408</v>
      </c>
      <c r="D4718" s="113" t="s">
        <v>5414</v>
      </c>
      <c r="E4718" s="113" t="s">
        <v>110</v>
      </c>
    </row>
    <row r="4719" spans="1:5" x14ac:dyDescent="0.2">
      <c r="A4719" s="113">
        <v>14157138</v>
      </c>
      <c r="B4719" s="113" t="s">
        <v>4963</v>
      </c>
      <c r="C4719" s="113" t="s">
        <v>5408</v>
      </c>
      <c r="D4719" s="113" t="s">
        <v>5414</v>
      </c>
      <c r="E4719" s="113" t="s">
        <v>110</v>
      </c>
    </row>
    <row r="4720" spans="1:5" x14ac:dyDescent="0.2">
      <c r="A4720" s="113">
        <v>14157311</v>
      </c>
      <c r="B4720" s="113" t="s">
        <v>4964</v>
      </c>
      <c r="C4720" s="113" t="s">
        <v>5408</v>
      </c>
      <c r="D4720" s="113" t="s">
        <v>5414</v>
      </c>
      <c r="E4720" s="113" t="s">
        <v>109</v>
      </c>
    </row>
    <row r="4721" spans="1:5" x14ac:dyDescent="0.2">
      <c r="A4721" s="113">
        <v>14157491</v>
      </c>
      <c r="B4721" s="113" t="s">
        <v>4965</v>
      </c>
      <c r="C4721" s="113" t="s">
        <v>5408</v>
      </c>
      <c r="D4721" s="113" t="s">
        <v>5414</v>
      </c>
      <c r="E4721" s="113" t="s">
        <v>5413</v>
      </c>
    </row>
    <row r="4722" spans="1:5" x14ac:dyDescent="0.2">
      <c r="A4722" s="113">
        <v>14158007</v>
      </c>
      <c r="B4722" s="113" t="s">
        <v>2875</v>
      </c>
      <c r="C4722" s="113" t="s">
        <v>5408</v>
      </c>
      <c r="D4722" s="113" t="s">
        <v>109</v>
      </c>
      <c r="E4722" s="113" t="s">
        <v>109</v>
      </c>
    </row>
    <row r="4723" spans="1:5" x14ac:dyDescent="0.2">
      <c r="A4723" s="113">
        <v>14158040</v>
      </c>
      <c r="B4723" s="113" t="s">
        <v>4966</v>
      </c>
      <c r="C4723" s="113" t="s">
        <v>5408</v>
      </c>
      <c r="D4723" s="113" t="s">
        <v>5414</v>
      </c>
      <c r="E4723" s="113" t="s">
        <v>102</v>
      </c>
    </row>
    <row r="4724" spans="1:5" x14ac:dyDescent="0.2">
      <c r="A4724" s="113">
        <v>14161021</v>
      </c>
      <c r="B4724" s="113" t="s">
        <v>2876</v>
      </c>
      <c r="C4724" s="113" t="s">
        <v>5408</v>
      </c>
      <c r="D4724" s="113" t="s">
        <v>105</v>
      </c>
      <c r="E4724" s="113" t="s">
        <v>5412</v>
      </c>
    </row>
    <row r="4725" spans="1:5" x14ac:dyDescent="0.2">
      <c r="A4725" s="113">
        <v>14162004</v>
      </c>
      <c r="B4725" s="113" t="s">
        <v>4967</v>
      </c>
      <c r="C4725" s="113" t="s">
        <v>5408</v>
      </c>
      <c r="D4725" s="113" t="s">
        <v>5414</v>
      </c>
      <c r="E4725" s="113" t="s">
        <v>109</v>
      </c>
    </row>
    <row r="4726" spans="1:5" x14ac:dyDescent="0.2">
      <c r="A4726" s="113">
        <v>14162009</v>
      </c>
      <c r="B4726" s="113" t="s">
        <v>4968</v>
      </c>
      <c r="C4726" s="113" t="s">
        <v>5408</v>
      </c>
      <c r="D4726" s="113" t="s">
        <v>5414</v>
      </c>
      <c r="E4726" s="113" t="s">
        <v>102</v>
      </c>
    </row>
    <row r="4727" spans="1:5" x14ac:dyDescent="0.2">
      <c r="A4727" s="113">
        <v>14162016</v>
      </c>
      <c r="B4727" s="113" t="s">
        <v>4969</v>
      </c>
      <c r="C4727" s="113" t="s">
        <v>5408</v>
      </c>
      <c r="D4727" s="113" t="s">
        <v>5414</v>
      </c>
      <c r="E4727" s="113" t="s">
        <v>102</v>
      </c>
    </row>
    <row r="4728" spans="1:5" x14ac:dyDescent="0.2">
      <c r="A4728" s="113">
        <v>14162058</v>
      </c>
      <c r="B4728" s="113" t="s">
        <v>4970</v>
      </c>
      <c r="C4728" s="113" t="s">
        <v>5408</v>
      </c>
      <c r="D4728" s="113" t="s">
        <v>5414</v>
      </c>
      <c r="E4728" s="113" t="s">
        <v>102</v>
      </c>
    </row>
    <row r="4729" spans="1:5" x14ac:dyDescent="0.2">
      <c r="A4729" s="113">
        <v>14162059</v>
      </c>
      <c r="B4729" s="113" t="s">
        <v>4971</v>
      </c>
      <c r="C4729" s="113" t="s">
        <v>5408</v>
      </c>
      <c r="D4729" s="113" t="s">
        <v>5414</v>
      </c>
      <c r="E4729" s="113" t="s">
        <v>102</v>
      </c>
    </row>
    <row r="4730" spans="1:5" x14ac:dyDescent="0.2">
      <c r="A4730" s="113">
        <v>14162081</v>
      </c>
      <c r="B4730" s="113" t="s">
        <v>4972</v>
      </c>
      <c r="C4730" s="113" t="s">
        <v>5408</v>
      </c>
      <c r="D4730" s="113" t="s">
        <v>5414</v>
      </c>
      <c r="E4730" s="113" t="s">
        <v>109</v>
      </c>
    </row>
    <row r="4731" spans="1:5" x14ac:dyDescent="0.2">
      <c r="A4731" s="113">
        <v>14163006</v>
      </c>
      <c r="B4731" s="113" t="s">
        <v>4973</v>
      </c>
      <c r="C4731" s="113" t="s">
        <v>5408</v>
      </c>
      <c r="D4731" s="113" t="s">
        <v>5414</v>
      </c>
      <c r="E4731" s="113" t="s">
        <v>110</v>
      </c>
    </row>
    <row r="4732" spans="1:5" x14ac:dyDescent="0.2">
      <c r="A4732" s="113">
        <v>14166002</v>
      </c>
      <c r="B4732" s="113" t="s">
        <v>4974</v>
      </c>
      <c r="C4732" s="113" t="s">
        <v>5408</v>
      </c>
      <c r="D4732" s="113" t="s">
        <v>5414</v>
      </c>
      <c r="E4732" s="113" t="s">
        <v>5412</v>
      </c>
    </row>
    <row r="4733" spans="1:5" x14ac:dyDescent="0.2">
      <c r="A4733" s="113">
        <v>14166011</v>
      </c>
      <c r="B4733" s="113" t="s">
        <v>4975</v>
      </c>
      <c r="C4733" s="113" t="s">
        <v>5408</v>
      </c>
      <c r="D4733" s="113" t="s">
        <v>5414</v>
      </c>
      <c r="E4733" s="113" t="s">
        <v>102</v>
      </c>
    </row>
    <row r="4734" spans="1:5" x14ac:dyDescent="0.2">
      <c r="A4734" s="113">
        <v>14166012</v>
      </c>
      <c r="B4734" s="113" t="s">
        <v>4976</v>
      </c>
      <c r="C4734" s="113" t="s">
        <v>5408</v>
      </c>
      <c r="D4734" s="113" t="s">
        <v>5414</v>
      </c>
      <c r="E4734" s="113" t="s">
        <v>102</v>
      </c>
    </row>
    <row r="4735" spans="1:5" x14ac:dyDescent="0.2">
      <c r="A4735" s="113">
        <v>14166034</v>
      </c>
      <c r="B4735" s="113" t="s">
        <v>4977</v>
      </c>
      <c r="C4735" s="113" t="s">
        <v>5408</v>
      </c>
      <c r="D4735" s="113" t="s">
        <v>5414</v>
      </c>
      <c r="E4735" s="113" t="s">
        <v>5412</v>
      </c>
    </row>
    <row r="4736" spans="1:5" x14ac:dyDescent="0.2">
      <c r="A4736" s="113">
        <v>14167003</v>
      </c>
      <c r="B4736" s="113" t="s">
        <v>4978</v>
      </c>
      <c r="C4736" s="113" t="s">
        <v>5408</v>
      </c>
      <c r="D4736" s="113" t="s">
        <v>5414</v>
      </c>
      <c r="E4736" s="113" t="s">
        <v>102</v>
      </c>
    </row>
    <row r="4737" spans="1:5" x14ac:dyDescent="0.2">
      <c r="A4737" s="113">
        <v>14168030</v>
      </c>
      <c r="B4737" s="113" t="s">
        <v>2877</v>
      </c>
      <c r="C4737" s="113" t="s">
        <v>5408</v>
      </c>
      <c r="D4737" s="113" t="s">
        <v>102</v>
      </c>
      <c r="E4737" s="113" t="s">
        <v>102</v>
      </c>
    </row>
    <row r="4738" spans="1:5" x14ac:dyDescent="0.2">
      <c r="A4738" s="113">
        <v>14169003</v>
      </c>
      <c r="B4738" s="113" t="s">
        <v>4979</v>
      </c>
      <c r="C4738" s="113" t="s">
        <v>5408</v>
      </c>
      <c r="D4738" s="113" t="s">
        <v>5414</v>
      </c>
      <c r="E4738" s="113" t="s">
        <v>5412</v>
      </c>
    </row>
    <row r="4739" spans="1:5" x14ac:dyDescent="0.2">
      <c r="A4739" s="113">
        <v>14169004</v>
      </c>
      <c r="B4739" s="113" t="s">
        <v>4980</v>
      </c>
      <c r="C4739" s="113" t="s">
        <v>5408</v>
      </c>
      <c r="D4739" s="113" t="s">
        <v>5414</v>
      </c>
      <c r="E4739" s="113" t="s">
        <v>5412</v>
      </c>
    </row>
    <row r="4740" spans="1:5" x14ac:dyDescent="0.2">
      <c r="A4740" s="113">
        <v>14169016</v>
      </c>
      <c r="B4740" s="113" t="s">
        <v>4981</v>
      </c>
      <c r="C4740" s="113" t="s">
        <v>5408</v>
      </c>
      <c r="D4740" s="113" t="s">
        <v>5414</v>
      </c>
      <c r="E4740" s="113" t="s">
        <v>110</v>
      </c>
    </row>
    <row r="4741" spans="1:5" x14ac:dyDescent="0.2">
      <c r="A4741" s="113">
        <v>14169019</v>
      </c>
      <c r="B4741" s="113" t="s">
        <v>4982</v>
      </c>
      <c r="C4741" s="113" t="s">
        <v>5408</v>
      </c>
      <c r="D4741" s="113" t="s">
        <v>5414</v>
      </c>
      <c r="E4741" s="113" t="s">
        <v>102</v>
      </c>
    </row>
    <row r="4742" spans="1:5" x14ac:dyDescent="0.2">
      <c r="A4742" s="113">
        <v>14170071</v>
      </c>
      <c r="B4742" s="113" t="s">
        <v>2878</v>
      </c>
      <c r="C4742" s="113" t="s">
        <v>5408</v>
      </c>
      <c r="D4742" s="113" t="s">
        <v>109</v>
      </c>
      <c r="E4742" s="113" t="s">
        <v>109</v>
      </c>
    </row>
    <row r="4743" spans="1:5" x14ac:dyDescent="0.2">
      <c r="A4743" s="113">
        <v>14171004</v>
      </c>
      <c r="B4743" s="113" t="s">
        <v>4983</v>
      </c>
      <c r="C4743" s="113" t="s">
        <v>5408</v>
      </c>
      <c r="D4743" s="113" t="s">
        <v>5414</v>
      </c>
      <c r="E4743" s="113" t="s">
        <v>102</v>
      </c>
    </row>
    <row r="4744" spans="1:5" x14ac:dyDescent="0.2">
      <c r="A4744" s="113">
        <v>14171016</v>
      </c>
      <c r="B4744" s="113" t="s">
        <v>4984</v>
      </c>
      <c r="C4744" s="113" t="s">
        <v>5408</v>
      </c>
      <c r="D4744" s="113" t="s">
        <v>5414</v>
      </c>
      <c r="E4744" s="113" t="s">
        <v>102</v>
      </c>
    </row>
    <row r="4745" spans="1:5" x14ac:dyDescent="0.2">
      <c r="A4745" s="113">
        <v>14209150</v>
      </c>
      <c r="B4745" s="113" t="s">
        <v>4985</v>
      </c>
      <c r="C4745" s="113" t="s">
        <v>5408</v>
      </c>
      <c r="D4745" s="113" t="s">
        <v>5414</v>
      </c>
      <c r="E4745" s="113" t="s">
        <v>5411</v>
      </c>
    </row>
    <row r="4746" spans="1:5" x14ac:dyDescent="0.2">
      <c r="A4746" s="113">
        <v>14274000</v>
      </c>
      <c r="B4746" s="113" t="s">
        <v>4986</v>
      </c>
      <c r="C4746" s="113" t="s">
        <v>5408</v>
      </c>
      <c r="D4746" s="113" t="s">
        <v>5414</v>
      </c>
      <c r="E4746" s="113" t="s">
        <v>5413</v>
      </c>
    </row>
    <row r="4747" spans="1:5" x14ac:dyDescent="0.2">
      <c r="A4747" s="113">
        <v>14274031</v>
      </c>
      <c r="B4747" s="113" t="s">
        <v>2879</v>
      </c>
      <c r="C4747" s="113" t="s">
        <v>5408</v>
      </c>
      <c r="D4747" s="113" t="s">
        <v>110</v>
      </c>
      <c r="E4747" s="113" t="s">
        <v>110</v>
      </c>
    </row>
    <row r="4748" spans="1:5" x14ac:dyDescent="0.2">
      <c r="A4748" s="113">
        <v>14274201</v>
      </c>
      <c r="B4748" s="113" t="s">
        <v>4987</v>
      </c>
      <c r="C4748" s="113" t="s">
        <v>5408</v>
      </c>
      <c r="D4748" s="113" t="s">
        <v>5414</v>
      </c>
      <c r="E4748" s="113" t="s">
        <v>102</v>
      </c>
    </row>
    <row r="4749" spans="1:5" x14ac:dyDescent="0.2">
      <c r="A4749" s="113">
        <v>14274202</v>
      </c>
      <c r="B4749" s="113" t="s">
        <v>2880</v>
      </c>
      <c r="C4749" s="113" t="s">
        <v>5408</v>
      </c>
      <c r="D4749" s="113" t="s">
        <v>107</v>
      </c>
      <c r="E4749" s="113" t="s">
        <v>5412</v>
      </c>
    </row>
    <row r="4750" spans="1:5" x14ac:dyDescent="0.2">
      <c r="A4750" s="113">
        <v>14274203</v>
      </c>
      <c r="B4750" s="113" t="s">
        <v>4988</v>
      </c>
      <c r="C4750" s="113" t="s">
        <v>5408</v>
      </c>
      <c r="D4750" s="113" t="s">
        <v>5414</v>
      </c>
      <c r="E4750" s="113" t="s">
        <v>5412</v>
      </c>
    </row>
    <row r="4751" spans="1:5" x14ac:dyDescent="0.2">
      <c r="A4751" s="113">
        <v>14274208</v>
      </c>
      <c r="B4751" s="113" t="s">
        <v>4989</v>
      </c>
      <c r="C4751" s="113" t="s">
        <v>5408</v>
      </c>
      <c r="D4751" s="113" t="s">
        <v>5414</v>
      </c>
      <c r="E4751" s="113" t="s">
        <v>5412</v>
      </c>
    </row>
    <row r="4752" spans="1:5" x14ac:dyDescent="0.2">
      <c r="A4752" s="113">
        <v>14274303</v>
      </c>
      <c r="B4752" s="113" t="s">
        <v>4990</v>
      </c>
      <c r="C4752" s="113" t="s">
        <v>5408</v>
      </c>
      <c r="D4752" s="113" t="s">
        <v>5414</v>
      </c>
      <c r="E4752" s="113" t="s">
        <v>110</v>
      </c>
    </row>
    <row r="4753" spans="1:5" x14ac:dyDescent="0.2">
      <c r="A4753" s="113">
        <v>14274335</v>
      </c>
      <c r="B4753" s="113" t="s">
        <v>4991</v>
      </c>
      <c r="C4753" s="113" t="s">
        <v>5408</v>
      </c>
      <c r="D4753" s="113" t="s">
        <v>5414</v>
      </c>
      <c r="E4753" s="113" t="s">
        <v>5412</v>
      </c>
    </row>
    <row r="4754" spans="1:5" x14ac:dyDescent="0.2">
      <c r="A4754" s="113">
        <v>14274400</v>
      </c>
      <c r="B4754" s="113" t="s">
        <v>2881</v>
      </c>
      <c r="C4754" s="113" t="s">
        <v>5408</v>
      </c>
      <c r="D4754" s="113" t="s">
        <v>109</v>
      </c>
      <c r="E4754" s="113" t="s">
        <v>109</v>
      </c>
    </row>
    <row r="4755" spans="1:5" x14ac:dyDescent="0.2">
      <c r="A4755" s="113">
        <v>14275002</v>
      </c>
      <c r="B4755" s="113" t="s">
        <v>4992</v>
      </c>
      <c r="C4755" s="113" t="s">
        <v>5408</v>
      </c>
      <c r="D4755" s="113" t="s">
        <v>5414</v>
      </c>
      <c r="E4755" s="113" t="s">
        <v>5412</v>
      </c>
    </row>
    <row r="4756" spans="1:5" x14ac:dyDescent="0.2">
      <c r="A4756" s="113">
        <v>14275005</v>
      </c>
      <c r="B4756" s="113" t="s">
        <v>4993</v>
      </c>
      <c r="C4756" s="113" t="s">
        <v>5408</v>
      </c>
      <c r="D4756" s="113" t="s">
        <v>5414</v>
      </c>
      <c r="E4756" s="113" t="s">
        <v>109</v>
      </c>
    </row>
    <row r="4757" spans="1:5" x14ac:dyDescent="0.2">
      <c r="A4757" s="113">
        <v>14275012</v>
      </c>
      <c r="B4757" s="113" t="s">
        <v>2882</v>
      </c>
      <c r="C4757" s="113" t="s">
        <v>5408</v>
      </c>
      <c r="D4757" s="113" t="s">
        <v>109</v>
      </c>
      <c r="E4757" s="113" t="s">
        <v>109</v>
      </c>
    </row>
    <row r="4758" spans="1:5" x14ac:dyDescent="0.2">
      <c r="A4758" s="113">
        <v>14275032</v>
      </c>
      <c r="B4758" s="113" t="s">
        <v>4994</v>
      </c>
      <c r="C4758" s="113" t="s">
        <v>5408</v>
      </c>
      <c r="D4758" s="113" t="s">
        <v>5414</v>
      </c>
      <c r="E4758" s="113" t="s">
        <v>5412</v>
      </c>
    </row>
    <row r="4759" spans="1:5" x14ac:dyDescent="0.2">
      <c r="A4759" s="113">
        <v>14275111</v>
      </c>
      <c r="B4759" s="113" t="s">
        <v>2883</v>
      </c>
      <c r="C4759" s="113" t="s">
        <v>5408</v>
      </c>
      <c r="D4759" s="113" t="s">
        <v>109</v>
      </c>
      <c r="E4759" s="113" t="s">
        <v>110</v>
      </c>
    </row>
    <row r="4760" spans="1:5" x14ac:dyDescent="0.2">
      <c r="A4760" s="113">
        <v>14276004</v>
      </c>
      <c r="B4760" s="113" t="s">
        <v>2884</v>
      </c>
      <c r="C4760" s="113" t="s">
        <v>5408</v>
      </c>
      <c r="D4760" s="113" t="s">
        <v>102</v>
      </c>
      <c r="E4760" s="113" t="s">
        <v>109</v>
      </c>
    </row>
    <row r="4761" spans="1:5" x14ac:dyDescent="0.2">
      <c r="A4761" s="113">
        <v>14277011</v>
      </c>
      <c r="B4761" s="113" t="s">
        <v>4995</v>
      </c>
      <c r="C4761" s="113" t="s">
        <v>5408</v>
      </c>
      <c r="D4761" s="113" t="s">
        <v>5414</v>
      </c>
      <c r="E4761" s="113" t="s">
        <v>102</v>
      </c>
    </row>
    <row r="4762" spans="1:5" x14ac:dyDescent="0.2">
      <c r="A4762" s="113">
        <v>14278001</v>
      </c>
      <c r="B4762" s="113" t="s">
        <v>4996</v>
      </c>
      <c r="C4762" s="113" t="s">
        <v>5408</v>
      </c>
      <c r="D4762" s="113" t="s">
        <v>5414</v>
      </c>
      <c r="E4762" s="113" t="s">
        <v>109</v>
      </c>
    </row>
    <row r="4763" spans="1:5" x14ac:dyDescent="0.2">
      <c r="A4763" s="113">
        <v>14278002</v>
      </c>
      <c r="B4763" s="113" t="s">
        <v>2885</v>
      </c>
      <c r="C4763" s="113" t="s">
        <v>5408</v>
      </c>
      <c r="D4763" s="113" t="s">
        <v>109</v>
      </c>
      <c r="E4763" s="113" t="s">
        <v>109</v>
      </c>
    </row>
    <row r="4764" spans="1:5" x14ac:dyDescent="0.2">
      <c r="A4764" s="113">
        <v>14278020</v>
      </c>
      <c r="B4764" s="113" t="s">
        <v>4997</v>
      </c>
      <c r="C4764" s="113" t="s">
        <v>5408</v>
      </c>
      <c r="D4764" s="113" t="s">
        <v>5414</v>
      </c>
      <c r="E4764" s="113" t="s">
        <v>102</v>
      </c>
    </row>
    <row r="4765" spans="1:5" x14ac:dyDescent="0.2">
      <c r="A4765" s="113">
        <v>14279017</v>
      </c>
      <c r="B4765" s="113" t="s">
        <v>4998</v>
      </c>
      <c r="C4765" s="113" t="s">
        <v>5408</v>
      </c>
      <c r="D4765" s="113" t="s">
        <v>5414</v>
      </c>
      <c r="E4765" s="113" t="s">
        <v>110</v>
      </c>
    </row>
    <row r="4766" spans="1:5" x14ac:dyDescent="0.2">
      <c r="A4766" s="113">
        <v>14279511</v>
      </c>
      <c r="B4766" s="113" t="s">
        <v>4999</v>
      </c>
      <c r="C4766" s="113" t="s">
        <v>5408</v>
      </c>
      <c r="D4766" s="113" t="s">
        <v>5414</v>
      </c>
      <c r="E4766" s="113" t="s">
        <v>110</v>
      </c>
    </row>
    <row r="4767" spans="1:5" x14ac:dyDescent="0.2">
      <c r="A4767" s="113">
        <v>14279543</v>
      </c>
      <c r="B4767" s="113" t="s">
        <v>2886</v>
      </c>
      <c r="C4767" s="113" t="s">
        <v>5408</v>
      </c>
      <c r="D4767" s="113" t="s">
        <v>102</v>
      </c>
      <c r="E4767" s="113" t="s">
        <v>102</v>
      </c>
    </row>
    <row r="4768" spans="1:5" x14ac:dyDescent="0.2">
      <c r="A4768" s="113">
        <v>14279548</v>
      </c>
      <c r="B4768" s="113" t="s">
        <v>5000</v>
      </c>
      <c r="C4768" s="113" t="s">
        <v>5408</v>
      </c>
      <c r="D4768" s="113" t="s">
        <v>5414</v>
      </c>
      <c r="E4768" s="113" t="s">
        <v>5411</v>
      </c>
    </row>
    <row r="4769" spans="1:5" x14ac:dyDescent="0.2">
      <c r="A4769" s="113">
        <v>14279562</v>
      </c>
      <c r="B4769" s="113" t="s">
        <v>5001</v>
      </c>
      <c r="C4769" s="113" t="s">
        <v>5408</v>
      </c>
      <c r="D4769" s="113" t="s">
        <v>5414</v>
      </c>
      <c r="E4769" s="113" t="s">
        <v>5411</v>
      </c>
    </row>
    <row r="4770" spans="1:5" x14ac:dyDescent="0.2">
      <c r="A4770" s="113">
        <v>14279563</v>
      </c>
      <c r="B4770" s="113" t="s">
        <v>5002</v>
      </c>
      <c r="C4770" s="113" t="s">
        <v>5408</v>
      </c>
      <c r="D4770" s="113" t="s">
        <v>5414</v>
      </c>
      <c r="E4770" s="113" t="s">
        <v>5412</v>
      </c>
    </row>
    <row r="4771" spans="1:5" x14ac:dyDescent="0.2">
      <c r="A4771" s="113">
        <v>14279573</v>
      </c>
      <c r="B4771" s="113" t="s">
        <v>2887</v>
      </c>
      <c r="C4771" s="113" t="s">
        <v>5408</v>
      </c>
      <c r="D4771" s="113" t="s">
        <v>109</v>
      </c>
      <c r="E4771" s="113" t="s">
        <v>110</v>
      </c>
    </row>
    <row r="4772" spans="1:5" x14ac:dyDescent="0.2">
      <c r="A4772" s="113">
        <v>14280001</v>
      </c>
      <c r="B4772" s="113" t="s">
        <v>5003</v>
      </c>
      <c r="C4772" s="113" t="s">
        <v>5408</v>
      </c>
      <c r="D4772" s="113" t="s">
        <v>5414</v>
      </c>
      <c r="E4772" s="113" t="s">
        <v>5412</v>
      </c>
    </row>
    <row r="4773" spans="1:5" x14ac:dyDescent="0.2">
      <c r="A4773" s="113">
        <v>14280002</v>
      </c>
      <c r="B4773" s="113" t="s">
        <v>5004</v>
      </c>
      <c r="C4773" s="113" t="s">
        <v>5408</v>
      </c>
      <c r="D4773" s="113" t="s">
        <v>5414</v>
      </c>
      <c r="E4773" s="113" t="s">
        <v>5412</v>
      </c>
    </row>
    <row r="4774" spans="1:5" x14ac:dyDescent="0.2">
      <c r="A4774" s="113">
        <v>14280019</v>
      </c>
      <c r="B4774" s="113" t="s">
        <v>2888</v>
      </c>
      <c r="C4774" s="113" t="s">
        <v>5408</v>
      </c>
      <c r="D4774" s="113" t="s">
        <v>109</v>
      </c>
      <c r="E4774" s="113" t="s">
        <v>109</v>
      </c>
    </row>
    <row r="4775" spans="1:5" x14ac:dyDescent="0.2">
      <c r="A4775" s="113">
        <v>14280501</v>
      </c>
      <c r="B4775" s="113" t="s">
        <v>2889</v>
      </c>
      <c r="C4775" s="113" t="s">
        <v>5408</v>
      </c>
      <c r="D4775" s="113" t="s">
        <v>109</v>
      </c>
      <c r="E4775" s="113" t="s">
        <v>109</v>
      </c>
    </row>
    <row r="4776" spans="1:5" x14ac:dyDescent="0.2">
      <c r="A4776" s="113">
        <v>14280502</v>
      </c>
      <c r="B4776" s="113" t="s">
        <v>5005</v>
      </c>
      <c r="C4776" s="113" t="s">
        <v>5408</v>
      </c>
      <c r="D4776" s="113" t="s">
        <v>5414</v>
      </c>
      <c r="E4776" s="113" t="s">
        <v>110</v>
      </c>
    </row>
    <row r="4777" spans="1:5" x14ac:dyDescent="0.2">
      <c r="A4777" s="113">
        <v>14280505</v>
      </c>
      <c r="B4777" s="113" t="s">
        <v>5006</v>
      </c>
      <c r="C4777" s="113" t="s">
        <v>5408</v>
      </c>
      <c r="D4777" s="113" t="s">
        <v>5414</v>
      </c>
      <c r="E4777" s="113" t="s">
        <v>102</v>
      </c>
    </row>
    <row r="4778" spans="1:5" x14ac:dyDescent="0.2">
      <c r="A4778" s="113">
        <v>14280508</v>
      </c>
      <c r="B4778" s="113" t="s">
        <v>5007</v>
      </c>
      <c r="C4778" s="113" t="s">
        <v>5408</v>
      </c>
      <c r="D4778" s="113" t="s">
        <v>5414</v>
      </c>
      <c r="E4778" s="113" t="s">
        <v>102</v>
      </c>
    </row>
    <row r="4779" spans="1:5" x14ac:dyDescent="0.2">
      <c r="A4779" s="113">
        <v>14280526</v>
      </c>
      <c r="B4779" s="113" t="s">
        <v>5008</v>
      </c>
      <c r="C4779" s="113" t="s">
        <v>5408</v>
      </c>
      <c r="D4779" s="113" t="s">
        <v>5414</v>
      </c>
      <c r="E4779" s="113" t="s">
        <v>110</v>
      </c>
    </row>
    <row r="4780" spans="1:5" x14ac:dyDescent="0.2">
      <c r="A4780" s="113">
        <v>14283005</v>
      </c>
      <c r="B4780" s="113" t="s">
        <v>2890</v>
      </c>
      <c r="C4780" s="113" t="s">
        <v>5408</v>
      </c>
      <c r="D4780" s="113" t="s">
        <v>110</v>
      </c>
      <c r="E4780" s="113" t="s">
        <v>110</v>
      </c>
    </row>
    <row r="4781" spans="1:5" x14ac:dyDescent="0.2">
      <c r="A4781" s="113">
        <v>14283015</v>
      </c>
      <c r="B4781" s="113" t="s">
        <v>5009</v>
      </c>
      <c r="C4781" s="113" t="s">
        <v>5408</v>
      </c>
      <c r="D4781" s="113" t="s">
        <v>5414</v>
      </c>
      <c r="E4781" s="113" t="s">
        <v>109</v>
      </c>
    </row>
    <row r="4782" spans="1:5" x14ac:dyDescent="0.2">
      <c r="A4782" s="113">
        <v>14283027</v>
      </c>
      <c r="B4782" s="113" t="s">
        <v>5010</v>
      </c>
      <c r="C4782" s="113" t="s">
        <v>5408</v>
      </c>
      <c r="D4782" s="113" t="s">
        <v>5414</v>
      </c>
      <c r="E4782" s="113" t="s">
        <v>109</v>
      </c>
    </row>
    <row r="4783" spans="1:5" x14ac:dyDescent="0.2">
      <c r="A4783" s="113">
        <v>14283035</v>
      </c>
      <c r="B4783" s="113" t="s">
        <v>5011</v>
      </c>
      <c r="C4783" s="113" t="s">
        <v>5408</v>
      </c>
      <c r="D4783" s="113" t="s">
        <v>5414</v>
      </c>
      <c r="E4783" s="113" t="s">
        <v>102</v>
      </c>
    </row>
    <row r="4784" spans="1:5" x14ac:dyDescent="0.2">
      <c r="A4784" s="113">
        <v>14283048</v>
      </c>
      <c r="B4784" s="113" t="s">
        <v>5012</v>
      </c>
      <c r="C4784" s="113" t="s">
        <v>5408</v>
      </c>
      <c r="D4784" s="113" t="s">
        <v>5414</v>
      </c>
      <c r="E4784" s="113" t="s">
        <v>102</v>
      </c>
    </row>
    <row r="4785" spans="1:5" x14ac:dyDescent="0.2">
      <c r="A4785" s="113">
        <v>14283053</v>
      </c>
      <c r="B4785" s="113" t="s">
        <v>5013</v>
      </c>
      <c r="C4785" s="113" t="s">
        <v>5408</v>
      </c>
      <c r="D4785" s="113" t="s">
        <v>5414</v>
      </c>
      <c r="E4785" s="113" t="s">
        <v>5411</v>
      </c>
    </row>
    <row r="4786" spans="1:5" x14ac:dyDescent="0.2">
      <c r="A4786" s="113">
        <v>14283227</v>
      </c>
      <c r="B4786" s="113" t="s">
        <v>5014</v>
      </c>
      <c r="C4786" s="113" t="s">
        <v>5408</v>
      </c>
      <c r="D4786" s="113" t="s">
        <v>5414</v>
      </c>
      <c r="E4786" s="113" t="s">
        <v>110</v>
      </c>
    </row>
    <row r="4787" spans="1:5" x14ac:dyDescent="0.2">
      <c r="A4787" s="113">
        <v>14283277</v>
      </c>
      <c r="B4787" s="113" t="s">
        <v>5015</v>
      </c>
      <c r="C4787" s="113" t="s">
        <v>5408</v>
      </c>
      <c r="D4787" s="113" t="s">
        <v>5414</v>
      </c>
      <c r="E4787" s="113" t="s">
        <v>5412</v>
      </c>
    </row>
    <row r="4788" spans="1:5" x14ac:dyDescent="0.2">
      <c r="A4788" s="113">
        <v>14283332</v>
      </c>
      <c r="B4788" s="113" t="s">
        <v>5016</v>
      </c>
      <c r="C4788" s="113" t="s">
        <v>5408</v>
      </c>
      <c r="D4788" s="113" t="s">
        <v>5414</v>
      </c>
      <c r="E4788" s="113" t="s">
        <v>5412</v>
      </c>
    </row>
    <row r="4789" spans="1:5" x14ac:dyDescent="0.2">
      <c r="A4789" s="113">
        <v>14283362</v>
      </c>
      <c r="B4789" s="113" t="s">
        <v>2891</v>
      </c>
      <c r="C4789" s="113" t="s">
        <v>5408</v>
      </c>
      <c r="D4789" s="113" t="s">
        <v>110</v>
      </c>
      <c r="E4789" s="113" t="s">
        <v>110</v>
      </c>
    </row>
    <row r="4790" spans="1:5" x14ac:dyDescent="0.2">
      <c r="A4790" s="113">
        <v>14283397</v>
      </c>
      <c r="B4790" s="113" t="s">
        <v>2892</v>
      </c>
      <c r="C4790" s="113" t="s">
        <v>5408</v>
      </c>
      <c r="D4790" s="113" t="s">
        <v>109</v>
      </c>
      <c r="E4790" s="113" t="s">
        <v>109</v>
      </c>
    </row>
    <row r="4791" spans="1:5" x14ac:dyDescent="0.2">
      <c r="A4791" s="113">
        <v>14283602</v>
      </c>
      <c r="B4791" s="113" t="s">
        <v>5017</v>
      </c>
      <c r="C4791" s="113" t="s">
        <v>5408</v>
      </c>
      <c r="D4791" s="113" t="s">
        <v>5414</v>
      </c>
      <c r="E4791" s="113" t="s">
        <v>110</v>
      </c>
    </row>
    <row r="4792" spans="1:5" x14ac:dyDescent="0.2">
      <c r="A4792" s="113">
        <v>14284003</v>
      </c>
      <c r="B4792" s="113" t="s">
        <v>5018</v>
      </c>
      <c r="C4792" s="113" t="s">
        <v>5408</v>
      </c>
      <c r="D4792" s="113" t="s">
        <v>5414</v>
      </c>
      <c r="E4792" s="113" t="s">
        <v>102</v>
      </c>
    </row>
    <row r="4793" spans="1:5" x14ac:dyDescent="0.2">
      <c r="A4793" s="113">
        <v>14284005</v>
      </c>
      <c r="B4793" s="113" t="s">
        <v>5019</v>
      </c>
      <c r="C4793" s="113" t="s">
        <v>5408</v>
      </c>
      <c r="D4793" s="113" t="s">
        <v>5414</v>
      </c>
      <c r="E4793" s="113" t="s">
        <v>110</v>
      </c>
    </row>
    <row r="4794" spans="1:5" x14ac:dyDescent="0.2">
      <c r="A4794" s="113">
        <v>14286000</v>
      </c>
      <c r="B4794" s="113" t="s">
        <v>5020</v>
      </c>
      <c r="C4794" s="113" t="s">
        <v>5408</v>
      </c>
      <c r="D4794" s="113" t="s">
        <v>5414</v>
      </c>
      <c r="E4794" s="113" t="s">
        <v>110</v>
      </c>
    </row>
    <row r="4795" spans="1:5" x14ac:dyDescent="0.2">
      <c r="A4795" s="113">
        <v>14286001</v>
      </c>
      <c r="B4795" s="113" t="s">
        <v>5021</v>
      </c>
      <c r="C4795" s="113" t="s">
        <v>5408</v>
      </c>
      <c r="D4795" s="113" t="s">
        <v>5414</v>
      </c>
      <c r="E4795" s="113" t="s">
        <v>5411</v>
      </c>
    </row>
    <row r="4796" spans="1:5" x14ac:dyDescent="0.2">
      <c r="A4796" s="113">
        <v>14286006</v>
      </c>
      <c r="B4796" s="113" t="s">
        <v>5022</v>
      </c>
      <c r="C4796" s="113" t="s">
        <v>5408</v>
      </c>
      <c r="D4796" s="113" t="s">
        <v>5414</v>
      </c>
      <c r="E4796" s="113" t="s">
        <v>102</v>
      </c>
    </row>
    <row r="4797" spans="1:5" x14ac:dyDescent="0.2">
      <c r="A4797" s="113">
        <v>14286016</v>
      </c>
      <c r="B4797" s="113" t="s">
        <v>5023</v>
      </c>
      <c r="C4797" s="113" t="s">
        <v>5408</v>
      </c>
      <c r="D4797" s="113" t="s">
        <v>5414</v>
      </c>
      <c r="E4797" s="113" t="s">
        <v>110</v>
      </c>
    </row>
    <row r="4798" spans="1:5" x14ac:dyDescent="0.2">
      <c r="A4798" s="113">
        <v>14286052</v>
      </c>
      <c r="B4798" s="113" t="s">
        <v>5024</v>
      </c>
      <c r="C4798" s="113" t="s">
        <v>5408</v>
      </c>
      <c r="D4798" s="113" t="s">
        <v>5414</v>
      </c>
      <c r="E4798" s="113" t="s">
        <v>109</v>
      </c>
    </row>
    <row r="4799" spans="1:5" x14ac:dyDescent="0.2">
      <c r="A4799" s="113">
        <v>14287001</v>
      </c>
      <c r="B4799" s="113" t="s">
        <v>5025</v>
      </c>
      <c r="C4799" s="113" t="s">
        <v>5408</v>
      </c>
      <c r="D4799" s="113" t="s">
        <v>138</v>
      </c>
      <c r="E4799" s="113" t="s">
        <v>5411</v>
      </c>
    </row>
    <row r="4800" spans="1:5" x14ac:dyDescent="0.2">
      <c r="A4800" s="113">
        <v>14287011</v>
      </c>
      <c r="B4800" s="113" t="s">
        <v>5026</v>
      </c>
      <c r="C4800" s="113" t="s">
        <v>5408</v>
      </c>
      <c r="D4800" s="113" t="s">
        <v>5414</v>
      </c>
      <c r="E4800" s="113" t="s">
        <v>109</v>
      </c>
    </row>
    <row r="4801" spans="1:5" x14ac:dyDescent="0.2">
      <c r="A4801" s="113">
        <v>14287019</v>
      </c>
      <c r="B4801" s="113" t="s">
        <v>2893</v>
      </c>
      <c r="C4801" s="113" t="s">
        <v>5408</v>
      </c>
      <c r="D4801" s="113" t="s">
        <v>109</v>
      </c>
      <c r="E4801" s="113" t="s">
        <v>109</v>
      </c>
    </row>
    <row r="4802" spans="1:5" x14ac:dyDescent="0.2">
      <c r="A4802" s="113">
        <v>14287043</v>
      </c>
      <c r="B4802" s="113" t="s">
        <v>5027</v>
      </c>
      <c r="C4802" s="113" t="s">
        <v>5408</v>
      </c>
      <c r="D4802" s="113" t="s">
        <v>5414</v>
      </c>
      <c r="E4802" s="113" t="s">
        <v>102</v>
      </c>
    </row>
    <row r="4803" spans="1:5" x14ac:dyDescent="0.2">
      <c r="A4803" s="113">
        <v>14288021</v>
      </c>
      <c r="B4803" s="113" t="s">
        <v>5028</v>
      </c>
      <c r="C4803" s="113" t="s">
        <v>5408</v>
      </c>
      <c r="D4803" s="113" t="s">
        <v>5414</v>
      </c>
      <c r="E4803" s="113" t="s">
        <v>5412</v>
      </c>
    </row>
    <row r="4804" spans="1:5" x14ac:dyDescent="0.2">
      <c r="A4804" s="113">
        <v>14289001</v>
      </c>
      <c r="B4804" s="113" t="s">
        <v>2894</v>
      </c>
      <c r="C4804" s="113" t="s">
        <v>5408</v>
      </c>
      <c r="D4804" s="113" t="s">
        <v>109</v>
      </c>
      <c r="E4804" s="113" t="s">
        <v>109</v>
      </c>
    </row>
    <row r="4805" spans="1:5" x14ac:dyDescent="0.2">
      <c r="A4805" s="113">
        <v>14289009</v>
      </c>
      <c r="B4805" s="113" t="s">
        <v>5029</v>
      </c>
      <c r="C4805" s="113" t="s">
        <v>5408</v>
      </c>
      <c r="D4805" s="113" t="s">
        <v>5414</v>
      </c>
      <c r="E4805" s="113" t="s">
        <v>5412</v>
      </c>
    </row>
    <row r="4806" spans="1:5" x14ac:dyDescent="0.2">
      <c r="A4806" s="113">
        <v>14289038</v>
      </c>
      <c r="B4806" s="113" t="s">
        <v>2895</v>
      </c>
      <c r="C4806" s="113" t="s">
        <v>5408</v>
      </c>
      <c r="D4806" s="113" t="s">
        <v>102</v>
      </c>
      <c r="E4806" s="113" t="s">
        <v>102</v>
      </c>
    </row>
    <row r="4807" spans="1:5" x14ac:dyDescent="0.2">
      <c r="A4807" s="113">
        <v>14289071</v>
      </c>
      <c r="B4807" s="113" t="s">
        <v>2896</v>
      </c>
      <c r="C4807" s="113" t="s">
        <v>5408</v>
      </c>
      <c r="D4807" s="113" t="s">
        <v>109</v>
      </c>
      <c r="E4807" s="113" t="s">
        <v>109</v>
      </c>
    </row>
    <row r="4808" spans="1:5" x14ac:dyDescent="0.2">
      <c r="A4808" s="113">
        <v>14290003</v>
      </c>
      <c r="B4808" s="113" t="s">
        <v>2897</v>
      </c>
      <c r="C4808" s="113" t="s">
        <v>5408</v>
      </c>
      <c r="D4808" s="113" t="s">
        <v>102</v>
      </c>
      <c r="E4808" s="113" t="s">
        <v>109</v>
      </c>
    </row>
    <row r="4809" spans="1:5" x14ac:dyDescent="0.2">
      <c r="A4809" s="113">
        <v>14290011</v>
      </c>
      <c r="B4809" s="113" t="s">
        <v>5030</v>
      </c>
      <c r="C4809" s="113" t="s">
        <v>5408</v>
      </c>
      <c r="D4809" s="113" t="s">
        <v>5414</v>
      </c>
      <c r="E4809" s="113" t="s">
        <v>102</v>
      </c>
    </row>
    <row r="4810" spans="1:5" x14ac:dyDescent="0.2">
      <c r="A4810" s="113">
        <v>14290075</v>
      </c>
      <c r="B4810" s="113" t="s">
        <v>5031</v>
      </c>
      <c r="C4810" s="113" t="s">
        <v>5408</v>
      </c>
      <c r="D4810" s="113" t="s">
        <v>5414</v>
      </c>
      <c r="E4810" s="113" t="s">
        <v>109</v>
      </c>
    </row>
    <row r="4811" spans="1:5" x14ac:dyDescent="0.2">
      <c r="A4811" s="113">
        <v>14290089</v>
      </c>
      <c r="B4811" s="113" t="s">
        <v>5032</v>
      </c>
      <c r="C4811" s="113" t="s">
        <v>5408</v>
      </c>
      <c r="D4811" s="113" t="s">
        <v>5414</v>
      </c>
      <c r="E4811" s="113" t="s">
        <v>109</v>
      </c>
    </row>
    <row r="4812" spans="1:5" x14ac:dyDescent="0.2">
      <c r="A4812" s="113">
        <v>14301012</v>
      </c>
      <c r="B4812" s="113" t="s">
        <v>5033</v>
      </c>
      <c r="C4812" s="113" t="s">
        <v>5408</v>
      </c>
      <c r="D4812" s="113" t="s">
        <v>5414</v>
      </c>
      <c r="E4812" s="113" t="s">
        <v>110</v>
      </c>
    </row>
    <row r="4813" spans="1:5" x14ac:dyDescent="0.2">
      <c r="A4813" s="113">
        <v>14301016</v>
      </c>
      <c r="B4813" s="113" t="s">
        <v>5034</v>
      </c>
      <c r="C4813" s="113" t="s">
        <v>5408</v>
      </c>
      <c r="D4813" s="113" t="s">
        <v>5414</v>
      </c>
      <c r="E4813" s="113" t="s">
        <v>102</v>
      </c>
    </row>
    <row r="4814" spans="1:5" x14ac:dyDescent="0.2">
      <c r="A4814" s="113">
        <v>14301017</v>
      </c>
      <c r="B4814" s="113" t="s">
        <v>2898</v>
      </c>
      <c r="C4814" s="113" t="s">
        <v>5408</v>
      </c>
      <c r="D4814" s="113" t="s">
        <v>102</v>
      </c>
      <c r="E4814" s="113" t="s">
        <v>109</v>
      </c>
    </row>
    <row r="4815" spans="1:5" x14ac:dyDescent="0.2">
      <c r="A4815" s="113">
        <v>14301020</v>
      </c>
      <c r="B4815" s="113" t="s">
        <v>5035</v>
      </c>
      <c r="C4815" s="113" t="s">
        <v>5408</v>
      </c>
      <c r="D4815" s="113" t="s">
        <v>5414</v>
      </c>
      <c r="E4815" s="113" t="s">
        <v>5412</v>
      </c>
    </row>
    <row r="4816" spans="1:5" x14ac:dyDescent="0.2">
      <c r="A4816" s="113">
        <v>14301034</v>
      </c>
      <c r="B4816" s="113" t="s">
        <v>5036</v>
      </c>
      <c r="C4816" s="113" t="s">
        <v>5408</v>
      </c>
      <c r="D4816" s="113" t="s">
        <v>5414</v>
      </c>
      <c r="E4816" s="113" t="s">
        <v>102</v>
      </c>
    </row>
    <row r="4817" spans="1:5" x14ac:dyDescent="0.2">
      <c r="A4817" s="113">
        <v>14301036</v>
      </c>
      <c r="B4817" s="113" t="s">
        <v>2899</v>
      </c>
      <c r="C4817" s="113" t="s">
        <v>5408</v>
      </c>
      <c r="D4817" s="113" t="s">
        <v>110</v>
      </c>
      <c r="E4817" s="113" t="s">
        <v>110</v>
      </c>
    </row>
    <row r="4818" spans="1:5" x14ac:dyDescent="0.2">
      <c r="A4818" s="113">
        <v>14301067</v>
      </c>
      <c r="B4818" s="113" t="s">
        <v>5037</v>
      </c>
      <c r="C4818" s="113" t="s">
        <v>5408</v>
      </c>
      <c r="D4818" s="113" t="s">
        <v>5414</v>
      </c>
      <c r="E4818" s="113" t="s">
        <v>5412</v>
      </c>
    </row>
    <row r="4819" spans="1:5" x14ac:dyDescent="0.2">
      <c r="A4819" s="113">
        <v>14301074</v>
      </c>
      <c r="B4819" s="113" t="s">
        <v>5038</v>
      </c>
      <c r="C4819" s="113" t="s">
        <v>5408</v>
      </c>
      <c r="D4819" s="113" t="s">
        <v>5414</v>
      </c>
      <c r="E4819" s="113" t="s">
        <v>102</v>
      </c>
    </row>
    <row r="4820" spans="1:5" x14ac:dyDescent="0.2">
      <c r="A4820" s="113">
        <v>14301210</v>
      </c>
      <c r="B4820" s="113" t="s">
        <v>5039</v>
      </c>
      <c r="C4820" s="113" t="s">
        <v>5408</v>
      </c>
      <c r="D4820" s="113" t="s">
        <v>5414</v>
      </c>
      <c r="E4820" s="113" t="s">
        <v>102</v>
      </c>
    </row>
    <row r="4821" spans="1:5" x14ac:dyDescent="0.2">
      <c r="A4821" s="113">
        <v>14301247</v>
      </c>
      <c r="B4821" s="113" t="s">
        <v>5040</v>
      </c>
      <c r="C4821" s="113" t="s">
        <v>5408</v>
      </c>
      <c r="D4821" s="113" t="s">
        <v>5414</v>
      </c>
      <c r="E4821" s="113" t="s">
        <v>110</v>
      </c>
    </row>
    <row r="4822" spans="1:5" x14ac:dyDescent="0.2">
      <c r="A4822" s="113">
        <v>14301250</v>
      </c>
      <c r="B4822" s="113" t="s">
        <v>5041</v>
      </c>
      <c r="C4822" s="113" t="s">
        <v>5408</v>
      </c>
      <c r="D4822" s="113" t="s">
        <v>5414</v>
      </c>
      <c r="E4822" s="113" t="s">
        <v>5413</v>
      </c>
    </row>
    <row r="4823" spans="1:5" x14ac:dyDescent="0.2">
      <c r="A4823" s="113">
        <v>14301330</v>
      </c>
      <c r="B4823" s="113" t="s">
        <v>5042</v>
      </c>
      <c r="C4823" s="113" t="s">
        <v>5408</v>
      </c>
      <c r="D4823" s="113" t="s">
        <v>5414</v>
      </c>
      <c r="E4823" s="113" t="s">
        <v>5412</v>
      </c>
    </row>
    <row r="4824" spans="1:5" x14ac:dyDescent="0.2">
      <c r="A4824" s="113">
        <v>14301354</v>
      </c>
      <c r="B4824" s="113" t="s">
        <v>5043</v>
      </c>
      <c r="C4824" s="113" t="s">
        <v>5408</v>
      </c>
      <c r="D4824" s="113" t="s">
        <v>5414</v>
      </c>
      <c r="E4824" s="113" t="s">
        <v>102</v>
      </c>
    </row>
    <row r="4825" spans="1:5" x14ac:dyDescent="0.2">
      <c r="A4825" s="113">
        <v>14301363</v>
      </c>
      <c r="B4825" s="113" t="s">
        <v>5044</v>
      </c>
      <c r="C4825" s="113" t="s">
        <v>5408</v>
      </c>
      <c r="D4825" s="113" t="s">
        <v>5414</v>
      </c>
      <c r="E4825" s="113" t="s">
        <v>102</v>
      </c>
    </row>
    <row r="4826" spans="1:5" x14ac:dyDescent="0.2">
      <c r="A4826" s="113">
        <v>14301500</v>
      </c>
      <c r="B4826" s="113" t="s">
        <v>5045</v>
      </c>
      <c r="C4826" s="113" t="s">
        <v>5408</v>
      </c>
      <c r="D4826" s="113" t="s">
        <v>5414</v>
      </c>
      <c r="E4826" s="113" t="s">
        <v>5413</v>
      </c>
    </row>
    <row r="4827" spans="1:5" x14ac:dyDescent="0.2">
      <c r="A4827" s="113">
        <v>14302000</v>
      </c>
      <c r="B4827" s="113" t="s">
        <v>5046</v>
      </c>
      <c r="C4827" s="113" t="s">
        <v>5408</v>
      </c>
      <c r="D4827" s="113" t="s">
        <v>5414</v>
      </c>
      <c r="E4827" s="113" t="s">
        <v>5413</v>
      </c>
    </row>
    <row r="4828" spans="1:5" x14ac:dyDescent="0.2">
      <c r="A4828" s="113">
        <v>14302003</v>
      </c>
      <c r="B4828" s="113" t="s">
        <v>2900</v>
      </c>
      <c r="C4828" s="113" t="s">
        <v>5408</v>
      </c>
      <c r="D4828" s="113" t="s">
        <v>109</v>
      </c>
      <c r="E4828" s="113" t="s">
        <v>110</v>
      </c>
    </row>
    <row r="4829" spans="1:5" x14ac:dyDescent="0.2">
      <c r="A4829" s="113">
        <v>14302016</v>
      </c>
      <c r="B4829" s="113" t="s">
        <v>2901</v>
      </c>
      <c r="C4829" s="113" t="s">
        <v>5408</v>
      </c>
      <c r="D4829" s="113" t="s">
        <v>109</v>
      </c>
      <c r="E4829" s="113" t="s">
        <v>110</v>
      </c>
    </row>
    <row r="4830" spans="1:5" x14ac:dyDescent="0.2">
      <c r="A4830" s="113">
        <v>14302019</v>
      </c>
      <c r="B4830" s="113" t="s">
        <v>2902</v>
      </c>
      <c r="C4830" s="113" t="s">
        <v>5408</v>
      </c>
      <c r="D4830" s="113" t="s">
        <v>102</v>
      </c>
      <c r="E4830" s="113" t="s">
        <v>102</v>
      </c>
    </row>
    <row r="4831" spans="1:5" x14ac:dyDescent="0.2">
      <c r="A4831" s="113">
        <v>14302048</v>
      </c>
      <c r="B4831" s="113" t="s">
        <v>5047</v>
      </c>
      <c r="C4831" s="113" t="s">
        <v>5408</v>
      </c>
      <c r="D4831" s="113" t="s">
        <v>5414</v>
      </c>
      <c r="E4831" s="113" t="s">
        <v>110</v>
      </c>
    </row>
    <row r="4832" spans="1:5" x14ac:dyDescent="0.2">
      <c r="A4832" s="113">
        <v>14302073</v>
      </c>
      <c r="B4832" s="113" t="s">
        <v>5048</v>
      </c>
      <c r="C4832" s="113" t="s">
        <v>5408</v>
      </c>
      <c r="D4832" s="113" t="s">
        <v>5414</v>
      </c>
      <c r="E4832" s="113" t="s">
        <v>5412</v>
      </c>
    </row>
    <row r="4833" spans="1:5" x14ac:dyDescent="0.2">
      <c r="A4833" s="113">
        <v>14302337</v>
      </c>
      <c r="B4833" s="113" t="s">
        <v>5049</v>
      </c>
      <c r="C4833" s="113" t="s">
        <v>5408</v>
      </c>
      <c r="D4833" s="113" t="s">
        <v>5414</v>
      </c>
      <c r="E4833" s="113" t="s">
        <v>5411</v>
      </c>
    </row>
    <row r="4834" spans="1:5" x14ac:dyDescent="0.2">
      <c r="A4834" s="113">
        <v>14302343</v>
      </c>
      <c r="B4834" s="113" t="s">
        <v>5050</v>
      </c>
      <c r="C4834" s="113" t="s">
        <v>5408</v>
      </c>
      <c r="D4834" s="113" t="s">
        <v>5414</v>
      </c>
      <c r="E4834" s="113" t="s">
        <v>5412</v>
      </c>
    </row>
    <row r="4835" spans="1:5" x14ac:dyDescent="0.2">
      <c r="A4835" s="113">
        <v>14302398</v>
      </c>
      <c r="B4835" s="113" t="s">
        <v>5051</v>
      </c>
      <c r="C4835" s="113" t="s">
        <v>5408</v>
      </c>
      <c r="D4835" s="113" t="s">
        <v>5414</v>
      </c>
      <c r="E4835" s="113" t="s">
        <v>102</v>
      </c>
    </row>
    <row r="4836" spans="1:5" x14ac:dyDescent="0.2">
      <c r="A4836" s="113">
        <v>14302415</v>
      </c>
      <c r="B4836" s="113" t="s">
        <v>5052</v>
      </c>
      <c r="C4836" s="113" t="s">
        <v>5408</v>
      </c>
      <c r="D4836" s="113" t="s">
        <v>5414</v>
      </c>
      <c r="E4836" s="113" t="s">
        <v>110</v>
      </c>
    </row>
    <row r="4837" spans="1:5" x14ac:dyDescent="0.2">
      <c r="A4837" s="113">
        <v>14302450</v>
      </c>
      <c r="B4837" s="113" t="s">
        <v>5053</v>
      </c>
      <c r="C4837" s="113" t="s">
        <v>5408</v>
      </c>
      <c r="D4837" s="113" t="s">
        <v>5414</v>
      </c>
      <c r="E4837" s="113" t="s">
        <v>102</v>
      </c>
    </row>
    <row r="4838" spans="1:5" x14ac:dyDescent="0.2">
      <c r="A4838" s="113">
        <v>14303180</v>
      </c>
      <c r="B4838" s="113" t="s">
        <v>5054</v>
      </c>
      <c r="C4838" s="113" t="s">
        <v>5408</v>
      </c>
      <c r="D4838" s="113" t="s">
        <v>5414</v>
      </c>
      <c r="E4838" s="113" t="s">
        <v>5411</v>
      </c>
    </row>
    <row r="4839" spans="1:5" x14ac:dyDescent="0.2">
      <c r="A4839" s="113">
        <v>14303183</v>
      </c>
      <c r="B4839" s="113" t="s">
        <v>5055</v>
      </c>
      <c r="C4839" s="113" t="s">
        <v>5408</v>
      </c>
      <c r="D4839" s="113" t="s">
        <v>5414</v>
      </c>
      <c r="E4839" s="113" t="s">
        <v>5413</v>
      </c>
    </row>
    <row r="4840" spans="1:5" x14ac:dyDescent="0.2">
      <c r="A4840" s="113">
        <v>14303310</v>
      </c>
      <c r="B4840" s="113" t="s">
        <v>5056</v>
      </c>
      <c r="C4840" s="113" t="s">
        <v>5408</v>
      </c>
      <c r="D4840" s="113" t="s">
        <v>5414</v>
      </c>
      <c r="E4840" s="113" t="s">
        <v>110</v>
      </c>
    </row>
    <row r="4841" spans="1:5" x14ac:dyDescent="0.2">
      <c r="A4841" s="113">
        <v>14305001</v>
      </c>
      <c r="B4841" s="113" t="s">
        <v>5057</v>
      </c>
      <c r="C4841" s="113" t="s">
        <v>5408</v>
      </c>
      <c r="D4841" s="113" t="s">
        <v>5414</v>
      </c>
      <c r="E4841" s="113" t="s">
        <v>102</v>
      </c>
    </row>
    <row r="4842" spans="1:5" x14ac:dyDescent="0.2">
      <c r="A4842" s="113">
        <v>14309060</v>
      </c>
      <c r="B4842" s="113" t="s">
        <v>5058</v>
      </c>
      <c r="C4842" s="113" t="s">
        <v>5408</v>
      </c>
      <c r="D4842" s="113" t="s">
        <v>5414</v>
      </c>
      <c r="E4842" s="113" t="s">
        <v>110</v>
      </c>
    </row>
    <row r="4843" spans="1:5" x14ac:dyDescent="0.2">
      <c r="A4843" s="113">
        <v>14311003</v>
      </c>
      <c r="B4843" s="113" t="s">
        <v>2903</v>
      </c>
      <c r="C4843" s="113" t="s">
        <v>5408</v>
      </c>
      <c r="D4843" s="113" t="s">
        <v>109</v>
      </c>
      <c r="E4843" s="113" t="s">
        <v>109</v>
      </c>
    </row>
    <row r="4844" spans="1:5" x14ac:dyDescent="0.2">
      <c r="A4844" s="113">
        <v>14311004</v>
      </c>
      <c r="B4844" s="113" t="s">
        <v>5059</v>
      </c>
      <c r="C4844" s="113" t="s">
        <v>5408</v>
      </c>
      <c r="D4844" s="113" t="s">
        <v>5414</v>
      </c>
      <c r="E4844" s="113" t="s">
        <v>5412</v>
      </c>
    </row>
    <row r="4845" spans="1:5" x14ac:dyDescent="0.2">
      <c r="A4845" s="113">
        <v>14313007</v>
      </c>
      <c r="B4845" s="113" t="s">
        <v>2904</v>
      </c>
      <c r="C4845" s="113" t="s">
        <v>5408</v>
      </c>
      <c r="D4845" s="113" t="s">
        <v>102</v>
      </c>
      <c r="E4845" s="113" t="s">
        <v>102</v>
      </c>
    </row>
    <row r="4846" spans="1:5" x14ac:dyDescent="0.2">
      <c r="A4846" s="113">
        <v>14313010</v>
      </c>
      <c r="B4846" s="113" t="s">
        <v>5060</v>
      </c>
      <c r="C4846" s="113" t="s">
        <v>5408</v>
      </c>
      <c r="D4846" s="113" t="s">
        <v>5414</v>
      </c>
      <c r="E4846" s="113" t="s">
        <v>102</v>
      </c>
    </row>
    <row r="4847" spans="1:5" x14ac:dyDescent="0.2">
      <c r="A4847" s="113">
        <v>14313012</v>
      </c>
      <c r="B4847" s="113" t="s">
        <v>5061</v>
      </c>
      <c r="C4847" s="113" t="s">
        <v>5408</v>
      </c>
      <c r="D4847" s="113" t="s">
        <v>5414</v>
      </c>
      <c r="E4847" s="113" t="s">
        <v>110</v>
      </c>
    </row>
    <row r="4848" spans="1:5" x14ac:dyDescent="0.2">
      <c r="A4848" s="113">
        <v>14313121</v>
      </c>
      <c r="B4848" s="113" t="s">
        <v>5062</v>
      </c>
      <c r="C4848" s="113" t="s">
        <v>5408</v>
      </c>
      <c r="D4848" s="113" t="s">
        <v>5414</v>
      </c>
      <c r="E4848" s="113" t="s">
        <v>102</v>
      </c>
    </row>
    <row r="4849" spans="1:5" x14ac:dyDescent="0.2">
      <c r="A4849" s="113">
        <v>14313128</v>
      </c>
      <c r="B4849" s="113" t="s">
        <v>2905</v>
      </c>
      <c r="C4849" s="113" t="s">
        <v>5408</v>
      </c>
      <c r="D4849" s="113" t="s">
        <v>110</v>
      </c>
      <c r="E4849" s="113" t="s">
        <v>110</v>
      </c>
    </row>
    <row r="4850" spans="1:5" x14ac:dyDescent="0.2">
      <c r="A4850" s="113">
        <v>14315010</v>
      </c>
      <c r="B4850" s="113" t="s">
        <v>5063</v>
      </c>
      <c r="C4850" s="113" t="s">
        <v>5408</v>
      </c>
      <c r="D4850" s="113" t="s">
        <v>5414</v>
      </c>
      <c r="E4850" s="113" t="s">
        <v>109</v>
      </c>
    </row>
    <row r="4851" spans="1:5" x14ac:dyDescent="0.2">
      <c r="A4851" s="113">
        <v>14323010</v>
      </c>
      <c r="B4851" s="113" t="s">
        <v>5064</v>
      </c>
      <c r="C4851" s="113" t="s">
        <v>5408</v>
      </c>
      <c r="D4851" s="113" t="s">
        <v>5414</v>
      </c>
      <c r="E4851" s="113" t="s">
        <v>109</v>
      </c>
    </row>
    <row r="4852" spans="1:5" x14ac:dyDescent="0.2">
      <c r="A4852" s="113">
        <v>14324001</v>
      </c>
      <c r="B4852" s="113" t="s">
        <v>5065</v>
      </c>
      <c r="C4852" s="113" t="s">
        <v>5408</v>
      </c>
      <c r="D4852" s="113" t="s">
        <v>5414</v>
      </c>
      <c r="E4852" s="113" t="s">
        <v>5412</v>
      </c>
    </row>
    <row r="4853" spans="1:5" x14ac:dyDescent="0.2">
      <c r="A4853" s="113">
        <v>14324007</v>
      </c>
      <c r="B4853" s="113" t="s">
        <v>5066</v>
      </c>
      <c r="C4853" s="113" t="s">
        <v>5408</v>
      </c>
      <c r="D4853" s="113" t="s">
        <v>5414</v>
      </c>
      <c r="E4853" s="113" t="s">
        <v>109</v>
      </c>
    </row>
    <row r="4854" spans="1:5" x14ac:dyDescent="0.2">
      <c r="A4854" s="113">
        <v>14324012</v>
      </c>
      <c r="B4854" s="113" t="s">
        <v>5067</v>
      </c>
      <c r="C4854" s="113" t="s">
        <v>5408</v>
      </c>
      <c r="D4854" s="113" t="s">
        <v>5414</v>
      </c>
      <c r="E4854" s="113" t="s">
        <v>110</v>
      </c>
    </row>
    <row r="4855" spans="1:5" x14ac:dyDescent="0.2">
      <c r="A4855" s="113">
        <v>14324013</v>
      </c>
      <c r="B4855" s="113" t="s">
        <v>5068</v>
      </c>
      <c r="C4855" s="113" t="s">
        <v>5408</v>
      </c>
      <c r="D4855" s="113" t="s">
        <v>5414</v>
      </c>
      <c r="E4855" s="113" t="s">
        <v>102</v>
      </c>
    </row>
    <row r="4856" spans="1:5" x14ac:dyDescent="0.2">
      <c r="A4856" s="113">
        <v>14324014</v>
      </c>
      <c r="B4856" s="113" t="s">
        <v>5069</v>
      </c>
      <c r="C4856" s="113" t="s">
        <v>5408</v>
      </c>
      <c r="D4856" s="113" t="s">
        <v>5414</v>
      </c>
      <c r="E4856" s="113" t="s">
        <v>109</v>
      </c>
    </row>
    <row r="4857" spans="1:5" x14ac:dyDescent="0.2">
      <c r="A4857" s="113">
        <v>14324016</v>
      </c>
      <c r="B4857" s="113" t="s">
        <v>5070</v>
      </c>
      <c r="C4857" s="113" t="s">
        <v>5408</v>
      </c>
      <c r="D4857" s="113" t="s">
        <v>5414</v>
      </c>
      <c r="E4857" s="113" t="s">
        <v>110</v>
      </c>
    </row>
    <row r="4858" spans="1:5" x14ac:dyDescent="0.2">
      <c r="A4858" s="113">
        <v>14324017</v>
      </c>
      <c r="B4858" s="113" t="s">
        <v>5071</v>
      </c>
      <c r="C4858" s="113" t="s">
        <v>5408</v>
      </c>
      <c r="D4858" s="113" t="s">
        <v>5414</v>
      </c>
      <c r="E4858" s="113" t="s">
        <v>110</v>
      </c>
    </row>
    <row r="4859" spans="1:5" x14ac:dyDescent="0.2">
      <c r="A4859" s="113">
        <v>14324021</v>
      </c>
      <c r="B4859" s="113" t="s">
        <v>5072</v>
      </c>
      <c r="C4859" s="113" t="s">
        <v>5408</v>
      </c>
      <c r="D4859" s="113" t="s">
        <v>5414</v>
      </c>
      <c r="E4859" s="113" t="s">
        <v>5412</v>
      </c>
    </row>
    <row r="4860" spans="1:5" x14ac:dyDescent="0.2">
      <c r="A4860" s="113">
        <v>14324033</v>
      </c>
      <c r="B4860" s="113" t="s">
        <v>5073</v>
      </c>
      <c r="C4860" s="113" t="s">
        <v>5408</v>
      </c>
      <c r="D4860" s="113" t="s">
        <v>5414</v>
      </c>
      <c r="E4860" s="113" t="s">
        <v>5412</v>
      </c>
    </row>
    <row r="4861" spans="1:5" x14ac:dyDescent="0.2">
      <c r="A4861" s="113">
        <v>14325002</v>
      </c>
      <c r="B4861" s="113" t="s">
        <v>5074</v>
      </c>
      <c r="C4861" s="113" t="s">
        <v>5408</v>
      </c>
      <c r="D4861" s="113" t="s">
        <v>5414</v>
      </c>
      <c r="E4861" s="113" t="s">
        <v>102</v>
      </c>
    </row>
    <row r="4862" spans="1:5" x14ac:dyDescent="0.2">
      <c r="A4862" s="113">
        <v>14325005</v>
      </c>
      <c r="B4862" s="113" t="s">
        <v>5075</v>
      </c>
      <c r="C4862" s="113" t="s">
        <v>5408</v>
      </c>
      <c r="D4862" s="113" t="s">
        <v>5414</v>
      </c>
      <c r="E4862" s="113" t="s">
        <v>110</v>
      </c>
    </row>
    <row r="4863" spans="1:5" x14ac:dyDescent="0.2">
      <c r="A4863" s="113">
        <v>14325006</v>
      </c>
      <c r="B4863" s="113" t="s">
        <v>5076</v>
      </c>
      <c r="C4863" s="113" t="s">
        <v>5408</v>
      </c>
      <c r="D4863" s="113" t="s">
        <v>5414</v>
      </c>
      <c r="E4863" s="113" t="s">
        <v>109</v>
      </c>
    </row>
    <row r="4864" spans="1:5" x14ac:dyDescent="0.2">
      <c r="A4864" s="113">
        <v>14325007</v>
      </c>
      <c r="B4864" s="113" t="s">
        <v>5077</v>
      </c>
      <c r="C4864" s="113" t="s">
        <v>5408</v>
      </c>
      <c r="D4864" s="113" t="s">
        <v>5414</v>
      </c>
      <c r="E4864" s="113" t="s">
        <v>110</v>
      </c>
    </row>
    <row r="4865" spans="1:5" x14ac:dyDescent="0.2">
      <c r="A4865" s="113">
        <v>14325020</v>
      </c>
      <c r="B4865" s="113" t="s">
        <v>2906</v>
      </c>
      <c r="C4865" s="113" t="s">
        <v>5408</v>
      </c>
      <c r="D4865" s="113" t="s">
        <v>110</v>
      </c>
      <c r="E4865" s="113" t="s">
        <v>110</v>
      </c>
    </row>
    <row r="4866" spans="1:5" x14ac:dyDescent="0.2">
      <c r="A4866" s="113">
        <v>14325110</v>
      </c>
      <c r="B4866" s="113" t="s">
        <v>5078</v>
      </c>
      <c r="C4866" s="113" t="s">
        <v>5408</v>
      </c>
      <c r="D4866" s="113" t="s">
        <v>5414</v>
      </c>
      <c r="E4866" s="113" t="s">
        <v>102</v>
      </c>
    </row>
    <row r="4867" spans="1:5" x14ac:dyDescent="0.2">
      <c r="A4867" s="113">
        <v>14326035</v>
      </c>
      <c r="B4867" s="113" t="s">
        <v>2907</v>
      </c>
      <c r="C4867" s="113" t="s">
        <v>5408</v>
      </c>
      <c r="D4867" s="113" t="s">
        <v>102</v>
      </c>
      <c r="E4867" s="113" t="s">
        <v>102</v>
      </c>
    </row>
    <row r="4868" spans="1:5" x14ac:dyDescent="0.2">
      <c r="A4868" s="113">
        <v>14326051</v>
      </c>
      <c r="B4868" s="113" t="s">
        <v>5079</v>
      </c>
      <c r="C4868" s="113" t="s">
        <v>5408</v>
      </c>
      <c r="D4868" s="113" t="s">
        <v>5414</v>
      </c>
      <c r="E4868" s="113" t="s">
        <v>110</v>
      </c>
    </row>
    <row r="4869" spans="1:5" x14ac:dyDescent="0.2">
      <c r="A4869" s="113">
        <v>14326052</v>
      </c>
      <c r="B4869" s="113" t="s">
        <v>5080</v>
      </c>
      <c r="C4869" s="113" t="s">
        <v>5408</v>
      </c>
      <c r="D4869" s="113" t="s">
        <v>5414</v>
      </c>
      <c r="E4869" s="113" t="s">
        <v>109</v>
      </c>
    </row>
    <row r="4870" spans="1:5" x14ac:dyDescent="0.2">
      <c r="A4870" s="113">
        <v>14337021</v>
      </c>
      <c r="B4870" s="113" t="s">
        <v>5081</v>
      </c>
      <c r="C4870" s="113" t="s">
        <v>5408</v>
      </c>
      <c r="D4870" s="113" t="s">
        <v>5414</v>
      </c>
      <c r="E4870" s="113" t="s">
        <v>5412</v>
      </c>
    </row>
    <row r="4871" spans="1:5" x14ac:dyDescent="0.2">
      <c r="A4871" s="113">
        <v>14337022</v>
      </c>
      <c r="B4871" s="113" t="s">
        <v>5082</v>
      </c>
      <c r="C4871" s="113" t="s">
        <v>5408</v>
      </c>
      <c r="D4871" s="113" t="s">
        <v>5414</v>
      </c>
      <c r="E4871" s="113" t="s">
        <v>5411</v>
      </c>
    </row>
    <row r="4872" spans="1:5" x14ac:dyDescent="0.2">
      <c r="A4872" s="113">
        <v>14337023</v>
      </c>
      <c r="B4872" s="113" t="s">
        <v>5083</v>
      </c>
      <c r="C4872" s="113" t="s">
        <v>5408</v>
      </c>
      <c r="D4872" s="113" t="s">
        <v>5414</v>
      </c>
      <c r="E4872" s="113" t="s">
        <v>109</v>
      </c>
    </row>
    <row r="4873" spans="1:5" x14ac:dyDescent="0.2">
      <c r="A4873" s="113">
        <v>14337025</v>
      </c>
      <c r="B4873" s="113" t="s">
        <v>5084</v>
      </c>
      <c r="C4873" s="113" t="s">
        <v>5408</v>
      </c>
      <c r="D4873" s="113" t="s">
        <v>5414</v>
      </c>
      <c r="E4873" s="113" t="s">
        <v>5413</v>
      </c>
    </row>
    <row r="4874" spans="1:5" x14ac:dyDescent="0.2">
      <c r="A4874" s="113">
        <v>14337030</v>
      </c>
      <c r="B4874" s="113" t="s">
        <v>5085</v>
      </c>
      <c r="C4874" s="113" t="s">
        <v>5408</v>
      </c>
      <c r="D4874" s="113" t="s">
        <v>5414</v>
      </c>
      <c r="E4874" s="113" t="s">
        <v>102</v>
      </c>
    </row>
    <row r="4875" spans="1:5" x14ac:dyDescent="0.2">
      <c r="A4875" s="113">
        <v>14337050</v>
      </c>
      <c r="B4875" s="113" t="s">
        <v>5086</v>
      </c>
      <c r="C4875" s="113" t="s">
        <v>5408</v>
      </c>
      <c r="D4875" s="113" t="s">
        <v>5414</v>
      </c>
      <c r="E4875" s="113" t="s">
        <v>109</v>
      </c>
    </row>
    <row r="4876" spans="1:5" x14ac:dyDescent="0.2">
      <c r="A4876" s="113">
        <v>14340003</v>
      </c>
      <c r="B4876" s="113" t="s">
        <v>5087</v>
      </c>
      <c r="C4876" s="113" t="s">
        <v>5408</v>
      </c>
      <c r="D4876" s="113" t="s">
        <v>5414</v>
      </c>
      <c r="E4876" s="113" t="s">
        <v>102</v>
      </c>
    </row>
    <row r="4877" spans="1:5" x14ac:dyDescent="0.2">
      <c r="A4877" s="113">
        <v>14340030</v>
      </c>
      <c r="B4877" s="113" t="s">
        <v>5088</v>
      </c>
      <c r="C4877" s="113" t="s">
        <v>5408</v>
      </c>
      <c r="D4877" s="113" t="s">
        <v>5414</v>
      </c>
      <c r="E4877" s="113" t="s">
        <v>110</v>
      </c>
    </row>
    <row r="4878" spans="1:5" x14ac:dyDescent="0.2">
      <c r="A4878" s="113">
        <v>14340031</v>
      </c>
      <c r="B4878" s="113" t="s">
        <v>5089</v>
      </c>
      <c r="C4878" s="113" t="s">
        <v>5408</v>
      </c>
      <c r="D4878" s="113" t="s">
        <v>5414</v>
      </c>
      <c r="E4878" s="113" t="s">
        <v>102</v>
      </c>
    </row>
    <row r="4879" spans="1:5" x14ac:dyDescent="0.2">
      <c r="A4879" s="113">
        <v>14340035</v>
      </c>
      <c r="B4879" s="113" t="s">
        <v>5090</v>
      </c>
      <c r="C4879" s="113" t="s">
        <v>5408</v>
      </c>
      <c r="D4879" s="113" t="s">
        <v>5414</v>
      </c>
      <c r="E4879" s="113" t="s">
        <v>109</v>
      </c>
    </row>
    <row r="4880" spans="1:5" x14ac:dyDescent="0.2">
      <c r="A4880" s="113">
        <v>14340066</v>
      </c>
      <c r="B4880" s="113" t="s">
        <v>5091</v>
      </c>
      <c r="C4880" s="113" t="s">
        <v>5408</v>
      </c>
      <c r="D4880" s="113" t="s">
        <v>5414</v>
      </c>
      <c r="E4880" s="113" t="s">
        <v>110</v>
      </c>
    </row>
    <row r="4881" spans="1:5" x14ac:dyDescent="0.2">
      <c r="A4881" s="113">
        <v>14340095</v>
      </c>
      <c r="B4881" s="113" t="s">
        <v>5092</v>
      </c>
      <c r="C4881" s="113" t="s">
        <v>5408</v>
      </c>
      <c r="D4881" s="113" t="s">
        <v>5414</v>
      </c>
      <c r="E4881" s="113" t="s">
        <v>109</v>
      </c>
    </row>
    <row r="4882" spans="1:5" x14ac:dyDescent="0.2">
      <c r="A4882" s="113">
        <v>14342008</v>
      </c>
      <c r="B4882" s="113" t="s">
        <v>5093</v>
      </c>
      <c r="C4882" s="113" t="s">
        <v>5408</v>
      </c>
      <c r="D4882" s="113" t="s">
        <v>5414</v>
      </c>
      <c r="E4882" s="113" t="s">
        <v>102</v>
      </c>
    </row>
    <row r="4883" spans="1:5" x14ac:dyDescent="0.2">
      <c r="A4883" s="113">
        <v>14342012</v>
      </c>
      <c r="B4883" s="113" t="s">
        <v>2908</v>
      </c>
      <c r="C4883" s="113" t="s">
        <v>5408</v>
      </c>
      <c r="D4883" s="113" t="s">
        <v>110</v>
      </c>
      <c r="E4883" s="113" t="s">
        <v>110</v>
      </c>
    </row>
    <row r="4884" spans="1:5" x14ac:dyDescent="0.2">
      <c r="A4884" s="113">
        <v>14343009</v>
      </c>
      <c r="B4884" s="113" t="s">
        <v>2909</v>
      </c>
      <c r="C4884" s="113" t="s">
        <v>5408</v>
      </c>
      <c r="D4884" s="113" t="s">
        <v>110</v>
      </c>
      <c r="E4884" s="113" t="s">
        <v>110</v>
      </c>
    </row>
    <row r="4885" spans="1:5" x14ac:dyDescent="0.2">
      <c r="A4885" s="113">
        <v>14343012</v>
      </c>
      <c r="B4885" s="113" t="s">
        <v>2910</v>
      </c>
      <c r="C4885" s="113" t="s">
        <v>5408</v>
      </c>
      <c r="D4885" s="113" t="s">
        <v>102</v>
      </c>
      <c r="E4885" s="113" t="s">
        <v>102</v>
      </c>
    </row>
    <row r="4886" spans="1:5" x14ac:dyDescent="0.2">
      <c r="A4886" s="113">
        <v>14343021</v>
      </c>
      <c r="B4886" s="113" t="s">
        <v>5094</v>
      </c>
      <c r="C4886" s="113" t="s">
        <v>5408</v>
      </c>
      <c r="D4886" s="113" t="s">
        <v>5414</v>
      </c>
      <c r="E4886" s="113" t="s">
        <v>110</v>
      </c>
    </row>
    <row r="4887" spans="1:5" x14ac:dyDescent="0.2">
      <c r="A4887" s="113">
        <v>14343026</v>
      </c>
      <c r="B4887" s="113" t="s">
        <v>5095</v>
      </c>
      <c r="C4887" s="113" t="s">
        <v>5408</v>
      </c>
      <c r="D4887" s="113" t="s">
        <v>5414</v>
      </c>
      <c r="E4887" s="113" t="s">
        <v>109</v>
      </c>
    </row>
    <row r="4888" spans="1:5" x14ac:dyDescent="0.2">
      <c r="A4888" s="113">
        <v>14343601</v>
      </c>
      <c r="B4888" s="113" t="s">
        <v>5096</v>
      </c>
      <c r="C4888" s="113" t="s">
        <v>5408</v>
      </c>
      <c r="D4888" s="113" t="s">
        <v>5414</v>
      </c>
      <c r="E4888" s="113" t="s">
        <v>102</v>
      </c>
    </row>
    <row r="4889" spans="1:5" x14ac:dyDescent="0.2">
      <c r="A4889" s="113">
        <v>14345005</v>
      </c>
      <c r="B4889" s="113" t="s">
        <v>2911</v>
      </c>
      <c r="C4889" s="113" t="s">
        <v>5408</v>
      </c>
      <c r="D4889" s="113" t="s">
        <v>110</v>
      </c>
      <c r="E4889" s="113" t="s">
        <v>109</v>
      </c>
    </row>
    <row r="4890" spans="1:5" x14ac:dyDescent="0.2">
      <c r="A4890" s="113">
        <v>14345048</v>
      </c>
      <c r="B4890" s="113" t="s">
        <v>2912</v>
      </c>
      <c r="C4890" s="113" t="s">
        <v>5408</v>
      </c>
      <c r="D4890" s="113" t="s">
        <v>109</v>
      </c>
      <c r="E4890" s="113" t="s">
        <v>109</v>
      </c>
    </row>
    <row r="4891" spans="1:5" x14ac:dyDescent="0.2">
      <c r="A4891" s="113">
        <v>14345056</v>
      </c>
      <c r="B4891" s="113" t="s">
        <v>5097</v>
      </c>
      <c r="C4891" s="113" t="s">
        <v>5408</v>
      </c>
      <c r="D4891" s="113" t="s">
        <v>5414</v>
      </c>
      <c r="E4891" s="113" t="s">
        <v>102</v>
      </c>
    </row>
    <row r="4892" spans="1:5" x14ac:dyDescent="0.2">
      <c r="A4892" s="113">
        <v>14346014</v>
      </c>
      <c r="B4892" s="113" t="s">
        <v>5098</v>
      </c>
      <c r="C4892" s="113" t="s">
        <v>5408</v>
      </c>
      <c r="D4892" s="113" t="s">
        <v>5414</v>
      </c>
      <c r="E4892" s="113" t="s">
        <v>110</v>
      </c>
    </row>
    <row r="4893" spans="1:5" x14ac:dyDescent="0.2">
      <c r="A4893" s="113">
        <v>14350011</v>
      </c>
      <c r="B4893" s="113" t="s">
        <v>5099</v>
      </c>
      <c r="C4893" s="113" t="s">
        <v>5408</v>
      </c>
      <c r="D4893" s="113" t="s">
        <v>5414</v>
      </c>
      <c r="E4893" s="113" t="s">
        <v>102</v>
      </c>
    </row>
    <row r="4894" spans="1:5" x14ac:dyDescent="0.2">
      <c r="A4894" s="113">
        <v>14350027</v>
      </c>
      <c r="B4894" s="113" t="s">
        <v>5100</v>
      </c>
      <c r="C4894" s="113" t="s">
        <v>5408</v>
      </c>
      <c r="D4894" s="113" t="s">
        <v>5414</v>
      </c>
      <c r="E4894" s="113" t="s">
        <v>102</v>
      </c>
    </row>
    <row r="4895" spans="1:5" x14ac:dyDescent="0.2">
      <c r="A4895" s="113">
        <v>14350030</v>
      </c>
      <c r="B4895" s="113" t="s">
        <v>5101</v>
      </c>
      <c r="C4895" s="113" t="s">
        <v>5408</v>
      </c>
      <c r="D4895" s="113" t="s">
        <v>5414</v>
      </c>
      <c r="E4895" s="113" t="s">
        <v>109</v>
      </c>
    </row>
    <row r="4896" spans="1:5" x14ac:dyDescent="0.2">
      <c r="A4896" s="113">
        <v>14350068</v>
      </c>
      <c r="B4896" s="113" t="s">
        <v>5102</v>
      </c>
      <c r="C4896" s="113" t="s">
        <v>5408</v>
      </c>
      <c r="D4896" s="113" t="s">
        <v>5414</v>
      </c>
      <c r="E4896" s="113" t="s">
        <v>102</v>
      </c>
    </row>
    <row r="4897" spans="1:5" x14ac:dyDescent="0.2">
      <c r="A4897" s="113">
        <v>14352025</v>
      </c>
      <c r="B4897" s="113" t="s">
        <v>5103</v>
      </c>
      <c r="C4897" s="113" t="s">
        <v>5408</v>
      </c>
      <c r="D4897" s="113" t="s">
        <v>5414</v>
      </c>
      <c r="E4897" s="113" t="s">
        <v>110</v>
      </c>
    </row>
    <row r="4898" spans="1:5" x14ac:dyDescent="0.2">
      <c r="A4898" s="113">
        <v>14352030</v>
      </c>
      <c r="B4898" s="113" t="s">
        <v>5104</v>
      </c>
      <c r="C4898" s="113" t="s">
        <v>5408</v>
      </c>
      <c r="D4898" s="113" t="s">
        <v>5414</v>
      </c>
      <c r="E4898" s="113" t="s">
        <v>110</v>
      </c>
    </row>
    <row r="4899" spans="1:5" x14ac:dyDescent="0.2">
      <c r="A4899" s="113">
        <v>14353001</v>
      </c>
      <c r="B4899" s="113" t="s">
        <v>5105</v>
      </c>
      <c r="C4899" s="113" t="s">
        <v>5408</v>
      </c>
      <c r="D4899" s="113" t="s">
        <v>5414</v>
      </c>
      <c r="E4899" s="113" t="s">
        <v>102</v>
      </c>
    </row>
    <row r="4900" spans="1:5" x14ac:dyDescent="0.2">
      <c r="A4900" s="113">
        <v>14353003</v>
      </c>
      <c r="B4900" s="113" t="s">
        <v>2913</v>
      </c>
      <c r="C4900" s="113" t="s">
        <v>5408</v>
      </c>
      <c r="D4900" s="113" t="s">
        <v>110</v>
      </c>
      <c r="E4900" s="113" t="s">
        <v>110</v>
      </c>
    </row>
    <row r="4901" spans="1:5" x14ac:dyDescent="0.2">
      <c r="A4901" s="113">
        <v>14353014</v>
      </c>
      <c r="B4901" s="113" t="s">
        <v>2914</v>
      </c>
      <c r="C4901" s="113" t="s">
        <v>5408</v>
      </c>
      <c r="D4901" s="113" t="s">
        <v>109</v>
      </c>
      <c r="E4901" s="113" t="s">
        <v>110</v>
      </c>
    </row>
    <row r="4902" spans="1:5" x14ac:dyDescent="0.2">
      <c r="A4902" s="113">
        <v>14353023</v>
      </c>
      <c r="B4902" s="113" t="s">
        <v>2915</v>
      </c>
      <c r="C4902" s="113" t="s">
        <v>5408</v>
      </c>
      <c r="D4902" s="113" t="s">
        <v>110</v>
      </c>
      <c r="E4902" s="113" t="s">
        <v>110</v>
      </c>
    </row>
    <row r="4903" spans="1:5" x14ac:dyDescent="0.2">
      <c r="A4903" s="113">
        <v>14360001</v>
      </c>
      <c r="B4903" s="113" t="s">
        <v>5106</v>
      </c>
      <c r="C4903" s="113" t="s">
        <v>5408</v>
      </c>
      <c r="D4903" s="113" t="s">
        <v>5414</v>
      </c>
      <c r="E4903" s="113" t="s">
        <v>110</v>
      </c>
    </row>
    <row r="4904" spans="1:5" x14ac:dyDescent="0.2">
      <c r="A4904" s="113">
        <v>14360002</v>
      </c>
      <c r="B4904" s="113" t="s">
        <v>5107</v>
      </c>
      <c r="C4904" s="113" t="s">
        <v>5408</v>
      </c>
      <c r="D4904" s="113" t="s">
        <v>5414</v>
      </c>
      <c r="E4904" s="113" t="s">
        <v>109</v>
      </c>
    </row>
    <row r="4905" spans="1:5" x14ac:dyDescent="0.2">
      <c r="A4905" s="113">
        <v>14360004</v>
      </c>
      <c r="B4905" s="113" t="s">
        <v>5108</v>
      </c>
      <c r="C4905" s="113" t="s">
        <v>5408</v>
      </c>
      <c r="D4905" s="113" t="s">
        <v>5414</v>
      </c>
      <c r="E4905" s="113" t="s">
        <v>109</v>
      </c>
    </row>
    <row r="4906" spans="1:5" x14ac:dyDescent="0.2">
      <c r="A4906" s="113">
        <v>14360005</v>
      </c>
      <c r="B4906" s="113" t="s">
        <v>2916</v>
      </c>
      <c r="C4906" s="113" t="s">
        <v>5408</v>
      </c>
      <c r="D4906" s="113" t="s">
        <v>109</v>
      </c>
      <c r="E4906" s="113" t="s">
        <v>109</v>
      </c>
    </row>
    <row r="4907" spans="1:5" x14ac:dyDescent="0.2">
      <c r="A4907" s="113">
        <v>14360008</v>
      </c>
      <c r="B4907" s="113" t="s">
        <v>2917</v>
      </c>
      <c r="C4907" s="113" t="s">
        <v>5408</v>
      </c>
      <c r="D4907" s="113" t="s">
        <v>110</v>
      </c>
      <c r="E4907" s="113" t="s">
        <v>110</v>
      </c>
    </row>
    <row r="4908" spans="1:5" x14ac:dyDescent="0.2">
      <c r="A4908" s="113">
        <v>14360027</v>
      </c>
      <c r="B4908" s="113" t="s">
        <v>5109</v>
      </c>
      <c r="C4908" s="113" t="s">
        <v>5408</v>
      </c>
      <c r="D4908" s="113" t="s">
        <v>5414</v>
      </c>
      <c r="E4908" s="113" t="s">
        <v>102</v>
      </c>
    </row>
    <row r="4909" spans="1:5" x14ac:dyDescent="0.2">
      <c r="A4909" s="113">
        <v>14360041</v>
      </c>
      <c r="B4909" s="113" t="s">
        <v>5110</v>
      </c>
      <c r="C4909" s="113" t="s">
        <v>5408</v>
      </c>
      <c r="D4909" s="113" t="s">
        <v>5414</v>
      </c>
      <c r="E4909" s="113" t="s">
        <v>102</v>
      </c>
    </row>
    <row r="4910" spans="1:5" x14ac:dyDescent="0.2">
      <c r="A4910" s="113">
        <v>14360054</v>
      </c>
      <c r="B4910" s="113" t="s">
        <v>5111</v>
      </c>
      <c r="C4910" s="113" t="s">
        <v>5408</v>
      </c>
      <c r="D4910" s="113" t="s">
        <v>5414</v>
      </c>
      <c r="E4910" s="113" t="s">
        <v>102</v>
      </c>
    </row>
    <row r="4911" spans="1:5" x14ac:dyDescent="0.2">
      <c r="A4911" s="113">
        <v>14360069</v>
      </c>
      <c r="B4911" s="113" t="s">
        <v>2918</v>
      </c>
      <c r="C4911" s="113" t="s">
        <v>5408</v>
      </c>
      <c r="D4911" s="113" t="s">
        <v>110</v>
      </c>
      <c r="E4911" s="113" t="s">
        <v>110</v>
      </c>
    </row>
    <row r="4912" spans="1:5" x14ac:dyDescent="0.2">
      <c r="A4912" s="113">
        <v>14360080</v>
      </c>
      <c r="B4912" s="113" t="s">
        <v>5112</v>
      </c>
      <c r="C4912" s="113" t="s">
        <v>5408</v>
      </c>
      <c r="D4912" s="113" t="s">
        <v>5414</v>
      </c>
      <c r="E4912" s="113" t="s">
        <v>109</v>
      </c>
    </row>
    <row r="4913" spans="1:5" x14ac:dyDescent="0.2">
      <c r="A4913" s="113">
        <v>14360113</v>
      </c>
      <c r="B4913" s="113" t="s">
        <v>5113</v>
      </c>
      <c r="C4913" s="113" t="s">
        <v>5408</v>
      </c>
      <c r="D4913" s="113" t="s">
        <v>5414</v>
      </c>
      <c r="E4913" s="113" t="s">
        <v>109</v>
      </c>
    </row>
    <row r="4914" spans="1:5" x14ac:dyDescent="0.2">
      <c r="A4914" s="113">
        <v>14360126</v>
      </c>
      <c r="B4914" s="113" t="s">
        <v>5114</v>
      </c>
      <c r="C4914" s="113" t="s">
        <v>5408</v>
      </c>
      <c r="D4914" s="113" t="s">
        <v>5414</v>
      </c>
      <c r="E4914" s="113" t="s">
        <v>109</v>
      </c>
    </row>
    <row r="4915" spans="1:5" x14ac:dyDescent="0.2">
      <c r="A4915" s="113">
        <v>14360188</v>
      </c>
      <c r="B4915" s="113" t="s">
        <v>5115</v>
      </c>
      <c r="C4915" s="113" t="s">
        <v>5408</v>
      </c>
      <c r="D4915" s="113" t="s">
        <v>5414</v>
      </c>
      <c r="E4915" s="113" t="s">
        <v>5413</v>
      </c>
    </row>
    <row r="4916" spans="1:5" x14ac:dyDescent="0.2">
      <c r="A4916" s="113">
        <v>14362001</v>
      </c>
      <c r="B4916" s="113" t="s">
        <v>2919</v>
      </c>
      <c r="C4916" s="113" t="s">
        <v>5408</v>
      </c>
      <c r="D4916" s="113" t="s">
        <v>110</v>
      </c>
      <c r="E4916" s="113" t="s">
        <v>110</v>
      </c>
    </row>
    <row r="4917" spans="1:5" x14ac:dyDescent="0.2">
      <c r="A4917" s="113">
        <v>14362003</v>
      </c>
      <c r="B4917" s="113" t="s">
        <v>2920</v>
      </c>
      <c r="C4917" s="113" t="s">
        <v>5408</v>
      </c>
      <c r="D4917" s="113" t="s">
        <v>110</v>
      </c>
      <c r="E4917" s="113" t="s">
        <v>110</v>
      </c>
    </row>
    <row r="4918" spans="1:5" x14ac:dyDescent="0.2">
      <c r="A4918" s="113">
        <v>14363001</v>
      </c>
      <c r="B4918" s="113" t="s">
        <v>5116</v>
      </c>
      <c r="C4918" s="113" t="s">
        <v>5408</v>
      </c>
      <c r="D4918" s="113" t="s">
        <v>5414</v>
      </c>
      <c r="E4918" s="113" t="s">
        <v>109</v>
      </c>
    </row>
    <row r="4919" spans="1:5" x14ac:dyDescent="0.2">
      <c r="A4919" s="113">
        <v>14363017</v>
      </c>
      <c r="B4919" s="113" t="s">
        <v>5117</v>
      </c>
      <c r="C4919" s="113" t="s">
        <v>5408</v>
      </c>
      <c r="D4919" s="113" t="s">
        <v>5414</v>
      </c>
      <c r="E4919" s="113" t="s">
        <v>102</v>
      </c>
    </row>
    <row r="4920" spans="1:5" x14ac:dyDescent="0.2">
      <c r="A4920" s="113">
        <v>14363021</v>
      </c>
      <c r="B4920" s="113" t="s">
        <v>2921</v>
      </c>
      <c r="C4920" s="113" t="s">
        <v>5408</v>
      </c>
      <c r="D4920" s="113" t="s">
        <v>109</v>
      </c>
      <c r="E4920" s="113" t="s">
        <v>109</v>
      </c>
    </row>
    <row r="4921" spans="1:5" x14ac:dyDescent="0.2">
      <c r="A4921" s="113">
        <v>14364001</v>
      </c>
      <c r="B4921" s="113" t="s">
        <v>5118</v>
      </c>
      <c r="C4921" s="113" t="s">
        <v>5408</v>
      </c>
      <c r="D4921" s="113" t="s">
        <v>102</v>
      </c>
      <c r="E4921" s="113" t="s">
        <v>102</v>
      </c>
    </row>
    <row r="4922" spans="1:5" x14ac:dyDescent="0.2">
      <c r="A4922" s="113">
        <v>14364003</v>
      </c>
      <c r="B4922" s="113" t="s">
        <v>2922</v>
      </c>
      <c r="C4922" s="113" t="s">
        <v>5408</v>
      </c>
      <c r="D4922" s="113" t="s">
        <v>110</v>
      </c>
      <c r="E4922" s="113" t="s">
        <v>110</v>
      </c>
    </row>
    <row r="4923" spans="1:5" x14ac:dyDescent="0.2">
      <c r="A4923" s="113">
        <v>14364006</v>
      </c>
      <c r="B4923" s="113" t="s">
        <v>2923</v>
      </c>
      <c r="C4923" s="113" t="s">
        <v>5408</v>
      </c>
      <c r="D4923" s="113" t="s">
        <v>110</v>
      </c>
      <c r="E4923" s="113" t="s">
        <v>110</v>
      </c>
    </row>
    <row r="4924" spans="1:5" x14ac:dyDescent="0.2">
      <c r="A4924" s="113">
        <v>14364007</v>
      </c>
      <c r="B4924" s="113" t="s">
        <v>5119</v>
      </c>
      <c r="C4924" s="113" t="s">
        <v>5408</v>
      </c>
      <c r="D4924" s="113" t="s">
        <v>5414</v>
      </c>
      <c r="E4924" s="113" t="s">
        <v>110</v>
      </c>
    </row>
    <row r="4925" spans="1:5" x14ac:dyDescent="0.2">
      <c r="A4925" s="113">
        <v>14364024</v>
      </c>
      <c r="B4925" s="113" t="s">
        <v>5120</v>
      </c>
      <c r="C4925" s="113" t="s">
        <v>5408</v>
      </c>
      <c r="D4925" s="113" t="s">
        <v>5414</v>
      </c>
      <c r="E4925" s="113" t="s">
        <v>5412</v>
      </c>
    </row>
    <row r="4926" spans="1:5" x14ac:dyDescent="0.2">
      <c r="A4926" s="113">
        <v>14364032</v>
      </c>
      <c r="B4926" s="113" t="s">
        <v>5121</v>
      </c>
      <c r="C4926" s="113" t="s">
        <v>5408</v>
      </c>
      <c r="D4926" s="113" t="s">
        <v>5414</v>
      </c>
      <c r="E4926" s="113" t="s">
        <v>109</v>
      </c>
    </row>
    <row r="4927" spans="1:5" x14ac:dyDescent="0.2">
      <c r="A4927" s="113">
        <v>14365003</v>
      </c>
      <c r="B4927" s="113" t="s">
        <v>5122</v>
      </c>
      <c r="C4927" s="113" t="s">
        <v>5408</v>
      </c>
      <c r="D4927" s="113" t="s">
        <v>5414</v>
      </c>
      <c r="E4927" s="113" t="s">
        <v>5412</v>
      </c>
    </row>
    <row r="4928" spans="1:5" x14ac:dyDescent="0.2">
      <c r="A4928" s="113">
        <v>14365010</v>
      </c>
      <c r="B4928" s="113" t="s">
        <v>5123</v>
      </c>
      <c r="C4928" s="113" t="s">
        <v>5408</v>
      </c>
      <c r="D4928" s="113" t="s">
        <v>5414</v>
      </c>
      <c r="E4928" s="113" t="s">
        <v>5412</v>
      </c>
    </row>
    <row r="4929" spans="1:5" x14ac:dyDescent="0.2">
      <c r="A4929" s="113">
        <v>14365018</v>
      </c>
      <c r="B4929" s="113" t="s">
        <v>5124</v>
      </c>
      <c r="C4929" s="113" t="s">
        <v>5408</v>
      </c>
      <c r="D4929" s="113" t="s">
        <v>5414</v>
      </c>
      <c r="E4929" s="113" t="s">
        <v>110</v>
      </c>
    </row>
    <row r="4930" spans="1:5" x14ac:dyDescent="0.2">
      <c r="A4930" s="113">
        <v>14365022</v>
      </c>
      <c r="B4930" s="113" t="s">
        <v>2924</v>
      </c>
      <c r="C4930" s="113" t="s">
        <v>5408</v>
      </c>
      <c r="D4930" s="113" t="s">
        <v>110</v>
      </c>
      <c r="E4930" s="113" t="s">
        <v>110</v>
      </c>
    </row>
    <row r="4931" spans="1:5" x14ac:dyDescent="0.2">
      <c r="A4931" s="113">
        <v>14366011</v>
      </c>
      <c r="B4931" s="113" t="s">
        <v>2925</v>
      </c>
      <c r="C4931" s="113" t="s">
        <v>5408</v>
      </c>
      <c r="D4931" s="113" t="s">
        <v>110</v>
      </c>
      <c r="E4931" s="113" t="s">
        <v>110</v>
      </c>
    </row>
    <row r="4932" spans="1:5" x14ac:dyDescent="0.2">
      <c r="A4932" s="113">
        <v>14366033</v>
      </c>
      <c r="B4932" s="113" t="s">
        <v>2926</v>
      </c>
      <c r="C4932" s="113" t="s">
        <v>5408</v>
      </c>
      <c r="D4932" s="113" t="s">
        <v>109</v>
      </c>
      <c r="E4932" s="113" t="s">
        <v>109</v>
      </c>
    </row>
    <row r="4933" spans="1:5" x14ac:dyDescent="0.2">
      <c r="A4933" s="113">
        <v>14371070</v>
      </c>
      <c r="B4933" s="113" t="s">
        <v>5125</v>
      </c>
      <c r="C4933" s="113" t="s">
        <v>5408</v>
      </c>
      <c r="D4933" s="113" t="s">
        <v>5414</v>
      </c>
      <c r="E4933" s="113" t="s">
        <v>110</v>
      </c>
    </row>
    <row r="4934" spans="1:5" x14ac:dyDescent="0.2">
      <c r="A4934" s="113">
        <v>14375010</v>
      </c>
      <c r="B4934" s="113" t="s">
        <v>5126</v>
      </c>
      <c r="C4934" s="113" t="s">
        <v>5408</v>
      </c>
      <c r="D4934" s="113" t="s">
        <v>5414</v>
      </c>
      <c r="E4934" s="113" t="s">
        <v>102</v>
      </c>
    </row>
    <row r="4935" spans="1:5" x14ac:dyDescent="0.2">
      <c r="A4935" s="113">
        <v>14430001</v>
      </c>
      <c r="B4935" s="113" t="s">
        <v>5127</v>
      </c>
      <c r="C4935" s="113" t="s">
        <v>5408</v>
      </c>
      <c r="D4935" s="113" t="s">
        <v>5414</v>
      </c>
      <c r="E4935" s="113" t="s">
        <v>109</v>
      </c>
    </row>
    <row r="4936" spans="1:5" x14ac:dyDescent="0.2">
      <c r="A4936" s="113">
        <v>14430008</v>
      </c>
      <c r="B4936" s="113" t="s">
        <v>2927</v>
      </c>
      <c r="C4936" s="113" t="s">
        <v>5408</v>
      </c>
      <c r="D4936" s="113" t="s">
        <v>109</v>
      </c>
      <c r="E4936" s="113" t="s">
        <v>109</v>
      </c>
    </row>
    <row r="4937" spans="1:5" x14ac:dyDescent="0.2">
      <c r="A4937" s="113">
        <v>14430105</v>
      </c>
      <c r="B4937" s="113" t="s">
        <v>2928</v>
      </c>
      <c r="C4937" s="113" t="s">
        <v>5408</v>
      </c>
      <c r="D4937" s="113" t="s">
        <v>110</v>
      </c>
      <c r="E4937" s="113" t="s">
        <v>109</v>
      </c>
    </row>
    <row r="4938" spans="1:5" x14ac:dyDescent="0.2">
      <c r="A4938" s="113">
        <v>14430197</v>
      </c>
      <c r="B4938" s="113" t="s">
        <v>5128</v>
      </c>
      <c r="C4938" s="113" t="s">
        <v>5408</v>
      </c>
      <c r="D4938" s="113" t="s">
        <v>5414</v>
      </c>
      <c r="E4938" s="113" t="s">
        <v>102</v>
      </c>
    </row>
    <row r="4939" spans="1:5" x14ac:dyDescent="0.2">
      <c r="A4939" s="113">
        <v>14431015</v>
      </c>
      <c r="B4939" s="113" t="s">
        <v>2929</v>
      </c>
      <c r="C4939" s="113" t="s">
        <v>5408</v>
      </c>
      <c r="D4939" s="113" t="s">
        <v>110</v>
      </c>
      <c r="E4939" s="113" t="s">
        <v>110</v>
      </c>
    </row>
    <row r="4940" spans="1:5" x14ac:dyDescent="0.2">
      <c r="A4940" s="113">
        <v>14432008</v>
      </c>
      <c r="B4940" s="113" t="s">
        <v>2930</v>
      </c>
      <c r="C4940" s="113" t="s">
        <v>5408</v>
      </c>
      <c r="D4940" s="113" t="s">
        <v>102</v>
      </c>
      <c r="E4940" s="113" t="s">
        <v>102</v>
      </c>
    </row>
    <row r="4941" spans="1:5" x14ac:dyDescent="0.2">
      <c r="A4941" s="113">
        <v>14440001</v>
      </c>
      <c r="B4941" s="113" t="s">
        <v>5129</v>
      </c>
      <c r="C4941" s="113" t="s">
        <v>5408</v>
      </c>
      <c r="D4941" s="113" t="s">
        <v>5414</v>
      </c>
      <c r="E4941" s="113" t="s">
        <v>5412</v>
      </c>
    </row>
    <row r="4942" spans="1:5" x14ac:dyDescent="0.2">
      <c r="A4942" s="113">
        <v>14440002</v>
      </c>
      <c r="B4942" s="113" t="s">
        <v>2931</v>
      </c>
      <c r="C4942" s="113" t="s">
        <v>5408</v>
      </c>
      <c r="D4942" s="113" t="s">
        <v>102</v>
      </c>
      <c r="E4942" s="113" t="s">
        <v>102</v>
      </c>
    </row>
    <row r="4943" spans="1:5" x14ac:dyDescent="0.2">
      <c r="A4943" s="113">
        <v>14440003</v>
      </c>
      <c r="B4943" s="113" t="s">
        <v>2932</v>
      </c>
      <c r="C4943" s="113" t="s">
        <v>5408</v>
      </c>
      <c r="D4943" s="113" t="s">
        <v>107</v>
      </c>
      <c r="E4943" s="113" t="s">
        <v>102</v>
      </c>
    </row>
    <row r="4944" spans="1:5" x14ac:dyDescent="0.2">
      <c r="A4944" s="113">
        <v>14440005</v>
      </c>
      <c r="B4944" s="113" t="s">
        <v>5130</v>
      </c>
      <c r="C4944" s="113" t="s">
        <v>5408</v>
      </c>
      <c r="D4944" s="113" t="s">
        <v>5414</v>
      </c>
      <c r="E4944" s="113" t="s">
        <v>109</v>
      </c>
    </row>
    <row r="4945" spans="1:5" x14ac:dyDescent="0.2">
      <c r="A4945" s="113">
        <v>14440013</v>
      </c>
      <c r="B4945" s="113" t="s">
        <v>2933</v>
      </c>
      <c r="C4945" s="113" t="s">
        <v>5408</v>
      </c>
      <c r="D4945" s="113" t="s">
        <v>109</v>
      </c>
      <c r="E4945" s="113" t="s">
        <v>109</v>
      </c>
    </row>
    <row r="4946" spans="1:5" x14ac:dyDescent="0.2">
      <c r="A4946" s="113">
        <v>14440333</v>
      </c>
      <c r="B4946" s="113" t="s">
        <v>5131</v>
      </c>
      <c r="C4946" s="113" t="s">
        <v>5408</v>
      </c>
      <c r="D4946" s="113" t="s">
        <v>5414</v>
      </c>
      <c r="E4946" s="113" t="s">
        <v>5413</v>
      </c>
    </row>
    <row r="4947" spans="1:5" x14ac:dyDescent="0.2">
      <c r="A4947" s="113">
        <v>14441002</v>
      </c>
      <c r="B4947" s="113" t="s">
        <v>5132</v>
      </c>
      <c r="C4947" s="113" t="s">
        <v>5408</v>
      </c>
      <c r="D4947" s="113" t="s">
        <v>5414</v>
      </c>
      <c r="E4947" s="113" t="s">
        <v>102</v>
      </c>
    </row>
    <row r="4948" spans="1:5" x14ac:dyDescent="0.2">
      <c r="A4948" s="113">
        <v>14441005</v>
      </c>
      <c r="B4948" s="113" t="s">
        <v>5133</v>
      </c>
      <c r="C4948" s="113" t="s">
        <v>5408</v>
      </c>
      <c r="D4948" s="113" t="s">
        <v>5414</v>
      </c>
      <c r="E4948" s="113" t="s">
        <v>5412</v>
      </c>
    </row>
    <row r="4949" spans="1:5" x14ac:dyDescent="0.2">
      <c r="A4949" s="113">
        <v>14441007</v>
      </c>
      <c r="B4949" s="113" t="s">
        <v>5134</v>
      </c>
      <c r="C4949" s="113" t="s">
        <v>5408</v>
      </c>
      <c r="D4949" s="113" t="s">
        <v>5414</v>
      </c>
      <c r="E4949" s="113" t="s">
        <v>102</v>
      </c>
    </row>
    <row r="4950" spans="1:5" x14ac:dyDescent="0.2">
      <c r="A4950" s="113">
        <v>14442001</v>
      </c>
      <c r="B4950" s="113" t="s">
        <v>5135</v>
      </c>
      <c r="C4950" s="113" t="s">
        <v>5408</v>
      </c>
      <c r="D4950" s="113" t="s">
        <v>5414</v>
      </c>
      <c r="E4950" s="113" t="s">
        <v>5412</v>
      </c>
    </row>
    <row r="4951" spans="1:5" x14ac:dyDescent="0.2">
      <c r="A4951" s="113">
        <v>14442003</v>
      </c>
      <c r="B4951" s="113" t="s">
        <v>5136</v>
      </c>
      <c r="C4951" s="113" t="s">
        <v>5408</v>
      </c>
      <c r="D4951" s="113" t="s">
        <v>5414</v>
      </c>
      <c r="E4951" s="113" t="s">
        <v>110</v>
      </c>
    </row>
    <row r="4952" spans="1:5" x14ac:dyDescent="0.2">
      <c r="A4952" s="113">
        <v>14442004</v>
      </c>
      <c r="B4952" s="113" t="s">
        <v>5137</v>
      </c>
      <c r="C4952" s="113" t="s">
        <v>5408</v>
      </c>
      <c r="D4952" s="113" t="s">
        <v>5414</v>
      </c>
      <c r="E4952" s="113" t="s">
        <v>109</v>
      </c>
    </row>
    <row r="4953" spans="1:5" x14ac:dyDescent="0.2">
      <c r="A4953" s="113">
        <v>14442008</v>
      </c>
      <c r="B4953" s="113" t="s">
        <v>5138</v>
      </c>
      <c r="C4953" s="113" t="s">
        <v>5408</v>
      </c>
      <c r="D4953" s="113" t="s">
        <v>5414</v>
      </c>
      <c r="E4953" s="113" t="s">
        <v>109</v>
      </c>
    </row>
    <row r="4954" spans="1:5" x14ac:dyDescent="0.2">
      <c r="A4954" s="113">
        <v>14443004</v>
      </c>
      <c r="B4954" s="113" t="s">
        <v>2935</v>
      </c>
      <c r="C4954" s="113" t="s">
        <v>5408</v>
      </c>
      <c r="D4954" s="113" t="s">
        <v>105</v>
      </c>
      <c r="E4954" s="113" t="s">
        <v>102</v>
      </c>
    </row>
    <row r="4955" spans="1:5" x14ac:dyDescent="0.2">
      <c r="A4955" s="113">
        <v>14443005</v>
      </c>
      <c r="B4955" s="113" t="s">
        <v>5139</v>
      </c>
      <c r="C4955" s="113" t="s">
        <v>5408</v>
      </c>
      <c r="D4955" s="113" t="s">
        <v>5414</v>
      </c>
      <c r="E4955" s="113" t="s">
        <v>110</v>
      </c>
    </row>
    <row r="4956" spans="1:5" x14ac:dyDescent="0.2">
      <c r="A4956" s="113">
        <v>14444001</v>
      </c>
      <c r="B4956" s="113" t="s">
        <v>5140</v>
      </c>
      <c r="C4956" s="113" t="s">
        <v>5408</v>
      </c>
      <c r="D4956" s="113" t="s">
        <v>5414</v>
      </c>
      <c r="E4956" s="113" t="s">
        <v>102</v>
      </c>
    </row>
    <row r="4957" spans="1:5" x14ac:dyDescent="0.2">
      <c r="A4957" s="113">
        <v>14444006</v>
      </c>
      <c r="B4957" s="113" t="s">
        <v>5141</v>
      </c>
      <c r="C4957" s="113" t="s">
        <v>5408</v>
      </c>
      <c r="D4957" s="113" t="s">
        <v>5414</v>
      </c>
      <c r="E4957" s="113" t="s">
        <v>110</v>
      </c>
    </row>
    <row r="4958" spans="1:5" x14ac:dyDescent="0.2">
      <c r="A4958" s="113">
        <v>14447014</v>
      </c>
      <c r="B4958" s="113" t="s">
        <v>5142</v>
      </c>
      <c r="C4958" s="113" t="s">
        <v>5408</v>
      </c>
      <c r="D4958" s="113" t="s">
        <v>5414</v>
      </c>
      <c r="E4958" s="113" t="s">
        <v>102</v>
      </c>
    </row>
    <row r="4959" spans="1:5" x14ac:dyDescent="0.2">
      <c r="A4959" s="113">
        <v>14447046</v>
      </c>
      <c r="B4959" s="113" t="s">
        <v>2936</v>
      </c>
      <c r="C4959" s="113" t="s">
        <v>5408</v>
      </c>
      <c r="D4959" s="113" t="s">
        <v>109</v>
      </c>
      <c r="E4959" s="113" t="s">
        <v>109</v>
      </c>
    </row>
    <row r="4960" spans="1:5" x14ac:dyDescent="0.2">
      <c r="A4960" s="113">
        <v>14447059</v>
      </c>
      <c r="B4960" s="113" t="s">
        <v>5143</v>
      </c>
      <c r="C4960" s="113" t="s">
        <v>5408</v>
      </c>
      <c r="D4960" s="113" t="s">
        <v>5414</v>
      </c>
      <c r="E4960" s="113" t="s">
        <v>109</v>
      </c>
    </row>
    <row r="4961" spans="1:5" x14ac:dyDescent="0.2">
      <c r="A4961" s="113">
        <v>14450007</v>
      </c>
      <c r="B4961" s="113" t="s">
        <v>5144</v>
      </c>
      <c r="C4961" s="113" t="s">
        <v>5408</v>
      </c>
      <c r="D4961" s="113" t="s">
        <v>5414</v>
      </c>
      <c r="E4961" s="113" t="s">
        <v>109</v>
      </c>
    </row>
    <row r="4962" spans="1:5" x14ac:dyDescent="0.2">
      <c r="A4962" s="113">
        <v>14450014</v>
      </c>
      <c r="B4962" s="113" t="s">
        <v>5145</v>
      </c>
      <c r="C4962" s="113" t="s">
        <v>5408</v>
      </c>
      <c r="D4962" s="113" t="s">
        <v>5414</v>
      </c>
      <c r="E4962" s="113" t="s">
        <v>5412</v>
      </c>
    </row>
    <row r="4963" spans="1:5" x14ac:dyDescent="0.2">
      <c r="A4963" s="113">
        <v>14450027</v>
      </c>
      <c r="B4963" s="113" t="s">
        <v>5146</v>
      </c>
      <c r="C4963" s="113" t="s">
        <v>5408</v>
      </c>
      <c r="D4963" s="113" t="s">
        <v>5414</v>
      </c>
      <c r="E4963" s="113" t="s">
        <v>110</v>
      </c>
    </row>
    <row r="4964" spans="1:5" x14ac:dyDescent="0.2">
      <c r="A4964" s="113">
        <v>14450041</v>
      </c>
      <c r="B4964" s="113" t="s">
        <v>5147</v>
      </c>
      <c r="C4964" s="113" t="s">
        <v>5408</v>
      </c>
      <c r="D4964" s="113" t="s">
        <v>5414</v>
      </c>
      <c r="E4964" s="113" t="s">
        <v>5411</v>
      </c>
    </row>
    <row r="4965" spans="1:5" x14ac:dyDescent="0.2">
      <c r="A4965" s="113">
        <v>14450048</v>
      </c>
      <c r="B4965" s="113" t="s">
        <v>5148</v>
      </c>
      <c r="C4965" s="113" t="s">
        <v>5408</v>
      </c>
      <c r="D4965" s="113" t="s">
        <v>5414</v>
      </c>
      <c r="E4965" s="113" t="s">
        <v>5412</v>
      </c>
    </row>
    <row r="4966" spans="1:5" x14ac:dyDescent="0.2">
      <c r="A4966" s="113">
        <v>14450052</v>
      </c>
      <c r="B4966" s="113" t="s">
        <v>5149</v>
      </c>
      <c r="C4966" s="113" t="s">
        <v>5408</v>
      </c>
      <c r="D4966" s="113" t="s">
        <v>5414</v>
      </c>
      <c r="E4966" s="113" t="s">
        <v>109</v>
      </c>
    </row>
    <row r="4967" spans="1:5" x14ac:dyDescent="0.2">
      <c r="A4967" s="113">
        <v>14450069</v>
      </c>
      <c r="B4967" s="113" t="s">
        <v>5150</v>
      </c>
      <c r="C4967" s="113" t="s">
        <v>5408</v>
      </c>
      <c r="D4967" s="113" t="s">
        <v>5414</v>
      </c>
      <c r="E4967" s="113" t="s">
        <v>109</v>
      </c>
    </row>
    <row r="4968" spans="1:5" x14ac:dyDescent="0.2">
      <c r="A4968" s="113">
        <v>14450080</v>
      </c>
      <c r="B4968" s="113" t="s">
        <v>5151</v>
      </c>
      <c r="C4968" s="113" t="s">
        <v>5408</v>
      </c>
      <c r="D4968" s="113" t="s">
        <v>5414</v>
      </c>
      <c r="E4968" s="113" t="s">
        <v>102</v>
      </c>
    </row>
    <row r="4969" spans="1:5" x14ac:dyDescent="0.2">
      <c r="A4969" s="113">
        <v>14450105</v>
      </c>
      <c r="B4969" s="113" t="s">
        <v>5152</v>
      </c>
      <c r="C4969" s="113" t="s">
        <v>5408</v>
      </c>
      <c r="D4969" s="113" t="s">
        <v>5414</v>
      </c>
      <c r="E4969" s="113" t="s">
        <v>5411</v>
      </c>
    </row>
    <row r="4970" spans="1:5" x14ac:dyDescent="0.2">
      <c r="A4970" s="113">
        <v>14450110</v>
      </c>
      <c r="B4970" s="113" t="s">
        <v>5153</v>
      </c>
      <c r="C4970" s="113" t="s">
        <v>5408</v>
      </c>
      <c r="D4970" s="113" t="s">
        <v>5414</v>
      </c>
      <c r="E4970" s="113" t="s">
        <v>102</v>
      </c>
    </row>
    <row r="4971" spans="1:5" x14ac:dyDescent="0.2">
      <c r="A4971" s="113">
        <v>14450116</v>
      </c>
      <c r="B4971" s="113" t="s">
        <v>5154</v>
      </c>
      <c r="C4971" s="113" t="s">
        <v>5408</v>
      </c>
      <c r="D4971" s="113" t="s">
        <v>5414</v>
      </c>
      <c r="E4971" s="113" t="s">
        <v>102</v>
      </c>
    </row>
    <row r="4972" spans="1:5" x14ac:dyDescent="0.2">
      <c r="A4972" s="113">
        <v>14450119</v>
      </c>
      <c r="B4972" s="113" t="s">
        <v>5155</v>
      </c>
      <c r="C4972" s="113" t="s">
        <v>5408</v>
      </c>
      <c r="D4972" s="113" t="s">
        <v>5414</v>
      </c>
      <c r="E4972" s="113" t="s">
        <v>109</v>
      </c>
    </row>
    <row r="4973" spans="1:5" x14ac:dyDescent="0.2">
      <c r="A4973" s="113">
        <v>14450230</v>
      </c>
      <c r="B4973" s="113" t="s">
        <v>5156</v>
      </c>
      <c r="C4973" s="113" t="s">
        <v>5408</v>
      </c>
      <c r="D4973" s="113" t="s">
        <v>5414</v>
      </c>
      <c r="E4973" s="113" t="s">
        <v>5412</v>
      </c>
    </row>
    <row r="4974" spans="1:5" x14ac:dyDescent="0.2">
      <c r="A4974" s="113">
        <v>14450333</v>
      </c>
      <c r="B4974" s="113" t="s">
        <v>5157</v>
      </c>
      <c r="C4974" s="113" t="s">
        <v>5408</v>
      </c>
      <c r="D4974" s="113" t="s">
        <v>5414</v>
      </c>
      <c r="E4974" s="113" t="s">
        <v>5413</v>
      </c>
    </row>
    <row r="4975" spans="1:5" x14ac:dyDescent="0.2">
      <c r="A4975" s="113">
        <v>14452001</v>
      </c>
      <c r="B4975" s="113" t="s">
        <v>5158</v>
      </c>
      <c r="C4975" s="113" t="s">
        <v>5408</v>
      </c>
      <c r="D4975" s="113" t="s">
        <v>5414</v>
      </c>
      <c r="E4975" s="113" t="s">
        <v>102</v>
      </c>
    </row>
    <row r="4976" spans="1:5" x14ac:dyDescent="0.2">
      <c r="A4976" s="113">
        <v>14452004</v>
      </c>
      <c r="B4976" s="113" t="s">
        <v>5159</v>
      </c>
      <c r="C4976" s="113" t="s">
        <v>5408</v>
      </c>
      <c r="D4976" s="113" t="s">
        <v>5414</v>
      </c>
      <c r="E4976" s="113" t="s">
        <v>102</v>
      </c>
    </row>
    <row r="4977" spans="1:5" x14ac:dyDescent="0.2">
      <c r="A4977" s="113">
        <v>14452014</v>
      </c>
      <c r="B4977" s="113" t="s">
        <v>5160</v>
      </c>
      <c r="C4977" s="113" t="s">
        <v>5408</v>
      </c>
      <c r="D4977" s="113" t="s">
        <v>5414</v>
      </c>
      <c r="E4977" s="113" t="s">
        <v>102</v>
      </c>
    </row>
    <row r="4978" spans="1:5" x14ac:dyDescent="0.2">
      <c r="A4978" s="113">
        <v>14454004</v>
      </c>
      <c r="B4978" s="113" t="s">
        <v>4960</v>
      </c>
      <c r="C4978" s="113" t="s">
        <v>5408</v>
      </c>
      <c r="D4978" s="113" t="s">
        <v>5414</v>
      </c>
      <c r="E4978" s="113" t="s">
        <v>102</v>
      </c>
    </row>
    <row r="4979" spans="1:5" x14ac:dyDescent="0.2">
      <c r="A4979" s="113">
        <v>14454013</v>
      </c>
      <c r="B4979" s="113" t="s">
        <v>5161</v>
      </c>
      <c r="C4979" s="113" t="s">
        <v>5408</v>
      </c>
      <c r="D4979" s="113" t="s">
        <v>5414</v>
      </c>
      <c r="E4979" s="113" t="s">
        <v>5412</v>
      </c>
    </row>
    <row r="4980" spans="1:5" x14ac:dyDescent="0.2">
      <c r="A4980" s="113">
        <v>14455010</v>
      </c>
      <c r="B4980" s="113" t="s">
        <v>5162</v>
      </c>
      <c r="C4980" s="113" t="s">
        <v>5408</v>
      </c>
      <c r="D4980" s="113" t="s">
        <v>5414</v>
      </c>
      <c r="E4980" s="113" t="s">
        <v>5411</v>
      </c>
    </row>
    <row r="4981" spans="1:5" x14ac:dyDescent="0.2">
      <c r="A4981" s="113">
        <v>14460100</v>
      </c>
      <c r="B4981" s="113" t="s">
        <v>5163</v>
      </c>
      <c r="C4981" s="113" t="s">
        <v>5408</v>
      </c>
      <c r="D4981" s="113" t="s">
        <v>5414</v>
      </c>
      <c r="E4981" s="113" t="s">
        <v>5413</v>
      </c>
    </row>
    <row r="4982" spans="1:5" x14ac:dyDescent="0.2">
      <c r="A4982" s="113">
        <v>14460113</v>
      </c>
      <c r="B4982" s="113" t="s">
        <v>5164</v>
      </c>
      <c r="C4982" s="113" t="s">
        <v>5408</v>
      </c>
      <c r="D4982" s="113" t="s">
        <v>5414</v>
      </c>
      <c r="E4982" s="113" t="s">
        <v>102</v>
      </c>
    </row>
    <row r="4983" spans="1:5" x14ac:dyDescent="0.2">
      <c r="A4983" s="113">
        <v>14460131</v>
      </c>
      <c r="B4983" s="113" t="s">
        <v>5165</v>
      </c>
      <c r="C4983" s="113" t="s">
        <v>5408</v>
      </c>
      <c r="D4983" s="113" t="s">
        <v>5414</v>
      </c>
      <c r="E4983" s="113" t="s">
        <v>5412</v>
      </c>
    </row>
    <row r="4984" spans="1:5" x14ac:dyDescent="0.2">
      <c r="A4984" s="113">
        <v>14460166</v>
      </c>
      <c r="B4984" s="113" t="s">
        <v>5166</v>
      </c>
      <c r="C4984" s="113" t="s">
        <v>5408</v>
      </c>
      <c r="D4984" s="113" t="s">
        <v>5414</v>
      </c>
      <c r="E4984" s="113" t="s">
        <v>5412</v>
      </c>
    </row>
    <row r="4985" spans="1:5" x14ac:dyDescent="0.2">
      <c r="A4985" s="113">
        <v>14460169</v>
      </c>
      <c r="B4985" s="113" t="s">
        <v>5167</v>
      </c>
      <c r="C4985" s="113" t="s">
        <v>5408</v>
      </c>
      <c r="D4985" s="113" t="s">
        <v>5414</v>
      </c>
      <c r="E4985" s="113" t="s">
        <v>109</v>
      </c>
    </row>
    <row r="4986" spans="1:5" x14ac:dyDescent="0.2">
      <c r="A4986" s="113">
        <v>14460207</v>
      </c>
      <c r="B4986" s="113" t="s">
        <v>5168</v>
      </c>
      <c r="C4986" s="113" t="s">
        <v>5408</v>
      </c>
      <c r="D4986" s="113" t="s">
        <v>5414</v>
      </c>
      <c r="E4986" s="113" t="s">
        <v>5412</v>
      </c>
    </row>
    <row r="4987" spans="1:5" x14ac:dyDescent="0.2">
      <c r="A4987" s="113">
        <v>14460210</v>
      </c>
      <c r="B4987" s="113" t="s">
        <v>5169</v>
      </c>
      <c r="C4987" s="113" t="s">
        <v>5408</v>
      </c>
      <c r="D4987" s="113" t="s">
        <v>5414</v>
      </c>
      <c r="E4987" s="113" t="s">
        <v>102</v>
      </c>
    </row>
    <row r="4988" spans="1:5" x14ac:dyDescent="0.2">
      <c r="A4988" s="113">
        <v>14460212</v>
      </c>
      <c r="B4988" s="113" t="s">
        <v>5170</v>
      </c>
      <c r="C4988" s="113" t="s">
        <v>5408</v>
      </c>
      <c r="D4988" s="113" t="s">
        <v>5414</v>
      </c>
      <c r="E4988" s="113" t="s">
        <v>102</v>
      </c>
    </row>
    <row r="4989" spans="1:5" x14ac:dyDescent="0.2">
      <c r="A4989" s="113">
        <v>14460215</v>
      </c>
      <c r="B4989" s="113" t="s">
        <v>5171</v>
      </c>
      <c r="C4989" s="113" t="s">
        <v>5408</v>
      </c>
      <c r="D4989" s="113" t="s">
        <v>5414</v>
      </c>
      <c r="E4989" s="113" t="s">
        <v>102</v>
      </c>
    </row>
    <row r="4990" spans="1:5" x14ac:dyDescent="0.2">
      <c r="A4990" s="113">
        <v>14460222</v>
      </c>
      <c r="B4990" s="113" t="s">
        <v>5172</v>
      </c>
      <c r="C4990" s="113" t="s">
        <v>5408</v>
      </c>
      <c r="D4990" s="113" t="s">
        <v>5414</v>
      </c>
      <c r="E4990" s="113" t="s">
        <v>109</v>
      </c>
    </row>
    <row r="4991" spans="1:5" x14ac:dyDescent="0.2">
      <c r="A4991" s="113">
        <v>14460224</v>
      </c>
      <c r="B4991" s="113" t="s">
        <v>5173</v>
      </c>
      <c r="C4991" s="113" t="s">
        <v>5408</v>
      </c>
      <c r="D4991" s="113" t="s">
        <v>110</v>
      </c>
      <c r="E4991" s="113" t="s">
        <v>109</v>
      </c>
    </row>
    <row r="4992" spans="1:5" x14ac:dyDescent="0.2">
      <c r="A4992" s="113">
        <v>14460245</v>
      </c>
      <c r="B4992" s="113" t="s">
        <v>5174</v>
      </c>
      <c r="C4992" s="113" t="s">
        <v>5408</v>
      </c>
      <c r="D4992" s="113" t="s">
        <v>5414</v>
      </c>
      <c r="E4992" s="113" t="s">
        <v>102</v>
      </c>
    </row>
    <row r="4993" spans="1:5" x14ac:dyDescent="0.2">
      <c r="A4993" s="113">
        <v>14460249</v>
      </c>
      <c r="B4993" s="113" t="s">
        <v>5175</v>
      </c>
      <c r="C4993" s="113" t="s">
        <v>5408</v>
      </c>
      <c r="D4993" s="113" t="s">
        <v>5414</v>
      </c>
      <c r="E4993" s="113" t="s">
        <v>5412</v>
      </c>
    </row>
    <row r="4994" spans="1:5" x14ac:dyDescent="0.2">
      <c r="A4994" s="113">
        <v>14460263</v>
      </c>
      <c r="B4994" s="113" t="s">
        <v>5176</v>
      </c>
      <c r="C4994" s="113" t="s">
        <v>5408</v>
      </c>
      <c r="D4994" s="113" t="s">
        <v>5414</v>
      </c>
      <c r="E4994" s="113" t="s">
        <v>109</v>
      </c>
    </row>
    <row r="4995" spans="1:5" x14ac:dyDescent="0.2">
      <c r="A4995" s="113">
        <v>14460308</v>
      </c>
      <c r="B4995" s="113" t="s">
        <v>5177</v>
      </c>
      <c r="C4995" s="113" t="s">
        <v>5408</v>
      </c>
      <c r="D4995" s="113" t="s">
        <v>5414</v>
      </c>
      <c r="E4995" s="113" t="s">
        <v>5412</v>
      </c>
    </row>
    <row r="4996" spans="1:5" x14ac:dyDescent="0.2">
      <c r="A4996" s="113">
        <v>14460313</v>
      </c>
      <c r="B4996" s="113" t="s">
        <v>5178</v>
      </c>
      <c r="C4996" s="113" t="s">
        <v>5408</v>
      </c>
      <c r="D4996" s="113" t="s">
        <v>5414</v>
      </c>
      <c r="E4996" s="113" t="s">
        <v>5412</v>
      </c>
    </row>
    <row r="4997" spans="1:5" x14ac:dyDescent="0.2">
      <c r="A4997" s="113">
        <v>14460320</v>
      </c>
      <c r="B4997" s="113" t="s">
        <v>5179</v>
      </c>
      <c r="C4997" s="113" t="s">
        <v>5408</v>
      </c>
      <c r="D4997" s="113" t="s">
        <v>5414</v>
      </c>
      <c r="E4997" s="113" t="s">
        <v>5412</v>
      </c>
    </row>
    <row r="4998" spans="1:5" x14ac:dyDescent="0.2">
      <c r="A4998" s="113">
        <v>14460333</v>
      </c>
      <c r="B4998" s="113" t="s">
        <v>5180</v>
      </c>
      <c r="C4998" s="113" t="s">
        <v>5408</v>
      </c>
      <c r="D4998" s="113" t="s">
        <v>5414</v>
      </c>
      <c r="E4998" s="113" t="s">
        <v>5413</v>
      </c>
    </row>
    <row r="4999" spans="1:5" x14ac:dyDescent="0.2">
      <c r="A4999" s="113">
        <v>14460344</v>
      </c>
      <c r="B4999" s="113" t="s">
        <v>5181</v>
      </c>
      <c r="C4999" s="113" t="s">
        <v>5408</v>
      </c>
      <c r="D4999" s="113" t="s">
        <v>5414</v>
      </c>
      <c r="E4999" s="113" t="s">
        <v>102</v>
      </c>
    </row>
    <row r="5000" spans="1:5" x14ac:dyDescent="0.2">
      <c r="A5000" s="113">
        <v>14460399</v>
      </c>
      <c r="B5000" s="113" t="s">
        <v>5182</v>
      </c>
      <c r="C5000" s="113" t="s">
        <v>5408</v>
      </c>
      <c r="D5000" s="113" t="s">
        <v>5414</v>
      </c>
      <c r="E5000" s="113" t="s">
        <v>5412</v>
      </c>
    </row>
    <row r="5001" spans="1:5" x14ac:dyDescent="0.2">
      <c r="A5001" s="113">
        <v>14460480</v>
      </c>
      <c r="B5001" s="113" t="s">
        <v>5183</v>
      </c>
      <c r="C5001" s="113" t="s">
        <v>5408</v>
      </c>
      <c r="D5001" s="113" t="s">
        <v>5414</v>
      </c>
      <c r="E5001" s="113" t="s">
        <v>102</v>
      </c>
    </row>
    <row r="5002" spans="1:5" x14ac:dyDescent="0.2">
      <c r="A5002" s="113">
        <v>14461608</v>
      </c>
      <c r="B5002" s="113" t="s">
        <v>5184</v>
      </c>
      <c r="C5002" s="113" t="s">
        <v>5408</v>
      </c>
      <c r="D5002" s="113" t="s">
        <v>5414</v>
      </c>
      <c r="E5002" s="113" t="s">
        <v>110</v>
      </c>
    </row>
    <row r="5003" spans="1:5" x14ac:dyDescent="0.2">
      <c r="A5003" s="113">
        <v>14461625</v>
      </c>
      <c r="B5003" s="113" t="s">
        <v>5185</v>
      </c>
      <c r="C5003" s="113" t="s">
        <v>5408</v>
      </c>
      <c r="D5003" s="113" t="s">
        <v>5414</v>
      </c>
      <c r="E5003" s="113" t="s">
        <v>102</v>
      </c>
    </row>
    <row r="5004" spans="1:5" x14ac:dyDescent="0.2">
      <c r="A5004" s="113">
        <v>14461638</v>
      </c>
      <c r="B5004" s="113" t="s">
        <v>5186</v>
      </c>
      <c r="C5004" s="113" t="s">
        <v>5408</v>
      </c>
      <c r="D5004" s="113" t="s">
        <v>5414</v>
      </c>
      <c r="E5004" s="113" t="s">
        <v>109</v>
      </c>
    </row>
    <row r="5005" spans="1:5" x14ac:dyDescent="0.2">
      <c r="A5005" s="113">
        <v>14462403</v>
      </c>
      <c r="B5005" s="113" t="s">
        <v>5187</v>
      </c>
      <c r="C5005" s="113" t="s">
        <v>5408</v>
      </c>
      <c r="D5005" s="113" t="s">
        <v>5414</v>
      </c>
      <c r="E5005" s="113" t="s">
        <v>5412</v>
      </c>
    </row>
    <row r="5006" spans="1:5" x14ac:dyDescent="0.2">
      <c r="A5006" s="113">
        <v>14462408</v>
      </c>
      <c r="B5006" s="113" t="s">
        <v>5188</v>
      </c>
      <c r="C5006" s="113" t="s">
        <v>5408</v>
      </c>
      <c r="D5006" s="113" t="s">
        <v>5414</v>
      </c>
      <c r="E5006" s="113" t="s">
        <v>110</v>
      </c>
    </row>
    <row r="5007" spans="1:5" x14ac:dyDescent="0.2">
      <c r="A5007" s="113">
        <v>14462426</v>
      </c>
      <c r="B5007" s="113" t="s">
        <v>5189</v>
      </c>
      <c r="C5007" s="113" t="s">
        <v>5408</v>
      </c>
      <c r="D5007" s="113" t="s">
        <v>5414</v>
      </c>
      <c r="E5007" s="113" t="s">
        <v>5412</v>
      </c>
    </row>
    <row r="5008" spans="1:5" x14ac:dyDescent="0.2">
      <c r="A5008" s="113">
        <v>14463403</v>
      </c>
      <c r="B5008" s="113" t="s">
        <v>5190</v>
      </c>
      <c r="C5008" s="113" t="s">
        <v>5408</v>
      </c>
      <c r="D5008" s="113" t="s">
        <v>5414</v>
      </c>
      <c r="E5008" s="113" t="s">
        <v>102</v>
      </c>
    </row>
    <row r="5009" spans="1:5" x14ac:dyDescent="0.2">
      <c r="A5009" s="113">
        <v>14463404</v>
      </c>
      <c r="B5009" s="113" t="s">
        <v>5191</v>
      </c>
      <c r="C5009" s="113" t="s">
        <v>5408</v>
      </c>
      <c r="D5009" s="113" t="s">
        <v>5414</v>
      </c>
      <c r="E5009" s="113" t="s">
        <v>102</v>
      </c>
    </row>
    <row r="5010" spans="1:5" x14ac:dyDescent="0.2">
      <c r="A5010" s="113">
        <v>14464524</v>
      </c>
      <c r="B5010" s="113" t="s">
        <v>5192</v>
      </c>
      <c r="C5010" s="113" t="s">
        <v>5408</v>
      </c>
      <c r="D5010" s="113" t="s">
        <v>5414</v>
      </c>
      <c r="E5010" s="113" t="s">
        <v>102</v>
      </c>
    </row>
    <row r="5011" spans="1:5" x14ac:dyDescent="0.2">
      <c r="A5011" s="113">
        <v>14464530</v>
      </c>
      <c r="B5011" s="113" t="s">
        <v>5193</v>
      </c>
      <c r="C5011" s="113" t="s">
        <v>5408</v>
      </c>
      <c r="D5011" s="113" t="s">
        <v>5414</v>
      </c>
      <c r="E5011" s="113" t="s">
        <v>109</v>
      </c>
    </row>
    <row r="5012" spans="1:5" x14ac:dyDescent="0.2">
      <c r="A5012" s="113">
        <v>14465201</v>
      </c>
      <c r="B5012" s="113" t="s">
        <v>5194</v>
      </c>
      <c r="C5012" s="113" t="s">
        <v>5408</v>
      </c>
      <c r="D5012" s="113" t="s">
        <v>5414</v>
      </c>
      <c r="E5012" s="113" t="s">
        <v>5411</v>
      </c>
    </row>
    <row r="5013" spans="1:5" x14ac:dyDescent="0.2">
      <c r="A5013" s="113">
        <v>14465210</v>
      </c>
      <c r="B5013" s="113" t="s">
        <v>5195</v>
      </c>
      <c r="C5013" s="113" t="s">
        <v>5408</v>
      </c>
      <c r="D5013" s="113" t="s">
        <v>5414</v>
      </c>
      <c r="E5013" s="113" t="s">
        <v>102</v>
      </c>
    </row>
    <row r="5014" spans="1:5" x14ac:dyDescent="0.2">
      <c r="A5014" s="113">
        <v>14466302</v>
      </c>
      <c r="B5014" s="113" t="s">
        <v>5196</v>
      </c>
      <c r="C5014" s="113" t="s">
        <v>5408</v>
      </c>
      <c r="D5014" s="113" t="s">
        <v>5414</v>
      </c>
      <c r="E5014" s="113" t="s">
        <v>102</v>
      </c>
    </row>
    <row r="5015" spans="1:5" x14ac:dyDescent="0.2">
      <c r="A5015" s="113">
        <v>14467602</v>
      </c>
      <c r="B5015" s="113" t="s">
        <v>5197</v>
      </c>
      <c r="C5015" s="113" t="s">
        <v>5408</v>
      </c>
      <c r="D5015" s="113" t="s">
        <v>5414</v>
      </c>
      <c r="E5015" s="113" t="s">
        <v>102</v>
      </c>
    </row>
    <row r="5016" spans="1:5" x14ac:dyDescent="0.2">
      <c r="A5016" s="113">
        <v>14468301</v>
      </c>
      <c r="B5016" s="113" t="s">
        <v>556</v>
      </c>
      <c r="C5016" s="113" t="s">
        <v>5408</v>
      </c>
      <c r="D5016" s="113" t="s">
        <v>5414</v>
      </c>
      <c r="E5016" s="113" t="s">
        <v>102</v>
      </c>
    </row>
    <row r="5017" spans="1:5" x14ac:dyDescent="0.2">
      <c r="A5017" s="113">
        <v>14468502</v>
      </c>
      <c r="B5017" s="113" t="s">
        <v>5198</v>
      </c>
      <c r="C5017" s="113" t="s">
        <v>5408</v>
      </c>
      <c r="D5017" s="113" t="s">
        <v>5414</v>
      </c>
      <c r="E5017" s="113" t="s">
        <v>5412</v>
      </c>
    </row>
    <row r="5018" spans="1:5" x14ac:dyDescent="0.2">
      <c r="A5018" s="113">
        <v>14468529</v>
      </c>
      <c r="B5018" s="113" t="s">
        <v>5199</v>
      </c>
      <c r="C5018" s="113" t="s">
        <v>5408</v>
      </c>
      <c r="D5018" s="113" t="s">
        <v>5414</v>
      </c>
      <c r="E5018" s="113" t="s">
        <v>109</v>
      </c>
    </row>
    <row r="5019" spans="1:5" x14ac:dyDescent="0.2">
      <c r="A5019" s="113">
        <v>14469500</v>
      </c>
      <c r="B5019" s="113" t="s">
        <v>5200</v>
      </c>
      <c r="C5019" s="113" t="s">
        <v>5408</v>
      </c>
      <c r="D5019" s="113" t="s">
        <v>5414</v>
      </c>
      <c r="E5019" s="113" t="s">
        <v>110</v>
      </c>
    </row>
    <row r="5020" spans="1:5" x14ac:dyDescent="0.2">
      <c r="A5020" s="113">
        <v>14570004</v>
      </c>
      <c r="B5020" s="113" t="s">
        <v>5201</v>
      </c>
      <c r="C5020" s="113" t="s">
        <v>5408</v>
      </c>
      <c r="D5020" s="113" t="s">
        <v>5414</v>
      </c>
      <c r="E5020" s="113" t="s">
        <v>102</v>
      </c>
    </row>
    <row r="5021" spans="1:5" x14ac:dyDescent="0.2">
      <c r="A5021" s="113">
        <v>14570007</v>
      </c>
      <c r="B5021" s="113" t="s">
        <v>5202</v>
      </c>
      <c r="C5021" s="113" t="s">
        <v>5408</v>
      </c>
      <c r="D5021" s="113" t="s">
        <v>5414</v>
      </c>
      <c r="E5021" s="113" t="s">
        <v>5412</v>
      </c>
    </row>
    <row r="5022" spans="1:5" x14ac:dyDescent="0.2">
      <c r="A5022" s="113">
        <v>14570027</v>
      </c>
      <c r="B5022" s="113" t="s">
        <v>2937</v>
      </c>
      <c r="C5022" s="113" t="s">
        <v>5408</v>
      </c>
      <c r="D5022" s="113" t="s">
        <v>110</v>
      </c>
      <c r="E5022" s="113" t="s">
        <v>109</v>
      </c>
    </row>
    <row r="5023" spans="1:5" x14ac:dyDescent="0.2">
      <c r="A5023" s="113">
        <v>14570100</v>
      </c>
      <c r="B5023" s="113" t="s">
        <v>5203</v>
      </c>
      <c r="C5023" s="113" t="s">
        <v>5408</v>
      </c>
      <c r="D5023" s="113" t="s">
        <v>5414</v>
      </c>
      <c r="E5023" s="113" t="s">
        <v>5413</v>
      </c>
    </row>
    <row r="5024" spans="1:5" x14ac:dyDescent="0.2">
      <c r="A5024" s="113">
        <v>14570143</v>
      </c>
      <c r="B5024" s="113" t="s">
        <v>2938</v>
      </c>
      <c r="C5024" s="113" t="s">
        <v>5408</v>
      </c>
      <c r="D5024" s="113" t="s">
        <v>109</v>
      </c>
      <c r="E5024" s="113" t="s">
        <v>102</v>
      </c>
    </row>
    <row r="5025" spans="1:5" x14ac:dyDescent="0.2">
      <c r="A5025" s="113">
        <v>14570144</v>
      </c>
      <c r="B5025" s="113" t="s">
        <v>2939</v>
      </c>
      <c r="C5025" s="113" t="s">
        <v>5408</v>
      </c>
      <c r="D5025" s="113" t="s">
        <v>110</v>
      </c>
      <c r="E5025" s="113" t="s">
        <v>110</v>
      </c>
    </row>
    <row r="5026" spans="1:5" x14ac:dyDescent="0.2">
      <c r="A5026" s="113">
        <v>14570316</v>
      </c>
      <c r="B5026" s="113" t="s">
        <v>5204</v>
      </c>
      <c r="C5026" s="113" t="s">
        <v>5408</v>
      </c>
      <c r="D5026" s="113" t="s">
        <v>5414</v>
      </c>
      <c r="E5026" s="113" t="s">
        <v>102</v>
      </c>
    </row>
    <row r="5027" spans="1:5" x14ac:dyDescent="0.2">
      <c r="A5027" s="113">
        <v>14571001</v>
      </c>
      <c r="B5027" s="113" t="s">
        <v>5205</v>
      </c>
      <c r="C5027" s="113" t="s">
        <v>5408</v>
      </c>
      <c r="D5027" s="113" t="s">
        <v>5414</v>
      </c>
      <c r="E5027" s="113" t="s">
        <v>5412</v>
      </c>
    </row>
    <row r="5028" spans="1:5" x14ac:dyDescent="0.2">
      <c r="A5028" s="113">
        <v>14571101</v>
      </c>
      <c r="B5028" s="113" t="s">
        <v>2940</v>
      </c>
      <c r="C5028" s="113" t="s">
        <v>5408</v>
      </c>
      <c r="D5028" s="113" t="s">
        <v>102</v>
      </c>
      <c r="E5028" s="113" t="s">
        <v>102</v>
      </c>
    </row>
    <row r="5029" spans="1:5" x14ac:dyDescent="0.2">
      <c r="A5029" s="113">
        <v>14571103</v>
      </c>
      <c r="B5029" s="113" t="s">
        <v>2941</v>
      </c>
      <c r="C5029" s="113" t="s">
        <v>5408</v>
      </c>
      <c r="D5029" s="113" t="s">
        <v>102</v>
      </c>
      <c r="E5029" s="113" t="s">
        <v>102</v>
      </c>
    </row>
    <row r="5030" spans="1:5" x14ac:dyDescent="0.2">
      <c r="A5030" s="113">
        <v>14571206</v>
      </c>
      <c r="B5030" s="113" t="s">
        <v>5206</v>
      </c>
      <c r="C5030" s="113" t="s">
        <v>5408</v>
      </c>
      <c r="D5030" s="113" t="s">
        <v>5414</v>
      </c>
      <c r="E5030" s="113" t="s">
        <v>102</v>
      </c>
    </row>
    <row r="5031" spans="1:5" x14ac:dyDescent="0.2">
      <c r="A5031" s="113">
        <v>14571502</v>
      </c>
      <c r="B5031" s="113" t="s">
        <v>5207</v>
      </c>
      <c r="C5031" s="113" t="s">
        <v>5408</v>
      </c>
      <c r="D5031" s="113" t="s">
        <v>5414</v>
      </c>
      <c r="E5031" s="113" t="s">
        <v>102</v>
      </c>
    </row>
    <row r="5032" spans="1:5" x14ac:dyDescent="0.2">
      <c r="A5032" s="113">
        <v>14572033</v>
      </c>
      <c r="B5032" s="113" t="s">
        <v>2942</v>
      </c>
      <c r="C5032" s="113" t="s">
        <v>5408</v>
      </c>
      <c r="D5032" s="113" t="s">
        <v>109</v>
      </c>
      <c r="E5032" s="113" t="s">
        <v>109</v>
      </c>
    </row>
    <row r="5033" spans="1:5" x14ac:dyDescent="0.2">
      <c r="A5033" s="113">
        <v>14573015</v>
      </c>
      <c r="B5033" s="113" t="s">
        <v>2943</v>
      </c>
      <c r="C5033" s="113" t="s">
        <v>5408</v>
      </c>
      <c r="D5033" s="113" t="s">
        <v>109</v>
      </c>
      <c r="E5033" s="113" t="s">
        <v>109</v>
      </c>
    </row>
    <row r="5034" spans="1:5" x14ac:dyDescent="0.2">
      <c r="A5034" s="113">
        <v>14573101</v>
      </c>
      <c r="B5034" s="113" t="s">
        <v>5208</v>
      </c>
      <c r="C5034" s="113" t="s">
        <v>5408</v>
      </c>
      <c r="D5034" s="113" t="s">
        <v>5414</v>
      </c>
      <c r="E5034" s="113" t="s">
        <v>102</v>
      </c>
    </row>
    <row r="5035" spans="1:5" x14ac:dyDescent="0.2">
      <c r="A5035" s="113">
        <v>14573102</v>
      </c>
      <c r="B5035" s="113" t="s">
        <v>2944</v>
      </c>
      <c r="C5035" s="113" t="s">
        <v>5408</v>
      </c>
      <c r="D5035" s="113" t="s">
        <v>105</v>
      </c>
      <c r="E5035" s="113" t="s">
        <v>5412</v>
      </c>
    </row>
    <row r="5036" spans="1:5" x14ac:dyDescent="0.2">
      <c r="A5036" s="113">
        <v>14574011</v>
      </c>
      <c r="B5036" s="113" t="s">
        <v>5209</v>
      </c>
      <c r="C5036" s="113" t="s">
        <v>5408</v>
      </c>
      <c r="D5036" s="113" t="s">
        <v>5414</v>
      </c>
      <c r="E5036" s="113" t="s">
        <v>102</v>
      </c>
    </row>
    <row r="5037" spans="1:5" x14ac:dyDescent="0.2">
      <c r="A5037" s="113">
        <v>14574202</v>
      </c>
      <c r="B5037" s="113" t="s">
        <v>5210</v>
      </c>
      <c r="C5037" s="113" t="s">
        <v>5408</v>
      </c>
      <c r="D5037" s="113" t="s">
        <v>5414</v>
      </c>
      <c r="E5037" s="113" t="s">
        <v>109</v>
      </c>
    </row>
    <row r="5038" spans="1:5" x14ac:dyDescent="0.2">
      <c r="A5038" s="113">
        <v>14575017</v>
      </c>
      <c r="B5038" s="113" t="s">
        <v>2945</v>
      </c>
      <c r="C5038" s="113" t="s">
        <v>5408</v>
      </c>
      <c r="D5038" s="113" t="s">
        <v>110</v>
      </c>
      <c r="E5038" s="113" t="s">
        <v>110</v>
      </c>
    </row>
    <row r="5039" spans="1:5" x14ac:dyDescent="0.2">
      <c r="A5039" s="113">
        <v>14576001</v>
      </c>
      <c r="B5039" s="113" t="s">
        <v>5211</v>
      </c>
      <c r="C5039" s="113" t="s">
        <v>5408</v>
      </c>
      <c r="D5039" s="113" t="s">
        <v>5414</v>
      </c>
      <c r="E5039" s="113" t="s">
        <v>102</v>
      </c>
    </row>
    <row r="5040" spans="1:5" x14ac:dyDescent="0.2">
      <c r="A5040" s="113">
        <v>14580001</v>
      </c>
      <c r="B5040" s="113" t="s">
        <v>5212</v>
      </c>
      <c r="C5040" s="113" t="s">
        <v>5408</v>
      </c>
      <c r="D5040" s="113" t="s">
        <v>5414</v>
      </c>
      <c r="E5040" s="113" t="s">
        <v>5412</v>
      </c>
    </row>
    <row r="5041" spans="1:5" x14ac:dyDescent="0.2">
      <c r="A5041" s="113">
        <v>14580035</v>
      </c>
      <c r="B5041" s="113" t="s">
        <v>2946</v>
      </c>
      <c r="C5041" s="113" t="s">
        <v>5408</v>
      </c>
      <c r="D5041" s="113" t="s">
        <v>110</v>
      </c>
      <c r="E5041" s="113" t="s">
        <v>109</v>
      </c>
    </row>
    <row r="5042" spans="1:5" x14ac:dyDescent="0.2">
      <c r="A5042" s="113">
        <v>14580042</v>
      </c>
      <c r="B5042" s="113" t="s">
        <v>5213</v>
      </c>
      <c r="C5042" s="113" t="s">
        <v>5408</v>
      </c>
      <c r="D5042" s="113" t="s">
        <v>5414</v>
      </c>
      <c r="E5042" s="113" t="s">
        <v>102</v>
      </c>
    </row>
    <row r="5043" spans="1:5" x14ac:dyDescent="0.2">
      <c r="A5043" s="113">
        <v>14580043</v>
      </c>
      <c r="B5043" s="113" t="s">
        <v>5214</v>
      </c>
      <c r="C5043" s="113" t="s">
        <v>5408</v>
      </c>
      <c r="D5043" s="113" t="s">
        <v>5414</v>
      </c>
      <c r="E5043" s="113" t="s">
        <v>5412</v>
      </c>
    </row>
    <row r="5044" spans="1:5" x14ac:dyDescent="0.2">
      <c r="A5044" s="113">
        <v>14580050</v>
      </c>
      <c r="B5044" s="113" t="s">
        <v>2947</v>
      </c>
      <c r="C5044" s="113" t="s">
        <v>5408</v>
      </c>
      <c r="D5044" s="113" t="s">
        <v>110</v>
      </c>
      <c r="E5044" s="113" t="s">
        <v>110</v>
      </c>
    </row>
    <row r="5045" spans="1:5" x14ac:dyDescent="0.2">
      <c r="A5045" s="113">
        <v>14580053</v>
      </c>
      <c r="B5045" s="113" t="s">
        <v>5215</v>
      </c>
      <c r="C5045" s="113" t="s">
        <v>5408</v>
      </c>
      <c r="D5045" s="113" t="s">
        <v>5414</v>
      </c>
      <c r="E5045" s="113" t="s">
        <v>102</v>
      </c>
    </row>
    <row r="5046" spans="1:5" x14ac:dyDescent="0.2">
      <c r="A5046" s="113">
        <v>14580059</v>
      </c>
      <c r="B5046" s="113" t="s">
        <v>2948</v>
      </c>
      <c r="C5046" s="113" t="s">
        <v>5408</v>
      </c>
      <c r="D5046" s="113" t="s">
        <v>110</v>
      </c>
      <c r="E5046" s="113" t="s">
        <v>110</v>
      </c>
    </row>
    <row r="5047" spans="1:5" x14ac:dyDescent="0.2">
      <c r="A5047" s="113">
        <v>14580067</v>
      </c>
      <c r="B5047" s="113" t="s">
        <v>5216</v>
      </c>
      <c r="C5047" s="113" t="s">
        <v>5408</v>
      </c>
      <c r="D5047" s="113" t="s">
        <v>5414</v>
      </c>
      <c r="E5047" s="113" t="s">
        <v>5412</v>
      </c>
    </row>
    <row r="5048" spans="1:5" x14ac:dyDescent="0.2">
      <c r="A5048" s="113">
        <v>14580089</v>
      </c>
      <c r="B5048" s="113" t="s">
        <v>5217</v>
      </c>
      <c r="C5048" s="113" t="s">
        <v>5408</v>
      </c>
      <c r="D5048" s="113" t="s">
        <v>5414</v>
      </c>
      <c r="E5048" s="113" t="s">
        <v>110</v>
      </c>
    </row>
    <row r="5049" spans="1:5" x14ac:dyDescent="0.2">
      <c r="A5049" s="113">
        <v>14580090</v>
      </c>
      <c r="B5049" s="113" t="s">
        <v>5218</v>
      </c>
      <c r="C5049" s="113" t="s">
        <v>5408</v>
      </c>
      <c r="D5049" s="113" t="s">
        <v>5414</v>
      </c>
      <c r="E5049" s="113" t="s">
        <v>102</v>
      </c>
    </row>
    <row r="5050" spans="1:5" x14ac:dyDescent="0.2">
      <c r="A5050" s="113">
        <v>14580103</v>
      </c>
      <c r="B5050" s="113" t="s">
        <v>2949</v>
      </c>
      <c r="C5050" s="113" t="s">
        <v>5408</v>
      </c>
      <c r="D5050" s="113" t="s">
        <v>110</v>
      </c>
      <c r="E5050" s="113" t="s">
        <v>110</v>
      </c>
    </row>
    <row r="5051" spans="1:5" x14ac:dyDescent="0.2">
      <c r="A5051" s="113">
        <v>14580109</v>
      </c>
      <c r="B5051" s="113" t="s">
        <v>2950</v>
      </c>
      <c r="C5051" s="113" t="s">
        <v>5408</v>
      </c>
      <c r="D5051" s="113" t="s">
        <v>110</v>
      </c>
      <c r="E5051" s="113" t="s">
        <v>110</v>
      </c>
    </row>
    <row r="5052" spans="1:5" x14ac:dyDescent="0.2">
      <c r="A5052" s="113">
        <v>14580123</v>
      </c>
      <c r="B5052" s="113" t="s">
        <v>5219</v>
      </c>
      <c r="C5052" s="113" t="s">
        <v>5408</v>
      </c>
      <c r="D5052" s="113" t="s">
        <v>5414</v>
      </c>
      <c r="E5052" s="113" t="s">
        <v>102</v>
      </c>
    </row>
    <row r="5053" spans="1:5" x14ac:dyDescent="0.2">
      <c r="A5053" s="113">
        <v>14580127</v>
      </c>
      <c r="B5053" s="113" t="s">
        <v>2951</v>
      </c>
      <c r="C5053" s="113" t="s">
        <v>5408</v>
      </c>
      <c r="D5053" s="113" t="s">
        <v>109</v>
      </c>
      <c r="E5053" s="113" t="s">
        <v>110</v>
      </c>
    </row>
    <row r="5054" spans="1:5" x14ac:dyDescent="0.2">
      <c r="A5054" s="113">
        <v>14580128</v>
      </c>
      <c r="B5054" s="113" t="s">
        <v>5220</v>
      </c>
      <c r="C5054" s="113" t="s">
        <v>5408</v>
      </c>
      <c r="D5054" s="113" t="s">
        <v>5414</v>
      </c>
      <c r="E5054" s="113" t="s">
        <v>102</v>
      </c>
    </row>
    <row r="5055" spans="1:5" x14ac:dyDescent="0.2">
      <c r="A5055" s="113">
        <v>14580131</v>
      </c>
      <c r="B5055" s="113" t="s">
        <v>5221</v>
      </c>
      <c r="C5055" s="113" t="s">
        <v>5408</v>
      </c>
      <c r="D5055" s="113" t="s">
        <v>5414</v>
      </c>
      <c r="E5055" s="113" t="s">
        <v>110</v>
      </c>
    </row>
    <row r="5056" spans="1:5" x14ac:dyDescent="0.2">
      <c r="A5056" s="113">
        <v>14580136</v>
      </c>
      <c r="B5056" s="113" t="s">
        <v>5222</v>
      </c>
      <c r="C5056" s="113" t="s">
        <v>5408</v>
      </c>
      <c r="D5056" s="113" t="s">
        <v>5414</v>
      </c>
      <c r="E5056" s="113" t="s">
        <v>5412</v>
      </c>
    </row>
    <row r="5057" spans="1:5" x14ac:dyDescent="0.2">
      <c r="A5057" s="113">
        <v>14580140</v>
      </c>
      <c r="B5057" s="113" t="s">
        <v>2952</v>
      </c>
      <c r="C5057" s="113" t="s">
        <v>5408</v>
      </c>
      <c r="D5057" s="113" t="s">
        <v>110</v>
      </c>
      <c r="E5057" s="113" t="s">
        <v>110</v>
      </c>
    </row>
    <row r="5058" spans="1:5" x14ac:dyDescent="0.2">
      <c r="A5058" s="113">
        <v>14580251</v>
      </c>
      <c r="B5058" s="113" t="s">
        <v>5223</v>
      </c>
      <c r="C5058" s="113" t="s">
        <v>5408</v>
      </c>
      <c r="D5058" s="113" t="s">
        <v>5414</v>
      </c>
      <c r="E5058" s="113" t="s">
        <v>110</v>
      </c>
    </row>
    <row r="5059" spans="1:5" x14ac:dyDescent="0.2">
      <c r="A5059" s="113">
        <v>14580330</v>
      </c>
      <c r="B5059" s="113" t="s">
        <v>5224</v>
      </c>
      <c r="C5059" s="113" t="s">
        <v>5408</v>
      </c>
      <c r="D5059" s="113" t="s">
        <v>5414</v>
      </c>
      <c r="E5059" s="113" t="s">
        <v>102</v>
      </c>
    </row>
    <row r="5060" spans="1:5" x14ac:dyDescent="0.2">
      <c r="A5060" s="113">
        <v>14580409</v>
      </c>
      <c r="B5060" s="113" t="s">
        <v>2953</v>
      </c>
      <c r="C5060" s="113" t="s">
        <v>5408</v>
      </c>
      <c r="D5060" s="113" t="s">
        <v>109</v>
      </c>
      <c r="E5060" s="113" t="s">
        <v>110</v>
      </c>
    </row>
    <row r="5061" spans="1:5" x14ac:dyDescent="0.2">
      <c r="A5061" s="113">
        <v>14581002</v>
      </c>
      <c r="B5061" s="113" t="s">
        <v>2954</v>
      </c>
      <c r="C5061" s="113" t="s">
        <v>5408</v>
      </c>
      <c r="D5061" s="113" t="s">
        <v>110</v>
      </c>
      <c r="E5061" s="113" t="s">
        <v>110</v>
      </c>
    </row>
    <row r="5062" spans="1:5" x14ac:dyDescent="0.2">
      <c r="A5062" s="113">
        <v>14582001</v>
      </c>
      <c r="B5062" s="113" t="s">
        <v>2955</v>
      </c>
      <c r="C5062" s="113" t="s">
        <v>5408</v>
      </c>
      <c r="D5062" s="113" t="s">
        <v>109</v>
      </c>
      <c r="E5062" s="113" t="s">
        <v>109</v>
      </c>
    </row>
    <row r="5063" spans="1:5" x14ac:dyDescent="0.2">
      <c r="A5063" s="113">
        <v>14590224</v>
      </c>
      <c r="B5063" s="113" t="s">
        <v>2956</v>
      </c>
      <c r="C5063" s="113" t="s">
        <v>5408</v>
      </c>
      <c r="D5063" s="113" t="s">
        <v>109</v>
      </c>
      <c r="E5063" s="113" t="s">
        <v>109</v>
      </c>
    </row>
    <row r="5064" spans="1:5" x14ac:dyDescent="0.2">
      <c r="A5064" s="113">
        <v>14590301</v>
      </c>
      <c r="B5064" s="113" t="s">
        <v>5225</v>
      </c>
      <c r="C5064" s="113" t="s">
        <v>5408</v>
      </c>
      <c r="D5064" s="113" t="s">
        <v>5414</v>
      </c>
      <c r="E5064" s="113" t="s">
        <v>102</v>
      </c>
    </row>
    <row r="5065" spans="1:5" x14ac:dyDescent="0.2">
      <c r="A5065" s="113">
        <v>14591102</v>
      </c>
      <c r="B5065" s="113" t="s">
        <v>5226</v>
      </c>
      <c r="C5065" s="113" t="s">
        <v>5408</v>
      </c>
      <c r="D5065" s="113" t="s">
        <v>5414</v>
      </c>
      <c r="E5065" s="113" t="s">
        <v>102</v>
      </c>
    </row>
    <row r="5066" spans="1:5" x14ac:dyDescent="0.2">
      <c r="A5066" s="113">
        <v>14591108</v>
      </c>
      <c r="B5066" s="113" t="s">
        <v>5227</v>
      </c>
      <c r="C5066" s="113" t="s">
        <v>5408</v>
      </c>
      <c r="D5066" s="113" t="s">
        <v>5414</v>
      </c>
      <c r="E5066" s="113" t="s">
        <v>102</v>
      </c>
    </row>
    <row r="5067" spans="1:5" x14ac:dyDescent="0.2">
      <c r="A5067" s="113">
        <v>14591115</v>
      </c>
      <c r="B5067" s="113" t="s">
        <v>2957</v>
      </c>
      <c r="C5067" s="113" t="s">
        <v>5408</v>
      </c>
      <c r="D5067" s="113" t="s">
        <v>110</v>
      </c>
      <c r="E5067" s="113" t="s">
        <v>110</v>
      </c>
    </row>
    <row r="5068" spans="1:5" x14ac:dyDescent="0.2">
      <c r="A5068" s="113">
        <v>14592820</v>
      </c>
      <c r="B5068" s="113" t="s">
        <v>5228</v>
      </c>
      <c r="C5068" s="113" t="s">
        <v>5408</v>
      </c>
      <c r="D5068" s="113" t="s">
        <v>5414</v>
      </c>
      <c r="E5068" s="113" t="s">
        <v>5412</v>
      </c>
    </row>
    <row r="5069" spans="1:5" x14ac:dyDescent="0.2">
      <c r="A5069" s="113">
        <v>14593104</v>
      </c>
      <c r="B5069" s="113" t="s">
        <v>2958</v>
      </c>
      <c r="C5069" s="113" t="s">
        <v>5408</v>
      </c>
      <c r="D5069" s="113" t="s">
        <v>109</v>
      </c>
      <c r="E5069" s="113" t="s">
        <v>110</v>
      </c>
    </row>
    <row r="5070" spans="1:5" x14ac:dyDescent="0.2">
      <c r="A5070" s="113">
        <v>14595101</v>
      </c>
      <c r="B5070" s="113" t="s">
        <v>5229</v>
      </c>
      <c r="C5070" s="113" t="s">
        <v>5408</v>
      </c>
      <c r="D5070" s="113" t="s">
        <v>5414</v>
      </c>
      <c r="E5070" s="113" t="s">
        <v>5412</v>
      </c>
    </row>
    <row r="5071" spans="1:5" x14ac:dyDescent="0.2">
      <c r="A5071" s="113">
        <v>14596113</v>
      </c>
      <c r="B5071" s="113" t="s">
        <v>5230</v>
      </c>
      <c r="C5071" s="113" t="s">
        <v>5408</v>
      </c>
      <c r="D5071" s="113" t="s">
        <v>5414</v>
      </c>
      <c r="E5071" s="113" t="s">
        <v>5412</v>
      </c>
    </row>
    <row r="5072" spans="1:5" x14ac:dyDescent="0.2">
      <c r="A5072" s="113">
        <v>14596303</v>
      </c>
      <c r="B5072" s="113" t="s">
        <v>5231</v>
      </c>
      <c r="C5072" s="113" t="s">
        <v>5408</v>
      </c>
      <c r="D5072" s="113" t="s">
        <v>5414</v>
      </c>
      <c r="E5072" s="113" t="s">
        <v>110</v>
      </c>
    </row>
    <row r="5073" spans="1:5" x14ac:dyDescent="0.2">
      <c r="A5073" s="113">
        <v>14596304</v>
      </c>
      <c r="B5073" s="113" t="s">
        <v>5232</v>
      </c>
      <c r="C5073" s="113" t="s">
        <v>5408</v>
      </c>
      <c r="D5073" s="113" t="s">
        <v>5414</v>
      </c>
      <c r="E5073" s="113" t="s">
        <v>5412</v>
      </c>
    </row>
    <row r="5074" spans="1:5" x14ac:dyDescent="0.2">
      <c r="A5074" s="113">
        <v>14597115</v>
      </c>
      <c r="B5074" s="113" t="s">
        <v>5233</v>
      </c>
      <c r="C5074" s="113" t="s">
        <v>5408</v>
      </c>
      <c r="D5074" s="113" t="s">
        <v>5414</v>
      </c>
      <c r="E5074" s="113" t="s">
        <v>102</v>
      </c>
    </row>
    <row r="5075" spans="1:5" x14ac:dyDescent="0.2">
      <c r="A5075" s="113">
        <v>14597625</v>
      </c>
      <c r="B5075" s="113" t="s">
        <v>5234</v>
      </c>
      <c r="C5075" s="113" t="s">
        <v>5408</v>
      </c>
      <c r="D5075" s="113" t="s">
        <v>5414</v>
      </c>
      <c r="E5075" s="113" t="s">
        <v>5412</v>
      </c>
    </row>
    <row r="5076" spans="1:5" x14ac:dyDescent="0.2">
      <c r="A5076" s="113">
        <v>14601010</v>
      </c>
      <c r="B5076" s="113" t="s">
        <v>5235</v>
      </c>
      <c r="C5076" s="113" t="s">
        <v>5408</v>
      </c>
      <c r="D5076" s="113" t="s">
        <v>5414</v>
      </c>
      <c r="E5076" s="113" t="s">
        <v>110</v>
      </c>
    </row>
    <row r="5077" spans="1:5" x14ac:dyDescent="0.2">
      <c r="A5077" s="113">
        <v>14601120</v>
      </c>
      <c r="B5077" s="113" t="s">
        <v>5236</v>
      </c>
      <c r="C5077" s="113" t="s">
        <v>5408</v>
      </c>
      <c r="D5077" s="113" t="s">
        <v>5414</v>
      </c>
      <c r="E5077" s="113" t="s">
        <v>109</v>
      </c>
    </row>
    <row r="5078" spans="1:5" x14ac:dyDescent="0.2">
      <c r="A5078" s="113">
        <v>14610002</v>
      </c>
      <c r="B5078" s="113" t="s">
        <v>5237</v>
      </c>
      <c r="C5078" s="113" t="s">
        <v>5408</v>
      </c>
      <c r="D5078" s="113" t="s">
        <v>5414</v>
      </c>
      <c r="E5078" s="113" t="s">
        <v>5412</v>
      </c>
    </row>
    <row r="5079" spans="1:5" x14ac:dyDescent="0.2">
      <c r="A5079" s="113">
        <v>14610101</v>
      </c>
      <c r="B5079" s="113" t="s">
        <v>5238</v>
      </c>
      <c r="C5079" s="113" t="s">
        <v>5408</v>
      </c>
      <c r="D5079" s="113" t="s">
        <v>5414</v>
      </c>
      <c r="E5079" s="113" t="s">
        <v>109</v>
      </c>
    </row>
    <row r="5080" spans="1:5" x14ac:dyDescent="0.2">
      <c r="A5080" s="113">
        <v>14610111</v>
      </c>
      <c r="B5080" s="113" t="s">
        <v>5239</v>
      </c>
      <c r="C5080" s="113" t="s">
        <v>5408</v>
      </c>
      <c r="D5080" s="113" t="s">
        <v>5414</v>
      </c>
      <c r="E5080" s="113" t="s">
        <v>5413</v>
      </c>
    </row>
    <row r="5081" spans="1:5" x14ac:dyDescent="0.2">
      <c r="A5081" s="113">
        <v>14611006</v>
      </c>
      <c r="B5081" s="113" t="s">
        <v>2959</v>
      </c>
      <c r="C5081" s="113" t="s">
        <v>5408</v>
      </c>
      <c r="D5081" s="113" t="s">
        <v>110</v>
      </c>
      <c r="E5081" s="113" t="s">
        <v>110</v>
      </c>
    </row>
    <row r="5082" spans="1:5" x14ac:dyDescent="0.2">
      <c r="A5082" s="113">
        <v>14611040</v>
      </c>
      <c r="B5082" s="113" t="s">
        <v>5240</v>
      </c>
      <c r="C5082" s="113" t="s">
        <v>5408</v>
      </c>
      <c r="D5082" s="113" t="s">
        <v>5414</v>
      </c>
      <c r="E5082" s="113" t="s">
        <v>102</v>
      </c>
    </row>
    <row r="5083" spans="1:5" x14ac:dyDescent="0.2">
      <c r="A5083" s="113">
        <v>14611048</v>
      </c>
      <c r="B5083" s="113" t="s">
        <v>5241</v>
      </c>
      <c r="C5083" s="113" t="s">
        <v>5408</v>
      </c>
      <c r="D5083" s="113" t="s">
        <v>5414</v>
      </c>
      <c r="E5083" s="113" t="s">
        <v>109</v>
      </c>
    </row>
    <row r="5084" spans="1:5" x14ac:dyDescent="0.2">
      <c r="A5084" s="113">
        <v>14612002</v>
      </c>
      <c r="B5084" s="113" t="s">
        <v>5242</v>
      </c>
      <c r="C5084" s="113" t="s">
        <v>5408</v>
      </c>
      <c r="D5084" s="113" t="s">
        <v>5414</v>
      </c>
      <c r="E5084" s="113" t="s">
        <v>102</v>
      </c>
    </row>
    <row r="5085" spans="1:5" x14ac:dyDescent="0.2">
      <c r="A5085" s="113">
        <v>14612008</v>
      </c>
      <c r="B5085" s="113" t="s">
        <v>5243</v>
      </c>
      <c r="C5085" s="113" t="s">
        <v>5408</v>
      </c>
      <c r="D5085" s="113" t="s">
        <v>5414</v>
      </c>
      <c r="E5085" s="113" t="s">
        <v>110</v>
      </c>
    </row>
    <row r="5086" spans="1:5" x14ac:dyDescent="0.2">
      <c r="A5086" s="113">
        <v>14612015</v>
      </c>
      <c r="B5086" s="113" t="s">
        <v>5244</v>
      </c>
      <c r="C5086" s="113" t="s">
        <v>5408</v>
      </c>
      <c r="D5086" s="113" t="s">
        <v>5414</v>
      </c>
      <c r="E5086" s="113" t="s">
        <v>109</v>
      </c>
    </row>
    <row r="5087" spans="1:5" x14ac:dyDescent="0.2">
      <c r="A5087" s="113">
        <v>14612022</v>
      </c>
      <c r="B5087" s="113" t="s">
        <v>5245</v>
      </c>
      <c r="C5087" s="113" t="s">
        <v>5408</v>
      </c>
      <c r="D5087" s="113" t="s">
        <v>5414</v>
      </c>
      <c r="E5087" s="113" t="s">
        <v>110</v>
      </c>
    </row>
    <row r="5088" spans="1:5" x14ac:dyDescent="0.2">
      <c r="A5088" s="113">
        <v>14612032</v>
      </c>
      <c r="B5088" s="113" t="s">
        <v>5246</v>
      </c>
      <c r="C5088" s="113" t="s">
        <v>5408</v>
      </c>
      <c r="D5088" s="113" t="s">
        <v>5414</v>
      </c>
      <c r="E5088" s="113" t="s">
        <v>102</v>
      </c>
    </row>
    <row r="5089" spans="1:5" x14ac:dyDescent="0.2">
      <c r="A5089" s="113">
        <v>14613037</v>
      </c>
      <c r="B5089" s="113" t="s">
        <v>5247</v>
      </c>
      <c r="C5089" s="113" t="s">
        <v>5408</v>
      </c>
      <c r="D5089" s="113" t="s">
        <v>5414</v>
      </c>
      <c r="E5089" s="113" t="s">
        <v>109</v>
      </c>
    </row>
    <row r="5090" spans="1:5" x14ac:dyDescent="0.2">
      <c r="A5090" s="113">
        <v>14613061</v>
      </c>
      <c r="B5090" s="113" t="s">
        <v>5248</v>
      </c>
      <c r="C5090" s="113" t="s">
        <v>5408</v>
      </c>
      <c r="D5090" s="113" t="s">
        <v>5414</v>
      </c>
      <c r="E5090" s="113" t="s">
        <v>110</v>
      </c>
    </row>
    <row r="5091" spans="1:5" x14ac:dyDescent="0.2">
      <c r="A5091" s="113">
        <v>14614077</v>
      </c>
      <c r="B5091" s="113" t="s">
        <v>5249</v>
      </c>
      <c r="C5091" s="113" t="s">
        <v>5408</v>
      </c>
      <c r="D5091" s="113" t="s">
        <v>5414</v>
      </c>
      <c r="E5091" s="113" t="s">
        <v>110</v>
      </c>
    </row>
    <row r="5092" spans="1:5" x14ac:dyDescent="0.2">
      <c r="A5092" s="113">
        <v>14615002</v>
      </c>
      <c r="B5092" s="113" t="s">
        <v>5250</v>
      </c>
      <c r="C5092" s="113" t="s">
        <v>5408</v>
      </c>
      <c r="D5092" s="113" t="s">
        <v>5414</v>
      </c>
      <c r="E5092" s="113" t="s">
        <v>110</v>
      </c>
    </row>
    <row r="5093" spans="1:5" x14ac:dyDescent="0.2">
      <c r="A5093" s="113">
        <v>14615003</v>
      </c>
      <c r="B5093" s="113" t="s">
        <v>5251</v>
      </c>
      <c r="C5093" s="113" t="s">
        <v>5408</v>
      </c>
      <c r="D5093" s="113" t="s">
        <v>5414</v>
      </c>
      <c r="E5093" s="113" t="s">
        <v>110</v>
      </c>
    </row>
    <row r="5094" spans="1:5" x14ac:dyDescent="0.2">
      <c r="A5094" s="113">
        <v>14616001</v>
      </c>
      <c r="B5094" s="113" t="s">
        <v>5252</v>
      </c>
      <c r="C5094" s="113" t="s">
        <v>5408</v>
      </c>
      <c r="D5094" s="113" t="s">
        <v>5414</v>
      </c>
      <c r="E5094" s="113" t="s">
        <v>109</v>
      </c>
    </row>
    <row r="5095" spans="1:5" x14ac:dyDescent="0.2">
      <c r="A5095" s="113">
        <v>14616014</v>
      </c>
      <c r="B5095" s="113" t="s">
        <v>5253</v>
      </c>
      <c r="C5095" s="113" t="s">
        <v>5408</v>
      </c>
      <c r="D5095" s="113" t="s">
        <v>5414</v>
      </c>
      <c r="E5095" s="113" t="s">
        <v>110</v>
      </c>
    </row>
    <row r="5096" spans="1:5" x14ac:dyDescent="0.2">
      <c r="A5096" s="113">
        <v>14617006</v>
      </c>
      <c r="B5096" s="113" t="s">
        <v>5254</v>
      </c>
      <c r="C5096" s="113" t="s">
        <v>5408</v>
      </c>
      <c r="D5096" s="113" t="s">
        <v>5414</v>
      </c>
      <c r="E5096" s="113" t="s">
        <v>109</v>
      </c>
    </row>
    <row r="5097" spans="1:5" x14ac:dyDescent="0.2">
      <c r="A5097" s="113">
        <v>14617019</v>
      </c>
      <c r="B5097" s="113" t="s">
        <v>5255</v>
      </c>
      <c r="C5097" s="113" t="s">
        <v>5408</v>
      </c>
      <c r="D5097" s="113" t="s">
        <v>5414</v>
      </c>
      <c r="E5097" s="113" t="s">
        <v>110</v>
      </c>
    </row>
    <row r="5098" spans="1:5" x14ac:dyDescent="0.2">
      <c r="A5098" s="113">
        <v>14617033</v>
      </c>
      <c r="B5098" s="113" t="s">
        <v>5256</v>
      </c>
      <c r="C5098" s="113" t="s">
        <v>5408</v>
      </c>
      <c r="D5098" s="113" t="s">
        <v>5414</v>
      </c>
      <c r="E5098" s="113" t="s">
        <v>110</v>
      </c>
    </row>
    <row r="5099" spans="1:5" x14ac:dyDescent="0.2">
      <c r="A5099" s="113">
        <v>14617197</v>
      </c>
      <c r="B5099" s="113" t="s">
        <v>5257</v>
      </c>
      <c r="C5099" s="113" t="s">
        <v>5408</v>
      </c>
      <c r="D5099" s="113" t="s">
        <v>5414</v>
      </c>
      <c r="E5099" s="113" t="s">
        <v>109</v>
      </c>
    </row>
    <row r="5100" spans="1:5" x14ac:dyDescent="0.2">
      <c r="A5100" s="113">
        <v>14617206</v>
      </c>
      <c r="B5100" s="113" t="s">
        <v>5258</v>
      </c>
      <c r="C5100" s="113" t="s">
        <v>5408</v>
      </c>
      <c r="D5100" s="113" t="s">
        <v>5414</v>
      </c>
      <c r="E5100" s="113" t="s">
        <v>5412</v>
      </c>
    </row>
    <row r="5101" spans="1:5" x14ac:dyDescent="0.2">
      <c r="A5101" s="113">
        <v>14618022</v>
      </c>
      <c r="B5101" s="113" t="s">
        <v>2960</v>
      </c>
      <c r="C5101" s="113" t="s">
        <v>5408</v>
      </c>
      <c r="D5101" s="113" t="s">
        <v>102</v>
      </c>
      <c r="E5101" s="113" t="s">
        <v>109</v>
      </c>
    </row>
    <row r="5102" spans="1:5" x14ac:dyDescent="0.2">
      <c r="A5102" s="113">
        <v>14620001</v>
      </c>
      <c r="B5102" s="113" t="s">
        <v>5259</v>
      </c>
      <c r="C5102" s="113" t="s">
        <v>5408</v>
      </c>
      <c r="D5102" s="113" t="s">
        <v>5414</v>
      </c>
      <c r="E5102" s="113" t="s">
        <v>110</v>
      </c>
    </row>
    <row r="5103" spans="1:5" x14ac:dyDescent="0.2">
      <c r="A5103" s="113">
        <v>14620009</v>
      </c>
      <c r="B5103" s="113" t="s">
        <v>2961</v>
      </c>
      <c r="C5103" s="113" t="s">
        <v>5408</v>
      </c>
      <c r="D5103" s="113" t="s">
        <v>110</v>
      </c>
      <c r="E5103" s="113" t="s">
        <v>110</v>
      </c>
    </row>
    <row r="5104" spans="1:5" x14ac:dyDescent="0.2">
      <c r="A5104" s="113">
        <v>14620017</v>
      </c>
      <c r="B5104" s="113" t="s">
        <v>5260</v>
      </c>
      <c r="C5104" s="113" t="s">
        <v>5408</v>
      </c>
      <c r="D5104" s="113" t="s">
        <v>5414</v>
      </c>
      <c r="E5104" s="113" t="s">
        <v>5411</v>
      </c>
    </row>
    <row r="5105" spans="1:5" x14ac:dyDescent="0.2">
      <c r="A5105" s="113">
        <v>14620034</v>
      </c>
      <c r="B5105" s="113" t="s">
        <v>2962</v>
      </c>
      <c r="C5105" s="113" t="s">
        <v>5408</v>
      </c>
      <c r="D5105" s="113" t="s">
        <v>110</v>
      </c>
      <c r="E5105" s="113" t="s">
        <v>110</v>
      </c>
    </row>
    <row r="5106" spans="1:5" x14ac:dyDescent="0.2">
      <c r="A5106" s="113">
        <v>14620047</v>
      </c>
      <c r="B5106" s="113" t="s">
        <v>5261</v>
      </c>
      <c r="C5106" s="113" t="s">
        <v>5408</v>
      </c>
      <c r="D5106" s="113" t="s">
        <v>5414</v>
      </c>
      <c r="E5106" s="113" t="s">
        <v>102</v>
      </c>
    </row>
    <row r="5107" spans="1:5" x14ac:dyDescent="0.2">
      <c r="A5107" s="113">
        <v>14621001</v>
      </c>
      <c r="B5107" s="113" t="s">
        <v>5262</v>
      </c>
      <c r="C5107" s="113" t="s">
        <v>5408</v>
      </c>
      <c r="D5107" s="113" t="s">
        <v>5414</v>
      </c>
      <c r="E5107" s="113" t="s">
        <v>5412</v>
      </c>
    </row>
    <row r="5108" spans="1:5" x14ac:dyDescent="0.2">
      <c r="A5108" s="113">
        <v>14621100</v>
      </c>
      <c r="B5108" s="113" t="s">
        <v>5263</v>
      </c>
      <c r="C5108" s="113" t="s">
        <v>5408</v>
      </c>
      <c r="D5108" s="113" t="s">
        <v>5414</v>
      </c>
      <c r="E5108" s="113" t="s">
        <v>5412</v>
      </c>
    </row>
    <row r="5109" spans="1:5" x14ac:dyDescent="0.2">
      <c r="A5109" s="113">
        <v>14622041</v>
      </c>
      <c r="B5109" s="113" t="s">
        <v>5264</v>
      </c>
      <c r="C5109" s="113" t="s">
        <v>5408</v>
      </c>
      <c r="D5109" s="113" t="s">
        <v>5414</v>
      </c>
      <c r="E5109" s="113" t="s">
        <v>102</v>
      </c>
    </row>
    <row r="5110" spans="1:5" x14ac:dyDescent="0.2">
      <c r="A5110" s="113">
        <v>14623017</v>
      </c>
      <c r="B5110" s="113" t="s">
        <v>5265</v>
      </c>
      <c r="C5110" s="113" t="s">
        <v>5408</v>
      </c>
      <c r="D5110" s="113" t="s">
        <v>5414</v>
      </c>
      <c r="E5110" s="113" t="s">
        <v>102</v>
      </c>
    </row>
    <row r="5111" spans="1:5" x14ac:dyDescent="0.2">
      <c r="A5111" s="113">
        <v>14624013</v>
      </c>
      <c r="B5111" s="113" t="s">
        <v>5266</v>
      </c>
      <c r="C5111" s="113" t="s">
        <v>5408</v>
      </c>
      <c r="D5111" s="113" t="s">
        <v>5414</v>
      </c>
      <c r="E5111" s="113" t="s">
        <v>102</v>
      </c>
    </row>
    <row r="5112" spans="1:5" x14ac:dyDescent="0.2">
      <c r="A5112" s="113">
        <v>14624024</v>
      </c>
      <c r="B5112" s="113" t="s">
        <v>5267</v>
      </c>
      <c r="C5112" s="113" t="s">
        <v>5408</v>
      </c>
      <c r="D5112" s="113" t="s">
        <v>5414</v>
      </c>
      <c r="E5112" s="113" t="s">
        <v>102</v>
      </c>
    </row>
    <row r="5113" spans="1:5" x14ac:dyDescent="0.2">
      <c r="A5113" s="113">
        <v>14624026</v>
      </c>
      <c r="B5113" s="113" t="s">
        <v>5268</v>
      </c>
      <c r="C5113" s="113" t="s">
        <v>5408</v>
      </c>
      <c r="D5113" s="113" t="s">
        <v>5414</v>
      </c>
      <c r="E5113" s="113" t="s">
        <v>5413</v>
      </c>
    </row>
    <row r="5114" spans="1:5" x14ac:dyDescent="0.2">
      <c r="A5114" s="113">
        <v>14624030</v>
      </c>
      <c r="B5114" s="113" t="s">
        <v>5269</v>
      </c>
      <c r="C5114" s="113" t="s">
        <v>5408</v>
      </c>
      <c r="D5114" s="113" t="s">
        <v>5414</v>
      </c>
      <c r="E5114" s="113" t="s">
        <v>5412</v>
      </c>
    </row>
    <row r="5115" spans="1:5" x14ac:dyDescent="0.2">
      <c r="A5115" s="113">
        <v>14624038</v>
      </c>
      <c r="B5115" s="113" t="s">
        <v>5270</v>
      </c>
      <c r="C5115" s="113" t="s">
        <v>5408</v>
      </c>
      <c r="D5115" s="113" t="s">
        <v>5414</v>
      </c>
      <c r="E5115" s="113" t="s">
        <v>5412</v>
      </c>
    </row>
    <row r="5116" spans="1:5" x14ac:dyDescent="0.2">
      <c r="A5116" s="113">
        <v>14625010</v>
      </c>
      <c r="B5116" s="113" t="s">
        <v>5271</v>
      </c>
      <c r="C5116" s="113" t="s">
        <v>5408</v>
      </c>
      <c r="D5116" s="113" t="s">
        <v>5414</v>
      </c>
      <c r="E5116" s="113" t="s">
        <v>109</v>
      </c>
    </row>
    <row r="5117" spans="1:5" x14ac:dyDescent="0.2">
      <c r="A5117" s="113">
        <v>14630037</v>
      </c>
      <c r="B5117" s="113" t="s">
        <v>5272</v>
      </c>
      <c r="C5117" s="113" t="s">
        <v>5408</v>
      </c>
      <c r="D5117" s="113" t="s">
        <v>5414</v>
      </c>
      <c r="E5117" s="113" t="s">
        <v>102</v>
      </c>
    </row>
    <row r="5118" spans="1:5" x14ac:dyDescent="0.2">
      <c r="A5118" s="113">
        <v>14630044</v>
      </c>
      <c r="B5118" s="113" t="s">
        <v>5273</v>
      </c>
      <c r="C5118" s="113" t="s">
        <v>5408</v>
      </c>
      <c r="D5118" s="113" t="s">
        <v>5414</v>
      </c>
      <c r="E5118" s="113" t="s">
        <v>109</v>
      </c>
    </row>
    <row r="5119" spans="1:5" x14ac:dyDescent="0.2">
      <c r="A5119" s="113">
        <v>14630051</v>
      </c>
      <c r="B5119" s="113" t="s">
        <v>2963</v>
      </c>
      <c r="C5119" s="113" t="s">
        <v>5408</v>
      </c>
      <c r="D5119" s="113" t="s">
        <v>110</v>
      </c>
      <c r="E5119" s="113" t="s">
        <v>110</v>
      </c>
    </row>
    <row r="5120" spans="1:5" x14ac:dyDescent="0.2">
      <c r="A5120" s="113">
        <v>14631004</v>
      </c>
      <c r="B5120" s="113" t="s">
        <v>2964</v>
      </c>
      <c r="C5120" s="113" t="s">
        <v>5408</v>
      </c>
      <c r="D5120" s="113" t="s">
        <v>110</v>
      </c>
      <c r="E5120" s="113" t="s">
        <v>110</v>
      </c>
    </row>
    <row r="5121" spans="1:5" x14ac:dyDescent="0.2">
      <c r="A5121" s="113">
        <v>14631005</v>
      </c>
      <c r="B5121" s="113" t="s">
        <v>2965</v>
      </c>
      <c r="C5121" s="113" t="s">
        <v>5408</v>
      </c>
      <c r="D5121" s="113" t="s">
        <v>110</v>
      </c>
      <c r="E5121" s="113" t="s">
        <v>110</v>
      </c>
    </row>
    <row r="5122" spans="1:5" x14ac:dyDescent="0.2">
      <c r="A5122" s="113">
        <v>14631014</v>
      </c>
      <c r="B5122" s="113" t="s">
        <v>2966</v>
      </c>
      <c r="C5122" s="113" t="s">
        <v>5408</v>
      </c>
      <c r="D5122" s="113" t="s">
        <v>102</v>
      </c>
      <c r="E5122" s="113" t="s">
        <v>102</v>
      </c>
    </row>
    <row r="5123" spans="1:5" x14ac:dyDescent="0.2">
      <c r="A5123" s="113">
        <v>14631015</v>
      </c>
      <c r="B5123" s="113" t="s">
        <v>5274</v>
      </c>
      <c r="C5123" s="113" t="s">
        <v>5408</v>
      </c>
      <c r="D5123" s="113" t="s">
        <v>5414</v>
      </c>
      <c r="E5123" s="113" t="s">
        <v>102</v>
      </c>
    </row>
    <row r="5124" spans="1:5" x14ac:dyDescent="0.2">
      <c r="A5124" s="113">
        <v>14631031</v>
      </c>
      <c r="B5124" s="113" t="s">
        <v>5275</v>
      </c>
      <c r="C5124" s="113" t="s">
        <v>5408</v>
      </c>
      <c r="D5124" s="113" t="s">
        <v>5414</v>
      </c>
      <c r="E5124" s="113" t="s">
        <v>5411</v>
      </c>
    </row>
    <row r="5125" spans="1:5" x14ac:dyDescent="0.2">
      <c r="A5125" s="113">
        <v>14631076</v>
      </c>
      <c r="B5125" s="113" t="s">
        <v>5276</v>
      </c>
      <c r="C5125" s="113" t="s">
        <v>5408</v>
      </c>
      <c r="D5125" s="113" t="s">
        <v>5414</v>
      </c>
      <c r="E5125" s="113" t="s">
        <v>110</v>
      </c>
    </row>
    <row r="5126" spans="1:5" x14ac:dyDescent="0.2">
      <c r="A5126" s="113">
        <v>14631080</v>
      </c>
      <c r="B5126" s="113" t="s">
        <v>5277</v>
      </c>
      <c r="C5126" s="113" t="s">
        <v>5408</v>
      </c>
      <c r="D5126" s="113" t="s">
        <v>5414</v>
      </c>
      <c r="E5126" s="113" t="s">
        <v>5411</v>
      </c>
    </row>
    <row r="5127" spans="1:5" x14ac:dyDescent="0.2">
      <c r="A5127" s="113">
        <v>14631090</v>
      </c>
      <c r="B5127" s="113" t="s">
        <v>5278</v>
      </c>
      <c r="C5127" s="113" t="s">
        <v>5408</v>
      </c>
      <c r="D5127" s="113" t="s">
        <v>5414</v>
      </c>
      <c r="E5127" s="113" t="s">
        <v>5412</v>
      </c>
    </row>
    <row r="5128" spans="1:5" x14ac:dyDescent="0.2">
      <c r="A5128" s="113">
        <v>14631091</v>
      </c>
      <c r="B5128" s="113" t="s">
        <v>5279</v>
      </c>
      <c r="C5128" s="113" t="s">
        <v>5408</v>
      </c>
      <c r="D5128" s="113" t="s">
        <v>5414</v>
      </c>
      <c r="E5128" s="113" t="s">
        <v>109</v>
      </c>
    </row>
    <row r="5129" spans="1:5" x14ac:dyDescent="0.2">
      <c r="A5129" s="113">
        <v>14632020</v>
      </c>
      <c r="B5129" s="113" t="s">
        <v>2967</v>
      </c>
      <c r="C5129" s="113" t="s">
        <v>5408</v>
      </c>
      <c r="D5129" s="113" t="s">
        <v>110</v>
      </c>
      <c r="E5129" s="113" t="s">
        <v>110</v>
      </c>
    </row>
    <row r="5130" spans="1:5" x14ac:dyDescent="0.2">
      <c r="A5130" s="113">
        <v>14633023</v>
      </c>
      <c r="B5130" s="113" t="s">
        <v>5280</v>
      </c>
      <c r="C5130" s="113" t="s">
        <v>5408</v>
      </c>
      <c r="D5130" s="113" t="s">
        <v>5414</v>
      </c>
      <c r="E5130" s="113" t="s">
        <v>109</v>
      </c>
    </row>
    <row r="5131" spans="1:5" x14ac:dyDescent="0.2">
      <c r="A5131" s="113">
        <v>14633026</v>
      </c>
      <c r="B5131" s="113" t="s">
        <v>2968</v>
      </c>
      <c r="C5131" s="113" t="s">
        <v>5408</v>
      </c>
      <c r="D5131" s="113" t="s">
        <v>102</v>
      </c>
      <c r="E5131" s="113" t="s">
        <v>109</v>
      </c>
    </row>
    <row r="5132" spans="1:5" x14ac:dyDescent="0.2">
      <c r="A5132" s="113">
        <v>14634002</v>
      </c>
      <c r="B5132" s="113" t="s">
        <v>2969</v>
      </c>
      <c r="C5132" s="113" t="s">
        <v>5408</v>
      </c>
      <c r="D5132" s="113" t="s">
        <v>102</v>
      </c>
      <c r="E5132" s="113" t="s">
        <v>102</v>
      </c>
    </row>
    <row r="5133" spans="1:5" x14ac:dyDescent="0.2">
      <c r="A5133" s="113">
        <v>14634003</v>
      </c>
      <c r="B5133" s="113" t="s">
        <v>5281</v>
      </c>
      <c r="C5133" s="113" t="s">
        <v>5408</v>
      </c>
      <c r="D5133" s="113" t="s">
        <v>5414</v>
      </c>
      <c r="E5133" s="113" t="s">
        <v>109</v>
      </c>
    </row>
    <row r="5134" spans="1:5" x14ac:dyDescent="0.2">
      <c r="A5134" s="113">
        <v>14634010</v>
      </c>
      <c r="B5134" s="113" t="s">
        <v>5282</v>
      </c>
      <c r="C5134" s="113" t="s">
        <v>5408</v>
      </c>
      <c r="D5134" s="113" t="s">
        <v>5414</v>
      </c>
      <c r="E5134" s="113" t="s">
        <v>102</v>
      </c>
    </row>
    <row r="5135" spans="1:5" x14ac:dyDescent="0.2">
      <c r="A5135" s="113">
        <v>14637041</v>
      </c>
      <c r="B5135" s="113" t="s">
        <v>5283</v>
      </c>
      <c r="C5135" s="113" t="s">
        <v>5408</v>
      </c>
      <c r="D5135" s="113" t="s">
        <v>5414</v>
      </c>
      <c r="E5135" s="113" t="s">
        <v>110</v>
      </c>
    </row>
    <row r="5136" spans="1:5" x14ac:dyDescent="0.2">
      <c r="A5136" s="113">
        <v>14637042</v>
      </c>
      <c r="B5136" s="113" t="s">
        <v>5284</v>
      </c>
      <c r="C5136" s="113" t="s">
        <v>5408</v>
      </c>
      <c r="D5136" s="113" t="s">
        <v>5414</v>
      </c>
      <c r="E5136" s="113" t="s">
        <v>102</v>
      </c>
    </row>
    <row r="5137" spans="1:5" x14ac:dyDescent="0.2">
      <c r="A5137" s="113">
        <v>14637140</v>
      </c>
      <c r="B5137" s="113" t="s">
        <v>5285</v>
      </c>
      <c r="C5137" s="113" t="s">
        <v>5408</v>
      </c>
      <c r="D5137" s="113" t="s">
        <v>5414</v>
      </c>
      <c r="E5137" s="113" t="s">
        <v>102</v>
      </c>
    </row>
    <row r="5138" spans="1:5" x14ac:dyDescent="0.2">
      <c r="A5138" s="113">
        <v>14640004</v>
      </c>
      <c r="B5138" s="113" t="s">
        <v>2970</v>
      </c>
      <c r="C5138" s="113" t="s">
        <v>5408</v>
      </c>
      <c r="D5138" s="113" t="s">
        <v>110</v>
      </c>
      <c r="E5138" s="113" t="s">
        <v>109</v>
      </c>
    </row>
    <row r="5139" spans="1:5" x14ac:dyDescent="0.2">
      <c r="A5139" s="113">
        <v>14640005</v>
      </c>
      <c r="B5139" s="113" t="s">
        <v>5286</v>
      </c>
      <c r="C5139" s="113" t="s">
        <v>5408</v>
      </c>
      <c r="D5139" s="113" t="s">
        <v>5414</v>
      </c>
      <c r="E5139" s="113" t="s">
        <v>109</v>
      </c>
    </row>
    <row r="5140" spans="1:5" x14ac:dyDescent="0.2">
      <c r="A5140" s="113">
        <v>14640006</v>
      </c>
      <c r="B5140" s="113" t="s">
        <v>5287</v>
      </c>
      <c r="C5140" s="113" t="s">
        <v>5408</v>
      </c>
      <c r="D5140" s="113" t="s">
        <v>5414</v>
      </c>
      <c r="E5140" s="113" t="s">
        <v>110</v>
      </c>
    </row>
    <row r="5141" spans="1:5" x14ac:dyDescent="0.2">
      <c r="A5141" s="113">
        <v>14640011</v>
      </c>
      <c r="B5141" s="113" t="s">
        <v>5288</v>
      </c>
      <c r="C5141" s="113" t="s">
        <v>5408</v>
      </c>
      <c r="D5141" s="113" t="s">
        <v>5414</v>
      </c>
      <c r="E5141" s="113" t="s">
        <v>5413</v>
      </c>
    </row>
    <row r="5142" spans="1:5" x14ac:dyDescent="0.2">
      <c r="A5142" s="113">
        <v>14640023</v>
      </c>
      <c r="B5142" s="113" t="s">
        <v>5289</v>
      </c>
      <c r="C5142" s="113" t="s">
        <v>5408</v>
      </c>
      <c r="D5142" s="113" t="s">
        <v>5414</v>
      </c>
      <c r="E5142" s="113" t="s">
        <v>110</v>
      </c>
    </row>
    <row r="5143" spans="1:5" x14ac:dyDescent="0.2">
      <c r="A5143" s="113">
        <v>14640098</v>
      </c>
      <c r="B5143" s="113" t="s">
        <v>5290</v>
      </c>
      <c r="C5143" s="113" t="s">
        <v>5408</v>
      </c>
      <c r="D5143" s="113" t="s">
        <v>5414</v>
      </c>
      <c r="E5143" s="113" t="s">
        <v>109</v>
      </c>
    </row>
    <row r="5144" spans="1:5" x14ac:dyDescent="0.2">
      <c r="A5144" s="113">
        <v>14640160</v>
      </c>
      <c r="B5144" s="113" t="s">
        <v>5291</v>
      </c>
      <c r="C5144" s="113" t="s">
        <v>5408</v>
      </c>
      <c r="D5144" s="113" t="s">
        <v>5414</v>
      </c>
      <c r="E5144" s="113" t="s">
        <v>5412</v>
      </c>
    </row>
    <row r="5145" spans="1:5" x14ac:dyDescent="0.2">
      <c r="A5145" s="113">
        <v>14640165</v>
      </c>
      <c r="B5145" s="113" t="s">
        <v>5292</v>
      </c>
      <c r="C5145" s="113" t="s">
        <v>5408</v>
      </c>
      <c r="D5145" s="113" t="s">
        <v>5414</v>
      </c>
      <c r="E5145" s="113" t="s">
        <v>110</v>
      </c>
    </row>
    <row r="5146" spans="1:5" x14ac:dyDescent="0.2">
      <c r="A5146" s="113">
        <v>14640170</v>
      </c>
      <c r="B5146" s="113" t="s">
        <v>5293</v>
      </c>
      <c r="C5146" s="113" t="s">
        <v>5408</v>
      </c>
      <c r="D5146" s="113" t="s">
        <v>5414</v>
      </c>
      <c r="E5146" s="113" t="s">
        <v>5412</v>
      </c>
    </row>
    <row r="5147" spans="1:5" x14ac:dyDescent="0.2">
      <c r="A5147" s="113">
        <v>14641010</v>
      </c>
      <c r="B5147" s="113" t="s">
        <v>5294</v>
      </c>
      <c r="C5147" s="113" t="s">
        <v>5408</v>
      </c>
      <c r="D5147" s="113" t="s">
        <v>5414</v>
      </c>
      <c r="E5147" s="113" t="s">
        <v>5412</v>
      </c>
    </row>
    <row r="5148" spans="1:5" x14ac:dyDescent="0.2">
      <c r="A5148" s="113">
        <v>14642001</v>
      </c>
      <c r="B5148" s="113" t="s">
        <v>5295</v>
      </c>
      <c r="C5148" s="113" t="s">
        <v>5408</v>
      </c>
      <c r="D5148" s="113" t="s">
        <v>5414</v>
      </c>
      <c r="E5148" s="113" t="s">
        <v>102</v>
      </c>
    </row>
    <row r="5149" spans="1:5" x14ac:dyDescent="0.2">
      <c r="A5149" s="113">
        <v>14642002</v>
      </c>
      <c r="B5149" s="113" t="s">
        <v>5296</v>
      </c>
      <c r="C5149" s="113" t="s">
        <v>5408</v>
      </c>
      <c r="D5149" s="113" t="s">
        <v>5414</v>
      </c>
      <c r="E5149" s="113" t="s">
        <v>110</v>
      </c>
    </row>
    <row r="5150" spans="1:5" x14ac:dyDescent="0.2">
      <c r="A5150" s="113">
        <v>14642003</v>
      </c>
      <c r="B5150" s="113" t="s">
        <v>2971</v>
      </c>
      <c r="C5150" s="113" t="s">
        <v>5408</v>
      </c>
      <c r="D5150" s="113" t="s">
        <v>110</v>
      </c>
      <c r="E5150" s="113" t="s">
        <v>110</v>
      </c>
    </row>
    <row r="5151" spans="1:5" x14ac:dyDescent="0.2">
      <c r="A5151" s="113">
        <v>14642005</v>
      </c>
      <c r="B5151" s="113" t="s">
        <v>5297</v>
      </c>
      <c r="C5151" s="113" t="s">
        <v>5408</v>
      </c>
      <c r="D5151" s="113" t="s">
        <v>5414</v>
      </c>
      <c r="E5151" s="113" t="s">
        <v>5411</v>
      </c>
    </row>
    <row r="5152" spans="1:5" x14ac:dyDescent="0.2">
      <c r="A5152" s="113">
        <v>14642022</v>
      </c>
      <c r="B5152" s="113" t="s">
        <v>5298</v>
      </c>
      <c r="C5152" s="113" t="s">
        <v>5408</v>
      </c>
      <c r="D5152" s="113" t="s">
        <v>5414</v>
      </c>
      <c r="E5152" s="113" t="s">
        <v>110</v>
      </c>
    </row>
    <row r="5153" spans="1:5" x14ac:dyDescent="0.2">
      <c r="A5153" s="113">
        <v>14642058</v>
      </c>
      <c r="B5153" s="113" t="s">
        <v>5299</v>
      </c>
      <c r="C5153" s="113" t="s">
        <v>5408</v>
      </c>
      <c r="D5153" s="113" t="s">
        <v>5414</v>
      </c>
      <c r="E5153" s="113" t="s">
        <v>110</v>
      </c>
    </row>
    <row r="5154" spans="1:5" x14ac:dyDescent="0.2">
      <c r="A5154" s="113">
        <v>14642062</v>
      </c>
      <c r="B5154" s="113" t="s">
        <v>5300</v>
      </c>
      <c r="C5154" s="113" t="s">
        <v>5408</v>
      </c>
      <c r="D5154" s="113" t="s">
        <v>5414</v>
      </c>
      <c r="E5154" s="113" t="s">
        <v>5412</v>
      </c>
    </row>
    <row r="5155" spans="1:5" x14ac:dyDescent="0.2">
      <c r="A5155" s="113">
        <v>14642068</v>
      </c>
      <c r="B5155" s="113" t="s">
        <v>5301</v>
      </c>
      <c r="C5155" s="113" t="s">
        <v>5408</v>
      </c>
      <c r="D5155" s="113" t="s">
        <v>5414</v>
      </c>
      <c r="E5155" s="113" t="s">
        <v>5412</v>
      </c>
    </row>
    <row r="5156" spans="1:5" x14ac:dyDescent="0.2">
      <c r="A5156" s="113">
        <v>14642100</v>
      </c>
      <c r="B5156" s="113" t="s">
        <v>5302</v>
      </c>
      <c r="C5156" s="113" t="s">
        <v>5408</v>
      </c>
      <c r="D5156" s="113" t="s">
        <v>5414</v>
      </c>
      <c r="E5156" s="113" t="s">
        <v>110</v>
      </c>
    </row>
    <row r="5157" spans="1:5" x14ac:dyDescent="0.2">
      <c r="A5157" s="113">
        <v>14643000</v>
      </c>
      <c r="B5157" s="113" t="s">
        <v>5303</v>
      </c>
      <c r="C5157" s="113" t="s">
        <v>5408</v>
      </c>
      <c r="D5157" s="113" t="s">
        <v>5414</v>
      </c>
      <c r="E5157" s="113" t="s">
        <v>5413</v>
      </c>
    </row>
    <row r="5158" spans="1:5" x14ac:dyDescent="0.2">
      <c r="A5158" s="113">
        <v>14643041</v>
      </c>
      <c r="B5158" s="113" t="s">
        <v>5304</v>
      </c>
      <c r="C5158" s="113" t="s">
        <v>5408</v>
      </c>
      <c r="D5158" s="113" t="s">
        <v>5414</v>
      </c>
      <c r="E5158" s="113" t="s">
        <v>5412</v>
      </c>
    </row>
    <row r="5159" spans="1:5" x14ac:dyDescent="0.2">
      <c r="A5159" s="113">
        <v>14643048</v>
      </c>
      <c r="B5159" s="113" t="s">
        <v>5305</v>
      </c>
      <c r="C5159" s="113" t="s">
        <v>5408</v>
      </c>
      <c r="D5159" s="113" t="s">
        <v>5414</v>
      </c>
      <c r="E5159" s="113" t="s">
        <v>109</v>
      </c>
    </row>
    <row r="5160" spans="1:5" x14ac:dyDescent="0.2">
      <c r="A5160" s="113">
        <v>14643058</v>
      </c>
      <c r="B5160" s="113" t="s">
        <v>5306</v>
      </c>
      <c r="C5160" s="113" t="s">
        <v>5408</v>
      </c>
      <c r="D5160" s="113" t="s">
        <v>5414</v>
      </c>
      <c r="E5160" s="113" t="s">
        <v>5412</v>
      </c>
    </row>
    <row r="5161" spans="1:5" x14ac:dyDescent="0.2">
      <c r="A5161" s="113">
        <v>14643060</v>
      </c>
      <c r="B5161" s="113" t="s">
        <v>2972</v>
      </c>
      <c r="C5161" s="113" t="s">
        <v>5408</v>
      </c>
      <c r="D5161" s="113" t="s">
        <v>109</v>
      </c>
      <c r="E5161" s="113" t="s">
        <v>109</v>
      </c>
    </row>
    <row r="5162" spans="1:5" x14ac:dyDescent="0.2">
      <c r="A5162" s="113">
        <v>14650009</v>
      </c>
      <c r="B5162" s="113" t="s">
        <v>2973</v>
      </c>
      <c r="C5162" s="113" t="s">
        <v>5408</v>
      </c>
      <c r="D5162" s="113" t="s">
        <v>100</v>
      </c>
      <c r="E5162" s="113" t="s">
        <v>5412</v>
      </c>
    </row>
    <row r="5163" spans="1:5" x14ac:dyDescent="0.2">
      <c r="A5163" s="113">
        <v>14650024</v>
      </c>
      <c r="B5163" s="113" t="s">
        <v>5307</v>
      </c>
      <c r="C5163" s="113" t="s">
        <v>5408</v>
      </c>
      <c r="D5163" s="113" t="s">
        <v>5414</v>
      </c>
      <c r="E5163" s="113" t="s">
        <v>5412</v>
      </c>
    </row>
    <row r="5164" spans="1:5" x14ac:dyDescent="0.2">
      <c r="A5164" s="113">
        <v>14650030</v>
      </c>
      <c r="B5164" s="113" t="s">
        <v>5308</v>
      </c>
      <c r="C5164" s="113" t="s">
        <v>5408</v>
      </c>
      <c r="D5164" s="113" t="s">
        <v>5414</v>
      </c>
      <c r="E5164" s="113" t="s">
        <v>5412</v>
      </c>
    </row>
    <row r="5165" spans="1:5" x14ac:dyDescent="0.2">
      <c r="A5165" s="113">
        <v>14650039</v>
      </c>
      <c r="B5165" s="113" t="s">
        <v>2974</v>
      </c>
      <c r="C5165" s="113" t="s">
        <v>5408</v>
      </c>
      <c r="D5165" s="113" t="s">
        <v>110</v>
      </c>
      <c r="E5165" s="113" t="s">
        <v>110</v>
      </c>
    </row>
    <row r="5166" spans="1:5" x14ac:dyDescent="0.2">
      <c r="A5166" s="113">
        <v>14650060</v>
      </c>
      <c r="B5166" s="113" t="s">
        <v>5309</v>
      </c>
      <c r="C5166" s="113" t="s">
        <v>5408</v>
      </c>
      <c r="D5166" s="113" t="s">
        <v>5414</v>
      </c>
      <c r="E5166" s="113" t="s">
        <v>5412</v>
      </c>
    </row>
    <row r="5167" spans="1:5" x14ac:dyDescent="0.2">
      <c r="A5167" s="113">
        <v>14650066</v>
      </c>
      <c r="B5167" s="113" t="s">
        <v>5310</v>
      </c>
      <c r="C5167" s="113" t="s">
        <v>5408</v>
      </c>
      <c r="D5167" s="113" t="s">
        <v>5414</v>
      </c>
      <c r="E5167" s="113" t="s">
        <v>5411</v>
      </c>
    </row>
    <row r="5168" spans="1:5" x14ac:dyDescent="0.2">
      <c r="A5168" s="113">
        <v>14650079</v>
      </c>
      <c r="B5168" s="113" t="s">
        <v>2975</v>
      </c>
      <c r="C5168" s="113" t="s">
        <v>5408</v>
      </c>
      <c r="D5168" s="113" t="s">
        <v>110</v>
      </c>
      <c r="E5168" s="113" t="s">
        <v>110</v>
      </c>
    </row>
    <row r="5169" spans="1:5" x14ac:dyDescent="0.2">
      <c r="A5169" s="113">
        <v>14650091</v>
      </c>
      <c r="B5169" s="113" t="s">
        <v>5311</v>
      </c>
      <c r="C5169" s="113" t="s">
        <v>5408</v>
      </c>
      <c r="D5169" s="113" t="s">
        <v>5414</v>
      </c>
      <c r="E5169" s="113" t="s">
        <v>5412</v>
      </c>
    </row>
    <row r="5170" spans="1:5" x14ac:dyDescent="0.2">
      <c r="A5170" s="113">
        <v>14651004</v>
      </c>
      <c r="B5170" s="113" t="s">
        <v>5312</v>
      </c>
      <c r="C5170" s="113" t="s">
        <v>5408</v>
      </c>
      <c r="D5170" s="113" t="s">
        <v>5414</v>
      </c>
      <c r="E5170" s="113" t="s">
        <v>102</v>
      </c>
    </row>
    <row r="5171" spans="1:5" x14ac:dyDescent="0.2">
      <c r="A5171" s="113">
        <v>14651019</v>
      </c>
      <c r="B5171" s="113" t="s">
        <v>5313</v>
      </c>
      <c r="C5171" s="113" t="s">
        <v>5408</v>
      </c>
      <c r="D5171" s="113" t="s">
        <v>5414</v>
      </c>
      <c r="E5171" s="113" t="s">
        <v>5411</v>
      </c>
    </row>
    <row r="5172" spans="1:5" x14ac:dyDescent="0.2">
      <c r="A5172" s="113">
        <v>14651043</v>
      </c>
      <c r="B5172" s="113" t="s">
        <v>5314</v>
      </c>
      <c r="C5172" s="113" t="s">
        <v>5408</v>
      </c>
      <c r="D5172" s="113" t="s">
        <v>5414</v>
      </c>
      <c r="E5172" s="113" t="s">
        <v>109</v>
      </c>
    </row>
    <row r="5173" spans="1:5" x14ac:dyDescent="0.2">
      <c r="A5173" s="113">
        <v>14652006</v>
      </c>
      <c r="B5173" s="113" t="s">
        <v>5315</v>
      </c>
      <c r="C5173" s="113" t="s">
        <v>5408</v>
      </c>
      <c r="D5173" s="113" t="s">
        <v>5414</v>
      </c>
      <c r="E5173" s="113" t="s">
        <v>5412</v>
      </c>
    </row>
    <row r="5174" spans="1:5" x14ac:dyDescent="0.2">
      <c r="A5174" s="113">
        <v>14652019</v>
      </c>
      <c r="B5174" s="113" t="s">
        <v>2976</v>
      </c>
      <c r="C5174" s="113" t="s">
        <v>5408</v>
      </c>
      <c r="D5174" s="113" t="s">
        <v>110</v>
      </c>
      <c r="E5174" s="113" t="s">
        <v>110</v>
      </c>
    </row>
    <row r="5175" spans="1:5" x14ac:dyDescent="0.2">
      <c r="A5175" s="113">
        <v>14653007</v>
      </c>
      <c r="B5175" s="113" t="s">
        <v>5316</v>
      </c>
      <c r="C5175" s="113" t="s">
        <v>5408</v>
      </c>
      <c r="D5175" s="113" t="s">
        <v>5414</v>
      </c>
      <c r="E5175" s="113" t="s">
        <v>102</v>
      </c>
    </row>
    <row r="5176" spans="1:5" x14ac:dyDescent="0.2">
      <c r="A5176" s="113">
        <v>14653009</v>
      </c>
      <c r="B5176" s="113" t="s">
        <v>2977</v>
      </c>
      <c r="C5176" s="113" t="s">
        <v>5408</v>
      </c>
      <c r="D5176" s="113" t="s">
        <v>109</v>
      </c>
      <c r="E5176" s="113" t="s">
        <v>109</v>
      </c>
    </row>
    <row r="5177" spans="1:5" x14ac:dyDescent="0.2">
      <c r="A5177" s="113">
        <v>14653018</v>
      </c>
      <c r="B5177" s="113" t="s">
        <v>5317</v>
      </c>
      <c r="C5177" s="113" t="s">
        <v>5408</v>
      </c>
      <c r="D5177" s="113" t="s">
        <v>5414</v>
      </c>
      <c r="E5177" s="113" t="s">
        <v>102</v>
      </c>
    </row>
    <row r="5178" spans="1:5" x14ac:dyDescent="0.2">
      <c r="A5178" s="113">
        <v>14654015</v>
      </c>
      <c r="B5178" s="113" t="s">
        <v>5318</v>
      </c>
      <c r="C5178" s="113" t="s">
        <v>5408</v>
      </c>
      <c r="D5178" s="113" t="s">
        <v>5414</v>
      </c>
      <c r="E5178" s="113" t="s">
        <v>102</v>
      </c>
    </row>
    <row r="5179" spans="1:5" x14ac:dyDescent="0.2">
      <c r="A5179" s="113">
        <v>14654017</v>
      </c>
      <c r="B5179" s="113" t="s">
        <v>5319</v>
      </c>
      <c r="C5179" s="113" t="s">
        <v>5408</v>
      </c>
      <c r="D5179" s="113" t="s">
        <v>5414</v>
      </c>
      <c r="E5179" s="113" t="s">
        <v>5412</v>
      </c>
    </row>
    <row r="5180" spans="1:5" x14ac:dyDescent="0.2">
      <c r="A5180" s="113">
        <v>14654051</v>
      </c>
      <c r="B5180" s="113" t="s">
        <v>5320</v>
      </c>
      <c r="C5180" s="113" t="s">
        <v>5408</v>
      </c>
      <c r="D5180" s="113" t="s">
        <v>5414</v>
      </c>
      <c r="E5180" s="113" t="s">
        <v>102</v>
      </c>
    </row>
    <row r="5181" spans="1:5" x14ac:dyDescent="0.2">
      <c r="A5181" s="113">
        <v>14656010</v>
      </c>
      <c r="B5181" s="113" t="s">
        <v>5321</v>
      </c>
      <c r="C5181" s="113" t="s">
        <v>5408</v>
      </c>
      <c r="D5181" s="113" t="s">
        <v>5414</v>
      </c>
      <c r="E5181" s="113" t="s">
        <v>109</v>
      </c>
    </row>
    <row r="5182" spans="1:5" x14ac:dyDescent="0.2">
      <c r="A5182" s="113">
        <v>14656017</v>
      </c>
      <c r="B5182" s="113" t="s">
        <v>5322</v>
      </c>
      <c r="C5182" s="113" t="s">
        <v>5408</v>
      </c>
      <c r="D5182" s="113" t="s">
        <v>5414</v>
      </c>
      <c r="E5182" s="113" t="s">
        <v>5412</v>
      </c>
    </row>
    <row r="5183" spans="1:5" x14ac:dyDescent="0.2">
      <c r="A5183" s="113">
        <v>14657012</v>
      </c>
      <c r="B5183" s="113" t="s">
        <v>5323</v>
      </c>
      <c r="C5183" s="113" t="s">
        <v>5408</v>
      </c>
      <c r="D5183" s="113" t="s">
        <v>5414</v>
      </c>
      <c r="E5183" s="113" t="s">
        <v>102</v>
      </c>
    </row>
    <row r="5184" spans="1:5" x14ac:dyDescent="0.2">
      <c r="A5184" s="113">
        <v>14657015</v>
      </c>
      <c r="B5184" s="113" t="s">
        <v>2978</v>
      </c>
      <c r="C5184" s="113" t="s">
        <v>5408</v>
      </c>
      <c r="D5184" s="113" t="s">
        <v>110</v>
      </c>
      <c r="E5184" s="113" t="s">
        <v>110</v>
      </c>
    </row>
    <row r="5185" spans="1:5" x14ac:dyDescent="0.2">
      <c r="A5185" s="113">
        <v>14657016</v>
      </c>
      <c r="B5185" s="113" t="s">
        <v>2979</v>
      </c>
      <c r="C5185" s="113" t="s">
        <v>5408</v>
      </c>
      <c r="D5185" s="113" t="s">
        <v>102</v>
      </c>
      <c r="E5185" s="113" t="s">
        <v>102</v>
      </c>
    </row>
    <row r="5186" spans="1:5" x14ac:dyDescent="0.2">
      <c r="A5186" s="113">
        <v>14657033</v>
      </c>
      <c r="B5186" s="113" t="s">
        <v>2980</v>
      </c>
      <c r="C5186" s="113" t="s">
        <v>5408</v>
      </c>
      <c r="D5186" s="113" t="s">
        <v>110</v>
      </c>
      <c r="E5186" s="113" t="s">
        <v>110</v>
      </c>
    </row>
    <row r="5187" spans="1:5" x14ac:dyDescent="0.2">
      <c r="A5187" s="113">
        <v>14657036</v>
      </c>
      <c r="B5187" s="113" t="s">
        <v>2981</v>
      </c>
      <c r="C5187" s="113" t="s">
        <v>5408</v>
      </c>
      <c r="D5187" s="113" t="s">
        <v>110</v>
      </c>
      <c r="E5187" s="113" t="s">
        <v>110</v>
      </c>
    </row>
    <row r="5188" spans="1:5" x14ac:dyDescent="0.2">
      <c r="A5188" s="113">
        <v>14657037</v>
      </c>
      <c r="B5188" s="113" t="s">
        <v>2982</v>
      </c>
      <c r="C5188" s="113" t="s">
        <v>5408</v>
      </c>
      <c r="D5188" s="113" t="s">
        <v>110</v>
      </c>
      <c r="E5188" s="113" t="s">
        <v>110</v>
      </c>
    </row>
    <row r="5189" spans="1:5" x14ac:dyDescent="0.2">
      <c r="A5189" s="113">
        <v>14660009</v>
      </c>
      <c r="B5189" s="113" t="s">
        <v>5324</v>
      </c>
      <c r="C5189" s="113" t="s">
        <v>5408</v>
      </c>
      <c r="D5189" s="113" t="s">
        <v>5414</v>
      </c>
      <c r="E5189" s="113" t="s">
        <v>109</v>
      </c>
    </row>
    <row r="5190" spans="1:5" x14ac:dyDescent="0.2">
      <c r="A5190" s="113">
        <v>14660015</v>
      </c>
      <c r="B5190" s="113" t="s">
        <v>5325</v>
      </c>
      <c r="C5190" s="113" t="s">
        <v>5408</v>
      </c>
      <c r="D5190" s="113" t="s">
        <v>5414</v>
      </c>
      <c r="E5190" s="113" t="s">
        <v>102</v>
      </c>
    </row>
    <row r="5191" spans="1:5" x14ac:dyDescent="0.2">
      <c r="A5191" s="113">
        <v>14660110</v>
      </c>
      <c r="B5191" s="113" t="s">
        <v>5326</v>
      </c>
      <c r="C5191" s="113" t="s">
        <v>5408</v>
      </c>
      <c r="D5191" s="113" t="s">
        <v>5414</v>
      </c>
      <c r="E5191" s="113" t="s">
        <v>102</v>
      </c>
    </row>
    <row r="5192" spans="1:5" x14ac:dyDescent="0.2">
      <c r="A5192" s="113">
        <v>14660139</v>
      </c>
      <c r="B5192" s="113" t="s">
        <v>2983</v>
      </c>
      <c r="C5192" s="113" t="s">
        <v>5408</v>
      </c>
      <c r="D5192" s="113" t="s">
        <v>110</v>
      </c>
      <c r="E5192" s="113" t="s">
        <v>110</v>
      </c>
    </row>
    <row r="5193" spans="1:5" x14ac:dyDescent="0.2">
      <c r="A5193" s="113">
        <v>14661004</v>
      </c>
      <c r="B5193" s="113" t="s">
        <v>2984</v>
      </c>
      <c r="C5193" s="113" t="s">
        <v>5408</v>
      </c>
      <c r="D5193" s="113" t="s">
        <v>110</v>
      </c>
      <c r="E5193" s="113" t="s">
        <v>110</v>
      </c>
    </row>
    <row r="5194" spans="1:5" x14ac:dyDescent="0.2">
      <c r="A5194" s="113">
        <v>14661006</v>
      </c>
      <c r="B5194" s="113" t="s">
        <v>2985</v>
      </c>
      <c r="C5194" s="113" t="s">
        <v>5408</v>
      </c>
      <c r="D5194" s="113" t="s">
        <v>102</v>
      </c>
      <c r="E5194" s="113" t="s">
        <v>102</v>
      </c>
    </row>
    <row r="5195" spans="1:5" x14ac:dyDescent="0.2">
      <c r="A5195" s="113">
        <v>14661011</v>
      </c>
      <c r="B5195" s="113" t="s">
        <v>5327</v>
      </c>
      <c r="C5195" s="113" t="s">
        <v>5408</v>
      </c>
      <c r="D5195" s="113" t="s">
        <v>5414</v>
      </c>
      <c r="E5195" s="113" t="s">
        <v>110</v>
      </c>
    </row>
    <row r="5196" spans="1:5" x14ac:dyDescent="0.2">
      <c r="A5196" s="113">
        <v>14661013</v>
      </c>
      <c r="B5196" s="113" t="s">
        <v>2986</v>
      </c>
      <c r="C5196" s="113" t="s">
        <v>5408</v>
      </c>
      <c r="D5196" s="113" t="s">
        <v>110</v>
      </c>
      <c r="E5196" s="113" t="s">
        <v>110</v>
      </c>
    </row>
    <row r="5197" spans="1:5" x14ac:dyDescent="0.2">
      <c r="A5197" s="113">
        <v>14661140</v>
      </c>
      <c r="B5197" s="113" t="s">
        <v>5328</v>
      </c>
      <c r="C5197" s="113" t="s">
        <v>5408</v>
      </c>
      <c r="D5197" s="113" t="s">
        <v>5414</v>
      </c>
      <c r="E5197" s="113" t="s">
        <v>109</v>
      </c>
    </row>
    <row r="5198" spans="1:5" x14ac:dyDescent="0.2">
      <c r="A5198" s="113">
        <v>14663006</v>
      </c>
      <c r="B5198" s="113" t="s">
        <v>5329</v>
      </c>
      <c r="C5198" s="113" t="s">
        <v>5408</v>
      </c>
      <c r="D5198" s="113" t="s">
        <v>5414</v>
      </c>
      <c r="E5198" s="113" t="s">
        <v>5412</v>
      </c>
    </row>
    <row r="5199" spans="1:5" x14ac:dyDescent="0.2">
      <c r="A5199" s="113">
        <v>14663022</v>
      </c>
      <c r="B5199" s="113" t="s">
        <v>5330</v>
      </c>
      <c r="C5199" s="113" t="s">
        <v>5408</v>
      </c>
      <c r="D5199" s="113" t="s">
        <v>5414</v>
      </c>
      <c r="E5199" s="113" t="s">
        <v>5412</v>
      </c>
    </row>
    <row r="5200" spans="1:5" x14ac:dyDescent="0.2">
      <c r="A5200" s="113">
        <v>14664010</v>
      </c>
      <c r="B5200" s="113" t="s">
        <v>5331</v>
      </c>
      <c r="C5200" s="113" t="s">
        <v>5408</v>
      </c>
      <c r="D5200" s="113" t="s">
        <v>5414</v>
      </c>
      <c r="E5200" s="113" t="s">
        <v>110</v>
      </c>
    </row>
    <row r="5201" spans="1:5" x14ac:dyDescent="0.2">
      <c r="A5201" s="113">
        <v>14664020</v>
      </c>
      <c r="B5201" s="113" t="s">
        <v>2987</v>
      </c>
      <c r="C5201" s="113" t="s">
        <v>5408</v>
      </c>
      <c r="D5201" s="113" t="s">
        <v>110</v>
      </c>
      <c r="E5201" s="113" t="s">
        <v>110</v>
      </c>
    </row>
    <row r="5202" spans="1:5" x14ac:dyDescent="0.2">
      <c r="A5202" s="113">
        <v>14664030</v>
      </c>
      <c r="B5202" s="113" t="s">
        <v>2988</v>
      </c>
      <c r="C5202" s="113" t="s">
        <v>5408</v>
      </c>
      <c r="D5202" s="113" t="s">
        <v>109</v>
      </c>
      <c r="E5202" s="113" t="s">
        <v>109</v>
      </c>
    </row>
    <row r="5203" spans="1:5" x14ac:dyDescent="0.2">
      <c r="A5203" s="113">
        <v>14701010</v>
      </c>
      <c r="B5203" s="113" t="s">
        <v>5332</v>
      </c>
      <c r="C5203" s="113" t="s">
        <v>5409</v>
      </c>
      <c r="D5203" s="113" t="s">
        <v>5414</v>
      </c>
      <c r="E5203" s="113" t="s">
        <v>102</v>
      </c>
    </row>
    <row r="5204" spans="1:5" x14ac:dyDescent="0.2">
      <c r="A5204" s="113">
        <v>14701011</v>
      </c>
      <c r="B5204" s="113" t="s">
        <v>5333</v>
      </c>
      <c r="C5204" s="113" t="s">
        <v>5409</v>
      </c>
      <c r="D5204" s="113" t="s">
        <v>5414</v>
      </c>
      <c r="E5204" s="113" t="s">
        <v>109</v>
      </c>
    </row>
    <row r="5205" spans="1:5" x14ac:dyDescent="0.2">
      <c r="A5205" s="113">
        <v>14701015</v>
      </c>
      <c r="B5205" s="113" t="s">
        <v>5334</v>
      </c>
      <c r="C5205" s="113" t="s">
        <v>5409</v>
      </c>
      <c r="D5205" s="113" t="s">
        <v>5414</v>
      </c>
      <c r="E5205" s="113" t="s">
        <v>102</v>
      </c>
    </row>
    <row r="5206" spans="1:5" x14ac:dyDescent="0.2">
      <c r="A5206" s="113">
        <v>14702006</v>
      </c>
      <c r="B5206" s="113" t="s">
        <v>5335</v>
      </c>
      <c r="C5206" s="113" t="s">
        <v>5409</v>
      </c>
      <c r="D5206" s="113" t="s">
        <v>5414</v>
      </c>
      <c r="E5206" s="113" t="s">
        <v>110</v>
      </c>
    </row>
    <row r="5207" spans="1:5" x14ac:dyDescent="0.2">
      <c r="A5207" s="113">
        <v>14702032</v>
      </c>
      <c r="B5207" s="113" t="s">
        <v>5336</v>
      </c>
      <c r="C5207" s="113" t="s">
        <v>5409</v>
      </c>
      <c r="D5207" s="113" t="s">
        <v>5414</v>
      </c>
      <c r="E5207" s="113" t="s">
        <v>110</v>
      </c>
    </row>
    <row r="5208" spans="1:5" x14ac:dyDescent="0.2">
      <c r="A5208" s="113">
        <v>14702040</v>
      </c>
      <c r="B5208" s="113" t="s">
        <v>5337</v>
      </c>
      <c r="C5208" s="113" t="s">
        <v>5409</v>
      </c>
      <c r="D5208" s="113" t="s">
        <v>5414</v>
      </c>
      <c r="E5208" s="113" t="s">
        <v>110</v>
      </c>
    </row>
    <row r="5209" spans="1:5" x14ac:dyDescent="0.2">
      <c r="A5209" s="113">
        <v>14702052</v>
      </c>
      <c r="B5209" s="113" t="s">
        <v>5338</v>
      </c>
      <c r="C5209" s="113" t="s">
        <v>5409</v>
      </c>
      <c r="D5209" s="113" t="s">
        <v>5414</v>
      </c>
      <c r="E5209" s="113" t="s">
        <v>110</v>
      </c>
    </row>
    <row r="5210" spans="1:5" x14ac:dyDescent="0.2">
      <c r="A5210" s="113">
        <v>14702078</v>
      </c>
      <c r="B5210" s="113" t="s">
        <v>5339</v>
      </c>
      <c r="C5210" s="113" t="s">
        <v>5409</v>
      </c>
      <c r="D5210" s="113" t="s">
        <v>5414</v>
      </c>
      <c r="E5210" s="113" t="s">
        <v>109</v>
      </c>
    </row>
    <row r="5211" spans="1:5" x14ac:dyDescent="0.2">
      <c r="A5211" s="113">
        <v>14703000</v>
      </c>
      <c r="B5211" s="113" t="s">
        <v>5340</v>
      </c>
      <c r="C5211" s="113" t="s">
        <v>5409</v>
      </c>
      <c r="D5211" s="113" t="s">
        <v>5414</v>
      </c>
      <c r="E5211" s="113" t="s">
        <v>110</v>
      </c>
    </row>
    <row r="5212" spans="1:5" x14ac:dyDescent="0.2">
      <c r="A5212" s="113">
        <v>14703004</v>
      </c>
      <c r="B5212" s="113" t="s">
        <v>5341</v>
      </c>
      <c r="C5212" s="113" t="s">
        <v>5409</v>
      </c>
      <c r="D5212" s="113" t="s">
        <v>5414</v>
      </c>
      <c r="E5212" s="113" t="s">
        <v>110</v>
      </c>
    </row>
    <row r="5213" spans="1:5" x14ac:dyDescent="0.2">
      <c r="A5213" s="113">
        <v>14703008</v>
      </c>
      <c r="B5213" s="113" t="s">
        <v>5342</v>
      </c>
      <c r="C5213" s="113" t="s">
        <v>5409</v>
      </c>
      <c r="D5213" s="113" t="s">
        <v>5414</v>
      </c>
      <c r="E5213" s="113" t="s">
        <v>110</v>
      </c>
    </row>
    <row r="5214" spans="1:5" x14ac:dyDescent="0.2">
      <c r="A5214" s="113">
        <v>14703009</v>
      </c>
      <c r="B5214" s="113" t="s">
        <v>5343</v>
      </c>
      <c r="C5214" s="113" t="s">
        <v>5409</v>
      </c>
      <c r="D5214" s="113" t="s">
        <v>5414</v>
      </c>
      <c r="E5214" s="113" t="s">
        <v>5412</v>
      </c>
    </row>
    <row r="5215" spans="1:5" x14ac:dyDescent="0.2">
      <c r="A5215" s="113">
        <v>14703027</v>
      </c>
      <c r="B5215" s="113" t="s">
        <v>5344</v>
      </c>
      <c r="C5215" s="113" t="s">
        <v>5409</v>
      </c>
      <c r="D5215" s="113" t="s">
        <v>5414</v>
      </c>
      <c r="E5215" s="113" t="s">
        <v>5412</v>
      </c>
    </row>
    <row r="5216" spans="1:5" x14ac:dyDescent="0.2">
      <c r="A5216" s="113">
        <v>14703097</v>
      </c>
      <c r="B5216" s="113" t="s">
        <v>5345</v>
      </c>
      <c r="C5216" s="113" t="s">
        <v>5409</v>
      </c>
      <c r="D5216" s="113" t="s">
        <v>5414</v>
      </c>
      <c r="E5216" s="113" t="s">
        <v>110</v>
      </c>
    </row>
    <row r="5217" spans="1:5" x14ac:dyDescent="0.2">
      <c r="A5217" s="113">
        <v>14703101</v>
      </c>
      <c r="B5217" s="113" t="s">
        <v>5346</v>
      </c>
      <c r="C5217" s="113" t="s">
        <v>5409</v>
      </c>
      <c r="D5217" s="113" t="s">
        <v>5414</v>
      </c>
      <c r="E5217" s="113" t="s">
        <v>109</v>
      </c>
    </row>
    <row r="5218" spans="1:5" x14ac:dyDescent="0.2">
      <c r="A5218" s="113">
        <v>14704021</v>
      </c>
      <c r="B5218" s="113" t="s">
        <v>5347</v>
      </c>
      <c r="C5218" s="113" t="s">
        <v>5409</v>
      </c>
      <c r="D5218" s="113" t="s">
        <v>5414</v>
      </c>
      <c r="E5218" s="113" t="s">
        <v>5412</v>
      </c>
    </row>
    <row r="5219" spans="1:5" x14ac:dyDescent="0.2">
      <c r="A5219" s="113">
        <v>14705017</v>
      </c>
      <c r="B5219" s="113" t="s">
        <v>5348</v>
      </c>
      <c r="C5219" s="113" t="s">
        <v>5409</v>
      </c>
      <c r="D5219" s="113" t="s">
        <v>5414</v>
      </c>
      <c r="E5219" s="113" t="s">
        <v>110</v>
      </c>
    </row>
    <row r="5220" spans="1:5" x14ac:dyDescent="0.2">
      <c r="A5220" s="113">
        <v>14705034</v>
      </c>
      <c r="B5220" s="113" t="s">
        <v>5349</v>
      </c>
      <c r="C5220" s="113" t="s">
        <v>5409</v>
      </c>
      <c r="D5220" s="113" t="s">
        <v>5414</v>
      </c>
      <c r="E5220" s="113" t="s">
        <v>5412</v>
      </c>
    </row>
    <row r="5221" spans="1:5" x14ac:dyDescent="0.2">
      <c r="A5221" s="113">
        <v>14705055</v>
      </c>
      <c r="B5221" s="113" t="s">
        <v>5350</v>
      </c>
      <c r="C5221" s="113" t="s">
        <v>5409</v>
      </c>
      <c r="D5221" s="113" t="s">
        <v>5414</v>
      </c>
      <c r="E5221" s="113" t="s">
        <v>110</v>
      </c>
    </row>
    <row r="5222" spans="1:5" x14ac:dyDescent="0.2">
      <c r="A5222" s="113">
        <v>14705071</v>
      </c>
      <c r="B5222" s="113" t="s">
        <v>5351</v>
      </c>
      <c r="C5222" s="113" t="s">
        <v>5409</v>
      </c>
      <c r="D5222" s="113" t="s">
        <v>5414</v>
      </c>
      <c r="E5222" s="113" t="s">
        <v>102</v>
      </c>
    </row>
    <row r="5223" spans="1:5" x14ac:dyDescent="0.2">
      <c r="A5223" s="113">
        <v>14706115</v>
      </c>
      <c r="B5223" s="113" t="s">
        <v>5352</v>
      </c>
      <c r="C5223" s="113" t="s">
        <v>5409</v>
      </c>
      <c r="D5223" s="113" t="s">
        <v>5414</v>
      </c>
      <c r="E5223" s="113" t="s">
        <v>110</v>
      </c>
    </row>
    <row r="5224" spans="1:5" x14ac:dyDescent="0.2">
      <c r="A5224" s="113">
        <v>14707000</v>
      </c>
      <c r="B5224" s="113" t="s">
        <v>5353</v>
      </c>
      <c r="C5224" s="113" t="s">
        <v>5409</v>
      </c>
      <c r="D5224" s="113" t="s">
        <v>5414</v>
      </c>
      <c r="E5224" s="113" t="s">
        <v>110</v>
      </c>
    </row>
    <row r="5225" spans="1:5" x14ac:dyDescent="0.2">
      <c r="A5225" s="113">
        <v>14707012</v>
      </c>
      <c r="B5225" s="113" t="s">
        <v>5354</v>
      </c>
      <c r="C5225" s="113" t="s">
        <v>5409</v>
      </c>
      <c r="D5225" s="113" t="s">
        <v>5414</v>
      </c>
      <c r="E5225" s="113" t="s">
        <v>110</v>
      </c>
    </row>
    <row r="5226" spans="1:5" x14ac:dyDescent="0.2">
      <c r="A5226" s="113">
        <v>14708215</v>
      </c>
      <c r="B5226" s="113" t="s">
        <v>5355</v>
      </c>
      <c r="C5226" s="113" t="s">
        <v>5409</v>
      </c>
      <c r="D5226" s="113" t="s">
        <v>5414</v>
      </c>
      <c r="E5226" s="113" t="s">
        <v>5412</v>
      </c>
    </row>
    <row r="5227" spans="1:5" x14ac:dyDescent="0.2">
      <c r="A5227" s="113">
        <v>14709006</v>
      </c>
      <c r="B5227" s="113" t="s">
        <v>5356</v>
      </c>
      <c r="C5227" s="113" t="s">
        <v>5409</v>
      </c>
      <c r="D5227" s="113" t="s">
        <v>5414</v>
      </c>
      <c r="E5227" s="113" t="s">
        <v>110</v>
      </c>
    </row>
    <row r="5228" spans="1:5" x14ac:dyDescent="0.2">
      <c r="A5228" s="113">
        <v>14709012</v>
      </c>
      <c r="B5228" s="113" t="s">
        <v>5357</v>
      </c>
      <c r="C5228" s="113" t="s">
        <v>5409</v>
      </c>
      <c r="D5228" s="113" t="s">
        <v>5414</v>
      </c>
      <c r="E5228" s="113" t="s">
        <v>110</v>
      </c>
    </row>
    <row r="5229" spans="1:5" x14ac:dyDescent="0.2">
      <c r="A5229" s="113">
        <v>14709018</v>
      </c>
      <c r="B5229" s="113" t="s">
        <v>5358</v>
      </c>
      <c r="C5229" s="113" t="s">
        <v>5409</v>
      </c>
      <c r="D5229" s="113" t="s">
        <v>5414</v>
      </c>
      <c r="E5229" s="113" t="s">
        <v>110</v>
      </c>
    </row>
    <row r="5230" spans="1:5" x14ac:dyDescent="0.2">
      <c r="A5230" s="113">
        <v>14709301</v>
      </c>
      <c r="B5230" s="113" t="s">
        <v>5359</v>
      </c>
      <c r="C5230" s="113" t="s">
        <v>5409</v>
      </c>
      <c r="D5230" s="113" t="s">
        <v>5414</v>
      </c>
      <c r="E5230" s="113" t="s">
        <v>109</v>
      </c>
    </row>
    <row r="5231" spans="1:5" x14ac:dyDescent="0.2">
      <c r="A5231" s="113">
        <v>14709500</v>
      </c>
      <c r="B5231" s="113" t="s">
        <v>5360</v>
      </c>
      <c r="C5231" s="113" t="s">
        <v>5409</v>
      </c>
      <c r="D5231" s="113" t="s">
        <v>5414</v>
      </c>
      <c r="E5231" s="113" t="s">
        <v>110</v>
      </c>
    </row>
    <row r="5232" spans="1:5" x14ac:dyDescent="0.2">
      <c r="A5232" s="113">
        <v>14710000</v>
      </c>
      <c r="B5232" s="113" t="s">
        <v>5361</v>
      </c>
      <c r="C5232" s="113" t="s">
        <v>5409</v>
      </c>
      <c r="D5232" s="113" t="s">
        <v>5414</v>
      </c>
      <c r="E5232" s="113" t="s">
        <v>102</v>
      </c>
    </row>
    <row r="5233" spans="1:5" x14ac:dyDescent="0.2">
      <c r="A5233" s="113">
        <v>14710016</v>
      </c>
      <c r="B5233" s="113" t="s">
        <v>5362</v>
      </c>
      <c r="C5233" s="113" t="s">
        <v>5409</v>
      </c>
      <c r="D5233" s="113" t="s">
        <v>5414</v>
      </c>
      <c r="E5233" s="113" t="s">
        <v>109</v>
      </c>
    </row>
    <row r="5234" spans="1:5" x14ac:dyDescent="0.2">
      <c r="A5234" s="113">
        <v>14710020</v>
      </c>
      <c r="B5234" s="113" t="s">
        <v>5363</v>
      </c>
      <c r="C5234" s="113" t="s">
        <v>5409</v>
      </c>
      <c r="D5234" s="113" t="s">
        <v>5414</v>
      </c>
      <c r="E5234" s="113" t="s">
        <v>110</v>
      </c>
    </row>
    <row r="5235" spans="1:5" x14ac:dyDescent="0.2">
      <c r="A5235" s="113">
        <v>14710201</v>
      </c>
      <c r="B5235" s="113" t="s">
        <v>5364</v>
      </c>
      <c r="C5235" s="113" t="s">
        <v>5409</v>
      </c>
      <c r="D5235" s="113" t="s">
        <v>5414</v>
      </c>
      <c r="E5235" s="113" t="s">
        <v>110</v>
      </c>
    </row>
    <row r="5236" spans="1:5" x14ac:dyDescent="0.2">
      <c r="A5236" s="113">
        <v>14711000</v>
      </c>
      <c r="B5236" s="113" t="s">
        <v>5365</v>
      </c>
      <c r="C5236" s="113" t="s">
        <v>5409</v>
      </c>
      <c r="D5236" s="113" t="s">
        <v>5414</v>
      </c>
      <c r="E5236" s="113" t="s">
        <v>110</v>
      </c>
    </row>
    <row r="5237" spans="1:5" x14ac:dyDescent="0.2">
      <c r="A5237" s="113">
        <v>14711002</v>
      </c>
      <c r="B5237" s="113" t="s">
        <v>5366</v>
      </c>
      <c r="C5237" s="113" t="s">
        <v>5409</v>
      </c>
      <c r="D5237" s="113" t="s">
        <v>5414</v>
      </c>
      <c r="E5237" s="113" t="s">
        <v>110</v>
      </c>
    </row>
    <row r="5238" spans="1:5" x14ac:dyDescent="0.2">
      <c r="A5238" s="113">
        <v>14711006</v>
      </c>
      <c r="B5238" s="113" t="s">
        <v>5367</v>
      </c>
      <c r="C5238" s="113" t="s">
        <v>5409</v>
      </c>
      <c r="D5238" s="113" t="s">
        <v>5414</v>
      </c>
      <c r="E5238" s="113" t="s">
        <v>110</v>
      </c>
    </row>
    <row r="5239" spans="1:5" x14ac:dyDescent="0.2">
      <c r="A5239" s="113">
        <v>14711028</v>
      </c>
      <c r="B5239" s="113" t="s">
        <v>5368</v>
      </c>
      <c r="C5239" s="113" t="s">
        <v>5409</v>
      </c>
      <c r="D5239" s="113" t="s">
        <v>5414</v>
      </c>
      <c r="E5239" s="113" t="s">
        <v>102</v>
      </c>
    </row>
    <row r="5240" spans="1:5" x14ac:dyDescent="0.2">
      <c r="A5240" s="113">
        <v>14711100</v>
      </c>
      <c r="B5240" s="113" t="s">
        <v>5369</v>
      </c>
      <c r="C5240" s="113" t="s">
        <v>5409</v>
      </c>
      <c r="D5240" s="113" t="s">
        <v>5414</v>
      </c>
      <c r="E5240" s="113" t="s">
        <v>110</v>
      </c>
    </row>
    <row r="5241" spans="1:5" x14ac:dyDescent="0.2">
      <c r="A5241" s="113">
        <v>14711102</v>
      </c>
      <c r="B5241" s="113" t="s">
        <v>2934</v>
      </c>
      <c r="C5241" s="113" t="s">
        <v>5409</v>
      </c>
      <c r="D5241" s="113" t="s">
        <v>5414</v>
      </c>
      <c r="E5241" s="113" t="s">
        <v>110</v>
      </c>
    </row>
    <row r="5242" spans="1:5" x14ac:dyDescent="0.2">
      <c r="A5242" s="113">
        <v>14711300</v>
      </c>
      <c r="B5242" s="113" t="s">
        <v>5370</v>
      </c>
      <c r="C5242" s="113" t="s">
        <v>5409</v>
      </c>
      <c r="D5242" s="113" t="s">
        <v>5414</v>
      </c>
      <c r="E5242" s="113" t="s">
        <v>110</v>
      </c>
    </row>
    <row r="5243" spans="1:5" x14ac:dyDescent="0.2">
      <c r="A5243" s="113">
        <v>14711301</v>
      </c>
      <c r="B5243" s="113" t="s">
        <v>5371</v>
      </c>
      <c r="C5243" s="113" t="s">
        <v>5409</v>
      </c>
      <c r="D5243" s="113" t="s">
        <v>5414</v>
      </c>
      <c r="E5243" s="113" t="s">
        <v>110</v>
      </c>
    </row>
    <row r="5244" spans="1:5" x14ac:dyDescent="0.2">
      <c r="A5244" s="113">
        <v>14711606</v>
      </c>
      <c r="B5244" s="113" t="s">
        <v>5372</v>
      </c>
      <c r="C5244" s="113" t="s">
        <v>5409</v>
      </c>
      <c r="D5244" s="113" t="s">
        <v>5414</v>
      </c>
      <c r="E5244" s="113" t="s">
        <v>110</v>
      </c>
    </row>
    <row r="5245" spans="1:5" x14ac:dyDescent="0.2">
      <c r="A5245" s="113">
        <v>14711800</v>
      </c>
      <c r="B5245" s="113" t="s">
        <v>5373</v>
      </c>
      <c r="C5245" s="113" t="s">
        <v>5409</v>
      </c>
      <c r="D5245" s="113" t="s">
        <v>5414</v>
      </c>
      <c r="E5245" s="113" t="s">
        <v>110</v>
      </c>
    </row>
    <row r="5246" spans="1:5" x14ac:dyDescent="0.2">
      <c r="A5246" s="113">
        <v>14711801</v>
      </c>
      <c r="B5246" s="113" t="s">
        <v>5374</v>
      </c>
      <c r="C5246" s="113" t="s">
        <v>5409</v>
      </c>
      <c r="D5246" s="113" t="s">
        <v>5414</v>
      </c>
      <c r="E5246" s="113" t="s">
        <v>109</v>
      </c>
    </row>
    <row r="5247" spans="1:5" x14ac:dyDescent="0.2">
      <c r="A5247" s="113">
        <v>14750137</v>
      </c>
      <c r="B5247" s="113" t="s">
        <v>5375</v>
      </c>
      <c r="C5247" s="113" t="s">
        <v>5409</v>
      </c>
      <c r="D5247" s="113" t="s">
        <v>5414</v>
      </c>
      <c r="E5247" s="113" t="s">
        <v>109</v>
      </c>
    </row>
    <row r="5248" spans="1:5" x14ac:dyDescent="0.2">
      <c r="A5248" s="113">
        <v>14751103</v>
      </c>
      <c r="B5248" s="113" t="s">
        <v>5376</v>
      </c>
      <c r="C5248" s="113" t="s">
        <v>5409</v>
      </c>
      <c r="D5248" s="113" t="s">
        <v>5414</v>
      </c>
      <c r="E5248" s="113" t="s">
        <v>102</v>
      </c>
    </row>
    <row r="5249" spans="1:5" x14ac:dyDescent="0.2">
      <c r="A5249" s="113">
        <v>14751106</v>
      </c>
      <c r="B5249" s="113" t="s">
        <v>5377</v>
      </c>
      <c r="C5249" s="113" t="s">
        <v>5409</v>
      </c>
      <c r="D5249" s="113" t="s">
        <v>5414</v>
      </c>
      <c r="E5249" s="113" t="s">
        <v>110</v>
      </c>
    </row>
    <row r="5250" spans="1:5" x14ac:dyDescent="0.2">
      <c r="A5250" s="113">
        <v>14751109</v>
      </c>
      <c r="B5250" s="113" t="s">
        <v>5378</v>
      </c>
      <c r="C5250" s="113" t="s">
        <v>5409</v>
      </c>
      <c r="D5250" s="113" t="s">
        <v>5414</v>
      </c>
      <c r="E5250" s="113" t="s">
        <v>110</v>
      </c>
    </row>
    <row r="5251" spans="1:5" x14ac:dyDescent="0.2">
      <c r="A5251" s="113">
        <v>14751210</v>
      </c>
      <c r="B5251" s="113" t="s">
        <v>5379</v>
      </c>
      <c r="C5251" s="113" t="s">
        <v>5409</v>
      </c>
      <c r="D5251" s="113" t="s">
        <v>5414</v>
      </c>
      <c r="E5251" s="113" t="s">
        <v>5413</v>
      </c>
    </row>
    <row r="5252" spans="1:5" x14ac:dyDescent="0.2">
      <c r="A5252" s="113">
        <v>14751211</v>
      </c>
      <c r="B5252" s="113" t="s">
        <v>5380</v>
      </c>
      <c r="C5252" s="113" t="s">
        <v>5409</v>
      </c>
      <c r="D5252" s="113" t="s">
        <v>5414</v>
      </c>
      <c r="E5252" s="113" t="s">
        <v>109</v>
      </c>
    </row>
    <row r="5253" spans="1:5" x14ac:dyDescent="0.2">
      <c r="A5253" s="113">
        <v>14751216</v>
      </c>
      <c r="B5253" s="113" t="s">
        <v>5052</v>
      </c>
      <c r="C5253" s="113" t="s">
        <v>5409</v>
      </c>
      <c r="D5253" s="113" t="s">
        <v>5414</v>
      </c>
      <c r="E5253" s="113" t="s">
        <v>102</v>
      </c>
    </row>
    <row r="5254" spans="1:5" x14ac:dyDescent="0.2">
      <c r="A5254" s="113">
        <v>14752125</v>
      </c>
      <c r="B5254" s="113" t="s">
        <v>5381</v>
      </c>
      <c r="C5254" s="113" t="s">
        <v>5409</v>
      </c>
      <c r="D5254" s="113" t="s">
        <v>5414</v>
      </c>
      <c r="E5254" s="113" t="s">
        <v>102</v>
      </c>
    </row>
    <row r="5255" spans="1:5" x14ac:dyDescent="0.2">
      <c r="A5255" s="113">
        <v>14752128</v>
      </c>
      <c r="B5255" s="113" t="s">
        <v>5382</v>
      </c>
      <c r="C5255" s="113" t="s">
        <v>5409</v>
      </c>
      <c r="D5255" s="113" t="s">
        <v>5414</v>
      </c>
      <c r="E5255" s="113" t="s">
        <v>102</v>
      </c>
    </row>
    <row r="5256" spans="1:5" x14ac:dyDescent="0.2">
      <c r="A5256" s="113">
        <v>14752132</v>
      </c>
      <c r="B5256" s="113" t="s">
        <v>5383</v>
      </c>
      <c r="C5256" s="113" t="s">
        <v>5409</v>
      </c>
      <c r="D5256" s="113" t="s">
        <v>5414</v>
      </c>
      <c r="E5256" s="113" t="s">
        <v>109</v>
      </c>
    </row>
    <row r="5257" spans="1:5" x14ac:dyDescent="0.2">
      <c r="A5257" s="113">
        <v>14752222</v>
      </c>
      <c r="B5257" s="113" t="s">
        <v>5384</v>
      </c>
      <c r="C5257" s="113" t="s">
        <v>5409</v>
      </c>
      <c r="D5257" s="113" t="s">
        <v>5414</v>
      </c>
      <c r="E5257" s="113" t="s">
        <v>102</v>
      </c>
    </row>
    <row r="5258" spans="1:5" x14ac:dyDescent="0.2">
      <c r="A5258" s="113">
        <v>14752242</v>
      </c>
      <c r="B5258" s="113" t="s">
        <v>5385</v>
      </c>
      <c r="C5258" s="113" t="s">
        <v>5409</v>
      </c>
      <c r="D5258" s="113" t="s">
        <v>5414</v>
      </c>
      <c r="E5258" s="113" t="s">
        <v>110</v>
      </c>
    </row>
    <row r="5259" spans="1:5" x14ac:dyDescent="0.2">
      <c r="A5259" s="113">
        <v>14753101</v>
      </c>
      <c r="B5259" s="113" t="s">
        <v>5386</v>
      </c>
      <c r="C5259" s="113" t="s">
        <v>5409</v>
      </c>
      <c r="D5259" s="113" t="s">
        <v>5414</v>
      </c>
      <c r="E5259" s="113" t="s">
        <v>102</v>
      </c>
    </row>
    <row r="5260" spans="1:5" x14ac:dyDescent="0.2">
      <c r="A5260" s="113">
        <v>14753177</v>
      </c>
      <c r="B5260" s="113" t="s">
        <v>5387</v>
      </c>
      <c r="C5260" s="113" t="s">
        <v>5409</v>
      </c>
      <c r="D5260" s="113" t="s">
        <v>5414</v>
      </c>
      <c r="E5260" s="113" t="s">
        <v>102</v>
      </c>
    </row>
    <row r="5261" spans="1:5" x14ac:dyDescent="0.2">
      <c r="A5261" s="113">
        <v>14753212</v>
      </c>
      <c r="B5261" s="113" t="s">
        <v>5388</v>
      </c>
      <c r="C5261" s="113" t="s">
        <v>5409</v>
      </c>
      <c r="D5261" s="113" t="s">
        <v>5414</v>
      </c>
      <c r="E5261" s="113" t="s">
        <v>110</v>
      </c>
    </row>
    <row r="5262" spans="1:5" x14ac:dyDescent="0.2">
      <c r="A5262" s="113">
        <v>14754106</v>
      </c>
      <c r="B5262" s="113" t="s">
        <v>5389</v>
      </c>
      <c r="C5262" s="113" t="s">
        <v>5409</v>
      </c>
      <c r="D5262" s="113" t="s">
        <v>5414</v>
      </c>
      <c r="E5262" s="113" t="s">
        <v>110</v>
      </c>
    </row>
    <row r="5263" spans="1:5" x14ac:dyDescent="0.2">
      <c r="A5263" s="113">
        <v>14754110</v>
      </c>
      <c r="B5263" s="113" t="s">
        <v>5390</v>
      </c>
      <c r="C5263" s="113" t="s">
        <v>5409</v>
      </c>
      <c r="D5263" s="113" t="s">
        <v>5414</v>
      </c>
      <c r="E5263" s="113" t="s">
        <v>5411</v>
      </c>
    </row>
    <row r="5264" spans="1:5" x14ac:dyDescent="0.2">
      <c r="A5264" s="113">
        <v>14754117</v>
      </c>
      <c r="B5264" s="113" t="s">
        <v>5391</v>
      </c>
      <c r="C5264" s="113" t="s">
        <v>5409</v>
      </c>
      <c r="D5264" s="113" t="s">
        <v>5414</v>
      </c>
      <c r="E5264" s="113" t="s">
        <v>110</v>
      </c>
    </row>
    <row r="5265" spans="1:5" x14ac:dyDescent="0.2">
      <c r="A5265" s="113">
        <v>14754137</v>
      </c>
      <c r="B5265" s="113" t="s">
        <v>5392</v>
      </c>
      <c r="C5265" s="113" t="s">
        <v>5409</v>
      </c>
      <c r="D5265" s="113" t="s">
        <v>5414</v>
      </c>
      <c r="E5265" s="113" t="s">
        <v>110</v>
      </c>
    </row>
    <row r="5266" spans="1:5" x14ac:dyDescent="0.2">
      <c r="A5266" s="113">
        <v>14754144</v>
      </c>
      <c r="B5266" s="113" t="s">
        <v>5393</v>
      </c>
      <c r="C5266" s="113" t="s">
        <v>5409</v>
      </c>
      <c r="D5266" s="113" t="s">
        <v>5414</v>
      </c>
      <c r="E5266" s="113" t="s">
        <v>110</v>
      </c>
    </row>
    <row r="5267" spans="1:5" x14ac:dyDescent="0.2">
      <c r="A5267" s="113">
        <v>14754202</v>
      </c>
      <c r="B5267" s="113" t="s">
        <v>5394</v>
      </c>
      <c r="C5267" s="113" t="s">
        <v>5409</v>
      </c>
      <c r="D5267" s="113" t="s">
        <v>5414</v>
      </c>
      <c r="E5267" s="113" t="s">
        <v>109</v>
      </c>
    </row>
    <row r="5268" spans="1:5" x14ac:dyDescent="0.2">
      <c r="A5268" s="113">
        <v>14755109</v>
      </c>
      <c r="B5268" s="113" t="s">
        <v>5395</v>
      </c>
      <c r="C5268" s="113" t="s">
        <v>5409</v>
      </c>
      <c r="D5268" s="113" t="s">
        <v>5414</v>
      </c>
      <c r="E5268" s="113" t="s">
        <v>109</v>
      </c>
    </row>
    <row r="5269" spans="1:5" x14ac:dyDescent="0.2">
      <c r="A5269" s="113">
        <v>14755120</v>
      </c>
      <c r="B5269" s="113" t="s">
        <v>5396</v>
      </c>
      <c r="C5269" s="113" t="s">
        <v>5409</v>
      </c>
      <c r="D5269" s="113" t="s">
        <v>5414</v>
      </c>
      <c r="E5269" s="113" t="s">
        <v>110</v>
      </c>
    </row>
    <row r="5270" spans="1:5" x14ac:dyDescent="0.2">
      <c r="A5270" s="113">
        <v>14756073</v>
      </c>
      <c r="B5270" s="113" t="s">
        <v>5397</v>
      </c>
      <c r="C5270" s="113" t="s">
        <v>5409</v>
      </c>
      <c r="D5270" s="113" t="s">
        <v>5414</v>
      </c>
      <c r="E5270" s="113" t="s">
        <v>110</v>
      </c>
    </row>
    <row r="5271" spans="1:5" x14ac:dyDescent="0.2">
      <c r="A5271" s="113">
        <v>14758158</v>
      </c>
      <c r="B5271" s="113" t="s">
        <v>5398</v>
      </c>
      <c r="C5271" s="113" t="s">
        <v>5409</v>
      </c>
      <c r="D5271" s="113" t="s">
        <v>5414</v>
      </c>
      <c r="E5271" s="113" t="s">
        <v>102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FA979-C6FA-49E1-937C-C4B929EBA100}">
  <sheetPr>
    <tabColor rgb="FFFFFF00"/>
  </sheetPr>
  <dimension ref="A1:K27"/>
  <sheetViews>
    <sheetView showGridLines="0" tabSelected="1" zoomScale="115" zoomScaleNormal="115" workbookViewId="0">
      <selection activeCell="M21" sqref="M21"/>
    </sheetView>
  </sheetViews>
  <sheetFormatPr defaultColWidth="8.69921875" defaultRowHeight="15" x14ac:dyDescent="0.2"/>
  <cols>
    <col min="1" max="16384" width="8.69921875" style="245"/>
  </cols>
  <sheetData>
    <row r="1" spans="1:11" ht="16.8" thickBot="1" x14ac:dyDescent="0.25">
      <c r="A1" s="244" t="s">
        <v>2989</v>
      </c>
      <c r="K1" s="246" t="s">
        <v>2990</v>
      </c>
    </row>
    <row r="2" spans="1:11" ht="15.6" thickBot="1" x14ac:dyDescent="0.25">
      <c r="A2" s="247" t="s">
        <v>2991</v>
      </c>
      <c r="B2" s="248" t="s">
        <v>2992</v>
      </c>
      <c r="C2" s="249"/>
      <c r="D2" s="250" t="s">
        <v>2993</v>
      </c>
      <c r="E2" s="251" t="s">
        <v>2994</v>
      </c>
      <c r="F2" s="251" t="s">
        <v>2995</v>
      </c>
      <c r="G2" s="251" t="s">
        <v>2996</v>
      </c>
      <c r="H2" s="251" t="s">
        <v>2997</v>
      </c>
      <c r="I2" s="251" t="s">
        <v>2998</v>
      </c>
      <c r="J2" s="252" t="s">
        <v>2999</v>
      </c>
      <c r="K2" s="247" t="s">
        <v>3000</v>
      </c>
    </row>
    <row r="3" spans="1:11" ht="16.2" x14ac:dyDescent="0.2">
      <c r="A3" s="253" t="s">
        <v>156</v>
      </c>
      <c r="B3" s="254" t="s">
        <v>3001</v>
      </c>
      <c r="C3" s="255"/>
      <c r="D3" s="256">
        <v>37.700000000000003</v>
      </c>
      <c r="E3" s="256">
        <v>39.700000000000003</v>
      </c>
      <c r="F3" s="256">
        <v>40.799999999999997</v>
      </c>
      <c r="G3" s="256">
        <v>38.6</v>
      </c>
      <c r="H3" s="256">
        <v>38.6</v>
      </c>
      <c r="I3" s="256">
        <v>37.700000000000003</v>
      </c>
      <c r="J3" s="257">
        <v>38.5</v>
      </c>
      <c r="K3" s="258">
        <v>38.507926587217803</v>
      </c>
    </row>
    <row r="4" spans="1:11" ht="16.2" x14ac:dyDescent="0.2">
      <c r="A4" s="259" t="s">
        <v>100</v>
      </c>
      <c r="B4" s="260" t="s">
        <v>3002</v>
      </c>
      <c r="C4" s="261"/>
      <c r="D4" s="262">
        <v>37.1</v>
      </c>
      <c r="E4" s="262">
        <v>39.1</v>
      </c>
      <c r="F4" s="262">
        <v>40.200000000000003</v>
      </c>
      <c r="G4" s="262">
        <v>38.04863601961236</v>
      </c>
      <c r="H4" s="262">
        <v>38</v>
      </c>
      <c r="I4" s="262">
        <v>37.08505097820003</v>
      </c>
      <c r="J4" s="263">
        <v>37.857756782912951</v>
      </c>
      <c r="K4" s="264">
        <v>37.857756782912951</v>
      </c>
    </row>
    <row r="5" spans="1:11" ht="16.2" x14ac:dyDescent="0.2">
      <c r="A5" s="259" t="s">
        <v>138</v>
      </c>
      <c r="B5" s="265" t="s">
        <v>3003</v>
      </c>
      <c r="C5" s="266"/>
      <c r="D5" s="262">
        <v>36.799999999999997</v>
      </c>
      <c r="E5" s="262">
        <v>38.799999999999997</v>
      </c>
      <c r="F5" s="262">
        <v>39.87560789755242</v>
      </c>
      <c r="G5" s="262">
        <v>37.856829185159818</v>
      </c>
      <c r="H5" s="262">
        <v>37.700000000000003</v>
      </c>
      <c r="I5" s="262">
        <v>37</v>
      </c>
      <c r="J5" s="263">
        <v>37.6</v>
      </c>
      <c r="K5" s="264">
        <v>37.6</v>
      </c>
    </row>
    <row r="6" spans="1:11" ht="16.2" x14ac:dyDescent="0.2">
      <c r="A6" s="259" t="s">
        <v>105</v>
      </c>
      <c r="B6" s="265" t="s">
        <v>3004</v>
      </c>
      <c r="C6" s="266"/>
      <c r="D6" s="262">
        <v>36.366350745787649</v>
      </c>
      <c r="E6" s="262">
        <v>38.4</v>
      </c>
      <c r="F6" s="262">
        <v>39.200000000000003</v>
      </c>
      <c r="G6" s="262">
        <v>37.799999999999997</v>
      </c>
      <c r="H6" s="262">
        <v>37.313003615577188</v>
      </c>
      <c r="I6" s="262">
        <v>36.609176763074174</v>
      </c>
      <c r="J6" s="263">
        <v>37.161114682194579</v>
      </c>
      <c r="K6" s="264">
        <v>37.161114682194579</v>
      </c>
    </row>
    <row r="7" spans="1:11" ht="16.2" x14ac:dyDescent="0.2">
      <c r="A7" s="259" t="s">
        <v>107</v>
      </c>
      <c r="B7" s="265" t="s">
        <v>3005</v>
      </c>
      <c r="C7" s="266"/>
      <c r="D7" s="262">
        <v>34.475517014056372</v>
      </c>
      <c r="E7" s="262">
        <v>37.866009055188108</v>
      </c>
      <c r="F7" s="262">
        <v>38.735048336883501</v>
      </c>
      <c r="G7" s="262">
        <v>37.71861380099093</v>
      </c>
      <c r="H7" s="262">
        <v>36.6</v>
      </c>
      <c r="I7" s="262">
        <v>35.641313856284938</v>
      </c>
      <c r="J7" s="263">
        <v>36.673675506391604</v>
      </c>
      <c r="K7" s="264">
        <v>36.673675506391604</v>
      </c>
    </row>
    <row r="8" spans="1:11" ht="16.2" x14ac:dyDescent="0.2">
      <c r="A8" s="259" t="s">
        <v>102</v>
      </c>
      <c r="B8" s="265" t="s">
        <v>3006</v>
      </c>
      <c r="C8" s="266"/>
      <c r="D8" s="262">
        <v>34.321594480027912</v>
      </c>
      <c r="E8" s="262">
        <v>37</v>
      </c>
      <c r="F8" s="262">
        <v>37.698394380200725</v>
      </c>
      <c r="G8" s="262">
        <v>35.406574953174449</v>
      </c>
      <c r="H8" s="262">
        <v>35.928353147386204</v>
      </c>
      <c r="I8" s="262">
        <v>35.282762112725088</v>
      </c>
      <c r="J8" s="263">
        <v>36</v>
      </c>
      <c r="K8" s="264">
        <v>35.964355178025642</v>
      </c>
    </row>
    <row r="9" spans="1:11" ht="16.2" x14ac:dyDescent="0.2">
      <c r="A9" s="259" t="s">
        <v>109</v>
      </c>
      <c r="B9" s="265" t="s">
        <v>3007</v>
      </c>
      <c r="C9" s="266"/>
      <c r="D9" s="262">
        <v>32.248046508877678</v>
      </c>
      <c r="E9" s="262">
        <v>36.042533070649483</v>
      </c>
      <c r="F9" s="262">
        <v>37.168084557875744</v>
      </c>
      <c r="G9" s="262">
        <v>34.6</v>
      </c>
      <c r="H9" s="262">
        <v>34.711844772661458</v>
      </c>
      <c r="I9" s="262">
        <v>33.734619382599654</v>
      </c>
      <c r="J9" s="263">
        <v>34.6</v>
      </c>
      <c r="K9" s="264">
        <v>34.58318594505365</v>
      </c>
    </row>
    <row r="10" spans="1:11" ht="16.8" thickBot="1" x14ac:dyDescent="0.25">
      <c r="A10" s="259" t="s">
        <v>110</v>
      </c>
      <c r="B10" s="267" t="s">
        <v>3008</v>
      </c>
      <c r="C10" s="268"/>
      <c r="D10" s="262">
        <v>31.189291637052829</v>
      </c>
      <c r="E10" s="262">
        <v>31.194113810598743</v>
      </c>
      <c r="F10" s="262">
        <v>36.467667357461707</v>
      </c>
      <c r="G10" s="262">
        <v>34.214689265536727</v>
      </c>
      <c r="H10" s="262">
        <v>32.965404792286968</v>
      </c>
      <c r="I10" s="262">
        <v>32.641690682036504</v>
      </c>
      <c r="J10" s="263">
        <v>33.473142016188376</v>
      </c>
      <c r="K10" s="264">
        <v>33.236953455571225</v>
      </c>
    </row>
    <row r="11" spans="1:11" ht="16.8" thickBot="1" x14ac:dyDescent="0.25">
      <c r="A11" s="247" t="s">
        <v>3009</v>
      </c>
      <c r="B11" s="248"/>
      <c r="C11" s="249"/>
      <c r="D11" s="269">
        <v>33.394469878824154</v>
      </c>
      <c r="E11" s="269">
        <v>36.002105859960317</v>
      </c>
      <c r="F11" s="269">
        <v>37.809500766190823</v>
      </c>
      <c r="G11" s="269">
        <v>35.248016821179398</v>
      </c>
      <c r="H11" s="269">
        <v>35.276797041643043</v>
      </c>
      <c r="I11" s="269">
        <v>35.168181442919888</v>
      </c>
      <c r="J11" s="270">
        <v>33.577319903013375</v>
      </c>
      <c r="K11" s="271">
        <v>35.492999702114986</v>
      </c>
    </row>
    <row r="12" spans="1:11" x14ac:dyDescent="0.2">
      <c r="A12" s="272"/>
    </row>
    <row r="13" spans="1:11" x14ac:dyDescent="0.2">
      <c r="A13" s="273"/>
    </row>
    <row r="16" spans="1:11" ht="16.8" thickBot="1" x14ac:dyDescent="0.25">
      <c r="A16" s="244" t="s">
        <v>3010</v>
      </c>
      <c r="K16" s="246" t="s">
        <v>3011</v>
      </c>
    </row>
    <row r="17" spans="1:11" ht="15.6" thickBot="1" x14ac:dyDescent="0.25">
      <c r="A17" s="247" t="s">
        <v>2991</v>
      </c>
      <c r="B17" s="248" t="s">
        <v>2992</v>
      </c>
      <c r="C17" s="249"/>
      <c r="D17" s="250" t="s">
        <v>2993</v>
      </c>
      <c r="E17" s="251" t="s">
        <v>2994</v>
      </c>
      <c r="F17" s="251" t="s">
        <v>2995</v>
      </c>
      <c r="G17" s="251" t="s">
        <v>2996</v>
      </c>
      <c r="H17" s="251" t="s">
        <v>2997</v>
      </c>
      <c r="I17" s="251" t="s">
        <v>2998</v>
      </c>
      <c r="J17" s="252" t="s">
        <v>2999</v>
      </c>
      <c r="K17" s="247" t="s">
        <v>3000</v>
      </c>
    </row>
    <row r="18" spans="1:11" ht="16.2" x14ac:dyDescent="0.2">
      <c r="A18" s="253" t="s">
        <v>156</v>
      </c>
      <c r="B18" s="254" t="s">
        <v>3001</v>
      </c>
      <c r="C18" s="255"/>
      <c r="D18" s="274">
        <v>1984</v>
      </c>
      <c r="E18" s="274">
        <v>1855</v>
      </c>
      <c r="F18" s="274">
        <v>1985</v>
      </c>
      <c r="G18" s="274">
        <v>2013.1692307692308</v>
      </c>
      <c r="H18" s="274">
        <v>2191.2906249999996</v>
      </c>
      <c r="I18" s="274">
        <v>1894</v>
      </c>
      <c r="J18" s="275">
        <v>1924</v>
      </c>
      <c r="K18" s="276">
        <v>1923.7037037037037</v>
      </c>
    </row>
    <row r="19" spans="1:11" ht="16.2" x14ac:dyDescent="0.2">
      <c r="A19" s="259" t="s">
        <v>100</v>
      </c>
      <c r="B19" s="260" t="s">
        <v>3002</v>
      </c>
      <c r="C19" s="261"/>
      <c r="D19" s="277">
        <v>1834</v>
      </c>
      <c r="E19" s="277">
        <v>1705</v>
      </c>
      <c r="F19" s="277">
        <v>1835</v>
      </c>
      <c r="G19" s="277">
        <v>1764</v>
      </c>
      <c r="H19" s="277">
        <v>1973.068181818182</v>
      </c>
      <c r="I19" s="277">
        <v>1744</v>
      </c>
      <c r="J19" s="278">
        <v>1829</v>
      </c>
      <c r="K19" s="279">
        <v>1774.4097222222224</v>
      </c>
    </row>
    <row r="20" spans="1:11" ht="16.2" x14ac:dyDescent="0.2">
      <c r="A20" s="259" t="s">
        <v>138</v>
      </c>
      <c r="B20" s="265" t="s">
        <v>3003</v>
      </c>
      <c r="C20" s="266"/>
      <c r="D20" s="277">
        <v>1797</v>
      </c>
      <c r="E20" s="277">
        <v>1668</v>
      </c>
      <c r="F20" s="277">
        <v>1798</v>
      </c>
      <c r="G20" s="277">
        <v>1727.3020833333335</v>
      </c>
      <c r="H20" s="277">
        <v>1901.6666666666667</v>
      </c>
      <c r="I20" s="277">
        <v>1707</v>
      </c>
      <c r="J20" s="278">
        <v>1792</v>
      </c>
      <c r="K20" s="279">
        <v>1737</v>
      </c>
    </row>
    <row r="21" spans="1:11" ht="16.2" x14ac:dyDescent="0.2">
      <c r="A21" s="259" t="s">
        <v>105</v>
      </c>
      <c r="B21" s="265" t="s">
        <v>3004</v>
      </c>
      <c r="C21" s="266"/>
      <c r="D21" s="277">
        <v>1760</v>
      </c>
      <c r="E21" s="277">
        <v>1631</v>
      </c>
      <c r="F21" s="277">
        <v>1761.2777777777776</v>
      </c>
      <c r="G21" s="277">
        <v>1724.375</v>
      </c>
      <c r="H21" s="277">
        <v>1644.7708333333333</v>
      </c>
      <c r="I21" s="277">
        <v>1669.974074074074</v>
      </c>
      <c r="J21" s="278">
        <v>1755</v>
      </c>
      <c r="K21" s="279">
        <v>1700.2166666666665</v>
      </c>
    </row>
    <row r="22" spans="1:11" ht="16.2" x14ac:dyDescent="0.2">
      <c r="A22" s="259" t="s">
        <v>107</v>
      </c>
      <c r="B22" s="265" t="s">
        <v>3005</v>
      </c>
      <c r="C22" s="266"/>
      <c r="D22" s="277">
        <v>1595.4809523809527</v>
      </c>
      <c r="E22" s="277">
        <v>1466.0694444444443</v>
      </c>
      <c r="F22" s="277">
        <v>1559.1666666666667</v>
      </c>
      <c r="G22" s="277">
        <v>1536.0416666666665</v>
      </c>
      <c r="H22" s="277">
        <v>1518.2857142857144</v>
      </c>
      <c r="I22" s="277">
        <v>1510.7725694444443</v>
      </c>
      <c r="J22" s="278">
        <v>1590.0151515151515</v>
      </c>
      <c r="K22" s="279">
        <v>1534.5249999999999</v>
      </c>
    </row>
    <row r="23" spans="1:11" ht="16.2" x14ac:dyDescent="0.2">
      <c r="A23" s="259" t="s">
        <v>102</v>
      </c>
      <c r="B23" s="265" t="s">
        <v>3006</v>
      </c>
      <c r="C23" s="266"/>
      <c r="D23" s="277">
        <v>1160.7333333333333</v>
      </c>
      <c r="E23" s="277">
        <v>1196.6944444444446</v>
      </c>
      <c r="F23" s="277">
        <v>1244.4166666666665</v>
      </c>
      <c r="G23" s="277">
        <v>1348.6666666666667</v>
      </c>
      <c r="H23" s="277">
        <v>1300.8055555555554</v>
      </c>
      <c r="I23" s="277">
        <v>1282.8555555555556</v>
      </c>
      <c r="J23" s="278">
        <v>1166.5333333333333</v>
      </c>
      <c r="K23" s="279">
        <v>1283.0833333333333</v>
      </c>
    </row>
    <row r="24" spans="1:11" ht="16.2" x14ac:dyDescent="0.2">
      <c r="A24" s="259" t="s">
        <v>109</v>
      </c>
      <c r="B24" s="265" t="s">
        <v>3007</v>
      </c>
      <c r="C24" s="266"/>
      <c r="D24" s="277">
        <v>1010.0555555555557</v>
      </c>
      <c r="E24" s="277">
        <v>893.75892857142867</v>
      </c>
      <c r="F24" s="277">
        <v>984.68333333333328</v>
      </c>
      <c r="G24" s="277">
        <v>999.05555555555554</v>
      </c>
      <c r="H24" s="277">
        <v>998.94444444444446</v>
      </c>
      <c r="I24" s="277">
        <v>963.26666666666677</v>
      </c>
      <c r="J24" s="278">
        <v>889.22222222222217</v>
      </c>
      <c r="K24" s="279">
        <v>964.91666666666674</v>
      </c>
    </row>
    <row r="25" spans="1:11" ht="16.8" thickBot="1" x14ac:dyDescent="0.25">
      <c r="A25" s="259" t="s">
        <v>110</v>
      </c>
      <c r="B25" s="267" t="s">
        <v>3008</v>
      </c>
      <c r="C25" s="268"/>
      <c r="D25" s="277">
        <v>650.77777777777783</v>
      </c>
      <c r="E25" s="277">
        <v>670.30952380952374</v>
      </c>
      <c r="F25" s="277">
        <v>671.27380952380952</v>
      </c>
      <c r="G25" s="277">
        <v>584.11111111111109</v>
      </c>
      <c r="H25" s="277">
        <v>629.88888888888891</v>
      </c>
      <c r="I25" s="277">
        <v>793.125</v>
      </c>
      <c r="J25" s="278">
        <v>578.18055555555566</v>
      </c>
      <c r="K25" s="279">
        <v>627.29166666666663</v>
      </c>
    </row>
    <row r="26" spans="1:11" ht="16.8" thickBot="1" x14ac:dyDescent="0.25">
      <c r="A26" s="247" t="s">
        <v>3009</v>
      </c>
      <c r="B26" s="248"/>
      <c r="C26" s="249"/>
      <c r="D26" s="280">
        <v>1081.75</v>
      </c>
      <c r="E26" s="280">
        <v>1077.0277777777778</v>
      </c>
      <c r="F26" s="280">
        <v>1154.6666666666667</v>
      </c>
      <c r="G26" s="280">
        <v>1163.7777777777778</v>
      </c>
      <c r="H26" s="280">
        <v>1197.7</v>
      </c>
      <c r="I26" s="280">
        <v>1210.9598765432097</v>
      </c>
      <c r="J26" s="281">
        <v>823.6111111111112</v>
      </c>
      <c r="K26" s="282">
        <v>1144.3333333333333</v>
      </c>
    </row>
    <row r="27" spans="1:11" x14ac:dyDescent="0.2">
      <c r="A27" s="272"/>
    </row>
  </sheetData>
  <mergeCells count="20">
    <mergeCell ref="B18:C18"/>
    <mergeCell ref="B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7:C17"/>
    <mergeCell ref="B25:C25"/>
    <mergeCell ref="B26:C26"/>
    <mergeCell ref="B19:C19"/>
    <mergeCell ref="B20:C20"/>
    <mergeCell ref="B21:C21"/>
    <mergeCell ref="B22:C22"/>
    <mergeCell ref="B23:C23"/>
    <mergeCell ref="B24:C24"/>
  </mergeCells>
  <phoneticPr fontId="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25569-45D7-466B-BA25-DA5ADB46671A}">
  <dimension ref="A1:Y6251"/>
  <sheetViews>
    <sheetView workbookViewId="0">
      <selection activeCell="D8" sqref="D8"/>
    </sheetView>
  </sheetViews>
  <sheetFormatPr defaultRowHeight="14.4" x14ac:dyDescent="0.2"/>
  <cols>
    <col min="1" max="1" width="16.69921875" customWidth="1"/>
    <col min="2" max="2" width="25.3984375" customWidth="1"/>
    <col min="3" max="3" width="9.5" customWidth="1"/>
    <col min="4" max="4" width="9.19921875" customWidth="1"/>
    <col min="6" max="6" width="11.3984375" customWidth="1"/>
    <col min="7" max="9" width="10.69921875" customWidth="1"/>
    <col min="10" max="10" width="10" bestFit="1" customWidth="1"/>
    <col min="14" max="14" width="10" bestFit="1" customWidth="1"/>
    <col min="18" max="18" width="10" bestFit="1" customWidth="1"/>
    <col min="22" max="22" width="10" bestFit="1" customWidth="1"/>
  </cols>
  <sheetData>
    <row r="1" spans="1:25" x14ac:dyDescent="0.2">
      <c r="A1" t="s">
        <v>3017</v>
      </c>
      <c r="F1" s="117" t="s">
        <v>3038</v>
      </c>
      <c r="J1" s="117" t="s">
        <v>3018</v>
      </c>
      <c r="N1" s="117" t="s">
        <v>3019</v>
      </c>
      <c r="R1" s="117" t="s">
        <v>3020</v>
      </c>
      <c r="V1" s="117" t="s">
        <v>3021</v>
      </c>
    </row>
    <row r="2" spans="1:25" ht="43.2" x14ac:dyDescent="0.2">
      <c r="A2" s="118" t="s">
        <v>97</v>
      </c>
      <c r="B2" s="119" t="s">
        <v>3022</v>
      </c>
      <c r="C2" s="120" t="s">
        <v>3023</v>
      </c>
      <c r="D2" s="120" t="s">
        <v>3024</v>
      </c>
      <c r="E2" s="120" t="s">
        <v>3033</v>
      </c>
      <c r="F2" s="121" t="s">
        <v>3025</v>
      </c>
      <c r="G2" s="185" t="s">
        <v>3026</v>
      </c>
      <c r="H2" s="121" t="s">
        <v>3027</v>
      </c>
      <c r="I2" s="185" t="s">
        <v>3028</v>
      </c>
      <c r="J2" s="121" t="s">
        <v>3037</v>
      </c>
      <c r="K2" s="121" t="s">
        <v>3034</v>
      </c>
      <c r="L2" s="121" t="s">
        <v>3036</v>
      </c>
      <c r="M2" s="121" t="s">
        <v>3035</v>
      </c>
      <c r="N2" s="121" t="s">
        <v>3037</v>
      </c>
      <c r="O2" s="121" t="s">
        <v>3034</v>
      </c>
      <c r="P2" s="121" t="s">
        <v>3036</v>
      </c>
      <c r="Q2" s="121" t="s">
        <v>3035</v>
      </c>
      <c r="R2" s="121" t="s">
        <v>3037</v>
      </c>
      <c r="S2" s="121" t="s">
        <v>3034</v>
      </c>
      <c r="T2" s="121" t="s">
        <v>3036</v>
      </c>
      <c r="U2" s="121" t="s">
        <v>3035</v>
      </c>
      <c r="V2" s="121" t="s">
        <v>3037</v>
      </c>
      <c r="W2" s="121" t="s">
        <v>3034</v>
      </c>
      <c r="X2" s="121" t="s">
        <v>3036</v>
      </c>
      <c r="Y2" s="121" t="s">
        <v>3035</v>
      </c>
    </row>
    <row r="3" spans="1:25" x14ac:dyDescent="0.2">
      <c r="A3" s="184">
        <v>10130090</v>
      </c>
      <c r="B3" s="183" t="str">
        <f>[1]店マスタ!B2</f>
        <v>（株）中原電気商会</v>
      </c>
      <c r="C3" s="183">
        <v>6.5</v>
      </c>
      <c r="D3" s="183">
        <v>6.5</v>
      </c>
      <c r="E3" s="183">
        <f>_xlfn.XLOOKUP(A3,[2]Sheet1!$R:$R,[2]Sheet1!$AB:$AB,"",0)</f>
        <v>6.5</v>
      </c>
      <c r="F3" s="183" t="str">
        <f>_xlfn.XLOOKUP($A3,[3]【2026年03月度_全社】RFM客層一覧表データ!$A:$A,[3]【2026年03月度_全社】RFM客層一覧表データ!C:C,"",0)</f>
        <v/>
      </c>
      <c r="G3" s="183" t="str">
        <f>_xlfn.XLOOKUP($A3,[3]【2026年03月度_全社】RFM客層一覧表データ!$A:$A,[3]【2026年03月度_全社】RFM客層一覧表データ!D:D,"",0)</f>
        <v/>
      </c>
      <c r="H3" s="183" t="str">
        <f>_xlfn.XLOOKUP($A3,[3]【2026年03月度_全社】RFM客層一覧表データ!$A:$A,[3]【2026年03月度_全社】RFM客層一覧表データ!E:E,"",0)</f>
        <v/>
      </c>
      <c r="I3" s="183" t="str">
        <f>_xlfn.XLOOKUP($A3,[3]【2026年03月度_全社】RFM客層一覧表データ!$A:$A,[3]【2026年03月度_全社】RFM客層一覧表データ!F:F,"",0)</f>
        <v/>
      </c>
      <c r="J3" s="183">
        <v>0</v>
      </c>
      <c r="K3" s="183">
        <v>0</v>
      </c>
      <c r="L3" s="183">
        <v>0</v>
      </c>
      <c r="M3" s="183">
        <v>0</v>
      </c>
      <c r="N3" s="183">
        <v>0</v>
      </c>
      <c r="O3" s="183">
        <v>0</v>
      </c>
      <c r="P3" s="183">
        <v>0</v>
      </c>
      <c r="Q3" s="183">
        <v>0</v>
      </c>
      <c r="R3" s="183">
        <v>0</v>
      </c>
      <c r="S3" s="183">
        <v>0</v>
      </c>
      <c r="T3" s="183">
        <v>0</v>
      </c>
      <c r="U3" s="183">
        <v>0</v>
      </c>
      <c r="V3" s="183">
        <v>0</v>
      </c>
      <c r="W3" s="183">
        <v>0</v>
      </c>
      <c r="X3" s="183">
        <v>0</v>
      </c>
      <c r="Y3" s="183">
        <v>0</v>
      </c>
    </row>
    <row r="4" spans="1:25" x14ac:dyDescent="0.2">
      <c r="A4" s="184">
        <v>10130178</v>
      </c>
      <c r="B4" s="183" t="str">
        <f>[1]店マスタ!B3</f>
        <v>（株）花岡電器</v>
      </c>
      <c r="C4" s="183">
        <v>4.5</v>
      </c>
      <c r="D4" s="183">
        <v>4.5</v>
      </c>
      <c r="E4" s="183">
        <f>_xlfn.XLOOKUP(A4,[2]Sheet1!$R:$R,[2]Sheet1!$AB:$AB,"",0)</f>
        <v>5</v>
      </c>
      <c r="F4" s="183">
        <f>_xlfn.XLOOKUP($A4,[3]【2026年03月度_全社】RFM客層一覧表データ!$A:$A,[3]【2026年03月度_全社】RFM客層一覧表データ!C:C,"",0)</f>
        <v>1837</v>
      </c>
      <c r="G4" s="183">
        <f>_xlfn.XLOOKUP($A4,[3]【2026年03月度_全社】RFM客層一覧表データ!$A:$A,[3]【2026年03月度_全社】RFM客層一覧表データ!D:D,"",0)</f>
        <v>557</v>
      </c>
      <c r="H4" s="183">
        <f>_xlfn.XLOOKUP($A4,[3]【2026年03月度_全社】RFM客層一覧表データ!$A:$A,[3]【2026年03月度_全社】RFM客層一覧表データ!E:E,"",0)</f>
        <v>316</v>
      </c>
      <c r="I4" s="183">
        <f>_xlfn.XLOOKUP($A4,[3]【2026年03月度_全社】RFM客層一覧表データ!$A:$A,[3]【2026年03月度_全社】RFM客層一覧表データ!F:F,"",0)</f>
        <v>222</v>
      </c>
      <c r="J4" s="183">
        <v>1810</v>
      </c>
      <c r="K4" s="183">
        <v>510</v>
      </c>
      <c r="L4" s="183">
        <v>277</v>
      </c>
      <c r="M4" s="183">
        <v>154</v>
      </c>
      <c r="N4" s="183">
        <v>1813</v>
      </c>
      <c r="O4" s="183">
        <v>481</v>
      </c>
      <c r="P4" s="183">
        <v>240</v>
      </c>
      <c r="Q4" s="183">
        <v>273</v>
      </c>
      <c r="R4" s="183">
        <v>1754</v>
      </c>
      <c r="S4" s="183">
        <v>557</v>
      </c>
      <c r="T4" s="183">
        <v>209</v>
      </c>
      <c r="U4" s="183">
        <v>286</v>
      </c>
      <c r="V4" s="183">
        <v>1715</v>
      </c>
      <c r="W4" s="183">
        <v>610</v>
      </c>
      <c r="X4" s="183">
        <v>160</v>
      </c>
      <c r="Y4" s="183">
        <v>0</v>
      </c>
    </row>
    <row r="5" spans="1:25" x14ac:dyDescent="0.2">
      <c r="A5" s="184">
        <v>10130214</v>
      </c>
      <c r="B5" s="183" t="str">
        <f>[1]店マスタ!B4</f>
        <v>オノデン（株）</v>
      </c>
      <c r="C5" s="183">
        <v>1.5</v>
      </c>
      <c r="D5" s="183">
        <v>1.5</v>
      </c>
      <c r="E5" s="183">
        <f>_xlfn.XLOOKUP(A5,[2]Sheet1!$R:$R,[2]Sheet1!$AB:$AB,"",0)</f>
        <v>2</v>
      </c>
      <c r="F5" s="183">
        <f>_xlfn.XLOOKUP($A5,[3]【2026年03月度_全社】RFM客層一覧表データ!$A:$A,[3]【2026年03月度_全社】RFM客層一覧表データ!C:C,"",0)</f>
        <v>263</v>
      </c>
      <c r="G5" s="183">
        <f>_xlfn.XLOOKUP($A5,[3]【2026年03月度_全社】RFM客層一覧表データ!$A:$A,[3]【2026年03月度_全社】RFM客層一覧表データ!D:D,"",0)</f>
        <v>54</v>
      </c>
      <c r="H5" s="183">
        <f>_xlfn.XLOOKUP($A5,[3]【2026年03月度_全社】RFM客層一覧表データ!$A:$A,[3]【2026年03月度_全社】RFM客層一覧表データ!E:E,"",0)</f>
        <v>75</v>
      </c>
      <c r="I5" s="183">
        <f>_xlfn.XLOOKUP($A5,[3]【2026年03月度_全社】RFM客層一覧表データ!$A:$A,[3]【2026年03月度_全社】RFM客層一覧表データ!F:F,"",0)</f>
        <v>19</v>
      </c>
      <c r="J5" s="183">
        <v>274</v>
      </c>
      <c r="K5" s="183">
        <v>82</v>
      </c>
      <c r="L5" s="183">
        <v>84</v>
      </c>
      <c r="M5" s="183">
        <v>27</v>
      </c>
      <c r="N5" s="183">
        <v>265</v>
      </c>
      <c r="O5" s="183">
        <v>98</v>
      </c>
      <c r="P5" s="183">
        <v>82</v>
      </c>
      <c r="Q5" s="183">
        <v>30</v>
      </c>
      <c r="R5" s="183">
        <v>263</v>
      </c>
      <c r="S5" s="183">
        <v>41</v>
      </c>
      <c r="T5" s="183">
        <v>74</v>
      </c>
      <c r="U5" s="183">
        <v>13</v>
      </c>
      <c r="V5" s="183">
        <v>395</v>
      </c>
      <c r="W5" s="183">
        <v>73</v>
      </c>
      <c r="X5" s="183">
        <v>88</v>
      </c>
      <c r="Y5" s="183">
        <v>21</v>
      </c>
    </row>
    <row r="6" spans="1:25" x14ac:dyDescent="0.2">
      <c r="A6" s="184">
        <v>10131052</v>
      </c>
      <c r="B6" s="183" t="str">
        <f>[1]店マスタ!B5</f>
        <v>コンパス　はんだ</v>
      </c>
      <c r="C6" s="183">
        <v>2</v>
      </c>
      <c r="D6" s="183">
        <v>2</v>
      </c>
      <c r="E6" s="183">
        <f>_xlfn.XLOOKUP(A6,[2]Sheet1!$R:$R,[2]Sheet1!$AB:$AB,"",0)</f>
        <v>2.5</v>
      </c>
      <c r="F6" s="183">
        <f>_xlfn.XLOOKUP($A6,[3]【2026年03月度_全社】RFM客層一覧表データ!$A:$A,[3]【2026年03月度_全社】RFM客層一覧表データ!C:C,"",0)</f>
        <v>453</v>
      </c>
      <c r="G6" s="183">
        <f>_xlfn.XLOOKUP($A6,[3]【2026年03月度_全社】RFM客層一覧表データ!$A:$A,[3]【2026年03月度_全社】RFM客層一覧表データ!D:D,"",0)</f>
        <v>178</v>
      </c>
      <c r="H6" s="183">
        <f>_xlfn.XLOOKUP($A6,[3]【2026年03月度_全社】RFM客層一覧表データ!$A:$A,[3]【2026年03月度_全社】RFM客層一覧表データ!E:E,"",0)</f>
        <v>199</v>
      </c>
      <c r="I6" s="183">
        <f>_xlfn.XLOOKUP($A6,[3]【2026年03月度_全社】RFM客層一覧表データ!$A:$A,[3]【2026年03月度_全社】RFM客層一覧表データ!F:F,"",0)</f>
        <v>38</v>
      </c>
      <c r="J6" s="183">
        <v>427</v>
      </c>
      <c r="K6" s="183">
        <v>194</v>
      </c>
      <c r="L6" s="183">
        <v>207</v>
      </c>
      <c r="M6" s="183">
        <v>41</v>
      </c>
      <c r="N6" s="183">
        <v>419</v>
      </c>
      <c r="O6" s="183">
        <v>204</v>
      </c>
      <c r="P6" s="183">
        <v>204</v>
      </c>
      <c r="Q6" s="183">
        <v>37</v>
      </c>
      <c r="R6" s="183">
        <v>418</v>
      </c>
      <c r="S6" s="183">
        <v>198</v>
      </c>
      <c r="T6" s="183">
        <v>204</v>
      </c>
      <c r="U6" s="183">
        <v>43</v>
      </c>
      <c r="V6" s="183">
        <v>415</v>
      </c>
      <c r="W6" s="183">
        <v>183</v>
      </c>
      <c r="X6" s="183">
        <v>207</v>
      </c>
      <c r="Y6" s="183">
        <v>31</v>
      </c>
    </row>
    <row r="7" spans="1:25" x14ac:dyDescent="0.2">
      <c r="A7" s="184">
        <v>10131554</v>
      </c>
      <c r="B7" s="183" t="str">
        <f>[1]店マスタ!B6</f>
        <v>コンパス　ベル・スズキ</v>
      </c>
      <c r="C7" s="183">
        <v>2.5</v>
      </c>
      <c r="D7" s="183">
        <v>2.5</v>
      </c>
      <c r="E7" s="183">
        <f>_xlfn.XLOOKUP(A7,[2]Sheet1!$R:$R,[2]Sheet1!$AB:$AB,"",0)</f>
        <v>2.5</v>
      </c>
      <c r="F7" s="183" t="str">
        <f>_xlfn.XLOOKUP($A7,[3]【2026年03月度_全社】RFM客層一覧表データ!$A:$A,[3]【2026年03月度_全社】RFM客層一覧表データ!C:C,"",0)</f>
        <v/>
      </c>
      <c r="G7" s="183" t="str">
        <f>_xlfn.XLOOKUP($A7,[3]【2026年03月度_全社】RFM客層一覧表データ!$A:$A,[3]【2026年03月度_全社】RFM客層一覧表データ!D:D,"",0)</f>
        <v/>
      </c>
      <c r="H7" s="183" t="str">
        <f>_xlfn.XLOOKUP($A7,[3]【2026年03月度_全社】RFM客層一覧表データ!$A:$A,[3]【2026年03月度_全社】RFM客層一覧表データ!E:E,"",0)</f>
        <v/>
      </c>
      <c r="I7" s="183" t="str">
        <f>_xlfn.XLOOKUP($A7,[3]【2026年03月度_全社】RFM客層一覧表データ!$A:$A,[3]【2026年03月度_全社】RFM客層一覧表データ!F:F,"",0)</f>
        <v/>
      </c>
      <c r="J7" s="183">
        <v>0</v>
      </c>
      <c r="K7" s="183">
        <v>0</v>
      </c>
      <c r="L7" s="183">
        <v>0</v>
      </c>
      <c r="M7" s="183">
        <v>0</v>
      </c>
      <c r="N7" s="183">
        <v>0</v>
      </c>
      <c r="O7" s="183">
        <v>0</v>
      </c>
      <c r="P7" s="183">
        <v>0</v>
      </c>
      <c r="Q7" s="183">
        <v>0</v>
      </c>
      <c r="R7" s="183">
        <v>0</v>
      </c>
      <c r="S7" s="183">
        <v>0</v>
      </c>
      <c r="T7" s="183">
        <v>0</v>
      </c>
      <c r="U7" s="183">
        <v>0</v>
      </c>
      <c r="V7" s="183">
        <v>0</v>
      </c>
      <c r="W7" s="183">
        <v>0</v>
      </c>
      <c r="X7" s="183">
        <v>0</v>
      </c>
      <c r="Y7" s="183">
        <v>0</v>
      </c>
    </row>
    <row r="8" spans="1:25" x14ac:dyDescent="0.2">
      <c r="A8" s="184">
        <v>10131571</v>
      </c>
      <c r="B8" s="183" t="str">
        <f>[1]店マスタ!B7</f>
        <v>（株）さかうえ　デンキ</v>
      </c>
      <c r="C8" s="183">
        <v>12.5</v>
      </c>
      <c r="D8" s="183">
        <v>12.5</v>
      </c>
      <c r="E8" s="183">
        <f>_xlfn.XLOOKUP(A8,[2]Sheet1!$R:$R,[2]Sheet1!$AB:$AB,"",0)</f>
        <v>10.5</v>
      </c>
      <c r="F8" s="183">
        <f>_xlfn.XLOOKUP($A8,[3]【2026年03月度_全社】RFM客層一覧表データ!$A:$A,[3]【2026年03月度_全社】RFM客層一覧表データ!C:C,"",0)</f>
        <v>4972</v>
      </c>
      <c r="G8" s="183">
        <f>_xlfn.XLOOKUP($A8,[3]【2026年03月度_全社】RFM客層一覧表データ!$A:$A,[3]【2026年03月度_全社】RFM客層一覧表データ!D:D,"",0)</f>
        <v>1899</v>
      </c>
      <c r="H8" s="183">
        <f>_xlfn.XLOOKUP($A8,[3]【2026年03月度_全社】RFM客層一覧表データ!$A:$A,[3]【2026年03月度_全社】RFM客層一覧表データ!E:E,"",0)</f>
        <v>2076</v>
      </c>
      <c r="I8" s="183">
        <f>_xlfn.XLOOKUP($A8,[3]【2026年03月度_全社】RFM客層一覧表データ!$A:$A,[3]【2026年03月度_全社】RFM客層一覧表データ!F:F,"",0)</f>
        <v>425</v>
      </c>
      <c r="J8" s="183">
        <v>4980</v>
      </c>
      <c r="K8" s="183">
        <v>1919</v>
      </c>
      <c r="L8" s="183">
        <v>2109</v>
      </c>
      <c r="M8" s="183">
        <v>385</v>
      </c>
      <c r="N8" s="183">
        <v>5015</v>
      </c>
      <c r="O8" s="183">
        <v>2089</v>
      </c>
      <c r="P8" s="183">
        <v>2107</v>
      </c>
      <c r="Q8" s="183">
        <v>385</v>
      </c>
      <c r="R8" s="183">
        <v>5036</v>
      </c>
      <c r="S8" s="183">
        <v>2150</v>
      </c>
      <c r="T8" s="183">
        <v>2112</v>
      </c>
      <c r="U8" s="183">
        <v>402</v>
      </c>
      <c r="V8" s="183">
        <v>5162</v>
      </c>
      <c r="W8" s="183">
        <v>2072</v>
      </c>
      <c r="X8" s="183">
        <v>2120</v>
      </c>
      <c r="Y8" s="183">
        <v>377</v>
      </c>
    </row>
    <row r="9" spans="1:25" x14ac:dyDescent="0.2">
      <c r="A9" s="184">
        <v>10131596</v>
      </c>
      <c r="B9" s="183" t="str">
        <f>[1]店マスタ!B8</f>
        <v>さかうえデンキＮＩＳＨＩＤＡ店</v>
      </c>
      <c r="C9" s="183">
        <v>1</v>
      </c>
      <c r="D9" s="183">
        <v>0</v>
      </c>
      <c r="E9" s="183" t="str">
        <f>_xlfn.XLOOKUP(A9,[2]Sheet1!$R:$R,[2]Sheet1!$AB:$AB,"",0)</f>
        <v/>
      </c>
      <c r="F9" s="183" t="str">
        <f>_xlfn.XLOOKUP($A9,[3]【2026年03月度_全社】RFM客層一覧表データ!$A:$A,[3]【2026年03月度_全社】RFM客層一覧表データ!C:C,"",0)</f>
        <v/>
      </c>
      <c r="G9" s="183" t="str">
        <f>_xlfn.XLOOKUP($A9,[3]【2026年03月度_全社】RFM客層一覧表データ!$A:$A,[3]【2026年03月度_全社】RFM客層一覧表データ!D:D,"",0)</f>
        <v/>
      </c>
      <c r="H9" s="183" t="str">
        <f>_xlfn.XLOOKUP($A9,[3]【2026年03月度_全社】RFM客層一覧表データ!$A:$A,[3]【2026年03月度_全社】RFM客層一覧表データ!E:E,"",0)</f>
        <v/>
      </c>
      <c r="I9" s="183" t="str">
        <f>_xlfn.XLOOKUP($A9,[3]【2026年03月度_全社】RFM客層一覧表データ!$A:$A,[3]【2026年03月度_全社】RFM客層一覧表データ!F:F,"",0)</f>
        <v/>
      </c>
      <c r="J9" s="183">
        <v>0</v>
      </c>
      <c r="K9" s="183">
        <v>0</v>
      </c>
      <c r="L9" s="183">
        <v>0</v>
      </c>
      <c r="M9" s="183">
        <v>0</v>
      </c>
      <c r="N9" s="183">
        <v>56</v>
      </c>
      <c r="O9" s="183">
        <v>4</v>
      </c>
      <c r="P9" s="183">
        <v>23</v>
      </c>
      <c r="Q9" s="183">
        <v>1</v>
      </c>
      <c r="R9" s="183">
        <v>56</v>
      </c>
      <c r="S9" s="183">
        <v>11</v>
      </c>
      <c r="T9" s="183">
        <v>27</v>
      </c>
      <c r="U9" s="183">
        <v>3</v>
      </c>
      <c r="V9" s="183">
        <v>47</v>
      </c>
      <c r="W9" s="183">
        <v>8</v>
      </c>
      <c r="X9" s="183">
        <v>21</v>
      </c>
      <c r="Y9" s="183">
        <v>3</v>
      </c>
    </row>
    <row r="10" spans="1:25" x14ac:dyDescent="0.2">
      <c r="A10" s="184">
        <v>10131638</v>
      </c>
      <c r="B10" s="183" t="str">
        <f>[1]店マスタ!B9</f>
        <v>さかうえデンキ　コマツ店</v>
      </c>
      <c r="C10" s="183">
        <v>1</v>
      </c>
      <c r="D10" s="183">
        <v>1</v>
      </c>
      <c r="E10" s="183">
        <f>_xlfn.XLOOKUP(A10,[2]Sheet1!$R:$R,[2]Sheet1!$AB:$AB,"",0)</f>
        <v>1</v>
      </c>
      <c r="F10" s="183">
        <f>_xlfn.XLOOKUP($A10,[3]【2026年03月度_全社】RFM客層一覧表データ!$A:$A,[3]【2026年03月度_全社】RFM客層一覧表データ!C:C,"",0)</f>
        <v>539</v>
      </c>
      <c r="G10" s="183">
        <f>_xlfn.XLOOKUP($A10,[3]【2026年03月度_全社】RFM客層一覧表データ!$A:$A,[3]【2026年03月度_全社】RFM客層一覧表データ!D:D,"",0)</f>
        <v>290</v>
      </c>
      <c r="H10" s="183">
        <f>_xlfn.XLOOKUP($A10,[3]【2026年03月度_全社】RFM客層一覧表データ!$A:$A,[3]【2026年03月度_全社】RFM客層一覧表データ!E:E,"",0)</f>
        <v>276</v>
      </c>
      <c r="I10" s="183">
        <f>_xlfn.XLOOKUP($A10,[3]【2026年03月度_全社】RFM客層一覧表データ!$A:$A,[3]【2026年03月度_全社】RFM客層一覧表データ!F:F,"",0)</f>
        <v>68</v>
      </c>
      <c r="J10" s="183">
        <v>536</v>
      </c>
      <c r="K10" s="183">
        <v>244</v>
      </c>
      <c r="L10" s="183">
        <v>278</v>
      </c>
      <c r="M10" s="183">
        <v>37</v>
      </c>
      <c r="N10" s="183">
        <v>570</v>
      </c>
      <c r="O10" s="183">
        <v>257</v>
      </c>
      <c r="P10" s="183">
        <v>282</v>
      </c>
      <c r="Q10" s="183">
        <v>38</v>
      </c>
      <c r="R10" s="183">
        <v>587</v>
      </c>
      <c r="S10" s="183">
        <v>277</v>
      </c>
      <c r="T10" s="183">
        <v>296</v>
      </c>
      <c r="U10" s="183">
        <v>45</v>
      </c>
      <c r="V10" s="183">
        <v>594</v>
      </c>
      <c r="W10" s="183">
        <v>273</v>
      </c>
      <c r="X10" s="183">
        <v>306</v>
      </c>
      <c r="Y10" s="183">
        <v>42</v>
      </c>
    </row>
    <row r="11" spans="1:25" x14ac:dyDescent="0.2">
      <c r="A11" s="184">
        <v>10131641</v>
      </c>
      <c r="B11" s="183" t="str">
        <f>[1]店マスタ!B10</f>
        <v>さかうえ　デンキのみなみ</v>
      </c>
      <c r="C11" s="183">
        <v>3</v>
      </c>
      <c r="D11" s="183">
        <v>3</v>
      </c>
      <c r="E11" s="183">
        <f>_xlfn.XLOOKUP(A11,[2]Sheet1!$R:$R,[2]Sheet1!$AB:$AB,"",0)</f>
        <v>3</v>
      </c>
      <c r="F11" s="183">
        <f>_xlfn.XLOOKUP($A11,[3]【2026年03月度_全社】RFM客層一覧表データ!$A:$A,[3]【2026年03月度_全社】RFM客層一覧表データ!C:C,"",0)</f>
        <v>221</v>
      </c>
      <c r="G11" s="183">
        <f>_xlfn.XLOOKUP($A11,[3]【2026年03月度_全社】RFM客層一覧表データ!$A:$A,[3]【2026年03月度_全社】RFM客層一覧表データ!D:D,"",0)</f>
        <v>72</v>
      </c>
      <c r="H11" s="183">
        <f>_xlfn.XLOOKUP($A11,[3]【2026年03月度_全社】RFM客層一覧表データ!$A:$A,[3]【2026年03月度_全社】RFM客層一覧表データ!E:E,"",0)</f>
        <v>113</v>
      </c>
      <c r="I11" s="183">
        <f>_xlfn.XLOOKUP($A11,[3]【2026年03月度_全社】RFM客層一覧表データ!$A:$A,[3]【2026年03月度_全社】RFM客層一覧表データ!F:F,"",0)</f>
        <v>11</v>
      </c>
      <c r="J11" s="183">
        <v>233</v>
      </c>
      <c r="K11" s="183">
        <v>42</v>
      </c>
      <c r="L11" s="183">
        <v>114</v>
      </c>
      <c r="M11" s="183">
        <v>10</v>
      </c>
      <c r="N11" s="183">
        <v>239</v>
      </c>
      <c r="O11" s="183">
        <v>97</v>
      </c>
      <c r="P11" s="183">
        <v>128</v>
      </c>
      <c r="Q11" s="183">
        <v>29</v>
      </c>
      <c r="R11" s="183">
        <v>212</v>
      </c>
      <c r="S11" s="183">
        <v>58</v>
      </c>
      <c r="T11" s="183">
        <v>119</v>
      </c>
      <c r="U11" s="183">
        <v>8</v>
      </c>
      <c r="V11" s="183">
        <v>198</v>
      </c>
      <c r="W11" s="183">
        <v>36</v>
      </c>
      <c r="X11" s="183">
        <v>123</v>
      </c>
      <c r="Y11" s="183">
        <v>4</v>
      </c>
    </row>
    <row r="12" spans="1:25" x14ac:dyDescent="0.2">
      <c r="A12" s="184">
        <v>10132523</v>
      </c>
      <c r="B12" s="183" t="str">
        <f>[1]店マスタ!B11</f>
        <v>ＪＵＭＰ２１　藤野</v>
      </c>
      <c r="C12" s="183">
        <v>1.5</v>
      </c>
      <c r="D12" s="183">
        <v>1.5</v>
      </c>
      <c r="E12" s="183">
        <f>_xlfn.XLOOKUP(A12,[2]Sheet1!$R:$R,[2]Sheet1!$AB:$AB,"",0)</f>
        <v>1.5</v>
      </c>
      <c r="F12" s="183">
        <f>_xlfn.XLOOKUP($A12,[3]【2026年03月度_全社】RFM客層一覧表データ!$A:$A,[3]【2026年03月度_全社】RFM客層一覧表データ!C:C,"",0)</f>
        <v>515</v>
      </c>
      <c r="G12" s="183">
        <f>_xlfn.XLOOKUP($A12,[3]【2026年03月度_全社】RFM客層一覧表データ!$A:$A,[3]【2026年03月度_全社】RFM客層一覧表データ!D:D,"",0)</f>
        <v>181</v>
      </c>
      <c r="H12" s="183">
        <f>_xlfn.XLOOKUP($A12,[3]【2026年03月度_全社】RFM客層一覧表データ!$A:$A,[3]【2026年03月度_全社】RFM客層一覧表データ!E:E,"",0)</f>
        <v>192</v>
      </c>
      <c r="I12" s="183">
        <f>_xlfn.XLOOKUP($A12,[3]【2026年03月度_全社】RFM客層一覧表データ!$A:$A,[3]【2026年03月度_全社】RFM客層一覧表データ!F:F,"",0)</f>
        <v>43</v>
      </c>
      <c r="J12" s="183">
        <v>526</v>
      </c>
      <c r="K12" s="183">
        <v>211</v>
      </c>
      <c r="L12" s="183">
        <v>187</v>
      </c>
      <c r="M12" s="183">
        <v>56</v>
      </c>
      <c r="N12" s="183">
        <v>534</v>
      </c>
      <c r="O12" s="183">
        <v>228</v>
      </c>
      <c r="P12" s="183">
        <v>200</v>
      </c>
      <c r="Q12" s="183">
        <v>82</v>
      </c>
      <c r="R12" s="183">
        <v>537</v>
      </c>
      <c r="S12" s="183">
        <v>205</v>
      </c>
      <c r="T12" s="183">
        <v>219</v>
      </c>
      <c r="U12" s="183">
        <v>51</v>
      </c>
      <c r="V12" s="183">
        <v>583</v>
      </c>
      <c r="W12" s="183">
        <v>235</v>
      </c>
      <c r="X12" s="183">
        <v>242</v>
      </c>
      <c r="Y12" s="183">
        <v>53</v>
      </c>
    </row>
    <row r="13" spans="1:25" x14ac:dyDescent="0.2">
      <c r="A13" s="184">
        <v>10132528</v>
      </c>
      <c r="B13" s="183" t="str">
        <f>[1]店マスタ!B12</f>
        <v>（株）デンキのスズキ　東海店</v>
      </c>
      <c r="C13" s="183">
        <v>4</v>
      </c>
      <c r="D13" s="183">
        <v>4</v>
      </c>
      <c r="E13" s="183">
        <f>_xlfn.XLOOKUP(A13,[2]Sheet1!$R:$R,[2]Sheet1!$AB:$AB,"",0)</f>
        <v>4</v>
      </c>
      <c r="F13" s="183" t="str">
        <f>_xlfn.XLOOKUP($A13,[3]【2026年03月度_全社】RFM客層一覧表データ!$A:$A,[3]【2026年03月度_全社】RFM客層一覧表データ!C:C,"",0)</f>
        <v/>
      </c>
      <c r="G13" s="183" t="str">
        <f>_xlfn.XLOOKUP($A13,[3]【2026年03月度_全社】RFM客層一覧表データ!$A:$A,[3]【2026年03月度_全社】RFM客層一覧表データ!D:D,"",0)</f>
        <v/>
      </c>
      <c r="H13" s="183" t="str">
        <f>_xlfn.XLOOKUP($A13,[3]【2026年03月度_全社】RFM客層一覧表データ!$A:$A,[3]【2026年03月度_全社】RFM客層一覧表データ!E:E,"",0)</f>
        <v/>
      </c>
      <c r="I13" s="183" t="str">
        <f>_xlfn.XLOOKUP($A13,[3]【2026年03月度_全社】RFM客層一覧表データ!$A:$A,[3]【2026年03月度_全社】RFM客層一覧表データ!F:F,"",0)</f>
        <v/>
      </c>
      <c r="J13" s="183">
        <v>0</v>
      </c>
      <c r="K13" s="183">
        <v>0</v>
      </c>
      <c r="L13" s="183">
        <v>0</v>
      </c>
      <c r="M13" s="183">
        <v>0</v>
      </c>
      <c r="N13" s="183">
        <v>0</v>
      </c>
      <c r="O13" s="183">
        <v>0</v>
      </c>
      <c r="P13" s="183">
        <v>0</v>
      </c>
      <c r="Q13" s="183">
        <v>0</v>
      </c>
      <c r="R13" s="183">
        <v>0</v>
      </c>
      <c r="S13" s="183">
        <v>0</v>
      </c>
      <c r="T13" s="183">
        <v>0</v>
      </c>
      <c r="U13" s="183">
        <v>0</v>
      </c>
      <c r="V13" s="183">
        <v>0</v>
      </c>
      <c r="W13" s="183">
        <v>0</v>
      </c>
      <c r="X13" s="183">
        <v>0</v>
      </c>
      <c r="Y13" s="183">
        <v>0</v>
      </c>
    </row>
    <row r="14" spans="1:25" x14ac:dyDescent="0.2">
      <c r="A14" s="184">
        <v>10132541</v>
      </c>
      <c r="B14" s="183" t="str">
        <f>[1]店マスタ!B13</f>
        <v>（株）みかほ電器プラザ澄川</v>
      </c>
      <c r="C14" s="183">
        <v>3.5</v>
      </c>
      <c r="D14" s="183">
        <v>3.5</v>
      </c>
      <c r="E14" s="183">
        <f>_xlfn.XLOOKUP(A14,[2]Sheet1!$R:$R,[2]Sheet1!$AB:$AB,"",0)</f>
        <v>4</v>
      </c>
      <c r="F14" s="183">
        <f>_xlfn.XLOOKUP($A14,[3]【2026年03月度_全社】RFM客層一覧表データ!$A:$A,[3]【2026年03月度_全社】RFM客層一覧表データ!C:C,"",0)</f>
        <v>846</v>
      </c>
      <c r="G14" s="183">
        <f>_xlfn.XLOOKUP($A14,[3]【2026年03月度_全社】RFM客層一覧表データ!$A:$A,[3]【2026年03月度_全社】RFM客層一覧表データ!D:D,"",0)</f>
        <v>259</v>
      </c>
      <c r="H14" s="183">
        <f>_xlfn.XLOOKUP($A14,[3]【2026年03月度_全社】RFM客層一覧表データ!$A:$A,[3]【2026年03月度_全社】RFM客層一覧表データ!E:E,"",0)</f>
        <v>339</v>
      </c>
      <c r="I14" s="183">
        <f>_xlfn.XLOOKUP($A14,[3]【2026年03月度_全社】RFM客層一覧表データ!$A:$A,[3]【2026年03月度_全社】RFM客層一覧表データ!F:F,"",0)</f>
        <v>49</v>
      </c>
      <c r="J14" s="183">
        <v>892</v>
      </c>
      <c r="K14" s="183">
        <v>309</v>
      </c>
      <c r="L14" s="183">
        <v>351</v>
      </c>
      <c r="M14" s="183">
        <v>52</v>
      </c>
      <c r="N14" s="183">
        <v>912</v>
      </c>
      <c r="O14" s="183">
        <v>284</v>
      </c>
      <c r="P14" s="183">
        <v>368</v>
      </c>
      <c r="Q14" s="183">
        <v>58</v>
      </c>
      <c r="R14" s="183">
        <v>948</v>
      </c>
      <c r="S14" s="183">
        <v>344</v>
      </c>
      <c r="T14" s="183">
        <v>375</v>
      </c>
      <c r="U14" s="183">
        <v>77</v>
      </c>
      <c r="V14" s="183">
        <v>953</v>
      </c>
      <c r="W14" s="183">
        <v>342</v>
      </c>
      <c r="X14" s="183">
        <v>375</v>
      </c>
      <c r="Y14" s="183">
        <v>73</v>
      </c>
    </row>
    <row r="15" spans="1:25" x14ac:dyDescent="0.2">
      <c r="A15" s="184">
        <v>10133012</v>
      </c>
      <c r="B15" s="183" t="str">
        <f>[1]店マスタ!B14</f>
        <v>（株）コアデンキ</v>
      </c>
      <c r="C15" s="183">
        <v>4</v>
      </c>
      <c r="D15" s="183">
        <v>4</v>
      </c>
      <c r="E15" s="183">
        <f>_xlfn.XLOOKUP(A15,[2]Sheet1!$R:$R,[2]Sheet1!$AB:$AB,"",0)</f>
        <v>4</v>
      </c>
      <c r="F15" s="183">
        <f>_xlfn.XLOOKUP($A15,[3]【2026年03月度_全社】RFM客層一覧表データ!$A:$A,[3]【2026年03月度_全社】RFM客層一覧表データ!C:C,"",0)</f>
        <v>1152</v>
      </c>
      <c r="G15" s="183">
        <f>_xlfn.XLOOKUP($A15,[3]【2026年03月度_全社】RFM客層一覧表データ!$A:$A,[3]【2026年03月度_全社】RFM客層一覧表データ!D:D,"",0)</f>
        <v>375</v>
      </c>
      <c r="H15" s="183">
        <f>_xlfn.XLOOKUP($A15,[3]【2026年03月度_全社】RFM客層一覧表データ!$A:$A,[3]【2026年03月度_全社】RFM客層一覧表データ!E:E,"",0)</f>
        <v>463</v>
      </c>
      <c r="I15" s="183">
        <f>_xlfn.XLOOKUP($A15,[3]【2026年03月度_全社】RFM客層一覧表データ!$A:$A,[3]【2026年03月度_全社】RFM客層一覧表データ!F:F,"",0)</f>
        <v>98</v>
      </c>
      <c r="J15" s="183">
        <v>1191</v>
      </c>
      <c r="K15" s="183">
        <v>448</v>
      </c>
      <c r="L15" s="183">
        <v>475</v>
      </c>
      <c r="M15" s="183">
        <v>90</v>
      </c>
      <c r="N15" s="183">
        <v>1200</v>
      </c>
      <c r="O15" s="183">
        <v>396</v>
      </c>
      <c r="P15" s="183">
        <v>466</v>
      </c>
      <c r="Q15" s="183">
        <v>90</v>
      </c>
      <c r="R15" s="183">
        <v>1239</v>
      </c>
      <c r="S15" s="183">
        <v>454</v>
      </c>
      <c r="T15" s="183">
        <v>473</v>
      </c>
      <c r="U15" s="183">
        <v>116</v>
      </c>
      <c r="V15" s="183">
        <v>1225</v>
      </c>
      <c r="W15" s="183">
        <v>477</v>
      </c>
      <c r="X15" s="183">
        <v>477</v>
      </c>
      <c r="Y15" s="183">
        <v>116</v>
      </c>
    </row>
    <row r="16" spans="1:25" x14ac:dyDescent="0.2">
      <c r="A16" s="184">
        <v>10133031</v>
      </c>
      <c r="B16" s="183" t="str">
        <f>[1]店マスタ!B15</f>
        <v>コンパス　ホリイ</v>
      </c>
      <c r="C16" s="183">
        <v>1</v>
      </c>
      <c r="D16" s="183">
        <v>1</v>
      </c>
      <c r="E16" s="183">
        <f>_xlfn.XLOOKUP(A16,[2]Sheet1!$R:$R,[2]Sheet1!$AB:$AB,"",0)</f>
        <v>1</v>
      </c>
      <c r="F16" s="183">
        <f>_xlfn.XLOOKUP($A16,[3]【2026年03月度_全社】RFM客層一覧表データ!$A:$A,[3]【2026年03月度_全社】RFM客層一覧表データ!C:C,"",0)</f>
        <v>0</v>
      </c>
      <c r="G16" s="183">
        <f>_xlfn.XLOOKUP($A16,[3]【2026年03月度_全社】RFM客層一覧表データ!$A:$A,[3]【2026年03月度_全社】RFM客層一覧表データ!D:D,"",0)</f>
        <v>0</v>
      </c>
      <c r="H16" s="183">
        <f>_xlfn.XLOOKUP($A16,[3]【2026年03月度_全社】RFM客層一覧表データ!$A:$A,[3]【2026年03月度_全社】RFM客層一覧表データ!E:E,"",0)</f>
        <v>0</v>
      </c>
      <c r="I16" s="183">
        <f>_xlfn.XLOOKUP($A16,[3]【2026年03月度_全社】RFM客層一覧表データ!$A:$A,[3]【2026年03月度_全社】RFM客層一覧表データ!F:F,"",0)</f>
        <v>0</v>
      </c>
      <c r="J16" s="183">
        <v>7</v>
      </c>
      <c r="K16" s="183">
        <v>0</v>
      </c>
      <c r="L16" s="183">
        <v>0</v>
      </c>
      <c r="M16" s="183">
        <v>0</v>
      </c>
      <c r="N16" s="183">
        <v>7</v>
      </c>
      <c r="O16" s="183">
        <v>0</v>
      </c>
      <c r="P16" s="183">
        <v>0</v>
      </c>
      <c r="Q16" s="183">
        <v>0</v>
      </c>
      <c r="R16" s="183">
        <v>7</v>
      </c>
      <c r="S16" s="183">
        <v>0</v>
      </c>
      <c r="T16" s="183">
        <v>0</v>
      </c>
      <c r="U16" s="183">
        <v>0</v>
      </c>
      <c r="V16" s="183">
        <v>7</v>
      </c>
      <c r="W16" s="183">
        <v>0</v>
      </c>
      <c r="X16" s="183">
        <v>0</v>
      </c>
      <c r="Y16" s="183">
        <v>0</v>
      </c>
    </row>
    <row r="17" spans="1:25" x14ac:dyDescent="0.2">
      <c r="A17" s="184">
        <v>10133121</v>
      </c>
      <c r="B17" s="183" t="str">
        <f>[1]店マスタ!B16</f>
        <v>でんきのエイト</v>
      </c>
      <c r="C17" s="183">
        <v>1.5</v>
      </c>
      <c r="D17" s="183">
        <v>1.5</v>
      </c>
      <c r="E17" s="183">
        <f>_xlfn.XLOOKUP(A17,[2]Sheet1!$R:$R,[2]Sheet1!$AB:$AB,"",0)</f>
        <v>1.5</v>
      </c>
      <c r="F17" s="183">
        <f>_xlfn.XLOOKUP($A17,[3]【2026年03月度_全社】RFM客層一覧表データ!$A:$A,[3]【2026年03月度_全社】RFM客層一覧表データ!C:C,"",0)</f>
        <v>1476</v>
      </c>
      <c r="G17" s="183">
        <f>_xlfn.XLOOKUP($A17,[3]【2026年03月度_全社】RFM客層一覧表データ!$A:$A,[3]【2026年03月度_全社】RFM客層一覧表データ!D:D,"",0)</f>
        <v>506</v>
      </c>
      <c r="H17" s="183">
        <f>_xlfn.XLOOKUP($A17,[3]【2026年03月度_全社】RFM客層一覧表データ!$A:$A,[3]【2026年03月度_全社】RFM客層一覧表データ!E:E,"",0)</f>
        <v>677</v>
      </c>
      <c r="I17" s="183">
        <f>_xlfn.XLOOKUP($A17,[3]【2026年03月度_全社】RFM客層一覧表データ!$A:$A,[3]【2026年03月度_全社】RFM客層一覧表データ!F:F,"",0)</f>
        <v>80</v>
      </c>
      <c r="J17" s="183">
        <v>1587</v>
      </c>
      <c r="K17" s="183">
        <v>580</v>
      </c>
      <c r="L17" s="183">
        <v>711</v>
      </c>
      <c r="M17" s="183">
        <v>72</v>
      </c>
      <c r="N17" s="183">
        <v>1652</v>
      </c>
      <c r="O17" s="183">
        <v>612</v>
      </c>
      <c r="P17" s="183">
        <v>716</v>
      </c>
      <c r="Q17" s="183">
        <v>111</v>
      </c>
      <c r="R17" s="183">
        <v>1678</v>
      </c>
      <c r="S17" s="183">
        <v>689</v>
      </c>
      <c r="T17" s="183">
        <v>741</v>
      </c>
      <c r="U17" s="183">
        <v>133</v>
      </c>
      <c r="V17" s="183">
        <v>1669</v>
      </c>
      <c r="W17" s="183">
        <v>670</v>
      </c>
      <c r="X17" s="183">
        <v>769</v>
      </c>
      <c r="Y17" s="183">
        <v>120</v>
      </c>
    </row>
    <row r="18" spans="1:25" x14ac:dyDescent="0.2">
      <c r="A18" s="184">
        <v>10133122</v>
      </c>
      <c r="B18" s="183" t="str">
        <f>[1]店マスタ!B17</f>
        <v>でんきのエイト　鶴本店</v>
      </c>
      <c r="C18" s="183">
        <v>1</v>
      </c>
      <c r="D18" s="183">
        <v>1</v>
      </c>
      <c r="E18" s="183" t="str">
        <f>_xlfn.XLOOKUP(A18,[2]Sheet1!$R:$R,[2]Sheet1!$AB:$AB,"",0)</f>
        <v/>
      </c>
      <c r="F18" s="183" t="str">
        <f>_xlfn.XLOOKUP($A18,[3]【2026年03月度_全社】RFM客層一覧表データ!$A:$A,[3]【2026年03月度_全社】RFM客層一覧表データ!C:C,"",0)</f>
        <v/>
      </c>
      <c r="G18" s="183" t="str">
        <f>_xlfn.XLOOKUP($A18,[3]【2026年03月度_全社】RFM客層一覧表データ!$A:$A,[3]【2026年03月度_全社】RFM客層一覧表データ!D:D,"",0)</f>
        <v/>
      </c>
      <c r="H18" s="183" t="str">
        <f>_xlfn.XLOOKUP($A18,[3]【2026年03月度_全社】RFM客層一覧表データ!$A:$A,[3]【2026年03月度_全社】RFM客層一覧表データ!E:E,"",0)</f>
        <v/>
      </c>
      <c r="I18" s="183" t="str">
        <f>_xlfn.XLOOKUP($A18,[3]【2026年03月度_全社】RFM客層一覧表データ!$A:$A,[3]【2026年03月度_全社】RFM客層一覧表データ!F:F,"",0)</f>
        <v/>
      </c>
      <c r="J18" s="183">
        <v>0</v>
      </c>
      <c r="K18" s="183">
        <v>0</v>
      </c>
      <c r="L18" s="183">
        <v>0</v>
      </c>
      <c r="M18" s="183">
        <v>0</v>
      </c>
      <c r="N18" s="183">
        <v>0</v>
      </c>
      <c r="O18" s="183">
        <v>0</v>
      </c>
      <c r="P18" s="183">
        <v>0</v>
      </c>
      <c r="Q18" s="183">
        <v>0</v>
      </c>
      <c r="R18" s="183">
        <v>0</v>
      </c>
      <c r="S18" s="183">
        <v>0</v>
      </c>
      <c r="T18" s="183">
        <v>0</v>
      </c>
      <c r="U18" s="183">
        <v>0</v>
      </c>
      <c r="V18" s="183">
        <v>0</v>
      </c>
      <c r="W18" s="183">
        <v>0</v>
      </c>
      <c r="X18" s="183">
        <v>0</v>
      </c>
      <c r="Y18" s="183">
        <v>0</v>
      </c>
    </row>
    <row r="19" spans="1:25" x14ac:dyDescent="0.2">
      <c r="A19" s="184">
        <v>10133136</v>
      </c>
      <c r="B19" s="183" t="str">
        <f>[1]店マスタ!B18</f>
        <v>でんきのエイト　鈴木店</v>
      </c>
      <c r="C19" s="183">
        <v>0</v>
      </c>
      <c r="D19" s="183">
        <v>0</v>
      </c>
      <c r="E19" s="183" t="str">
        <f>_xlfn.XLOOKUP(A19,[2]Sheet1!$R:$R,[2]Sheet1!$AB:$AB,"",0)</f>
        <v/>
      </c>
      <c r="F19" s="183" t="str">
        <f>_xlfn.XLOOKUP($A19,[3]【2026年03月度_全社】RFM客層一覧表データ!$A:$A,[3]【2026年03月度_全社】RFM客層一覧表データ!C:C,"",0)</f>
        <v/>
      </c>
      <c r="G19" s="183" t="str">
        <f>_xlfn.XLOOKUP($A19,[3]【2026年03月度_全社】RFM客層一覧表データ!$A:$A,[3]【2026年03月度_全社】RFM客層一覧表データ!D:D,"",0)</f>
        <v/>
      </c>
      <c r="H19" s="183" t="str">
        <f>_xlfn.XLOOKUP($A19,[3]【2026年03月度_全社】RFM客層一覧表データ!$A:$A,[3]【2026年03月度_全社】RFM客層一覧表データ!E:E,"",0)</f>
        <v/>
      </c>
      <c r="I19" s="183" t="str">
        <f>_xlfn.XLOOKUP($A19,[3]【2026年03月度_全社】RFM客層一覧表データ!$A:$A,[3]【2026年03月度_全社】RFM客層一覧表データ!F:F,"",0)</f>
        <v/>
      </c>
      <c r="J19" s="183">
        <v>0</v>
      </c>
      <c r="K19" s="183">
        <v>0</v>
      </c>
      <c r="L19" s="183">
        <v>0</v>
      </c>
      <c r="M19" s="183">
        <v>0</v>
      </c>
      <c r="N19" s="183">
        <v>0</v>
      </c>
      <c r="O19" s="183">
        <v>0</v>
      </c>
      <c r="P19" s="183">
        <v>0</v>
      </c>
      <c r="Q19" s="183">
        <v>0</v>
      </c>
      <c r="R19" s="183">
        <v>0</v>
      </c>
      <c r="S19" s="183">
        <v>0</v>
      </c>
      <c r="T19" s="183">
        <v>0</v>
      </c>
      <c r="U19" s="183">
        <v>0</v>
      </c>
      <c r="V19" s="183">
        <v>0</v>
      </c>
      <c r="W19" s="183">
        <v>0</v>
      </c>
      <c r="X19" s="183">
        <v>0</v>
      </c>
      <c r="Y19" s="183">
        <v>0</v>
      </c>
    </row>
    <row r="20" spans="1:25" x14ac:dyDescent="0.2">
      <c r="A20" s="184">
        <v>10133138</v>
      </c>
      <c r="B20" s="183" t="str">
        <f>[1]店マスタ!B19</f>
        <v>でんきのエイト　菅原店</v>
      </c>
      <c r="C20" s="183">
        <v>1</v>
      </c>
      <c r="D20" s="183">
        <v>1</v>
      </c>
      <c r="E20" s="183">
        <f>_xlfn.XLOOKUP(A20,[2]Sheet1!$R:$R,[2]Sheet1!$AB:$AB,"",0)</f>
        <v>1</v>
      </c>
      <c r="F20" s="183" t="str">
        <f>_xlfn.XLOOKUP($A20,[3]【2026年03月度_全社】RFM客層一覧表データ!$A:$A,[3]【2026年03月度_全社】RFM客層一覧表データ!C:C,"",0)</f>
        <v/>
      </c>
      <c r="G20" s="183" t="str">
        <f>_xlfn.XLOOKUP($A20,[3]【2026年03月度_全社】RFM客層一覧表データ!$A:$A,[3]【2026年03月度_全社】RFM客層一覧表データ!D:D,"",0)</f>
        <v/>
      </c>
      <c r="H20" s="183" t="str">
        <f>_xlfn.XLOOKUP($A20,[3]【2026年03月度_全社】RFM客層一覧表データ!$A:$A,[3]【2026年03月度_全社】RFM客層一覧表データ!E:E,"",0)</f>
        <v/>
      </c>
      <c r="I20" s="183" t="str">
        <f>_xlfn.XLOOKUP($A20,[3]【2026年03月度_全社】RFM客層一覧表データ!$A:$A,[3]【2026年03月度_全社】RFM客層一覧表データ!F:F,"",0)</f>
        <v/>
      </c>
      <c r="J20" s="183">
        <v>0</v>
      </c>
      <c r="K20" s="183">
        <v>0</v>
      </c>
      <c r="L20" s="183">
        <v>0</v>
      </c>
      <c r="M20" s="183">
        <v>0</v>
      </c>
      <c r="N20" s="183">
        <v>0</v>
      </c>
      <c r="O20" s="183">
        <v>0</v>
      </c>
      <c r="P20" s="183">
        <v>0</v>
      </c>
      <c r="Q20" s="183">
        <v>0</v>
      </c>
      <c r="R20" s="183">
        <v>0</v>
      </c>
      <c r="S20" s="183">
        <v>0</v>
      </c>
      <c r="T20" s="183">
        <v>0</v>
      </c>
      <c r="U20" s="183">
        <v>0</v>
      </c>
      <c r="V20" s="183">
        <v>0</v>
      </c>
      <c r="W20" s="183">
        <v>0</v>
      </c>
      <c r="X20" s="183">
        <v>0</v>
      </c>
      <c r="Y20" s="183">
        <v>0</v>
      </c>
    </row>
    <row r="21" spans="1:25" x14ac:dyDescent="0.2">
      <c r="A21" s="184">
        <v>10133140</v>
      </c>
      <c r="B21" s="183" t="str">
        <f>[1]店マスタ!B20</f>
        <v>でんきのエイト　長谷川</v>
      </c>
      <c r="C21" s="183">
        <v>1</v>
      </c>
      <c r="D21" s="183">
        <v>1</v>
      </c>
      <c r="E21" s="183">
        <f>_xlfn.XLOOKUP(A21,[2]Sheet1!$R:$R,[2]Sheet1!$AB:$AB,"",0)</f>
        <v>1</v>
      </c>
      <c r="F21" s="183" t="str">
        <f>_xlfn.XLOOKUP($A21,[3]【2026年03月度_全社】RFM客層一覧表データ!$A:$A,[3]【2026年03月度_全社】RFM客層一覧表データ!C:C,"",0)</f>
        <v/>
      </c>
      <c r="G21" s="183" t="str">
        <f>_xlfn.XLOOKUP($A21,[3]【2026年03月度_全社】RFM客層一覧表データ!$A:$A,[3]【2026年03月度_全社】RFM客層一覧表データ!D:D,"",0)</f>
        <v/>
      </c>
      <c r="H21" s="183" t="str">
        <f>_xlfn.XLOOKUP($A21,[3]【2026年03月度_全社】RFM客層一覧表データ!$A:$A,[3]【2026年03月度_全社】RFM客層一覧表データ!E:E,"",0)</f>
        <v/>
      </c>
      <c r="I21" s="183" t="str">
        <f>_xlfn.XLOOKUP($A21,[3]【2026年03月度_全社】RFM客層一覧表データ!$A:$A,[3]【2026年03月度_全社】RFM客層一覧表データ!F:F,"",0)</f>
        <v/>
      </c>
      <c r="J21" s="183">
        <v>0</v>
      </c>
      <c r="K21" s="183">
        <v>0</v>
      </c>
      <c r="L21" s="183">
        <v>0</v>
      </c>
      <c r="M21" s="183">
        <v>0</v>
      </c>
      <c r="N21" s="183">
        <v>0</v>
      </c>
      <c r="O21" s="183">
        <v>0</v>
      </c>
      <c r="P21" s="183">
        <v>0</v>
      </c>
      <c r="Q21" s="183">
        <v>0</v>
      </c>
      <c r="R21" s="183">
        <v>0</v>
      </c>
      <c r="S21" s="183">
        <v>0</v>
      </c>
      <c r="T21" s="183">
        <v>0</v>
      </c>
      <c r="U21" s="183">
        <v>0</v>
      </c>
      <c r="V21" s="183">
        <v>0</v>
      </c>
      <c r="W21" s="183">
        <v>0</v>
      </c>
      <c r="X21" s="183">
        <v>0</v>
      </c>
      <c r="Y21" s="183">
        <v>0</v>
      </c>
    </row>
    <row r="22" spans="1:25" x14ac:dyDescent="0.2">
      <c r="A22" s="184">
        <v>10133553</v>
      </c>
      <c r="B22" s="183" t="str">
        <f>[1]店マスタ!B21</f>
        <v>ポウラスター　スエタ</v>
      </c>
      <c r="C22" s="183">
        <v>2</v>
      </c>
      <c r="D22" s="183">
        <v>2</v>
      </c>
      <c r="E22" s="183" t="str">
        <f>_xlfn.XLOOKUP(A22,[2]Sheet1!$R:$R,[2]Sheet1!$AB:$AB,"",0)</f>
        <v/>
      </c>
      <c r="F22" s="183" t="str">
        <f>_xlfn.XLOOKUP($A22,[3]【2026年03月度_全社】RFM客層一覧表データ!$A:$A,[3]【2026年03月度_全社】RFM客層一覧表データ!C:C,"",0)</f>
        <v/>
      </c>
      <c r="G22" s="183" t="str">
        <f>_xlfn.XLOOKUP($A22,[3]【2026年03月度_全社】RFM客層一覧表データ!$A:$A,[3]【2026年03月度_全社】RFM客層一覧表データ!D:D,"",0)</f>
        <v/>
      </c>
      <c r="H22" s="183" t="str">
        <f>_xlfn.XLOOKUP($A22,[3]【2026年03月度_全社】RFM客層一覧表データ!$A:$A,[3]【2026年03月度_全社】RFM客層一覧表データ!E:E,"",0)</f>
        <v/>
      </c>
      <c r="I22" s="183" t="str">
        <f>_xlfn.XLOOKUP($A22,[3]【2026年03月度_全社】RFM客層一覧表データ!$A:$A,[3]【2026年03月度_全社】RFM客層一覧表データ!F:F,"",0)</f>
        <v/>
      </c>
      <c r="J22" s="183">
        <v>408</v>
      </c>
      <c r="K22" s="183">
        <v>81</v>
      </c>
      <c r="L22" s="183">
        <v>141</v>
      </c>
      <c r="M22" s="183">
        <v>22</v>
      </c>
      <c r="N22" s="183">
        <v>433</v>
      </c>
      <c r="O22" s="183">
        <v>70</v>
      </c>
      <c r="P22" s="183">
        <v>165</v>
      </c>
      <c r="Q22" s="183">
        <v>12</v>
      </c>
      <c r="R22" s="183">
        <v>485</v>
      </c>
      <c r="S22" s="183">
        <v>158</v>
      </c>
      <c r="T22" s="183">
        <v>178</v>
      </c>
      <c r="U22" s="183">
        <v>32</v>
      </c>
      <c r="V22" s="183">
        <v>502</v>
      </c>
      <c r="W22" s="183">
        <v>179</v>
      </c>
      <c r="X22" s="183">
        <v>184</v>
      </c>
      <c r="Y22" s="183">
        <v>47</v>
      </c>
    </row>
    <row r="23" spans="1:25" x14ac:dyDescent="0.2">
      <c r="A23" s="184">
        <v>10133582</v>
      </c>
      <c r="B23" s="183" t="str">
        <f>[1]店マスタ!B22</f>
        <v>北郷）　（株）電器のいとう</v>
      </c>
      <c r="C23" s="183">
        <v>3.5</v>
      </c>
      <c r="D23" s="183">
        <v>3.5</v>
      </c>
      <c r="E23" s="183">
        <f>_xlfn.XLOOKUP(A23,[2]Sheet1!$R:$R,[2]Sheet1!$AB:$AB,"",0)</f>
        <v>4</v>
      </c>
      <c r="F23" s="183">
        <f>_xlfn.XLOOKUP($A23,[3]【2026年03月度_全社】RFM客層一覧表データ!$A:$A,[3]【2026年03月度_全社】RFM客層一覧表データ!C:C,"",0)</f>
        <v>1224</v>
      </c>
      <c r="G23" s="183">
        <f>_xlfn.XLOOKUP($A23,[3]【2026年03月度_全社】RFM客層一覧表データ!$A:$A,[3]【2026年03月度_全社】RFM客層一覧表データ!D:D,"",0)</f>
        <v>354</v>
      </c>
      <c r="H23" s="183">
        <f>_xlfn.XLOOKUP($A23,[3]【2026年03月度_全社】RFM客層一覧表データ!$A:$A,[3]【2026年03月度_全社】RFM客層一覧表データ!E:E,"",0)</f>
        <v>300</v>
      </c>
      <c r="I23" s="183">
        <f>_xlfn.XLOOKUP($A23,[3]【2026年03月度_全社】RFM客層一覧表データ!$A:$A,[3]【2026年03月度_全社】RFM客層一覧表データ!F:F,"",0)</f>
        <v>118</v>
      </c>
      <c r="J23" s="183">
        <v>1273</v>
      </c>
      <c r="K23" s="183">
        <v>361</v>
      </c>
      <c r="L23" s="183">
        <v>300</v>
      </c>
      <c r="M23" s="183">
        <v>133</v>
      </c>
      <c r="N23" s="183">
        <v>1293</v>
      </c>
      <c r="O23" s="183">
        <v>355</v>
      </c>
      <c r="P23" s="183">
        <v>314</v>
      </c>
      <c r="Q23" s="183">
        <v>126</v>
      </c>
      <c r="R23" s="183">
        <v>1375</v>
      </c>
      <c r="S23" s="183">
        <v>409</v>
      </c>
      <c r="T23" s="183">
        <v>335</v>
      </c>
      <c r="U23" s="183">
        <v>127</v>
      </c>
      <c r="V23" s="183">
        <v>1425</v>
      </c>
      <c r="W23" s="183">
        <v>425</v>
      </c>
      <c r="X23" s="183">
        <v>341</v>
      </c>
      <c r="Y23" s="183">
        <v>152</v>
      </c>
    </row>
    <row r="24" spans="1:25" x14ac:dyDescent="0.2">
      <c r="A24" s="184">
        <v>10133635</v>
      </c>
      <c r="B24" s="183" t="str">
        <f>[1]店マスタ!B23</f>
        <v>パナルック　ササキ</v>
      </c>
      <c r="C24" s="183">
        <v>1.5</v>
      </c>
      <c r="D24" s="183">
        <v>1.5</v>
      </c>
      <c r="E24" s="183">
        <f>_xlfn.XLOOKUP(A24,[2]Sheet1!$R:$R,[2]Sheet1!$AB:$AB,"",0)</f>
        <v>2</v>
      </c>
      <c r="F24" s="183" t="str">
        <f>_xlfn.XLOOKUP($A24,[3]【2026年03月度_全社】RFM客層一覧表データ!$A:$A,[3]【2026年03月度_全社】RFM客層一覧表データ!C:C,"",0)</f>
        <v/>
      </c>
      <c r="G24" s="183" t="str">
        <f>_xlfn.XLOOKUP($A24,[3]【2026年03月度_全社】RFM客層一覧表データ!$A:$A,[3]【2026年03月度_全社】RFM客層一覧表データ!D:D,"",0)</f>
        <v/>
      </c>
      <c r="H24" s="183" t="str">
        <f>_xlfn.XLOOKUP($A24,[3]【2026年03月度_全社】RFM客層一覧表データ!$A:$A,[3]【2026年03月度_全社】RFM客層一覧表データ!E:E,"",0)</f>
        <v/>
      </c>
      <c r="I24" s="183" t="str">
        <f>_xlfn.XLOOKUP($A24,[3]【2026年03月度_全社】RFM客層一覧表データ!$A:$A,[3]【2026年03月度_全社】RFM客層一覧表データ!F:F,"",0)</f>
        <v/>
      </c>
      <c r="J24" s="183">
        <v>0</v>
      </c>
      <c r="K24" s="183">
        <v>0</v>
      </c>
      <c r="L24" s="183">
        <v>0</v>
      </c>
      <c r="M24" s="183">
        <v>0</v>
      </c>
      <c r="N24" s="183">
        <v>0</v>
      </c>
      <c r="O24" s="183">
        <v>0</v>
      </c>
      <c r="P24" s="183">
        <v>0</v>
      </c>
      <c r="Q24" s="183">
        <v>0</v>
      </c>
      <c r="R24" s="183">
        <v>0</v>
      </c>
      <c r="S24" s="183">
        <v>0</v>
      </c>
      <c r="T24" s="183">
        <v>0</v>
      </c>
      <c r="U24" s="183">
        <v>0</v>
      </c>
      <c r="V24" s="183">
        <v>0</v>
      </c>
      <c r="W24" s="183">
        <v>0</v>
      </c>
      <c r="X24" s="183">
        <v>0</v>
      </c>
      <c r="Y24" s="183">
        <v>0</v>
      </c>
    </row>
    <row r="25" spans="1:25" x14ac:dyDescent="0.2">
      <c r="A25" s="184">
        <v>10134061</v>
      </c>
      <c r="B25" s="183" t="str">
        <f>[1]店マスタ!B24</f>
        <v>パナプラザ　エイト電器（株）</v>
      </c>
      <c r="C25" s="183">
        <v>3</v>
      </c>
      <c r="D25" s="183">
        <v>3</v>
      </c>
      <c r="E25" s="183">
        <f>_xlfn.XLOOKUP(A25,[2]Sheet1!$R:$R,[2]Sheet1!$AB:$AB,"",0)</f>
        <v>3</v>
      </c>
      <c r="F25" s="183">
        <f>_xlfn.XLOOKUP($A25,[3]【2026年03月度_全社】RFM客層一覧表データ!$A:$A,[3]【2026年03月度_全社】RFM客層一覧表データ!C:C,"",0)</f>
        <v>1455</v>
      </c>
      <c r="G25" s="183">
        <f>_xlfn.XLOOKUP($A25,[3]【2026年03月度_全社】RFM客層一覧表データ!$A:$A,[3]【2026年03月度_全社】RFM客層一覧表データ!D:D,"",0)</f>
        <v>496</v>
      </c>
      <c r="H25" s="183">
        <f>_xlfn.XLOOKUP($A25,[3]【2026年03月度_全社】RFM客層一覧表データ!$A:$A,[3]【2026年03月度_全社】RFM客層一覧表データ!E:E,"",0)</f>
        <v>566</v>
      </c>
      <c r="I25" s="183">
        <f>_xlfn.XLOOKUP($A25,[3]【2026年03月度_全社】RFM客層一覧表データ!$A:$A,[3]【2026年03月度_全社】RFM客層一覧表データ!F:F,"",0)</f>
        <v>91</v>
      </c>
      <c r="J25" s="183">
        <v>1517</v>
      </c>
      <c r="K25" s="183">
        <v>525</v>
      </c>
      <c r="L25" s="183">
        <v>604</v>
      </c>
      <c r="M25" s="183">
        <v>101</v>
      </c>
      <c r="N25" s="183">
        <v>1545</v>
      </c>
      <c r="O25" s="183">
        <v>633</v>
      </c>
      <c r="P25" s="183">
        <v>632</v>
      </c>
      <c r="Q25" s="183">
        <v>145</v>
      </c>
      <c r="R25" s="183">
        <v>1533</v>
      </c>
      <c r="S25" s="183">
        <v>633</v>
      </c>
      <c r="T25" s="183">
        <v>646</v>
      </c>
      <c r="U25" s="183">
        <v>120</v>
      </c>
      <c r="V25" s="183">
        <v>1506</v>
      </c>
      <c r="W25" s="183">
        <v>607</v>
      </c>
      <c r="X25" s="183">
        <v>648</v>
      </c>
      <c r="Y25" s="183">
        <v>105</v>
      </c>
    </row>
    <row r="26" spans="1:25" x14ac:dyDescent="0.2">
      <c r="A26" s="184">
        <v>10134111</v>
      </c>
      <c r="B26" s="183" t="str">
        <f>[1]店マスタ!B25</f>
        <v>（有）あさひ電機</v>
      </c>
      <c r="C26" s="183">
        <v>4.5</v>
      </c>
      <c r="D26" s="183">
        <v>4.5</v>
      </c>
      <c r="E26" s="183">
        <f>_xlfn.XLOOKUP(A26,[2]Sheet1!$R:$R,[2]Sheet1!$AB:$AB,"",0)</f>
        <v>4</v>
      </c>
      <c r="F26" s="183">
        <f>_xlfn.XLOOKUP($A26,[3]【2026年03月度_全社】RFM客層一覧表データ!$A:$A,[3]【2026年03月度_全社】RFM客層一覧表データ!C:C,"",0)</f>
        <v>2319</v>
      </c>
      <c r="G26" s="183">
        <f>_xlfn.XLOOKUP($A26,[3]【2026年03月度_全社】RFM客層一覧表データ!$A:$A,[3]【2026年03月度_全社】RFM客層一覧表データ!D:D,"",0)</f>
        <v>850</v>
      </c>
      <c r="H26" s="183">
        <f>_xlfn.XLOOKUP($A26,[3]【2026年03月度_全社】RFM客層一覧表データ!$A:$A,[3]【2026年03月度_全社】RFM客層一覧表データ!E:E,"",0)</f>
        <v>819</v>
      </c>
      <c r="I26" s="183">
        <f>_xlfn.XLOOKUP($A26,[3]【2026年03月度_全社】RFM客層一覧表データ!$A:$A,[3]【2026年03月度_全社】RFM客層一覧表データ!F:F,"",0)</f>
        <v>206</v>
      </c>
      <c r="J26" s="183">
        <v>2325</v>
      </c>
      <c r="K26" s="183">
        <v>859</v>
      </c>
      <c r="L26" s="183">
        <v>849</v>
      </c>
      <c r="M26" s="183">
        <v>201</v>
      </c>
      <c r="N26" s="183">
        <v>2297</v>
      </c>
      <c r="O26" s="183">
        <v>888</v>
      </c>
      <c r="P26" s="183">
        <v>848</v>
      </c>
      <c r="Q26" s="183">
        <v>237</v>
      </c>
      <c r="R26" s="183">
        <v>2288</v>
      </c>
      <c r="S26" s="183">
        <v>1016</v>
      </c>
      <c r="T26" s="183">
        <v>828</v>
      </c>
      <c r="U26" s="183">
        <v>286</v>
      </c>
      <c r="V26" s="183">
        <v>2160</v>
      </c>
      <c r="W26" s="183">
        <v>938</v>
      </c>
      <c r="X26" s="183">
        <v>842</v>
      </c>
      <c r="Y26" s="183">
        <v>232</v>
      </c>
    </row>
    <row r="27" spans="1:25" x14ac:dyDescent="0.2">
      <c r="A27" s="184">
        <v>10134120</v>
      </c>
      <c r="B27" s="183" t="str">
        <f>[1]店マスタ!B26</f>
        <v>あさひ　さとう電器</v>
      </c>
      <c r="C27" s="183">
        <v>1</v>
      </c>
      <c r="D27" s="183">
        <v>1</v>
      </c>
      <c r="E27" s="183">
        <f>_xlfn.XLOOKUP(A27,[2]Sheet1!$R:$R,[2]Sheet1!$AB:$AB,"",0)</f>
        <v>1</v>
      </c>
      <c r="F27" s="183">
        <f>_xlfn.XLOOKUP($A27,[3]【2026年03月度_全社】RFM客層一覧表データ!$A:$A,[3]【2026年03月度_全社】RFM客層一覧表データ!C:C,"",0)</f>
        <v>501</v>
      </c>
      <c r="G27" s="183">
        <f>_xlfn.XLOOKUP($A27,[3]【2026年03月度_全社】RFM客層一覧表データ!$A:$A,[3]【2026年03月度_全社】RFM客層一覧表データ!D:D,"",0)</f>
        <v>197</v>
      </c>
      <c r="H27" s="183">
        <f>_xlfn.XLOOKUP($A27,[3]【2026年03月度_全社】RFM客層一覧表データ!$A:$A,[3]【2026年03月度_全社】RFM客層一覧表データ!E:E,"",0)</f>
        <v>267</v>
      </c>
      <c r="I27" s="183">
        <f>_xlfn.XLOOKUP($A27,[3]【2026年03月度_全社】RFM客層一覧表データ!$A:$A,[3]【2026年03月度_全社】RFM客層一覧表データ!F:F,"",0)</f>
        <v>30</v>
      </c>
      <c r="J27" s="183">
        <v>503</v>
      </c>
      <c r="K27" s="183">
        <v>217</v>
      </c>
      <c r="L27" s="183">
        <v>268</v>
      </c>
      <c r="M27" s="183">
        <v>37</v>
      </c>
      <c r="N27" s="183">
        <v>502</v>
      </c>
      <c r="O27" s="183">
        <v>223</v>
      </c>
      <c r="P27" s="183">
        <v>275</v>
      </c>
      <c r="Q27" s="183">
        <v>35</v>
      </c>
      <c r="R27" s="183">
        <v>498</v>
      </c>
      <c r="S27" s="183">
        <v>201</v>
      </c>
      <c r="T27" s="183">
        <v>281</v>
      </c>
      <c r="U27" s="183">
        <v>28</v>
      </c>
      <c r="V27" s="183">
        <v>517</v>
      </c>
      <c r="W27" s="183">
        <v>221</v>
      </c>
      <c r="X27" s="183">
        <v>288</v>
      </c>
      <c r="Y27" s="183">
        <v>23</v>
      </c>
    </row>
    <row r="28" spans="1:25" x14ac:dyDescent="0.2">
      <c r="A28" s="184">
        <v>10136102</v>
      </c>
      <c r="B28" s="183" t="str">
        <f>[1]店マスタ!B27</f>
        <v>千歳パナプラザ</v>
      </c>
      <c r="C28" s="183">
        <v>2</v>
      </c>
      <c r="D28" s="183">
        <v>2</v>
      </c>
      <c r="E28" s="183">
        <f>_xlfn.XLOOKUP(A28,[2]Sheet1!$R:$R,[2]Sheet1!$AB:$AB,"",0)</f>
        <v>2</v>
      </c>
      <c r="F28" s="183" t="str">
        <f>_xlfn.XLOOKUP($A28,[3]【2026年03月度_全社】RFM客層一覧表データ!$A:$A,[3]【2026年03月度_全社】RFM客層一覧表データ!C:C,"",0)</f>
        <v/>
      </c>
      <c r="G28" s="183" t="str">
        <f>_xlfn.XLOOKUP($A28,[3]【2026年03月度_全社】RFM客層一覧表データ!$A:$A,[3]【2026年03月度_全社】RFM客層一覧表データ!D:D,"",0)</f>
        <v/>
      </c>
      <c r="H28" s="183" t="str">
        <f>_xlfn.XLOOKUP($A28,[3]【2026年03月度_全社】RFM客層一覧表データ!$A:$A,[3]【2026年03月度_全社】RFM客層一覧表データ!E:E,"",0)</f>
        <v/>
      </c>
      <c r="I28" s="183" t="str">
        <f>_xlfn.XLOOKUP($A28,[3]【2026年03月度_全社】RFM客層一覧表データ!$A:$A,[3]【2026年03月度_全社】RFM客層一覧表データ!F:F,"",0)</f>
        <v/>
      </c>
      <c r="J28" s="183">
        <v>0</v>
      </c>
      <c r="K28" s="183">
        <v>0</v>
      </c>
      <c r="L28" s="183">
        <v>0</v>
      </c>
      <c r="M28" s="183">
        <v>0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0</v>
      </c>
      <c r="W28" s="183">
        <v>0</v>
      </c>
      <c r="X28" s="183">
        <v>0</v>
      </c>
      <c r="Y28" s="183">
        <v>0</v>
      </c>
    </row>
    <row r="29" spans="1:25" x14ac:dyDescent="0.2">
      <c r="A29" s="184">
        <v>10136134</v>
      </c>
      <c r="B29" s="183" t="str">
        <f>[1]店マスタ!B28</f>
        <v>パナプラザ　ほくせん</v>
      </c>
      <c r="C29" s="183">
        <v>2.5</v>
      </c>
      <c r="D29" s="183">
        <v>2.5</v>
      </c>
      <c r="E29" s="183">
        <f>_xlfn.XLOOKUP(A29,[2]Sheet1!$R:$R,[2]Sheet1!$AB:$AB,"",0)</f>
        <v>2.5</v>
      </c>
      <c r="F29" s="183">
        <f>_xlfn.XLOOKUP($A29,[3]【2026年03月度_全社】RFM客層一覧表データ!$A:$A,[3]【2026年03月度_全社】RFM客層一覧表データ!C:C,"",0)</f>
        <v>832</v>
      </c>
      <c r="G29" s="183">
        <f>_xlfn.XLOOKUP($A29,[3]【2026年03月度_全社】RFM客層一覧表データ!$A:$A,[3]【2026年03月度_全社】RFM客層一覧表データ!D:D,"",0)</f>
        <v>276</v>
      </c>
      <c r="H29" s="183">
        <f>_xlfn.XLOOKUP($A29,[3]【2026年03月度_全社】RFM客層一覧表データ!$A:$A,[3]【2026年03月度_全社】RFM客層一覧表データ!E:E,"",0)</f>
        <v>250</v>
      </c>
      <c r="I29" s="183">
        <f>_xlfn.XLOOKUP($A29,[3]【2026年03月度_全社】RFM客層一覧表データ!$A:$A,[3]【2026年03月度_全社】RFM客層一覧表データ!F:F,"",0)</f>
        <v>86</v>
      </c>
      <c r="J29" s="183">
        <v>815</v>
      </c>
      <c r="K29" s="183">
        <v>284</v>
      </c>
      <c r="L29" s="183">
        <v>257</v>
      </c>
      <c r="M29" s="183">
        <v>78</v>
      </c>
      <c r="N29" s="183">
        <v>796</v>
      </c>
      <c r="O29" s="183">
        <v>272</v>
      </c>
      <c r="P29" s="183">
        <v>242</v>
      </c>
      <c r="Q29" s="183">
        <v>84</v>
      </c>
      <c r="R29" s="183">
        <v>807</v>
      </c>
      <c r="S29" s="183">
        <v>269</v>
      </c>
      <c r="T29" s="183">
        <v>237</v>
      </c>
      <c r="U29" s="183">
        <v>74</v>
      </c>
      <c r="V29" s="183">
        <v>807</v>
      </c>
      <c r="W29" s="183">
        <v>270</v>
      </c>
      <c r="X29" s="183">
        <v>235</v>
      </c>
      <c r="Y29" s="183">
        <v>91</v>
      </c>
    </row>
    <row r="30" spans="1:25" x14ac:dyDescent="0.2">
      <c r="A30" s="184">
        <v>10136201</v>
      </c>
      <c r="B30" s="183" t="str">
        <f>[1]店マスタ!B29</f>
        <v>野村家電販売（株）</v>
      </c>
      <c r="C30" s="183">
        <v>6.5</v>
      </c>
      <c r="D30" s="183">
        <v>7.5</v>
      </c>
      <c r="E30" s="183">
        <f>_xlfn.XLOOKUP(A30,[2]Sheet1!$R:$R,[2]Sheet1!$AB:$AB,"",0)</f>
        <v>7.5</v>
      </c>
      <c r="F30" s="183">
        <f>_xlfn.XLOOKUP($A30,[3]【2026年03月度_全社】RFM客層一覧表データ!$A:$A,[3]【2026年03月度_全社】RFM客層一覧表データ!C:C,"",0)</f>
        <v>554</v>
      </c>
      <c r="G30" s="183">
        <f>_xlfn.XLOOKUP($A30,[3]【2026年03月度_全社】RFM客層一覧表データ!$A:$A,[3]【2026年03月度_全社】RFM客層一覧表データ!D:D,"",0)</f>
        <v>220</v>
      </c>
      <c r="H30" s="183">
        <f>_xlfn.XLOOKUP($A30,[3]【2026年03月度_全社】RFM客層一覧表データ!$A:$A,[3]【2026年03月度_全社】RFM客層一覧表データ!E:E,"",0)</f>
        <v>189</v>
      </c>
      <c r="I30" s="183">
        <f>_xlfn.XLOOKUP($A30,[3]【2026年03月度_全社】RFM客層一覧表データ!$A:$A,[3]【2026年03月度_全社】RFM客層一覧表データ!F:F,"",0)</f>
        <v>72</v>
      </c>
      <c r="J30" s="183">
        <v>528</v>
      </c>
      <c r="K30" s="183">
        <v>194</v>
      </c>
      <c r="L30" s="183">
        <v>193</v>
      </c>
      <c r="M30" s="183">
        <v>49</v>
      </c>
      <c r="N30" s="183">
        <v>535</v>
      </c>
      <c r="O30" s="183">
        <v>219</v>
      </c>
      <c r="P30" s="183">
        <v>202</v>
      </c>
      <c r="Q30" s="183">
        <v>62</v>
      </c>
      <c r="R30" s="183">
        <v>542</v>
      </c>
      <c r="S30" s="183">
        <v>195</v>
      </c>
      <c r="T30" s="183">
        <v>206</v>
      </c>
      <c r="U30" s="183">
        <v>34</v>
      </c>
      <c r="V30" s="183">
        <v>558</v>
      </c>
      <c r="W30" s="183">
        <v>187</v>
      </c>
      <c r="X30" s="183">
        <v>205</v>
      </c>
      <c r="Y30" s="183">
        <v>28</v>
      </c>
    </row>
    <row r="31" spans="1:25" x14ac:dyDescent="0.2">
      <c r="A31" s="184">
        <v>10136221</v>
      </c>
      <c r="B31" s="183" t="str">
        <f>[1]店マスタ!B30</f>
        <v>アルファ電器ニューメディア店</v>
      </c>
      <c r="C31" s="183">
        <v>1.5</v>
      </c>
      <c r="D31" s="183">
        <v>1.5</v>
      </c>
      <c r="E31" s="183">
        <f>_xlfn.XLOOKUP(A31,[2]Sheet1!$R:$R,[2]Sheet1!$AB:$AB,"",0)</f>
        <v>1.5</v>
      </c>
      <c r="F31" s="183">
        <f>_xlfn.XLOOKUP($A31,[3]【2026年03月度_全社】RFM客層一覧表データ!$A:$A,[3]【2026年03月度_全社】RFM客層一覧表データ!C:C,"",0)</f>
        <v>236</v>
      </c>
      <c r="G31" s="183">
        <f>_xlfn.XLOOKUP($A31,[3]【2026年03月度_全社】RFM客層一覧表データ!$A:$A,[3]【2026年03月度_全社】RFM客層一覧表データ!D:D,"",0)</f>
        <v>56</v>
      </c>
      <c r="H31" s="183">
        <f>_xlfn.XLOOKUP($A31,[3]【2026年03月度_全社】RFM客層一覧表データ!$A:$A,[3]【2026年03月度_全社】RFM客層一覧表データ!E:E,"",0)</f>
        <v>88</v>
      </c>
      <c r="I31" s="183">
        <f>_xlfn.XLOOKUP($A31,[3]【2026年03月度_全社】RFM客層一覧表データ!$A:$A,[3]【2026年03月度_全社】RFM客層一覧表データ!F:F,"",0)</f>
        <v>8</v>
      </c>
      <c r="J31" s="183">
        <v>261</v>
      </c>
      <c r="K31" s="183">
        <v>73</v>
      </c>
      <c r="L31" s="183">
        <v>95</v>
      </c>
      <c r="M31" s="183">
        <v>15</v>
      </c>
      <c r="N31" s="183">
        <v>271</v>
      </c>
      <c r="O31" s="183">
        <v>89</v>
      </c>
      <c r="P31" s="183">
        <v>105</v>
      </c>
      <c r="Q31" s="183">
        <v>17</v>
      </c>
      <c r="R31" s="183">
        <v>286</v>
      </c>
      <c r="S31" s="183">
        <v>89</v>
      </c>
      <c r="T31" s="183">
        <v>113</v>
      </c>
      <c r="U31" s="183">
        <v>15</v>
      </c>
      <c r="V31" s="183">
        <v>297</v>
      </c>
      <c r="W31" s="183">
        <v>103</v>
      </c>
      <c r="X31" s="183">
        <v>125</v>
      </c>
      <c r="Y31" s="183">
        <v>23</v>
      </c>
    </row>
    <row r="32" spans="1:25" x14ac:dyDescent="0.2">
      <c r="A32" s="184">
        <v>10136310</v>
      </c>
      <c r="B32" s="183" t="str">
        <f>[1]店マスタ!B31</f>
        <v>（株）まちのでんき屋太陽</v>
      </c>
      <c r="C32" s="183">
        <v>1.5</v>
      </c>
      <c r="D32" s="183">
        <v>1.5</v>
      </c>
      <c r="E32" s="183">
        <f>_xlfn.XLOOKUP(A32,[2]Sheet1!$R:$R,[2]Sheet1!$AB:$AB,"",0)</f>
        <v>1.5</v>
      </c>
      <c r="F32" s="183">
        <f>_xlfn.XLOOKUP($A32,[3]【2026年03月度_全社】RFM客層一覧表データ!$A:$A,[3]【2026年03月度_全社】RFM客層一覧表データ!C:C,"",0)</f>
        <v>1071</v>
      </c>
      <c r="G32" s="183">
        <f>_xlfn.XLOOKUP($A32,[3]【2026年03月度_全社】RFM客層一覧表データ!$A:$A,[3]【2026年03月度_全社】RFM客層一覧表データ!D:D,"",0)</f>
        <v>348</v>
      </c>
      <c r="H32" s="183">
        <f>_xlfn.XLOOKUP($A32,[3]【2026年03月度_全社】RFM客層一覧表データ!$A:$A,[3]【2026年03月度_全社】RFM客層一覧表データ!E:E,"",0)</f>
        <v>228</v>
      </c>
      <c r="I32" s="183">
        <f>_xlfn.XLOOKUP($A32,[3]【2026年03月度_全社】RFM客層一覧表データ!$A:$A,[3]【2026年03月度_全社】RFM客層一覧表データ!F:F,"",0)</f>
        <v>97</v>
      </c>
      <c r="J32" s="183">
        <v>1091</v>
      </c>
      <c r="K32" s="183">
        <v>354</v>
      </c>
      <c r="L32" s="183">
        <v>201</v>
      </c>
      <c r="M32" s="183">
        <v>108</v>
      </c>
      <c r="N32" s="183">
        <v>985</v>
      </c>
      <c r="O32" s="183">
        <v>390</v>
      </c>
      <c r="P32" s="183">
        <v>161</v>
      </c>
      <c r="Q32" s="183">
        <v>155</v>
      </c>
      <c r="R32" s="183">
        <v>831</v>
      </c>
      <c r="S32" s="183">
        <v>433</v>
      </c>
      <c r="T32" s="183">
        <v>121</v>
      </c>
      <c r="U32" s="183">
        <v>193</v>
      </c>
      <c r="V32" s="183">
        <v>636</v>
      </c>
      <c r="W32" s="183">
        <v>425</v>
      </c>
      <c r="X32" s="183">
        <v>82</v>
      </c>
      <c r="Y32" s="183">
        <v>223</v>
      </c>
    </row>
    <row r="33" spans="1:25" x14ac:dyDescent="0.2">
      <c r="A33" s="184">
        <v>10136312</v>
      </c>
      <c r="B33" s="183" t="str">
        <f>[1]店マスタ!B32</f>
        <v>コンパス　おおあさ</v>
      </c>
      <c r="C33" s="183">
        <v>2.5</v>
      </c>
      <c r="D33" s="183">
        <v>2.5</v>
      </c>
      <c r="E33" s="183">
        <f>_xlfn.XLOOKUP(A33,[2]Sheet1!$R:$R,[2]Sheet1!$AB:$AB,"",0)</f>
        <v>2.5</v>
      </c>
      <c r="F33" s="183">
        <f>_xlfn.XLOOKUP($A33,[3]【2026年03月度_全社】RFM客層一覧表データ!$A:$A,[3]【2026年03月度_全社】RFM客層一覧表データ!C:C,"",0)</f>
        <v>961</v>
      </c>
      <c r="G33" s="183">
        <f>_xlfn.XLOOKUP($A33,[3]【2026年03月度_全社】RFM客層一覧表データ!$A:$A,[3]【2026年03月度_全社】RFM客層一覧表データ!D:D,"",0)</f>
        <v>385</v>
      </c>
      <c r="H33" s="183">
        <f>_xlfn.XLOOKUP($A33,[3]【2026年03月度_全社】RFM客層一覧表データ!$A:$A,[3]【2026年03月度_全社】RFM客層一覧表データ!E:E,"",0)</f>
        <v>495</v>
      </c>
      <c r="I33" s="183">
        <f>_xlfn.XLOOKUP($A33,[3]【2026年03月度_全社】RFM客層一覧表データ!$A:$A,[3]【2026年03月度_全社】RFM客層一覧表データ!F:F,"",0)</f>
        <v>51</v>
      </c>
      <c r="J33" s="183">
        <v>974</v>
      </c>
      <c r="K33" s="183">
        <v>429</v>
      </c>
      <c r="L33" s="183">
        <v>511</v>
      </c>
      <c r="M33" s="183">
        <v>47</v>
      </c>
      <c r="N33" s="183">
        <v>986</v>
      </c>
      <c r="O33" s="183">
        <v>473</v>
      </c>
      <c r="P33" s="183">
        <v>525</v>
      </c>
      <c r="Q33" s="183">
        <v>64</v>
      </c>
      <c r="R33" s="183">
        <v>991</v>
      </c>
      <c r="S33" s="183">
        <v>458</v>
      </c>
      <c r="T33" s="183">
        <v>534</v>
      </c>
      <c r="U33" s="183">
        <v>60</v>
      </c>
      <c r="V33" s="183">
        <v>1000</v>
      </c>
      <c r="W33" s="183">
        <v>515</v>
      </c>
      <c r="X33" s="183">
        <v>536</v>
      </c>
      <c r="Y33" s="183">
        <v>53</v>
      </c>
    </row>
    <row r="34" spans="1:25" x14ac:dyDescent="0.2">
      <c r="A34" s="184">
        <v>10136316</v>
      </c>
      <c r="B34" s="183" t="str">
        <f>[1]店マスタ!B33</f>
        <v>でんきの北翔チェーン　やまほ店</v>
      </c>
      <c r="C34" s="183">
        <v>3.5</v>
      </c>
      <c r="D34" s="183">
        <v>3.5</v>
      </c>
      <c r="E34" s="183">
        <f>_xlfn.XLOOKUP(A34,[2]Sheet1!$R:$R,[2]Sheet1!$AB:$AB,"",0)</f>
        <v>4</v>
      </c>
      <c r="F34" s="183">
        <f>_xlfn.XLOOKUP($A34,[3]【2026年03月度_全社】RFM客層一覧表データ!$A:$A,[3]【2026年03月度_全社】RFM客層一覧表データ!C:C,"",0)</f>
        <v>1813</v>
      </c>
      <c r="G34" s="183">
        <f>_xlfn.XLOOKUP($A34,[3]【2026年03月度_全社】RFM客層一覧表データ!$A:$A,[3]【2026年03月度_全社】RFM客層一覧表データ!D:D,"",0)</f>
        <v>853</v>
      </c>
      <c r="H34" s="183">
        <f>_xlfn.XLOOKUP($A34,[3]【2026年03月度_全社】RFM客層一覧表データ!$A:$A,[3]【2026年03月度_全社】RFM客層一覧表データ!E:E,"",0)</f>
        <v>791</v>
      </c>
      <c r="I34" s="183">
        <f>_xlfn.XLOOKUP($A34,[3]【2026年03月度_全社】RFM客層一覧表データ!$A:$A,[3]【2026年03月度_全社】RFM客層一覧表データ!F:F,"",0)</f>
        <v>205</v>
      </c>
      <c r="J34" s="183">
        <v>1714</v>
      </c>
      <c r="K34" s="183">
        <v>776</v>
      </c>
      <c r="L34" s="183">
        <v>789</v>
      </c>
      <c r="M34" s="183">
        <v>168</v>
      </c>
      <c r="N34" s="183">
        <v>1673</v>
      </c>
      <c r="O34" s="183">
        <v>760</v>
      </c>
      <c r="P34" s="183">
        <v>784</v>
      </c>
      <c r="Q34" s="183">
        <v>127</v>
      </c>
      <c r="R34" s="183">
        <v>1687</v>
      </c>
      <c r="S34" s="183">
        <v>808</v>
      </c>
      <c r="T34" s="183">
        <v>785</v>
      </c>
      <c r="U34" s="183">
        <v>164</v>
      </c>
      <c r="V34" s="183">
        <v>1642</v>
      </c>
      <c r="W34" s="183">
        <v>805</v>
      </c>
      <c r="X34" s="183">
        <v>793</v>
      </c>
      <c r="Y34" s="183">
        <v>149</v>
      </c>
    </row>
    <row r="35" spans="1:25" x14ac:dyDescent="0.2">
      <c r="A35" s="184">
        <v>10136317</v>
      </c>
      <c r="B35" s="183" t="str">
        <f>[1]店マスタ!B34</f>
        <v>（株）太陽プラザ</v>
      </c>
      <c r="C35" s="183">
        <v>2</v>
      </c>
      <c r="D35" s="183">
        <v>2</v>
      </c>
      <c r="E35" s="183">
        <f>_xlfn.XLOOKUP(A35,[2]Sheet1!$R:$R,[2]Sheet1!$AB:$AB,"",0)</f>
        <v>2</v>
      </c>
      <c r="F35" s="183">
        <f>_xlfn.XLOOKUP($A35,[3]【2026年03月度_全社】RFM客層一覧表データ!$A:$A,[3]【2026年03月度_全社】RFM客層一覧表データ!C:C,"",0)</f>
        <v>1278</v>
      </c>
      <c r="G35" s="183">
        <f>_xlfn.XLOOKUP($A35,[3]【2026年03月度_全社】RFM客層一覧表データ!$A:$A,[3]【2026年03月度_全社】RFM客層一覧表データ!D:D,"",0)</f>
        <v>405</v>
      </c>
      <c r="H35" s="183">
        <f>_xlfn.XLOOKUP($A35,[3]【2026年03月度_全社】RFM客層一覧表データ!$A:$A,[3]【2026年03月度_全社】RFM客層一覧表データ!E:E,"",0)</f>
        <v>465</v>
      </c>
      <c r="I35" s="183">
        <f>_xlfn.XLOOKUP($A35,[3]【2026年03月度_全社】RFM客層一覧表データ!$A:$A,[3]【2026年03月度_全社】RFM客層一覧表データ!F:F,"",0)</f>
        <v>72</v>
      </c>
      <c r="J35" s="183">
        <v>1450</v>
      </c>
      <c r="K35" s="183">
        <v>475</v>
      </c>
      <c r="L35" s="183">
        <v>481</v>
      </c>
      <c r="M35" s="183">
        <v>102</v>
      </c>
      <c r="N35" s="183">
        <v>1785</v>
      </c>
      <c r="O35" s="183">
        <v>476</v>
      </c>
      <c r="P35" s="183">
        <v>517</v>
      </c>
      <c r="Q35" s="183">
        <v>106</v>
      </c>
      <c r="R35" s="183">
        <v>2036</v>
      </c>
      <c r="S35" s="183">
        <v>501</v>
      </c>
      <c r="T35" s="183">
        <v>674</v>
      </c>
      <c r="U35" s="183">
        <v>117</v>
      </c>
      <c r="V35" s="183">
        <v>2225</v>
      </c>
      <c r="W35" s="183">
        <v>546</v>
      </c>
      <c r="X35" s="183">
        <v>747</v>
      </c>
      <c r="Y35" s="183">
        <v>139</v>
      </c>
    </row>
    <row r="36" spans="1:25" x14ac:dyDescent="0.2">
      <c r="A36" s="184">
        <v>10136423</v>
      </c>
      <c r="B36" s="183" t="str">
        <f>[1]店マスタ!B35</f>
        <v>当別）　（有）千葉電気商会</v>
      </c>
      <c r="C36" s="183">
        <v>1.5</v>
      </c>
      <c r="D36" s="183">
        <v>1.5</v>
      </c>
      <c r="E36" s="183">
        <f>_xlfn.XLOOKUP(A36,[2]Sheet1!$R:$R,[2]Sheet1!$AB:$AB,"",0)</f>
        <v>1.5</v>
      </c>
      <c r="F36" s="183">
        <f>_xlfn.XLOOKUP($A36,[3]【2026年03月度_全社】RFM客層一覧表データ!$A:$A,[3]【2026年03月度_全社】RFM客層一覧表データ!C:C,"",0)</f>
        <v>595</v>
      </c>
      <c r="G36" s="183">
        <f>_xlfn.XLOOKUP($A36,[3]【2026年03月度_全社】RFM客層一覧表データ!$A:$A,[3]【2026年03月度_全社】RFM客層一覧表データ!D:D,"",0)</f>
        <v>173</v>
      </c>
      <c r="H36" s="183">
        <f>_xlfn.XLOOKUP($A36,[3]【2026年03月度_全社】RFM客層一覧表データ!$A:$A,[3]【2026年03月度_全社】RFM客層一覧表データ!E:E,"",0)</f>
        <v>131</v>
      </c>
      <c r="I36" s="183">
        <f>_xlfn.XLOOKUP($A36,[3]【2026年03月度_全社】RFM客層一覧表データ!$A:$A,[3]【2026年03月度_全社】RFM客層一覧表データ!F:F,"",0)</f>
        <v>67</v>
      </c>
      <c r="J36" s="183">
        <v>615</v>
      </c>
      <c r="K36" s="183">
        <v>167</v>
      </c>
      <c r="L36" s="183">
        <v>129</v>
      </c>
      <c r="M36" s="183">
        <v>55</v>
      </c>
      <c r="N36" s="183">
        <v>619</v>
      </c>
      <c r="O36" s="183">
        <v>162</v>
      </c>
      <c r="P36" s="183">
        <v>127</v>
      </c>
      <c r="Q36" s="183">
        <v>62</v>
      </c>
      <c r="R36" s="183">
        <v>647</v>
      </c>
      <c r="S36" s="183">
        <v>199</v>
      </c>
      <c r="T36" s="183">
        <v>125</v>
      </c>
      <c r="U36" s="183">
        <v>88</v>
      </c>
      <c r="V36" s="183">
        <v>628</v>
      </c>
      <c r="W36" s="183">
        <v>205</v>
      </c>
      <c r="X36" s="183">
        <v>125</v>
      </c>
      <c r="Y36" s="183">
        <v>95</v>
      </c>
    </row>
    <row r="37" spans="1:25" x14ac:dyDescent="0.2">
      <c r="A37" s="184">
        <v>10137012</v>
      </c>
      <c r="B37" s="183" t="str">
        <f>[1]店マスタ!B36</f>
        <v>コンパス　畠山</v>
      </c>
      <c r="C37" s="183">
        <v>2</v>
      </c>
      <c r="D37" s="183">
        <v>2</v>
      </c>
      <c r="E37" s="183">
        <f>_xlfn.XLOOKUP(A37,[2]Sheet1!$R:$R,[2]Sheet1!$AB:$AB,"",0)</f>
        <v>2</v>
      </c>
      <c r="F37" s="183">
        <f>_xlfn.XLOOKUP($A37,[3]【2026年03月度_全社】RFM客層一覧表データ!$A:$A,[3]【2026年03月度_全社】RFM客層一覧表データ!C:C,"",0)</f>
        <v>540</v>
      </c>
      <c r="G37" s="183">
        <f>_xlfn.XLOOKUP($A37,[3]【2026年03月度_全社】RFM客層一覧表データ!$A:$A,[3]【2026年03月度_全社】RFM客層一覧表データ!D:D,"",0)</f>
        <v>151</v>
      </c>
      <c r="H37" s="183">
        <f>_xlfn.XLOOKUP($A37,[3]【2026年03月度_全社】RFM客層一覧表データ!$A:$A,[3]【2026年03月度_全社】RFM客層一覧表データ!E:E,"",0)</f>
        <v>172</v>
      </c>
      <c r="I37" s="183">
        <f>_xlfn.XLOOKUP($A37,[3]【2026年03月度_全社】RFM客層一覧表データ!$A:$A,[3]【2026年03月度_全社】RFM客層一覧表データ!F:F,"",0)</f>
        <v>49</v>
      </c>
      <c r="J37" s="183">
        <v>536</v>
      </c>
      <c r="K37" s="183">
        <v>180</v>
      </c>
      <c r="L37" s="183">
        <v>193</v>
      </c>
      <c r="M37" s="183">
        <v>64</v>
      </c>
      <c r="N37" s="183">
        <v>556</v>
      </c>
      <c r="O37" s="183">
        <v>189</v>
      </c>
      <c r="P37" s="183">
        <v>194</v>
      </c>
      <c r="Q37" s="183">
        <v>64</v>
      </c>
      <c r="R37" s="183">
        <v>554</v>
      </c>
      <c r="S37" s="183">
        <v>197</v>
      </c>
      <c r="T37" s="183">
        <v>201</v>
      </c>
      <c r="U37" s="183">
        <v>45</v>
      </c>
      <c r="V37" s="183">
        <v>554</v>
      </c>
      <c r="W37" s="183">
        <v>195</v>
      </c>
      <c r="X37" s="183">
        <v>210</v>
      </c>
      <c r="Y37" s="183">
        <v>38</v>
      </c>
    </row>
    <row r="38" spans="1:25" x14ac:dyDescent="0.2">
      <c r="A38" s="184">
        <v>10137128</v>
      </c>
      <c r="B38" s="183" t="str">
        <f>[1]店マスタ!B37</f>
        <v>有限会社パナ・スガワラ電化設備</v>
      </c>
      <c r="C38" s="183">
        <v>3.5</v>
      </c>
      <c r="D38" s="183">
        <v>3.5</v>
      </c>
      <c r="E38" s="183">
        <f>_xlfn.XLOOKUP(A38,[2]Sheet1!$R:$R,[2]Sheet1!$AB:$AB,"",0)</f>
        <v>3.5</v>
      </c>
      <c r="F38" s="183">
        <f>_xlfn.XLOOKUP($A38,[3]【2026年03月度_全社】RFM客層一覧表データ!$A:$A,[3]【2026年03月度_全社】RFM客層一覧表データ!C:C,"",0)</f>
        <v>0</v>
      </c>
      <c r="G38" s="183">
        <f>_xlfn.XLOOKUP($A38,[3]【2026年03月度_全社】RFM客層一覧表データ!$A:$A,[3]【2026年03月度_全社】RFM客層一覧表データ!D:D,"",0)</f>
        <v>0</v>
      </c>
      <c r="H38" s="183">
        <f>_xlfn.XLOOKUP($A38,[3]【2026年03月度_全社】RFM客層一覧表データ!$A:$A,[3]【2026年03月度_全社】RFM客層一覧表データ!E:E,"",0)</f>
        <v>0</v>
      </c>
      <c r="I38" s="183">
        <f>_xlfn.XLOOKUP($A38,[3]【2026年03月度_全社】RFM客層一覧表データ!$A:$A,[3]【2026年03月度_全社】RFM客層一覧表データ!F:F,"",0)</f>
        <v>0</v>
      </c>
      <c r="J38" s="183">
        <v>0</v>
      </c>
      <c r="K38" s="183">
        <v>0</v>
      </c>
      <c r="L38" s="183">
        <v>0</v>
      </c>
      <c r="M38" s="183">
        <v>0</v>
      </c>
      <c r="N38" s="183">
        <v>0</v>
      </c>
      <c r="O38" s="183">
        <v>0</v>
      </c>
      <c r="P38" s="183">
        <v>0</v>
      </c>
      <c r="Q38" s="183">
        <v>0</v>
      </c>
      <c r="R38" s="183">
        <v>0</v>
      </c>
      <c r="S38" s="183">
        <v>0</v>
      </c>
      <c r="T38" s="183">
        <v>0</v>
      </c>
      <c r="U38" s="183">
        <v>0</v>
      </c>
      <c r="V38" s="183">
        <v>0</v>
      </c>
      <c r="W38" s="183">
        <v>0</v>
      </c>
      <c r="X38" s="183">
        <v>0</v>
      </c>
      <c r="Y38" s="183">
        <v>0</v>
      </c>
    </row>
    <row r="39" spans="1:25" x14ac:dyDescent="0.2">
      <c r="A39" s="184">
        <v>10138405</v>
      </c>
      <c r="B39" s="183" t="str">
        <f>[1]店マスタ!B38</f>
        <v>コンパス　勝戸</v>
      </c>
      <c r="C39" s="183">
        <v>4.5</v>
      </c>
      <c r="D39" s="183">
        <v>4.5</v>
      </c>
      <c r="E39" s="183">
        <f>_xlfn.XLOOKUP(A39,[2]Sheet1!$R:$R,[2]Sheet1!$AB:$AB,"",0)</f>
        <v>4.5</v>
      </c>
      <c r="F39" s="183">
        <f>_xlfn.XLOOKUP($A39,[3]【2026年03月度_全社】RFM客層一覧表データ!$A:$A,[3]【2026年03月度_全社】RFM客層一覧表データ!C:C,"",0)</f>
        <v>1051</v>
      </c>
      <c r="G39" s="183">
        <f>_xlfn.XLOOKUP($A39,[3]【2026年03月度_全社】RFM客層一覧表データ!$A:$A,[3]【2026年03月度_全社】RFM客層一覧表データ!D:D,"",0)</f>
        <v>477</v>
      </c>
      <c r="H39" s="183">
        <f>_xlfn.XLOOKUP($A39,[3]【2026年03月度_全社】RFM客層一覧表データ!$A:$A,[3]【2026年03月度_全社】RFM客層一覧表データ!E:E,"",0)</f>
        <v>390</v>
      </c>
      <c r="I39" s="183">
        <f>_xlfn.XLOOKUP($A39,[3]【2026年03月度_全社】RFM客層一覧表データ!$A:$A,[3]【2026年03月度_全社】RFM客層一覧表データ!F:F,"",0)</f>
        <v>112</v>
      </c>
      <c r="J39" s="183">
        <v>1015</v>
      </c>
      <c r="K39" s="183">
        <v>446</v>
      </c>
      <c r="L39" s="183">
        <v>388</v>
      </c>
      <c r="M39" s="183">
        <v>110</v>
      </c>
      <c r="N39" s="183">
        <v>966</v>
      </c>
      <c r="O39" s="183">
        <v>449</v>
      </c>
      <c r="P39" s="183">
        <v>376</v>
      </c>
      <c r="Q39" s="183">
        <v>90</v>
      </c>
      <c r="R39" s="183">
        <v>944</v>
      </c>
      <c r="S39" s="183">
        <v>468</v>
      </c>
      <c r="T39" s="183">
        <v>387</v>
      </c>
      <c r="U39" s="183">
        <v>104</v>
      </c>
      <c r="V39" s="183">
        <v>908</v>
      </c>
      <c r="W39" s="183">
        <v>444</v>
      </c>
      <c r="X39" s="183">
        <v>366</v>
      </c>
      <c r="Y39" s="183">
        <v>104</v>
      </c>
    </row>
    <row r="40" spans="1:25" x14ac:dyDescent="0.2">
      <c r="A40" s="184">
        <v>10138416</v>
      </c>
      <c r="B40" s="183" t="str">
        <f>[1]店マスタ!B39</f>
        <v>（有）クラヤ電器</v>
      </c>
      <c r="C40" s="183">
        <v>2.5</v>
      </c>
      <c r="D40" s="183">
        <v>2.5</v>
      </c>
      <c r="E40" s="183">
        <f>_xlfn.XLOOKUP(A40,[2]Sheet1!$R:$R,[2]Sheet1!$AB:$AB,"",0)</f>
        <v>2.5</v>
      </c>
      <c r="F40" s="183">
        <f>_xlfn.XLOOKUP($A40,[3]【2026年03月度_全社】RFM客層一覧表データ!$A:$A,[3]【2026年03月度_全社】RFM客層一覧表データ!C:C,"",0)</f>
        <v>0</v>
      </c>
      <c r="G40" s="183">
        <f>_xlfn.XLOOKUP($A40,[3]【2026年03月度_全社】RFM客層一覧表データ!$A:$A,[3]【2026年03月度_全社】RFM客層一覧表データ!D:D,"",0)</f>
        <v>0</v>
      </c>
      <c r="H40" s="183">
        <f>_xlfn.XLOOKUP($A40,[3]【2026年03月度_全社】RFM客層一覧表データ!$A:$A,[3]【2026年03月度_全社】RFM客層一覧表データ!E:E,"",0)</f>
        <v>0</v>
      </c>
      <c r="I40" s="183">
        <f>_xlfn.XLOOKUP($A40,[3]【2026年03月度_全社】RFM客層一覧表データ!$A:$A,[3]【2026年03月度_全社】RFM客層一覧表データ!F:F,"",0)</f>
        <v>0</v>
      </c>
      <c r="J40" s="183">
        <v>0</v>
      </c>
      <c r="K40" s="183">
        <v>0</v>
      </c>
      <c r="L40" s="183">
        <v>0</v>
      </c>
      <c r="M40" s="183">
        <v>0</v>
      </c>
      <c r="N40" s="183">
        <v>0</v>
      </c>
      <c r="O40" s="183">
        <v>0</v>
      </c>
      <c r="P40" s="183">
        <v>0</v>
      </c>
      <c r="Q40" s="183">
        <v>0</v>
      </c>
      <c r="R40" s="183">
        <v>0</v>
      </c>
      <c r="S40" s="183">
        <v>0</v>
      </c>
      <c r="T40" s="183">
        <v>0</v>
      </c>
      <c r="U40" s="183">
        <v>0</v>
      </c>
      <c r="V40" s="183">
        <v>11</v>
      </c>
      <c r="W40" s="183">
        <v>0</v>
      </c>
      <c r="X40" s="183">
        <v>0</v>
      </c>
      <c r="Y40" s="183">
        <v>0</v>
      </c>
    </row>
    <row r="41" spans="1:25" x14ac:dyDescent="0.2">
      <c r="A41" s="184">
        <v>10139000</v>
      </c>
      <c r="B41" s="183" t="str">
        <f>[1]店マスタ!B40</f>
        <v>株式会社　東洋社</v>
      </c>
      <c r="C41" s="183">
        <v>1.5</v>
      </c>
      <c r="D41" s="183">
        <v>1.5</v>
      </c>
      <c r="E41" s="183">
        <f>_xlfn.XLOOKUP(A41,[2]Sheet1!$R:$R,[2]Sheet1!$AB:$AB,"",0)</f>
        <v>2</v>
      </c>
      <c r="F41" s="183" t="str">
        <f>_xlfn.XLOOKUP($A41,[3]【2026年03月度_全社】RFM客層一覧表データ!$A:$A,[3]【2026年03月度_全社】RFM客層一覧表データ!C:C,"",0)</f>
        <v/>
      </c>
      <c r="G41" s="183" t="str">
        <f>_xlfn.XLOOKUP($A41,[3]【2026年03月度_全社】RFM客層一覧表データ!$A:$A,[3]【2026年03月度_全社】RFM客層一覧表データ!D:D,"",0)</f>
        <v/>
      </c>
      <c r="H41" s="183" t="str">
        <f>_xlfn.XLOOKUP($A41,[3]【2026年03月度_全社】RFM客層一覧表データ!$A:$A,[3]【2026年03月度_全社】RFM客層一覧表データ!E:E,"",0)</f>
        <v/>
      </c>
      <c r="I41" s="183" t="str">
        <f>_xlfn.XLOOKUP($A41,[3]【2026年03月度_全社】RFM客層一覧表データ!$A:$A,[3]【2026年03月度_全社】RFM客層一覧表データ!F:F,"",0)</f>
        <v/>
      </c>
      <c r="J41" s="183">
        <v>0</v>
      </c>
      <c r="K41" s="183">
        <v>0</v>
      </c>
      <c r="L41" s="183">
        <v>0</v>
      </c>
      <c r="M41" s="183">
        <v>0</v>
      </c>
      <c r="N41" s="183">
        <v>0</v>
      </c>
      <c r="O41" s="183">
        <v>0</v>
      </c>
      <c r="P41" s="183">
        <v>0</v>
      </c>
      <c r="Q41" s="183">
        <v>0</v>
      </c>
      <c r="R41" s="183">
        <v>0</v>
      </c>
      <c r="S41" s="183">
        <v>0</v>
      </c>
      <c r="T41" s="183">
        <v>0</v>
      </c>
      <c r="U41" s="183">
        <v>0</v>
      </c>
      <c r="V41" s="183">
        <v>0</v>
      </c>
      <c r="W41" s="183">
        <v>0</v>
      </c>
      <c r="X41" s="183">
        <v>0</v>
      </c>
      <c r="Y41" s="183">
        <v>0</v>
      </c>
    </row>
    <row r="42" spans="1:25" x14ac:dyDescent="0.2">
      <c r="A42" s="184">
        <v>10140007</v>
      </c>
      <c r="B42" s="183" t="str">
        <f>[1]店マスタ!B41</f>
        <v>パナプラザ　ハタノ</v>
      </c>
      <c r="C42" s="183">
        <v>2.5</v>
      </c>
      <c r="D42" s="183">
        <v>2.5</v>
      </c>
      <c r="E42" s="183">
        <f>_xlfn.XLOOKUP(A42,[2]Sheet1!$R:$R,[2]Sheet1!$AB:$AB,"",0)</f>
        <v>2.5</v>
      </c>
      <c r="F42" s="183" t="str">
        <f>_xlfn.XLOOKUP($A42,[3]【2026年03月度_全社】RFM客層一覧表データ!$A:$A,[3]【2026年03月度_全社】RFM客層一覧表データ!C:C,"",0)</f>
        <v/>
      </c>
      <c r="G42" s="183" t="str">
        <f>_xlfn.XLOOKUP($A42,[3]【2026年03月度_全社】RFM客層一覧表データ!$A:$A,[3]【2026年03月度_全社】RFM客層一覧表データ!D:D,"",0)</f>
        <v/>
      </c>
      <c r="H42" s="183" t="str">
        <f>_xlfn.XLOOKUP($A42,[3]【2026年03月度_全社】RFM客層一覧表データ!$A:$A,[3]【2026年03月度_全社】RFM客層一覧表データ!E:E,"",0)</f>
        <v/>
      </c>
      <c r="I42" s="183" t="str">
        <f>_xlfn.XLOOKUP($A42,[3]【2026年03月度_全社】RFM客層一覧表データ!$A:$A,[3]【2026年03月度_全社】RFM客層一覧表データ!F:F,"",0)</f>
        <v/>
      </c>
      <c r="J42" s="183">
        <v>0</v>
      </c>
      <c r="K42" s="183">
        <v>0</v>
      </c>
      <c r="L42" s="183">
        <v>0</v>
      </c>
      <c r="M42" s="183">
        <v>0</v>
      </c>
      <c r="N42" s="183">
        <v>0</v>
      </c>
      <c r="O42" s="183">
        <v>0</v>
      </c>
      <c r="P42" s="183">
        <v>0</v>
      </c>
      <c r="Q42" s="183">
        <v>0</v>
      </c>
      <c r="R42" s="183">
        <v>0</v>
      </c>
      <c r="S42" s="183">
        <v>0</v>
      </c>
      <c r="T42" s="183">
        <v>0</v>
      </c>
      <c r="U42" s="183">
        <v>0</v>
      </c>
      <c r="V42" s="183">
        <v>0</v>
      </c>
      <c r="W42" s="183">
        <v>0</v>
      </c>
      <c r="X42" s="183">
        <v>0</v>
      </c>
      <c r="Y42" s="183">
        <v>0</v>
      </c>
    </row>
    <row r="43" spans="1:25" x14ac:dyDescent="0.2">
      <c r="A43" s="184">
        <v>10140008</v>
      </c>
      <c r="B43" s="183" t="str">
        <f>[1]店マスタ!B42</f>
        <v>パナプラザ　ヒカリ</v>
      </c>
      <c r="C43" s="183">
        <v>2.5</v>
      </c>
      <c r="D43" s="183">
        <v>2.5</v>
      </c>
      <c r="E43" s="183">
        <f>_xlfn.XLOOKUP(A43,[2]Sheet1!$R:$R,[2]Sheet1!$AB:$AB,"",0)</f>
        <v>3</v>
      </c>
      <c r="F43" s="183" t="str">
        <f>_xlfn.XLOOKUP($A43,[3]【2026年03月度_全社】RFM客層一覧表データ!$A:$A,[3]【2026年03月度_全社】RFM客層一覧表データ!C:C,"",0)</f>
        <v/>
      </c>
      <c r="G43" s="183" t="str">
        <f>_xlfn.XLOOKUP($A43,[3]【2026年03月度_全社】RFM客層一覧表データ!$A:$A,[3]【2026年03月度_全社】RFM客層一覧表データ!D:D,"",0)</f>
        <v/>
      </c>
      <c r="H43" s="183" t="str">
        <f>_xlfn.XLOOKUP($A43,[3]【2026年03月度_全社】RFM客層一覧表データ!$A:$A,[3]【2026年03月度_全社】RFM客層一覧表データ!E:E,"",0)</f>
        <v/>
      </c>
      <c r="I43" s="183" t="str">
        <f>_xlfn.XLOOKUP($A43,[3]【2026年03月度_全社】RFM客層一覧表データ!$A:$A,[3]【2026年03月度_全社】RFM客層一覧表データ!F:F,"",0)</f>
        <v/>
      </c>
      <c r="J43" s="183">
        <v>0</v>
      </c>
      <c r="K43" s="183">
        <v>0</v>
      </c>
      <c r="L43" s="183">
        <v>0</v>
      </c>
      <c r="M43" s="183">
        <v>0</v>
      </c>
      <c r="N43" s="183">
        <v>0</v>
      </c>
      <c r="O43" s="183">
        <v>0</v>
      </c>
      <c r="P43" s="183">
        <v>0</v>
      </c>
      <c r="Q43" s="183">
        <v>0</v>
      </c>
      <c r="R43" s="183">
        <v>0</v>
      </c>
      <c r="S43" s="183">
        <v>0</v>
      </c>
      <c r="T43" s="183">
        <v>0</v>
      </c>
      <c r="U43" s="183">
        <v>0</v>
      </c>
      <c r="V43" s="183">
        <v>0</v>
      </c>
      <c r="W43" s="183">
        <v>0</v>
      </c>
      <c r="X43" s="183">
        <v>0</v>
      </c>
      <c r="Y43" s="183">
        <v>0</v>
      </c>
    </row>
    <row r="44" spans="1:25" x14ac:dyDescent="0.2">
      <c r="A44" s="184">
        <v>10140011</v>
      </c>
      <c r="B44" s="183" t="str">
        <f>[1]店マスタ!B43</f>
        <v>パナプラザ　いとう</v>
      </c>
      <c r="C44" s="183">
        <v>7</v>
      </c>
      <c r="D44" s="183">
        <v>7</v>
      </c>
      <c r="E44" s="183">
        <f>_xlfn.XLOOKUP(A44,[2]Sheet1!$R:$R,[2]Sheet1!$AB:$AB,"",0)</f>
        <v>9</v>
      </c>
      <c r="F44" s="183">
        <f>_xlfn.XLOOKUP($A44,[3]【2026年03月度_全社】RFM客層一覧表データ!$A:$A,[3]【2026年03月度_全社】RFM客層一覧表データ!C:C,"",0)</f>
        <v>1697</v>
      </c>
      <c r="G44" s="183">
        <f>_xlfn.XLOOKUP($A44,[3]【2026年03月度_全社】RFM客層一覧表データ!$A:$A,[3]【2026年03月度_全社】RFM客層一覧表データ!D:D,"",0)</f>
        <v>694</v>
      </c>
      <c r="H44" s="183">
        <f>_xlfn.XLOOKUP($A44,[3]【2026年03月度_全社】RFM客層一覧表データ!$A:$A,[3]【2026年03月度_全社】RFM客層一覧表データ!E:E,"",0)</f>
        <v>732</v>
      </c>
      <c r="I44" s="183">
        <f>_xlfn.XLOOKUP($A44,[3]【2026年03月度_全社】RFM客層一覧表データ!$A:$A,[3]【2026年03月度_全社】RFM客層一覧表データ!F:F,"",0)</f>
        <v>125</v>
      </c>
      <c r="J44" s="183">
        <v>1783</v>
      </c>
      <c r="K44" s="183">
        <v>669</v>
      </c>
      <c r="L44" s="183">
        <v>727</v>
      </c>
      <c r="M44" s="183">
        <v>132</v>
      </c>
      <c r="N44" s="183">
        <v>1700</v>
      </c>
      <c r="O44" s="183">
        <v>702</v>
      </c>
      <c r="P44" s="183">
        <v>750</v>
      </c>
      <c r="Q44" s="183">
        <v>142</v>
      </c>
      <c r="R44" s="183">
        <v>1636</v>
      </c>
      <c r="S44" s="183">
        <v>735</v>
      </c>
      <c r="T44" s="183">
        <v>735</v>
      </c>
      <c r="U44" s="183">
        <v>213</v>
      </c>
      <c r="V44" s="183">
        <v>1554</v>
      </c>
      <c r="W44" s="183">
        <v>800</v>
      </c>
      <c r="X44" s="183">
        <v>741</v>
      </c>
      <c r="Y44" s="183">
        <v>280</v>
      </c>
    </row>
    <row r="45" spans="1:25" x14ac:dyDescent="0.2">
      <c r="A45" s="184">
        <v>10140025</v>
      </c>
      <c r="B45" s="183" t="str">
        <f>[1]店マスタ!B44</f>
        <v>でんきの北翔チェーンフルイシ店</v>
      </c>
      <c r="C45" s="183">
        <v>4.5</v>
      </c>
      <c r="D45" s="183">
        <v>4.5</v>
      </c>
      <c r="E45" s="183">
        <f>_xlfn.XLOOKUP(A45,[2]Sheet1!$R:$R,[2]Sheet1!$AB:$AB,"",0)</f>
        <v>5.5</v>
      </c>
      <c r="F45" s="183" t="str">
        <f>_xlfn.XLOOKUP($A45,[3]【2026年03月度_全社】RFM客層一覧表データ!$A:$A,[3]【2026年03月度_全社】RFM客層一覧表データ!C:C,"",0)</f>
        <v/>
      </c>
      <c r="G45" s="183" t="str">
        <f>_xlfn.XLOOKUP($A45,[3]【2026年03月度_全社】RFM客層一覧表データ!$A:$A,[3]【2026年03月度_全社】RFM客層一覧表データ!D:D,"",0)</f>
        <v/>
      </c>
      <c r="H45" s="183" t="str">
        <f>_xlfn.XLOOKUP($A45,[3]【2026年03月度_全社】RFM客層一覧表データ!$A:$A,[3]【2026年03月度_全社】RFM客層一覧表データ!E:E,"",0)</f>
        <v/>
      </c>
      <c r="I45" s="183" t="str">
        <f>_xlfn.XLOOKUP($A45,[3]【2026年03月度_全社】RFM客層一覧表データ!$A:$A,[3]【2026年03月度_全社】RFM客層一覧表データ!F:F,"",0)</f>
        <v/>
      </c>
      <c r="J45" s="183">
        <v>0</v>
      </c>
      <c r="K45" s="183">
        <v>0</v>
      </c>
      <c r="L45" s="183">
        <v>0</v>
      </c>
      <c r="M45" s="183">
        <v>0</v>
      </c>
      <c r="N45" s="183">
        <v>0</v>
      </c>
      <c r="O45" s="183">
        <v>0</v>
      </c>
      <c r="P45" s="183">
        <v>0</v>
      </c>
      <c r="Q45" s="183">
        <v>0</v>
      </c>
      <c r="R45" s="183">
        <v>0</v>
      </c>
      <c r="S45" s="183">
        <v>0</v>
      </c>
      <c r="T45" s="183">
        <v>0</v>
      </c>
      <c r="U45" s="183">
        <v>0</v>
      </c>
      <c r="V45" s="183">
        <v>0</v>
      </c>
      <c r="W45" s="183">
        <v>0</v>
      </c>
      <c r="X45" s="183">
        <v>0</v>
      </c>
      <c r="Y45" s="183">
        <v>0</v>
      </c>
    </row>
    <row r="46" spans="1:25" x14ac:dyDescent="0.2">
      <c r="A46" s="184">
        <v>10140054</v>
      </c>
      <c r="B46" s="183" t="str">
        <f>[1]店マスタ!B45</f>
        <v>大河原ＴＶサービス</v>
      </c>
      <c r="C46" s="183">
        <v>2.5</v>
      </c>
      <c r="D46" s="183">
        <v>1.5</v>
      </c>
      <c r="E46" s="183">
        <f>_xlfn.XLOOKUP(A46,[2]Sheet1!$R:$R,[2]Sheet1!$AB:$AB,"",0)</f>
        <v>1.5</v>
      </c>
      <c r="F46" s="183" t="str">
        <f>_xlfn.XLOOKUP($A46,[3]【2026年03月度_全社】RFM客層一覧表データ!$A:$A,[3]【2026年03月度_全社】RFM客層一覧表データ!C:C,"",0)</f>
        <v/>
      </c>
      <c r="G46" s="183" t="str">
        <f>_xlfn.XLOOKUP($A46,[3]【2026年03月度_全社】RFM客層一覧表データ!$A:$A,[3]【2026年03月度_全社】RFM客層一覧表データ!D:D,"",0)</f>
        <v/>
      </c>
      <c r="H46" s="183" t="str">
        <f>_xlfn.XLOOKUP($A46,[3]【2026年03月度_全社】RFM客層一覧表データ!$A:$A,[3]【2026年03月度_全社】RFM客層一覧表データ!E:E,"",0)</f>
        <v/>
      </c>
      <c r="I46" s="183" t="str">
        <f>_xlfn.XLOOKUP($A46,[3]【2026年03月度_全社】RFM客層一覧表データ!$A:$A,[3]【2026年03月度_全社】RFM客層一覧表データ!F:F,"",0)</f>
        <v/>
      </c>
      <c r="J46" s="183">
        <v>0</v>
      </c>
      <c r="K46" s="183">
        <v>0</v>
      </c>
      <c r="L46" s="183">
        <v>0</v>
      </c>
      <c r="M46" s="183">
        <v>0</v>
      </c>
      <c r="N46" s="183">
        <v>0</v>
      </c>
      <c r="O46" s="183">
        <v>0</v>
      </c>
      <c r="P46" s="183">
        <v>0</v>
      </c>
      <c r="Q46" s="183">
        <v>0</v>
      </c>
      <c r="R46" s="183">
        <v>0</v>
      </c>
      <c r="S46" s="183">
        <v>0</v>
      </c>
      <c r="T46" s="183">
        <v>0</v>
      </c>
      <c r="U46" s="183">
        <v>0</v>
      </c>
      <c r="V46" s="183">
        <v>0</v>
      </c>
      <c r="W46" s="183">
        <v>0</v>
      </c>
      <c r="X46" s="183">
        <v>0</v>
      </c>
      <c r="Y46" s="183">
        <v>0</v>
      </c>
    </row>
    <row r="47" spans="1:25" x14ac:dyDescent="0.2">
      <c r="A47" s="184">
        <v>10140074</v>
      </c>
      <c r="B47" s="183" t="str">
        <f>[1]店マスタ!B46</f>
        <v>あいたなか　田中電器店</v>
      </c>
      <c r="C47" s="183">
        <v>3</v>
      </c>
      <c r="D47" s="183">
        <v>3</v>
      </c>
      <c r="E47" s="183">
        <f>_xlfn.XLOOKUP(A47,[2]Sheet1!$R:$R,[2]Sheet1!$AB:$AB,"",0)</f>
        <v>3</v>
      </c>
      <c r="F47" s="183">
        <f>_xlfn.XLOOKUP($A47,[3]【2026年03月度_全社】RFM客層一覧表データ!$A:$A,[3]【2026年03月度_全社】RFM客層一覧表データ!C:C,"",0)</f>
        <v>109</v>
      </c>
      <c r="G47" s="183">
        <f>_xlfn.XLOOKUP($A47,[3]【2026年03月度_全社】RFM客層一覧表データ!$A:$A,[3]【2026年03月度_全社】RFM客層一覧表データ!D:D,"",0)</f>
        <v>0</v>
      </c>
      <c r="H47" s="183">
        <f>_xlfn.XLOOKUP($A47,[3]【2026年03月度_全社】RFM客層一覧表データ!$A:$A,[3]【2026年03月度_全社】RFM客層一覧表データ!E:E,"",0)</f>
        <v>10</v>
      </c>
      <c r="I47" s="183">
        <f>_xlfn.XLOOKUP($A47,[3]【2026年03月度_全社】RFM客層一覧表データ!$A:$A,[3]【2026年03月度_全社】RFM客層一覧表データ!F:F,"",0)</f>
        <v>0</v>
      </c>
      <c r="J47" s="183">
        <v>135</v>
      </c>
      <c r="K47" s="183">
        <v>14</v>
      </c>
      <c r="L47" s="183">
        <v>18</v>
      </c>
      <c r="M47" s="183">
        <v>12</v>
      </c>
      <c r="N47" s="183">
        <v>137</v>
      </c>
      <c r="O47" s="183">
        <v>26</v>
      </c>
      <c r="P47" s="183">
        <v>25</v>
      </c>
      <c r="Q47" s="183">
        <v>24</v>
      </c>
      <c r="R47" s="183">
        <v>132</v>
      </c>
      <c r="S47" s="183">
        <v>38</v>
      </c>
      <c r="T47" s="183">
        <v>23</v>
      </c>
      <c r="U47" s="183">
        <v>20</v>
      </c>
      <c r="V47" s="183">
        <v>62</v>
      </c>
      <c r="W47" s="183">
        <v>13</v>
      </c>
      <c r="X47" s="183">
        <v>8</v>
      </c>
      <c r="Y47" s="183">
        <v>1</v>
      </c>
    </row>
    <row r="48" spans="1:25" x14ac:dyDescent="0.2">
      <c r="A48" s="184">
        <v>10140077</v>
      </c>
      <c r="B48" s="183" t="str">
        <f>[1]店マスタ!B47</f>
        <v>デンキのふくだ</v>
      </c>
      <c r="C48" s="183">
        <v>3.5</v>
      </c>
      <c r="D48" s="183">
        <v>3.5</v>
      </c>
      <c r="E48" s="183">
        <f>_xlfn.XLOOKUP(A48,[2]Sheet1!$R:$R,[2]Sheet1!$AB:$AB,"",0)</f>
        <v>3.5</v>
      </c>
      <c r="F48" s="183" t="str">
        <f>_xlfn.XLOOKUP($A48,[3]【2026年03月度_全社】RFM客層一覧表データ!$A:$A,[3]【2026年03月度_全社】RFM客層一覧表データ!C:C,"",0)</f>
        <v/>
      </c>
      <c r="G48" s="183" t="str">
        <f>_xlfn.XLOOKUP($A48,[3]【2026年03月度_全社】RFM客層一覧表データ!$A:$A,[3]【2026年03月度_全社】RFM客層一覧表データ!D:D,"",0)</f>
        <v/>
      </c>
      <c r="H48" s="183" t="str">
        <f>_xlfn.XLOOKUP($A48,[3]【2026年03月度_全社】RFM客層一覧表データ!$A:$A,[3]【2026年03月度_全社】RFM客層一覧表データ!E:E,"",0)</f>
        <v/>
      </c>
      <c r="I48" s="183" t="str">
        <f>_xlfn.XLOOKUP($A48,[3]【2026年03月度_全社】RFM客層一覧表データ!$A:$A,[3]【2026年03月度_全社】RFM客層一覧表データ!F:F,"",0)</f>
        <v/>
      </c>
      <c r="J48" s="183">
        <v>0</v>
      </c>
      <c r="K48" s="183">
        <v>0</v>
      </c>
      <c r="L48" s="183">
        <v>0</v>
      </c>
      <c r="M48" s="183">
        <v>0</v>
      </c>
      <c r="N48" s="183">
        <v>0</v>
      </c>
      <c r="O48" s="183">
        <v>0</v>
      </c>
      <c r="P48" s="183">
        <v>0</v>
      </c>
      <c r="Q48" s="183">
        <v>0</v>
      </c>
      <c r="R48" s="183">
        <v>0</v>
      </c>
      <c r="S48" s="183">
        <v>0</v>
      </c>
      <c r="T48" s="183">
        <v>0</v>
      </c>
      <c r="U48" s="183">
        <v>0</v>
      </c>
      <c r="V48" s="183">
        <v>0</v>
      </c>
      <c r="W48" s="183">
        <v>0</v>
      </c>
      <c r="X48" s="183">
        <v>0</v>
      </c>
      <c r="Y48" s="183">
        <v>0</v>
      </c>
    </row>
    <row r="49" spans="1:25" x14ac:dyDescent="0.2">
      <c r="A49" s="184">
        <v>10140302</v>
      </c>
      <c r="B49" s="183" t="str">
        <f>[1]店マスタ!B48</f>
        <v>パナプラザ　日の出</v>
      </c>
      <c r="C49" s="183">
        <v>2.5</v>
      </c>
      <c r="D49" s="183">
        <v>2.5</v>
      </c>
      <c r="E49" s="183">
        <f>_xlfn.XLOOKUP(A49,[2]Sheet1!$R:$R,[2]Sheet1!$AB:$AB,"",0)</f>
        <v>2.5</v>
      </c>
      <c r="F49" s="183" t="str">
        <f>_xlfn.XLOOKUP($A49,[3]【2026年03月度_全社】RFM客層一覧表データ!$A:$A,[3]【2026年03月度_全社】RFM客層一覧表データ!C:C,"",0)</f>
        <v/>
      </c>
      <c r="G49" s="183" t="str">
        <f>_xlfn.XLOOKUP($A49,[3]【2026年03月度_全社】RFM客層一覧表データ!$A:$A,[3]【2026年03月度_全社】RFM客層一覧表データ!D:D,"",0)</f>
        <v/>
      </c>
      <c r="H49" s="183" t="str">
        <f>_xlfn.XLOOKUP($A49,[3]【2026年03月度_全社】RFM客層一覧表データ!$A:$A,[3]【2026年03月度_全社】RFM客層一覧表データ!E:E,"",0)</f>
        <v/>
      </c>
      <c r="I49" s="183" t="str">
        <f>_xlfn.XLOOKUP($A49,[3]【2026年03月度_全社】RFM客層一覧表データ!$A:$A,[3]【2026年03月度_全社】RFM客層一覧表データ!F:F,"",0)</f>
        <v/>
      </c>
      <c r="J49" s="183">
        <v>0</v>
      </c>
      <c r="K49" s="183">
        <v>0</v>
      </c>
      <c r="L49" s="183">
        <v>0</v>
      </c>
      <c r="M49" s="183">
        <v>0</v>
      </c>
      <c r="N49" s="183">
        <v>0</v>
      </c>
      <c r="O49" s="183">
        <v>0</v>
      </c>
      <c r="P49" s="183">
        <v>0</v>
      </c>
      <c r="Q49" s="183">
        <v>0</v>
      </c>
      <c r="R49" s="183">
        <v>0</v>
      </c>
      <c r="S49" s="183">
        <v>0</v>
      </c>
      <c r="T49" s="183">
        <v>0</v>
      </c>
      <c r="U49" s="183">
        <v>0</v>
      </c>
      <c r="V49" s="183">
        <v>0</v>
      </c>
      <c r="W49" s="183">
        <v>0</v>
      </c>
      <c r="X49" s="183">
        <v>0</v>
      </c>
      <c r="Y49" s="183">
        <v>0</v>
      </c>
    </row>
    <row r="50" spans="1:25" x14ac:dyDescent="0.2">
      <c r="A50" s="184">
        <v>10140311</v>
      </c>
      <c r="B50" s="183" t="str">
        <f>[1]店マスタ!B49</f>
        <v>清水沢オオハシ電気</v>
      </c>
      <c r="C50" s="183">
        <v>1.5</v>
      </c>
      <c r="D50" s="183">
        <v>1.5</v>
      </c>
      <c r="E50" s="183">
        <f>_xlfn.XLOOKUP(A50,[2]Sheet1!$R:$R,[2]Sheet1!$AB:$AB,"",0)</f>
        <v>1.5</v>
      </c>
      <c r="F50" s="183" t="str">
        <f>_xlfn.XLOOKUP($A50,[3]【2026年03月度_全社】RFM客層一覧表データ!$A:$A,[3]【2026年03月度_全社】RFM客層一覧表データ!C:C,"",0)</f>
        <v/>
      </c>
      <c r="G50" s="183" t="str">
        <f>_xlfn.XLOOKUP($A50,[3]【2026年03月度_全社】RFM客層一覧表データ!$A:$A,[3]【2026年03月度_全社】RFM客層一覧表データ!D:D,"",0)</f>
        <v/>
      </c>
      <c r="H50" s="183" t="str">
        <f>_xlfn.XLOOKUP($A50,[3]【2026年03月度_全社】RFM客層一覧表データ!$A:$A,[3]【2026年03月度_全社】RFM客層一覧表データ!E:E,"",0)</f>
        <v/>
      </c>
      <c r="I50" s="183" t="str">
        <f>_xlfn.XLOOKUP($A50,[3]【2026年03月度_全社】RFM客層一覧表データ!$A:$A,[3]【2026年03月度_全社】RFM客層一覧表データ!F:F,"",0)</f>
        <v/>
      </c>
      <c r="J50" s="183">
        <v>0</v>
      </c>
      <c r="K50" s="183">
        <v>0</v>
      </c>
      <c r="L50" s="183">
        <v>0</v>
      </c>
      <c r="M50" s="183">
        <v>0</v>
      </c>
      <c r="N50" s="183">
        <v>0</v>
      </c>
      <c r="O50" s="183">
        <v>0</v>
      </c>
      <c r="P50" s="183">
        <v>0</v>
      </c>
      <c r="Q50" s="183">
        <v>0</v>
      </c>
      <c r="R50" s="183">
        <v>0</v>
      </c>
      <c r="S50" s="183">
        <v>0</v>
      </c>
      <c r="T50" s="183">
        <v>0</v>
      </c>
      <c r="U50" s="183">
        <v>0</v>
      </c>
      <c r="V50" s="183">
        <v>0</v>
      </c>
      <c r="W50" s="183">
        <v>0</v>
      </c>
      <c r="X50" s="183">
        <v>0</v>
      </c>
      <c r="Y50" s="183">
        <v>0</v>
      </c>
    </row>
    <row r="51" spans="1:25" x14ac:dyDescent="0.2">
      <c r="A51" s="184">
        <v>10145005</v>
      </c>
      <c r="B51" s="183" t="str">
        <f>[1]店マスタ!B50</f>
        <v>江部乙電化ハウス</v>
      </c>
      <c r="C51" s="183">
        <v>2</v>
      </c>
      <c r="D51" s="183">
        <v>2</v>
      </c>
      <c r="E51" s="183" t="str">
        <f>_xlfn.XLOOKUP(A51,[2]Sheet1!$R:$R,[2]Sheet1!$AB:$AB,"",0)</f>
        <v/>
      </c>
      <c r="F51" s="183" t="str">
        <f>_xlfn.XLOOKUP($A51,[3]【2026年03月度_全社】RFM客層一覧表データ!$A:$A,[3]【2026年03月度_全社】RFM客層一覧表データ!C:C,"",0)</f>
        <v/>
      </c>
      <c r="G51" s="183" t="str">
        <f>_xlfn.XLOOKUP($A51,[3]【2026年03月度_全社】RFM客層一覧表データ!$A:$A,[3]【2026年03月度_全社】RFM客層一覧表データ!D:D,"",0)</f>
        <v/>
      </c>
      <c r="H51" s="183" t="str">
        <f>_xlfn.XLOOKUP($A51,[3]【2026年03月度_全社】RFM客層一覧表データ!$A:$A,[3]【2026年03月度_全社】RFM客層一覧表データ!E:E,"",0)</f>
        <v/>
      </c>
      <c r="I51" s="183" t="str">
        <f>_xlfn.XLOOKUP($A51,[3]【2026年03月度_全社】RFM客層一覧表データ!$A:$A,[3]【2026年03月度_全社】RFM客層一覧表データ!F:F,"",0)</f>
        <v/>
      </c>
      <c r="J51" s="183">
        <v>0</v>
      </c>
      <c r="K51" s="183">
        <v>0</v>
      </c>
      <c r="L51" s="183">
        <v>0</v>
      </c>
      <c r="M51" s="183">
        <v>0</v>
      </c>
      <c r="N51" s="183">
        <v>0</v>
      </c>
      <c r="O51" s="183">
        <v>0</v>
      </c>
      <c r="P51" s="183">
        <v>0</v>
      </c>
      <c r="Q51" s="183">
        <v>0</v>
      </c>
      <c r="R51" s="183">
        <v>0</v>
      </c>
      <c r="S51" s="183">
        <v>0</v>
      </c>
      <c r="T51" s="183">
        <v>0</v>
      </c>
      <c r="U51" s="183">
        <v>0</v>
      </c>
      <c r="V51" s="183">
        <v>0</v>
      </c>
      <c r="W51" s="183">
        <v>0</v>
      </c>
      <c r="X51" s="183">
        <v>0</v>
      </c>
      <c r="Y51" s="183">
        <v>0</v>
      </c>
    </row>
    <row r="52" spans="1:25" x14ac:dyDescent="0.2">
      <c r="A52" s="184">
        <v>10145012</v>
      </c>
      <c r="B52" s="183" t="str">
        <f>[1]店マスタ!B51</f>
        <v>パナプラザ　こばやし</v>
      </c>
      <c r="C52" s="183">
        <v>1.5</v>
      </c>
      <c r="D52" s="183">
        <v>1.5</v>
      </c>
      <c r="E52" s="183">
        <f>_xlfn.XLOOKUP(A52,[2]Sheet1!$R:$R,[2]Sheet1!$AB:$AB,"",0)</f>
        <v>1.5</v>
      </c>
      <c r="F52" s="183">
        <f>_xlfn.XLOOKUP($A52,[3]【2026年03月度_全社】RFM客層一覧表データ!$A:$A,[3]【2026年03月度_全社】RFM客層一覧表データ!C:C,"",0)</f>
        <v>734</v>
      </c>
      <c r="G52" s="183">
        <f>_xlfn.XLOOKUP($A52,[3]【2026年03月度_全社】RFM客層一覧表データ!$A:$A,[3]【2026年03月度_全社】RFM客層一覧表データ!D:D,"",0)</f>
        <v>321</v>
      </c>
      <c r="H52" s="183">
        <f>_xlfn.XLOOKUP($A52,[3]【2026年03月度_全社】RFM客層一覧表データ!$A:$A,[3]【2026年03月度_全社】RFM客層一覧表データ!E:E,"",0)</f>
        <v>449</v>
      </c>
      <c r="I52" s="183">
        <f>_xlfn.XLOOKUP($A52,[3]【2026年03月度_全社】RFM客層一覧表データ!$A:$A,[3]【2026年03月度_全社】RFM客層一覧表データ!F:F,"",0)</f>
        <v>42</v>
      </c>
      <c r="J52" s="183">
        <v>760</v>
      </c>
      <c r="K52" s="183">
        <v>345</v>
      </c>
      <c r="L52" s="183">
        <v>463</v>
      </c>
      <c r="M52" s="183">
        <v>39</v>
      </c>
      <c r="N52" s="183">
        <v>778</v>
      </c>
      <c r="O52" s="183">
        <v>348</v>
      </c>
      <c r="P52" s="183">
        <v>467</v>
      </c>
      <c r="Q52" s="183">
        <v>48</v>
      </c>
      <c r="R52" s="183">
        <v>845</v>
      </c>
      <c r="S52" s="183">
        <v>364</v>
      </c>
      <c r="T52" s="183">
        <v>488</v>
      </c>
      <c r="U52" s="183">
        <v>59</v>
      </c>
      <c r="V52" s="183">
        <v>898</v>
      </c>
      <c r="W52" s="183">
        <v>385</v>
      </c>
      <c r="X52" s="183">
        <v>517</v>
      </c>
      <c r="Y52" s="183">
        <v>75</v>
      </c>
    </row>
    <row r="53" spans="1:25" x14ac:dyDescent="0.2">
      <c r="A53" s="184">
        <v>10145026</v>
      </c>
      <c r="B53" s="183" t="str">
        <f>[1]店マスタ!B52</f>
        <v>（有）デンキの桐原</v>
      </c>
      <c r="C53" s="183">
        <v>3</v>
      </c>
      <c r="D53" s="183">
        <v>3</v>
      </c>
      <c r="E53" s="183">
        <f>_xlfn.XLOOKUP(A53,[2]Sheet1!$R:$R,[2]Sheet1!$AB:$AB,"",0)</f>
        <v>3</v>
      </c>
      <c r="F53" s="183">
        <f>_xlfn.XLOOKUP($A53,[3]【2026年03月度_全社】RFM客層一覧表データ!$A:$A,[3]【2026年03月度_全社】RFM客層一覧表データ!C:C,"",0)</f>
        <v>727</v>
      </c>
      <c r="G53" s="183">
        <f>_xlfn.XLOOKUP($A53,[3]【2026年03月度_全社】RFM客層一覧表データ!$A:$A,[3]【2026年03月度_全社】RFM客層一覧表データ!D:D,"",0)</f>
        <v>267</v>
      </c>
      <c r="H53" s="183">
        <f>_xlfn.XLOOKUP($A53,[3]【2026年03月度_全社】RFM客層一覧表データ!$A:$A,[3]【2026年03月度_全社】RFM客層一覧表データ!E:E,"",0)</f>
        <v>320</v>
      </c>
      <c r="I53" s="183">
        <f>_xlfn.XLOOKUP($A53,[3]【2026年03月度_全社】RFM客層一覧表データ!$A:$A,[3]【2026年03月度_全社】RFM客層一覧表データ!F:F,"",0)</f>
        <v>64</v>
      </c>
      <c r="J53" s="183">
        <v>739</v>
      </c>
      <c r="K53" s="183">
        <v>288</v>
      </c>
      <c r="L53" s="183">
        <v>326</v>
      </c>
      <c r="M53" s="183">
        <v>73</v>
      </c>
      <c r="N53" s="183">
        <v>722</v>
      </c>
      <c r="O53" s="183">
        <v>303</v>
      </c>
      <c r="P53" s="183">
        <v>339</v>
      </c>
      <c r="Q53" s="183">
        <v>62</v>
      </c>
      <c r="R53" s="183">
        <v>730</v>
      </c>
      <c r="S53" s="183">
        <v>293</v>
      </c>
      <c r="T53" s="183">
        <v>332</v>
      </c>
      <c r="U53" s="183">
        <v>78</v>
      </c>
      <c r="V53" s="183">
        <v>738</v>
      </c>
      <c r="W53" s="183">
        <v>259</v>
      </c>
      <c r="X53" s="183">
        <v>359</v>
      </c>
      <c r="Y53" s="183">
        <v>39</v>
      </c>
    </row>
    <row r="54" spans="1:25" x14ac:dyDescent="0.2">
      <c r="A54" s="184">
        <v>10145130</v>
      </c>
      <c r="B54" s="183" t="str">
        <f>[1]店マスタ!B53</f>
        <v>リビングナカジマ</v>
      </c>
      <c r="C54" s="183">
        <v>3.5</v>
      </c>
      <c r="D54" s="183">
        <v>3.5</v>
      </c>
      <c r="E54" s="183">
        <f>_xlfn.XLOOKUP(A54,[2]Sheet1!$R:$R,[2]Sheet1!$AB:$AB,"",0)</f>
        <v>4</v>
      </c>
      <c r="F54" s="183" t="str">
        <f>_xlfn.XLOOKUP($A54,[3]【2026年03月度_全社】RFM客層一覧表データ!$A:$A,[3]【2026年03月度_全社】RFM客層一覧表データ!C:C,"",0)</f>
        <v/>
      </c>
      <c r="G54" s="183" t="str">
        <f>_xlfn.XLOOKUP($A54,[3]【2026年03月度_全社】RFM客層一覧表データ!$A:$A,[3]【2026年03月度_全社】RFM客層一覧表データ!D:D,"",0)</f>
        <v/>
      </c>
      <c r="H54" s="183" t="str">
        <f>_xlfn.XLOOKUP($A54,[3]【2026年03月度_全社】RFM客層一覧表データ!$A:$A,[3]【2026年03月度_全社】RFM客層一覧表データ!E:E,"",0)</f>
        <v/>
      </c>
      <c r="I54" s="183" t="str">
        <f>_xlfn.XLOOKUP($A54,[3]【2026年03月度_全社】RFM客層一覧表データ!$A:$A,[3]【2026年03月度_全社】RFM客層一覧表データ!F:F,"",0)</f>
        <v/>
      </c>
      <c r="J54" s="183">
        <v>0</v>
      </c>
      <c r="K54" s="183">
        <v>0</v>
      </c>
      <c r="L54" s="183">
        <v>0</v>
      </c>
      <c r="M54" s="183">
        <v>0</v>
      </c>
      <c r="N54" s="183">
        <v>0</v>
      </c>
      <c r="O54" s="183">
        <v>0</v>
      </c>
      <c r="P54" s="183">
        <v>0</v>
      </c>
      <c r="Q54" s="183">
        <v>0</v>
      </c>
      <c r="R54" s="183">
        <v>0</v>
      </c>
      <c r="S54" s="183">
        <v>0</v>
      </c>
      <c r="T54" s="183">
        <v>0</v>
      </c>
      <c r="U54" s="183">
        <v>0</v>
      </c>
      <c r="V54" s="183">
        <v>0</v>
      </c>
      <c r="W54" s="183">
        <v>0</v>
      </c>
      <c r="X54" s="183">
        <v>0</v>
      </c>
      <c r="Y54" s="183">
        <v>0</v>
      </c>
    </row>
    <row r="55" spans="1:25" x14ac:dyDescent="0.2">
      <c r="A55" s="184">
        <v>10145143</v>
      </c>
      <c r="B55" s="183" t="str">
        <f>[1]店マスタ!B54</f>
        <v>（株）井戸電気</v>
      </c>
      <c r="C55" s="183">
        <v>2.5</v>
      </c>
      <c r="D55" s="183">
        <v>2.5</v>
      </c>
      <c r="E55" s="183">
        <f>_xlfn.XLOOKUP(A55,[2]Sheet1!$R:$R,[2]Sheet1!$AB:$AB,"",0)</f>
        <v>3</v>
      </c>
      <c r="F55" s="183" t="str">
        <f>_xlfn.XLOOKUP($A55,[3]【2026年03月度_全社】RFM客層一覧表データ!$A:$A,[3]【2026年03月度_全社】RFM客層一覧表データ!C:C,"",0)</f>
        <v/>
      </c>
      <c r="G55" s="183" t="str">
        <f>_xlfn.XLOOKUP($A55,[3]【2026年03月度_全社】RFM客層一覧表データ!$A:$A,[3]【2026年03月度_全社】RFM客層一覧表データ!D:D,"",0)</f>
        <v/>
      </c>
      <c r="H55" s="183" t="str">
        <f>_xlfn.XLOOKUP($A55,[3]【2026年03月度_全社】RFM客層一覧表データ!$A:$A,[3]【2026年03月度_全社】RFM客層一覧表データ!E:E,"",0)</f>
        <v/>
      </c>
      <c r="I55" s="183" t="str">
        <f>_xlfn.XLOOKUP($A55,[3]【2026年03月度_全社】RFM客層一覧表データ!$A:$A,[3]【2026年03月度_全社】RFM客層一覧表データ!F:F,"",0)</f>
        <v/>
      </c>
      <c r="J55" s="183">
        <v>0</v>
      </c>
      <c r="K55" s="183">
        <v>0</v>
      </c>
      <c r="L55" s="183">
        <v>0</v>
      </c>
      <c r="M55" s="183">
        <v>0</v>
      </c>
      <c r="N55" s="183">
        <v>0</v>
      </c>
      <c r="O55" s="183">
        <v>0</v>
      </c>
      <c r="P55" s="183">
        <v>0</v>
      </c>
      <c r="Q55" s="183">
        <v>0</v>
      </c>
      <c r="R55" s="183">
        <v>0</v>
      </c>
      <c r="S55" s="183">
        <v>0</v>
      </c>
      <c r="T55" s="183">
        <v>0</v>
      </c>
      <c r="U55" s="183">
        <v>0</v>
      </c>
      <c r="V55" s="183">
        <v>0</v>
      </c>
      <c r="W55" s="183">
        <v>0</v>
      </c>
      <c r="X55" s="183">
        <v>0</v>
      </c>
      <c r="Y55" s="183">
        <v>0</v>
      </c>
    </row>
    <row r="56" spans="1:25" x14ac:dyDescent="0.2">
      <c r="A56" s="184">
        <v>10145300</v>
      </c>
      <c r="B56" s="183" t="str">
        <f>[1]店マスタ!B55</f>
        <v>パナスター　コダマ</v>
      </c>
      <c r="C56" s="183">
        <v>2</v>
      </c>
      <c r="D56" s="183">
        <v>2</v>
      </c>
      <c r="E56" s="183">
        <f>_xlfn.XLOOKUP(A56,[2]Sheet1!$R:$R,[2]Sheet1!$AB:$AB,"",0)</f>
        <v>2</v>
      </c>
      <c r="F56" s="183">
        <f>_xlfn.XLOOKUP($A56,[3]【2026年03月度_全社】RFM客層一覧表データ!$A:$A,[3]【2026年03月度_全社】RFM客層一覧表データ!C:C,"",0)</f>
        <v>1057</v>
      </c>
      <c r="G56" s="183">
        <f>_xlfn.XLOOKUP($A56,[3]【2026年03月度_全社】RFM客層一覧表データ!$A:$A,[3]【2026年03月度_全社】RFM客層一覧表データ!D:D,"",0)</f>
        <v>551</v>
      </c>
      <c r="H56" s="183">
        <f>_xlfn.XLOOKUP($A56,[3]【2026年03月度_全社】RFM客層一覧表データ!$A:$A,[3]【2026年03月度_全社】RFM客層一覧表データ!E:E,"",0)</f>
        <v>575</v>
      </c>
      <c r="I56" s="183">
        <f>_xlfn.XLOOKUP($A56,[3]【2026年03月度_全社】RFM客層一覧表データ!$A:$A,[3]【2026年03月度_全社】RFM客層一覧表データ!F:F,"",0)</f>
        <v>65</v>
      </c>
      <c r="J56" s="183">
        <v>1076</v>
      </c>
      <c r="K56" s="183">
        <v>577</v>
      </c>
      <c r="L56" s="183">
        <v>597</v>
      </c>
      <c r="M56" s="183">
        <v>75</v>
      </c>
      <c r="N56" s="183">
        <v>1093</v>
      </c>
      <c r="O56" s="183">
        <v>609</v>
      </c>
      <c r="P56" s="183">
        <v>634</v>
      </c>
      <c r="Q56" s="183">
        <v>87</v>
      </c>
      <c r="R56" s="183">
        <v>1108</v>
      </c>
      <c r="S56" s="183">
        <v>552</v>
      </c>
      <c r="T56" s="183">
        <v>644</v>
      </c>
      <c r="U56" s="183">
        <v>38</v>
      </c>
      <c r="V56" s="183">
        <v>1198</v>
      </c>
      <c r="W56" s="183">
        <v>620</v>
      </c>
      <c r="X56" s="183">
        <v>694</v>
      </c>
      <c r="Y56" s="183">
        <v>57</v>
      </c>
    </row>
    <row r="57" spans="1:25" x14ac:dyDescent="0.2">
      <c r="A57" s="184">
        <v>10145403</v>
      </c>
      <c r="B57" s="183" t="str">
        <f>[1]店マスタ!B56</f>
        <v>（有）ハツセオデンキ</v>
      </c>
      <c r="C57" s="183">
        <v>1.5</v>
      </c>
      <c r="D57" s="183">
        <v>1.5</v>
      </c>
      <c r="E57" s="183">
        <f>_xlfn.XLOOKUP(A57,[2]Sheet1!$R:$R,[2]Sheet1!$AB:$AB,"",0)</f>
        <v>1.5</v>
      </c>
      <c r="F57" s="183">
        <f>_xlfn.XLOOKUP($A57,[3]【2026年03月度_全社】RFM客層一覧表データ!$A:$A,[3]【2026年03月度_全社】RFM客層一覧表データ!C:C,"",0)</f>
        <v>418</v>
      </c>
      <c r="G57" s="183">
        <f>_xlfn.XLOOKUP($A57,[3]【2026年03月度_全社】RFM客層一覧表データ!$A:$A,[3]【2026年03月度_全社】RFM客層一覧表データ!D:D,"",0)</f>
        <v>183</v>
      </c>
      <c r="H57" s="183">
        <f>_xlfn.XLOOKUP($A57,[3]【2026年03月度_全社】RFM客層一覧表データ!$A:$A,[3]【2026年03月度_全社】RFM客層一覧表データ!E:E,"",0)</f>
        <v>232</v>
      </c>
      <c r="I57" s="183">
        <f>_xlfn.XLOOKUP($A57,[3]【2026年03月度_全社】RFM客層一覧表データ!$A:$A,[3]【2026年03月度_全社】RFM客層一覧表データ!F:F,"",0)</f>
        <v>7</v>
      </c>
      <c r="J57" s="183">
        <v>441</v>
      </c>
      <c r="K57" s="183">
        <v>178</v>
      </c>
      <c r="L57" s="183">
        <v>241</v>
      </c>
      <c r="M57" s="183">
        <v>24</v>
      </c>
      <c r="N57" s="183">
        <v>447</v>
      </c>
      <c r="O57" s="183">
        <v>193</v>
      </c>
      <c r="P57" s="183">
        <v>256</v>
      </c>
      <c r="Q57" s="183">
        <v>14</v>
      </c>
      <c r="R57" s="183">
        <v>480</v>
      </c>
      <c r="S57" s="183">
        <v>219</v>
      </c>
      <c r="T57" s="183">
        <v>273</v>
      </c>
      <c r="U57" s="183">
        <v>26</v>
      </c>
      <c r="V57" s="183">
        <v>483</v>
      </c>
      <c r="W57" s="183">
        <v>222</v>
      </c>
      <c r="X57" s="183">
        <v>288</v>
      </c>
      <c r="Y57" s="183">
        <v>19</v>
      </c>
    </row>
    <row r="58" spans="1:25" x14ac:dyDescent="0.2">
      <c r="A58" s="184">
        <v>10151030</v>
      </c>
      <c r="B58" s="183" t="str">
        <f>[1]店マスタ!B57</f>
        <v>エース電器</v>
      </c>
      <c r="C58" s="183">
        <v>1.5</v>
      </c>
      <c r="D58" s="183">
        <v>1.5</v>
      </c>
      <c r="E58" s="183">
        <f>_xlfn.XLOOKUP(A58,[2]Sheet1!$R:$R,[2]Sheet1!$AB:$AB,"",0)</f>
        <v>1.5</v>
      </c>
      <c r="F58" s="183" t="str">
        <f>_xlfn.XLOOKUP($A58,[3]【2026年03月度_全社】RFM客層一覧表データ!$A:$A,[3]【2026年03月度_全社】RFM客層一覧表データ!C:C,"",0)</f>
        <v/>
      </c>
      <c r="G58" s="183" t="str">
        <f>_xlfn.XLOOKUP($A58,[3]【2026年03月度_全社】RFM客層一覧表データ!$A:$A,[3]【2026年03月度_全社】RFM客層一覧表データ!D:D,"",0)</f>
        <v/>
      </c>
      <c r="H58" s="183" t="str">
        <f>_xlfn.XLOOKUP($A58,[3]【2026年03月度_全社】RFM客層一覧表データ!$A:$A,[3]【2026年03月度_全社】RFM客層一覧表データ!E:E,"",0)</f>
        <v/>
      </c>
      <c r="I58" s="183" t="str">
        <f>_xlfn.XLOOKUP($A58,[3]【2026年03月度_全社】RFM客層一覧表データ!$A:$A,[3]【2026年03月度_全社】RFM客層一覧表データ!F:F,"",0)</f>
        <v/>
      </c>
      <c r="J58" s="183">
        <v>0</v>
      </c>
      <c r="K58" s="183">
        <v>0</v>
      </c>
      <c r="L58" s="183">
        <v>0</v>
      </c>
      <c r="M58" s="183">
        <v>0</v>
      </c>
      <c r="N58" s="183">
        <v>0</v>
      </c>
      <c r="O58" s="183">
        <v>0</v>
      </c>
      <c r="P58" s="183">
        <v>0</v>
      </c>
      <c r="Q58" s="183">
        <v>0</v>
      </c>
      <c r="R58" s="183">
        <v>0</v>
      </c>
      <c r="S58" s="183">
        <v>0</v>
      </c>
      <c r="T58" s="183">
        <v>0</v>
      </c>
      <c r="U58" s="183">
        <v>0</v>
      </c>
      <c r="V58" s="183">
        <v>0</v>
      </c>
      <c r="W58" s="183">
        <v>0</v>
      </c>
      <c r="X58" s="183">
        <v>0</v>
      </c>
      <c r="Y58" s="183">
        <v>0</v>
      </c>
    </row>
    <row r="59" spans="1:25" x14ac:dyDescent="0.2">
      <c r="A59" s="184">
        <v>10151034</v>
      </c>
      <c r="B59" s="183" t="str">
        <f>[1]店マスタ!B58</f>
        <v>株式会社とまでん</v>
      </c>
      <c r="C59" s="183">
        <v>0</v>
      </c>
      <c r="D59" s="183">
        <v>0</v>
      </c>
      <c r="E59" s="183" t="str">
        <f>_xlfn.XLOOKUP(A59,[2]Sheet1!$R:$R,[2]Sheet1!$AB:$AB,"",0)</f>
        <v/>
      </c>
      <c r="F59" s="183" t="str">
        <f>_xlfn.XLOOKUP($A59,[3]【2026年03月度_全社】RFM客層一覧表データ!$A:$A,[3]【2026年03月度_全社】RFM客層一覧表データ!C:C,"",0)</f>
        <v/>
      </c>
      <c r="G59" s="183" t="str">
        <f>_xlfn.XLOOKUP($A59,[3]【2026年03月度_全社】RFM客層一覧表データ!$A:$A,[3]【2026年03月度_全社】RFM客層一覧表データ!D:D,"",0)</f>
        <v/>
      </c>
      <c r="H59" s="183" t="str">
        <f>_xlfn.XLOOKUP($A59,[3]【2026年03月度_全社】RFM客層一覧表データ!$A:$A,[3]【2026年03月度_全社】RFM客層一覧表データ!E:E,"",0)</f>
        <v/>
      </c>
      <c r="I59" s="183" t="str">
        <f>_xlfn.XLOOKUP($A59,[3]【2026年03月度_全社】RFM客層一覧表データ!$A:$A,[3]【2026年03月度_全社】RFM客層一覧表データ!F:F,"",0)</f>
        <v/>
      </c>
      <c r="J59" s="183">
        <v>0</v>
      </c>
      <c r="K59" s="183">
        <v>0</v>
      </c>
      <c r="L59" s="183">
        <v>0</v>
      </c>
      <c r="M59" s="183">
        <v>0</v>
      </c>
      <c r="N59" s="183">
        <v>0</v>
      </c>
      <c r="O59" s="183">
        <v>0</v>
      </c>
      <c r="P59" s="183">
        <v>0</v>
      </c>
      <c r="Q59" s="183">
        <v>0</v>
      </c>
      <c r="R59" s="183">
        <v>0</v>
      </c>
      <c r="S59" s="183">
        <v>0</v>
      </c>
      <c r="T59" s="183">
        <v>0</v>
      </c>
      <c r="U59" s="183">
        <v>0</v>
      </c>
      <c r="V59" s="183">
        <v>0</v>
      </c>
      <c r="W59" s="183">
        <v>0</v>
      </c>
      <c r="X59" s="183">
        <v>0</v>
      </c>
      <c r="Y59" s="183">
        <v>0</v>
      </c>
    </row>
    <row r="60" spans="1:25" x14ac:dyDescent="0.2">
      <c r="A60" s="184">
        <v>10151035</v>
      </c>
      <c r="B60" s="183" t="str">
        <f>[1]店マスタ!B59</f>
        <v>とまでん　サンエス</v>
      </c>
      <c r="C60" s="183">
        <v>2</v>
      </c>
      <c r="D60" s="183">
        <v>2</v>
      </c>
      <c r="E60" s="183">
        <f>_xlfn.XLOOKUP(A60,[2]Sheet1!$R:$R,[2]Sheet1!$AB:$AB,"",0)</f>
        <v>2</v>
      </c>
      <c r="F60" s="183">
        <f>_xlfn.XLOOKUP($A60,[3]【2026年03月度_全社】RFM客層一覧表データ!$A:$A,[3]【2026年03月度_全社】RFM客層一覧表データ!C:C,"",0)</f>
        <v>1411</v>
      </c>
      <c r="G60" s="183">
        <f>_xlfn.XLOOKUP($A60,[3]【2026年03月度_全社】RFM客層一覧表データ!$A:$A,[3]【2026年03月度_全社】RFM客層一覧表データ!D:D,"",0)</f>
        <v>457</v>
      </c>
      <c r="H60" s="183">
        <f>_xlfn.XLOOKUP($A60,[3]【2026年03月度_全社】RFM客層一覧表データ!$A:$A,[3]【2026年03月度_全社】RFM客層一覧表データ!E:E,"",0)</f>
        <v>638</v>
      </c>
      <c r="I60" s="183">
        <f>_xlfn.XLOOKUP($A60,[3]【2026年03月度_全社】RFM客層一覧表データ!$A:$A,[3]【2026年03月度_全社】RFM客層一覧表データ!F:F,"",0)</f>
        <v>82</v>
      </c>
      <c r="J60" s="183">
        <v>1479</v>
      </c>
      <c r="K60" s="183">
        <v>497</v>
      </c>
      <c r="L60" s="183">
        <v>688</v>
      </c>
      <c r="M60" s="183">
        <v>81</v>
      </c>
      <c r="N60" s="183">
        <v>1537</v>
      </c>
      <c r="O60" s="183">
        <v>536</v>
      </c>
      <c r="P60" s="183">
        <v>734</v>
      </c>
      <c r="Q60" s="183">
        <v>100</v>
      </c>
      <c r="R60" s="183">
        <v>1578</v>
      </c>
      <c r="S60" s="183">
        <v>630</v>
      </c>
      <c r="T60" s="183">
        <v>778</v>
      </c>
      <c r="U60" s="183">
        <v>111</v>
      </c>
      <c r="V60" s="183">
        <v>1614</v>
      </c>
      <c r="W60" s="183">
        <v>679</v>
      </c>
      <c r="X60" s="183">
        <v>810</v>
      </c>
      <c r="Y60" s="183">
        <v>111</v>
      </c>
    </row>
    <row r="61" spans="1:25" x14ac:dyDescent="0.2">
      <c r="A61" s="184">
        <v>10151037</v>
      </c>
      <c r="B61" s="183" t="str">
        <f>[1]店マスタ!B60</f>
        <v>とまでん　ジョイフル</v>
      </c>
      <c r="C61" s="183">
        <v>3.5</v>
      </c>
      <c r="D61" s="183">
        <v>3.5</v>
      </c>
      <c r="E61" s="183">
        <f>_xlfn.XLOOKUP(A61,[2]Sheet1!$R:$R,[2]Sheet1!$AB:$AB,"",0)</f>
        <v>4</v>
      </c>
      <c r="F61" s="183">
        <f>_xlfn.XLOOKUP($A61,[3]【2026年03月度_全社】RFM客層一覧表データ!$A:$A,[3]【2026年03月度_全社】RFM客層一覧表データ!C:C,"",0)</f>
        <v>819</v>
      </c>
      <c r="G61" s="183">
        <f>_xlfn.XLOOKUP($A61,[3]【2026年03月度_全社】RFM客層一覧表データ!$A:$A,[3]【2026年03月度_全社】RFM客層一覧表データ!D:D,"",0)</f>
        <v>470</v>
      </c>
      <c r="H61" s="183">
        <f>_xlfn.XLOOKUP($A61,[3]【2026年03月度_全社】RFM客層一覧表データ!$A:$A,[3]【2026年03月度_全社】RFM客層一覧表データ!E:E,"",0)</f>
        <v>221</v>
      </c>
      <c r="I61" s="183">
        <f>_xlfn.XLOOKUP($A61,[3]【2026年03月度_全社】RFM客層一覧表データ!$A:$A,[3]【2026年03月度_全社】RFM客層一覧表データ!F:F,"",0)</f>
        <v>135</v>
      </c>
      <c r="J61" s="183">
        <v>741</v>
      </c>
      <c r="K61" s="183">
        <v>459</v>
      </c>
      <c r="L61" s="183">
        <v>140</v>
      </c>
      <c r="M61" s="183">
        <v>186</v>
      </c>
      <c r="N61" s="183">
        <v>561</v>
      </c>
      <c r="O61" s="183">
        <v>23</v>
      </c>
      <c r="P61" s="183">
        <v>62</v>
      </c>
      <c r="Q61" s="183">
        <v>2</v>
      </c>
      <c r="R61" s="183">
        <v>523</v>
      </c>
      <c r="S61" s="183">
        <v>94</v>
      </c>
      <c r="T61" s="183">
        <v>99</v>
      </c>
      <c r="U61" s="183">
        <v>19</v>
      </c>
      <c r="V61" s="183">
        <v>430</v>
      </c>
      <c r="W61" s="183">
        <v>372</v>
      </c>
      <c r="X61" s="183">
        <v>115</v>
      </c>
      <c r="Y61" s="183">
        <v>189</v>
      </c>
    </row>
    <row r="62" spans="1:25" x14ac:dyDescent="0.2">
      <c r="A62" s="184">
        <v>10151038</v>
      </c>
      <c r="B62" s="183" t="str">
        <f>[1]店マスタ!B61</f>
        <v>オオハマ電器</v>
      </c>
      <c r="C62" s="183">
        <v>1.5</v>
      </c>
      <c r="D62" s="183">
        <v>1.5</v>
      </c>
      <c r="E62" s="183">
        <f>_xlfn.XLOOKUP(A62,[2]Sheet1!$R:$R,[2]Sheet1!$AB:$AB,"",0)</f>
        <v>1.5</v>
      </c>
      <c r="F62" s="183">
        <f>_xlfn.XLOOKUP($A62,[3]【2026年03月度_全社】RFM客層一覧表データ!$A:$A,[3]【2026年03月度_全社】RFM客層一覧表データ!C:C,"",0)</f>
        <v>319</v>
      </c>
      <c r="G62" s="183">
        <f>_xlfn.XLOOKUP($A62,[3]【2026年03月度_全社】RFM客層一覧表データ!$A:$A,[3]【2026年03月度_全社】RFM客層一覧表データ!D:D,"",0)</f>
        <v>128</v>
      </c>
      <c r="H62" s="183">
        <f>_xlfn.XLOOKUP($A62,[3]【2026年03月度_全社】RFM客層一覧表データ!$A:$A,[3]【2026年03月度_全社】RFM客層一覧表データ!E:E,"",0)</f>
        <v>184</v>
      </c>
      <c r="I62" s="183">
        <f>_xlfn.XLOOKUP($A62,[3]【2026年03月度_全社】RFM客層一覧表データ!$A:$A,[3]【2026年03月度_全社】RFM客層一覧表データ!F:F,"",0)</f>
        <v>17</v>
      </c>
      <c r="J62" s="183">
        <v>330</v>
      </c>
      <c r="K62" s="183">
        <v>139</v>
      </c>
      <c r="L62" s="183">
        <v>189</v>
      </c>
      <c r="M62" s="183">
        <v>12</v>
      </c>
      <c r="N62" s="183">
        <v>347</v>
      </c>
      <c r="O62" s="183">
        <v>143</v>
      </c>
      <c r="P62" s="183">
        <v>189</v>
      </c>
      <c r="Q62" s="183">
        <v>8</v>
      </c>
      <c r="R62" s="183">
        <v>359</v>
      </c>
      <c r="S62" s="183">
        <v>167</v>
      </c>
      <c r="T62" s="183">
        <v>201</v>
      </c>
      <c r="U62" s="183">
        <v>14</v>
      </c>
      <c r="V62" s="183">
        <v>370</v>
      </c>
      <c r="W62" s="183">
        <v>153</v>
      </c>
      <c r="X62" s="183">
        <v>206</v>
      </c>
      <c r="Y62" s="183">
        <v>17</v>
      </c>
    </row>
    <row r="63" spans="1:25" x14ac:dyDescent="0.2">
      <c r="A63" s="184">
        <v>10151045</v>
      </c>
      <c r="B63" s="183" t="str">
        <f>[1]店マスタ!B62</f>
        <v>とまでん　マルコー</v>
      </c>
      <c r="C63" s="183">
        <v>4.5</v>
      </c>
      <c r="D63" s="183">
        <v>4.5</v>
      </c>
      <c r="E63" s="183">
        <f>_xlfn.XLOOKUP(A63,[2]Sheet1!$R:$R,[2]Sheet1!$AB:$AB,"",0)</f>
        <v>5</v>
      </c>
      <c r="F63" s="183">
        <f>_xlfn.XLOOKUP($A63,[3]【2026年03月度_全社】RFM客層一覧表データ!$A:$A,[3]【2026年03月度_全社】RFM客層一覧表データ!C:C,"",0)</f>
        <v>1361</v>
      </c>
      <c r="G63" s="183">
        <f>_xlfn.XLOOKUP($A63,[3]【2026年03月度_全社】RFM客層一覧表データ!$A:$A,[3]【2026年03月度_全社】RFM客層一覧表データ!D:D,"",0)</f>
        <v>601</v>
      </c>
      <c r="H63" s="183">
        <f>_xlfn.XLOOKUP($A63,[3]【2026年03月度_全社】RFM客層一覧表データ!$A:$A,[3]【2026年03月度_全社】RFM客層一覧表データ!E:E,"",0)</f>
        <v>684</v>
      </c>
      <c r="I63" s="183">
        <f>_xlfn.XLOOKUP($A63,[3]【2026年03月度_全社】RFM客層一覧表データ!$A:$A,[3]【2026年03月度_全社】RFM客層一覧表データ!F:F,"",0)</f>
        <v>108</v>
      </c>
      <c r="J63" s="183">
        <v>1325</v>
      </c>
      <c r="K63" s="183">
        <v>562</v>
      </c>
      <c r="L63" s="183">
        <v>654</v>
      </c>
      <c r="M63" s="183">
        <v>90</v>
      </c>
      <c r="N63" s="183">
        <v>1329</v>
      </c>
      <c r="O63" s="183">
        <v>630</v>
      </c>
      <c r="P63" s="183">
        <v>633</v>
      </c>
      <c r="Q63" s="183">
        <v>100</v>
      </c>
      <c r="R63" s="183">
        <v>1291</v>
      </c>
      <c r="S63" s="183">
        <v>624</v>
      </c>
      <c r="T63" s="183">
        <v>627</v>
      </c>
      <c r="U63" s="183">
        <v>110</v>
      </c>
      <c r="V63" s="183">
        <v>1313</v>
      </c>
      <c r="W63" s="183">
        <v>693</v>
      </c>
      <c r="X63" s="183">
        <v>613</v>
      </c>
      <c r="Y63" s="183">
        <v>153</v>
      </c>
    </row>
    <row r="64" spans="1:25" x14ac:dyDescent="0.2">
      <c r="A64" s="184">
        <v>10151055</v>
      </c>
      <c r="B64" s="183" t="str">
        <f>[1]店マスタ!B63</f>
        <v>とまでん　ｉｔｏｉ</v>
      </c>
      <c r="C64" s="183">
        <v>3</v>
      </c>
      <c r="D64" s="183">
        <v>3</v>
      </c>
      <c r="E64" s="183">
        <f>_xlfn.XLOOKUP(A64,[2]Sheet1!$R:$R,[2]Sheet1!$AB:$AB,"",0)</f>
        <v>3</v>
      </c>
      <c r="F64" s="183">
        <f>_xlfn.XLOOKUP($A64,[3]【2026年03月度_全社】RFM客層一覧表データ!$A:$A,[3]【2026年03月度_全社】RFM客層一覧表データ!C:C,"",0)</f>
        <v>717</v>
      </c>
      <c r="G64" s="183">
        <f>_xlfn.XLOOKUP($A64,[3]【2026年03月度_全社】RFM客層一覧表データ!$A:$A,[3]【2026年03月度_全社】RFM客層一覧表データ!D:D,"",0)</f>
        <v>237</v>
      </c>
      <c r="H64" s="183">
        <f>_xlfn.XLOOKUP($A64,[3]【2026年03月度_全社】RFM客層一覧表データ!$A:$A,[3]【2026年03月度_全社】RFM客層一覧表データ!E:E,"",0)</f>
        <v>210</v>
      </c>
      <c r="I64" s="183">
        <f>_xlfn.XLOOKUP($A64,[3]【2026年03月度_全社】RFM客層一覧表データ!$A:$A,[3]【2026年03月度_全社】RFM客層一覧表データ!F:F,"",0)</f>
        <v>86</v>
      </c>
      <c r="J64" s="183">
        <v>700</v>
      </c>
      <c r="K64" s="183">
        <v>251</v>
      </c>
      <c r="L64" s="183">
        <v>213</v>
      </c>
      <c r="M64" s="183">
        <v>68</v>
      </c>
      <c r="N64" s="183">
        <v>714</v>
      </c>
      <c r="O64" s="183">
        <v>287</v>
      </c>
      <c r="P64" s="183">
        <v>209</v>
      </c>
      <c r="Q64" s="183">
        <v>93</v>
      </c>
      <c r="R64" s="183">
        <v>699</v>
      </c>
      <c r="S64" s="183">
        <v>299</v>
      </c>
      <c r="T64" s="183">
        <v>204</v>
      </c>
      <c r="U64" s="183">
        <v>103</v>
      </c>
      <c r="V64" s="183">
        <v>641</v>
      </c>
      <c r="W64" s="183">
        <v>288</v>
      </c>
      <c r="X64" s="183">
        <v>197</v>
      </c>
      <c r="Y64" s="183">
        <v>105</v>
      </c>
    </row>
    <row r="65" spans="1:25" x14ac:dyDescent="0.2">
      <c r="A65" s="184">
        <v>10151060</v>
      </c>
      <c r="B65" s="183" t="str">
        <f>[1]店マスタ!B64</f>
        <v>（有）かざし電気</v>
      </c>
      <c r="C65" s="183">
        <v>3</v>
      </c>
      <c r="D65" s="183">
        <v>3</v>
      </c>
      <c r="E65" s="183">
        <f>_xlfn.XLOOKUP(A65,[2]Sheet1!$R:$R,[2]Sheet1!$AB:$AB,"",0)</f>
        <v>3.5</v>
      </c>
      <c r="F65" s="183">
        <f>_xlfn.XLOOKUP($A65,[3]【2026年03月度_全社】RFM客層一覧表データ!$A:$A,[3]【2026年03月度_全社】RFM客層一覧表データ!C:C,"",0)</f>
        <v>648</v>
      </c>
      <c r="G65" s="183">
        <f>_xlfn.XLOOKUP($A65,[3]【2026年03月度_全社】RFM客層一覧表データ!$A:$A,[3]【2026年03月度_全社】RFM客層一覧表データ!D:D,"",0)</f>
        <v>272</v>
      </c>
      <c r="H65" s="183">
        <f>_xlfn.XLOOKUP($A65,[3]【2026年03月度_全社】RFM客層一覧表データ!$A:$A,[3]【2026年03月度_全社】RFM客層一覧表データ!E:E,"",0)</f>
        <v>360</v>
      </c>
      <c r="I65" s="183">
        <f>_xlfn.XLOOKUP($A65,[3]【2026年03月度_全社】RFM客層一覧表データ!$A:$A,[3]【2026年03月度_全社】RFM客層一覧表データ!F:F,"",0)</f>
        <v>39</v>
      </c>
      <c r="J65" s="183">
        <v>812</v>
      </c>
      <c r="K65" s="183">
        <v>327</v>
      </c>
      <c r="L65" s="183">
        <v>413</v>
      </c>
      <c r="M65" s="183">
        <v>84</v>
      </c>
      <c r="N65" s="183">
        <v>840</v>
      </c>
      <c r="O65" s="183">
        <v>348</v>
      </c>
      <c r="P65" s="183">
        <v>453</v>
      </c>
      <c r="Q65" s="183">
        <v>56</v>
      </c>
      <c r="R65" s="183">
        <v>958</v>
      </c>
      <c r="S65" s="183">
        <v>385</v>
      </c>
      <c r="T65" s="183">
        <v>500</v>
      </c>
      <c r="U65" s="183">
        <v>70</v>
      </c>
      <c r="V65" s="183">
        <v>1036</v>
      </c>
      <c r="W65" s="183">
        <v>477</v>
      </c>
      <c r="X65" s="183">
        <v>545</v>
      </c>
      <c r="Y65" s="183">
        <v>109</v>
      </c>
    </row>
    <row r="66" spans="1:25" x14ac:dyDescent="0.2">
      <c r="A66" s="184">
        <v>10151064</v>
      </c>
      <c r="B66" s="183" t="str">
        <f>[1]店マスタ!B65</f>
        <v>松崎電機</v>
      </c>
      <c r="C66" s="183">
        <v>1</v>
      </c>
      <c r="D66" s="183">
        <v>1</v>
      </c>
      <c r="E66" s="183">
        <f>_xlfn.XLOOKUP(A66,[2]Sheet1!$R:$R,[2]Sheet1!$AB:$AB,"",0)</f>
        <v>1</v>
      </c>
      <c r="F66" s="183" t="str">
        <f>_xlfn.XLOOKUP($A66,[3]【2026年03月度_全社】RFM客層一覧表データ!$A:$A,[3]【2026年03月度_全社】RFM客層一覧表データ!C:C,"",0)</f>
        <v/>
      </c>
      <c r="G66" s="183" t="str">
        <f>_xlfn.XLOOKUP($A66,[3]【2026年03月度_全社】RFM客層一覧表データ!$A:$A,[3]【2026年03月度_全社】RFM客層一覧表データ!D:D,"",0)</f>
        <v/>
      </c>
      <c r="H66" s="183" t="str">
        <f>_xlfn.XLOOKUP($A66,[3]【2026年03月度_全社】RFM客層一覧表データ!$A:$A,[3]【2026年03月度_全社】RFM客層一覧表データ!E:E,"",0)</f>
        <v/>
      </c>
      <c r="I66" s="183" t="str">
        <f>_xlfn.XLOOKUP($A66,[3]【2026年03月度_全社】RFM客層一覧表データ!$A:$A,[3]【2026年03月度_全社】RFM客層一覧表データ!F:F,"",0)</f>
        <v/>
      </c>
      <c r="J66" s="183">
        <v>0</v>
      </c>
      <c r="K66" s="183">
        <v>0</v>
      </c>
      <c r="L66" s="183">
        <v>0</v>
      </c>
      <c r="M66" s="183">
        <v>0</v>
      </c>
      <c r="N66" s="183">
        <v>0</v>
      </c>
      <c r="O66" s="183">
        <v>0</v>
      </c>
      <c r="P66" s="183">
        <v>0</v>
      </c>
      <c r="Q66" s="183">
        <v>0</v>
      </c>
      <c r="R66" s="183">
        <v>0</v>
      </c>
      <c r="S66" s="183">
        <v>0</v>
      </c>
      <c r="T66" s="183">
        <v>0</v>
      </c>
      <c r="U66" s="183">
        <v>0</v>
      </c>
      <c r="V66" s="183">
        <v>0</v>
      </c>
      <c r="W66" s="183">
        <v>0</v>
      </c>
      <c r="X66" s="183">
        <v>0</v>
      </c>
      <c r="Y66" s="183">
        <v>0</v>
      </c>
    </row>
    <row r="67" spans="1:25" x14ac:dyDescent="0.2">
      <c r="A67" s="184">
        <v>10151066</v>
      </c>
      <c r="B67" s="183" t="str">
        <f>[1]店マスタ!B66</f>
        <v>（有）マインド　ムラカミ</v>
      </c>
      <c r="C67" s="183">
        <v>1.5</v>
      </c>
      <c r="D67" s="183">
        <v>1.5</v>
      </c>
      <c r="E67" s="183">
        <f>_xlfn.XLOOKUP(A67,[2]Sheet1!$R:$R,[2]Sheet1!$AB:$AB,"",0)</f>
        <v>1.5</v>
      </c>
      <c r="F67" s="183" t="str">
        <f>_xlfn.XLOOKUP($A67,[3]【2026年03月度_全社】RFM客層一覧表データ!$A:$A,[3]【2026年03月度_全社】RFM客層一覧表データ!C:C,"",0)</f>
        <v/>
      </c>
      <c r="G67" s="183" t="str">
        <f>_xlfn.XLOOKUP($A67,[3]【2026年03月度_全社】RFM客層一覧表データ!$A:$A,[3]【2026年03月度_全社】RFM客層一覧表データ!D:D,"",0)</f>
        <v/>
      </c>
      <c r="H67" s="183" t="str">
        <f>_xlfn.XLOOKUP($A67,[3]【2026年03月度_全社】RFM客層一覧表データ!$A:$A,[3]【2026年03月度_全社】RFM客層一覧表データ!E:E,"",0)</f>
        <v/>
      </c>
      <c r="I67" s="183" t="str">
        <f>_xlfn.XLOOKUP($A67,[3]【2026年03月度_全社】RFM客層一覧表データ!$A:$A,[3]【2026年03月度_全社】RFM客層一覧表データ!F:F,"",0)</f>
        <v/>
      </c>
      <c r="J67" s="183">
        <v>0</v>
      </c>
      <c r="K67" s="183">
        <v>0</v>
      </c>
      <c r="L67" s="183">
        <v>0</v>
      </c>
      <c r="M67" s="183">
        <v>0</v>
      </c>
      <c r="N67" s="183">
        <v>0</v>
      </c>
      <c r="O67" s="183">
        <v>0</v>
      </c>
      <c r="P67" s="183">
        <v>0</v>
      </c>
      <c r="Q67" s="183">
        <v>0</v>
      </c>
      <c r="R67" s="183">
        <v>0</v>
      </c>
      <c r="S67" s="183">
        <v>0</v>
      </c>
      <c r="T67" s="183">
        <v>0</v>
      </c>
      <c r="U67" s="183">
        <v>0</v>
      </c>
      <c r="V67" s="183">
        <v>0</v>
      </c>
      <c r="W67" s="183">
        <v>0</v>
      </c>
      <c r="X67" s="183">
        <v>0</v>
      </c>
      <c r="Y67" s="183">
        <v>0</v>
      </c>
    </row>
    <row r="68" spans="1:25" x14ac:dyDescent="0.2">
      <c r="A68" s="184">
        <v>10151067</v>
      </c>
      <c r="B68" s="183" t="str">
        <f>[1]店マスタ!B67</f>
        <v>とまでん　クラシタ</v>
      </c>
      <c r="C68" s="183">
        <v>2.5</v>
      </c>
      <c r="D68" s="183">
        <v>2.5</v>
      </c>
      <c r="E68" s="183">
        <f>_xlfn.XLOOKUP(A68,[2]Sheet1!$R:$R,[2]Sheet1!$AB:$AB,"",0)</f>
        <v>2.5</v>
      </c>
      <c r="F68" s="183">
        <f>_xlfn.XLOOKUP($A68,[3]【2026年03月度_全社】RFM客層一覧表データ!$A:$A,[3]【2026年03月度_全社】RFM客層一覧表データ!C:C,"",0)</f>
        <v>938</v>
      </c>
      <c r="G68" s="183">
        <f>_xlfn.XLOOKUP($A68,[3]【2026年03月度_全社】RFM客層一覧表データ!$A:$A,[3]【2026年03月度_全社】RFM客層一覧表データ!D:D,"",0)</f>
        <v>0</v>
      </c>
      <c r="H68" s="183">
        <f>_xlfn.XLOOKUP($A68,[3]【2026年03月度_全社】RFM客層一覧表データ!$A:$A,[3]【2026年03月度_全社】RFM客層一覧表データ!E:E,"",0)</f>
        <v>275</v>
      </c>
      <c r="I68" s="183">
        <f>_xlfn.XLOOKUP($A68,[3]【2026年03月度_全社】RFM客層一覧表データ!$A:$A,[3]【2026年03月度_全社】RFM客層一覧表データ!F:F,"",0)</f>
        <v>0</v>
      </c>
      <c r="J68" s="183">
        <v>962</v>
      </c>
      <c r="K68" s="183">
        <v>0</v>
      </c>
      <c r="L68" s="183">
        <v>285</v>
      </c>
      <c r="M68" s="183">
        <v>0</v>
      </c>
      <c r="N68" s="183">
        <v>965</v>
      </c>
      <c r="O68" s="183">
        <v>2</v>
      </c>
      <c r="P68" s="183">
        <v>307</v>
      </c>
      <c r="Q68" s="183">
        <v>1</v>
      </c>
      <c r="R68" s="183">
        <v>957</v>
      </c>
      <c r="S68" s="183">
        <v>94</v>
      </c>
      <c r="T68" s="183">
        <v>304</v>
      </c>
      <c r="U68" s="183">
        <v>20</v>
      </c>
      <c r="V68" s="183">
        <v>953</v>
      </c>
      <c r="W68" s="183">
        <v>330</v>
      </c>
      <c r="X68" s="183">
        <v>278</v>
      </c>
      <c r="Y68" s="183">
        <v>111</v>
      </c>
    </row>
    <row r="69" spans="1:25" x14ac:dyDescent="0.2">
      <c r="A69" s="184">
        <v>10151071</v>
      </c>
      <c r="B69" s="183" t="str">
        <f>[1]店マスタ!B68</f>
        <v>ナイスタニオカ</v>
      </c>
      <c r="C69" s="183">
        <v>3</v>
      </c>
      <c r="D69" s="183">
        <v>3</v>
      </c>
      <c r="E69" s="183">
        <f>_xlfn.XLOOKUP(A69,[2]Sheet1!$R:$R,[2]Sheet1!$AB:$AB,"",0)</f>
        <v>3.5</v>
      </c>
      <c r="F69" s="183">
        <f>_xlfn.XLOOKUP($A69,[3]【2026年03月度_全社】RFM客層一覧表データ!$A:$A,[3]【2026年03月度_全社】RFM客層一覧表データ!C:C,"",0)</f>
        <v>1095</v>
      </c>
      <c r="G69" s="183">
        <f>_xlfn.XLOOKUP($A69,[3]【2026年03月度_全社】RFM客層一覧表データ!$A:$A,[3]【2026年03月度_全社】RFM客層一覧表データ!D:D,"",0)</f>
        <v>425</v>
      </c>
      <c r="H69" s="183">
        <f>_xlfn.XLOOKUP($A69,[3]【2026年03月度_全社】RFM客層一覧表データ!$A:$A,[3]【2026年03月度_全社】RFM客層一覧表データ!E:E,"",0)</f>
        <v>483</v>
      </c>
      <c r="I69" s="183">
        <f>_xlfn.XLOOKUP($A69,[3]【2026年03月度_全社】RFM客層一覧表データ!$A:$A,[3]【2026年03月度_全社】RFM客層一覧表データ!F:F,"",0)</f>
        <v>56</v>
      </c>
      <c r="J69" s="183">
        <v>1137</v>
      </c>
      <c r="K69" s="183">
        <v>445</v>
      </c>
      <c r="L69" s="183">
        <v>486</v>
      </c>
      <c r="M69" s="183">
        <v>71</v>
      </c>
      <c r="N69" s="183">
        <v>1190</v>
      </c>
      <c r="O69" s="183">
        <v>468</v>
      </c>
      <c r="P69" s="183">
        <v>493</v>
      </c>
      <c r="Q69" s="183">
        <v>66</v>
      </c>
      <c r="R69" s="183">
        <v>1257</v>
      </c>
      <c r="S69" s="183">
        <v>498</v>
      </c>
      <c r="T69" s="183">
        <v>494</v>
      </c>
      <c r="U69" s="183">
        <v>84</v>
      </c>
      <c r="V69" s="183">
        <v>1300</v>
      </c>
      <c r="W69" s="183">
        <v>533</v>
      </c>
      <c r="X69" s="183">
        <v>472</v>
      </c>
      <c r="Y69" s="183">
        <v>116</v>
      </c>
    </row>
    <row r="70" spans="1:25" x14ac:dyDescent="0.2">
      <c r="A70" s="184">
        <v>10151100</v>
      </c>
      <c r="B70" s="183" t="str">
        <f>[1]店マスタ!B69</f>
        <v>有限会社　電器のキムラ</v>
      </c>
      <c r="C70" s="183">
        <v>2.5</v>
      </c>
      <c r="D70" s="183">
        <v>2</v>
      </c>
      <c r="E70" s="183">
        <f>_xlfn.XLOOKUP(A70,[2]Sheet1!$R:$R,[2]Sheet1!$AB:$AB,"",0)</f>
        <v>2</v>
      </c>
      <c r="F70" s="183">
        <f>_xlfn.XLOOKUP($A70,[3]【2026年03月度_全社】RFM客層一覧表データ!$A:$A,[3]【2026年03月度_全社】RFM客層一覧表データ!C:C,"",0)</f>
        <v>659</v>
      </c>
      <c r="G70" s="183">
        <f>_xlfn.XLOOKUP($A70,[3]【2026年03月度_全社】RFM客層一覧表データ!$A:$A,[3]【2026年03月度_全社】RFM客層一覧表データ!D:D,"",0)</f>
        <v>319</v>
      </c>
      <c r="H70" s="183">
        <f>_xlfn.XLOOKUP($A70,[3]【2026年03月度_全社】RFM客層一覧表データ!$A:$A,[3]【2026年03月度_全社】RFM客層一覧表データ!E:E,"",0)</f>
        <v>258</v>
      </c>
      <c r="I70" s="183">
        <f>_xlfn.XLOOKUP($A70,[3]【2026年03月度_全社】RFM客層一覧表データ!$A:$A,[3]【2026年03月度_全社】RFM客層一覧表データ!F:F,"",0)</f>
        <v>86</v>
      </c>
      <c r="J70" s="183">
        <v>724</v>
      </c>
      <c r="K70" s="183">
        <v>286</v>
      </c>
      <c r="L70" s="183">
        <v>257</v>
      </c>
      <c r="M70" s="183">
        <v>77</v>
      </c>
      <c r="N70" s="183">
        <v>728</v>
      </c>
      <c r="O70" s="183">
        <v>323</v>
      </c>
      <c r="P70" s="183">
        <v>260</v>
      </c>
      <c r="Q70" s="183">
        <v>99</v>
      </c>
      <c r="R70" s="183">
        <v>693</v>
      </c>
      <c r="S70" s="183">
        <v>301</v>
      </c>
      <c r="T70" s="183">
        <v>257</v>
      </c>
      <c r="U70" s="183">
        <v>90</v>
      </c>
      <c r="V70" s="183">
        <v>643</v>
      </c>
      <c r="W70" s="183">
        <v>293</v>
      </c>
      <c r="X70" s="183">
        <v>259</v>
      </c>
      <c r="Y70" s="183">
        <v>66</v>
      </c>
    </row>
    <row r="71" spans="1:25" x14ac:dyDescent="0.2">
      <c r="A71" s="184">
        <v>10151120</v>
      </c>
      <c r="B71" s="183" t="str">
        <f>[1]店マスタ!B70</f>
        <v>とまでん　トサオカ</v>
      </c>
      <c r="C71" s="183">
        <v>5</v>
      </c>
      <c r="D71" s="183">
        <v>5</v>
      </c>
      <c r="E71" s="183">
        <f>_xlfn.XLOOKUP(A71,[2]Sheet1!$R:$R,[2]Sheet1!$AB:$AB,"",0)</f>
        <v>5.5</v>
      </c>
      <c r="F71" s="183">
        <f>_xlfn.XLOOKUP($A71,[3]【2026年03月度_全社】RFM客層一覧表データ!$A:$A,[3]【2026年03月度_全社】RFM客層一覧表データ!C:C,"",0)</f>
        <v>3815</v>
      </c>
      <c r="G71" s="183">
        <f>_xlfn.XLOOKUP($A71,[3]【2026年03月度_全社】RFM客層一覧表データ!$A:$A,[3]【2026年03月度_全社】RFM客層一覧表データ!D:D,"",0)</f>
        <v>1419</v>
      </c>
      <c r="H71" s="183">
        <f>_xlfn.XLOOKUP($A71,[3]【2026年03月度_全社】RFM客層一覧表データ!$A:$A,[3]【2026年03月度_全社】RFM客層一覧表データ!E:E,"",0)</f>
        <v>1702</v>
      </c>
      <c r="I71" s="183">
        <f>_xlfn.XLOOKUP($A71,[3]【2026年03月度_全社】RFM客層一覧表データ!$A:$A,[3]【2026年03月度_全社】RFM客層一覧表データ!F:F,"",0)</f>
        <v>240</v>
      </c>
      <c r="J71" s="183">
        <v>3959</v>
      </c>
      <c r="K71" s="183">
        <v>1469</v>
      </c>
      <c r="L71" s="183">
        <v>1738</v>
      </c>
      <c r="M71" s="183">
        <v>280</v>
      </c>
      <c r="N71" s="183">
        <v>3959</v>
      </c>
      <c r="O71" s="183">
        <v>1477</v>
      </c>
      <c r="P71" s="183">
        <v>1764</v>
      </c>
      <c r="Q71" s="183">
        <v>240</v>
      </c>
      <c r="R71" s="183">
        <v>4037</v>
      </c>
      <c r="S71" s="183">
        <v>1518</v>
      </c>
      <c r="T71" s="183">
        <v>1785</v>
      </c>
      <c r="U71" s="183">
        <v>233</v>
      </c>
      <c r="V71" s="183">
        <v>4079</v>
      </c>
      <c r="W71" s="183">
        <v>1623</v>
      </c>
      <c r="X71" s="183">
        <v>1803</v>
      </c>
      <c r="Y71" s="183">
        <v>282</v>
      </c>
    </row>
    <row r="72" spans="1:25" x14ac:dyDescent="0.2">
      <c r="A72" s="184">
        <v>10151122</v>
      </c>
      <c r="B72" s="183" t="str">
        <f>[1]店マスタ!B71</f>
        <v>とまでんカマダ</v>
      </c>
      <c r="C72" s="183">
        <v>1.5</v>
      </c>
      <c r="D72" s="183">
        <v>1.5</v>
      </c>
      <c r="E72" s="183">
        <f>_xlfn.XLOOKUP(A72,[2]Sheet1!$R:$R,[2]Sheet1!$AB:$AB,"",0)</f>
        <v>1.5</v>
      </c>
      <c r="F72" s="183">
        <f>_xlfn.XLOOKUP($A72,[3]【2026年03月度_全社】RFM客層一覧表データ!$A:$A,[3]【2026年03月度_全社】RFM客層一覧表データ!C:C,"",0)</f>
        <v>708</v>
      </c>
      <c r="G72" s="183">
        <f>_xlfn.XLOOKUP($A72,[3]【2026年03月度_全社】RFM客層一覧表データ!$A:$A,[3]【2026年03月度_全社】RFM客層一覧表データ!D:D,"",0)</f>
        <v>150</v>
      </c>
      <c r="H72" s="183">
        <f>_xlfn.XLOOKUP($A72,[3]【2026年03月度_全社】RFM客層一覧表データ!$A:$A,[3]【2026年03月度_全社】RFM客層一覧表データ!E:E,"",0)</f>
        <v>315</v>
      </c>
      <c r="I72" s="183">
        <f>_xlfn.XLOOKUP($A72,[3]【2026年03月度_全社】RFM客層一覧表データ!$A:$A,[3]【2026年03月度_全社】RFM客層一覧表データ!F:F,"",0)</f>
        <v>28</v>
      </c>
      <c r="J72" s="183">
        <v>728</v>
      </c>
      <c r="K72" s="183">
        <v>171</v>
      </c>
      <c r="L72" s="183">
        <v>335</v>
      </c>
      <c r="M72" s="183">
        <v>30</v>
      </c>
      <c r="N72" s="183">
        <v>745</v>
      </c>
      <c r="O72" s="183">
        <v>189</v>
      </c>
      <c r="P72" s="183">
        <v>340</v>
      </c>
      <c r="Q72" s="183">
        <v>32</v>
      </c>
      <c r="R72" s="183">
        <v>805</v>
      </c>
      <c r="S72" s="183">
        <v>237</v>
      </c>
      <c r="T72" s="183">
        <v>329</v>
      </c>
      <c r="U72" s="183">
        <v>39</v>
      </c>
      <c r="V72" s="183">
        <v>819</v>
      </c>
      <c r="W72" s="183">
        <v>267</v>
      </c>
      <c r="X72" s="183">
        <v>335</v>
      </c>
      <c r="Y72" s="183">
        <v>47</v>
      </c>
    </row>
    <row r="73" spans="1:25" x14ac:dyDescent="0.2">
      <c r="A73" s="184">
        <v>10151130</v>
      </c>
      <c r="B73" s="183" t="str">
        <f>[1]店マスタ!B72</f>
        <v>でんきの北翔チェーンこんの店</v>
      </c>
      <c r="C73" s="183">
        <v>1</v>
      </c>
      <c r="D73" s="183">
        <v>2</v>
      </c>
      <c r="E73" s="183">
        <f>_xlfn.XLOOKUP(A73,[2]Sheet1!$R:$R,[2]Sheet1!$AB:$AB,"",0)</f>
        <v>2</v>
      </c>
      <c r="F73" s="183">
        <f>_xlfn.XLOOKUP($A73,[3]【2026年03月度_全社】RFM客層一覧表データ!$A:$A,[3]【2026年03月度_全社】RFM客層一覧表データ!C:C,"",0)</f>
        <v>913</v>
      </c>
      <c r="G73" s="183">
        <f>_xlfn.XLOOKUP($A73,[3]【2026年03月度_全社】RFM客層一覧表データ!$A:$A,[3]【2026年03月度_全社】RFM客層一覧表データ!D:D,"",0)</f>
        <v>265</v>
      </c>
      <c r="H73" s="183">
        <f>_xlfn.XLOOKUP($A73,[3]【2026年03月度_全社】RFM客層一覧表データ!$A:$A,[3]【2026年03月度_全社】RFM客層一覧表データ!E:E,"",0)</f>
        <v>209</v>
      </c>
      <c r="I73" s="183">
        <f>_xlfn.XLOOKUP($A73,[3]【2026年03月度_全社】RFM客層一覧表データ!$A:$A,[3]【2026年03月度_全社】RFM客層一覧表データ!F:F,"",0)</f>
        <v>118</v>
      </c>
      <c r="J73" s="183">
        <v>638</v>
      </c>
      <c r="K73" s="183">
        <v>135</v>
      </c>
      <c r="L73" s="183">
        <v>163</v>
      </c>
      <c r="M73" s="183">
        <v>89</v>
      </c>
      <c r="N73" s="183">
        <v>597</v>
      </c>
      <c r="O73" s="183">
        <v>287</v>
      </c>
      <c r="P73" s="183">
        <v>137</v>
      </c>
      <c r="Q73" s="183">
        <v>274</v>
      </c>
      <c r="R73" s="183">
        <v>544</v>
      </c>
      <c r="S73" s="183">
        <v>340</v>
      </c>
      <c r="T73" s="183">
        <v>120</v>
      </c>
      <c r="U73" s="183">
        <v>1</v>
      </c>
      <c r="V73" s="183">
        <v>0</v>
      </c>
      <c r="W73" s="183">
        <v>0</v>
      </c>
      <c r="X73" s="183">
        <v>0</v>
      </c>
      <c r="Y73" s="183">
        <v>0</v>
      </c>
    </row>
    <row r="74" spans="1:25" x14ac:dyDescent="0.2">
      <c r="A74" s="184">
        <v>10153005</v>
      </c>
      <c r="B74" s="183" t="str">
        <f>[1]店マスタ!B73</f>
        <v>室蘭コンパス　大西</v>
      </c>
      <c r="C74" s="183">
        <v>2</v>
      </c>
      <c r="D74" s="183">
        <v>2</v>
      </c>
      <c r="E74" s="183">
        <f>_xlfn.XLOOKUP(A74,[2]Sheet1!$R:$R,[2]Sheet1!$AB:$AB,"",0)</f>
        <v>2</v>
      </c>
      <c r="F74" s="183">
        <f>_xlfn.XLOOKUP($A74,[3]【2026年03月度_全社】RFM客層一覧表データ!$A:$A,[3]【2026年03月度_全社】RFM客層一覧表データ!C:C,"",0)</f>
        <v>314</v>
      </c>
      <c r="G74" s="183">
        <f>_xlfn.XLOOKUP($A74,[3]【2026年03月度_全社】RFM客層一覧表データ!$A:$A,[3]【2026年03月度_全社】RFM客層一覧表データ!D:D,"",0)</f>
        <v>143</v>
      </c>
      <c r="H74" s="183">
        <f>_xlfn.XLOOKUP($A74,[3]【2026年03月度_全社】RFM客層一覧表データ!$A:$A,[3]【2026年03月度_全社】RFM客層一覧表データ!E:E,"",0)</f>
        <v>170</v>
      </c>
      <c r="I74" s="183">
        <f>_xlfn.XLOOKUP($A74,[3]【2026年03月度_全社】RFM客層一覧表データ!$A:$A,[3]【2026年03月度_全社】RFM客層一覧表データ!F:F,"",0)</f>
        <v>20</v>
      </c>
      <c r="J74" s="183">
        <v>347</v>
      </c>
      <c r="K74" s="183">
        <v>159</v>
      </c>
      <c r="L74" s="183">
        <v>175</v>
      </c>
      <c r="M74" s="183">
        <v>24</v>
      </c>
      <c r="N74" s="183">
        <v>399</v>
      </c>
      <c r="O74" s="183">
        <v>167</v>
      </c>
      <c r="P74" s="183">
        <v>188</v>
      </c>
      <c r="Q74" s="183">
        <v>24</v>
      </c>
      <c r="R74" s="183">
        <v>400</v>
      </c>
      <c r="S74" s="183">
        <v>156</v>
      </c>
      <c r="T74" s="183">
        <v>204</v>
      </c>
      <c r="U74" s="183">
        <v>15</v>
      </c>
      <c r="V74" s="183">
        <v>423</v>
      </c>
      <c r="W74" s="183">
        <v>172</v>
      </c>
      <c r="X74" s="183">
        <v>214</v>
      </c>
      <c r="Y74" s="183">
        <v>24</v>
      </c>
    </row>
    <row r="75" spans="1:25" x14ac:dyDescent="0.2">
      <c r="A75" s="184">
        <v>10153006</v>
      </c>
      <c r="B75" s="183" t="str">
        <f>[1]店マスタ!B74</f>
        <v>室蘭コンパス　ジャストボコイ</v>
      </c>
      <c r="C75" s="183">
        <v>1</v>
      </c>
      <c r="D75" s="183">
        <v>1</v>
      </c>
      <c r="E75" s="183">
        <f>_xlfn.XLOOKUP(A75,[2]Sheet1!$R:$R,[2]Sheet1!$AB:$AB,"",0)</f>
        <v>1</v>
      </c>
      <c r="F75" s="183" t="str">
        <f>_xlfn.XLOOKUP($A75,[3]【2026年03月度_全社】RFM客層一覧表データ!$A:$A,[3]【2026年03月度_全社】RFM客層一覧表データ!C:C,"",0)</f>
        <v/>
      </c>
      <c r="G75" s="183" t="str">
        <f>_xlfn.XLOOKUP($A75,[3]【2026年03月度_全社】RFM客層一覧表データ!$A:$A,[3]【2026年03月度_全社】RFM客層一覧表データ!D:D,"",0)</f>
        <v/>
      </c>
      <c r="H75" s="183" t="str">
        <f>_xlfn.XLOOKUP($A75,[3]【2026年03月度_全社】RFM客層一覧表データ!$A:$A,[3]【2026年03月度_全社】RFM客層一覧表データ!E:E,"",0)</f>
        <v/>
      </c>
      <c r="I75" s="183" t="str">
        <f>_xlfn.XLOOKUP($A75,[3]【2026年03月度_全社】RFM客層一覧表データ!$A:$A,[3]【2026年03月度_全社】RFM客層一覧表データ!F:F,"",0)</f>
        <v/>
      </c>
      <c r="J75" s="183">
        <v>0</v>
      </c>
      <c r="K75" s="183">
        <v>0</v>
      </c>
      <c r="L75" s="183">
        <v>0</v>
      </c>
      <c r="M75" s="183">
        <v>0</v>
      </c>
      <c r="N75" s="183">
        <v>0</v>
      </c>
      <c r="O75" s="183">
        <v>0</v>
      </c>
      <c r="P75" s="183">
        <v>0</v>
      </c>
      <c r="Q75" s="183">
        <v>0</v>
      </c>
      <c r="R75" s="183">
        <v>0</v>
      </c>
      <c r="S75" s="183">
        <v>0</v>
      </c>
      <c r="T75" s="183">
        <v>0</v>
      </c>
      <c r="U75" s="183">
        <v>0</v>
      </c>
      <c r="V75" s="183">
        <v>0</v>
      </c>
      <c r="W75" s="183">
        <v>0</v>
      </c>
      <c r="X75" s="183">
        <v>0</v>
      </c>
      <c r="Y75" s="183">
        <v>0</v>
      </c>
    </row>
    <row r="76" spans="1:25" x14ac:dyDescent="0.2">
      <c r="A76" s="184">
        <v>10153007</v>
      </c>
      <c r="B76" s="183" t="str">
        <f>[1]店マスタ!B75</f>
        <v>室蘭コンパス　ワコー</v>
      </c>
      <c r="C76" s="183">
        <v>2</v>
      </c>
      <c r="D76" s="183">
        <v>1</v>
      </c>
      <c r="E76" s="183" t="str">
        <f>_xlfn.XLOOKUP(A76,[2]Sheet1!$R:$R,[2]Sheet1!$AB:$AB,"",0)</f>
        <v/>
      </c>
      <c r="F76" s="183" t="str">
        <f>_xlfn.XLOOKUP($A76,[3]【2026年03月度_全社】RFM客層一覧表データ!$A:$A,[3]【2026年03月度_全社】RFM客層一覧表データ!C:C,"",0)</f>
        <v/>
      </c>
      <c r="G76" s="183" t="str">
        <f>_xlfn.XLOOKUP($A76,[3]【2026年03月度_全社】RFM客層一覧表データ!$A:$A,[3]【2026年03月度_全社】RFM客層一覧表データ!D:D,"",0)</f>
        <v/>
      </c>
      <c r="H76" s="183" t="str">
        <f>_xlfn.XLOOKUP($A76,[3]【2026年03月度_全社】RFM客層一覧表データ!$A:$A,[3]【2026年03月度_全社】RFM客層一覧表データ!E:E,"",0)</f>
        <v/>
      </c>
      <c r="I76" s="183" t="str">
        <f>_xlfn.XLOOKUP($A76,[3]【2026年03月度_全社】RFM客層一覧表データ!$A:$A,[3]【2026年03月度_全社】RFM客層一覧表データ!F:F,"",0)</f>
        <v/>
      </c>
      <c r="J76" s="183">
        <v>49</v>
      </c>
      <c r="K76" s="183">
        <v>4</v>
      </c>
      <c r="L76" s="183">
        <v>14</v>
      </c>
      <c r="M76" s="183">
        <v>2</v>
      </c>
      <c r="N76" s="183">
        <v>265</v>
      </c>
      <c r="O76" s="183">
        <v>101</v>
      </c>
      <c r="P76" s="183">
        <v>154</v>
      </c>
      <c r="Q76" s="183">
        <v>4</v>
      </c>
      <c r="R76" s="183">
        <v>362</v>
      </c>
      <c r="S76" s="183">
        <v>115</v>
      </c>
      <c r="T76" s="183">
        <v>155</v>
      </c>
      <c r="U76" s="183">
        <v>10</v>
      </c>
      <c r="V76" s="183">
        <v>506</v>
      </c>
      <c r="W76" s="183">
        <v>118</v>
      </c>
      <c r="X76" s="183">
        <v>186</v>
      </c>
      <c r="Y76" s="183">
        <v>18</v>
      </c>
    </row>
    <row r="77" spans="1:25" x14ac:dyDescent="0.2">
      <c r="A77" s="184">
        <v>10153025</v>
      </c>
      <c r="B77" s="183" t="str">
        <f>[1]店マスタ!B76</f>
        <v>室蘭コンパス　コーセー</v>
      </c>
      <c r="C77" s="183">
        <v>1.5</v>
      </c>
      <c r="D77" s="183">
        <v>1.5</v>
      </c>
      <c r="E77" s="183">
        <f>_xlfn.XLOOKUP(A77,[2]Sheet1!$R:$R,[2]Sheet1!$AB:$AB,"",0)</f>
        <v>1.5</v>
      </c>
      <c r="F77" s="183">
        <f>_xlfn.XLOOKUP($A77,[3]【2026年03月度_全社】RFM客層一覧表データ!$A:$A,[3]【2026年03月度_全社】RFM客層一覧表データ!C:C,"",0)</f>
        <v>817</v>
      </c>
      <c r="G77" s="183">
        <f>_xlfn.XLOOKUP($A77,[3]【2026年03月度_全社】RFM客層一覧表データ!$A:$A,[3]【2026年03月度_全社】RFM客層一覧表データ!D:D,"",0)</f>
        <v>300</v>
      </c>
      <c r="H77" s="183">
        <f>_xlfn.XLOOKUP($A77,[3]【2026年03月度_全社】RFM客層一覧表データ!$A:$A,[3]【2026年03月度_全社】RFM客層一覧表データ!E:E,"",0)</f>
        <v>426</v>
      </c>
      <c r="I77" s="183">
        <f>_xlfn.XLOOKUP($A77,[3]【2026年03月度_全社】RFM客層一覧表データ!$A:$A,[3]【2026年03月度_全社】RFM客層一覧表データ!F:F,"",0)</f>
        <v>140</v>
      </c>
      <c r="J77" s="183">
        <v>861</v>
      </c>
      <c r="K77" s="183">
        <v>360</v>
      </c>
      <c r="L77" s="183">
        <v>421</v>
      </c>
      <c r="M77" s="183">
        <v>38</v>
      </c>
      <c r="N77" s="183">
        <v>507</v>
      </c>
      <c r="O77" s="183">
        <v>199</v>
      </c>
      <c r="P77" s="183">
        <v>246</v>
      </c>
      <c r="Q77" s="183">
        <v>36</v>
      </c>
      <c r="R77" s="183">
        <v>500</v>
      </c>
      <c r="S77" s="183">
        <v>189</v>
      </c>
      <c r="T77" s="183">
        <v>260</v>
      </c>
      <c r="U77" s="183">
        <v>30</v>
      </c>
      <c r="V77" s="183">
        <v>644</v>
      </c>
      <c r="W77" s="183">
        <v>228</v>
      </c>
      <c r="X77" s="183">
        <v>291</v>
      </c>
      <c r="Y77" s="183">
        <v>47</v>
      </c>
    </row>
    <row r="78" spans="1:25" x14ac:dyDescent="0.2">
      <c r="A78" s="184">
        <v>10153037</v>
      </c>
      <c r="B78" s="183" t="str">
        <f>[1]店マスタ!B77</f>
        <v>室蘭コンパス　登別</v>
      </c>
      <c r="C78" s="183">
        <v>1.5</v>
      </c>
      <c r="D78" s="183">
        <v>1.5</v>
      </c>
      <c r="E78" s="183">
        <f>_xlfn.XLOOKUP(A78,[2]Sheet1!$R:$R,[2]Sheet1!$AB:$AB,"",0)</f>
        <v>1.5</v>
      </c>
      <c r="F78" s="183">
        <f>_xlfn.XLOOKUP($A78,[3]【2026年03月度_全社】RFM客層一覧表データ!$A:$A,[3]【2026年03月度_全社】RFM客層一覧表データ!C:C,"",0)</f>
        <v>302</v>
      </c>
      <c r="G78" s="183">
        <f>_xlfn.XLOOKUP($A78,[3]【2026年03月度_全社】RFM客層一覧表データ!$A:$A,[3]【2026年03月度_全社】RFM客層一覧表データ!D:D,"",0)</f>
        <v>0</v>
      </c>
      <c r="H78" s="183">
        <f>_xlfn.XLOOKUP($A78,[3]【2026年03月度_全社】RFM客層一覧表データ!$A:$A,[3]【2026年03月度_全社】RFM客層一覧表データ!E:E,"",0)</f>
        <v>186</v>
      </c>
      <c r="I78" s="183">
        <f>_xlfn.XLOOKUP($A78,[3]【2026年03月度_全社】RFM客層一覧表データ!$A:$A,[3]【2026年03月度_全社】RFM客層一覧表データ!F:F,"",0)</f>
        <v>0</v>
      </c>
      <c r="J78" s="183">
        <v>358</v>
      </c>
      <c r="K78" s="183">
        <v>0</v>
      </c>
      <c r="L78" s="183">
        <v>223</v>
      </c>
      <c r="M78" s="183">
        <v>0</v>
      </c>
      <c r="N78" s="183">
        <v>394</v>
      </c>
      <c r="O78" s="183">
        <v>165</v>
      </c>
      <c r="P78" s="183">
        <v>253</v>
      </c>
      <c r="Q78" s="183">
        <v>8</v>
      </c>
      <c r="R78" s="183">
        <v>415</v>
      </c>
      <c r="S78" s="183">
        <v>179</v>
      </c>
      <c r="T78" s="183">
        <v>264</v>
      </c>
      <c r="U78" s="183">
        <v>13</v>
      </c>
      <c r="V78" s="183">
        <v>445</v>
      </c>
      <c r="W78" s="183">
        <v>200</v>
      </c>
      <c r="X78" s="183">
        <v>286</v>
      </c>
      <c r="Y78" s="183">
        <v>11</v>
      </c>
    </row>
    <row r="79" spans="1:25" x14ac:dyDescent="0.2">
      <c r="A79" s="184">
        <v>10153045</v>
      </c>
      <c r="B79" s="183" t="str">
        <f>[1]店マスタ!B78</f>
        <v>（株）でんきのシマムラ</v>
      </c>
      <c r="C79" s="183">
        <v>5.5</v>
      </c>
      <c r="D79" s="183">
        <v>5.5</v>
      </c>
      <c r="E79" s="183">
        <f>_xlfn.XLOOKUP(A79,[2]Sheet1!$R:$R,[2]Sheet1!$AB:$AB,"",0)</f>
        <v>6</v>
      </c>
      <c r="F79" s="183">
        <f>_xlfn.XLOOKUP($A79,[3]【2026年03月度_全社】RFM客層一覧表データ!$A:$A,[3]【2026年03月度_全社】RFM客層一覧表データ!C:C,"",0)</f>
        <v>1347</v>
      </c>
      <c r="G79" s="183">
        <f>_xlfn.XLOOKUP($A79,[3]【2026年03月度_全社】RFM客層一覧表データ!$A:$A,[3]【2026年03月度_全社】RFM客層一覧表データ!D:D,"",0)</f>
        <v>505</v>
      </c>
      <c r="H79" s="183">
        <f>_xlfn.XLOOKUP($A79,[3]【2026年03月度_全社】RFM客層一覧表データ!$A:$A,[3]【2026年03月度_全社】RFM客層一覧表データ!E:E,"",0)</f>
        <v>542</v>
      </c>
      <c r="I79" s="183">
        <f>_xlfn.XLOOKUP($A79,[3]【2026年03月度_全社】RFM客層一覧表データ!$A:$A,[3]【2026年03月度_全社】RFM客層一覧表データ!F:F,"",0)</f>
        <v>77</v>
      </c>
      <c r="J79" s="183">
        <v>1466</v>
      </c>
      <c r="K79" s="183">
        <v>517</v>
      </c>
      <c r="L79" s="183">
        <v>595</v>
      </c>
      <c r="M79" s="183">
        <v>76</v>
      </c>
      <c r="N79" s="183">
        <v>1577</v>
      </c>
      <c r="O79" s="183">
        <v>600</v>
      </c>
      <c r="P79" s="183">
        <v>664</v>
      </c>
      <c r="Q79" s="183">
        <v>89</v>
      </c>
      <c r="R79" s="183">
        <v>1668</v>
      </c>
      <c r="S79" s="183">
        <v>607</v>
      </c>
      <c r="T79" s="183">
        <v>695</v>
      </c>
      <c r="U79" s="183">
        <v>82</v>
      </c>
      <c r="V79" s="183">
        <v>1762</v>
      </c>
      <c r="W79" s="183">
        <v>653</v>
      </c>
      <c r="X79" s="183">
        <v>760</v>
      </c>
      <c r="Y79" s="183">
        <v>91</v>
      </c>
    </row>
    <row r="80" spans="1:25" x14ac:dyDescent="0.2">
      <c r="A80" s="184">
        <v>10153135</v>
      </c>
      <c r="B80" s="183" t="str">
        <f>[1]店マスタ!B79</f>
        <v>パナデンあさみ</v>
      </c>
      <c r="C80" s="183">
        <v>3.5</v>
      </c>
      <c r="D80" s="183">
        <v>3.5</v>
      </c>
      <c r="E80" s="183">
        <f>_xlfn.XLOOKUP(A80,[2]Sheet1!$R:$R,[2]Sheet1!$AB:$AB,"",0)</f>
        <v>4</v>
      </c>
      <c r="F80" s="183">
        <f>_xlfn.XLOOKUP($A80,[3]【2026年03月度_全社】RFM客層一覧表データ!$A:$A,[3]【2026年03月度_全社】RFM客層一覧表データ!C:C,"",0)</f>
        <v>1009</v>
      </c>
      <c r="G80" s="183">
        <f>_xlfn.XLOOKUP($A80,[3]【2026年03月度_全社】RFM客層一覧表データ!$A:$A,[3]【2026年03月度_全社】RFM客層一覧表データ!D:D,"",0)</f>
        <v>429</v>
      </c>
      <c r="H80" s="183">
        <f>_xlfn.XLOOKUP($A80,[3]【2026年03月度_全社】RFM客層一覧表データ!$A:$A,[3]【2026年03月度_全社】RFM客層一覧表データ!E:E,"",0)</f>
        <v>321</v>
      </c>
      <c r="I80" s="183">
        <f>_xlfn.XLOOKUP($A80,[3]【2026年03月度_全社】RFM客層一覧表データ!$A:$A,[3]【2026年03月度_全社】RFM客層一覧表データ!F:F,"",0)</f>
        <v>155</v>
      </c>
      <c r="J80" s="183">
        <v>961</v>
      </c>
      <c r="K80" s="183">
        <v>379</v>
      </c>
      <c r="L80" s="183">
        <v>304</v>
      </c>
      <c r="M80" s="183">
        <v>114</v>
      </c>
      <c r="N80" s="183">
        <v>905</v>
      </c>
      <c r="O80" s="183">
        <v>399</v>
      </c>
      <c r="P80" s="183">
        <v>290</v>
      </c>
      <c r="Q80" s="183">
        <v>141</v>
      </c>
      <c r="R80" s="183">
        <v>857</v>
      </c>
      <c r="S80" s="183">
        <v>385</v>
      </c>
      <c r="T80" s="183">
        <v>265</v>
      </c>
      <c r="U80" s="183">
        <v>131</v>
      </c>
      <c r="V80" s="183">
        <v>862</v>
      </c>
      <c r="W80" s="183">
        <v>353</v>
      </c>
      <c r="X80" s="183">
        <v>265</v>
      </c>
      <c r="Y80" s="183">
        <v>132</v>
      </c>
    </row>
    <row r="81" spans="1:25" x14ac:dyDescent="0.2">
      <c r="A81" s="184">
        <v>10153450</v>
      </c>
      <c r="B81" s="183" t="str">
        <f>[1]店マスタ!B80</f>
        <v>パナデングループ</v>
      </c>
      <c r="C81" s="183">
        <v>0</v>
      </c>
      <c r="D81" s="183">
        <v>0</v>
      </c>
      <c r="E81" s="183" t="str">
        <f>_xlfn.XLOOKUP(A81,[2]Sheet1!$R:$R,[2]Sheet1!$AB:$AB,"",0)</f>
        <v/>
      </c>
      <c r="F81" s="183" t="str">
        <f>_xlfn.XLOOKUP($A81,[3]【2026年03月度_全社】RFM客層一覧表データ!$A:$A,[3]【2026年03月度_全社】RFM客層一覧表データ!C:C,"",0)</f>
        <v/>
      </c>
      <c r="G81" s="183" t="str">
        <f>_xlfn.XLOOKUP($A81,[3]【2026年03月度_全社】RFM客層一覧表データ!$A:$A,[3]【2026年03月度_全社】RFM客層一覧表データ!D:D,"",0)</f>
        <v/>
      </c>
      <c r="H81" s="183" t="str">
        <f>_xlfn.XLOOKUP($A81,[3]【2026年03月度_全社】RFM客層一覧表データ!$A:$A,[3]【2026年03月度_全社】RFM客層一覧表データ!E:E,"",0)</f>
        <v/>
      </c>
      <c r="I81" s="183" t="str">
        <f>_xlfn.XLOOKUP($A81,[3]【2026年03月度_全社】RFM客層一覧表データ!$A:$A,[3]【2026年03月度_全社】RFM客層一覧表データ!F:F,"",0)</f>
        <v/>
      </c>
      <c r="J81" s="183">
        <v>0</v>
      </c>
      <c r="K81" s="183">
        <v>0</v>
      </c>
      <c r="L81" s="183">
        <v>0</v>
      </c>
      <c r="M81" s="183">
        <v>0</v>
      </c>
      <c r="N81" s="183">
        <v>0</v>
      </c>
      <c r="O81" s="183">
        <v>0</v>
      </c>
      <c r="P81" s="183">
        <v>0</v>
      </c>
      <c r="Q81" s="183">
        <v>0</v>
      </c>
      <c r="R81" s="183">
        <v>0</v>
      </c>
      <c r="S81" s="183">
        <v>0</v>
      </c>
      <c r="T81" s="183">
        <v>0</v>
      </c>
      <c r="U81" s="183">
        <v>0</v>
      </c>
      <c r="V81" s="183">
        <v>0</v>
      </c>
      <c r="W81" s="183">
        <v>0</v>
      </c>
      <c r="X81" s="183">
        <v>0</v>
      </c>
      <c r="Y81" s="183">
        <v>0</v>
      </c>
    </row>
    <row r="82" spans="1:25" x14ac:dyDescent="0.2">
      <c r="A82" s="184">
        <v>10153570</v>
      </c>
      <c r="B82" s="183" t="str">
        <f>[1]店マスタ!B81</f>
        <v>有限会社　テラヤマ</v>
      </c>
      <c r="C82" s="183">
        <v>1</v>
      </c>
      <c r="D82" s="183">
        <v>1</v>
      </c>
      <c r="E82" s="183">
        <f>_xlfn.XLOOKUP(A82,[2]Sheet1!$R:$R,[2]Sheet1!$AB:$AB,"",0)</f>
        <v>1</v>
      </c>
      <c r="F82" s="183" t="str">
        <f>_xlfn.XLOOKUP($A82,[3]【2026年03月度_全社】RFM客層一覧表データ!$A:$A,[3]【2026年03月度_全社】RFM客層一覧表データ!C:C,"",0)</f>
        <v/>
      </c>
      <c r="G82" s="183" t="str">
        <f>_xlfn.XLOOKUP($A82,[3]【2026年03月度_全社】RFM客層一覧表データ!$A:$A,[3]【2026年03月度_全社】RFM客層一覧表データ!D:D,"",0)</f>
        <v/>
      </c>
      <c r="H82" s="183" t="str">
        <f>_xlfn.XLOOKUP($A82,[3]【2026年03月度_全社】RFM客層一覧表データ!$A:$A,[3]【2026年03月度_全社】RFM客層一覧表データ!E:E,"",0)</f>
        <v/>
      </c>
      <c r="I82" s="183" t="str">
        <f>_xlfn.XLOOKUP($A82,[3]【2026年03月度_全社】RFM客層一覧表データ!$A:$A,[3]【2026年03月度_全社】RFM客層一覧表データ!F:F,"",0)</f>
        <v/>
      </c>
      <c r="J82" s="183">
        <v>0</v>
      </c>
      <c r="K82" s="183">
        <v>0</v>
      </c>
      <c r="L82" s="183">
        <v>0</v>
      </c>
      <c r="M82" s="183">
        <v>0</v>
      </c>
      <c r="N82" s="183">
        <v>0</v>
      </c>
      <c r="O82" s="183">
        <v>0</v>
      </c>
      <c r="P82" s="183">
        <v>0</v>
      </c>
      <c r="Q82" s="183">
        <v>0</v>
      </c>
      <c r="R82" s="183">
        <v>0</v>
      </c>
      <c r="S82" s="183">
        <v>0</v>
      </c>
      <c r="T82" s="183">
        <v>0</v>
      </c>
      <c r="U82" s="183">
        <v>0</v>
      </c>
      <c r="V82" s="183">
        <v>0</v>
      </c>
      <c r="W82" s="183">
        <v>0</v>
      </c>
      <c r="X82" s="183">
        <v>0</v>
      </c>
      <c r="Y82" s="183">
        <v>0</v>
      </c>
    </row>
    <row r="83" spans="1:25" x14ac:dyDescent="0.2">
      <c r="A83" s="184">
        <v>10153600</v>
      </c>
      <c r="B83" s="183" t="str">
        <f>[1]店マスタ!B82</f>
        <v>室蘭コンパス　サトー</v>
      </c>
      <c r="C83" s="183">
        <v>1.5</v>
      </c>
      <c r="D83" s="183">
        <v>1.5</v>
      </c>
      <c r="E83" s="183">
        <f>_xlfn.XLOOKUP(A83,[2]Sheet1!$R:$R,[2]Sheet1!$AB:$AB,"",0)</f>
        <v>1.5</v>
      </c>
      <c r="F83" s="183" t="str">
        <f>_xlfn.XLOOKUP($A83,[3]【2026年03月度_全社】RFM客層一覧表データ!$A:$A,[3]【2026年03月度_全社】RFM客層一覧表データ!C:C,"",0)</f>
        <v/>
      </c>
      <c r="G83" s="183" t="str">
        <f>_xlfn.XLOOKUP($A83,[3]【2026年03月度_全社】RFM客層一覧表データ!$A:$A,[3]【2026年03月度_全社】RFM客層一覧表データ!D:D,"",0)</f>
        <v/>
      </c>
      <c r="H83" s="183" t="str">
        <f>_xlfn.XLOOKUP($A83,[3]【2026年03月度_全社】RFM客層一覧表データ!$A:$A,[3]【2026年03月度_全社】RFM客層一覧表データ!E:E,"",0)</f>
        <v/>
      </c>
      <c r="I83" s="183" t="str">
        <f>_xlfn.XLOOKUP($A83,[3]【2026年03月度_全社】RFM客層一覧表データ!$A:$A,[3]【2026年03月度_全社】RFM客層一覧表データ!F:F,"",0)</f>
        <v/>
      </c>
      <c r="J83" s="183">
        <v>0</v>
      </c>
      <c r="K83" s="183">
        <v>0</v>
      </c>
      <c r="L83" s="183">
        <v>0</v>
      </c>
      <c r="M83" s="183">
        <v>0</v>
      </c>
      <c r="N83" s="183">
        <v>1</v>
      </c>
      <c r="O83" s="183">
        <v>0</v>
      </c>
      <c r="P83" s="183">
        <v>0</v>
      </c>
      <c r="Q83" s="183">
        <v>0</v>
      </c>
      <c r="R83" s="183">
        <v>18</v>
      </c>
      <c r="S83" s="183">
        <v>0</v>
      </c>
      <c r="T83" s="183">
        <v>1</v>
      </c>
      <c r="U83" s="183">
        <v>0</v>
      </c>
      <c r="V83" s="183">
        <v>161</v>
      </c>
      <c r="W83" s="183">
        <v>0</v>
      </c>
      <c r="X83" s="183">
        <v>16</v>
      </c>
      <c r="Y83" s="183">
        <v>0</v>
      </c>
    </row>
    <row r="84" spans="1:25" x14ac:dyDescent="0.2">
      <c r="A84" s="184">
        <v>10153610</v>
      </c>
      <c r="B84" s="183" t="str">
        <f>[1]店マスタ!B83</f>
        <v>シマムラ電器</v>
      </c>
      <c r="C84" s="183">
        <v>1.5</v>
      </c>
      <c r="D84" s="183">
        <v>1.5</v>
      </c>
      <c r="E84" s="183">
        <f>_xlfn.XLOOKUP(A84,[2]Sheet1!$R:$R,[2]Sheet1!$AB:$AB,"",0)</f>
        <v>1.5</v>
      </c>
      <c r="F84" s="183" t="str">
        <f>_xlfn.XLOOKUP($A84,[3]【2026年03月度_全社】RFM客層一覧表データ!$A:$A,[3]【2026年03月度_全社】RFM客層一覧表データ!C:C,"",0)</f>
        <v/>
      </c>
      <c r="G84" s="183" t="str">
        <f>_xlfn.XLOOKUP($A84,[3]【2026年03月度_全社】RFM客層一覧表データ!$A:$A,[3]【2026年03月度_全社】RFM客層一覧表データ!D:D,"",0)</f>
        <v/>
      </c>
      <c r="H84" s="183" t="str">
        <f>_xlfn.XLOOKUP($A84,[3]【2026年03月度_全社】RFM客層一覧表データ!$A:$A,[3]【2026年03月度_全社】RFM客層一覧表データ!E:E,"",0)</f>
        <v/>
      </c>
      <c r="I84" s="183" t="str">
        <f>_xlfn.XLOOKUP($A84,[3]【2026年03月度_全社】RFM客層一覧表データ!$A:$A,[3]【2026年03月度_全社】RFM客層一覧表データ!F:F,"",0)</f>
        <v/>
      </c>
      <c r="J84" s="183">
        <v>0</v>
      </c>
      <c r="K84" s="183">
        <v>0</v>
      </c>
      <c r="L84" s="183">
        <v>0</v>
      </c>
      <c r="M84" s="183">
        <v>0</v>
      </c>
      <c r="N84" s="183">
        <v>0</v>
      </c>
      <c r="O84" s="183">
        <v>0</v>
      </c>
      <c r="P84" s="183">
        <v>0</v>
      </c>
      <c r="Q84" s="183">
        <v>0</v>
      </c>
      <c r="R84" s="183">
        <v>0</v>
      </c>
      <c r="S84" s="183">
        <v>0</v>
      </c>
      <c r="T84" s="183">
        <v>0</v>
      </c>
      <c r="U84" s="183">
        <v>0</v>
      </c>
      <c r="V84" s="183">
        <v>0</v>
      </c>
      <c r="W84" s="183">
        <v>0</v>
      </c>
      <c r="X84" s="183">
        <v>0</v>
      </c>
      <c r="Y84" s="183">
        <v>0</v>
      </c>
    </row>
    <row r="85" spans="1:25" x14ac:dyDescent="0.2">
      <c r="A85" s="184">
        <v>10153625</v>
      </c>
      <c r="B85" s="183" t="str">
        <f>[1]店マスタ!B84</f>
        <v>（株）藤原商会</v>
      </c>
      <c r="C85" s="183">
        <v>4</v>
      </c>
      <c r="D85" s="183">
        <v>4</v>
      </c>
      <c r="E85" s="183">
        <f>_xlfn.XLOOKUP(A85,[2]Sheet1!$R:$R,[2]Sheet1!$AB:$AB,"",0)</f>
        <v>4</v>
      </c>
      <c r="F85" s="183">
        <f>_xlfn.XLOOKUP($A85,[3]【2026年03月度_全社】RFM客層一覧表データ!$A:$A,[3]【2026年03月度_全社】RFM客層一覧表データ!C:C,"",0)</f>
        <v>1</v>
      </c>
      <c r="G85" s="183">
        <f>_xlfn.XLOOKUP($A85,[3]【2026年03月度_全社】RFM客層一覧表データ!$A:$A,[3]【2026年03月度_全社】RFM客層一覧表データ!D:D,"",0)</f>
        <v>0</v>
      </c>
      <c r="H85" s="183">
        <f>_xlfn.XLOOKUP($A85,[3]【2026年03月度_全社】RFM客層一覧表データ!$A:$A,[3]【2026年03月度_全社】RFM客層一覧表データ!E:E,"",0)</f>
        <v>0</v>
      </c>
      <c r="I85" s="183">
        <f>_xlfn.XLOOKUP($A85,[3]【2026年03月度_全社】RFM客層一覧表データ!$A:$A,[3]【2026年03月度_全社】RFM客層一覧表データ!F:F,"",0)</f>
        <v>0</v>
      </c>
      <c r="J85" s="183">
        <v>2</v>
      </c>
      <c r="K85" s="183">
        <v>0</v>
      </c>
      <c r="L85" s="183">
        <v>0</v>
      </c>
      <c r="M85" s="183">
        <v>0</v>
      </c>
      <c r="N85" s="183">
        <v>3</v>
      </c>
      <c r="O85" s="183">
        <v>0</v>
      </c>
      <c r="P85" s="183">
        <v>0</v>
      </c>
      <c r="Q85" s="183">
        <v>0</v>
      </c>
      <c r="R85" s="183">
        <v>5</v>
      </c>
      <c r="S85" s="183">
        <v>0</v>
      </c>
      <c r="T85" s="183">
        <v>0</v>
      </c>
      <c r="U85" s="183">
        <v>0</v>
      </c>
      <c r="V85" s="183">
        <v>6</v>
      </c>
      <c r="W85" s="183">
        <v>1</v>
      </c>
      <c r="X85" s="183">
        <v>0</v>
      </c>
      <c r="Y85" s="183">
        <v>0</v>
      </c>
    </row>
    <row r="86" spans="1:25" x14ac:dyDescent="0.2">
      <c r="A86" s="184">
        <v>10153715</v>
      </c>
      <c r="B86" s="183" t="str">
        <f>[1]店マスタ!B85</f>
        <v>（有）スペース２７</v>
      </c>
      <c r="C86" s="183">
        <v>2</v>
      </c>
      <c r="D86" s="183">
        <v>2</v>
      </c>
      <c r="E86" s="183">
        <f>_xlfn.XLOOKUP(A86,[2]Sheet1!$R:$R,[2]Sheet1!$AB:$AB,"",0)</f>
        <v>2</v>
      </c>
      <c r="F86" s="183">
        <f>_xlfn.XLOOKUP($A86,[3]【2026年03月度_全社】RFM客層一覧表データ!$A:$A,[3]【2026年03月度_全社】RFM客層一覧表データ!C:C,"",0)</f>
        <v>474</v>
      </c>
      <c r="G86" s="183">
        <f>_xlfn.XLOOKUP($A86,[3]【2026年03月度_全社】RFM客層一覧表データ!$A:$A,[3]【2026年03月度_全社】RFM客層一覧表データ!D:D,"",0)</f>
        <v>221</v>
      </c>
      <c r="H86" s="183">
        <f>_xlfn.XLOOKUP($A86,[3]【2026年03月度_全社】RFM客層一覧表データ!$A:$A,[3]【2026年03月度_全社】RFM客層一覧表データ!E:E,"",0)</f>
        <v>197</v>
      </c>
      <c r="I86" s="183">
        <f>_xlfn.XLOOKUP($A86,[3]【2026年03月度_全社】RFM客層一覧表データ!$A:$A,[3]【2026年03月度_全社】RFM客層一覧表データ!F:F,"",0)</f>
        <v>43</v>
      </c>
      <c r="J86" s="183">
        <v>468</v>
      </c>
      <c r="K86" s="183">
        <v>194</v>
      </c>
      <c r="L86" s="183">
        <v>190</v>
      </c>
      <c r="M86" s="183">
        <v>41</v>
      </c>
      <c r="N86" s="183">
        <v>465</v>
      </c>
      <c r="O86" s="183">
        <v>221</v>
      </c>
      <c r="P86" s="183">
        <v>188</v>
      </c>
      <c r="Q86" s="183">
        <v>53</v>
      </c>
      <c r="R86" s="183">
        <v>435</v>
      </c>
      <c r="S86" s="183">
        <v>203</v>
      </c>
      <c r="T86" s="183">
        <v>169</v>
      </c>
      <c r="U86" s="183">
        <v>46</v>
      </c>
      <c r="V86" s="183">
        <v>410</v>
      </c>
      <c r="W86" s="183">
        <v>198</v>
      </c>
      <c r="X86" s="183">
        <v>160</v>
      </c>
      <c r="Y86" s="183">
        <v>64</v>
      </c>
    </row>
    <row r="87" spans="1:25" x14ac:dyDescent="0.2">
      <c r="A87" s="184">
        <v>10155090</v>
      </c>
      <c r="B87" s="183" t="str">
        <f>[1]店マスタ!B86</f>
        <v>コンパス　アキタ</v>
      </c>
      <c r="C87" s="183">
        <v>1.5</v>
      </c>
      <c r="D87" s="183">
        <v>1.5</v>
      </c>
      <c r="E87" s="183">
        <f>_xlfn.XLOOKUP(A87,[2]Sheet1!$R:$R,[2]Sheet1!$AB:$AB,"",0)</f>
        <v>1.5</v>
      </c>
      <c r="F87" s="183" t="str">
        <f>_xlfn.XLOOKUP($A87,[3]【2026年03月度_全社】RFM客層一覧表データ!$A:$A,[3]【2026年03月度_全社】RFM客層一覧表データ!C:C,"",0)</f>
        <v/>
      </c>
      <c r="G87" s="183" t="str">
        <f>_xlfn.XLOOKUP($A87,[3]【2026年03月度_全社】RFM客層一覧表データ!$A:$A,[3]【2026年03月度_全社】RFM客層一覧表データ!D:D,"",0)</f>
        <v/>
      </c>
      <c r="H87" s="183" t="str">
        <f>_xlfn.XLOOKUP($A87,[3]【2026年03月度_全社】RFM客層一覧表データ!$A:$A,[3]【2026年03月度_全社】RFM客層一覧表データ!E:E,"",0)</f>
        <v/>
      </c>
      <c r="I87" s="183" t="str">
        <f>_xlfn.XLOOKUP($A87,[3]【2026年03月度_全社】RFM客層一覧表データ!$A:$A,[3]【2026年03月度_全社】RFM客層一覧表データ!F:F,"",0)</f>
        <v/>
      </c>
      <c r="J87" s="183">
        <v>0</v>
      </c>
      <c r="K87" s="183">
        <v>0</v>
      </c>
      <c r="L87" s="183">
        <v>0</v>
      </c>
      <c r="M87" s="183">
        <v>0</v>
      </c>
      <c r="N87" s="183">
        <v>0</v>
      </c>
      <c r="O87" s="183">
        <v>0</v>
      </c>
      <c r="P87" s="183">
        <v>0</v>
      </c>
      <c r="Q87" s="183">
        <v>0</v>
      </c>
      <c r="R87" s="183">
        <v>0</v>
      </c>
      <c r="S87" s="183">
        <v>0</v>
      </c>
      <c r="T87" s="183">
        <v>0</v>
      </c>
      <c r="U87" s="183">
        <v>0</v>
      </c>
      <c r="V87" s="183">
        <v>0</v>
      </c>
      <c r="W87" s="183">
        <v>0</v>
      </c>
      <c r="X87" s="183">
        <v>0</v>
      </c>
      <c r="Y87" s="183">
        <v>0</v>
      </c>
    </row>
    <row r="88" spans="1:25" x14ac:dyDescent="0.2">
      <c r="A88" s="184">
        <v>10155116</v>
      </c>
      <c r="B88" s="183" t="str">
        <f>[1]店マスタ!B87</f>
        <v>スペース　ちくし</v>
      </c>
      <c r="C88" s="183">
        <v>1.5</v>
      </c>
      <c r="D88" s="183">
        <v>1.5</v>
      </c>
      <c r="E88" s="183">
        <f>_xlfn.XLOOKUP(A88,[2]Sheet1!$R:$R,[2]Sheet1!$AB:$AB,"",0)</f>
        <v>1.5</v>
      </c>
      <c r="F88" s="183" t="str">
        <f>_xlfn.XLOOKUP($A88,[3]【2026年03月度_全社】RFM客層一覧表データ!$A:$A,[3]【2026年03月度_全社】RFM客層一覧表データ!C:C,"",0)</f>
        <v/>
      </c>
      <c r="G88" s="183" t="str">
        <f>_xlfn.XLOOKUP($A88,[3]【2026年03月度_全社】RFM客層一覧表データ!$A:$A,[3]【2026年03月度_全社】RFM客層一覧表データ!D:D,"",0)</f>
        <v/>
      </c>
      <c r="H88" s="183" t="str">
        <f>_xlfn.XLOOKUP($A88,[3]【2026年03月度_全社】RFM客層一覧表データ!$A:$A,[3]【2026年03月度_全社】RFM客層一覧表データ!E:E,"",0)</f>
        <v/>
      </c>
      <c r="I88" s="183" t="str">
        <f>_xlfn.XLOOKUP($A88,[3]【2026年03月度_全社】RFM客層一覧表データ!$A:$A,[3]【2026年03月度_全社】RFM客層一覧表データ!F:F,"",0)</f>
        <v/>
      </c>
      <c r="J88" s="183">
        <v>0</v>
      </c>
      <c r="K88" s="183">
        <v>0</v>
      </c>
      <c r="L88" s="183">
        <v>0</v>
      </c>
      <c r="M88" s="183">
        <v>0</v>
      </c>
      <c r="N88" s="183">
        <v>0</v>
      </c>
      <c r="O88" s="183">
        <v>0</v>
      </c>
      <c r="P88" s="183">
        <v>0</v>
      </c>
      <c r="Q88" s="183">
        <v>0</v>
      </c>
      <c r="R88" s="183">
        <v>0</v>
      </c>
      <c r="S88" s="183">
        <v>0</v>
      </c>
      <c r="T88" s="183">
        <v>0</v>
      </c>
      <c r="U88" s="183">
        <v>0</v>
      </c>
      <c r="V88" s="183">
        <v>0</v>
      </c>
      <c r="W88" s="183">
        <v>0</v>
      </c>
      <c r="X88" s="183">
        <v>0</v>
      </c>
      <c r="Y88" s="183">
        <v>0</v>
      </c>
    </row>
    <row r="89" spans="1:25" x14ac:dyDescent="0.2">
      <c r="A89" s="184">
        <v>10155270</v>
      </c>
      <c r="B89" s="183" t="str">
        <f>[1]店マスタ!B88</f>
        <v>えりも）　さいとう電器商会</v>
      </c>
      <c r="C89" s="183">
        <v>2.5</v>
      </c>
      <c r="D89" s="183">
        <v>2.5</v>
      </c>
      <c r="E89" s="183">
        <f>_xlfn.XLOOKUP(A89,[2]Sheet1!$R:$R,[2]Sheet1!$AB:$AB,"",0)</f>
        <v>2.5</v>
      </c>
      <c r="F89" s="183" t="str">
        <f>_xlfn.XLOOKUP($A89,[3]【2026年03月度_全社】RFM客層一覧表データ!$A:$A,[3]【2026年03月度_全社】RFM客層一覧表データ!C:C,"",0)</f>
        <v/>
      </c>
      <c r="G89" s="183" t="str">
        <f>_xlfn.XLOOKUP($A89,[3]【2026年03月度_全社】RFM客層一覧表データ!$A:$A,[3]【2026年03月度_全社】RFM客層一覧表データ!D:D,"",0)</f>
        <v/>
      </c>
      <c r="H89" s="183" t="str">
        <f>_xlfn.XLOOKUP($A89,[3]【2026年03月度_全社】RFM客層一覧表データ!$A:$A,[3]【2026年03月度_全社】RFM客層一覧表データ!E:E,"",0)</f>
        <v/>
      </c>
      <c r="I89" s="183" t="str">
        <f>_xlfn.XLOOKUP($A89,[3]【2026年03月度_全社】RFM客層一覧表データ!$A:$A,[3]【2026年03月度_全社】RFM客層一覧表データ!F:F,"",0)</f>
        <v/>
      </c>
      <c r="J89" s="183">
        <v>0</v>
      </c>
      <c r="K89" s="183">
        <v>0</v>
      </c>
      <c r="L89" s="183">
        <v>0</v>
      </c>
      <c r="M89" s="183">
        <v>0</v>
      </c>
      <c r="N89" s="183">
        <v>0</v>
      </c>
      <c r="O89" s="183">
        <v>0</v>
      </c>
      <c r="P89" s="183">
        <v>0</v>
      </c>
      <c r="Q89" s="183">
        <v>0</v>
      </c>
      <c r="R89" s="183">
        <v>0</v>
      </c>
      <c r="S89" s="183">
        <v>0</v>
      </c>
      <c r="T89" s="183">
        <v>0</v>
      </c>
      <c r="U89" s="183">
        <v>0</v>
      </c>
      <c r="V89" s="183">
        <v>0</v>
      </c>
      <c r="W89" s="183">
        <v>0</v>
      </c>
      <c r="X89" s="183">
        <v>0</v>
      </c>
      <c r="Y89" s="183">
        <v>0</v>
      </c>
    </row>
    <row r="90" spans="1:25" x14ac:dyDescent="0.2">
      <c r="A90" s="184">
        <v>10159023</v>
      </c>
      <c r="B90" s="183" t="str">
        <f>[1]店マスタ!B89</f>
        <v>株式会社　ホクタン</v>
      </c>
      <c r="C90" s="183">
        <v>2</v>
      </c>
      <c r="D90" s="183">
        <v>2</v>
      </c>
      <c r="E90" s="183">
        <f>_xlfn.XLOOKUP(A90,[2]Sheet1!$R:$R,[2]Sheet1!$AB:$AB,"",0)</f>
        <v>2</v>
      </c>
      <c r="F90" s="183" t="str">
        <f>_xlfn.XLOOKUP($A90,[3]【2026年03月度_全社】RFM客層一覧表データ!$A:$A,[3]【2026年03月度_全社】RFM客層一覧表データ!C:C,"",0)</f>
        <v/>
      </c>
      <c r="G90" s="183" t="str">
        <f>_xlfn.XLOOKUP($A90,[3]【2026年03月度_全社】RFM客層一覧表データ!$A:$A,[3]【2026年03月度_全社】RFM客層一覧表データ!D:D,"",0)</f>
        <v/>
      </c>
      <c r="H90" s="183" t="str">
        <f>_xlfn.XLOOKUP($A90,[3]【2026年03月度_全社】RFM客層一覧表データ!$A:$A,[3]【2026年03月度_全社】RFM客層一覧表データ!E:E,"",0)</f>
        <v/>
      </c>
      <c r="I90" s="183" t="str">
        <f>_xlfn.XLOOKUP($A90,[3]【2026年03月度_全社】RFM客層一覧表データ!$A:$A,[3]【2026年03月度_全社】RFM客層一覧表データ!F:F,"",0)</f>
        <v/>
      </c>
      <c r="J90" s="183">
        <v>0</v>
      </c>
      <c r="K90" s="183">
        <v>0</v>
      </c>
      <c r="L90" s="183">
        <v>0</v>
      </c>
      <c r="M90" s="183">
        <v>0</v>
      </c>
      <c r="N90" s="183">
        <v>0</v>
      </c>
      <c r="O90" s="183">
        <v>0</v>
      </c>
      <c r="P90" s="183">
        <v>0</v>
      </c>
      <c r="Q90" s="183">
        <v>0</v>
      </c>
      <c r="R90" s="183">
        <v>0</v>
      </c>
      <c r="S90" s="183">
        <v>0</v>
      </c>
      <c r="T90" s="183">
        <v>0</v>
      </c>
      <c r="U90" s="183">
        <v>0</v>
      </c>
      <c r="V90" s="183">
        <v>0</v>
      </c>
      <c r="W90" s="183">
        <v>0</v>
      </c>
      <c r="X90" s="183">
        <v>0</v>
      </c>
      <c r="Y90" s="183">
        <v>0</v>
      </c>
    </row>
    <row r="91" spans="1:25" x14ac:dyDescent="0.2">
      <c r="A91" s="184">
        <v>10159030</v>
      </c>
      <c r="B91" s="183" t="str">
        <f>[1]店マスタ!B90</f>
        <v>株式会社　ホクタン名寄支店</v>
      </c>
      <c r="C91" s="183">
        <v>2</v>
      </c>
      <c r="D91" s="183">
        <v>2</v>
      </c>
      <c r="E91" s="183">
        <f>_xlfn.XLOOKUP(A91,[2]Sheet1!$R:$R,[2]Sheet1!$AB:$AB,"",0)</f>
        <v>2</v>
      </c>
      <c r="F91" s="183" t="str">
        <f>_xlfn.XLOOKUP($A91,[3]【2026年03月度_全社】RFM客層一覧表データ!$A:$A,[3]【2026年03月度_全社】RFM客層一覧表データ!C:C,"",0)</f>
        <v/>
      </c>
      <c r="G91" s="183" t="str">
        <f>_xlfn.XLOOKUP($A91,[3]【2026年03月度_全社】RFM客層一覧表データ!$A:$A,[3]【2026年03月度_全社】RFM客層一覧表データ!D:D,"",0)</f>
        <v/>
      </c>
      <c r="H91" s="183" t="str">
        <f>_xlfn.XLOOKUP($A91,[3]【2026年03月度_全社】RFM客層一覧表データ!$A:$A,[3]【2026年03月度_全社】RFM客層一覧表データ!E:E,"",0)</f>
        <v/>
      </c>
      <c r="I91" s="183" t="str">
        <f>_xlfn.XLOOKUP($A91,[3]【2026年03月度_全社】RFM客層一覧表データ!$A:$A,[3]【2026年03月度_全社】RFM客層一覧表データ!F:F,"",0)</f>
        <v/>
      </c>
      <c r="J91" s="183">
        <v>0</v>
      </c>
      <c r="K91" s="183">
        <v>0</v>
      </c>
      <c r="L91" s="183">
        <v>0</v>
      </c>
      <c r="M91" s="183">
        <v>0</v>
      </c>
      <c r="N91" s="183">
        <v>0</v>
      </c>
      <c r="O91" s="183">
        <v>0</v>
      </c>
      <c r="P91" s="183">
        <v>0</v>
      </c>
      <c r="Q91" s="183">
        <v>0</v>
      </c>
      <c r="R91" s="183">
        <v>0</v>
      </c>
      <c r="S91" s="183">
        <v>0</v>
      </c>
      <c r="T91" s="183">
        <v>0</v>
      </c>
      <c r="U91" s="183">
        <v>0</v>
      </c>
      <c r="V91" s="183">
        <v>0</v>
      </c>
      <c r="W91" s="183">
        <v>0</v>
      </c>
      <c r="X91" s="183">
        <v>0</v>
      </c>
      <c r="Y91" s="183">
        <v>0</v>
      </c>
    </row>
    <row r="92" spans="1:25" x14ac:dyDescent="0.2">
      <c r="A92" s="184">
        <v>10159210</v>
      </c>
      <c r="B92" s="183" t="str">
        <f>[1]店マスタ!B91</f>
        <v>でんきの北翔チェーンほくえい店</v>
      </c>
      <c r="C92" s="183">
        <v>10.5</v>
      </c>
      <c r="D92" s="183">
        <v>10.5</v>
      </c>
      <c r="E92" s="183">
        <f>_xlfn.XLOOKUP(A92,[2]Sheet1!$R:$R,[2]Sheet1!$AB:$AB,"",0)</f>
        <v>11</v>
      </c>
      <c r="F92" s="183" t="str">
        <f>_xlfn.XLOOKUP($A92,[3]【2026年03月度_全社】RFM客層一覧表データ!$A:$A,[3]【2026年03月度_全社】RFM客層一覧表データ!C:C,"",0)</f>
        <v/>
      </c>
      <c r="G92" s="183" t="str">
        <f>_xlfn.XLOOKUP($A92,[3]【2026年03月度_全社】RFM客層一覧表データ!$A:$A,[3]【2026年03月度_全社】RFM客層一覧表データ!D:D,"",0)</f>
        <v/>
      </c>
      <c r="H92" s="183" t="str">
        <f>_xlfn.XLOOKUP($A92,[3]【2026年03月度_全社】RFM客層一覧表データ!$A:$A,[3]【2026年03月度_全社】RFM客層一覧表データ!E:E,"",0)</f>
        <v/>
      </c>
      <c r="I92" s="183" t="str">
        <f>_xlfn.XLOOKUP($A92,[3]【2026年03月度_全社】RFM客層一覧表データ!$A:$A,[3]【2026年03月度_全社】RFM客層一覧表データ!F:F,"",0)</f>
        <v/>
      </c>
      <c r="J92" s="183">
        <v>0</v>
      </c>
      <c r="K92" s="183">
        <v>0</v>
      </c>
      <c r="L92" s="183">
        <v>0</v>
      </c>
      <c r="M92" s="183">
        <v>0</v>
      </c>
      <c r="N92" s="183">
        <v>0</v>
      </c>
      <c r="O92" s="183">
        <v>0</v>
      </c>
      <c r="P92" s="183">
        <v>0</v>
      </c>
      <c r="Q92" s="183">
        <v>0</v>
      </c>
      <c r="R92" s="183">
        <v>0</v>
      </c>
      <c r="S92" s="183">
        <v>0</v>
      </c>
      <c r="T92" s="183">
        <v>0</v>
      </c>
      <c r="U92" s="183">
        <v>0</v>
      </c>
      <c r="V92" s="183">
        <v>0</v>
      </c>
      <c r="W92" s="183">
        <v>0</v>
      </c>
      <c r="X92" s="183">
        <v>0</v>
      </c>
      <c r="Y92" s="183">
        <v>0</v>
      </c>
    </row>
    <row r="93" spans="1:25" x14ac:dyDescent="0.2">
      <c r="A93" s="184">
        <v>10160090</v>
      </c>
      <c r="B93" s="183" t="str">
        <f>[1]店マスタ!B92</f>
        <v>はこでん　えさし</v>
      </c>
      <c r="C93" s="183">
        <v>1.5</v>
      </c>
      <c r="D93" s="183">
        <v>1.5</v>
      </c>
      <c r="E93" s="183">
        <f>_xlfn.XLOOKUP(A93,[2]Sheet1!$R:$R,[2]Sheet1!$AB:$AB,"",0)</f>
        <v>1.5</v>
      </c>
      <c r="F93" s="183" t="str">
        <f>_xlfn.XLOOKUP($A93,[3]【2026年03月度_全社】RFM客層一覧表データ!$A:$A,[3]【2026年03月度_全社】RFM客層一覧表データ!C:C,"",0)</f>
        <v/>
      </c>
      <c r="G93" s="183" t="str">
        <f>_xlfn.XLOOKUP($A93,[3]【2026年03月度_全社】RFM客層一覧表データ!$A:$A,[3]【2026年03月度_全社】RFM客層一覧表データ!D:D,"",0)</f>
        <v/>
      </c>
      <c r="H93" s="183" t="str">
        <f>_xlfn.XLOOKUP($A93,[3]【2026年03月度_全社】RFM客層一覧表データ!$A:$A,[3]【2026年03月度_全社】RFM客層一覧表データ!E:E,"",0)</f>
        <v/>
      </c>
      <c r="I93" s="183" t="str">
        <f>_xlfn.XLOOKUP($A93,[3]【2026年03月度_全社】RFM客層一覧表データ!$A:$A,[3]【2026年03月度_全社】RFM客層一覧表データ!F:F,"",0)</f>
        <v/>
      </c>
      <c r="J93" s="183">
        <v>5</v>
      </c>
      <c r="K93" s="183">
        <v>0</v>
      </c>
      <c r="L93" s="183">
        <v>1</v>
      </c>
      <c r="M93" s="183">
        <v>0</v>
      </c>
      <c r="N93" s="183">
        <v>5</v>
      </c>
      <c r="O93" s="183">
        <v>0</v>
      </c>
      <c r="P93" s="183">
        <v>1</v>
      </c>
      <c r="Q93" s="183">
        <v>0</v>
      </c>
      <c r="R93" s="183">
        <v>6</v>
      </c>
      <c r="S93" s="183">
        <v>1</v>
      </c>
      <c r="T93" s="183">
        <v>1</v>
      </c>
      <c r="U93" s="183">
        <v>0</v>
      </c>
      <c r="V93" s="183">
        <v>0</v>
      </c>
      <c r="W93" s="183">
        <v>0</v>
      </c>
      <c r="X93" s="183">
        <v>0</v>
      </c>
      <c r="Y93" s="183">
        <v>0</v>
      </c>
    </row>
    <row r="94" spans="1:25" x14ac:dyDescent="0.2">
      <c r="A94" s="184">
        <v>10160093</v>
      </c>
      <c r="B94" s="183" t="str">
        <f>[1]店マスタ!B93</f>
        <v>はこでん　厚沢部</v>
      </c>
      <c r="C94" s="183">
        <v>1.5</v>
      </c>
      <c r="D94" s="183">
        <v>1.5</v>
      </c>
      <c r="E94" s="183">
        <f>_xlfn.XLOOKUP(A94,[2]Sheet1!$R:$R,[2]Sheet1!$AB:$AB,"",0)</f>
        <v>1.5</v>
      </c>
      <c r="F94" s="183">
        <f>_xlfn.XLOOKUP($A94,[3]【2026年03月度_全社】RFM客層一覧表データ!$A:$A,[3]【2026年03月度_全社】RFM客層一覧表データ!C:C,"",0)</f>
        <v>411</v>
      </c>
      <c r="G94" s="183">
        <f>_xlfn.XLOOKUP($A94,[3]【2026年03月度_全社】RFM客層一覧表データ!$A:$A,[3]【2026年03月度_全社】RFM客層一覧表データ!D:D,"",0)</f>
        <v>163</v>
      </c>
      <c r="H94" s="183">
        <f>_xlfn.XLOOKUP($A94,[3]【2026年03月度_全社】RFM客層一覧表データ!$A:$A,[3]【2026年03月度_全社】RFM客層一覧表データ!E:E,"",0)</f>
        <v>183</v>
      </c>
      <c r="I94" s="183">
        <f>_xlfn.XLOOKUP($A94,[3]【2026年03月度_全社】RFM客層一覧表データ!$A:$A,[3]【2026年03月度_全社】RFM客層一覧表データ!F:F,"",0)</f>
        <v>25</v>
      </c>
      <c r="J94" s="183">
        <v>432</v>
      </c>
      <c r="K94" s="183">
        <v>157</v>
      </c>
      <c r="L94" s="183">
        <v>194</v>
      </c>
      <c r="M94" s="183">
        <v>33</v>
      </c>
      <c r="N94" s="183">
        <v>439</v>
      </c>
      <c r="O94" s="183">
        <v>159</v>
      </c>
      <c r="P94" s="183">
        <v>190</v>
      </c>
      <c r="Q94" s="183">
        <v>22</v>
      </c>
      <c r="R94" s="183">
        <v>442</v>
      </c>
      <c r="S94" s="183">
        <v>182</v>
      </c>
      <c r="T94" s="183">
        <v>200</v>
      </c>
      <c r="U94" s="183">
        <v>27</v>
      </c>
      <c r="V94" s="183">
        <v>482</v>
      </c>
      <c r="W94" s="183">
        <v>176</v>
      </c>
      <c r="X94" s="183">
        <v>194</v>
      </c>
      <c r="Y94" s="183">
        <v>13</v>
      </c>
    </row>
    <row r="95" spans="1:25" x14ac:dyDescent="0.2">
      <c r="A95" s="184">
        <v>10160114</v>
      </c>
      <c r="B95" s="183" t="str">
        <f>[1]店マスタ!B94</f>
        <v>大倉電気（株）今金店</v>
      </c>
      <c r="C95" s="183">
        <v>2.5</v>
      </c>
      <c r="D95" s="183">
        <v>2.5</v>
      </c>
      <c r="E95" s="183">
        <f>_xlfn.XLOOKUP(A95,[2]Sheet1!$R:$R,[2]Sheet1!$AB:$AB,"",0)</f>
        <v>2.5</v>
      </c>
      <c r="F95" s="183" t="str">
        <f>_xlfn.XLOOKUP($A95,[3]【2026年03月度_全社】RFM客層一覧表データ!$A:$A,[3]【2026年03月度_全社】RFM客層一覧表データ!C:C,"",0)</f>
        <v/>
      </c>
      <c r="G95" s="183" t="str">
        <f>_xlfn.XLOOKUP($A95,[3]【2026年03月度_全社】RFM客層一覧表データ!$A:$A,[3]【2026年03月度_全社】RFM客層一覧表データ!D:D,"",0)</f>
        <v/>
      </c>
      <c r="H95" s="183" t="str">
        <f>_xlfn.XLOOKUP($A95,[3]【2026年03月度_全社】RFM客層一覧表データ!$A:$A,[3]【2026年03月度_全社】RFM客層一覧表データ!E:E,"",0)</f>
        <v/>
      </c>
      <c r="I95" s="183" t="str">
        <f>_xlfn.XLOOKUP($A95,[3]【2026年03月度_全社】RFM客層一覧表データ!$A:$A,[3]【2026年03月度_全社】RFM客層一覧表データ!F:F,"",0)</f>
        <v/>
      </c>
      <c r="J95" s="183">
        <v>0</v>
      </c>
      <c r="K95" s="183">
        <v>0</v>
      </c>
      <c r="L95" s="183">
        <v>0</v>
      </c>
      <c r="M95" s="183">
        <v>0</v>
      </c>
      <c r="N95" s="183">
        <v>0</v>
      </c>
      <c r="O95" s="183">
        <v>0</v>
      </c>
      <c r="P95" s="183">
        <v>0</v>
      </c>
      <c r="Q95" s="183">
        <v>0</v>
      </c>
      <c r="R95" s="183">
        <v>0</v>
      </c>
      <c r="S95" s="183">
        <v>0</v>
      </c>
      <c r="T95" s="183">
        <v>0</v>
      </c>
      <c r="U95" s="183">
        <v>0</v>
      </c>
      <c r="V95" s="183">
        <v>0</v>
      </c>
      <c r="W95" s="183">
        <v>0</v>
      </c>
      <c r="X95" s="183">
        <v>0</v>
      </c>
      <c r="Y95" s="183">
        <v>0</v>
      </c>
    </row>
    <row r="96" spans="1:25" x14ac:dyDescent="0.2">
      <c r="A96" s="184">
        <v>10160121</v>
      </c>
      <c r="B96" s="183" t="str">
        <f>[1]店マスタ!B95</f>
        <v>ふじもとデンキ</v>
      </c>
      <c r="C96" s="183">
        <v>1.5</v>
      </c>
      <c r="D96" s="183">
        <v>1.5</v>
      </c>
      <c r="E96" s="183">
        <f>_xlfn.XLOOKUP(A96,[2]Sheet1!$R:$R,[2]Sheet1!$AB:$AB,"",0)</f>
        <v>1.5</v>
      </c>
      <c r="F96" s="183">
        <f>_xlfn.XLOOKUP($A96,[3]【2026年03月度_全社】RFM客層一覧表データ!$A:$A,[3]【2026年03月度_全社】RFM客層一覧表データ!C:C,"",0)</f>
        <v>325</v>
      </c>
      <c r="G96" s="183">
        <f>_xlfn.XLOOKUP($A96,[3]【2026年03月度_全社】RFM客層一覧表データ!$A:$A,[3]【2026年03月度_全社】RFM客層一覧表データ!D:D,"",0)</f>
        <v>163</v>
      </c>
      <c r="H96" s="183">
        <f>_xlfn.XLOOKUP($A96,[3]【2026年03月度_全社】RFM客層一覧表データ!$A:$A,[3]【2026年03月度_全社】RFM客層一覧表データ!E:E,"",0)</f>
        <v>193</v>
      </c>
      <c r="I96" s="183">
        <f>_xlfn.XLOOKUP($A96,[3]【2026年03月度_全社】RFM客層一覧表データ!$A:$A,[3]【2026年03月度_全社】RFM客層一覧表データ!F:F,"",0)</f>
        <v>11</v>
      </c>
      <c r="J96" s="183">
        <v>330</v>
      </c>
      <c r="K96" s="183">
        <v>172</v>
      </c>
      <c r="L96" s="183">
        <v>201</v>
      </c>
      <c r="M96" s="183">
        <v>21</v>
      </c>
      <c r="N96" s="183">
        <v>327</v>
      </c>
      <c r="O96" s="183">
        <v>168</v>
      </c>
      <c r="P96" s="183">
        <v>204</v>
      </c>
      <c r="Q96" s="183">
        <v>4</v>
      </c>
      <c r="R96" s="183">
        <v>340</v>
      </c>
      <c r="S96" s="183">
        <v>168</v>
      </c>
      <c r="T96" s="183">
        <v>204</v>
      </c>
      <c r="U96" s="183">
        <v>9</v>
      </c>
      <c r="V96" s="183">
        <v>340</v>
      </c>
      <c r="W96" s="183">
        <v>185</v>
      </c>
      <c r="X96" s="183">
        <v>218</v>
      </c>
      <c r="Y96" s="183">
        <v>12</v>
      </c>
    </row>
    <row r="97" spans="1:25" x14ac:dyDescent="0.2">
      <c r="A97" s="184">
        <v>10160122</v>
      </c>
      <c r="B97" s="183" t="str">
        <f>[1]店マスタ!B96</f>
        <v>（有）たねざわ</v>
      </c>
      <c r="C97" s="183">
        <v>1.5</v>
      </c>
      <c r="D97" s="183">
        <v>1.5</v>
      </c>
      <c r="E97" s="183">
        <f>_xlfn.XLOOKUP(A97,[2]Sheet1!$R:$R,[2]Sheet1!$AB:$AB,"",0)</f>
        <v>1.5</v>
      </c>
      <c r="F97" s="183">
        <f>_xlfn.XLOOKUP($A97,[3]【2026年03月度_全社】RFM客層一覧表データ!$A:$A,[3]【2026年03月度_全社】RFM客層一覧表データ!C:C,"",0)</f>
        <v>354</v>
      </c>
      <c r="G97" s="183">
        <f>_xlfn.XLOOKUP($A97,[3]【2026年03月度_全社】RFM客層一覧表データ!$A:$A,[3]【2026年03月度_全社】RFM客層一覧表データ!D:D,"",0)</f>
        <v>133</v>
      </c>
      <c r="H97" s="183">
        <f>_xlfn.XLOOKUP($A97,[3]【2026年03月度_全社】RFM客層一覧表データ!$A:$A,[3]【2026年03月度_全社】RFM客層一覧表データ!E:E,"",0)</f>
        <v>181</v>
      </c>
      <c r="I97" s="183">
        <f>_xlfn.XLOOKUP($A97,[3]【2026年03月度_全社】RFM客層一覧表データ!$A:$A,[3]【2026年03月度_全社】RFM客層一覧表データ!F:F,"",0)</f>
        <v>21</v>
      </c>
      <c r="J97" s="183">
        <v>393</v>
      </c>
      <c r="K97" s="183">
        <v>157</v>
      </c>
      <c r="L97" s="183">
        <v>185</v>
      </c>
      <c r="M97" s="183">
        <v>36</v>
      </c>
      <c r="N97" s="183">
        <v>372</v>
      </c>
      <c r="O97" s="183">
        <v>164</v>
      </c>
      <c r="P97" s="183">
        <v>194</v>
      </c>
      <c r="Q97" s="183">
        <v>28</v>
      </c>
      <c r="R97" s="183">
        <v>354</v>
      </c>
      <c r="S97" s="183">
        <v>153</v>
      </c>
      <c r="T97" s="183">
        <v>198</v>
      </c>
      <c r="U97" s="183">
        <v>29</v>
      </c>
      <c r="V97" s="183">
        <v>334</v>
      </c>
      <c r="W97" s="183">
        <v>162</v>
      </c>
      <c r="X97" s="183">
        <v>194</v>
      </c>
      <c r="Y97" s="183">
        <v>19</v>
      </c>
    </row>
    <row r="98" spans="1:25" x14ac:dyDescent="0.2">
      <c r="A98" s="184">
        <v>10160160</v>
      </c>
      <c r="B98" s="183" t="str">
        <f>[1]店マスタ!B97</f>
        <v>はこでん　金見</v>
      </c>
      <c r="C98" s="183">
        <v>2</v>
      </c>
      <c r="D98" s="183">
        <v>3</v>
      </c>
      <c r="E98" s="183">
        <f>_xlfn.XLOOKUP(A98,[2]Sheet1!$R:$R,[2]Sheet1!$AB:$AB,"",0)</f>
        <v>3</v>
      </c>
      <c r="F98" s="183">
        <f>_xlfn.XLOOKUP($A98,[3]【2026年03月度_全社】RFM客層一覧表データ!$A:$A,[3]【2026年03月度_全社】RFM客層一覧表データ!C:C,"",0)</f>
        <v>741</v>
      </c>
      <c r="G98" s="183">
        <f>_xlfn.XLOOKUP($A98,[3]【2026年03月度_全社】RFM客層一覧表データ!$A:$A,[3]【2026年03月度_全社】RFM客層一覧表データ!D:D,"",0)</f>
        <v>367</v>
      </c>
      <c r="H98" s="183">
        <f>_xlfn.XLOOKUP($A98,[3]【2026年03月度_全社】RFM客層一覧表データ!$A:$A,[3]【2026年03月度_全社】RFM客層一覧表データ!E:E,"",0)</f>
        <v>490</v>
      </c>
      <c r="I98" s="183">
        <f>_xlfn.XLOOKUP($A98,[3]【2026年03月度_全社】RFM客層一覧表データ!$A:$A,[3]【2026年03月度_全社】RFM客層一覧表データ!F:F,"",0)</f>
        <v>28</v>
      </c>
      <c r="J98" s="183">
        <v>796</v>
      </c>
      <c r="K98" s="183">
        <v>382</v>
      </c>
      <c r="L98" s="183">
        <v>505</v>
      </c>
      <c r="M98" s="183">
        <v>30</v>
      </c>
      <c r="N98" s="183">
        <v>819</v>
      </c>
      <c r="O98" s="183">
        <v>430</v>
      </c>
      <c r="P98" s="183">
        <v>534</v>
      </c>
      <c r="Q98" s="183">
        <v>44</v>
      </c>
      <c r="R98" s="183">
        <v>869</v>
      </c>
      <c r="S98" s="183">
        <v>463</v>
      </c>
      <c r="T98" s="183">
        <v>559</v>
      </c>
      <c r="U98" s="183">
        <v>27</v>
      </c>
      <c r="V98" s="183">
        <v>885</v>
      </c>
      <c r="W98" s="183">
        <v>479</v>
      </c>
      <c r="X98" s="183">
        <v>545</v>
      </c>
      <c r="Y98" s="183">
        <v>36</v>
      </c>
    </row>
    <row r="99" spans="1:25" x14ac:dyDescent="0.2">
      <c r="A99" s="184">
        <v>10160198</v>
      </c>
      <c r="B99" s="183" t="str">
        <f>[1]店マスタ!B98</f>
        <v>はこでん　本部</v>
      </c>
      <c r="C99" s="183">
        <v>0</v>
      </c>
      <c r="D99" s="183">
        <v>0</v>
      </c>
      <c r="E99" s="183" t="str">
        <f>_xlfn.XLOOKUP(A99,[2]Sheet1!$R:$R,[2]Sheet1!$AB:$AB,"",0)</f>
        <v/>
      </c>
      <c r="F99" s="183" t="str">
        <f>_xlfn.XLOOKUP($A99,[3]【2026年03月度_全社】RFM客層一覧表データ!$A:$A,[3]【2026年03月度_全社】RFM客層一覧表データ!C:C,"",0)</f>
        <v/>
      </c>
      <c r="G99" s="183" t="str">
        <f>_xlfn.XLOOKUP($A99,[3]【2026年03月度_全社】RFM客層一覧表データ!$A:$A,[3]【2026年03月度_全社】RFM客層一覧表データ!D:D,"",0)</f>
        <v/>
      </c>
      <c r="H99" s="183" t="str">
        <f>_xlfn.XLOOKUP($A99,[3]【2026年03月度_全社】RFM客層一覧表データ!$A:$A,[3]【2026年03月度_全社】RFM客層一覧表データ!E:E,"",0)</f>
        <v/>
      </c>
      <c r="I99" s="183" t="str">
        <f>_xlfn.XLOOKUP($A99,[3]【2026年03月度_全社】RFM客層一覧表データ!$A:$A,[3]【2026年03月度_全社】RFM客層一覧表データ!F:F,"",0)</f>
        <v/>
      </c>
      <c r="J99" s="183">
        <v>0</v>
      </c>
      <c r="K99" s="183">
        <v>0</v>
      </c>
      <c r="L99" s="183">
        <v>0</v>
      </c>
      <c r="M99" s="183">
        <v>0</v>
      </c>
      <c r="N99" s="183">
        <v>0</v>
      </c>
      <c r="O99" s="183">
        <v>0</v>
      </c>
      <c r="P99" s="183">
        <v>0</v>
      </c>
      <c r="Q99" s="183">
        <v>0</v>
      </c>
      <c r="R99" s="183">
        <v>0</v>
      </c>
      <c r="S99" s="183">
        <v>0</v>
      </c>
      <c r="T99" s="183">
        <v>0</v>
      </c>
      <c r="U99" s="183">
        <v>0</v>
      </c>
      <c r="V99" s="183">
        <v>0</v>
      </c>
      <c r="W99" s="183">
        <v>0</v>
      </c>
      <c r="X99" s="183">
        <v>0</v>
      </c>
      <c r="Y99" s="183">
        <v>0</v>
      </c>
    </row>
    <row r="100" spans="1:25" x14ac:dyDescent="0.2">
      <c r="A100" s="184">
        <v>10160330</v>
      </c>
      <c r="B100" s="183" t="str">
        <f>[1]店マスタ!B99</f>
        <v>はこでん　シンドウ</v>
      </c>
      <c r="C100" s="183">
        <v>6.5</v>
      </c>
      <c r="D100" s="183">
        <v>6.5</v>
      </c>
      <c r="E100" s="183">
        <f>_xlfn.XLOOKUP(A100,[2]Sheet1!$R:$R,[2]Sheet1!$AB:$AB,"",0)</f>
        <v>7.5</v>
      </c>
      <c r="F100" s="183">
        <f>_xlfn.XLOOKUP($A100,[3]【2026年03月度_全社】RFM客層一覧表データ!$A:$A,[3]【2026年03月度_全社】RFM客層一覧表データ!C:C,"",0)</f>
        <v>785</v>
      </c>
      <c r="G100" s="183">
        <f>_xlfn.XLOOKUP($A100,[3]【2026年03月度_全社】RFM客層一覧表データ!$A:$A,[3]【2026年03月度_全社】RFM客層一覧表データ!D:D,"",0)</f>
        <v>271</v>
      </c>
      <c r="H100" s="183">
        <f>_xlfn.XLOOKUP($A100,[3]【2026年03月度_全社】RFM客層一覧表データ!$A:$A,[3]【2026年03月度_全社】RFM客層一覧表データ!E:E,"",0)</f>
        <v>352</v>
      </c>
      <c r="I100" s="183">
        <f>_xlfn.XLOOKUP($A100,[3]【2026年03月度_全社】RFM客層一覧表データ!$A:$A,[3]【2026年03月度_全社】RFM客層一覧表データ!F:F,"",0)</f>
        <v>57</v>
      </c>
      <c r="J100" s="183">
        <v>840</v>
      </c>
      <c r="K100" s="183">
        <v>299</v>
      </c>
      <c r="L100" s="183">
        <v>364</v>
      </c>
      <c r="M100" s="183">
        <v>56</v>
      </c>
      <c r="N100" s="183">
        <v>1065</v>
      </c>
      <c r="O100" s="183">
        <v>337</v>
      </c>
      <c r="P100" s="183">
        <v>378</v>
      </c>
      <c r="Q100" s="183">
        <v>51</v>
      </c>
      <c r="R100" s="183">
        <v>1240</v>
      </c>
      <c r="S100" s="183">
        <v>338</v>
      </c>
      <c r="T100" s="183">
        <v>407</v>
      </c>
      <c r="U100" s="183">
        <v>71</v>
      </c>
      <c r="V100" s="183">
        <v>1355</v>
      </c>
      <c r="W100" s="183">
        <v>322</v>
      </c>
      <c r="X100" s="183">
        <v>471</v>
      </c>
      <c r="Y100" s="183">
        <v>70</v>
      </c>
    </row>
    <row r="101" spans="1:25" x14ac:dyDescent="0.2">
      <c r="A101" s="184">
        <v>10160476</v>
      </c>
      <c r="B101" s="183" t="str">
        <f>[1]店マスタ!B100</f>
        <v>はこでん　タカハシ</v>
      </c>
      <c r="C101" s="183">
        <v>1.5</v>
      </c>
      <c r="D101" s="183">
        <v>1.5</v>
      </c>
      <c r="E101" s="183" t="str">
        <f>_xlfn.XLOOKUP(A101,[2]Sheet1!$R:$R,[2]Sheet1!$AB:$AB,"",0)</f>
        <v/>
      </c>
      <c r="F101" s="183" t="str">
        <f>_xlfn.XLOOKUP($A101,[3]【2026年03月度_全社】RFM客層一覧表データ!$A:$A,[3]【2026年03月度_全社】RFM客層一覧表データ!C:C,"",0)</f>
        <v/>
      </c>
      <c r="G101" s="183" t="str">
        <f>_xlfn.XLOOKUP($A101,[3]【2026年03月度_全社】RFM客層一覧表データ!$A:$A,[3]【2026年03月度_全社】RFM客層一覧表データ!D:D,"",0)</f>
        <v/>
      </c>
      <c r="H101" s="183" t="str">
        <f>_xlfn.XLOOKUP($A101,[3]【2026年03月度_全社】RFM客層一覧表データ!$A:$A,[3]【2026年03月度_全社】RFM客層一覧表データ!E:E,"",0)</f>
        <v/>
      </c>
      <c r="I101" s="183" t="str">
        <f>_xlfn.XLOOKUP($A101,[3]【2026年03月度_全社】RFM客層一覧表データ!$A:$A,[3]【2026年03月度_全社】RFM客層一覧表データ!F:F,"",0)</f>
        <v/>
      </c>
      <c r="J101" s="183">
        <v>267</v>
      </c>
      <c r="K101" s="183">
        <v>122</v>
      </c>
      <c r="L101" s="183">
        <v>169</v>
      </c>
      <c r="M101" s="183">
        <v>9</v>
      </c>
      <c r="N101" s="183">
        <v>293</v>
      </c>
      <c r="O101" s="183">
        <v>119</v>
      </c>
      <c r="P101" s="183">
        <v>180</v>
      </c>
      <c r="Q101" s="183">
        <v>16</v>
      </c>
      <c r="R101" s="183">
        <v>295</v>
      </c>
      <c r="S101" s="183">
        <v>133</v>
      </c>
      <c r="T101" s="183">
        <v>195</v>
      </c>
      <c r="U101" s="183">
        <v>13</v>
      </c>
      <c r="V101" s="183">
        <v>315</v>
      </c>
      <c r="W101" s="183">
        <v>140</v>
      </c>
      <c r="X101" s="183">
        <v>197</v>
      </c>
      <c r="Y101" s="183">
        <v>8</v>
      </c>
    </row>
    <row r="102" spans="1:25" x14ac:dyDescent="0.2">
      <c r="A102" s="184">
        <v>10160570</v>
      </c>
      <c r="B102" s="183" t="str">
        <f>[1]店マスタ!B101</f>
        <v>有限会社　エジソン</v>
      </c>
      <c r="C102" s="183">
        <v>1</v>
      </c>
      <c r="D102" s="183">
        <v>1</v>
      </c>
      <c r="E102" s="183">
        <f>_xlfn.XLOOKUP(A102,[2]Sheet1!$R:$R,[2]Sheet1!$AB:$AB,"",0)</f>
        <v>1</v>
      </c>
      <c r="F102" s="183" t="str">
        <f>_xlfn.XLOOKUP($A102,[3]【2026年03月度_全社】RFM客層一覧表データ!$A:$A,[3]【2026年03月度_全社】RFM客層一覧表データ!C:C,"",0)</f>
        <v/>
      </c>
      <c r="G102" s="183" t="str">
        <f>_xlfn.XLOOKUP($A102,[3]【2026年03月度_全社】RFM客層一覧表データ!$A:$A,[3]【2026年03月度_全社】RFM客層一覧表データ!D:D,"",0)</f>
        <v/>
      </c>
      <c r="H102" s="183" t="str">
        <f>_xlfn.XLOOKUP($A102,[3]【2026年03月度_全社】RFM客層一覧表データ!$A:$A,[3]【2026年03月度_全社】RFM客層一覧表データ!E:E,"",0)</f>
        <v/>
      </c>
      <c r="I102" s="183" t="str">
        <f>_xlfn.XLOOKUP($A102,[3]【2026年03月度_全社】RFM客層一覧表データ!$A:$A,[3]【2026年03月度_全社】RFM客層一覧表データ!F:F,"",0)</f>
        <v/>
      </c>
      <c r="J102" s="183">
        <v>0</v>
      </c>
      <c r="K102" s="183">
        <v>0</v>
      </c>
      <c r="L102" s="183">
        <v>0</v>
      </c>
      <c r="M102" s="183">
        <v>0</v>
      </c>
      <c r="N102" s="183">
        <v>0</v>
      </c>
      <c r="O102" s="183">
        <v>0</v>
      </c>
      <c r="P102" s="183">
        <v>0</v>
      </c>
      <c r="Q102" s="183">
        <v>0</v>
      </c>
      <c r="R102" s="183">
        <v>0</v>
      </c>
      <c r="S102" s="183">
        <v>0</v>
      </c>
      <c r="T102" s="183">
        <v>0</v>
      </c>
      <c r="U102" s="183">
        <v>0</v>
      </c>
      <c r="V102" s="183">
        <v>0</v>
      </c>
      <c r="W102" s="183">
        <v>0</v>
      </c>
      <c r="X102" s="183">
        <v>0</v>
      </c>
      <c r="Y102" s="183">
        <v>0</v>
      </c>
    </row>
    <row r="103" spans="1:25" x14ac:dyDescent="0.2">
      <c r="A103" s="184">
        <v>10160609</v>
      </c>
      <c r="B103" s="183" t="str">
        <f>[1]店マスタ!B102</f>
        <v>パナック　キクチ</v>
      </c>
      <c r="C103" s="183">
        <v>1.5</v>
      </c>
      <c r="D103" s="183">
        <v>0</v>
      </c>
      <c r="E103" s="183" t="str">
        <f>_xlfn.XLOOKUP(A103,[2]Sheet1!$R:$R,[2]Sheet1!$AB:$AB,"",0)</f>
        <v/>
      </c>
      <c r="F103" s="183" t="str">
        <f>_xlfn.XLOOKUP($A103,[3]【2026年03月度_全社】RFM客層一覧表データ!$A:$A,[3]【2026年03月度_全社】RFM客層一覧表データ!C:C,"",0)</f>
        <v/>
      </c>
      <c r="G103" s="183" t="str">
        <f>_xlfn.XLOOKUP($A103,[3]【2026年03月度_全社】RFM客層一覧表データ!$A:$A,[3]【2026年03月度_全社】RFM客層一覧表データ!D:D,"",0)</f>
        <v/>
      </c>
      <c r="H103" s="183" t="str">
        <f>_xlfn.XLOOKUP($A103,[3]【2026年03月度_全社】RFM客層一覧表データ!$A:$A,[3]【2026年03月度_全社】RFM客層一覧表データ!E:E,"",0)</f>
        <v/>
      </c>
      <c r="I103" s="183" t="str">
        <f>_xlfn.XLOOKUP($A103,[3]【2026年03月度_全社】RFM客層一覧表データ!$A:$A,[3]【2026年03月度_全社】RFM客層一覧表データ!F:F,"",0)</f>
        <v/>
      </c>
      <c r="J103" s="183">
        <v>0</v>
      </c>
      <c r="K103" s="183">
        <v>0</v>
      </c>
      <c r="L103" s="183">
        <v>0</v>
      </c>
      <c r="M103" s="183">
        <v>0</v>
      </c>
      <c r="N103" s="183">
        <v>0</v>
      </c>
      <c r="O103" s="183">
        <v>0</v>
      </c>
      <c r="P103" s="183">
        <v>0</v>
      </c>
      <c r="Q103" s="183">
        <v>0</v>
      </c>
      <c r="R103" s="183">
        <v>0</v>
      </c>
      <c r="S103" s="183">
        <v>0</v>
      </c>
      <c r="T103" s="183">
        <v>0</v>
      </c>
      <c r="U103" s="183">
        <v>0</v>
      </c>
      <c r="V103" s="183">
        <v>0</v>
      </c>
      <c r="W103" s="183">
        <v>0</v>
      </c>
      <c r="X103" s="183">
        <v>0</v>
      </c>
      <c r="Y103" s="183">
        <v>0</v>
      </c>
    </row>
    <row r="104" spans="1:25" x14ac:dyDescent="0.2">
      <c r="A104" s="184">
        <v>10160610</v>
      </c>
      <c r="B104" s="183" t="str">
        <f>[1]店マスタ!B103</f>
        <v>はこでん　ＨＡＭＡ</v>
      </c>
      <c r="C104" s="183">
        <v>2</v>
      </c>
      <c r="D104" s="183">
        <v>2</v>
      </c>
      <c r="E104" s="183">
        <f>_xlfn.XLOOKUP(A104,[2]Sheet1!$R:$R,[2]Sheet1!$AB:$AB,"",0)</f>
        <v>1.5</v>
      </c>
      <c r="F104" s="183">
        <f>_xlfn.XLOOKUP($A104,[3]【2026年03月度_全社】RFM客層一覧表データ!$A:$A,[3]【2026年03月度_全社】RFM客層一覧表データ!C:C,"",0)</f>
        <v>386</v>
      </c>
      <c r="G104" s="183">
        <f>_xlfn.XLOOKUP($A104,[3]【2026年03月度_全社】RFM客層一覧表データ!$A:$A,[3]【2026年03月度_全社】RFM客層一覧表データ!D:D,"",0)</f>
        <v>137</v>
      </c>
      <c r="H104" s="183">
        <f>_xlfn.XLOOKUP($A104,[3]【2026年03月度_全社】RFM客層一覧表データ!$A:$A,[3]【2026年03月度_全社】RFM客層一覧表データ!E:E,"",0)</f>
        <v>195</v>
      </c>
      <c r="I104" s="183">
        <f>_xlfn.XLOOKUP($A104,[3]【2026年03月度_全社】RFM客層一覧表データ!$A:$A,[3]【2026年03月度_全社】RFM客層一覧表データ!F:F,"",0)</f>
        <v>21</v>
      </c>
      <c r="J104" s="183">
        <v>399</v>
      </c>
      <c r="K104" s="183">
        <v>163</v>
      </c>
      <c r="L104" s="183">
        <v>199</v>
      </c>
      <c r="M104" s="183">
        <v>23</v>
      </c>
      <c r="N104" s="183">
        <v>397</v>
      </c>
      <c r="O104" s="183">
        <v>156</v>
      </c>
      <c r="P104" s="183">
        <v>201</v>
      </c>
      <c r="Q104" s="183">
        <v>21</v>
      </c>
      <c r="R104" s="183">
        <v>414</v>
      </c>
      <c r="S104" s="183">
        <v>157</v>
      </c>
      <c r="T104" s="183">
        <v>206</v>
      </c>
      <c r="U104" s="183">
        <v>25</v>
      </c>
      <c r="V104" s="183">
        <v>408</v>
      </c>
      <c r="W104" s="183">
        <v>180</v>
      </c>
      <c r="X104" s="183">
        <v>198</v>
      </c>
      <c r="Y104" s="183">
        <v>30</v>
      </c>
    </row>
    <row r="105" spans="1:25" x14ac:dyDescent="0.2">
      <c r="A105" s="184">
        <v>10160672</v>
      </c>
      <c r="B105" s="183" t="str">
        <f>[1]店マスタ!B104</f>
        <v>干場電気商会</v>
      </c>
      <c r="C105" s="183">
        <v>2.5</v>
      </c>
      <c r="D105" s="183">
        <v>2.5</v>
      </c>
      <c r="E105" s="183">
        <f>_xlfn.XLOOKUP(A105,[2]Sheet1!$R:$R,[2]Sheet1!$AB:$AB,"",0)</f>
        <v>2.5</v>
      </c>
      <c r="F105" s="183">
        <f>_xlfn.XLOOKUP($A105,[3]【2026年03月度_全社】RFM客層一覧表データ!$A:$A,[3]【2026年03月度_全社】RFM客層一覧表データ!C:C,"",0)</f>
        <v>524</v>
      </c>
      <c r="G105" s="183">
        <f>_xlfn.XLOOKUP($A105,[3]【2026年03月度_全社】RFM客層一覧表データ!$A:$A,[3]【2026年03月度_全社】RFM客層一覧表データ!D:D,"",0)</f>
        <v>170</v>
      </c>
      <c r="H105" s="183">
        <f>_xlfn.XLOOKUP($A105,[3]【2026年03月度_全社】RFM客層一覧表データ!$A:$A,[3]【2026年03月度_全社】RFM客層一覧表データ!E:E,"",0)</f>
        <v>208</v>
      </c>
      <c r="I105" s="183">
        <f>_xlfn.XLOOKUP($A105,[3]【2026年03月度_全社】RFM客層一覧表データ!$A:$A,[3]【2026年03月度_全社】RFM客層一覧表データ!F:F,"",0)</f>
        <v>16</v>
      </c>
      <c r="J105" s="183">
        <v>531</v>
      </c>
      <c r="K105" s="183">
        <v>205</v>
      </c>
      <c r="L105" s="183">
        <v>213</v>
      </c>
      <c r="M105" s="183">
        <v>14</v>
      </c>
      <c r="N105" s="183">
        <v>541</v>
      </c>
      <c r="O105" s="183">
        <v>191</v>
      </c>
      <c r="P105" s="183">
        <v>203</v>
      </c>
      <c r="Q105" s="183">
        <v>9</v>
      </c>
      <c r="R105" s="183">
        <v>558</v>
      </c>
      <c r="S105" s="183">
        <v>198</v>
      </c>
      <c r="T105" s="183">
        <v>219</v>
      </c>
      <c r="U105" s="183">
        <v>9</v>
      </c>
      <c r="V105" s="183">
        <v>569</v>
      </c>
      <c r="W105" s="183">
        <v>190</v>
      </c>
      <c r="X105" s="183">
        <v>222</v>
      </c>
      <c r="Y105" s="183">
        <v>12</v>
      </c>
    </row>
    <row r="106" spans="1:25" x14ac:dyDescent="0.2">
      <c r="A106" s="184">
        <v>10160702</v>
      </c>
      <c r="B106" s="183" t="str">
        <f>[1]店マスタ!B105</f>
        <v>はこでん　マルワ</v>
      </c>
      <c r="C106" s="183">
        <v>1.5</v>
      </c>
      <c r="D106" s="183">
        <v>1.5</v>
      </c>
      <c r="E106" s="183">
        <f>_xlfn.XLOOKUP(A106,[2]Sheet1!$R:$R,[2]Sheet1!$AB:$AB,"",0)</f>
        <v>1.5</v>
      </c>
      <c r="F106" s="183" t="str">
        <f>_xlfn.XLOOKUP($A106,[3]【2026年03月度_全社】RFM客層一覧表データ!$A:$A,[3]【2026年03月度_全社】RFM客層一覧表データ!C:C,"",0)</f>
        <v/>
      </c>
      <c r="G106" s="183" t="str">
        <f>_xlfn.XLOOKUP($A106,[3]【2026年03月度_全社】RFM客層一覧表データ!$A:$A,[3]【2026年03月度_全社】RFM客層一覧表データ!D:D,"",0)</f>
        <v/>
      </c>
      <c r="H106" s="183" t="str">
        <f>_xlfn.XLOOKUP($A106,[3]【2026年03月度_全社】RFM客層一覧表データ!$A:$A,[3]【2026年03月度_全社】RFM客層一覧表データ!E:E,"",0)</f>
        <v/>
      </c>
      <c r="I106" s="183" t="str">
        <f>_xlfn.XLOOKUP($A106,[3]【2026年03月度_全社】RFM客層一覧表データ!$A:$A,[3]【2026年03月度_全社】RFM客層一覧表データ!F:F,"",0)</f>
        <v/>
      </c>
      <c r="J106" s="183">
        <v>0</v>
      </c>
      <c r="K106" s="183">
        <v>0</v>
      </c>
      <c r="L106" s="183">
        <v>0</v>
      </c>
      <c r="M106" s="183">
        <v>0</v>
      </c>
      <c r="N106" s="183">
        <v>0</v>
      </c>
      <c r="O106" s="183">
        <v>0</v>
      </c>
      <c r="P106" s="183">
        <v>0</v>
      </c>
      <c r="Q106" s="183">
        <v>0</v>
      </c>
      <c r="R106" s="183">
        <v>0</v>
      </c>
      <c r="S106" s="183">
        <v>0</v>
      </c>
      <c r="T106" s="183">
        <v>0</v>
      </c>
      <c r="U106" s="183">
        <v>0</v>
      </c>
      <c r="V106" s="183">
        <v>0</v>
      </c>
      <c r="W106" s="183">
        <v>0</v>
      </c>
      <c r="X106" s="183">
        <v>0</v>
      </c>
      <c r="Y106" s="183">
        <v>0</v>
      </c>
    </row>
    <row r="107" spans="1:25" x14ac:dyDescent="0.2">
      <c r="A107" s="184">
        <v>10160820</v>
      </c>
      <c r="B107" s="183" t="str">
        <f>[1]店マスタ!B106</f>
        <v>ラッキー家電</v>
      </c>
      <c r="C107" s="183">
        <v>1.5</v>
      </c>
      <c r="D107" s="183">
        <v>1.5</v>
      </c>
      <c r="E107" s="183">
        <f>_xlfn.XLOOKUP(A107,[2]Sheet1!$R:$R,[2]Sheet1!$AB:$AB,"",0)</f>
        <v>1.5</v>
      </c>
      <c r="F107" s="183" t="str">
        <f>_xlfn.XLOOKUP($A107,[3]【2026年03月度_全社】RFM客層一覧表データ!$A:$A,[3]【2026年03月度_全社】RFM客層一覧表データ!C:C,"",0)</f>
        <v/>
      </c>
      <c r="G107" s="183" t="str">
        <f>_xlfn.XLOOKUP($A107,[3]【2026年03月度_全社】RFM客層一覧表データ!$A:$A,[3]【2026年03月度_全社】RFM客層一覧表データ!D:D,"",0)</f>
        <v/>
      </c>
      <c r="H107" s="183" t="str">
        <f>_xlfn.XLOOKUP($A107,[3]【2026年03月度_全社】RFM客層一覧表データ!$A:$A,[3]【2026年03月度_全社】RFM客層一覧表データ!E:E,"",0)</f>
        <v/>
      </c>
      <c r="I107" s="183" t="str">
        <f>_xlfn.XLOOKUP($A107,[3]【2026年03月度_全社】RFM客層一覧表データ!$A:$A,[3]【2026年03月度_全社】RFM客層一覧表データ!F:F,"",0)</f>
        <v/>
      </c>
      <c r="J107" s="183">
        <v>0</v>
      </c>
      <c r="K107" s="183">
        <v>0</v>
      </c>
      <c r="L107" s="183">
        <v>0</v>
      </c>
      <c r="M107" s="183">
        <v>0</v>
      </c>
      <c r="N107" s="183">
        <v>0</v>
      </c>
      <c r="O107" s="183">
        <v>0</v>
      </c>
      <c r="P107" s="183">
        <v>0</v>
      </c>
      <c r="Q107" s="183">
        <v>0</v>
      </c>
      <c r="R107" s="183">
        <v>0</v>
      </c>
      <c r="S107" s="183">
        <v>0</v>
      </c>
      <c r="T107" s="183">
        <v>0</v>
      </c>
      <c r="U107" s="183">
        <v>0</v>
      </c>
      <c r="V107" s="183">
        <v>0</v>
      </c>
      <c r="W107" s="183">
        <v>0</v>
      </c>
      <c r="X107" s="183">
        <v>0</v>
      </c>
      <c r="Y107" s="183">
        <v>0</v>
      </c>
    </row>
    <row r="108" spans="1:25" x14ac:dyDescent="0.2">
      <c r="A108" s="184">
        <v>10160871</v>
      </c>
      <c r="B108" s="183" t="str">
        <f>[1]店マスタ!B107</f>
        <v>（株）ワタナベ電器</v>
      </c>
      <c r="C108" s="183">
        <v>12.5</v>
      </c>
      <c r="D108" s="183">
        <v>14.5</v>
      </c>
      <c r="E108" s="183">
        <f>_xlfn.XLOOKUP(A108,[2]Sheet1!$R:$R,[2]Sheet1!$AB:$AB,"",0)</f>
        <v>14.5</v>
      </c>
      <c r="F108" s="183">
        <f>_xlfn.XLOOKUP($A108,[3]【2026年03月度_全社】RFM客層一覧表データ!$A:$A,[3]【2026年03月度_全社】RFM客層一覧表データ!C:C,"",0)</f>
        <v>1388</v>
      </c>
      <c r="G108" s="183">
        <f>_xlfn.XLOOKUP($A108,[3]【2026年03月度_全社】RFM客層一覧表データ!$A:$A,[3]【2026年03月度_全社】RFM客層一覧表データ!D:D,"",0)</f>
        <v>595</v>
      </c>
      <c r="H108" s="183">
        <f>_xlfn.XLOOKUP($A108,[3]【2026年03月度_全社】RFM客層一覧表データ!$A:$A,[3]【2026年03月度_全社】RFM客層一覧表データ!E:E,"",0)</f>
        <v>421</v>
      </c>
      <c r="I108" s="183">
        <f>_xlfn.XLOOKUP($A108,[3]【2026年03月度_全社】RFM客層一覧表データ!$A:$A,[3]【2026年03月度_全社】RFM客層一覧表データ!F:F,"",0)</f>
        <v>216</v>
      </c>
      <c r="J108" s="183">
        <v>1317</v>
      </c>
      <c r="K108" s="183">
        <v>523</v>
      </c>
      <c r="L108" s="183">
        <v>381</v>
      </c>
      <c r="M108" s="183">
        <v>196</v>
      </c>
      <c r="N108" s="183">
        <v>1163</v>
      </c>
      <c r="O108" s="183">
        <v>502</v>
      </c>
      <c r="P108" s="183">
        <v>355</v>
      </c>
      <c r="Q108" s="183">
        <v>200</v>
      </c>
      <c r="R108" s="183">
        <v>1001</v>
      </c>
      <c r="S108" s="183">
        <v>422</v>
      </c>
      <c r="T108" s="183">
        <v>325</v>
      </c>
      <c r="U108" s="183">
        <v>157</v>
      </c>
      <c r="V108" s="183">
        <v>872</v>
      </c>
      <c r="W108" s="183">
        <v>479</v>
      </c>
      <c r="X108" s="183">
        <v>297</v>
      </c>
      <c r="Y108" s="183">
        <v>216</v>
      </c>
    </row>
    <row r="109" spans="1:25" x14ac:dyDescent="0.2">
      <c r="A109" s="184">
        <v>10160873</v>
      </c>
      <c r="B109" s="183" t="str">
        <f>[1]店マスタ!B108</f>
        <v>でんきの北翔チェーン　若月店</v>
      </c>
      <c r="C109" s="183">
        <v>1.5</v>
      </c>
      <c r="D109" s="183">
        <v>1.5</v>
      </c>
      <c r="E109" s="183">
        <f>_xlfn.XLOOKUP(A109,[2]Sheet1!$R:$R,[2]Sheet1!$AB:$AB,"",0)</f>
        <v>1.5</v>
      </c>
      <c r="F109" s="183" t="str">
        <f>_xlfn.XLOOKUP($A109,[3]【2026年03月度_全社】RFM客層一覧表データ!$A:$A,[3]【2026年03月度_全社】RFM客層一覧表データ!C:C,"",0)</f>
        <v/>
      </c>
      <c r="G109" s="183" t="str">
        <f>_xlfn.XLOOKUP($A109,[3]【2026年03月度_全社】RFM客層一覧表データ!$A:$A,[3]【2026年03月度_全社】RFM客層一覧表データ!D:D,"",0)</f>
        <v/>
      </c>
      <c r="H109" s="183" t="str">
        <f>_xlfn.XLOOKUP($A109,[3]【2026年03月度_全社】RFM客層一覧表データ!$A:$A,[3]【2026年03月度_全社】RFM客層一覧表データ!E:E,"",0)</f>
        <v/>
      </c>
      <c r="I109" s="183" t="str">
        <f>_xlfn.XLOOKUP($A109,[3]【2026年03月度_全社】RFM客層一覧表データ!$A:$A,[3]【2026年03月度_全社】RFM客層一覧表データ!F:F,"",0)</f>
        <v/>
      </c>
      <c r="J109" s="183">
        <v>0</v>
      </c>
      <c r="K109" s="183">
        <v>0</v>
      </c>
      <c r="L109" s="183">
        <v>0</v>
      </c>
      <c r="M109" s="183">
        <v>0</v>
      </c>
      <c r="N109" s="183">
        <v>0</v>
      </c>
      <c r="O109" s="183">
        <v>0</v>
      </c>
      <c r="P109" s="183">
        <v>0</v>
      </c>
      <c r="Q109" s="183">
        <v>0</v>
      </c>
      <c r="R109" s="183">
        <v>0</v>
      </c>
      <c r="S109" s="183">
        <v>0</v>
      </c>
      <c r="T109" s="183">
        <v>0</v>
      </c>
      <c r="U109" s="183">
        <v>0</v>
      </c>
      <c r="V109" s="183">
        <v>0</v>
      </c>
      <c r="W109" s="183">
        <v>0</v>
      </c>
      <c r="X109" s="183">
        <v>0</v>
      </c>
      <c r="Y109" s="183">
        <v>0</v>
      </c>
    </row>
    <row r="110" spans="1:25" x14ac:dyDescent="0.2">
      <c r="A110" s="184">
        <v>10171020</v>
      </c>
      <c r="B110" s="183" t="str">
        <f>[1]店マスタ!B109</f>
        <v>旭川コンパス　本店</v>
      </c>
      <c r="C110" s="183">
        <v>2.5</v>
      </c>
      <c r="D110" s="183">
        <v>2.5</v>
      </c>
      <c r="E110" s="183">
        <f>_xlfn.XLOOKUP(A110,[2]Sheet1!$R:$R,[2]Sheet1!$AB:$AB,"",0)</f>
        <v>2.5</v>
      </c>
      <c r="F110" s="183">
        <f>_xlfn.XLOOKUP($A110,[3]【2026年03月度_全社】RFM客層一覧表データ!$A:$A,[3]【2026年03月度_全社】RFM客層一覧表データ!C:C,"",0)</f>
        <v>484</v>
      </c>
      <c r="G110" s="183">
        <f>_xlfn.XLOOKUP($A110,[3]【2026年03月度_全社】RFM客層一覧表データ!$A:$A,[3]【2026年03月度_全社】RFM客層一覧表データ!D:D,"",0)</f>
        <v>192</v>
      </c>
      <c r="H110" s="183">
        <f>_xlfn.XLOOKUP($A110,[3]【2026年03月度_全社】RFM客層一覧表データ!$A:$A,[3]【2026年03月度_全社】RFM客層一覧表データ!E:E,"",0)</f>
        <v>271</v>
      </c>
      <c r="I110" s="183">
        <f>_xlfn.XLOOKUP($A110,[3]【2026年03月度_全社】RFM客層一覧表データ!$A:$A,[3]【2026年03月度_全社】RFM客層一覧表データ!F:F,"",0)</f>
        <v>35</v>
      </c>
      <c r="J110" s="183">
        <v>490</v>
      </c>
      <c r="K110" s="183">
        <v>177</v>
      </c>
      <c r="L110" s="183">
        <v>306</v>
      </c>
      <c r="M110" s="183">
        <v>24</v>
      </c>
      <c r="N110" s="183">
        <v>506</v>
      </c>
      <c r="O110" s="183">
        <v>193</v>
      </c>
      <c r="P110" s="183">
        <v>326</v>
      </c>
      <c r="Q110" s="183">
        <v>26</v>
      </c>
      <c r="R110" s="183">
        <v>503</v>
      </c>
      <c r="S110" s="183">
        <v>263</v>
      </c>
      <c r="T110" s="183">
        <v>350</v>
      </c>
      <c r="U110" s="183">
        <v>20</v>
      </c>
      <c r="V110" s="183">
        <v>612</v>
      </c>
      <c r="W110" s="183">
        <v>324</v>
      </c>
      <c r="X110" s="183">
        <v>391</v>
      </c>
      <c r="Y110" s="183">
        <v>35</v>
      </c>
    </row>
    <row r="111" spans="1:25" x14ac:dyDescent="0.2">
      <c r="A111" s="184">
        <v>10171046</v>
      </c>
      <c r="B111" s="183" t="str">
        <f>[1]店マスタ!B110</f>
        <v>（有）阿部電器</v>
      </c>
      <c r="C111" s="183">
        <v>1.5</v>
      </c>
      <c r="D111" s="183">
        <v>1.5</v>
      </c>
      <c r="E111" s="183">
        <f>_xlfn.XLOOKUP(A111,[2]Sheet1!$R:$R,[2]Sheet1!$AB:$AB,"",0)</f>
        <v>1.5</v>
      </c>
      <c r="F111" s="183" t="str">
        <f>_xlfn.XLOOKUP($A111,[3]【2026年03月度_全社】RFM客層一覧表データ!$A:$A,[3]【2026年03月度_全社】RFM客層一覧表データ!C:C,"",0)</f>
        <v/>
      </c>
      <c r="G111" s="183" t="str">
        <f>_xlfn.XLOOKUP($A111,[3]【2026年03月度_全社】RFM客層一覧表データ!$A:$A,[3]【2026年03月度_全社】RFM客層一覧表データ!D:D,"",0)</f>
        <v/>
      </c>
      <c r="H111" s="183" t="str">
        <f>_xlfn.XLOOKUP($A111,[3]【2026年03月度_全社】RFM客層一覧表データ!$A:$A,[3]【2026年03月度_全社】RFM客層一覧表データ!E:E,"",0)</f>
        <v/>
      </c>
      <c r="I111" s="183" t="str">
        <f>_xlfn.XLOOKUP($A111,[3]【2026年03月度_全社】RFM客層一覧表データ!$A:$A,[3]【2026年03月度_全社】RFM客層一覧表データ!F:F,"",0)</f>
        <v/>
      </c>
      <c r="J111" s="183">
        <v>0</v>
      </c>
      <c r="K111" s="183">
        <v>0</v>
      </c>
      <c r="L111" s="183">
        <v>0</v>
      </c>
      <c r="M111" s="183">
        <v>0</v>
      </c>
      <c r="N111" s="183">
        <v>0</v>
      </c>
      <c r="O111" s="183">
        <v>0</v>
      </c>
      <c r="P111" s="183">
        <v>0</v>
      </c>
      <c r="Q111" s="183">
        <v>0</v>
      </c>
      <c r="R111" s="183">
        <v>0</v>
      </c>
      <c r="S111" s="183">
        <v>0</v>
      </c>
      <c r="T111" s="183">
        <v>0</v>
      </c>
      <c r="U111" s="183">
        <v>0</v>
      </c>
      <c r="V111" s="183">
        <v>0</v>
      </c>
      <c r="W111" s="183">
        <v>0</v>
      </c>
      <c r="X111" s="183">
        <v>0</v>
      </c>
      <c r="Y111" s="183">
        <v>0</v>
      </c>
    </row>
    <row r="112" spans="1:25" x14ac:dyDescent="0.2">
      <c r="A112" s="184">
        <v>10171068</v>
      </c>
      <c r="B112" s="183" t="str">
        <f>[1]店マスタ!B111</f>
        <v>株式会社　ビーウイズ</v>
      </c>
      <c r="C112" s="183">
        <v>3</v>
      </c>
      <c r="D112" s="183">
        <v>3</v>
      </c>
      <c r="E112" s="183">
        <f>_xlfn.XLOOKUP(A112,[2]Sheet1!$R:$R,[2]Sheet1!$AB:$AB,"",0)</f>
        <v>3.5</v>
      </c>
      <c r="F112" s="183">
        <f>_xlfn.XLOOKUP($A112,[3]【2026年03月度_全社】RFM客層一覧表データ!$A:$A,[3]【2026年03月度_全社】RFM客層一覧表データ!C:C,"",0)</f>
        <v>1346</v>
      </c>
      <c r="G112" s="183">
        <f>_xlfn.XLOOKUP($A112,[3]【2026年03月度_全社】RFM客層一覧表データ!$A:$A,[3]【2026年03月度_全社】RFM客層一覧表データ!D:D,"",0)</f>
        <v>451</v>
      </c>
      <c r="H112" s="183">
        <f>_xlfn.XLOOKUP($A112,[3]【2026年03月度_全社】RFM客層一覧表データ!$A:$A,[3]【2026年03月度_全社】RFM客層一覧表データ!E:E,"",0)</f>
        <v>291</v>
      </c>
      <c r="I112" s="183">
        <f>_xlfn.XLOOKUP($A112,[3]【2026年03月度_全社】RFM客層一覧表データ!$A:$A,[3]【2026年03月度_全社】RFM客層一覧表データ!F:F,"",0)</f>
        <v>211</v>
      </c>
      <c r="J112" s="183">
        <v>1217</v>
      </c>
      <c r="K112" s="183">
        <v>423</v>
      </c>
      <c r="L112" s="183">
        <v>283</v>
      </c>
      <c r="M112" s="183">
        <v>208</v>
      </c>
      <c r="N112" s="183">
        <v>1080</v>
      </c>
      <c r="O112" s="183">
        <v>420</v>
      </c>
      <c r="P112" s="183">
        <v>283</v>
      </c>
      <c r="Q112" s="183">
        <v>206</v>
      </c>
      <c r="R112" s="183">
        <v>909</v>
      </c>
      <c r="S112" s="183">
        <v>434</v>
      </c>
      <c r="T112" s="183">
        <v>269</v>
      </c>
      <c r="U112" s="183">
        <v>222</v>
      </c>
      <c r="V112" s="183">
        <v>557</v>
      </c>
      <c r="W112" s="183">
        <v>247</v>
      </c>
      <c r="X112" s="183">
        <v>256</v>
      </c>
      <c r="Y112" s="183">
        <v>43</v>
      </c>
    </row>
    <row r="113" spans="1:25" x14ac:dyDescent="0.2">
      <c r="A113" s="184">
        <v>10171087</v>
      </c>
      <c r="B113" s="183" t="str">
        <f>[1]店マスタ!B112</f>
        <v>シグナス商事（株）</v>
      </c>
      <c r="C113" s="183">
        <v>9.5</v>
      </c>
      <c r="D113" s="183">
        <v>9.5</v>
      </c>
      <c r="E113" s="183">
        <f>_xlfn.XLOOKUP(A113,[2]Sheet1!$R:$R,[2]Sheet1!$AB:$AB,"",0)</f>
        <v>10</v>
      </c>
      <c r="F113" s="183">
        <f>_xlfn.XLOOKUP($A113,[3]【2026年03月度_全社】RFM客層一覧表データ!$A:$A,[3]【2026年03月度_全社】RFM客層一覧表データ!C:C,"",0)</f>
        <v>3895</v>
      </c>
      <c r="G113" s="183">
        <f>_xlfn.XLOOKUP($A113,[3]【2026年03月度_全社】RFM客層一覧表データ!$A:$A,[3]【2026年03月度_全社】RFM客層一覧表データ!D:D,"",0)</f>
        <v>1861</v>
      </c>
      <c r="H113" s="183">
        <f>_xlfn.XLOOKUP($A113,[3]【2026年03月度_全社】RFM客層一覧表データ!$A:$A,[3]【2026年03月度_全社】RFM客層一覧表データ!E:E,"",0)</f>
        <v>2550</v>
      </c>
      <c r="I113" s="183">
        <f>_xlfn.XLOOKUP($A113,[3]【2026年03月度_全社】RFM客層一覧表データ!$A:$A,[3]【2026年03月度_全社】RFM客層一覧表データ!F:F,"",0)</f>
        <v>218</v>
      </c>
      <c r="J113" s="183">
        <v>3914</v>
      </c>
      <c r="K113" s="183">
        <v>1999</v>
      </c>
      <c r="L113" s="183">
        <v>2633</v>
      </c>
      <c r="M113" s="183">
        <v>246</v>
      </c>
      <c r="N113" s="183">
        <v>3865</v>
      </c>
      <c r="O113" s="183">
        <v>1988</v>
      </c>
      <c r="P113" s="183">
        <v>2696</v>
      </c>
      <c r="Q113" s="183">
        <v>155</v>
      </c>
      <c r="R113" s="183">
        <v>3987</v>
      </c>
      <c r="S113" s="183">
        <v>2142</v>
      </c>
      <c r="T113" s="183">
        <v>2792</v>
      </c>
      <c r="U113" s="183">
        <v>162</v>
      </c>
      <c r="V113" s="183">
        <v>4098</v>
      </c>
      <c r="W113" s="183">
        <v>2267</v>
      </c>
      <c r="X113" s="183">
        <v>2866</v>
      </c>
      <c r="Y113" s="183">
        <v>160</v>
      </c>
    </row>
    <row r="114" spans="1:25" x14ac:dyDescent="0.2">
      <c r="A114" s="184">
        <v>10171091</v>
      </c>
      <c r="B114" s="183" t="str">
        <f>[1]店マスタ!B113</f>
        <v>ＣＹＧアソシエ</v>
      </c>
      <c r="C114" s="183">
        <v>4</v>
      </c>
      <c r="D114" s="183">
        <v>4</v>
      </c>
      <c r="E114" s="183" t="str">
        <f>_xlfn.XLOOKUP(A114,[2]Sheet1!$R:$R,[2]Sheet1!$AB:$AB,"",0)</f>
        <v/>
      </c>
      <c r="F114" s="183" t="str">
        <f>_xlfn.XLOOKUP($A114,[3]【2026年03月度_全社】RFM客層一覧表データ!$A:$A,[3]【2026年03月度_全社】RFM客層一覧表データ!C:C,"",0)</f>
        <v/>
      </c>
      <c r="G114" s="183" t="str">
        <f>_xlfn.XLOOKUP($A114,[3]【2026年03月度_全社】RFM客層一覧表データ!$A:$A,[3]【2026年03月度_全社】RFM客層一覧表データ!D:D,"",0)</f>
        <v/>
      </c>
      <c r="H114" s="183" t="str">
        <f>_xlfn.XLOOKUP($A114,[3]【2026年03月度_全社】RFM客層一覧表データ!$A:$A,[3]【2026年03月度_全社】RFM客層一覧表データ!E:E,"",0)</f>
        <v/>
      </c>
      <c r="I114" s="183" t="str">
        <f>_xlfn.XLOOKUP($A114,[3]【2026年03月度_全社】RFM客層一覧表データ!$A:$A,[3]【2026年03月度_全社】RFM客層一覧表データ!F:F,"",0)</f>
        <v/>
      </c>
      <c r="J114" s="183">
        <v>0</v>
      </c>
      <c r="K114" s="183">
        <v>0</v>
      </c>
      <c r="L114" s="183">
        <v>0</v>
      </c>
      <c r="M114" s="183">
        <v>0</v>
      </c>
      <c r="N114" s="183">
        <v>0</v>
      </c>
      <c r="O114" s="183">
        <v>0</v>
      </c>
      <c r="P114" s="183">
        <v>0</v>
      </c>
      <c r="Q114" s="183">
        <v>0</v>
      </c>
      <c r="R114" s="183">
        <v>0</v>
      </c>
      <c r="S114" s="183">
        <v>0</v>
      </c>
      <c r="T114" s="183">
        <v>0</v>
      </c>
      <c r="U114" s="183">
        <v>0</v>
      </c>
      <c r="V114" s="183">
        <v>0</v>
      </c>
      <c r="W114" s="183">
        <v>0</v>
      </c>
      <c r="X114" s="183">
        <v>0</v>
      </c>
      <c r="Y114" s="183">
        <v>0</v>
      </c>
    </row>
    <row r="115" spans="1:25" x14ac:dyDescent="0.2">
      <c r="A115" s="184">
        <v>10171119</v>
      </c>
      <c r="B115" s="183" t="str">
        <f>[1]店マスタ!B114</f>
        <v>青木電機株式会社</v>
      </c>
      <c r="C115" s="183">
        <v>5</v>
      </c>
      <c r="D115" s="183">
        <v>5</v>
      </c>
      <c r="E115" s="183">
        <f>_xlfn.XLOOKUP(A115,[2]Sheet1!$R:$R,[2]Sheet1!$AB:$AB,"",0)</f>
        <v>5.5</v>
      </c>
      <c r="F115" s="183" t="str">
        <f>_xlfn.XLOOKUP($A115,[3]【2026年03月度_全社】RFM客層一覧表データ!$A:$A,[3]【2026年03月度_全社】RFM客層一覧表データ!C:C,"",0)</f>
        <v/>
      </c>
      <c r="G115" s="183" t="str">
        <f>_xlfn.XLOOKUP($A115,[3]【2026年03月度_全社】RFM客層一覧表データ!$A:$A,[3]【2026年03月度_全社】RFM客層一覧表データ!D:D,"",0)</f>
        <v/>
      </c>
      <c r="H115" s="183" t="str">
        <f>_xlfn.XLOOKUP($A115,[3]【2026年03月度_全社】RFM客層一覧表データ!$A:$A,[3]【2026年03月度_全社】RFM客層一覧表データ!E:E,"",0)</f>
        <v/>
      </c>
      <c r="I115" s="183" t="str">
        <f>_xlfn.XLOOKUP($A115,[3]【2026年03月度_全社】RFM客層一覧表データ!$A:$A,[3]【2026年03月度_全社】RFM客層一覧表データ!F:F,"",0)</f>
        <v/>
      </c>
      <c r="J115" s="183">
        <v>0</v>
      </c>
      <c r="K115" s="183">
        <v>0</v>
      </c>
      <c r="L115" s="183">
        <v>0</v>
      </c>
      <c r="M115" s="183">
        <v>0</v>
      </c>
      <c r="N115" s="183">
        <v>0</v>
      </c>
      <c r="O115" s="183">
        <v>0</v>
      </c>
      <c r="P115" s="183">
        <v>0</v>
      </c>
      <c r="Q115" s="183">
        <v>0</v>
      </c>
      <c r="R115" s="183">
        <v>0</v>
      </c>
      <c r="S115" s="183">
        <v>0</v>
      </c>
      <c r="T115" s="183">
        <v>0</v>
      </c>
      <c r="U115" s="183">
        <v>0</v>
      </c>
      <c r="V115" s="183">
        <v>0</v>
      </c>
      <c r="W115" s="183">
        <v>0</v>
      </c>
      <c r="X115" s="183">
        <v>0</v>
      </c>
      <c r="Y115" s="183">
        <v>0</v>
      </c>
    </row>
    <row r="116" spans="1:25" x14ac:dyDescent="0.2">
      <c r="A116" s="184">
        <v>10172001</v>
      </c>
      <c r="B116" s="183" t="str">
        <f>[1]店マスタ!B115</f>
        <v>旭川コンパス　タケウチ</v>
      </c>
      <c r="C116" s="183">
        <v>2</v>
      </c>
      <c r="D116" s="183">
        <v>2</v>
      </c>
      <c r="E116" s="183">
        <f>_xlfn.XLOOKUP(A116,[2]Sheet1!$R:$R,[2]Sheet1!$AB:$AB,"",0)</f>
        <v>2.5</v>
      </c>
      <c r="F116" s="183">
        <f>_xlfn.XLOOKUP($A116,[3]【2026年03月度_全社】RFM客層一覧表データ!$A:$A,[3]【2026年03月度_全社】RFM客層一覧表データ!C:C,"",0)</f>
        <v>597</v>
      </c>
      <c r="G116" s="183">
        <f>_xlfn.XLOOKUP($A116,[3]【2026年03月度_全社】RFM客層一覧表データ!$A:$A,[3]【2026年03月度_全社】RFM客層一覧表データ!D:D,"",0)</f>
        <v>235</v>
      </c>
      <c r="H116" s="183">
        <f>_xlfn.XLOOKUP($A116,[3]【2026年03月度_全社】RFM客層一覧表データ!$A:$A,[3]【2026年03月度_全社】RFM客層一覧表データ!E:E,"",0)</f>
        <v>294</v>
      </c>
      <c r="I116" s="183">
        <f>_xlfn.XLOOKUP($A116,[3]【2026年03月度_全社】RFM客層一覧表データ!$A:$A,[3]【2026年03月度_全社】RFM客層一覧表データ!F:F,"",0)</f>
        <v>21</v>
      </c>
      <c r="J116" s="183">
        <v>623</v>
      </c>
      <c r="K116" s="183">
        <v>219</v>
      </c>
      <c r="L116" s="183">
        <v>292</v>
      </c>
      <c r="M116" s="183">
        <v>23</v>
      </c>
      <c r="N116" s="183">
        <v>645</v>
      </c>
      <c r="O116" s="183">
        <v>256</v>
      </c>
      <c r="P116" s="183">
        <v>310</v>
      </c>
      <c r="Q116" s="183">
        <v>32</v>
      </c>
      <c r="R116" s="183">
        <v>657</v>
      </c>
      <c r="S116" s="183">
        <v>294</v>
      </c>
      <c r="T116" s="183">
        <v>311</v>
      </c>
      <c r="U116" s="183">
        <v>48</v>
      </c>
      <c r="V116" s="183">
        <v>713</v>
      </c>
      <c r="W116" s="183">
        <v>289</v>
      </c>
      <c r="X116" s="183">
        <v>335</v>
      </c>
      <c r="Y116" s="183">
        <v>40</v>
      </c>
    </row>
    <row r="117" spans="1:25" x14ac:dyDescent="0.2">
      <c r="A117" s="184">
        <v>10172011</v>
      </c>
      <c r="B117" s="183" t="str">
        <f>[1]店マスタ!B116</f>
        <v>パナポート（株）</v>
      </c>
      <c r="C117" s="183">
        <v>4</v>
      </c>
      <c r="D117" s="183">
        <v>4</v>
      </c>
      <c r="E117" s="183">
        <f>_xlfn.XLOOKUP(A117,[2]Sheet1!$R:$R,[2]Sheet1!$AB:$AB,"",0)</f>
        <v>4</v>
      </c>
      <c r="F117" s="183">
        <f>_xlfn.XLOOKUP($A117,[3]【2026年03月度_全社】RFM客層一覧表データ!$A:$A,[3]【2026年03月度_全社】RFM客層一覧表データ!C:C,"",0)</f>
        <v>1746</v>
      </c>
      <c r="G117" s="183">
        <f>_xlfn.XLOOKUP($A117,[3]【2026年03月度_全社】RFM客層一覧表データ!$A:$A,[3]【2026年03月度_全社】RFM客層一覧表データ!D:D,"",0)</f>
        <v>738</v>
      </c>
      <c r="H117" s="183">
        <f>_xlfn.XLOOKUP($A117,[3]【2026年03月度_全社】RFM客層一覧表データ!$A:$A,[3]【2026年03月度_全社】RFM客層一覧表データ!E:E,"",0)</f>
        <v>709</v>
      </c>
      <c r="I117" s="183">
        <f>_xlfn.XLOOKUP($A117,[3]【2026年03月度_全社】RFM客層一覧表データ!$A:$A,[3]【2026年03月度_全社】RFM客層一覧表データ!F:F,"",0)</f>
        <v>204</v>
      </c>
      <c r="J117" s="183">
        <v>1772</v>
      </c>
      <c r="K117" s="183">
        <v>713</v>
      </c>
      <c r="L117" s="183">
        <v>725</v>
      </c>
      <c r="M117" s="183">
        <v>260</v>
      </c>
      <c r="N117" s="183">
        <v>1842</v>
      </c>
      <c r="O117" s="183">
        <v>783</v>
      </c>
      <c r="P117" s="183">
        <v>779</v>
      </c>
      <c r="Q117" s="183">
        <v>234</v>
      </c>
      <c r="R117" s="183">
        <v>1276</v>
      </c>
      <c r="S117" s="183">
        <v>445</v>
      </c>
      <c r="T117" s="183">
        <v>504</v>
      </c>
      <c r="U117" s="183">
        <v>75</v>
      </c>
      <c r="V117" s="183">
        <v>1348</v>
      </c>
      <c r="W117" s="183">
        <v>457</v>
      </c>
      <c r="X117" s="183">
        <v>529</v>
      </c>
      <c r="Y117" s="183">
        <v>74</v>
      </c>
    </row>
    <row r="118" spans="1:25" x14ac:dyDescent="0.2">
      <c r="A118" s="184">
        <v>10172016</v>
      </c>
      <c r="B118" s="183" t="str">
        <f>[1]店マスタ!B117</f>
        <v>クメ電器</v>
      </c>
      <c r="C118" s="183">
        <v>2</v>
      </c>
      <c r="D118" s="183">
        <v>2</v>
      </c>
      <c r="E118" s="183">
        <f>_xlfn.XLOOKUP(A118,[2]Sheet1!$R:$R,[2]Sheet1!$AB:$AB,"",0)</f>
        <v>2.5</v>
      </c>
      <c r="F118" s="183">
        <f>_xlfn.XLOOKUP($A118,[3]【2026年03月度_全社】RFM客層一覧表データ!$A:$A,[3]【2026年03月度_全社】RFM客層一覧表データ!C:C,"",0)</f>
        <v>521</v>
      </c>
      <c r="G118" s="183">
        <f>_xlfn.XLOOKUP($A118,[3]【2026年03月度_全社】RFM客層一覧表データ!$A:$A,[3]【2026年03月度_全社】RFM客層一覧表データ!D:D,"",0)</f>
        <v>198</v>
      </c>
      <c r="H118" s="183">
        <f>_xlfn.XLOOKUP($A118,[3]【2026年03月度_全社】RFM客層一覧表データ!$A:$A,[3]【2026年03月度_全社】RFM客層一覧表データ!E:E,"",0)</f>
        <v>217</v>
      </c>
      <c r="I118" s="183">
        <f>_xlfn.XLOOKUP($A118,[3]【2026年03月度_全社】RFM客層一覧表データ!$A:$A,[3]【2026年03月度_全社】RFM客層一覧表データ!F:F,"",0)</f>
        <v>27</v>
      </c>
      <c r="J118" s="183">
        <v>540</v>
      </c>
      <c r="K118" s="183">
        <v>216</v>
      </c>
      <c r="L118" s="183">
        <v>227</v>
      </c>
      <c r="M118" s="183">
        <v>19</v>
      </c>
      <c r="N118" s="183">
        <v>556</v>
      </c>
      <c r="O118" s="183">
        <v>257</v>
      </c>
      <c r="P118" s="183">
        <v>234</v>
      </c>
      <c r="Q118" s="183">
        <v>28</v>
      </c>
      <c r="R118" s="183">
        <v>567</v>
      </c>
      <c r="S118" s="183">
        <v>257</v>
      </c>
      <c r="T118" s="183">
        <v>236</v>
      </c>
      <c r="U118" s="183">
        <v>27</v>
      </c>
      <c r="V118" s="183">
        <v>602</v>
      </c>
      <c r="W118" s="183">
        <v>276</v>
      </c>
      <c r="X118" s="183">
        <v>256</v>
      </c>
      <c r="Y118" s="183">
        <v>33</v>
      </c>
    </row>
    <row r="119" spans="1:25" x14ac:dyDescent="0.2">
      <c r="A119" s="184">
        <v>10172021</v>
      </c>
      <c r="B119" s="183" t="str">
        <f>[1]店マスタ!B118</f>
        <v>（株）武田時計電器商会</v>
      </c>
      <c r="C119" s="183">
        <v>1.5</v>
      </c>
      <c r="D119" s="183">
        <v>1.5</v>
      </c>
      <c r="E119" s="183">
        <f>_xlfn.XLOOKUP(A119,[2]Sheet1!$R:$R,[2]Sheet1!$AB:$AB,"",0)</f>
        <v>1.5</v>
      </c>
      <c r="F119" s="183" t="str">
        <f>_xlfn.XLOOKUP($A119,[3]【2026年03月度_全社】RFM客層一覧表データ!$A:$A,[3]【2026年03月度_全社】RFM客層一覧表データ!C:C,"",0)</f>
        <v/>
      </c>
      <c r="G119" s="183" t="str">
        <f>_xlfn.XLOOKUP($A119,[3]【2026年03月度_全社】RFM客層一覧表データ!$A:$A,[3]【2026年03月度_全社】RFM客層一覧表データ!D:D,"",0)</f>
        <v/>
      </c>
      <c r="H119" s="183" t="str">
        <f>_xlfn.XLOOKUP($A119,[3]【2026年03月度_全社】RFM客層一覧表データ!$A:$A,[3]【2026年03月度_全社】RFM客層一覧表データ!E:E,"",0)</f>
        <v/>
      </c>
      <c r="I119" s="183" t="str">
        <f>_xlfn.XLOOKUP($A119,[3]【2026年03月度_全社】RFM客層一覧表データ!$A:$A,[3]【2026年03月度_全社】RFM客層一覧表データ!F:F,"",0)</f>
        <v/>
      </c>
      <c r="J119" s="183">
        <v>0</v>
      </c>
      <c r="K119" s="183">
        <v>0</v>
      </c>
      <c r="L119" s="183">
        <v>0</v>
      </c>
      <c r="M119" s="183">
        <v>0</v>
      </c>
      <c r="N119" s="183">
        <v>0</v>
      </c>
      <c r="O119" s="183">
        <v>0</v>
      </c>
      <c r="P119" s="183">
        <v>0</v>
      </c>
      <c r="Q119" s="183">
        <v>0</v>
      </c>
      <c r="R119" s="183">
        <v>0</v>
      </c>
      <c r="S119" s="183">
        <v>0</v>
      </c>
      <c r="T119" s="183">
        <v>0</v>
      </c>
      <c r="U119" s="183">
        <v>0</v>
      </c>
      <c r="V119" s="183">
        <v>0</v>
      </c>
      <c r="W119" s="183">
        <v>0</v>
      </c>
      <c r="X119" s="183">
        <v>0</v>
      </c>
      <c r="Y119" s="183">
        <v>0</v>
      </c>
    </row>
    <row r="120" spans="1:25" x14ac:dyDescent="0.2">
      <c r="A120" s="184">
        <v>10172115</v>
      </c>
      <c r="B120" s="183" t="str">
        <f>[1]店マスタ!B119</f>
        <v>ジャスト電器（有）</v>
      </c>
      <c r="C120" s="183">
        <v>3.5</v>
      </c>
      <c r="D120" s="183">
        <v>4.5</v>
      </c>
      <c r="E120" s="183">
        <f>_xlfn.XLOOKUP(A120,[2]Sheet1!$R:$R,[2]Sheet1!$AB:$AB,"",0)</f>
        <v>4</v>
      </c>
      <c r="F120" s="183">
        <f>_xlfn.XLOOKUP($A120,[3]【2026年03月度_全社】RFM客層一覧表データ!$A:$A,[3]【2026年03月度_全社】RFM客層一覧表データ!C:C,"",0)</f>
        <v>1569</v>
      </c>
      <c r="G120" s="183">
        <f>_xlfn.XLOOKUP($A120,[3]【2026年03月度_全社】RFM客層一覧表データ!$A:$A,[3]【2026年03月度_全社】RFM客層一覧表データ!D:D,"",0)</f>
        <v>662</v>
      </c>
      <c r="H120" s="183">
        <f>_xlfn.XLOOKUP($A120,[3]【2026年03月度_全社】RFM客層一覧表データ!$A:$A,[3]【2026年03月度_全社】RFM客層一覧表データ!E:E,"",0)</f>
        <v>472</v>
      </c>
      <c r="I120" s="183">
        <f>_xlfn.XLOOKUP($A120,[3]【2026年03月度_全社】RFM客層一覧表データ!$A:$A,[3]【2026年03月度_全社】RFM客層一覧表データ!F:F,"",0)</f>
        <v>191</v>
      </c>
      <c r="J120" s="183">
        <v>1548</v>
      </c>
      <c r="K120" s="183">
        <v>562</v>
      </c>
      <c r="L120" s="183">
        <v>446</v>
      </c>
      <c r="M120" s="183">
        <v>113</v>
      </c>
      <c r="N120" s="183">
        <v>1550</v>
      </c>
      <c r="O120" s="183">
        <v>637</v>
      </c>
      <c r="P120" s="183">
        <v>438</v>
      </c>
      <c r="Q120" s="183">
        <v>163</v>
      </c>
      <c r="R120" s="183">
        <v>1499</v>
      </c>
      <c r="S120" s="183">
        <v>592</v>
      </c>
      <c r="T120" s="183">
        <v>424</v>
      </c>
      <c r="U120" s="183">
        <v>165</v>
      </c>
      <c r="V120" s="183">
        <v>1459</v>
      </c>
      <c r="W120" s="183">
        <v>606</v>
      </c>
      <c r="X120" s="183">
        <v>431</v>
      </c>
      <c r="Y120" s="183">
        <v>165</v>
      </c>
    </row>
    <row r="121" spans="1:25" x14ac:dyDescent="0.2">
      <c r="A121" s="184">
        <v>10173012</v>
      </c>
      <c r="B121" s="183" t="str">
        <f>[1]店マスタ!B120</f>
        <v>（有）ホリ電器</v>
      </c>
      <c r="C121" s="183">
        <v>2</v>
      </c>
      <c r="D121" s="183">
        <v>2</v>
      </c>
      <c r="E121" s="183">
        <f>_xlfn.XLOOKUP(A121,[2]Sheet1!$R:$R,[2]Sheet1!$AB:$AB,"",0)</f>
        <v>2</v>
      </c>
      <c r="F121" s="183">
        <f>_xlfn.XLOOKUP($A121,[3]【2026年03月度_全社】RFM客層一覧表データ!$A:$A,[3]【2026年03月度_全社】RFM客層一覧表データ!C:C,"",0)</f>
        <v>812</v>
      </c>
      <c r="G121" s="183">
        <f>_xlfn.XLOOKUP($A121,[3]【2026年03月度_全社】RFM客層一覧表データ!$A:$A,[3]【2026年03月度_全社】RFM客層一覧表データ!D:D,"",0)</f>
        <v>325</v>
      </c>
      <c r="H121" s="183">
        <f>_xlfn.XLOOKUP($A121,[3]【2026年03月度_全社】RFM客層一覧表データ!$A:$A,[3]【2026年03月度_全社】RFM客層一覧表データ!E:E,"",0)</f>
        <v>339</v>
      </c>
      <c r="I121" s="183">
        <f>_xlfn.XLOOKUP($A121,[3]【2026年03月度_全社】RFM客層一覧表データ!$A:$A,[3]【2026年03月度_全社】RFM客層一覧表データ!F:F,"",0)</f>
        <v>49</v>
      </c>
      <c r="J121" s="183">
        <v>842</v>
      </c>
      <c r="K121" s="183">
        <v>353</v>
      </c>
      <c r="L121" s="183">
        <v>345</v>
      </c>
      <c r="M121" s="183">
        <v>57</v>
      </c>
      <c r="N121" s="183">
        <v>844</v>
      </c>
      <c r="O121" s="183">
        <v>360</v>
      </c>
      <c r="P121" s="183">
        <v>345</v>
      </c>
      <c r="Q121" s="183">
        <v>42</v>
      </c>
      <c r="R121" s="183">
        <v>863</v>
      </c>
      <c r="S121" s="183">
        <v>374</v>
      </c>
      <c r="T121" s="183">
        <v>353</v>
      </c>
      <c r="U121" s="183">
        <v>53</v>
      </c>
      <c r="V121" s="183">
        <v>858</v>
      </c>
      <c r="W121" s="183">
        <v>389</v>
      </c>
      <c r="X121" s="183">
        <v>355</v>
      </c>
      <c r="Y121" s="183">
        <v>52</v>
      </c>
    </row>
    <row r="122" spans="1:25" x14ac:dyDescent="0.2">
      <c r="A122" s="184">
        <v>10174021</v>
      </c>
      <c r="B122" s="183" t="str">
        <f>[1]店マスタ!B121</f>
        <v>株式会社　シバヤマ電器</v>
      </c>
      <c r="C122" s="183">
        <v>8</v>
      </c>
      <c r="D122" s="183">
        <v>8</v>
      </c>
      <c r="E122" s="183">
        <f>_xlfn.XLOOKUP(A122,[2]Sheet1!$R:$R,[2]Sheet1!$AB:$AB,"",0)</f>
        <v>8.5</v>
      </c>
      <c r="F122" s="183">
        <f>_xlfn.XLOOKUP($A122,[3]【2026年03月度_全社】RFM客層一覧表データ!$A:$A,[3]【2026年03月度_全社】RFM客層一覧表データ!C:C,"",0)</f>
        <v>2575</v>
      </c>
      <c r="G122" s="183">
        <f>_xlfn.XLOOKUP($A122,[3]【2026年03月度_全社】RFM客層一覧表データ!$A:$A,[3]【2026年03月度_全社】RFM客層一覧表データ!D:D,"",0)</f>
        <v>0</v>
      </c>
      <c r="H122" s="183">
        <f>_xlfn.XLOOKUP($A122,[3]【2026年03月度_全社】RFM客層一覧表データ!$A:$A,[3]【2026年03月度_全社】RFM客層一覧表データ!E:E,"",0)</f>
        <v>1334</v>
      </c>
      <c r="I122" s="183">
        <f>_xlfn.XLOOKUP($A122,[3]【2026年03月度_全社】RFM客層一覧表データ!$A:$A,[3]【2026年03月度_全社】RFM客層一覧表データ!F:F,"",0)</f>
        <v>0</v>
      </c>
      <c r="J122" s="183">
        <v>2451</v>
      </c>
      <c r="K122" s="183">
        <v>1</v>
      </c>
      <c r="L122" s="183">
        <v>1257</v>
      </c>
      <c r="M122" s="183">
        <v>0</v>
      </c>
      <c r="N122" s="183">
        <v>2600</v>
      </c>
      <c r="O122" s="183">
        <v>3</v>
      </c>
      <c r="P122" s="183">
        <v>1377</v>
      </c>
      <c r="Q122" s="183">
        <v>0</v>
      </c>
      <c r="R122" s="183">
        <v>2808</v>
      </c>
      <c r="S122" s="183">
        <v>541</v>
      </c>
      <c r="T122" s="183">
        <v>1518</v>
      </c>
      <c r="U122" s="183">
        <v>0</v>
      </c>
      <c r="V122" s="183">
        <v>2903</v>
      </c>
      <c r="W122" s="183">
        <v>1182</v>
      </c>
      <c r="X122" s="183">
        <v>1630</v>
      </c>
      <c r="Y122" s="183">
        <v>0</v>
      </c>
    </row>
    <row r="123" spans="1:25" x14ac:dyDescent="0.2">
      <c r="A123" s="184">
        <v>10174051</v>
      </c>
      <c r="B123" s="183" t="str">
        <f>[1]店マスタ!B122</f>
        <v>（有）田中電器</v>
      </c>
      <c r="C123" s="183">
        <v>1.5</v>
      </c>
      <c r="D123" s="183">
        <v>1.5</v>
      </c>
      <c r="E123" s="183">
        <f>_xlfn.XLOOKUP(A123,[2]Sheet1!$R:$R,[2]Sheet1!$AB:$AB,"",0)</f>
        <v>1.5</v>
      </c>
      <c r="F123" s="183">
        <f>_xlfn.XLOOKUP($A123,[3]【2026年03月度_全社】RFM客層一覧表データ!$A:$A,[3]【2026年03月度_全社】RFM客層一覧表データ!C:C,"",0)</f>
        <v>228</v>
      </c>
      <c r="G123" s="183">
        <f>_xlfn.XLOOKUP($A123,[3]【2026年03月度_全社】RFM客層一覧表データ!$A:$A,[3]【2026年03月度_全社】RFM客層一覧表データ!D:D,"",0)</f>
        <v>99</v>
      </c>
      <c r="H123" s="183">
        <f>_xlfn.XLOOKUP($A123,[3]【2026年03月度_全社】RFM客層一覧表データ!$A:$A,[3]【2026年03月度_全社】RFM客層一覧表データ!E:E,"",0)</f>
        <v>144</v>
      </c>
      <c r="I123" s="183">
        <f>_xlfn.XLOOKUP($A123,[3]【2026年03月度_全社】RFM客層一覧表データ!$A:$A,[3]【2026年03月度_全社】RFM客層一覧表データ!F:F,"",0)</f>
        <v>11</v>
      </c>
      <c r="J123" s="183">
        <v>230</v>
      </c>
      <c r="K123" s="183">
        <v>108</v>
      </c>
      <c r="L123" s="183">
        <v>143</v>
      </c>
      <c r="M123" s="183">
        <v>9</v>
      </c>
      <c r="N123" s="183">
        <v>237</v>
      </c>
      <c r="O123" s="183">
        <v>98</v>
      </c>
      <c r="P123" s="183">
        <v>149</v>
      </c>
      <c r="Q123" s="183">
        <v>12</v>
      </c>
      <c r="R123" s="183">
        <v>236</v>
      </c>
      <c r="S123" s="183">
        <v>121</v>
      </c>
      <c r="T123" s="183">
        <v>153</v>
      </c>
      <c r="U123" s="183">
        <v>6</v>
      </c>
      <c r="V123" s="183">
        <v>245</v>
      </c>
      <c r="W123" s="183">
        <v>121</v>
      </c>
      <c r="X123" s="183">
        <v>156</v>
      </c>
      <c r="Y123" s="183">
        <v>7</v>
      </c>
    </row>
    <row r="124" spans="1:25" x14ac:dyDescent="0.2">
      <c r="A124" s="184">
        <v>10174073</v>
      </c>
      <c r="B124" s="183" t="str">
        <f>[1]店マスタ!B123</f>
        <v>（有）毛利ラジオ店</v>
      </c>
      <c r="C124" s="183">
        <v>1.5</v>
      </c>
      <c r="D124" s="183">
        <v>1.5</v>
      </c>
      <c r="E124" s="183">
        <f>_xlfn.XLOOKUP(A124,[2]Sheet1!$R:$R,[2]Sheet1!$AB:$AB,"",0)</f>
        <v>2</v>
      </c>
      <c r="F124" s="183">
        <f>_xlfn.XLOOKUP($A124,[3]【2026年03月度_全社】RFM客層一覧表データ!$A:$A,[3]【2026年03月度_全社】RFM客層一覧表データ!C:C,"",0)</f>
        <v>422</v>
      </c>
      <c r="G124" s="183">
        <f>_xlfn.XLOOKUP($A124,[3]【2026年03月度_全社】RFM客層一覧表データ!$A:$A,[3]【2026年03月度_全社】RFM客層一覧表データ!D:D,"",0)</f>
        <v>120</v>
      </c>
      <c r="H124" s="183">
        <f>_xlfn.XLOOKUP($A124,[3]【2026年03月度_全社】RFM客層一覧表データ!$A:$A,[3]【2026年03月度_全社】RFM客層一覧表データ!E:E,"",0)</f>
        <v>157</v>
      </c>
      <c r="I124" s="183">
        <f>_xlfn.XLOOKUP($A124,[3]【2026年03月度_全社】RFM客層一覧表データ!$A:$A,[3]【2026年03月度_全社】RFM客層一覧表データ!F:F,"",0)</f>
        <v>17</v>
      </c>
      <c r="J124" s="183">
        <v>462</v>
      </c>
      <c r="K124" s="183">
        <v>177</v>
      </c>
      <c r="L124" s="183">
        <v>168</v>
      </c>
      <c r="M124" s="183">
        <v>30</v>
      </c>
      <c r="N124" s="183">
        <v>511</v>
      </c>
      <c r="O124" s="183">
        <v>183</v>
      </c>
      <c r="P124" s="183">
        <v>176</v>
      </c>
      <c r="Q124" s="183">
        <v>24</v>
      </c>
      <c r="R124" s="183">
        <v>599</v>
      </c>
      <c r="S124" s="183">
        <v>197</v>
      </c>
      <c r="T124" s="183">
        <v>183</v>
      </c>
      <c r="U124" s="183">
        <v>21</v>
      </c>
      <c r="V124" s="183">
        <v>664</v>
      </c>
      <c r="W124" s="183">
        <v>221</v>
      </c>
      <c r="X124" s="183">
        <v>208</v>
      </c>
      <c r="Y124" s="183">
        <v>24</v>
      </c>
    </row>
    <row r="125" spans="1:25" x14ac:dyDescent="0.2">
      <c r="A125" s="184">
        <v>10174074</v>
      </c>
      <c r="B125" s="183" t="str">
        <f>[1]店マスタ!B124</f>
        <v>（有）ユモト</v>
      </c>
      <c r="C125" s="183">
        <v>5</v>
      </c>
      <c r="D125" s="183">
        <v>4</v>
      </c>
      <c r="E125" s="183">
        <f>_xlfn.XLOOKUP(A125,[2]Sheet1!$R:$R,[2]Sheet1!$AB:$AB,"",0)</f>
        <v>4</v>
      </c>
      <c r="F125" s="183">
        <f>_xlfn.XLOOKUP($A125,[3]【2026年03月度_全社】RFM客層一覧表データ!$A:$A,[3]【2026年03月度_全社】RFM客層一覧表データ!C:C,"",0)</f>
        <v>1126</v>
      </c>
      <c r="G125" s="183">
        <f>_xlfn.XLOOKUP($A125,[3]【2026年03月度_全社】RFM客層一覧表データ!$A:$A,[3]【2026年03月度_全社】RFM客層一覧表データ!D:D,"",0)</f>
        <v>511</v>
      </c>
      <c r="H125" s="183">
        <f>_xlfn.XLOOKUP($A125,[3]【2026年03月度_全社】RFM客層一覧表データ!$A:$A,[3]【2026年03月度_全社】RFM客層一覧表データ!E:E,"",0)</f>
        <v>480</v>
      </c>
      <c r="I125" s="183">
        <f>_xlfn.XLOOKUP($A125,[3]【2026年03月度_全社】RFM客層一覧表データ!$A:$A,[3]【2026年03月度_全社】RFM客層一覧表データ!F:F,"",0)</f>
        <v>49</v>
      </c>
      <c r="J125" s="183">
        <v>1187</v>
      </c>
      <c r="K125" s="183">
        <v>561</v>
      </c>
      <c r="L125" s="183">
        <v>498</v>
      </c>
      <c r="M125" s="183">
        <v>53</v>
      </c>
      <c r="N125" s="183">
        <v>1216</v>
      </c>
      <c r="O125" s="183">
        <v>562</v>
      </c>
      <c r="P125" s="183">
        <v>517</v>
      </c>
      <c r="Q125" s="183">
        <v>63</v>
      </c>
      <c r="R125" s="183">
        <v>1302</v>
      </c>
      <c r="S125" s="183">
        <v>670</v>
      </c>
      <c r="T125" s="183">
        <v>592</v>
      </c>
      <c r="U125" s="183">
        <v>69</v>
      </c>
      <c r="V125" s="183">
        <v>1319</v>
      </c>
      <c r="W125" s="183">
        <v>618</v>
      </c>
      <c r="X125" s="183">
        <v>617</v>
      </c>
      <c r="Y125" s="183">
        <v>53</v>
      </c>
    </row>
    <row r="126" spans="1:25" x14ac:dyDescent="0.2">
      <c r="A126" s="184">
        <v>10174100</v>
      </c>
      <c r="B126" s="183" t="str">
        <f>[1]店マスタ!B125</f>
        <v>いがらし電器</v>
      </c>
      <c r="C126" s="183">
        <v>1.5</v>
      </c>
      <c r="D126" s="183">
        <v>1.5</v>
      </c>
      <c r="E126" s="183">
        <f>_xlfn.XLOOKUP(A126,[2]Sheet1!$R:$R,[2]Sheet1!$AB:$AB,"",0)</f>
        <v>1.5</v>
      </c>
      <c r="F126" s="183">
        <f>_xlfn.XLOOKUP($A126,[3]【2026年03月度_全社】RFM客層一覧表データ!$A:$A,[3]【2026年03月度_全社】RFM客層一覧表データ!C:C,"",0)</f>
        <v>167</v>
      </c>
      <c r="G126" s="183">
        <f>_xlfn.XLOOKUP($A126,[3]【2026年03月度_全社】RFM客層一覧表データ!$A:$A,[3]【2026年03月度_全社】RFM客層一覧表データ!D:D,"",0)</f>
        <v>0</v>
      </c>
      <c r="H126" s="183">
        <f>_xlfn.XLOOKUP($A126,[3]【2026年03月度_全社】RFM客層一覧表データ!$A:$A,[3]【2026年03月度_全社】RFM客層一覧表データ!E:E,"",0)</f>
        <v>5</v>
      </c>
      <c r="I126" s="183">
        <f>_xlfn.XLOOKUP($A126,[3]【2026年03月度_全社】RFM客層一覧表データ!$A:$A,[3]【2026年03月度_全社】RFM客層一覧表データ!F:F,"",0)</f>
        <v>0</v>
      </c>
      <c r="J126" s="183">
        <v>173</v>
      </c>
      <c r="K126" s="183">
        <v>99</v>
      </c>
      <c r="L126" s="183">
        <v>5</v>
      </c>
      <c r="M126" s="183">
        <v>65</v>
      </c>
      <c r="N126" s="183">
        <v>109</v>
      </c>
      <c r="O126" s="183">
        <v>98</v>
      </c>
      <c r="P126" s="183">
        <v>0</v>
      </c>
      <c r="Q126" s="183">
        <v>94</v>
      </c>
      <c r="R126" s="183">
        <v>16</v>
      </c>
      <c r="S126" s="183">
        <v>5</v>
      </c>
      <c r="T126" s="183">
        <v>0</v>
      </c>
      <c r="U126" s="183">
        <v>4</v>
      </c>
      <c r="V126" s="183">
        <v>13</v>
      </c>
      <c r="W126" s="183">
        <v>12</v>
      </c>
      <c r="X126" s="183">
        <v>0</v>
      </c>
      <c r="Y126" s="183">
        <v>9</v>
      </c>
    </row>
    <row r="127" spans="1:25" x14ac:dyDescent="0.2">
      <c r="A127" s="184">
        <v>10174105</v>
      </c>
      <c r="B127" s="183" t="str">
        <f>[1]店マスタ!B126</f>
        <v>コンパス　マカベ</v>
      </c>
      <c r="C127" s="183">
        <v>3.5</v>
      </c>
      <c r="D127" s="183">
        <v>3.5</v>
      </c>
      <c r="E127" s="183">
        <f>_xlfn.XLOOKUP(A127,[2]Sheet1!$R:$R,[2]Sheet1!$AB:$AB,"",0)</f>
        <v>4</v>
      </c>
      <c r="F127" s="183">
        <f>_xlfn.XLOOKUP($A127,[3]【2026年03月度_全社】RFM客層一覧表データ!$A:$A,[3]【2026年03月度_全社】RFM客層一覧表データ!C:C,"",0)</f>
        <v>994</v>
      </c>
      <c r="G127" s="183">
        <f>_xlfn.XLOOKUP($A127,[3]【2026年03月度_全社】RFM客層一覧表データ!$A:$A,[3]【2026年03月度_全社】RFM客層一覧表データ!D:D,"",0)</f>
        <v>570</v>
      </c>
      <c r="H127" s="183">
        <f>_xlfn.XLOOKUP($A127,[3]【2026年03月度_全社】RFM客層一覧表データ!$A:$A,[3]【2026年03月度_全社】RFM客層一覧表データ!E:E,"",0)</f>
        <v>603</v>
      </c>
      <c r="I127" s="183">
        <f>_xlfn.XLOOKUP($A127,[3]【2026年03月度_全社】RFM客層一覧表データ!$A:$A,[3]【2026年03月度_全社】RFM客層一覧表データ!F:F,"",0)</f>
        <v>71</v>
      </c>
      <c r="J127" s="183">
        <v>929</v>
      </c>
      <c r="K127" s="183">
        <v>564</v>
      </c>
      <c r="L127" s="183">
        <v>586</v>
      </c>
      <c r="M127" s="183">
        <v>73</v>
      </c>
      <c r="N127" s="183">
        <v>851</v>
      </c>
      <c r="O127" s="183">
        <v>567</v>
      </c>
      <c r="P127" s="183">
        <v>569</v>
      </c>
      <c r="Q127" s="183">
        <v>62</v>
      </c>
      <c r="R127" s="183">
        <v>766</v>
      </c>
      <c r="S127" s="183">
        <v>481</v>
      </c>
      <c r="T127" s="183">
        <v>538</v>
      </c>
      <c r="U127" s="183">
        <v>19</v>
      </c>
      <c r="V127" s="183">
        <v>1279</v>
      </c>
      <c r="W127" s="183">
        <v>632</v>
      </c>
      <c r="X127" s="183">
        <v>682</v>
      </c>
      <c r="Y127" s="183">
        <v>55</v>
      </c>
    </row>
    <row r="128" spans="1:25" x14ac:dyDescent="0.2">
      <c r="A128" s="184">
        <v>10174118</v>
      </c>
      <c r="B128" s="183" t="str">
        <f>[1]店マスタ!B127</f>
        <v>有限会社　佐野電器商会</v>
      </c>
      <c r="C128" s="183">
        <v>2.5</v>
      </c>
      <c r="D128" s="183">
        <v>2.5</v>
      </c>
      <c r="E128" s="183">
        <f>_xlfn.XLOOKUP(A128,[2]Sheet1!$R:$R,[2]Sheet1!$AB:$AB,"",0)</f>
        <v>3</v>
      </c>
      <c r="F128" s="183">
        <f>_xlfn.XLOOKUP($A128,[3]【2026年03月度_全社】RFM客層一覧表データ!$A:$A,[3]【2026年03月度_全社】RFM客層一覧表データ!C:C,"",0)</f>
        <v>918</v>
      </c>
      <c r="G128" s="183">
        <f>_xlfn.XLOOKUP($A128,[3]【2026年03月度_全社】RFM客層一覧表データ!$A:$A,[3]【2026年03月度_全社】RFM客層一覧表データ!D:D,"",0)</f>
        <v>328</v>
      </c>
      <c r="H128" s="183">
        <f>_xlfn.XLOOKUP($A128,[3]【2026年03月度_全社】RFM客層一覧表データ!$A:$A,[3]【2026年03月度_全社】RFM客層一覧表データ!E:E,"",0)</f>
        <v>273</v>
      </c>
      <c r="I128" s="183">
        <f>_xlfn.XLOOKUP($A128,[3]【2026年03月度_全社】RFM客層一覧表データ!$A:$A,[3]【2026年03月度_全社】RFM客層一覧表データ!F:F,"",0)</f>
        <v>123</v>
      </c>
      <c r="J128" s="183">
        <v>883</v>
      </c>
      <c r="K128" s="183">
        <v>318</v>
      </c>
      <c r="L128" s="183">
        <v>266</v>
      </c>
      <c r="M128" s="183">
        <v>111</v>
      </c>
      <c r="N128" s="183">
        <v>845</v>
      </c>
      <c r="O128" s="183">
        <v>302</v>
      </c>
      <c r="P128" s="183">
        <v>261</v>
      </c>
      <c r="Q128" s="183">
        <v>88</v>
      </c>
      <c r="R128" s="183">
        <v>826</v>
      </c>
      <c r="S128" s="183">
        <v>332</v>
      </c>
      <c r="T128" s="183">
        <v>253</v>
      </c>
      <c r="U128" s="183">
        <v>126</v>
      </c>
      <c r="V128" s="183">
        <v>775</v>
      </c>
      <c r="W128" s="183">
        <v>286</v>
      </c>
      <c r="X128" s="183">
        <v>241</v>
      </c>
      <c r="Y128" s="183">
        <v>97</v>
      </c>
    </row>
    <row r="129" spans="1:25" x14ac:dyDescent="0.2">
      <c r="A129" s="184">
        <v>10174120</v>
      </c>
      <c r="B129" s="183" t="str">
        <f>[1]店マスタ!B128</f>
        <v>（有）佐野電器商会　ハイテック</v>
      </c>
      <c r="C129" s="183">
        <v>0.5</v>
      </c>
      <c r="D129" s="183">
        <v>0.5</v>
      </c>
      <c r="E129" s="183">
        <f>_xlfn.XLOOKUP(A129,[2]Sheet1!$R:$R,[2]Sheet1!$AB:$AB,"",0)</f>
        <v>0.5</v>
      </c>
      <c r="F129" s="183">
        <f>_xlfn.XLOOKUP($A129,[3]【2026年03月度_全社】RFM客層一覧表データ!$A:$A,[3]【2026年03月度_全社】RFM客層一覧表データ!C:C,"",0)</f>
        <v>269</v>
      </c>
      <c r="G129" s="183">
        <f>_xlfn.XLOOKUP($A129,[3]【2026年03月度_全社】RFM客層一覧表データ!$A:$A,[3]【2026年03月度_全社】RFM客層一覧表データ!D:D,"",0)</f>
        <v>65</v>
      </c>
      <c r="H129" s="183">
        <f>_xlfn.XLOOKUP($A129,[3]【2026年03月度_全社】RFM客層一覧表データ!$A:$A,[3]【2026年03月度_全社】RFM客層一覧表データ!E:E,"",0)</f>
        <v>81</v>
      </c>
      <c r="I129" s="183">
        <f>_xlfn.XLOOKUP($A129,[3]【2026年03月度_全社】RFM客層一覧表データ!$A:$A,[3]【2026年03月度_全社】RFM客層一覧表データ!F:F,"",0)</f>
        <v>14</v>
      </c>
      <c r="J129" s="183">
        <v>318</v>
      </c>
      <c r="K129" s="183">
        <v>73</v>
      </c>
      <c r="L129" s="183">
        <v>82</v>
      </c>
      <c r="M129" s="183">
        <v>22</v>
      </c>
      <c r="N129" s="183">
        <v>380</v>
      </c>
      <c r="O129" s="183">
        <v>83</v>
      </c>
      <c r="P129" s="183">
        <v>86</v>
      </c>
      <c r="Q129" s="183">
        <v>26</v>
      </c>
      <c r="R129" s="183">
        <v>422</v>
      </c>
      <c r="S129" s="183">
        <v>95</v>
      </c>
      <c r="T129" s="183">
        <v>112</v>
      </c>
      <c r="U129" s="183">
        <v>28</v>
      </c>
      <c r="V129" s="183">
        <v>468</v>
      </c>
      <c r="W129" s="183">
        <v>122</v>
      </c>
      <c r="X129" s="183">
        <v>135</v>
      </c>
      <c r="Y129" s="183">
        <v>44</v>
      </c>
    </row>
    <row r="130" spans="1:25" x14ac:dyDescent="0.2">
      <c r="A130" s="184">
        <v>10174121</v>
      </c>
      <c r="B130" s="183" t="str">
        <f>[1]店マスタ!B129</f>
        <v>（有）児玉時計電化センター</v>
      </c>
      <c r="C130" s="183">
        <v>2.5</v>
      </c>
      <c r="D130" s="183">
        <v>2.5</v>
      </c>
      <c r="E130" s="183">
        <f>_xlfn.XLOOKUP(A130,[2]Sheet1!$R:$R,[2]Sheet1!$AB:$AB,"",0)</f>
        <v>3</v>
      </c>
      <c r="F130" s="183" t="str">
        <f>_xlfn.XLOOKUP($A130,[3]【2026年03月度_全社】RFM客層一覧表データ!$A:$A,[3]【2026年03月度_全社】RFM客層一覧表データ!C:C,"",0)</f>
        <v/>
      </c>
      <c r="G130" s="183" t="str">
        <f>_xlfn.XLOOKUP($A130,[3]【2026年03月度_全社】RFM客層一覧表データ!$A:$A,[3]【2026年03月度_全社】RFM客層一覧表データ!D:D,"",0)</f>
        <v/>
      </c>
      <c r="H130" s="183" t="str">
        <f>_xlfn.XLOOKUP($A130,[3]【2026年03月度_全社】RFM客層一覧表データ!$A:$A,[3]【2026年03月度_全社】RFM客層一覧表データ!E:E,"",0)</f>
        <v/>
      </c>
      <c r="I130" s="183" t="str">
        <f>_xlfn.XLOOKUP($A130,[3]【2026年03月度_全社】RFM客層一覧表データ!$A:$A,[3]【2026年03月度_全社】RFM客層一覧表データ!F:F,"",0)</f>
        <v/>
      </c>
      <c r="J130" s="183">
        <v>0</v>
      </c>
      <c r="K130" s="183">
        <v>0</v>
      </c>
      <c r="L130" s="183">
        <v>0</v>
      </c>
      <c r="M130" s="183">
        <v>0</v>
      </c>
      <c r="N130" s="183">
        <v>0</v>
      </c>
      <c r="O130" s="183">
        <v>0</v>
      </c>
      <c r="P130" s="183">
        <v>0</v>
      </c>
      <c r="Q130" s="183">
        <v>0</v>
      </c>
      <c r="R130" s="183">
        <v>0</v>
      </c>
      <c r="S130" s="183">
        <v>0</v>
      </c>
      <c r="T130" s="183">
        <v>0</v>
      </c>
      <c r="U130" s="183">
        <v>0</v>
      </c>
      <c r="V130" s="183">
        <v>0</v>
      </c>
      <c r="W130" s="183">
        <v>0</v>
      </c>
      <c r="X130" s="183">
        <v>0</v>
      </c>
      <c r="Y130" s="183">
        <v>0</v>
      </c>
    </row>
    <row r="131" spans="1:25" x14ac:dyDescent="0.2">
      <c r="A131" s="184">
        <v>10174137</v>
      </c>
      <c r="B131" s="183" t="str">
        <f>[1]店マスタ!B130</f>
        <v>（有）ナカムラデンキ</v>
      </c>
      <c r="C131" s="183">
        <v>2</v>
      </c>
      <c r="D131" s="183">
        <v>2.5</v>
      </c>
      <c r="E131" s="183">
        <f>_xlfn.XLOOKUP(A131,[2]Sheet1!$R:$R,[2]Sheet1!$AB:$AB,"",0)</f>
        <v>3.5</v>
      </c>
      <c r="F131" s="183">
        <f>_xlfn.XLOOKUP($A131,[3]【2026年03月度_全社】RFM客層一覧表データ!$A:$A,[3]【2026年03月度_全社】RFM客層一覧表データ!C:C,"",0)</f>
        <v>608</v>
      </c>
      <c r="G131" s="183">
        <f>_xlfn.XLOOKUP($A131,[3]【2026年03月度_全社】RFM客層一覧表データ!$A:$A,[3]【2026年03月度_全社】RFM客層一覧表データ!D:D,"",0)</f>
        <v>250</v>
      </c>
      <c r="H131" s="183">
        <f>_xlfn.XLOOKUP($A131,[3]【2026年03月度_全社】RFM客層一覧表データ!$A:$A,[3]【2026年03月度_全社】RFM客層一覧表データ!E:E,"",0)</f>
        <v>245</v>
      </c>
      <c r="I131" s="183">
        <f>_xlfn.XLOOKUP($A131,[3]【2026年03月度_全社】RFM客層一覧表データ!$A:$A,[3]【2026年03月度_全社】RFM客層一覧表データ!F:F,"",0)</f>
        <v>67</v>
      </c>
      <c r="J131" s="183">
        <v>591</v>
      </c>
      <c r="K131" s="183">
        <v>270</v>
      </c>
      <c r="L131" s="183">
        <v>256</v>
      </c>
      <c r="M131" s="183">
        <v>59</v>
      </c>
      <c r="N131" s="183">
        <v>691</v>
      </c>
      <c r="O131" s="183">
        <v>273</v>
      </c>
      <c r="P131" s="183">
        <v>285</v>
      </c>
      <c r="Q131" s="183">
        <v>48</v>
      </c>
      <c r="R131" s="183">
        <v>711</v>
      </c>
      <c r="S131" s="183">
        <v>266</v>
      </c>
      <c r="T131" s="183">
        <v>275</v>
      </c>
      <c r="U131" s="183">
        <v>60</v>
      </c>
      <c r="V131" s="183">
        <v>726</v>
      </c>
      <c r="W131" s="183">
        <v>271</v>
      </c>
      <c r="X131" s="183">
        <v>263</v>
      </c>
      <c r="Y131" s="183">
        <v>38</v>
      </c>
    </row>
    <row r="132" spans="1:25" x14ac:dyDescent="0.2">
      <c r="A132" s="184">
        <v>10174145</v>
      </c>
      <c r="B132" s="183" t="str">
        <f>[1]店マスタ!B131</f>
        <v>株式会社　ようでん</v>
      </c>
      <c r="C132" s="183">
        <v>3</v>
      </c>
      <c r="D132" s="183">
        <v>3</v>
      </c>
      <c r="E132" s="183">
        <f>_xlfn.XLOOKUP(A132,[2]Sheet1!$R:$R,[2]Sheet1!$AB:$AB,"",0)</f>
        <v>3.5</v>
      </c>
      <c r="F132" s="183">
        <f>_xlfn.XLOOKUP($A132,[3]【2026年03月度_全社】RFM客層一覧表データ!$A:$A,[3]【2026年03月度_全社】RFM客層一覧表データ!C:C,"",0)</f>
        <v>1273</v>
      </c>
      <c r="G132" s="183">
        <f>_xlfn.XLOOKUP($A132,[3]【2026年03月度_全社】RFM客層一覧表データ!$A:$A,[3]【2026年03月度_全社】RFM客層一覧表データ!D:D,"",0)</f>
        <v>541</v>
      </c>
      <c r="H132" s="183">
        <f>_xlfn.XLOOKUP($A132,[3]【2026年03月度_全社】RFM客層一覧表データ!$A:$A,[3]【2026年03月度_全社】RFM客層一覧表データ!E:E,"",0)</f>
        <v>385</v>
      </c>
      <c r="I132" s="183">
        <f>_xlfn.XLOOKUP($A132,[3]【2026年03月度_全社】RFM客層一覧表データ!$A:$A,[3]【2026年03月度_全社】RFM客層一覧表データ!F:F,"",0)</f>
        <v>128</v>
      </c>
      <c r="J132" s="183">
        <v>1233</v>
      </c>
      <c r="K132" s="183">
        <v>546</v>
      </c>
      <c r="L132" s="183">
        <v>375</v>
      </c>
      <c r="M132" s="183">
        <v>140</v>
      </c>
      <c r="N132" s="183">
        <v>1191</v>
      </c>
      <c r="O132" s="183">
        <v>580</v>
      </c>
      <c r="P132" s="183">
        <v>393</v>
      </c>
      <c r="Q132" s="183">
        <v>211</v>
      </c>
      <c r="R132" s="183">
        <v>1048</v>
      </c>
      <c r="S132" s="183">
        <v>449</v>
      </c>
      <c r="T132" s="183">
        <v>392</v>
      </c>
      <c r="U132" s="183">
        <v>128</v>
      </c>
      <c r="V132" s="183">
        <v>1108</v>
      </c>
      <c r="W132" s="183">
        <v>431</v>
      </c>
      <c r="X132" s="183">
        <v>411</v>
      </c>
      <c r="Y132" s="183">
        <v>106</v>
      </c>
    </row>
    <row r="133" spans="1:25" x14ac:dyDescent="0.2">
      <c r="A133" s="184">
        <v>10175013</v>
      </c>
      <c r="B133" s="183" t="str">
        <f>[1]店マスタ!B132</f>
        <v>有限会社　福原電器</v>
      </c>
      <c r="C133" s="183">
        <v>1.5</v>
      </c>
      <c r="D133" s="183">
        <v>1.5</v>
      </c>
      <c r="E133" s="183">
        <f>_xlfn.XLOOKUP(A133,[2]Sheet1!$R:$R,[2]Sheet1!$AB:$AB,"",0)</f>
        <v>1.5</v>
      </c>
      <c r="F133" s="183">
        <f>_xlfn.XLOOKUP($A133,[3]【2026年03月度_全社】RFM客層一覧表データ!$A:$A,[3]【2026年03月度_全社】RFM客層一覧表データ!C:C,"",0)</f>
        <v>589</v>
      </c>
      <c r="G133" s="183">
        <f>_xlfn.XLOOKUP($A133,[3]【2026年03月度_全社】RFM客層一覧表データ!$A:$A,[3]【2026年03月度_全社】RFM客層一覧表データ!D:D,"",0)</f>
        <v>275</v>
      </c>
      <c r="H133" s="183">
        <f>_xlfn.XLOOKUP($A133,[3]【2026年03月度_全社】RFM客層一覧表データ!$A:$A,[3]【2026年03月度_全社】RFM客層一覧表データ!E:E,"",0)</f>
        <v>242</v>
      </c>
      <c r="I133" s="183">
        <f>_xlfn.XLOOKUP($A133,[3]【2026年03月度_全社】RFM客層一覧表データ!$A:$A,[3]【2026年03月度_全社】RFM客層一覧表データ!F:F,"",0)</f>
        <v>56</v>
      </c>
      <c r="J133" s="183">
        <v>553</v>
      </c>
      <c r="K133" s="183">
        <v>255</v>
      </c>
      <c r="L133" s="183">
        <v>225</v>
      </c>
      <c r="M133" s="183">
        <v>53</v>
      </c>
      <c r="N133" s="183">
        <v>511</v>
      </c>
      <c r="O133" s="183">
        <v>271</v>
      </c>
      <c r="P133" s="183">
        <v>203</v>
      </c>
      <c r="Q133" s="183">
        <v>67</v>
      </c>
      <c r="R133" s="183">
        <v>462</v>
      </c>
      <c r="S133" s="183">
        <v>319</v>
      </c>
      <c r="T133" s="183">
        <v>172</v>
      </c>
      <c r="U133" s="183">
        <v>137</v>
      </c>
      <c r="V133" s="183">
        <v>65</v>
      </c>
      <c r="W133" s="183">
        <v>17</v>
      </c>
      <c r="X133" s="183">
        <v>1</v>
      </c>
      <c r="Y133" s="183">
        <v>14</v>
      </c>
    </row>
    <row r="134" spans="1:25" x14ac:dyDescent="0.2">
      <c r="A134" s="184">
        <v>10175039</v>
      </c>
      <c r="B134" s="183" t="str">
        <f>[1]店マスタ!B133</f>
        <v>ハクサン電器</v>
      </c>
      <c r="C134" s="183">
        <v>1.5</v>
      </c>
      <c r="D134" s="183">
        <v>1.5</v>
      </c>
      <c r="E134" s="183">
        <f>_xlfn.XLOOKUP(A134,[2]Sheet1!$R:$R,[2]Sheet1!$AB:$AB,"",0)</f>
        <v>1.5</v>
      </c>
      <c r="F134" s="183">
        <f>_xlfn.XLOOKUP($A134,[3]【2026年03月度_全社】RFM客層一覧表データ!$A:$A,[3]【2026年03月度_全社】RFM客層一覧表データ!C:C,"",0)</f>
        <v>357</v>
      </c>
      <c r="G134" s="183">
        <f>_xlfn.XLOOKUP($A134,[3]【2026年03月度_全社】RFM客層一覧表データ!$A:$A,[3]【2026年03月度_全社】RFM客層一覧表データ!D:D,"",0)</f>
        <v>154</v>
      </c>
      <c r="H134" s="183">
        <f>_xlfn.XLOOKUP($A134,[3]【2026年03月度_全社】RFM客層一覧表データ!$A:$A,[3]【2026年03月度_全社】RFM客層一覧表データ!E:E,"",0)</f>
        <v>208</v>
      </c>
      <c r="I134" s="183">
        <f>_xlfn.XLOOKUP($A134,[3]【2026年03月度_全社】RFM客層一覧表データ!$A:$A,[3]【2026年03月度_全社】RFM客層一覧表データ!F:F,"",0)</f>
        <v>38</v>
      </c>
      <c r="J134" s="183">
        <v>341</v>
      </c>
      <c r="K134" s="183">
        <v>138</v>
      </c>
      <c r="L134" s="183">
        <v>219</v>
      </c>
      <c r="M134" s="183">
        <v>14</v>
      </c>
      <c r="N134" s="183">
        <v>364</v>
      </c>
      <c r="O134" s="183">
        <v>154</v>
      </c>
      <c r="P134" s="183">
        <v>231</v>
      </c>
      <c r="Q134" s="183">
        <v>15</v>
      </c>
      <c r="R134" s="183">
        <v>431</v>
      </c>
      <c r="S134" s="183">
        <v>167</v>
      </c>
      <c r="T134" s="183">
        <v>255</v>
      </c>
      <c r="U134" s="183">
        <v>21</v>
      </c>
      <c r="V134" s="183">
        <v>465</v>
      </c>
      <c r="W134" s="183">
        <v>174</v>
      </c>
      <c r="X134" s="183">
        <v>315</v>
      </c>
      <c r="Y134" s="183">
        <v>13</v>
      </c>
    </row>
    <row r="135" spans="1:25" x14ac:dyDescent="0.2">
      <c r="A135" s="184">
        <v>10175040</v>
      </c>
      <c r="B135" s="183" t="str">
        <f>[1]店マスタ!B134</f>
        <v>有限会社　オカベ電器</v>
      </c>
      <c r="C135" s="183">
        <v>2</v>
      </c>
      <c r="D135" s="183">
        <v>2</v>
      </c>
      <c r="E135" s="183">
        <f>_xlfn.XLOOKUP(A135,[2]Sheet1!$R:$R,[2]Sheet1!$AB:$AB,"",0)</f>
        <v>2.5</v>
      </c>
      <c r="F135" s="183">
        <f>_xlfn.XLOOKUP($A135,[3]【2026年03月度_全社】RFM客層一覧表データ!$A:$A,[3]【2026年03月度_全社】RFM客層一覧表データ!C:C,"",0)</f>
        <v>830</v>
      </c>
      <c r="G135" s="183">
        <f>_xlfn.XLOOKUP($A135,[3]【2026年03月度_全社】RFM客層一覧表データ!$A:$A,[3]【2026年03月度_全社】RFM客層一覧表データ!D:D,"",0)</f>
        <v>478</v>
      </c>
      <c r="H135" s="183">
        <f>_xlfn.XLOOKUP($A135,[3]【2026年03月度_全社】RFM客層一覧表データ!$A:$A,[3]【2026年03月度_全社】RFM客層一覧表データ!E:E,"",0)</f>
        <v>473</v>
      </c>
      <c r="I135" s="183">
        <f>_xlfn.XLOOKUP($A135,[3]【2026年03月度_全社】RFM客層一覧表データ!$A:$A,[3]【2026年03月度_全社】RFM客層一覧表データ!F:F,"",0)</f>
        <v>54</v>
      </c>
      <c r="J135" s="183">
        <v>858</v>
      </c>
      <c r="K135" s="183">
        <v>477</v>
      </c>
      <c r="L135" s="183">
        <v>472</v>
      </c>
      <c r="M135" s="183">
        <v>56</v>
      </c>
      <c r="N135" s="183">
        <v>862</v>
      </c>
      <c r="O135" s="183">
        <v>477</v>
      </c>
      <c r="P135" s="183">
        <v>484</v>
      </c>
      <c r="Q135" s="183">
        <v>58</v>
      </c>
      <c r="R135" s="183">
        <v>864</v>
      </c>
      <c r="S135" s="183">
        <v>489</v>
      </c>
      <c r="T135" s="183">
        <v>486</v>
      </c>
      <c r="U135" s="183">
        <v>64</v>
      </c>
      <c r="V135" s="183">
        <v>850</v>
      </c>
      <c r="W135" s="183">
        <v>483</v>
      </c>
      <c r="X135" s="183">
        <v>474</v>
      </c>
      <c r="Y135" s="183">
        <v>47</v>
      </c>
    </row>
    <row r="136" spans="1:25" x14ac:dyDescent="0.2">
      <c r="A136" s="184">
        <v>10175046</v>
      </c>
      <c r="B136" s="183" t="str">
        <f>[1]店マスタ!B135</f>
        <v>（有）ニウラ電器</v>
      </c>
      <c r="C136" s="183">
        <v>1</v>
      </c>
      <c r="D136" s="183">
        <v>1</v>
      </c>
      <c r="E136" s="183">
        <f>_xlfn.XLOOKUP(A136,[2]Sheet1!$R:$R,[2]Sheet1!$AB:$AB,"",0)</f>
        <v>1</v>
      </c>
      <c r="F136" s="183">
        <f>_xlfn.XLOOKUP($A136,[3]【2026年03月度_全社】RFM客層一覧表データ!$A:$A,[3]【2026年03月度_全社】RFM客層一覧表データ!C:C,"",0)</f>
        <v>0</v>
      </c>
      <c r="G136" s="183">
        <f>_xlfn.XLOOKUP($A136,[3]【2026年03月度_全社】RFM客層一覧表データ!$A:$A,[3]【2026年03月度_全社】RFM客層一覧表データ!D:D,"",0)</f>
        <v>0</v>
      </c>
      <c r="H136" s="183">
        <f>_xlfn.XLOOKUP($A136,[3]【2026年03月度_全社】RFM客層一覧表データ!$A:$A,[3]【2026年03月度_全社】RFM客層一覧表データ!E:E,"",0)</f>
        <v>0</v>
      </c>
      <c r="I136" s="183">
        <f>_xlfn.XLOOKUP($A136,[3]【2026年03月度_全社】RFM客層一覧表データ!$A:$A,[3]【2026年03月度_全社】RFM客層一覧表データ!F:F,"",0)</f>
        <v>0</v>
      </c>
      <c r="J136" s="183">
        <v>0</v>
      </c>
      <c r="K136" s="183">
        <v>0</v>
      </c>
      <c r="L136" s="183">
        <v>0</v>
      </c>
      <c r="M136" s="183">
        <v>0</v>
      </c>
      <c r="N136" s="183">
        <v>0</v>
      </c>
      <c r="O136" s="183">
        <v>0</v>
      </c>
      <c r="P136" s="183">
        <v>0</v>
      </c>
      <c r="Q136" s="183">
        <v>0</v>
      </c>
      <c r="R136" s="183">
        <v>0</v>
      </c>
      <c r="S136" s="183">
        <v>0</v>
      </c>
      <c r="T136" s="183">
        <v>0</v>
      </c>
      <c r="U136" s="183">
        <v>0</v>
      </c>
      <c r="V136" s="183">
        <v>0</v>
      </c>
      <c r="W136" s="183">
        <v>0</v>
      </c>
      <c r="X136" s="183">
        <v>0</v>
      </c>
      <c r="Y136" s="183">
        <v>0</v>
      </c>
    </row>
    <row r="137" spans="1:25" x14ac:dyDescent="0.2">
      <c r="A137" s="184">
        <v>10175050</v>
      </c>
      <c r="B137" s="183" t="str">
        <f>[1]店マスタ!B136</f>
        <v>ハスムネ電器</v>
      </c>
      <c r="C137" s="183">
        <v>1.5</v>
      </c>
      <c r="D137" s="183">
        <v>1.5</v>
      </c>
      <c r="E137" s="183" t="str">
        <f>_xlfn.XLOOKUP(A137,[2]Sheet1!$R:$R,[2]Sheet1!$AB:$AB,"",0)</f>
        <v/>
      </c>
      <c r="F137" s="183" t="str">
        <f>_xlfn.XLOOKUP($A137,[3]【2026年03月度_全社】RFM客層一覧表データ!$A:$A,[3]【2026年03月度_全社】RFM客層一覧表データ!C:C,"",0)</f>
        <v/>
      </c>
      <c r="G137" s="183" t="str">
        <f>_xlfn.XLOOKUP($A137,[3]【2026年03月度_全社】RFM客層一覧表データ!$A:$A,[3]【2026年03月度_全社】RFM客層一覧表データ!D:D,"",0)</f>
        <v/>
      </c>
      <c r="H137" s="183" t="str">
        <f>_xlfn.XLOOKUP($A137,[3]【2026年03月度_全社】RFM客層一覧表データ!$A:$A,[3]【2026年03月度_全社】RFM客層一覧表データ!E:E,"",0)</f>
        <v/>
      </c>
      <c r="I137" s="183" t="str">
        <f>_xlfn.XLOOKUP($A137,[3]【2026年03月度_全社】RFM客層一覧表データ!$A:$A,[3]【2026年03月度_全社】RFM客層一覧表データ!F:F,"",0)</f>
        <v/>
      </c>
      <c r="J137" s="183">
        <v>0</v>
      </c>
      <c r="K137" s="183">
        <v>0</v>
      </c>
      <c r="L137" s="183">
        <v>0</v>
      </c>
      <c r="M137" s="183">
        <v>0</v>
      </c>
      <c r="N137" s="183">
        <v>0</v>
      </c>
      <c r="O137" s="183">
        <v>0</v>
      </c>
      <c r="P137" s="183">
        <v>0</v>
      </c>
      <c r="Q137" s="183">
        <v>0</v>
      </c>
      <c r="R137" s="183">
        <v>0</v>
      </c>
      <c r="S137" s="183">
        <v>0</v>
      </c>
      <c r="T137" s="183">
        <v>0</v>
      </c>
      <c r="U137" s="183">
        <v>0</v>
      </c>
      <c r="V137" s="183">
        <v>0</v>
      </c>
      <c r="W137" s="183">
        <v>0</v>
      </c>
      <c r="X137" s="183">
        <v>0</v>
      </c>
      <c r="Y137" s="183">
        <v>0</v>
      </c>
    </row>
    <row r="138" spans="1:25" x14ac:dyDescent="0.2">
      <c r="A138" s="184">
        <v>10175063</v>
      </c>
      <c r="B138" s="183" t="str">
        <f>[1]店マスタ!B137</f>
        <v>（株）長谷川電機</v>
      </c>
      <c r="C138" s="183">
        <v>1.5</v>
      </c>
      <c r="D138" s="183">
        <v>1.5</v>
      </c>
      <c r="E138" s="183">
        <f>_xlfn.XLOOKUP(A138,[2]Sheet1!$R:$R,[2]Sheet1!$AB:$AB,"",0)</f>
        <v>2</v>
      </c>
      <c r="F138" s="183">
        <f>_xlfn.XLOOKUP($A138,[3]【2026年03月度_全社】RFM客層一覧表データ!$A:$A,[3]【2026年03月度_全社】RFM客層一覧表データ!C:C,"",0)</f>
        <v>280</v>
      </c>
      <c r="G138" s="183">
        <f>_xlfn.XLOOKUP($A138,[3]【2026年03月度_全社】RFM客層一覧表データ!$A:$A,[3]【2026年03月度_全社】RFM客層一覧表データ!D:D,"",0)</f>
        <v>91</v>
      </c>
      <c r="H138" s="183">
        <f>_xlfn.XLOOKUP($A138,[3]【2026年03月度_全社】RFM客層一覧表データ!$A:$A,[3]【2026年03月度_全社】RFM客層一覧表データ!E:E,"",0)</f>
        <v>119</v>
      </c>
      <c r="I138" s="183">
        <f>_xlfn.XLOOKUP($A138,[3]【2026年03月度_全社】RFM客層一覧表データ!$A:$A,[3]【2026年03月度_全社】RFM客層一覧表データ!F:F,"",0)</f>
        <v>11</v>
      </c>
      <c r="J138" s="183">
        <v>317</v>
      </c>
      <c r="K138" s="183">
        <v>96</v>
      </c>
      <c r="L138" s="183">
        <v>130</v>
      </c>
      <c r="M138" s="183">
        <v>12</v>
      </c>
      <c r="N138" s="183">
        <v>361</v>
      </c>
      <c r="O138" s="183">
        <v>100</v>
      </c>
      <c r="P138" s="183">
        <v>151</v>
      </c>
      <c r="Q138" s="183">
        <v>19</v>
      </c>
      <c r="R138" s="183">
        <v>383</v>
      </c>
      <c r="S138" s="183">
        <v>90</v>
      </c>
      <c r="T138" s="183">
        <v>177</v>
      </c>
      <c r="U138" s="183">
        <v>5</v>
      </c>
      <c r="V138" s="183">
        <v>420</v>
      </c>
      <c r="W138" s="183">
        <v>125</v>
      </c>
      <c r="X138" s="183">
        <v>198</v>
      </c>
      <c r="Y138" s="183">
        <v>21</v>
      </c>
    </row>
    <row r="139" spans="1:25" x14ac:dyDescent="0.2">
      <c r="A139" s="184">
        <v>10175075</v>
      </c>
      <c r="B139" s="183" t="str">
        <f>[1]店マスタ!B138</f>
        <v>（株）水本電器商会</v>
      </c>
      <c r="C139" s="183">
        <v>2</v>
      </c>
      <c r="D139" s="183">
        <v>2</v>
      </c>
      <c r="E139" s="183" t="str">
        <f>_xlfn.XLOOKUP(A139,[2]Sheet1!$R:$R,[2]Sheet1!$AB:$AB,"",0)</f>
        <v/>
      </c>
      <c r="F139" s="183" t="str">
        <f>_xlfn.XLOOKUP($A139,[3]【2026年03月度_全社】RFM客層一覧表データ!$A:$A,[3]【2026年03月度_全社】RFM客層一覧表データ!C:C,"",0)</f>
        <v/>
      </c>
      <c r="G139" s="183" t="str">
        <f>_xlfn.XLOOKUP($A139,[3]【2026年03月度_全社】RFM客層一覧表データ!$A:$A,[3]【2026年03月度_全社】RFM客層一覧表データ!D:D,"",0)</f>
        <v/>
      </c>
      <c r="H139" s="183" t="str">
        <f>_xlfn.XLOOKUP($A139,[3]【2026年03月度_全社】RFM客層一覧表データ!$A:$A,[3]【2026年03月度_全社】RFM客層一覧表データ!E:E,"",0)</f>
        <v/>
      </c>
      <c r="I139" s="183" t="str">
        <f>_xlfn.XLOOKUP($A139,[3]【2026年03月度_全社】RFM客層一覧表データ!$A:$A,[3]【2026年03月度_全社】RFM客層一覧表データ!F:F,"",0)</f>
        <v/>
      </c>
      <c r="J139" s="183">
        <v>293</v>
      </c>
      <c r="K139" s="183">
        <v>107</v>
      </c>
      <c r="L139" s="183">
        <v>167</v>
      </c>
      <c r="M139" s="183">
        <v>0</v>
      </c>
      <c r="N139" s="183">
        <v>312</v>
      </c>
      <c r="O139" s="183">
        <v>116</v>
      </c>
      <c r="P139" s="183">
        <v>178</v>
      </c>
      <c r="Q139" s="183">
        <v>0</v>
      </c>
      <c r="R139" s="183">
        <v>327</v>
      </c>
      <c r="S139" s="183">
        <v>140</v>
      </c>
      <c r="T139" s="183">
        <v>186</v>
      </c>
      <c r="U139" s="183">
        <v>0</v>
      </c>
      <c r="V139" s="183">
        <v>337</v>
      </c>
      <c r="W139" s="183">
        <v>140</v>
      </c>
      <c r="X139" s="183">
        <v>191</v>
      </c>
      <c r="Y139" s="183">
        <v>0</v>
      </c>
    </row>
    <row r="140" spans="1:25" x14ac:dyDescent="0.2">
      <c r="A140" s="184">
        <v>10175078</v>
      </c>
      <c r="B140" s="183" t="str">
        <f>[1]店マスタ!B139</f>
        <v>田辺電器店</v>
      </c>
      <c r="C140" s="183">
        <v>1</v>
      </c>
      <c r="D140" s="183">
        <v>1</v>
      </c>
      <c r="E140" s="183">
        <f>_xlfn.XLOOKUP(A140,[2]Sheet1!$R:$R,[2]Sheet1!$AB:$AB,"",0)</f>
        <v>1</v>
      </c>
      <c r="F140" s="183" t="str">
        <f>_xlfn.XLOOKUP($A140,[3]【2026年03月度_全社】RFM客層一覧表データ!$A:$A,[3]【2026年03月度_全社】RFM客層一覧表データ!C:C,"",0)</f>
        <v/>
      </c>
      <c r="G140" s="183" t="str">
        <f>_xlfn.XLOOKUP($A140,[3]【2026年03月度_全社】RFM客層一覧表データ!$A:$A,[3]【2026年03月度_全社】RFM客層一覧表データ!D:D,"",0)</f>
        <v/>
      </c>
      <c r="H140" s="183" t="str">
        <f>_xlfn.XLOOKUP($A140,[3]【2026年03月度_全社】RFM客層一覧表データ!$A:$A,[3]【2026年03月度_全社】RFM客層一覧表データ!E:E,"",0)</f>
        <v/>
      </c>
      <c r="I140" s="183" t="str">
        <f>_xlfn.XLOOKUP($A140,[3]【2026年03月度_全社】RFM客層一覧表データ!$A:$A,[3]【2026年03月度_全社】RFM客層一覧表データ!F:F,"",0)</f>
        <v/>
      </c>
      <c r="J140" s="183">
        <v>0</v>
      </c>
      <c r="K140" s="183">
        <v>0</v>
      </c>
      <c r="L140" s="183">
        <v>0</v>
      </c>
      <c r="M140" s="183">
        <v>0</v>
      </c>
      <c r="N140" s="183">
        <v>0</v>
      </c>
      <c r="O140" s="183">
        <v>0</v>
      </c>
      <c r="P140" s="183">
        <v>0</v>
      </c>
      <c r="Q140" s="183">
        <v>0</v>
      </c>
      <c r="R140" s="183">
        <v>0</v>
      </c>
      <c r="S140" s="183">
        <v>0</v>
      </c>
      <c r="T140" s="183">
        <v>0</v>
      </c>
      <c r="U140" s="183">
        <v>0</v>
      </c>
      <c r="V140" s="183">
        <v>0</v>
      </c>
      <c r="W140" s="183">
        <v>0</v>
      </c>
      <c r="X140" s="183">
        <v>0</v>
      </c>
      <c r="Y140" s="183">
        <v>0</v>
      </c>
    </row>
    <row r="141" spans="1:25" x14ac:dyDescent="0.2">
      <c r="A141" s="184">
        <v>10175088</v>
      </c>
      <c r="B141" s="183" t="str">
        <f>[1]店マスタ!B140</f>
        <v>朝陽電器（株）</v>
      </c>
      <c r="C141" s="183">
        <v>4</v>
      </c>
      <c r="D141" s="183">
        <v>4</v>
      </c>
      <c r="E141" s="183">
        <f>_xlfn.XLOOKUP(A141,[2]Sheet1!$R:$R,[2]Sheet1!$AB:$AB,"",0)</f>
        <v>3.5</v>
      </c>
      <c r="F141" s="183">
        <f>_xlfn.XLOOKUP($A141,[3]【2026年03月度_全社】RFM客層一覧表データ!$A:$A,[3]【2026年03月度_全社】RFM客層一覧表データ!C:C,"",0)</f>
        <v>1734</v>
      </c>
      <c r="G141" s="183">
        <f>_xlfn.XLOOKUP($A141,[3]【2026年03月度_全社】RFM客層一覧表データ!$A:$A,[3]【2026年03月度_全社】RFM客層一覧表データ!D:D,"",0)</f>
        <v>717</v>
      </c>
      <c r="H141" s="183">
        <f>_xlfn.XLOOKUP($A141,[3]【2026年03月度_全社】RFM客層一覧表データ!$A:$A,[3]【2026年03月度_全社】RFM客層一覧表データ!E:E,"",0)</f>
        <v>990</v>
      </c>
      <c r="I141" s="183">
        <f>_xlfn.XLOOKUP($A141,[3]【2026年03月度_全社】RFM客層一覧表データ!$A:$A,[3]【2026年03月度_全社】RFM客層一覧表データ!F:F,"",0)</f>
        <v>100</v>
      </c>
      <c r="J141" s="183">
        <v>1761</v>
      </c>
      <c r="K141" s="183">
        <v>720</v>
      </c>
      <c r="L141" s="183">
        <v>1039</v>
      </c>
      <c r="M141" s="183">
        <v>88</v>
      </c>
      <c r="N141" s="183">
        <v>1788</v>
      </c>
      <c r="O141" s="183">
        <v>712</v>
      </c>
      <c r="P141" s="183">
        <v>1082</v>
      </c>
      <c r="Q141" s="183">
        <v>83</v>
      </c>
      <c r="R141" s="183">
        <v>1845</v>
      </c>
      <c r="S141" s="183">
        <v>787</v>
      </c>
      <c r="T141" s="183">
        <v>1128</v>
      </c>
      <c r="U141" s="183">
        <v>102</v>
      </c>
      <c r="V141" s="183">
        <v>1835</v>
      </c>
      <c r="W141" s="183">
        <v>854</v>
      </c>
      <c r="X141" s="183">
        <v>1190</v>
      </c>
      <c r="Y141" s="183">
        <v>61</v>
      </c>
    </row>
    <row r="142" spans="1:25" x14ac:dyDescent="0.2">
      <c r="A142" s="184">
        <v>10175107</v>
      </c>
      <c r="B142" s="183" t="str">
        <f>[1]店マスタ!B141</f>
        <v>（有）サトウ電器商会</v>
      </c>
      <c r="C142" s="183">
        <v>1.5</v>
      </c>
      <c r="D142" s="183">
        <v>1.5</v>
      </c>
      <c r="E142" s="183">
        <f>_xlfn.XLOOKUP(A142,[2]Sheet1!$R:$R,[2]Sheet1!$AB:$AB,"",0)</f>
        <v>1.5</v>
      </c>
      <c r="F142" s="183">
        <f>_xlfn.XLOOKUP($A142,[3]【2026年03月度_全社】RFM客層一覧表データ!$A:$A,[3]【2026年03月度_全社】RFM客層一覧表データ!C:C,"",0)</f>
        <v>11</v>
      </c>
      <c r="G142" s="183">
        <f>_xlfn.XLOOKUP($A142,[3]【2026年03月度_全社】RFM客層一覧表データ!$A:$A,[3]【2026年03月度_全社】RFM客層一覧表データ!D:D,"",0)</f>
        <v>0</v>
      </c>
      <c r="H142" s="183">
        <f>_xlfn.XLOOKUP($A142,[3]【2026年03月度_全社】RFM客層一覧表データ!$A:$A,[3]【2026年03月度_全社】RFM客層一覧表データ!E:E,"",0)</f>
        <v>0</v>
      </c>
      <c r="I142" s="183">
        <f>_xlfn.XLOOKUP($A142,[3]【2026年03月度_全社】RFM客層一覧表データ!$A:$A,[3]【2026年03月度_全社】RFM客層一覧表データ!F:F,"",0)</f>
        <v>0</v>
      </c>
      <c r="J142" s="183">
        <v>19</v>
      </c>
      <c r="K142" s="183">
        <v>0</v>
      </c>
      <c r="L142" s="183">
        <v>0</v>
      </c>
      <c r="M142" s="183">
        <v>0</v>
      </c>
      <c r="N142" s="183">
        <v>26</v>
      </c>
      <c r="O142" s="183">
        <v>0</v>
      </c>
      <c r="P142" s="183">
        <v>0</v>
      </c>
      <c r="Q142" s="183">
        <v>0</v>
      </c>
      <c r="R142" s="183">
        <v>27</v>
      </c>
      <c r="S142" s="183">
        <v>0</v>
      </c>
      <c r="T142" s="183">
        <v>0</v>
      </c>
      <c r="U142" s="183">
        <v>0</v>
      </c>
      <c r="V142" s="183">
        <v>29</v>
      </c>
      <c r="W142" s="183">
        <v>11</v>
      </c>
      <c r="X142" s="183">
        <v>0</v>
      </c>
      <c r="Y142" s="183">
        <v>0</v>
      </c>
    </row>
    <row r="143" spans="1:25" x14ac:dyDescent="0.2">
      <c r="A143" s="184">
        <v>10175111</v>
      </c>
      <c r="B143" s="183" t="str">
        <f>[1]店マスタ!B142</f>
        <v>ワタナベデンキ</v>
      </c>
      <c r="C143" s="183">
        <v>2</v>
      </c>
      <c r="D143" s="183">
        <v>2</v>
      </c>
      <c r="E143" s="183">
        <f>_xlfn.XLOOKUP(A143,[2]Sheet1!$R:$R,[2]Sheet1!$AB:$AB,"",0)</f>
        <v>2</v>
      </c>
      <c r="F143" s="183">
        <f>_xlfn.XLOOKUP($A143,[3]【2026年03月度_全社】RFM客層一覧表データ!$A:$A,[3]【2026年03月度_全社】RFM客層一覧表データ!C:C,"",0)</f>
        <v>694</v>
      </c>
      <c r="G143" s="183">
        <f>_xlfn.XLOOKUP($A143,[3]【2026年03月度_全社】RFM客層一覧表データ!$A:$A,[3]【2026年03月度_全社】RFM客層一覧表データ!D:D,"",0)</f>
        <v>352</v>
      </c>
      <c r="H143" s="183">
        <f>_xlfn.XLOOKUP($A143,[3]【2026年03月度_全社】RFM客層一覧表データ!$A:$A,[3]【2026年03月度_全社】RFM客層一覧表データ!E:E,"",0)</f>
        <v>324</v>
      </c>
      <c r="I143" s="183">
        <f>_xlfn.XLOOKUP($A143,[3]【2026年03月度_全社】RFM客層一覧表データ!$A:$A,[3]【2026年03月度_全社】RFM客層一覧表データ!F:F,"",0)</f>
        <v>38</v>
      </c>
      <c r="J143" s="183">
        <v>728</v>
      </c>
      <c r="K143" s="183">
        <v>316</v>
      </c>
      <c r="L143" s="183">
        <v>334</v>
      </c>
      <c r="M143" s="183">
        <v>30</v>
      </c>
      <c r="N143" s="183">
        <v>746</v>
      </c>
      <c r="O143" s="183">
        <v>355</v>
      </c>
      <c r="P143" s="183">
        <v>341</v>
      </c>
      <c r="Q143" s="183">
        <v>41</v>
      </c>
      <c r="R143" s="183">
        <v>792</v>
      </c>
      <c r="S143" s="183">
        <v>384</v>
      </c>
      <c r="T143" s="183">
        <v>372</v>
      </c>
      <c r="U143" s="183">
        <v>24</v>
      </c>
      <c r="V143" s="183">
        <v>821</v>
      </c>
      <c r="W143" s="183">
        <v>402</v>
      </c>
      <c r="X143" s="183">
        <v>378</v>
      </c>
      <c r="Y143" s="183">
        <v>27</v>
      </c>
    </row>
    <row r="144" spans="1:25" x14ac:dyDescent="0.2">
      <c r="A144" s="184">
        <v>10175112</v>
      </c>
      <c r="B144" s="183" t="str">
        <f>[1]店マスタ!B143</f>
        <v>（有）わかさ電機</v>
      </c>
      <c r="C144" s="183">
        <v>2.5</v>
      </c>
      <c r="D144" s="183">
        <v>2.5</v>
      </c>
      <c r="E144" s="183">
        <f>_xlfn.XLOOKUP(A144,[2]Sheet1!$R:$R,[2]Sheet1!$AB:$AB,"",0)</f>
        <v>2.5</v>
      </c>
      <c r="F144" s="183">
        <f>_xlfn.XLOOKUP($A144,[3]【2026年03月度_全社】RFM客層一覧表データ!$A:$A,[3]【2026年03月度_全社】RFM客層一覧表データ!C:C,"",0)</f>
        <v>254</v>
      </c>
      <c r="G144" s="183">
        <f>_xlfn.XLOOKUP($A144,[3]【2026年03月度_全社】RFM客層一覧表データ!$A:$A,[3]【2026年03月度_全社】RFM客層一覧表データ!D:D,"",0)</f>
        <v>0</v>
      </c>
      <c r="H144" s="183">
        <f>_xlfn.XLOOKUP($A144,[3]【2026年03月度_全社】RFM客層一覧表データ!$A:$A,[3]【2026年03月度_全社】RFM客層一覧表データ!E:E,"",0)</f>
        <v>48</v>
      </c>
      <c r="I144" s="183">
        <f>_xlfn.XLOOKUP($A144,[3]【2026年03月度_全社】RFM客層一覧表データ!$A:$A,[3]【2026年03月度_全社】RFM客層一覧表データ!F:F,"",0)</f>
        <v>0</v>
      </c>
      <c r="J144" s="183">
        <v>301</v>
      </c>
      <c r="K144" s="183">
        <v>65</v>
      </c>
      <c r="L144" s="183">
        <v>67</v>
      </c>
      <c r="M144" s="183">
        <v>0</v>
      </c>
      <c r="N144" s="183">
        <v>297</v>
      </c>
      <c r="O144" s="183">
        <v>57</v>
      </c>
      <c r="P144" s="183">
        <v>79</v>
      </c>
      <c r="Q144" s="183">
        <v>0</v>
      </c>
      <c r="R144" s="183">
        <v>310</v>
      </c>
      <c r="S144" s="183">
        <v>64</v>
      </c>
      <c r="T144" s="183">
        <v>78</v>
      </c>
      <c r="U144" s="183">
        <v>0</v>
      </c>
      <c r="V144" s="183">
        <v>312</v>
      </c>
      <c r="W144" s="183">
        <v>64</v>
      </c>
      <c r="X144" s="183">
        <v>90</v>
      </c>
      <c r="Y144" s="183">
        <v>0</v>
      </c>
    </row>
    <row r="145" spans="1:25" x14ac:dyDescent="0.2">
      <c r="A145" s="184">
        <v>10176003</v>
      </c>
      <c r="B145" s="183" t="str">
        <f>[1]店マスタ!B144</f>
        <v>有限会社電器のクマナカ</v>
      </c>
      <c r="C145" s="183">
        <v>1.5</v>
      </c>
      <c r="D145" s="183">
        <v>1.5</v>
      </c>
      <c r="E145" s="183">
        <f>_xlfn.XLOOKUP(A145,[2]Sheet1!$R:$R,[2]Sheet1!$AB:$AB,"",0)</f>
        <v>1.5</v>
      </c>
      <c r="F145" s="183" t="str">
        <f>_xlfn.XLOOKUP($A145,[3]【2026年03月度_全社】RFM客層一覧表データ!$A:$A,[3]【2026年03月度_全社】RFM客層一覧表データ!C:C,"",0)</f>
        <v/>
      </c>
      <c r="G145" s="183" t="str">
        <f>_xlfn.XLOOKUP($A145,[3]【2026年03月度_全社】RFM客層一覧表データ!$A:$A,[3]【2026年03月度_全社】RFM客層一覧表データ!D:D,"",0)</f>
        <v/>
      </c>
      <c r="H145" s="183" t="str">
        <f>_xlfn.XLOOKUP($A145,[3]【2026年03月度_全社】RFM客層一覧表データ!$A:$A,[3]【2026年03月度_全社】RFM客層一覧表データ!E:E,"",0)</f>
        <v/>
      </c>
      <c r="I145" s="183" t="str">
        <f>_xlfn.XLOOKUP($A145,[3]【2026年03月度_全社】RFM客層一覧表データ!$A:$A,[3]【2026年03月度_全社】RFM客層一覧表データ!F:F,"",0)</f>
        <v/>
      </c>
      <c r="J145" s="183">
        <v>0</v>
      </c>
      <c r="K145" s="183">
        <v>0</v>
      </c>
      <c r="L145" s="183">
        <v>0</v>
      </c>
      <c r="M145" s="183">
        <v>0</v>
      </c>
      <c r="N145" s="183">
        <v>0</v>
      </c>
      <c r="O145" s="183">
        <v>0</v>
      </c>
      <c r="P145" s="183">
        <v>0</v>
      </c>
      <c r="Q145" s="183">
        <v>0</v>
      </c>
      <c r="R145" s="183">
        <v>0</v>
      </c>
      <c r="S145" s="183">
        <v>0</v>
      </c>
      <c r="T145" s="183">
        <v>0</v>
      </c>
      <c r="U145" s="183">
        <v>0</v>
      </c>
      <c r="V145" s="183">
        <v>0</v>
      </c>
      <c r="W145" s="183">
        <v>0</v>
      </c>
      <c r="X145" s="183">
        <v>0</v>
      </c>
      <c r="Y145" s="183">
        <v>0</v>
      </c>
    </row>
    <row r="146" spans="1:25" x14ac:dyDescent="0.2">
      <c r="A146" s="184">
        <v>10176036</v>
      </c>
      <c r="B146" s="183" t="str">
        <f>[1]店マスタ!B145</f>
        <v>（有）電器のオオミ</v>
      </c>
      <c r="C146" s="183">
        <v>3</v>
      </c>
      <c r="D146" s="183">
        <v>3</v>
      </c>
      <c r="E146" s="183">
        <f>_xlfn.XLOOKUP(A146,[2]Sheet1!$R:$R,[2]Sheet1!$AB:$AB,"",0)</f>
        <v>3</v>
      </c>
      <c r="F146" s="183">
        <f>_xlfn.XLOOKUP($A146,[3]【2026年03月度_全社】RFM客層一覧表データ!$A:$A,[3]【2026年03月度_全社】RFM客層一覧表データ!C:C,"",0)</f>
        <v>50</v>
      </c>
      <c r="G146" s="183">
        <f>_xlfn.XLOOKUP($A146,[3]【2026年03月度_全社】RFM客層一覧表データ!$A:$A,[3]【2026年03月度_全社】RFM客層一覧表データ!D:D,"",0)</f>
        <v>1</v>
      </c>
      <c r="H146" s="183">
        <f>_xlfn.XLOOKUP($A146,[3]【2026年03月度_全社】RFM客層一覧表データ!$A:$A,[3]【2026年03月度_全社】RFM客層一覧表データ!E:E,"",0)</f>
        <v>8</v>
      </c>
      <c r="I146" s="183">
        <f>_xlfn.XLOOKUP($A146,[3]【2026年03月度_全社】RFM客層一覧表データ!$A:$A,[3]【2026年03月度_全社】RFM客層一覧表データ!F:F,"",0)</f>
        <v>1</v>
      </c>
      <c r="J146" s="183">
        <v>29</v>
      </c>
      <c r="K146" s="183">
        <v>0</v>
      </c>
      <c r="L146" s="183">
        <v>1</v>
      </c>
      <c r="M146" s="183">
        <v>0</v>
      </c>
      <c r="N146" s="183">
        <v>28</v>
      </c>
      <c r="O146" s="183">
        <v>0</v>
      </c>
      <c r="P146" s="183">
        <v>9</v>
      </c>
      <c r="Q146" s="183">
        <v>0</v>
      </c>
      <c r="R146" s="183">
        <v>28</v>
      </c>
      <c r="S146" s="183">
        <v>0</v>
      </c>
      <c r="T146" s="183">
        <v>9</v>
      </c>
      <c r="U146" s="183">
        <v>0</v>
      </c>
      <c r="V146" s="183">
        <v>36</v>
      </c>
      <c r="W146" s="183">
        <v>0</v>
      </c>
      <c r="X146" s="183">
        <v>9</v>
      </c>
      <c r="Y146" s="183">
        <v>0</v>
      </c>
    </row>
    <row r="147" spans="1:25" x14ac:dyDescent="0.2">
      <c r="A147" s="184">
        <v>10176037</v>
      </c>
      <c r="B147" s="183" t="str">
        <f>[1]店マスタ!B146</f>
        <v>海渕電器</v>
      </c>
      <c r="C147" s="183">
        <v>1.5</v>
      </c>
      <c r="D147" s="183">
        <v>1.5</v>
      </c>
      <c r="E147" s="183">
        <f>_xlfn.XLOOKUP(A147,[2]Sheet1!$R:$R,[2]Sheet1!$AB:$AB,"",0)</f>
        <v>1.5</v>
      </c>
      <c r="F147" s="183" t="str">
        <f>_xlfn.XLOOKUP($A147,[3]【2026年03月度_全社】RFM客層一覧表データ!$A:$A,[3]【2026年03月度_全社】RFM客層一覧表データ!C:C,"",0)</f>
        <v/>
      </c>
      <c r="G147" s="183" t="str">
        <f>_xlfn.XLOOKUP($A147,[3]【2026年03月度_全社】RFM客層一覧表データ!$A:$A,[3]【2026年03月度_全社】RFM客層一覧表データ!D:D,"",0)</f>
        <v/>
      </c>
      <c r="H147" s="183" t="str">
        <f>_xlfn.XLOOKUP($A147,[3]【2026年03月度_全社】RFM客層一覧表データ!$A:$A,[3]【2026年03月度_全社】RFM客層一覧表データ!E:E,"",0)</f>
        <v/>
      </c>
      <c r="I147" s="183" t="str">
        <f>_xlfn.XLOOKUP($A147,[3]【2026年03月度_全社】RFM客層一覧表データ!$A:$A,[3]【2026年03月度_全社】RFM客層一覧表データ!F:F,"",0)</f>
        <v/>
      </c>
      <c r="J147" s="183">
        <v>0</v>
      </c>
      <c r="K147" s="183">
        <v>0</v>
      </c>
      <c r="L147" s="183">
        <v>0</v>
      </c>
      <c r="M147" s="183">
        <v>0</v>
      </c>
      <c r="N147" s="183">
        <v>0</v>
      </c>
      <c r="O147" s="183">
        <v>0</v>
      </c>
      <c r="P147" s="183">
        <v>0</v>
      </c>
      <c r="Q147" s="183">
        <v>0</v>
      </c>
      <c r="R147" s="183">
        <v>0</v>
      </c>
      <c r="S147" s="183">
        <v>0</v>
      </c>
      <c r="T147" s="183">
        <v>0</v>
      </c>
      <c r="U147" s="183">
        <v>0</v>
      </c>
      <c r="V147" s="183">
        <v>0</v>
      </c>
      <c r="W147" s="183">
        <v>0</v>
      </c>
      <c r="X147" s="183">
        <v>0</v>
      </c>
      <c r="Y147" s="183">
        <v>0</v>
      </c>
    </row>
    <row r="148" spans="1:25" x14ac:dyDescent="0.2">
      <c r="A148" s="184">
        <v>10176063</v>
      </c>
      <c r="B148" s="183" t="str">
        <f>[1]店マスタ!B147</f>
        <v>でんきのカトウ</v>
      </c>
      <c r="C148" s="183">
        <v>1</v>
      </c>
      <c r="D148" s="183">
        <v>1</v>
      </c>
      <c r="E148" s="183">
        <f>_xlfn.XLOOKUP(A148,[2]Sheet1!$R:$R,[2]Sheet1!$AB:$AB,"",0)</f>
        <v>1</v>
      </c>
      <c r="F148" s="183" t="str">
        <f>_xlfn.XLOOKUP($A148,[3]【2026年03月度_全社】RFM客層一覧表データ!$A:$A,[3]【2026年03月度_全社】RFM客層一覧表データ!C:C,"",0)</f>
        <v/>
      </c>
      <c r="G148" s="183" t="str">
        <f>_xlfn.XLOOKUP($A148,[3]【2026年03月度_全社】RFM客層一覧表データ!$A:$A,[3]【2026年03月度_全社】RFM客層一覧表データ!D:D,"",0)</f>
        <v/>
      </c>
      <c r="H148" s="183" t="str">
        <f>_xlfn.XLOOKUP($A148,[3]【2026年03月度_全社】RFM客層一覧表データ!$A:$A,[3]【2026年03月度_全社】RFM客層一覧表データ!E:E,"",0)</f>
        <v/>
      </c>
      <c r="I148" s="183" t="str">
        <f>_xlfn.XLOOKUP($A148,[3]【2026年03月度_全社】RFM客層一覧表データ!$A:$A,[3]【2026年03月度_全社】RFM客層一覧表データ!F:F,"",0)</f>
        <v/>
      </c>
      <c r="J148" s="183">
        <v>0</v>
      </c>
      <c r="K148" s="183">
        <v>0</v>
      </c>
      <c r="L148" s="183">
        <v>0</v>
      </c>
      <c r="M148" s="183">
        <v>0</v>
      </c>
      <c r="N148" s="183">
        <v>0</v>
      </c>
      <c r="O148" s="183">
        <v>0</v>
      </c>
      <c r="P148" s="183">
        <v>0</v>
      </c>
      <c r="Q148" s="183">
        <v>0</v>
      </c>
      <c r="R148" s="183">
        <v>0</v>
      </c>
      <c r="S148" s="183">
        <v>0</v>
      </c>
      <c r="T148" s="183">
        <v>0</v>
      </c>
      <c r="U148" s="183">
        <v>0</v>
      </c>
      <c r="V148" s="183">
        <v>0</v>
      </c>
      <c r="W148" s="183">
        <v>0</v>
      </c>
      <c r="X148" s="183">
        <v>0</v>
      </c>
      <c r="Y148" s="183">
        <v>0</v>
      </c>
    </row>
    <row r="149" spans="1:25" x14ac:dyDescent="0.2">
      <c r="A149" s="184">
        <v>10180006</v>
      </c>
      <c r="B149" s="183" t="str">
        <f>[1]店マスタ!B148</f>
        <v>（有）高原電器</v>
      </c>
      <c r="C149" s="183">
        <v>4</v>
      </c>
      <c r="D149" s="183">
        <v>4</v>
      </c>
      <c r="E149" s="183">
        <f>_xlfn.XLOOKUP(A149,[2]Sheet1!$R:$R,[2]Sheet1!$AB:$AB,"",0)</f>
        <v>5</v>
      </c>
      <c r="F149" s="183">
        <f>_xlfn.XLOOKUP($A149,[3]【2026年03月度_全社】RFM客層一覧表データ!$A:$A,[3]【2026年03月度_全社】RFM客層一覧表データ!C:C,"",0)</f>
        <v>312</v>
      </c>
      <c r="G149" s="183">
        <f>_xlfn.XLOOKUP($A149,[3]【2026年03月度_全社】RFM客層一覧表データ!$A:$A,[3]【2026年03月度_全社】RFM客層一覧表データ!D:D,"",0)</f>
        <v>8</v>
      </c>
      <c r="H149" s="183">
        <f>_xlfn.XLOOKUP($A149,[3]【2026年03月度_全社】RFM客層一覧表データ!$A:$A,[3]【2026年03月度_全社】RFM客層一覧表データ!E:E,"",0)</f>
        <v>114</v>
      </c>
      <c r="I149" s="183">
        <f>_xlfn.XLOOKUP($A149,[3]【2026年03月度_全社】RFM客層一覧表データ!$A:$A,[3]【2026年03月度_全社】RFM客層一覧表データ!F:F,"",0)</f>
        <v>1</v>
      </c>
      <c r="J149" s="183">
        <v>327</v>
      </c>
      <c r="K149" s="183">
        <v>20</v>
      </c>
      <c r="L149" s="183">
        <v>116</v>
      </c>
      <c r="M149" s="183">
        <v>4</v>
      </c>
      <c r="N149" s="183">
        <v>350</v>
      </c>
      <c r="O149" s="183">
        <v>140</v>
      </c>
      <c r="P149" s="183">
        <v>130</v>
      </c>
      <c r="Q149" s="183">
        <v>22</v>
      </c>
      <c r="R149" s="183">
        <v>309</v>
      </c>
      <c r="S149" s="183">
        <v>68</v>
      </c>
      <c r="T149" s="183">
        <v>110</v>
      </c>
      <c r="U149" s="183">
        <v>16</v>
      </c>
      <c r="V149" s="183">
        <v>306</v>
      </c>
      <c r="W149" s="183">
        <v>131</v>
      </c>
      <c r="X149" s="183">
        <v>109</v>
      </c>
      <c r="Y149" s="183">
        <v>35</v>
      </c>
    </row>
    <row r="150" spans="1:25" x14ac:dyDescent="0.2">
      <c r="A150" s="184">
        <v>10180008</v>
      </c>
      <c r="B150" s="183" t="str">
        <f>[1]店マスタ!B149</f>
        <v>（有）デンキショップ中河</v>
      </c>
      <c r="C150" s="183">
        <v>2.5</v>
      </c>
      <c r="D150" s="183">
        <v>2</v>
      </c>
      <c r="E150" s="183">
        <f>_xlfn.XLOOKUP(A150,[2]Sheet1!$R:$R,[2]Sheet1!$AB:$AB,"",0)</f>
        <v>3</v>
      </c>
      <c r="F150" s="183">
        <f>_xlfn.XLOOKUP($A150,[3]【2026年03月度_全社】RFM客層一覧表データ!$A:$A,[3]【2026年03月度_全社】RFM客層一覧表データ!C:C,"",0)</f>
        <v>305</v>
      </c>
      <c r="G150" s="183">
        <f>_xlfn.XLOOKUP($A150,[3]【2026年03月度_全社】RFM客層一覧表データ!$A:$A,[3]【2026年03月度_全社】RFM客層一覧表データ!D:D,"",0)</f>
        <v>136</v>
      </c>
      <c r="H150" s="183">
        <f>_xlfn.XLOOKUP($A150,[3]【2026年03月度_全社】RFM客層一覧表データ!$A:$A,[3]【2026年03月度_全社】RFM客層一覧表データ!E:E,"",0)</f>
        <v>151</v>
      </c>
      <c r="I150" s="183">
        <f>_xlfn.XLOOKUP($A150,[3]【2026年03月度_全社】RFM客層一覧表データ!$A:$A,[3]【2026年03月度_全社】RFM客層一覧表データ!F:F,"",0)</f>
        <v>22</v>
      </c>
      <c r="J150" s="183">
        <v>315</v>
      </c>
      <c r="K150" s="183">
        <v>149</v>
      </c>
      <c r="L150" s="183">
        <v>146</v>
      </c>
      <c r="M150" s="183">
        <v>25</v>
      </c>
      <c r="N150" s="183">
        <v>308</v>
      </c>
      <c r="O150" s="183">
        <v>136</v>
      </c>
      <c r="P150" s="183">
        <v>151</v>
      </c>
      <c r="Q150" s="183">
        <v>22</v>
      </c>
      <c r="R150" s="183">
        <v>312</v>
      </c>
      <c r="S150" s="183">
        <v>143</v>
      </c>
      <c r="T150" s="183">
        <v>149</v>
      </c>
      <c r="U150" s="183">
        <v>27</v>
      </c>
      <c r="V150" s="183">
        <v>310</v>
      </c>
      <c r="W150" s="183">
        <v>148</v>
      </c>
      <c r="X150" s="183">
        <v>157</v>
      </c>
      <c r="Y150" s="183">
        <v>26</v>
      </c>
    </row>
    <row r="151" spans="1:25" x14ac:dyDescent="0.2">
      <c r="A151" s="184">
        <v>10180041</v>
      </c>
      <c r="B151" s="183" t="str">
        <f>[1]店マスタ!B150</f>
        <v>とかちＴＰＧ帯広ＴＡＫＥ１店</v>
      </c>
      <c r="C151" s="183">
        <v>1.5</v>
      </c>
      <c r="D151" s="183">
        <v>1.5</v>
      </c>
      <c r="E151" s="183">
        <f>_xlfn.XLOOKUP(A151,[2]Sheet1!$R:$R,[2]Sheet1!$AB:$AB,"",0)</f>
        <v>2</v>
      </c>
      <c r="F151" s="183">
        <f>_xlfn.XLOOKUP($A151,[3]【2026年03月度_全社】RFM客層一覧表データ!$A:$A,[3]【2026年03月度_全社】RFM客層一覧表データ!C:C,"",0)</f>
        <v>0</v>
      </c>
      <c r="G151" s="183">
        <f>_xlfn.XLOOKUP($A151,[3]【2026年03月度_全社】RFM客層一覧表データ!$A:$A,[3]【2026年03月度_全社】RFM客層一覧表データ!D:D,"",0)</f>
        <v>0</v>
      </c>
      <c r="H151" s="183">
        <f>_xlfn.XLOOKUP($A151,[3]【2026年03月度_全社】RFM客層一覧表データ!$A:$A,[3]【2026年03月度_全社】RFM客層一覧表データ!E:E,"",0)</f>
        <v>0</v>
      </c>
      <c r="I151" s="183">
        <f>_xlfn.XLOOKUP($A151,[3]【2026年03月度_全社】RFM客層一覧表データ!$A:$A,[3]【2026年03月度_全社】RFM客層一覧表データ!F:F,"",0)</f>
        <v>0</v>
      </c>
      <c r="J151" s="183">
        <v>0</v>
      </c>
      <c r="K151" s="183">
        <v>0</v>
      </c>
      <c r="L151" s="183">
        <v>0</v>
      </c>
      <c r="M151" s="183">
        <v>0</v>
      </c>
      <c r="N151" s="183">
        <v>0</v>
      </c>
      <c r="O151" s="183">
        <v>0</v>
      </c>
      <c r="P151" s="183">
        <v>0</v>
      </c>
      <c r="Q151" s="183">
        <v>0</v>
      </c>
      <c r="R151" s="183">
        <v>0</v>
      </c>
      <c r="S151" s="183">
        <v>0</v>
      </c>
      <c r="T151" s="183">
        <v>0</v>
      </c>
      <c r="U151" s="183">
        <v>0</v>
      </c>
      <c r="V151" s="183">
        <v>0</v>
      </c>
      <c r="W151" s="183">
        <v>0</v>
      </c>
      <c r="X151" s="183">
        <v>0</v>
      </c>
      <c r="Y151" s="183">
        <v>0</v>
      </c>
    </row>
    <row r="152" spans="1:25" x14ac:dyDescent="0.2">
      <c r="A152" s="184">
        <v>10180044</v>
      </c>
      <c r="B152" s="183" t="str">
        <f>[1]店マスタ!B151</f>
        <v>ｅすまいるモリイ</v>
      </c>
      <c r="C152" s="183">
        <v>1.5</v>
      </c>
      <c r="D152" s="183">
        <v>1.5</v>
      </c>
      <c r="E152" s="183">
        <f>_xlfn.XLOOKUP(A152,[2]Sheet1!$R:$R,[2]Sheet1!$AB:$AB,"",0)</f>
        <v>1.5</v>
      </c>
      <c r="F152" s="183">
        <f>_xlfn.XLOOKUP($A152,[3]【2026年03月度_全社】RFM客層一覧表データ!$A:$A,[3]【2026年03月度_全社】RFM客層一覧表データ!C:C,"",0)</f>
        <v>475</v>
      </c>
      <c r="G152" s="183">
        <f>_xlfn.XLOOKUP($A152,[3]【2026年03月度_全社】RFM客層一覧表データ!$A:$A,[3]【2026年03月度_全社】RFM客層一覧表データ!D:D,"",0)</f>
        <v>195</v>
      </c>
      <c r="H152" s="183">
        <f>_xlfn.XLOOKUP($A152,[3]【2026年03月度_全社】RFM客層一覧表データ!$A:$A,[3]【2026年03月度_全社】RFM客層一覧表データ!E:E,"",0)</f>
        <v>197</v>
      </c>
      <c r="I152" s="183">
        <f>_xlfn.XLOOKUP($A152,[3]【2026年03月度_全社】RFM客層一覧表データ!$A:$A,[3]【2026年03月度_全社】RFM客層一覧表データ!F:F,"",0)</f>
        <v>28</v>
      </c>
      <c r="J152" s="183">
        <v>485</v>
      </c>
      <c r="K152" s="183">
        <v>185</v>
      </c>
      <c r="L152" s="183">
        <v>205</v>
      </c>
      <c r="M152" s="183">
        <v>38</v>
      </c>
      <c r="N152" s="183">
        <v>472</v>
      </c>
      <c r="O152" s="183">
        <v>189</v>
      </c>
      <c r="P152" s="183">
        <v>210</v>
      </c>
      <c r="Q152" s="183">
        <v>44</v>
      </c>
      <c r="R152" s="183">
        <v>482</v>
      </c>
      <c r="S152" s="183">
        <v>187</v>
      </c>
      <c r="T152" s="183">
        <v>216</v>
      </c>
      <c r="U152" s="183">
        <v>27</v>
      </c>
      <c r="V152" s="183">
        <v>494</v>
      </c>
      <c r="W152" s="183">
        <v>208</v>
      </c>
      <c r="X152" s="183">
        <v>220</v>
      </c>
      <c r="Y152" s="183">
        <v>35</v>
      </c>
    </row>
    <row r="153" spans="1:25" x14ac:dyDescent="0.2">
      <c r="A153" s="184">
        <v>10180053</v>
      </c>
      <c r="B153" s="183" t="str">
        <f>[1]店マスタ!B152</f>
        <v>とかちＴＰＧヨシダパルポート</v>
      </c>
      <c r="C153" s="183">
        <v>3.5</v>
      </c>
      <c r="D153" s="183">
        <v>3.5</v>
      </c>
      <c r="E153" s="183">
        <f>_xlfn.XLOOKUP(A153,[2]Sheet1!$R:$R,[2]Sheet1!$AB:$AB,"",0)</f>
        <v>4</v>
      </c>
      <c r="F153" s="183">
        <f>_xlfn.XLOOKUP($A153,[3]【2026年03月度_全社】RFM客層一覧表データ!$A:$A,[3]【2026年03月度_全社】RFM客層一覧表データ!C:C,"",0)</f>
        <v>1028</v>
      </c>
      <c r="G153" s="183">
        <f>_xlfn.XLOOKUP($A153,[3]【2026年03月度_全社】RFM客層一覧表データ!$A:$A,[3]【2026年03月度_全社】RFM客層一覧表データ!D:D,"",0)</f>
        <v>374</v>
      </c>
      <c r="H153" s="183">
        <f>_xlfn.XLOOKUP($A153,[3]【2026年03月度_全社】RFM客層一覧表データ!$A:$A,[3]【2026年03月度_全社】RFM客層一覧表データ!E:E,"",0)</f>
        <v>486</v>
      </c>
      <c r="I153" s="183">
        <f>_xlfn.XLOOKUP($A153,[3]【2026年03月度_全社】RFM客層一覧表データ!$A:$A,[3]【2026年03月度_全社】RFM客層一覧表データ!F:F,"",0)</f>
        <v>57</v>
      </c>
      <c r="J153" s="183">
        <v>1047</v>
      </c>
      <c r="K153" s="183">
        <v>439</v>
      </c>
      <c r="L153" s="183">
        <v>495</v>
      </c>
      <c r="M153" s="183">
        <v>68</v>
      </c>
      <c r="N153" s="183">
        <v>1056</v>
      </c>
      <c r="O153" s="183">
        <v>421</v>
      </c>
      <c r="P153" s="183">
        <v>510</v>
      </c>
      <c r="Q153" s="183">
        <v>56</v>
      </c>
      <c r="R153" s="183">
        <v>1097</v>
      </c>
      <c r="S153" s="183">
        <v>457</v>
      </c>
      <c r="T153" s="183">
        <v>521</v>
      </c>
      <c r="U153" s="183">
        <v>65</v>
      </c>
      <c r="V153" s="183">
        <v>1104</v>
      </c>
      <c r="W153" s="183">
        <v>433</v>
      </c>
      <c r="X153" s="183">
        <v>534</v>
      </c>
      <c r="Y153" s="183">
        <v>54</v>
      </c>
    </row>
    <row r="154" spans="1:25" x14ac:dyDescent="0.2">
      <c r="A154" s="184">
        <v>10180056</v>
      </c>
      <c r="B154" s="183" t="str">
        <f>[1]店マスタ!B153</f>
        <v>とかちＴＰＧ池田ミツヤ</v>
      </c>
      <c r="C154" s="183">
        <v>3.5</v>
      </c>
      <c r="D154" s="183">
        <v>3</v>
      </c>
      <c r="E154" s="183">
        <f>_xlfn.XLOOKUP(A154,[2]Sheet1!$R:$R,[2]Sheet1!$AB:$AB,"",0)</f>
        <v>3.5</v>
      </c>
      <c r="F154" s="183">
        <f>_xlfn.XLOOKUP($A154,[3]【2026年03月度_全社】RFM客層一覧表データ!$A:$A,[3]【2026年03月度_全社】RFM客層一覧表データ!C:C,"",0)</f>
        <v>496</v>
      </c>
      <c r="G154" s="183">
        <f>_xlfn.XLOOKUP($A154,[3]【2026年03月度_全社】RFM客層一覧表データ!$A:$A,[3]【2026年03月度_全社】RFM客層一覧表データ!D:D,"",0)</f>
        <v>279</v>
      </c>
      <c r="H154" s="183">
        <f>_xlfn.XLOOKUP($A154,[3]【2026年03月度_全社】RFM客層一覧表データ!$A:$A,[3]【2026年03月度_全社】RFM客層一覧表データ!E:E,"",0)</f>
        <v>265</v>
      </c>
      <c r="I154" s="183">
        <f>_xlfn.XLOOKUP($A154,[3]【2026年03月度_全社】RFM客層一覧表データ!$A:$A,[3]【2026年03月度_全社】RFM客層一覧表データ!F:F,"",0)</f>
        <v>44</v>
      </c>
      <c r="J154" s="183">
        <v>459</v>
      </c>
      <c r="K154" s="183">
        <v>258</v>
      </c>
      <c r="L154" s="183">
        <v>255</v>
      </c>
      <c r="M154" s="183">
        <v>32</v>
      </c>
      <c r="N154" s="183">
        <v>430</v>
      </c>
      <c r="O154" s="183">
        <v>265</v>
      </c>
      <c r="P154" s="183">
        <v>247</v>
      </c>
      <c r="Q154" s="183">
        <v>29</v>
      </c>
      <c r="R154" s="183">
        <v>407</v>
      </c>
      <c r="S154" s="183">
        <v>246</v>
      </c>
      <c r="T154" s="183">
        <v>239</v>
      </c>
      <c r="U154" s="183">
        <v>12</v>
      </c>
      <c r="V154" s="183">
        <v>410</v>
      </c>
      <c r="W154" s="183">
        <v>253</v>
      </c>
      <c r="X154" s="183">
        <v>231</v>
      </c>
      <c r="Y154" s="183">
        <v>29</v>
      </c>
    </row>
    <row r="155" spans="1:25" x14ac:dyDescent="0.2">
      <c r="A155" s="184">
        <v>10180057</v>
      </c>
      <c r="B155" s="183" t="str">
        <f>[1]店マスタ!B154</f>
        <v>ｅすまいる寺井</v>
      </c>
      <c r="C155" s="183">
        <v>1.5</v>
      </c>
      <c r="D155" s="183">
        <v>1.5</v>
      </c>
      <c r="E155" s="183">
        <f>_xlfn.XLOOKUP(A155,[2]Sheet1!$R:$R,[2]Sheet1!$AB:$AB,"",0)</f>
        <v>1.5</v>
      </c>
      <c r="F155" s="183">
        <f>_xlfn.XLOOKUP($A155,[3]【2026年03月度_全社】RFM客層一覧表データ!$A:$A,[3]【2026年03月度_全社】RFM客層一覧表データ!C:C,"",0)</f>
        <v>444</v>
      </c>
      <c r="G155" s="183">
        <f>_xlfn.XLOOKUP($A155,[3]【2026年03月度_全社】RFM客層一覧表データ!$A:$A,[3]【2026年03月度_全社】RFM客層一覧表データ!D:D,"",0)</f>
        <v>221</v>
      </c>
      <c r="H155" s="183">
        <f>_xlfn.XLOOKUP($A155,[3]【2026年03月度_全社】RFM客層一覧表データ!$A:$A,[3]【2026年03月度_全社】RFM客層一覧表データ!E:E,"",0)</f>
        <v>264</v>
      </c>
      <c r="I155" s="183">
        <f>_xlfn.XLOOKUP($A155,[3]【2026年03月度_全社】RFM客層一覧表データ!$A:$A,[3]【2026年03月度_全社】RFM客層一覧表データ!F:F,"",0)</f>
        <v>14</v>
      </c>
      <c r="J155" s="183">
        <v>462</v>
      </c>
      <c r="K155" s="183">
        <v>220</v>
      </c>
      <c r="L155" s="183">
        <v>269</v>
      </c>
      <c r="M155" s="183">
        <v>16</v>
      </c>
      <c r="N155" s="183">
        <v>482</v>
      </c>
      <c r="O155" s="183">
        <v>307</v>
      </c>
      <c r="P155" s="183">
        <v>272</v>
      </c>
      <c r="Q155" s="183">
        <v>14</v>
      </c>
      <c r="R155" s="183">
        <v>485</v>
      </c>
      <c r="S155" s="183">
        <v>304</v>
      </c>
      <c r="T155" s="183">
        <v>268</v>
      </c>
      <c r="U155" s="183">
        <v>34</v>
      </c>
      <c r="V155" s="183">
        <v>469</v>
      </c>
      <c r="W155" s="183">
        <v>300</v>
      </c>
      <c r="X155" s="183">
        <v>260</v>
      </c>
      <c r="Y155" s="183">
        <v>15</v>
      </c>
    </row>
    <row r="156" spans="1:25" x14ac:dyDescent="0.2">
      <c r="A156" s="184">
        <v>10180065</v>
      </c>
      <c r="B156" s="183" t="str">
        <f>[1]店マスタ!B155</f>
        <v>とかちＴＰＧ上士幌はなふさ</v>
      </c>
      <c r="C156" s="183">
        <v>1.5</v>
      </c>
      <c r="D156" s="183">
        <v>1.5</v>
      </c>
      <c r="E156" s="183">
        <f>_xlfn.XLOOKUP(A156,[2]Sheet1!$R:$R,[2]Sheet1!$AB:$AB,"",0)</f>
        <v>1.5</v>
      </c>
      <c r="F156" s="183">
        <f>_xlfn.XLOOKUP($A156,[3]【2026年03月度_全社】RFM客層一覧表データ!$A:$A,[3]【2026年03月度_全社】RFM客層一覧表データ!C:C,"",0)</f>
        <v>527</v>
      </c>
      <c r="G156" s="183">
        <f>_xlfn.XLOOKUP($A156,[3]【2026年03月度_全社】RFM客層一覧表データ!$A:$A,[3]【2026年03月度_全社】RFM客層一覧表データ!D:D,"",0)</f>
        <v>293</v>
      </c>
      <c r="H156" s="183">
        <f>_xlfn.XLOOKUP($A156,[3]【2026年03月度_全社】RFM客層一覧表データ!$A:$A,[3]【2026年03月度_全社】RFM客層一覧表データ!E:E,"",0)</f>
        <v>126</v>
      </c>
      <c r="I156" s="183">
        <f>_xlfn.XLOOKUP($A156,[3]【2026年03月度_全社】RFM客層一覧表データ!$A:$A,[3]【2026年03月度_全社】RFM客層一覧表データ!F:F,"",0)</f>
        <v>134</v>
      </c>
      <c r="J156" s="183">
        <v>401</v>
      </c>
      <c r="K156" s="183">
        <v>173</v>
      </c>
      <c r="L156" s="183">
        <v>98</v>
      </c>
      <c r="M156" s="183">
        <v>57</v>
      </c>
      <c r="N156" s="183">
        <v>361</v>
      </c>
      <c r="O156" s="183">
        <v>242</v>
      </c>
      <c r="P156" s="183">
        <v>94</v>
      </c>
      <c r="Q156" s="183">
        <v>132</v>
      </c>
      <c r="R156" s="183">
        <v>234</v>
      </c>
      <c r="S156" s="183">
        <v>85</v>
      </c>
      <c r="T156" s="183">
        <v>97</v>
      </c>
      <c r="U156" s="183">
        <v>14</v>
      </c>
      <c r="V156" s="183">
        <v>251</v>
      </c>
      <c r="W156" s="183">
        <v>99</v>
      </c>
      <c r="X156" s="183">
        <v>102</v>
      </c>
      <c r="Y156" s="183">
        <v>20</v>
      </c>
    </row>
    <row r="157" spans="1:25" x14ac:dyDescent="0.2">
      <c r="A157" s="184">
        <v>10180088</v>
      </c>
      <c r="B157" s="183" t="str">
        <f>[1]店マスタ!B156</f>
        <v>（有）エムエス電器商会</v>
      </c>
      <c r="C157" s="183">
        <v>1.5</v>
      </c>
      <c r="D157" s="183">
        <v>1.5</v>
      </c>
      <c r="E157" s="183">
        <f>_xlfn.XLOOKUP(A157,[2]Sheet1!$R:$R,[2]Sheet1!$AB:$AB,"",0)</f>
        <v>1.5</v>
      </c>
      <c r="F157" s="183" t="str">
        <f>_xlfn.XLOOKUP($A157,[3]【2026年03月度_全社】RFM客層一覧表データ!$A:$A,[3]【2026年03月度_全社】RFM客層一覧表データ!C:C,"",0)</f>
        <v/>
      </c>
      <c r="G157" s="183" t="str">
        <f>_xlfn.XLOOKUP($A157,[3]【2026年03月度_全社】RFM客層一覧表データ!$A:$A,[3]【2026年03月度_全社】RFM客層一覧表データ!D:D,"",0)</f>
        <v/>
      </c>
      <c r="H157" s="183" t="str">
        <f>_xlfn.XLOOKUP($A157,[3]【2026年03月度_全社】RFM客層一覧表データ!$A:$A,[3]【2026年03月度_全社】RFM客層一覧表データ!E:E,"",0)</f>
        <v/>
      </c>
      <c r="I157" s="183" t="str">
        <f>_xlfn.XLOOKUP($A157,[3]【2026年03月度_全社】RFM客層一覧表データ!$A:$A,[3]【2026年03月度_全社】RFM客層一覧表データ!F:F,"",0)</f>
        <v/>
      </c>
      <c r="J157" s="183">
        <v>0</v>
      </c>
      <c r="K157" s="183">
        <v>0</v>
      </c>
      <c r="L157" s="183">
        <v>0</v>
      </c>
      <c r="M157" s="183">
        <v>0</v>
      </c>
      <c r="N157" s="183">
        <v>0</v>
      </c>
      <c r="O157" s="183">
        <v>0</v>
      </c>
      <c r="P157" s="183">
        <v>0</v>
      </c>
      <c r="Q157" s="183">
        <v>0</v>
      </c>
      <c r="R157" s="183">
        <v>0</v>
      </c>
      <c r="S157" s="183">
        <v>0</v>
      </c>
      <c r="T157" s="183">
        <v>0</v>
      </c>
      <c r="U157" s="183">
        <v>0</v>
      </c>
      <c r="V157" s="183">
        <v>0</v>
      </c>
      <c r="W157" s="183">
        <v>0</v>
      </c>
      <c r="X157" s="183">
        <v>0</v>
      </c>
      <c r="Y157" s="183">
        <v>0</v>
      </c>
    </row>
    <row r="158" spans="1:25" x14ac:dyDescent="0.2">
      <c r="A158" s="184">
        <v>10180135</v>
      </c>
      <c r="B158" s="183" t="str">
        <f>[1]店マスタ!B157</f>
        <v>ｅすまいるタニ</v>
      </c>
      <c r="C158" s="183">
        <v>2</v>
      </c>
      <c r="D158" s="183">
        <v>2</v>
      </c>
      <c r="E158" s="183">
        <f>_xlfn.XLOOKUP(A158,[2]Sheet1!$R:$R,[2]Sheet1!$AB:$AB,"",0)</f>
        <v>2.5</v>
      </c>
      <c r="F158" s="183">
        <f>_xlfn.XLOOKUP($A158,[3]【2026年03月度_全社】RFM客層一覧表データ!$A:$A,[3]【2026年03月度_全社】RFM客層一覧表データ!C:C,"",0)</f>
        <v>643</v>
      </c>
      <c r="G158" s="183">
        <f>_xlfn.XLOOKUP($A158,[3]【2026年03月度_全社】RFM客層一覧表データ!$A:$A,[3]【2026年03月度_全社】RFM客層一覧表データ!D:D,"",0)</f>
        <v>170</v>
      </c>
      <c r="H158" s="183">
        <f>_xlfn.XLOOKUP($A158,[3]【2026年03月度_全社】RFM客層一覧表データ!$A:$A,[3]【2026年03月度_全社】RFM客層一覧表データ!E:E,"",0)</f>
        <v>281</v>
      </c>
      <c r="I158" s="183">
        <f>_xlfn.XLOOKUP($A158,[3]【2026年03月度_全社】RFM客層一覧表データ!$A:$A,[3]【2026年03月度_全社】RFM客層一覧表データ!F:F,"",0)</f>
        <v>19</v>
      </c>
      <c r="J158" s="183">
        <v>690</v>
      </c>
      <c r="K158" s="183">
        <v>217</v>
      </c>
      <c r="L158" s="183">
        <v>282</v>
      </c>
      <c r="M158" s="183">
        <v>30</v>
      </c>
      <c r="N158" s="183">
        <v>712</v>
      </c>
      <c r="O158" s="183">
        <v>242</v>
      </c>
      <c r="P158" s="183">
        <v>294</v>
      </c>
      <c r="Q158" s="183">
        <v>24</v>
      </c>
      <c r="R158" s="183">
        <v>732</v>
      </c>
      <c r="S158" s="183">
        <v>300</v>
      </c>
      <c r="T158" s="183">
        <v>293</v>
      </c>
      <c r="U158" s="183">
        <v>52</v>
      </c>
      <c r="V158" s="183">
        <v>737</v>
      </c>
      <c r="W158" s="183">
        <v>282</v>
      </c>
      <c r="X158" s="183">
        <v>291</v>
      </c>
      <c r="Y158" s="183">
        <v>49</v>
      </c>
    </row>
    <row r="159" spans="1:25" x14ac:dyDescent="0.2">
      <c r="A159" s="184">
        <v>10180138</v>
      </c>
      <c r="B159" s="183" t="str">
        <f>[1]店マスタ!B158</f>
        <v>（有）大空電気店</v>
      </c>
      <c r="C159" s="183">
        <v>1.5</v>
      </c>
      <c r="D159" s="183">
        <v>1.5</v>
      </c>
      <c r="E159" s="183">
        <f>_xlfn.XLOOKUP(A159,[2]Sheet1!$R:$R,[2]Sheet1!$AB:$AB,"",0)</f>
        <v>1.5</v>
      </c>
      <c r="F159" s="183">
        <f>_xlfn.XLOOKUP($A159,[3]【2026年03月度_全社】RFM客層一覧表データ!$A:$A,[3]【2026年03月度_全社】RFM客層一覧表データ!C:C,"",0)</f>
        <v>185</v>
      </c>
      <c r="G159" s="183">
        <f>_xlfn.XLOOKUP($A159,[3]【2026年03月度_全社】RFM客層一覧表データ!$A:$A,[3]【2026年03月度_全社】RFM客層一覧表データ!D:D,"",0)</f>
        <v>0</v>
      </c>
      <c r="H159" s="183">
        <f>_xlfn.XLOOKUP($A159,[3]【2026年03月度_全社】RFM客層一覧表データ!$A:$A,[3]【2026年03月度_全社】RFM客層一覧表データ!E:E,"",0)</f>
        <v>0</v>
      </c>
      <c r="I159" s="183">
        <f>_xlfn.XLOOKUP($A159,[3]【2026年03月度_全社】RFM客層一覧表データ!$A:$A,[3]【2026年03月度_全社】RFM客層一覧表データ!F:F,"",0)</f>
        <v>0</v>
      </c>
      <c r="J159" s="183">
        <v>205</v>
      </c>
      <c r="K159" s="183">
        <v>1</v>
      </c>
      <c r="L159" s="183">
        <v>0</v>
      </c>
      <c r="M159" s="183">
        <v>0</v>
      </c>
      <c r="N159" s="183">
        <v>188</v>
      </c>
      <c r="O159" s="183">
        <v>0</v>
      </c>
      <c r="P159" s="183">
        <v>0</v>
      </c>
      <c r="Q159" s="183">
        <v>0</v>
      </c>
      <c r="R159" s="183">
        <v>177</v>
      </c>
      <c r="S159" s="183">
        <v>28</v>
      </c>
      <c r="T159" s="183">
        <v>0</v>
      </c>
      <c r="U159" s="183">
        <v>0</v>
      </c>
      <c r="V159" s="183">
        <v>138</v>
      </c>
      <c r="W159" s="183">
        <v>61</v>
      </c>
      <c r="X159" s="183">
        <v>0</v>
      </c>
      <c r="Y159" s="183">
        <v>0</v>
      </c>
    </row>
    <row r="160" spans="1:25" x14ac:dyDescent="0.2">
      <c r="A160" s="184">
        <v>10180160</v>
      </c>
      <c r="B160" s="183" t="str">
        <f>[1]店マスタ!B159</f>
        <v>ｅすまいるたかはし</v>
      </c>
      <c r="C160" s="183">
        <v>2</v>
      </c>
      <c r="D160" s="183">
        <v>2</v>
      </c>
      <c r="E160" s="183">
        <f>_xlfn.XLOOKUP(A160,[2]Sheet1!$R:$R,[2]Sheet1!$AB:$AB,"",0)</f>
        <v>2</v>
      </c>
      <c r="F160" s="183">
        <f>_xlfn.XLOOKUP($A160,[3]【2026年03月度_全社】RFM客層一覧表データ!$A:$A,[3]【2026年03月度_全社】RFM客層一覧表データ!C:C,"",0)</f>
        <v>274</v>
      </c>
      <c r="G160" s="183">
        <f>_xlfn.XLOOKUP($A160,[3]【2026年03月度_全社】RFM客層一覧表データ!$A:$A,[3]【2026年03月度_全社】RFM客層一覧表データ!D:D,"",0)</f>
        <v>39</v>
      </c>
      <c r="H160" s="183">
        <f>_xlfn.XLOOKUP($A160,[3]【2026年03月度_全社】RFM客層一覧表データ!$A:$A,[3]【2026年03月度_全社】RFM客層一覧表データ!E:E,"",0)</f>
        <v>75</v>
      </c>
      <c r="I160" s="183">
        <f>_xlfn.XLOOKUP($A160,[3]【2026年03月度_全社】RFM客層一覧表データ!$A:$A,[3]【2026年03月度_全社】RFM客層一覧表データ!F:F,"",0)</f>
        <v>10</v>
      </c>
      <c r="J160" s="183">
        <v>320</v>
      </c>
      <c r="K160" s="183">
        <v>47</v>
      </c>
      <c r="L160" s="183">
        <v>87</v>
      </c>
      <c r="M160" s="183">
        <v>13</v>
      </c>
      <c r="N160" s="183">
        <v>348</v>
      </c>
      <c r="O160" s="183">
        <v>102</v>
      </c>
      <c r="P160" s="183">
        <v>95</v>
      </c>
      <c r="Q160" s="183">
        <v>20</v>
      </c>
      <c r="R160" s="183">
        <v>368</v>
      </c>
      <c r="S160" s="183">
        <v>130</v>
      </c>
      <c r="T160" s="183">
        <v>91</v>
      </c>
      <c r="U160" s="183">
        <v>36</v>
      </c>
      <c r="V160" s="183">
        <v>403</v>
      </c>
      <c r="W160" s="183">
        <v>110</v>
      </c>
      <c r="X160" s="183">
        <v>83</v>
      </c>
      <c r="Y160" s="183">
        <v>32</v>
      </c>
    </row>
    <row r="161" spans="1:25" x14ac:dyDescent="0.2">
      <c r="A161" s="184">
        <v>10180311</v>
      </c>
      <c r="B161" s="183" t="str">
        <f>[1]店マスタ!B160</f>
        <v>サンプラザ</v>
      </c>
      <c r="C161" s="183">
        <v>1.5</v>
      </c>
      <c r="D161" s="183">
        <v>1.5</v>
      </c>
      <c r="E161" s="183">
        <f>_xlfn.XLOOKUP(A161,[2]Sheet1!$R:$R,[2]Sheet1!$AB:$AB,"",0)</f>
        <v>1.5</v>
      </c>
      <c r="F161" s="183">
        <f>_xlfn.XLOOKUP($A161,[3]【2026年03月度_全社】RFM客層一覧表データ!$A:$A,[3]【2026年03月度_全社】RFM客層一覧表データ!C:C,"",0)</f>
        <v>814</v>
      </c>
      <c r="G161" s="183">
        <f>_xlfn.XLOOKUP($A161,[3]【2026年03月度_全社】RFM客層一覧表データ!$A:$A,[3]【2026年03月度_全社】RFM客層一覧表データ!D:D,"",0)</f>
        <v>303</v>
      </c>
      <c r="H161" s="183">
        <f>_xlfn.XLOOKUP($A161,[3]【2026年03月度_全社】RFM客層一覧表データ!$A:$A,[3]【2026年03月度_全社】RFM客層一覧表データ!E:E,"",0)</f>
        <v>352</v>
      </c>
      <c r="I161" s="183">
        <f>_xlfn.XLOOKUP($A161,[3]【2026年03月度_全社】RFM客層一覧表データ!$A:$A,[3]【2026年03月度_全社】RFM客層一覧表データ!F:F,"",0)</f>
        <v>36</v>
      </c>
      <c r="J161" s="183">
        <v>849</v>
      </c>
      <c r="K161" s="183">
        <v>346</v>
      </c>
      <c r="L161" s="183">
        <v>375</v>
      </c>
      <c r="M161" s="183">
        <v>40</v>
      </c>
      <c r="N161" s="183">
        <v>862</v>
      </c>
      <c r="O161" s="183">
        <v>333</v>
      </c>
      <c r="P161" s="183">
        <v>393</v>
      </c>
      <c r="Q161" s="183">
        <v>41</v>
      </c>
      <c r="R161" s="183">
        <v>908</v>
      </c>
      <c r="S161" s="183">
        <v>362</v>
      </c>
      <c r="T161" s="183">
        <v>420</v>
      </c>
      <c r="U161" s="183">
        <v>50</v>
      </c>
      <c r="V161" s="183">
        <v>920</v>
      </c>
      <c r="W161" s="183">
        <v>350</v>
      </c>
      <c r="X161" s="183">
        <v>430</v>
      </c>
      <c r="Y161" s="183">
        <v>40</v>
      </c>
    </row>
    <row r="162" spans="1:25" x14ac:dyDescent="0.2">
      <c r="A162" s="184">
        <v>10180321</v>
      </c>
      <c r="B162" s="183" t="str">
        <f>[1]店マスタ!B161</f>
        <v>とかちＴＰＧ音更ナカムラ店</v>
      </c>
      <c r="C162" s="183">
        <v>2</v>
      </c>
      <c r="D162" s="183">
        <v>2</v>
      </c>
      <c r="E162" s="183">
        <f>_xlfn.XLOOKUP(A162,[2]Sheet1!$R:$R,[2]Sheet1!$AB:$AB,"",0)</f>
        <v>2</v>
      </c>
      <c r="F162" s="183">
        <f>_xlfn.XLOOKUP($A162,[3]【2026年03月度_全社】RFM客層一覧表データ!$A:$A,[3]【2026年03月度_全社】RFM客層一覧表データ!C:C,"",0)</f>
        <v>325</v>
      </c>
      <c r="G162" s="183">
        <f>_xlfn.XLOOKUP($A162,[3]【2026年03月度_全社】RFM客層一覧表データ!$A:$A,[3]【2026年03月度_全社】RFM客層一覧表データ!D:D,"",0)</f>
        <v>154</v>
      </c>
      <c r="H162" s="183">
        <f>_xlfn.XLOOKUP($A162,[3]【2026年03月度_全社】RFM客層一覧表データ!$A:$A,[3]【2026年03月度_全社】RFM客層一覧表データ!E:E,"",0)</f>
        <v>175</v>
      </c>
      <c r="I162" s="183">
        <f>_xlfn.XLOOKUP($A162,[3]【2026年03月度_全社】RFM客層一覧表データ!$A:$A,[3]【2026年03月度_全社】RFM客層一覧表データ!F:F,"",0)</f>
        <v>38</v>
      </c>
      <c r="J162" s="183">
        <v>294</v>
      </c>
      <c r="K162" s="183">
        <v>133</v>
      </c>
      <c r="L162" s="183">
        <v>186</v>
      </c>
      <c r="M162" s="183">
        <v>18</v>
      </c>
      <c r="N162" s="183">
        <v>294</v>
      </c>
      <c r="O162" s="183">
        <v>134</v>
      </c>
      <c r="P162" s="183">
        <v>189</v>
      </c>
      <c r="Q162" s="183">
        <v>11</v>
      </c>
      <c r="R162" s="183">
        <v>296</v>
      </c>
      <c r="S162" s="183">
        <v>130</v>
      </c>
      <c r="T162" s="183">
        <v>195</v>
      </c>
      <c r="U162" s="183">
        <v>3</v>
      </c>
      <c r="V162" s="183">
        <v>314</v>
      </c>
      <c r="W162" s="183">
        <v>148</v>
      </c>
      <c r="X162" s="183">
        <v>194</v>
      </c>
      <c r="Y162" s="183">
        <v>11</v>
      </c>
    </row>
    <row r="163" spans="1:25" x14ac:dyDescent="0.2">
      <c r="A163" s="184">
        <v>10180351</v>
      </c>
      <c r="B163" s="183" t="str">
        <f>[1]店マスタ!B162</f>
        <v>ＤＥＮＫＩＰＬＡＺＡマツオカ</v>
      </c>
      <c r="C163" s="183">
        <v>1.5</v>
      </c>
      <c r="D163" s="183">
        <v>1.5</v>
      </c>
      <c r="E163" s="183">
        <f>_xlfn.XLOOKUP(A163,[2]Sheet1!$R:$R,[2]Sheet1!$AB:$AB,"",0)</f>
        <v>1.5</v>
      </c>
      <c r="F163" s="183" t="str">
        <f>_xlfn.XLOOKUP($A163,[3]【2026年03月度_全社】RFM客層一覧表データ!$A:$A,[3]【2026年03月度_全社】RFM客層一覧表データ!C:C,"",0)</f>
        <v/>
      </c>
      <c r="G163" s="183" t="str">
        <f>_xlfn.XLOOKUP($A163,[3]【2026年03月度_全社】RFM客層一覧表データ!$A:$A,[3]【2026年03月度_全社】RFM客層一覧表データ!D:D,"",0)</f>
        <v/>
      </c>
      <c r="H163" s="183" t="str">
        <f>_xlfn.XLOOKUP($A163,[3]【2026年03月度_全社】RFM客層一覧表データ!$A:$A,[3]【2026年03月度_全社】RFM客層一覧表データ!E:E,"",0)</f>
        <v/>
      </c>
      <c r="I163" s="183" t="str">
        <f>_xlfn.XLOOKUP($A163,[3]【2026年03月度_全社】RFM客層一覧表データ!$A:$A,[3]【2026年03月度_全社】RFM客層一覧表データ!F:F,"",0)</f>
        <v/>
      </c>
      <c r="J163" s="183">
        <v>0</v>
      </c>
      <c r="K163" s="183">
        <v>0</v>
      </c>
      <c r="L163" s="183">
        <v>0</v>
      </c>
      <c r="M163" s="183">
        <v>0</v>
      </c>
      <c r="N163" s="183">
        <v>0</v>
      </c>
      <c r="O163" s="183">
        <v>0</v>
      </c>
      <c r="P163" s="183">
        <v>0</v>
      </c>
      <c r="Q163" s="183">
        <v>0</v>
      </c>
      <c r="R163" s="183">
        <v>0</v>
      </c>
      <c r="S163" s="183">
        <v>0</v>
      </c>
      <c r="T163" s="183">
        <v>0</v>
      </c>
      <c r="U163" s="183">
        <v>0</v>
      </c>
      <c r="V163" s="183">
        <v>0</v>
      </c>
      <c r="W163" s="183">
        <v>0</v>
      </c>
      <c r="X163" s="183">
        <v>0</v>
      </c>
      <c r="Y163" s="183">
        <v>0</v>
      </c>
    </row>
    <row r="164" spans="1:25" x14ac:dyDescent="0.2">
      <c r="A164" s="184">
        <v>10180391</v>
      </c>
      <c r="B164" s="183" t="str">
        <f>[1]店マスタ!B163</f>
        <v>とかちＴＰＧ清水かんの</v>
      </c>
      <c r="C164" s="183">
        <v>2.5</v>
      </c>
      <c r="D164" s="183">
        <v>2</v>
      </c>
      <c r="E164" s="183">
        <f>_xlfn.XLOOKUP(A164,[2]Sheet1!$R:$R,[2]Sheet1!$AB:$AB,"",0)</f>
        <v>2</v>
      </c>
      <c r="F164" s="183">
        <f>_xlfn.XLOOKUP($A164,[3]【2026年03月度_全社】RFM客層一覧表データ!$A:$A,[3]【2026年03月度_全社】RFM客層一覧表データ!C:C,"",0)</f>
        <v>656</v>
      </c>
      <c r="G164" s="183">
        <f>_xlfn.XLOOKUP($A164,[3]【2026年03月度_全社】RFM客層一覧表データ!$A:$A,[3]【2026年03月度_全社】RFM客層一覧表データ!D:D,"",0)</f>
        <v>361</v>
      </c>
      <c r="H164" s="183">
        <f>_xlfn.XLOOKUP($A164,[3]【2026年03月度_全社】RFM客層一覧表データ!$A:$A,[3]【2026年03月度_全社】RFM客層一覧表データ!E:E,"",0)</f>
        <v>337</v>
      </c>
      <c r="I164" s="183">
        <f>_xlfn.XLOOKUP($A164,[3]【2026年03月度_全社】RFM客層一覧表データ!$A:$A,[3]【2026年03月度_全社】RFM客層一覧表データ!F:F,"",0)</f>
        <v>47</v>
      </c>
      <c r="J164" s="183">
        <v>631</v>
      </c>
      <c r="K164" s="183">
        <v>349</v>
      </c>
      <c r="L164" s="183">
        <v>330</v>
      </c>
      <c r="M164" s="183">
        <v>41</v>
      </c>
      <c r="N164" s="183">
        <v>673</v>
      </c>
      <c r="O164" s="183">
        <v>358</v>
      </c>
      <c r="P164" s="183">
        <v>315</v>
      </c>
      <c r="Q164" s="183">
        <v>38</v>
      </c>
      <c r="R164" s="183">
        <v>702</v>
      </c>
      <c r="S164" s="183">
        <v>416</v>
      </c>
      <c r="T164" s="183">
        <v>342</v>
      </c>
      <c r="U164" s="183">
        <v>80</v>
      </c>
      <c r="V164" s="183">
        <v>645</v>
      </c>
      <c r="W164" s="183">
        <v>383</v>
      </c>
      <c r="X164" s="183">
        <v>329</v>
      </c>
      <c r="Y164" s="183">
        <v>64</v>
      </c>
    </row>
    <row r="165" spans="1:25" x14ac:dyDescent="0.2">
      <c r="A165" s="184">
        <v>10180410</v>
      </c>
      <c r="B165" s="183" t="str">
        <f>[1]店マスタ!B164</f>
        <v>ｅすまいるえとう</v>
      </c>
      <c r="C165" s="183">
        <v>1.5</v>
      </c>
      <c r="D165" s="183">
        <v>1.5</v>
      </c>
      <c r="E165" s="183">
        <f>_xlfn.XLOOKUP(A165,[2]Sheet1!$R:$R,[2]Sheet1!$AB:$AB,"",0)</f>
        <v>1.5</v>
      </c>
      <c r="F165" s="183">
        <f>_xlfn.XLOOKUP($A165,[3]【2026年03月度_全社】RFM客層一覧表データ!$A:$A,[3]【2026年03月度_全社】RFM客層一覧表データ!C:C,"",0)</f>
        <v>607</v>
      </c>
      <c r="G165" s="183">
        <f>_xlfn.XLOOKUP($A165,[3]【2026年03月度_全社】RFM客層一覧表データ!$A:$A,[3]【2026年03月度_全社】RFM客層一覧表データ!D:D,"",0)</f>
        <v>221</v>
      </c>
      <c r="H165" s="183">
        <f>_xlfn.XLOOKUP($A165,[3]【2026年03月度_全社】RFM客層一覧表データ!$A:$A,[3]【2026年03月度_全社】RFM客層一覧表データ!E:E,"",0)</f>
        <v>323</v>
      </c>
      <c r="I165" s="183">
        <f>_xlfn.XLOOKUP($A165,[3]【2026年03月度_全社】RFM客層一覧表データ!$A:$A,[3]【2026年03月度_全社】RFM客層一覧表データ!F:F,"",0)</f>
        <v>25</v>
      </c>
      <c r="J165" s="183">
        <v>632</v>
      </c>
      <c r="K165" s="183">
        <v>244</v>
      </c>
      <c r="L165" s="183">
        <v>323</v>
      </c>
      <c r="M165" s="183">
        <v>26</v>
      </c>
      <c r="N165" s="183">
        <v>728</v>
      </c>
      <c r="O165" s="183">
        <v>354</v>
      </c>
      <c r="P165" s="183">
        <v>334</v>
      </c>
      <c r="Q165" s="183">
        <v>71</v>
      </c>
      <c r="R165" s="183">
        <v>684</v>
      </c>
      <c r="S165" s="183">
        <v>353</v>
      </c>
      <c r="T165" s="183">
        <v>308</v>
      </c>
      <c r="U165" s="183">
        <v>65</v>
      </c>
      <c r="V165" s="183">
        <v>679</v>
      </c>
      <c r="W165" s="183">
        <v>350</v>
      </c>
      <c r="X165" s="183">
        <v>301</v>
      </c>
      <c r="Y165" s="183">
        <v>64</v>
      </c>
    </row>
    <row r="166" spans="1:25" x14ac:dyDescent="0.2">
      <c r="A166" s="184">
        <v>10180500</v>
      </c>
      <c r="B166" s="183" t="str">
        <f>[1]店マスタ!B165</f>
        <v>（株）ｅすまいる</v>
      </c>
      <c r="C166" s="183">
        <v>0</v>
      </c>
      <c r="D166" s="183">
        <v>0</v>
      </c>
      <c r="E166" s="183" t="str">
        <f>_xlfn.XLOOKUP(A166,[2]Sheet1!$R:$R,[2]Sheet1!$AB:$AB,"",0)</f>
        <v/>
      </c>
      <c r="F166" s="183" t="str">
        <f>_xlfn.XLOOKUP($A166,[3]【2026年03月度_全社】RFM客層一覧表データ!$A:$A,[3]【2026年03月度_全社】RFM客層一覧表データ!C:C,"",0)</f>
        <v/>
      </c>
      <c r="G166" s="183" t="str">
        <f>_xlfn.XLOOKUP($A166,[3]【2026年03月度_全社】RFM客層一覧表データ!$A:$A,[3]【2026年03月度_全社】RFM客層一覧表データ!D:D,"",0)</f>
        <v/>
      </c>
      <c r="H166" s="183" t="str">
        <f>_xlfn.XLOOKUP($A166,[3]【2026年03月度_全社】RFM客層一覧表データ!$A:$A,[3]【2026年03月度_全社】RFM客層一覧表データ!E:E,"",0)</f>
        <v/>
      </c>
      <c r="I166" s="183" t="str">
        <f>_xlfn.XLOOKUP($A166,[3]【2026年03月度_全社】RFM客層一覧表データ!$A:$A,[3]【2026年03月度_全社】RFM客層一覧表データ!F:F,"",0)</f>
        <v/>
      </c>
      <c r="J166" s="183">
        <v>0</v>
      </c>
      <c r="K166" s="183">
        <v>0</v>
      </c>
      <c r="L166" s="183">
        <v>0</v>
      </c>
      <c r="M166" s="183">
        <v>0</v>
      </c>
      <c r="N166" s="183">
        <v>0</v>
      </c>
      <c r="O166" s="183">
        <v>0</v>
      </c>
      <c r="P166" s="183">
        <v>0</v>
      </c>
      <c r="Q166" s="183">
        <v>0</v>
      </c>
      <c r="R166" s="183">
        <v>0</v>
      </c>
      <c r="S166" s="183">
        <v>0</v>
      </c>
      <c r="T166" s="183">
        <v>0</v>
      </c>
      <c r="U166" s="183">
        <v>0</v>
      </c>
      <c r="V166" s="183">
        <v>0</v>
      </c>
      <c r="W166" s="183">
        <v>0</v>
      </c>
      <c r="X166" s="183">
        <v>0</v>
      </c>
      <c r="Y166" s="183">
        <v>0</v>
      </c>
    </row>
    <row r="167" spans="1:25" x14ac:dyDescent="0.2">
      <c r="A167" s="184">
        <v>10180506</v>
      </c>
      <c r="B167" s="183" t="str">
        <f>[1]店マスタ!B166</f>
        <v>ｅすまいるオグラ</v>
      </c>
      <c r="C167" s="183">
        <v>2.5</v>
      </c>
      <c r="D167" s="183">
        <v>2</v>
      </c>
      <c r="E167" s="183">
        <f>_xlfn.XLOOKUP(A167,[2]Sheet1!$R:$R,[2]Sheet1!$AB:$AB,"",0)</f>
        <v>2</v>
      </c>
      <c r="F167" s="183">
        <f>_xlfn.XLOOKUP($A167,[3]【2026年03月度_全社】RFM客層一覧表データ!$A:$A,[3]【2026年03月度_全社】RFM客層一覧表データ!C:C,"",0)</f>
        <v>935</v>
      </c>
      <c r="G167" s="183">
        <f>_xlfn.XLOOKUP($A167,[3]【2026年03月度_全社】RFM客層一覧表データ!$A:$A,[3]【2026年03月度_全社】RFM客層一覧表データ!D:D,"",0)</f>
        <v>313</v>
      </c>
      <c r="H167" s="183">
        <f>_xlfn.XLOOKUP($A167,[3]【2026年03月度_全社】RFM客層一覧表データ!$A:$A,[3]【2026年03月度_全社】RFM客層一覧表データ!E:E,"",0)</f>
        <v>376</v>
      </c>
      <c r="I167" s="183">
        <f>_xlfn.XLOOKUP($A167,[3]【2026年03月度_全社】RFM客層一覧表データ!$A:$A,[3]【2026年03月度_全社】RFM客層一覧表データ!F:F,"",0)</f>
        <v>63</v>
      </c>
      <c r="J167" s="183">
        <v>955</v>
      </c>
      <c r="K167" s="183">
        <v>304</v>
      </c>
      <c r="L167" s="183">
        <v>393</v>
      </c>
      <c r="M167" s="183">
        <v>70</v>
      </c>
      <c r="N167" s="183">
        <v>1020</v>
      </c>
      <c r="O167" s="183">
        <v>490</v>
      </c>
      <c r="P167" s="183">
        <v>386</v>
      </c>
      <c r="Q167" s="183">
        <v>140</v>
      </c>
      <c r="R167" s="183">
        <v>908</v>
      </c>
      <c r="S167" s="183">
        <v>423</v>
      </c>
      <c r="T167" s="183">
        <v>381</v>
      </c>
      <c r="U167" s="183">
        <v>85</v>
      </c>
      <c r="V167" s="183">
        <v>904</v>
      </c>
      <c r="W167" s="183">
        <v>408</v>
      </c>
      <c r="X167" s="183">
        <v>364</v>
      </c>
      <c r="Y167" s="183">
        <v>84</v>
      </c>
    </row>
    <row r="168" spans="1:25" x14ac:dyDescent="0.2">
      <c r="A168" s="184">
        <v>10180520</v>
      </c>
      <c r="B168" s="183" t="str">
        <f>[1]店マスタ!B167</f>
        <v>ｅすまいるアビコ</v>
      </c>
      <c r="C168" s="183">
        <v>5.5</v>
      </c>
      <c r="D168" s="183">
        <v>5.5</v>
      </c>
      <c r="E168" s="183">
        <f>_xlfn.XLOOKUP(A168,[2]Sheet1!$R:$R,[2]Sheet1!$AB:$AB,"",0)</f>
        <v>6</v>
      </c>
      <c r="F168" s="183">
        <f>_xlfn.XLOOKUP($A168,[3]【2026年03月度_全社】RFM客層一覧表データ!$A:$A,[3]【2026年03月度_全社】RFM客層一覧表データ!C:C,"",0)</f>
        <v>1446</v>
      </c>
      <c r="G168" s="183">
        <f>_xlfn.XLOOKUP($A168,[3]【2026年03月度_全社】RFM客層一覧表データ!$A:$A,[3]【2026年03月度_全社】RFM客層一覧表データ!D:D,"",0)</f>
        <v>676</v>
      </c>
      <c r="H168" s="183">
        <f>_xlfn.XLOOKUP($A168,[3]【2026年03月度_全社】RFM客層一覧表データ!$A:$A,[3]【2026年03月度_全社】RFM客層一覧表データ!E:E,"",0)</f>
        <v>617</v>
      </c>
      <c r="I168" s="183">
        <f>_xlfn.XLOOKUP($A168,[3]【2026年03月度_全社】RFM客層一覧表データ!$A:$A,[3]【2026年03月度_全社】RFM客層一覧表データ!F:F,"",0)</f>
        <v>173</v>
      </c>
      <c r="J168" s="183">
        <v>1499</v>
      </c>
      <c r="K168" s="183">
        <v>683</v>
      </c>
      <c r="L168" s="183">
        <v>618</v>
      </c>
      <c r="M168" s="183">
        <v>183</v>
      </c>
      <c r="N168" s="183">
        <v>1448</v>
      </c>
      <c r="O168" s="183">
        <v>713</v>
      </c>
      <c r="P168" s="183">
        <v>603</v>
      </c>
      <c r="Q168" s="183">
        <v>175</v>
      </c>
      <c r="R168" s="183">
        <v>1501</v>
      </c>
      <c r="S168" s="183">
        <v>707</v>
      </c>
      <c r="T168" s="183">
        <v>616</v>
      </c>
      <c r="U168" s="183">
        <v>164</v>
      </c>
      <c r="V168" s="183">
        <v>1584</v>
      </c>
      <c r="W168" s="183">
        <v>702</v>
      </c>
      <c r="X168" s="183">
        <v>603</v>
      </c>
      <c r="Y168" s="183">
        <v>136</v>
      </c>
    </row>
    <row r="169" spans="1:25" x14ac:dyDescent="0.2">
      <c r="A169" s="184">
        <v>10180668</v>
      </c>
      <c r="B169" s="183" t="str">
        <f>[1]店マスタ!B168</f>
        <v>とかちＴＰＧパルポートめむろ</v>
      </c>
      <c r="C169" s="183">
        <v>1</v>
      </c>
      <c r="D169" s="183">
        <v>1</v>
      </c>
      <c r="E169" s="183">
        <f>_xlfn.XLOOKUP(A169,[2]Sheet1!$R:$R,[2]Sheet1!$AB:$AB,"",0)</f>
        <v>1</v>
      </c>
      <c r="F169" s="183">
        <f>_xlfn.XLOOKUP($A169,[3]【2026年03月度_全社】RFM客層一覧表データ!$A:$A,[3]【2026年03月度_全社】RFM客層一覧表データ!C:C,"",0)</f>
        <v>588</v>
      </c>
      <c r="G169" s="183">
        <f>_xlfn.XLOOKUP($A169,[3]【2026年03月度_全社】RFM客層一覧表データ!$A:$A,[3]【2026年03月度_全社】RFM客層一覧表データ!D:D,"",0)</f>
        <v>239</v>
      </c>
      <c r="H169" s="183">
        <f>_xlfn.XLOOKUP($A169,[3]【2026年03月度_全社】RFM客層一覧表データ!$A:$A,[3]【2026年03月度_全社】RFM客層一覧表データ!E:E,"",0)</f>
        <v>171</v>
      </c>
      <c r="I169" s="183">
        <f>_xlfn.XLOOKUP($A169,[3]【2026年03月度_全社】RFM客層一覧表データ!$A:$A,[3]【2026年03月度_全社】RFM客層一覧表データ!F:F,"",0)</f>
        <v>53</v>
      </c>
      <c r="J169" s="183">
        <v>611</v>
      </c>
      <c r="K169" s="183">
        <v>242</v>
      </c>
      <c r="L169" s="183">
        <v>167</v>
      </c>
      <c r="M169" s="183">
        <v>41</v>
      </c>
      <c r="N169" s="183">
        <v>614</v>
      </c>
      <c r="O169" s="183">
        <v>233</v>
      </c>
      <c r="P169" s="183">
        <v>168</v>
      </c>
      <c r="Q169" s="183">
        <v>58</v>
      </c>
      <c r="R169" s="183">
        <v>590</v>
      </c>
      <c r="S169" s="183">
        <v>246</v>
      </c>
      <c r="T169" s="183">
        <v>181</v>
      </c>
      <c r="U169" s="183">
        <v>66</v>
      </c>
      <c r="V169" s="183">
        <v>552</v>
      </c>
      <c r="W169" s="183">
        <v>254</v>
      </c>
      <c r="X169" s="183">
        <v>182</v>
      </c>
      <c r="Y169" s="183">
        <v>64</v>
      </c>
    </row>
    <row r="170" spans="1:25" x14ac:dyDescent="0.2">
      <c r="A170" s="184">
        <v>10180670</v>
      </c>
      <c r="B170" s="183" t="str">
        <f>[1]店マスタ!B169</f>
        <v>電器のコイ</v>
      </c>
      <c r="C170" s="183">
        <v>1</v>
      </c>
      <c r="D170" s="183">
        <v>1</v>
      </c>
      <c r="E170" s="183">
        <f>_xlfn.XLOOKUP(A170,[2]Sheet1!$R:$R,[2]Sheet1!$AB:$AB,"",0)</f>
        <v>1</v>
      </c>
      <c r="F170" s="183" t="str">
        <f>_xlfn.XLOOKUP($A170,[3]【2026年03月度_全社】RFM客層一覧表データ!$A:$A,[3]【2026年03月度_全社】RFM客層一覧表データ!C:C,"",0)</f>
        <v/>
      </c>
      <c r="G170" s="183" t="str">
        <f>_xlfn.XLOOKUP($A170,[3]【2026年03月度_全社】RFM客層一覧表データ!$A:$A,[3]【2026年03月度_全社】RFM客層一覧表データ!D:D,"",0)</f>
        <v/>
      </c>
      <c r="H170" s="183" t="str">
        <f>_xlfn.XLOOKUP($A170,[3]【2026年03月度_全社】RFM客層一覧表データ!$A:$A,[3]【2026年03月度_全社】RFM客層一覧表データ!E:E,"",0)</f>
        <v/>
      </c>
      <c r="I170" s="183" t="str">
        <f>_xlfn.XLOOKUP($A170,[3]【2026年03月度_全社】RFM客層一覧表データ!$A:$A,[3]【2026年03月度_全社】RFM客層一覧表データ!F:F,"",0)</f>
        <v/>
      </c>
      <c r="J170" s="183">
        <v>0</v>
      </c>
      <c r="K170" s="183">
        <v>0</v>
      </c>
      <c r="L170" s="183">
        <v>0</v>
      </c>
      <c r="M170" s="183">
        <v>0</v>
      </c>
      <c r="N170" s="183">
        <v>0</v>
      </c>
      <c r="O170" s="183">
        <v>0</v>
      </c>
      <c r="P170" s="183">
        <v>0</v>
      </c>
      <c r="Q170" s="183">
        <v>0</v>
      </c>
      <c r="R170" s="183">
        <v>0</v>
      </c>
      <c r="S170" s="183">
        <v>0</v>
      </c>
      <c r="T170" s="183">
        <v>0</v>
      </c>
      <c r="U170" s="183">
        <v>0</v>
      </c>
      <c r="V170" s="183">
        <v>0</v>
      </c>
      <c r="W170" s="183">
        <v>0</v>
      </c>
      <c r="X170" s="183">
        <v>0</v>
      </c>
      <c r="Y170" s="183">
        <v>0</v>
      </c>
    </row>
    <row r="171" spans="1:25" x14ac:dyDescent="0.2">
      <c r="A171" s="184">
        <v>10180683</v>
      </c>
      <c r="B171" s="183" t="str">
        <f>[1]店マスタ!B170</f>
        <v>とかちＴＰＧ帯広アート</v>
      </c>
      <c r="C171" s="183">
        <v>2</v>
      </c>
      <c r="D171" s="183">
        <v>2</v>
      </c>
      <c r="E171" s="183">
        <f>_xlfn.XLOOKUP(A171,[2]Sheet1!$R:$R,[2]Sheet1!$AB:$AB,"",0)</f>
        <v>2.5</v>
      </c>
      <c r="F171" s="183">
        <f>_xlfn.XLOOKUP($A171,[3]【2026年03月度_全社】RFM客層一覧表データ!$A:$A,[3]【2026年03月度_全社】RFM客層一覧表データ!C:C,"",0)</f>
        <v>471</v>
      </c>
      <c r="G171" s="183">
        <f>_xlfn.XLOOKUP($A171,[3]【2026年03月度_全社】RFM客層一覧表データ!$A:$A,[3]【2026年03月度_全社】RFM客層一覧表データ!D:D,"",0)</f>
        <v>219</v>
      </c>
      <c r="H171" s="183">
        <f>_xlfn.XLOOKUP($A171,[3]【2026年03月度_全社】RFM客層一覧表データ!$A:$A,[3]【2026年03月度_全社】RFM客層一覧表データ!E:E,"",0)</f>
        <v>241</v>
      </c>
      <c r="I171" s="183">
        <f>_xlfn.XLOOKUP($A171,[3]【2026年03月度_全社】RFM客層一覧表データ!$A:$A,[3]【2026年03月度_全社】RFM客層一覧表データ!F:F,"",0)</f>
        <v>16</v>
      </c>
      <c r="J171" s="183">
        <v>481</v>
      </c>
      <c r="K171" s="183">
        <v>215</v>
      </c>
      <c r="L171" s="183">
        <v>245</v>
      </c>
      <c r="M171" s="183">
        <v>24</v>
      </c>
      <c r="N171" s="183">
        <v>481</v>
      </c>
      <c r="O171" s="183">
        <v>210</v>
      </c>
      <c r="P171" s="183">
        <v>256</v>
      </c>
      <c r="Q171" s="183">
        <v>18</v>
      </c>
      <c r="R171" s="183">
        <v>505</v>
      </c>
      <c r="S171" s="183">
        <v>225</v>
      </c>
      <c r="T171" s="183">
        <v>263</v>
      </c>
      <c r="U171" s="183">
        <v>20</v>
      </c>
      <c r="V171" s="183">
        <v>518</v>
      </c>
      <c r="W171" s="183">
        <v>257</v>
      </c>
      <c r="X171" s="183">
        <v>280</v>
      </c>
      <c r="Y171" s="183">
        <v>26</v>
      </c>
    </row>
    <row r="172" spans="1:25" x14ac:dyDescent="0.2">
      <c r="A172" s="184">
        <v>10180701</v>
      </c>
      <c r="B172" s="183" t="str">
        <f>[1]店マスタ!B171</f>
        <v>とかちＴＰＧパルポートさつない</v>
      </c>
      <c r="C172" s="183">
        <v>1.5</v>
      </c>
      <c r="D172" s="183">
        <v>1.5</v>
      </c>
      <c r="E172" s="183" t="str">
        <f>_xlfn.XLOOKUP(A172,[2]Sheet1!$R:$R,[2]Sheet1!$AB:$AB,"",0)</f>
        <v/>
      </c>
      <c r="F172" s="183">
        <f>_xlfn.XLOOKUP($A172,[3]【2026年03月度_全社】RFM客層一覧表データ!$A:$A,[3]【2026年03月度_全社】RFM客層一覧表データ!C:C,"",0)</f>
        <v>95</v>
      </c>
      <c r="G172" s="183">
        <f>_xlfn.XLOOKUP($A172,[3]【2026年03月度_全社】RFM客層一覧表データ!$A:$A,[3]【2026年03月度_全社】RFM客層一覧表データ!D:D,"",0)</f>
        <v>30</v>
      </c>
      <c r="H172" s="183">
        <f>_xlfn.XLOOKUP($A172,[3]【2026年03月度_全社】RFM客層一覧表データ!$A:$A,[3]【2026年03月度_全社】RFM客層一覧表データ!E:E,"",0)</f>
        <v>49</v>
      </c>
      <c r="I172" s="183">
        <f>_xlfn.XLOOKUP($A172,[3]【2026年03月度_全社】RFM客層一覧表データ!$A:$A,[3]【2026年03月度_全社】RFM客層一覧表データ!F:F,"",0)</f>
        <v>4</v>
      </c>
      <c r="J172" s="183">
        <v>151</v>
      </c>
      <c r="K172" s="183">
        <v>47</v>
      </c>
      <c r="L172" s="183">
        <v>58</v>
      </c>
      <c r="M172" s="183">
        <v>8</v>
      </c>
      <c r="N172" s="183">
        <v>164</v>
      </c>
      <c r="O172" s="183">
        <v>47</v>
      </c>
      <c r="P172" s="183">
        <v>70</v>
      </c>
      <c r="Q172" s="183">
        <v>8</v>
      </c>
      <c r="R172" s="183">
        <v>186</v>
      </c>
      <c r="S172" s="183">
        <v>55</v>
      </c>
      <c r="T172" s="183">
        <v>74</v>
      </c>
      <c r="U172" s="183">
        <v>13</v>
      </c>
      <c r="V172" s="183">
        <v>190</v>
      </c>
      <c r="W172" s="183">
        <v>58</v>
      </c>
      <c r="X172" s="183">
        <v>77</v>
      </c>
      <c r="Y172" s="183">
        <v>12</v>
      </c>
    </row>
    <row r="173" spans="1:25" x14ac:dyDescent="0.2">
      <c r="A173" s="184">
        <v>10185009</v>
      </c>
      <c r="B173" s="183" t="str">
        <f>[1]店マスタ!B172</f>
        <v>（株）久保田電器商会</v>
      </c>
      <c r="C173" s="183">
        <v>3</v>
      </c>
      <c r="D173" s="183">
        <v>3</v>
      </c>
      <c r="E173" s="183">
        <f>_xlfn.XLOOKUP(A173,[2]Sheet1!$R:$R,[2]Sheet1!$AB:$AB,"",0)</f>
        <v>3</v>
      </c>
      <c r="F173" s="183">
        <f>_xlfn.XLOOKUP($A173,[3]【2026年03月度_全社】RFM客層一覧表データ!$A:$A,[3]【2026年03月度_全社】RFM客層一覧表データ!C:C,"",0)</f>
        <v>895</v>
      </c>
      <c r="G173" s="183">
        <f>_xlfn.XLOOKUP($A173,[3]【2026年03月度_全社】RFM客層一覧表データ!$A:$A,[3]【2026年03月度_全社】RFM客層一覧表データ!D:D,"",0)</f>
        <v>431</v>
      </c>
      <c r="H173" s="183">
        <f>_xlfn.XLOOKUP($A173,[3]【2026年03月度_全社】RFM客層一覧表データ!$A:$A,[3]【2026年03月度_全社】RFM客層一覧表データ!E:E,"",0)</f>
        <v>491</v>
      </c>
      <c r="I173" s="183">
        <f>_xlfn.XLOOKUP($A173,[3]【2026年03月度_全社】RFM客層一覧表データ!$A:$A,[3]【2026年03月度_全社】RFM客層一覧表データ!F:F,"",0)</f>
        <v>51</v>
      </c>
      <c r="J173" s="183">
        <v>896</v>
      </c>
      <c r="K173" s="183">
        <v>432</v>
      </c>
      <c r="L173" s="183">
        <v>475</v>
      </c>
      <c r="M173" s="183">
        <v>52</v>
      </c>
      <c r="N173" s="183">
        <v>892</v>
      </c>
      <c r="O173" s="183">
        <v>496</v>
      </c>
      <c r="P173" s="183">
        <v>482</v>
      </c>
      <c r="Q173" s="183">
        <v>60</v>
      </c>
      <c r="R173" s="183">
        <v>906</v>
      </c>
      <c r="S173" s="183">
        <v>483</v>
      </c>
      <c r="T173" s="183">
        <v>487</v>
      </c>
      <c r="U173" s="183">
        <v>66</v>
      </c>
      <c r="V173" s="183">
        <v>868</v>
      </c>
      <c r="W173" s="183">
        <v>465</v>
      </c>
      <c r="X173" s="183">
        <v>475</v>
      </c>
      <c r="Y173" s="183">
        <v>72</v>
      </c>
    </row>
    <row r="174" spans="1:25" x14ac:dyDescent="0.2">
      <c r="A174" s="184">
        <v>10185020</v>
      </c>
      <c r="B174" s="183" t="str">
        <f>[1]店マスタ!B173</f>
        <v>（有）ヤブタデンキ</v>
      </c>
      <c r="C174" s="183">
        <v>1.5</v>
      </c>
      <c r="D174" s="183">
        <v>1.5</v>
      </c>
      <c r="E174" s="183">
        <f>_xlfn.XLOOKUP(A174,[2]Sheet1!$R:$R,[2]Sheet1!$AB:$AB,"",0)</f>
        <v>1.5</v>
      </c>
      <c r="F174" s="183">
        <f>_xlfn.XLOOKUP($A174,[3]【2026年03月度_全社】RFM客層一覧表データ!$A:$A,[3]【2026年03月度_全社】RFM客層一覧表データ!C:C,"",0)</f>
        <v>314</v>
      </c>
      <c r="G174" s="183">
        <f>_xlfn.XLOOKUP($A174,[3]【2026年03月度_全社】RFM客層一覧表データ!$A:$A,[3]【2026年03月度_全社】RFM客層一覧表データ!D:D,"",0)</f>
        <v>134</v>
      </c>
      <c r="H174" s="183">
        <f>_xlfn.XLOOKUP($A174,[3]【2026年03月度_全社】RFM客層一覧表データ!$A:$A,[3]【2026年03月度_全社】RFM客層一覧表データ!E:E,"",0)</f>
        <v>176</v>
      </c>
      <c r="I174" s="183">
        <f>_xlfn.XLOOKUP($A174,[3]【2026年03月度_全社】RFM客層一覧表データ!$A:$A,[3]【2026年03月度_全社】RFM客層一覧表データ!F:F,"",0)</f>
        <v>6</v>
      </c>
      <c r="J174" s="183">
        <v>334</v>
      </c>
      <c r="K174" s="183">
        <v>143</v>
      </c>
      <c r="L174" s="183">
        <v>181</v>
      </c>
      <c r="M174" s="183">
        <v>12</v>
      </c>
      <c r="N174" s="183">
        <v>359</v>
      </c>
      <c r="O174" s="183">
        <v>145</v>
      </c>
      <c r="P174" s="183">
        <v>181</v>
      </c>
      <c r="Q174" s="183">
        <v>13</v>
      </c>
      <c r="R174" s="183">
        <v>372</v>
      </c>
      <c r="S174" s="183">
        <v>185</v>
      </c>
      <c r="T174" s="183">
        <v>180</v>
      </c>
      <c r="U174" s="183">
        <v>24</v>
      </c>
      <c r="V174" s="183">
        <v>369</v>
      </c>
      <c r="W174" s="183">
        <v>163</v>
      </c>
      <c r="X174" s="183">
        <v>166</v>
      </c>
      <c r="Y174" s="183">
        <v>20</v>
      </c>
    </row>
    <row r="175" spans="1:25" x14ac:dyDescent="0.2">
      <c r="A175" s="184">
        <v>10185039</v>
      </c>
      <c r="B175" s="183" t="str">
        <f>[1]店マスタ!B174</f>
        <v>（有）伯苗和電器</v>
      </c>
      <c r="C175" s="183">
        <v>1</v>
      </c>
      <c r="D175" s="183">
        <v>1</v>
      </c>
      <c r="E175" s="183">
        <f>_xlfn.XLOOKUP(A175,[2]Sheet1!$R:$R,[2]Sheet1!$AB:$AB,"",0)</f>
        <v>1</v>
      </c>
      <c r="F175" s="183">
        <f>_xlfn.XLOOKUP($A175,[3]【2026年03月度_全社】RFM客層一覧表データ!$A:$A,[3]【2026年03月度_全社】RFM客層一覧表データ!C:C,"",0)</f>
        <v>426</v>
      </c>
      <c r="G175" s="183">
        <f>_xlfn.XLOOKUP($A175,[3]【2026年03月度_全社】RFM客層一覧表データ!$A:$A,[3]【2026年03月度_全社】RFM客層一覧表データ!D:D,"",0)</f>
        <v>189</v>
      </c>
      <c r="H175" s="183">
        <f>_xlfn.XLOOKUP($A175,[3]【2026年03月度_全社】RFM客層一覧表データ!$A:$A,[3]【2026年03月度_全社】RFM客層一覧表データ!E:E,"",0)</f>
        <v>229</v>
      </c>
      <c r="I175" s="183">
        <f>_xlfn.XLOOKUP($A175,[3]【2026年03月度_全社】RFM客層一覧表データ!$A:$A,[3]【2026年03月度_全社】RFM客層一覧表データ!F:F,"",0)</f>
        <v>17</v>
      </c>
      <c r="J175" s="183">
        <v>452</v>
      </c>
      <c r="K175" s="183">
        <v>189</v>
      </c>
      <c r="L175" s="183">
        <v>255</v>
      </c>
      <c r="M175" s="183">
        <v>18</v>
      </c>
      <c r="N175" s="183">
        <v>489</v>
      </c>
      <c r="O175" s="183">
        <v>197</v>
      </c>
      <c r="P175" s="183">
        <v>259</v>
      </c>
      <c r="Q175" s="183">
        <v>14</v>
      </c>
      <c r="R175" s="183">
        <v>518</v>
      </c>
      <c r="S175" s="183">
        <v>224</v>
      </c>
      <c r="T175" s="183">
        <v>291</v>
      </c>
      <c r="U175" s="183">
        <v>29</v>
      </c>
      <c r="V175" s="183">
        <v>520</v>
      </c>
      <c r="W175" s="183">
        <v>241</v>
      </c>
      <c r="X175" s="183">
        <v>320</v>
      </c>
      <c r="Y175" s="183">
        <v>57</v>
      </c>
    </row>
    <row r="176" spans="1:25" x14ac:dyDescent="0.2">
      <c r="A176" s="184">
        <v>10185088</v>
      </c>
      <c r="B176" s="183" t="str">
        <f>[1]店マスタ!B175</f>
        <v>（株）シバノデンキ</v>
      </c>
      <c r="C176" s="183">
        <v>4</v>
      </c>
      <c r="D176" s="183">
        <v>4</v>
      </c>
      <c r="E176" s="183">
        <f>_xlfn.XLOOKUP(A176,[2]Sheet1!$R:$R,[2]Sheet1!$AB:$AB,"",0)</f>
        <v>4</v>
      </c>
      <c r="F176" s="183" t="str">
        <f>_xlfn.XLOOKUP($A176,[3]【2026年03月度_全社】RFM客層一覧表データ!$A:$A,[3]【2026年03月度_全社】RFM客層一覧表データ!C:C,"",0)</f>
        <v/>
      </c>
      <c r="G176" s="183" t="str">
        <f>_xlfn.XLOOKUP($A176,[3]【2026年03月度_全社】RFM客層一覧表データ!$A:$A,[3]【2026年03月度_全社】RFM客層一覧表データ!D:D,"",0)</f>
        <v/>
      </c>
      <c r="H176" s="183" t="str">
        <f>_xlfn.XLOOKUP($A176,[3]【2026年03月度_全社】RFM客層一覧表データ!$A:$A,[3]【2026年03月度_全社】RFM客層一覧表データ!E:E,"",0)</f>
        <v/>
      </c>
      <c r="I176" s="183" t="str">
        <f>_xlfn.XLOOKUP($A176,[3]【2026年03月度_全社】RFM客層一覧表データ!$A:$A,[3]【2026年03月度_全社】RFM客層一覧表データ!F:F,"",0)</f>
        <v/>
      </c>
      <c r="J176" s="183">
        <v>0</v>
      </c>
      <c r="K176" s="183">
        <v>0</v>
      </c>
      <c r="L176" s="183">
        <v>0</v>
      </c>
      <c r="M176" s="183">
        <v>0</v>
      </c>
      <c r="N176" s="183">
        <v>0</v>
      </c>
      <c r="O176" s="183">
        <v>0</v>
      </c>
      <c r="P176" s="183">
        <v>0</v>
      </c>
      <c r="Q176" s="183">
        <v>0</v>
      </c>
      <c r="R176" s="183">
        <v>0</v>
      </c>
      <c r="S176" s="183">
        <v>0</v>
      </c>
      <c r="T176" s="183">
        <v>0</v>
      </c>
      <c r="U176" s="183">
        <v>0</v>
      </c>
      <c r="V176" s="183">
        <v>0</v>
      </c>
      <c r="W176" s="183">
        <v>0</v>
      </c>
      <c r="X176" s="183">
        <v>0</v>
      </c>
      <c r="Y176" s="183">
        <v>0</v>
      </c>
    </row>
    <row r="177" spans="1:25" x14ac:dyDescent="0.2">
      <c r="A177" s="184">
        <v>10185146</v>
      </c>
      <c r="B177" s="183" t="str">
        <f>[1]店マスタ!B176</f>
        <v>（有）イシカワ電器</v>
      </c>
      <c r="C177" s="183">
        <v>2</v>
      </c>
      <c r="D177" s="183">
        <v>2</v>
      </c>
      <c r="E177" s="183">
        <f>_xlfn.XLOOKUP(A177,[2]Sheet1!$R:$R,[2]Sheet1!$AB:$AB,"",0)</f>
        <v>2.5</v>
      </c>
      <c r="F177" s="183" t="str">
        <f>_xlfn.XLOOKUP($A177,[3]【2026年03月度_全社】RFM客層一覧表データ!$A:$A,[3]【2026年03月度_全社】RFM客層一覧表データ!C:C,"",0)</f>
        <v/>
      </c>
      <c r="G177" s="183" t="str">
        <f>_xlfn.XLOOKUP($A177,[3]【2026年03月度_全社】RFM客層一覧表データ!$A:$A,[3]【2026年03月度_全社】RFM客層一覧表データ!D:D,"",0)</f>
        <v/>
      </c>
      <c r="H177" s="183" t="str">
        <f>_xlfn.XLOOKUP($A177,[3]【2026年03月度_全社】RFM客層一覧表データ!$A:$A,[3]【2026年03月度_全社】RFM客層一覧表データ!E:E,"",0)</f>
        <v/>
      </c>
      <c r="I177" s="183" t="str">
        <f>_xlfn.XLOOKUP($A177,[3]【2026年03月度_全社】RFM客層一覧表データ!$A:$A,[3]【2026年03月度_全社】RFM客層一覧表データ!F:F,"",0)</f>
        <v/>
      </c>
      <c r="J177" s="183">
        <v>0</v>
      </c>
      <c r="K177" s="183">
        <v>0</v>
      </c>
      <c r="L177" s="183">
        <v>0</v>
      </c>
      <c r="M177" s="183">
        <v>0</v>
      </c>
      <c r="N177" s="183">
        <v>0</v>
      </c>
      <c r="O177" s="183">
        <v>0</v>
      </c>
      <c r="P177" s="183">
        <v>0</v>
      </c>
      <c r="Q177" s="183">
        <v>0</v>
      </c>
      <c r="R177" s="183">
        <v>0</v>
      </c>
      <c r="S177" s="183">
        <v>0</v>
      </c>
      <c r="T177" s="183">
        <v>0</v>
      </c>
      <c r="U177" s="183">
        <v>0</v>
      </c>
      <c r="V177" s="183">
        <v>0</v>
      </c>
      <c r="W177" s="183">
        <v>0</v>
      </c>
      <c r="X177" s="183">
        <v>0</v>
      </c>
      <c r="Y177" s="183">
        <v>0</v>
      </c>
    </row>
    <row r="178" spans="1:25" x14ac:dyDescent="0.2">
      <c r="A178" s="184">
        <v>10185174</v>
      </c>
      <c r="B178" s="183" t="str">
        <f>[1]店マスタ!B177</f>
        <v>（有）ツシマ</v>
      </c>
      <c r="C178" s="183">
        <v>3</v>
      </c>
      <c r="D178" s="183">
        <v>3</v>
      </c>
      <c r="E178" s="183">
        <f>_xlfn.XLOOKUP(A178,[2]Sheet1!$R:$R,[2]Sheet1!$AB:$AB,"",0)</f>
        <v>3</v>
      </c>
      <c r="F178" s="183" t="str">
        <f>_xlfn.XLOOKUP($A178,[3]【2026年03月度_全社】RFM客層一覧表データ!$A:$A,[3]【2026年03月度_全社】RFM客層一覧表データ!C:C,"",0)</f>
        <v/>
      </c>
      <c r="G178" s="183" t="str">
        <f>_xlfn.XLOOKUP($A178,[3]【2026年03月度_全社】RFM客層一覧表データ!$A:$A,[3]【2026年03月度_全社】RFM客層一覧表データ!D:D,"",0)</f>
        <v/>
      </c>
      <c r="H178" s="183" t="str">
        <f>_xlfn.XLOOKUP($A178,[3]【2026年03月度_全社】RFM客層一覧表データ!$A:$A,[3]【2026年03月度_全社】RFM客層一覧表データ!E:E,"",0)</f>
        <v/>
      </c>
      <c r="I178" s="183" t="str">
        <f>_xlfn.XLOOKUP($A178,[3]【2026年03月度_全社】RFM客層一覧表データ!$A:$A,[3]【2026年03月度_全社】RFM客層一覧表データ!F:F,"",0)</f>
        <v/>
      </c>
      <c r="J178" s="183">
        <v>0</v>
      </c>
      <c r="K178" s="183">
        <v>0</v>
      </c>
      <c r="L178" s="183">
        <v>0</v>
      </c>
      <c r="M178" s="183">
        <v>0</v>
      </c>
      <c r="N178" s="183">
        <v>0</v>
      </c>
      <c r="O178" s="183">
        <v>0</v>
      </c>
      <c r="P178" s="183">
        <v>0</v>
      </c>
      <c r="Q178" s="183">
        <v>0</v>
      </c>
      <c r="R178" s="183">
        <v>0</v>
      </c>
      <c r="S178" s="183">
        <v>0</v>
      </c>
      <c r="T178" s="183">
        <v>0</v>
      </c>
      <c r="U178" s="183">
        <v>0</v>
      </c>
      <c r="V178" s="183">
        <v>0</v>
      </c>
      <c r="W178" s="183">
        <v>0</v>
      </c>
      <c r="X178" s="183">
        <v>0</v>
      </c>
      <c r="Y178" s="183">
        <v>0</v>
      </c>
    </row>
    <row r="179" spans="1:25" x14ac:dyDescent="0.2">
      <c r="A179" s="184">
        <v>10185266</v>
      </c>
      <c r="B179" s="183" t="str">
        <f>[1]店マスタ!B178</f>
        <v>（有）ながぬま電器</v>
      </c>
      <c r="C179" s="183">
        <v>1.5</v>
      </c>
      <c r="D179" s="183">
        <v>1.5</v>
      </c>
      <c r="E179" s="183">
        <f>_xlfn.XLOOKUP(A179,[2]Sheet1!$R:$R,[2]Sheet1!$AB:$AB,"",0)</f>
        <v>1.5</v>
      </c>
      <c r="F179" s="183">
        <f>_xlfn.XLOOKUP($A179,[3]【2026年03月度_全社】RFM客層一覧表データ!$A:$A,[3]【2026年03月度_全社】RFM客層一覧表データ!C:C,"",0)</f>
        <v>0</v>
      </c>
      <c r="G179" s="183">
        <f>_xlfn.XLOOKUP($A179,[3]【2026年03月度_全社】RFM客層一覧表データ!$A:$A,[3]【2026年03月度_全社】RFM客層一覧表データ!D:D,"",0)</f>
        <v>0</v>
      </c>
      <c r="H179" s="183">
        <f>_xlfn.XLOOKUP($A179,[3]【2026年03月度_全社】RFM客層一覧表データ!$A:$A,[3]【2026年03月度_全社】RFM客層一覧表データ!E:E,"",0)</f>
        <v>0</v>
      </c>
      <c r="I179" s="183">
        <f>_xlfn.XLOOKUP($A179,[3]【2026年03月度_全社】RFM客層一覧表データ!$A:$A,[3]【2026年03月度_全社】RFM客層一覧表データ!F:F,"",0)</f>
        <v>0</v>
      </c>
      <c r="J179" s="183">
        <v>0</v>
      </c>
      <c r="K179" s="183">
        <v>0</v>
      </c>
      <c r="L179" s="183">
        <v>0</v>
      </c>
      <c r="M179" s="183">
        <v>0</v>
      </c>
      <c r="N179" s="183">
        <v>0</v>
      </c>
      <c r="O179" s="183">
        <v>0</v>
      </c>
      <c r="P179" s="183">
        <v>0</v>
      </c>
      <c r="Q179" s="183">
        <v>0</v>
      </c>
      <c r="R179" s="183">
        <v>0</v>
      </c>
      <c r="S179" s="183">
        <v>0</v>
      </c>
      <c r="T179" s="183">
        <v>0</v>
      </c>
      <c r="U179" s="183">
        <v>0</v>
      </c>
      <c r="V179" s="183">
        <v>0</v>
      </c>
      <c r="W179" s="183">
        <v>0</v>
      </c>
      <c r="X179" s="183">
        <v>0</v>
      </c>
      <c r="Y179" s="183">
        <v>0</v>
      </c>
    </row>
    <row r="180" spans="1:25" x14ac:dyDescent="0.2">
      <c r="A180" s="184">
        <v>10185321</v>
      </c>
      <c r="B180" s="183" t="str">
        <f>[1]店マスタ!B179</f>
        <v>ポウラスター　ミヤカワ</v>
      </c>
      <c r="C180" s="183">
        <v>3.5</v>
      </c>
      <c r="D180" s="183">
        <v>2.5</v>
      </c>
      <c r="E180" s="183">
        <f>_xlfn.XLOOKUP(A180,[2]Sheet1!$R:$R,[2]Sheet1!$AB:$AB,"",0)</f>
        <v>2</v>
      </c>
      <c r="F180" s="183">
        <f>_xlfn.XLOOKUP($A180,[3]【2026年03月度_全社】RFM客層一覧表データ!$A:$A,[3]【2026年03月度_全社】RFM客層一覧表データ!C:C,"",0)</f>
        <v>1413</v>
      </c>
      <c r="G180" s="183">
        <f>_xlfn.XLOOKUP($A180,[3]【2026年03月度_全社】RFM客層一覧表データ!$A:$A,[3]【2026年03月度_全社】RFM客層一覧表データ!D:D,"",0)</f>
        <v>333</v>
      </c>
      <c r="H180" s="183">
        <f>_xlfn.XLOOKUP($A180,[3]【2026年03月度_全社】RFM客層一覧表データ!$A:$A,[3]【2026年03月度_全社】RFM客層一覧表データ!E:E,"",0)</f>
        <v>623</v>
      </c>
      <c r="I180" s="183">
        <f>_xlfn.XLOOKUP($A180,[3]【2026年03月度_全社】RFM客層一覧表データ!$A:$A,[3]【2026年03月度_全社】RFM客層一覧表データ!F:F,"",0)</f>
        <v>61</v>
      </c>
      <c r="J180" s="183">
        <v>1490</v>
      </c>
      <c r="K180" s="183">
        <v>618</v>
      </c>
      <c r="L180" s="183">
        <v>671</v>
      </c>
      <c r="M180" s="183">
        <v>86</v>
      </c>
      <c r="N180" s="183">
        <v>1530</v>
      </c>
      <c r="O180" s="183">
        <v>679</v>
      </c>
      <c r="P180" s="183">
        <v>677</v>
      </c>
      <c r="Q180" s="183">
        <v>120</v>
      </c>
      <c r="R180" s="183">
        <v>1502</v>
      </c>
      <c r="S180" s="183">
        <v>666</v>
      </c>
      <c r="T180" s="183">
        <v>706</v>
      </c>
      <c r="U180" s="183">
        <v>89</v>
      </c>
      <c r="V180" s="183">
        <v>1538</v>
      </c>
      <c r="W180" s="183">
        <v>657</v>
      </c>
      <c r="X180" s="183">
        <v>750</v>
      </c>
      <c r="Y180" s="183">
        <v>105</v>
      </c>
    </row>
    <row r="181" spans="1:25" x14ac:dyDescent="0.2">
      <c r="A181" s="184">
        <v>10185384</v>
      </c>
      <c r="B181" s="183" t="str">
        <f>[1]店マスタ!B180</f>
        <v>有限会社　村上デンキ</v>
      </c>
      <c r="C181" s="183">
        <v>2</v>
      </c>
      <c r="D181" s="183">
        <v>2</v>
      </c>
      <c r="E181" s="183">
        <f>_xlfn.XLOOKUP(A181,[2]Sheet1!$R:$R,[2]Sheet1!$AB:$AB,"",0)</f>
        <v>2.5</v>
      </c>
      <c r="F181" s="183" t="str">
        <f>_xlfn.XLOOKUP($A181,[3]【2026年03月度_全社】RFM客層一覧表データ!$A:$A,[3]【2026年03月度_全社】RFM客層一覧表データ!C:C,"",0)</f>
        <v/>
      </c>
      <c r="G181" s="183" t="str">
        <f>_xlfn.XLOOKUP($A181,[3]【2026年03月度_全社】RFM客層一覧表データ!$A:$A,[3]【2026年03月度_全社】RFM客層一覧表データ!D:D,"",0)</f>
        <v/>
      </c>
      <c r="H181" s="183" t="str">
        <f>_xlfn.XLOOKUP($A181,[3]【2026年03月度_全社】RFM客層一覧表データ!$A:$A,[3]【2026年03月度_全社】RFM客層一覧表データ!E:E,"",0)</f>
        <v/>
      </c>
      <c r="I181" s="183" t="str">
        <f>_xlfn.XLOOKUP($A181,[3]【2026年03月度_全社】RFM客層一覧表データ!$A:$A,[3]【2026年03月度_全社】RFM客層一覧表データ!F:F,"",0)</f>
        <v/>
      </c>
      <c r="J181" s="183">
        <v>0</v>
      </c>
      <c r="K181" s="183">
        <v>0</v>
      </c>
      <c r="L181" s="183">
        <v>0</v>
      </c>
      <c r="M181" s="183">
        <v>0</v>
      </c>
      <c r="N181" s="183">
        <v>0</v>
      </c>
      <c r="O181" s="183">
        <v>0</v>
      </c>
      <c r="P181" s="183">
        <v>0</v>
      </c>
      <c r="Q181" s="183">
        <v>0</v>
      </c>
      <c r="R181" s="183">
        <v>0</v>
      </c>
      <c r="S181" s="183">
        <v>0</v>
      </c>
      <c r="T181" s="183">
        <v>0</v>
      </c>
      <c r="U181" s="183">
        <v>0</v>
      </c>
      <c r="V181" s="183">
        <v>0</v>
      </c>
      <c r="W181" s="183">
        <v>0</v>
      </c>
      <c r="X181" s="183">
        <v>0</v>
      </c>
      <c r="Y181" s="183">
        <v>0</v>
      </c>
    </row>
    <row r="182" spans="1:25" x14ac:dyDescent="0.2">
      <c r="A182" s="184">
        <v>10201002</v>
      </c>
      <c r="B182" s="183" t="str">
        <f>[1]店マスタ!B181</f>
        <v>モリピアサイトウ</v>
      </c>
      <c r="C182" s="183">
        <v>2</v>
      </c>
      <c r="D182" s="183">
        <v>2</v>
      </c>
      <c r="E182" s="183" t="str">
        <f>_xlfn.XLOOKUP(A182,[2]Sheet1!$R:$R,[2]Sheet1!$AB:$AB,"",0)</f>
        <v/>
      </c>
      <c r="F182" s="183" t="str">
        <f>_xlfn.XLOOKUP($A182,[3]【2026年03月度_全社】RFM客層一覧表データ!$A:$A,[3]【2026年03月度_全社】RFM客層一覧表データ!C:C,"",0)</f>
        <v/>
      </c>
      <c r="G182" s="183" t="str">
        <f>_xlfn.XLOOKUP($A182,[3]【2026年03月度_全社】RFM客層一覧表データ!$A:$A,[3]【2026年03月度_全社】RFM客層一覧表データ!D:D,"",0)</f>
        <v/>
      </c>
      <c r="H182" s="183" t="str">
        <f>_xlfn.XLOOKUP($A182,[3]【2026年03月度_全社】RFM客層一覧表データ!$A:$A,[3]【2026年03月度_全社】RFM客層一覧表データ!E:E,"",0)</f>
        <v/>
      </c>
      <c r="I182" s="183" t="str">
        <f>_xlfn.XLOOKUP($A182,[3]【2026年03月度_全社】RFM客層一覧表データ!$A:$A,[3]【2026年03月度_全社】RFM客層一覧表データ!F:F,"",0)</f>
        <v/>
      </c>
      <c r="J182" s="183">
        <v>0</v>
      </c>
      <c r="K182" s="183">
        <v>0</v>
      </c>
      <c r="L182" s="183">
        <v>0</v>
      </c>
      <c r="M182" s="183">
        <v>0</v>
      </c>
      <c r="N182" s="183">
        <v>0</v>
      </c>
      <c r="O182" s="183">
        <v>0</v>
      </c>
      <c r="P182" s="183">
        <v>0</v>
      </c>
      <c r="Q182" s="183">
        <v>0</v>
      </c>
      <c r="R182" s="183">
        <v>0</v>
      </c>
      <c r="S182" s="183">
        <v>0</v>
      </c>
      <c r="T182" s="183">
        <v>0</v>
      </c>
      <c r="U182" s="183">
        <v>0</v>
      </c>
      <c r="V182" s="183">
        <v>0</v>
      </c>
      <c r="W182" s="183">
        <v>0</v>
      </c>
      <c r="X182" s="183">
        <v>0</v>
      </c>
      <c r="Y182" s="183">
        <v>0</v>
      </c>
    </row>
    <row r="183" spans="1:25" x14ac:dyDescent="0.2">
      <c r="A183" s="184">
        <v>10201019</v>
      </c>
      <c r="B183" s="183" t="str">
        <f>[1]店マスタ!B182</f>
        <v>モリピアあおもり　フクシ店</v>
      </c>
      <c r="C183" s="183">
        <v>3</v>
      </c>
      <c r="D183" s="183">
        <v>3</v>
      </c>
      <c r="E183" s="183">
        <f>_xlfn.XLOOKUP(A183,[2]Sheet1!$R:$R,[2]Sheet1!$AB:$AB,"",0)</f>
        <v>3</v>
      </c>
      <c r="F183" s="183">
        <f>_xlfn.XLOOKUP($A183,[3]【2026年03月度_全社】RFM客層一覧表データ!$A:$A,[3]【2026年03月度_全社】RFM客層一覧表データ!C:C,"",0)</f>
        <v>519</v>
      </c>
      <c r="G183" s="183">
        <f>_xlfn.XLOOKUP($A183,[3]【2026年03月度_全社】RFM客層一覧表データ!$A:$A,[3]【2026年03月度_全社】RFM客層一覧表データ!D:D,"",0)</f>
        <v>222</v>
      </c>
      <c r="H183" s="183">
        <f>_xlfn.XLOOKUP($A183,[3]【2026年03月度_全社】RFM客層一覧表データ!$A:$A,[3]【2026年03月度_全社】RFM客層一覧表データ!E:E,"",0)</f>
        <v>231</v>
      </c>
      <c r="I183" s="183">
        <f>_xlfn.XLOOKUP($A183,[3]【2026年03月度_全社】RFM客層一覧表データ!$A:$A,[3]【2026年03月度_全社】RFM客層一覧表データ!F:F,"",0)</f>
        <v>59</v>
      </c>
      <c r="J183" s="183">
        <v>503</v>
      </c>
      <c r="K183" s="183">
        <v>190</v>
      </c>
      <c r="L183" s="183">
        <v>240</v>
      </c>
      <c r="M183" s="183">
        <v>45</v>
      </c>
      <c r="N183" s="183">
        <v>504</v>
      </c>
      <c r="O183" s="183">
        <v>204</v>
      </c>
      <c r="P183" s="183">
        <v>240</v>
      </c>
      <c r="Q183" s="183">
        <v>49</v>
      </c>
      <c r="R183" s="183">
        <v>504</v>
      </c>
      <c r="S183" s="183">
        <v>204</v>
      </c>
      <c r="T183" s="183">
        <v>251</v>
      </c>
      <c r="U183" s="183">
        <v>35</v>
      </c>
      <c r="V183" s="183">
        <v>497</v>
      </c>
      <c r="W183" s="183">
        <v>215</v>
      </c>
      <c r="X183" s="183">
        <v>251</v>
      </c>
      <c r="Y183" s="183">
        <v>38</v>
      </c>
    </row>
    <row r="184" spans="1:25" x14ac:dyDescent="0.2">
      <c r="A184" s="184">
        <v>10201022</v>
      </c>
      <c r="B184" s="183" t="str">
        <f>[1]店マスタ!B183</f>
        <v>モリピアあおもり　みかみ店</v>
      </c>
      <c r="C184" s="183">
        <v>2</v>
      </c>
      <c r="D184" s="183">
        <v>2</v>
      </c>
      <c r="E184" s="183">
        <f>_xlfn.XLOOKUP(A184,[2]Sheet1!$R:$R,[2]Sheet1!$AB:$AB,"",0)</f>
        <v>2</v>
      </c>
      <c r="F184" s="183">
        <f>_xlfn.XLOOKUP($A184,[3]【2026年03月度_全社】RFM客層一覧表データ!$A:$A,[3]【2026年03月度_全社】RFM客層一覧表データ!C:C,"",0)</f>
        <v>484</v>
      </c>
      <c r="G184" s="183">
        <f>_xlfn.XLOOKUP($A184,[3]【2026年03月度_全社】RFM客層一覧表データ!$A:$A,[3]【2026年03月度_全社】RFM客層一覧表データ!D:D,"",0)</f>
        <v>213</v>
      </c>
      <c r="H184" s="183">
        <f>_xlfn.XLOOKUP($A184,[3]【2026年03月度_全社】RFM客層一覧表データ!$A:$A,[3]【2026年03月度_全社】RFM客層一覧表データ!E:E,"",0)</f>
        <v>306</v>
      </c>
      <c r="I184" s="183">
        <f>_xlfn.XLOOKUP($A184,[3]【2026年03月度_全社】RFM客層一覧表データ!$A:$A,[3]【2026年03月度_全社】RFM客層一覧表データ!F:F,"",0)</f>
        <v>18</v>
      </c>
      <c r="J184" s="183">
        <v>503</v>
      </c>
      <c r="K184" s="183">
        <v>211</v>
      </c>
      <c r="L184" s="183">
        <v>312</v>
      </c>
      <c r="M184" s="183">
        <v>16</v>
      </c>
      <c r="N184" s="183">
        <v>537</v>
      </c>
      <c r="O184" s="183">
        <v>226</v>
      </c>
      <c r="P184" s="183">
        <v>319</v>
      </c>
      <c r="Q184" s="183">
        <v>15</v>
      </c>
      <c r="R184" s="183">
        <v>559</v>
      </c>
      <c r="S184" s="183">
        <v>264</v>
      </c>
      <c r="T184" s="183">
        <v>344</v>
      </c>
      <c r="U184" s="183">
        <v>29</v>
      </c>
      <c r="V184" s="183">
        <v>572</v>
      </c>
      <c r="W184" s="183">
        <v>234</v>
      </c>
      <c r="X184" s="183">
        <v>349</v>
      </c>
      <c r="Y184" s="183">
        <v>19</v>
      </c>
    </row>
    <row r="185" spans="1:25" x14ac:dyDescent="0.2">
      <c r="A185" s="184">
        <v>10201122</v>
      </c>
      <c r="B185" s="183" t="str">
        <f>[1]店マスタ!B184</f>
        <v>モリピアあおもり　すごう店</v>
      </c>
      <c r="C185" s="183">
        <v>2</v>
      </c>
      <c r="D185" s="183">
        <v>2</v>
      </c>
      <c r="E185" s="183">
        <f>_xlfn.XLOOKUP(A185,[2]Sheet1!$R:$R,[2]Sheet1!$AB:$AB,"",0)</f>
        <v>2</v>
      </c>
      <c r="F185" s="183">
        <f>_xlfn.XLOOKUP($A185,[3]【2026年03月度_全社】RFM客層一覧表データ!$A:$A,[3]【2026年03月度_全社】RFM客層一覧表データ!C:C,"",0)</f>
        <v>457</v>
      </c>
      <c r="G185" s="183">
        <f>_xlfn.XLOOKUP($A185,[3]【2026年03月度_全社】RFM客層一覧表データ!$A:$A,[3]【2026年03月度_全社】RFM客層一覧表データ!D:D,"",0)</f>
        <v>160</v>
      </c>
      <c r="H185" s="183">
        <f>_xlfn.XLOOKUP($A185,[3]【2026年03月度_全社】RFM客層一覧表データ!$A:$A,[3]【2026年03月度_全社】RFM客層一覧表データ!E:E,"",0)</f>
        <v>221</v>
      </c>
      <c r="I185" s="183">
        <f>_xlfn.XLOOKUP($A185,[3]【2026年03月度_全社】RFM客層一覧表データ!$A:$A,[3]【2026年03月度_全社】RFM客層一覧表データ!F:F,"",0)</f>
        <v>26</v>
      </c>
      <c r="J185" s="183">
        <v>482</v>
      </c>
      <c r="K185" s="183">
        <v>168</v>
      </c>
      <c r="L185" s="183">
        <v>231</v>
      </c>
      <c r="M185" s="183">
        <v>29</v>
      </c>
      <c r="N185" s="183">
        <v>493</v>
      </c>
      <c r="O185" s="183">
        <v>194</v>
      </c>
      <c r="P185" s="183">
        <v>236</v>
      </c>
      <c r="Q185" s="183">
        <v>28</v>
      </c>
      <c r="R185" s="183">
        <v>526</v>
      </c>
      <c r="S185" s="183">
        <v>203</v>
      </c>
      <c r="T185" s="183">
        <v>236</v>
      </c>
      <c r="U185" s="183">
        <v>32</v>
      </c>
      <c r="V185" s="183">
        <v>535</v>
      </c>
      <c r="W185" s="183">
        <v>205</v>
      </c>
      <c r="X185" s="183">
        <v>238</v>
      </c>
      <c r="Y185" s="183">
        <v>31</v>
      </c>
    </row>
    <row r="186" spans="1:25" x14ac:dyDescent="0.2">
      <c r="A186" s="184">
        <v>10201130</v>
      </c>
      <c r="B186" s="183" t="str">
        <f>[1]店マスタ!B185</f>
        <v>パナデンＪＰあかさか</v>
      </c>
      <c r="C186" s="183">
        <v>3.5</v>
      </c>
      <c r="D186" s="183">
        <v>3.5</v>
      </c>
      <c r="E186" s="183">
        <f>_xlfn.XLOOKUP(A186,[2]Sheet1!$R:$R,[2]Sheet1!$AB:$AB,"",0)</f>
        <v>3</v>
      </c>
      <c r="F186" s="183">
        <f>_xlfn.XLOOKUP($A186,[3]【2026年03月度_全社】RFM客層一覧表データ!$A:$A,[3]【2026年03月度_全社】RFM客層一覧表データ!C:C,"",0)</f>
        <v>1178</v>
      </c>
      <c r="G186" s="183">
        <f>_xlfn.XLOOKUP($A186,[3]【2026年03月度_全社】RFM客層一覧表データ!$A:$A,[3]【2026年03月度_全社】RFM客層一覧表データ!D:D,"",0)</f>
        <v>578</v>
      </c>
      <c r="H186" s="183">
        <f>_xlfn.XLOOKUP($A186,[3]【2026年03月度_全社】RFM客層一覧表データ!$A:$A,[3]【2026年03月度_全社】RFM客層一覧表データ!E:E,"",0)</f>
        <v>721</v>
      </c>
      <c r="I186" s="183">
        <f>_xlfn.XLOOKUP($A186,[3]【2026年03月度_全社】RFM客層一覧表データ!$A:$A,[3]【2026年03月度_全社】RFM客層一覧表データ!F:F,"",0)</f>
        <v>43</v>
      </c>
      <c r="J186" s="183">
        <v>1221</v>
      </c>
      <c r="K186" s="183">
        <v>587</v>
      </c>
      <c r="L186" s="183">
        <v>722</v>
      </c>
      <c r="M186" s="183">
        <v>64</v>
      </c>
      <c r="N186" s="183">
        <v>1242</v>
      </c>
      <c r="O186" s="183">
        <v>630</v>
      </c>
      <c r="P186" s="183">
        <v>715</v>
      </c>
      <c r="Q186" s="183">
        <v>63</v>
      </c>
      <c r="R186" s="183">
        <v>1287</v>
      </c>
      <c r="S186" s="183">
        <v>669</v>
      </c>
      <c r="T186" s="183">
        <v>736</v>
      </c>
      <c r="U186" s="183">
        <v>65</v>
      </c>
      <c r="V186" s="183">
        <v>1320</v>
      </c>
      <c r="W186" s="183">
        <v>659</v>
      </c>
      <c r="X186" s="183">
        <v>745</v>
      </c>
      <c r="Y186" s="183">
        <v>74</v>
      </c>
    </row>
    <row r="187" spans="1:25" x14ac:dyDescent="0.2">
      <c r="A187" s="184">
        <v>10201148</v>
      </c>
      <c r="B187" s="183" t="str">
        <f>[1]店マスタ!B186</f>
        <v>モリピアあおもり　ナガイ店</v>
      </c>
      <c r="C187" s="183">
        <v>6</v>
      </c>
      <c r="D187" s="183">
        <v>6</v>
      </c>
      <c r="E187" s="183">
        <f>_xlfn.XLOOKUP(A187,[2]Sheet1!$R:$R,[2]Sheet1!$AB:$AB,"",0)</f>
        <v>6</v>
      </c>
      <c r="F187" s="183">
        <f>_xlfn.XLOOKUP($A187,[3]【2026年03月度_全社】RFM客層一覧表データ!$A:$A,[3]【2026年03月度_全社】RFM客層一覧表データ!C:C,"",0)</f>
        <v>790</v>
      </c>
      <c r="G187" s="183">
        <f>_xlfn.XLOOKUP($A187,[3]【2026年03月度_全社】RFM客層一覧表データ!$A:$A,[3]【2026年03月度_全社】RFM客層一覧表データ!D:D,"",0)</f>
        <v>54</v>
      </c>
      <c r="H187" s="183">
        <f>_xlfn.XLOOKUP($A187,[3]【2026年03月度_全社】RFM客層一覧表データ!$A:$A,[3]【2026年03月度_全社】RFM客層一覧表データ!E:E,"",0)</f>
        <v>197</v>
      </c>
      <c r="I187" s="183">
        <f>_xlfn.XLOOKUP($A187,[3]【2026年03月度_全社】RFM客層一覧表データ!$A:$A,[3]【2026年03月度_全社】RFM客層一覧表データ!F:F,"",0)</f>
        <v>6</v>
      </c>
      <c r="J187" s="183">
        <v>737</v>
      </c>
      <c r="K187" s="183">
        <v>86</v>
      </c>
      <c r="L187" s="183">
        <v>221</v>
      </c>
      <c r="M187" s="183">
        <v>9</v>
      </c>
      <c r="N187" s="183">
        <v>992</v>
      </c>
      <c r="O187" s="183">
        <v>101</v>
      </c>
      <c r="P187" s="183">
        <v>227</v>
      </c>
      <c r="Q187" s="183">
        <v>11</v>
      </c>
      <c r="R187" s="183">
        <v>1225</v>
      </c>
      <c r="S187" s="183">
        <v>104</v>
      </c>
      <c r="T187" s="183">
        <v>375</v>
      </c>
      <c r="U187" s="183">
        <v>7</v>
      </c>
      <c r="V187" s="183">
        <v>1505</v>
      </c>
      <c r="W187" s="183">
        <v>71</v>
      </c>
      <c r="X187" s="183">
        <v>485</v>
      </c>
      <c r="Y187" s="183">
        <v>2</v>
      </c>
    </row>
    <row r="188" spans="1:25" x14ac:dyDescent="0.2">
      <c r="A188" s="184">
        <v>10201170</v>
      </c>
      <c r="B188" s="183" t="str">
        <f>[1]店マスタ!B187</f>
        <v>モリピアあおもり株式会社</v>
      </c>
      <c r="C188" s="183">
        <v>0.5</v>
      </c>
      <c r="D188" s="183">
        <v>0.5</v>
      </c>
      <c r="E188" s="183">
        <f>_xlfn.XLOOKUP(A188,[2]Sheet1!$R:$R,[2]Sheet1!$AB:$AB,"",0)</f>
        <v>0.5</v>
      </c>
      <c r="F188" s="183" t="str">
        <f>_xlfn.XLOOKUP($A188,[3]【2026年03月度_全社】RFM客層一覧表データ!$A:$A,[3]【2026年03月度_全社】RFM客層一覧表データ!C:C,"",0)</f>
        <v/>
      </c>
      <c r="G188" s="183" t="str">
        <f>_xlfn.XLOOKUP($A188,[3]【2026年03月度_全社】RFM客層一覧表データ!$A:$A,[3]【2026年03月度_全社】RFM客層一覧表データ!D:D,"",0)</f>
        <v/>
      </c>
      <c r="H188" s="183" t="str">
        <f>_xlfn.XLOOKUP($A188,[3]【2026年03月度_全社】RFM客層一覧表データ!$A:$A,[3]【2026年03月度_全社】RFM客層一覧表データ!E:E,"",0)</f>
        <v/>
      </c>
      <c r="I188" s="183" t="str">
        <f>_xlfn.XLOOKUP($A188,[3]【2026年03月度_全社】RFM客層一覧表データ!$A:$A,[3]【2026年03月度_全社】RFM客層一覧表データ!F:F,"",0)</f>
        <v/>
      </c>
      <c r="J188" s="183">
        <v>0</v>
      </c>
      <c r="K188" s="183">
        <v>0</v>
      </c>
      <c r="L188" s="183">
        <v>0</v>
      </c>
      <c r="M188" s="183">
        <v>0</v>
      </c>
      <c r="N188" s="183">
        <v>0</v>
      </c>
      <c r="O188" s="183">
        <v>0</v>
      </c>
      <c r="P188" s="183">
        <v>0</v>
      </c>
      <c r="Q188" s="183">
        <v>0</v>
      </c>
      <c r="R188" s="183">
        <v>0</v>
      </c>
      <c r="S188" s="183">
        <v>0</v>
      </c>
      <c r="T188" s="183">
        <v>0</v>
      </c>
      <c r="U188" s="183">
        <v>0</v>
      </c>
      <c r="V188" s="183">
        <v>0</v>
      </c>
      <c r="W188" s="183">
        <v>0</v>
      </c>
      <c r="X188" s="183">
        <v>0</v>
      </c>
      <c r="Y188" s="183">
        <v>0</v>
      </c>
    </row>
    <row r="189" spans="1:25" x14ac:dyDescent="0.2">
      <c r="A189" s="184">
        <v>10201173</v>
      </c>
      <c r="B189" s="183" t="str">
        <f>[1]店マスタ!B188</f>
        <v>モリピアあおもり　みやにし店</v>
      </c>
      <c r="C189" s="183">
        <v>5</v>
      </c>
      <c r="D189" s="183">
        <v>5</v>
      </c>
      <c r="E189" s="183">
        <f>_xlfn.XLOOKUP(A189,[2]Sheet1!$R:$R,[2]Sheet1!$AB:$AB,"",0)</f>
        <v>6</v>
      </c>
      <c r="F189" s="183">
        <f>_xlfn.XLOOKUP($A189,[3]【2026年03月度_全社】RFM客層一覧表データ!$A:$A,[3]【2026年03月度_全社】RFM客層一覧表データ!C:C,"",0)</f>
        <v>1371</v>
      </c>
      <c r="G189" s="183">
        <f>_xlfn.XLOOKUP($A189,[3]【2026年03月度_全社】RFM客層一覧表データ!$A:$A,[3]【2026年03月度_全社】RFM客層一覧表データ!D:D,"",0)</f>
        <v>624</v>
      </c>
      <c r="H189" s="183">
        <f>_xlfn.XLOOKUP($A189,[3]【2026年03月度_全社】RFM客層一覧表データ!$A:$A,[3]【2026年03月度_全社】RFM客層一覧表データ!E:E,"",0)</f>
        <v>708</v>
      </c>
      <c r="I189" s="183">
        <f>_xlfn.XLOOKUP($A189,[3]【2026年03月度_全社】RFM客層一覧表データ!$A:$A,[3]【2026年03月度_全社】RFM客層一覧表データ!F:F,"",0)</f>
        <v>63</v>
      </c>
      <c r="J189" s="183">
        <v>1434</v>
      </c>
      <c r="K189" s="183">
        <v>622</v>
      </c>
      <c r="L189" s="183">
        <v>740</v>
      </c>
      <c r="M189" s="183">
        <v>62</v>
      </c>
      <c r="N189" s="183">
        <v>1516</v>
      </c>
      <c r="O189" s="183">
        <v>691</v>
      </c>
      <c r="P189" s="183">
        <v>741</v>
      </c>
      <c r="Q189" s="183">
        <v>82</v>
      </c>
      <c r="R189" s="183">
        <v>1549</v>
      </c>
      <c r="S189" s="183">
        <v>733</v>
      </c>
      <c r="T189" s="183">
        <v>769</v>
      </c>
      <c r="U189" s="183">
        <v>98</v>
      </c>
      <c r="V189" s="183">
        <v>1565</v>
      </c>
      <c r="W189" s="183">
        <v>757</v>
      </c>
      <c r="X189" s="183">
        <v>778</v>
      </c>
      <c r="Y189" s="183">
        <v>83</v>
      </c>
    </row>
    <row r="190" spans="1:25" x14ac:dyDescent="0.2">
      <c r="A190" s="184">
        <v>10201199</v>
      </c>
      <c r="B190" s="183" t="str">
        <f>[1]店マスタ!B189</f>
        <v>モリピア　にっきょう</v>
      </c>
      <c r="C190" s="183">
        <v>1.5</v>
      </c>
      <c r="D190" s="183">
        <v>1.5</v>
      </c>
      <c r="E190" s="183">
        <f>_xlfn.XLOOKUP(A190,[2]Sheet1!$R:$R,[2]Sheet1!$AB:$AB,"",0)</f>
        <v>1.5</v>
      </c>
      <c r="F190" s="183">
        <f>_xlfn.XLOOKUP($A190,[3]【2026年03月度_全社】RFM客層一覧表データ!$A:$A,[3]【2026年03月度_全社】RFM客層一覧表データ!C:C,"",0)</f>
        <v>391</v>
      </c>
      <c r="G190" s="183">
        <f>_xlfn.XLOOKUP($A190,[3]【2026年03月度_全社】RFM客層一覧表データ!$A:$A,[3]【2026年03月度_全社】RFM客層一覧表データ!D:D,"",0)</f>
        <v>80</v>
      </c>
      <c r="H190" s="183">
        <f>_xlfn.XLOOKUP($A190,[3]【2026年03月度_全社】RFM客層一覧表データ!$A:$A,[3]【2026年03月度_全社】RFM客層一覧表データ!E:E,"",0)</f>
        <v>249</v>
      </c>
      <c r="I190" s="183">
        <f>_xlfn.XLOOKUP($A190,[3]【2026年03月度_全社】RFM客層一覧表データ!$A:$A,[3]【2026年03月度_全社】RFM客層一覧表データ!F:F,"",0)</f>
        <v>5</v>
      </c>
      <c r="J190" s="183">
        <v>417</v>
      </c>
      <c r="K190" s="183">
        <v>165</v>
      </c>
      <c r="L190" s="183">
        <v>272</v>
      </c>
      <c r="M190" s="183">
        <v>12</v>
      </c>
      <c r="N190" s="183">
        <v>462</v>
      </c>
      <c r="O190" s="183">
        <v>158</v>
      </c>
      <c r="P190" s="183">
        <v>284</v>
      </c>
      <c r="Q190" s="183">
        <v>6</v>
      </c>
      <c r="R190" s="183">
        <v>525</v>
      </c>
      <c r="S190" s="183">
        <v>211</v>
      </c>
      <c r="T190" s="183">
        <v>326</v>
      </c>
      <c r="U190" s="183">
        <v>11</v>
      </c>
      <c r="V190" s="183">
        <v>587</v>
      </c>
      <c r="W190" s="183">
        <v>200</v>
      </c>
      <c r="X190" s="183">
        <v>360</v>
      </c>
      <c r="Y190" s="183">
        <v>11</v>
      </c>
    </row>
    <row r="191" spans="1:25" x14ac:dyDescent="0.2">
      <c r="A191" s="184">
        <v>10201200</v>
      </c>
      <c r="B191" s="183" t="str">
        <f>[1]店マスタ!B190</f>
        <v>モリピアあおもりヤマザキ筒井店</v>
      </c>
      <c r="C191" s="183">
        <v>2</v>
      </c>
      <c r="D191" s="183">
        <v>2</v>
      </c>
      <c r="E191" s="183">
        <f>_xlfn.XLOOKUP(A191,[2]Sheet1!$R:$R,[2]Sheet1!$AB:$AB,"",0)</f>
        <v>2</v>
      </c>
      <c r="F191" s="183">
        <f>_xlfn.XLOOKUP($A191,[3]【2026年03月度_全社】RFM客層一覧表データ!$A:$A,[3]【2026年03月度_全社】RFM客層一覧表データ!C:C,"",0)</f>
        <v>454</v>
      </c>
      <c r="G191" s="183">
        <f>_xlfn.XLOOKUP($A191,[3]【2026年03月度_全社】RFM客層一覧表データ!$A:$A,[3]【2026年03月度_全社】RFM客層一覧表データ!D:D,"",0)</f>
        <v>173</v>
      </c>
      <c r="H191" s="183">
        <f>_xlfn.XLOOKUP($A191,[3]【2026年03月度_全社】RFM客層一覧表データ!$A:$A,[3]【2026年03月度_全社】RFM客層一覧表データ!E:E,"",0)</f>
        <v>178</v>
      </c>
      <c r="I191" s="183">
        <f>_xlfn.XLOOKUP($A191,[3]【2026年03月度_全社】RFM客層一覧表データ!$A:$A,[3]【2026年03月度_全社】RFM客層一覧表データ!F:F,"",0)</f>
        <v>43</v>
      </c>
      <c r="J191" s="183">
        <v>442</v>
      </c>
      <c r="K191" s="183">
        <v>162</v>
      </c>
      <c r="L191" s="183">
        <v>185</v>
      </c>
      <c r="M191" s="183">
        <v>30</v>
      </c>
      <c r="N191" s="183">
        <v>452</v>
      </c>
      <c r="O191" s="183">
        <v>175</v>
      </c>
      <c r="P191" s="183">
        <v>179</v>
      </c>
      <c r="Q191" s="183">
        <v>40</v>
      </c>
      <c r="R191" s="183">
        <v>448</v>
      </c>
      <c r="S191" s="183">
        <v>193</v>
      </c>
      <c r="T191" s="183">
        <v>180</v>
      </c>
      <c r="U191" s="183">
        <v>45</v>
      </c>
      <c r="V191" s="183">
        <v>436</v>
      </c>
      <c r="W191" s="183">
        <v>188</v>
      </c>
      <c r="X191" s="183">
        <v>197</v>
      </c>
      <c r="Y191" s="183">
        <v>40</v>
      </c>
    </row>
    <row r="192" spans="1:25" x14ac:dyDescent="0.2">
      <c r="A192" s="184">
        <v>10201201</v>
      </c>
      <c r="B192" s="183" t="str">
        <f>[1]店マスタ!B191</f>
        <v>モリピアあおもりヤマザキ小柳店</v>
      </c>
      <c r="C192" s="183">
        <v>3.5</v>
      </c>
      <c r="D192" s="183">
        <v>3.5</v>
      </c>
      <c r="E192" s="183">
        <f>_xlfn.XLOOKUP(A192,[2]Sheet1!$R:$R,[2]Sheet1!$AB:$AB,"",0)</f>
        <v>3.5</v>
      </c>
      <c r="F192" s="183">
        <f>_xlfn.XLOOKUP($A192,[3]【2026年03月度_全社】RFM客層一覧表データ!$A:$A,[3]【2026年03月度_全社】RFM客層一覧表データ!C:C,"",0)</f>
        <v>866</v>
      </c>
      <c r="G192" s="183">
        <f>_xlfn.XLOOKUP($A192,[3]【2026年03月度_全社】RFM客層一覧表データ!$A:$A,[3]【2026年03月度_全社】RFM客層一覧表データ!D:D,"",0)</f>
        <v>365</v>
      </c>
      <c r="H192" s="183">
        <f>_xlfn.XLOOKUP($A192,[3]【2026年03月度_全社】RFM客層一覧表データ!$A:$A,[3]【2026年03月度_全社】RFM客層一覧表データ!E:E,"",0)</f>
        <v>477</v>
      </c>
      <c r="I192" s="183">
        <f>_xlfn.XLOOKUP($A192,[3]【2026年03月度_全社】RFM客層一覧表データ!$A:$A,[3]【2026年03月度_全社】RFM客層一覧表データ!F:F,"",0)</f>
        <v>44</v>
      </c>
      <c r="J192" s="183">
        <v>973</v>
      </c>
      <c r="K192" s="183">
        <v>403</v>
      </c>
      <c r="L192" s="183">
        <v>501</v>
      </c>
      <c r="M192" s="183">
        <v>54</v>
      </c>
      <c r="N192" s="183">
        <v>1020</v>
      </c>
      <c r="O192" s="183">
        <v>447</v>
      </c>
      <c r="P192" s="183">
        <v>509</v>
      </c>
      <c r="Q192" s="183">
        <v>57</v>
      </c>
      <c r="R192" s="183">
        <v>1032</v>
      </c>
      <c r="S192" s="183">
        <v>449</v>
      </c>
      <c r="T192" s="183">
        <v>489</v>
      </c>
      <c r="U192" s="183">
        <v>55</v>
      </c>
      <c r="V192" s="183">
        <v>1048</v>
      </c>
      <c r="W192" s="183">
        <v>492</v>
      </c>
      <c r="X192" s="183">
        <v>480</v>
      </c>
      <c r="Y192" s="183">
        <v>71</v>
      </c>
    </row>
    <row r="193" spans="1:25" x14ac:dyDescent="0.2">
      <c r="A193" s="184">
        <v>10201321</v>
      </c>
      <c r="B193" s="183" t="str">
        <f>[1]店マスタ!B192</f>
        <v>モリピアあおもり　あべ店</v>
      </c>
      <c r="C193" s="183">
        <v>1.5</v>
      </c>
      <c r="D193" s="183">
        <v>1.5</v>
      </c>
      <c r="E193" s="183">
        <f>_xlfn.XLOOKUP(A193,[2]Sheet1!$R:$R,[2]Sheet1!$AB:$AB,"",0)</f>
        <v>1.5</v>
      </c>
      <c r="F193" s="183">
        <f>_xlfn.XLOOKUP($A193,[3]【2026年03月度_全社】RFM客層一覧表データ!$A:$A,[3]【2026年03月度_全社】RFM客層一覧表データ!C:C,"",0)</f>
        <v>186</v>
      </c>
      <c r="G193" s="183">
        <f>_xlfn.XLOOKUP($A193,[3]【2026年03月度_全社】RFM客層一覧表データ!$A:$A,[3]【2026年03月度_全社】RFM客層一覧表データ!D:D,"",0)</f>
        <v>0</v>
      </c>
      <c r="H193" s="183">
        <f>_xlfn.XLOOKUP($A193,[3]【2026年03月度_全社】RFM客層一覧表データ!$A:$A,[3]【2026年03月度_全社】RFM客層一覧表データ!E:E,"",0)</f>
        <v>87</v>
      </c>
      <c r="I193" s="183">
        <f>_xlfn.XLOOKUP($A193,[3]【2026年03月度_全社】RFM客層一覧表データ!$A:$A,[3]【2026年03月度_全社】RFM客層一覧表データ!F:F,"",0)</f>
        <v>0</v>
      </c>
      <c r="J193" s="183">
        <v>207</v>
      </c>
      <c r="K193" s="183">
        <v>68</v>
      </c>
      <c r="L193" s="183">
        <v>100</v>
      </c>
      <c r="M193" s="183">
        <v>6</v>
      </c>
      <c r="N193" s="183">
        <v>220</v>
      </c>
      <c r="O193" s="183">
        <v>88</v>
      </c>
      <c r="P193" s="183">
        <v>110</v>
      </c>
      <c r="Q193" s="183">
        <v>13</v>
      </c>
      <c r="R193" s="183">
        <v>228</v>
      </c>
      <c r="S193" s="183">
        <v>84</v>
      </c>
      <c r="T193" s="183">
        <v>115</v>
      </c>
      <c r="U193" s="183">
        <v>11</v>
      </c>
      <c r="V193" s="183">
        <v>233</v>
      </c>
      <c r="W193" s="183">
        <v>94</v>
      </c>
      <c r="X193" s="183">
        <v>123</v>
      </c>
      <c r="Y193" s="183">
        <v>6</v>
      </c>
    </row>
    <row r="194" spans="1:25" x14ac:dyDescent="0.2">
      <c r="A194" s="184">
        <v>10202016</v>
      </c>
      <c r="B194" s="183" t="str">
        <f>[1]店マスタ!B193</f>
        <v>上路電器</v>
      </c>
      <c r="C194" s="183">
        <v>5.5</v>
      </c>
      <c r="D194" s="183">
        <v>5.5</v>
      </c>
      <c r="E194" s="183">
        <f>_xlfn.XLOOKUP(A194,[2]Sheet1!$R:$R,[2]Sheet1!$AB:$AB,"",0)</f>
        <v>5.5</v>
      </c>
      <c r="F194" s="183" t="str">
        <f>_xlfn.XLOOKUP($A194,[3]【2026年03月度_全社】RFM客層一覧表データ!$A:$A,[3]【2026年03月度_全社】RFM客層一覧表データ!C:C,"",0)</f>
        <v/>
      </c>
      <c r="G194" s="183" t="str">
        <f>_xlfn.XLOOKUP($A194,[3]【2026年03月度_全社】RFM客層一覧表データ!$A:$A,[3]【2026年03月度_全社】RFM客層一覧表データ!D:D,"",0)</f>
        <v/>
      </c>
      <c r="H194" s="183" t="str">
        <f>_xlfn.XLOOKUP($A194,[3]【2026年03月度_全社】RFM客層一覧表データ!$A:$A,[3]【2026年03月度_全社】RFM客層一覧表データ!E:E,"",0)</f>
        <v/>
      </c>
      <c r="I194" s="183" t="str">
        <f>_xlfn.XLOOKUP($A194,[3]【2026年03月度_全社】RFM客層一覧表データ!$A:$A,[3]【2026年03月度_全社】RFM客層一覧表データ!F:F,"",0)</f>
        <v/>
      </c>
      <c r="J194" s="183">
        <v>0</v>
      </c>
      <c r="K194" s="183">
        <v>0</v>
      </c>
      <c r="L194" s="183">
        <v>0</v>
      </c>
      <c r="M194" s="183">
        <v>0</v>
      </c>
      <c r="N194" s="183">
        <v>0</v>
      </c>
      <c r="O194" s="183">
        <v>0</v>
      </c>
      <c r="P194" s="183">
        <v>0</v>
      </c>
      <c r="Q194" s="183">
        <v>0</v>
      </c>
      <c r="R194" s="183">
        <v>0</v>
      </c>
      <c r="S194" s="183">
        <v>0</v>
      </c>
      <c r="T194" s="183">
        <v>0</v>
      </c>
      <c r="U194" s="183">
        <v>0</v>
      </c>
      <c r="V194" s="183">
        <v>0</v>
      </c>
      <c r="W194" s="183">
        <v>0</v>
      </c>
      <c r="X194" s="183">
        <v>0</v>
      </c>
      <c r="Y194" s="183">
        <v>0</v>
      </c>
    </row>
    <row r="195" spans="1:25" x14ac:dyDescent="0.2">
      <c r="A195" s="184">
        <v>10210104</v>
      </c>
      <c r="B195" s="183" t="str">
        <f>[1]店マスタ!B194</f>
        <v>モリピアあおもり　かわさき店</v>
      </c>
      <c r="C195" s="183">
        <v>2.5</v>
      </c>
      <c r="D195" s="183">
        <v>2.5</v>
      </c>
      <c r="E195" s="183">
        <f>_xlfn.XLOOKUP(A195,[2]Sheet1!$R:$R,[2]Sheet1!$AB:$AB,"",0)</f>
        <v>2.5</v>
      </c>
      <c r="F195" s="183">
        <f>_xlfn.XLOOKUP($A195,[3]【2026年03月度_全社】RFM客層一覧表データ!$A:$A,[3]【2026年03月度_全社】RFM客層一覧表データ!C:C,"",0)</f>
        <v>532</v>
      </c>
      <c r="G195" s="183">
        <f>_xlfn.XLOOKUP($A195,[3]【2026年03月度_全社】RFM客層一覧表データ!$A:$A,[3]【2026年03月度_全社】RFM客層一覧表データ!D:D,"",0)</f>
        <v>165</v>
      </c>
      <c r="H195" s="183">
        <f>_xlfn.XLOOKUP($A195,[3]【2026年03月度_全社】RFM客層一覧表データ!$A:$A,[3]【2026年03月度_全社】RFM客層一覧表データ!E:E,"",0)</f>
        <v>238</v>
      </c>
      <c r="I195" s="183">
        <f>_xlfn.XLOOKUP($A195,[3]【2026年03月度_全社】RFM客層一覧表データ!$A:$A,[3]【2026年03月度_全社】RFM客層一覧表データ!F:F,"",0)</f>
        <v>17</v>
      </c>
      <c r="J195" s="183">
        <v>551</v>
      </c>
      <c r="K195" s="183">
        <v>191</v>
      </c>
      <c r="L195" s="183">
        <v>252</v>
      </c>
      <c r="M195" s="183">
        <v>22</v>
      </c>
      <c r="N195" s="183">
        <v>579</v>
      </c>
      <c r="O195" s="183">
        <v>221</v>
      </c>
      <c r="P195" s="183">
        <v>257</v>
      </c>
      <c r="Q195" s="183">
        <v>37</v>
      </c>
      <c r="R195" s="183">
        <v>589</v>
      </c>
      <c r="S195" s="183">
        <v>216</v>
      </c>
      <c r="T195" s="183">
        <v>259</v>
      </c>
      <c r="U195" s="183">
        <v>32</v>
      </c>
      <c r="V195" s="183">
        <v>608</v>
      </c>
      <c r="W195" s="183">
        <v>265</v>
      </c>
      <c r="X195" s="183">
        <v>277</v>
      </c>
      <c r="Y195" s="183">
        <v>32</v>
      </c>
    </row>
    <row r="196" spans="1:25" x14ac:dyDescent="0.2">
      <c r="A196" s="184">
        <v>10210205</v>
      </c>
      <c r="B196" s="183" t="str">
        <f>[1]店マスタ!B195</f>
        <v>モリピアあおもり　あさひ店</v>
      </c>
      <c r="C196" s="183">
        <v>3</v>
      </c>
      <c r="D196" s="183">
        <v>2</v>
      </c>
      <c r="E196" s="183">
        <f>_xlfn.XLOOKUP(A196,[2]Sheet1!$R:$R,[2]Sheet1!$AB:$AB,"",0)</f>
        <v>2</v>
      </c>
      <c r="F196" s="183">
        <f>_xlfn.XLOOKUP($A196,[3]【2026年03月度_全社】RFM客層一覧表データ!$A:$A,[3]【2026年03月度_全社】RFM客層一覧表データ!C:C,"",0)</f>
        <v>946</v>
      </c>
      <c r="G196" s="183">
        <f>_xlfn.XLOOKUP($A196,[3]【2026年03月度_全社】RFM客層一覧表データ!$A:$A,[3]【2026年03月度_全社】RFM客層一覧表データ!D:D,"",0)</f>
        <v>420</v>
      </c>
      <c r="H196" s="183">
        <f>_xlfn.XLOOKUP($A196,[3]【2026年03月度_全社】RFM客層一覧表データ!$A:$A,[3]【2026年03月度_全社】RFM客層一覧表データ!E:E,"",0)</f>
        <v>485</v>
      </c>
      <c r="I196" s="183">
        <f>_xlfn.XLOOKUP($A196,[3]【2026年03月度_全社】RFM客層一覧表データ!$A:$A,[3]【2026年03月度_全社】RFM客層一覧表データ!F:F,"",0)</f>
        <v>32</v>
      </c>
      <c r="J196" s="183">
        <v>993</v>
      </c>
      <c r="K196" s="183">
        <v>414</v>
      </c>
      <c r="L196" s="183">
        <v>496</v>
      </c>
      <c r="M196" s="183">
        <v>32</v>
      </c>
      <c r="N196" s="183">
        <v>1026</v>
      </c>
      <c r="O196" s="183">
        <v>442</v>
      </c>
      <c r="P196" s="183">
        <v>494</v>
      </c>
      <c r="Q196" s="183">
        <v>38</v>
      </c>
      <c r="R196" s="183">
        <v>1059</v>
      </c>
      <c r="S196" s="183">
        <v>479</v>
      </c>
      <c r="T196" s="183">
        <v>517</v>
      </c>
      <c r="U196" s="183">
        <v>41</v>
      </c>
      <c r="V196" s="183">
        <v>1062</v>
      </c>
      <c r="W196" s="183">
        <v>516</v>
      </c>
      <c r="X196" s="183">
        <v>554</v>
      </c>
      <c r="Y196" s="183">
        <v>50</v>
      </c>
    </row>
    <row r="197" spans="1:25" x14ac:dyDescent="0.2">
      <c r="A197" s="184">
        <v>10210402</v>
      </c>
      <c r="B197" s="183" t="str">
        <f>[1]店マスタ!B196</f>
        <v>モリピアあおもり　きなみ店</v>
      </c>
      <c r="C197" s="183">
        <v>2</v>
      </c>
      <c r="D197" s="183">
        <v>1</v>
      </c>
      <c r="E197" s="183">
        <f>_xlfn.XLOOKUP(A197,[2]Sheet1!$R:$R,[2]Sheet1!$AB:$AB,"",0)</f>
        <v>1</v>
      </c>
      <c r="F197" s="183">
        <f>_xlfn.XLOOKUP($A197,[3]【2026年03月度_全社】RFM客層一覧表データ!$A:$A,[3]【2026年03月度_全社】RFM客層一覧表データ!C:C,"",0)</f>
        <v>342</v>
      </c>
      <c r="G197" s="183">
        <f>_xlfn.XLOOKUP($A197,[3]【2026年03月度_全社】RFM客層一覧表データ!$A:$A,[3]【2026年03月度_全社】RFM客層一覧表データ!D:D,"",0)</f>
        <v>22</v>
      </c>
      <c r="H197" s="183">
        <f>_xlfn.XLOOKUP($A197,[3]【2026年03月度_全社】RFM客層一覧表データ!$A:$A,[3]【2026年03月度_全社】RFM客層一覧表データ!E:E,"",0)</f>
        <v>150</v>
      </c>
      <c r="I197" s="183">
        <f>_xlfn.XLOOKUP($A197,[3]【2026年03月度_全社】RFM客層一覧表データ!$A:$A,[3]【2026年03月度_全社】RFM客層一覧表データ!F:F,"",0)</f>
        <v>1</v>
      </c>
      <c r="J197" s="183">
        <v>446</v>
      </c>
      <c r="K197" s="183">
        <v>47</v>
      </c>
      <c r="L197" s="183">
        <v>146</v>
      </c>
      <c r="M197" s="183">
        <v>4</v>
      </c>
      <c r="N197" s="183">
        <v>554</v>
      </c>
      <c r="O197" s="183">
        <v>48</v>
      </c>
      <c r="P197" s="183">
        <v>218</v>
      </c>
      <c r="Q197" s="183">
        <v>5</v>
      </c>
      <c r="R197" s="183">
        <v>519</v>
      </c>
      <c r="S197" s="183">
        <v>3</v>
      </c>
      <c r="T197" s="183">
        <v>263</v>
      </c>
      <c r="U197" s="183">
        <v>0</v>
      </c>
      <c r="V197" s="183">
        <v>585</v>
      </c>
      <c r="W197" s="183">
        <v>1</v>
      </c>
      <c r="X197" s="183">
        <v>285</v>
      </c>
      <c r="Y197" s="183">
        <v>0</v>
      </c>
    </row>
    <row r="198" spans="1:25" x14ac:dyDescent="0.2">
      <c r="A198" s="184">
        <v>10211003</v>
      </c>
      <c r="B198" s="183" t="str">
        <f>[1]店マスタ!B197</f>
        <v>（有）たかのでんき</v>
      </c>
      <c r="C198" s="183">
        <v>3.5</v>
      </c>
      <c r="D198" s="183">
        <v>3.5</v>
      </c>
      <c r="E198" s="183">
        <f>_xlfn.XLOOKUP(A198,[2]Sheet1!$R:$R,[2]Sheet1!$AB:$AB,"",0)</f>
        <v>4</v>
      </c>
      <c r="F198" s="183">
        <f>_xlfn.XLOOKUP($A198,[3]【2026年03月度_全社】RFM客層一覧表データ!$A:$A,[3]【2026年03月度_全社】RFM客層一覧表データ!C:C,"",0)</f>
        <v>1508</v>
      </c>
      <c r="G198" s="183">
        <f>_xlfn.XLOOKUP($A198,[3]【2026年03月度_全社】RFM客層一覧表データ!$A:$A,[3]【2026年03月度_全社】RFM客層一覧表データ!D:D,"",0)</f>
        <v>566</v>
      </c>
      <c r="H198" s="183">
        <f>_xlfn.XLOOKUP($A198,[3]【2026年03月度_全社】RFM客層一覧表データ!$A:$A,[3]【2026年03月度_全社】RFM客層一覧表データ!E:E,"",0)</f>
        <v>667</v>
      </c>
      <c r="I198" s="183">
        <f>_xlfn.XLOOKUP($A198,[3]【2026年03月度_全社】RFM客層一覧表データ!$A:$A,[3]【2026年03月度_全社】RFM客層一覧表データ!F:F,"",0)</f>
        <v>86</v>
      </c>
      <c r="J198" s="183">
        <v>1574</v>
      </c>
      <c r="K198" s="183">
        <v>583</v>
      </c>
      <c r="L198" s="183">
        <v>687</v>
      </c>
      <c r="M198" s="183">
        <v>87</v>
      </c>
      <c r="N198" s="183">
        <v>1577</v>
      </c>
      <c r="O198" s="183">
        <v>606</v>
      </c>
      <c r="P198" s="183">
        <v>707</v>
      </c>
      <c r="Q198" s="183">
        <v>91</v>
      </c>
      <c r="R198" s="183">
        <v>1596</v>
      </c>
      <c r="S198" s="183">
        <v>606</v>
      </c>
      <c r="T198" s="183">
        <v>718</v>
      </c>
      <c r="U198" s="183">
        <v>76</v>
      </c>
      <c r="V198" s="183">
        <v>1665</v>
      </c>
      <c r="W198" s="183">
        <v>652</v>
      </c>
      <c r="X198" s="183">
        <v>748</v>
      </c>
      <c r="Y198" s="183">
        <v>86</v>
      </c>
    </row>
    <row r="199" spans="1:25" x14ac:dyDescent="0.2">
      <c r="A199" s="184">
        <v>10212201</v>
      </c>
      <c r="B199" s="183" t="str">
        <f>[1]店マスタ!B198</f>
        <v>モリピアあおもりヨネザワ店</v>
      </c>
      <c r="C199" s="183">
        <v>4.5</v>
      </c>
      <c r="D199" s="183">
        <v>4.5</v>
      </c>
      <c r="E199" s="183">
        <f>_xlfn.XLOOKUP(A199,[2]Sheet1!$R:$R,[2]Sheet1!$AB:$AB,"",0)</f>
        <v>4.5</v>
      </c>
      <c r="F199" s="183">
        <f>_xlfn.XLOOKUP($A199,[3]【2026年03月度_全社】RFM客層一覧表データ!$A:$A,[3]【2026年03月度_全社】RFM客層一覧表データ!C:C,"",0)</f>
        <v>961</v>
      </c>
      <c r="G199" s="183">
        <f>_xlfn.XLOOKUP($A199,[3]【2026年03月度_全社】RFM客層一覧表データ!$A:$A,[3]【2026年03月度_全社】RFM客層一覧表データ!D:D,"",0)</f>
        <v>405</v>
      </c>
      <c r="H199" s="183">
        <f>_xlfn.XLOOKUP($A199,[3]【2026年03月度_全社】RFM客層一覧表データ!$A:$A,[3]【2026年03月度_全社】RFM客層一覧表データ!E:E,"",0)</f>
        <v>463</v>
      </c>
      <c r="I199" s="183">
        <f>_xlfn.XLOOKUP($A199,[3]【2026年03月度_全社】RFM客層一覧表データ!$A:$A,[3]【2026年03月度_全社】RFM客層一覧表データ!F:F,"",0)</f>
        <v>51</v>
      </c>
      <c r="J199" s="183">
        <v>983</v>
      </c>
      <c r="K199" s="183">
        <v>404</v>
      </c>
      <c r="L199" s="183">
        <v>469</v>
      </c>
      <c r="M199" s="183">
        <v>47</v>
      </c>
      <c r="N199" s="183">
        <v>1000</v>
      </c>
      <c r="O199" s="183">
        <v>471</v>
      </c>
      <c r="P199" s="183">
        <v>491</v>
      </c>
      <c r="Q199" s="183">
        <v>50</v>
      </c>
      <c r="R199" s="183">
        <v>1006</v>
      </c>
      <c r="S199" s="183">
        <v>442</v>
      </c>
      <c r="T199" s="183">
        <v>480</v>
      </c>
      <c r="U199" s="183">
        <v>50</v>
      </c>
      <c r="V199" s="183">
        <v>1015</v>
      </c>
      <c r="W199" s="183">
        <v>427</v>
      </c>
      <c r="X199" s="183">
        <v>502</v>
      </c>
      <c r="Y199" s="183">
        <v>42</v>
      </c>
    </row>
    <row r="200" spans="1:25" x14ac:dyDescent="0.2">
      <c r="A200" s="184">
        <v>10250012</v>
      </c>
      <c r="B200" s="183" t="str">
        <f>[1]店マスタ!B199</f>
        <v>モリピアあおもり　おだぎり店</v>
      </c>
      <c r="C200" s="183">
        <v>3</v>
      </c>
      <c r="D200" s="183">
        <v>3</v>
      </c>
      <c r="E200" s="183">
        <f>_xlfn.XLOOKUP(A200,[2]Sheet1!$R:$R,[2]Sheet1!$AB:$AB,"",0)</f>
        <v>3</v>
      </c>
      <c r="F200" s="183">
        <f>_xlfn.XLOOKUP($A200,[3]【2026年03月度_全社】RFM客層一覧表データ!$A:$A,[3]【2026年03月度_全社】RFM客層一覧表データ!C:C,"",0)</f>
        <v>567</v>
      </c>
      <c r="G200" s="183">
        <f>_xlfn.XLOOKUP($A200,[3]【2026年03月度_全社】RFM客層一覧表データ!$A:$A,[3]【2026年03月度_全社】RFM客層一覧表データ!D:D,"",0)</f>
        <v>239</v>
      </c>
      <c r="H200" s="183">
        <f>_xlfn.XLOOKUP($A200,[3]【2026年03月度_全社】RFM客層一覧表データ!$A:$A,[3]【2026年03月度_全社】RFM客層一覧表データ!E:E,"",0)</f>
        <v>377</v>
      </c>
      <c r="I200" s="183">
        <f>_xlfn.XLOOKUP($A200,[3]【2026年03月度_全社】RFM客層一覧表データ!$A:$A,[3]【2026年03月度_全社】RFM客層一覧表データ!F:F,"",0)</f>
        <v>13</v>
      </c>
      <c r="J200" s="183">
        <v>587</v>
      </c>
      <c r="K200" s="183">
        <v>283</v>
      </c>
      <c r="L200" s="183">
        <v>381</v>
      </c>
      <c r="M200" s="183">
        <v>31</v>
      </c>
      <c r="N200" s="183">
        <v>599</v>
      </c>
      <c r="O200" s="183">
        <v>304</v>
      </c>
      <c r="P200" s="183">
        <v>385</v>
      </c>
      <c r="Q200" s="183">
        <v>29</v>
      </c>
      <c r="R200" s="183">
        <v>607</v>
      </c>
      <c r="S200" s="183">
        <v>296</v>
      </c>
      <c r="T200" s="183">
        <v>392</v>
      </c>
      <c r="U200" s="183">
        <v>20</v>
      </c>
      <c r="V200" s="183">
        <v>610</v>
      </c>
      <c r="W200" s="183">
        <v>280</v>
      </c>
      <c r="X200" s="183">
        <v>399</v>
      </c>
      <c r="Y200" s="183">
        <v>24</v>
      </c>
    </row>
    <row r="201" spans="1:25" x14ac:dyDescent="0.2">
      <c r="A201" s="184">
        <v>10250016</v>
      </c>
      <c r="B201" s="183" t="str">
        <f>[1]店マスタ!B200</f>
        <v>パナデンきくち</v>
      </c>
      <c r="C201" s="183">
        <v>2.5</v>
      </c>
      <c r="D201" s="183">
        <v>2.5</v>
      </c>
      <c r="E201" s="183">
        <f>_xlfn.XLOOKUP(A201,[2]Sheet1!$R:$R,[2]Sheet1!$AB:$AB,"",0)</f>
        <v>2.5</v>
      </c>
      <c r="F201" s="183">
        <f>_xlfn.XLOOKUP($A201,[3]【2026年03月度_全社】RFM客層一覧表データ!$A:$A,[3]【2026年03月度_全社】RFM客層一覧表データ!C:C,"",0)</f>
        <v>466</v>
      </c>
      <c r="G201" s="183">
        <f>_xlfn.XLOOKUP($A201,[3]【2026年03月度_全社】RFM客層一覧表データ!$A:$A,[3]【2026年03月度_全社】RFM客層一覧表データ!D:D,"",0)</f>
        <v>183</v>
      </c>
      <c r="H201" s="183">
        <f>_xlfn.XLOOKUP($A201,[3]【2026年03月度_全社】RFM客層一覧表データ!$A:$A,[3]【2026年03月度_全社】RFM客層一覧表データ!E:E,"",0)</f>
        <v>209</v>
      </c>
      <c r="I201" s="183">
        <f>_xlfn.XLOOKUP($A201,[3]【2026年03月度_全社】RFM客層一覧表データ!$A:$A,[3]【2026年03月度_全社】RFM客層一覧表データ!F:F,"",0)</f>
        <v>37</v>
      </c>
      <c r="J201" s="183">
        <v>466</v>
      </c>
      <c r="K201" s="183">
        <v>193</v>
      </c>
      <c r="L201" s="183">
        <v>200</v>
      </c>
      <c r="M201" s="183">
        <v>42</v>
      </c>
      <c r="N201" s="183">
        <v>471</v>
      </c>
      <c r="O201" s="183">
        <v>199</v>
      </c>
      <c r="P201" s="183">
        <v>202</v>
      </c>
      <c r="Q201" s="183">
        <v>38</v>
      </c>
      <c r="R201" s="183">
        <v>458</v>
      </c>
      <c r="S201" s="183">
        <v>206</v>
      </c>
      <c r="T201" s="183">
        <v>204</v>
      </c>
      <c r="U201" s="183">
        <v>42</v>
      </c>
      <c r="V201" s="183">
        <v>424</v>
      </c>
      <c r="W201" s="183">
        <v>181</v>
      </c>
      <c r="X201" s="183">
        <v>196</v>
      </c>
      <c r="Y201" s="183">
        <v>36</v>
      </c>
    </row>
    <row r="202" spans="1:25" x14ac:dyDescent="0.2">
      <c r="A202" s="184">
        <v>10250046</v>
      </c>
      <c r="B202" s="183" t="str">
        <f>[1]店マスタ!B201</f>
        <v>パナデン電気堂</v>
      </c>
      <c r="C202" s="183">
        <v>2</v>
      </c>
      <c r="D202" s="183">
        <v>2</v>
      </c>
      <c r="E202" s="183">
        <f>_xlfn.XLOOKUP(A202,[2]Sheet1!$R:$R,[2]Sheet1!$AB:$AB,"",0)</f>
        <v>2</v>
      </c>
      <c r="F202" s="183">
        <f>_xlfn.XLOOKUP($A202,[3]【2026年03月度_全社】RFM客層一覧表データ!$A:$A,[3]【2026年03月度_全社】RFM客層一覧表データ!C:C,"",0)</f>
        <v>238</v>
      </c>
      <c r="G202" s="183">
        <f>_xlfn.XLOOKUP($A202,[3]【2026年03月度_全社】RFM客層一覧表データ!$A:$A,[3]【2026年03月度_全社】RFM客層一覧表データ!D:D,"",0)</f>
        <v>90</v>
      </c>
      <c r="H202" s="183">
        <f>_xlfn.XLOOKUP($A202,[3]【2026年03月度_全社】RFM客層一覧表データ!$A:$A,[3]【2026年03月度_全社】RFM客層一覧表データ!E:E,"",0)</f>
        <v>122</v>
      </c>
      <c r="I202" s="183">
        <f>_xlfn.XLOOKUP($A202,[3]【2026年03月度_全社】RFM客層一覧表データ!$A:$A,[3]【2026年03月度_全社】RFM客層一覧表データ!F:F,"",0)</f>
        <v>9</v>
      </c>
      <c r="J202" s="183">
        <v>252</v>
      </c>
      <c r="K202" s="183">
        <v>91</v>
      </c>
      <c r="L202" s="183">
        <v>124</v>
      </c>
      <c r="M202" s="183">
        <v>13</v>
      </c>
      <c r="N202" s="183">
        <v>255</v>
      </c>
      <c r="O202" s="183">
        <v>101</v>
      </c>
      <c r="P202" s="183">
        <v>130</v>
      </c>
      <c r="Q202" s="183">
        <v>11</v>
      </c>
      <c r="R202" s="183">
        <v>262</v>
      </c>
      <c r="S202" s="183">
        <v>124</v>
      </c>
      <c r="T202" s="183">
        <v>131</v>
      </c>
      <c r="U202" s="183">
        <v>15</v>
      </c>
      <c r="V202" s="183">
        <v>271</v>
      </c>
      <c r="W202" s="183">
        <v>133</v>
      </c>
      <c r="X202" s="183">
        <v>141</v>
      </c>
      <c r="Y202" s="183">
        <v>18</v>
      </c>
    </row>
    <row r="203" spans="1:25" x14ac:dyDescent="0.2">
      <c r="A203" s="184">
        <v>10250054</v>
      </c>
      <c r="B203" s="183" t="str">
        <f>[1]店マスタ!B202</f>
        <v>（株）花正電気商会</v>
      </c>
      <c r="C203" s="183">
        <v>2.5</v>
      </c>
      <c r="D203" s="183">
        <v>2.5</v>
      </c>
      <c r="E203" s="183">
        <f>_xlfn.XLOOKUP(A203,[2]Sheet1!$R:$R,[2]Sheet1!$AB:$AB,"",0)</f>
        <v>2.5</v>
      </c>
      <c r="F203" s="183">
        <f>_xlfn.XLOOKUP($A203,[3]【2026年03月度_全社】RFM客層一覧表データ!$A:$A,[3]【2026年03月度_全社】RFM客層一覧表データ!C:C,"",0)</f>
        <v>647</v>
      </c>
      <c r="G203" s="183">
        <f>_xlfn.XLOOKUP($A203,[3]【2026年03月度_全社】RFM客層一覧表データ!$A:$A,[3]【2026年03月度_全社】RFM客層一覧表データ!D:D,"",0)</f>
        <v>268</v>
      </c>
      <c r="H203" s="183">
        <f>_xlfn.XLOOKUP($A203,[3]【2026年03月度_全社】RFM客層一覧表データ!$A:$A,[3]【2026年03月度_全社】RFM客層一覧表データ!E:E,"",0)</f>
        <v>383</v>
      </c>
      <c r="I203" s="183">
        <f>_xlfn.XLOOKUP($A203,[3]【2026年03月度_全社】RFM客層一覧表データ!$A:$A,[3]【2026年03月度_全社】RFM客層一覧表データ!F:F,"",0)</f>
        <v>14</v>
      </c>
      <c r="J203" s="183">
        <v>680</v>
      </c>
      <c r="K203" s="183">
        <v>265</v>
      </c>
      <c r="L203" s="183">
        <v>408</v>
      </c>
      <c r="M203" s="183">
        <v>18</v>
      </c>
      <c r="N203" s="183">
        <v>721</v>
      </c>
      <c r="O203" s="183">
        <v>298</v>
      </c>
      <c r="P203" s="183">
        <v>427</v>
      </c>
      <c r="Q203" s="183">
        <v>26</v>
      </c>
      <c r="R203" s="183">
        <v>756</v>
      </c>
      <c r="S203" s="183">
        <v>325</v>
      </c>
      <c r="T203" s="183">
        <v>445</v>
      </c>
      <c r="U203" s="183">
        <v>26</v>
      </c>
      <c r="V203" s="183">
        <v>777</v>
      </c>
      <c r="W203" s="183">
        <v>356</v>
      </c>
      <c r="X203" s="183">
        <v>469</v>
      </c>
      <c r="Y203" s="183">
        <v>30</v>
      </c>
    </row>
    <row r="204" spans="1:25" x14ac:dyDescent="0.2">
      <c r="A204" s="184">
        <v>10250063</v>
      </c>
      <c r="B204" s="183" t="str">
        <f>[1]店マスタ!B203</f>
        <v>ラブリー　マツミヤ</v>
      </c>
      <c r="C204" s="183">
        <v>1</v>
      </c>
      <c r="D204" s="183">
        <v>1</v>
      </c>
      <c r="E204" s="183">
        <f>_xlfn.XLOOKUP(A204,[2]Sheet1!$R:$R,[2]Sheet1!$AB:$AB,"",0)</f>
        <v>1</v>
      </c>
      <c r="F204" s="183" t="str">
        <f>_xlfn.XLOOKUP($A204,[3]【2026年03月度_全社】RFM客層一覧表データ!$A:$A,[3]【2026年03月度_全社】RFM客層一覧表データ!C:C,"",0)</f>
        <v/>
      </c>
      <c r="G204" s="183" t="str">
        <f>_xlfn.XLOOKUP($A204,[3]【2026年03月度_全社】RFM客層一覧表データ!$A:$A,[3]【2026年03月度_全社】RFM客層一覧表データ!D:D,"",0)</f>
        <v/>
      </c>
      <c r="H204" s="183" t="str">
        <f>_xlfn.XLOOKUP($A204,[3]【2026年03月度_全社】RFM客層一覧表データ!$A:$A,[3]【2026年03月度_全社】RFM客層一覧表データ!E:E,"",0)</f>
        <v/>
      </c>
      <c r="I204" s="183" t="str">
        <f>_xlfn.XLOOKUP($A204,[3]【2026年03月度_全社】RFM客層一覧表データ!$A:$A,[3]【2026年03月度_全社】RFM客層一覧表データ!F:F,"",0)</f>
        <v/>
      </c>
      <c r="J204" s="183">
        <v>0</v>
      </c>
      <c r="K204" s="183">
        <v>0</v>
      </c>
      <c r="L204" s="183">
        <v>0</v>
      </c>
      <c r="M204" s="183">
        <v>0</v>
      </c>
      <c r="N204" s="183">
        <v>0</v>
      </c>
      <c r="O204" s="183">
        <v>0</v>
      </c>
      <c r="P204" s="183">
        <v>0</v>
      </c>
      <c r="Q204" s="183">
        <v>0</v>
      </c>
      <c r="R204" s="183">
        <v>0</v>
      </c>
      <c r="S204" s="183">
        <v>0</v>
      </c>
      <c r="T204" s="183">
        <v>0</v>
      </c>
      <c r="U204" s="183">
        <v>0</v>
      </c>
      <c r="V204" s="183">
        <v>0</v>
      </c>
      <c r="W204" s="183">
        <v>0</v>
      </c>
      <c r="X204" s="183">
        <v>0</v>
      </c>
      <c r="Y204" s="183">
        <v>0</v>
      </c>
    </row>
    <row r="205" spans="1:25" x14ac:dyDescent="0.2">
      <c r="A205" s="184">
        <v>10250132</v>
      </c>
      <c r="B205" s="183" t="str">
        <f>[1]店マスタ!B204</f>
        <v>パナデン弘前イレブン</v>
      </c>
      <c r="C205" s="183">
        <v>3.5</v>
      </c>
      <c r="D205" s="183">
        <v>3.5</v>
      </c>
      <c r="E205" s="183">
        <f>_xlfn.XLOOKUP(A205,[2]Sheet1!$R:$R,[2]Sheet1!$AB:$AB,"",0)</f>
        <v>3.5</v>
      </c>
      <c r="F205" s="183">
        <f>_xlfn.XLOOKUP($A205,[3]【2026年03月度_全社】RFM客層一覧表データ!$A:$A,[3]【2026年03月度_全社】RFM客層一覧表データ!C:C,"",0)</f>
        <v>968</v>
      </c>
      <c r="G205" s="183">
        <f>_xlfn.XLOOKUP($A205,[3]【2026年03月度_全社】RFM客層一覧表データ!$A:$A,[3]【2026年03月度_全社】RFM客層一覧表データ!D:D,"",0)</f>
        <v>403</v>
      </c>
      <c r="H205" s="183">
        <f>_xlfn.XLOOKUP($A205,[3]【2026年03月度_全社】RFM客層一覧表データ!$A:$A,[3]【2026年03月度_全社】RFM客層一覧表データ!E:E,"",0)</f>
        <v>434</v>
      </c>
      <c r="I205" s="183">
        <f>_xlfn.XLOOKUP($A205,[3]【2026年03月度_全社】RFM客層一覧表データ!$A:$A,[3]【2026年03月度_全社】RFM客層一覧表データ!F:F,"",0)</f>
        <v>68</v>
      </c>
      <c r="J205" s="183">
        <v>1048</v>
      </c>
      <c r="K205" s="183">
        <v>411</v>
      </c>
      <c r="L205" s="183">
        <v>432</v>
      </c>
      <c r="M205" s="183">
        <v>85</v>
      </c>
      <c r="N205" s="183">
        <v>1111</v>
      </c>
      <c r="O205" s="183">
        <v>419</v>
      </c>
      <c r="P205" s="183">
        <v>450</v>
      </c>
      <c r="Q205" s="183">
        <v>80</v>
      </c>
      <c r="R205" s="183">
        <v>1131</v>
      </c>
      <c r="S205" s="183">
        <v>387</v>
      </c>
      <c r="T205" s="183">
        <v>458</v>
      </c>
      <c r="U205" s="183">
        <v>58</v>
      </c>
      <c r="V205" s="183">
        <v>1152</v>
      </c>
      <c r="W205" s="183">
        <v>436</v>
      </c>
      <c r="X205" s="183">
        <v>464</v>
      </c>
      <c r="Y205" s="183">
        <v>72</v>
      </c>
    </row>
    <row r="206" spans="1:25" x14ac:dyDescent="0.2">
      <c r="A206" s="184">
        <v>10252010</v>
      </c>
      <c r="B206" s="183" t="str">
        <f>[1]店マスタ!B205</f>
        <v>モリピアかしわ</v>
      </c>
      <c r="C206" s="183">
        <v>3.5</v>
      </c>
      <c r="D206" s="183">
        <v>3.5</v>
      </c>
      <c r="E206" s="183">
        <f>_xlfn.XLOOKUP(A206,[2]Sheet1!$R:$R,[2]Sheet1!$AB:$AB,"",0)</f>
        <v>4</v>
      </c>
      <c r="F206" s="183">
        <f>_xlfn.XLOOKUP($A206,[3]【2026年03月度_全社】RFM客層一覧表データ!$A:$A,[3]【2026年03月度_全社】RFM客層一覧表データ!C:C,"",0)</f>
        <v>2</v>
      </c>
      <c r="G206" s="183">
        <f>_xlfn.XLOOKUP($A206,[3]【2026年03月度_全社】RFM客層一覧表データ!$A:$A,[3]【2026年03月度_全社】RFM客層一覧表データ!D:D,"",0)</f>
        <v>0</v>
      </c>
      <c r="H206" s="183">
        <f>_xlfn.XLOOKUP($A206,[3]【2026年03月度_全社】RFM客層一覧表データ!$A:$A,[3]【2026年03月度_全社】RFM客層一覧表データ!E:E,"",0)</f>
        <v>1</v>
      </c>
      <c r="I206" s="183">
        <f>_xlfn.XLOOKUP($A206,[3]【2026年03月度_全社】RFM客層一覧表データ!$A:$A,[3]【2026年03月度_全社】RFM客層一覧表データ!F:F,"",0)</f>
        <v>0</v>
      </c>
      <c r="J206" s="183">
        <v>2</v>
      </c>
      <c r="K206" s="183">
        <v>0</v>
      </c>
      <c r="L206" s="183">
        <v>1</v>
      </c>
      <c r="M206" s="183">
        <v>0</v>
      </c>
      <c r="N206" s="183">
        <v>2</v>
      </c>
      <c r="O206" s="183">
        <v>0</v>
      </c>
      <c r="P206" s="183">
        <v>1</v>
      </c>
      <c r="Q206" s="183">
        <v>0</v>
      </c>
      <c r="R206" s="183">
        <v>196</v>
      </c>
      <c r="S206" s="183">
        <v>2</v>
      </c>
      <c r="T206" s="183">
        <v>1</v>
      </c>
      <c r="U206" s="183">
        <v>2</v>
      </c>
      <c r="V206" s="183">
        <v>333</v>
      </c>
      <c r="W206" s="183">
        <v>0</v>
      </c>
      <c r="X206" s="183">
        <v>96</v>
      </c>
      <c r="Y206" s="183">
        <v>0</v>
      </c>
    </row>
    <row r="207" spans="1:25" x14ac:dyDescent="0.2">
      <c r="A207" s="184">
        <v>10253140</v>
      </c>
      <c r="B207" s="183" t="str">
        <f>[1]店マスタ!B206</f>
        <v>タイヨーチェーン　なりた店</v>
      </c>
      <c r="C207" s="183">
        <v>1.5</v>
      </c>
      <c r="D207" s="183">
        <v>1.5</v>
      </c>
      <c r="E207" s="183">
        <f>_xlfn.XLOOKUP(A207,[2]Sheet1!$R:$R,[2]Sheet1!$AB:$AB,"",0)</f>
        <v>1.5</v>
      </c>
      <c r="F207" s="183" t="str">
        <f>_xlfn.XLOOKUP($A207,[3]【2026年03月度_全社】RFM客層一覧表データ!$A:$A,[3]【2026年03月度_全社】RFM客層一覧表データ!C:C,"",0)</f>
        <v/>
      </c>
      <c r="G207" s="183" t="str">
        <f>_xlfn.XLOOKUP($A207,[3]【2026年03月度_全社】RFM客層一覧表データ!$A:$A,[3]【2026年03月度_全社】RFM客層一覧表データ!D:D,"",0)</f>
        <v/>
      </c>
      <c r="H207" s="183" t="str">
        <f>_xlfn.XLOOKUP($A207,[3]【2026年03月度_全社】RFM客層一覧表データ!$A:$A,[3]【2026年03月度_全社】RFM客層一覧表データ!E:E,"",0)</f>
        <v/>
      </c>
      <c r="I207" s="183" t="str">
        <f>_xlfn.XLOOKUP($A207,[3]【2026年03月度_全社】RFM客層一覧表データ!$A:$A,[3]【2026年03月度_全社】RFM客層一覧表データ!F:F,"",0)</f>
        <v/>
      </c>
      <c r="J207" s="183">
        <v>0</v>
      </c>
      <c r="K207" s="183">
        <v>0</v>
      </c>
      <c r="L207" s="183">
        <v>0</v>
      </c>
      <c r="M207" s="183">
        <v>0</v>
      </c>
      <c r="N207" s="183">
        <v>0</v>
      </c>
      <c r="O207" s="183">
        <v>0</v>
      </c>
      <c r="P207" s="183">
        <v>0</v>
      </c>
      <c r="Q207" s="183">
        <v>0</v>
      </c>
      <c r="R207" s="183">
        <v>0</v>
      </c>
      <c r="S207" s="183">
        <v>0</v>
      </c>
      <c r="T207" s="183">
        <v>0</v>
      </c>
      <c r="U207" s="183">
        <v>0</v>
      </c>
      <c r="V207" s="183">
        <v>0</v>
      </c>
      <c r="W207" s="183">
        <v>0</v>
      </c>
      <c r="X207" s="183">
        <v>0</v>
      </c>
      <c r="Y207" s="183">
        <v>0</v>
      </c>
    </row>
    <row r="208" spans="1:25" x14ac:dyDescent="0.2">
      <c r="A208" s="184">
        <v>10260011</v>
      </c>
      <c r="B208" s="183" t="str">
        <f>[1]店マスタ!B207</f>
        <v>パナデンふくだ</v>
      </c>
      <c r="C208" s="183">
        <v>2</v>
      </c>
      <c r="D208" s="183">
        <v>2</v>
      </c>
      <c r="E208" s="183">
        <f>_xlfn.XLOOKUP(A208,[2]Sheet1!$R:$R,[2]Sheet1!$AB:$AB,"",0)</f>
        <v>2</v>
      </c>
      <c r="F208" s="183">
        <f>_xlfn.XLOOKUP($A208,[3]【2026年03月度_全社】RFM客層一覧表データ!$A:$A,[3]【2026年03月度_全社】RFM客層一覧表データ!C:C,"",0)</f>
        <v>0</v>
      </c>
      <c r="G208" s="183">
        <f>_xlfn.XLOOKUP($A208,[3]【2026年03月度_全社】RFM客層一覧表データ!$A:$A,[3]【2026年03月度_全社】RFM客層一覧表データ!D:D,"",0)</f>
        <v>0</v>
      </c>
      <c r="H208" s="183">
        <f>_xlfn.XLOOKUP($A208,[3]【2026年03月度_全社】RFM客層一覧表データ!$A:$A,[3]【2026年03月度_全社】RFM客層一覧表データ!E:E,"",0)</f>
        <v>0</v>
      </c>
      <c r="I208" s="183">
        <f>_xlfn.XLOOKUP($A208,[3]【2026年03月度_全社】RFM客層一覧表データ!$A:$A,[3]【2026年03月度_全社】RFM客層一覧表データ!F:F,"",0)</f>
        <v>0</v>
      </c>
      <c r="J208" s="183">
        <v>0</v>
      </c>
      <c r="K208" s="183">
        <v>0</v>
      </c>
      <c r="L208" s="183">
        <v>0</v>
      </c>
      <c r="M208" s="183">
        <v>0</v>
      </c>
      <c r="N208" s="183">
        <v>0</v>
      </c>
      <c r="O208" s="183">
        <v>0</v>
      </c>
      <c r="P208" s="183">
        <v>0</v>
      </c>
      <c r="Q208" s="183">
        <v>0</v>
      </c>
      <c r="R208" s="183">
        <v>0</v>
      </c>
      <c r="S208" s="183">
        <v>0</v>
      </c>
      <c r="T208" s="183">
        <v>0</v>
      </c>
      <c r="U208" s="183">
        <v>0</v>
      </c>
      <c r="V208" s="183">
        <v>0</v>
      </c>
      <c r="W208" s="183">
        <v>0</v>
      </c>
      <c r="X208" s="183">
        <v>0</v>
      </c>
      <c r="Y208" s="183">
        <v>0</v>
      </c>
    </row>
    <row r="209" spans="1:25" x14ac:dyDescent="0.2">
      <c r="A209" s="184">
        <v>10262005</v>
      </c>
      <c r="B209" s="183" t="str">
        <f>[1]店マスタ!B208</f>
        <v>パナデン小田桐</v>
      </c>
      <c r="C209" s="183">
        <v>1.5</v>
      </c>
      <c r="D209" s="183">
        <v>1.5</v>
      </c>
      <c r="E209" s="183">
        <f>_xlfn.XLOOKUP(A209,[2]Sheet1!$R:$R,[2]Sheet1!$AB:$AB,"",0)</f>
        <v>1.5</v>
      </c>
      <c r="F209" s="183">
        <f>_xlfn.XLOOKUP($A209,[3]【2026年03月度_全社】RFM客層一覧表データ!$A:$A,[3]【2026年03月度_全社】RFM客層一覧表データ!C:C,"",0)</f>
        <v>291</v>
      </c>
      <c r="G209" s="183">
        <f>_xlfn.XLOOKUP($A209,[3]【2026年03月度_全社】RFM客層一覧表データ!$A:$A,[3]【2026年03月度_全社】RFM客層一覧表データ!D:D,"",0)</f>
        <v>144</v>
      </c>
      <c r="H209" s="183">
        <f>_xlfn.XLOOKUP($A209,[3]【2026年03月度_全社】RFM客層一覧表データ!$A:$A,[3]【2026年03月度_全社】RFM客層一覧表データ!E:E,"",0)</f>
        <v>184</v>
      </c>
      <c r="I209" s="183">
        <f>_xlfn.XLOOKUP($A209,[3]【2026年03月度_全社】RFM客層一覧表データ!$A:$A,[3]【2026年03月度_全社】RFM客層一覧表データ!F:F,"",0)</f>
        <v>7</v>
      </c>
      <c r="J209" s="183">
        <v>296</v>
      </c>
      <c r="K209" s="183">
        <v>136</v>
      </c>
      <c r="L209" s="183">
        <v>191</v>
      </c>
      <c r="M209" s="183">
        <v>4</v>
      </c>
      <c r="N209" s="183">
        <v>310</v>
      </c>
      <c r="O209" s="183">
        <v>163</v>
      </c>
      <c r="P209" s="183">
        <v>201</v>
      </c>
      <c r="Q209" s="183">
        <v>5</v>
      </c>
      <c r="R209" s="183">
        <v>337</v>
      </c>
      <c r="S209" s="183">
        <v>175</v>
      </c>
      <c r="T209" s="183">
        <v>213</v>
      </c>
      <c r="U209" s="183">
        <v>14</v>
      </c>
      <c r="V209" s="183">
        <v>343</v>
      </c>
      <c r="W209" s="183">
        <v>165</v>
      </c>
      <c r="X209" s="183">
        <v>209</v>
      </c>
      <c r="Y209" s="183">
        <v>4</v>
      </c>
    </row>
    <row r="210" spans="1:25" x14ac:dyDescent="0.2">
      <c r="A210" s="184">
        <v>10262007</v>
      </c>
      <c r="B210" s="183" t="str">
        <f>[1]店マスタ!B209</f>
        <v>（平賀）　きむら電器</v>
      </c>
      <c r="C210" s="183">
        <v>1.5</v>
      </c>
      <c r="D210" s="183">
        <v>1.5</v>
      </c>
      <c r="E210" s="183">
        <f>_xlfn.XLOOKUP(A210,[2]Sheet1!$R:$R,[2]Sheet1!$AB:$AB,"",0)</f>
        <v>1.5</v>
      </c>
      <c r="F210" s="183" t="str">
        <f>_xlfn.XLOOKUP($A210,[3]【2026年03月度_全社】RFM客層一覧表データ!$A:$A,[3]【2026年03月度_全社】RFM客層一覧表データ!C:C,"",0)</f>
        <v/>
      </c>
      <c r="G210" s="183" t="str">
        <f>_xlfn.XLOOKUP($A210,[3]【2026年03月度_全社】RFM客層一覧表データ!$A:$A,[3]【2026年03月度_全社】RFM客層一覧表データ!D:D,"",0)</f>
        <v/>
      </c>
      <c r="H210" s="183" t="str">
        <f>_xlfn.XLOOKUP($A210,[3]【2026年03月度_全社】RFM客層一覧表データ!$A:$A,[3]【2026年03月度_全社】RFM客層一覧表データ!E:E,"",0)</f>
        <v/>
      </c>
      <c r="I210" s="183" t="str">
        <f>_xlfn.XLOOKUP($A210,[3]【2026年03月度_全社】RFM客層一覧表データ!$A:$A,[3]【2026年03月度_全社】RFM客層一覧表データ!F:F,"",0)</f>
        <v/>
      </c>
      <c r="J210" s="183">
        <v>0</v>
      </c>
      <c r="K210" s="183">
        <v>0</v>
      </c>
      <c r="L210" s="183">
        <v>0</v>
      </c>
      <c r="M210" s="183">
        <v>0</v>
      </c>
      <c r="N210" s="183">
        <v>0</v>
      </c>
      <c r="O210" s="183">
        <v>0</v>
      </c>
      <c r="P210" s="183">
        <v>0</v>
      </c>
      <c r="Q210" s="183">
        <v>0</v>
      </c>
      <c r="R210" s="183">
        <v>0</v>
      </c>
      <c r="S210" s="183">
        <v>0</v>
      </c>
      <c r="T210" s="183">
        <v>0</v>
      </c>
      <c r="U210" s="183">
        <v>0</v>
      </c>
      <c r="V210" s="183">
        <v>0</v>
      </c>
      <c r="W210" s="183">
        <v>0</v>
      </c>
      <c r="X210" s="183">
        <v>0</v>
      </c>
      <c r="Y210" s="183">
        <v>0</v>
      </c>
    </row>
    <row r="211" spans="1:25" x14ac:dyDescent="0.2">
      <c r="A211" s="184">
        <v>10262008</v>
      </c>
      <c r="B211" s="183" t="str">
        <f>[1]店マスタ!B210</f>
        <v>パナデン木村</v>
      </c>
      <c r="C211" s="183">
        <v>1</v>
      </c>
      <c r="D211" s="183">
        <v>1</v>
      </c>
      <c r="E211" s="183">
        <f>_xlfn.XLOOKUP(A211,[2]Sheet1!$R:$R,[2]Sheet1!$AB:$AB,"",0)</f>
        <v>1</v>
      </c>
      <c r="F211" s="183">
        <f>_xlfn.XLOOKUP($A211,[3]【2026年03月度_全社】RFM客層一覧表データ!$A:$A,[3]【2026年03月度_全社】RFM客層一覧表データ!C:C,"",0)</f>
        <v>0</v>
      </c>
      <c r="G211" s="183">
        <f>_xlfn.XLOOKUP($A211,[3]【2026年03月度_全社】RFM客層一覧表データ!$A:$A,[3]【2026年03月度_全社】RFM客層一覧表データ!D:D,"",0)</f>
        <v>0</v>
      </c>
      <c r="H211" s="183">
        <f>_xlfn.XLOOKUP($A211,[3]【2026年03月度_全社】RFM客層一覧表データ!$A:$A,[3]【2026年03月度_全社】RFM客層一覧表データ!E:E,"",0)</f>
        <v>0</v>
      </c>
      <c r="I211" s="183">
        <f>_xlfn.XLOOKUP($A211,[3]【2026年03月度_全社】RFM客層一覧表データ!$A:$A,[3]【2026年03月度_全社】RFM客層一覧表データ!F:F,"",0)</f>
        <v>0</v>
      </c>
      <c r="J211" s="183">
        <v>0</v>
      </c>
      <c r="K211" s="183">
        <v>0</v>
      </c>
      <c r="L211" s="183">
        <v>0</v>
      </c>
      <c r="M211" s="183">
        <v>0</v>
      </c>
      <c r="N211" s="183">
        <v>0</v>
      </c>
      <c r="O211" s="183">
        <v>0</v>
      </c>
      <c r="P211" s="183">
        <v>0</v>
      </c>
      <c r="Q211" s="183">
        <v>0</v>
      </c>
      <c r="R211" s="183">
        <v>0</v>
      </c>
      <c r="S211" s="183">
        <v>0</v>
      </c>
      <c r="T211" s="183">
        <v>0</v>
      </c>
      <c r="U211" s="183">
        <v>0</v>
      </c>
      <c r="V211" s="183">
        <v>0</v>
      </c>
      <c r="W211" s="183">
        <v>0</v>
      </c>
      <c r="X211" s="183">
        <v>0</v>
      </c>
      <c r="Y211" s="183">
        <v>0</v>
      </c>
    </row>
    <row r="212" spans="1:25" x14ac:dyDescent="0.2">
      <c r="A212" s="184">
        <v>10262035</v>
      </c>
      <c r="B212" s="183" t="str">
        <f>[1]店マスタ!B211</f>
        <v>パナデンふじ</v>
      </c>
      <c r="C212" s="183">
        <v>1.5</v>
      </c>
      <c r="D212" s="183">
        <v>1.5</v>
      </c>
      <c r="E212" s="183">
        <f>_xlfn.XLOOKUP(A212,[2]Sheet1!$R:$R,[2]Sheet1!$AB:$AB,"",0)</f>
        <v>1.5</v>
      </c>
      <c r="F212" s="183">
        <f>_xlfn.XLOOKUP($A212,[3]【2026年03月度_全社】RFM客層一覧表データ!$A:$A,[3]【2026年03月度_全社】RFM客層一覧表データ!C:C,"",0)</f>
        <v>62</v>
      </c>
      <c r="G212" s="183">
        <f>_xlfn.XLOOKUP($A212,[3]【2026年03月度_全社】RFM客層一覧表データ!$A:$A,[3]【2026年03月度_全社】RFM客層一覧表データ!D:D,"",0)</f>
        <v>0</v>
      </c>
      <c r="H212" s="183">
        <f>_xlfn.XLOOKUP($A212,[3]【2026年03月度_全社】RFM客層一覧表データ!$A:$A,[3]【2026年03月度_全社】RFM客層一覧表データ!E:E,"",0)</f>
        <v>1</v>
      </c>
      <c r="I212" s="183">
        <f>_xlfn.XLOOKUP($A212,[3]【2026年03月度_全社】RFM客層一覧表データ!$A:$A,[3]【2026年03月度_全社】RFM客層一覧表データ!F:F,"",0)</f>
        <v>0</v>
      </c>
      <c r="J212" s="183">
        <v>62</v>
      </c>
      <c r="K212" s="183">
        <v>2</v>
      </c>
      <c r="L212" s="183">
        <v>2</v>
      </c>
      <c r="M212" s="183">
        <v>1</v>
      </c>
      <c r="N212" s="183">
        <v>61</v>
      </c>
      <c r="O212" s="183">
        <v>61</v>
      </c>
      <c r="P212" s="183">
        <v>3</v>
      </c>
      <c r="Q212" s="183">
        <v>49</v>
      </c>
      <c r="R212" s="183">
        <v>1</v>
      </c>
      <c r="S212" s="183">
        <v>0</v>
      </c>
      <c r="T212" s="183">
        <v>0</v>
      </c>
      <c r="U212" s="183">
        <v>0</v>
      </c>
      <c r="V212" s="183">
        <v>2</v>
      </c>
      <c r="W212" s="183">
        <v>0</v>
      </c>
      <c r="X212" s="183">
        <v>1</v>
      </c>
      <c r="Y212" s="183">
        <v>0</v>
      </c>
    </row>
    <row r="213" spans="1:25" x14ac:dyDescent="0.2">
      <c r="A213" s="184">
        <v>10262043</v>
      </c>
      <c r="B213" s="183" t="str">
        <f>[1]店マスタ!B212</f>
        <v>パナデンヨシマチ</v>
      </c>
      <c r="C213" s="183">
        <v>1</v>
      </c>
      <c r="D213" s="183">
        <v>1</v>
      </c>
      <c r="E213" s="183">
        <f>_xlfn.XLOOKUP(A213,[2]Sheet1!$R:$R,[2]Sheet1!$AB:$AB,"",0)</f>
        <v>1</v>
      </c>
      <c r="F213" s="183" t="str">
        <f>_xlfn.XLOOKUP($A213,[3]【2026年03月度_全社】RFM客層一覧表データ!$A:$A,[3]【2026年03月度_全社】RFM客層一覧表データ!C:C,"",0)</f>
        <v/>
      </c>
      <c r="G213" s="183" t="str">
        <f>_xlfn.XLOOKUP($A213,[3]【2026年03月度_全社】RFM客層一覧表データ!$A:$A,[3]【2026年03月度_全社】RFM客層一覧表データ!D:D,"",0)</f>
        <v/>
      </c>
      <c r="H213" s="183" t="str">
        <f>_xlfn.XLOOKUP($A213,[3]【2026年03月度_全社】RFM客層一覧表データ!$A:$A,[3]【2026年03月度_全社】RFM客層一覧表データ!E:E,"",0)</f>
        <v/>
      </c>
      <c r="I213" s="183" t="str">
        <f>_xlfn.XLOOKUP($A213,[3]【2026年03月度_全社】RFM客層一覧表データ!$A:$A,[3]【2026年03月度_全社】RFM客層一覧表データ!F:F,"",0)</f>
        <v/>
      </c>
      <c r="J213" s="183">
        <v>0</v>
      </c>
      <c r="K213" s="183">
        <v>0</v>
      </c>
      <c r="L213" s="183">
        <v>0</v>
      </c>
      <c r="M213" s="183">
        <v>0</v>
      </c>
      <c r="N213" s="183">
        <v>0</v>
      </c>
      <c r="O213" s="183">
        <v>0</v>
      </c>
      <c r="P213" s="183">
        <v>0</v>
      </c>
      <c r="Q213" s="183">
        <v>0</v>
      </c>
      <c r="R213" s="183">
        <v>0</v>
      </c>
      <c r="S213" s="183">
        <v>0</v>
      </c>
      <c r="T213" s="183">
        <v>0</v>
      </c>
      <c r="U213" s="183">
        <v>0</v>
      </c>
      <c r="V213" s="183">
        <v>0</v>
      </c>
      <c r="W213" s="183">
        <v>0</v>
      </c>
      <c r="X213" s="183">
        <v>0</v>
      </c>
      <c r="Y213" s="183">
        <v>0</v>
      </c>
    </row>
    <row r="214" spans="1:25" x14ac:dyDescent="0.2">
      <c r="A214" s="184">
        <v>10263025</v>
      </c>
      <c r="B214" s="183" t="str">
        <f>[1]店マスタ!B213</f>
        <v>パナデンじん</v>
      </c>
      <c r="C214" s="183">
        <v>1</v>
      </c>
      <c r="D214" s="183">
        <v>1</v>
      </c>
      <c r="E214" s="183">
        <f>_xlfn.XLOOKUP(A214,[2]Sheet1!$R:$R,[2]Sheet1!$AB:$AB,"",0)</f>
        <v>1</v>
      </c>
      <c r="F214" s="183">
        <f>_xlfn.XLOOKUP($A214,[3]【2026年03月度_全社】RFM客層一覧表データ!$A:$A,[3]【2026年03月度_全社】RFM客層一覧表データ!C:C,"",0)</f>
        <v>64</v>
      </c>
      <c r="G214" s="183">
        <f>_xlfn.XLOOKUP($A214,[3]【2026年03月度_全社】RFM客層一覧表データ!$A:$A,[3]【2026年03月度_全社】RFM客層一覧表データ!D:D,"",0)</f>
        <v>20</v>
      </c>
      <c r="H214" s="183">
        <f>_xlfn.XLOOKUP($A214,[3]【2026年03月度_全社】RFM客層一覧表データ!$A:$A,[3]【2026年03月度_全社】RFM客層一覧表データ!E:E,"",0)</f>
        <v>17</v>
      </c>
      <c r="I214" s="183">
        <f>_xlfn.XLOOKUP($A214,[3]【2026年03月度_全社】RFM客層一覧表データ!$A:$A,[3]【2026年03月度_全社】RFM客層一覧表データ!F:F,"",0)</f>
        <v>6</v>
      </c>
      <c r="J214" s="183">
        <v>76</v>
      </c>
      <c r="K214" s="183">
        <v>15</v>
      </c>
      <c r="L214" s="183">
        <v>17</v>
      </c>
      <c r="M214" s="183">
        <v>4</v>
      </c>
      <c r="N214" s="183">
        <v>75</v>
      </c>
      <c r="O214" s="183">
        <v>23</v>
      </c>
      <c r="P214" s="183">
        <v>22</v>
      </c>
      <c r="Q214" s="183">
        <v>5</v>
      </c>
      <c r="R214" s="183">
        <v>64</v>
      </c>
      <c r="S214" s="183">
        <v>13</v>
      </c>
      <c r="T214" s="183">
        <v>32</v>
      </c>
      <c r="U214" s="183">
        <v>4</v>
      </c>
      <c r="V214" s="183">
        <v>94</v>
      </c>
      <c r="W214" s="183">
        <v>16</v>
      </c>
      <c r="X214" s="183">
        <v>37</v>
      </c>
      <c r="Y214" s="183">
        <v>2</v>
      </c>
    </row>
    <row r="215" spans="1:25" x14ac:dyDescent="0.2">
      <c r="A215" s="184">
        <v>10271002</v>
      </c>
      <c r="B215" s="183" t="str">
        <f>[1]店マスタ!B214</f>
        <v>パナデン　でんゆうしゃ</v>
      </c>
      <c r="C215" s="183">
        <v>1.5</v>
      </c>
      <c r="D215" s="183">
        <v>1.5</v>
      </c>
      <c r="E215" s="183">
        <f>_xlfn.XLOOKUP(A215,[2]Sheet1!$R:$R,[2]Sheet1!$AB:$AB,"",0)</f>
        <v>1.5</v>
      </c>
      <c r="F215" s="183">
        <f>_xlfn.XLOOKUP($A215,[3]【2026年03月度_全社】RFM客層一覧表データ!$A:$A,[3]【2026年03月度_全社】RFM客層一覧表データ!C:C,"",0)</f>
        <v>539</v>
      </c>
      <c r="G215" s="183">
        <f>_xlfn.XLOOKUP($A215,[3]【2026年03月度_全社】RFM客層一覧表データ!$A:$A,[3]【2026年03月度_全社】RFM客層一覧表データ!D:D,"",0)</f>
        <v>225</v>
      </c>
      <c r="H215" s="183">
        <f>_xlfn.XLOOKUP($A215,[3]【2026年03月度_全社】RFM客層一覧表データ!$A:$A,[3]【2026年03月度_全社】RFM客層一覧表データ!E:E,"",0)</f>
        <v>233</v>
      </c>
      <c r="I215" s="183">
        <f>_xlfn.XLOOKUP($A215,[3]【2026年03月度_全社】RFM客層一覧表データ!$A:$A,[3]【2026年03月度_全社】RFM客層一覧表データ!F:F,"",0)</f>
        <v>19</v>
      </c>
      <c r="J215" s="183">
        <v>584</v>
      </c>
      <c r="K215" s="183">
        <v>229</v>
      </c>
      <c r="L215" s="183">
        <v>240</v>
      </c>
      <c r="M215" s="183">
        <v>28</v>
      </c>
      <c r="N215" s="183">
        <v>620</v>
      </c>
      <c r="O215" s="183">
        <v>244</v>
      </c>
      <c r="P215" s="183">
        <v>249</v>
      </c>
      <c r="Q215" s="183">
        <v>25</v>
      </c>
      <c r="R215" s="183">
        <v>657</v>
      </c>
      <c r="S215" s="183">
        <v>264</v>
      </c>
      <c r="T215" s="183">
        <v>265</v>
      </c>
      <c r="U215" s="183">
        <v>22</v>
      </c>
      <c r="V215" s="183">
        <v>706</v>
      </c>
      <c r="W215" s="183">
        <v>277</v>
      </c>
      <c r="X215" s="183">
        <v>287</v>
      </c>
      <c r="Y215" s="183">
        <v>25</v>
      </c>
    </row>
    <row r="216" spans="1:25" x14ac:dyDescent="0.2">
      <c r="A216" s="184">
        <v>10271020</v>
      </c>
      <c r="B216" s="183" t="str">
        <f>[1]店マスタ!B215</f>
        <v>タイヨーチェーン　マツオ店</v>
      </c>
      <c r="C216" s="183">
        <v>1.5</v>
      </c>
      <c r="D216" s="183">
        <v>1.5</v>
      </c>
      <c r="E216" s="183">
        <f>_xlfn.XLOOKUP(A216,[2]Sheet1!$R:$R,[2]Sheet1!$AB:$AB,"",0)</f>
        <v>1.5</v>
      </c>
      <c r="F216" s="183" t="str">
        <f>_xlfn.XLOOKUP($A216,[3]【2026年03月度_全社】RFM客層一覧表データ!$A:$A,[3]【2026年03月度_全社】RFM客層一覧表データ!C:C,"",0)</f>
        <v/>
      </c>
      <c r="G216" s="183" t="str">
        <f>_xlfn.XLOOKUP($A216,[3]【2026年03月度_全社】RFM客層一覧表データ!$A:$A,[3]【2026年03月度_全社】RFM客層一覧表データ!D:D,"",0)</f>
        <v/>
      </c>
      <c r="H216" s="183" t="str">
        <f>_xlfn.XLOOKUP($A216,[3]【2026年03月度_全社】RFM客層一覧表データ!$A:$A,[3]【2026年03月度_全社】RFM客層一覧表データ!E:E,"",0)</f>
        <v/>
      </c>
      <c r="I216" s="183" t="str">
        <f>_xlfn.XLOOKUP($A216,[3]【2026年03月度_全社】RFM客層一覧表データ!$A:$A,[3]【2026年03月度_全社】RFM客層一覧表データ!F:F,"",0)</f>
        <v/>
      </c>
      <c r="J216" s="183">
        <v>0</v>
      </c>
      <c r="K216" s="183">
        <v>0</v>
      </c>
      <c r="L216" s="183">
        <v>0</v>
      </c>
      <c r="M216" s="183">
        <v>0</v>
      </c>
      <c r="N216" s="183">
        <v>0</v>
      </c>
      <c r="O216" s="183">
        <v>0</v>
      </c>
      <c r="P216" s="183">
        <v>0</v>
      </c>
      <c r="Q216" s="183">
        <v>0</v>
      </c>
      <c r="R216" s="183">
        <v>0</v>
      </c>
      <c r="S216" s="183">
        <v>0</v>
      </c>
      <c r="T216" s="183">
        <v>0</v>
      </c>
      <c r="U216" s="183">
        <v>0</v>
      </c>
      <c r="V216" s="183">
        <v>0</v>
      </c>
      <c r="W216" s="183">
        <v>0</v>
      </c>
      <c r="X216" s="183">
        <v>0</v>
      </c>
      <c r="Y216" s="183">
        <v>0</v>
      </c>
    </row>
    <row r="217" spans="1:25" x14ac:dyDescent="0.2">
      <c r="A217" s="184">
        <v>10271212</v>
      </c>
      <c r="B217" s="183" t="str">
        <f>[1]店マスタ!B216</f>
        <v>（株）文屋</v>
      </c>
      <c r="C217" s="183">
        <v>3</v>
      </c>
      <c r="D217" s="183">
        <v>4</v>
      </c>
      <c r="E217" s="183" t="str">
        <f>_xlfn.XLOOKUP(A217,[2]Sheet1!$R:$R,[2]Sheet1!$AB:$AB,"",0)</f>
        <v/>
      </c>
      <c r="F217" s="183">
        <f>_xlfn.XLOOKUP($A217,[3]【2026年03月度_全社】RFM客層一覧表データ!$A:$A,[3]【2026年03月度_全社】RFM客層一覧表データ!C:C,"",0)</f>
        <v>4</v>
      </c>
      <c r="G217" s="183">
        <f>_xlfn.XLOOKUP($A217,[3]【2026年03月度_全社】RFM客層一覧表データ!$A:$A,[3]【2026年03月度_全社】RFM客層一覧表データ!D:D,"",0)</f>
        <v>0</v>
      </c>
      <c r="H217" s="183">
        <f>_xlfn.XLOOKUP($A217,[3]【2026年03月度_全社】RFM客層一覧表データ!$A:$A,[3]【2026年03月度_全社】RFM客層一覧表データ!E:E,"",0)</f>
        <v>0</v>
      </c>
      <c r="I217" s="183">
        <f>_xlfn.XLOOKUP($A217,[3]【2026年03月度_全社】RFM客層一覧表データ!$A:$A,[3]【2026年03月度_全社】RFM客層一覧表データ!F:F,"",0)</f>
        <v>0</v>
      </c>
      <c r="J217" s="183">
        <v>4</v>
      </c>
      <c r="K217" s="183">
        <v>0</v>
      </c>
      <c r="L217" s="183">
        <v>0</v>
      </c>
      <c r="M217" s="183">
        <v>0</v>
      </c>
      <c r="N217" s="183">
        <v>4</v>
      </c>
      <c r="O217" s="183">
        <v>0</v>
      </c>
      <c r="P217" s="183">
        <v>0</v>
      </c>
      <c r="Q217" s="183">
        <v>0</v>
      </c>
      <c r="R217" s="183">
        <v>4</v>
      </c>
      <c r="S217" s="183">
        <v>0</v>
      </c>
      <c r="T217" s="183">
        <v>0</v>
      </c>
      <c r="U217" s="183">
        <v>0</v>
      </c>
      <c r="V217" s="183">
        <v>4</v>
      </c>
      <c r="W217" s="183">
        <v>4</v>
      </c>
      <c r="X217" s="183">
        <v>0</v>
      </c>
      <c r="Y217" s="183">
        <v>4</v>
      </c>
    </row>
    <row r="218" spans="1:25" x14ac:dyDescent="0.2">
      <c r="A218" s="184">
        <v>10276002</v>
      </c>
      <c r="B218" s="183" t="str">
        <f>[1]店マスタ!B217</f>
        <v>あさひデンキ</v>
      </c>
      <c r="C218" s="183">
        <v>1.5</v>
      </c>
      <c r="D218" s="183">
        <v>1.5</v>
      </c>
      <c r="E218" s="183">
        <f>_xlfn.XLOOKUP(A218,[2]Sheet1!$R:$R,[2]Sheet1!$AB:$AB,"",0)</f>
        <v>1.5</v>
      </c>
      <c r="F218" s="183">
        <f>_xlfn.XLOOKUP($A218,[3]【2026年03月度_全社】RFM客層一覧表データ!$A:$A,[3]【2026年03月度_全社】RFM客層一覧表データ!C:C,"",0)</f>
        <v>0</v>
      </c>
      <c r="G218" s="183">
        <f>_xlfn.XLOOKUP($A218,[3]【2026年03月度_全社】RFM客層一覧表データ!$A:$A,[3]【2026年03月度_全社】RFM客層一覧表データ!D:D,"",0)</f>
        <v>0</v>
      </c>
      <c r="H218" s="183">
        <f>_xlfn.XLOOKUP($A218,[3]【2026年03月度_全社】RFM客層一覧表データ!$A:$A,[3]【2026年03月度_全社】RFM客層一覧表データ!E:E,"",0)</f>
        <v>0</v>
      </c>
      <c r="I218" s="183">
        <f>_xlfn.XLOOKUP($A218,[3]【2026年03月度_全社】RFM客層一覧表データ!$A:$A,[3]【2026年03月度_全社】RFM客層一覧表データ!F:F,"",0)</f>
        <v>0</v>
      </c>
      <c r="J218" s="183">
        <v>0</v>
      </c>
      <c r="K218" s="183">
        <v>0</v>
      </c>
      <c r="L218" s="183">
        <v>0</v>
      </c>
      <c r="M218" s="183">
        <v>0</v>
      </c>
      <c r="N218" s="183">
        <v>0</v>
      </c>
      <c r="O218" s="183">
        <v>0</v>
      </c>
      <c r="P218" s="183">
        <v>0</v>
      </c>
      <c r="Q218" s="183">
        <v>0</v>
      </c>
      <c r="R218" s="183">
        <v>0</v>
      </c>
      <c r="S218" s="183">
        <v>0</v>
      </c>
      <c r="T218" s="183">
        <v>0</v>
      </c>
      <c r="U218" s="183">
        <v>0</v>
      </c>
      <c r="V218" s="183">
        <v>95</v>
      </c>
      <c r="W218" s="183">
        <v>0</v>
      </c>
      <c r="X218" s="183">
        <v>0</v>
      </c>
      <c r="Y218" s="183">
        <v>0</v>
      </c>
    </row>
    <row r="219" spans="1:25" x14ac:dyDescent="0.2">
      <c r="A219" s="184">
        <v>10277001</v>
      </c>
      <c r="B219" s="183" t="str">
        <f>[1]店マスタ!B218</f>
        <v>金沢電機</v>
      </c>
      <c r="C219" s="183">
        <v>3</v>
      </c>
      <c r="D219" s="183">
        <v>3</v>
      </c>
      <c r="E219" s="183">
        <f>_xlfn.XLOOKUP(A219,[2]Sheet1!$R:$R,[2]Sheet1!$AB:$AB,"",0)</f>
        <v>3.5</v>
      </c>
      <c r="F219" s="183">
        <f>_xlfn.XLOOKUP($A219,[3]【2026年03月度_全社】RFM客層一覧表データ!$A:$A,[3]【2026年03月度_全社】RFM客層一覧表データ!C:C,"",0)</f>
        <v>531</v>
      </c>
      <c r="G219" s="183">
        <f>_xlfn.XLOOKUP($A219,[3]【2026年03月度_全社】RFM客層一覧表データ!$A:$A,[3]【2026年03月度_全社】RFM客層一覧表データ!D:D,"",0)</f>
        <v>192</v>
      </c>
      <c r="H219" s="183">
        <f>_xlfn.XLOOKUP($A219,[3]【2026年03月度_全社】RFM客層一覧表データ!$A:$A,[3]【2026年03月度_全社】RFM客層一覧表データ!E:E,"",0)</f>
        <v>239</v>
      </c>
      <c r="I219" s="183">
        <f>_xlfn.XLOOKUP($A219,[3]【2026年03月度_全社】RFM客層一覧表データ!$A:$A,[3]【2026年03月度_全社】RFM客層一覧表データ!F:F,"",0)</f>
        <v>19</v>
      </c>
      <c r="J219" s="183">
        <v>562</v>
      </c>
      <c r="K219" s="183">
        <v>200</v>
      </c>
      <c r="L219" s="183">
        <v>239</v>
      </c>
      <c r="M219" s="183">
        <v>26</v>
      </c>
      <c r="N219" s="183">
        <v>586</v>
      </c>
      <c r="O219" s="183">
        <v>208</v>
      </c>
      <c r="P219" s="183">
        <v>243</v>
      </c>
      <c r="Q219" s="183">
        <v>23</v>
      </c>
      <c r="R219" s="183">
        <v>619</v>
      </c>
      <c r="S219" s="183">
        <v>231</v>
      </c>
      <c r="T219" s="183">
        <v>253</v>
      </c>
      <c r="U219" s="183">
        <v>35</v>
      </c>
      <c r="V219" s="183">
        <v>623</v>
      </c>
      <c r="W219" s="183">
        <v>222</v>
      </c>
      <c r="X219" s="183">
        <v>274</v>
      </c>
      <c r="Y219" s="183">
        <v>23</v>
      </c>
    </row>
    <row r="220" spans="1:25" x14ac:dyDescent="0.2">
      <c r="A220" s="184">
        <v>10280003</v>
      </c>
      <c r="B220" s="183" t="str">
        <f>[1]店マスタ!B219</f>
        <v>古田電機チェーン　七戸店</v>
      </c>
      <c r="C220" s="183">
        <v>2.5</v>
      </c>
      <c r="D220" s="183">
        <v>2.5</v>
      </c>
      <c r="E220" s="183">
        <f>_xlfn.XLOOKUP(A220,[2]Sheet1!$R:$R,[2]Sheet1!$AB:$AB,"",0)</f>
        <v>2.5</v>
      </c>
      <c r="F220" s="183" t="str">
        <f>_xlfn.XLOOKUP($A220,[3]【2026年03月度_全社】RFM客層一覧表データ!$A:$A,[3]【2026年03月度_全社】RFM客層一覧表データ!C:C,"",0)</f>
        <v/>
      </c>
      <c r="G220" s="183" t="str">
        <f>_xlfn.XLOOKUP($A220,[3]【2026年03月度_全社】RFM客層一覧表データ!$A:$A,[3]【2026年03月度_全社】RFM客層一覧表データ!D:D,"",0)</f>
        <v/>
      </c>
      <c r="H220" s="183" t="str">
        <f>_xlfn.XLOOKUP($A220,[3]【2026年03月度_全社】RFM客層一覧表データ!$A:$A,[3]【2026年03月度_全社】RFM客層一覧表データ!E:E,"",0)</f>
        <v/>
      </c>
      <c r="I220" s="183" t="str">
        <f>_xlfn.XLOOKUP($A220,[3]【2026年03月度_全社】RFM客層一覧表データ!$A:$A,[3]【2026年03月度_全社】RFM客層一覧表データ!F:F,"",0)</f>
        <v/>
      </c>
      <c r="J220" s="183">
        <v>0</v>
      </c>
      <c r="K220" s="183">
        <v>0</v>
      </c>
      <c r="L220" s="183">
        <v>0</v>
      </c>
      <c r="M220" s="183">
        <v>0</v>
      </c>
      <c r="N220" s="183">
        <v>0</v>
      </c>
      <c r="O220" s="183">
        <v>0</v>
      </c>
      <c r="P220" s="183">
        <v>0</v>
      </c>
      <c r="Q220" s="183">
        <v>0</v>
      </c>
      <c r="R220" s="183">
        <v>0</v>
      </c>
      <c r="S220" s="183">
        <v>0</v>
      </c>
      <c r="T220" s="183">
        <v>0</v>
      </c>
      <c r="U220" s="183">
        <v>0</v>
      </c>
      <c r="V220" s="183">
        <v>0</v>
      </c>
      <c r="W220" s="183">
        <v>0</v>
      </c>
      <c r="X220" s="183">
        <v>0</v>
      </c>
      <c r="Y220" s="183">
        <v>0</v>
      </c>
    </row>
    <row r="221" spans="1:25" x14ac:dyDescent="0.2">
      <c r="A221" s="184">
        <v>10281002</v>
      </c>
      <c r="B221" s="183" t="str">
        <f>[1]店マスタ!B220</f>
        <v>パナデン佐々木時計</v>
      </c>
      <c r="C221" s="183">
        <v>3.5</v>
      </c>
      <c r="D221" s="183">
        <v>3.5</v>
      </c>
      <c r="E221" s="183">
        <f>_xlfn.XLOOKUP(A221,[2]Sheet1!$R:$R,[2]Sheet1!$AB:$AB,"",0)</f>
        <v>3.5</v>
      </c>
      <c r="F221" s="183" t="str">
        <f>_xlfn.XLOOKUP($A221,[3]【2026年03月度_全社】RFM客層一覧表データ!$A:$A,[3]【2026年03月度_全社】RFM客層一覧表データ!C:C,"",0)</f>
        <v/>
      </c>
      <c r="G221" s="183" t="str">
        <f>_xlfn.XLOOKUP($A221,[3]【2026年03月度_全社】RFM客層一覧表データ!$A:$A,[3]【2026年03月度_全社】RFM客層一覧表データ!D:D,"",0)</f>
        <v/>
      </c>
      <c r="H221" s="183" t="str">
        <f>_xlfn.XLOOKUP($A221,[3]【2026年03月度_全社】RFM客層一覧表データ!$A:$A,[3]【2026年03月度_全社】RFM客層一覧表データ!E:E,"",0)</f>
        <v/>
      </c>
      <c r="I221" s="183" t="str">
        <f>_xlfn.XLOOKUP($A221,[3]【2026年03月度_全社】RFM客層一覧表データ!$A:$A,[3]【2026年03月度_全社】RFM客層一覧表データ!F:F,"",0)</f>
        <v/>
      </c>
      <c r="J221" s="183">
        <v>0</v>
      </c>
      <c r="K221" s="183">
        <v>0</v>
      </c>
      <c r="L221" s="183">
        <v>0</v>
      </c>
      <c r="M221" s="183">
        <v>0</v>
      </c>
      <c r="N221" s="183">
        <v>0</v>
      </c>
      <c r="O221" s="183">
        <v>0</v>
      </c>
      <c r="P221" s="183">
        <v>0</v>
      </c>
      <c r="Q221" s="183">
        <v>0</v>
      </c>
      <c r="R221" s="183">
        <v>0</v>
      </c>
      <c r="S221" s="183">
        <v>0</v>
      </c>
      <c r="T221" s="183">
        <v>0</v>
      </c>
      <c r="U221" s="183">
        <v>0</v>
      </c>
      <c r="V221" s="183">
        <v>0</v>
      </c>
      <c r="W221" s="183">
        <v>0</v>
      </c>
      <c r="X221" s="183">
        <v>0</v>
      </c>
      <c r="Y221" s="183">
        <v>0</v>
      </c>
    </row>
    <row r="222" spans="1:25" x14ac:dyDescent="0.2">
      <c r="A222" s="184">
        <v>10285001</v>
      </c>
      <c r="B222" s="183" t="str">
        <f>[1]店マスタ!B221</f>
        <v>パナデン山田</v>
      </c>
      <c r="C222" s="183">
        <v>2.5</v>
      </c>
      <c r="D222" s="183">
        <v>2.5</v>
      </c>
      <c r="E222" s="183">
        <f>_xlfn.XLOOKUP(A222,[2]Sheet1!$R:$R,[2]Sheet1!$AB:$AB,"",0)</f>
        <v>2.5</v>
      </c>
      <c r="F222" s="183">
        <f>_xlfn.XLOOKUP($A222,[3]【2026年03月度_全社】RFM客層一覧表データ!$A:$A,[3]【2026年03月度_全社】RFM客層一覧表データ!C:C,"",0)</f>
        <v>270</v>
      </c>
      <c r="G222" s="183">
        <f>_xlfn.XLOOKUP($A222,[3]【2026年03月度_全社】RFM客層一覧表データ!$A:$A,[3]【2026年03月度_全社】RFM客層一覧表データ!D:D,"",0)</f>
        <v>98</v>
      </c>
      <c r="H222" s="183">
        <f>_xlfn.XLOOKUP($A222,[3]【2026年03月度_全社】RFM客層一覧表データ!$A:$A,[3]【2026年03月度_全社】RFM客層一覧表データ!E:E,"",0)</f>
        <v>117</v>
      </c>
      <c r="I222" s="183">
        <f>_xlfn.XLOOKUP($A222,[3]【2026年03月度_全社】RFM客層一覧表データ!$A:$A,[3]【2026年03月度_全社】RFM客層一覧表データ!F:F,"",0)</f>
        <v>14</v>
      </c>
      <c r="J222" s="183">
        <v>272</v>
      </c>
      <c r="K222" s="183">
        <v>107</v>
      </c>
      <c r="L222" s="183">
        <v>126</v>
      </c>
      <c r="M222" s="183">
        <v>15</v>
      </c>
      <c r="N222" s="183">
        <v>296</v>
      </c>
      <c r="O222" s="183">
        <v>126</v>
      </c>
      <c r="P222" s="183">
        <v>132</v>
      </c>
      <c r="Q222" s="183">
        <v>25</v>
      </c>
      <c r="R222" s="183">
        <v>295</v>
      </c>
      <c r="S222" s="183">
        <v>119</v>
      </c>
      <c r="T222" s="183">
        <v>130</v>
      </c>
      <c r="U222" s="183">
        <v>21</v>
      </c>
      <c r="V222" s="183">
        <v>303</v>
      </c>
      <c r="W222" s="183">
        <v>110</v>
      </c>
      <c r="X222" s="183">
        <v>134</v>
      </c>
      <c r="Y222" s="183">
        <v>16</v>
      </c>
    </row>
    <row r="223" spans="1:25" x14ac:dyDescent="0.2">
      <c r="A223" s="184">
        <v>10285200</v>
      </c>
      <c r="B223" s="183" t="str">
        <f>[1]店マスタ!B222</f>
        <v>タイヨーチェーン　乙供店</v>
      </c>
      <c r="C223" s="183">
        <v>1.5</v>
      </c>
      <c r="D223" s="183">
        <v>1.5</v>
      </c>
      <c r="E223" s="183">
        <f>_xlfn.XLOOKUP(A223,[2]Sheet1!$R:$R,[2]Sheet1!$AB:$AB,"",0)</f>
        <v>1.5</v>
      </c>
      <c r="F223" s="183" t="str">
        <f>_xlfn.XLOOKUP($A223,[3]【2026年03月度_全社】RFM客層一覧表データ!$A:$A,[3]【2026年03月度_全社】RFM客層一覧表データ!C:C,"",0)</f>
        <v/>
      </c>
      <c r="G223" s="183" t="str">
        <f>_xlfn.XLOOKUP($A223,[3]【2026年03月度_全社】RFM客層一覧表データ!$A:$A,[3]【2026年03月度_全社】RFM客層一覧表データ!D:D,"",0)</f>
        <v/>
      </c>
      <c r="H223" s="183" t="str">
        <f>_xlfn.XLOOKUP($A223,[3]【2026年03月度_全社】RFM客層一覧表データ!$A:$A,[3]【2026年03月度_全社】RFM客層一覧表データ!E:E,"",0)</f>
        <v/>
      </c>
      <c r="I223" s="183" t="str">
        <f>_xlfn.XLOOKUP($A223,[3]【2026年03月度_全社】RFM客層一覧表データ!$A:$A,[3]【2026年03月度_全社】RFM客層一覧表データ!F:F,"",0)</f>
        <v/>
      </c>
      <c r="J223" s="183">
        <v>0</v>
      </c>
      <c r="K223" s="183">
        <v>0</v>
      </c>
      <c r="L223" s="183">
        <v>0</v>
      </c>
      <c r="M223" s="183">
        <v>0</v>
      </c>
      <c r="N223" s="183">
        <v>0</v>
      </c>
      <c r="O223" s="183">
        <v>0</v>
      </c>
      <c r="P223" s="183">
        <v>0</v>
      </c>
      <c r="Q223" s="183">
        <v>0</v>
      </c>
      <c r="R223" s="183">
        <v>0</v>
      </c>
      <c r="S223" s="183">
        <v>0</v>
      </c>
      <c r="T223" s="183">
        <v>0</v>
      </c>
      <c r="U223" s="183">
        <v>0</v>
      </c>
      <c r="V223" s="183">
        <v>0</v>
      </c>
      <c r="W223" s="183">
        <v>0</v>
      </c>
      <c r="X223" s="183">
        <v>0</v>
      </c>
      <c r="Y223" s="183">
        <v>0</v>
      </c>
    </row>
    <row r="224" spans="1:25" x14ac:dyDescent="0.2">
      <c r="A224" s="184">
        <v>10290009</v>
      </c>
      <c r="B224" s="183" t="str">
        <f>[1]店マスタ!B223</f>
        <v>モリピア　やわた</v>
      </c>
      <c r="C224" s="183">
        <v>1</v>
      </c>
      <c r="D224" s="183">
        <v>1</v>
      </c>
      <c r="E224" s="183">
        <f>_xlfn.XLOOKUP(A224,[2]Sheet1!$R:$R,[2]Sheet1!$AB:$AB,"",0)</f>
        <v>1</v>
      </c>
      <c r="F224" s="183" t="str">
        <f>_xlfn.XLOOKUP($A224,[3]【2026年03月度_全社】RFM客層一覧表データ!$A:$A,[3]【2026年03月度_全社】RFM客層一覧表データ!C:C,"",0)</f>
        <v/>
      </c>
      <c r="G224" s="183" t="str">
        <f>_xlfn.XLOOKUP($A224,[3]【2026年03月度_全社】RFM客層一覧表データ!$A:$A,[3]【2026年03月度_全社】RFM客層一覧表データ!D:D,"",0)</f>
        <v/>
      </c>
      <c r="H224" s="183" t="str">
        <f>_xlfn.XLOOKUP($A224,[3]【2026年03月度_全社】RFM客層一覧表データ!$A:$A,[3]【2026年03月度_全社】RFM客層一覧表データ!E:E,"",0)</f>
        <v/>
      </c>
      <c r="I224" s="183" t="str">
        <f>_xlfn.XLOOKUP($A224,[3]【2026年03月度_全社】RFM客層一覧表データ!$A:$A,[3]【2026年03月度_全社】RFM客層一覧表データ!F:F,"",0)</f>
        <v/>
      </c>
      <c r="J224" s="183">
        <v>0</v>
      </c>
      <c r="K224" s="183">
        <v>0</v>
      </c>
      <c r="L224" s="183">
        <v>0</v>
      </c>
      <c r="M224" s="183">
        <v>0</v>
      </c>
      <c r="N224" s="183">
        <v>0</v>
      </c>
      <c r="O224" s="183">
        <v>0</v>
      </c>
      <c r="P224" s="183">
        <v>0</v>
      </c>
      <c r="Q224" s="183">
        <v>0</v>
      </c>
      <c r="R224" s="183">
        <v>0</v>
      </c>
      <c r="S224" s="183">
        <v>0</v>
      </c>
      <c r="T224" s="183">
        <v>0</v>
      </c>
      <c r="U224" s="183">
        <v>0</v>
      </c>
      <c r="V224" s="183">
        <v>0</v>
      </c>
      <c r="W224" s="183">
        <v>0</v>
      </c>
      <c r="X224" s="183">
        <v>0</v>
      </c>
      <c r="Y224" s="183">
        <v>0</v>
      </c>
    </row>
    <row r="225" spans="1:25" x14ac:dyDescent="0.2">
      <c r="A225" s="184">
        <v>10290013</v>
      </c>
      <c r="B225" s="183" t="str">
        <f>[1]店マスタ!B224</f>
        <v>タイヨーチェーン　ヤナギマチ店</v>
      </c>
      <c r="C225" s="183">
        <v>1</v>
      </c>
      <c r="D225" s="183">
        <v>1</v>
      </c>
      <c r="E225" s="183">
        <f>_xlfn.XLOOKUP(A225,[2]Sheet1!$R:$R,[2]Sheet1!$AB:$AB,"",0)</f>
        <v>1</v>
      </c>
      <c r="F225" s="183" t="str">
        <f>_xlfn.XLOOKUP($A225,[3]【2026年03月度_全社】RFM客層一覧表データ!$A:$A,[3]【2026年03月度_全社】RFM客層一覧表データ!C:C,"",0)</f>
        <v/>
      </c>
      <c r="G225" s="183" t="str">
        <f>_xlfn.XLOOKUP($A225,[3]【2026年03月度_全社】RFM客層一覧表データ!$A:$A,[3]【2026年03月度_全社】RFM客層一覧表データ!D:D,"",0)</f>
        <v/>
      </c>
      <c r="H225" s="183" t="str">
        <f>_xlfn.XLOOKUP($A225,[3]【2026年03月度_全社】RFM客層一覧表データ!$A:$A,[3]【2026年03月度_全社】RFM客層一覧表データ!E:E,"",0)</f>
        <v/>
      </c>
      <c r="I225" s="183" t="str">
        <f>_xlfn.XLOOKUP($A225,[3]【2026年03月度_全社】RFM客層一覧表データ!$A:$A,[3]【2026年03月度_全社】RFM客層一覧表データ!F:F,"",0)</f>
        <v/>
      </c>
      <c r="J225" s="183">
        <v>0</v>
      </c>
      <c r="K225" s="183">
        <v>0</v>
      </c>
      <c r="L225" s="183">
        <v>0</v>
      </c>
      <c r="M225" s="183">
        <v>0</v>
      </c>
      <c r="N225" s="183">
        <v>0</v>
      </c>
      <c r="O225" s="183">
        <v>0</v>
      </c>
      <c r="P225" s="183">
        <v>0</v>
      </c>
      <c r="Q225" s="183">
        <v>0</v>
      </c>
      <c r="R225" s="183">
        <v>0</v>
      </c>
      <c r="S225" s="183">
        <v>0</v>
      </c>
      <c r="T225" s="183">
        <v>0</v>
      </c>
      <c r="U225" s="183">
        <v>0</v>
      </c>
      <c r="V225" s="183">
        <v>0</v>
      </c>
      <c r="W225" s="183">
        <v>0</v>
      </c>
      <c r="X225" s="183">
        <v>0</v>
      </c>
      <c r="Y225" s="183">
        <v>0</v>
      </c>
    </row>
    <row r="226" spans="1:25" x14ac:dyDescent="0.2">
      <c r="A226" s="184">
        <v>10290027</v>
      </c>
      <c r="B226" s="183" t="str">
        <f>[1]店マスタ!B225</f>
        <v>パナデン　ねきゅう</v>
      </c>
      <c r="C226" s="183">
        <v>1.5</v>
      </c>
      <c r="D226" s="183">
        <v>1.5</v>
      </c>
      <c r="E226" s="183">
        <f>_xlfn.XLOOKUP(A226,[2]Sheet1!$R:$R,[2]Sheet1!$AB:$AB,"",0)</f>
        <v>2</v>
      </c>
      <c r="F226" s="183">
        <f>_xlfn.XLOOKUP($A226,[3]【2026年03月度_全社】RFM客層一覧表データ!$A:$A,[3]【2026年03月度_全社】RFM客層一覧表データ!C:C,"",0)</f>
        <v>169</v>
      </c>
      <c r="G226" s="183">
        <f>_xlfn.XLOOKUP($A226,[3]【2026年03月度_全社】RFM客層一覧表データ!$A:$A,[3]【2026年03月度_全社】RFM客層一覧表データ!D:D,"",0)</f>
        <v>1</v>
      </c>
      <c r="H226" s="183">
        <f>_xlfn.XLOOKUP($A226,[3]【2026年03月度_全社】RFM客層一覧表データ!$A:$A,[3]【2026年03月度_全社】RFM客層一覧表データ!E:E,"",0)</f>
        <v>45</v>
      </c>
      <c r="I226" s="183">
        <f>_xlfn.XLOOKUP($A226,[3]【2026年03月度_全社】RFM客層一覧表データ!$A:$A,[3]【2026年03月度_全社】RFM客層一覧表データ!F:F,"",0)</f>
        <v>1</v>
      </c>
      <c r="J226" s="183">
        <v>205</v>
      </c>
      <c r="K226" s="183">
        <v>1</v>
      </c>
      <c r="L226" s="183">
        <v>50</v>
      </c>
      <c r="M226" s="183">
        <v>1</v>
      </c>
      <c r="N226" s="183">
        <v>205</v>
      </c>
      <c r="O226" s="183">
        <v>47</v>
      </c>
      <c r="P226" s="183">
        <v>51</v>
      </c>
      <c r="Q226" s="183">
        <v>7</v>
      </c>
      <c r="R226" s="183">
        <v>215</v>
      </c>
      <c r="S226" s="183">
        <v>92</v>
      </c>
      <c r="T226" s="183">
        <v>55</v>
      </c>
      <c r="U226" s="183">
        <v>19</v>
      </c>
      <c r="V226" s="183">
        <v>192</v>
      </c>
      <c r="W226" s="183">
        <v>119</v>
      </c>
      <c r="X226" s="183">
        <v>51</v>
      </c>
      <c r="Y226" s="183">
        <v>36</v>
      </c>
    </row>
    <row r="227" spans="1:25" x14ac:dyDescent="0.2">
      <c r="A227" s="184">
        <v>10290028</v>
      </c>
      <c r="B227" s="183" t="str">
        <f>[1]店マスタ!B226</f>
        <v>（株）八燃電気ガス器具センター</v>
      </c>
      <c r="C227" s="183">
        <v>2.5</v>
      </c>
      <c r="D227" s="183">
        <v>2.5</v>
      </c>
      <c r="E227" s="183">
        <f>_xlfn.XLOOKUP(A227,[2]Sheet1!$R:$R,[2]Sheet1!$AB:$AB,"",0)</f>
        <v>2.5</v>
      </c>
      <c r="F227" s="183">
        <f>_xlfn.XLOOKUP($A227,[3]【2026年03月度_全社】RFM客層一覧表データ!$A:$A,[3]【2026年03月度_全社】RFM客層一覧表データ!C:C,"",0)</f>
        <v>12</v>
      </c>
      <c r="G227" s="183">
        <f>_xlfn.XLOOKUP($A227,[3]【2026年03月度_全社】RFM客層一覧表データ!$A:$A,[3]【2026年03月度_全社】RFM客層一覧表データ!D:D,"",0)</f>
        <v>5</v>
      </c>
      <c r="H227" s="183">
        <f>_xlfn.XLOOKUP($A227,[3]【2026年03月度_全社】RFM客層一覧表データ!$A:$A,[3]【2026年03月度_全社】RFM客層一覧表データ!E:E,"",0)</f>
        <v>9</v>
      </c>
      <c r="I227" s="183">
        <f>_xlfn.XLOOKUP($A227,[3]【2026年03月度_全社】RFM客層一覧表データ!$A:$A,[3]【2026年03月度_全社】RFM客層一覧表データ!F:F,"",0)</f>
        <v>0</v>
      </c>
      <c r="J227" s="183">
        <v>12</v>
      </c>
      <c r="K227" s="183">
        <v>3</v>
      </c>
      <c r="L227" s="183">
        <v>10</v>
      </c>
      <c r="M227" s="183">
        <v>0</v>
      </c>
      <c r="N227" s="183">
        <v>15</v>
      </c>
      <c r="O227" s="183">
        <v>8</v>
      </c>
      <c r="P227" s="183">
        <v>10</v>
      </c>
      <c r="Q227" s="183">
        <v>0</v>
      </c>
      <c r="R227" s="183">
        <v>17</v>
      </c>
      <c r="S227" s="183">
        <v>10</v>
      </c>
      <c r="T227" s="183">
        <v>12</v>
      </c>
      <c r="U227" s="183">
        <v>1</v>
      </c>
      <c r="V227" s="183">
        <v>41</v>
      </c>
      <c r="W227" s="183">
        <v>9</v>
      </c>
      <c r="X227" s="183">
        <v>12</v>
      </c>
      <c r="Y227" s="183">
        <v>1</v>
      </c>
    </row>
    <row r="228" spans="1:25" x14ac:dyDescent="0.2">
      <c r="A228" s="184">
        <v>10290041</v>
      </c>
      <c r="B228" s="183" t="str">
        <f>[1]店マスタ!B227</f>
        <v>パナデンやち電器</v>
      </c>
      <c r="C228" s="183">
        <v>7.5</v>
      </c>
      <c r="D228" s="183">
        <v>6.5</v>
      </c>
      <c r="E228" s="183">
        <f>_xlfn.XLOOKUP(A228,[2]Sheet1!$R:$R,[2]Sheet1!$AB:$AB,"",0)</f>
        <v>6.5</v>
      </c>
      <c r="F228" s="183">
        <f>_xlfn.XLOOKUP($A228,[3]【2026年03月度_全社】RFM客層一覧表データ!$A:$A,[3]【2026年03月度_全社】RFM客層一覧表データ!C:C,"",0)</f>
        <v>1899</v>
      </c>
      <c r="G228" s="183">
        <f>_xlfn.XLOOKUP($A228,[3]【2026年03月度_全社】RFM客層一覧表データ!$A:$A,[3]【2026年03月度_全社】RFM客層一覧表データ!D:D,"",0)</f>
        <v>629</v>
      </c>
      <c r="H228" s="183">
        <f>_xlfn.XLOOKUP($A228,[3]【2026年03月度_全社】RFM客層一覧表データ!$A:$A,[3]【2026年03月度_全社】RFM客層一覧表データ!E:E,"",0)</f>
        <v>278</v>
      </c>
      <c r="I228" s="183">
        <f>_xlfn.XLOOKUP($A228,[3]【2026年03月度_全社】RFM客層一覧表データ!$A:$A,[3]【2026年03月度_全社】RFM客層一覧表データ!F:F,"",0)</f>
        <v>325</v>
      </c>
      <c r="J228" s="183">
        <v>1733</v>
      </c>
      <c r="K228" s="183">
        <v>622</v>
      </c>
      <c r="L228" s="183">
        <v>255</v>
      </c>
      <c r="M228" s="183">
        <v>356</v>
      </c>
      <c r="N228" s="183">
        <v>1523</v>
      </c>
      <c r="O228" s="183">
        <v>583</v>
      </c>
      <c r="P228" s="183">
        <v>255</v>
      </c>
      <c r="Q228" s="183">
        <v>355</v>
      </c>
      <c r="R228" s="183">
        <v>1301</v>
      </c>
      <c r="S228" s="183">
        <v>453</v>
      </c>
      <c r="T228" s="183">
        <v>262</v>
      </c>
      <c r="U228" s="183">
        <v>226</v>
      </c>
      <c r="V228" s="183">
        <v>1190</v>
      </c>
      <c r="W228" s="183">
        <v>446</v>
      </c>
      <c r="X228" s="183">
        <v>242</v>
      </c>
      <c r="Y228" s="183">
        <v>213</v>
      </c>
    </row>
    <row r="229" spans="1:25" x14ac:dyDescent="0.2">
      <c r="A229" s="184">
        <v>10290047</v>
      </c>
      <c r="B229" s="183" t="str">
        <f>[1]店マスタ!B228</f>
        <v>パナデン（有）イレブン八戸家電</v>
      </c>
      <c r="C229" s="183">
        <v>1</v>
      </c>
      <c r="D229" s="183">
        <v>1</v>
      </c>
      <c r="E229" s="183">
        <f>_xlfn.XLOOKUP(A229,[2]Sheet1!$R:$R,[2]Sheet1!$AB:$AB,"",0)</f>
        <v>1</v>
      </c>
      <c r="F229" s="183" t="str">
        <f>_xlfn.XLOOKUP($A229,[3]【2026年03月度_全社】RFM客層一覧表データ!$A:$A,[3]【2026年03月度_全社】RFM客層一覧表データ!C:C,"",0)</f>
        <v/>
      </c>
      <c r="G229" s="183" t="str">
        <f>_xlfn.XLOOKUP($A229,[3]【2026年03月度_全社】RFM客層一覧表データ!$A:$A,[3]【2026年03月度_全社】RFM客層一覧表データ!D:D,"",0)</f>
        <v/>
      </c>
      <c r="H229" s="183" t="str">
        <f>_xlfn.XLOOKUP($A229,[3]【2026年03月度_全社】RFM客層一覧表データ!$A:$A,[3]【2026年03月度_全社】RFM客層一覧表データ!E:E,"",0)</f>
        <v/>
      </c>
      <c r="I229" s="183" t="str">
        <f>_xlfn.XLOOKUP($A229,[3]【2026年03月度_全社】RFM客層一覧表データ!$A:$A,[3]【2026年03月度_全社】RFM客層一覧表データ!F:F,"",0)</f>
        <v/>
      </c>
      <c r="J229" s="183">
        <v>0</v>
      </c>
      <c r="K229" s="183">
        <v>0</v>
      </c>
      <c r="L229" s="183">
        <v>0</v>
      </c>
      <c r="M229" s="183">
        <v>0</v>
      </c>
      <c r="N229" s="183">
        <v>0</v>
      </c>
      <c r="O229" s="183">
        <v>0</v>
      </c>
      <c r="P229" s="183">
        <v>0</v>
      </c>
      <c r="Q229" s="183">
        <v>0</v>
      </c>
      <c r="R229" s="183">
        <v>0</v>
      </c>
      <c r="S229" s="183">
        <v>0</v>
      </c>
      <c r="T229" s="183">
        <v>0</v>
      </c>
      <c r="U229" s="183">
        <v>0</v>
      </c>
      <c r="V229" s="183">
        <v>0</v>
      </c>
      <c r="W229" s="183">
        <v>0</v>
      </c>
      <c r="X229" s="183">
        <v>0</v>
      </c>
      <c r="Y229" s="183">
        <v>0</v>
      </c>
    </row>
    <row r="230" spans="1:25" x14ac:dyDescent="0.2">
      <c r="A230" s="184">
        <v>10290062</v>
      </c>
      <c r="B230" s="183" t="str">
        <f>[1]店マスタ!B229</f>
        <v>パナデン橋本電器</v>
      </c>
      <c r="C230" s="183">
        <v>1.5</v>
      </c>
      <c r="D230" s="183">
        <v>1.5</v>
      </c>
      <c r="E230" s="183">
        <f>_xlfn.XLOOKUP(A230,[2]Sheet1!$R:$R,[2]Sheet1!$AB:$AB,"",0)</f>
        <v>1.5</v>
      </c>
      <c r="F230" s="183" t="str">
        <f>_xlfn.XLOOKUP($A230,[3]【2026年03月度_全社】RFM客層一覧表データ!$A:$A,[3]【2026年03月度_全社】RFM客層一覧表データ!C:C,"",0)</f>
        <v/>
      </c>
      <c r="G230" s="183" t="str">
        <f>_xlfn.XLOOKUP($A230,[3]【2026年03月度_全社】RFM客層一覧表データ!$A:$A,[3]【2026年03月度_全社】RFM客層一覧表データ!D:D,"",0)</f>
        <v/>
      </c>
      <c r="H230" s="183" t="str">
        <f>_xlfn.XLOOKUP($A230,[3]【2026年03月度_全社】RFM客層一覧表データ!$A:$A,[3]【2026年03月度_全社】RFM客層一覧表データ!E:E,"",0)</f>
        <v/>
      </c>
      <c r="I230" s="183" t="str">
        <f>_xlfn.XLOOKUP($A230,[3]【2026年03月度_全社】RFM客層一覧表データ!$A:$A,[3]【2026年03月度_全社】RFM客層一覧表データ!F:F,"",0)</f>
        <v/>
      </c>
      <c r="J230" s="183">
        <v>0</v>
      </c>
      <c r="K230" s="183">
        <v>0</v>
      </c>
      <c r="L230" s="183">
        <v>0</v>
      </c>
      <c r="M230" s="183">
        <v>0</v>
      </c>
      <c r="N230" s="183">
        <v>0</v>
      </c>
      <c r="O230" s="183">
        <v>0</v>
      </c>
      <c r="P230" s="183">
        <v>0</v>
      </c>
      <c r="Q230" s="183">
        <v>0</v>
      </c>
      <c r="R230" s="183">
        <v>0</v>
      </c>
      <c r="S230" s="183">
        <v>0</v>
      </c>
      <c r="T230" s="183">
        <v>0</v>
      </c>
      <c r="U230" s="183">
        <v>0</v>
      </c>
      <c r="V230" s="183">
        <v>0</v>
      </c>
      <c r="W230" s="183">
        <v>0</v>
      </c>
      <c r="X230" s="183">
        <v>0</v>
      </c>
      <c r="Y230" s="183">
        <v>0</v>
      </c>
    </row>
    <row r="231" spans="1:25" x14ac:dyDescent="0.2">
      <c r="A231" s="184">
        <v>10290063</v>
      </c>
      <c r="B231" s="183" t="str">
        <f>[1]店マスタ!B230</f>
        <v>パナデン　みうら</v>
      </c>
      <c r="C231" s="183">
        <v>1</v>
      </c>
      <c r="D231" s="183">
        <v>1</v>
      </c>
      <c r="E231" s="183">
        <f>_xlfn.XLOOKUP(A231,[2]Sheet1!$R:$R,[2]Sheet1!$AB:$AB,"",0)</f>
        <v>1</v>
      </c>
      <c r="F231" s="183">
        <f>_xlfn.XLOOKUP($A231,[3]【2026年03月度_全社】RFM客層一覧表データ!$A:$A,[3]【2026年03月度_全社】RFM客層一覧表データ!C:C,"",0)</f>
        <v>7</v>
      </c>
      <c r="G231" s="183">
        <f>_xlfn.XLOOKUP($A231,[3]【2026年03月度_全社】RFM客層一覧表データ!$A:$A,[3]【2026年03月度_全社】RFM客層一覧表データ!D:D,"",0)</f>
        <v>0</v>
      </c>
      <c r="H231" s="183">
        <f>_xlfn.XLOOKUP($A231,[3]【2026年03月度_全社】RFM客層一覧表データ!$A:$A,[3]【2026年03月度_全社】RFM客層一覧表データ!E:E,"",0)</f>
        <v>3</v>
      </c>
      <c r="I231" s="183">
        <f>_xlfn.XLOOKUP($A231,[3]【2026年03月度_全社】RFM客層一覧表データ!$A:$A,[3]【2026年03月度_全社】RFM客層一覧表データ!F:F,"",0)</f>
        <v>0</v>
      </c>
      <c r="J231" s="183">
        <v>7</v>
      </c>
      <c r="K231" s="183">
        <v>0</v>
      </c>
      <c r="L231" s="183">
        <v>3</v>
      </c>
      <c r="M231" s="183">
        <v>0</v>
      </c>
      <c r="N231" s="183">
        <v>27</v>
      </c>
      <c r="O231" s="183">
        <v>4</v>
      </c>
      <c r="P231" s="183">
        <v>3</v>
      </c>
      <c r="Q231" s="183">
        <v>0</v>
      </c>
      <c r="R231" s="183">
        <v>102</v>
      </c>
      <c r="S231" s="183">
        <v>3</v>
      </c>
      <c r="T231" s="183">
        <v>5</v>
      </c>
      <c r="U231" s="183">
        <v>0</v>
      </c>
      <c r="V231" s="183">
        <v>155</v>
      </c>
      <c r="W231" s="183">
        <v>0</v>
      </c>
      <c r="X231" s="183">
        <v>24</v>
      </c>
      <c r="Y231" s="183">
        <v>0</v>
      </c>
    </row>
    <row r="232" spans="1:25" x14ac:dyDescent="0.2">
      <c r="A232" s="184">
        <v>10290069</v>
      </c>
      <c r="B232" s="183" t="str">
        <f>[1]店マスタ!B231</f>
        <v>パナデン　戸田家電サービス</v>
      </c>
      <c r="C232" s="183">
        <v>1.5</v>
      </c>
      <c r="D232" s="183">
        <v>1.5</v>
      </c>
      <c r="E232" s="183">
        <f>_xlfn.XLOOKUP(A232,[2]Sheet1!$R:$R,[2]Sheet1!$AB:$AB,"",0)</f>
        <v>1.5</v>
      </c>
      <c r="F232" s="183" t="str">
        <f>_xlfn.XLOOKUP($A232,[3]【2026年03月度_全社】RFM客層一覧表データ!$A:$A,[3]【2026年03月度_全社】RFM客層一覧表データ!C:C,"",0)</f>
        <v/>
      </c>
      <c r="G232" s="183" t="str">
        <f>_xlfn.XLOOKUP($A232,[3]【2026年03月度_全社】RFM客層一覧表データ!$A:$A,[3]【2026年03月度_全社】RFM客層一覧表データ!D:D,"",0)</f>
        <v/>
      </c>
      <c r="H232" s="183" t="str">
        <f>_xlfn.XLOOKUP($A232,[3]【2026年03月度_全社】RFM客層一覧表データ!$A:$A,[3]【2026年03月度_全社】RFM客層一覧表データ!E:E,"",0)</f>
        <v/>
      </c>
      <c r="I232" s="183" t="str">
        <f>_xlfn.XLOOKUP($A232,[3]【2026年03月度_全社】RFM客層一覧表データ!$A:$A,[3]【2026年03月度_全社】RFM客層一覧表データ!F:F,"",0)</f>
        <v/>
      </c>
      <c r="J232" s="183">
        <v>0</v>
      </c>
      <c r="K232" s="183">
        <v>0</v>
      </c>
      <c r="L232" s="183">
        <v>0</v>
      </c>
      <c r="M232" s="183">
        <v>0</v>
      </c>
      <c r="N232" s="183">
        <v>0</v>
      </c>
      <c r="O232" s="183">
        <v>0</v>
      </c>
      <c r="P232" s="183">
        <v>0</v>
      </c>
      <c r="Q232" s="183">
        <v>0</v>
      </c>
      <c r="R232" s="183">
        <v>0</v>
      </c>
      <c r="S232" s="183">
        <v>0</v>
      </c>
      <c r="T232" s="183">
        <v>0</v>
      </c>
      <c r="U232" s="183">
        <v>0</v>
      </c>
      <c r="V232" s="183">
        <v>0</v>
      </c>
      <c r="W232" s="183">
        <v>0</v>
      </c>
      <c r="X232" s="183">
        <v>0</v>
      </c>
      <c r="Y232" s="183">
        <v>0</v>
      </c>
    </row>
    <row r="233" spans="1:25" x14ac:dyDescent="0.2">
      <c r="A233" s="184">
        <v>10290120</v>
      </c>
      <c r="B233" s="183" t="str">
        <f>[1]店マスタ!B232</f>
        <v>パナデンいそじま電器</v>
      </c>
      <c r="C233" s="183">
        <v>3</v>
      </c>
      <c r="D233" s="183">
        <v>3</v>
      </c>
      <c r="E233" s="183">
        <f>_xlfn.XLOOKUP(A233,[2]Sheet1!$R:$R,[2]Sheet1!$AB:$AB,"",0)</f>
        <v>3.5</v>
      </c>
      <c r="F233" s="183">
        <f>_xlfn.XLOOKUP($A233,[3]【2026年03月度_全社】RFM客層一覧表データ!$A:$A,[3]【2026年03月度_全社】RFM客層一覧表データ!C:C,"",0)</f>
        <v>917</v>
      </c>
      <c r="G233" s="183">
        <f>_xlfn.XLOOKUP($A233,[3]【2026年03月度_全社】RFM客層一覧表データ!$A:$A,[3]【2026年03月度_全社】RFM客層一覧表データ!D:D,"",0)</f>
        <v>324</v>
      </c>
      <c r="H233" s="183">
        <f>_xlfn.XLOOKUP($A233,[3]【2026年03月度_全社】RFM客層一覧表データ!$A:$A,[3]【2026年03月度_全社】RFM客層一覧表データ!E:E,"",0)</f>
        <v>332</v>
      </c>
      <c r="I233" s="183">
        <f>_xlfn.XLOOKUP($A233,[3]【2026年03月度_全社】RFM客層一覧表データ!$A:$A,[3]【2026年03月度_全社】RFM客層一覧表データ!F:F,"",0)</f>
        <v>89</v>
      </c>
      <c r="J233" s="183">
        <v>847</v>
      </c>
      <c r="K233" s="183">
        <v>155</v>
      </c>
      <c r="L233" s="183">
        <v>300</v>
      </c>
      <c r="M233" s="183">
        <v>46</v>
      </c>
      <c r="N233" s="183">
        <v>886</v>
      </c>
      <c r="O233" s="183">
        <v>279</v>
      </c>
      <c r="P233" s="183">
        <v>299</v>
      </c>
      <c r="Q233" s="183">
        <v>76</v>
      </c>
      <c r="R233" s="183">
        <v>851</v>
      </c>
      <c r="S233" s="183">
        <v>223</v>
      </c>
      <c r="T233" s="183">
        <v>298</v>
      </c>
      <c r="U233" s="183">
        <v>56</v>
      </c>
      <c r="V233" s="183">
        <v>830</v>
      </c>
      <c r="W233" s="183">
        <v>279</v>
      </c>
      <c r="X233" s="183">
        <v>315</v>
      </c>
      <c r="Y233" s="183">
        <v>70</v>
      </c>
    </row>
    <row r="234" spans="1:25" x14ac:dyDescent="0.2">
      <c r="A234" s="184">
        <v>10290436</v>
      </c>
      <c r="B234" s="183" t="str">
        <f>[1]店マスタ!B233</f>
        <v>江陽フルサト電器</v>
      </c>
      <c r="C234" s="183">
        <v>4</v>
      </c>
      <c r="D234" s="183">
        <v>4</v>
      </c>
      <c r="E234" s="183">
        <f>_xlfn.XLOOKUP(A234,[2]Sheet1!$R:$R,[2]Sheet1!$AB:$AB,"",0)</f>
        <v>4</v>
      </c>
      <c r="F234" s="183" t="str">
        <f>_xlfn.XLOOKUP($A234,[3]【2026年03月度_全社】RFM客層一覧表データ!$A:$A,[3]【2026年03月度_全社】RFM客層一覧表データ!C:C,"",0)</f>
        <v/>
      </c>
      <c r="G234" s="183" t="str">
        <f>_xlfn.XLOOKUP($A234,[3]【2026年03月度_全社】RFM客層一覧表データ!$A:$A,[3]【2026年03月度_全社】RFM客層一覧表データ!D:D,"",0)</f>
        <v/>
      </c>
      <c r="H234" s="183" t="str">
        <f>_xlfn.XLOOKUP($A234,[3]【2026年03月度_全社】RFM客層一覧表データ!$A:$A,[3]【2026年03月度_全社】RFM客層一覧表データ!E:E,"",0)</f>
        <v/>
      </c>
      <c r="I234" s="183" t="str">
        <f>_xlfn.XLOOKUP($A234,[3]【2026年03月度_全社】RFM客層一覧表データ!$A:$A,[3]【2026年03月度_全社】RFM客層一覧表データ!F:F,"",0)</f>
        <v/>
      </c>
      <c r="J234" s="183">
        <v>0</v>
      </c>
      <c r="K234" s="183">
        <v>0</v>
      </c>
      <c r="L234" s="183">
        <v>0</v>
      </c>
      <c r="M234" s="183">
        <v>0</v>
      </c>
      <c r="N234" s="183">
        <v>0</v>
      </c>
      <c r="O234" s="183">
        <v>0</v>
      </c>
      <c r="P234" s="183">
        <v>0</v>
      </c>
      <c r="Q234" s="183">
        <v>0</v>
      </c>
      <c r="R234" s="183">
        <v>0</v>
      </c>
      <c r="S234" s="183">
        <v>0</v>
      </c>
      <c r="T234" s="183">
        <v>0</v>
      </c>
      <c r="U234" s="183">
        <v>0</v>
      </c>
      <c r="V234" s="183">
        <v>0</v>
      </c>
      <c r="W234" s="183">
        <v>0</v>
      </c>
      <c r="X234" s="183">
        <v>0</v>
      </c>
      <c r="Y234" s="183">
        <v>0</v>
      </c>
    </row>
    <row r="235" spans="1:25" x14ac:dyDescent="0.2">
      <c r="A235" s="184">
        <v>10290460</v>
      </c>
      <c r="B235" s="183" t="str">
        <f>[1]店マスタ!B234</f>
        <v>株式会社パナデングループ</v>
      </c>
      <c r="C235" s="183">
        <v>2.5</v>
      </c>
      <c r="D235" s="183">
        <v>3.5</v>
      </c>
      <c r="E235" s="183">
        <f>_xlfn.XLOOKUP(A235,[2]Sheet1!$R:$R,[2]Sheet1!$AB:$AB,"",0)</f>
        <v>3.5</v>
      </c>
      <c r="F235" s="183" t="str">
        <f>_xlfn.XLOOKUP($A235,[3]【2026年03月度_全社】RFM客層一覧表データ!$A:$A,[3]【2026年03月度_全社】RFM客層一覧表データ!C:C,"",0)</f>
        <v/>
      </c>
      <c r="G235" s="183" t="str">
        <f>_xlfn.XLOOKUP($A235,[3]【2026年03月度_全社】RFM客層一覧表データ!$A:$A,[3]【2026年03月度_全社】RFM客層一覧表データ!D:D,"",0)</f>
        <v/>
      </c>
      <c r="H235" s="183" t="str">
        <f>_xlfn.XLOOKUP($A235,[3]【2026年03月度_全社】RFM客層一覧表データ!$A:$A,[3]【2026年03月度_全社】RFM客層一覧表データ!E:E,"",0)</f>
        <v/>
      </c>
      <c r="I235" s="183" t="str">
        <f>_xlfn.XLOOKUP($A235,[3]【2026年03月度_全社】RFM客層一覧表データ!$A:$A,[3]【2026年03月度_全社】RFM客層一覧表データ!F:F,"",0)</f>
        <v/>
      </c>
      <c r="J235" s="183">
        <v>0</v>
      </c>
      <c r="K235" s="183">
        <v>0</v>
      </c>
      <c r="L235" s="183">
        <v>0</v>
      </c>
      <c r="M235" s="183">
        <v>0</v>
      </c>
      <c r="N235" s="183">
        <v>0</v>
      </c>
      <c r="O235" s="183">
        <v>0</v>
      </c>
      <c r="P235" s="183">
        <v>0</v>
      </c>
      <c r="Q235" s="183">
        <v>0</v>
      </c>
      <c r="R235" s="183">
        <v>0</v>
      </c>
      <c r="S235" s="183">
        <v>0</v>
      </c>
      <c r="T235" s="183">
        <v>0</v>
      </c>
      <c r="U235" s="183">
        <v>0</v>
      </c>
      <c r="V235" s="183">
        <v>0</v>
      </c>
      <c r="W235" s="183">
        <v>0</v>
      </c>
      <c r="X235" s="183">
        <v>0</v>
      </c>
      <c r="Y235" s="183">
        <v>0</v>
      </c>
    </row>
    <row r="236" spans="1:25" x14ac:dyDescent="0.2">
      <c r="A236" s="184">
        <v>10291001</v>
      </c>
      <c r="B236" s="183" t="str">
        <f>[1]店マスタ!B235</f>
        <v>（有）古田電機商会</v>
      </c>
      <c r="C236" s="183">
        <v>6</v>
      </c>
      <c r="D236" s="183">
        <v>6</v>
      </c>
      <c r="E236" s="183">
        <f>_xlfn.XLOOKUP(A236,[2]Sheet1!$R:$R,[2]Sheet1!$AB:$AB,"",0)</f>
        <v>6.5</v>
      </c>
      <c r="F236" s="183">
        <f>_xlfn.XLOOKUP($A236,[3]【2026年03月度_全社】RFM客層一覧表データ!$A:$A,[3]【2026年03月度_全社】RFM客層一覧表データ!C:C,"",0)</f>
        <v>728</v>
      </c>
      <c r="G236" s="183">
        <f>_xlfn.XLOOKUP($A236,[3]【2026年03月度_全社】RFM客層一覧表データ!$A:$A,[3]【2026年03月度_全社】RFM客層一覧表データ!D:D,"",0)</f>
        <v>253</v>
      </c>
      <c r="H236" s="183">
        <f>_xlfn.XLOOKUP($A236,[3]【2026年03月度_全社】RFM客層一覧表データ!$A:$A,[3]【2026年03月度_全社】RFM客層一覧表データ!E:E,"",0)</f>
        <v>236</v>
      </c>
      <c r="I236" s="183">
        <f>_xlfn.XLOOKUP($A236,[3]【2026年03月度_全社】RFM客層一覧表データ!$A:$A,[3]【2026年03月度_全社】RFM客層一覧表データ!F:F,"",0)</f>
        <v>64</v>
      </c>
      <c r="J236" s="183">
        <v>787</v>
      </c>
      <c r="K236" s="183">
        <v>266</v>
      </c>
      <c r="L236" s="183">
        <v>251</v>
      </c>
      <c r="M236" s="183">
        <v>73</v>
      </c>
      <c r="N236" s="183">
        <v>828</v>
      </c>
      <c r="O236" s="183">
        <v>263</v>
      </c>
      <c r="P236" s="183">
        <v>279</v>
      </c>
      <c r="Q236" s="183">
        <v>61</v>
      </c>
      <c r="R236" s="183">
        <v>873</v>
      </c>
      <c r="S236" s="183">
        <v>278</v>
      </c>
      <c r="T236" s="183">
        <v>315</v>
      </c>
      <c r="U236" s="183">
        <v>63</v>
      </c>
      <c r="V236" s="183">
        <v>922</v>
      </c>
      <c r="W236" s="183">
        <v>288</v>
      </c>
      <c r="X236" s="183">
        <v>340</v>
      </c>
      <c r="Y236" s="183">
        <v>62</v>
      </c>
    </row>
    <row r="237" spans="1:25" x14ac:dyDescent="0.2">
      <c r="A237" s="184">
        <v>10291006</v>
      </c>
      <c r="B237" s="183" t="str">
        <f>[1]店マスタ!B236</f>
        <v>パナデン　アキハバラ電器</v>
      </c>
      <c r="C237" s="183">
        <v>1.5</v>
      </c>
      <c r="D237" s="183">
        <v>1.5</v>
      </c>
      <c r="E237" s="183">
        <f>_xlfn.XLOOKUP(A237,[2]Sheet1!$R:$R,[2]Sheet1!$AB:$AB,"",0)</f>
        <v>1.5</v>
      </c>
      <c r="F237" s="183">
        <f>_xlfn.XLOOKUP($A237,[3]【2026年03月度_全社】RFM客層一覧表データ!$A:$A,[3]【2026年03月度_全社】RFM客層一覧表データ!C:C,"",0)</f>
        <v>248</v>
      </c>
      <c r="G237" s="183">
        <f>_xlfn.XLOOKUP($A237,[3]【2026年03月度_全社】RFM客層一覧表データ!$A:$A,[3]【2026年03月度_全社】RFM客層一覧表データ!D:D,"",0)</f>
        <v>116</v>
      </c>
      <c r="H237" s="183">
        <f>_xlfn.XLOOKUP($A237,[3]【2026年03月度_全社】RFM客層一覧表データ!$A:$A,[3]【2026年03月度_全社】RFM客層一覧表データ!E:E,"",0)</f>
        <v>152</v>
      </c>
      <c r="I237" s="183">
        <f>_xlfn.XLOOKUP($A237,[3]【2026年03月度_全社】RFM客層一覧表データ!$A:$A,[3]【2026年03月度_全社】RFM客層一覧表データ!F:F,"",0)</f>
        <v>11</v>
      </c>
      <c r="J237" s="183">
        <v>253</v>
      </c>
      <c r="K237" s="183">
        <v>113</v>
      </c>
      <c r="L237" s="183">
        <v>160</v>
      </c>
      <c r="M237" s="183">
        <v>5</v>
      </c>
      <c r="N237" s="183">
        <v>262</v>
      </c>
      <c r="O237" s="183">
        <v>120</v>
      </c>
      <c r="P237" s="183">
        <v>158</v>
      </c>
      <c r="Q237" s="183">
        <v>12</v>
      </c>
      <c r="R237" s="183">
        <v>277</v>
      </c>
      <c r="S237" s="183">
        <v>124</v>
      </c>
      <c r="T237" s="183">
        <v>157</v>
      </c>
      <c r="U237" s="183">
        <v>8</v>
      </c>
      <c r="V237" s="183">
        <v>290</v>
      </c>
      <c r="W237" s="183">
        <v>125</v>
      </c>
      <c r="X237" s="183">
        <v>170</v>
      </c>
      <c r="Y237" s="183">
        <v>8</v>
      </c>
    </row>
    <row r="238" spans="1:25" x14ac:dyDescent="0.2">
      <c r="A238" s="184">
        <v>10292001</v>
      </c>
      <c r="B238" s="183" t="str">
        <f>[1]店マスタ!B237</f>
        <v>パナデン杉山電気</v>
      </c>
      <c r="C238" s="183">
        <v>1.5</v>
      </c>
      <c r="D238" s="183">
        <v>1.5</v>
      </c>
      <c r="E238" s="183">
        <f>_xlfn.XLOOKUP(A238,[2]Sheet1!$R:$R,[2]Sheet1!$AB:$AB,"",0)</f>
        <v>1.5</v>
      </c>
      <c r="F238" s="183">
        <f>_xlfn.XLOOKUP($A238,[3]【2026年03月度_全社】RFM客層一覧表データ!$A:$A,[3]【2026年03月度_全社】RFM客層一覧表データ!C:C,"",0)</f>
        <v>339</v>
      </c>
      <c r="G238" s="183">
        <f>_xlfn.XLOOKUP($A238,[3]【2026年03月度_全社】RFM客層一覧表データ!$A:$A,[3]【2026年03月度_全社】RFM客層一覧表データ!D:D,"",0)</f>
        <v>155</v>
      </c>
      <c r="H238" s="183">
        <f>_xlfn.XLOOKUP($A238,[3]【2026年03月度_全社】RFM客層一覧表データ!$A:$A,[3]【2026年03月度_全社】RFM客層一覧表データ!E:E,"",0)</f>
        <v>206</v>
      </c>
      <c r="I238" s="183">
        <f>_xlfn.XLOOKUP($A238,[3]【2026年03月度_全社】RFM客層一覧表データ!$A:$A,[3]【2026年03月度_全社】RFM客層一覧表データ!F:F,"",0)</f>
        <v>7</v>
      </c>
      <c r="J238" s="183">
        <v>350</v>
      </c>
      <c r="K238" s="183">
        <v>169</v>
      </c>
      <c r="L238" s="183">
        <v>199</v>
      </c>
      <c r="M238" s="183">
        <v>7</v>
      </c>
      <c r="N238" s="183">
        <v>368</v>
      </c>
      <c r="O238" s="183">
        <v>179</v>
      </c>
      <c r="P238" s="183">
        <v>195</v>
      </c>
      <c r="Q238" s="183">
        <v>10</v>
      </c>
      <c r="R238" s="183">
        <v>381</v>
      </c>
      <c r="S238" s="183">
        <v>196</v>
      </c>
      <c r="T238" s="183">
        <v>190</v>
      </c>
      <c r="U238" s="183">
        <v>19</v>
      </c>
      <c r="V238" s="183">
        <v>389</v>
      </c>
      <c r="W238" s="183">
        <v>203</v>
      </c>
      <c r="X238" s="183">
        <v>184</v>
      </c>
      <c r="Y238" s="183">
        <v>25</v>
      </c>
    </row>
    <row r="239" spans="1:25" x14ac:dyDescent="0.2">
      <c r="A239" s="184">
        <v>10292006</v>
      </c>
      <c r="B239" s="183" t="str">
        <f>[1]店マスタ!B238</f>
        <v>十和田富士電気</v>
      </c>
      <c r="C239" s="183">
        <v>1.5</v>
      </c>
      <c r="D239" s="183">
        <v>1.5</v>
      </c>
      <c r="E239" s="183">
        <f>_xlfn.XLOOKUP(A239,[2]Sheet1!$R:$R,[2]Sheet1!$AB:$AB,"",0)</f>
        <v>1.5</v>
      </c>
      <c r="F239" s="183" t="str">
        <f>_xlfn.XLOOKUP($A239,[3]【2026年03月度_全社】RFM客層一覧表データ!$A:$A,[3]【2026年03月度_全社】RFM客層一覧表データ!C:C,"",0)</f>
        <v/>
      </c>
      <c r="G239" s="183" t="str">
        <f>_xlfn.XLOOKUP($A239,[3]【2026年03月度_全社】RFM客層一覧表データ!$A:$A,[3]【2026年03月度_全社】RFM客層一覧表データ!D:D,"",0)</f>
        <v/>
      </c>
      <c r="H239" s="183" t="str">
        <f>_xlfn.XLOOKUP($A239,[3]【2026年03月度_全社】RFM客層一覧表データ!$A:$A,[3]【2026年03月度_全社】RFM客層一覧表データ!E:E,"",0)</f>
        <v/>
      </c>
      <c r="I239" s="183" t="str">
        <f>_xlfn.XLOOKUP($A239,[3]【2026年03月度_全社】RFM客層一覧表データ!$A:$A,[3]【2026年03月度_全社】RFM客層一覧表データ!F:F,"",0)</f>
        <v/>
      </c>
      <c r="J239" s="183">
        <v>0</v>
      </c>
      <c r="K239" s="183">
        <v>0</v>
      </c>
      <c r="L239" s="183">
        <v>0</v>
      </c>
      <c r="M239" s="183">
        <v>0</v>
      </c>
      <c r="N239" s="183">
        <v>0</v>
      </c>
      <c r="O239" s="183">
        <v>0</v>
      </c>
      <c r="P239" s="183">
        <v>0</v>
      </c>
      <c r="Q239" s="183">
        <v>0</v>
      </c>
      <c r="R239" s="183">
        <v>0</v>
      </c>
      <c r="S239" s="183">
        <v>0</v>
      </c>
      <c r="T239" s="183">
        <v>0</v>
      </c>
      <c r="U239" s="183">
        <v>0</v>
      </c>
      <c r="V239" s="183">
        <v>0</v>
      </c>
      <c r="W239" s="183">
        <v>0</v>
      </c>
      <c r="X239" s="183">
        <v>0</v>
      </c>
      <c r="Y239" s="183">
        <v>0</v>
      </c>
    </row>
    <row r="240" spans="1:25" x14ac:dyDescent="0.2">
      <c r="A240" s="184">
        <v>10292008</v>
      </c>
      <c r="B240" s="183" t="str">
        <f>[1]店マスタ!B239</f>
        <v>パナデン　ワタナベ</v>
      </c>
      <c r="C240" s="183">
        <v>2</v>
      </c>
      <c r="D240" s="183">
        <v>2</v>
      </c>
      <c r="E240" s="183">
        <f>_xlfn.XLOOKUP(A240,[2]Sheet1!$R:$R,[2]Sheet1!$AB:$AB,"",0)</f>
        <v>2.5</v>
      </c>
      <c r="F240" s="183">
        <f>_xlfn.XLOOKUP($A240,[3]【2026年03月度_全社】RFM客層一覧表データ!$A:$A,[3]【2026年03月度_全社】RFM客層一覧表データ!C:C,"",0)</f>
        <v>486</v>
      </c>
      <c r="G240" s="183">
        <f>_xlfn.XLOOKUP($A240,[3]【2026年03月度_全社】RFM客層一覧表データ!$A:$A,[3]【2026年03月度_全社】RFM客層一覧表データ!D:D,"",0)</f>
        <v>229</v>
      </c>
      <c r="H240" s="183">
        <f>_xlfn.XLOOKUP($A240,[3]【2026年03月度_全社】RFM客層一覧表データ!$A:$A,[3]【2026年03月度_全社】RFM客層一覧表データ!E:E,"",0)</f>
        <v>348</v>
      </c>
      <c r="I240" s="183">
        <f>_xlfn.XLOOKUP($A240,[3]【2026年03月度_全社】RFM客層一覧表データ!$A:$A,[3]【2026年03月度_全社】RFM客層一覧表データ!F:F,"",0)</f>
        <v>7</v>
      </c>
      <c r="J240" s="183">
        <v>490</v>
      </c>
      <c r="K240" s="183">
        <v>233</v>
      </c>
      <c r="L240" s="183">
        <v>360</v>
      </c>
      <c r="M240" s="183">
        <v>11</v>
      </c>
      <c r="N240" s="183">
        <v>494</v>
      </c>
      <c r="O240" s="183">
        <v>256</v>
      </c>
      <c r="P240" s="183">
        <v>368</v>
      </c>
      <c r="Q240" s="183">
        <v>12</v>
      </c>
      <c r="R240" s="183">
        <v>503</v>
      </c>
      <c r="S240" s="183">
        <v>255</v>
      </c>
      <c r="T240" s="183">
        <v>384</v>
      </c>
      <c r="U240" s="183">
        <v>7</v>
      </c>
      <c r="V240" s="183">
        <v>514</v>
      </c>
      <c r="W240" s="183">
        <v>279</v>
      </c>
      <c r="X240" s="183">
        <v>395</v>
      </c>
      <c r="Y240" s="183">
        <v>10</v>
      </c>
    </row>
    <row r="241" spans="1:25" x14ac:dyDescent="0.2">
      <c r="A241" s="184">
        <v>10292010</v>
      </c>
      <c r="B241" s="183" t="str">
        <f>[1]店マスタ!B240</f>
        <v>パナデン芋田電気（株）</v>
      </c>
      <c r="C241" s="183">
        <v>2.5</v>
      </c>
      <c r="D241" s="183">
        <v>2.5</v>
      </c>
      <c r="E241" s="183">
        <f>_xlfn.XLOOKUP(A241,[2]Sheet1!$R:$R,[2]Sheet1!$AB:$AB,"",0)</f>
        <v>3</v>
      </c>
      <c r="F241" s="183">
        <f>_xlfn.XLOOKUP($A241,[3]【2026年03月度_全社】RFM客層一覧表データ!$A:$A,[3]【2026年03月度_全社】RFM客層一覧表データ!C:C,"",0)</f>
        <v>320</v>
      </c>
      <c r="G241" s="183">
        <f>_xlfn.XLOOKUP($A241,[3]【2026年03月度_全社】RFM客層一覧表データ!$A:$A,[3]【2026年03月度_全社】RFM客層一覧表データ!D:D,"",0)</f>
        <v>45</v>
      </c>
      <c r="H241" s="183">
        <f>_xlfn.XLOOKUP($A241,[3]【2026年03月度_全社】RFM客層一覧表データ!$A:$A,[3]【2026年03月度_全社】RFM客層一覧表データ!E:E,"",0)</f>
        <v>122</v>
      </c>
      <c r="I241" s="183">
        <f>_xlfn.XLOOKUP($A241,[3]【2026年03月度_全社】RFM客層一覧表データ!$A:$A,[3]【2026年03月度_全社】RFM客層一覧表データ!F:F,"",0)</f>
        <v>12</v>
      </c>
      <c r="J241" s="183">
        <v>246</v>
      </c>
      <c r="K241" s="183">
        <v>95</v>
      </c>
      <c r="L241" s="183">
        <v>84</v>
      </c>
      <c r="M241" s="183">
        <v>18</v>
      </c>
      <c r="N241" s="183">
        <v>226</v>
      </c>
      <c r="O241" s="183">
        <v>11</v>
      </c>
      <c r="P241" s="183">
        <v>96</v>
      </c>
      <c r="Q241" s="183">
        <v>5</v>
      </c>
      <c r="R241" s="183">
        <v>349</v>
      </c>
      <c r="S241" s="183">
        <v>3</v>
      </c>
      <c r="T241" s="183">
        <v>142</v>
      </c>
      <c r="U241" s="183">
        <v>1</v>
      </c>
      <c r="V241" s="183">
        <v>429</v>
      </c>
      <c r="W241" s="183">
        <v>5</v>
      </c>
      <c r="X241" s="183">
        <v>217</v>
      </c>
      <c r="Y241" s="183">
        <v>0</v>
      </c>
    </row>
    <row r="242" spans="1:25" x14ac:dyDescent="0.2">
      <c r="A242" s="184">
        <v>10292016</v>
      </c>
      <c r="B242" s="183" t="str">
        <f>[1]店マスタ!B241</f>
        <v>（フルタ）サカモト電器</v>
      </c>
      <c r="C242" s="183">
        <v>1.5</v>
      </c>
      <c r="D242" s="183">
        <v>1.5</v>
      </c>
      <c r="E242" s="183">
        <f>_xlfn.XLOOKUP(A242,[2]Sheet1!$R:$R,[2]Sheet1!$AB:$AB,"",0)</f>
        <v>1.5</v>
      </c>
      <c r="F242" s="183">
        <f>_xlfn.XLOOKUP($A242,[3]【2026年03月度_全社】RFM客層一覧表データ!$A:$A,[3]【2026年03月度_全社】RFM客層一覧表データ!C:C,"",0)</f>
        <v>234</v>
      </c>
      <c r="G242" s="183">
        <f>_xlfn.XLOOKUP($A242,[3]【2026年03月度_全社】RFM客層一覧表データ!$A:$A,[3]【2026年03月度_全社】RFM客層一覧表データ!D:D,"",0)</f>
        <v>98</v>
      </c>
      <c r="H242" s="183">
        <f>_xlfn.XLOOKUP($A242,[3]【2026年03月度_全社】RFM客層一覧表データ!$A:$A,[3]【2026年03月度_全社】RFM客層一覧表データ!E:E,"",0)</f>
        <v>140</v>
      </c>
      <c r="I242" s="183">
        <f>_xlfn.XLOOKUP($A242,[3]【2026年03月度_全社】RFM客層一覧表データ!$A:$A,[3]【2026年03月度_全社】RFM客層一覧表データ!F:F,"",0)</f>
        <v>7</v>
      </c>
      <c r="J242" s="183">
        <v>259</v>
      </c>
      <c r="K242" s="183">
        <v>118</v>
      </c>
      <c r="L242" s="183">
        <v>144</v>
      </c>
      <c r="M242" s="183">
        <v>7</v>
      </c>
      <c r="N242" s="183">
        <v>284</v>
      </c>
      <c r="O242" s="183">
        <v>140</v>
      </c>
      <c r="P242" s="183">
        <v>164</v>
      </c>
      <c r="Q242" s="183">
        <v>11</v>
      </c>
      <c r="R242" s="183">
        <v>298</v>
      </c>
      <c r="S242" s="183">
        <v>133</v>
      </c>
      <c r="T242" s="183">
        <v>182</v>
      </c>
      <c r="U242" s="183">
        <v>5</v>
      </c>
      <c r="V242" s="183">
        <v>332</v>
      </c>
      <c r="W242" s="183">
        <v>132</v>
      </c>
      <c r="X242" s="183">
        <v>198</v>
      </c>
      <c r="Y242" s="183">
        <v>8</v>
      </c>
    </row>
    <row r="243" spans="1:25" x14ac:dyDescent="0.2">
      <c r="A243" s="184">
        <v>10292019</v>
      </c>
      <c r="B243" s="183" t="str">
        <f>[1]店マスタ!B242</f>
        <v>古田電機　伊沢店</v>
      </c>
      <c r="C243" s="183">
        <v>1.5</v>
      </c>
      <c r="D243" s="183">
        <v>1.5</v>
      </c>
      <c r="E243" s="183">
        <f>_xlfn.XLOOKUP(A243,[2]Sheet1!$R:$R,[2]Sheet1!$AB:$AB,"",0)</f>
        <v>1.5</v>
      </c>
      <c r="F243" s="183" t="str">
        <f>_xlfn.XLOOKUP($A243,[3]【2026年03月度_全社】RFM客層一覧表データ!$A:$A,[3]【2026年03月度_全社】RFM客層一覧表データ!C:C,"",0)</f>
        <v/>
      </c>
      <c r="G243" s="183" t="str">
        <f>_xlfn.XLOOKUP($A243,[3]【2026年03月度_全社】RFM客層一覧表データ!$A:$A,[3]【2026年03月度_全社】RFM客層一覧表データ!D:D,"",0)</f>
        <v/>
      </c>
      <c r="H243" s="183" t="str">
        <f>_xlfn.XLOOKUP($A243,[3]【2026年03月度_全社】RFM客層一覧表データ!$A:$A,[3]【2026年03月度_全社】RFM客層一覧表データ!E:E,"",0)</f>
        <v/>
      </c>
      <c r="I243" s="183" t="str">
        <f>_xlfn.XLOOKUP($A243,[3]【2026年03月度_全社】RFM客層一覧表データ!$A:$A,[3]【2026年03月度_全社】RFM客層一覧表データ!F:F,"",0)</f>
        <v/>
      </c>
      <c r="J243" s="183">
        <v>0</v>
      </c>
      <c r="K243" s="183">
        <v>0</v>
      </c>
      <c r="L243" s="183">
        <v>0</v>
      </c>
      <c r="M243" s="183">
        <v>0</v>
      </c>
      <c r="N243" s="183">
        <v>0</v>
      </c>
      <c r="O243" s="183">
        <v>0</v>
      </c>
      <c r="P243" s="183">
        <v>0</v>
      </c>
      <c r="Q243" s="183">
        <v>0</v>
      </c>
      <c r="R243" s="183">
        <v>0</v>
      </c>
      <c r="S243" s="183">
        <v>0</v>
      </c>
      <c r="T243" s="183">
        <v>0</v>
      </c>
      <c r="U243" s="183">
        <v>0</v>
      </c>
      <c r="V243" s="183">
        <v>0</v>
      </c>
      <c r="W243" s="183">
        <v>0</v>
      </c>
      <c r="X243" s="183">
        <v>0</v>
      </c>
      <c r="Y243" s="183">
        <v>0</v>
      </c>
    </row>
    <row r="244" spans="1:25" x14ac:dyDescent="0.2">
      <c r="A244" s="184">
        <v>10292247</v>
      </c>
      <c r="B244" s="183" t="str">
        <f>[1]店マスタ!B243</f>
        <v>タイヨーチェーン　ワーク小林店</v>
      </c>
      <c r="C244" s="183">
        <v>1.5</v>
      </c>
      <c r="D244" s="183">
        <v>1.5</v>
      </c>
      <c r="E244" s="183">
        <f>_xlfn.XLOOKUP(A244,[2]Sheet1!$R:$R,[2]Sheet1!$AB:$AB,"",0)</f>
        <v>1.5</v>
      </c>
      <c r="F244" s="183" t="str">
        <f>_xlfn.XLOOKUP($A244,[3]【2026年03月度_全社】RFM客層一覧表データ!$A:$A,[3]【2026年03月度_全社】RFM客層一覧表データ!C:C,"",0)</f>
        <v/>
      </c>
      <c r="G244" s="183" t="str">
        <f>_xlfn.XLOOKUP($A244,[3]【2026年03月度_全社】RFM客層一覧表データ!$A:$A,[3]【2026年03月度_全社】RFM客層一覧表データ!D:D,"",0)</f>
        <v/>
      </c>
      <c r="H244" s="183" t="str">
        <f>_xlfn.XLOOKUP($A244,[3]【2026年03月度_全社】RFM客層一覧表データ!$A:$A,[3]【2026年03月度_全社】RFM客層一覧表データ!E:E,"",0)</f>
        <v/>
      </c>
      <c r="I244" s="183" t="str">
        <f>_xlfn.XLOOKUP($A244,[3]【2026年03月度_全社】RFM客層一覧表データ!$A:$A,[3]【2026年03月度_全社】RFM客層一覧表データ!F:F,"",0)</f>
        <v/>
      </c>
      <c r="J244" s="183">
        <v>0</v>
      </c>
      <c r="K244" s="183">
        <v>0</v>
      </c>
      <c r="L244" s="183">
        <v>0</v>
      </c>
      <c r="M244" s="183">
        <v>0</v>
      </c>
      <c r="N244" s="183">
        <v>0</v>
      </c>
      <c r="O244" s="183">
        <v>0</v>
      </c>
      <c r="P244" s="183">
        <v>0</v>
      </c>
      <c r="Q244" s="183">
        <v>0</v>
      </c>
      <c r="R244" s="183">
        <v>0</v>
      </c>
      <c r="S244" s="183">
        <v>0</v>
      </c>
      <c r="T244" s="183">
        <v>0</v>
      </c>
      <c r="U244" s="183">
        <v>0</v>
      </c>
      <c r="V244" s="183">
        <v>0</v>
      </c>
      <c r="W244" s="183">
        <v>0</v>
      </c>
      <c r="X244" s="183">
        <v>0</v>
      </c>
      <c r="Y244" s="183">
        <v>0</v>
      </c>
    </row>
    <row r="245" spans="1:25" x14ac:dyDescent="0.2">
      <c r="A245" s="184">
        <v>10294007</v>
      </c>
      <c r="B245" s="183" t="str">
        <f>[1]店マスタ!B244</f>
        <v>山崎電気商会</v>
      </c>
      <c r="C245" s="183">
        <v>2.5</v>
      </c>
      <c r="D245" s="183">
        <v>2.5</v>
      </c>
      <c r="E245" s="183">
        <f>_xlfn.XLOOKUP(A245,[2]Sheet1!$R:$R,[2]Sheet1!$AB:$AB,"",0)</f>
        <v>2.5</v>
      </c>
      <c r="F245" s="183" t="str">
        <f>_xlfn.XLOOKUP($A245,[3]【2026年03月度_全社】RFM客層一覧表データ!$A:$A,[3]【2026年03月度_全社】RFM客層一覧表データ!C:C,"",0)</f>
        <v/>
      </c>
      <c r="G245" s="183" t="str">
        <f>_xlfn.XLOOKUP($A245,[3]【2026年03月度_全社】RFM客層一覧表データ!$A:$A,[3]【2026年03月度_全社】RFM客層一覧表データ!D:D,"",0)</f>
        <v/>
      </c>
      <c r="H245" s="183" t="str">
        <f>_xlfn.XLOOKUP($A245,[3]【2026年03月度_全社】RFM客層一覧表データ!$A:$A,[3]【2026年03月度_全社】RFM客層一覧表データ!E:E,"",0)</f>
        <v/>
      </c>
      <c r="I245" s="183" t="str">
        <f>_xlfn.XLOOKUP($A245,[3]【2026年03月度_全社】RFM客層一覧表データ!$A:$A,[3]【2026年03月度_全社】RFM客層一覧表データ!F:F,"",0)</f>
        <v/>
      </c>
      <c r="J245" s="183">
        <v>0</v>
      </c>
      <c r="K245" s="183">
        <v>0</v>
      </c>
      <c r="L245" s="183">
        <v>0</v>
      </c>
      <c r="M245" s="183">
        <v>0</v>
      </c>
      <c r="N245" s="183">
        <v>0</v>
      </c>
      <c r="O245" s="183">
        <v>0</v>
      </c>
      <c r="P245" s="183">
        <v>0</v>
      </c>
      <c r="Q245" s="183">
        <v>0</v>
      </c>
      <c r="R245" s="183">
        <v>0</v>
      </c>
      <c r="S245" s="183">
        <v>0</v>
      </c>
      <c r="T245" s="183">
        <v>0</v>
      </c>
      <c r="U245" s="183">
        <v>0</v>
      </c>
      <c r="V245" s="183">
        <v>0</v>
      </c>
      <c r="W245" s="183">
        <v>0</v>
      </c>
      <c r="X245" s="183">
        <v>0</v>
      </c>
      <c r="Y245" s="183">
        <v>0</v>
      </c>
    </row>
    <row r="246" spans="1:25" x14ac:dyDescent="0.2">
      <c r="A246" s="184">
        <v>10294009</v>
      </c>
      <c r="B246" s="183" t="str">
        <f>[1]店マスタ!B245</f>
        <v>タイヨーチェーン　久慈本店</v>
      </c>
      <c r="C246" s="183">
        <v>2.5</v>
      </c>
      <c r="D246" s="183">
        <v>2.5</v>
      </c>
      <c r="E246" s="183">
        <f>_xlfn.XLOOKUP(A246,[2]Sheet1!$R:$R,[2]Sheet1!$AB:$AB,"",0)</f>
        <v>3</v>
      </c>
      <c r="F246" s="183">
        <f>_xlfn.XLOOKUP($A246,[3]【2026年03月度_全社】RFM客層一覧表データ!$A:$A,[3]【2026年03月度_全社】RFM客層一覧表データ!C:C,"",0)</f>
        <v>0</v>
      </c>
      <c r="G246" s="183">
        <f>_xlfn.XLOOKUP($A246,[3]【2026年03月度_全社】RFM客層一覧表データ!$A:$A,[3]【2026年03月度_全社】RFM客層一覧表データ!D:D,"",0)</f>
        <v>0</v>
      </c>
      <c r="H246" s="183">
        <f>_xlfn.XLOOKUP($A246,[3]【2026年03月度_全社】RFM客層一覧表データ!$A:$A,[3]【2026年03月度_全社】RFM客層一覧表データ!E:E,"",0)</f>
        <v>0</v>
      </c>
      <c r="I246" s="183">
        <f>_xlfn.XLOOKUP($A246,[3]【2026年03月度_全社】RFM客層一覧表データ!$A:$A,[3]【2026年03月度_全社】RFM客層一覧表データ!F:F,"",0)</f>
        <v>0</v>
      </c>
      <c r="J246" s="183">
        <v>0</v>
      </c>
      <c r="K246" s="183">
        <v>0</v>
      </c>
      <c r="L246" s="183">
        <v>0</v>
      </c>
      <c r="M246" s="183">
        <v>0</v>
      </c>
      <c r="N246" s="183">
        <v>0</v>
      </c>
      <c r="O246" s="183">
        <v>0</v>
      </c>
      <c r="P246" s="183">
        <v>0</v>
      </c>
      <c r="Q246" s="183">
        <v>0</v>
      </c>
      <c r="R246" s="183">
        <v>0</v>
      </c>
      <c r="S246" s="183">
        <v>0</v>
      </c>
      <c r="T246" s="183">
        <v>0</v>
      </c>
      <c r="U246" s="183">
        <v>0</v>
      </c>
      <c r="V246" s="183">
        <v>0</v>
      </c>
      <c r="W246" s="183">
        <v>0</v>
      </c>
      <c r="X246" s="183">
        <v>0</v>
      </c>
      <c r="Y246" s="183">
        <v>0</v>
      </c>
    </row>
    <row r="247" spans="1:25" x14ac:dyDescent="0.2">
      <c r="A247" s="184">
        <v>10294013</v>
      </c>
      <c r="B247" s="183" t="str">
        <f>[1]店マスタ!B246</f>
        <v>池田電器</v>
      </c>
      <c r="C247" s="183">
        <v>2</v>
      </c>
      <c r="D247" s="183">
        <v>2</v>
      </c>
      <c r="E247" s="183">
        <f>_xlfn.XLOOKUP(A247,[2]Sheet1!$R:$R,[2]Sheet1!$AB:$AB,"",0)</f>
        <v>2</v>
      </c>
      <c r="F247" s="183" t="str">
        <f>_xlfn.XLOOKUP($A247,[3]【2026年03月度_全社】RFM客層一覧表データ!$A:$A,[3]【2026年03月度_全社】RFM客層一覧表データ!C:C,"",0)</f>
        <v/>
      </c>
      <c r="G247" s="183" t="str">
        <f>_xlfn.XLOOKUP($A247,[3]【2026年03月度_全社】RFM客層一覧表データ!$A:$A,[3]【2026年03月度_全社】RFM客層一覧表データ!D:D,"",0)</f>
        <v/>
      </c>
      <c r="H247" s="183" t="str">
        <f>_xlfn.XLOOKUP($A247,[3]【2026年03月度_全社】RFM客層一覧表データ!$A:$A,[3]【2026年03月度_全社】RFM客層一覧表データ!E:E,"",0)</f>
        <v/>
      </c>
      <c r="I247" s="183" t="str">
        <f>_xlfn.XLOOKUP($A247,[3]【2026年03月度_全社】RFM客層一覧表データ!$A:$A,[3]【2026年03月度_全社】RFM客層一覧表データ!F:F,"",0)</f>
        <v/>
      </c>
      <c r="J247" s="183">
        <v>0</v>
      </c>
      <c r="K247" s="183">
        <v>0</v>
      </c>
      <c r="L247" s="183">
        <v>0</v>
      </c>
      <c r="M247" s="183">
        <v>0</v>
      </c>
      <c r="N247" s="183">
        <v>0</v>
      </c>
      <c r="O247" s="183">
        <v>0</v>
      </c>
      <c r="P247" s="183">
        <v>0</v>
      </c>
      <c r="Q247" s="183">
        <v>0</v>
      </c>
      <c r="R247" s="183">
        <v>0</v>
      </c>
      <c r="S247" s="183">
        <v>0</v>
      </c>
      <c r="T247" s="183">
        <v>0</v>
      </c>
      <c r="U247" s="183">
        <v>0</v>
      </c>
      <c r="V247" s="183">
        <v>0</v>
      </c>
      <c r="W247" s="183">
        <v>0</v>
      </c>
      <c r="X247" s="183">
        <v>0</v>
      </c>
      <c r="Y247" s="183">
        <v>0</v>
      </c>
    </row>
    <row r="248" spans="1:25" x14ac:dyDescent="0.2">
      <c r="A248" s="184">
        <v>10294014</v>
      </c>
      <c r="B248" s="183" t="str">
        <f>[1]店マスタ!B247</f>
        <v>タンナイ電器</v>
      </c>
      <c r="C248" s="183">
        <v>1.5</v>
      </c>
      <c r="D248" s="183">
        <v>1.5</v>
      </c>
      <c r="E248" s="183" t="str">
        <f>_xlfn.XLOOKUP(A248,[2]Sheet1!$R:$R,[2]Sheet1!$AB:$AB,"",0)</f>
        <v/>
      </c>
      <c r="F248" s="183" t="str">
        <f>_xlfn.XLOOKUP($A248,[3]【2026年03月度_全社】RFM客層一覧表データ!$A:$A,[3]【2026年03月度_全社】RFM客層一覧表データ!C:C,"",0)</f>
        <v/>
      </c>
      <c r="G248" s="183" t="str">
        <f>_xlfn.XLOOKUP($A248,[3]【2026年03月度_全社】RFM客層一覧表データ!$A:$A,[3]【2026年03月度_全社】RFM客層一覧表データ!D:D,"",0)</f>
        <v/>
      </c>
      <c r="H248" s="183" t="str">
        <f>_xlfn.XLOOKUP($A248,[3]【2026年03月度_全社】RFM客層一覧表データ!$A:$A,[3]【2026年03月度_全社】RFM客層一覧表データ!E:E,"",0)</f>
        <v/>
      </c>
      <c r="I248" s="183" t="str">
        <f>_xlfn.XLOOKUP($A248,[3]【2026年03月度_全社】RFM客層一覧表データ!$A:$A,[3]【2026年03月度_全社】RFM客層一覧表データ!F:F,"",0)</f>
        <v/>
      </c>
      <c r="J248" s="183">
        <v>0</v>
      </c>
      <c r="K248" s="183">
        <v>0</v>
      </c>
      <c r="L248" s="183">
        <v>0</v>
      </c>
      <c r="M248" s="183">
        <v>0</v>
      </c>
      <c r="N248" s="183">
        <v>0</v>
      </c>
      <c r="O248" s="183">
        <v>0</v>
      </c>
      <c r="P248" s="183">
        <v>0</v>
      </c>
      <c r="Q248" s="183">
        <v>0</v>
      </c>
      <c r="R248" s="183">
        <v>0</v>
      </c>
      <c r="S248" s="183">
        <v>0</v>
      </c>
      <c r="T248" s="183">
        <v>0</v>
      </c>
      <c r="U248" s="183">
        <v>0</v>
      </c>
      <c r="V248" s="183">
        <v>0</v>
      </c>
      <c r="W248" s="183">
        <v>0</v>
      </c>
      <c r="X248" s="183">
        <v>0</v>
      </c>
      <c r="Y248" s="183">
        <v>0</v>
      </c>
    </row>
    <row r="249" spans="1:25" x14ac:dyDescent="0.2">
      <c r="A249" s="184">
        <v>10294019</v>
      </c>
      <c r="B249" s="183" t="str">
        <f>[1]店マスタ!B248</f>
        <v>パナデン（株）細谷地</v>
      </c>
      <c r="C249" s="183">
        <v>16.5</v>
      </c>
      <c r="D249" s="183">
        <v>16.5</v>
      </c>
      <c r="E249" s="183">
        <f>_xlfn.XLOOKUP(A249,[2]Sheet1!$R:$R,[2]Sheet1!$AB:$AB,"",0)</f>
        <v>17.5</v>
      </c>
      <c r="F249" s="183" t="str">
        <f>_xlfn.XLOOKUP($A249,[3]【2026年03月度_全社】RFM客層一覧表データ!$A:$A,[3]【2026年03月度_全社】RFM客層一覧表データ!C:C,"",0)</f>
        <v/>
      </c>
      <c r="G249" s="183" t="str">
        <f>_xlfn.XLOOKUP($A249,[3]【2026年03月度_全社】RFM客層一覧表データ!$A:$A,[3]【2026年03月度_全社】RFM客層一覧表データ!D:D,"",0)</f>
        <v/>
      </c>
      <c r="H249" s="183" t="str">
        <f>_xlfn.XLOOKUP($A249,[3]【2026年03月度_全社】RFM客層一覧表データ!$A:$A,[3]【2026年03月度_全社】RFM客層一覧表データ!E:E,"",0)</f>
        <v/>
      </c>
      <c r="I249" s="183" t="str">
        <f>_xlfn.XLOOKUP($A249,[3]【2026年03月度_全社】RFM客層一覧表データ!$A:$A,[3]【2026年03月度_全社】RFM客層一覧表データ!F:F,"",0)</f>
        <v/>
      </c>
      <c r="J249" s="183">
        <v>0</v>
      </c>
      <c r="K249" s="183">
        <v>0</v>
      </c>
      <c r="L249" s="183">
        <v>0</v>
      </c>
      <c r="M249" s="183">
        <v>0</v>
      </c>
      <c r="N249" s="183">
        <v>0</v>
      </c>
      <c r="O249" s="183">
        <v>0</v>
      </c>
      <c r="P249" s="183">
        <v>0</v>
      </c>
      <c r="Q249" s="183">
        <v>0</v>
      </c>
      <c r="R249" s="183">
        <v>0</v>
      </c>
      <c r="S249" s="183">
        <v>0</v>
      </c>
      <c r="T249" s="183">
        <v>0</v>
      </c>
      <c r="U249" s="183">
        <v>0</v>
      </c>
      <c r="V249" s="183">
        <v>0</v>
      </c>
      <c r="W249" s="183">
        <v>0</v>
      </c>
      <c r="X249" s="183">
        <v>0</v>
      </c>
      <c r="Y249" s="183">
        <v>0</v>
      </c>
    </row>
    <row r="250" spans="1:25" x14ac:dyDescent="0.2">
      <c r="A250" s="184">
        <v>10301007</v>
      </c>
      <c r="B250" s="183" t="str">
        <f>[1]店マスタ!B249</f>
        <v>でんきのＳＧ　さいとう中ノ橋店</v>
      </c>
      <c r="C250" s="183">
        <v>3.5</v>
      </c>
      <c r="D250" s="183">
        <v>3.5</v>
      </c>
      <c r="E250" s="183">
        <f>_xlfn.XLOOKUP(A250,[2]Sheet1!$R:$R,[2]Sheet1!$AB:$AB,"",0)</f>
        <v>3.5</v>
      </c>
      <c r="F250" s="183">
        <f>_xlfn.XLOOKUP($A250,[3]【2026年03月度_全社】RFM客層一覧表データ!$A:$A,[3]【2026年03月度_全社】RFM客層一覧表データ!C:C,"",0)</f>
        <v>439</v>
      </c>
      <c r="G250" s="183">
        <f>_xlfn.XLOOKUP($A250,[3]【2026年03月度_全社】RFM客層一覧表データ!$A:$A,[3]【2026年03月度_全社】RFM客層一覧表データ!D:D,"",0)</f>
        <v>125</v>
      </c>
      <c r="H250" s="183">
        <f>_xlfn.XLOOKUP($A250,[3]【2026年03月度_全社】RFM客層一覧表データ!$A:$A,[3]【2026年03月度_全社】RFM客層一覧表データ!E:E,"",0)</f>
        <v>13</v>
      </c>
      <c r="I250" s="183">
        <f>_xlfn.XLOOKUP($A250,[3]【2026年03月度_全社】RFM客層一覧表データ!$A:$A,[3]【2026年03月度_全社】RFM客層一覧表データ!F:F,"",0)</f>
        <v>0</v>
      </c>
      <c r="J250" s="183">
        <v>393</v>
      </c>
      <c r="K250" s="183">
        <v>126</v>
      </c>
      <c r="L250" s="183">
        <v>1</v>
      </c>
      <c r="M250" s="183">
        <v>0</v>
      </c>
      <c r="N250" s="183">
        <v>353</v>
      </c>
      <c r="O250" s="183">
        <v>98</v>
      </c>
      <c r="P250" s="183">
        <v>0</v>
      </c>
      <c r="Q250" s="183">
        <v>0</v>
      </c>
      <c r="R250" s="183">
        <v>324</v>
      </c>
      <c r="S250" s="183">
        <v>104</v>
      </c>
      <c r="T250" s="183">
        <v>0</v>
      </c>
      <c r="U250" s="183">
        <v>0</v>
      </c>
      <c r="V250" s="183">
        <v>360</v>
      </c>
      <c r="W250" s="183">
        <v>112</v>
      </c>
      <c r="X250" s="183">
        <v>0</v>
      </c>
      <c r="Y250" s="183">
        <v>0</v>
      </c>
    </row>
    <row r="251" spans="1:25" x14ac:dyDescent="0.2">
      <c r="A251" s="184">
        <v>10301044</v>
      </c>
      <c r="B251" s="183" t="str">
        <f>[1]店マスタ!B250</f>
        <v>パナック　ちだ</v>
      </c>
      <c r="C251" s="183">
        <v>2.5</v>
      </c>
      <c r="D251" s="183">
        <v>2.5</v>
      </c>
      <c r="E251" s="183">
        <f>_xlfn.XLOOKUP(A251,[2]Sheet1!$R:$R,[2]Sheet1!$AB:$AB,"",0)</f>
        <v>2.5</v>
      </c>
      <c r="F251" s="183">
        <f>_xlfn.XLOOKUP($A251,[3]【2026年03月度_全社】RFM客層一覧表データ!$A:$A,[3]【2026年03月度_全社】RFM客層一覧表データ!C:C,"",0)</f>
        <v>241</v>
      </c>
      <c r="G251" s="183">
        <f>_xlfn.XLOOKUP($A251,[3]【2026年03月度_全社】RFM客層一覧表データ!$A:$A,[3]【2026年03月度_全社】RFM客層一覧表データ!D:D,"",0)</f>
        <v>25</v>
      </c>
      <c r="H251" s="183">
        <f>_xlfn.XLOOKUP($A251,[3]【2026年03月度_全社】RFM客層一覧表データ!$A:$A,[3]【2026年03月度_全社】RFM客層一覧表データ!E:E,"",0)</f>
        <v>160</v>
      </c>
      <c r="I251" s="183">
        <f>_xlfn.XLOOKUP($A251,[3]【2026年03月度_全社】RFM客層一覧表データ!$A:$A,[3]【2026年03月度_全社】RFM客層一覧表データ!F:F,"",0)</f>
        <v>19</v>
      </c>
      <c r="J251" s="183">
        <v>287</v>
      </c>
      <c r="K251" s="183">
        <v>14</v>
      </c>
      <c r="L251" s="183">
        <v>157</v>
      </c>
      <c r="M251" s="183">
        <v>8</v>
      </c>
      <c r="N251" s="183">
        <v>340</v>
      </c>
      <c r="O251" s="183">
        <v>23</v>
      </c>
      <c r="P251" s="183">
        <v>192</v>
      </c>
      <c r="Q251" s="183">
        <v>10</v>
      </c>
      <c r="R251" s="183">
        <v>482</v>
      </c>
      <c r="S251" s="183">
        <v>36</v>
      </c>
      <c r="T251" s="183">
        <v>269</v>
      </c>
      <c r="U251" s="183">
        <v>4</v>
      </c>
      <c r="V251" s="183">
        <v>442</v>
      </c>
      <c r="W251" s="183">
        <v>7</v>
      </c>
      <c r="X251" s="183">
        <v>234</v>
      </c>
      <c r="Y251" s="183">
        <v>2</v>
      </c>
    </row>
    <row r="252" spans="1:25" x14ac:dyDescent="0.2">
      <c r="A252" s="184">
        <v>10302002</v>
      </c>
      <c r="B252" s="183" t="str">
        <f>[1]店マスタ!B251</f>
        <v>（有）柿沢電器</v>
      </c>
      <c r="C252" s="183">
        <v>2.5</v>
      </c>
      <c r="D252" s="183">
        <v>2.5</v>
      </c>
      <c r="E252" s="183">
        <f>_xlfn.XLOOKUP(A252,[2]Sheet1!$R:$R,[2]Sheet1!$AB:$AB,"",0)</f>
        <v>2.5</v>
      </c>
      <c r="F252" s="183">
        <f>_xlfn.XLOOKUP($A252,[3]【2026年03月度_全社】RFM客層一覧表データ!$A:$A,[3]【2026年03月度_全社】RFM客層一覧表データ!C:C,"",0)</f>
        <v>710</v>
      </c>
      <c r="G252" s="183">
        <f>_xlfn.XLOOKUP($A252,[3]【2026年03月度_全社】RFM客層一覧表データ!$A:$A,[3]【2026年03月度_全社】RFM客層一覧表データ!D:D,"",0)</f>
        <v>242</v>
      </c>
      <c r="H252" s="183">
        <f>_xlfn.XLOOKUP($A252,[3]【2026年03月度_全社】RFM客層一覧表データ!$A:$A,[3]【2026年03月度_全社】RFM客層一覧表データ!E:E,"",0)</f>
        <v>210</v>
      </c>
      <c r="I252" s="183">
        <f>_xlfn.XLOOKUP($A252,[3]【2026年03月度_全社】RFM客層一覧表データ!$A:$A,[3]【2026年03月度_全社】RFM客層一覧表データ!F:F,"",0)</f>
        <v>60</v>
      </c>
      <c r="J252" s="183">
        <v>754</v>
      </c>
      <c r="K252" s="183">
        <v>222</v>
      </c>
      <c r="L252" s="183">
        <v>205</v>
      </c>
      <c r="M252" s="183">
        <v>38</v>
      </c>
      <c r="N252" s="183">
        <v>815</v>
      </c>
      <c r="O252" s="183">
        <v>268</v>
      </c>
      <c r="P252" s="183">
        <v>213</v>
      </c>
      <c r="Q252" s="183">
        <v>61</v>
      </c>
      <c r="R252" s="183">
        <v>919</v>
      </c>
      <c r="S252" s="183">
        <v>294</v>
      </c>
      <c r="T252" s="183">
        <v>223</v>
      </c>
      <c r="U252" s="183">
        <v>86</v>
      </c>
      <c r="V252" s="183">
        <v>973</v>
      </c>
      <c r="W252" s="183">
        <v>331</v>
      </c>
      <c r="X252" s="183">
        <v>230</v>
      </c>
      <c r="Y252" s="183">
        <v>113</v>
      </c>
    </row>
    <row r="253" spans="1:25" x14ac:dyDescent="0.2">
      <c r="A253" s="184">
        <v>10302056</v>
      </c>
      <c r="B253" s="183" t="str">
        <f>[1]店マスタ!B252</f>
        <v>（有）高橋無線商会</v>
      </c>
      <c r="C253" s="183">
        <v>3</v>
      </c>
      <c r="D253" s="183">
        <v>3</v>
      </c>
      <c r="E253" s="183">
        <f>_xlfn.XLOOKUP(A253,[2]Sheet1!$R:$R,[2]Sheet1!$AB:$AB,"",0)</f>
        <v>3.5</v>
      </c>
      <c r="F253" s="183">
        <f>_xlfn.XLOOKUP($A253,[3]【2026年03月度_全社】RFM客層一覧表データ!$A:$A,[3]【2026年03月度_全社】RFM客層一覧表データ!C:C,"",0)</f>
        <v>527</v>
      </c>
      <c r="G253" s="183">
        <f>_xlfn.XLOOKUP($A253,[3]【2026年03月度_全社】RFM客層一覧表データ!$A:$A,[3]【2026年03月度_全社】RFM客層一覧表データ!D:D,"",0)</f>
        <v>225</v>
      </c>
      <c r="H253" s="183">
        <f>_xlfn.XLOOKUP($A253,[3]【2026年03月度_全社】RFM客層一覧表データ!$A:$A,[3]【2026年03月度_全社】RFM客層一覧表データ!E:E,"",0)</f>
        <v>266</v>
      </c>
      <c r="I253" s="183">
        <f>_xlfn.XLOOKUP($A253,[3]【2026年03月度_全社】RFM客層一覧表データ!$A:$A,[3]【2026年03月度_全社】RFM客層一覧表データ!F:F,"",0)</f>
        <v>27</v>
      </c>
      <c r="J253" s="183">
        <v>559</v>
      </c>
      <c r="K253" s="183">
        <v>226</v>
      </c>
      <c r="L253" s="183">
        <v>266</v>
      </c>
      <c r="M253" s="183">
        <v>31</v>
      </c>
      <c r="N253" s="183">
        <v>574</v>
      </c>
      <c r="O253" s="183">
        <v>260</v>
      </c>
      <c r="P253" s="183">
        <v>259</v>
      </c>
      <c r="Q253" s="183">
        <v>47</v>
      </c>
      <c r="R253" s="183">
        <v>572</v>
      </c>
      <c r="S253" s="183">
        <v>246</v>
      </c>
      <c r="T253" s="183">
        <v>267</v>
      </c>
      <c r="U253" s="183">
        <v>35</v>
      </c>
      <c r="V253" s="183">
        <v>586</v>
      </c>
      <c r="W253" s="183">
        <v>213</v>
      </c>
      <c r="X253" s="183">
        <v>258</v>
      </c>
      <c r="Y253" s="183">
        <v>36</v>
      </c>
    </row>
    <row r="254" spans="1:25" x14ac:dyDescent="0.2">
      <c r="A254" s="184">
        <v>10305001</v>
      </c>
      <c r="B254" s="183" t="str">
        <f>[1]店マスタ!B253</f>
        <v>（有）電化ライフ　ヨシダ</v>
      </c>
      <c r="C254" s="183">
        <v>3</v>
      </c>
      <c r="D254" s="183">
        <v>3</v>
      </c>
      <c r="E254" s="183">
        <f>_xlfn.XLOOKUP(A254,[2]Sheet1!$R:$R,[2]Sheet1!$AB:$AB,"",0)</f>
        <v>3</v>
      </c>
      <c r="F254" s="183">
        <f>_xlfn.XLOOKUP($A254,[3]【2026年03月度_全社】RFM客層一覧表データ!$A:$A,[3]【2026年03月度_全社】RFM客層一覧表データ!C:C,"",0)</f>
        <v>597</v>
      </c>
      <c r="G254" s="183">
        <f>_xlfn.XLOOKUP($A254,[3]【2026年03月度_全社】RFM客層一覧表データ!$A:$A,[3]【2026年03月度_全社】RFM客層一覧表データ!D:D,"",0)</f>
        <v>255</v>
      </c>
      <c r="H254" s="183">
        <f>_xlfn.XLOOKUP($A254,[3]【2026年03月度_全社】RFM客層一覧表データ!$A:$A,[3]【2026年03月度_全社】RFM客層一覧表データ!E:E,"",0)</f>
        <v>383</v>
      </c>
      <c r="I254" s="183">
        <f>_xlfn.XLOOKUP($A254,[3]【2026年03月度_全社】RFM客層一覧表データ!$A:$A,[3]【2026年03月度_全社】RFM客層一覧表データ!F:F,"",0)</f>
        <v>25</v>
      </c>
      <c r="J254" s="183">
        <v>603</v>
      </c>
      <c r="K254" s="183">
        <v>276</v>
      </c>
      <c r="L254" s="183">
        <v>391</v>
      </c>
      <c r="M254" s="183">
        <v>23</v>
      </c>
      <c r="N254" s="183">
        <v>608</v>
      </c>
      <c r="O254" s="183">
        <v>282</v>
      </c>
      <c r="P254" s="183">
        <v>383</v>
      </c>
      <c r="Q254" s="183">
        <v>23</v>
      </c>
      <c r="R254" s="183">
        <v>638</v>
      </c>
      <c r="S254" s="183">
        <v>295</v>
      </c>
      <c r="T254" s="183">
        <v>396</v>
      </c>
      <c r="U254" s="183">
        <v>36</v>
      </c>
      <c r="V254" s="183">
        <v>656</v>
      </c>
      <c r="W254" s="183">
        <v>295</v>
      </c>
      <c r="X254" s="183">
        <v>411</v>
      </c>
      <c r="Y254" s="183">
        <v>29</v>
      </c>
    </row>
    <row r="255" spans="1:25" x14ac:dyDescent="0.2">
      <c r="A255" s="184">
        <v>10307001</v>
      </c>
      <c r="B255" s="183" t="str">
        <f>[1]店マスタ!B254</f>
        <v>Ｓ・Ｐ・Ｇ　すずけい</v>
      </c>
      <c r="C255" s="183">
        <v>3</v>
      </c>
      <c r="D255" s="183">
        <v>3</v>
      </c>
      <c r="E255" s="183">
        <f>_xlfn.XLOOKUP(A255,[2]Sheet1!$R:$R,[2]Sheet1!$AB:$AB,"",0)</f>
        <v>3</v>
      </c>
      <c r="F255" s="183">
        <f>_xlfn.XLOOKUP($A255,[3]【2026年03月度_全社】RFM客層一覧表データ!$A:$A,[3]【2026年03月度_全社】RFM客層一覧表データ!C:C,"",0)</f>
        <v>1054</v>
      </c>
      <c r="G255" s="183">
        <f>_xlfn.XLOOKUP($A255,[3]【2026年03月度_全社】RFM客層一覧表データ!$A:$A,[3]【2026年03月度_全社】RFM客層一覧表データ!D:D,"",0)</f>
        <v>406</v>
      </c>
      <c r="H255" s="183">
        <f>_xlfn.XLOOKUP($A255,[3]【2026年03月度_全社】RFM客層一覧表データ!$A:$A,[3]【2026年03月度_全社】RFM客層一覧表データ!E:E,"",0)</f>
        <v>404</v>
      </c>
      <c r="I255" s="183">
        <f>_xlfn.XLOOKUP($A255,[3]【2026年03月度_全社】RFM客層一覧表データ!$A:$A,[3]【2026年03月度_全社】RFM客層一覧表データ!F:F,"",0)</f>
        <v>72</v>
      </c>
      <c r="J255" s="183">
        <v>1076</v>
      </c>
      <c r="K255" s="183">
        <v>379</v>
      </c>
      <c r="L255" s="183">
        <v>410</v>
      </c>
      <c r="M255" s="183">
        <v>75</v>
      </c>
      <c r="N255" s="183">
        <v>1084</v>
      </c>
      <c r="O255" s="183">
        <v>408</v>
      </c>
      <c r="P255" s="183">
        <v>426</v>
      </c>
      <c r="Q255" s="183">
        <v>70</v>
      </c>
      <c r="R255" s="183">
        <v>1079</v>
      </c>
      <c r="S255" s="183">
        <v>417</v>
      </c>
      <c r="T255" s="183">
        <v>443</v>
      </c>
      <c r="U255" s="183">
        <v>83</v>
      </c>
      <c r="V255" s="183">
        <v>1088</v>
      </c>
      <c r="W255" s="183">
        <v>424</v>
      </c>
      <c r="X255" s="183">
        <v>458</v>
      </c>
      <c r="Y255" s="183">
        <v>78</v>
      </c>
    </row>
    <row r="256" spans="1:25" x14ac:dyDescent="0.2">
      <c r="A256" s="184">
        <v>10307002</v>
      </c>
      <c r="B256" s="183" t="str">
        <f>[1]店マスタ!B255</f>
        <v>田口無線電気商会</v>
      </c>
      <c r="C256" s="183">
        <v>2</v>
      </c>
      <c r="D256" s="183">
        <v>2</v>
      </c>
      <c r="E256" s="183">
        <f>_xlfn.XLOOKUP(A256,[2]Sheet1!$R:$R,[2]Sheet1!$AB:$AB,"",0)</f>
        <v>2</v>
      </c>
      <c r="F256" s="183" t="str">
        <f>_xlfn.XLOOKUP($A256,[3]【2026年03月度_全社】RFM客層一覧表データ!$A:$A,[3]【2026年03月度_全社】RFM客層一覧表データ!C:C,"",0)</f>
        <v/>
      </c>
      <c r="G256" s="183" t="str">
        <f>_xlfn.XLOOKUP($A256,[3]【2026年03月度_全社】RFM客層一覧表データ!$A:$A,[3]【2026年03月度_全社】RFM客層一覧表データ!D:D,"",0)</f>
        <v/>
      </c>
      <c r="H256" s="183" t="str">
        <f>_xlfn.XLOOKUP($A256,[3]【2026年03月度_全社】RFM客層一覧表データ!$A:$A,[3]【2026年03月度_全社】RFM客層一覧表データ!E:E,"",0)</f>
        <v/>
      </c>
      <c r="I256" s="183" t="str">
        <f>_xlfn.XLOOKUP($A256,[3]【2026年03月度_全社】RFM客層一覧表データ!$A:$A,[3]【2026年03月度_全社】RFM客層一覧表データ!F:F,"",0)</f>
        <v/>
      </c>
      <c r="J256" s="183">
        <v>0</v>
      </c>
      <c r="K256" s="183">
        <v>0</v>
      </c>
      <c r="L256" s="183">
        <v>0</v>
      </c>
      <c r="M256" s="183">
        <v>0</v>
      </c>
      <c r="N256" s="183">
        <v>0</v>
      </c>
      <c r="O256" s="183">
        <v>0</v>
      </c>
      <c r="P256" s="183">
        <v>0</v>
      </c>
      <c r="Q256" s="183">
        <v>0</v>
      </c>
      <c r="R256" s="183">
        <v>0</v>
      </c>
      <c r="S256" s="183">
        <v>0</v>
      </c>
      <c r="T256" s="183">
        <v>0</v>
      </c>
      <c r="U256" s="183">
        <v>0</v>
      </c>
      <c r="V256" s="183">
        <v>0</v>
      </c>
      <c r="W256" s="183">
        <v>0</v>
      </c>
      <c r="X256" s="183">
        <v>0</v>
      </c>
      <c r="Y256" s="183">
        <v>0</v>
      </c>
    </row>
    <row r="257" spans="1:25" x14ac:dyDescent="0.2">
      <c r="A257" s="184">
        <v>10307013</v>
      </c>
      <c r="B257" s="183" t="str">
        <f>[1]店マスタ!B256</f>
        <v>電化ライフヨシダ　古館店</v>
      </c>
      <c r="C257" s="183">
        <v>2.5</v>
      </c>
      <c r="D257" s="183">
        <v>2.5</v>
      </c>
      <c r="E257" s="183">
        <f>_xlfn.XLOOKUP(A257,[2]Sheet1!$R:$R,[2]Sheet1!$AB:$AB,"",0)</f>
        <v>2.5</v>
      </c>
      <c r="F257" s="183">
        <f>_xlfn.XLOOKUP($A257,[3]【2026年03月度_全社】RFM客層一覧表データ!$A:$A,[3]【2026年03月度_全社】RFM客層一覧表データ!C:C,"",0)</f>
        <v>330</v>
      </c>
      <c r="G257" s="183">
        <f>_xlfn.XLOOKUP($A257,[3]【2026年03月度_全社】RFM客層一覧表データ!$A:$A,[3]【2026年03月度_全社】RFM客層一覧表データ!D:D,"",0)</f>
        <v>118</v>
      </c>
      <c r="H257" s="183">
        <f>_xlfn.XLOOKUP($A257,[3]【2026年03月度_全社】RFM客層一覧表データ!$A:$A,[3]【2026年03月度_全社】RFM客層一覧表データ!E:E,"",0)</f>
        <v>118</v>
      </c>
      <c r="I257" s="183">
        <f>_xlfn.XLOOKUP($A257,[3]【2026年03月度_全社】RFM客層一覧表データ!$A:$A,[3]【2026年03月度_全社】RFM客層一覧表データ!F:F,"",0)</f>
        <v>33</v>
      </c>
      <c r="J257" s="183">
        <v>327</v>
      </c>
      <c r="K257" s="183">
        <v>119</v>
      </c>
      <c r="L257" s="183">
        <v>128</v>
      </c>
      <c r="M257" s="183">
        <v>24</v>
      </c>
      <c r="N257" s="183">
        <v>330</v>
      </c>
      <c r="O257" s="183">
        <v>111</v>
      </c>
      <c r="P257" s="183">
        <v>130</v>
      </c>
      <c r="Q257" s="183">
        <v>27</v>
      </c>
      <c r="R257" s="183">
        <v>328</v>
      </c>
      <c r="S257" s="183">
        <v>128</v>
      </c>
      <c r="T257" s="183">
        <v>145</v>
      </c>
      <c r="U257" s="183">
        <v>22</v>
      </c>
      <c r="V257" s="183">
        <v>328</v>
      </c>
      <c r="W257" s="183">
        <v>150</v>
      </c>
      <c r="X257" s="183">
        <v>150</v>
      </c>
      <c r="Y257" s="183">
        <v>35</v>
      </c>
    </row>
    <row r="258" spans="1:25" x14ac:dyDescent="0.2">
      <c r="A258" s="184">
        <v>10309040</v>
      </c>
      <c r="B258" s="183" t="str">
        <f>[1]店マスタ!B257</f>
        <v>でんきのＳＧ　藤沢店</v>
      </c>
      <c r="C258" s="183">
        <v>2.5</v>
      </c>
      <c r="D258" s="183">
        <v>2.5</v>
      </c>
      <c r="E258" s="183">
        <f>_xlfn.XLOOKUP(A258,[2]Sheet1!$R:$R,[2]Sheet1!$AB:$AB,"",0)</f>
        <v>2.5</v>
      </c>
      <c r="F258" s="183">
        <f>_xlfn.XLOOKUP($A258,[3]【2026年03月度_全社】RFM客層一覧表データ!$A:$A,[3]【2026年03月度_全社】RFM客層一覧表データ!C:C,"",0)</f>
        <v>384</v>
      </c>
      <c r="G258" s="183">
        <f>_xlfn.XLOOKUP($A258,[3]【2026年03月度_全社】RFM客層一覧表データ!$A:$A,[3]【2026年03月度_全社】RFM客層一覧表データ!D:D,"",0)</f>
        <v>130</v>
      </c>
      <c r="H258" s="183">
        <f>_xlfn.XLOOKUP($A258,[3]【2026年03月度_全社】RFM客層一覧表データ!$A:$A,[3]【2026年03月度_全社】RFM客層一覧表データ!E:E,"",0)</f>
        <v>185</v>
      </c>
      <c r="I258" s="183">
        <f>_xlfn.XLOOKUP($A258,[3]【2026年03月度_全社】RFM客層一覧表データ!$A:$A,[3]【2026年03月度_全社】RFM客層一覧表データ!F:F,"",0)</f>
        <v>20</v>
      </c>
      <c r="J258" s="183">
        <v>398</v>
      </c>
      <c r="K258" s="183">
        <v>136</v>
      </c>
      <c r="L258" s="183">
        <v>179</v>
      </c>
      <c r="M258" s="183">
        <v>22</v>
      </c>
      <c r="N258" s="183">
        <v>390</v>
      </c>
      <c r="O258" s="183">
        <v>121</v>
      </c>
      <c r="P258" s="183">
        <v>179</v>
      </c>
      <c r="Q258" s="183">
        <v>22</v>
      </c>
      <c r="R258" s="183">
        <v>393</v>
      </c>
      <c r="S258" s="183">
        <v>149</v>
      </c>
      <c r="T258" s="183">
        <v>181</v>
      </c>
      <c r="U258" s="183">
        <v>22</v>
      </c>
      <c r="V258" s="183">
        <v>392</v>
      </c>
      <c r="W258" s="183">
        <v>159</v>
      </c>
      <c r="X258" s="183">
        <v>177</v>
      </c>
      <c r="Y258" s="183">
        <v>35</v>
      </c>
    </row>
    <row r="259" spans="1:25" x14ac:dyDescent="0.2">
      <c r="A259" s="184">
        <v>10310002</v>
      </c>
      <c r="B259" s="183" t="str">
        <f>[1]店マスタ!B258</f>
        <v>Ｓ・Ｐ・Ｇ　しらいし</v>
      </c>
      <c r="C259" s="183">
        <v>3</v>
      </c>
      <c r="D259" s="183">
        <v>3</v>
      </c>
      <c r="E259" s="183">
        <f>_xlfn.XLOOKUP(A259,[2]Sheet1!$R:$R,[2]Sheet1!$AB:$AB,"",0)</f>
        <v>3.5</v>
      </c>
      <c r="F259" s="183">
        <f>_xlfn.XLOOKUP($A259,[3]【2026年03月度_全社】RFM客層一覧表データ!$A:$A,[3]【2026年03月度_全社】RFM客層一覧表データ!C:C,"",0)</f>
        <v>638</v>
      </c>
      <c r="G259" s="183">
        <f>_xlfn.XLOOKUP($A259,[3]【2026年03月度_全社】RFM客層一覧表データ!$A:$A,[3]【2026年03月度_全社】RFM客層一覧表データ!D:D,"",0)</f>
        <v>283</v>
      </c>
      <c r="H259" s="183">
        <f>_xlfn.XLOOKUP($A259,[3]【2026年03月度_全社】RFM客層一覧表データ!$A:$A,[3]【2026年03月度_全社】RFM客層一覧表データ!E:E,"",0)</f>
        <v>219</v>
      </c>
      <c r="I259" s="183">
        <f>_xlfn.XLOOKUP($A259,[3]【2026年03月度_全社】RFM客層一覧表データ!$A:$A,[3]【2026年03月度_全社】RFM客層一覧表データ!F:F,"",0)</f>
        <v>78</v>
      </c>
      <c r="J259" s="183">
        <v>604</v>
      </c>
      <c r="K259" s="183">
        <v>253</v>
      </c>
      <c r="L259" s="183">
        <v>206</v>
      </c>
      <c r="M259" s="183">
        <v>67</v>
      </c>
      <c r="N259" s="183">
        <v>568</v>
      </c>
      <c r="O259" s="183">
        <v>237</v>
      </c>
      <c r="P259" s="183">
        <v>194</v>
      </c>
      <c r="Q259" s="183">
        <v>75</v>
      </c>
      <c r="R259" s="183">
        <v>535</v>
      </c>
      <c r="S259" s="183">
        <v>241</v>
      </c>
      <c r="T259" s="183">
        <v>193</v>
      </c>
      <c r="U259" s="183">
        <v>76</v>
      </c>
      <c r="V259" s="183">
        <v>498</v>
      </c>
      <c r="W259" s="183">
        <v>210</v>
      </c>
      <c r="X259" s="183">
        <v>197</v>
      </c>
      <c r="Y259" s="183">
        <v>57</v>
      </c>
    </row>
    <row r="260" spans="1:25" x14ac:dyDescent="0.2">
      <c r="A260" s="184">
        <v>10314006</v>
      </c>
      <c r="B260" s="183" t="str">
        <f>[1]店マスタ!B259</f>
        <v>ウインベル　ササヤ</v>
      </c>
      <c r="C260" s="183">
        <v>2</v>
      </c>
      <c r="D260" s="183">
        <v>3</v>
      </c>
      <c r="E260" s="183">
        <f>_xlfn.XLOOKUP(A260,[2]Sheet1!$R:$R,[2]Sheet1!$AB:$AB,"",0)</f>
        <v>3</v>
      </c>
      <c r="F260" s="183">
        <f>_xlfn.XLOOKUP($A260,[3]【2026年03月度_全社】RFM客層一覧表データ!$A:$A,[3]【2026年03月度_全社】RFM客層一覧表データ!C:C,"",0)</f>
        <v>526</v>
      </c>
      <c r="G260" s="183">
        <f>_xlfn.XLOOKUP($A260,[3]【2026年03月度_全社】RFM客層一覧表データ!$A:$A,[3]【2026年03月度_全社】RFM客層一覧表データ!D:D,"",0)</f>
        <v>244</v>
      </c>
      <c r="H260" s="183">
        <f>_xlfn.XLOOKUP($A260,[3]【2026年03月度_全社】RFM客層一覧表データ!$A:$A,[3]【2026年03月度_全社】RFM客層一覧表データ!E:E,"",0)</f>
        <v>278</v>
      </c>
      <c r="I260" s="183">
        <f>_xlfn.XLOOKUP($A260,[3]【2026年03月度_全社】RFM客層一覧表データ!$A:$A,[3]【2026年03月度_全社】RFM客層一覧表データ!F:F,"",0)</f>
        <v>24</v>
      </c>
      <c r="J260" s="183">
        <v>543</v>
      </c>
      <c r="K260" s="183">
        <v>245</v>
      </c>
      <c r="L260" s="183">
        <v>276</v>
      </c>
      <c r="M260" s="183">
        <v>19</v>
      </c>
      <c r="N260" s="183">
        <v>552</v>
      </c>
      <c r="O260" s="183">
        <v>253</v>
      </c>
      <c r="P260" s="183">
        <v>276</v>
      </c>
      <c r="Q260" s="183">
        <v>15</v>
      </c>
      <c r="R260" s="183">
        <v>572</v>
      </c>
      <c r="S260" s="183">
        <v>280</v>
      </c>
      <c r="T260" s="183">
        <v>276</v>
      </c>
      <c r="U260" s="183">
        <v>25</v>
      </c>
      <c r="V260" s="183">
        <v>567</v>
      </c>
      <c r="W260" s="183">
        <v>281</v>
      </c>
      <c r="X260" s="183">
        <v>286</v>
      </c>
      <c r="Y260" s="183">
        <v>17</v>
      </c>
    </row>
    <row r="261" spans="1:25" x14ac:dyDescent="0.2">
      <c r="A261" s="184">
        <v>10314007</v>
      </c>
      <c r="B261" s="183" t="str">
        <f>[1]店マスタ!B260</f>
        <v>Ｓ・Ｐ・Ｇ　はなでん</v>
      </c>
      <c r="C261" s="183">
        <v>5</v>
      </c>
      <c r="D261" s="183">
        <v>5</v>
      </c>
      <c r="E261" s="183">
        <f>_xlfn.XLOOKUP(A261,[2]Sheet1!$R:$R,[2]Sheet1!$AB:$AB,"",0)</f>
        <v>6</v>
      </c>
      <c r="F261" s="183">
        <f>_xlfn.XLOOKUP($A261,[3]【2026年03月度_全社】RFM客層一覧表データ!$A:$A,[3]【2026年03月度_全社】RFM客層一覧表データ!C:C,"",0)</f>
        <v>1564</v>
      </c>
      <c r="G261" s="183">
        <f>_xlfn.XLOOKUP($A261,[3]【2026年03月度_全社】RFM客層一覧表データ!$A:$A,[3]【2026年03月度_全社】RFM客層一覧表データ!D:D,"",0)</f>
        <v>895</v>
      </c>
      <c r="H261" s="183">
        <f>_xlfn.XLOOKUP($A261,[3]【2026年03月度_全社】RFM客層一覧表データ!$A:$A,[3]【2026年03月度_全社】RFM客層一覧表データ!E:E,"",0)</f>
        <v>821</v>
      </c>
      <c r="I261" s="183">
        <f>_xlfn.XLOOKUP($A261,[3]【2026年03月度_全社】RFM客層一覧表データ!$A:$A,[3]【2026年03月度_全社】RFM客層一覧表データ!F:F,"",0)</f>
        <v>150</v>
      </c>
      <c r="J261" s="183">
        <v>1477</v>
      </c>
      <c r="K261" s="183">
        <v>859</v>
      </c>
      <c r="L261" s="183">
        <v>767</v>
      </c>
      <c r="M261" s="183">
        <v>150</v>
      </c>
      <c r="N261" s="183">
        <v>1397</v>
      </c>
      <c r="O261" s="183">
        <v>847</v>
      </c>
      <c r="P261" s="183">
        <v>708</v>
      </c>
      <c r="Q261" s="183">
        <v>127</v>
      </c>
      <c r="R261" s="183">
        <v>1316</v>
      </c>
      <c r="S261" s="183">
        <v>803</v>
      </c>
      <c r="T261" s="183">
        <v>640</v>
      </c>
      <c r="U261" s="183">
        <v>144</v>
      </c>
      <c r="V261" s="183">
        <v>1210</v>
      </c>
      <c r="W261" s="183">
        <v>739</v>
      </c>
      <c r="X261" s="183">
        <v>601</v>
      </c>
      <c r="Y261" s="183">
        <v>136</v>
      </c>
    </row>
    <row r="262" spans="1:25" x14ac:dyDescent="0.2">
      <c r="A262" s="184">
        <v>10314013</v>
      </c>
      <c r="B262" s="183" t="str">
        <f>[1]店マスタ!B261</f>
        <v>Ｓ・Ｐ・Ｇ　ニッコー</v>
      </c>
      <c r="C262" s="183">
        <v>6</v>
      </c>
      <c r="D262" s="183">
        <v>6</v>
      </c>
      <c r="E262" s="183">
        <f>_xlfn.XLOOKUP(A262,[2]Sheet1!$R:$R,[2]Sheet1!$AB:$AB,"",0)</f>
        <v>6.5</v>
      </c>
      <c r="F262" s="183">
        <f>_xlfn.XLOOKUP($A262,[3]【2026年03月度_全社】RFM客層一覧表データ!$A:$A,[3]【2026年03月度_全社】RFM客層一覧表データ!C:C,"",0)</f>
        <v>1216</v>
      </c>
      <c r="G262" s="183">
        <f>_xlfn.XLOOKUP($A262,[3]【2026年03月度_全社】RFM客層一覧表データ!$A:$A,[3]【2026年03月度_全社】RFM客層一覧表データ!D:D,"",0)</f>
        <v>500</v>
      </c>
      <c r="H262" s="183">
        <f>_xlfn.XLOOKUP($A262,[3]【2026年03月度_全社】RFM客層一覧表データ!$A:$A,[3]【2026年03月度_全社】RFM客層一覧表データ!E:E,"",0)</f>
        <v>564</v>
      </c>
      <c r="I262" s="183">
        <f>_xlfn.XLOOKUP($A262,[3]【2026年03月度_全社】RFM客層一覧表データ!$A:$A,[3]【2026年03月度_全社】RFM客層一覧表データ!F:F,"",0)</f>
        <v>66</v>
      </c>
      <c r="J262" s="183">
        <v>1268</v>
      </c>
      <c r="K262" s="183">
        <v>511</v>
      </c>
      <c r="L262" s="183">
        <v>591</v>
      </c>
      <c r="M262" s="183">
        <v>92</v>
      </c>
      <c r="N262" s="183">
        <v>1280</v>
      </c>
      <c r="O262" s="183">
        <v>507</v>
      </c>
      <c r="P262" s="183">
        <v>621</v>
      </c>
      <c r="Q262" s="183">
        <v>88</v>
      </c>
      <c r="R262" s="183">
        <v>1242</v>
      </c>
      <c r="S262" s="183">
        <v>566</v>
      </c>
      <c r="T262" s="183">
        <v>636</v>
      </c>
      <c r="U262" s="183">
        <v>88</v>
      </c>
      <c r="V262" s="183">
        <v>1207</v>
      </c>
      <c r="W262" s="183">
        <v>634</v>
      </c>
      <c r="X262" s="183">
        <v>650</v>
      </c>
      <c r="Y262" s="183">
        <v>123</v>
      </c>
    </row>
    <row r="263" spans="1:25" x14ac:dyDescent="0.2">
      <c r="A263" s="184">
        <v>10314019</v>
      </c>
      <c r="B263" s="183" t="str">
        <f>[1]店マスタ!B262</f>
        <v>でんきのＳＧ　花巻店</v>
      </c>
      <c r="C263" s="183">
        <v>1.5</v>
      </c>
      <c r="D263" s="183">
        <v>1.5</v>
      </c>
      <c r="E263" s="183">
        <f>_xlfn.XLOOKUP(A263,[2]Sheet1!$R:$R,[2]Sheet1!$AB:$AB,"",0)</f>
        <v>1.5</v>
      </c>
      <c r="F263" s="183">
        <f>_xlfn.XLOOKUP($A263,[3]【2026年03月度_全社】RFM客層一覧表データ!$A:$A,[3]【2026年03月度_全社】RFM客層一覧表データ!C:C,"",0)</f>
        <v>330</v>
      </c>
      <c r="G263" s="183">
        <f>_xlfn.XLOOKUP($A263,[3]【2026年03月度_全社】RFM客層一覧表データ!$A:$A,[3]【2026年03月度_全社】RFM客層一覧表データ!D:D,"",0)</f>
        <v>117</v>
      </c>
      <c r="H263" s="183">
        <f>_xlfn.XLOOKUP($A263,[3]【2026年03月度_全社】RFM客層一覧表データ!$A:$A,[3]【2026年03月度_全社】RFM客層一覧表データ!E:E,"",0)</f>
        <v>160</v>
      </c>
      <c r="I263" s="183">
        <f>_xlfn.XLOOKUP($A263,[3]【2026年03月度_全社】RFM客層一覧表データ!$A:$A,[3]【2026年03月度_全社】RFM客層一覧表データ!F:F,"",0)</f>
        <v>17</v>
      </c>
      <c r="J263" s="183">
        <v>349</v>
      </c>
      <c r="K263" s="183">
        <v>101</v>
      </c>
      <c r="L263" s="183">
        <v>170</v>
      </c>
      <c r="M263" s="183">
        <v>9</v>
      </c>
      <c r="N263" s="183">
        <v>363</v>
      </c>
      <c r="O263" s="183">
        <v>130</v>
      </c>
      <c r="P263" s="183">
        <v>176</v>
      </c>
      <c r="Q263" s="183">
        <v>19</v>
      </c>
      <c r="R263" s="183">
        <v>366</v>
      </c>
      <c r="S263" s="183">
        <v>156</v>
      </c>
      <c r="T263" s="183">
        <v>171</v>
      </c>
      <c r="U263" s="183">
        <v>26</v>
      </c>
      <c r="V263" s="183">
        <v>368</v>
      </c>
      <c r="W263" s="183">
        <v>153</v>
      </c>
      <c r="X263" s="183">
        <v>170</v>
      </c>
      <c r="Y263" s="183">
        <v>27</v>
      </c>
    </row>
    <row r="264" spans="1:25" x14ac:dyDescent="0.2">
      <c r="A264" s="184">
        <v>10321002</v>
      </c>
      <c r="B264" s="183" t="str">
        <f>[1]店マスタ!B263</f>
        <v>近藤電気</v>
      </c>
      <c r="C264" s="183">
        <v>2.5</v>
      </c>
      <c r="D264" s="183">
        <v>2.5</v>
      </c>
      <c r="E264" s="183">
        <f>_xlfn.XLOOKUP(A264,[2]Sheet1!$R:$R,[2]Sheet1!$AB:$AB,"",0)</f>
        <v>2.5</v>
      </c>
      <c r="F264" s="183" t="str">
        <f>_xlfn.XLOOKUP($A264,[3]【2026年03月度_全社】RFM客層一覧表データ!$A:$A,[3]【2026年03月度_全社】RFM客層一覧表データ!C:C,"",0)</f>
        <v/>
      </c>
      <c r="G264" s="183" t="str">
        <f>_xlfn.XLOOKUP($A264,[3]【2026年03月度_全社】RFM客層一覧表データ!$A:$A,[3]【2026年03月度_全社】RFM客層一覧表データ!D:D,"",0)</f>
        <v/>
      </c>
      <c r="H264" s="183" t="str">
        <f>_xlfn.XLOOKUP($A264,[3]【2026年03月度_全社】RFM客層一覧表データ!$A:$A,[3]【2026年03月度_全社】RFM客層一覧表データ!E:E,"",0)</f>
        <v/>
      </c>
      <c r="I264" s="183" t="str">
        <f>_xlfn.XLOOKUP($A264,[3]【2026年03月度_全社】RFM客層一覧表データ!$A:$A,[3]【2026年03月度_全社】RFM客層一覧表データ!F:F,"",0)</f>
        <v/>
      </c>
      <c r="J264" s="183">
        <v>0</v>
      </c>
      <c r="K264" s="183">
        <v>0</v>
      </c>
      <c r="L264" s="183">
        <v>0</v>
      </c>
      <c r="M264" s="183">
        <v>0</v>
      </c>
      <c r="N264" s="183">
        <v>0</v>
      </c>
      <c r="O264" s="183">
        <v>0</v>
      </c>
      <c r="P264" s="183">
        <v>0</v>
      </c>
      <c r="Q264" s="183">
        <v>0</v>
      </c>
      <c r="R264" s="183">
        <v>0</v>
      </c>
      <c r="S264" s="183">
        <v>0</v>
      </c>
      <c r="T264" s="183">
        <v>0</v>
      </c>
      <c r="U264" s="183">
        <v>0</v>
      </c>
      <c r="V264" s="183">
        <v>0</v>
      </c>
      <c r="W264" s="183">
        <v>0</v>
      </c>
      <c r="X264" s="183">
        <v>0</v>
      </c>
      <c r="Y264" s="183">
        <v>0</v>
      </c>
    </row>
    <row r="265" spans="1:25" x14ac:dyDescent="0.2">
      <c r="A265" s="184">
        <v>10321550</v>
      </c>
      <c r="B265" s="183" t="str">
        <f>[1]店マスタ!B264</f>
        <v>でんきのＳＧ　サンワーク山岸店</v>
      </c>
      <c r="C265" s="183">
        <v>2.5</v>
      </c>
      <c r="D265" s="183">
        <v>2.5</v>
      </c>
      <c r="E265" s="183">
        <f>_xlfn.XLOOKUP(A265,[2]Sheet1!$R:$R,[2]Sheet1!$AB:$AB,"",0)</f>
        <v>2.5</v>
      </c>
      <c r="F265" s="183">
        <f>_xlfn.XLOOKUP($A265,[3]【2026年03月度_全社】RFM客層一覧表データ!$A:$A,[3]【2026年03月度_全社】RFM客層一覧表データ!C:C,"",0)</f>
        <v>196</v>
      </c>
      <c r="G265" s="183">
        <f>_xlfn.XLOOKUP($A265,[3]【2026年03月度_全社】RFM客層一覧表データ!$A:$A,[3]【2026年03月度_全社】RFM客層一覧表データ!D:D,"",0)</f>
        <v>90</v>
      </c>
      <c r="H265" s="183">
        <f>_xlfn.XLOOKUP($A265,[3]【2026年03月度_全社】RFM客層一覧表データ!$A:$A,[3]【2026年03月度_全社】RFM客層一覧表データ!E:E,"",0)</f>
        <v>18</v>
      </c>
      <c r="I265" s="183">
        <f>_xlfn.XLOOKUP($A265,[3]【2026年03月度_全社】RFM客層一覧表データ!$A:$A,[3]【2026年03月度_全社】RFM客層一覧表データ!F:F,"",0)</f>
        <v>0</v>
      </c>
      <c r="J265" s="183">
        <v>130</v>
      </c>
      <c r="K265" s="183">
        <v>64</v>
      </c>
      <c r="L265" s="183">
        <v>9</v>
      </c>
      <c r="M265" s="183">
        <v>0</v>
      </c>
      <c r="N265" s="183">
        <v>121</v>
      </c>
      <c r="O265" s="183">
        <v>49</v>
      </c>
      <c r="P265" s="183">
        <v>6</v>
      </c>
      <c r="Q265" s="183">
        <v>0</v>
      </c>
      <c r="R265" s="183">
        <v>139</v>
      </c>
      <c r="S265" s="183">
        <v>16</v>
      </c>
      <c r="T265" s="183">
        <v>3</v>
      </c>
      <c r="U265" s="183">
        <v>0</v>
      </c>
      <c r="V265" s="183">
        <v>172</v>
      </c>
      <c r="W265" s="183">
        <v>6</v>
      </c>
      <c r="X265" s="183">
        <v>2</v>
      </c>
      <c r="Y265" s="183">
        <v>1</v>
      </c>
    </row>
    <row r="266" spans="1:25" x14ac:dyDescent="0.2">
      <c r="A266" s="184">
        <v>10322008</v>
      </c>
      <c r="B266" s="183" t="str">
        <f>[1]店マスタ!B265</f>
        <v>でんきのＳＧ　メイト沼宮内店</v>
      </c>
      <c r="C266" s="183">
        <v>4</v>
      </c>
      <c r="D266" s="183">
        <v>4</v>
      </c>
      <c r="E266" s="183">
        <f>_xlfn.XLOOKUP(A266,[2]Sheet1!$R:$R,[2]Sheet1!$AB:$AB,"",0)</f>
        <v>4</v>
      </c>
      <c r="F266" s="183">
        <f>_xlfn.XLOOKUP($A266,[3]【2026年03月度_全社】RFM客層一覧表データ!$A:$A,[3]【2026年03月度_全社】RFM客層一覧表データ!C:C,"",0)</f>
        <v>43</v>
      </c>
      <c r="G266" s="183">
        <f>_xlfn.XLOOKUP($A266,[3]【2026年03月度_全社】RFM客層一覧表データ!$A:$A,[3]【2026年03月度_全社】RFM客層一覧表データ!D:D,"",0)</f>
        <v>1</v>
      </c>
      <c r="H266" s="183">
        <f>_xlfn.XLOOKUP($A266,[3]【2026年03月度_全社】RFM客層一覧表データ!$A:$A,[3]【2026年03月度_全社】RFM客層一覧表データ!E:E,"",0)</f>
        <v>4</v>
      </c>
      <c r="I266" s="183">
        <f>_xlfn.XLOOKUP($A266,[3]【2026年03月度_全社】RFM客層一覧表データ!$A:$A,[3]【2026年03月度_全社】RFM客層一覧表データ!F:F,"",0)</f>
        <v>0</v>
      </c>
      <c r="J266" s="183">
        <v>127</v>
      </c>
      <c r="K266" s="183">
        <v>0</v>
      </c>
      <c r="L266" s="183">
        <v>12</v>
      </c>
      <c r="M266" s="183">
        <v>0</v>
      </c>
      <c r="N266" s="183">
        <v>199</v>
      </c>
      <c r="O266" s="183">
        <v>0</v>
      </c>
      <c r="P266" s="183">
        <v>24</v>
      </c>
      <c r="Q266" s="183">
        <v>0</v>
      </c>
      <c r="R266" s="183">
        <v>270</v>
      </c>
      <c r="S266" s="183">
        <v>13</v>
      </c>
      <c r="T266" s="183">
        <v>33</v>
      </c>
      <c r="U266" s="183">
        <v>3</v>
      </c>
      <c r="V266" s="183">
        <v>348</v>
      </c>
      <c r="W266" s="183">
        <v>6</v>
      </c>
      <c r="X266" s="183">
        <v>34</v>
      </c>
      <c r="Y266" s="183">
        <v>5</v>
      </c>
    </row>
    <row r="267" spans="1:25" x14ac:dyDescent="0.2">
      <c r="A267" s="184">
        <v>10327030</v>
      </c>
      <c r="B267" s="183" t="str">
        <f>[1]店マスタ!B266</f>
        <v>でんきのＳＧ　おの店</v>
      </c>
      <c r="C267" s="183">
        <v>1</v>
      </c>
      <c r="D267" s="183">
        <v>2</v>
      </c>
      <c r="E267" s="183">
        <f>_xlfn.XLOOKUP(A267,[2]Sheet1!$R:$R,[2]Sheet1!$AB:$AB,"",0)</f>
        <v>2</v>
      </c>
      <c r="F267" s="183">
        <f>_xlfn.XLOOKUP($A267,[3]【2026年03月度_全社】RFM客層一覧表データ!$A:$A,[3]【2026年03月度_全社】RFM客層一覧表データ!C:C,"",0)</f>
        <v>366</v>
      </c>
      <c r="G267" s="183">
        <f>_xlfn.XLOOKUP($A267,[3]【2026年03月度_全社】RFM客層一覧表データ!$A:$A,[3]【2026年03月度_全社】RFM客層一覧表データ!D:D,"",0)</f>
        <v>230</v>
      </c>
      <c r="H267" s="183">
        <f>_xlfn.XLOOKUP($A267,[3]【2026年03月度_全社】RFM客層一覧表データ!$A:$A,[3]【2026年03月度_全社】RFM客層一覧表データ!E:E,"",0)</f>
        <v>51</v>
      </c>
      <c r="I267" s="183">
        <f>_xlfn.XLOOKUP($A267,[3]【2026年03月度_全社】RFM客層一覧表データ!$A:$A,[3]【2026年03月度_全社】RFM客層一覧表データ!F:F,"",0)</f>
        <v>127</v>
      </c>
      <c r="J267" s="183">
        <v>239</v>
      </c>
      <c r="K267" s="183">
        <v>218</v>
      </c>
      <c r="L267" s="183">
        <v>25</v>
      </c>
      <c r="M267" s="183">
        <v>178</v>
      </c>
      <c r="N267" s="183">
        <v>0</v>
      </c>
      <c r="O267" s="183">
        <v>0</v>
      </c>
      <c r="P267" s="183">
        <v>0</v>
      </c>
      <c r="Q267" s="183">
        <v>0</v>
      </c>
      <c r="R267" s="183">
        <v>0</v>
      </c>
      <c r="S267" s="183">
        <v>0</v>
      </c>
      <c r="T267" s="183">
        <v>0</v>
      </c>
      <c r="U267" s="183">
        <v>0</v>
      </c>
      <c r="V267" s="183">
        <v>0</v>
      </c>
      <c r="W267" s="183">
        <v>0</v>
      </c>
      <c r="X267" s="183">
        <v>0</v>
      </c>
      <c r="Y267" s="183">
        <v>0</v>
      </c>
    </row>
    <row r="268" spans="1:25" x14ac:dyDescent="0.2">
      <c r="A268" s="184">
        <v>10327040</v>
      </c>
      <c r="B268" s="183" t="str">
        <f>[1]店マスタ!B267</f>
        <v>でんきのＳＧ　小田原店</v>
      </c>
      <c r="C268" s="183">
        <v>2.5</v>
      </c>
      <c r="D268" s="183">
        <v>2.5</v>
      </c>
      <c r="E268" s="183">
        <f>_xlfn.XLOOKUP(A268,[2]Sheet1!$R:$R,[2]Sheet1!$AB:$AB,"",0)</f>
        <v>2.5</v>
      </c>
      <c r="F268" s="183">
        <f>_xlfn.XLOOKUP($A268,[3]【2026年03月度_全社】RFM客層一覧表データ!$A:$A,[3]【2026年03月度_全社】RFM客層一覧表データ!C:C,"",0)</f>
        <v>546</v>
      </c>
      <c r="G268" s="183">
        <f>_xlfn.XLOOKUP($A268,[3]【2026年03月度_全社】RFM客層一覧表データ!$A:$A,[3]【2026年03月度_全社】RFM客層一覧表データ!D:D,"",0)</f>
        <v>189</v>
      </c>
      <c r="H268" s="183">
        <f>_xlfn.XLOOKUP($A268,[3]【2026年03月度_全社】RFM客層一覧表データ!$A:$A,[3]【2026年03月度_全社】RFM客層一覧表データ!E:E,"",0)</f>
        <v>260</v>
      </c>
      <c r="I268" s="183">
        <f>_xlfn.XLOOKUP($A268,[3]【2026年03月度_全社】RFM客層一覧表データ!$A:$A,[3]【2026年03月度_全社】RFM客層一覧表データ!F:F,"",0)</f>
        <v>32</v>
      </c>
      <c r="J268" s="183">
        <v>565</v>
      </c>
      <c r="K268" s="183">
        <v>218</v>
      </c>
      <c r="L268" s="183">
        <v>264</v>
      </c>
      <c r="M268" s="183">
        <v>43</v>
      </c>
      <c r="N268" s="183">
        <v>567</v>
      </c>
      <c r="O268" s="183">
        <v>242</v>
      </c>
      <c r="P268" s="183">
        <v>267</v>
      </c>
      <c r="Q268" s="183">
        <v>47</v>
      </c>
      <c r="R268" s="183">
        <v>560</v>
      </c>
      <c r="S268" s="183">
        <v>222</v>
      </c>
      <c r="T268" s="183">
        <v>279</v>
      </c>
      <c r="U268" s="183">
        <v>40</v>
      </c>
      <c r="V268" s="183">
        <v>556</v>
      </c>
      <c r="W268" s="183">
        <v>238</v>
      </c>
      <c r="X268" s="183">
        <v>277</v>
      </c>
      <c r="Y268" s="183">
        <v>45</v>
      </c>
    </row>
    <row r="269" spans="1:25" x14ac:dyDescent="0.2">
      <c r="A269" s="184">
        <v>10330001</v>
      </c>
      <c r="B269" s="183" t="str">
        <f>[1]店マスタ!B268</f>
        <v>パナデンジョイフル</v>
      </c>
      <c r="C269" s="183">
        <v>6.5</v>
      </c>
      <c r="D269" s="183">
        <v>6.5</v>
      </c>
      <c r="E269" s="183">
        <f>_xlfn.XLOOKUP(A269,[2]Sheet1!$R:$R,[2]Sheet1!$AB:$AB,"",0)</f>
        <v>5.5</v>
      </c>
      <c r="F269" s="183">
        <f>_xlfn.XLOOKUP($A269,[3]【2026年03月度_全社】RFM客層一覧表データ!$A:$A,[3]【2026年03月度_全社】RFM客層一覧表データ!C:C,"",0)</f>
        <v>1772</v>
      </c>
      <c r="G269" s="183">
        <f>_xlfn.XLOOKUP($A269,[3]【2026年03月度_全社】RFM客層一覧表データ!$A:$A,[3]【2026年03月度_全社】RFM客層一覧表データ!D:D,"",0)</f>
        <v>741</v>
      </c>
      <c r="H269" s="183">
        <f>_xlfn.XLOOKUP($A269,[3]【2026年03月度_全社】RFM客層一覧表データ!$A:$A,[3]【2026年03月度_全社】RFM客層一覧表データ!E:E,"",0)</f>
        <v>871</v>
      </c>
      <c r="I269" s="183">
        <f>_xlfn.XLOOKUP($A269,[3]【2026年03月度_全社】RFM客層一覧表データ!$A:$A,[3]【2026年03月度_全社】RFM客層一覧表データ!F:F,"",0)</f>
        <v>89</v>
      </c>
      <c r="J269" s="183">
        <v>1826</v>
      </c>
      <c r="K269" s="183">
        <v>785</v>
      </c>
      <c r="L269" s="183">
        <v>903</v>
      </c>
      <c r="M269" s="183">
        <v>97</v>
      </c>
      <c r="N269" s="183">
        <v>1836</v>
      </c>
      <c r="O269" s="183">
        <v>849</v>
      </c>
      <c r="P269" s="183">
        <v>904</v>
      </c>
      <c r="Q269" s="183">
        <v>87</v>
      </c>
      <c r="R269" s="183">
        <v>1868</v>
      </c>
      <c r="S269" s="183">
        <v>839</v>
      </c>
      <c r="T269" s="183">
        <v>917</v>
      </c>
      <c r="U269" s="183">
        <v>105</v>
      </c>
      <c r="V269" s="183">
        <v>1892</v>
      </c>
      <c r="W269" s="183">
        <v>842</v>
      </c>
      <c r="X269" s="183">
        <v>939</v>
      </c>
      <c r="Y269" s="183">
        <v>106</v>
      </c>
    </row>
    <row r="270" spans="1:25" x14ac:dyDescent="0.2">
      <c r="A270" s="184">
        <v>10330004</v>
      </c>
      <c r="B270" s="183" t="str">
        <f>[1]店マスタ!B269</f>
        <v>パナデンまいさわ</v>
      </c>
      <c r="C270" s="183">
        <v>2</v>
      </c>
      <c r="D270" s="183">
        <v>2</v>
      </c>
      <c r="E270" s="183">
        <f>_xlfn.XLOOKUP(A270,[2]Sheet1!$R:$R,[2]Sheet1!$AB:$AB,"",0)</f>
        <v>2</v>
      </c>
      <c r="F270" s="183">
        <f>_xlfn.XLOOKUP($A270,[3]【2026年03月度_全社】RFM客層一覧表データ!$A:$A,[3]【2026年03月度_全社】RFM客層一覧表データ!C:C,"",0)</f>
        <v>313</v>
      </c>
      <c r="G270" s="183">
        <f>_xlfn.XLOOKUP($A270,[3]【2026年03月度_全社】RFM客層一覧表データ!$A:$A,[3]【2026年03月度_全社】RFM客層一覧表データ!D:D,"",0)</f>
        <v>0</v>
      </c>
      <c r="H270" s="183">
        <f>_xlfn.XLOOKUP($A270,[3]【2026年03月度_全社】RFM客層一覧表データ!$A:$A,[3]【2026年03月度_全社】RFM客層一覧表データ!E:E,"",0)</f>
        <v>88</v>
      </c>
      <c r="I270" s="183">
        <f>_xlfn.XLOOKUP($A270,[3]【2026年03月度_全社】RFM客層一覧表データ!$A:$A,[3]【2026年03月度_全社】RFM客層一覧表データ!F:F,"",0)</f>
        <v>0</v>
      </c>
      <c r="J270" s="183">
        <v>314</v>
      </c>
      <c r="K270" s="183">
        <v>70</v>
      </c>
      <c r="L270" s="183">
        <v>91</v>
      </c>
      <c r="M270" s="183">
        <v>14</v>
      </c>
      <c r="N270" s="183">
        <v>301</v>
      </c>
      <c r="O270" s="183">
        <v>180</v>
      </c>
      <c r="P270" s="183">
        <v>82</v>
      </c>
      <c r="Q270" s="183">
        <v>51</v>
      </c>
      <c r="R270" s="183">
        <v>252</v>
      </c>
      <c r="S270" s="183">
        <v>156</v>
      </c>
      <c r="T270" s="183">
        <v>45</v>
      </c>
      <c r="U270" s="183">
        <v>74</v>
      </c>
      <c r="V270" s="183">
        <v>169</v>
      </c>
      <c r="W270" s="183">
        <v>162</v>
      </c>
      <c r="X270" s="183">
        <v>16</v>
      </c>
      <c r="Y270" s="183">
        <v>150</v>
      </c>
    </row>
    <row r="271" spans="1:25" x14ac:dyDescent="0.2">
      <c r="A271" s="184">
        <v>10332001</v>
      </c>
      <c r="B271" s="183" t="str">
        <f>[1]店マスタ!B270</f>
        <v>パナデンメルシー</v>
      </c>
      <c r="C271" s="183">
        <v>1.5</v>
      </c>
      <c r="D271" s="183">
        <v>1.5</v>
      </c>
      <c r="E271" s="183">
        <f>_xlfn.XLOOKUP(A271,[2]Sheet1!$R:$R,[2]Sheet1!$AB:$AB,"",0)</f>
        <v>1.5</v>
      </c>
      <c r="F271" s="183">
        <f>_xlfn.XLOOKUP($A271,[3]【2026年03月度_全社】RFM客層一覧表データ!$A:$A,[3]【2026年03月度_全社】RFM客層一覧表データ!C:C,"",0)</f>
        <v>520</v>
      </c>
      <c r="G271" s="183">
        <f>_xlfn.XLOOKUP($A271,[3]【2026年03月度_全社】RFM客層一覧表データ!$A:$A,[3]【2026年03月度_全社】RFM客層一覧表データ!D:D,"",0)</f>
        <v>212</v>
      </c>
      <c r="H271" s="183">
        <f>_xlfn.XLOOKUP($A271,[3]【2026年03月度_全社】RFM客層一覧表データ!$A:$A,[3]【2026年03月度_全社】RFM客層一覧表データ!E:E,"",0)</f>
        <v>236</v>
      </c>
      <c r="I271" s="183">
        <f>_xlfn.XLOOKUP($A271,[3]【2026年03月度_全社】RFM客層一覧表データ!$A:$A,[3]【2026年03月度_全社】RFM客層一覧表データ!F:F,"",0)</f>
        <v>31</v>
      </c>
      <c r="J271" s="183">
        <v>533</v>
      </c>
      <c r="K271" s="183">
        <v>217</v>
      </c>
      <c r="L271" s="183">
        <v>240</v>
      </c>
      <c r="M271" s="183">
        <v>22</v>
      </c>
      <c r="N271" s="183">
        <v>541</v>
      </c>
      <c r="O271" s="183">
        <v>214</v>
      </c>
      <c r="P271" s="183">
        <v>240</v>
      </c>
      <c r="Q271" s="183">
        <v>28</v>
      </c>
      <c r="R271" s="183">
        <v>544</v>
      </c>
      <c r="S271" s="183">
        <v>239</v>
      </c>
      <c r="T271" s="183">
        <v>234</v>
      </c>
      <c r="U271" s="183">
        <v>38</v>
      </c>
      <c r="V271" s="183">
        <v>594</v>
      </c>
      <c r="W271" s="183">
        <v>248</v>
      </c>
      <c r="X271" s="183">
        <v>255</v>
      </c>
      <c r="Y271" s="183">
        <v>23</v>
      </c>
    </row>
    <row r="272" spans="1:25" x14ac:dyDescent="0.2">
      <c r="A272" s="184">
        <v>10334002</v>
      </c>
      <c r="B272" s="183" t="str">
        <f>[1]店マスタ!B271</f>
        <v>パナデンいなば</v>
      </c>
      <c r="C272" s="183">
        <v>1.5</v>
      </c>
      <c r="D272" s="183">
        <v>1.5</v>
      </c>
      <c r="E272" s="183">
        <f>_xlfn.XLOOKUP(A272,[2]Sheet1!$R:$R,[2]Sheet1!$AB:$AB,"",0)</f>
        <v>1.5</v>
      </c>
      <c r="F272" s="183">
        <f>_xlfn.XLOOKUP($A272,[3]【2026年03月度_全社】RFM客層一覧表データ!$A:$A,[3]【2026年03月度_全社】RFM客層一覧表データ!C:C,"",0)</f>
        <v>106</v>
      </c>
      <c r="G272" s="183">
        <f>_xlfn.XLOOKUP($A272,[3]【2026年03月度_全社】RFM客層一覧表データ!$A:$A,[3]【2026年03月度_全社】RFM客層一覧表データ!D:D,"",0)</f>
        <v>0</v>
      </c>
      <c r="H272" s="183">
        <f>_xlfn.XLOOKUP($A272,[3]【2026年03月度_全社】RFM客層一覧表データ!$A:$A,[3]【2026年03月度_全社】RFM客層一覧表データ!E:E,"",0)</f>
        <v>30</v>
      </c>
      <c r="I272" s="183">
        <f>_xlfn.XLOOKUP($A272,[3]【2026年03月度_全社】RFM客層一覧表データ!$A:$A,[3]【2026年03月度_全社】RFM客層一覧表データ!F:F,"",0)</f>
        <v>0</v>
      </c>
      <c r="J272" s="183">
        <v>140</v>
      </c>
      <c r="K272" s="183">
        <v>1</v>
      </c>
      <c r="L272" s="183">
        <v>69</v>
      </c>
      <c r="M272" s="183">
        <v>1</v>
      </c>
      <c r="N272" s="183">
        <v>155</v>
      </c>
      <c r="O272" s="183">
        <v>5</v>
      </c>
      <c r="P272" s="183">
        <v>91</v>
      </c>
      <c r="Q272" s="183">
        <v>5</v>
      </c>
      <c r="R272" s="183">
        <v>164</v>
      </c>
      <c r="S272" s="183">
        <v>39</v>
      </c>
      <c r="T272" s="183">
        <v>102</v>
      </c>
      <c r="U272" s="183">
        <v>0</v>
      </c>
      <c r="V272" s="183">
        <v>179</v>
      </c>
      <c r="W272" s="183">
        <v>82</v>
      </c>
      <c r="X272" s="183">
        <v>108</v>
      </c>
      <c r="Y272" s="183">
        <v>0</v>
      </c>
    </row>
    <row r="273" spans="1:25" x14ac:dyDescent="0.2">
      <c r="A273" s="184">
        <v>10334003</v>
      </c>
      <c r="B273" s="183" t="str">
        <f>[1]店マスタ!B272</f>
        <v>パナデン北光一戸店</v>
      </c>
      <c r="C273" s="183">
        <v>1.5</v>
      </c>
      <c r="D273" s="183">
        <v>1.5</v>
      </c>
      <c r="E273" s="183">
        <f>_xlfn.XLOOKUP(A273,[2]Sheet1!$R:$R,[2]Sheet1!$AB:$AB,"",0)</f>
        <v>1.5</v>
      </c>
      <c r="F273" s="183">
        <f>_xlfn.XLOOKUP($A273,[3]【2026年03月度_全社】RFM客層一覧表データ!$A:$A,[3]【2026年03月度_全社】RFM客層一覧表データ!C:C,"",0)</f>
        <v>25</v>
      </c>
      <c r="G273" s="183">
        <f>_xlfn.XLOOKUP($A273,[3]【2026年03月度_全社】RFM客層一覧表データ!$A:$A,[3]【2026年03月度_全社】RFM客層一覧表データ!D:D,"",0)</f>
        <v>0</v>
      </c>
      <c r="H273" s="183">
        <f>_xlfn.XLOOKUP($A273,[3]【2026年03月度_全社】RFM客層一覧表データ!$A:$A,[3]【2026年03月度_全社】RFM客層一覧表データ!E:E,"",0)</f>
        <v>0</v>
      </c>
      <c r="I273" s="183">
        <f>_xlfn.XLOOKUP($A273,[3]【2026年03月度_全社】RFM客層一覧表データ!$A:$A,[3]【2026年03月度_全社】RFM客層一覧表データ!F:F,"",0)</f>
        <v>0</v>
      </c>
      <c r="J273" s="183">
        <v>31</v>
      </c>
      <c r="K273" s="183">
        <v>0</v>
      </c>
      <c r="L273" s="183">
        <v>0</v>
      </c>
      <c r="M273" s="183">
        <v>0</v>
      </c>
      <c r="N273" s="183">
        <v>30</v>
      </c>
      <c r="O273" s="183">
        <v>6</v>
      </c>
      <c r="P273" s="183">
        <v>0</v>
      </c>
      <c r="Q273" s="183">
        <v>6</v>
      </c>
      <c r="R273" s="183">
        <v>25</v>
      </c>
      <c r="S273" s="183">
        <v>0</v>
      </c>
      <c r="T273" s="183">
        <v>0</v>
      </c>
      <c r="U273" s="183">
        <v>0</v>
      </c>
      <c r="V273" s="183">
        <v>26</v>
      </c>
      <c r="W273" s="183">
        <v>20</v>
      </c>
      <c r="X273" s="183">
        <v>1</v>
      </c>
      <c r="Y273" s="183">
        <v>0</v>
      </c>
    </row>
    <row r="274" spans="1:25" x14ac:dyDescent="0.2">
      <c r="A274" s="184">
        <v>10345001</v>
      </c>
      <c r="B274" s="183" t="str">
        <f>[1]店マスタ!B273</f>
        <v>パナデン柳</v>
      </c>
      <c r="C274" s="183">
        <v>2.5</v>
      </c>
      <c r="D274" s="183">
        <v>2.5</v>
      </c>
      <c r="E274" s="183">
        <f>_xlfn.XLOOKUP(A274,[2]Sheet1!$R:$R,[2]Sheet1!$AB:$AB,"",0)</f>
        <v>3</v>
      </c>
      <c r="F274" s="183">
        <f>_xlfn.XLOOKUP($A274,[3]【2026年03月度_全社】RFM客層一覧表データ!$A:$A,[3]【2026年03月度_全社】RFM客層一覧表データ!C:C,"",0)</f>
        <v>590</v>
      </c>
      <c r="G274" s="183">
        <f>_xlfn.XLOOKUP($A274,[3]【2026年03月度_全社】RFM客層一覧表データ!$A:$A,[3]【2026年03月度_全社】RFM客層一覧表データ!D:D,"",0)</f>
        <v>220</v>
      </c>
      <c r="H274" s="183">
        <f>_xlfn.XLOOKUP($A274,[3]【2026年03月度_全社】RFM客層一覧表データ!$A:$A,[3]【2026年03月度_全社】RFM客層一覧表データ!E:E,"",0)</f>
        <v>212</v>
      </c>
      <c r="I274" s="183">
        <f>_xlfn.XLOOKUP($A274,[3]【2026年03月度_全社】RFM客層一覧表データ!$A:$A,[3]【2026年03月度_全社】RFM客層一覧表データ!F:F,"",0)</f>
        <v>54</v>
      </c>
      <c r="J274" s="183">
        <v>573</v>
      </c>
      <c r="K274" s="183">
        <v>209</v>
      </c>
      <c r="L274" s="183">
        <v>214</v>
      </c>
      <c r="M274" s="183">
        <v>39</v>
      </c>
      <c r="N274" s="183">
        <v>563</v>
      </c>
      <c r="O274" s="183">
        <v>237</v>
      </c>
      <c r="P274" s="183">
        <v>212</v>
      </c>
      <c r="Q274" s="183">
        <v>54</v>
      </c>
      <c r="R274" s="183">
        <v>542</v>
      </c>
      <c r="S274" s="183">
        <v>217</v>
      </c>
      <c r="T274" s="183">
        <v>200</v>
      </c>
      <c r="U274" s="183">
        <v>48</v>
      </c>
      <c r="V274" s="183">
        <v>534</v>
      </c>
      <c r="W274" s="183">
        <v>196</v>
      </c>
      <c r="X274" s="183">
        <v>193</v>
      </c>
      <c r="Y274" s="183">
        <v>37</v>
      </c>
    </row>
    <row r="275" spans="1:25" x14ac:dyDescent="0.2">
      <c r="A275" s="184">
        <v>10350009</v>
      </c>
      <c r="B275" s="183" t="str">
        <f>[1]店マスタ!B274</f>
        <v>ＷＩＮＢＥＬホ－ムデンキ</v>
      </c>
      <c r="C275" s="183">
        <v>1.5</v>
      </c>
      <c r="D275" s="183">
        <v>1.5</v>
      </c>
      <c r="E275" s="183">
        <f>_xlfn.XLOOKUP(A275,[2]Sheet1!$R:$R,[2]Sheet1!$AB:$AB,"",0)</f>
        <v>1.5</v>
      </c>
      <c r="F275" s="183">
        <f>_xlfn.XLOOKUP($A275,[3]【2026年03月度_全社】RFM客層一覧表データ!$A:$A,[3]【2026年03月度_全社】RFM客層一覧表データ!C:C,"",0)</f>
        <v>280</v>
      </c>
      <c r="G275" s="183">
        <f>_xlfn.XLOOKUP($A275,[3]【2026年03月度_全社】RFM客層一覧表データ!$A:$A,[3]【2026年03月度_全社】RFM客層一覧表データ!D:D,"",0)</f>
        <v>138</v>
      </c>
      <c r="H275" s="183">
        <f>_xlfn.XLOOKUP($A275,[3]【2026年03月度_全社】RFM客層一覧表データ!$A:$A,[3]【2026年03月度_全社】RFM客層一覧表データ!E:E,"",0)</f>
        <v>146</v>
      </c>
      <c r="I275" s="183">
        <f>_xlfn.XLOOKUP($A275,[3]【2026年03月度_全社】RFM客層一覧表データ!$A:$A,[3]【2026年03月度_全社】RFM客層一覧表データ!F:F,"",0)</f>
        <v>31</v>
      </c>
      <c r="J275" s="183">
        <v>283</v>
      </c>
      <c r="K275" s="183">
        <v>130</v>
      </c>
      <c r="L275" s="183">
        <v>162</v>
      </c>
      <c r="M275" s="183">
        <v>23</v>
      </c>
      <c r="N275" s="183">
        <v>288</v>
      </c>
      <c r="O275" s="183">
        <v>143</v>
      </c>
      <c r="P275" s="183">
        <v>163</v>
      </c>
      <c r="Q275" s="183">
        <v>25</v>
      </c>
      <c r="R275" s="183">
        <v>293</v>
      </c>
      <c r="S275" s="183">
        <v>141</v>
      </c>
      <c r="T275" s="183">
        <v>171</v>
      </c>
      <c r="U275" s="183">
        <v>28</v>
      </c>
      <c r="V275" s="183">
        <v>299</v>
      </c>
      <c r="W275" s="183">
        <v>150</v>
      </c>
      <c r="X275" s="183">
        <v>182</v>
      </c>
      <c r="Y275" s="183">
        <v>15</v>
      </c>
    </row>
    <row r="276" spans="1:25" x14ac:dyDescent="0.2">
      <c r="A276" s="184">
        <v>10350010</v>
      </c>
      <c r="B276" s="183" t="str">
        <f>[1]店マスタ!B275</f>
        <v>エムス　アライ</v>
      </c>
      <c r="C276" s="183">
        <v>6.5</v>
      </c>
      <c r="D276" s="183">
        <v>6.5</v>
      </c>
      <c r="E276" s="183">
        <f>_xlfn.XLOOKUP(A276,[2]Sheet1!$R:$R,[2]Sheet1!$AB:$AB,"",0)</f>
        <v>7</v>
      </c>
      <c r="F276" s="183">
        <f>_xlfn.XLOOKUP($A276,[3]【2026年03月度_全社】RFM客層一覧表データ!$A:$A,[3]【2026年03月度_全社】RFM客層一覧表データ!C:C,"",0)</f>
        <v>1158</v>
      </c>
      <c r="G276" s="183">
        <f>_xlfn.XLOOKUP($A276,[3]【2026年03月度_全社】RFM客層一覧表データ!$A:$A,[3]【2026年03月度_全社】RFM客層一覧表データ!D:D,"",0)</f>
        <v>412</v>
      </c>
      <c r="H276" s="183">
        <f>_xlfn.XLOOKUP($A276,[3]【2026年03月度_全社】RFM客層一覧表データ!$A:$A,[3]【2026年03月度_全社】RFM客層一覧表データ!E:E,"",0)</f>
        <v>415</v>
      </c>
      <c r="I276" s="183">
        <f>_xlfn.XLOOKUP($A276,[3]【2026年03月度_全社】RFM客層一覧表データ!$A:$A,[3]【2026年03月度_全社】RFM客層一覧表データ!F:F,"",0)</f>
        <v>61</v>
      </c>
      <c r="J276" s="183">
        <v>1192</v>
      </c>
      <c r="K276" s="183">
        <v>447</v>
      </c>
      <c r="L276" s="183">
        <v>433</v>
      </c>
      <c r="M276" s="183">
        <v>57</v>
      </c>
      <c r="N276" s="183">
        <v>1238</v>
      </c>
      <c r="O276" s="183">
        <v>481</v>
      </c>
      <c r="P276" s="183">
        <v>445</v>
      </c>
      <c r="Q276" s="183">
        <v>72</v>
      </c>
      <c r="R276" s="183">
        <v>1281</v>
      </c>
      <c r="S276" s="183">
        <v>459</v>
      </c>
      <c r="T276" s="183">
        <v>462</v>
      </c>
      <c r="U276" s="183">
        <v>50</v>
      </c>
      <c r="V276" s="183">
        <v>1356</v>
      </c>
      <c r="W276" s="183">
        <v>530</v>
      </c>
      <c r="X276" s="183">
        <v>476</v>
      </c>
      <c r="Y276" s="183">
        <v>56</v>
      </c>
    </row>
    <row r="277" spans="1:25" x14ac:dyDescent="0.2">
      <c r="A277" s="184">
        <v>10359010</v>
      </c>
      <c r="B277" s="183" t="str">
        <f>[1]店マスタ!B276</f>
        <v>でんきのＳＧ　雫石店</v>
      </c>
      <c r="C277" s="183">
        <v>2.5</v>
      </c>
      <c r="D277" s="183">
        <v>2.5</v>
      </c>
      <c r="E277" s="183">
        <f>_xlfn.XLOOKUP(A277,[2]Sheet1!$R:$R,[2]Sheet1!$AB:$AB,"",0)</f>
        <v>2.5</v>
      </c>
      <c r="F277" s="183">
        <f>_xlfn.XLOOKUP($A277,[3]【2026年03月度_全社】RFM客層一覧表データ!$A:$A,[3]【2026年03月度_全社】RFM客層一覧表データ!C:C,"",0)</f>
        <v>0</v>
      </c>
      <c r="G277" s="183">
        <f>_xlfn.XLOOKUP($A277,[3]【2026年03月度_全社】RFM客層一覧表データ!$A:$A,[3]【2026年03月度_全社】RFM客層一覧表データ!D:D,"",0)</f>
        <v>0</v>
      </c>
      <c r="H277" s="183">
        <f>_xlfn.XLOOKUP($A277,[3]【2026年03月度_全社】RFM客層一覧表データ!$A:$A,[3]【2026年03月度_全社】RFM客層一覧表データ!E:E,"",0)</f>
        <v>0</v>
      </c>
      <c r="I277" s="183">
        <f>_xlfn.XLOOKUP($A277,[3]【2026年03月度_全社】RFM客層一覧表データ!$A:$A,[3]【2026年03月度_全社】RFM客層一覧表データ!F:F,"",0)</f>
        <v>0</v>
      </c>
      <c r="J277" s="183">
        <v>0</v>
      </c>
      <c r="K277" s="183">
        <v>0</v>
      </c>
      <c r="L277" s="183">
        <v>0</v>
      </c>
      <c r="M277" s="183">
        <v>0</v>
      </c>
      <c r="N277" s="183">
        <v>0</v>
      </c>
      <c r="O277" s="183">
        <v>0</v>
      </c>
      <c r="P277" s="183">
        <v>0</v>
      </c>
      <c r="Q277" s="183">
        <v>0</v>
      </c>
      <c r="R277" s="183">
        <v>0</v>
      </c>
      <c r="S277" s="183">
        <v>0</v>
      </c>
      <c r="T277" s="183">
        <v>0</v>
      </c>
      <c r="U277" s="183">
        <v>0</v>
      </c>
      <c r="V277" s="183">
        <v>0</v>
      </c>
      <c r="W277" s="183">
        <v>0</v>
      </c>
      <c r="X277" s="183">
        <v>0</v>
      </c>
      <c r="Y277" s="183">
        <v>0</v>
      </c>
    </row>
    <row r="278" spans="1:25" x14ac:dyDescent="0.2">
      <c r="A278" s="184">
        <v>10362009</v>
      </c>
      <c r="B278" s="183" t="str">
        <f>[1]店マスタ!B277</f>
        <v>ウインベル　たかはし</v>
      </c>
      <c r="C278" s="183">
        <v>2.5</v>
      </c>
      <c r="D278" s="183">
        <v>2.5</v>
      </c>
      <c r="E278" s="183">
        <f>_xlfn.XLOOKUP(A278,[2]Sheet1!$R:$R,[2]Sheet1!$AB:$AB,"",0)</f>
        <v>2.5</v>
      </c>
      <c r="F278" s="183">
        <f>_xlfn.XLOOKUP($A278,[3]【2026年03月度_全社】RFM客層一覧表データ!$A:$A,[3]【2026年03月度_全社】RFM客層一覧表データ!C:C,"",0)</f>
        <v>470</v>
      </c>
      <c r="G278" s="183">
        <f>_xlfn.XLOOKUP($A278,[3]【2026年03月度_全社】RFM客層一覧表データ!$A:$A,[3]【2026年03月度_全社】RFM客層一覧表データ!D:D,"",0)</f>
        <v>228</v>
      </c>
      <c r="H278" s="183">
        <f>_xlfn.XLOOKUP($A278,[3]【2026年03月度_全社】RFM客層一覧表データ!$A:$A,[3]【2026年03月度_全社】RFM客層一覧表データ!E:E,"",0)</f>
        <v>230</v>
      </c>
      <c r="I278" s="183">
        <f>_xlfn.XLOOKUP($A278,[3]【2026年03月度_全社】RFM客層一覧表データ!$A:$A,[3]【2026年03月度_全社】RFM客層一覧表データ!F:F,"",0)</f>
        <v>41</v>
      </c>
      <c r="J278" s="183">
        <v>459</v>
      </c>
      <c r="K278" s="183">
        <v>239</v>
      </c>
      <c r="L278" s="183">
        <v>239</v>
      </c>
      <c r="M278" s="183">
        <v>60</v>
      </c>
      <c r="N278" s="183">
        <v>423</v>
      </c>
      <c r="O278" s="183">
        <v>215</v>
      </c>
      <c r="P278" s="183">
        <v>242</v>
      </c>
      <c r="Q278" s="183">
        <v>18</v>
      </c>
      <c r="R278" s="183">
        <v>439</v>
      </c>
      <c r="S278" s="183">
        <v>222</v>
      </c>
      <c r="T278" s="183">
        <v>259</v>
      </c>
      <c r="U278" s="183">
        <v>13</v>
      </c>
      <c r="V278" s="183">
        <v>456</v>
      </c>
      <c r="W278" s="183">
        <v>224</v>
      </c>
      <c r="X278" s="183">
        <v>270</v>
      </c>
      <c r="Y278" s="183">
        <v>12</v>
      </c>
    </row>
    <row r="279" spans="1:25" x14ac:dyDescent="0.2">
      <c r="A279" s="184">
        <v>10362015</v>
      </c>
      <c r="B279" s="183" t="str">
        <f>[1]店マスタ!B278</f>
        <v>電気シマザキの店</v>
      </c>
      <c r="C279" s="183">
        <v>6.5</v>
      </c>
      <c r="D279" s="183">
        <v>6.5</v>
      </c>
      <c r="E279" s="183">
        <f>_xlfn.XLOOKUP(A279,[2]Sheet1!$R:$R,[2]Sheet1!$AB:$AB,"",0)</f>
        <v>6.5</v>
      </c>
      <c r="F279" s="183">
        <f>_xlfn.XLOOKUP($A279,[3]【2026年03月度_全社】RFM客層一覧表データ!$A:$A,[3]【2026年03月度_全社】RFM客層一覧表データ!C:C,"",0)</f>
        <v>884</v>
      </c>
      <c r="G279" s="183">
        <f>_xlfn.XLOOKUP($A279,[3]【2026年03月度_全社】RFM客層一覧表データ!$A:$A,[3]【2026年03月度_全社】RFM客層一覧表データ!D:D,"",0)</f>
        <v>191</v>
      </c>
      <c r="H279" s="183">
        <f>_xlfn.XLOOKUP($A279,[3]【2026年03月度_全社】RFM客層一覧表データ!$A:$A,[3]【2026年03月度_全社】RFM客層一覧表データ!E:E,"",0)</f>
        <v>392</v>
      </c>
      <c r="I279" s="183">
        <f>_xlfn.XLOOKUP($A279,[3]【2026年03月度_全社】RFM客層一覧表データ!$A:$A,[3]【2026年03月度_全社】RFM客層一覧表データ!F:F,"",0)</f>
        <v>25</v>
      </c>
      <c r="J279" s="183">
        <v>968</v>
      </c>
      <c r="K279" s="183">
        <v>298</v>
      </c>
      <c r="L279" s="183">
        <v>425</v>
      </c>
      <c r="M279" s="183">
        <v>35</v>
      </c>
      <c r="N279" s="183">
        <v>1015</v>
      </c>
      <c r="O279" s="183">
        <v>349</v>
      </c>
      <c r="P279" s="183">
        <v>435</v>
      </c>
      <c r="Q279" s="183">
        <v>61</v>
      </c>
      <c r="R279" s="183">
        <v>1025</v>
      </c>
      <c r="S279" s="183">
        <v>331</v>
      </c>
      <c r="T279" s="183">
        <v>428</v>
      </c>
      <c r="U279" s="183">
        <v>56</v>
      </c>
      <c r="V279" s="183">
        <v>1047</v>
      </c>
      <c r="W279" s="183">
        <v>334</v>
      </c>
      <c r="X279" s="183">
        <v>426</v>
      </c>
      <c r="Y279" s="183">
        <v>56</v>
      </c>
    </row>
    <row r="280" spans="1:25" x14ac:dyDescent="0.2">
      <c r="A280" s="184">
        <v>10362058</v>
      </c>
      <c r="B280" s="183" t="str">
        <f>[1]店マスタ!B279</f>
        <v>タカシマ電気</v>
      </c>
      <c r="C280" s="183">
        <v>1</v>
      </c>
      <c r="D280" s="183">
        <v>1</v>
      </c>
      <c r="E280" s="183">
        <f>_xlfn.XLOOKUP(A280,[2]Sheet1!$R:$R,[2]Sheet1!$AB:$AB,"",0)</f>
        <v>1</v>
      </c>
      <c r="F280" s="183">
        <f>_xlfn.XLOOKUP($A280,[3]【2026年03月度_全社】RFM客層一覧表データ!$A:$A,[3]【2026年03月度_全社】RFM客層一覧表データ!C:C,"",0)</f>
        <v>184</v>
      </c>
      <c r="G280" s="183">
        <f>_xlfn.XLOOKUP($A280,[3]【2026年03月度_全社】RFM客層一覧表データ!$A:$A,[3]【2026年03月度_全社】RFM客層一覧表データ!D:D,"",0)</f>
        <v>44</v>
      </c>
      <c r="H280" s="183">
        <f>_xlfn.XLOOKUP($A280,[3]【2026年03月度_全社】RFM客層一覧表データ!$A:$A,[3]【2026年03月度_全社】RFM客層一覧表データ!E:E,"",0)</f>
        <v>66</v>
      </c>
      <c r="I280" s="183">
        <f>_xlfn.XLOOKUP($A280,[3]【2026年03月度_全社】RFM客層一覧表データ!$A:$A,[3]【2026年03月度_全社】RFM客層一覧表データ!F:F,"",0)</f>
        <v>8</v>
      </c>
      <c r="J280" s="183">
        <v>200</v>
      </c>
      <c r="K280" s="183">
        <v>61</v>
      </c>
      <c r="L280" s="183">
        <v>64</v>
      </c>
      <c r="M280" s="183">
        <v>18</v>
      </c>
      <c r="N280" s="183">
        <v>214</v>
      </c>
      <c r="O280" s="183">
        <v>69</v>
      </c>
      <c r="P280" s="183">
        <v>71</v>
      </c>
      <c r="Q280" s="183">
        <v>12</v>
      </c>
      <c r="R280" s="183">
        <v>219</v>
      </c>
      <c r="S280" s="183">
        <v>64</v>
      </c>
      <c r="T280" s="183">
        <v>68</v>
      </c>
      <c r="U280" s="183">
        <v>13</v>
      </c>
      <c r="V280" s="183">
        <v>216</v>
      </c>
      <c r="W280" s="183">
        <v>57</v>
      </c>
      <c r="X280" s="183">
        <v>68</v>
      </c>
      <c r="Y280" s="183">
        <v>19</v>
      </c>
    </row>
    <row r="281" spans="1:25" x14ac:dyDescent="0.2">
      <c r="A281" s="184">
        <v>10370001</v>
      </c>
      <c r="B281" s="183" t="str">
        <f>[1]店マスタ!B280</f>
        <v>（有）川村電気商会</v>
      </c>
      <c r="C281" s="183">
        <v>2</v>
      </c>
      <c r="D281" s="183">
        <v>2</v>
      </c>
      <c r="E281" s="183">
        <f>_xlfn.XLOOKUP(A281,[2]Sheet1!$R:$R,[2]Sheet1!$AB:$AB,"",0)</f>
        <v>2</v>
      </c>
      <c r="F281" s="183">
        <f>_xlfn.XLOOKUP($A281,[3]【2026年03月度_全社】RFM客層一覧表データ!$A:$A,[3]【2026年03月度_全社】RFM客層一覧表データ!C:C,"",0)</f>
        <v>869</v>
      </c>
      <c r="G281" s="183">
        <f>_xlfn.XLOOKUP($A281,[3]【2026年03月度_全社】RFM客層一覧表データ!$A:$A,[3]【2026年03月度_全社】RFM客層一覧表データ!D:D,"",0)</f>
        <v>384</v>
      </c>
      <c r="H281" s="183">
        <f>_xlfn.XLOOKUP($A281,[3]【2026年03月度_全社】RFM客層一覧表データ!$A:$A,[3]【2026年03月度_全社】RFM客層一覧表データ!E:E,"",0)</f>
        <v>285</v>
      </c>
      <c r="I281" s="183">
        <f>_xlfn.XLOOKUP($A281,[3]【2026年03月度_全社】RFM客層一覧表データ!$A:$A,[3]【2026年03月度_全社】RFM客層一覧表データ!F:F,"",0)</f>
        <v>71</v>
      </c>
      <c r="J281" s="183">
        <v>893</v>
      </c>
      <c r="K281" s="183">
        <v>382</v>
      </c>
      <c r="L281" s="183">
        <v>276</v>
      </c>
      <c r="M281" s="183">
        <v>81</v>
      </c>
      <c r="N281" s="183">
        <v>870</v>
      </c>
      <c r="O281" s="183">
        <v>376</v>
      </c>
      <c r="P281" s="183">
        <v>280</v>
      </c>
      <c r="Q281" s="183">
        <v>71</v>
      </c>
      <c r="R281" s="183">
        <v>840</v>
      </c>
      <c r="S281" s="183">
        <v>349</v>
      </c>
      <c r="T281" s="183">
        <v>267</v>
      </c>
      <c r="U281" s="183">
        <v>62</v>
      </c>
      <c r="V281" s="183">
        <v>839</v>
      </c>
      <c r="W281" s="183">
        <v>349</v>
      </c>
      <c r="X281" s="183">
        <v>263</v>
      </c>
      <c r="Y281" s="183">
        <v>61</v>
      </c>
    </row>
    <row r="282" spans="1:25" x14ac:dyDescent="0.2">
      <c r="A282" s="184">
        <v>10381021</v>
      </c>
      <c r="B282" s="183" t="str">
        <f>[1]店マスタ!B281</f>
        <v>小田島電器</v>
      </c>
      <c r="C282" s="183">
        <v>2.5</v>
      </c>
      <c r="D282" s="183">
        <v>2.5</v>
      </c>
      <c r="E282" s="183">
        <f>_xlfn.XLOOKUP(A282,[2]Sheet1!$R:$R,[2]Sheet1!$AB:$AB,"",0)</f>
        <v>2.5</v>
      </c>
      <c r="F282" s="183">
        <f>_xlfn.XLOOKUP($A282,[3]【2026年03月度_全社】RFM客層一覧表データ!$A:$A,[3]【2026年03月度_全社】RFM客層一覧表データ!C:C,"",0)</f>
        <v>432</v>
      </c>
      <c r="G282" s="183">
        <f>_xlfn.XLOOKUP($A282,[3]【2026年03月度_全社】RFM客層一覧表データ!$A:$A,[3]【2026年03月度_全社】RFM客層一覧表データ!D:D,"",0)</f>
        <v>183</v>
      </c>
      <c r="H282" s="183">
        <f>_xlfn.XLOOKUP($A282,[3]【2026年03月度_全社】RFM客層一覧表データ!$A:$A,[3]【2026年03月度_全社】RFM客層一覧表データ!E:E,"",0)</f>
        <v>169</v>
      </c>
      <c r="I282" s="183">
        <f>_xlfn.XLOOKUP($A282,[3]【2026年03月度_全社】RFM客層一覧表データ!$A:$A,[3]【2026年03月度_全社】RFM客層一覧表データ!F:F,"",0)</f>
        <v>28</v>
      </c>
      <c r="J282" s="183">
        <v>472</v>
      </c>
      <c r="K282" s="183">
        <v>188</v>
      </c>
      <c r="L282" s="183">
        <v>174</v>
      </c>
      <c r="M282" s="183">
        <v>33</v>
      </c>
      <c r="N282" s="183">
        <v>469</v>
      </c>
      <c r="O282" s="183">
        <v>187</v>
      </c>
      <c r="P282" s="183">
        <v>177</v>
      </c>
      <c r="Q282" s="183">
        <v>27</v>
      </c>
      <c r="R282" s="183">
        <v>479</v>
      </c>
      <c r="S282" s="183">
        <v>199</v>
      </c>
      <c r="T282" s="183">
        <v>185</v>
      </c>
      <c r="U282" s="183">
        <v>44</v>
      </c>
      <c r="V282" s="183">
        <v>451</v>
      </c>
      <c r="W282" s="183">
        <v>192</v>
      </c>
      <c r="X282" s="183">
        <v>185</v>
      </c>
      <c r="Y282" s="183">
        <v>32</v>
      </c>
    </row>
    <row r="283" spans="1:25" x14ac:dyDescent="0.2">
      <c r="A283" s="184">
        <v>10382001</v>
      </c>
      <c r="B283" s="183" t="str">
        <f>[1]店マスタ!B282</f>
        <v>（有）ベルミマス</v>
      </c>
      <c r="C283" s="183">
        <v>2.5</v>
      </c>
      <c r="D283" s="183">
        <v>2.5</v>
      </c>
      <c r="E283" s="183">
        <f>_xlfn.XLOOKUP(A283,[2]Sheet1!$R:$R,[2]Sheet1!$AB:$AB,"",0)</f>
        <v>2.5</v>
      </c>
      <c r="F283" s="183">
        <f>_xlfn.XLOOKUP($A283,[3]【2026年03月度_全社】RFM客層一覧表データ!$A:$A,[3]【2026年03月度_全社】RFM客層一覧表データ!C:C,"",0)</f>
        <v>470</v>
      </c>
      <c r="G283" s="183">
        <f>_xlfn.XLOOKUP($A283,[3]【2026年03月度_全社】RFM客層一覧表データ!$A:$A,[3]【2026年03月度_全社】RFM客層一覧表データ!D:D,"",0)</f>
        <v>297</v>
      </c>
      <c r="H283" s="183">
        <f>_xlfn.XLOOKUP($A283,[3]【2026年03月度_全社】RFM客層一覧表データ!$A:$A,[3]【2026年03月度_全社】RFM客層一覧表データ!E:E,"",0)</f>
        <v>305</v>
      </c>
      <c r="I283" s="183">
        <f>_xlfn.XLOOKUP($A283,[3]【2026年03月度_全社】RFM客層一覧表データ!$A:$A,[3]【2026年03月度_全社】RFM客層一覧表データ!F:F,"",0)</f>
        <v>32</v>
      </c>
      <c r="J283" s="183">
        <v>477</v>
      </c>
      <c r="K283" s="183">
        <v>290</v>
      </c>
      <c r="L283" s="183">
        <v>315</v>
      </c>
      <c r="M283" s="183">
        <v>42</v>
      </c>
      <c r="N283" s="183">
        <v>469</v>
      </c>
      <c r="O283" s="183">
        <v>323</v>
      </c>
      <c r="P283" s="183">
        <v>327</v>
      </c>
      <c r="Q283" s="183">
        <v>43</v>
      </c>
      <c r="R283" s="183">
        <v>476</v>
      </c>
      <c r="S283" s="183">
        <v>314</v>
      </c>
      <c r="T283" s="183">
        <v>326</v>
      </c>
      <c r="U283" s="183">
        <v>22</v>
      </c>
      <c r="V283" s="183">
        <v>533</v>
      </c>
      <c r="W283" s="183">
        <v>328</v>
      </c>
      <c r="X283" s="183">
        <v>340</v>
      </c>
      <c r="Y283" s="183">
        <v>33</v>
      </c>
    </row>
    <row r="284" spans="1:25" x14ac:dyDescent="0.2">
      <c r="A284" s="184">
        <v>10382010</v>
      </c>
      <c r="B284" s="183" t="str">
        <f>[1]店マスタ!B283</f>
        <v>オザワデンキ</v>
      </c>
      <c r="C284" s="183">
        <v>1.5</v>
      </c>
      <c r="D284" s="183">
        <v>1.5</v>
      </c>
      <c r="E284" s="183">
        <f>_xlfn.XLOOKUP(A284,[2]Sheet1!$R:$R,[2]Sheet1!$AB:$AB,"",0)</f>
        <v>1.5</v>
      </c>
      <c r="F284" s="183" t="str">
        <f>_xlfn.XLOOKUP($A284,[3]【2026年03月度_全社】RFM客層一覧表データ!$A:$A,[3]【2026年03月度_全社】RFM客層一覧表データ!C:C,"",0)</f>
        <v/>
      </c>
      <c r="G284" s="183" t="str">
        <f>_xlfn.XLOOKUP($A284,[3]【2026年03月度_全社】RFM客層一覧表データ!$A:$A,[3]【2026年03月度_全社】RFM客層一覧表データ!D:D,"",0)</f>
        <v/>
      </c>
      <c r="H284" s="183" t="str">
        <f>_xlfn.XLOOKUP($A284,[3]【2026年03月度_全社】RFM客層一覧表データ!$A:$A,[3]【2026年03月度_全社】RFM客層一覧表データ!E:E,"",0)</f>
        <v/>
      </c>
      <c r="I284" s="183" t="str">
        <f>_xlfn.XLOOKUP($A284,[3]【2026年03月度_全社】RFM客層一覧表データ!$A:$A,[3]【2026年03月度_全社】RFM客層一覧表データ!F:F,"",0)</f>
        <v/>
      </c>
      <c r="J284" s="183">
        <v>0</v>
      </c>
      <c r="K284" s="183">
        <v>0</v>
      </c>
      <c r="L284" s="183">
        <v>0</v>
      </c>
      <c r="M284" s="183">
        <v>0</v>
      </c>
      <c r="N284" s="183">
        <v>0</v>
      </c>
      <c r="O284" s="183">
        <v>0</v>
      </c>
      <c r="P284" s="183">
        <v>0</v>
      </c>
      <c r="Q284" s="183">
        <v>0</v>
      </c>
      <c r="R284" s="183">
        <v>0</v>
      </c>
      <c r="S284" s="183">
        <v>0</v>
      </c>
      <c r="T284" s="183">
        <v>0</v>
      </c>
      <c r="U284" s="183">
        <v>0</v>
      </c>
      <c r="V284" s="183">
        <v>0</v>
      </c>
      <c r="W284" s="183">
        <v>0</v>
      </c>
      <c r="X284" s="183">
        <v>0</v>
      </c>
      <c r="Y284" s="183">
        <v>0</v>
      </c>
    </row>
    <row r="285" spans="1:25" x14ac:dyDescent="0.2">
      <c r="A285" s="184">
        <v>10383011</v>
      </c>
      <c r="B285" s="183" t="str">
        <f>[1]店マスタ!B284</f>
        <v>Ｐａｎａｃｃ　ミズデン</v>
      </c>
      <c r="C285" s="183">
        <v>1.5</v>
      </c>
      <c r="D285" s="183">
        <v>1.5</v>
      </c>
      <c r="E285" s="183">
        <f>_xlfn.XLOOKUP(A285,[2]Sheet1!$R:$R,[2]Sheet1!$AB:$AB,"",0)</f>
        <v>1.5</v>
      </c>
      <c r="F285" s="183">
        <f>_xlfn.XLOOKUP($A285,[3]【2026年03月度_全社】RFM客層一覧表データ!$A:$A,[3]【2026年03月度_全社】RFM客層一覧表データ!C:C,"",0)</f>
        <v>477</v>
      </c>
      <c r="G285" s="183">
        <f>_xlfn.XLOOKUP($A285,[3]【2026年03月度_全社】RFM客層一覧表データ!$A:$A,[3]【2026年03月度_全社】RFM客層一覧表データ!D:D,"",0)</f>
        <v>184</v>
      </c>
      <c r="H285" s="183">
        <f>_xlfn.XLOOKUP($A285,[3]【2026年03月度_全社】RFM客層一覧表データ!$A:$A,[3]【2026年03月度_全社】RFM客層一覧表データ!E:E,"",0)</f>
        <v>246</v>
      </c>
      <c r="I285" s="183">
        <f>_xlfn.XLOOKUP($A285,[3]【2026年03月度_全社】RFM客層一覧表データ!$A:$A,[3]【2026年03月度_全社】RFM客層一覧表データ!F:F,"",0)</f>
        <v>26</v>
      </c>
      <c r="J285" s="183">
        <v>493</v>
      </c>
      <c r="K285" s="183">
        <v>197</v>
      </c>
      <c r="L285" s="183">
        <v>249</v>
      </c>
      <c r="M285" s="183">
        <v>26</v>
      </c>
      <c r="N285" s="183">
        <v>525</v>
      </c>
      <c r="O285" s="183">
        <v>203</v>
      </c>
      <c r="P285" s="183">
        <v>244</v>
      </c>
      <c r="Q285" s="183">
        <v>25</v>
      </c>
      <c r="R285" s="183">
        <v>532</v>
      </c>
      <c r="S285" s="183">
        <v>207</v>
      </c>
      <c r="T285" s="183">
        <v>253</v>
      </c>
      <c r="U285" s="183">
        <v>23</v>
      </c>
      <c r="V285" s="183">
        <v>525</v>
      </c>
      <c r="W285" s="183">
        <v>223</v>
      </c>
      <c r="X285" s="183">
        <v>265</v>
      </c>
      <c r="Y285" s="183">
        <v>32</v>
      </c>
    </row>
    <row r="286" spans="1:25" x14ac:dyDescent="0.2">
      <c r="A286" s="184">
        <v>10383019</v>
      </c>
      <c r="B286" s="183" t="str">
        <f>[1]店マスタ!B285</f>
        <v>ヤワタ電器</v>
      </c>
      <c r="C286" s="183">
        <v>2.5</v>
      </c>
      <c r="D286" s="183">
        <v>2.5</v>
      </c>
      <c r="E286" s="183">
        <f>_xlfn.XLOOKUP(A286,[2]Sheet1!$R:$R,[2]Sheet1!$AB:$AB,"",0)</f>
        <v>2.5</v>
      </c>
      <c r="F286" s="183">
        <f>_xlfn.XLOOKUP($A286,[3]【2026年03月度_全社】RFM客層一覧表データ!$A:$A,[3]【2026年03月度_全社】RFM客層一覧表データ!C:C,"",0)</f>
        <v>244</v>
      </c>
      <c r="G286" s="183">
        <f>_xlfn.XLOOKUP($A286,[3]【2026年03月度_全社】RFM客層一覧表データ!$A:$A,[3]【2026年03月度_全社】RFM客層一覧表データ!D:D,"",0)</f>
        <v>129</v>
      </c>
      <c r="H286" s="183">
        <f>_xlfn.XLOOKUP($A286,[3]【2026年03月度_全社】RFM客層一覧表データ!$A:$A,[3]【2026年03月度_全社】RFM客層一覧表データ!E:E,"",0)</f>
        <v>130</v>
      </c>
      <c r="I286" s="183">
        <f>_xlfn.XLOOKUP($A286,[3]【2026年03月度_全社】RFM客層一覧表データ!$A:$A,[3]【2026年03月度_全社】RFM客層一覧表データ!F:F,"",0)</f>
        <v>8</v>
      </c>
      <c r="J286" s="183">
        <v>238</v>
      </c>
      <c r="K286" s="183">
        <v>128</v>
      </c>
      <c r="L286" s="183">
        <v>138</v>
      </c>
      <c r="M286" s="183">
        <v>12</v>
      </c>
      <c r="N286" s="183">
        <v>282</v>
      </c>
      <c r="O286" s="183">
        <v>118</v>
      </c>
      <c r="P286" s="183">
        <v>145</v>
      </c>
      <c r="Q286" s="183">
        <v>9</v>
      </c>
      <c r="R286" s="183">
        <v>329</v>
      </c>
      <c r="S286" s="183">
        <v>146</v>
      </c>
      <c r="T286" s="183">
        <v>157</v>
      </c>
      <c r="U286" s="183">
        <v>26</v>
      </c>
      <c r="V286" s="183">
        <v>323</v>
      </c>
      <c r="W286" s="183">
        <v>167</v>
      </c>
      <c r="X286" s="183">
        <v>158</v>
      </c>
      <c r="Y286" s="183">
        <v>16</v>
      </c>
    </row>
    <row r="287" spans="1:25" x14ac:dyDescent="0.2">
      <c r="A287" s="184">
        <v>10383020</v>
      </c>
      <c r="B287" s="183" t="str">
        <f>[1]店マスタ!B286</f>
        <v>Ｓ・Ｐ・Ｇ　奥州店</v>
      </c>
      <c r="C287" s="183">
        <v>4.5</v>
      </c>
      <c r="D287" s="183">
        <v>4.5</v>
      </c>
      <c r="E287" s="183">
        <f>_xlfn.XLOOKUP(A287,[2]Sheet1!$R:$R,[2]Sheet1!$AB:$AB,"",0)</f>
        <v>4.5</v>
      </c>
      <c r="F287" s="183">
        <f>_xlfn.XLOOKUP($A287,[3]【2026年03月度_全社】RFM客層一覧表データ!$A:$A,[3]【2026年03月度_全社】RFM客層一覧表データ!C:C,"",0)</f>
        <v>679</v>
      </c>
      <c r="G287" s="183">
        <f>_xlfn.XLOOKUP($A287,[3]【2026年03月度_全社】RFM客層一覧表データ!$A:$A,[3]【2026年03月度_全社】RFM客層一覧表データ!D:D,"",0)</f>
        <v>165</v>
      </c>
      <c r="H287" s="183">
        <f>_xlfn.XLOOKUP($A287,[3]【2026年03月度_全社】RFM客層一覧表データ!$A:$A,[3]【2026年03月度_全社】RFM客層一覧表データ!E:E,"",0)</f>
        <v>84</v>
      </c>
      <c r="I287" s="183">
        <f>_xlfn.XLOOKUP($A287,[3]【2026年03月度_全社】RFM客層一覧表データ!$A:$A,[3]【2026年03月度_全社】RFM客層一覧表データ!F:F,"",0)</f>
        <v>64</v>
      </c>
      <c r="J287" s="183">
        <v>683</v>
      </c>
      <c r="K287" s="183">
        <v>147</v>
      </c>
      <c r="L287" s="183">
        <v>70</v>
      </c>
      <c r="M287" s="183">
        <v>80</v>
      </c>
      <c r="N287" s="183">
        <v>645</v>
      </c>
      <c r="O287" s="183">
        <v>197</v>
      </c>
      <c r="P287" s="183">
        <v>74</v>
      </c>
      <c r="Q287" s="183">
        <v>119</v>
      </c>
      <c r="R287" s="183">
        <v>563</v>
      </c>
      <c r="S287" s="183">
        <v>205</v>
      </c>
      <c r="T287" s="183">
        <v>71</v>
      </c>
      <c r="U287" s="183">
        <v>133</v>
      </c>
      <c r="V287" s="183">
        <v>468</v>
      </c>
      <c r="W287" s="183">
        <v>196</v>
      </c>
      <c r="X287" s="183">
        <v>88</v>
      </c>
      <c r="Y287" s="183">
        <v>111</v>
      </c>
    </row>
    <row r="288" spans="1:25" x14ac:dyDescent="0.2">
      <c r="A288" s="184">
        <v>10383033</v>
      </c>
      <c r="B288" s="183" t="str">
        <f>[1]店マスタ!B287</f>
        <v>有限会社　千田電器</v>
      </c>
      <c r="C288" s="183">
        <v>2.5</v>
      </c>
      <c r="D288" s="183">
        <v>2.5</v>
      </c>
      <c r="E288" s="183">
        <f>_xlfn.XLOOKUP(A288,[2]Sheet1!$R:$R,[2]Sheet1!$AB:$AB,"",0)</f>
        <v>2.5</v>
      </c>
      <c r="F288" s="183">
        <f>_xlfn.XLOOKUP($A288,[3]【2026年03月度_全社】RFM客層一覧表データ!$A:$A,[3]【2026年03月度_全社】RFM客層一覧表データ!C:C,"",0)</f>
        <v>363</v>
      </c>
      <c r="G288" s="183">
        <f>_xlfn.XLOOKUP($A288,[3]【2026年03月度_全社】RFM客層一覧表データ!$A:$A,[3]【2026年03月度_全社】RFM客層一覧表データ!D:D,"",0)</f>
        <v>136</v>
      </c>
      <c r="H288" s="183">
        <f>_xlfn.XLOOKUP($A288,[3]【2026年03月度_全社】RFM客層一覧表データ!$A:$A,[3]【2026年03月度_全社】RFM客層一覧表データ!E:E,"",0)</f>
        <v>161</v>
      </c>
      <c r="I288" s="183">
        <f>_xlfn.XLOOKUP($A288,[3]【2026年03月度_全社】RFM客層一覧表データ!$A:$A,[3]【2026年03月度_全社】RFM客層一覧表データ!F:F,"",0)</f>
        <v>28</v>
      </c>
      <c r="J288" s="183">
        <v>366</v>
      </c>
      <c r="K288" s="183">
        <v>143</v>
      </c>
      <c r="L288" s="183">
        <v>169</v>
      </c>
      <c r="M288" s="183">
        <v>36</v>
      </c>
      <c r="N288" s="183">
        <v>380</v>
      </c>
      <c r="O288" s="183">
        <v>148</v>
      </c>
      <c r="P288" s="183">
        <v>180</v>
      </c>
      <c r="Q288" s="183">
        <v>30</v>
      </c>
      <c r="R288" s="183">
        <v>370</v>
      </c>
      <c r="S288" s="183">
        <v>162</v>
      </c>
      <c r="T288" s="183">
        <v>176</v>
      </c>
      <c r="U288" s="183">
        <v>26</v>
      </c>
      <c r="V288" s="183">
        <v>361</v>
      </c>
      <c r="W288" s="183">
        <v>163</v>
      </c>
      <c r="X288" s="183">
        <v>181</v>
      </c>
      <c r="Y288" s="183">
        <v>22</v>
      </c>
    </row>
    <row r="289" spans="1:25" x14ac:dyDescent="0.2">
      <c r="A289" s="184">
        <v>10383036</v>
      </c>
      <c r="B289" s="183" t="str">
        <f>[1]店マスタ!B288</f>
        <v>トキワ電化サ―ビス</v>
      </c>
      <c r="C289" s="183">
        <v>1.5</v>
      </c>
      <c r="D289" s="183">
        <v>1.5</v>
      </c>
      <c r="E289" s="183">
        <f>_xlfn.XLOOKUP(A289,[2]Sheet1!$R:$R,[2]Sheet1!$AB:$AB,"",0)</f>
        <v>1.5</v>
      </c>
      <c r="F289" s="183" t="str">
        <f>_xlfn.XLOOKUP($A289,[3]【2026年03月度_全社】RFM客層一覧表データ!$A:$A,[3]【2026年03月度_全社】RFM客層一覧表データ!C:C,"",0)</f>
        <v/>
      </c>
      <c r="G289" s="183" t="str">
        <f>_xlfn.XLOOKUP($A289,[3]【2026年03月度_全社】RFM客層一覧表データ!$A:$A,[3]【2026年03月度_全社】RFM客層一覧表データ!D:D,"",0)</f>
        <v/>
      </c>
      <c r="H289" s="183" t="str">
        <f>_xlfn.XLOOKUP($A289,[3]【2026年03月度_全社】RFM客層一覧表データ!$A:$A,[3]【2026年03月度_全社】RFM客層一覧表データ!E:E,"",0)</f>
        <v/>
      </c>
      <c r="I289" s="183" t="str">
        <f>_xlfn.XLOOKUP($A289,[3]【2026年03月度_全社】RFM客層一覧表データ!$A:$A,[3]【2026年03月度_全社】RFM客層一覧表データ!F:F,"",0)</f>
        <v/>
      </c>
      <c r="J289" s="183">
        <v>0</v>
      </c>
      <c r="K289" s="183">
        <v>0</v>
      </c>
      <c r="L289" s="183">
        <v>0</v>
      </c>
      <c r="M289" s="183">
        <v>0</v>
      </c>
      <c r="N289" s="183">
        <v>0</v>
      </c>
      <c r="O289" s="183">
        <v>0</v>
      </c>
      <c r="P289" s="183">
        <v>0</v>
      </c>
      <c r="Q289" s="183">
        <v>0</v>
      </c>
      <c r="R289" s="183">
        <v>0</v>
      </c>
      <c r="S289" s="183">
        <v>0</v>
      </c>
      <c r="T289" s="183">
        <v>0</v>
      </c>
      <c r="U289" s="183">
        <v>0</v>
      </c>
      <c r="V289" s="183">
        <v>0</v>
      </c>
      <c r="W289" s="183">
        <v>0</v>
      </c>
      <c r="X289" s="183">
        <v>0</v>
      </c>
      <c r="Y289" s="183">
        <v>0</v>
      </c>
    </row>
    <row r="290" spans="1:25" x14ac:dyDescent="0.2">
      <c r="A290" s="184">
        <v>10383038</v>
      </c>
      <c r="B290" s="183" t="str">
        <f>[1]店マスタ!B289</f>
        <v>でんきのＳＧ　水沢本店</v>
      </c>
      <c r="C290" s="183">
        <v>2.5</v>
      </c>
      <c r="D290" s="183">
        <v>2.5</v>
      </c>
      <c r="E290" s="183">
        <f>_xlfn.XLOOKUP(A290,[2]Sheet1!$R:$R,[2]Sheet1!$AB:$AB,"",0)</f>
        <v>3</v>
      </c>
      <c r="F290" s="183">
        <f>_xlfn.XLOOKUP($A290,[3]【2026年03月度_全社】RFM客層一覧表データ!$A:$A,[3]【2026年03月度_全社】RFM客層一覧表データ!C:C,"",0)</f>
        <v>3</v>
      </c>
      <c r="G290" s="183">
        <f>_xlfn.XLOOKUP($A290,[3]【2026年03月度_全社】RFM客層一覧表データ!$A:$A,[3]【2026年03月度_全社】RFM客層一覧表データ!D:D,"",0)</f>
        <v>0</v>
      </c>
      <c r="H290" s="183">
        <f>_xlfn.XLOOKUP($A290,[3]【2026年03月度_全社】RFM客層一覧表データ!$A:$A,[3]【2026年03月度_全社】RFM客層一覧表データ!E:E,"",0)</f>
        <v>0</v>
      </c>
      <c r="I290" s="183">
        <f>_xlfn.XLOOKUP($A290,[3]【2026年03月度_全社】RFM客層一覧表データ!$A:$A,[3]【2026年03月度_全社】RFM客層一覧表データ!F:F,"",0)</f>
        <v>0</v>
      </c>
      <c r="J290" s="183">
        <v>103</v>
      </c>
      <c r="K290" s="183">
        <v>0</v>
      </c>
      <c r="L290" s="183">
        <v>0</v>
      </c>
      <c r="M290" s="183">
        <v>0</v>
      </c>
      <c r="N290" s="183">
        <v>244</v>
      </c>
      <c r="O290" s="183">
        <v>0</v>
      </c>
      <c r="P290" s="183">
        <v>0</v>
      </c>
      <c r="Q290" s="183">
        <v>0</v>
      </c>
      <c r="R290" s="183">
        <v>271</v>
      </c>
      <c r="S290" s="183">
        <v>1</v>
      </c>
      <c r="T290" s="183">
        <v>1</v>
      </c>
      <c r="U290" s="183">
        <v>0</v>
      </c>
      <c r="V290" s="183">
        <v>314</v>
      </c>
      <c r="W290" s="183">
        <v>0</v>
      </c>
      <c r="X290" s="183">
        <v>1</v>
      </c>
      <c r="Y290" s="183">
        <v>0</v>
      </c>
    </row>
    <row r="291" spans="1:25" x14ac:dyDescent="0.2">
      <c r="A291" s="184">
        <v>10383056</v>
      </c>
      <c r="B291" s="183" t="str">
        <f>[1]店マスタ!B290</f>
        <v>でんきのＳＧ　本部店</v>
      </c>
      <c r="C291" s="183">
        <v>1.5</v>
      </c>
      <c r="D291" s="183">
        <v>1.5</v>
      </c>
      <c r="E291" s="183">
        <f>_xlfn.XLOOKUP(A291,[2]Sheet1!$R:$R,[2]Sheet1!$AB:$AB,"",0)</f>
        <v>1.5</v>
      </c>
      <c r="F291" s="183" t="str">
        <f>_xlfn.XLOOKUP($A291,[3]【2026年03月度_全社】RFM客層一覧表データ!$A:$A,[3]【2026年03月度_全社】RFM客層一覧表データ!C:C,"",0)</f>
        <v/>
      </c>
      <c r="G291" s="183" t="str">
        <f>_xlfn.XLOOKUP($A291,[3]【2026年03月度_全社】RFM客層一覧表データ!$A:$A,[3]【2026年03月度_全社】RFM客層一覧表データ!D:D,"",0)</f>
        <v/>
      </c>
      <c r="H291" s="183" t="str">
        <f>_xlfn.XLOOKUP($A291,[3]【2026年03月度_全社】RFM客層一覧表データ!$A:$A,[3]【2026年03月度_全社】RFM客層一覧表データ!E:E,"",0)</f>
        <v/>
      </c>
      <c r="I291" s="183" t="str">
        <f>_xlfn.XLOOKUP($A291,[3]【2026年03月度_全社】RFM客層一覧表データ!$A:$A,[3]【2026年03月度_全社】RFM客層一覧表データ!F:F,"",0)</f>
        <v/>
      </c>
      <c r="J291" s="183">
        <v>0</v>
      </c>
      <c r="K291" s="183">
        <v>0</v>
      </c>
      <c r="L291" s="183">
        <v>0</v>
      </c>
      <c r="M291" s="183">
        <v>0</v>
      </c>
      <c r="N291" s="183">
        <v>0</v>
      </c>
      <c r="O291" s="183">
        <v>0</v>
      </c>
      <c r="P291" s="183">
        <v>0</v>
      </c>
      <c r="Q291" s="183">
        <v>0</v>
      </c>
      <c r="R291" s="183">
        <v>0</v>
      </c>
      <c r="S291" s="183">
        <v>0</v>
      </c>
      <c r="T291" s="183">
        <v>0</v>
      </c>
      <c r="U291" s="183">
        <v>0</v>
      </c>
      <c r="V291" s="183">
        <v>0</v>
      </c>
      <c r="W291" s="183">
        <v>0</v>
      </c>
      <c r="X291" s="183">
        <v>0</v>
      </c>
      <c r="Y291" s="183">
        <v>0</v>
      </c>
    </row>
    <row r="292" spans="1:25" x14ac:dyDescent="0.2">
      <c r="A292" s="184">
        <v>10383060</v>
      </c>
      <c r="B292" s="183" t="str">
        <f>[1]店マスタ!B291</f>
        <v>（株）Ｓ・Ｐ・Ｇ</v>
      </c>
      <c r="C292" s="183">
        <v>0.5</v>
      </c>
      <c r="D292" s="183">
        <v>0.5</v>
      </c>
      <c r="E292" s="183">
        <f>_xlfn.XLOOKUP(A292,[2]Sheet1!$R:$R,[2]Sheet1!$AB:$AB,"",0)</f>
        <v>0.5</v>
      </c>
      <c r="F292" s="183" t="str">
        <f>_xlfn.XLOOKUP($A292,[3]【2026年03月度_全社】RFM客層一覧表データ!$A:$A,[3]【2026年03月度_全社】RFM客層一覧表データ!C:C,"",0)</f>
        <v/>
      </c>
      <c r="G292" s="183" t="str">
        <f>_xlfn.XLOOKUP($A292,[3]【2026年03月度_全社】RFM客層一覧表データ!$A:$A,[3]【2026年03月度_全社】RFM客層一覧表データ!D:D,"",0)</f>
        <v/>
      </c>
      <c r="H292" s="183" t="str">
        <f>_xlfn.XLOOKUP($A292,[3]【2026年03月度_全社】RFM客層一覧表データ!$A:$A,[3]【2026年03月度_全社】RFM客層一覧表データ!E:E,"",0)</f>
        <v/>
      </c>
      <c r="I292" s="183" t="str">
        <f>_xlfn.XLOOKUP($A292,[3]【2026年03月度_全社】RFM客層一覧表データ!$A:$A,[3]【2026年03月度_全社】RFM客層一覧表データ!F:F,"",0)</f>
        <v/>
      </c>
      <c r="J292" s="183">
        <v>0</v>
      </c>
      <c r="K292" s="183">
        <v>0</v>
      </c>
      <c r="L292" s="183">
        <v>0</v>
      </c>
      <c r="M292" s="183">
        <v>0</v>
      </c>
      <c r="N292" s="183">
        <v>0</v>
      </c>
      <c r="O292" s="183">
        <v>0</v>
      </c>
      <c r="P292" s="183">
        <v>0</v>
      </c>
      <c r="Q292" s="183">
        <v>0</v>
      </c>
      <c r="R292" s="183">
        <v>0</v>
      </c>
      <c r="S292" s="183">
        <v>0</v>
      </c>
      <c r="T292" s="183">
        <v>0</v>
      </c>
      <c r="U292" s="183">
        <v>0</v>
      </c>
      <c r="V292" s="183">
        <v>0</v>
      </c>
      <c r="W292" s="183">
        <v>0</v>
      </c>
      <c r="X292" s="183">
        <v>0</v>
      </c>
      <c r="Y292" s="183">
        <v>0</v>
      </c>
    </row>
    <row r="293" spans="1:25" x14ac:dyDescent="0.2">
      <c r="A293" s="184">
        <v>10383074</v>
      </c>
      <c r="B293" s="183" t="str">
        <f>[1]店マスタ!B292</f>
        <v>でんきのＳＧ　水沢南店</v>
      </c>
      <c r="C293" s="183">
        <v>1.5</v>
      </c>
      <c r="D293" s="183">
        <v>1.5</v>
      </c>
      <c r="E293" s="183">
        <f>_xlfn.XLOOKUP(A293,[2]Sheet1!$R:$R,[2]Sheet1!$AB:$AB,"",0)</f>
        <v>1.5</v>
      </c>
      <c r="F293" s="183" t="str">
        <f>_xlfn.XLOOKUP($A293,[3]【2026年03月度_全社】RFM客層一覧表データ!$A:$A,[3]【2026年03月度_全社】RFM客層一覧表データ!C:C,"",0)</f>
        <v/>
      </c>
      <c r="G293" s="183" t="str">
        <f>_xlfn.XLOOKUP($A293,[3]【2026年03月度_全社】RFM客層一覧表データ!$A:$A,[3]【2026年03月度_全社】RFM客層一覧表データ!D:D,"",0)</f>
        <v/>
      </c>
      <c r="H293" s="183" t="str">
        <f>_xlfn.XLOOKUP($A293,[3]【2026年03月度_全社】RFM客層一覧表データ!$A:$A,[3]【2026年03月度_全社】RFM客層一覧表データ!E:E,"",0)</f>
        <v/>
      </c>
      <c r="I293" s="183" t="str">
        <f>_xlfn.XLOOKUP($A293,[3]【2026年03月度_全社】RFM客層一覧表データ!$A:$A,[3]【2026年03月度_全社】RFM客層一覧表データ!F:F,"",0)</f>
        <v/>
      </c>
      <c r="J293" s="183">
        <v>0</v>
      </c>
      <c r="K293" s="183">
        <v>0</v>
      </c>
      <c r="L293" s="183">
        <v>0</v>
      </c>
      <c r="M293" s="183">
        <v>0</v>
      </c>
      <c r="N293" s="183">
        <v>0</v>
      </c>
      <c r="O293" s="183">
        <v>0</v>
      </c>
      <c r="P293" s="183">
        <v>0</v>
      </c>
      <c r="Q293" s="183">
        <v>0</v>
      </c>
      <c r="R293" s="183">
        <v>0</v>
      </c>
      <c r="S293" s="183">
        <v>0</v>
      </c>
      <c r="T293" s="183">
        <v>0</v>
      </c>
      <c r="U293" s="183">
        <v>0</v>
      </c>
      <c r="V293" s="183">
        <v>0</v>
      </c>
      <c r="W293" s="183">
        <v>0</v>
      </c>
      <c r="X293" s="183">
        <v>0</v>
      </c>
      <c r="Y293" s="183">
        <v>0</v>
      </c>
    </row>
    <row r="294" spans="1:25" x14ac:dyDescent="0.2">
      <c r="A294" s="184">
        <v>10384016</v>
      </c>
      <c r="B294" s="183" t="str">
        <f>[1]店マスタ!B293</f>
        <v>サト―デンキ</v>
      </c>
      <c r="C294" s="183">
        <v>1.5</v>
      </c>
      <c r="D294" s="183">
        <v>1.5</v>
      </c>
      <c r="E294" s="183">
        <f>_xlfn.XLOOKUP(A294,[2]Sheet1!$R:$R,[2]Sheet1!$AB:$AB,"",0)</f>
        <v>2</v>
      </c>
      <c r="F294" s="183" t="str">
        <f>_xlfn.XLOOKUP($A294,[3]【2026年03月度_全社】RFM客層一覧表データ!$A:$A,[3]【2026年03月度_全社】RFM客層一覧表データ!C:C,"",0)</f>
        <v/>
      </c>
      <c r="G294" s="183" t="str">
        <f>_xlfn.XLOOKUP($A294,[3]【2026年03月度_全社】RFM客層一覧表データ!$A:$A,[3]【2026年03月度_全社】RFM客層一覧表データ!D:D,"",0)</f>
        <v/>
      </c>
      <c r="H294" s="183" t="str">
        <f>_xlfn.XLOOKUP($A294,[3]【2026年03月度_全社】RFM客層一覧表データ!$A:$A,[3]【2026年03月度_全社】RFM客層一覧表データ!E:E,"",0)</f>
        <v/>
      </c>
      <c r="I294" s="183" t="str">
        <f>_xlfn.XLOOKUP($A294,[3]【2026年03月度_全社】RFM客層一覧表データ!$A:$A,[3]【2026年03月度_全社】RFM客層一覧表データ!F:F,"",0)</f>
        <v/>
      </c>
      <c r="J294" s="183">
        <v>0</v>
      </c>
      <c r="K294" s="183">
        <v>0</v>
      </c>
      <c r="L294" s="183">
        <v>0</v>
      </c>
      <c r="M294" s="183">
        <v>0</v>
      </c>
      <c r="N294" s="183">
        <v>0</v>
      </c>
      <c r="O294" s="183">
        <v>0</v>
      </c>
      <c r="P294" s="183">
        <v>0</v>
      </c>
      <c r="Q294" s="183">
        <v>0</v>
      </c>
      <c r="R294" s="183">
        <v>0</v>
      </c>
      <c r="S294" s="183">
        <v>0</v>
      </c>
      <c r="T294" s="183">
        <v>0</v>
      </c>
      <c r="U294" s="183">
        <v>0</v>
      </c>
      <c r="V294" s="183">
        <v>0</v>
      </c>
      <c r="W294" s="183">
        <v>0</v>
      </c>
      <c r="X294" s="183">
        <v>0</v>
      </c>
      <c r="Y294" s="183">
        <v>0</v>
      </c>
    </row>
    <row r="295" spans="1:25" x14ac:dyDescent="0.2">
      <c r="A295" s="184">
        <v>10384028</v>
      </c>
      <c r="B295" s="183" t="str">
        <f>[1]店マスタ!B294</f>
        <v>でんきのＳＧ　胆沢店</v>
      </c>
      <c r="C295" s="183">
        <v>2.5</v>
      </c>
      <c r="D295" s="183">
        <v>2.5</v>
      </c>
      <c r="E295" s="183">
        <f>_xlfn.XLOOKUP(A295,[2]Sheet1!$R:$R,[2]Sheet1!$AB:$AB,"",0)</f>
        <v>2.5</v>
      </c>
      <c r="F295" s="183">
        <f>_xlfn.XLOOKUP($A295,[3]【2026年03月度_全社】RFM客層一覧表データ!$A:$A,[3]【2026年03月度_全社】RFM客層一覧表データ!C:C,"",0)</f>
        <v>391</v>
      </c>
      <c r="G295" s="183">
        <f>_xlfn.XLOOKUP($A295,[3]【2026年03月度_全社】RFM客層一覧表データ!$A:$A,[3]【2026年03月度_全社】RFM客層一覧表データ!D:D,"",0)</f>
        <v>144</v>
      </c>
      <c r="H295" s="183">
        <f>_xlfn.XLOOKUP($A295,[3]【2026年03月度_全社】RFM客層一覧表データ!$A:$A,[3]【2026年03月度_全社】RFM客層一覧表データ!E:E,"",0)</f>
        <v>164</v>
      </c>
      <c r="I295" s="183">
        <f>_xlfn.XLOOKUP($A295,[3]【2026年03月度_全社】RFM客層一覧表データ!$A:$A,[3]【2026年03月度_全社】RFM客層一覧表データ!F:F,"",0)</f>
        <v>22</v>
      </c>
      <c r="J295" s="183">
        <v>408</v>
      </c>
      <c r="K295" s="183">
        <v>145</v>
      </c>
      <c r="L295" s="183">
        <v>158</v>
      </c>
      <c r="M295" s="183">
        <v>31</v>
      </c>
      <c r="N295" s="183">
        <v>400</v>
      </c>
      <c r="O295" s="183">
        <v>151</v>
      </c>
      <c r="P295" s="183">
        <v>154</v>
      </c>
      <c r="Q295" s="183">
        <v>26</v>
      </c>
      <c r="R295" s="183">
        <v>391</v>
      </c>
      <c r="S295" s="183">
        <v>163</v>
      </c>
      <c r="T295" s="183">
        <v>142</v>
      </c>
      <c r="U295" s="183">
        <v>29</v>
      </c>
      <c r="V295" s="183">
        <v>392</v>
      </c>
      <c r="W295" s="183">
        <v>172</v>
      </c>
      <c r="X295" s="183">
        <v>121</v>
      </c>
      <c r="Y295" s="183">
        <v>47</v>
      </c>
    </row>
    <row r="296" spans="1:25" x14ac:dyDescent="0.2">
      <c r="A296" s="184">
        <v>10384031</v>
      </c>
      <c r="B296" s="183" t="str">
        <f>[1]店マスタ!B295</f>
        <v>でんきのＳＧ　衣川店</v>
      </c>
      <c r="C296" s="183">
        <v>2.5</v>
      </c>
      <c r="D296" s="183">
        <v>2.5</v>
      </c>
      <c r="E296" s="183">
        <f>_xlfn.XLOOKUP(A296,[2]Sheet1!$R:$R,[2]Sheet1!$AB:$AB,"",0)</f>
        <v>2.5</v>
      </c>
      <c r="F296" s="183">
        <f>_xlfn.XLOOKUP($A296,[3]【2026年03月度_全社】RFM客層一覧表データ!$A:$A,[3]【2026年03月度_全社】RFM客層一覧表データ!C:C,"",0)</f>
        <v>556</v>
      </c>
      <c r="G296" s="183">
        <f>_xlfn.XLOOKUP($A296,[3]【2026年03月度_全社】RFM客層一覧表データ!$A:$A,[3]【2026年03月度_全社】RFM客層一覧表データ!D:D,"",0)</f>
        <v>178</v>
      </c>
      <c r="H296" s="183">
        <f>_xlfn.XLOOKUP($A296,[3]【2026年03月度_全社】RFM客層一覧表データ!$A:$A,[3]【2026年03月度_全社】RFM客層一覧表データ!E:E,"",0)</f>
        <v>242</v>
      </c>
      <c r="I296" s="183">
        <f>_xlfn.XLOOKUP($A296,[3]【2026年03月度_全社】RFM客層一覧表データ!$A:$A,[3]【2026年03月度_全社】RFM客層一覧表データ!F:F,"",0)</f>
        <v>29</v>
      </c>
      <c r="J296" s="183">
        <v>578</v>
      </c>
      <c r="K296" s="183">
        <v>172</v>
      </c>
      <c r="L296" s="183">
        <v>234</v>
      </c>
      <c r="M296" s="183">
        <v>31</v>
      </c>
      <c r="N296" s="183">
        <v>608</v>
      </c>
      <c r="O296" s="183">
        <v>213</v>
      </c>
      <c r="P296" s="183">
        <v>224</v>
      </c>
      <c r="Q296" s="183">
        <v>39</v>
      </c>
      <c r="R296" s="183">
        <v>627</v>
      </c>
      <c r="S296" s="183">
        <v>234</v>
      </c>
      <c r="T296" s="183">
        <v>215</v>
      </c>
      <c r="U296" s="183">
        <v>47</v>
      </c>
      <c r="V296" s="183">
        <v>650</v>
      </c>
      <c r="W296" s="183">
        <v>255</v>
      </c>
      <c r="X296" s="183">
        <v>198</v>
      </c>
      <c r="Y296" s="183">
        <v>64</v>
      </c>
    </row>
    <row r="297" spans="1:25" x14ac:dyDescent="0.2">
      <c r="A297" s="184">
        <v>10385004</v>
      </c>
      <c r="B297" s="183" t="str">
        <f>[1]店マスタ!B296</f>
        <v>千葉商会</v>
      </c>
      <c r="C297" s="183">
        <v>2</v>
      </c>
      <c r="D297" s="183">
        <v>2</v>
      </c>
      <c r="E297" s="183">
        <f>_xlfn.XLOOKUP(A297,[2]Sheet1!$R:$R,[2]Sheet1!$AB:$AB,"",0)</f>
        <v>2</v>
      </c>
      <c r="F297" s="183">
        <f>_xlfn.XLOOKUP($A297,[3]【2026年03月度_全社】RFM客層一覧表データ!$A:$A,[3]【2026年03月度_全社】RFM客層一覧表データ!C:C,"",0)</f>
        <v>388</v>
      </c>
      <c r="G297" s="183">
        <f>_xlfn.XLOOKUP($A297,[3]【2026年03月度_全社】RFM客層一覧表データ!$A:$A,[3]【2026年03月度_全社】RFM客層一覧表データ!D:D,"",0)</f>
        <v>145</v>
      </c>
      <c r="H297" s="183">
        <f>_xlfn.XLOOKUP($A297,[3]【2026年03月度_全社】RFM客層一覧表データ!$A:$A,[3]【2026年03月度_全社】RFM客層一覧表データ!E:E,"",0)</f>
        <v>160</v>
      </c>
      <c r="I297" s="183">
        <f>_xlfn.XLOOKUP($A297,[3]【2026年03月度_全社】RFM客層一覧表データ!$A:$A,[3]【2026年03月度_全社】RFM客層一覧表データ!F:F,"",0)</f>
        <v>25</v>
      </c>
      <c r="J297" s="183">
        <v>384</v>
      </c>
      <c r="K297" s="183">
        <v>116</v>
      </c>
      <c r="L297" s="183">
        <v>157</v>
      </c>
      <c r="M297" s="183">
        <v>27</v>
      </c>
      <c r="N297" s="183">
        <v>393</v>
      </c>
      <c r="O297" s="183">
        <v>145</v>
      </c>
      <c r="P297" s="183">
        <v>164</v>
      </c>
      <c r="Q297" s="183">
        <v>21</v>
      </c>
      <c r="R297" s="183">
        <v>402</v>
      </c>
      <c r="S297" s="183">
        <v>165</v>
      </c>
      <c r="T297" s="183">
        <v>161</v>
      </c>
      <c r="U297" s="183">
        <v>34</v>
      </c>
      <c r="V297" s="183">
        <v>397</v>
      </c>
      <c r="W297" s="183">
        <v>135</v>
      </c>
      <c r="X297" s="183">
        <v>155</v>
      </c>
      <c r="Y297" s="183">
        <v>31</v>
      </c>
    </row>
    <row r="298" spans="1:25" x14ac:dyDescent="0.2">
      <c r="A298" s="184">
        <v>10385006</v>
      </c>
      <c r="B298" s="183" t="str">
        <f>[1]店マスタ!B297</f>
        <v>（有）小野寺電気商会</v>
      </c>
      <c r="C298" s="183">
        <v>2</v>
      </c>
      <c r="D298" s="183">
        <v>2</v>
      </c>
      <c r="E298" s="183">
        <f>_xlfn.XLOOKUP(A298,[2]Sheet1!$R:$R,[2]Sheet1!$AB:$AB,"",0)</f>
        <v>2</v>
      </c>
      <c r="F298" s="183">
        <f>_xlfn.XLOOKUP($A298,[3]【2026年03月度_全社】RFM客層一覧表データ!$A:$A,[3]【2026年03月度_全社】RFM客層一覧表データ!C:C,"",0)</f>
        <v>471</v>
      </c>
      <c r="G298" s="183">
        <f>_xlfn.XLOOKUP($A298,[3]【2026年03月度_全社】RFM客層一覧表データ!$A:$A,[3]【2026年03月度_全社】RFM客層一覧表データ!D:D,"",0)</f>
        <v>209</v>
      </c>
      <c r="H298" s="183">
        <f>_xlfn.XLOOKUP($A298,[3]【2026年03月度_全社】RFM客層一覧表データ!$A:$A,[3]【2026年03月度_全社】RFM客層一覧表データ!E:E,"",0)</f>
        <v>252</v>
      </c>
      <c r="I298" s="183">
        <f>_xlfn.XLOOKUP($A298,[3]【2026年03月度_全社】RFM客層一覧表データ!$A:$A,[3]【2026年03月度_全社】RFM客層一覧表データ!F:F,"",0)</f>
        <v>27</v>
      </c>
      <c r="J298" s="183">
        <v>469</v>
      </c>
      <c r="K298" s="183">
        <v>190</v>
      </c>
      <c r="L298" s="183">
        <v>265</v>
      </c>
      <c r="M298" s="183">
        <v>17</v>
      </c>
      <c r="N298" s="183">
        <v>502</v>
      </c>
      <c r="O298" s="183">
        <v>228</v>
      </c>
      <c r="P298" s="183">
        <v>265</v>
      </c>
      <c r="Q298" s="183">
        <v>27</v>
      </c>
      <c r="R298" s="183">
        <v>503</v>
      </c>
      <c r="S298" s="183">
        <v>224</v>
      </c>
      <c r="T298" s="183">
        <v>280</v>
      </c>
      <c r="U298" s="183">
        <v>20</v>
      </c>
      <c r="V298" s="183">
        <v>519</v>
      </c>
      <c r="W298" s="183">
        <v>237</v>
      </c>
      <c r="X298" s="183">
        <v>288</v>
      </c>
      <c r="Y298" s="183">
        <v>18</v>
      </c>
    </row>
    <row r="299" spans="1:25" x14ac:dyDescent="0.2">
      <c r="A299" s="184">
        <v>10385016</v>
      </c>
      <c r="B299" s="183" t="str">
        <f>[1]店マスタ!B298</f>
        <v>セキデン</v>
      </c>
      <c r="C299" s="183">
        <v>1.5</v>
      </c>
      <c r="D299" s="183">
        <v>1.5</v>
      </c>
      <c r="E299" s="183">
        <f>_xlfn.XLOOKUP(A299,[2]Sheet1!$R:$R,[2]Sheet1!$AB:$AB,"",0)</f>
        <v>1.5</v>
      </c>
      <c r="F299" s="183" t="str">
        <f>_xlfn.XLOOKUP($A299,[3]【2026年03月度_全社】RFM客層一覧表データ!$A:$A,[3]【2026年03月度_全社】RFM客層一覧表データ!C:C,"",0)</f>
        <v/>
      </c>
      <c r="G299" s="183" t="str">
        <f>_xlfn.XLOOKUP($A299,[3]【2026年03月度_全社】RFM客層一覧表データ!$A:$A,[3]【2026年03月度_全社】RFM客層一覧表データ!D:D,"",0)</f>
        <v/>
      </c>
      <c r="H299" s="183" t="str">
        <f>_xlfn.XLOOKUP($A299,[3]【2026年03月度_全社】RFM客層一覧表データ!$A:$A,[3]【2026年03月度_全社】RFM客層一覧表データ!E:E,"",0)</f>
        <v/>
      </c>
      <c r="I299" s="183" t="str">
        <f>_xlfn.XLOOKUP($A299,[3]【2026年03月度_全社】RFM客層一覧表データ!$A:$A,[3]【2026年03月度_全社】RFM客層一覧表データ!F:F,"",0)</f>
        <v/>
      </c>
      <c r="J299" s="183">
        <v>0</v>
      </c>
      <c r="K299" s="183">
        <v>0</v>
      </c>
      <c r="L299" s="183">
        <v>0</v>
      </c>
      <c r="M299" s="183">
        <v>0</v>
      </c>
      <c r="N299" s="183">
        <v>0</v>
      </c>
      <c r="O299" s="183">
        <v>0</v>
      </c>
      <c r="P299" s="183">
        <v>0</v>
      </c>
      <c r="Q299" s="183">
        <v>0</v>
      </c>
      <c r="R299" s="183">
        <v>0</v>
      </c>
      <c r="S299" s="183">
        <v>0</v>
      </c>
      <c r="T299" s="183">
        <v>0</v>
      </c>
      <c r="U299" s="183">
        <v>0</v>
      </c>
      <c r="V299" s="183">
        <v>0</v>
      </c>
      <c r="W299" s="183">
        <v>0</v>
      </c>
      <c r="X299" s="183">
        <v>0</v>
      </c>
      <c r="Y299" s="183">
        <v>0</v>
      </c>
    </row>
    <row r="300" spans="1:25" x14ac:dyDescent="0.2">
      <c r="A300" s="184">
        <v>10385053</v>
      </c>
      <c r="B300" s="183" t="str">
        <f>[1]店マスタ!B299</f>
        <v>ＭＡＣ　２１</v>
      </c>
      <c r="C300" s="183">
        <v>1.5</v>
      </c>
      <c r="D300" s="183">
        <v>1.5</v>
      </c>
      <c r="E300" s="183">
        <f>_xlfn.XLOOKUP(A300,[2]Sheet1!$R:$R,[2]Sheet1!$AB:$AB,"",0)</f>
        <v>1.5</v>
      </c>
      <c r="F300" s="183" t="str">
        <f>_xlfn.XLOOKUP($A300,[3]【2026年03月度_全社】RFM客層一覧表データ!$A:$A,[3]【2026年03月度_全社】RFM客層一覧表データ!C:C,"",0)</f>
        <v/>
      </c>
      <c r="G300" s="183" t="str">
        <f>_xlfn.XLOOKUP($A300,[3]【2026年03月度_全社】RFM客層一覧表データ!$A:$A,[3]【2026年03月度_全社】RFM客層一覧表データ!D:D,"",0)</f>
        <v/>
      </c>
      <c r="H300" s="183" t="str">
        <f>_xlfn.XLOOKUP($A300,[3]【2026年03月度_全社】RFM客層一覧表データ!$A:$A,[3]【2026年03月度_全社】RFM客層一覧表データ!E:E,"",0)</f>
        <v/>
      </c>
      <c r="I300" s="183" t="str">
        <f>_xlfn.XLOOKUP($A300,[3]【2026年03月度_全社】RFM客層一覧表データ!$A:$A,[3]【2026年03月度_全社】RFM客層一覧表データ!F:F,"",0)</f>
        <v/>
      </c>
      <c r="J300" s="183">
        <v>0</v>
      </c>
      <c r="K300" s="183">
        <v>0</v>
      </c>
      <c r="L300" s="183">
        <v>0</v>
      </c>
      <c r="M300" s="183">
        <v>0</v>
      </c>
      <c r="N300" s="183">
        <v>0</v>
      </c>
      <c r="O300" s="183">
        <v>0</v>
      </c>
      <c r="P300" s="183">
        <v>0</v>
      </c>
      <c r="Q300" s="183">
        <v>0</v>
      </c>
      <c r="R300" s="183">
        <v>0</v>
      </c>
      <c r="S300" s="183">
        <v>0</v>
      </c>
      <c r="T300" s="183">
        <v>0</v>
      </c>
      <c r="U300" s="183">
        <v>0</v>
      </c>
      <c r="V300" s="183">
        <v>0</v>
      </c>
      <c r="W300" s="183">
        <v>0</v>
      </c>
      <c r="X300" s="183">
        <v>0</v>
      </c>
      <c r="Y300" s="183">
        <v>0</v>
      </c>
    </row>
    <row r="301" spans="1:25" x14ac:dyDescent="0.2">
      <c r="A301" s="184">
        <v>10386006</v>
      </c>
      <c r="B301" s="183" t="str">
        <f>[1]店マスタ!B300</f>
        <v>電化サロン　こいわ</v>
      </c>
      <c r="C301" s="183">
        <v>1.5</v>
      </c>
      <c r="D301" s="183">
        <v>1.5</v>
      </c>
      <c r="E301" s="183">
        <f>_xlfn.XLOOKUP(A301,[2]Sheet1!$R:$R,[2]Sheet1!$AB:$AB,"",0)</f>
        <v>1.5</v>
      </c>
      <c r="F301" s="183" t="str">
        <f>_xlfn.XLOOKUP($A301,[3]【2026年03月度_全社】RFM客層一覧表データ!$A:$A,[3]【2026年03月度_全社】RFM客層一覧表データ!C:C,"",0)</f>
        <v/>
      </c>
      <c r="G301" s="183" t="str">
        <f>_xlfn.XLOOKUP($A301,[3]【2026年03月度_全社】RFM客層一覧表データ!$A:$A,[3]【2026年03月度_全社】RFM客層一覧表データ!D:D,"",0)</f>
        <v/>
      </c>
      <c r="H301" s="183" t="str">
        <f>_xlfn.XLOOKUP($A301,[3]【2026年03月度_全社】RFM客層一覧表データ!$A:$A,[3]【2026年03月度_全社】RFM客層一覧表データ!E:E,"",0)</f>
        <v/>
      </c>
      <c r="I301" s="183" t="str">
        <f>_xlfn.XLOOKUP($A301,[3]【2026年03月度_全社】RFM客層一覧表データ!$A:$A,[3]【2026年03月度_全社】RFM客層一覧表データ!F:F,"",0)</f>
        <v/>
      </c>
      <c r="J301" s="183">
        <v>0</v>
      </c>
      <c r="K301" s="183">
        <v>0</v>
      </c>
      <c r="L301" s="183">
        <v>0</v>
      </c>
      <c r="M301" s="183">
        <v>0</v>
      </c>
      <c r="N301" s="183">
        <v>0</v>
      </c>
      <c r="O301" s="183">
        <v>0</v>
      </c>
      <c r="P301" s="183">
        <v>0</v>
      </c>
      <c r="Q301" s="183">
        <v>0</v>
      </c>
      <c r="R301" s="183">
        <v>0</v>
      </c>
      <c r="S301" s="183">
        <v>0</v>
      </c>
      <c r="T301" s="183">
        <v>0</v>
      </c>
      <c r="U301" s="183">
        <v>0</v>
      </c>
      <c r="V301" s="183">
        <v>0</v>
      </c>
      <c r="W301" s="183">
        <v>0</v>
      </c>
      <c r="X301" s="183">
        <v>0</v>
      </c>
      <c r="Y301" s="183">
        <v>0</v>
      </c>
    </row>
    <row r="302" spans="1:25" x14ac:dyDescent="0.2">
      <c r="A302" s="184">
        <v>10387033</v>
      </c>
      <c r="B302" s="183" t="str">
        <f>[1]店マスタ!B301</f>
        <v>でんきのＳＧ千厩店</v>
      </c>
      <c r="C302" s="183">
        <v>2.5</v>
      </c>
      <c r="D302" s="183">
        <v>2.5</v>
      </c>
      <c r="E302" s="183">
        <f>_xlfn.XLOOKUP(A302,[2]Sheet1!$R:$R,[2]Sheet1!$AB:$AB,"",0)</f>
        <v>2.5</v>
      </c>
      <c r="F302" s="183">
        <f>_xlfn.XLOOKUP($A302,[3]【2026年03月度_全社】RFM客層一覧表データ!$A:$A,[3]【2026年03月度_全社】RFM客層一覧表データ!C:C,"",0)</f>
        <v>659</v>
      </c>
      <c r="G302" s="183">
        <f>_xlfn.XLOOKUP($A302,[3]【2026年03月度_全社】RFM客層一覧表データ!$A:$A,[3]【2026年03月度_全社】RFM客層一覧表データ!D:D,"",0)</f>
        <v>352</v>
      </c>
      <c r="H302" s="183">
        <f>_xlfn.XLOOKUP($A302,[3]【2026年03月度_全社】RFM客層一覧表データ!$A:$A,[3]【2026年03月度_全社】RFM客層一覧表データ!E:E,"",0)</f>
        <v>364</v>
      </c>
      <c r="I302" s="183">
        <f>_xlfn.XLOOKUP($A302,[3]【2026年03月度_全社】RFM客層一覧表データ!$A:$A,[3]【2026年03月度_全社】RFM客層一覧表データ!F:F,"",0)</f>
        <v>28</v>
      </c>
      <c r="J302" s="183">
        <v>665</v>
      </c>
      <c r="K302" s="183">
        <v>348</v>
      </c>
      <c r="L302" s="183">
        <v>347</v>
      </c>
      <c r="M302" s="183">
        <v>33</v>
      </c>
      <c r="N302" s="183">
        <v>650</v>
      </c>
      <c r="O302" s="183">
        <v>355</v>
      </c>
      <c r="P302" s="183">
        <v>328</v>
      </c>
      <c r="Q302" s="183">
        <v>47</v>
      </c>
      <c r="R302" s="183">
        <v>610</v>
      </c>
      <c r="S302" s="183">
        <v>335</v>
      </c>
      <c r="T302" s="183">
        <v>323</v>
      </c>
      <c r="U302" s="183">
        <v>56</v>
      </c>
      <c r="V302" s="183">
        <v>569</v>
      </c>
      <c r="W302" s="183">
        <v>350</v>
      </c>
      <c r="X302" s="183">
        <v>313</v>
      </c>
      <c r="Y302" s="183">
        <v>54</v>
      </c>
    </row>
    <row r="303" spans="1:25" x14ac:dyDescent="0.2">
      <c r="A303" s="184">
        <v>10392006</v>
      </c>
      <c r="B303" s="183" t="str">
        <f>[1]店マスタ!B302</f>
        <v>（有）古内電器商会</v>
      </c>
      <c r="C303" s="183">
        <v>4</v>
      </c>
      <c r="D303" s="183">
        <v>4</v>
      </c>
      <c r="E303" s="183">
        <f>_xlfn.XLOOKUP(A303,[2]Sheet1!$R:$R,[2]Sheet1!$AB:$AB,"",0)</f>
        <v>5</v>
      </c>
      <c r="F303" s="183">
        <f>_xlfn.XLOOKUP($A303,[3]【2026年03月度_全社】RFM客層一覧表データ!$A:$A,[3]【2026年03月度_全社】RFM客層一覧表データ!C:C,"",0)</f>
        <v>1300</v>
      </c>
      <c r="G303" s="183">
        <f>_xlfn.XLOOKUP($A303,[3]【2026年03月度_全社】RFM客層一覧表データ!$A:$A,[3]【2026年03月度_全社】RFM客層一覧表データ!D:D,"",0)</f>
        <v>668</v>
      </c>
      <c r="H303" s="183">
        <f>_xlfn.XLOOKUP($A303,[3]【2026年03月度_全社】RFM客層一覧表データ!$A:$A,[3]【2026年03月度_全社】RFM客層一覧表データ!E:E,"",0)</f>
        <v>704</v>
      </c>
      <c r="I303" s="183">
        <f>_xlfn.XLOOKUP($A303,[3]【2026年03月度_全社】RFM客層一覧表データ!$A:$A,[3]【2026年03月度_全社】RFM客層一覧表データ!F:F,"",0)</f>
        <v>109</v>
      </c>
      <c r="J303" s="183">
        <v>1309</v>
      </c>
      <c r="K303" s="183">
        <v>660</v>
      </c>
      <c r="L303" s="183">
        <v>711</v>
      </c>
      <c r="M303" s="183">
        <v>83</v>
      </c>
      <c r="N303" s="183">
        <v>1320</v>
      </c>
      <c r="O303" s="183">
        <v>655</v>
      </c>
      <c r="P303" s="183">
        <v>720</v>
      </c>
      <c r="Q303" s="183">
        <v>89</v>
      </c>
      <c r="R303" s="183">
        <v>1318</v>
      </c>
      <c r="S303" s="183">
        <v>642</v>
      </c>
      <c r="T303" s="183">
        <v>728</v>
      </c>
      <c r="U303" s="183">
        <v>60</v>
      </c>
      <c r="V303" s="183">
        <v>1336</v>
      </c>
      <c r="W303" s="183">
        <v>659</v>
      </c>
      <c r="X303" s="183">
        <v>725</v>
      </c>
      <c r="Y303" s="183">
        <v>75</v>
      </c>
    </row>
    <row r="304" spans="1:25" x14ac:dyDescent="0.2">
      <c r="A304" s="184">
        <v>10392007</v>
      </c>
      <c r="B304" s="183" t="str">
        <f>[1]店マスタ!B303</f>
        <v>Ｓ・Ｐ・Ｇ　フモト</v>
      </c>
      <c r="C304" s="183">
        <v>2.5</v>
      </c>
      <c r="D304" s="183">
        <v>2.5</v>
      </c>
      <c r="E304" s="183">
        <f>_xlfn.XLOOKUP(A304,[2]Sheet1!$R:$R,[2]Sheet1!$AB:$AB,"",0)</f>
        <v>2.5</v>
      </c>
      <c r="F304" s="183">
        <f>_xlfn.XLOOKUP($A304,[3]【2026年03月度_全社】RFM客層一覧表データ!$A:$A,[3]【2026年03月度_全社】RFM客層一覧表データ!C:C,"",0)</f>
        <v>804</v>
      </c>
      <c r="G304" s="183">
        <f>_xlfn.XLOOKUP($A304,[3]【2026年03月度_全社】RFM客層一覧表データ!$A:$A,[3]【2026年03月度_全社】RFM客層一覧表データ!D:D,"",0)</f>
        <v>301</v>
      </c>
      <c r="H304" s="183">
        <f>_xlfn.XLOOKUP($A304,[3]【2026年03月度_全社】RFM客層一覧表データ!$A:$A,[3]【2026年03月度_全社】RFM客層一覧表データ!E:E,"",0)</f>
        <v>388</v>
      </c>
      <c r="I304" s="183">
        <f>_xlfn.XLOOKUP($A304,[3]【2026年03月度_全社】RFM客層一覧表データ!$A:$A,[3]【2026年03月度_全社】RFM客層一覧表データ!F:F,"",0)</f>
        <v>34</v>
      </c>
      <c r="J304" s="183">
        <v>821</v>
      </c>
      <c r="K304" s="183">
        <v>311</v>
      </c>
      <c r="L304" s="183">
        <v>409</v>
      </c>
      <c r="M304" s="183">
        <v>37</v>
      </c>
      <c r="N304" s="183">
        <v>851</v>
      </c>
      <c r="O304" s="183">
        <v>319</v>
      </c>
      <c r="P304" s="183">
        <v>426</v>
      </c>
      <c r="Q304" s="183">
        <v>44</v>
      </c>
      <c r="R304" s="183">
        <v>865</v>
      </c>
      <c r="S304" s="183">
        <v>348</v>
      </c>
      <c r="T304" s="183">
        <v>428</v>
      </c>
      <c r="U304" s="183">
        <v>57</v>
      </c>
      <c r="V304" s="183">
        <v>859</v>
      </c>
      <c r="W304" s="183">
        <v>352</v>
      </c>
      <c r="X304" s="183">
        <v>443</v>
      </c>
      <c r="Y304" s="183">
        <v>45</v>
      </c>
    </row>
    <row r="305" spans="1:25" x14ac:dyDescent="0.2">
      <c r="A305" s="184">
        <v>10401004</v>
      </c>
      <c r="B305" s="183" t="str">
        <f>[1]店マスタ!B304</f>
        <v>ｐｌａｚａグループ　チバ</v>
      </c>
      <c r="C305" s="183">
        <v>2</v>
      </c>
      <c r="D305" s="183">
        <v>2</v>
      </c>
      <c r="E305" s="183">
        <f>_xlfn.XLOOKUP(A305,[2]Sheet1!$R:$R,[2]Sheet1!$AB:$AB,"",0)</f>
        <v>2</v>
      </c>
      <c r="F305" s="183">
        <f>_xlfn.XLOOKUP($A305,[3]【2026年03月度_全社】RFM客層一覧表データ!$A:$A,[3]【2026年03月度_全社】RFM客層一覧表データ!C:C,"",0)</f>
        <v>605</v>
      </c>
      <c r="G305" s="183">
        <f>_xlfn.XLOOKUP($A305,[3]【2026年03月度_全社】RFM客層一覧表データ!$A:$A,[3]【2026年03月度_全社】RFM客層一覧表データ!D:D,"",0)</f>
        <v>274</v>
      </c>
      <c r="H305" s="183">
        <f>_xlfn.XLOOKUP($A305,[3]【2026年03月度_全社】RFM客層一覧表データ!$A:$A,[3]【2026年03月度_全社】RFM客層一覧表データ!E:E,"",0)</f>
        <v>343</v>
      </c>
      <c r="I305" s="183">
        <f>_xlfn.XLOOKUP($A305,[3]【2026年03月度_全社】RFM客層一覧表データ!$A:$A,[3]【2026年03月度_全社】RFM客層一覧表データ!F:F,"",0)</f>
        <v>27</v>
      </c>
      <c r="J305" s="183">
        <v>595</v>
      </c>
      <c r="K305" s="183">
        <v>287</v>
      </c>
      <c r="L305" s="183">
        <v>349</v>
      </c>
      <c r="M305" s="183">
        <v>46</v>
      </c>
      <c r="N305" s="183">
        <v>556</v>
      </c>
      <c r="O305" s="183">
        <v>296</v>
      </c>
      <c r="P305" s="183">
        <v>331</v>
      </c>
      <c r="Q305" s="183">
        <v>59</v>
      </c>
      <c r="R305" s="183">
        <v>509</v>
      </c>
      <c r="S305" s="183">
        <v>321</v>
      </c>
      <c r="T305" s="183">
        <v>327</v>
      </c>
      <c r="U305" s="183">
        <v>38</v>
      </c>
      <c r="V305" s="183">
        <v>478</v>
      </c>
      <c r="W305" s="183">
        <v>302</v>
      </c>
      <c r="X305" s="183">
        <v>315</v>
      </c>
      <c r="Y305" s="183">
        <v>40</v>
      </c>
    </row>
    <row r="306" spans="1:25" x14ac:dyDescent="0.2">
      <c r="A306" s="184">
        <v>10401010</v>
      </c>
      <c r="B306" s="183" t="str">
        <f>[1]店マスタ!B305</f>
        <v>（株）鈴電</v>
      </c>
      <c r="C306" s="183">
        <v>2.5</v>
      </c>
      <c r="D306" s="183">
        <v>2.5</v>
      </c>
      <c r="E306" s="183">
        <f>_xlfn.XLOOKUP(A306,[2]Sheet1!$R:$R,[2]Sheet1!$AB:$AB,"",0)</f>
        <v>2.5</v>
      </c>
      <c r="F306" s="183">
        <f>_xlfn.XLOOKUP($A306,[3]【2026年03月度_全社】RFM客層一覧表データ!$A:$A,[3]【2026年03月度_全社】RFM客層一覧表データ!C:C,"",0)</f>
        <v>173</v>
      </c>
      <c r="G306" s="183">
        <f>_xlfn.XLOOKUP($A306,[3]【2026年03月度_全社】RFM客層一覧表データ!$A:$A,[3]【2026年03月度_全社】RFM客層一覧表データ!D:D,"",0)</f>
        <v>39</v>
      </c>
      <c r="H306" s="183">
        <f>_xlfn.XLOOKUP($A306,[3]【2026年03月度_全社】RFM客層一覧表データ!$A:$A,[3]【2026年03月度_全社】RFM客層一覧表データ!E:E,"",0)</f>
        <v>72</v>
      </c>
      <c r="I306" s="183">
        <f>_xlfn.XLOOKUP($A306,[3]【2026年03月度_全社】RFM客層一覧表データ!$A:$A,[3]【2026年03月度_全社】RFM客層一覧表データ!F:F,"",0)</f>
        <v>13</v>
      </c>
      <c r="J306" s="183">
        <v>180</v>
      </c>
      <c r="K306" s="183">
        <v>28</v>
      </c>
      <c r="L306" s="183">
        <v>95</v>
      </c>
      <c r="M306" s="183">
        <v>9</v>
      </c>
      <c r="N306" s="183">
        <v>205</v>
      </c>
      <c r="O306" s="183">
        <v>52</v>
      </c>
      <c r="P306" s="183">
        <v>114</v>
      </c>
      <c r="Q306" s="183">
        <v>5</v>
      </c>
      <c r="R306" s="183">
        <v>222</v>
      </c>
      <c r="S306" s="183">
        <v>64</v>
      </c>
      <c r="T306" s="183">
        <v>139</v>
      </c>
      <c r="U306" s="183">
        <v>5</v>
      </c>
      <c r="V306" s="183">
        <v>244</v>
      </c>
      <c r="W306" s="183">
        <v>61</v>
      </c>
      <c r="X306" s="183">
        <v>145</v>
      </c>
      <c r="Y306" s="183">
        <v>5</v>
      </c>
    </row>
    <row r="307" spans="1:25" x14ac:dyDescent="0.2">
      <c r="A307" s="184">
        <v>10401017</v>
      </c>
      <c r="B307" s="183" t="str">
        <f>[1]店マスタ!B306</f>
        <v>みやぎチェーンじっこう自由ヶ丘</v>
      </c>
      <c r="C307" s="183">
        <v>3</v>
      </c>
      <c r="D307" s="183">
        <v>3</v>
      </c>
      <c r="E307" s="183">
        <f>_xlfn.XLOOKUP(A307,[2]Sheet1!$R:$R,[2]Sheet1!$AB:$AB,"",0)</f>
        <v>3</v>
      </c>
      <c r="F307" s="183" t="str">
        <f>_xlfn.XLOOKUP($A307,[3]【2026年03月度_全社】RFM客層一覧表データ!$A:$A,[3]【2026年03月度_全社】RFM客層一覧表データ!C:C,"",0)</f>
        <v/>
      </c>
      <c r="G307" s="183" t="str">
        <f>_xlfn.XLOOKUP($A307,[3]【2026年03月度_全社】RFM客層一覧表データ!$A:$A,[3]【2026年03月度_全社】RFM客層一覧表データ!D:D,"",0)</f>
        <v/>
      </c>
      <c r="H307" s="183" t="str">
        <f>_xlfn.XLOOKUP($A307,[3]【2026年03月度_全社】RFM客層一覧表データ!$A:$A,[3]【2026年03月度_全社】RFM客層一覧表データ!E:E,"",0)</f>
        <v/>
      </c>
      <c r="I307" s="183" t="str">
        <f>_xlfn.XLOOKUP($A307,[3]【2026年03月度_全社】RFM客層一覧表データ!$A:$A,[3]【2026年03月度_全社】RFM客層一覧表データ!F:F,"",0)</f>
        <v/>
      </c>
      <c r="J307" s="183">
        <v>0</v>
      </c>
      <c r="K307" s="183">
        <v>0</v>
      </c>
      <c r="L307" s="183">
        <v>0</v>
      </c>
      <c r="M307" s="183">
        <v>0</v>
      </c>
      <c r="N307" s="183">
        <v>0</v>
      </c>
      <c r="O307" s="183">
        <v>0</v>
      </c>
      <c r="P307" s="183">
        <v>0</v>
      </c>
      <c r="Q307" s="183">
        <v>0</v>
      </c>
      <c r="R307" s="183">
        <v>0</v>
      </c>
      <c r="S307" s="183">
        <v>0</v>
      </c>
      <c r="T307" s="183">
        <v>0</v>
      </c>
      <c r="U307" s="183">
        <v>0</v>
      </c>
      <c r="V307" s="183">
        <v>0</v>
      </c>
      <c r="W307" s="183">
        <v>0</v>
      </c>
      <c r="X307" s="183">
        <v>0</v>
      </c>
      <c r="Y307" s="183">
        <v>0</v>
      </c>
    </row>
    <row r="308" spans="1:25" x14ac:dyDescent="0.2">
      <c r="A308" s="184">
        <v>10401064</v>
      </c>
      <c r="B308" s="183" t="str">
        <f>[1]店マスタ!B307</f>
        <v>（株）坂本商会</v>
      </c>
      <c r="C308" s="183">
        <v>6.5</v>
      </c>
      <c r="D308" s="183">
        <v>6.5</v>
      </c>
      <c r="E308" s="183">
        <f>_xlfn.XLOOKUP(A308,[2]Sheet1!$R:$R,[2]Sheet1!$AB:$AB,"",0)</f>
        <v>4.5</v>
      </c>
      <c r="F308" s="183">
        <f>_xlfn.XLOOKUP($A308,[3]【2026年03月度_全社】RFM客層一覧表データ!$A:$A,[3]【2026年03月度_全社】RFM客層一覧表データ!C:C,"",0)</f>
        <v>1065</v>
      </c>
      <c r="G308" s="183">
        <f>_xlfn.XLOOKUP($A308,[3]【2026年03月度_全社】RFM客層一覧表データ!$A:$A,[3]【2026年03月度_全社】RFM客層一覧表データ!D:D,"",0)</f>
        <v>454</v>
      </c>
      <c r="H308" s="183">
        <f>_xlfn.XLOOKUP($A308,[3]【2026年03月度_全社】RFM客層一覧表データ!$A:$A,[3]【2026年03月度_全社】RFM客層一覧表データ!E:E,"",0)</f>
        <v>602</v>
      </c>
      <c r="I308" s="183">
        <f>_xlfn.XLOOKUP($A308,[3]【2026年03月度_全社】RFM客層一覧表データ!$A:$A,[3]【2026年03月度_全社】RFM客層一覧表データ!F:F,"",0)</f>
        <v>45</v>
      </c>
      <c r="J308" s="183">
        <v>1131</v>
      </c>
      <c r="K308" s="183">
        <v>464</v>
      </c>
      <c r="L308" s="183">
        <v>634</v>
      </c>
      <c r="M308" s="183">
        <v>49</v>
      </c>
      <c r="N308" s="183">
        <v>1206</v>
      </c>
      <c r="O308" s="183">
        <v>510</v>
      </c>
      <c r="P308" s="183">
        <v>686</v>
      </c>
      <c r="Q308" s="183">
        <v>39</v>
      </c>
      <c r="R308" s="183">
        <v>1271</v>
      </c>
      <c r="S308" s="183">
        <v>537</v>
      </c>
      <c r="T308" s="183">
        <v>721</v>
      </c>
      <c r="U308" s="183">
        <v>49</v>
      </c>
      <c r="V308" s="183">
        <v>1337</v>
      </c>
      <c r="W308" s="183">
        <v>575</v>
      </c>
      <c r="X308" s="183">
        <v>758</v>
      </c>
      <c r="Y308" s="183">
        <v>50</v>
      </c>
    </row>
    <row r="309" spans="1:25" x14ac:dyDescent="0.2">
      <c r="A309" s="184">
        <v>10401096</v>
      </c>
      <c r="B309" s="183" t="str">
        <f>[1]店マスタ!B308</f>
        <v>ミヤデン　八幡店</v>
      </c>
      <c r="C309" s="183">
        <v>2</v>
      </c>
      <c r="D309" s="183">
        <v>2</v>
      </c>
      <c r="E309" s="183">
        <f>_xlfn.XLOOKUP(A309,[2]Sheet1!$R:$R,[2]Sheet1!$AB:$AB,"",0)</f>
        <v>2</v>
      </c>
      <c r="F309" s="183">
        <f>_xlfn.XLOOKUP($A309,[3]【2026年03月度_全社】RFM客層一覧表データ!$A:$A,[3]【2026年03月度_全社】RFM客層一覧表データ!C:C,"",0)</f>
        <v>678</v>
      </c>
      <c r="G309" s="183">
        <f>_xlfn.XLOOKUP($A309,[3]【2026年03月度_全社】RFM客層一覧表データ!$A:$A,[3]【2026年03月度_全社】RFM客層一覧表データ!D:D,"",0)</f>
        <v>200</v>
      </c>
      <c r="H309" s="183">
        <f>_xlfn.XLOOKUP($A309,[3]【2026年03月度_全社】RFM客層一覧表データ!$A:$A,[3]【2026年03月度_全社】RFM客層一覧表データ!E:E,"",0)</f>
        <v>294</v>
      </c>
      <c r="I309" s="183">
        <f>_xlfn.XLOOKUP($A309,[3]【2026年03月度_全社】RFM客層一覧表データ!$A:$A,[3]【2026年03月度_全社】RFM客層一覧表データ!F:F,"",0)</f>
        <v>56</v>
      </c>
      <c r="J309" s="183">
        <v>795</v>
      </c>
      <c r="K309" s="183">
        <v>226</v>
      </c>
      <c r="L309" s="183">
        <v>316</v>
      </c>
      <c r="M309" s="183">
        <v>60</v>
      </c>
      <c r="N309" s="183">
        <v>768</v>
      </c>
      <c r="O309" s="183">
        <v>188</v>
      </c>
      <c r="P309" s="183">
        <v>280</v>
      </c>
      <c r="Q309" s="183">
        <v>38</v>
      </c>
      <c r="R309" s="183">
        <v>833</v>
      </c>
      <c r="S309" s="183">
        <v>240</v>
      </c>
      <c r="T309" s="183">
        <v>336</v>
      </c>
      <c r="U309" s="183">
        <v>51</v>
      </c>
      <c r="V309" s="183">
        <v>924</v>
      </c>
      <c r="W309" s="183">
        <v>228</v>
      </c>
      <c r="X309" s="183">
        <v>380</v>
      </c>
      <c r="Y309" s="183">
        <v>50</v>
      </c>
    </row>
    <row r="310" spans="1:25" x14ac:dyDescent="0.2">
      <c r="A310" s="184">
        <v>10401106</v>
      </c>
      <c r="B310" s="183" t="str">
        <f>[1]店マスタ!B309</f>
        <v>アーバ・おおはし</v>
      </c>
      <c r="C310" s="183">
        <v>2</v>
      </c>
      <c r="D310" s="183">
        <v>2</v>
      </c>
      <c r="E310" s="183">
        <f>_xlfn.XLOOKUP(A310,[2]Sheet1!$R:$R,[2]Sheet1!$AB:$AB,"",0)</f>
        <v>2</v>
      </c>
      <c r="F310" s="183">
        <f>_xlfn.XLOOKUP($A310,[3]【2026年03月度_全社】RFM客層一覧表データ!$A:$A,[3]【2026年03月度_全社】RFM客層一覧表データ!C:C,"",0)</f>
        <v>670</v>
      </c>
      <c r="G310" s="183">
        <f>_xlfn.XLOOKUP($A310,[3]【2026年03月度_全社】RFM客層一覧表データ!$A:$A,[3]【2026年03月度_全社】RFM客層一覧表データ!D:D,"",0)</f>
        <v>338</v>
      </c>
      <c r="H310" s="183">
        <f>_xlfn.XLOOKUP($A310,[3]【2026年03月度_全社】RFM客層一覧表データ!$A:$A,[3]【2026年03月度_全社】RFM客層一覧表データ!E:E,"",0)</f>
        <v>396</v>
      </c>
      <c r="I310" s="183">
        <f>_xlfn.XLOOKUP($A310,[3]【2026年03月度_全社】RFM客層一覧表データ!$A:$A,[3]【2026年03月度_全社】RFM客層一覧表データ!F:F,"",0)</f>
        <v>41</v>
      </c>
      <c r="J310" s="183">
        <v>693</v>
      </c>
      <c r="K310" s="183">
        <v>330</v>
      </c>
      <c r="L310" s="183">
        <v>397</v>
      </c>
      <c r="M310" s="183">
        <v>36</v>
      </c>
      <c r="N310" s="183">
        <v>748</v>
      </c>
      <c r="O310" s="183">
        <v>369</v>
      </c>
      <c r="P310" s="183">
        <v>409</v>
      </c>
      <c r="Q310" s="183">
        <v>38</v>
      </c>
      <c r="R310" s="183">
        <v>744</v>
      </c>
      <c r="S310" s="183">
        <v>392</v>
      </c>
      <c r="T310" s="183">
        <v>394</v>
      </c>
      <c r="U310" s="183">
        <v>49</v>
      </c>
      <c r="V310" s="183">
        <v>779</v>
      </c>
      <c r="W310" s="183">
        <v>422</v>
      </c>
      <c r="X310" s="183">
        <v>392</v>
      </c>
      <c r="Y310" s="183">
        <v>65</v>
      </c>
    </row>
    <row r="311" spans="1:25" x14ac:dyDescent="0.2">
      <c r="A311" s="184">
        <v>10401107</v>
      </c>
      <c r="B311" s="183" t="str">
        <f>[1]店マスタ!B310</f>
        <v>東電気商会</v>
      </c>
      <c r="C311" s="183">
        <v>2</v>
      </c>
      <c r="D311" s="183">
        <v>2</v>
      </c>
      <c r="E311" s="183">
        <f>_xlfn.XLOOKUP(A311,[2]Sheet1!$R:$R,[2]Sheet1!$AB:$AB,"",0)</f>
        <v>2</v>
      </c>
      <c r="F311" s="183" t="str">
        <f>_xlfn.XLOOKUP($A311,[3]【2026年03月度_全社】RFM客層一覧表データ!$A:$A,[3]【2026年03月度_全社】RFM客層一覧表データ!C:C,"",0)</f>
        <v/>
      </c>
      <c r="G311" s="183" t="str">
        <f>_xlfn.XLOOKUP($A311,[3]【2026年03月度_全社】RFM客層一覧表データ!$A:$A,[3]【2026年03月度_全社】RFM客層一覧表データ!D:D,"",0)</f>
        <v/>
      </c>
      <c r="H311" s="183" t="str">
        <f>_xlfn.XLOOKUP($A311,[3]【2026年03月度_全社】RFM客層一覧表データ!$A:$A,[3]【2026年03月度_全社】RFM客層一覧表データ!E:E,"",0)</f>
        <v/>
      </c>
      <c r="I311" s="183" t="str">
        <f>_xlfn.XLOOKUP($A311,[3]【2026年03月度_全社】RFM客層一覧表データ!$A:$A,[3]【2026年03月度_全社】RFM客層一覧表データ!F:F,"",0)</f>
        <v/>
      </c>
      <c r="J311" s="183">
        <v>0</v>
      </c>
      <c r="K311" s="183">
        <v>0</v>
      </c>
      <c r="L311" s="183">
        <v>0</v>
      </c>
      <c r="M311" s="183">
        <v>0</v>
      </c>
      <c r="N311" s="183">
        <v>0</v>
      </c>
      <c r="O311" s="183">
        <v>0</v>
      </c>
      <c r="P311" s="183">
        <v>0</v>
      </c>
      <c r="Q311" s="183">
        <v>0</v>
      </c>
      <c r="R311" s="183">
        <v>0</v>
      </c>
      <c r="S311" s="183">
        <v>0</v>
      </c>
      <c r="T311" s="183">
        <v>0</v>
      </c>
      <c r="U311" s="183">
        <v>0</v>
      </c>
      <c r="V311" s="183">
        <v>0</v>
      </c>
      <c r="W311" s="183">
        <v>0</v>
      </c>
      <c r="X311" s="183">
        <v>0</v>
      </c>
      <c r="Y311" s="183">
        <v>0</v>
      </c>
    </row>
    <row r="312" spans="1:25" x14ac:dyDescent="0.2">
      <c r="A312" s="184">
        <v>10401121</v>
      </c>
      <c r="B312" s="183" t="str">
        <f>[1]店マスタ!B311</f>
        <v>（株）菊地電機住宅設備</v>
      </c>
      <c r="C312" s="183">
        <v>1.5</v>
      </c>
      <c r="D312" s="183">
        <v>1.5</v>
      </c>
      <c r="E312" s="183" t="str">
        <f>_xlfn.XLOOKUP(A312,[2]Sheet1!$R:$R,[2]Sheet1!$AB:$AB,"",0)</f>
        <v/>
      </c>
      <c r="F312" s="183" t="str">
        <f>_xlfn.XLOOKUP($A312,[3]【2026年03月度_全社】RFM客層一覧表データ!$A:$A,[3]【2026年03月度_全社】RFM客層一覧表データ!C:C,"",0)</f>
        <v/>
      </c>
      <c r="G312" s="183" t="str">
        <f>_xlfn.XLOOKUP($A312,[3]【2026年03月度_全社】RFM客層一覧表データ!$A:$A,[3]【2026年03月度_全社】RFM客層一覧表データ!D:D,"",0)</f>
        <v/>
      </c>
      <c r="H312" s="183" t="str">
        <f>_xlfn.XLOOKUP($A312,[3]【2026年03月度_全社】RFM客層一覧表データ!$A:$A,[3]【2026年03月度_全社】RFM客層一覧表データ!E:E,"",0)</f>
        <v/>
      </c>
      <c r="I312" s="183" t="str">
        <f>_xlfn.XLOOKUP($A312,[3]【2026年03月度_全社】RFM客層一覧表データ!$A:$A,[3]【2026年03月度_全社】RFM客層一覧表データ!F:F,"",0)</f>
        <v/>
      </c>
      <c r="J312" s="183">
        <v>0</v>
      </c>
      <c r="K312" s="183">
        <v>0</v>
      </c>
      <c r="L312" s="183">
        <v>0</v>
      </c>
      <c r="M312" s="183">
        <v>0</v>
      </c>
      <c r="N312" s="183">
        <v>0</v>
      </c>
      <c r="O312" s="183">
        <v>0</v>
      </c>
      <c r="P312" s="183">
        <v>0</v>
      </c>
      <c r="Q312" s="183">
        <v>0</v>
      </c>
      <c r="R312" s="183">
        <v>0</v>
      </c>
      <c r="S312" s="183">
        <v>0</v>
      </c>
      <c r="T312" s="183">
        <v>0</v>
      </c>
      <c r="U312" s="183">
        <v>0</v>
      </c>
      <c r="V312" s="183">
        <v>0</v>
      </c>
      <c r="W312" s="183">
        <v>0</v>
      </c>
      <c r="X312" s="183">
        <v>0</v>
      </c>
      <c r="Y312" s="183">
        <v>0</v>
      </c>
    </row>
    <row r="313" spans="1:25" x14ac:dyDescent="0.2">
      <c r="A313" s="184">
        <v>10401170</v>
      </c>
      <c r="B313" s="183" t="str">
        <f>[1]店マスタ!B312</f>
        <v>ミヤデン　とうほく</v>
      </c>
      <c r="C313" s="183">
        <v>6.5</v>
      </c>
      <c r="D313" s="183">
        <v>6.5</v>
      </c>
      <c r="E313" s="183">
        <f>_xlfn.XLOOKUP(A313,[2]Sheet1!$R:$R,[2]Sheet1!$AB:$AB,"",0)</f>
        <v>8</v>
      </c>
      <c r="F313" s="183">
        <f>_xlfn.XLOOKUP($A313,[3]【2026年03月度_全社】RFM客層一覧表データ!$A:$A,[3]【2026年03月度_全社】RFM客層一覧表データ!C:C,"",0)</f>
        <v>1361</v>
      </c>
      <c r="G313" s="183">
        <f>_xlfn.XLOOKUP($A313,[3]【2026年03月度_全社】RFM客層一覧表データ!$A:$A,[3]【2026年03月度_全社】RFM客層一覧表データ!D:D,"",0)</f>
        <v>670</v>
      </c>
      <c r="H313" s="183">
        <f>_xlfn.XLOOKUP($A313,[3]【2026年03月度_全社】RFM客層一覧表データ!$A:$A,[3]【2026年03月度_全社】RFM客層一覧表データ!E:E,"",0)</f>
        <v>819</v>
      </c>
      <c r="I313" s="183">
        <f>_xlfn.XLOOKUP($A313,[3]【2026年03月度_全社】RFM客層一覧表データ!$A:$A,[3]【2026年03月度_全社】RFM客層一覧表データ!F:F,"",0)</f>
        <v>79</v>
      </c>
      <c r="J313" s="183">
        <v>1366</v>
      </c>
      <c r="K313" s="183">
        <v>678</v>
      </c>
      <c r="L313" s="183">
        <v>834</v>
      </c>
      <c r="M313" s="183">
        <v>77</v>
      </c>
      <c r="N313" s="183">
        <v>1366</v>
      </c>
      <c r="O313" s="183">
        <v>699</v>
      </c>
      <c r="P313" s="183">
        <v>854</v>
      </c>
      <c r="Q313" s="183">
        <v>63</v>
      </c>
      <c r="R313" s="183">
        <v>1376</v>
      </c>
      <c r="S313" s="183">
        <v>729</v>
      </c>
      <c r="T313" s="183">
        <v>843</v>
      </c>
      <c r="U313" s="183">
        <v>59</v>
      </c>
      <c r="V313" s="183">
        <v>1387</v>
      </c>
      <c r="W313" s="183">
        <v>728</v>
      </c>
      <c r="X313" s="183">
        <v>856</v>
      </c>
      <c r="Y313" s="183">
        <v>74</v>
      </c>
    </row>
    <row r="314" spans="1:25" x14ac:dyDescent="0.2">
      <c r="A314" s="184">
        <v>10401185</v>
      </c>
      <c r="B314" s="183" t="str">
        <f>[1]店マスタ!B313</f>
        <v>ｐｌａｚａグループ　油井</v>
      </c>
      <c r="C314" s="183">
        <v>3.5</v>
      </c>
      <c r="D314" s="183">
        <v>3.5</v>
      </c>
      <c r="E314" s="183">
        <f>_xlfn.XLOOKUP(A314,[2]Sheet1!$R:$R,[2]Sheet1!$AB:$AB,"",0)</f>
        <v>3.5</v>
      </c>
      <c r="F314" s="183">
        <f>_xlfn.XLOOKUP($A314,[3]【2026年03月度_全社】RFM客層一覧表データ!$A:$A,[3]【2026年03月度_全社】RFM客層一覧表データ!C:C,"",0)</f>
        <v>324</v>
      </c>
      <c r="G314" s="183">
        <f>_xlfn.XLOOKUP($A314,[3]【2026年03月度_全社】RFM客層一覧表データ!$A:$A,[3]【2026年03月度_全社】RFM客層一覧表データ!D:D,"",0)</f>
        <v>145</v>
      </c>
      <c r="H314" s="183">
        <f>_xlfn.XLOOKUP($A314,[3]【2026年03月度_全社】RFM客層一覧表データ!$A:$A,[3]【2026年03月度_全社】RFM客層一覧表データ!E:E,"",0)</f>
        <v>159</v>
      </c>
      <c r="I314" s="183">
        <f>_xlfn.XLOOKUP($A314,[3]【2026年03月度_全社】RFM客層一覧表データ!$A:$A,[3]【2026年03月度_全社】RFM客層一覧表データ!F:F,"",0)</f>
        <v>28</v>
      </c>
      <c r="J314" s="183">
        <v>317</v>
      </c>
      <c r="K314" s="183">
        <v>151</v>
      </c>
      <c r="L314" s="183">
        <v>167</v>
      </c>
      <c r="M314" s="183">
        <v>21</v>
      </c>
      <c r="N314" s="183">
        <v>319</v>
      </c>
      <c r="O314" s="183">
        <v>171</v>
      </c>
      <c r="P314" s="183">
        <v>171</v>
      </c>
      <c r="Q314" s="183">
        <v>28</v>
      </c>
      <c r="R314" s="183">
        <v>301</v>
      </c>
      <c r="S314" s="183">
        <v>154</v>
      </c>
      <c r="T314" s="183">
        <v>170</v>
      </c>
      <c r="U314" s="183">
        <v>29</v>
      </c>
      <c r="V314" s="183">
        <v>295</v>
      </c>
      <c r="W314" s="183">
        <v>151</v>
      </c>
      <c r="X314" s="183">
        <v>165</v>
      </c>
      <c r="Y314" s="183">
        <v>16</v>
      </c>
    </row>
    <row r="315" spans="1:25" x14ac:dyDescent="0.2">
      <c r="A315" s="184">
        <v>10401199</v>
      </c>
      <c r="B315" s="183" t="str">
        <f>[1]店マスタ!B314</f>
        <v>（茂庭）佐藤電器店</v>
      </c>
      <c r="C315" s="183">
        <v>1</v>
      </c>
      <c r="D315" s="183">
        <v>1</v>
      </c>
      <c r="E315" s="183">
        <f>_xlfn.XLOOKUP(A315,[2]Sheet1!$R:$R,[2]Sheet1!$AB:$AB,"",0)</f>
        <v>1</v>
      </c>
      <c r="F315" s="183" t="str">
        <f>_xlfn.XLOOKUP($A315,[3]【2026年03月度_全社】RFM客層一覧表データ!$A:$A,[3]【2026年03月度_全社】RFM客層一覧表データ!C:C,"",0)</f>
        <v/>
      </c>
      <c r="G315" s="183" t="str">
        <f>_xlfn.XLOOKUP($A315,[3]【2026年03月度_全社】RFM客層一覧表データ!$A:$A,[3]【2026年03月度_全社】RFM客層一覧表データ!D:D,"",0)</f>
        <v/>
      </c>
      <c r="H315" s="183" t="str">
        <f>_xlfn.XLOOKUP($A315,[3]【2026年03月度_全社】RFM客層一覧表データ!$A:$A,[3]【2026年03月度_全社】RFM客層一覧表データ!E:E,"",0)</f>
        <v/>
      </c>
      <c r="I315" s="183" t="str">
        <f>_xlfn.XLOOKUP($A315,[3]【2026年03月度_全社】RFM客層一覧表データ!$A:$A,[3]【2026年03月度_全社】RFM客層一覧表データ!F:F,"",0)</f>
        <v/>
      </c>
      <c r="J315" s="183">
        <v>0</v>
      </c>
      <c r="K315" s="183">
        <v>0</v>
      </c>
      <c r="L315" s="183">
        <v>0</v>
      </c>
      <c r="M315" s="183">
        <v>0</v>
      </c>
      <c r="N315" s="183">
        <v>0</v>
      </c>
      <c r="O315" s="183">
        <v>0</v>
      </c>
      <c r="P315" s="183">
        <v>0</v>
      </c>
      <c r="Q315" s="183">
        <v>0</v>
      </c>
      <c r="R315" s="183">
        <v>0</v>
      </c>
      <c r="S315" s="183">
        <v>0</v>
      </c>
      <c r="T315" s="183">
        <v>0</v>
      </c>
      <c r="U315" s="183">
        <v>0</v>
      </c>
      <c r="V315" s="183">
        <v>0</v>
      </c>
      <c r="W315" s="183">
        <v>0</v>
      </c>
      <c r="X315" s="183">
        <v>0</v>
      </c>
      <c r="Y315" s="183">
        <v>0</v>
      </c>
    </row>
    <row r="316" spans="1:25" x14ac:dyDescent="0.2">
      <c r="A316" s="184">
        <v>10401204</v>
      </c>
      <c r="B316" s="183" t="str">
        <f>[1]店マスタ!B315</f>
        <v>アーバ・コマツ</v>
      </c>
      <c r="C316" s="183">
        <v>2</v>
      </c>
      <c r="D316" s="183">
        <v>2</v>
      </c>
      <c r="E316" s="183">
        <f>_xlfn.XLOOKUP(A316,[2]Sheet1!$R:$R,[2]Sheet1!$AB:$AB,"",0)</f>
        <v>2.5</v>
      </c>
      <c r="F316" s="183">
        <f>_xlfn.XLOOKUP($A316,[3]【2026年03月度_全社】RFM客層一覧表データ!$A:$A,[3]【2026年03月度_全社】RFM客層一覧表データ!C:C,"",0)</f>
        <v>263</v>
      </c>
      <c r="G316" s="183">
        <f>_xlfn.XLOOKUP($A316,[3]【2026年03月度_全社】RFM客層一覧表データ!$A:$A,[3]【2026年03月度_全社】RFM客層一覧表データ!D:D,"",0)</f>
        <v>0</v>
      </c>
      <c r="H316" s="183">
        <f>_xlfn.XLOOKUP($A316,[3]【2026年03月度_全社】RFM客層一覧表データ!$A:$A,[3]【2026年03月度_全社】RFM客層一覧表データ!E:E,"",0)</f>
        <v>75</v>
      </c>
      <c r="I316" s="183">
        <f>_xlfn.XLOOKUP($A316,[3]【2026年03月度_全社】RFM客層一覧表データ!$A:$A,[3]【2026年03月度_全社】RFM客層一覧表データ!F:F,"",0)</f>
        <v>0</v>
      </c>
      <c r="J316" s="183">
        <v>309</v>
      </c>
      <c r="K316" s="183">
        <v>0</v>
      </c>
      <c r="L316" s="183">
        <v>82</v>
      </c>
      <c r="M316" s="183">
        <v>0</v>
      </c>
      <c r="N316" s="183">
        <v>325</v>
      </c>
      <c r="O316" s="183">
        <v>68</v>
      </c>
      <c r="P316" s="183">
        <v>85</v>
      </c>
      <c r="Q316" s="183">
        <v>14</v>
      </c>
      <c r="R316" s="183">
        <v>319</v>
      </c>
      <c r="S316" s="183">
        <v>125</v>
      </c>
      <c r="T316" s="183">
        <v>82</v>
      </c>
      <c r="U316" s="183">
        <v>36</v>
      </c>
      <c r="V316" s="183">
        <v>288</v>
      </c>
      <c r="W316" s="183">
        <v>187</v>
      </c>
      <c r="X316" s="183">
        <v>52</v>
      </c>
      <c r="Y316" s="183">
        <v>117</v>
      </c>
    </row>
    <row r="317" spans="1:25" x14ac:dyDescent="0.2">
      <c r="A317" s="184">
        <v>10401355</v>
      </c>
      <c r="B317" s="183" t="str">
        <f>[1]店マスタ!B316</f>
        <v>（鶴ヶ谷）イトウ電化</v>
      </c>
      <c r="C317" s="183">
        <v>1</v>
      </c>
      <c r="D317" s="183">
        <v>1</v>
      </c>
      <c r="E317" s="183">
        <f>_xlfn.XLOOKUP(A317,[2]Sheet1!$R:$R,[2]Sheet1!$AB:$AB,"",0)</f>
        <v>1</v>
      </c>
      <c r="F317" s="183" t="str">
        <f>_xlfn.XLOOKUP($A317,[3]【2026年03月度_全社】RFM客層一覧表データ!$A:$A,[3]【2026年03月度_全社】RFM客層一覧表データ!C:C,"",0)</f>
        <v/>
      </c>
      <c r="G317" s="183" t="str">
        <f>_xlfn.XLOOKUP($A317,[3]【2026年03月度_全社】RFM客層一覧表データ!$A:$A,[3]【2026年03月度_全社】RFM客層一覧表データ!D:D,"",0)</f>
        <v/>
      </c>
      <c r="H317" s="183" t="str">
        <f>_xlfn.XLOOKUP($A317,[3]【2026年03月度_全社】RFM客層一覧表データ!$A:$A,[3]【2026年03月度_全社】RFM客層一覧表データ!E:E,"",0)</f>
        <v/>
      </c>
      <c r="I317" s="183" t="str">
        <f>_xlfn.XLOOKUP($A317,[3]【2026年03月度_全社】RFM客層一覧表データ!$A:$A,[3]【2026年03月度_全社】RFM客層一覧表データ!F:F,"",0)</f>
        <v/>
      </c>
      <c r="J317" s="183">
        <v>0</v>
      </c>
      <c r="K317" s="183">
        <v>0</v>
      </c>
      <c r="L317" s="183">
        <v>0</v>
      </c>
      <c r="M317" s="183">
        <v>0</v>
      </c>
      <c r="N317" s="183">
        <v>0</v>
      </c>
      <c r="O317" s="183">
        <v>0</v>
      </c>
      <c r="P317" s="183">
        <v>0</v>
      </c>
      <c r="Q317" s="183">
        <v>0</v>
      </c>
      <c r="R317" s="183">
        <v>0</v>
      </c>
      <c r="S317" s="183">
        <v>0</v>
      </c>
      <c r="T317" s="183">
        <v>0</v>
      </c>
      <c r="U317" s="183">
        <v>0</v>
      </c>
      <c r="V317" s="183">
        <v>0</v>
      </c>
      <c r="W317" s="183">
        <v>0</v>
      </c>
      <c r="X317" s="183">
        <v>0</v>
      </c>
      <c r="Y317" s="183">
        <v>0</v>
      </c>
    </row>
    <row r="318" spans="1:25" x14ac:dyDescent="0.2">
      <c r="A318" s="184">
        <v>10401377</v>
      </c>
      <c r="B318" s="183" t="str">
        <f>[1]店マスタ!B317</f>
        <v>株式会社東光電機</v>
      </c>
      <c r="C318" s="183">
        <v>1.5</v>
      </c>
      <c r="D318" s="183">
        <v>1.5</v>
      </c>
      <c r="E318" s="183">
        <f>_xlfn.XLOOKUP(A318,[2]Sheet1!$R:$R,[2]Sheet1!$AB:$AB,"",0)</f>
        <v>1.5</v>
      </c>
      <c r="F318" s="183">
        <f>_xlfn.XLOOKUP($A318,[3]【2026年03月度_全社】RFM客層一覧表データ!$A:$A,[3]【2026年03月度_全社】RFM客層一覧表データ!C:C,"",0)</f>
        <v>397</v>
      </c>
      <c r="G318" s="183">
        <f>_xlfn.XLOOKUP($A318,[3]【2026年03月度_全社】RFM客層一覧表データ!$A:$A,[3]【2026年03月度_全社】RFM客層一覧表データ!D:D,"",0)</f>
        <v>183</v>
      </c>
      <c r="H318" s="183">
        <f>_xlfn.XLOOKUP($A318,[3]【2026年03月度_全社】RFM客層一覧表データ!$A:$A,[3]【2026年03月度_全社】RFM客層一覧表データ!E:E,"",0)</f>
        <v>214</v>
      </c>
      <c r="I318" s="183">
        <f>_xlfn.XLOOKUP($A318,[3]【2026年03月度_全社】RFM客層一覧表データ!$A:$A,[3]【2026年03月度_全社】RFM客層一覧表データ!F:F,"",0)</f>
        <v>35</v>
      </c>
      <c r="J318" s="183">
        <v>379</v>
      </c>
      <c r="K318" s="183">
        <v>164</v>
      </c>
      <c r="L318" s="183">
        <v>216</v>
      </c>
      <c r="M318" s="183">
        <v>19</v>
      </c>
      <c r="N318" s="183">
        <v>391</v>
      </c>
      <c r="O318" s="183">
        <v>195</v>
      </c>
      <c r="P318" s="183">
        <v>225</v>
      </c>
      <c r="Q318" s="183">
        <v>26</v>
      </c>
      <c r="R318" s="183">
        <v>393</v>
      </c>
      <c r="S318" s="183">
        <v>193</v>
      </c>
      <c r="T318" s="183">
        <v>239</v>
      </c>
      <c r="U318" s="183">
        <v>23</v>
      </c>
      <c r="V318" s="183">
        <v>411</v>
      </c>
      <c r="W318" s="183">
        <v>182</v>
      </c>
      <c r="X318" s="183">
        <v>269</v>
      </c>
      <c r="Y318" s="183">
        <v>23</v>
      </c>
    </row>
    <row r="319" spans="1:25" x14ac:dyDescent="0.2">
      <c r="A319" s="184">
        <v>10401413</v>
      </c>
      <c r="B319" s="183" t="str">
        <f>[1]店マスタ!B318</f>
        <v>ミヤデン　八木山店</v>
      </c>
      <c r="C319" s="183">
        <v>3.5</v>
      </c>
      <c r="D319" s="183">
        <v>3.5</v>
      </c>
      <c r="E319" s="183">
        <f>_xlfn.XLOOKUP(A319,[2]Sheet1!$R:$R,[2]Sheet1!$AB:$AB,"",0)</f>
        <v>3.5</v>
      </c>
      <c r="F319" s="183">
        <f>_xlfn.XLOOKUP($A319,[3]【2026年03月度_全社】RFM客層一覧表データ!$A:$A,[3]【2026年03月度_全社】RFM客層一覧表データ!C:C,"",0)</f>
        <v>826</v>
      </c>
      <c r="G319" s="183">
        <f>_xlfn.XLOOKUP($A319,[3]【2026年03月度_全社】RFM客層一覧表データ!$A:$A,[3]【2026年03月度_全社】RFM客層一覧表データ!D:D,"",0)</f>
        <v>372</v>
      </c>
      <c r="H319" s="183">
        <f>_xlfn.XLOOKUP($A319,[3]【2026年03月度_全社】RFM客層一覧表データ!$A:$A,[3]【2026年03月度_全社】RFM客層一覧表データ!E:E,"",0)</f>
        <v>480</v>
      </c>
      <c r="I319" s="183">
        <f>_xlfn.XLOOKUP($A319,[3]【2026年03月度_全社】RFM客層一覧表データ!$A:$A,[3]【2026年03月度_全社】RFM客層一覧表データ!F:F,"",0)</f>
        <v>46</v>
      </c>
      <c r="J319" s="183">
        <v>851</v>
      </c>
      <c r="K319" s="183">
        <v>389</v>
      </c>
      <c r="L319" s="183">
        <v>500</v>
      </c>
      <c r="M319" s="183">
        <v>40</v>
      </c>
      <c r="N319" s="183">
        <v>882</v>
      </c>
      <c r="O319" s="183">
        <v>410</v>
      </c>
      <c r="P319" s="183">
        <v>503</v>
      </c>
      <c r="Q319" s="183">
        <v>40</v>
      </c>
      <c r="R319" s="183">
        <v>910</v>
      </c>
      <c r="S319" s="183">
        <v>431</v>
      </c>
      <c r="T319" s="183">
        <v>519</v>
      </c>
      <c r="U319" s="183">
        <v>42</v>
      </c>
      <c r="V319" s="183">
        <v>927</v>
      </c>
      <c r="W319" s="183">
        <v>441</v>
      </c>
      <c r="X319" s="183">
        <v>541</v>
      </c>
      <c r="Y319" s="183">
        <v>51</v>
      </c>
    </row>
    <row r="320" spans="1:25" x14ac:dyDescent="0.2">
      <c r="A320" s="184">
        <v>10401486</v>
      </c>
      <c r="B320" s="183" t="str">
        <f>[1]店マスタ!B319</f>
        <v>ミヤデン　花園店</v>
      </c>
      <c r="C320" s="183">
        <v>1.5</v>
      </c>
      <c r="D320" s="183">
        <v>1.5</v>
      </c>
      <c r="E320" s="183">
        <f>_xlfn.XLOOKUP(A320,[2]Sheet1!$R:$R,[2]Sheet1!$AB:$AB,"",0)</f>
        <v>2.5</v>
      </c>
      <c r="F320" s="183">
        <f>_xlfn.XLOOKUP($A320,[3]【2026年03月度_全社】RFM客層一覧表データ!$A:$A,[3]【2026年03月度_全社】RFM客層一覧表データ!C:C,"",0)</f>
        <v>453</v>
      </c>
      <c r="G320" s="183">
        <f>_xlfn.XLOOKUP($A320,[3]【2026年03月度_全社】RFM客層一覧表データ!$A:$A,[3]【2026年03月度_全社】RFM客層一覧表データ!D:D,"",0)</f>
        <v>179</v>
      </c>
      <c r="H320" s="183">
        <f>_xlfn.XLOOKUP($A320,[3]【2026年03月度_全社】RFM客層一覧表データ!$A:$A,[3]【2026年03月度_全社】RFM客層一覧表データ!E:E,"",0)</f>
        <v>208</v>
      </c>
      <c r="I320" s="183">
        <f>_xlfn.XLOOKUP($A320,[3]【2026年03月度_全社】RFM客層一覧表データ!$A:$A,[3]【2026年03月度_全社】RFM客層一覧表データ!F:F,"",0)</f>
        <v>33</v>
      </c>
      <c r="J320" s="183">
        <v>462</v>
      </c>
      <c r="K320" s="183">
        <v>172</v>
      </c>
      <c r="L320" s="183">
        <v>211</v>
      </c>
      <c r="M320" s="183">
        <v>21</v>
      </c>
      <c r="N320" s="183">
        <v>493</v>
      </c>
      <c r="O320" s="183">
        <v>200</v>
      </c>
      <c r="P320" s="183">
        <v>214</v>
      </c>
      <c r="Q320" s="183">
        <v>22</v>
      </c>
      <c r="R320" s="183">
        <v>507</v>
      </c>
      <c r="S320" s="183">
        <v>214</v>
      </c>
      <c r="T320" s="183">
        <v>212</v>
      </c>
      <c r="U320" s="183">
        <v>34</v>
      </c>
      <c r="V320" s="183">
        <v>617</v>
      </c>
      <c r="W320" s="183">
        <v>241</v>
      </c>
      <c r="X320" s="183">
        <v>218</v>
      </c>
      <c r="Y320" s="183">
        <v>48</v>
      </c>
    </row>
    <row r="321" spans="1:25" x14ac:dyDescent="0.2">
      <c r="A321" s="184">
        <v>10401502</v>
      </c>
      <c r="B321" s="183" t="str">
        <f>[1]店マスタ!B320</f>
        <v>みやぎチェーンじっこうライフ店</v>
      </c>
      <c r="C321" s="183">
        <v>1.5</v>
      </c>
      <c r="D321" s="183">
        <v>1.5</v>
      </c>
      <c r="E321" s="183">
        <f>_xlfn.XLOOKUP(A321,[2]Sheet1!$R:$R,[2]Sheet1!$AB:$AB,"",0)</f>
        <v>1.5</v>
      </c>
      <c r="F321" s="183" t="str">
        <f>_xlfn.XLOOKUP($A321,[3]【2026年03月度_全社】RFM客層一覧表データ!$A:$A,[3]【2026年03月度_全社】RFM客層一覧表データ!C:C,"",0)</f>
        <v/>
      </c>
      <c r="G321" s="183" t="str">
        <f>_xlfn.XLOOKUP($A321,[3]【2026年03月度_全社】RFM客層一覧表データ!$A:$A,[3]【2026年03月度_全社】RFM客層一覧表データ!D:D,"",0)</f>
        <v/>
      </c>
      <c r="H321" s="183" t="str">
        <f>_xlfn.XLOOKUP($A321,[3]【2026年03月度_全社】RFM客層一覧表データ!$A:$A,[3]【2026年03月度_全社】RFM客層一覧表データ!E:E,"",0)</f>
        <v/>
      </c>
      <c r="I321" s="183" t="str">
        <f>_xlfn.XLOOKUP($A321,[3]【2026年03月度_全社】RFM客層一覧表データ!$A:$A,[3]【2026年03月度_全社】RFM客層一覧表データ!F:F,"",0)</f>
        <v/>
      </c>
      <c r="J321" s="183">
        <v>0</v>
      </c>
      <c r="K321" s="183">
        <v>0</v>
      </c>
      <c r="L321" s="183">
        <v>0</v>
      </c>
      <c r="M321" s="183">
        <v>0</v>
      </c>
      <c r="N321" s="183">
        <v>0</v>
      </c>
      <c r="O321" s="183">
        <v>0</v>
      </c>
      <c r="P321" s="183">
        <v>0</v>
      </c>
      <c r="Q321" s="183">
        <v>0</v>
      </c>
      <c r="R321" s="183">
        <v>0</v>
      </c>
      <c r="S321" s="183">
        <v>0</v>
      </c>
      <c r="T321" s="183">
        <v>0</v>
      </c>
      <c r="U321" s="183">
        <v>0</v>
      </c>
      <c r="V321" s="183">
        <v>0</v>
      </c>
      <c r="W321" s="183">
        <v>0</v>
      </c>
      <c r="X321" s="183">
        <v>0</v>
      </c>
      <c r="Y321" s="183">
        <v>0</v>
      </c>
    </row>
    <row r="322" spans="1:25" x14ac:dyDescent="0.2">
      <c r="A322" s="184">
        <v>10401730</v>
      </c>
      <c r="B322" s="183" t="str">
        <f>[1]店マスタ!B321</f>
        <v>株式会社　ミヤデン</v>
      </c>
      <c r="C322" s="183">
        <v>2.5</v>
      </c>
      <c r="D322" s="183">
        <v>2</v>
      </c>
      <c r="E322" s="183">
        <f>_xlfn.XLOOKUP(A322,[2]Sheet1!$R:$R,[2]Sheet1!$AB:$AB,"",0)</f>
        <v>2</v>
      </c>
      <c r="F322" s="183">
        <f>_xlfn.XLOOKUP($A322,[3]【2026年03月度_全社】RFM客層一覧表データ!$A:$A,[3]【2026年03月度_全社】RFM客層一覧表データ!C:C,"",0)</f>
        <v>0</v>
      </c>
      <c r="G322" s="183">
        <f>_xlfn.XLOOKUP($A322,[3]【2026年03月度_全社】RFM客層一覧表データ!$A:$A,[3]【2026年03月度_全社】RFM客層一覧表データ!D:D,"",0)</f>
        <v>0</v>
      </c>
      <c r="H322" s="183">
        <f>_xlfn.XLOOKUP($A322,[3]【2026年03月度_全社】RFM客層一覧表データ!$A:$A,[3]【2026年03月度_全社】RFM客層一覧表データ!E:E,"",0)</f>
        <v>0</v>
      </c>
      <c r="I322" s="183">
        <f>_xlfn.XLOOKUP($A322,[3]【2026年03月度_全社】RFM客層一覧表データ!$A:$A,[3]【2026年03月度_全社】RFM客層一覧表データ!F:F,"",0)</f>
        <v>0</v>
      </c>
      <c r="J322" s="183">
        <v>0</v>
      </c>
      <c r="K322" s="183">
        <v>0</v>
      </c>
      <c r="L322" s="183">
        <v>0</v>
      </c>
      <c r="M322" s="183">
        <v>0</v>
      </c>
      <c r="N322" s="183">
        <v>0</v>
      </c>
      <c r="O322" s="183">
        <v>0</v>
      </c>
      <c r="P322" s="183">
        <v>0</v>
      </c>
      <c r="Q322" s="183">
        <v>0</v>
      </c>
      <c r="R322" s="183">
        <v>0</v>
      </c>
      <c r="S322" s="183">
        <v>0</v>
      </c>
      <c r="T322" s="183">
        <v>0</v>
      </c>
      <c r="U322" s="183">
        <v>0</v>
      </c>
      <c r="V322" s="183">
        <v>0</v>
      </c>
      <c r="W322" s="183">
        <v>0</v>
      </c>
      <c r="X322" s="183">
        <v>0</v>
      </c>
      <c r="Y322" s="183">
        <v>0</v>
      </c>
    </row>
    <row r="323" spans="1:25" x14ac:dyDescent="0.2">
      <c r="A323" s="184">
        <v>10402020</v>
      </c>
      <c r="B323" s="183" t="str">
        <f>[1]店マスタ!B322</f>
        <v>ｐｌａｚａグループ　シバタ</v>
      </c>
      <c r="C323" s="183">
        <v>1.5</v>
      </c>
      <c r="D323" s="183">
        <v>1.5</v>
      </c>
      <c r="E323" s="183">
        <f>_xlfn.XLOOKUP(A323,[2]Sheet1!$R:$R,[2]Sheet1!$AB:$AB,"",0)</f>
        <v>1.5</v>
      </c>
      <c r="F323" s="183">
        <f>_xlfn.XLOOKUP($A323,[3]【2026年03月度_全社】RFM客層一覧表データ!$A:$A,[3]【2026年03月度_全社】RFM客層一覧表データ!C:C,"",0)</f>
        <v>419</v>
      </c>
      <c r="G323" s="183">
        <f>_xlfn.XLOOKUP($A323,[3]【2026年03月度_全社】RFM客層一覧表データ!$A:$A,[3]【2026年03月度_全社】RFM客層一覧表データ!D:D,"",0)</f>
        <v>192</v>
      </c>
      <c r="H323" s="183">
        <f>_xlfn.XLOOKUP($A323,[3]【2026年03月度_全社】RFM客層一覧表データ!$A:$A,[3]【2026年03月度_全社】RFM客層一覧表データ!E:E,"",0)</f>
        <v>204</v>
      </c>
      <c r="I323" s="183">
        <f>_xlfn.XLOOKUP($A323,[3]【2026年03月度_全社】RFM客層一覧表データ!$A:$A,[3]【2026年03月度_全社】RFM客層一覧表データ!F:F,"",0)</f>
        <v>31</v>
      </c>
      <c r="J323" s="183">
        <v>429</v>
      </c>
      <c r="K323" s="183">
        <v>198</v>
      </c>
      <c r="L323" s="183">
        <v>204</v>
      </c>
      <c r="M323" s="183">
        <v>32</v>
      </c>
      <c r="N323" s="183">
        <v>429</v>
      </c>
      <c r="O323" s="183">
        <v>193</v>
      </c>
      <c r="P323" s="183">
        <v>203</v>
      </c>
      <c r="Q323" s="183">
        <v>23</v>
      </c>
      <c r="R323" s="183">
        <v>429</v>
      </c>
      <c r="S323" s="183">
        <v>212</v>
      </c>
      <c r="T323" s="183">
        <v>209</v>
      </c>
      <c r="U323" s="183">
        <v>30</v>
      </c>
      <c r="V323" s="183">
        <v>418</v>
      </c>
      <c r="W323" s="183">
        <v>213</v>
      </c>
      <c r="X323" s="183">
        <v>211</v>
      </c>
      <c r="Y323" s="183">
        <v>34</v>
      </c>
    </row>
    <row r="324" spans="1:25" x14ac:dyDescent="0.2">
      <c r="A324" s="184">
        <v>10402052</v>
      </c>
      <c r="B324" s="183" t="str">
        <f>[1]店マスタ!B323</f>
        <v>ｐｌａｚａグループ　とうこう</v>
      </c>
      <c r="C324" s="183">
        <v>1.5</v>
      </c>
      <c r="D324" s="183">
        <v>1.5</v>
      </c>
      <c r="E324" s="183">
        <f>_xlfn.XLOOKUP(A324,[2]Sheet1!$R:$R,[2]Sheet1!$AB:$AB,"",0)</f>
        <v>1.5</v>
      </c>
      <c r="F324" s="183">
        <f>_xlfn.XLOOKUP($A324,[3]【2026年03月度_全社】RFM客層一覧表データ!$A:$A,[3]【2026年03月度_全社】RFM客層一覧表データ!C:C,"",0)</f>
        <v>395</v>
      </c>
      <c r="G324" s="183">
        <f>_xlfn.XLOOKUP($A324,[3]【2026年03月度_全社】RFM客層一覧表データ!$A:$A,[3]【2026年03月度_全社】RFM客層一覧表データ!D:D,"",0)</f>
        <v>212</v>
      </c>
      <c r="H324" s="183">
        <f>_xlfn.XLOOKUP($A324,[3]【2026年03月度_全社】RFM客層一覧表データ!$A:$A,[3]【2026年03月度_全社】RFM客層一覧表データ!E:E,"",0)</f>
        <v>237</v>
      </c>
      <c r="I324" s="183">
        <f>_xlfn.XLOOKUP($A324,[3]【2026年03月度_全社】RFM客層一覧表データ!$A:$A,[3]【2026年03月度_全社】RFM客層一覧表データ!F:F,"",0)</f>
        <v>17</v>
      </c>
      <c r="J324" s="183">
        <v>384</v>
      </c>
      <c r="K324" s="183">
        <v>215</v>
      </c>
      <c r="L324" s="183">
        <v>234</v>
      </c>
      <c r="M324" s="183">
        <v>17</v>
      </c>
      <c r="N324" s="183">
        <v>381</v>
      </c>
      <c r="O324" s="183">
        <v>212</v>
      </c>
      <c r="P324" s="183">
        <v>236</v>
      </c>
      <c r="Q324" s="183">
        <v>23</v>
      </c>
      <c r="R324" s="183">
        <v>454</v>
      </c>
      <c r="S324" s="183">
        <v>198</v>
      </c>
      <c r="T324" s="183">
        <v>260</v>
      </c>
      <c r="U324" s="183">
        <v>16</v>
      </c>
      <c r="V324" s="183">
        <v>538</v>
      </c>
      <c r="W324" s="183">
        <v>262</v>
      </c>
      <c r="X324" s="183">
        <v>270</v>
      </c>
      <c r="Y324" s="183">
        <v>28</v>
      </c>
    </row>
    <row r="325" spans="1:25" x14ac:dyDescent="0.2">
      <c r="A325" s="184">
        <v>10403004</v>
      </c>
      <c r="B325" s="183" t="str">
        <f>[1]店マスタ!B324</f>
        <v>（名取）（有）幸洋電器</v>
      </c>
      <c r="C325" s="183">
        <v>2</v>
      </c>
      <c r="D325" s="183">
        <v>2</v>
      </c>
      <c r="E325" s="183">
        <f>_xlfn.XLOOKUP(A325,[2]Sheet1!$R:$R,[2]Sheet1!$AB:$AB,"",0)</f>
        <v>2.5</v>
      </c>
      <c r="F325" s="183">
        <f>_xlfn.XLOOKUP($A325,[3]【2026年03月度_全社】RFM客層一覧表データ!$A:$A,[3]【2026年03月度_全社】RFM客層一覧表データ!C:C,"",0)</f>
        <v>6</v>
      </c>
      <c r="G325" s="183">
        <f>_xlfn.XLOOKUP($A325,[3]【2026年03月度_全社】RFM客層一覧表データ!$A:$A,[3]【2026年03月度_全社】RFM客層一覧表データ!D:D,"",0)</f>
        <v>6</v>
      </c>
      <c r="H325" s="183">
        <f>_xlfn.XLOOKUP($A325,[3]【2026年03月度_全社】RFM客層一覧表データ!$A:$A,[3]【2026年03月度_全社】RFM客層一覧表データ!E:E,"",0)</f>
        <v>0</v>
      </c>
      <c r="I325" s="183">
        <f>_xlfn.XLOOKUP($A325,[3]【2026年03月度_全社】RFM客層一覧表データ!$A:$A,[3]【2026年03月度_全社】RFM客層一覧表データ!F:F,"",0)</f>
        <v>6</v>
      </c>
      <c r="J325" s="183">
        <v>0</v>
      </c>
      <c r="K325" s="183">
        <v>0</v>
      </c>
      <c r="L325" s="183">
        <v>0</v>
      </c>
      <c r="M325" s="183">
        <v>0</v>
      </c>
      <c r="N325" s="183">
        <v>0</v>
      </c>
      <c r="O325" s="183">
        <v>0</v>
      </c>
      <c r="P325" s="183">
        <v>0</v>
      </c>
      <c r="Q325" s="183">
        <v>0</v>
      </c>
      <c r="R325" s="183">
        <v>0</v>
      </c>
      <c r="S325" s="183">
        <v>0</v>
      </c>
      <c r="T325" s="183">
        <v>0</v>
      </c>
      <c r="U325" s="183">
        <v>0</v>
      </c>
      <c r="V325" s="183">
        <v>0</v>
      </c>
      <c r="W325" s="183">
        <v>0</v>
      </c>
      <c r="X325" s="183">
        <v>0</v>
      </c>
      <c r="Y325" s="183">
        <v>0</v>
      </c>
    </row>
    <row r="326" spans="1:25" x14ac:dyDescent="0.2">
      <c r="A326" s="184">
        <v>10403006</v>
      </c>
      <c r="B326" s="183" t="str">
        <f>[1]店マスタ!B325</f>
        <v>大村電気商会</v>
      </c>
      <c r="C326" s="183">
        <v>2</v>
      </c>
      <c r="D326" s="183">
        <v>2</v>
      </c>
      <c r="E326" s="183">
        <f>_xlfn.XLOOKUP(A326,[2]Sheet1!$R:$R,[2]Sheet1!$AB:$AB,"",0)</f>
        <v>2.5</v>
      </c>
      <c r="F326" s="183">
        <f>_xlfn.XLOOKUP($A326,[3]【2026年03月度_全社】RFM客層一覧表データ!$A:$A,[3]【2026年03月度_全社】RFM客層一覧表データ!C:C,"",0)</f>
        <v>54</v>
      </c>
      <c r="G326" s="183">
        <f>_xlfn.XLOOKUP($A326,[3]【2026年03月度_全社】RFM客層一覧表データ!$A:$A,[3]【2026年03月度_全社】RFM客層一覧表データ!D:D,"",0)</f>
        <v>0</v>
      </c>
      <c r="H326" s="183">
        <f>_xlfn.XLOOKUP($A326,[3]【2026年03月度_全社】RFM客層一覧表データ!$A:$A,[3]【2026年03月度_全社】RFM客層一覧表データ!E:E,"",0)</f>
        <v>2</v>
      </c>
      <c r="I326" s="183">
        <f>_xlfn.XLOOKUP($A326,[3]【2026年03月度_全社】RFM客層一覧表データ!$A:$A,[3]【2026年03月度_全社】RFM客層一覧表データ!F:F,"",0)</f>
        <v>0</v>
      </c>
      <c r="J326" s="183">
        <v>57</v>
      </c>
      <c r="K326" s="183">
        <v>7</v>
      </c>
      <c r="L326" s="183">
        <v>2</v>
      </c>
      <c r="M326" s="183">
        <v>5</v>
      </c>
      <c r="N326" s="183">
        <v>67</v>
      </c>
      <c r="O326" s="183">
        <v>3</v>
      </c>
      <c r="P326" s="183">
        <v>1</v>
      </c>
      <c r="Q326" s="183">
        <v>1</v>
      </c>
      <c r="R326" s="183">
        <v>67</v>
      </c>
      <c r="S326" s="183">
        <v>8</v>
      </c>
      <c r="T326" s="183">
        <v>0</v>
      </c>
      <c r="U326" s="183">
        <v>7</v>
      </c>
      <c r="V326" s="183">
        <v>60</v>
      </c>
      <c r="W326" s="183">
        <v>41</v>
      </c>
      <c r="X326" s="183">
        <v>0</v>
      </c>
      <c r="Y326" s="183">
        <v>35</v>
      </c>
    </row>
    <row r="327" spans="1:25" x14ac:dyDescent="0.2">
      <c r="A327" s="184">
        <v>10403029</v>
      </c>
      <c r="B327" s="183" t="str">
        <f>[1]店マスタ!B326</f>
        <v>イイダデンキ</v>
      </c>
      <c r="C327" s="183">
        <v>1</v>
      </c>
      <c r="D327" s="183">
        <v>1</v>
      </c>
      <c r="E327" s="183">
        <f>_xlfn.XLOOKUP(A327,[2]Sheet1!$R:$R,[2]Sheet1!$AB:$AB,"",0)</f>
        <v>1</v>
      </c>
      <c r="F327" s="183" t="str">
        <f>_xlfn.XLOOKUP($A327,[3]【2026年03月度_全社】RFM客層一覧表データ!$A:$A,[3]【2026年03月度_全社】RFM客層一覧表データ!C:C,"",0)</f>
        <v/>
      </c>
      <c r="G327" s="183" t="str">
        <f>_xlfn.XLOOKUP($A327,[3]【2026年03月度_全社】RFM客層一覧表データ!$A:$A,[3]【2026年03月度_全社】RFM客層一覧表データ!D:D,"",0)</f>
        <v/>
      </c>
      <c r="H327" s="183" t="str">
        <f>_xlfn.XLOOKUP($A327,[3]【2026年03月度_全社】RFM客層一覧表データ!$A:$A,[3]【2026年03月度_全社】RFM客層一覧表データ!E:E,"",0)</f>
        <v/>
      </c>
      <c r="I327" s="183" t="str">
        <f>_xlfn.XLOOKUP($A327,[3]【2026年03月度_全社】RFM客層一覧表データ!$A:$A,[3]【2026年03月度_全社】RFM客層一覧表データ!F:F,"",0)</f>
        <v/>
      </c>
      <c r="J327" s="183">
        <v>0</v>
      </c>
      <c r="K327" s="183">
        <v>0</v>
      </c>
      <c r="L327" s="183">
        <v>0</v>
      </c>
      <c r="M327" s="183">
        <v>0</v>
      </c>
      <c r="N327" s="183">
        <v>0</v>
      </c>
      <c r="O327" s="183">
        <v>0</v>
      </c>
      <c r="P327" s="183">
        <v>0</v>
      </c>
      <c r="Q327" s="183">
        <v>0</v>
      </c>
      <c r="R327" s="183">
        <v>0</v>
      </c>
      <c r="S327" s="183">
        <v>0</v>
      </c>
      <c r="T327" s="183">
        <v>0</v>
      </c>
      <c r="U327" s="183">
        <v>0</v>
      </c>
      <c r="V327" s="183">
        <v>0</v>
      </c>
      <c r="W327" s="183">
        <v>0</v>
      </c>
      <c r="X327" s="183">
        <v>0</v>
      </c>
      <c r="Y327" s="183">
        <v>0</v>
      </c>
    </row>
    <row r="328" spans="1:25" x14ac:dyDescent="0.2">
      <c r="A328" s="184">
        <v>10404006</v>
      </c>
      <c r="B328" s="183" t="str">
        <f>[1]店マスタ!B327</f>
        <v>ア－バかわむら</v>
      </c>
      <c r="C328" s="183">
        <v>1.5</v>
      </c>
      <c r="D328" s="183">
        <v>1.5</v>
      </c>
      <c r="E328" s="183">
        <f>_xlfn.XLOOKUP(A328,[2]Sheet1!$R:$R,[2]Sheet1!$AB:$AB,"",0)</f>
        <v>1.5</v>
      </c>
      <c r="F328" s="183">
        <f>_xlfn.XLOOKUP($A328,[3]【2026年03月度_全社】RFM客層一覧表データ!$A:$A,[3]【2026年03月度_全社】RFM客層一覧表データ!C:C,"",0)</f>
        <v>288</v>
      </c>
      <c r="G328" s="183">
        <f>_xlfn.XLOOKUP($A328,[3]【2026年03月度_全社】RFM客層一覧表データ!$A:$A,[3]【2026年03月度_全社】RFM客層一覧表データ!D:D,"",0)</f>
        <v>116</v>
      </c>
      <c r="H328" s="183">
        <f>_xlfn.XLOOKUP($A328,[3]【2026年03月度_全社】RFM客層一覧表データ!$A:$A,[3]【2026年03月度_全社】RFM客層一覧表データ!E:E,"",0)</f>
        <v>122</v>
      </c>
      <c r="I328" s="183">
        <f>_xlfn.XLOOKUP($A328,[3]【2026年03月度_全社】RFM客層一覧表データ!$A:$A,[3]【2026年03月度_全社】RFM客層一覧表データ!F:F,"",0)</f>
        <v>28</v>
      </c>
      <c r="J328" s="183">
        <v>285</v>
      </c>
      <c r="K328" s="183">
        <v>121</v>
      </c>
      <c r="L328" s="183">
        <v>120</v>
      </c>
      <c r="M328" s="183">
        <v>37</v>
      </c>
      <c r="N328" s="183">
        <v>258</v>
      </c>
      <c r="O328" s="183">
        <v>118</v>
      </c>
      <c r="P328" s="183">
        <v>111</v>
      </c>
      <c r="Q328" s="183">
        <v>22</v>
      </c>
      <c r="R328" s="183">
        <v>252</v>
      </c>
      <c r="S328" s="183">
        <v>110</v>
      </c>
      <c r="T328" s="183">
        <v>113</v>
      </c>
      <c r="U328" s="183">
        <v>22</v>
      </c>
      <c r="V328" s="183">
        <v>252</v>
      </c>
      <c r="W328" s="183">
        <v>113</v>
      </c>
      <c r="X328" s="183">
        <v>118</v>
      </c>
      <c r="Y328" s="183">
        <v>25</v>
      </c>
    </row>
    <row r="329" spans="1:25" x14ac:dyDescent="0.2">
      <c r="A329" s="184">
        <v>10407020</v>
      </c>
      <c r="B329" s="183" t="str">
        <f>[1]店マスタ!B328</f>
        <v>マコト電気商会</v>
      </c>
      <c r="C329" s="183">
        <v>2</v>
      </c>
      <c r="D329" s="183">
        <v>2</v>
      </c>
      <c r="E329" s="183">
        <f>_xlfn.XLOOKUP(A329,[2]Sheet1!$R:$R,[2]Sheet1!$AB:$AB,"",0)</f>
        <v>2</v>
      </c>
      <c r="F329" s="183" t="str">
        <f>_xlfn.XLOOKUP($A329,[3]【2026年03月度_全社】RFM客層一覧表データ!$A:$A,[3]【2026年03月度_全社】RFM客層一覧表データ!C:C,"",0)</f>
        <v/>
      </c>
      <c r="G329" s="183" t="str">
        <f>_xlfn.XLOOKUP($A329,[3]【2026年03月度_全社】RFM客層一覧表データ!$A:$A,[3]【2026年03月度_全社】RFM客層一覧表データ!D:D,"",0)</f>
        <v/>
      </c>
      <c r="H329" s="183" t="str">
        <f>_xlfn.XLOOKUP($A329,[3]【2026年03月度_全社】RFM客層一覧表データ!$A:$A,[3]【2026年03月度_全社】RFM客層一覧表データ!E:E,"",0)</f>
        <v/>
      </c>
      <c r="I329" s="183" t="str">
        <f>_xlfn.XLOOKUP($A329,[3]【2026年03月度_全社】RFM客層一覧表データ!$A:$A,[3]【2026年03月度_全社】RFM客層一覧表データ!F:F,"",0)</f>
        <v/>
      </c>
      <c r="J329" s="183">
        <v>0</v>
      </c>
      <c r="K329" s="183">
        <v>0</v>
      </c>
      <c r="L329" s="183">
        <v>0</v>
      </c>
      <c r="M329" s="183">
        <v>0</v>
      </c>
      <c r="N329" s="183">
        <v>0</v>
      </c>
      <c r="O329" s="183">
        <v>0</v>
      </c>
      <c r="P329" s="183">
        <v>0</v>
      </c>
      <c r="Q329" s="183">
        <v>0</v>
      </c>
      <c r="R329" s="183">
        <v>0</v>
      </c>
      <c r="S329" s="183">
        <v>0</v>
      </c>
      <c r="T329" s="183">
        <v>0</v>
      </c>
      <c r="U329" s="183">
        <v>0</v>
      </c>
      <c r="V329" s="183">
        <v>0</v>
      </c>
      <c r="W329" s="183">
        <v>0</v>
      </c>
      <c r="X329" s="183">
        <v>0</v>
      </c>
      <c r="Y329" s="183">
        <v>0</v>
      </c>
    </row>
    <row r="330" spans="1:25" x14ac:dyDescent="0.2">
      <c r="A330" s="184">
        <v>10407030</v>
      </c>
      <c r="B330" s="183" t="str">
        <f>[1]店マスタ!B329</f>
        <v>（有）港栄電器</v>
      </c>
      <c r="C330" s="183">
        <v>1</v>
      </c>
      <c r="D330" s="183">
        <v>1</v>
      </c>
      <c r="E330" s="183" t="str">
        <f>_xlfn.XLOOKUP(A330,[2]Sheet1!$R:$R,[2]Sheet1!$AB:$AB,"",0)</f>
        <v/>
      </c>
      <c r="F330" s="183" t="str">
        <f>_xlfn.XLOOKUP($A330,[3]【2026年03月度_全社】RFM客層一覧表データ!$A:$A,[3]【2026年03月度_全社】RFM客層一覧表データ!C:C,"",0)</f>
        <v/>
      </c>
      <c r="G330" s="183" t="str">
        <f>_xlfn.XLOOKUP($A330,[3]【2026年03月度_全社】RFM客層一覧表データ!$A:$A,[3]【2026年03月度_全社】RFM客層一覧表データ!D:D,"",0)</f>
        <v/>
      </c>
      <c r="H330" s="183" t="str">
        <f>_xlfn.XLOOKUP($A330,[3]【2026年03月度_全社】RFM客層一覧表データ!$A:$A,[3]【2026年03月度_全社】RFM客層一覧表データ!E:E,"",0)</f>
        <v/>
      </c>
      <c r="I330" s="183" t="str">
        <f>_xlfn.XLOOKUP($A330,[3]【2026年03月度_全社】RFM客層一覧表データ!$A:$A,[3]【2026年03月度_全社】RFM客層一覧表データ!F:F,"",0)</f>
        <v/>
      </c>
      <c r="J330" s="183">
        <v>0</v>
      </c>
      <c r="K330" s="183">
        <v>0</v>
      </c>
      <c r="L330" s="183">
        <v>0</v>
      </c>
      <c r="M330" s="183">
        <v>0</v>
      </c>
      <c r="N330" s="183">
        <v>0</v>
      </c>
      <c r="O330" s="183">
        <v>0</v>
      </c>
      <c r="P330" s="183">
        <v>0</v>
      </c>
      <c r="Q330" s="183">
        <v>0</v>
      </c>
      <c r="R330" s="183">
        <v>0</v>
      </c>
      <c r="S330" s="183">
        <v>0</v>
      </c>
      <c r="T330" s="183">
        <v>0</v>
      </c>
      <c r="U330" s="183">
        <v>0</v>
      </c>
      <c r="V330" s="183">
        <v>0</v>
      </c>
      <c r="W330" s="183">
        <v>0</v>
      </c>
      <c r="X330" s="183">
        <v>0</v>
      </c>
      <c r="Y330" s="183">
        <v>0</v>
      </c>
    </row>
    <row r="331" spans="1:25" x14ac:dyDescent="0.2">
      <c r="A331" s="184">
        <v>10408003</v>
      </c>
      <c r="B331" s="183" t="str">
        <f>[1]店マスタ!B330</f>
        <v>ミヤデンおおいずみ</v>
      </c>
      <c r="C331" s="183">
        <v>4</v>
      </c>
      <c r="D331" s="183">
        <v>4</v>
      </c>
      <c r="E331" s="183">
        <f>_xlfn.XLOOKUP(A331,[2]Sheet1!$R:$R,[2]Sheet1!$AB:$AB,"",0)</f>
        <v>4</v>
      </c>
      <c r="F331" s="183">
        <f>_xlfn.XLOOKUP($A331,[3]【2026年03月度_全社】RFM客層一覧表データ!$A:$A,[3]【2026年03月度_全社】RFM客層一覧表データ!C:C,"",0)</f>
        <v>716</v>
      </c>
      <c r="G331" s="183">
        <f>_xlfn.XLOOKUP($A331,[3]【2026年03月度_全社】RFM客層一覧表データ!$A:$A,[3]【2026年03月度_全社】RFM客層一覧表データ!D:D,"",0)</f>
        <v>308</v>
      </c>
      <c r="H331" s="183">
        <f>_xlfn.XLOOKUP($A331,[3]【2026年03月度_全社】RFM客層一覧表データ!$A:$A,[3]【2026年03月度_全社】RFM客層一覧表データ!E:E,"",0)</f>
        <v>374</v>
      </c>
      <c r="I331" s="183">
        <f>_xlfn.XLOOKUP($A331,[3]【2026年03月度_全社】RFM客層一覧表データ!$A:$A,[3]【2026年03月度_全社】RFM客層一覧表データ!F:F,"",0)</f>
        <v>36</v>
      </c>
      <c r="J331" s="183">
        <v>717</v>
      </c>
      <c r="K331" s="183">
        <v>324</v>
      </c>
      <c r="L331" s="183">
        <v>381</v>
      </c>
      <c r="M331" s="183">
        <v>22</v>
      </c>
      <c r="N331" s="183">
        <v>732</v>
      </c>
      <c r="O331" s="183">
        <v>339</v>
      </c>
      <c r="P331" s="183">
        <v>393</v>
      </c>
      <c r="Q331" s="183">
        <v>35</v>
      </c>
      <c r="R331" s="183">
        <v>716</v>
      </c>
      <c r="S331" s="183">
        <v>340</v>
      </c>
      <c r="T331" s="183">
        <v>399</v>
      </c>
      <c r="U331" s="183">
        <v>32</v>
      </c>
      <c r="V331" s="183">
        <v>764</v>
      </c>
      <c r="W331" s="183">
        <v>363</v>
      </c>
      <c r="X331" s="183">
        <v>409</v>
      </c>
      <c r="Y331" s="183">
        <v>36</v>
      </c>
    </row>
    <row r="332" spans="1:25" x14ac:dyDescent="0.2">
      <c r="A332" s="184">
        <v>10409002</v>
      </c>
      <c r="B332" s="183" t="str">
        <f>[1]店マスタ!B331</f>
        <v>ｐｌａｚａグループ　ほし</v>
      </c>
      <c r="C332" s="183">
        <v>2.5</v>
      </c>
      <c r="D332" s="183">
        <v>2.5</v>
      </c>
      <c r="E332" s="183">
        <f>_xlfn.XLOOKUP(A332,[2]Sheet1!$R:$R,[2]Sheet1!$AB:$AB,"",0)</f>
        <v>2.5</v>
      </c>
      <c r="F332" s="183">
        <f>_xlfn.XLOOKUP($A332,[3]【2026年03月度_全社】RFM客層一覧表データ!$A:$A,[3]【2026年03月度_全社】RFM客層一覧表データ!C:C,"",0)</f>
        <v>506</v>
      </c>
      <c r="G332" s="183">
        <f>_xlfn.XLOOKUP($A332,[3]【2026年03月度_全社】RFM客層一覧表データ!$A:$A,[3]【2026年03月度_全社】RFM客層一覧表データ!D:D,"",0)</f>
        <v>267</v>
      </c>
      <c r="H332" s="183">
        <f>_xlfn.XLOOKUP($A332,[3]【2026年03月度_全社】RFM客層一覧表データ!$A:$A,[3]【2026年03月度_全社】RFM客層一覧表データ!E:E,"",0)</f>
        <v>342</v>
      </c>
      <c r="I332" s="183">
        <f>_xlfn.XLOOKUP($A332,[3]【2026年03月度_全社】RFM客層一覧表データ!$A:$A,[3]【2026年03月度_全社】RFM客層一覧表データ!F:F,"",0)</f>
        <v>26</v>
      </c>
      <c r="J332" s="183">
        <v>496</v>
      </c>
      <c r="K332" s="183">
        <v>257</v>
      </c>
      <c r="L332" s="183">
        <v>357</v>
      </c>
      <c r="M332" s="183">
        <v>20</v>
      </c>
      <c r="N332" s="183">
        <v>487</v>
      </c>
      <c r="O332" s="183">
        <v>269</v>
      </c>
      <c r="P332" s="183">
        <v>356</v>
      </c>
      <c r="Q332" s="183">
        <v>17</v>
      </c>
      <c r="R332" s="183">
        <v>497</v>
      </c>
      <c r="S332" s="183">
        <v>314</v>
      </c>
      <c r="T332" s="183">
        <v>352</v>
      </c>
      <c r="U332" s="183">
        <v>25</v>
      </c>
      <c r="V332" s="183">
        <v>484</v>
      </c>
      <c r="W332" s="183">
        <v>313</v>
      </c>
      <c r="X332" s="183">
        <v>346</v>
      </c>
      <c r="Y332" s="183">
        <v>19</v>
      </c>
    </row>
    <row r="333" spans="1:25" x14ac:dyDescent="0.2">
      <c r="A333" s="184">
        <v>10409009</v>
      </c>
      <c r="B333" s="183" t="str">
        <f>[1]店マスタ!B332</f>
        <v>ミヤデン　マルリュウ</v>
      </c>
      <c r="C333" s="183">
        <v>2.5</v>
      </c>
      <c r="D333" s="183">
        <v>1.5</v>
      </c>
      <c r="E333" s="183">
        <f>_xlfn.XLOOKUP(A333,[2]Sheet1!$R:$R,[2]Sheet1!$AB:$AB,"",0)</f>
        <v>1.5</v>
      </c>
      <c r="F333" s="183">
        <f>_xlfn.XLOOKUP($A333,[3]【2026年03月度_全社】RFM客層一覧表データ!$A:$A,[3]【2026年03月度_全社】RFM客層一覧表データ!C:C,"",0)</f>
        <v>308</v>
      </c>
      <c r="G333" s="183">
        <f>_xlfn.XLOOKUP($A333,[3]【2026年03月度_全社】RFM客層一覧表データ!$A:$A,[3]【2026年03月度_全社】RFM客層一覧表データ!D:D,"",0)</f>
        <v>125</v>
      </c>
      <c r="H333" s="183">
        <f>_xlfn.XLOOKUP($A333,[3]【2026年03月度_全社】RFM客層一覧表データ!$A:$A,[3]【2026年03月度_全社】RFM客層一覧表データ!E:E,"",0)</f>
        <v>166</v>
      </c>
      <c r="I333" s="183">
        <f>_xlfn.XLOOKUP($A333,[3]【2026年03月度_全社】RFM客層一覧表データ!$A:$A,[3]【2026年03月度_全社】RFM客層一覧表データ!F:F,"",0)</f>
        <v>10</v>
      </c>
      <c r="J333" s="183">
        <v>327</v>
      </c>
      <c r="K333" s="183">
        <v>152</v>
      </c>
      <c r="L333" s="183">
        <v>184</v>
      </c>
      <c r="M333" s="183">
        <v>12</v>
      </c>
      <c r="N333" s="183">
        <v>356</v>
      </c>
      <c r="O333" s="183">
        <v>152</v>
      </c>
      <c r="P333" s="183">
        <v>195</v>
      </c>
      <c r="Q333" s="183">
        <v>21</v>
      </c>
      <c r="R333" s="183">
        <v>367</v>
      </c>
      <c r="S333" s="183">
        <v>164</v>
      </c>
      <c r="T333" s="183">
        <v>201</v>
      </c>
      <c r="U333" s="183">
        <v>10</v>
      </c>
      <c r="V333" s="183">
        <v>392</v>
      </c>
      <c r="W333" s="183">
        <v>173</v>
      </c>
      <c r="X333" s="183">
        <v>210</v>
      </c>
      <c r="Y333" s="183">
        <v>12</v>
      </c>
    </row>
    <row r="334" spans="1:25" x14ac:dyDescent="0.2">
      <c r="A334" s="184">
        <v>10409010</v>
      </c>
      <c r="B334" s="183" t="str">
        <f>[1]店マスタ!B333</f>
        <v>株式会社ｐｌａｚａグループ</v>
      </c>
      <c r="C334" s="183">
        <v>1.5</v>
      </c>
      <c r="D334" s="183">
        <v>0</v>
      </c>
      <c r="E334" s="183" t="str">
        <f>_xlfn.XLOOKUP(A334,[2]Sheet1!$R:$R,[2]Sheet1!$AB:$AB,"",0)</f>
        <v/>
      </c>
      <c r="F334" s="183" t="str">
        <f>_xlfn.XLOOKUP($A334,[3]【2026年03月度_全社】RFM客層一覧表データ!$A:$A,[3]【2026年03月度_全社】RFM客層一覧表データ!C:C,"",0)</f>
        <v/>
      </c>
      <c r="G334" s="183" t="str">
        <f>_xlfn.XLOOKUP($A334,[3]【2026年03月度_全社】RFM客層一覧表データ!$A:$A,[3]【2026年03月度_全社】RFM客層一覧表データ!D:D,"",0)</f>
        <v/>
      </c>
      <c r="H334" s="183" t="str">
        <f>_xlfn.XLOOKUP($A334,[3]【2026年03月度_全社】RFM客層一覧表データ!$A:$A,[3]【2026年03月度_全社】RFM客層一覧表データ!E:E,"",0)</f>
        <v/>
      </c>
      <c r="I334" s="183" t="str">
        <f>_xlfn.XLOOKUP($A334,[3]【2026年03月度_全社】RFM客層一覧表データ!$A:$A,[3]【2026年03月度_全社】RFM客層一覧表データ!F:F,"",0)</f>
        <v/>
      </c>
      <c r="J334" s="183">
        <v>0</v>
      </c>
      <c r="K334" s="183">
        <v>0</v>
      </c>
      <c r="L334" s="183">
        <v>0</v>
      </c>
      <c r="M334" s="183">
        <v>0</v>
      </c>
      <c r="N334" s="183">
        <v>0</v>
      </c>
      <c r="O334" s="183">
        <v>0</v>
      </c>
      <c r="P334" s="183">
        <v>0</v>
      </c>
      <c r="Q334" s="183">
        <v>0</v>
      </c>
      <c r="R334" s="183">
        <v>0</v>
      </c>
      <c r="S334" s="183">
        <v>0</v>
      </c>
      <c r="T334" s="183">
        <v>0</v>
      </c>
      <c r="U334" s="183">
        <v>0</v>
      </c>
      <c r="V334" s="183">
        <v>0</v>
      </c>
      <c r="W334" s="183">
        <v>0</v>
      </c>
      <c r="X334" s="183">
        <v>0</v>
      </c>
      <c r="Y334" s="183">
        <v>0</v>
      </c>
    </row>
    <row r="335" spans="1:25" x14ac:dyDescent="0.2">
      <c r="A335" s="184">
        <v>10409011</v>
      </c>
      <c r="B335" s="183" t="str">
        <f>[1]店マスタ!B334</f>
        <v>ＰＡＬＳＨＯＰオオタ</v>
      </c>
      <c r="C335" s="183">
        <v>1.5</v>
      </c>
      <c r="D335" s="183">
        <v>1.5</v>
      </c>
      <c r="E335" s="183">
        <f>_xlfn.XLOOKUP(A335,[2]Sheet1!$R:$R,[2]Sheet1!$AB:$AB,"",0)</f>
        <v>1.5</v>
      </c>
      <c r="F335" s="183">
        <f>_xlfn.XLOOKUP($A335,[3]【2026年03月度_全社】RFM客層一覧表データ!$A:$A,[3]【2026年03月度_全社】RFM客層一覧表データ!C:C,"",0)</f>
        <v>341</v>
      </c>
      <c r="G335" s="183">
        <f>_xlfn.XLOOKUP($A335,[3]【2026年03月度_全社】RFM客層一覧表データ!$A:$A,[3]【2026年03月度_全社】RFM客層一覧表データ!D:D,"",0)</f>
        <v>138</v>
      </c>
      <c r="H335" s="183">
        <f>_xlfn.XLOOKUP($A335,[3]【2026年03月度_全社】RFM客層一覧表データ!$A:$A,[3]【2026年03月度_全社】RFM客層一覧表データ!E:E,"",0)</f>
        <v>125</v>
      </c>
      <c r="I335" s="183">
        <f>_xlfn.XLOOKUP($A335,[3]【2026年03月度_全社】RFM客層一覧表データ!$A:$A,[3]【2026年03月度_全社】RFM客層一覧表データ!F:F,"",0)</f>
        <v>50</v>
      </c>
      <c r="J335" s="183">
        <v>325</v>
      </c>
      <c r="K335" s="183">
        <v>114</v>
      </c>
      <c r="L335" s="183">
        <v>119</v>
      </c>
      <c r="M335" s="183">
        <v>49</v>
      </c>
      <c r="N335" s="183">
        <v>318</v>
      </c>
      <c r="O335" s="183">
        <v>142</v>
      </c>
      <c r="P335" s="183">
        <v>127</v>
      </c>
      <c r="Q335" s="183">
        <v>76</v>
      </c>
      <c r="R335" s="183">
        <v>301</v>
      </c>
      <c r="S335" s="183">
        <v>122</v>
      </c>
      <c r="T335" s="183">
        <v>118</v>
      </c>
      <c r="U335" s="183">
        <v>97</v>
      </c>
      <c r="V335" s="183">
        <v>292</v>
      </c>
      <c r="W335" s="183">
        <v>105</v>
      </c>
      <c r="X335" s="183">
        <v>117</v>
      </c>
      <c r="Y335" s="183">
        <v>46</v>
      </c>
    </row>
    <row r="336" spans="1:25" x14ac:dyDescent="0.2">
      <c r="A336" s="184">
        <v>10410004</v>
      </c>
      <c r="B336" s="183" t="str">
        <f>[1]店マスタ!B335</f>
        <v>ミヤデン　利府中央</v>
      </c>
      <c r="C336" s="183">
        <v>5</v>
      </c>
      <c r="D336" s="183">
        <v>5</v>
      </c>
      <c r="E336" s="183">
        <f>_xlfn.XLOOKUP(A336,[2]Sheet1!$R:$R,[2]Sheet1!$AB:$AB,"",0)</f>
        <v>5</v>
      </c>
      <c r="F336" s="183">
        <f>_xlfn.XLOOKUP($A336,[3]【2026年03月度_全社】RFM客層一覧表データ!$A:$A,[3]【2026年03月度_全社】RFM客層一覧表データ!C:C,"",0)</f>
        <v>535</v>
      </c>
      <c r="G336" s="183">
        <f>_xlfn.XLOOKUP($A336,[3]【2026年03月度_全社】RFM客層一覧表データ!$A:$A,[3]【2026年03月度_全社】RFM客層一覧表データ!D:D,"",0)</f>
        <v>208</v>
      </c>
      <c r="H336" s="183">
        <f>_xlfn.XLOOKUP($A336,[3]【2026年03月度_全社】RFM客層一覧表データ!$A:$A,[3]【2026年03月度_全社】RFM客層一覧表データ!E:E,"",0)</f>
        <v>172</v>
      </c>
      <c r="I336" s="183">
        <f>_xlfn.XLOOKUP($A336,[3]【2026年03月度_全社】RFM客層一覧表データ!$A:$A,[3]【2026年03月度_全社】RFM客層一覧表データ!F:F,"",0)</f>
        <v>74</v>
      </c>
      <c r="J336" s="183">
        <v>499</v>
      </c>
      <c r="K336" s="183">
        <v>211</v>
      </c>
      <c r="L336" s="183">
        <v>180</v>
      </c>
      <c r="M336" s="183">
        <v>79</v>
      </c>
      <c r="N336" s="183">
        <v>507</v>
      </c>
      <c r="O336" s="183">
        <v>176</v>
      </c>
      <c r="P336" s="183">
        <v>182</v>
      </c>
      <c r="Q336" s="183">
        <v>53</v>
      </c>
      <c r="R336" s="183">
        <v>578</v>
      </c>
      <c r="S336" s="183">
        <v>200</v>
      </c>
      <c r="T336" s="183">
        <v>194</v>
      </c>
      <c r="U336" s="183">
        <v>51</v>
      </c>
      <c r="V336" s="183">
        <v>597</v>
      </c>
      <c r="W336" s="183">
        <v>226</v>
      </c>
      <c r="X336" s="183">
        <v>192</v>
      </c>
      <c r="Y336" s="183">
        <v>63</v>
      </c>
    </row>
    <row r="337" spans="1:25" x14ac:dyDescent="0.2">
      <c r="A337" s="184">
        <v>10412010</v>
      </c>
      <c r="B337" s="183" t="str">
        <f>[1]店マスタ!B336</f>
        <v>ミヤデン　富谷</v>
      </c>
      <c r="C337" s="183">
        <v>2.5</v>
      </c>
      <c r="D337" s="183">
        <v>1.5</v>
      </c>
      <c r="E337" s="183">
        <f>_xlfn.XLOOKUP(A337,[2]Sheet1!$R:$R,[2]Sheet1!$AB:$AB,"",0)</f>
        <v>1.5</v>
      </c>
      <c r="F337" s="183">
        <f>_xlfn.XLOOKUP($A337,[3]【2026年03月度_全社】RFM客層一覧表データ!$A:$A,[3]【2026年03月度_全社】RFM客層一覧表データ!C:C,"",0)</f>
        <v>301</v>
      </c>
      <c r="G337" s="183">
        <f>_xlfn.XLOOKUP($A337,[3]【2026年03月度_全社】RFM客層一覧表データ!$A:$A,[3]【2026年03月度_全社】RFM客層一覧表データ!D:D,"",0)</f>
        <v>160</v>
      </c>
      <c r="H337" s="183">
        <f>_xlfn.XLOOKUP($A337,[3]【2026年03月度_全社】RFM客層一覧表データ!$A:$A,[3]【2026年03月度_全社】RFM客層一覧表データ!E:E,"",0)</f>
        <v>162</v>
      </c>
      <c r="I337" s="183">
        <f>_xlfn.XLOOKUP($A337,[3]【2026年03月度_全社】RFM客層一覧表データ!$A:$A,[3]【2026年03月度_全社】RFM客層一覧表データ!F:F,"",0)</f>
        <v>23</v>
      </c>
      <c r="J337" s="183">
        <v>266</v>
      </c>
      <c r="K337" s="183">
        <v>144</v>
      </c>
      <c r="L337" s="183">
        <v>158</v>
      </c>
      <c r="M337" s="183">
        <v>24</v>
      </c>
      <c r="N337" s="183">
        <v>261</v>
      </c>
      <c r="O337" s="183">
        <v>122</v>
      </c>
      <c r="P337" s="183">
        <v>166</v>
      </c>
      <c r="Q337" s="183">
        <v>10</v>
      </c>
      <c r="R337" s="183">
        <v>263</v>
      </c>
      <c r="S337" s="183">
        <v>143</v>
      </c>
      <c r="T337" s="183">
        <v>169</v>
      </c>
      <c r="U337" s="183">
        <v>17</v>
      </c>
      <c r="V337" s="183">
        <v>260</v>
      </c>
      <c r="W337" s="183">
        <v>150</v>
      </c>
      <c r="X337" s="183">
        <v>163</v>
      </c>
      <c r="Y337" s="183">
        <v>29</v>
      </c>
    </row>
    <row r="338" spans="1:25" x14ac:dyDescent="0.2">
      <c r="A338" s="184">
        <v>10412016</v>
      </c>
      <c r="B338" s="183" t="str">
        <f>[1]店マスタ!B337</f>
        <v>アーバさとう富谷店</v>
      </c>
      <c r="C338" s="183">
        <v>1.5</v>
      </c>
      <c r="D338" s="183">
        <v>1.5</v>
      </c>
      <c r="E338" s="183">
        <f>_xlfn.XLOOKUP(A338,[2]Sheet1!$R:$R,[2]Sheet1!$AB:$AB,"",0)</f>
        <v>1.5</v>
      </c>
      <c r="F338" s="183">
        <f>_xlfn.XLOOKUP($A338,[3]【2026年03月度_全社】RFM客層一覧表データ!$A:$A,[3]【2026年03月度_全社】RFM客層一覧表データ!C:C,"",0)</f>
        <v>192</v>
      </c>
      <c r="G338" s="183">
        <f>_xlfn.XLOOKUP($A338,[3]【2026年03月度_全社】RFM客層一覧表データ!$A:$A,[3]【2026年03月度_全社】RFM客層一覧表データ!D:D,"",0)</f>
        <v>68</v>
      </c>
      <c r="H338" s="183">
        <f>_xlfn.XLOOKUP($A338,[3]【2026年03月度_全社】RFM客層一覧表データ!$A:$A,[3]【2026年03月度_全社】RFM客層一覧表データ!E:E,"",0)</f>
        <v>110</v>
      </c>
      <c r="I338" s="183">
        <f>_xlfn.XLOOKUP($A338,[3]【2026年03月度_全社】RFM客層一覧表データ!$A:$A,[3]【2026年03月度_全社】RFM客層一覧表データ!F:F,"",0)</f>
        <v>7</v>
      </c>
      <c r="J338" s="183">
        <v>223</v>
      </c>
      <c r="K338" s="183">
        <v>86</v>
      </c>
      <c r="L338" s="183">
        <v>115</v>
      </c>
      <c r="M338" s="183">
        <v>9</v>
      </c>
      <c r="N338" s="183">
        <v>223</v>
      </c>
      <c r="O338" s="183">
        <v>77</v>
      </c>
      <c r="P338" s="183">
        <v>123</v>
      </c>
      <c r="Q338" s="183">
        <v>10</v>
      </c>
      <c r="R338" s="183">
        <v>236</v>
      </c>
      <c r="S338" s="183">
        <v>88</v>
      </c>
      <c r="T338" s="183">
        <v>123</v>
      </c>
      <c r="U338" s="183">
        <v>9</v>
      </c>
      <c r="V338" s="183">
        <v>244</v>
      </c>
      <c r="W338" s="183">
        <v>87</v>
      </c>
      <c r="X338" s="183">
        <v>134</v>
      </c>
      <c r="Y338" s="183">
        <v>9</v>
      </c>
    </row>
    <row r="339" spans="1:25" x14ac:dyDescent="0.2">
      <c r="A339" s="184">
        <v>10416001</v>
      </c>
      <c r="B339" s="183" t="str">
        <f>[1]店マスタ!B338</f>
        <v>ｐｌａｚａグループ本宮ラジオ店</v>
      </c>
      <c r="C339" s="183">
        <v>2</v>
      </c>
      <c r="D339" s="183">
        <v>2</v>
      </c>
      <c r="E339" s="183">
        <f>_xlfn.XLOOKUP(A339,[2]Sheet1!$R:$R,[2]Sheet1!$AB:$AB,"",0)</f>
        <v>2</v>
      </c>
      <c r="F339" s="183">
        <f>_xlfn.XLOOKUP($A339,[3]【2026年03月度_全社】RFM客層一覧表データ!$A:$A,[3]【2026年03月度_全社】RFM客層一覧表データ!C:C,"",0)</f>
        <v>643</v>
      </c>
      <c r="G339" s="183">
        <f>_xlfn.XLOOKUP($A339,[3]【2026年03月度_全社】RFM客層一覧表データ!$A:$A,[3]【2026年03月度_全社】RFM客層一覧表データ!D:D,"",0)</f>
        <v>329</v>
      </c>
      <c r="H339" s="183">
        <f>_xlfn.XLOOKUP($A339,[3]【2026年03月度_全社】RFM客層一覧表データ!$A:$A,[3]【2026年03月度_全社】RFM客層一覧表データ!E:E,"",0)</f>
        <v>350</v>
      </c>
      <c r="I339" s="183">
        <f>_xlfn.XLOOKUP($A339,[3]【2026年03月度_全社】RFM客層一覧表データ!$A:$A,[3]【2026年03月度_全社】RFM客層一覧表データ!F:F,"",0)</f>
        <v>52</v>
      </c>
      <c r="J339" s="183">
        <v>631</v>
      </c>
      <c r="K339" s="183">
        <v>316</v>
      </c>
      <c r="L339" s="183">
        <v>318</v>
      </c>
      <c r="M339" s="183">
        <v>58</v>
      </c>
      <c r="N339" s="183">
        <v>603</v>
      </c>
      <c r="O339" s="183">
        <v>295</v>
      </c>
      <c r="P339" s="183">
        <v>262</v>
      </c>
      <c r="Q339" s="183">
        <v>61</v>
      </c>
      <c r="R339" s="183">
        <v>573</v>
      </c>
      <c r="S339" s="183">
        <v>364</v>
      </c>
      <c r="T339" s="183">
        <v>211</v>
      </c>
      <c r="U339" s="183">
        <v>156</v>
      </c>
      <c r="V339" s="183">
        <v>469</v>
      </c>
      <c r="W339" s="183">
        <v>269</v>
      </c>
      <c r="X339" s="183">
        <v>159</v>
      </c>
      <c r="Y339" s="183">
        <v>139</v>
      </c>
    </row>
    <row r="340" spans="1:25" x14ac:dyDescent="0.2">
      <c r="A340" s="184">
        <v>10421020</v>
      </c>
      <c r="B340" s="183" t="str">
        <f>[1]店マスタ!B339</f>
        <v>みやぎチェーン松山店</v>
      </c>
      <c r="C340" s="183">
        <v>2.5</v>
      </c>
      <c r="D340" s="183">
        <v>2.5</v>
      </c>
      <c r="E340" s="183">
        <f>_xlfn.XLOOKUP(A340,[2]Sheet1!$R:$R,[2]Sheet1!$AB:$AB,"",0)</f>
        <v>2.5</v>
      </c>
      <c r="F340" s="183">
        <f>_xlfn.XLOOKUP($A340,[3]【2026年03月度_全社】RFM客層一覧表データ!$A:$A,[3]【2026年03月度_全社】RFM客層一覧表データ!C:C,"",0)</f>
        <v>209</v>
      </c>
      <c r="G340" s="183">
        <f>_xlfn.XLOOKUP($A340,[3]【2026年03月度_全社】RFM客層一覧表データ!$A:$A,[3]【2026年03月度_全社】RFM客層一覧表データ!D:D,"",0)</f>
        <v>92</v>
      </c>
      <c r="H340" s="183">
        <f>_xlfn.XLOOKUP($A340,[3]【2026年03月度_全社】RFM客層一覧表データ!$A:$A,[3]【2026年03月度_全社】RFM客層一覧表データ!E:E,"",0)</f>
        <v>57</v>
      </c>
      <c r="I340" s="183">
        <f>_xlfn.XLOOKUP($A340,[3]【2026年03月度_全社】RFM客層一覧表データ!$A:$A,[3]【2026年03月度_全社】RFM客層一覧表データ!F:F,"",0)</f>
        <v>21</v>
      </c>
      <c r="J340" s="183">
        <v>191</v>
      </c>
      <c r="K340" s="183">
        <v>103</v>
      </c>
      <c r="L340" s="183">
        <v>57</v>
      </c>
      <c r="M340" s="183">
        <v>29</v>
      </c>
      <c r="N340" s="183">
        <v>202</v>
      </c>
      <c r="O340" s="183">
        <v>127</v>
      </c>
      <c r="P340" s="183">
        <v>61</v>
      </c>
      <c r="Q340" s="183">
        <v>43</v>
      </c>
      <c r="R340" s="183">
        <v>174</v>
      </c>
      <c r="S340" s="183">
        <v>139</v>
      </c>
      <c r="T340" s="183">
        <v>41</v>
      </c>
      <c r="U340" s="183">
        <v>108</v>
      </c>
      <c r="V340" s="183">
        <v>74</v>
      </c>
      <c r="W340" s="183">
        <v>24</v>
      </c>
      <c r="X340" s="183">
        <v>0</v>
      </c>
      <c r="Y340" s="183">
        <v>0</v>
      </c>
    </row>
    <row r="341" spans="1:25" x14ac:dyDescent="0.2">
      <c r="A341" s="184">
        <v>10431001</v>
      </c>
      <c r="B341" s="183" t="str">
        <f>[1]店マスタ!B340</f>
        <v>（有）田仲電気商会</v>
      </c>
      <c r="C341" s="183">
        <v>1.5</v>
      </c>
      <c r="D341" s="183">
        <v>1.5</v>
      </c>
      <c r="E341" s="183">
        <f>_xlfn.XLOOKUP(A341,[2]Sheet1!$R:$R,[2]Sheet1!$AB:$AB,"",0)</f>
        <v>1.5</v>
      </c>
      <c r="F341" s="183" t="str">
        <f>_xlfn.XLOOKUP($A341,[3]【2026年03月度_全社】RFM客層一覧表データ!$A:$A,[3]【2026年03月度_全社】RFM客層一覧表データ!C:C,"",0)</f>
        <v/>
      </c>
      <c r="G341" s="183" t="str">
        <f>_xlfn.XLOOKUP($A341,[3]【2026年03月度_全社】RFM客層一覧表データ!$A:$A,[3]【2026年03月度_全社】RFM客層一覧表データ!D:D,"",0)</f>
        <v/>
      </c>
      <c r="H341" s="183" t="str">
        <f>_xlfn.XLOOKUP($A341,[3]【2026年03月度_全社】RFM客層一覧表データ!$A:$A,[3]【2026年03月度_全社】RFM客層一覧表データ!E:E,"",0)</f>
        <v/>
      </c>
      <c r="I341" s="183" t="str">
        <f>_xlfn.XLOOKUP($A341,[3]【2026年03月度_全社】RFM客層一覧表データ!$A:$A,[3]【2026年03月度_全社】RFM客層一覧表データ!F:F,"",0)</f>
        <v/>
      </c>
      <c r="J341" s="183">
        <v>0</v>
      </c>
      <c r="K341" s="183">
        <v>0</v>
      </c>
      <c r="L341" s="183">
        <v>0</v>
      </c>
      <c r="M341" s="183">
        <v>0</v>
      </c>
      <c r="N341" s="183">
        <v>0</v>
      </c>
      <c r="O341" s="183">
        <v>0</v>
      </c>
      <c r="P341" s="183">
        <v>0</v>
      </c>
      <c r="Q341" s="183">
        <v>0</v>
      </c>
      <c r="R341" s="183">
        <v>0</v>
      </c>
      <c r="S341" s="183">
        <v>0</v>
      </c>
      <c r="T341" s="183">
        <v>0</v>
      </c>
      <c r="U341" s="183">
        <v>0</v>
      </c>
      <c r="V341" s="183">
        <v>0</v>
      </c>
      <c r="W341" s="183">
        <v>0</v>
      </c>
      <c r="X341" s="183">
        <v>0</v>
      </c>
      <c r="Y341" s="183">
        <v>0</v>
      </c>
    </row>
    <row r="342" spans="1:25" x14ac:dyDescent="0.2">
      <c r="A342" s="184">
        <v>10431002</v>
      </c>
      <c r="B342" s="183" t="str">
        <f>[1]店マスタ!B341</f>
        <v>ｐｌａｚａグループ　大河原店</v>
      </c>
      <c r="C342" s="183">
        <v>1.5</v>
      </c>
      <c r="D342" s="183">
        <v>1.5</v>
      </c>
      <c r="E342" s="183">
        <f>_xlfn.XLOOKUP(A342,[2]Sheet1!$R:$R,[2]Sheet1!$AB:$AB,"",0)</f>
        <v>1.5</v>
      </c>
      <c r="F342" s="183">
        <f>_xlfn.XLOOKUP($A342,[3]【2026年03月度_全社】RFM客層一覧表データ!$A:$A,[3]【2026年03月度_全社】RFM客層一覧表データ!C:C,"",0)</f>
        <v>615</v>
      </c>
      <c r="G342" s="183">
        <f>_xlfn.XLOOKUP($A342,[3]【2026年03月度_全社】RFM客層一覧表データ!$A:$A,[3]【2026年03月度_全社】RFM客層一覧表データ!D:D,"",0)</f>
        <v>234</v>
      </c>
      <c r="H342" s="183">
        <f>_xlfn.XLOOKUP($A342,[3]【2026年03月度_全社】RFM客層一覧表データ!$A:$A,[3]【2026年03月度_全社】RFM客層一覧表データ!E:E,"",0)</f>
        <v>360</v>
      </c>
      <c r="I342" s="183">
        <f>_xlfn.XLOOKUP($A342,[3]【2026年03月度_全社】RFM客層一覧表データ!$A:$A,[3]【2026年03月度_全社】RFM客層一覧表データ!F:F,"",0)</f>
        <v>23</v>
      </c>
      <c r="J342" s="183">
        <v>641</v>
      </c>
      <c r="K342" s="183">
        <v>263</v>
      </c>
      <c r="L342" s="183">
        <v>392</v>
      </c>
      <c r="M342" s="183">
        <v>20</v>
      </c>
      <c r="N342" s="183">
        <v>673</v>
      </c>
      <c r="O342" s="183">
        <v>254</v>
      </c>
      <c r="P342" s="183">
        <v>415</v>
      </c>
      <c r="Q342" s="183">
        <v>16</v>
      </c>
      <c r="R342" s="183">
        <v>666</v>
      </c>
      <c r="S342" s="183">
        <v>409</v>
      </c>
      <c r="T342" s="183">
        <v>439</v>
      </c>
      <c r="U342" s="183">
        <v>33</v>
      </c>
      <c r="V342" s="183">
        <v>615</v>
      </c>
      <c r="W342" s="183">
        <v>310</v>
      </c>
      <c r="X342" s="183">
        <v>441</v>
      </c>
      <c r="Y342" s="183">
        <v>10</v>
      </c>
    </row>
    <row r="343" spans="1:25" x14ac:dyDescent="0.2">
      <c r="A343" s="184">
        <v>10431004</v>
      </c>
      <c r="B343" s="183" t="str">
        <f>[1]店マスタ!B342</f>
        <v>ミヤデン岩間光熱店</v>
      </c>
      <c r="C343" s="183">
        <v>3.5</v>
      </c>
      <c r="D343" s="183">
        <v>3.5</v>
      </c>
      <c r="E343" s="183">
        <f>_xlfn.XLOOKUP(A343,[2]Sheet1!$R:$R,[2]Sheet1!$AB:$AB,"",0)</f>
        <v>3.5</v>
      </c>
      <c r="F343" s="183">
        <f>_xlfn.XLOOKUP($A343,[3]【2026年03月度_全社】RFM客層一覧表データ!$A:$A,[3]【2026年03月度_全社】RFM客層一覧表データ!C:C,"",0)</f>
        <v>480</v>
      </c>
      <c r="G343" s="183">
        <f>_xlfn.XLOOKUP($A343,[3]【2026年03月度_全社】RFM客層一覧表データ!$A:$A,[3]【2026年03月度_全社】RFM客層一覧表データ!D:D,"",0)</f>
        <v>204</v>
      </c>
      <c r="H343" s="183">
        <f>_xlfn.XLOOKUP($A343,[3]【2026年03月度_全社】RFM客層一覧表データ!$A:$A,[3]【2026年03月度_全社】RFM客層一覧表データ!E:E,"",0)</f>
        <v>190</v>
      </c>
      <c r="I343" s="183">
        <f>_xlfn.XLOOKUP($A343,[3]【2026年03月度_全社】RFM客層一覧表データ!$A:$A,[3]【2026年03月度_全社】RFM客層一覧表データ!F:F,"",0)</f>
        <v>46</v>
      </c>
      <c r="J343" s="183">
        <v>464</v>
      </c>
      <c r="K343" s="183">
        <v>181</v>
      </c>
      <c r="L343" s="183">
        <v>180</v>
      </c>
      <c r="M343" s="183">
        <v>32</v>
      </c>
      <c r="N343" s="183">
        <v>434</v>
      </c>
      <c r="O343" s="183">
        <v>189</v>
      </c>
      <c r="P343" s="183">
        <v>158</v>
      </c>
      <c r="Q343" s="183">
        <v>38</v>
      </c>
      <c r="R343" s="183">
        <v>393</v>
      </c>
      <c r="S343" s="183">
        <v>203</v>
      </c>
      <c r="T343" s="183">
        <v>109</v>
      </c>
      <c r="U343" s="183">
        <v>58</v>
      </c>
      <c r="V343" s="183">
        <v>311</v>
      </c>
      <c r="W343" s="183">
        <v>210</v>
      </c>
      <c r="X343" s="183">
        <v>58</v>
      </c>
      <c r="Y343" s="183">
        <v>88</v>
      </c>
    </row>
    <row r="344" spans="1:25" x14ac:dyDescent="0.2">
      <c r="A344" s="184">
        <v>10431015</v>
      </c>
      <c r="B344" s="183" t="str">
        <f>[1]店マスタ!B343</f>
        <v>電化のマルタツ</v>
      </c>
      <c r="C344" s="183">
        <v>2</v>
      </c>
      <c r="D344" s="183">
        <v>2</v>
      </c>
      <c r="E344" s="183">
        <f>_xlfn.XLOOKUP(A344,[2]Sheet1!$R:$R,[2]Sheet1!$AB:$AB,"",0)</f>
        <v>2.5</v>
      </c>
      <c r="F344" s="183">
        <f>_xlfn.XLOOKUP($A344,[3]【2026年03月度_全社】RFM客層一覧表データ!$A:$A,[3]【2026年03月度_全社】RFM客層一覧表データ!C:C,"",0)</f>
        <v>16</v>
      </c>
      <c r="G344" s="183">
        <f>_xlfn.XLOOKUP($A344,[3]【2026年03月度_全社】RFM客層一覧表データ!$A:$A,[3]【2026年03月度_全社】RFM客層一覧表データ!D:D,"",0)</f>
        <v>0</v>
      </c>
      <c r="H344" s="183">
        <f>_xlfn.XLOOKUP($A344,[3]【2026年03月度_全社】RFM客層一覧表データ!$A:$A,[3]【2026年03月度_全社】RFM客層一覧表データ!E:E,"",0)</f>
        <v>0</v>
      </c>
      <c r="I344" s="183">
        <f>_xlfn.XLOOKUP($A344,[3]【2026年03月度_全社】RFM客層一覧表データ!$A:$A,[3]【2026年03月度_全社】RFM客層一覧表データ!F:F,"",0)</f>
        <v>0</v>
      </c>
      <c r="J344" s="183">
        <v>56</v>
      </c>
      <c r="K344" s="183">
        <v>0</v>
      </c>
      <c r="L344" s="183">
        <v>0</v>
      </c>
      <c r="M344" s="183">
        <v>0</v>
      </c>
      <c r="N344" s="183">
        <v>60</v>
      </c>
      <c r="O344" s="183">
        <v>0</v>
      </c>
      <c r="P344" s="183">
        <v>4</v>
      </c>
      <c r="Q344" s="183">
        <v>0</v>
      </c>
      <c r="R344" s="183">
        <v>61</v>
      </c>
      <c r="S344" s="183">
        <v>0</v>
      </c>
      <c r="T344" s="183">
        <v>8</v>
      </c>
      <c r="U344" s="183">
        <v>0</v>
      </c>
      <c r="V344" s="183">
        <v>61</v>
      </c>
      <c r="W344" s="183">
        <v>16</v>
      </c>
      <c r="X344" s="183">
        <v>11</v>
      </c>
      <c r="Y344" s="183">
        <v>0</v>
      </c>
    </row>
    <row r="345" spans="1:25" x14ac:dyDescent="0.2">
      <c r="A345" s="184">
        <v>10432021</v>
      </c>
      <c r="B345" s="183" t="str">
        <f>[1]店マスタ!B344</f>
        <v>ミヤデン白石中央</v>
      </c>
      <c r="C345" s="183">
        <v>2.5</v>
      </c>
      <c r="D345" s="183">
        <v>2.5</v>
      </c>
      <c r="E345" s="183">
        <f>_xlfn.XLOOKUP(A345,[2]Sheet1!$R:$R,[2]Sheet1!$AB:$AB,"",0)</f>
        <v>2.5</v>
      </c>
      <c r="F345" s="183">
        <f>_xlfn.XLOOKUP($A345,[3]【2026年03月度_全社】RFM客層一覧表データ!$A:$A,[3]【2026年03月度_全社】RFM客層一覧表データ!C:C,"",0)</f>
        <v>18</v>
      </c>
      <c r="G345" s="183">
        <f>_xlfn.XLOOKUP($A345,[3]【2026年03月度_全社】RFM客層一覧表データ!$A:$A,[3]【2026年03月度_全社】RFM客層一覧表データ!D:D,"",0)</f>
        <v>2</v>
      </c>
      <c r="H345" s="183">
        <f>_xlfn.XLOOKUP($A345,[3]【2026年03月度_全社】RFM客層一覧表データ!$A:$A,[3]【2026年03月度_全社】RFM客層一覧表データ!E:E,"",0)</f>
        <v>0</v>
      </c>
      <c r="I345" s="183">
        <f>_xlfn.XLOOKUP($A345,[3]【2026年03月度_全社】RFM客層一覧表データ!$A:$A,[3]【2026年03月度_全社】RFM客層一覧表データ!F:F,"",0)</f>
        <v>0</v>
      </c>
      <c r="J345" s="183">
        <v>16</v>
      </c>
      <c r="K345" s="183">
        <v>3</v>
      </c>
      <c r="L345" s="183">
        <v>0</v>
      </c>
      <c r="M345" s="183">
        <v>2</v>
      </c>
      <c r="N345" s="183">
        <v>1</v>
      </c>
      <c r="O345" s="183">
        <v>1</v>
      </c>
      <c r="P345" s="183">
        <v>0</v>
      </c>
      <c r="Q345" s="183">
        <v>1</v>
      </c>
      <c r="R345" s="183">
        <v>0</v>
      </c>
      <c r="S345" s="183">
        <v>0</v>
      </c>
      <c r="T345" s="183">
        <v>0</v>
      </c>
      <c r="U345" s="183">
        <v>0</v>
      </c>
      <c r="V345" s="183">
        <v>0</v>
      </c>
      <c r="W345" s="183">
        <v>0</v>
      </c>
      <c r="X345" s="183">
        <v>0</v>
      </c>
      <c r="Y345" s="183">
        <v>0</v>
      </c>
    </row>
    <row r="346" spans="1:25" x14ac:dyDescent="0.2">
      <c r="A346" s="184">
        <v>10432022</v>
      </c>
      <c r="B346" s="183" t="str">
        <f>[1]店マスタ!B345</f>
        <v>ミヤデン　三栄</v>
      </c>
      <c r="C346" s="183">
        <v>2.5</v>
      </c>
      <c r="D346" s="183">
        <v>2.5</v>
      </c>
      <c r="E346" s="183">
        <f>_xlfn.XLOOKUP(A346,[2]Sheet1!$R:$R,[2]Sheet1!$AB:$AB,"",0)</f>
        <v>2.5</v>
      </c>
      <c r="F346" s="183">
        <f>_xlfn.XLOOKUP($A346,[3]【2026年03月度_全社】RFM客層一覧表データ!$A:$A,[3]【2026年03月度_全社】RFM客層一覧表データ!C:C,"",0)</f>
        <v>593</v>
      </c>
      <c r="G346" s="183">
        <f>_xlfn.XLOOKUP($A346,[3]【2026年03月度_全社】RFM客層一覧表データ!$A:$A,[3]【2026年03月度_全社】RFM客層一覧表データ!D:D,"",0)</f>
        <v>115</v>
      </c>
      <c r="H346" s="183">
        <f>_xlfn.XLOOKUP($A346,[3]【2026年03月度_全社】RFM客層一覧表データ!$A:$A,[3]【2026年03月度_全社】RFM客層一覧表データ!E:E,"",0)</f>
        <v>212</v>
      </c>
      <c r="I346" s="183">
        <f>_xlfn.XLOOKUP($A346,[3]【2026年03月度_全社】RFM客層一覧表データ!$A:$A,[3]【2026年03月度_全社】RFM客層一覧表データ!F:F,"",0)</f>
        <v>42</v>
      </c>
      <c r="J346" s="183">
        <v>696</v>
      </c>
      <c r="K346" s="183">
        <v>139</v>
      </c>
      <c r="L346" s="183">
        <v>274</v>
      </c>
      <c r="M346" s="183">
        <v>58</v>
      </c>
      <c r="N346" s="183">
        <v>778</v>
      </c>
      <c r="O346" s="183">
        <v>198</v>
      </c>
      <c r="P346" s="183">
        <v>326</v>
      </c>
      <c r="Q346" s="183">
        <v>112</v>
      </c>
      <c r="R346" s="183">
        <v>813</v>
      </c>
      <c r="S346" s="183">
        <v>151</v>
      </c>
      <c r="T346" s="183">
        <v>355</v>
      </c>
      <c r="U346" s="183">
        <v>83</v>
      </c>
      <c r="V346" s="183">
        <v>874</v>
      </c>
      <c r="W346" s="183">
        <v>291</v>
      </c>
      <c r="X346" s="183">
        <v>395</v>
      </c>
      <c r="Y346" s="183">
        <v>291</v>
      </c>
    </row>
    <row r="347" spans="1:25" x14ac:dyDescent="0.2">
      <c r="A347" s="184">
        <v>10432024</v>
      </c>
      <c r="B347" s="183" t="str">
        <f>[1]店マスタ!B346</f>
        <v>（株）戸塚電機商会</v>
      </c>
      <c r="C347" s="183">
        <v>2.5</v>
      </c>
      <c r="D347" s="183">
        <v>2.5</v>
      </c>
      <c r="E347" s="183">
        <f>_xlfn.XLOOKUP(A347,[2]Sheet1!$R:$R,[2]Sheet1!$AB:$AB,"",0)</f>
        <v>3</v>
      </c>
      <c r="F347" s="183" t="str">
        <f>_xlfn.XLOOKUP($A347,[3]【2026年03月度_全社】RFM客層一覧表データ!$A:$A,[3]【2026年03月度_全社】RFM客層一覧表データ!C:C,"",0)</f>
        <v/>
      </c>
      <c r="G347" s="183" t="str">
        <f>_xlfn.XLOOKUP($A347,[3]【2026年03月度_全社】RFM客層一覧表データ!$A:$A,[3]【2026年03月度_全社】RFM客層一覧表データ!D:D,"",0)</f>
        <v/>
      </c>
      <c r="H347" s="183" t="str">
        <f>_xlfn.XLOOKUP($A347,[3]【2026年03月度_全社】RFM客層一覧表データ!$A:$A,[3]【2026年03月度_全社】RFM客層一覧表データ!E:E,"",0)</f>
        <v/>
      </c>
      <c r="I347" s="183" t="str">
        <f>_xlfn.XLOOKUP($A347,[3]【2026年03月度_全社】RFM客層一覧表データ!$A:$A,[3]【2026年03月度_全社】RFM客層一覧表データ!F:F,"",0)</f>
        <v/>
      </c>
      <c r="J347" s="183">
        <v>0</v>
      </c>
      <c r="K347" s="183">
        <v>0</v>
      </c>
      <c r="L347" s="183">
        <v>0</v>
      </c>
      <c r="M347" s="183">
        <v>0</v>
      </c>
      <c r="N347" s="183">
        <v>0</v>
      </c>
      <c r="O347" s="183">
        <v>0</v>
      </c>
      <c r="P347" s="183">
        <v>0</v>
      </c>
      <c r="Q347" s="183">
        <v>0</v>
      </c>
      <c r="R347" s="183">
        <v>0</v>
      </c>
      <c r="S347" s="183">
        <v>0</v>
      </c>
      <c r="T347" s="183">
        <v>0</v>
      </c>
      <c r="U347" s="183">
        <v>0</v>
      </c>
      <c r="V347" s="183">
        <v>0</v>
      </c>
      <c r="W347" s="183">
        <v>0</v>
      </c>
      <c r="X347" s="183">
        <v>0</v>
      </c>
      <c r="Y347" s="183">
        <v>0</v>
      </c>
    </row>
    <row r="348" spans="1:25" x14ac:dyDescent="0.2">
      <c r="A348" s="184">
        <v>10433050</v>
      </c>
      <c r="B348" s="183" t="str">
        <f>[1]店マスタ!B347</f>
        <v>ミヤデン　大内</v>
      </c>
      <c r="C348" s="183">
        <v>1.5</v>
      </c>
      <c r="D348" s="183">
        <v>1.5</v>
      </c>
      <c r="E348" s="183">
        <f>_xlfn.XLOOKUP(A348,[2]Sheet1!$R:$R,[2]Sheet1!$AB:$AB,"",0)</f>
        <v>1.5</v>
      </c>
      <c r="F348" s="183">
        <f>_xlfn.XLOOKUP($A348,[3]【2026年03月度_全社】RFM客層一覧表データ!$A:$A,[3]【2026年03月度_全社】RFM客層一覧表データ!C:C,"",0)</f>
        <v>446</v>
      </c>
      <c r="G348" s="183">
        <f>_xlfn.XLOOKUP($A348,[3]【2026年03月度_全社】RFM客層一覧表データ!$A:$A,[3]【2026年03月度_全社】RFM客層一覧表データ!D:D,"",0)</f>
        <v>189</v>
      </c>
      <c r="H348" s="183">
        <f>_xlfn.XLOOKUP($A348,[3]【2026年03月度_全社】RFM客層一覧表データ!$A:$A,[3]【2026年03月度_全社】RFM客層一覧表データ!E:E,"",0)</f>
        <v>223</v>
      </c>
      <c r="I348" s="183">
        <f>_xlfn.XLOOKUP($A348,[3]【2026年03月度_全社】RFM客層一覧表データ!$A:$A,[3]【2026年03月度_全社】RFM客層一覧表データ!F:F,"",0)</f>
        <v>32</v>
      </c>
      <c r="J348" s="183">
        <v>467</v>
      </c>
      <c r="K348" s="183">
        <v>180</v>
      </c>
      <c r="L348" s="183">
        <v>234</v>
      </c>
      <c r="M348" s="183">
        <v>24</v>
      </c>
      <c r="N348" s="183">
        <v>488</v>
      </c>
      <c r="O348" s="183">
        <v>190</v>
      </c>
      <c r="P348" s="183">
        <v>244</v>
      </c>
      <c r="Q348" s="183">
        <v>30</v>
      </c>
      <c r="R348" s="183">
        <v>489</v>
      </c>
      <c r="S348" s="183">
        <v>203</v>
      </c>
      <c r="T348" s="183">
        <v>252</v>
      </c>
      <c r="U348" s="183">
        <v>27</v>
      </c>
      <c r="V348" s="183">
        <v>505</v>
      </c>
      <c r="W348" s="183">
        <v>218</v>
      </c>
      <c r="X348" s="183">
        <v>260</v>
      </c>
      <c r="Y348" s="183">
        <v>29</v>
      </c>
    </row>
    <row r="349" spans="1:25" x14ac:dyDescent="0.2">
      <c r="A349" s="184">
        <v>10433072</v>
      </c>
      <c r="B349" s="183" t="str">
        <f>[1]店マスタ!B348</f>
        <v>株式会社　あいづや</v>
      </c>
      <c r="C349" s="183">
        <v>1.5</v>
      </c>
      <c r="D349" s="183">
        <v>1.5</v>
      </c>
      <c r="E349" s="183">
        <f>_xlfn.XLOOKUP(A349,[2]Sheet1!$R:$R,[2]Sheet1!$AB:$AB,"",0)</f>
        <v>1.5</v>
      </c>
      <c r="F349" s="183">
        <f>_xlfn.XLOOKUP($A349,[3]【2026年03月度_全社】RFM客層一覧表データ!$A:$A,[3]【2026年03月度_全社】RFM客層一覧表データ!C:C,"",0)</f>
        <v>264</v>
      </c>
      <c r="G349" s="183">
        <f>_xlfn.XLOOKUP($A349,[3]【2026年03月度_全社】RFM客層一覧表データ!$A:$A,[3]【2026年03月度_全社】RFM客層一覧表データ!D:D,"",0)</f>
        <v>123</v>
      </c>
      <c r="H349" s="183">
        <f>_xlfn.XLOOKUP($A349,[3]【2026年03月度_全社】RFM客層一覧表データ!$A:$A,[3]【2026年03月度_全社】RFM客層一覧表データ!E:E,"",0)</f>
        <v>31</v>
      </c>
      <c r="I349" s="183">
        <f>_xlfn.XLOOKUP($A349,[3]【2026年03月度_全社】RFM客層一覧表データ!$A:$A,[3]【2026年03月度_全社】RFM客層一覧表データ!F:F,"",0)</f>
        <v>47</v>
      </c>
      <c r="J349" s="183">
        <v>210</v>
      </c>
      <c r="K349" s="183">
        <v>138</v>
      </c>
      <c r="L349" s="183">
        <v>10</v>
      </c>
      <c r="M349" s="183">
        <v>98</v>
      </c>
      <c r="N349" s="183">
        <v>104</v>
      </c>
      <c r="O349" s="183">
        <v>104</v>
      </c>
      <c r="P349" s="183">
        <v>1</v>
      </c>
      <c r="Q349" s="183">
        <v>104</v>
      </c>
      <c r="R349" s="183">
        <v>0</v>
      </c>
      <c r="S349" s="183">
        <v>0</v>
      </c>
      <c r="T349" s="183">
        <v>0</v>
      </c>
      <c r="U349" s="183">
        <v>0</v>
      </c>
      <c r="V349" s="183">
        <v>0</v>
      </c>
      <c r="W349" s="183">
        <v>0</v>
      </c>
      <c r="X349" s="183">
        <v>0</v>
      </c>
      <c r="Y349" s="183">
        <v>0</v>
      </c>
    </row>
    <row r="350" spans="1:25" x14ac:dyDescent="0.2">
      <c r="A350" s="184">
        <v>10434070</v>
      </c>
      <c r="B350" s="183" t="str">
        <f>[1]店マスタ!B349</f>
        <v>（有）鎌田電機</v>
      </c>
      <c r="C350" s="183">
        <v>3.5</v>
      </c>
      <c r="D350" s="183">
        <v>3.5</v>
      </c>
      <c r="E350" s="183">
        <f>_xlfn.XLOOKUP(A350,[2]Sheet1!$R:$R,[2]Sheet1!$AB:$AB,"",0)</f>
        <v>3.5</v>
      </c>
      <c r="F350" s="183">
        <f>_xlfn.XLOOKUP($A350,[3]【2026年03月度_全社】RFM客層一覧表データ!$A:$A,[3]【2026年03月度_全社】RFM客層一覧表データ!C:C,"",0)</f>
        <v>616</v>
      </c>
      <c r="G350" s="183">
        <f>_xlfn.XLOOKUP($A350,[3]【2026年03月度_全社】RFM客層一覧表データ!$A:$A,[3]【2026年03月度_全社】RFM客層一覧表データ!D:D,"",0)</f>
        <v>183</v>
      </c>
      <c r="H350" s="183">
        <f>_xlfn.XLOOKUP($A350,[3]【2026年03月度_全社】RFM客層一覧表データ!$A:$A,[3]【2026年03月度_全社】RFM客層一覧表データ!E:E,"",0)</f>
        <v>201</v>
      </c>
      <c r="I350" s="183">
        <f>_xlfn.XLOOKUP($A350,[3]【2026年03月度_全社】RFM客層一覧表データ!$A:$A,[3]【2026年03月度_全社】RFM客層一覧表データ!F:F,"",0)</f>
        <v>0</v>
      </c>
      <c r="J350" s="183">
        <v>633</v>
      </c>
      <c r="K350" s="183">
        <v>201</v>
      </c>
      <c r="L350" s="183">
        <v>209</v>
      </c>
      <c r="M350" s="183">
        <v>0</v>
      </c>
      <c r="N350" s="183">
        <v>617</v>
      </c>
      <c r="O350" s="183">
        <v>210</v>
      </c>
      <c r="P350" s="183">
        <v>219</v>
      </c>
      <c r="Q350" s="183">
        <v>2</v>
      </c>
      <c r="R350" s="183">
        <v>601</v>
      </c>
      <c r="S350" s="183">
        <v>184</v>
      </c>
      <c r="T350" s="183">
        <v>222</v>
      </c>
      <c r="U350" s="183">
        <v>0</v>
      </c>
      <c r="V350" s="183">
        <v>580</v>
      </c>
      <c r="W350" s="183">
        <v>198</v>
      </c>
      <c r="X350" s="183">
        <v>215</v>
      </c>
      <c r="Y350" s="183">
        <v>0</v>
      </c>
    </row>
    <row r="351" spans="1:25" x14ac:dyDescent="0.2">
      <c r="A351" s="184">
        <v>10435082</v>
      </c>
      <c r="B351" s="183" t="str">
        <f>[1]店マスタ!B350</f>
        <v>ミヤデン　おおの</v>
      </c>
      <c r="C351" s="183">
        <v>3</v>
      </c>
      <c r="D351" s="183">
        <v>3</v>
      </c>
      <c r="E351" s="183">
        <f>_xlfn.XLOOKUP(A351,[2]Sheet1!$R:$R,[2]Sheet1!$AB:$AB,"",0)</f>
        <v>3.5</v>
      </c>
      <c r="F351" s="183">
        <f>_xlfn.XLOOKUP($A351,[3]【2026年03月度_全社】RFM客層一覧表データ!$A:$A,[3]【2026年03月度_全社】RFM客層一覧表データ!C:C,"",0)</f>
        <v>516</v>
      </c>
      <c r="G351" s="183">
        <f>_xlfn.XLOOKUP($A351,[3]【2026年03月度_全社】RFM客層一覧表データ!$A:$A,[3]【2026年03月度_全社】RFM客層一覧表データ!D:D,"",0)</f>
        <v>242</v>
      </c>
      <c r="H351" s="183">
        <f>_xlfn.XLOOKUP($A351,[3]【2026年03月度_全社】RFM客層一覧表データ!$A:$A,[3]【2026年03月度_全社】RFM客層一覧表データ!E:E,"",0)</f>
        <v>251</v>
      </c>
      <c r="I351" s="183">
        <f>_xlfn.XLOOKUP($A351,[3]【2026年03月度_全社】RFM客層一覧表データ!$A:$A,[3]【2026年03月度_全社】RFM客層一覧表データ!F:F,"",0)</f>
        <v>43</v>
      </c>
      <c r="J351" s="183">
        <v>522</v>
      </c>
      <c r="K351" s="183">
        <v>240</v>
      </c>
      <c r="L351" s="183">
        <v>265</v>
      </c>
      <c r="M351" s="183">
        <v>39</v>
      </c>
      <c r="N351" s="183">
        <v>518</v>
      </c>
      <c r="O351" s="183">
        <v>224</v>
      </c>
      <c r="P351" s="183">
        <v>275</v>
      </c>
      <c r="Q351" s="183">
        <v>20</v>
      </c>
      <c r="R351" s="183">
        <v>526</v>
      </c>
      <c r="S351" s="183">
        <v>252</v>
      </c>
      <c r="T351" s="183">
        <v>277</v>
      </c>
      <c r="U351" s="183">
        <v>28</v>
      </c>
      <c r="V351" s="183">
        <v>535</v>
      </c>
      <c r="W351" s="183">
        <v>252</v>
      </c>
      <c r="X351" s="183">
        <v>282</v>
      </c>
      <c r="Y351" s="183">
        <v>19</v>
      </c>
    </row>
    <row r="352" spans="1:25" x14ac:dyDescent="0.2">
      <c r="A352" s="184">
        <v>10435089</v>
      </c>
      <c r="B352" s="183" t="str">
        <f>[1]店マスタ!B351</f>
        <v>斎藤デンキ（株）</v>
      </c>
      <c r="C352" s="183">
        <v>7.5</v>
      </c>
      <c r="D352" s="183">
        <v>7.5</v>
      </c>
      <c r="E352" s="183">
        <f>_xlfn.XLOOKUP(A352,[2]Sheet1!$R:$R,[2]Sheet1!$AB:$AB,"",0)</f>
        <v>8</v>
      </c>
      <c r="F352" s="183" t="str">
        <f>_xlfn.XLOOKUP($A352,[3]【2026年03月度_全社】RFM客層一覧表データ!$A:$A,[3]【2026年03月度_全社】RFM客層一覧表データ!C:C,"",0)</f>
        <v/>
      </c>
      <c r="G352" s="183" t="str">
        <f>_xlfn.XLOOKUP($A352,[3]【2026年03月度_全社】RFM客層一覧表データ!$A:$A,[3]【2026年03月度_全社】RFM客層一覧表データ!D:D,"",0)</f>
        <v/>
      </c>
      <c r="H352" s="183" t="str">
        <f>_xlfn.XLOOKUP($A352,[3]【2026年03月度_全社】RFM客層一覧表データ!$A:$A,[3]【2026年03月度_全社】RFM客層一覧表データ!E:E,"",0)</f>
        <v/>
      </c>
      <c r="I352" s="183" t="str">
        <f>_xlfn.XLOOKUP($A352,[3]【2026年03月度_全社】RFM客層一覧表データ!$A:$A,[3]【2026年03月度_全社】RFM客層一覧表データ!F:F,"",0)</f>
        <v/>
      </c>
      <c r="J352" s="183">
        <v>0</v>
      </c>
      <c r="K352" s="183">
        <v>0</v>
      </c>
      <c r="L352" s="183">
        <v>0</v>
      </c>
      <c r="M352" s="183">
        <v>0</v>
      </c>
      <c r="N352" s="183">
        <v>0</v>
      </c>
      <c r="O352" s="183">
        <v>0</v>
      </c>
      <c r="P352" s="183">
        <v>0</v>
      </c>
      <c r="Q352" s="183">
        <v>0</v>
      </c>
      <c r="R352" s="183">
        <v>0</v>
      </c>
      <c r="S352" s="183">
        <v>0</v>
      </c>
      <c r="T352" s="183">
        <v>0</v>
      </c>
      <c r="U352" s="183">
        <v>0</v>
      </c>
      <c r="V352" s="183">
        <v>0</v>
      </c>
      <c r="W352" s="183">
        <v>0</v>
      </c>
      <c r="X352" s="183">
        <v>0</v>
      </c>
      <c r="Y352" s="183">
        <v>0</v>
      </c>
    </row>
    <row r="353" spans="1:25" x14ac:dyDescent="0.2">
      <c r="A353" s="184">
        <v>10437050</v>
      </c>
      <c r="B353" s="183" t="str">
        <f>[1]店マスタ!B352</f>
        <v>みやぎチェーン倶楽部いしかわ</v>
      </c>
      <c r="C353" s="183">
        <v>1.5</v>
      </c>
      <c r="D353" s="183">
        <v>1.5</v>
      </c>
      <c r="E353" s="183">
        <f>_xlfn.XLOOKUP(A353,[2]Sheet1!$R:$R,[2]Sheet1!$AB:$AB,"",0)</f>
        <v>1.5</v>
      </c>
      <c r="F353" s="183" t="str">
        <f>_xlfn.XLOOKUP($A353,[3]【2026年03月度_全社】RFM客層一覧表データ!$A:$A,[3]【2026年03月度_全社】RFM客層一覧表データ!C:C,"",0)</f>
        <v/>
      </c>
      <c r="G353" s="183" t="str">
        <f>_xlfn.XLOOKUP($A353,[3]【2026年03月度_全社】RFM客層一覧表データ!$A:$A,[3]【2026年03月度_全社】RFM客層一覧表データ!D:D,"",0)</f>
        <v/>
      </c>
      <c r="H353" s="183" t="str">
        <f>_xlfn.XLOOKUP($A353,[3]【2026年03月度_全社】RFM客層一覧表データ!$A:$A,[3]【2026年03月度_全社】RFM客層一覧表データ!E:E,"",0)</f>
        <v/>
      </c>
      <c r="I353" s="183" t="str">
        <f>_xlfn.XLOOKUP($A353,[3]【2026年03月度_全社】RFM客層一覧表データ!$A:$A,[3]【2026年03月度_全社】RFM客層一覧表データ!F:F,"",0)</f>
        <v/>
      </c>
      <c r="J353" s="183">
        <v>0</v>
      </c>
      <c r="K353" s="183">
        <v>0</v>
      </c>
      <c r="L353" s="183">
        <v>0</v>
      </c>
      <c r="M353" s="183">
        <v>0</v>
      </c>
      <c r="N353" s="183">
        <v>0</v>
      </c>
      <c r="O353" s="183">
        <v>0</v>
      </c>
      <c r="P353" s="183">
        <v>0</v>
      </c>
      <c r="Q353" s="183">
        <v>0</v>
      </c>
      <c r="R353" s="183">
        <v>0</v>
      </c>
      <c r="S353" s="183">
        <v>0</v>
      </c>
      <c r="T353" s="183">
        <v>0</v>
      </c>
      <c r="U353" s="183">
        <v>0</v>
      </c>
      <c r="V353" s="183">
        <v>0</v>
      </c>
      <c r="W353" s="183">
        <v>0</v>
      </c>
      <c r="X353" s="183">
        <v>0</v>
      </c>
      <c r="Y353" s="183">
        <v>0</v>
      </c>
    </row>
    <row r="354" spans="1:25" x14ac:dyDescent="0.2">
      <c r="A354" s="184">
        <v>10438131</v>
      </c>
      <c r="B354" s="183" t="str">
        <f>[1]店マスタ!B353</f>
        <v>ＲＡＤＩＯ　１　コンノ</v>
      </c>
      <c r="C354" s="183">
        <v>2.5</v>
      </c>
      <c r="D354" s="183">
        <v>2.5</v>
      </c>
      <c r="E354" s="183">
        <f>_xlfn.XLOOKUP(A354,[2]Sheet1!$R:$R,[2]Sheet1!$AB:$AB,"",0)</f>
        <v>2.5</v>
      </c>
      <c r="F354" s="183">
        <f>_xlfn.XLOOKUP($A354,[3]【2026年03月度_全社】RFM客層一覧表データ!$A:$A,[3]【2026年03月度_全社】RFM客層一覧表データ!C:C,"",0)</f>
        <v>321</v>
      </c>
      <c r="G354" s="183">
        <f>_xlfn.XLOOKUP($A354,[3]【2026年03月度_全社】RFM客層一覧表データ!$A:$A,[3]【2026年03月度_全社】RFM客層一覧表データ!D:D,"",0)</f>
        <v>61</v>
      </c>
      <c r="H354" s="183">
        <f>_xlfn.XLOOKUP($A354,[3]【2026年03月度_全社】RFM客層一覧表データ!$A:$A,[3]【2026年03月度_全社】RFM客層一覧表データ!E:E,"",0)</f>
        <v>2</v>
      </c>
      <c r="I354" s="183">
        <f>_xlfn.XLOOKUP($A354,[3]【2026年03月度_全社】RFM客層一覧表データ!$A:$A,[3]【2026年03月度_全社】RFM客層一覧表データ!F:F,"",0)</f>
        <v>0</v>
      </c>
      <c r="J354" s="183">
        <v>341</v>
      </c>
      <c r="K354" s="183">
        <v>81</v>
      </c>
      <c r="L354" s="183">
        <v>2</v>
      </c>
      <c r="M354" s="183">
        <v>0</v>
      </c>
      <c r="N354" s="183">
        <v>362</v>
      </c>
      <c r="O354" s="183">
        <v>83</v>
      </c>
      <c r="P354" s="183">
        <v>2</v>
      </c>
      <c r="Q354" s="183">
        <v>0</v>
      </c>
      <c r="R354" s="183">
        <v>380</v>
      </c>
      <c r="S354" s="183">
        <v>99</v>
      </c>
      <c r="T354" s="183">
        <v>2</v>
      </c>
      <c r="U354" s="183">
        <v>0</v>
      </c>
      <c r="V354" s="183">
        <v>355</v>
      </c>
      <c r="W354" s="183">
        <v>93</v>
      </c>
      <c r="X354" s="183">
        <v>1</v>
      </c>
      <c r="Y354" s="183">
        <v>11</v>
      </c>
    </row>
    <row r="355" spans="1:25" x14ac:dyDescent="0.2">
      <c r="A355" s="184">
        <v>10438136</v>
      </c>
      <c r="B355" s="183" t="str">
        <f>[1]店マスタ!B354</f>
        <v>（株）咲間電化センタ－</v>
      </c>
      <c r="C355" s="183">
        <v>1</v>
      </c>
      <c r="D355" s="183">
        <v>1</v>
      </c>
      <c r="E355" s="183">
        <f>_xlfn.XLOOKUP(A355,[2]Sheet1!$R:$R,[2]Sheet1!$AB:$AB,"",0)</f>
        <v>1</v>
      </c>
      <c r="F355" s="183" t="str">
        <f>_xlfn.XLOOKUP($A355,[3]【2026年03月度_全社】RFM客層一覧表データ!$A:$A,[3]【2026年03月度_全社】RFM客層一覧表データ!C:C,"",0)</f>
        <v/>
      </c>
      <c r="G355" s="183" t="str">
        <f>_xlfn.XLOOKUP($A355,[3]【2026年03月度_全社】RFM客層一覧表データ!$A:$A,[3]【2026年03月度_全社】RFM客層一覧表データ!D:D,"",0)</f>
        <v/>
      </c>
      <c r="H355" s="183" t="str">
        <f>_xlfn.XLOOKUP($A355,[3]【2026年03月度_全社】RFM客層一覧表データ!$A:$A,[3]【2026年03月度_全社】RFM客層一覧表データ!E:E,"",0)</f>
        <v/>
      </c>
      <c r="I355" s="183" t="str">
        <f>_xlfn.XLOOKUP($A355,[3]【2026年03月度_全社】RFM客層一覧表データ!$A:$A,[3]【2026年03月度_全社】RFM客層一覧表データ!F:F,"",0)</f>
        <v/>
      </c>
      <c r="J355" s="183">
        <v>0</v>
      </c>
      <c r="K355" s="183">
        <v>0</v>
      </c>
      <c r="L355" s="183">
        <v>0</v>
      </c>
      <c r="M355" s="183">
        <v>0</v>
      </c>
      <c r="N355" s="183">
        <v>0</v>
      </c>
      <c r="O355" s="183">
        <v>0</v>
      </c>
      <c r="P355" s="183">
        <v>0</v>
      </c>
      <c r="Q355" s="183">
        <v>0</v>
      </c>
      <c r="R355" s="183">
        <v>0</v>
      </c>
      <c r="S355" s="183">
        <v>0</v>
      </c>
      <c r="T355" s="183">
        <v>0</v>
      </c>
      <c r="U355" s="183">
        <v>0</v>
      </c>
      <c r="V355" s="183">
        <v>0</v>
      </c>
      <c r="W355" s="183">
        <v>0</v>
      </c>
      <c r="X355" s="183">
        <v>0</v>
      </c>
      <c r="Y355" s="183">
        <v>0</v>
      </c>
    </row>
    <row r="356" spans="1:25" x14ac:dyDescent="0.2">
      <c r="A356" s="184">
        <v>10451022</v>
      </c>
      <c r="B356" s="183" t="str">
        <f>[1]店マスタ!B355</f>
        <v>（有）津田電器</v>
      </c>
      <c r="C356" s="183">
        <v>1.5</v>
      </c>
      <c r="D356" s="183">
        <v>1.5</v>
      </c>
      <c r="E356" s="183">
        <f>_xlfn.XLOOKUP(A356,[2]Sheet1!$R:$R,[2]Sheet1!$AB:$AB,"",0)</f>
        <v>1.5</v>
      </c>
      <c r="F356" s="183">
        <f>_xlfn.XLOOKUP($A356,[3]【2026年03月度_全社】RFM客層一覧表データ!$A:$A,[3]【2026年03月度_全社】RFM客層一覧表データ!C:C,"",0)</f>
        <v>380</v>
      </c>
      <c r="G356" s="183">
        <f>_xlfn.XLOOKUP($A356,[3]【2026年03月度_全社】RFM客層一覧表データ!$A:$A,[3]【2026年03月度_全社】RFM客層一覧表データ!D:D,"",0)</f>
        <v>168</v>
      </c>
      <c r="H356" s="183">
        <f>_xlfn.XLOOKUP($A356,[3]【2026年03月度_全社】RFM客層一覧表データ!$A:$A,[3]【2026年03月度_全社】RFM客層一覧表データ!E:E,"",0)</f>
        <v>198</v>
      </c>
      <c r="I356" s="183">
        <f>_xlfn.XLOOKUP($A356,[3]【2026年03月度_全社】RFM客層一覧表データ!$A:$A,[3]【2026年03月度_全社】RFM客層一覧表データ!F:F,"",0)</f>
        <v>20</v>
      </c>
      <c r="J356" s="183">
        <v>390</v>
      </c>
      <c r="K356" s="183">
        <v>160</v>
      </c>
      <c r="L356" s="183">
        <v>196</v>
      </c>
      <c r="M356" s="183">
        <v>18</v>
      </c>
      <c r="N356" s="183">
        <v>398</v>
      </c>
      <c r="O356" s="183">
        <v>166</v>
      </c>
      <c r="P356" s="183">
        <v>216</v>
      </c>
      <c r="Q356" s="183">
        <v>16</v>
      </c>
      <c r="R356" s="183">
        <v>418</v>
      </c>
      <c r="S356" s="183">
        <v>184</v>
      </c>
      <c r="T356" s="183">
        <v>215</v>
      </c>
      <c r="U356" s="183">
        <v>28</v>
      </c>
      <c r="V356" s="183">
        <v>431</v>
      </c>
      <c r="W356" s="183">
        <v>187</v>
      </c>
      <c r="X356" s="183">
        <v>219</v>
      </c>
      <c r="Y356" s="183">
        <v>29</v>
      </c>
    </row>
    <row r="357" spans="1:25" x14ac:dyDescent="0.2">
      <c r="A357" s="184">
        <v>10451069</v>
      </c>
      <c r="B357" s="183" t="str">
        <f>[1]店マスタ!B356</f>
        <v>みやぎチェーン白光新橋本店</v>
      </c>
      <c r="C357" s="183">
        <v>5</v>
      </c>
      <c r="D357" s="183">
        <v>6</v>
      </c>
      <c r="E357" s="183">
        <f>_xlfn.XLOOKUP(A357,[2]Sheet1!$R:$R,[2]Sheet1!$AB:$AB,"",0)</f>
        <v>6.5</v>
      </c>
      <c r="F357" s="183">
        <f>_xlfn.XLOOKUP($A357,[3]【2026年03月度_全社】RFM客層一覧表データ!$A:$A,[3]【2026年03月度_全社】RFM客層一覧表データ!C:C,"",0)</f>
        <v>996</v>
      </c>
      <c r="G357" s="183">
        <f>_xlfn.XLOOKUP($A357,[3]【2026年03月度_全社】RFM客層一覧表データ!$A:$A,[3]【2026年03月度_全社】RFM客層一覧表データ!D:D,"",0)</f>
        <v>460</v>
      </c>
      <c r="H357" s="183">
        <f>_xlfn.XLOOKUP($A357,[3]【2026年03月度_全社】RFM客層一覧表データ!$A:$A,[3]【2026年03月度_全社】RFM客層一覧表データ!E:E,"",0)</f>
        <v>458</v>
      </c>
      <c r="I357" s="183">
        <f>_xlfn.XLOOKUP($A357,[3]【2026年03月度_全社】RFM客層一覧表データ!$A:$A,[3]【2026年03月度_全社】RFM客層一覧表データ!F:F,"",0)</f>
        <v>109</v>
      </c>
      <c r="J357" s="183">
        <v>919</v>
      </c>
      <c r="K357" s="183">
        <v>418</v>
      </c>
      <c r="L357" s="183">
        <v>434</v>
      </c>
      <c r="M357" s="183">
        <v>81</v>
      </c>
      <c r="N357" s="183">
        <v>892</v>
      </c>
      <c r="O357" s="183">
        <v>398</v>
      </c>
      <c r="P357" s="183">
        <v>417</v>
      </c>
      <c r="Q357" s="183">
        <v>74</v>
      </c>
      <c r="R357" s="183">
        <v>941</v>
      </c>
      <c r="S357" s="183">
        <v>389</v>
      </c>
      <c r="T357" s="183">
        <v>411</v>
      </c>
      <c r="U357" s="183">
        <v>74</v>
      </c>
      <c r="V357" s="183">
        <v>923</v>
      </c>
      <c r="W357" s="183">
        <v>347</v>
      </c>
      <c r="X357" s="183">
        <v>437</v>
      </c>
      <c r="Y357" s="183">
        <v>79</v>
      </c>
    </row>
    <row r="358" spans="1:25" x14ac:dyDescent="0.2">
      <c r="A358" s="184">
        <v>10451070</v>
      </c>
      <c r="B358" s="183" t="str">
        <f>[1]店マスタ!B357</f>
        <v>みやぎチェーン北石巻店</v>
      </c>
      <c r="C358" s="183">
        <v>1</v>
      </c>
      <c r="D358" s="183">
        <v>1</v>
      </c>
      <c r="E358" s="183">
        <f>_xlfn.XLOOKUP(A358,[2]Sheet1!$R:$R,[2]Sheet1!$AB:$AB,"",0)</f>
        <v>1</v>
      </c>
      <c r="F358" s="183">
        <f>_xlfn.XLOOKUP($A358,[3]【2026年03月度_全社】RFM客層一覧表データ!$A:$A,[3]【2026年03月度_全社】RFM客層一覧表データ!C:C,"",0)</f>
        <v>102</v>
      </c>
      <c r="G358" s="183">
        <f>_xlfn.XLOOKUP($A358,[3]【2026年03月度_全社】RFM客層一覧表データ!$A:$A,[3]【2026年03月度_全社】RFM客層一覧表データ!D:D,"",0)</f>
        <v>7</v>
      </c>
      <c r="H358" s="183">
        <f>_xlfn.XLOOKUP($A358,[3]【2026年03月度_全社】RFM客層一覧表データ!$A:$A,[3]【2026年03月度_全社】RFM客層一覧表データ!E:E,"",0)</f>
        <v>8</v>
      </c>
      <c r="I358" s="183">
        <f>_xlfn.XLOOKUP($A358,[3]【2026年03月度_全社】RFM客層一覧表データ!$A:$A,[3]【2026年03月度_全社】RFM客層一覧表データ!F:F,"",0)</f>
        <v>0</v>
      </c>
      <c r="J358" s="183">
        <v>104</v>
      </c>
      <c r="K358" s="183">
        <v>5</v>
      </c>
      <c r="L358" s="183">
        <v>37</v>
      </c>
      <c r="M358" s="183">
        <v>0</v>
      </c>
      <c r="N358" s="183">
        <v>122</v>
      </c>
      <c r="O358" s="183">
        <v>4</v>
      </c>
      <c r="P358" s="183">
        <v>43</v>
      </c>
      <c r="Q358" s="183">
        <v>0</v>
      </c>
      <c r="R358" s="183">
        <v>154</v>
      </c>
      <c r="S358" s="183">
        <v>15</v>
      </c>
      <c r="T358" s="183">
        <v>55</v>
      </c>
      <c r="U358" s="183">
        <v>0</v>
      </c>
      <c r="V358" s="183">
        <v>173</v>
      </c>
      <c r="W358" s="183">
        <v>79</v>
      </c>
      <c r="X358" s="183">
        <v>76</v>
      </c>
      <c r="Y358" s="183">
        <v>0</v>
      </c>
    </row>
    <row r="359" spans="1:25" x14ac:dyDescent="0.2">
      <c r="A359" s="184">
        <v>10451130</v>
      </c>
      <c r="B359" s="183" t="str">
        <f>[1]店マスタ!B358</f>
        <v>みやぎチェーン白光水押店</v>
      </c>
      <c r="C359" s="183">
        <v>1.5</v>
      </c>
      <c r="D359" s="183">
        <v>1.5</v>
      </c>
      <c r="E359" s="183">
        <f>_xlfn.XLOOKUP(A359,[2]Sheet1!$R:$R,[2]Sheet1!$AB:$AB,"",0)</f>
        <v>1.5</v>
      </c>
      <c r="F359" s="183" t="str">
        <f>_xlfn.XLOOKUP($A359,[3]【2026年03月度_全社】RFM客層一覧表データ!$A:$A,[3]【2026年03月度_全社】RFM客層一覧表データ!C:C,"",0)</f>
        <v/>
      </c>
      <c r="G359" s="183" t="str">
        <f>_xlfn.XLOOKUP($A359,[3]【2026年03月度_全社】RFM客層一覧表データ!$A:$A,[3]【2026年03月度_全社】RFM客層一覧表データ!D:D,"",0)</f>
        <v/>
      </c>
      <c r="H359" s="183" t="str">
        <f>_xlfn.XLOOKUP($A359,[3]【2026年03月度_全社】RFM客層一覧表データ!$A:$A,[3]【2026年03月度_全社】RFM客層一覧表データ!E:E,"",0)</f>
        <v/>
      </c>
      <c r="I359" s="183" t="str">
        <f>_xlfn.XLOOKUP($A359,[3]【2026年03月度_全社】RFM客層一覧表データ!$A:$A,[3]【2026年03月度_全社】RFM客層一覧表データ!F:F,"",0)</f>
        <v/>
      </c>
      <c r="J359" s="183">
        <v>0</v>
      </c>
      <c r="K359" s="183">
        <v>0</v>
      </c>
      <c r="L359" s="183">
        <v>0</v>
      </c>
      <c r="M359" s="183">
        <v>0</v>
      </c>
      <c r="N359" s="183">
        <v>0</v>
      </c>
      <c r="O359" s="183">
        <v>0</v>
      </c>
      <c r="P359" s="183">
        <v>0</v>
      </c>
      <c r="Q359" s="183">
        <v>0</v>
      </c>
      <c r="R359" s="183">
        <v>0</v>
      </c>
      <c r="S359" s="183">
        <v>0</v>
      </c>
      <c r="T359" s="183">
        <v>0</v>
      </c>
      <c r="U359" s="183">
        <v>0</v>
      </c>
      <c r="V359" s="183">
        <v>0</v>
      </c>
      <c r="W359" s="183">
        <v>0</v>
      </c>
      <c r="X359" s="183">
        <v>0</v>
      </c>
      <c r="Y359" s="183">
        <v>0</v>
      </c>
    </row>
    <row r="360" spans="1:25" x14ac:dyDescent="0.2">
      <c r="A360" s="184">
        <v>10452004</v>
      </c>
      <c r="B360" s="183" t="str">
        <f>[1]店マスタ!B359</f>
        <v>（矢本）　アーバ・アサノ</v>
      </c>
      <c r="C360" s="183">
        <v>2</v>
      </c>
      <c r="D360" s="183">
        <v>2</v>
      </c>
      <c r="E360" s="183">
        <f>_xlfn.XLOOKUP(A360,[2]Sheet1!$R:$R,[2]Sheet1!$AB:$AB,"",0)</f>
        <v>2</v>
      </c>
      <c r="F360" s="183">
        <f>_xlfn.XLOOKUP($A360,[3]【2026年03月度_全社】RFM客層一覧表データ!$A:$A,[3]【2026年03月度_全社】RFM客層一覧表データ!C:C,"",0)</f>
        <v>232</v>
      </c>
      <c r="G360" s="183">
        <f>_xlfn.XLOOKUP($A360,[3]【2026年03月度_全社】RFM客層一覧表データ!$A:$A,[3]【2026年03月度_全社】RFM客層一覧表データ!D:D,"",0)</f>
        <v>112</v>
      </c>
      <c r="H360" s="183">
        <f>_xlfn.XLOOKUP($A360,[3]【2026年03月度_全社】RFM客層一覧表データ!$A:$A,[3]【2026年03月度_全社】RFM客層一覧表データ!E:E,"",0)</f>
        <v>156</v>
      </c>
      <c r="I360" s="183">
        <f>_xlfn.XLOOKUP($A360,[3]【2026年03月度_全社】RFM客層一覧表データ!$A:$A,[3]【2026年03月度_全社】RFM客層一覧表データ!F:F,"",0)</f>
        <v>11</v>
      </c>
      <c r="J360" s="183">
        <v>226</v>
      </c>
      <c r="K360" s="183">
        <v>118</v>
      </c>
      <c r="L360" s="183">
        <v>158</v>
      </c>
      <c r="M360" s="183">
        <v>15</v>
      </c>
      <c r="N360" s="183">
        <v>236</v>
      </c>
      <c r="O360" s="183">
        <v>127</v>
      </c>
      <c r="P360" s="183">
        <v>161</v>
      </c>
      <c r="Q360" s="183">
        <v>7</v>
      </c>
      <c r="R360" s="183">
        <v>239</v>
      </c>
      <c r="S360" s="183">
        <v>108</v>
      </c>
      <c r="T360" s="183">
        <v>161</v>
      </c>
      <c r="U360" s="183">
        <v>7</v>
      </c>
      <c r="V360" s="183">
        <v>239</v>
      </c>
      <c r="W360" s="183">
        <v>117</v>
      </c>
      <c r="X360" s="183">
        <v>167</v>
      </c>
      <c r="Y360" s="183">
        <v>8</v>
      </c>
    </row>
    <row r="361" spans="1:25" x14ac:dyDescent="0.2">
      <c r="A361" s="184">
        <v>10452016</v>
      </c>
      <c r="B361" s="183" t="str">
        <f>[1]店マスタ!B360</f>
        <v>ミヤデン新田</v>
      </c>
      <c r="C361" s="183">
        <v>3</v>
      </c>
      <c r="D361" s="183">
        <v>3</v>
      </c>
      <c r="E361" s="183">
        <f>_xlfn.XLOOKUP(A361,[2]Sheet1!$R:$R,[2]Sheet1!$AB:$AB,"",0)</f>
        <v>3</v>
      </c>
      <c r="F361" s="183">
        <f>_xlfn.XLOOKUP($A361,[3]【2026年03月度_全社】RFM客層一覧表データ!$A:$A,[3]【2026年03月度_全社】RFM客層一覧表データ!C:C,"",0)</f>
        <v>517</v>
      </c>
      <c r="G361" s="183">
        <f>_xlfn.XLOOKUP($A361,[3]【2026年03月度_全社】RFM客層一覧表データ!$A:$A,[3]【2026年03月度_全社】RFM客層一覧表データ!D:D,"",0)</f>
        <v>206</v>
      </c>
      <c r="H361" s="183">
        <f>_xlfn.XLOOKUP($A361,[3]【2026年03月度_全社】RFM客層一覧表データ!$A:$A,[3]【2026年03月度_全社】RFM客層一覧表データ!E:E,"",0)</f>
        <v>205</v>
      </c>
      <c r="I361" s="183">
        <f>_xlfn.XLOOKUP($A361,[3]【2026年03月度_全社】RFM客層一覧表データ!$A:$A,[3]【2026年03月度_全社】RFM客層一覧表データ!F:F,"",0)</f>
        <v>53</v>
      </c>
      <c r="J361" s="183">
        <v>508</v>
      </c>
      <c r="K361" s="183">
        <v>214</v>
      </c>
      <c r="L361" s="183">
        <v>198</v>
      </c>
      <c r="M361" s="183">
        <v>42</v>
      </c>
      <c r="N361" s="183">
        <v>502</v>
      </c>
      <c r="O361" s="183">
        <v>208</v>
      </c>
      <c r="P361" s="183">
        <v>197</v>
      </c>
      <c r="Q361" s="183">
        <v>46</v>
      </c>
      <c r="R361" s="183">
        <v>496</v>
      </c>
      <c r="S361" s="183">
        <v>206</v>
      </c>
      <c r="T361" s="183">
        <v>191</v>
      </c>
      <c r="U361" s="183">
        <v>47</v>
      </c>
      <c r="V361" s="183">
        <v>469</v>
      </c>
      <c r="W361" s="183">
        <v>200</v>
      </c>
      <c r="X361" s="183">
        <v>187</v>
      </c>
      <c r="Y361" s="183">
        <v>52</v>
      </c>
    </row>
    <row r="362" spans="1:25" x14ac:dyDescent="0.2">
      <c r="A362" s="184">
        <v>10452020</v>
      </c>
      <c r="B362" s="183" t="str">
        <f>[1]店マスタ!B361</f>
        <v>みやぎチェーン矢本店</v>
      </c>
      <c r="C362" s="183">
        <v>1.5</v>
      </c>
      <c r="D362" s="183">
        <v>1.5</v>
      </c>
      <c r="E362" s="183">
        <f>_xlfn.XLOOKUP(A362,[2]Sheet1!$R:$R,[2]Sheet1!$AB:$AB,"",0)</f>
        <v>1.5</v>
      </c>
      <c r="F362" s="183" t="str">
        <f>_xlfn.XLOOKUP($A362,[3]【2026年03月度_全社】RFM客層一覧表データ!$A:$A,[3]【2026年03月度_全社】RFM客層一覧表データ!C:C,"",0)</f>
        <v/>
      </c>
      <c r="G362" s="183" t="str">
        <f>_xlfn.XLOOKUP($A362,[3]【2026年03月度_全社】RFM客層一覧表データ!$A:$A,[3]【2026年03月度_全社】RFM客層一覧表データ!D:D,"",0)</f>
        <v/>
      </c>
      <c r="H362" s="183" t="str">
        <f>_xlfn.XLOOKUP($A362,[3]【2026年03月度_全社】RFM客層一覧表データ!$A:$A,[3]【2026年03月度_全社】RFM客層一覧表データ!E:E,"",0)</f>
        <v/>
      </c>
      <c r="I362" s="183" t="str">
        <f>_xlfn.XLOOKUP($A362,[3]【2026年03月度_全社】RFM客層一覧表データ!$A:$A,[3]【2026年03月度_全社】RFM客層一覧表データ!F:F,"",0)</f>
        <v/>
      </c>
      <c r="J362" s="183">
        <v>0</v>
      </c>
      <c r="K362" s="183">
        <v>0</v>
      </c>
      <c r="L362" s="183">
        <v>0</v>
      </c>
      <c r="M362" s="183">
        <v>0</v>
      </c>
      <c r="N362" s="183">
        <v>0</v>
      </c>
      <c r="O362" s="183">
        <v>0</v>
      </c>
      <c r="P362" s="183">
        <v>0</v>
      </c>
      <c r="Q362" s="183">
        <v>0</v>
      </c>
      <c r="R362" s="183">
        <v>0</v>
      </c>
      <c r="S362" s="183">
        <v>0</v>
      </c>
      <c r="T362" s="183">
        <v>0</v>
      </c>
      <c r="U362" s="183">
        <v>0</v>
      </c>
      <c r="V362" s="183">
        <v>0</v>
      </c>
      <c r="W362" s="183">
        <v>0</v>
      </c>
      <c r="X362" s="183">
        <v>0</v>
      </c>
      <c r="Y362" s="183">
        <v>0</v>
      </c>
    </row>
    <row r="363" spans="1:25" x14ac:dyDescent="0.2">
      <c r="A363" s="184">
        <v>10457000</v>
      </c>
      <c r="B363" s="183" t="str">
        <f>[1]店マスタ!B362</f>
        <v>ミヤデン石巻</v>
      </c>
      <c r="C363" s="183">
        <v>2.5</v>
      </c>
      <c r="D363" s="183">
        <v>2.5</v>
      </c>
      <c r="E363" s="183">
        <f>_xlfn.XLOOKUP(A363,[2]Sheet1!$R:$R,[2]Sheet1!$AB:$AB,"",0)</f>
        <v>2.5</v>
      </c>
      <c r="F363" s="183">
        <f>_xlfn.XLOOKUP($A363,[3]【2026年03月度_全社】RFM客層一覧表データ!$A:$A,[3]【2026年03月度_全社】RFM客層一覧表データ!C:C,"",0)</f>
        <v>382</v>
      </c>
      <c r="G363" s="183">
        <f>_xlfn.XLOOKUP($A363,[3]【2026年03月度_全社】RFM客層一覧表データ!$A:$A,[3]【2026年03月度_全社】RFM客層一覧表データ!D:D,"",0)</f>
        <v>154</v>
      </c>
      <c r="H363" s="183">
        <f>_xlfn.XLOOKUP($A363,[3]【2026年03月度_全社】RFM客層一覧表データ!$A:$A,[3]【2026年03月度_全社】RFM客層一覧表データ!E:E,"",0)</f>
        <v>202</v>
      </c>
      <c r="I363" s="183">
        <f>_xlfn.XLOOKUP($A363,[3]【2026年03月度_全社】RFM客層一覧表データ!$A:$A,[3]【2026年03月度_全社】RFM客層一覧表データ!F:F,"",0)</f>
        <v>16</v>
      </c>
      <c r="J363" s="183">
        <v>393</v>
      </c>
      <c r="K363" s="183">
        <v>157</v>
      </c>
      <c r="L363" s="183">
        <v>220</v>
      </c>
      <c r="M363" s="183">
        <v>18</v>
      </c>
      <c r="N363" s="183">
        <v>395</v>
      </c>
      <c r="O363" s="183">
        <v>179</v>
      </c>
      <c r="P363" s="183">
        <v>227</v>
      </c>
      <c r="Q363" s="183">
        <v>24</v>
      </c>
      <c r="R363" s="183">
        <v>393</v>
      </c>
      <c r="S363" s="183">
        <v>181</v>
      </c>
      <c r="T363" s="183">
        <v>235</v>
      </c>
      <c r="U363" s="183">
        <v>14</v>
      </c>
      <c r="V363" s="183">
        <v>406</v>
      </c>
      <c r="W363" s="183">
        <v>179</v>
      </c>
      <c r="X363" s="183">
        <v>246</v>
      </c>
      <c r="Y363" s="183">
        <v>14</v>
      </c>
    </row>
    <row r="364" spans="1:25" x14ac:dyDescent="0.2">
      <c r="A364" s="184">
        <v>10457002</v>
      </c>
      <c r="B364" s="183" t="str">
        <f>[1]店マスタ!B363</f>
        <v>首藤でんき</v>
      </c>
      <c r="C364" s="183">
        <v>1.5</v>
      </c>
      <c r="D364" s="183">
        <v>1.5</v>
      </c>
      <c r="E364" s="183">
        <f>_xlfn.XLOOKUP(A364,[2]Sheet1!$R:$R,[2]Sheet1!$AB:$AB,"",0)</f>
        <v>1.5</v>
      </c>
      <c r="F364" s="183" t="str">
        <f>_xlfn.XLOOKUP($A364,[3]【2026年03月度_全社】RFM客層一覧表データ!$A:$A,[3]【2026年03月度_全社】RFM客層一覧表データ!C:C,"",0)</f>
        <v/>
      </c>
      <c r="G364" s="183" t="str">
        <f>_xlfn.XLOOKUP($A364,[3]【2026年03月度_全社】RFM客層一覧表データ!$A:$A,[3]【2026年03月度_全社】RFM客層一覧表データ!D:D,"",0)</f>
        <v/>
      </c>
      <c r="H364" s="183" t="str">
        <f>_xlfn.XLOOKUP($A364,[3]【2026年03月度_全社】RFM客層一覧表データ!$A:$A,[3]【2026年03月度_全社】RFM客層一覧表データ!E:E,"",0)</f>
        <v/>
      </c>
      <c r="I364" s="183" t="str">
        <f>_xlfn.XLOOKUP($A364,[3]【2026年03月度_全社】RFM客層一覧表データ!$A:$A,[3]【2026年03月度_全社】RFM客層一覧表データ!F:F,"",0)</f>
        <v/>
      </c>
      <c r="J364" s="183">
        <v>0</v>
      </c>
      <c r="K364" s="183">
        <v>0</v>
      </c>
      <c r="L364" s="183">
        <v>0</v>
      </c>
      <c r="M364" s="183">
        <v>0</v>
      </c>
      <c r="N364" s="183">
        <v>0</v>
      </c>
      <c r="O364" s="183">
        <v>0</v>
      </c>
      <c r="P364" s="183">
        <v>0</v>
      </c>
      <c r="Q364" s="183">
        <v>0</v>
      </c>
      <c r="R364" s="183">
        <v>0</v>
      </c>
      <c r="S364" s="183">
        <v>0</v>
      </c>
      <c r="T364" s="183">
        <v>0</v>
      </c>
      <c r="U364" s="183">
        <v>0</v>
      </c>
      <c r="V364" s="183">
        <v>0</v>
      </c>
      <c r="W364" s="183">
        <v>0</v>
      </c>
      <c r="X364" s="183">
        <v>0</v>
      </c>
      <c r="Y364" s="183">
        <v>0</v>
      </c>
    </row>
    <row r="365" spans="1:25" x14ac:dyDescent="0.2">
      <c r="A365" s="184">
        <v>10459010</v>
      </c>
      <c r="B365" s="183" t="str">
        <f>[1]店マスタ!B364</f>
        <v>みやぎチェーンコンノ</v>
      </c>
      <c r="C365" s="183">
        <v>2</v>
      </c>
      <c r="D365" s="183">
        <v>2</v>
      </c>
      <c r="E365" s="183">
        <f>_xlfn.XLOOKUP(A365,[2]Sheet1!$R:$R,[2]Sheet1!$AB:$AB,"",0)</f>
        <v>1.5</v>
      </c>
      <c r="F365" s="183" t="str">
        <f>_xlfn.XLOOKUP($A365,[3]【2026年03月度_全社】RFM客層一覧表データ!$A:$A,[3]【2026年03月度_全社】RFM客層一覧表データ!C:C,"",0)</f>
        <v/>
      </c>
      <c r="G365" s="183" t="str">
        <f>_xlfn.XLOOKUP($A365,[3]【2026年03月度_全社】RFM客層一覧表データ!$A:$A,[3]【2026年03月度_全社】RFM客層一覧表データ!D:D,"",0)</f>
        <v/>
      </c>
      <c r="H365" s="183" t="str">
        <f>_xlfn.XLOOKUP($A365,[3]【2026年03月度_全社】RFM客層一覧表データ!$A:$A,[3]【2026年03月度_全社】RFM客層一覧表データ!E:E,"",0)</f>
        <v/>
      </c>
      <c r="I365" s="183" t="str">
        <f>_xlfn.XLOOKUP($A365,[3]【2026年03月度_全社】RFM客層一覧表データ!$A:$A,[3]【2026年03月度_全社】RFM客層一覧表データ!F:F,"",0)</f>
        <v/>
      </c>
      <c r="J365" s="183">
        <v>0</v>
      </c>
      <c r="K365" s="183">
        <v>0</v>
      </c>
      <c r="L365" s="183">
        <v>0</v>
      </c>
      <c r="M365" s="183">
        <v>0</v>
      </c>
      <c r="N365" s="183">
        <v>0</v>
      </c>
      <c r="O365" s="183">
        <v>0</v>
      </c>
      <c r="P365" s="183">
        <v>0</v>
      </c>
      <c r="Q365" s="183">
        <v>0</v>
      </c>
      <c r="R365" s="183">
        <v>0</v>
      </c>
      <c r="S365" s="183">
        <v>0</v>
      </c>
      <c r="T365" s="183">
        <v>0</v>
      </c>
      <c r="U365" s="183">
        <v>0</v>
      </c>
      <c r="V365" s="183">
        <v>0</v>
      </c>
      <c r="W365" s="183">
        <v>0</v>
      </c>
      <c r="X365" s="183">
        <v>0</v>
      </c>
      <c r="Y365" s="183">
        <v>0</v>
      </c>
    </row>
    <row r="366" spans="1:25" x14ac:dyDescent="0.2">
      <c r="A366" s="184">
        <v>10461020</v>
      </c>
      <c r="B366" s="183" t="str">
        <f>[1]店マスタ!B365</f>
        <v>マツカワ電化</v>
      </c>
      <c r="C366" s="183">
        <v>1</v>
      </c>
      <c r="D366" s="183">
        <v>1</v>
      </c>
      <c r="E366" s="183" t="str">
        <f>_xlfn.XLOOKUP(A366,[2]Sheet1!$R:$R,[2]Sheet1!$AB:$AB,"",0)</f>
        <v/>
      </c>
      <c r="F366" s="183" t="str">
        <f>_xlfn.XLOOKUP($A366,[3]【2026年03月度_全社】RFM客層一覧表データ!$A:$A,[3]【2026年03月度_全社】RFM客層一覧表データ!C:C,"",0)</f>
        <v/>
      </c>
      <c r="G366" s="183" t="str">
        <f>_xlfn.XLOOKUP($A366,[3]【2026年03月度_全社】RFM客層一覧表データ!$A:$A,[3]【2026年03月度_全社】RFM客層一覧表データ!D:D,"",0)</f>
        <v/>
      </c>
      <c r="H366" s="183" t="str">
        <f>_xlfn.XLOOKUP($A366,[3]【2026年03月度_全社】RFM客層一覧表データ!$A:$A,[3]【2026年03月度_全社】RFM客層一覧表データ!E:E,"",0)</f>
        <v/>
      </c>
      <c r="I366" s="183" t="str">
        <f>_xlfn.XLOOKUP($A366,[3]【2026年03月度_全社】RFM客層一覧表データ!$A:$A,[3]【2026年03月度_全社】RFM客層一覧表データ!F:F,"",0)</f>
        <v/>
      </c>
      <c r="J366" s="183">
        <v>0</v>
      </c>
      <c r="K366" s="183">
        <v>0</v>
      </c>
      <c r="L366" s="183">
        <v>0</v>
      </c>
      <c r="M366" s="183">
        <v>0</v>
      </c>
      <c r="N366" s="183">
        <v>0</v>
      </c>
      <c r="O366" s="183">
        <v>0</v>
      </c>
      <c r="P366" s="183">
        <v>0</v>
      </c>
      <c r="Q366" s="183">
        <v>0</v>
      </c>
      <c r="R366" s="183">
        <v>0</v>
      </c>
      <c r="S366" s="183">
        <v>0</v>
      </c>
      <c r="T366" s="183">
        <v>0</v>
      </c>
      <c r="U366" s="183">
        <v>0</v>
      </c>
      <c r="V366" s="183">
        <v>0</v>
      </c>
      <c r="W366" s="183">
        <v>0</v>
      </c>
      <c r="X366" s="183">
        <v>0</v>
      </c>
      <c r="Y366" s="183">
        <v>0</v>
      </c>
    </row>
    <row r="367" spans="1:25" x14ac:dyDescent="0.2">
      <c r="A367" s="184">
        <v>10462001</v>
      </c>
      <c r="B367" s="183" t="str">
        <f>[1]店マスタ!B366</f>
        <v>遊電館　志津川店</v>
      </c>
      <c r="C367" s="183">
        <v>4</v>
      </c>
      <c r="D367" s="183">
        <v>5</v>
      </c>
      <c r="E367" s="183">
        <f>_xlfn.XLOOKUP(A367,[2]Sheet1!$R:$R,[2]Sheet1!$AB:$AB,"",0)</f>
        <v>4</v>
      </c>
      <c r="F367" s="183">
        <f>_xlfn.XLOOKUP($A367,[3]【2026年03月度_全社】RFM客層一覧表データ!$A:$A,[3]【2026年03月度_全社】RFM客層一覧表データ!C:C,"",0)</f>
        <v>1077</v>
      </c>
      <c r="G367" s="183">
        <f>_xlfn.XLOOKUP($A367,[3]【2026年03月度_全社】RFM客層一覧表データ!$A:$A,[3]【2026年03月度_全社】RFM客層一覧表データ!D:D,"",0)</f>
        <v>433</v>
      </c>
      <c r="H367" s="183">
        <f>_xlfn.XLOOKUP($A367,[3]【2026年03月度_全社】RFM客層一覧表データ!$A:$A,[3]【2026年03月度_全社】RFM客層一覧表データ!E:E,"",0)</f>
        <v>408</v>
      </c>
      <c r="I367" s="183">
        <f>_xlfn.XLOOKUP($A367,[3]【2026年03月度_全社】RFM客層一覧表データ!$A:$A,[3]【2026年03月度_全社】RFM客層一覧表データ!F:F,"",0)</f>
        <v>69</v>
      </c>
      <c r="J367" s="183">
        <v>1117</v>
      </c>
      <c r="K367" s="183">
        <v>439</v>
      </c>
      <c r="L367" s="183">
        <v>402</v>
      </c>
      <c r="M367" s="183">
        <v>73</v>
      </c>
      <c r="N367" s="183">
        <v>1125</v>
      </c>
      <c r="O367" s="183">
        <v>491</v>
      </c>
      <c r="P367" s="183">
        <v>399</v>
      </c>
      <c r="Q367" s="183">
        <v>88</v>
      </c>
      <c r="R367" s="183">
        <v>1136</v>
      </c>
      <c r="S367" s="183">
        <v>457</v>
      </c>
      <c r="T367" s="183">
        <v>390</v>
      </c>
      <c r="U367" s="183">
        <v>81</v>
      </c>
      <c r="V367" s="183">
        <v>1143</v>
      </c>
      <c r="W367" s="183">
        <v>455</v>
      </c>
      <c r="X367" s="183">
        <v>394</v>
      </c>
      <c r="Y367" s="183">
        <v>86</v>
      </c>
    </row>
    <row r="368" spans="1:25" x14ac:dyDescent="0.2">
      <c r="A368" s="184">
        <v>10463002</v>
      </c>
      <c r="B368" s="183" t="str">
        <f>[1]店マスタ!B367</f>
        <v>中西電気商会</v>
      </c>
      <c r="C368" s="183">
        <v>2</v>
      </c>
      <c r="D368" s="183">
        <v>2</v>
      </c>
      <c r="E368" s="183" t="str">
        <f>_xlfn.XLOOKUP(A368,[2]Sheet1!$R:$R,[2]Sheet1!$AB:$AB,"",0)</f>
        <v/>
      </c>
      <c r="F368" s="183" t="str">
        <f>_xlfn.XLOOKUP($A368,[3]【2026年03月度_全社】RFM客層一覧表データ!$A:$A,[3]【2026年03月度_全社】RFM客層一覧表データ!C:C,"",0)</f>
        <v/>
      </c>
      <c r="G368" s="183" t="str">
        <f>_xlfn.XLOOKUP($A368,[3]【2026年03月度_全社】RFM客層一覧表データ!$A:$A,[3]【2026年03月度_全社】RFM客層一覧表データ!D:D,"",0)</f>
        <v/>
      </c>
      <c r="H368" s="183" t="str">
        <f>_xlfn.XLOOKUP($A368,[3]【2026年03月度_全社】RFM客層一覧表データ!$A:$A,[3]【2026年03月度_全社】RFM客層一覧表データ!E:E,"",0)</f>
        <v/>
      </c>
      <c r="I368" s="183" t="str">
        <f>_xlfn.XLOOKUP($A368,[3]【2026年03月度_全社】RFM客層一覧表データ!$A:$A,[3]【2026年03月度_全社】RFM客層一覧表データ!F:F,"",0)</f>
        <v/>
      </c>
      <c r="J368" s="183">
        <v>0</v>
      </c>
      <c r="K368" s="183">
        <v>0</v>
      </c>
      <c r="L368" s="183">
        <v>0</v>
      </c>
      <c r="M368" s="183">
        <v>0</v>
      </c>
      <c r="N368" s="183">
        <v>0</v>
      </c>
      <c r="O368" s="183">
        <v>0</v>
      </c>
      <c r="P368" s="183">
        <v>0</v>
      </c>
      <c r="Q368" s="183">
        <v>0</v>
      </c>
      <c r="R368" s="183">
        <v>0</v>
      </c>
      <c r="S368" s="183">
        <v>0</v>
      </c>
      <c r="T368" s="183">
        <v>0</v>
      </c>
      <c r="U368" s="183">
        <v>0</v>
      </c>
      <c r="V368" s="183">
        <v>0</v>
      </c>
      <c r="W368" s="183">
        <v>0</v>
      </c>
      <c r="X368" s="183">
        <v>0</v>
      </c>
      <c r="Y368" s="183">
        <v>0</v>
      </c>
    </row>
    <row r="369" spans="1:25" x14ac:dyDescent="0.2">
      <c r="A369" s="184">
        <v>10466004</v>
      </c>
      <c r="B369" s="183" t="str">
        <f>[1]店マスタ!B368</f>
        <v>パナック　ささき</v>
      </c>
      <c r="C369" s="183">
        <v>3.5</v>
      </c>
      <c r="D369" s="183">
        <v>3.5</v>
      </c>
      <c r="E369" s="183">
        <f>_xlfn.XLOOKUP(A369,[2]Sheet1!$R:$R,[2]Sheet1!$AB:$AB,"",0)</f>
        <v>3.5</v>
      </c>
      <c r="F369" s="183">
        <f>_xlfn.XLOOKUP($A369,[3]【2026年03月度_全社】RFM客層一覧表データ!$A:$A,[3]【2026年03月度_全社】RFM客層一覧表データ!C:C,"",0)</f>
        <v>307</v>
      </c>
      <c r="G369" s="183">
        <f>_xlfn.XLOOKUP($A369,[3]【2026年03月度_全社】RFM客層一覧表データ!$A:$A,[3]【2026年03月度_全社】RFM客層一覧表データ!D:D,"",0)</f>
        <v>148</v>
      </c>
      <c r="H369" s="183">
        <f>_xlfn.XLOOKUP($A369,[3]【2026年03月度_全社】RFM客層一覧表データ!$A:$A,[3]【2026年03月度_全社】RFM客層一覧表データ!E:E,"",0)</f>
        <v>186</v>
      </c>
      <c r="I369" s="183">
        <f>_xlfn.XLOOKUP($A369,[3]【2026年03月度_全社】RFM客層一覧表データ!$A:$A,[3]【2026年03月度_全社】RFM客層一覧表データ!F:F,"",0)</f>
        <v>13</v>
      </c>
      <c r="J369" s="183">
        <v>310</v>
      </c>
      <c r="K369" s="183">
        <v>143</v>
      </c>
      <c r="L369" s="183">
        <v>185</v>
      </c>
      <c r="M369" s="183">
        <v>15</v>
      </c>
      <c r="N369" s="183">
        <v>325</v>
      </c>
      <c r="O369" s="183">
        <v>135</v>
      </c>
      <c r="P369" s="183">
        <v>195</v>
      </c>
      <c r="Q369" s="183">
        <v>14</v>
      </c>
      <c r="R369" s="183">
        <v>326</v>
      </c>
      <c r="S369" s="183">
        <v>151</v>
      </c>
      <c r="T369" s="183">
        <v>192</v>
      </c>
      <c r="U369" s="183">
        <v>20</v>
      </c>
      <c r="V369" s="183">
        <v>324</v>
      </c>
      <c r="W369" s="183">
        <v>150</v>
      </c>
      <c r="X369" s="183">
        <v>188</v>
      </c>
      <c r="Y369" s="183">
        <v>19</v>
      </c>
    </row>
    <row r="370" spans="1:25" x14ac:dyDescent="0.2">
      <c r="A370" s="184">
        <v>10466015</v>
      </c>
      <c r="B370" s="183" t="str">
        <f>[1]店マスタ!B369</f>
        <v>有限会社渡辺無線</v>
      </c>
      <c r="C370" s="183">
        <v>3</v>
      </c>
      <c r="D370" s="183">
        <v>3</v>
      </c>
      <c r="E370" s="183" t="str">
        <f>_xlfn.XLOOKUP(A370,[2]Sheet1!$R:$R,[2]Sheet1!$AB:$AB,"",0)</f>
        <v/>
      </c>
      <c r="F370" s="183" t="str">
        <f>_xlfn.XLOOKUP($A370,[3]【2026年03月度_全社】RFM客層一覧表データ!$A:$A,[3]【2026年03月度_全社】RFM客層一覧表データ!C:C,"",0)</f>
        <v/>
      </c>
      <c r="G370" s="183" t="str">
        <f>_xlfn.XLOOKUP($A370,[3]【2026年03月度_全社】RFM客層一覧表データ!$A:$A,[3]【2026年03月度_全社】RFM客層一覧表データ!D:D,"",0)</f>
        <v/>
      </c>
      <c r="H370" s="183" t="str">
        <f>_xlfn.XLOOKUP($A370,[3]【2026年03月度_全社】RFM客層一覧表データ!$A:$A,[3]【2026年03月度_全社】RFM客層一覧表データ!E:E,"",0)</f>
        <v/>
      </c>
      <c r="I370" s="183" t="str">
        <f>_xlfn.XLOOKUP($A370,[3]【2026年03月度_全社】RFM客層一覧表データ!$A:$A,[3]【2026年03月度_全社】RFM客層一覧表データ!F:F,"",0)</f>
        <v/>
      </c>
      <c r="J370" s="183">
        <v>0</v>
      </c>
      <c r="K370" s="183">
        <v>0</v>
      </c>
      <c r="L370" s="183">
        <v>0</v>
      </c>
      <c r="M370" s="183">
        <v>0</v>
      </c>
      <c r="N370" s="183">
        <v>0</v>
      </c>
      <c r="O370" s="183">
        <v>0</v>
      </c>
      <c r="P370" s="183">
        <v>0</v>
      </c>
      <c r="Q370" s="183">
        <v>0</v>
      </c>
      <c r="R370" s="183">
        <v>0</v>
      </c>
      <c r="S370" s="183">
        <v>0</v>
      </c>
      <c r="T370" s="183">
        <v>0</v>
      </c>
      <c r="U370" s="183">
        <v>0</v>
      </c>
      <c r="V370" s="183">
        <v>0</v>
      </c>
      <c r="W370" s="183">
        <v>0</v>
      </c>
      <c r="X370" s="183">
        <v>0</v>
      </c>
      <c r="Y370" s="183">
        <v>0</v>
      </c>
    </row>
    <row r="371" spans="1:25" x14ac:dyDescent="0.2">
      <c r="A371" s="184">
        <v>10468014</v>
      </c>
      <c r="B371" s="183" t="str">
        <f>[1]店マスタ!B370</f>
        <v>アイ電器商会</v>
      </c>
      <c r="C371" s="183">
        <v>2.5</v>
      </c>
      <c r="D371" s="183">
        <v>2.5</v>
      </c>
      <c r="E371" s="183">
        <f>_xlfn.XLOOKUP(A371,[2]Sheet1!$R:$R,[2]Sheet1!$AB:$AB,"",0)</f>
        <v>2.5</v>
      </c>
      <c r="F371" s="183">
        <f>_xlfn.XLOOKUP($A371,[3]【2026年03月度_全社】RFM客層一覧表データ!$A:$A,[3]【2026年03月度_全社】RFM客層一覧表データ!C:C,"",0)</f>
        <v>272</v>
      </c>
      <c r="G371" s="183">
        <f>_xlfn.XLOOKUP($A371,[3]【2026年03月度_全社】RFM客層一覧表データ!$A:$A,[3]【2026年03月度_全社】RFM客層一覧表データ!D:D,"",0)</f>
        <v>111</v>
      </c>
      <c r="H371" s="183">
        <f>_xlfn.XLOOKUP($A371,[3]【2026年03月度_全社】RFM客層一覧表データ!$A:$A,[3]【2026年03月度_全社】RFM客層一覧表データ!E:E,"",0)</f>
        <v>77</v>
      </c>
      <c r="I371" s="183">
        <f>_xlfn.XLOOKUP($A371,[3]【2026年03月度_全社】RFM客層一覧表データ!$A:$A,[3]【2026年03月度_全社】RFM客層一覧表データ!F:F,"",0)</f>
        <v>16</v>
      </c>
      <c r="J371" s="183">
        <v>368</v>
      </c>
      <c r="K371" s="183">
        <v>149</v>
      </c>
      <c r="L371" s="183">
        <v>111</v>
      </c>
      <c r="M371" s="183">
        <v>14</v>
      </c>
      <c r="N371" s="183">
        <v>376</v>
      </c>
      <c r="O371" s="183">
        <v>148</v>
      </c>
      <c r="P371" s="183">
        <v>121</v>
      </c>
      <c r="Q371" s="183">
        <v>17</v>
      </c>
      <c r="R371" s="183">
        <v>378</v>
      </c>
      <c r="S371" s="183">
        <v>151</v>
      </c>
      <c r="T371" s="183">
        <v>138</v>
      </c>
      <c r="U371" s="183">
        <v>11</v>
      </c>
      <c r="V371" s="183">
        <v>381</v>
      </c>
      <c r="W371" s="183">
        <v>155</v>
      </c>
      <c r="X371" s="183">
        <v>154</v>
      </c>
      <c r="Y371" s="183">
        <v>13</v>
      </c>
    </row>
    <row r="372" spans="1:25" x14ac:dyDescent="0.2">
      <c r="A372" s="184">
        <v>10469004</v>
      </c>
      <c r="B372" s="183" t="str">
        <f>[1]店マスタ!B371</f>
        <v>（株）ヒシヌマ</v>
      </c>
      <c r="C372" s="183">
        <v>3.5</v>
      </c>
      <c r="D372" s="183">
        <v>3.5</v>
      </c>
      <c r="E372" s="183">
        <f>_xlfn.XLOOKUP(A372,[2]Sheet1!$R:$R,[2]Sheet1!$AB:$AB,"",0)</f>
        <v>5.5</v>
      </c>
      <c r="F372" s="183">
        <f>_xlfn.XLOOKUP($A372,[3]【2026年03月度_全社】RFM客層一覧表データ!$A:$A,[3]【2026年03月度_全社】RFM客層一覧表データ!C:C,"",0)</f>
        <v>832</v>
      </c>
      <c r="G372" s="183">
        <f>_xlfn.XLOOKUP($A372,[3]【2026年03月度_全社】RFM客層一覧表データ!$A:$A,[3]【2026年03月度_全社】RFM客層一覧表データ!D:D,"",0)</f>
        <v>314</v>
      </c>
      <c r="H372" s="183">
        <f>_xlfn.XLOOKUP($A372,[3]【2026年03月度_全社】RFM客層一覧表データ!$A:$A,[3]【2026年03月度_全社】RFM客層一覧表データ!E:E,"",0)</f>
        <v>296</v>
      </c>
      <c r="I372" s="183">
        <f>_xlfn.XLOOKUP($A372,[3]【2026年03月度_全社】RFM客層一覧表データ!$A:$A,[3]【2026年03月度_全社】RFM客層一覧表データ!F:F,"",0)</f>
        <v>83</v>
      </c>
      <c r="J372" s="183">
        <v>862</v>
      </c>
      <c r="K372" s="183">
        <v>335</v>
      </c>
      <c r="L372" s="183">
        <v>313</v>
      </c>
      <c r="M372" s="183">
        <v>79</v>
      </c>
      <c r="N372" s="183">
        <v>835</v>
      </c>
      <c r="O372" s="183">
        <v>311</v>
      </c>
      <c r="P372" s="183">
        <v>325</v>
      </c>
      <c r="Q372" s="183">
        <v>64</v>
      </c>
      <c r="R372" s="183">
        <v>862</v>
      </c>
      <c r="S372" s="183">
        <v>324</v>
      </c>
      <c r="T372" s="183">
        <v>349</v>
      </c>
      <c r="U372" s="183">
        <v>81</v>
      </c>
      <c r="V372" s="183">
        <v>843</v>
      </c>
      <c r="W372" s="183">
        <v>343</v>
      </c>
      <c r="X372" s="183">
        <v>369</v>
      </c>
      <c r="Y372" s="183">
        <v>80</v>
      </c>
    </row>
    <row r="373" spans="1:25" x14ac:dyDescent="0.2">
      <c r="A373" s="184">
        <v>10469010</v>
      </c>
      <c r="B373" s="183" t="str">
        <f>[1]店マスタ!B372</f>
        <v>みやぎチェーン森田店</v>
      </c>
      <c r="C373" s="183">
        <v>1.5</v>
      </c>
      <c r="D373" s="183">
        <v>0</v>
      </c>
      <c r="E373" s="183" t="str">
        <f>_xlfn.XLOOKUP(A373,[2]Sheet1!$R:$R,[2]Sheet1!$AB:$AB,"",0)</f>
        <v/>
      </c>
      <c r="F373" s="183" t="str">
        <f>_xlfn.XLOOKUP($A373,[3]【2026年03月度_全社】RFM客層一覧表データ!$A:$A,[3]【2026年03月度_全社】RFM客層一覧表データ!C:C,"",0)</f>
        <v/>
      </c>
      <c r="G373" s="183" t="str">
        <f>_xlfn.XLOOKUP($A373,[3]【2026年03月度_全社】RFM客層一覧表データ!$A:$A,[3]【2026年03月度_全社】RFM客層一覧表データ!D:D,"",0)</f>
        <v/>
      </c>
      <c r="H373" s="183" t="str">
        <f>_xlfn.XLOOKUP($A373,[3]【2026年03月度_全社】RFM客層一覧表データ!$A:$A,[3]【2026年03月度_全社】RFM客層一覧表データ!E:E,"",0)</f>
        <v/>
      </c>
      <c r="I373" s="183" t="str">
        <f>_xlfn.XLOOKUP($A373,[3]【2026年03月度_全社】RFM客層一覧表データ!$A:$A,[3]【2026年03月度_全社】RFM客層一覧表データ!F:F,"",0)</f>
        <v/>
      </c>
      <c r="J373" s="183">
        <v>0</v>
      </c>
      <c r="K373" s="183">
        <v>0</v>
      </c>
      <c r="L373" s="183">
        <v>0</v>
      </c>
      <c r="M373" s="183">
        <v>0</v>
      </c>
      <c r="N373" s="183">
        <v>0</v>
      </c>
      <c r="O373" s="183">
        <v>0</v>
      </c>
      <c r="P373" s="183">
        <v>0</v>
      </c>
      <c r="Q373" s="183">
        <v>0</v>
      </c>
      <c r="R373" s="183">
        <v>0</v>
      </c>
      <c r="S373" s="183">
        <v>0</v>
      </c>
      <c r="T373" s="183">
        <v>0</v>
      </c>
      <c r="U373" s="183">
        <v>0</v>
      </c>
      <c r="V373" s="183">
        <v>0</v>
      </c>
      <c r="W373" s="183">
        <v>0</v>
      </c>
      <c r="X373" s="183">
        <v>0</v>
      </c>
      <c r="Y373" s="183">
        <v>0</v>
      </c>
    </row>
    <row r="374" spans="1:25" x14ac:dyDescent="0.2">
      <c r="A374" s="184">
        <v>10471001</v>
      </c>
      <c r="B374" s="183" t="str">
        <f>[1]店マスタ!B373</f>
        <v>パナック・りょうごく</v>
      </c>
      <c r="C374" s="183">
        <v>2</v>
      </c>
      <c r="D374" s="183">
        <v>2</v>
      </c>
      <c r="E374" s="183">
        <f>_xlfn.XLOOKUP(A374,[2]Sheet1!$R:$R,[2]Sheet1!$AB:$AB,"",0)</f>
        <v>2</v>
      </c>
      <c r="F374" s="183">
        <f>_xlfn.XLOOKUP($A374,[3]【2026年03月度_全社】RFM客層一覧表データ!$A:$A,[3]【2026年03月度_全社】RFM客層一覧表データ!C:C,"",0)</f>
        <v>466</v>
      </c>
      <c r="G374" s="183">
        <f>_xlfn.XLOOKUP($A374,[3]【2026年03月度_全社】RFM客層一覧表データ!$A:$A,[3]【2026年03月度_全社】RFM客層一覧表データ!D:D,"",0)</f>
        <v>165</v>
      </c>
      <c r="H374" s="183">
        <f>_xlfn.XLOOKUP($A374,[3]【2026年03月度_全社】RFM客層一覧表データ!$A:$A,[3]【2026年03月度_全社】RFM客層一覧表データ!E:E,"",0)</f>
        <v>232</v>
      </c>
      <c r="I374" s="183">
        <f>_xlfn.XLOOKUP($A374,[3]【2026年03月度_全社】RFM客層一覧表データ!$A:$A,[3]【2026年03月度_全社】RFM客層一覧表データ!F:F,"",0)</f>
        <v>19</v>
      </c>
      <c r="J374" s="183">
        <v>501</v>
      </c>
      <c r="K374" s="183">
        <v>181</v>
      </c>
      <c r="L374" s="183">
        <v>232</v>
      </c>
      <c r="M374" s="183">
        <v>16</v>
      </c>
      <c r="N374" s="183">
        <v>541</v>
      </c>
      <c r="O374" s="183">
        <v>177</v>
      </c>
      <c r="P374" s="183">
        <v>234</v>
      </c>
      <c r="Q374" s="183">
        <v>25</v>
      </c>
      <c r="R374" s="183">
        <v>575</v>
      </c>
      <c r="S374" s="183">
        <v>213</v>
      </c>
      <c r="T374" s="183">
        <v>241</v>
      </c>
      <c r="U374" s="183">
        <v>31</v>
      </c>
      <c r="V374" s="183">
        <v>588</v>
      </c>
      <c r="W374" s="183">
        <v>225</v>
      </c>
      <c r="X374" s="183">
        <v>242</v>
      </c>
      <c r="Y374" s="183">
        <v>32</v>
      </c>
    </row>
    <row r="375" spans="1:25" x14ac:dyDescent="0.2">
      <c r="A375" s="184">
        <v>10475004</v>
      </c>
      <c r="B375" s="183" t="str">
        <f>[1]店マスタ!B374</f>
        <v>（有）クサノ電器</v>
      </c>
      <c r="C375" s="183">
        <v>3</v>
      </c>
      <c r="D375" s="183">
        <v>3</v>
      </c>
      <c r="E375" s="183">
        <f>_xlfn.XLOOKUP(A375,[2]Sheet1!$R:$R,[2]Sheet1!$AB:$AB,"",0)</f>
        <v>3</v>
      </c>
      <c r="F375" s="183">
        <f>_xlfn.XLOOKUP($A375,[3]【2026年03月度_全社】RFM客層一覧表データ!$A:$A,[3]【2026年03月度_全社】RFM客層一覧表データ!C:C,"",0)</f>
        <v>1055</v>
      </c>
      <c r="G375" s="183">
        <f>_xlfn.XLOOKUP($A375,[3]【2026年03月度_全社】RFM客層一覧表データ!$A:$A,[3]【2026年03月度_全社】RFM客層一覧表データ!D:D,"",0)</f>
        <v>477</v>
      </c>
      <c r="H375" s="183">
        <f>_xlfn.XLOOKUP($A375,[3]【2026年03月度_全社】RFM客層一覧表データ!$A:$A,[3]【2026年03月度_全社】RFM客層一覧表データ!E:E,"",0)</f>
        <v>520</v>
      </c>
      <c r="I375" s="183">
        <f>_xlfn.XLOOKUP($A375,[3]【2026年03月度_全社】RFM客層一覧表データ!$A:$A,[3]【2026年03月度_全社】RFM客層一覧表データ!F:F,"",0)</f>
        <v>68</v>
      </c>
      <c r="J375" s="183">
        <v>1079</v>
      </c>
      <c r="K375" s="183">
        <v>490</v>
      </c>
      <c r="L375" s="183">
        <v>535</v>
      </c>
      <c r="M375" s="183">
        <v>72</v>
      </c>
      <c r="N375" s="183">
        <v>1080</v>
      </c>
      <c r="O375" s="183">
        <v>472</v>
      </c>
      <c r="P375" s="183">
        <v>514</v>
      </c>
      <c r="Q375" s="183">
        <v>89</v>
      </c>
      <c r="R375" s="183">
        <v>1061</v>
      </c>
      <c r="S375" s="183">
        <v>513</v>
      </c>
      <c r="T375" s="183">
        <v>506</v>
      </c>
      <c r="U375" s="183">
        <v>77</v>
      </c>
      <c r="V375" s="183">
        <v>1048</v>
      </c>
      <c r="W375" s="183">
        <v>518</v>
      </c>
      <c r="X375" s="183">
        <v>507</v>
      </c>
      <c r="Y375" s="183">
        <v>80</v>
      </c>
    </row>
    <row r="376" spans="1:25" x14ac:dyDescent="0.2">
      <c r="A376" s="184">
        <v>10478004</v>
      </c>
      <c r="B376" s="183" t="str">
        <f>[1]店マスタ!B375</f>
        <v>涌谷）アーバ・さとう</v>
      </c>
      <c r="C376" s="183">
        <v>2.5</v>
      </c>
      <c r="D376" s="183">
        <v>1.5</v>
      </c>
      <c r="E376" s="183">
        <f>_xlfn.XLOOKUP(A376,[2]Sheet1!$R:$R,[2]Sheet1!$AB:$AB,"",0)</f>
        <v>1.5</v>
      </c>
      <c r="F376" s="183">
        <f>_xlfn.XLOOKUP($A376,[3]【2026年03月度_全社】RFM客層一覧表データ!$A:$A,[3]【2026年03月度_全社】RFM客層一覧表データ!C:C,"",0)</f>
        <v>56</v>
      </c>
      <c r="G376" s="183">
        <f>_xlfn.XLOOKUP($A376,[3]【2026年03月度_全社】RFM客層一覧表データ!$A:$A,[3]【2026年03月度_全社】RFM客層一覧表データ!D:D,"",0)</f>
        <v>56</v>
      </c>
      <c r="H376" s="183">
        <f>_xlfn.XLOOKUP($A376,[3]【2026年03月度_全社】RFM客層一覧表データ!$A:$A,[3]【2026年03月度_全社】RFM客層一覧表データ!E:E,"",0)</f>
        <v>0</v>
      </c>
      <c r="I376" s="183">
        <f>_xlfn.XLOOKUP($A376,[3]【2026年03月度_全社】RFM客層一覧表データ!$A:$A,[3]【2026年03月度_全社】RFM客層一覧表データ!F:F,"",0)</f>
        <v>56</v>
      </c>
      <c r="J376" s="183">
        <v>0</v>
      </c>
      <c r="K376" s="183">
        <v>0</v>
      </c>
      <c r="L376" s="183">
        <v>0</v>
      </c>
      <c r="M376" s="183">
        <v>0</v>
      </c>
      <c r="N376" s="183">
        <v>0</v>
      </c>
      <c r="O376" s="183">
        <v>0</v>
      </c>
      <c r="P376" s="183">
        <v>0</v>
      </c>
      <c r="Q376" s="183">
        <v>0</v>
      </c>
      <c r="R376" s="183">
        <v>0</v>
      </c>
      <c r="S376" s="183">
        <v>0</v>
      </c>
      <c r="T376" s="183">
        <v>0</v>
      </c>
      <c r="U376" s="183">
        <v>0</v>
      </c>
      <c r="V376" s="183">
        <v>0</v>
      </c>
      <c r="W376" s="183">
        <v>0</v>
      </c>
      <c r="X376" s="183">
        <v>0</v>
      </c>
      <c r="Y376" s="183">
        <v>0</v>
      </c>
    </row>
    <row r="377" spans="1:25" x14ac:dyDescent="0.2">
      <c r="A377" s="184">
        <v>10479001</v>
      </c>
      <c r="B377" s="183" t="str">
        <f>[1]店マスタ!B376</f>
        <v>一迫）大江電気商会</v>
      </c>
      <c r="C377" s="183">
        <v>1.5</v>
      </c>
      <c r="D377" s="183">
        <v>1.5</v>
      </c>
      <c r="E377" s="183">
        <f>_xlfn.XLOOKUP(A377,[2]Sheet1!$R:$R,[2]Sheet1!$AB:$AB,"",0)</f>
        <v>2</v>
      </c>
      <c r="F377" s="183">
        <f>_xlfn.XLOOKUP($A377,[3]【2026年03月度_全社】RFM客層一覧表データ!$A:$A,[3]【2026年03月度_全社】RFM客層一覧表データ!C:C,"",0)</f>
        <v>236</v>
      </c>
      <c r="G377" s="183">
        <f>_xlfn.XLOOKUP($A377,[3]【2026年03月度_全社】RFM客層一覧表データ!$A:$A,[3]【2026年03月度_全社】RFM客層一覧表データ!D:D,"",0)</f>
        <v>0</v>
      </c>
      <c r="H377" s="183">
        <f>_xlfn.XLOOKUP($A377,[3]【2026年03月度_全社】RFM客層一覧表データ!$A:$A,[3]【2026年03月度_全社】RFM客層一覧表データ!E:E,"",0)</f>
        <v>89</v>
      </c>
      <c r="I377" s="183">
        <f>_xlfn.XLOOKUP($A377,[3]【2026年03月度_全社】RFM客層一覧表データ!$A:$A,[3]【2026年03月度_全社】RFM客層一覧表データ!F:F,"",0)</f>
        <v>0</v>
      </c>
      <c r="J377" s="183">
        <v>282</v>
      </c>
      <c r="K377" s="183">
        <v>18</v>
      </c>
      <c r="L377" s="183">
        <v>124</v>
      </c>
      <c r="M377" s="183">
        <v>0</v>
      </c>
      <c r="N377" s="183">
        <v>330</v>
      </c>
      <c r="O377" s="183">
        <v>66</v>
      </c>
      <c r="P377" s="183">
        <v>149</v>
      </c>
      <c r="Q377" s="183">
        <v>11</v>
      </c>
      <c r="R377" s="183">
        <v>370</v>
      </c>
      <c r="S377" s="183">
        <v>124</v>
      </c>
      <c r="T377" s="183">
        <v>168</v>
      </c>
      <c r="U377" s="183">
        <v>14</v>
      </c>
      <c r="V377" s="183">
        <v>391</v>
      </c>
      <c r="W377" s="183">
        <v>144</v>
      </c>
      <c r="X377" s="183">
        <v>163</v>
      </c>
      <c r="Y377" s="183">
        <v>21</v>
      </c>
    </row>
    <row r="378" spans="1:25" x14ac:dyDescent="0.2">
      <c r="A378" s="184">
        <v>10487002</v>
      </c>
      <c r="B378" s="183" t="str">
        <f>[1]店マスタ!B377</f>
        <v>かのてい電機</v>
      </c>
      <c r="C378" s="183">
        <v>1.5</v>
      </c>
      <c r="D378" s="183">
        <v>1.5</v>
      </c>
      <c r="E378" s="183">
        <f>_xlfn.XLOOKUP(A378,[2]Sheet1!$R:$R,[2]Sheet1!$AB:$AB,"",0)</f>
        <v>1.5</v>
      </c>
      <c r="F378" s="183" t="str">
        <f>_xlfn.XLOOKUP($A378,[3]【2026年03月度_全社】RFM客層一覧表データ!$A:$A,[3]【2026年03月度_全社】RFM客層一覧表データ!C:C,"",0)</f>
        <v/>
      </c>
      <c r="G378" s="183" t="str">
        <f>_xlfn.XLOOKUP($A378,[3]【2026年03月度_全社】RFM客層一覧表データ!$A:$A,[3]【2026年03月度_全社】RFM客層一覧表データ!D:D,"",0)</f>
        <v/>
      </c>
      <c r="H378" s="183" t="str">
        <f>_xlfn.XLOOKUP($A378,[3]【2026年03月度_全社】RFM客層一覧表データ!$A:$A,[3]【2026年03月度_全社】RFM客層一覧表データ!E:E,"",0)</f>
        <v/>
      </c>
      <c r="I378" s="183" t="str">
        <f>_xlfn.XLOOKUP($A378,[3]【2026年03月度_全社】RFM客層一覧表データ!$A:$A,[3]【2026年03月度_全社】RFM客層一覧表データ!F:F,"",0)</f>
        <v/>
      </c>
      <c r="J378" s="183">
        <v>108</v>
      </c>
      <c r="K378" s="183">
        <v>0</v>
      </c>
      <c r="L378" s="183">
        <v>0</v>
      </c>
      <c r="M378" s="183">
        <v>0</v>
      </c>
      <c r="N378" s="183">
        <v>157</v>
      </c>
      <c r="O378" s="183">
        <v>0</v>
      </c>
      <c r="P378" s="183">
        <v>58</v>
      </c>
      <c r="Q378" s="183">
        <v>0</v>
      </c>
      <c r="R378" s="183">
        <v>191</v>
      </c>
      <c r="S378" s="183">
        <v>0</v>
      </c>
      <c r="T378" s="183">
        <v>90</v>
      </c>
      <c r="U378" s="183">
        <v>0</v>
      </c>
      <c r="V378" s="183">
        <v>224</v>
      </c>
      <c r="W378" s="183">
        <v>0</v>
      </c>
      <c r="X378" s="183">
        <v>109</v>
      </c>
      <c r="Y378" s="183">
        <v>0</v>
      </c>
    </row>
    <row r="379" spans="1:25" x14ac:dyDescent="0.2">
      <c r="A379" s="184">
        <v>10490001</v>
      </c>
      <c r="B379" s="183" t="str">
        <f>[1]店マスタ!B378</f>
        <v>アーバ・あべ</v>
      </c>
      <c r="C379" s="183">
        <v>2</v>
      </c>
      <c r="D379" s="183">
        <v>2</v>
      </c>
      <c r="E379" s="183">
        <f>_xlfn.XLOOKUP(A379,[2]Sheet1!$R:$R,[2]Sheet1!$AB:$AB,"",0)</f>
        <v>2</v>
      </c>
      <c r="F379" s="183">
        <f>_xlfn.XLOOKUP($A379,[3]【2026年03月度_全社】RFM客層一覧表データ!$A:$A,[3]【2026年03月度_全社】RFM客層一覧表データ!C:C,"",0)</f>
        <v>432</v>
      </c>
      <c r="G379" s="183">
        <f>_xlfn.XLOOKUP($A379,[3]【2026年03月度_全社】RFM客層一覧表データ!$A:$A,[3]【2026年03月度_全社】RFM客層一覧表データ!D:D,"",0)</f>
        <v>186</v>
      </c>
      <c r="H379" s="183">
        <f>_xlfn.XLOOKUP($A379,[3]【2026年03月度_全社】RFM客層一覧表データ!$A:$A,[3]【2026年03月度_全社】RFM客層一覧表データ!E:E,"",0)</f>
        <v>183</v>
      </c>
      <c r="I379" s="183">
        <f>_xlfn.XLOOKUP($A379,[3]【2026年03月度_全社】RFM客層一覧表データ!$A:$A,[3]【2026年03月度_全社】RFM客層一覧表データ!F:F,"",0)</f>
        <v>20</v>
      </c>
      <c r="J379" s="183">
        <v>458</v>
      </c>
      <c r="K379" s="183">
        <v>201</v>
      </c>
      <c r="L379" s="183">
        <v>179</v>
      </c>
      <c r="M379" s="183">
        <v>24</v>
      </c>
      <c r="N379" s="183">
        <v>474</v>
      </c>
      <c r="O379" s="183">
        <v>178</v>
      </c>
      <c r="P379" s="183">
        <v>178</v>
      </c>
      <c r="Q379" s="183">
        <v>18</v>
      </c>
      <c r="R379" s="183">
        <v>491</v>
      </c>
      <c r="S379" s="183">
        <v>201</v>
      </c>
      <c r="T379" s="183">
        <v>194</v>
      </c>
      <c r="U379" s="183">
        <v>26</v>
      </c>
      <c r="V379" s="183">
        <v>522</v>
      </c>
      <c r="W379" s="183">
        <v>190</v>
      </c>
      <c r="X379" s="183">
        <v>213</v>
      </c>
      <c r="Y379" s="183">
        <v>16</v>
      </c>
    </row>
    <row r="380" spans="1:25" x14ac:dyDescent="0.2">
      <c r="A380" s="184">
        <v>10491004</v>
      </c>
      <c r="B380" s="183" t="str">
        <f>[1]店マスタ!B379</f>
        <v>（有）デンキステーション</v>
      </c>
      <c r="C380" s="183">
        <v>2.5</v>
      </c>
      <c r="D380" s="183">
        <v>2.5</v>
      </c>
      <c r="E380" s="183">
        <f>_xlfn.XLOOKUP(A380,[2]Sheet1!$R:$R,[2]Sheet1!$AB:$AB,"",0)</f>
        <v>2.5</v>
      </c>
      <c r="F380" s="183" t="str">
        <f>_xlfn.XLOOKUP($A380,[3]【2026年03月度_全社】RFM客層一覧表データ!$A:$A,[3]【2026年03月度_全社】RFM客層一覧表データ!C:C,"",0)</f>
        <v/>
      </c>
      <c r="G380" s="183" t="str">
        <f>_xlfn.XLOOKUP($A380,[3]【2026年03月度_全社】RFM客層一覧表データ!$A:$A,[3]【2026年03月度_全社】RFM客層一覧表データ!D:D,"",0)</f>
        <v/>
      </c>
      <c r="H380" s="183" t="str">
        <f>_xlfn.XLOOKUP($A380,[3]【2026年03月度_全社】RFM客層一覧表データ!$A:$A,[3]【2026年03月度_全社】RFM客層一覧表データ!E:E,"",0)</f>
        <v/>
      </c>
      <c r="I380" s="183" t="str">
        <f>_xlfn.XLOOKUP($A380,[3]【2026年03月度_全社】RFM客層一覧表データ!$A:$A,[3]【2026年03月度_全社】RFM客層一覧表データ!F:F,"",0)</f>
        <v/>
      </c>
      <c r="J380" s="183">
        <v>0</v>
      </c>
      <c r="K380" s="183">
        <v>0</v>
      </c>
      <c r="L380" s="183">
        <v>0</v>
      </c>
      <c r="M380" s="183">
        <v>0</v>
      </c>
      <c r="N380" s="183">
        <v>0</v>
      </c>
      <c r="O380" s="183">
        <v>0</v>
      </c>
      <c r="P380" s="183">
        <v>0</v>
      </c>
      <c r="Q380" s="183">
        <v>0</v>
      </c>
      <c r="R380" s="183">
        <v>0</v>
      </c>
      <c r="S380" s="183">
        <v>0</v>
      </c>
      <c r="T380" s="183">
        <v>0</v>
      </c>
      <c r="U380" s="183">
        <v>0</v>
      </c>
      <c r="V380" s="183">
        <v>0</v>
      </c>
      <c r="W380" s="183">
        <v>0</v>
      </c>
      <c r="X380" s="183">
        <v>0</v>
      </c>
      <c r="Y380" s="183">
        <v>0</v>
      </c>
    </row>
    <row r="381" spans="1:25" x14ac:dyDescent="0.2">
      <c r="A381" s="184">
        <v>10495005</v>
      </c>
      <c r="B381" s="183" t="str">
        <f>[1]店マスタ!B380</f>
        <v>（有）畠山電気商会</v>
      </c>
      <c r="C381" s="183">
        <v>3.5</v>
      </c>
      <c r="D381" s="183">
        <v>3.5</v>
      </c>
      <c r="E381" s="183">
        <f>_xlfn.XLOOKUP(A381,[2]Sheet1!$R:$R,[2]Sheet1!$AB:$AB,"",0)</f>
        <v>3.5</v>
      </c>
      <c r="F381" s="183" t="str">
        <f>_xlfn.XLOOKUP($A381,[3]【2026年03月度_全社】RFM客層一覧表データ!$A:$A,[3]【2026年03月度_全社】RFM客層一覧表データ!C:C,"",0)</f>
        <v/>
      </c>
      <c r="G381" s="183" t="str">
        <f>_xlfn.XLOOKUP($A381,[3]【2026年03月度_全社】RFM客層一覧表データ!$A:$A,[3]【2026年03月度_全社】RFM客層一覧表データ!D:D,"",0)</f>
        <v/>
      </c>
      <c r="H381" s="183" t="str">
        <f>_xlfn.XLOOKUP($A381,[3]【2026年03月度_全社】RFM客層一覧表データ!$A:$A,[3]【2026年03月度_全社】RFM客層一覧表データ!E:E,"",0)</f>
        <v/>
      </c>
      <c r="I381" s="183" t="str">
        <f>_xlfn.XLOOKUP($A381,[3]【2026年03月度_全社】RFM客層一覧表データ!$A:$A,[3]【2026年03月度_全社】RFM客層一覧表データ!F:F,"",0)</f>
        <v/>
      </c>
      <c r="J381" s="183">
        <v>0</v>
      </c>
      <c r="K381" s="183">
        <v>0</v>
      </c>
      <c r="L381" s="183">
        <v>0</v>
      </c>
      <c r="M381" s="183">
        <v>0</v>
      </c>
      <c r="N381" s="183">
        <v>0</v>
      </c>
      <c r="O381" s="183">
        <v>0</v>
      </c>
      <c r="P381" s="183">
        <v>0</v>
      </c>
      <c r="Q381" s="183">
        <v>0</v>
      </c>
      <c r="R381" s="183">
        <v>0</v>
      </c>
      <c r="S381" s="183">
        <v>0</v>
      </c>
      <c r="T381" s="183">
        <v>0</v>
      </c>
      <c r="U381" s="183">
        <v>0</v>
      </c>
      <c r="V381" s="183">
        <v>0</v>
      </c>
      <c r="W381" s="183">
        <v>0</v>
      </c>
      <c r="X381" s="183">
        <v>0</v>
      </c>
      <c r="Y381" s="183">
        <v>0</v>
      </c>
    </row>
    <row r="382" spans="1:25" x14ac:dyDescent="0.2">
      <c r="A382" s="184">
        <v>10510025</v>
      </c>
      <c r="B382" s="183" t="str">
        <f>[1]店マスタ!B381</f>
        <v>サクラ電化</v>
      </c>
      <c r="C382" s="183">
        <v>1.5</v>
      </c>
      <c r="D382" s="183">
        <v>1.5</v>
      </c>
      <c r="E382" s="183" t="str">
        <f>_xlfn.XLOOKUP(A382,[2]Sheet1!$R:$R,[2]Sheet1!$AB:$AB,"",0)</f>
        <v/>
      </c>
      <c r="F382" s="183">
        <f>_xlfn.XLOOKUP($A382,[3]【2026年03月度_全社】RFM客層一覧表データ!$A:$A,[3]【2026年03月度_全社】RFM客層一覧表データ!C:C,"",0)</f>
        <v>251</v>
      </c>
      <c r="G382" s="183">
        <f>_xlfn.XLOOKUP($A382,[3]【2026年03月度_全社】RFM客層一覧表データ!$A:$A,[3]【2026年03月度_全社】RFM客層一覧表データ!D:D,"",0)</f>
        <v>62</v>
      </c>
      <c r="H382" s="183">
        <f>_xlfn.XLOOKUP($A382,[3]【2026年03月度_全社】RFM客層一覧表データ!$A:$A,[3]【2026年03月度_全社】RFM客層一覧表データ!E:E,"",0)</f>
        <v>112</v>
      </c>
      <c r="I382" s="183">
        <f>_xlfn.XLOOKUP($A382,[3]【2026年03月度_全社】RFM客層一覧表データ!$A:$A,[3]【2026年03月度_全社】RFM客層一覧表データ!F:F,"",0)</f>
        <v>13</v>
      </c>
      <c r="J382" s="183">
        <v>287</v>
      </c>
      <c r="K382" s="183">
        <v>82</v>
      </c>
      <c r="L382" s="183">
        <v>135</v>
      </c>
      <c r="M382" s="183">
        <v>12</v>
      </c>
      <c r="N382" s="183">
        <v>329</v>
      </c>
      <c r="O382" s="183">
        <v>93</v>
      </c>
      <c r="P382" s="183">
        <v>156</v>
      </c>
      <c r="Q382" s="183">
        <v>8</v>
      </c>
      <c r="R382" s="183">
        <v>392</v>
      </c>
      <c r="S382" s="183">
        <v>96</v>
      </c>
      <c r="T382" s="183">
        <v>168</v>
      </c>
      <c r="U382" s="183">
        <v>15</v>
      </c>
      <c r="V382" s="183">
        <v>431</v>
      </c>
      <c r="W382" s="183">
        <v>123</v>
      </c>
      <c r="X382" s="183">
        <v>190</v>
      </c>
      <c r="Y382" s="183">
        <v>17</v>
      </c>
    </row>
    <row r="383" spans="1:25" x14ac:dyDescent="0.2">
      <c r="A383" s="184">
        <v>10510090</v>
      </c>
      <c r="B383" s="183" t="str">
        <f>[1]店マスタ!B382</f>
        <v>（有）ホ－プ</v>
      </c>
      <c r="C383" s="183">
        <v>3.5</v>
      </c>
      <c r="D383" s="183">
        <v>3.5</v>
      </c>
      <c r="E383" s="183">
        <f>_xlfn.XLOOKUP(A383,[2]Sheet1!$R:$R,[2]Sheet1!$AB:$AB,"",0)</f>
        <v>3.5</v>
      </c>
      <c r="F383" s="183">
        <f>_xlfn.XLOOKUP($A383,[3]【2026年03月度_全社】RFM客層一覧表データ!$A:$A,[3]【2026年03月度_全社】RFM客層一覧表データ!C:C,"",0)</f>
        <v>240</v>
      </c>
      <c r="G383" s="183">
        <f>_xlfn.XLOOKUP($A383,[3]【2026年03月度_全社】RFM客層一覧表データ!$A:$A,[3]【2026年03月度_全社】RFM客層一覧表データ!D:D,"",0)</f>
        <v>0</v>
      </c>
      <c r="H383" s="183">
        <f>_xlfn.XLOOKUP($A383,[3]【2026年03月度_全社】RFM客層一覧表データ!$A:$A,[3]【2026年03月度_全社】RFM客層一覧表データ!E:E,"",0)</f>
        <v>140</v>
      </c>
      <c r="I383" s="183">
        <f>_xlfn.XLOOKUP($A383,[3]【2026年03月度_全社】RFM客層一覧表データ!$A:$A,[3]【2026年03月度_全社】RFM客層一覧表データ!F:F,"",0)</f>
        <v>0</v>
      </c>
      <c r="J383" s="183">
        <v>248</v>
      </c>
      <c r="K383" s="183">
        <v>0</v>
      </c>
      <c r="L383" s="183">
        <v>150</v>
      </c>
      <c r="M383" s="183">
        <v>0</v>
      </c>
      <c r="N383" s="183">
        <v>274</v>
      </c>
      <c r="O383" s="183">
        <v>114</v>
      </c>
      <c r="P383" s="183">
        <v>163</v>
      </c>
      <c r="Q383" s="183">
        <v>9</v>
      </c>
      <c r="R383" s="183">
        <v>289</v>
      </c>
      <c r="S383" s="183">
        <v>131</v>
      </c>
      <c r="T383" s="183">
        <v>176</v>
      </c>
      <c r="U383" s="183">
        <v>13</v>
      </c>
      <c r="V383" s="183">
        <v>289</v>
      </c>
      <c r="W383" s="183">
        <v>0</v>
      </c>
      <c r="X383" s="183">
        <v>161</v>
      </c>
      <c r="Y383" s="183">
        <v>0</v>
      </c>
    </row>
    <row r="384" spans="1:25" x14ac:dyDescent="0.2">
      <c r="A384" s="184">
        <v>10510120</v>
      </c>
      <c r="B384" s="183" t="str">
        <f>[1]店マスタ!B383</f>
        <v>株式会社　山徳</v>
      </c>
      <c r="C384" s="183">
        <v>3.5</v>
      </c>
      <c r="D384" s="183">
        <v>3.5</v>
      </c>
      <c r="E384" s="183">
        <f>_xlfn.XLOOKUP(A384,[2]Sheet1!$R:$R,[2]Sheet1!$AB:$AB,"",0)</f>
        <v>4</v>
      </c>
      <c r="F384" s="183">
        <f>_xlfn.XLOOKUP($A384,[3]【2026年03月度_全社】RFM客層一覧表データ!$A:$A,[3]【2026年03月度_全社】RFM客層一覧表データ!C:C,"",0)</f>
        <v>180</v>
      </c>
      <c r="G384" s="183">
        <f>_xlfn.XLOOKUP($A384,[3]【2026年03月度_全社】RFM客層一覧表データ!$A:$A,[3]【2026年03月度_全社】RFM客層一覧表データ!D:D,"",0)</f>
        <v>99</v>
      </c>
      <c r="H384" s="183">
        <f>_xlfn.XLOOKUP($A384,[3]【2026年03月度_全社】RFM客層一覧表データ!$A:$A,[3]【2026年03月度_全社】RFM客層一覧表データ!E:E,"",0)</f>
        <v>19</v>
      </c>
      <c r="I384" s="183">
        <f>_xlfn.XLOOKUP($A384,[3]【2026年03月度_全社】RFM客層一覧表データ!$A:$A,[3]【2026年03月度_全社】RFM客層一覧表データ!F:F,"",0)</f>
        <v>62</v>
      </c>
      <c r="J384" s="183">
        <v>123</v>
      </c>
      <c r="K384" s="183">
        <v>80</v>
      </c>
      <c r="L384" s="183">
        <v>20</v>
      </c>
      <c r="M384" s="183">
        <v>58</v>
      </c>
      <c r="N384" s="183">
        <v>61</v>
      </c>
      <c r="O384" s="183">
        <v>37</v>
      </c>
      <c r="P384" s="183">
        <v>6</v>
      </c>
      <c r="Q384" s="183">
        <v>30</v>
      </c>
      <c r="R384" s="183">
        <v>42</v>
      </c>
      <c r="S384" s="183">
        <v>0</v>
      </c>
      <c r="T384" s="183">
        <v>3</v>
      </c>
      <c r="U384" s="183">
        <v>0</v>
      </c>
      <c r="V384" s="183">
        <v>52</v>
      </c>
      <c r="W384" s="183">
        <v>0</v>
      </c>
      <c r="X384" s="183">
        <v>4</v>
      </c>
      <c r="Y384" s="183">
        <v>0</v>
      </c>
    </row>
    <row r="385" spans="1:25" x14ac:dyDescent="0.2">
      <c r="A385" s="184">
        <v>10510154</v>
      </c>
      <c r="B385" s="183" t="str">
        <f>[1]店マスタ!B384</f>
        <v>ＳＥＬＡ　ヒラサワ</v>
      </c>
      <c r="C385" s="183">
        <v>2</v>
      </c>
      <c r="D385" s="183">
        <v>2</v>
      </c>
      <c r="E385" s="183">
        <f>_xlfn.XLOOKUP(A385,[2]Sheet1!$R:$R,[2]Sheet1!$AB:$AB,"",0)</f>
        <v>2</v>
      </c>
      <c r="F385" s="183">
        <f>_xlfn.XLOOKUP($A385,[3]【2026年03月度_全社】RFM客層一覧表データ!$A:$A,[3]【2026年03月度_全社】RFM客層一覧表データ!C:C,"",0)</f>
        <v>369</v>
      </c>
      <c r="G385" s="183">
        <f>_xlfn.XLOOKUP($A385,[3]【2026年03月度_全社】RFM客層一覧表データ!$A:$A,[3]【2026年03月度_全社】RFM客層一覧表データ!D:D,"",0)</f>
        <v>188</v>
      </c>
      <c r="H385" s="183">
        <f>_xlfn.XLOOKUP($A385,[3]【2026年03月度_全社】RFM客層一覧表データ!$A:$A,[3]【2026年03月度_全社】RFM客層一覧表データ!E:E,"",0)</f>
        <v>195</v>
      </c>
      <c r="I385" s="183">
        <f>_xlfn.XLOOKUP($A385,[3]【2026年03月度_全社】RFM客層一覧表データ!$A:$A,[3]【2026年03月度_全社】RFM客層一覧表データ!F:F,"",0)</f>
        <v>31</v>
      </c>
      <c r="J385" s="183">
        <v>370</v>
      </c>
      <c r="K385" s="183">
        <v>174</v>
      </c>
      <c r="L385" s="183">
        <v>194</v>
      </c>
      <c r="M385" s="183">
        <v>27</v>
      </c>
      <c r="N385" s="183">
        <v>354</v>
      </c>
      <c r="O385" s="183">
        <v>179</v>
      </c>
      <c r="P385" s="183">
        <v>180</v>
      </c>
      <c r="Q385" s="183">
        <v>26</v>
      </c>
      <c r="R385" s="183">
        <v>345</v>
      </c>
      <c r="S385" s="183">
        <v>175</v>
      </c>
      <c r="T385" s="183">
        <v>162</v>
      </c>
      <c r="U385" s="183">
        <v>30</v>
      </c>
      <c r="V385" s="183">
        <v>346</v>
      </c>
      <c r="W385" s="183">
        <v>193</v>
      </c>
      <c r="X385" s="183">
        <v>160</v>
      </c>
      <c r="Y385" s="183">
        <v>53</v>
      </c>
    </row>
    <row r="386" spans="1:25" x14ac:dyDescent="0.2">
      <c r="A386" s="184">
        <v>10510173</v>
      </c>
      <c r="B386" s="183" t="str">
        <f>[1]店マスタ!B385</f>
        <v>ＳＥＬＡ　モリヤ本店</v>
      </c>
      <c r="C386" s="183">
        <v>5.5</v>
      </c>
      <c r="D386" s="183">
        <v>5.5</v>
      </c>
      <c r="E386" s="183">
        <f>_xlfn.XLOOKUP(A386,[2]Sheet1!$R:$R,[2]Sheet1!$AB:$AB,"",0)</f>
        <v>6.5</v>
      </c>
      <c r="F386" s="183">
        <f>_xlfn.XLOOKUP($A386,[3]【2026年03月度_全社】RFM客層一覧表データ!$A:$A,[3]【2026年03月度_全社】RFM客層一覧表データ!C:C,"",0)</f>
        <v>1485</v>
      </c>
      <c r="G386" s="183">
        <f>_xlfn.XLOOKUP($A386,[3]【2026年03月度_全社】RFM客層一覧表データ!$A:$A,[3]【2026年03月度_全社】RFM客層一覧表データ!D:D,"",0)</f>
        <v>595</v>
      </c>
      <c r="H386" s="183">
        <f>_xlfn.XLOOKUP($A386,[3]【2026年03月度_全社】RFM客層一覧表データ!$A:$A,[3]【2026年03月度_全社】RFM客層一覧表データ!E:E,"",0)</f>
        <v>548</v>
      </c>
      <c r="I386" s="183">
        <f>_xlfn.XLOOKUP($A386,[3]【2026年03月度_全社】RFM客層一覧表データ!$A:$A,[3]【2026年03月度_全社】RFM客層一覧表データ!F:F,"",0)</f>
        <v>139</v>
      </c>
      <c r="J386" s="183">
        <v>1532</v>
      </c>
      <c r="K386" s="183">
        <v>532</v>
      </c>
      <c r="L386" s="183">
        <v>571</v>
      </c>
      <c r="M386" s="183">
        <v>102</v>
      </c>
      <c r="N386" s="183">
        <v>1596</v>
      </c>
      <c r="O386" s="183">
        <v>565</v>
      </c>
      <c r="P386" s="183">
        <v>619</v>
      </c>
      <c r="Q386" s="183">
        <v>97</v>
      </c>
      <c r="R386" s="183">
        <v>1705</v>
      </c>
      <c r="S386" s="183">
        <v>628</v>
      </c>
      <c r="T386" s="183">
        <v>679</v>
      </c>
      <c r="U386" s="183">
        <v>104</v>
      </c>
      <c r="V386" s="183">
        <v>1810</v>
      </c>
      <c r="W386" s="183">
        <v>644</v>
      </c>
      <c r="X386" s="183">
        <v>714</v>
      </c>
      <c r="Y386" s="183">
        <v>129</v>
      </c>
    </row>
    <row r="387" spans="1:25" x14ac:dyDescent="0.2">
      <c r="A387" s="184">
        <v>10510174</v>
      </c>
      <c r="B387" s="183" t="str">
        <f>[1]店マスタ!B386</f>
        <v>（有）もちぬし電気</v>
      </c>
      <c r="C387" s="183">
        <v>1.5</v>
      </c>
      <c r="D387" s="183">
        <v>1.5</v>
      </c>
      <c r="E387" s="183">
        <f>_xlfn.XLOOKUP(A387,[2]Sheet1!$R:$R,[2]Sheet1!$AB:$AB,"",0)</f>
        <v>1.5</v>
      </c>
      <c r="F387" s="183">
        <f>_xlfn.XLOOKUP($A387,[3]【2026年03月度_全社】RFM客層一覧表データ!$A:$A,[3]【2026年03月度_全社】RFM客層一覧表データ!C:C,"",0)</f>
        <v>726</v>
      </c>
      <c r="G387" s="183">
        <f>_xlfn.XLOOKUP($A387,[3]【2026年03月度_全社】RFM客層一覧表データ!$A:$A,[3]【2026年03月度_全社】RFM客層一覧表データ!D:D,"",0)</f>
        <v>319</v>
      </c>
      <c r="H387" s="183">
        <f>_xlfn.XLOOKUP($A387,[3]【2026年03月度_全社】RFM客層一覧表データ!$A:$A,[3]【2026年03月度_全社】RFM客層一覧表データ!E:E,"",0)</f>
        <v>281</v>
      </c>
      <c r="I387" s="183">
        <f>_xlfn.XLOOKUP($A387,[3]【2026年03月度_全社】RFM客層一覧表データ!$A:$A,[3]【2026年03月度_全社】RFM客層一覧表データ!F:F,"",0)</f>
        <v>68</v>
      </c>
      <c r="J387" s="183">
        <v>717</v>
      </c>
      <c r="K387" s="183">
        <v>287</v>
      </c>
      <c r="L387" s="183">
        <v>276</v>
      </c>
      <c r="M387" s="183">
        <v>60</v>
      </c>
      <c r="N387" s="183">
        <v>740</v>
      </c>
      <c r="O387" s="183">
        <v>287</v>
      </c>
      <c r="P387" s="183">
        <v>280</v>
      </c>
      <c r="Q387" s="183">
        <v>47</v>
      </c>
      <c r="R387" s="183">
        <v>767</v>
      </c>
      <c r="S387" s="183">
        <v>295</v>
      </c>
      <c r="T387" s="183">
        <v>294</v>
      </c>
      <c r="U387" s="183">
        <v>52</v>
      </c>
      <c r="V387" s="183">
        <v>773</v>
      </c>
      <c r="W387" s="183">
        <v>317</v>
      </c>
      <c r="X387" s="183">
        <v>303</v>
      </c>
      <c r="Y387" s="183">
        <v>53</v>
      </c>
    </row>
    <row r="388" spans="1:25" x14ac:dyDescent="0.2">
      <c r="A388" s="184">
        <v>10510175</v>
      </c>
      <c r="B388" s="183" t="str">
        <f>[1]店マスタ!B387</f>
        <v>ＳＥＬＡ　ライト</v>
      </c>
      <c r="C388" s="183">
        <v>1.5</v>
      </c>
      <c r="D388" s="183">
        <v>1.5</v>
      </c>
      <c r="E388" s="183">
        <f>_xlfn.XLOOKUP(A388,[2]Sheet1!$R:$R,[2]Sheet1!$AB:$AB,"",0)</f>
        <v>1.5</v>
      </c>
      <c r="F388" s="183">
        <f>_xlfn.XLOOKUP($A388,[3]【2026年03月度_全社】RFM客層一覧表データ!$A:$A,[3]【2026年03月度_全社】RFM客層一覧表データ!C:C,"",0)</f>
        <v>219</v>
      </c>
      <c r="G388" s="183">
        <f>_xlfn.XLOOKUP($A388,[3]【2026年03月度_全社】RFM客層一覧表データ!$A:$A,[3]【2026年03月度_全社】RFM客層一覧表データ!D:D,"",0)</f>
        <v>71</v>
      </c>
      <c r="H388" s="183">
        <f>_xlfn.XLOOKUP($A388,[3]【2026年03月度_全社】RFM客層一覧表データ!$A:$A,[3]【2026年03月度_全社】RFM客層一覧表データ!E:E,"",0)</f>
        <v>111</v>
      </c>
      <c r="I388" s="183">
        <f>_xlfn.XLOOKUP($A388,[3]【2026年03月度_全社】RFM客層一覧表データ!$A:$A,[3]【2026年03月度_全社】RFM客層一覧表データ!F:F,"",0)</f>
        <v>13</v>
      </c>
      <c r="J388" s="183">
        <v>229</v>
      </c>
      <c r="K388" s="183">
        <v>89</v>
      </c>
      <c r="L388" s="183">
        <v>122</v>
      </c>
      <c r="M388" s="183">
        <v>8</v>
      </c>
      <c r="N388" s="183">
        <v>240</v>
      </c>
      <c r="O388" s="183">
        <v>83</v>
      </c>
      <c r="P388" s="183">
        <v>128</v>
      </c>
      <c r="Q388" s="183">
        <v>11</v>
      </c>
      <c r="R388" s="183">
        <v>247</v>
      </c>
      <c r="S388" s="183">
        <v>109</v>
      </c>
      <c r="T388" s="183">
        <v>138</v>
      </c>
      <c r="U388" s="183">
        <v>12</v>
      </c>
      <c r="V388" s="183">
        <v>258</v>
      </c>
      <c r="W388" s="183">
        <v>118</v>
      </c>
      <c r="X388" s="183">
        <v>139</v>
      </c>
      <c r="Y388" s="183">
        <v>11</v>
      </c>
    </row>
    <row r="389" spans="1:25" x14ac:dyDescent="0.2">
      <c r="A389" s="184">
        <v>10510178</v>
      </c>
      <c r="B389" s="183" t="str">
        <f>[1]店マスタ!B388</f>
        <v>ＳＥＬＡ　モリヤ将軍野店</v>
      </c>
      <c r="C389" s="183">
        <v>1.5</v>
      </c>
      <c r="D389" s="183">
        <v>1.5</v>
      </c>
      <c r="E389" s="183">
        <f>_xlfn.XLOOKUP(A389,[2]Sheet1!$R:$R,[2]Sheet1!$AB:$AB,"",0)</f>
        <v>1.5</v>
      </c>
      <c r="F389" s="183">
        <f>_xlfn.XLOOKUP($A389,[3]【2026年03月度_全社】RFM客層一覧表データ!$A:$A,[3]【2026年03月度_全社】RFM客層一覧表データ!C:C,"",0)</f>
        <v>974</v>
      </c>
      <c r="G389" s="183">
        <f>_xlfn.XLOOKUP($A389,[3]【2026年03月度_全社】RFM客層一覧表データ!$A:$A,[3]【2026年03月度_全社】RFM客層一覧表データ!D:D,"",0)</f>
        <v>419</v>
      </c>
      <c r="H389" s="183">
        <f>_xlfn.XLOOKUP($A389,[3]【2026年03月度_全社】RFM客層一覧表データ!$A:$A,[3]【2026年03月度_全社】RFM客層一覧表データ!E:E,"",0)</f>
        <v>401</v>
      </c>
      <c r="I389" s="183">
        <f>_xlfn.XLOOKUP($A389,[3]【2026年03月度_全社】RFM客層一覧表データ!$A:$A,[3]【2026年03月度_全社】RFM客層一覧表データ!F:F,"",0)</f>
        <v>90</v>
      </c>
      <c r="J389" s="183">
        <v>976</v>
      </c>
      <c r="K389" s="183">
        <v>428</v>
      </c>
      <c r="L389" s="183">
        <v>395</v>
      </c>
      <c r="M389" s="183">
        <v>82</v>
      </c>
      <c r="N389" s="183">
        <v>945</v>
      </c>
      <c r="O389" s="183">
        <v>404</v>
      </c>
      <c r="P389" s="183">
        <v>400</v>
      </c>
      <c r="Q389" s="183">
        <v>73</v>
      </c>
      <c r="R389" s="183">
        <v>947</v>
      </c>
      <c r="S389" s="183">
        <v>408</v>
      </c>
      <c r="T389" s="183">
        <v>398</v>
      </c>
      <c r="U389" s="183">
        <v>77</v>
      </c>
      <c r="V389" s="183">
        <v>963</v>
      </c>
      <c r="W389" s="183">
        <v>414</v>
      </c>
      <c r="X389" s="183">
        <v>408</v>
      </c>
      <c r="Y389" s="183">
        <v>83</v>
      </c>
    </row>
    <row r="390" spans="1:25" x14ac:dyDescent="0.2">
      <c r="A390" s="184">
        <v>10510220</v>
      </c>
      <c r="B390" s="183" t="str">
        <f>[1]店マスタ!B389</f>
        <v>（株）スマートエコライフ秋田</v>
      </c>
      <c r="C390" s="183">
        <v>3</v>
      </c>
      <c r="D390" s="183">
        <v>3</v>
      </c>
      <c r="E390" s="183">
        <f>_xlfn.XLOOKUP(A390,[2]Sheet1!$R:$R,[2]Sheet1!$AB:$AB,"",0)</f>
        <v>3</v>
      </c>
      <c r="F390" s="183" t="str">
        <f>_xlfn.XLOOKUP($A390,[3]【2026年03月度_全社】RFM客層一覧表データ!$A:$A,[3]【2026年03月度_全社】RFM客層一覧表データ!C:C,"",0)</f>
        <v/>
      </c>
      <c r="G390" s="183" t="str">
        <f>_xlfn.XLOOKUP($A390,[3]【2026年03月度_全社】RFM客層一覧表データ!$A:$A,[3]【2026年03月度_全社】RFM客層一覧表データ!D:D,"",0)</f>
        <v/>
      </c>
      <c r="H390" s="183" t="str">
        <f>_xlfn.XLOOKUP($A390,[3]【2026年03月度_全社】RFM客層一覧表データ!$A:$A,[3]【2026年03月度_全社】RFM客層一覧表データ!E:E,"",0)</f>
        <v/>
      </c>
      <c r="I390" s="183" t="str">
        <f>_xlfn.XLOOKUP($A390,[3]【2026年03月度_全社】RFM客層一覧表データ!$A:$A,[3]【2026年03月度_全社】RFM客層一覧表データ!F:F,"",0)</f>
        <v/>
      </c>
      <c r="J390" s="183">
        <v>0</v>
      </c>
      <c r="K390" s="183">
        <v>0</v>
      </c>
      <c r="L390" s="183">
        <v>0</v>
      </c>
      <c r="M390" s="183">
        <v>0</v>
      </c>
      <c r="N390" s="183">
        <v>0</v>
      </c>
      <c r="O390" s="183">
        <v>0</v>
      </c>
      <c r="P390" s="183">
        <v>0</v>
      </c>
      <c r="Q390" s="183">
        <v>0</v>
      </c>
      <c r="R390" s="183">
        <v>0</v>
      </c>
      <c r="S390" s="183">
        <v>0</v>
      </c>
      <c r="T390" s="183">
        <v>0</v>
      </c>
      <c r="U390" s="183">
        <v>0</v>
      </c>
      <c r="V390" s="183">
        <v>0</v>
      </c>
      <c r="W390" s="183">
        <v>0</v>
      </c>
      <c r="X390" s="183">
        <v>0</v>
      </c>
      <c r="Y390" s="183">
        <v>0</v>
      </c>
    </row>
    <row r="391" spans="1:25" x14ac:dyDescent="0.2">
      <c r="A391" s="184">
        <v>10510251</v>
      </c>
      <c r="B391" s="183" t="str">
        <f>[1]店マスタ!B390</f>
        <v>（有）サンライトチェーン</v>
      </c>
      <c r="C391" s="183">
        <v>4</v>
      </c>
      <c r="D391" s="183">
        <v>4</v>
      </c>
      <c r="E391" s="183">
        <f>_xlfn.XLOOKUP(A391,[2]Sheet1!$R:$R,[2]Sheet1!$AB:$AB,"",0)</f>
        <v>4</v>
      </c>
      <c r="F391" s="183">
        <f>_xlfn.XLOOKUP($A391,[3]【2026年03月度_全社】RFM客層一覧表データ!$A:$A,[3]【2026年03月度_全社】RFM客層一覧表データ!C:C,"",0)</f>
        <v>951</v>
      </c>
      <c r="G391" s="183">
        <f>_xlfn.XLOOKUP($A391,[3]【2026年03月度_全社】RFM客層一覧表データ!$A:$A,[3]【2026年03月度_全社】RFM客層一覧表データ!D:D,"",0)</f>
        <v>432</v>
      </c>
      <c r="H391" s="183">
        <f>_xlfn.XLOOKUP($A391,[3]【2026年03月度_全社】RFM客層一覧表データ!$A:$A,[3]【2026年03月度_全社】RFM客層一覧表データ!E:E,"",0)</f>
        <v>555</v>
      </c>
      <c r="I391" s="183">
        <f>_xlfn.XLOOKUP($A391,[3]【2026年03月度_全社】RFM客層一覧表データ!$A:$A,[3]【2026年03月度_全社】RFM客層一覧表データ!F:F,"",0)</f>
        <v>54</v>
      </c>
      <c r="J391" s="183">
        <v>952</v>
      </c>
      <c r="K391" s="183">
        <v>429</v>
      </c>
      <c r="L391" s="183">
        <v>560</v>
      </c>
      <c r="M391" s="183">
        <v>67</v>
      </c>
      <c r="N391" s="183">
        <v>930</v>
      </c>
      <c r="O391" s="183">
        <v>444</v>
      </c>
      <c r="P391" s="183">
        <v>545</v>
      </c>
      <c r="Q391" s="183">
        <v>51</v>
      </c>
      <c r="R391" s="183">
        <v>939</v>
      </c>
      <c r="S391" s="183">
        <v>461</v>
      </c>
      <c r="T391" s="183">
        <v>530</v>
      </c>
      <c r="U391" s="183">
        <v>58</v>
      </c>
      <c r="V391" s="183">
        <v>945</v>
      </c>
      <c r="W391" s="183">
        <v>462</v>
      </c>
      <c r="X391" s="183">
        <v>535</v>
      </c>
      <c r="Y391" s="183">
        <v>50</v>
      </c>
    </row>
    <row r="392" spans="1:25" x14ac:dyDescent="0.2">
      <c r="A392" s="184">
        <v>10510252</v>
      </c>
      <c r="B392" s="183" t="str">
        <f>[1]店マスタ!B391</f>
        <v>サンライトチェーン湖東店</v>
      </c>
      <c r="C392" s="183">
        <v>1</v>
      </c>
      <c r="D392" s="183">
        <v>1</v>
      </c>
      <c r="E392" s="183">
        <f>_xlfn.XLOOKUP(A392,[2]Sheet1!$R:$R,[2]Sheet1!$AB:$AB,"",0)</f>
        <v>1</v>
      </c>
      <c r="F392" s="183">
        <f>_xlfn.XLOOKUP($A392,[3]【2026年03月度_全社】RFM客層一覧表データ!$A:$A,[3]【2026年03月度_全社】RFM客層一覧表データ!C:C,"",0)</f>
        <v>0</v>
      </c>
      <c r="G392" s="183">
        <f>_xlfn.XLOOKUP($A392,[3]【2026年03月度_全社】RFM客層一覧表データ!$A:$A,[3]【2026年03月度_全社】RFM客層一覧表データ!D:D,"",0)</f>
        <v>0</v>
      </c>
      <c r="H392" s="183">
        <f>_xlfn.XLOOKUP($A392,[3]【2026年03月度_全社】RFM客層一覧表データ!$A:$A,[3]【2026年03月度_全社】RFM客層一覧表データ!E:E,"",0)</f>
        <v>0</v>
      </c>
      <c r="I392" s="183">
        <f>_xlfn.XLOOKUP($A392,[3]【2026年03月度_全社】RFM客層一覧表データ!$A:$A,[3]【2026年03月度_全社】RFM客層一覧表データ!F:F,"",0)</f>
        <v>0</v>
      </c>
      <c r="J392" s="183">
        <v>0</v>
      </c>
      <c r="K392" s="183">
        <v>0</v>
      </c>
      <c r="L392" s="183">
        <v>0</v>
      </c>
      <c r="M392" s="183">
        <v>0</v>
      </c>
      <c r="N392" s="183">
        <v>0</v>
      </c>
      <c r="O392" s="183">
        <v>0</v>
      </c>
      <c r="P392" s="183">
        <v>0</v>
      </c>
      <c r="Q392" s="183">
        <v>0</v>
      </c>
      <c r="R392" s="183">
        <v>0</v>
      </c>
      <c r="S392" s="183">
        <v>0</v>
      </c>
      <c r="T392" s="183">
        <v>0</v>
      </c>
      <c r="U392" s="183">
        <v>0</v>
      </c>
      <c r="V392" s="183">
        <v>0</v>
      </c>
      <c r="W392" s="183">
        <v>0</v>
      </c>
      <c r="X392" s="183">
        <v>0</v>
      </c>
      <c r="Y392" s="183">
        <v>0</v>
      </c>
    </row>
    <row r="393" spans="1:25" x14ac:dyDescent="0.2">
      <c r="A393" s="184">
        <v>10510253</v>
      </c>
      <c r="B393" s="183" t="str">
        <f>[1]店マスタ!B392</f>
        <v>サンライトチェーン本荘店</v>
      </c>
      <c r="C393" s="183">
        <v>2.5</v>
      </c>
      <c r="D393" s="183">
        <v>4.5</v>
      </c>
      <c r="E393" s="183">
        <f>_xlfn.XLOOKUP(A393,[2]Sheet1!$R:$R,[2]Sheet1!$AB:$AB,"",0)</f>
        <v>3.5</v>
      </c>
      <c r="F393" s="183">
        <f>_xlfn.XLOOKUP($A393,[3]【2026年03月度_全社】RFM客層一覧表データ!$A:$A,[3]【2026年03月度_全社】RFM客層一覧表データ!C:C,"",0)</f>
        <v>370</v>
      </c>
      <c r="G393" s="183">
        <f>_xlfn.XLOOKUP($A393,[3]【2026年03月度_全社】RFM客層一覧表データ!$A:$A,[3]【2026年03月度_全社】RFM客層一覧表データ!D:D,"",0)</f>
        <v>135</v>
      </c>
      <c r="H393" s="183">
        <f>_xlfn.XLOOKUP($A393,[3]【2026年03月度_全社】RFM客層一覧表データ!$A:$A,[3]【2026年03月度_全社】RFM客層一覧表データ!E:E,"",0)</f>
        <v>23</v>
      </c>
      <c r="I393" s="183">
        <f>_xlfn.XLOOKUP($A393,[3]【2026年03月度_全社】RFM客層一覧表データ!$A:$A,[3]【2026年03月度_全社】RFM客層一覧表データ!F:F,"",0)</f>
        <v>1</v>
      </c>
      <c r="J393" s="183">
        <v>347</v>
      </c>
      <c r="K393" s="183">
        <v>131</v>
      </c>
      <c r="L393" s="183">
        <v>30</v>
      </c>
      <c r="M393" s="183">
        <v>0</v>
      </c>
      <c r="N393" s="183">
        <v>321</v>
      </c>
      <c r="O393" s="183">
        <v>97</v>
      </c>
      <c r="P393" s="183">
        <v>38</v>
      </c>
      <c r="Q393" s="183">
        <v>0</v>
      </c>
      <c r="R393" s="183">
        <v>301</v>
      </c>
      <c r="S393" s="183">
        <v>101</v>
      </c>
      <c r="T393" s="183">
        <v>43</v>
      </c>
      <c r="U393" s="183">
        <v>0</v>
      </c>
      <c r="V393" s="183">
        <v>325</v>
      </c>
      <c r="W393" s="183">
        <v>86</v>
      </c>
      <c r="X393" s="183">
        <v>46</v>
      </c>
      <c r="Y393" s="183">
        <v>10</v>
      </c>
    </row>
    <row r="394" spans="1:25" x14ac:dyDescent="0.2">
      <c r="A394" s="184">
        <v>10510255</v>
      </c>
      <c r="B394" s="183" t="str">
        <f>[1]店マスタ!B393</f>
        <v>サンライトチェーン羽後店</v>
      </c>
      <c r="C394" s="183">
        <v>1.5</v>
      </c>
      <c r="D394" s="183">
        <v>1.5</v>
      </c>
      <c r="E394" s="183" t="str">
        <f>_xlfn.XLOOKUP(A394,[2]Sheet1!$R:$R,[2]Sheet1!$AB:$AB,"",0)</f>
        <v/>
      </c>
      <c r="F394" s="183" t="str">
        <f>_xlfn.XLOOKUP($A394,[3]【2026年03月度_全社】RFM客層一覧表データ!$A:$A,[3]【2026年03月度_全社】RFM客層一覧表データ!C:C,"",0)</f>
        <v/>
      </c>
      <c r="G394" s="183" t="str">
        <f>_xlfn.XLOOKUP($A394,[3]【2026年03月度_全社】RFM客層一覧表データ!$A:$A,[3]【2026年03月度_全社】RFM客層一覧表データ!D:D,"",0)</f>
        <v/>
      </c>
      <c r="H394" s="183" t="str">
        <f>_xlfn.XLOOKUP($A394,[3]【2026年03月度_全社】RFM客層一覧表データ!$A:$A,[3]【2026年03月度_全社】RFM客層一覧表データ!E:E,"",0)</f>
        <v/>
      </c>
      <c r="I394" s="183" t="str">
        <f>_xlfn.XLOOKUP($A394,[3]【2026年03月度_全社】RFM客層一覧表データ!$A:$A,[3]【2026年03月度_全社】RFM客層一覧表データ!F:F,"",0)</f>
        <v/>
      </c>
      <c r="J394" s="183">
        <v>0</v>
      </c>
      <c r="K394" s="183">
        <v>0</v>
      </c>
      <c r="L394" s="183">
        <v>0</v>
      </c>
      <c r="M394" s="183">
        <v>0</v>
      </c>
      <c r="N394" s="183">
        <v>0</v>
      </c>
      <c r="O394" s="183">
        <v>0</v>
      </c>
      <c r="P394" s="183">
        <v>0</v>
      </c>
      <c r="Q394" s="183">
        <v>0</v>
      </c>
      <c r="R394" s="183">
        <v>0</v>
      </c>
      <c r="S394" s="183">
        <v>0</v>
      </c>
      <c r="T394" s="183">
        <v>0</v>
      </c>
      <c r="U394" s="183">
        <v>0</v>
      </c>
      <c r="V394" s="183">
        <v>0</v>
      </c>
      <c r="W394" s="183">
        <v>0</v>
      </c>
      <c r="X394" s="183">
        <v>0</v>
      </c>
      <c r="Y394" s="183">
        <v>0</v>
      </c>
    </row>
    <row r="395" spans="1:25" x14ac:dyDescent="0.2">
      <c r="A395" s="184">
        <v>10510297</v>
      </c>
      <c r="B395" s="183" t="str">
        <f>[1]店マスタ!B394</f>
        <v>せいわ電器株式会社</v>
      </c>
      <c r="C395" s="183">
        <v>1.5</v>
      </c>
      <c r="D395" s="183">
        <v>1.5</v>
      </c>
      <c r="E395" s="183">
        <f>_xlfn.XLOOKUP(A395,[2]Sheet1!$R:$R,[2]Sheet1!$AB:$AB,"",0)</f>
        <v>1.5</v>
      </c>
      <c r="F395" s="183">
        <f>_xlfn.XLOOKUP($A395,[3]【2026年03月度_全社】RFM客層一覧表データ!$A:$A,[3]【2026年03月度_全社】RFM客層一覧表データ!C:C,"",0)</f>
        <v>395</v>
      </c>
      <c r="G395" s="183">
        <f>_xlfn.XLOOKUP($A395,[3]【2026年03月度_全社】RFM客層一覧表データ!$A:$A,[3]【2026年03月度_全社】RFM客層一覧表データ!D:D,"",0)</f>
        <v>147</v>
      </c>
      <c r="H395" s="183">
        <f>_xlfn.XLOOKUP($A395,[3]【2026年03月度_全社】RFM客層一覧表データ!$A:$A,[3]【2026年03月度_全社】RFM客層一覧表データ!E:E,"",0)</f>
        <v>204</v>
      </c>
      <c r="I395" s="183">
        <f>_xlfn.XLOOKUP($A395,[3]【2026年03月度_全社】RFM客層一覧表データ!$A:$A,[3]【2026年03月度_全社】RFM客層一覧表データ!F:F,"",0)</f>
        <v>9</v>
      </c>
      <c r="J395" s="183">
        <v>437</v>
      </c>
      <c r="K395" s="183">
        <v>156</v>
      </c>
      <c r="L395" s="183">
        <v>219</v>
      </c>
      <c r="M395" s="183">
        <v>8</v>
      </c>
      <c r="N395" s="183">
        <v>461</v>
      </c>
      <c r="O395" s="183">
        <v>178</v>
      </c>
      <c r="P395" s="183">
        <v>228</v>
      </c>
      <c r="Q395" s="183">
        <v>29</v>
      </c>
      <c r="R395" s="183">
        <v>448</v>
      </c>
      <c r="S395" s="183">
        <v>193</v>
      </c>
      <c r="T395" s="183">
        <v>227</v>
      </c>
      <c r="U395" s="183">
        <v>31</v>
      </c>
      <c r="V395" s="183">
        <v>438</v>
      </c>
      <c r="W395" s="183">
        <v>198</v>
      </c>
      <c r="X395" s="183">
        <v>237</v>
      </c>
      <c r="Y395" s="183">
        <v>36</v>
      </c>
    </row>
    <row r="396" spans="1:25" x14ac:dyDescent="0.2">
      <c r="A396" s="184">
        <v>10514013</v>
      </c>
      <c r="B396" s="183" t="str">
        <f>[1]店マスタ!B395</f>
        <v>ＳＥＬＡ　ササヤ本荘店</v>
      </c>
      <c r="C396" s="183">
        <v>2</v>
      </c>
      <c r="D396" s="183">
        <v>2</v>
      </c>
      <c r="E396" s="183">
        <f>_xlfn.XLOOKUP(A396,[2]Sheet1!$R:$R,[2]Sheet1!$AB:$AB,"",0)</f>
        <v>2</v>
      </c>
      <c r="F396" s="183">
        <f>_xlfn.XLOOKUP($A396,[3]【2026年03月度_全社】RFM客層一覧表データ!$A:$A,[3]【2026年03月度_全社】RFM客層一覧表データ!C:C,"",0)</f>
        <v>394</v>
      </c>
      <c r="G396" s="183">
        <f>_xlfn.XLOOKUP($A396,[3]【2026年03月度_全社】RFM客層一覧表データ!$A:$A,[3]【2026年03月度_全社】RFM客層一覧表データ!D:D,"",0)</f>
        <v>208</v>
      </c>
      <c r="H396" s="183">
        <f>_xlfn.XLOOKUP($A396,[3]【2026年03月度_全社】RFM客層一覧表データ!$A:$A,[3]【2026年03月度_全社】RFM客層一覧表データ!E:E,"",0)</f>
        <v>224</v>
      </c>
      <c r="I396" s="183">
        <f>_xlfn.XLOOKUP($A396,[3]【2026年03月度_全社】RFM客層一覧表データ!$A:$A,[3]【2026年03月度_全社】RFM客層一覧表データ!F:F,"",0)</f>
        <v>37</v>
      </c>
      <c r="J396" s="183">
        <v>371</v>
      </c>
      <c r="K396" s="183">
        <v>204</v>
      </c>
      <c r="L396" s="183">
        <v>226</v>
      </c>
      <c r="M396" s="183">
        <v>28</v>
      </c>
      <c r="N396" s="183">
        <v>380</v>
      </c>
      <c r="O396" s="183">
        <v>217</v>
      </c>
      <c r="P396" s="183">
        <v>218</v>
      </c>
      <c r="Q396" s="183">
        <v>35</v>
      </c>
      <c r="R396" s="183">
        <v>365</v>
      </c>
      <c r="S396" s="183">
        <v>208</v>
      </c>
      <c r="T396" s="183">
        <v>214</v>
      </c>
      <c r="U396" s="183">
        <v>23</v>
      </c>
      <c r="V396" s="183">
        <v>345</v>
      </c>
      <c r="W396" s="183">
        <v>208</v>
      </c>
      <c r="X396" s="183">
        <v>205</v>
      </c>
      <c r="Y396" s="183">
        <v>30</v>
      </c>
    </row>
    <row r="397" spans="1:25" x14ac:dyDescent="0.2">
      <c r="A397" s="184">
        <v>10514040</v>
      </c>
      <c r="B397" s="183" t="str">
        <f>[1]店マスタ!B396</f>
        <v>（有）むつ電器</v>
      </c>
      <c r="C397" s="183">
        <v>3.5</v>
      </c>
      <c r="D397" s="183">
        <v>3</v>
      </c>
      <c r="E397" s="183">
        <f>_xlfn.XLOOKUP(A397,[2]Sheet1!$R:$R,[2]Sheet1!$AB:$AB,"",0)</f>
        <v>3.5</v>
      </c>
      <c r="F397" s="183">
        <f>_xlfn.XLOOKUP($A397,[3]【2026年03月度_全社】RFM客層一覧表データ!$A:$A,[3]【2026年03月度_全社】RFM客層一覧表データ!C:C,"",0)</f>
        <v>234</v>
      </c>
      <c r="G397" s="183">
        <f>_xlfn.XLOOKUP($A397,[3]【2026年03月度_全社】RFM客層一覧表データ!$A:$A,[3]【2026年03月度_全社】RFM客層一覧表データ!D:D,"",0)</f>
        <v>34</v>
      </c>
      <c r="H397" s="183">
        <f>_xlfn.XLOOKUP($A397,[3]【2026年03月度_全社】RFM客層一覧表データ!$A:$A,[3]【2026年03月度_全社】RFM客層一覧表データ!E:E,"",0)</f>
        <v>57</v>
      </c>
      <c r="I397" s="183">
        <f>_xlfn.XLOOKUP($A397,[3]【2026年03月度_全社】RFM客層一覧表データ!$A:$A,[3]【2026年03月度_全社】RFM客層一覧表データ!F:F,"",0)</f>
        <v>0</v>
      </c>
      <c r="J397" s="183">
        <v>251</v>
      </c>
      <c r="K397" s="183">
        <v>56</v>
      </c>
      <c r="L397" s="183">
        <v>71</v>
      </c>
      <c r="M397" s="183">
        <v>1</v>
      </c>
      <c r="N397" s="183">
        <v>246</v>
      </c>
      <c r="O397" s="183">
        <v>66</v>
      </c>
      <c r="P397" s="183">
        <v>77</v>
      </c>
      <c r="Q397" s="183">
        <v>0</v>
      </c>
      <c r="R397" s="183">
        <v>258</v>
      </c>
      <c r="S397" s="183">
        <v>82</v>
      </c>
      <c r="T397" s="183">
        <v>85</v>
      </c>
      <c r="U397" s="183">
        <v>0</v>
      </c>
      <c r="V397" s="183">
        <v>268</v>
      </c>
      <c r="W397" s="183">
        <v>96</v>
      </c>
      <c r="X397" s="183">
        <v>80</v>
      </c>
      <c r="Y397" s="183">
        <v>0</v>
      </c>
    </row>
    <row r="398" spans="1:25" x14ac:dyDescent="0.2">
      <c r="A398" s="184">
        <v>10517004</v>
      </c>
      <c r="B398" s="183" t="str">
        <f>[1]店マスタ!B397</f>
        <v>合同会社　鶴田電機商会</v>
      </c>
      <c r="C398" s="183">
        <v>5.5</v>
      </c>
      <c r="D398" s="183">
        <v>5.5</v>
      </c>
      <c r="E398" s="183">
        <f>_xlfn.XLOOKUP(A398,[2]Sheet1!$R:$R,[2]Sheet1!$AB:$AB,"",0)</f>
        <v>5.5</v>
      </c>
      <c r="F398" s="183">
        <f>_xlfn.XLOOKUP($A398,[3]【2026年03月度_全社】RFM客層一覧表データ!$A:$A,[3]【2026年03月度_全社】RFM客層一覧表データ!C:C,"",0)</f>
        <v>0</v>
      </c>
      <c r="G398" s="183">
        <f>_xlfn.XLOOKUP($A398,[3]【2026年03月度_全社】RFM客層一覧表データ!$A:$A,[3]【2026年03月度_全社】RFM客層一覧表データ!D:D,"",0)</f>
        <v>0</v>
      </c>
      <c r="H398" s="183">
        <f>_xlfn.XLOOKUP($A398,[3]【2026年03月度_全社】RFM客層一覧表データ!$A:$A,[3]【2026年03月度_全社】RFM客層一覧表データ!E:E,"",0)</f>
        <v>0</v>
      </c>
      <c r="I398" s="183">
        <f>_xlfn.XLOOKUP($A398,[3]【2026年03月度_全社】RFM客層一覧表データ!$A:$A,[3]【2026年03月度_全社】RFM客層一覧表データ!F:F,"",0)</f>
        <v>0</v>
      </c>
      <c r="J398" s="183">
        <v>66</v>
      </c>
      <c r="K398" s="183">
        <v>0</v>
      </c>
      <c r="L398" s="183">
        <v>0</v>
      </c>
      <c r="M398" s="183">
        <v>0</v>
      </c>
      <c r="N398" s="183">
        <v>154</v>
      </c>
      <c r="O398" s="183">
        <v>0</v>
      </c>
      <c r="P398" s="183">
        <v>12</v>
      </c>
      <c r="Q398" s="183">
        <v>0</v>
      </c>
      <c r="R398" s="183">
        <v>231</v>
      </c>
      <c r="S398" s="183">
        <v>0</v>
      </c>
      <c r="T398" s="183">
        <v>33</v>
      </c>
      <c r="U398" s="183">
        <v>0</v>
      </c>
      <c r="V398" s="183">
        <v>307</v>
      </c>
      <c r="W398" s="183">
        <v>0</v>
      </c>
      <c r="X398" s="183">
        <v>50</v>
      </c>
      <c r="Y398" s="183">
        <v>0</v>
      </c>
    </row>
    <row r="399" spans="1:25" x14ac:dyDescent="0.2">
      <c r="A399" s="184">
        <v>10526002</v>
      </c>
      <c r="B399" s="183" t="str">
        <f>[1]店マスタ!B398</f>
        <v>菊地電気</v>
      </c>
      <c r="C399" s="183">
        <v>2.5</v>
      </c>
      <c r="D399" s="183">
        <v>2.5</v>
      </c>
      <c r="E399" s="183">
        <f>_xlfn.XLOOKUP(A399,[2]Sheet1!$R:$R,[2]Sheet1!$AB:$AB,"",0)</f>
        <v>1.5</v>
      </c>
      <c r="F399" s="183">
        <f>_xlfn.XLOOKUP($A399,[3]【2026年03月度_全社】RFM客層一覧表データ!$A:$A,[3]【2026年03月度_全社】RFM客層一覧表データ!C:C,"",0)</f>
        <v>748</v>
      </c>
      <c r="G399" s="183">
        <f>_xlfn.XLOOKUP($A399,[3]【2026年03月度_全社】RFM客層一覧表データ!$A:$A,[3]【2026年03月度_全社】RFM客層一覧表データ!D:D,"",0)</f>
        <v>330</v>
      </c>
      <c r="H399" s="183">
        <f>_xlfn.XLOOKUP($A399,[3]【2026年03月度_全社】RFM客層一覧表データ!$A:$A,[3]【2026年03月度_全社】RFM客層一覧表データ!E:E,"",0)</f>
        <v>375</v>
      </c>
      <c r="I399" s="183">
        <f>_xlfn.XLOOKUP($A399,[3]【2026年03月度_全社】RFM客層一覧表データ!$A:$A,[3]【2026年03月度_全社】RFM客層一覧表データ!F:F,"",0)</f>
        <v>53</v>
      </c>
      <c r="J399" s="183">
        <v>758</v>
      </c>
      <c r="K399" s="183">
        <v>349</v>
      </c>
      <c r="L399" s="183">
        <v>371</v>
      </c>
      <c r="M399" s="183">
        <v>57</v>
      </c>
      <c r="N399" s="183">
        <v>754</v>
      </c>
      <c r="O399" s="183">
        <v>361</v>
      </c>
      <c r="P399" s="183">
        <v>362</v>
      </c>
      <c r="Q399" s="183">
        <v>55</v>
      </c>
      <c r="R399" s="183">
        <v>760</v>
      </c>
      <c r="S399" s="183">
        <v>346</v>
      </c>
      <c r="T399" s="183">
        <v>373</v>
      </c>
      <c r="U399" s="183">
        <v>58</v>
      </c>
      <c r="V399" s="183">
        <v>763</v>
      </c>
      <c r="W399" s="183">
        <v>348</v>
      </c>
      <c r="X399" s="183">
        <v>377</v>
      </c>
      <c r="Y399" s="183">
        <v>57</v>
      </c>
    </row>
    <row r="400" spans="1:25" x14ac:dyDescent="0.2">
      <c r="A400" s="184">
        <v>10533003</v>
      </c>
      <c r="B400" s="183" t="str">
        <f>[1]店マスタ!B399</f>
        <v>（有）ホ－ム電器</v>
      </c>
      <c r="C400" s="183">
        <v>5</v>
      </c>
      <c r="D400" s="183">
        <v>5</v>
      </c>
      <c r="E400" s="183">
        <f>_xlfn.XLOOKUP(A400,[2]Sheet1!$R:$R,[2]Sheet1!$AB:$AB,"",0)</f>
        <v>6</v>
      </c>
      <c r="F400" s="183">
        <f>_xlfn.XLOOKUP($A400,[3]【2026年03月度_全社】RFM客層一覧表データ!$A:$A,[3]【2026年03月度_全社】RFM客層一覧表データ!C:C,"",0)</f>
        <v>1602</v>
      </c>
      <c r="G400" s="183">
        <f>_xlfn.XLOOKUP($A400,[3]【2026年03月度_全社】RFM客層一覧表データ!$A:$A,[3]【2026年03月度_全社】RFM客層一覧表データ!D:D,"",0)</f>
        <v>720</v>
      </c>
      <c r="H400" s="183">
        <f>_xlfn.XLOOKUP($A400,[3]【2026年03月度_全社】RFM客層一覧表データ!$A:$A,[3]【2026年03月度_全社】RFM客層一覧表データ!E:E,"",0)</f>
        <v>706</v>
      </c>
      <c r="I400" s="183">
        <f>_xlfn.XLOOKUP($A400,[3]【2026年03月度_全社】RFM客層一覧表データ!$A:$A,[3]【2026年03月度_全社】RFM客層一覧表データ!F:F,"",0)</f>
        <v>143</v>
      </c>
      <c r="J400" s="183">
        <v>1527</v>
      </c>
      <c r="K400" s="183">
        <v>760</v>
      </c>
      <c r="L400" s="183">
        <v>659</v>
      </c>
      <c r="M400" s="183">
        <v>183</v>
      </c>
      <c r="N400" s="183">
        <v>1426</v>
      </c>
      <c r="O400" s="183">
        <v>786</v>
      </c>
      <c r="P400" s="183">
        <v>619</v>
      </c>
      <c r="Q400" s="183">
        <v>240</v>
      </c>
      <c r="R400" s="183">
        <v>1354</v>
      </c>
      <c r="S400" s="183">
        <v>810</v>
      </c>
      <c r="T400" s="183">
        <v>593</v>
      </c>
      <c r="U400" s="183">
        <v>323</v>
      </c>
      <c r="V400" s="183">
        <v>1176</v>
      </c>
      <c r="W400" s="183">
        <v>473</v>
      </c>
      <c r="X400" s="183">
        <v>565</v>
      </c>
      <c r="Y400" s="183">
        <v>84</v>
      </c>
    </row>
    <row r="401" spans="1:25" x14ac:dyDescent="0.2">
      <c r="A401" s="184">
        <v>10533019</v>
      </c>
      <c r="B401" s="183" t="str">
        <f>[1]店マスタ!B400</f>
        <v>ＳＥＬＡ　ササヤ</v>
      </c>
      <c r="C401" s="183">
        <v>4</v>
      </c>
      <c r="D401" s="183">
        <v>4</v>
      </c>
      <c r="E401" s="183">
        <f>_xlfn.XLOOKUP(A401,[2]Sheet1!$R:$R,[2]Sheet1!$AB:$AB,"",0)</f>
        <v>4</v>
      </c>
      <c r="F401" s="183">
        <f>_xlfn.XLOOKUP($A401,[3]【2026年03月度_全社】RFM客層一覧表データ!$A:$A,[3]【2026年03月度_全社】RFM客層一覧表データ!C:C,"",0)</f>
        <v>767</v>
      </c>
      <c r="G401" s="183">
        <f>_xlfn.XLOOKUP($A401,[3]【2026年03月度_全社】RFM客層一覧表データ!$A:$A,[3]【2026年03月度_全社】RFM客層一覧表データ!D:D,"",0)</f>
        <v>287</v>
      </c>
      <c r="H401" s="183">
        <f>_xlfn.XLOOKUP($A401,[3]【2026年03月度_全社】RFM客層一覧表データ!$A:$A,[3]【2026年03月度_全社】RFM客層一覧表データ!E:E,"",0)</f>
        <v>408</v>
      </c>
      <c r="I401" s="183">
        <f>_xlfn.XLOOKUP($A401,[3]【2026年03月度_全社】RFM客層一覧表データ!$A:$A,[3]【2026年03月度_全社】RFM客層一覧表データ!F:F,"",0)</f>
        <v>27</v>
      </c>
      <c r="J401" s="183">
        <v>799</v>
      </c>
      <c r="K401" s="183">
        <v>314</v>
      </c>
      <c r="L401" s="183">
        <v>412</v>
      </c>
      <c r="M401" s="183">
        <v>25</v>
      </c>
      <c r="N401" s="183">
        <v>831</v>
      </c>
      <c r="O401" s="183">
        <v>329</v>
      </c>
      <c r="P401" s="183">
        <v>409</v>
      </c>
      <c r="Q401" s="183">
        <v>28</v>
      </c>
      <c r="R401" s="183">
        <v>906</v>
      </c>
      <c r="S401" s="183">
        <v>376</v>
      </c>
      <c r="T401" s="183">
        <v>414</v>
      </c>
      <c r="U401" s="183">
        <v>40</v>
      </c>
      <c r="V401" s="183">
        <v>1002</v>
      </c>
      <c r="W401" s="183">
        <v>402</v>
      </c>
      <c r="X401" s="183">
        <v>461</v>
      </c>
      <c r="Y401" s="183">
        <v>40</v>
      </c>
    </row>
    <row r="402" spans="1:25" x14ac:dyDescent="0.2">
      <c r="A402" s="184">
        <v>10533025</v>
      </c>
      <c r="B402" s="183" t="str">
        <f>[1]店マスタ!B401</f>
        <v>ＳＥＬＡ　遠藤</v>
      </c>
      <c r="C402" s="183">
        <v>2</v>
      </c>
      <c r="D402" s="183">
        <v>2</v>
      </c>
      <c r="E402" s="183">
        <f>_xlfn.XLOOKUP(A402,[2]Sheet1!$R:$R,[2]Sheet1!$AB:$AB,"",0)</f>
        <v>2</v>
      </c>
      <c r="F402" s="183">
        <f>_xlfn.XLOOKUP($A402,[3]【2026年03月度_全社】RFM客層一覧表データ!$A:$A,[3]【2026年03月度_全社】RFM客層一覧表データ!C:C,"",0)</f>
        <v>171</v>
      </c>
      <c r="G402" s="183">
        <f>_xlfn.XLOOKUP($A402,[3]【2026年03月度_全社】RFM客層一覧表データ!$A:$A,[3]【2026年03月度_全社】RFM客層一覧表データ!D:D,"",0)</f>
        <v>0</v>
      </c>
      <c r="H402" s="183">
        <f>_xlfn.XLOOKUP($A402,[3]【2026年03月度_全社】RFM客層一覧表データ!$A:$A,[3]【2026年03月度_全社】RFM客層一覧表データ!E:E,"",0)</f>
        <v>41</v>
      </c>
      <c r="I402" s="183">
        <f>_xlfn.XLOOKUP($A402,[3]【2026年03月度_全社】RFM客層一覧表データ!$A:$A,[3]【2026年03月度_全社】RFM客層一覧表データ!F:F,"",0)</f>
        <v>0</v>
      </c>
      <c r="J402" s="183">
        <v>182</v>
      </c>
      <c r="K402" s="183">
        <v>43</v>
      </c>
      <c r="L402" s="183">
        <v>56</v>
      </c>
      <c r="M402" s="183">
        <v>0</v>
      </c>
      <c r="N402" s="183">
        <v>160</v>
      </c>
      <c r="O402" s="183">
        <v>0</v>
      </c>
      <c r="P402" s="183">
        <v>45</v>
      </c>
      <c r="Q402" s="183">
        <v>0</v>
      </c>
      <c r="R402" s="183">
        <v>201</v>
      </c>
      <c r="S402" s="183">
        <v>31</v>
      </c>
      <c r="T402" s="183">
        <v>53</v>
      </c>
      <c r="U402" s="183">
        <v>0</v>
      </c>
      <c r="V402" s="183">
        <v>198</v>
      </c>
      <c r="W402" s="183">
        <v>54</v>
      </c>
      <c r="X402" s="183">
        <v>56</v>
      </c>
      <c r="Y402" s="183">
        <v>0</v>
      </c>
    </row>
    <row r="403" spans="1:25" x14ac:dyDescent="0.2">
      <c r="A403" s="184">
        <v>10540637</v>
      </c>
      <c r="B403" s="183" t="str">
        <f>[1]店マスタ!B402</f>
        <v>でんきや　ハピネス</v>
      </c>
      <c r="C403" s="183">
        <v>3.5</v>
      </c>
      <c r="D403" s="183">
        <v>3.5</v>
      </c>
      <c r="E403" s="183">
        <f>_xlfn.XLOOKUP(A403,[2]Sheet1!$R:$R,[2]Sheet1!$AB:$AB,"",0)</f>
        <v>3.5</v>
      </c>
      <c r="F403" s="183">
        <f>_xlfn.XLOOKUP($A403,[3]【2026年03月度_全社】RFM客層一覧表データ!$A:$A,[3]【2026年03月度_全社】RFM客層一覧表データ!C:C,"",0)</f>
        <v>441</v>
      </c>
      <c r="G403" s="183">
        <f>_xlfn.XLOOKUP($A403,[3]【2026年03月度_全社】RFM客層一覧表データ!$A:$A,[3]【2026年03月度_全社】RFM客層一覧表データ!D:D,"",0)</f>
        <v>220</v>
      </c>
      <c r="H403" s="183">
        <f>_xlfn.XLOOKUP($A403,[3]【2026年03月度_全社】RFM客層一覧表データ!$A:$A,[3]【2026年03月度_全社】RFM客層一覧表データ!E:E,"",0)</f>
        <v>104</v>
      </c>
      <c r="I403" s="183">
        <f>_xlfn.XLOOKUP($A403,[3]【2026年03月度_全社】RFM客層一覧表データ!$A:$A,[3]【2026年03月度_全社】RFM客層一覧表データ!F:F,"",0)</f>
        <v>107</v>
      </c>
      <c r="J403" s="183">
        <v>359</v>
      </c>
      <c r="K403" s="183">
        <v>200</v>
      </c>
      <c r="L403" s="183">
        <v>68</v>
      </c>
      <c r="M403" s="183">
        <v>106</v>
      </c>
      <c r="N403" s="183">
        <v>201</v>
      </c>
      <c r="O403" s="183">
        <v>20</v>
      </c>
      <c r="P403" s="183">
        <v>19</v>
      </c>
      <c r="Q403" s="183">
        <v>9</v>
      </c>
      <c r="R403" s="183">
        <v>192</v>
      </c>
      <c r="S403" s="183">
        <v>83</v>
      </c>
      <c r="T403" s="183">
        <v>15</v>
      </c>
      <c r="U403" s="183">
        <v>40</v>
      </c>
      <c r="V403" s="183">
        <v>0</v>
      </c>
      <c r="W403" s="183">
        <v>0</v>
      </c>
      <c r="X403" s="183">
        <v>0</v>
      </c>
      <c r="Y403" s="183">
        <v>0</v>
      </c>
    </row>
    <row r="404" spans="1:25" x14ac:dyDescent="0.2">
      <c r="A404" s="184">
        <v>10540647</v>
      </c>
      <c r="B404" s="183" t="str">
        <f>[1]店マスタ!B403</f>
        <v>カジハタデンキ</v>
      </c>
      <c r="C404" s="183">
        <v>1.5</v>
      </c>
      <c r="D404" s="183">
        <v>1.5</v>
      </c>
      <c r="E404" s="183" t="str">
        <f>_xlfn.XLOOKUP(A404,[2]Sheet1!$R:$R,[2]Sheet1!$AB:$AB,"",0)</f>
        <v/>
      </c>
      <c r="F404" s="183" t="str">
        <f>_xlfn.XLOOKUP($A404,[3]【2026年03月度_全社】RFM客層一覧表データ!$A:$A,[3]【2026年03月度_全社】RFM客層一覧表データ!C:C,"",0)</f>
        <v/>
      </c>
      <c r="G404" s="183" t="str">
        <f>_xlfn.XLOOKUP($A404,[3]【2026年03月度_全社】RFM客層一覧表データ!$A:$A,[3]【2026年03月度_全社】RFM客層一覧表データ!D:D,"",0)</f>
        <v/>
      </c>
      <c r="H404" s="183" t="str">
        <f>_xlfn.XLOOKUP($A404,[3]【2026年03月度_全社】RFM客層一覧表データ!$A:$A,[3]【2026年03月度_全社】RFM客層一覧表データ!E:E,"",0)</f>
        <v/>
      </c>
      <c r="I404" s="183" t="str">
        <f>_xlfn.XLOOKUP($A404,[3]【2026年03月度_全社】RFM客層一覧表データ!$A:$A,[3]【2026年03月度_全社】RFM客層一覧表データ!F:F,"",0)</f>
        <v/>
      </c>
      <c r="J404" s="183">
        <v>0</v>
      </c>
      <c r="K404" s="183">
        <v>0</v>
      </c>
      <c r="L404" s="183">
        <v>0</v>
      </c>
      <c r="M404" s="183">
        <v>0</v>
      </c>
      <c r="N404" s="183">
        <v>0</v>
      </c>
      <c r="O404" s="183">
        <v>0</v>
      </c>
      <c r="P404" s="183">
        <v>0</v>
      </c>
      <c r="Q404" s="183">
        <v>0</v>
      </c>
      <c r="R404" s="183">
        <v>0</v>
      </c>
      <c r="S404" s="183">
        <v>0</v>
      </c>
      <c r="T404" s="183">
        <v>0</v>
      </c>
      <c r="U404" s="183">
        <v>0</v>
      </c>
      <c r="V404" s="183">
        <v>0</v>
      </c>
      <c r="W404" s="183">
        <v>0</v>
      </c>
      <c r="X404" s="183">
        <v>0</v>
      </c>
      <c r="Y404" s="183">
        <v>0</v>
      </c>
    </row>
    <row r="405" spans="1:25" x14ac:dyDescent="0.2">
      <c r="A405" s="184">
        <v>10547207</v>
      </c>
      <c r="B405" s="183" t="str">
        <f>[1]店マスタ!B404</f>
        <v>ＳＥＬＡ　こだて</v>
      </c>
      <c r="C405" s="183">
        <v>3</v>
      </c>
      <c r="D405" s="183">
        <v>4.5</v>
      </c>
      <c r="E405" s="183">
        <f>_xlfn.XLOOKUP(A405,[2]Sheet1!$R:$R,[2]Sheet1!$AB:$AB,"",0)</f>
        <v>4.5</v>
      </c>
      <c r="F405" s="183">
        <f>_xlfn.XLOOKUP($A405,[3]【2026年03月度_全社】RFM客層一覧表データ!$A:$A,[3]【2026年03月度_全社】RFM客層一覧表データ!C:C,"",0)</f>
        <v>1247</v>
      </c>
      <c r="G405" s="183">
        <f>_xlfn.XLOOKUP($A405,[3]【2026年03月度_全社】RFM客層一覧表データ!$A:$A,[3]【2026年03月度_全社】RFM客層一覧表データ!D:D,"",0)</f>
        <v>567</v>
      </c>
      <c r="H405" s="183">
        <f>_xlfn.XLOOKUP($A405,[3]【2026年03月度_全社】RFM客層一覧表データ!$A:$A,[3]【2026年03月度_全社】RFM客層一覧表データ!E:E,"",0)</f>
        <v>491</v>
      </c>
      <c r="I405" s="183">
        <f>_xlfn.XLOOKUP($A405,[3]【2026年03月度_全社】RFM客層一覧表データ!$A:$A,[3]【2026年03月度_全社】RFM客層一覧表データ!F:F,"",0)</f>
        <v>116</v>
      </c>
      <c r="J405" s="183">
        <v>1233</v>
      </c>
      <c r="K405" s="183">
        <v>530</v>
      </c>
      <c r="L405" s="183">
        <v>477</v>
      </c>
      <c r="M405" s="183">
        <v>84</v>
      </c>
      <c r="N405" s="183">
        <v>1232</v>
      </c>
      <c r="O405" s="183">
        <v>526</v>
      </c>
      <c r="P405" s="183">
        <v>460</v>
      </c>
      <c r="Q405" s="183">
        <v>93</v>
      </c>
      <c r="R405" s="183">
        <v>1224</v>
      </c>
      <c r="S405" s="183">
        <v>571</v>
      </c>
      <c r="T405" s="183">
        <v>460</v>
      </c>
      <c r="U405" s="183">
        <v>105</v>
      </c>
      <c r="V405" s="183">
        <v>1188</v>
      </c>
      <c r="W405" s="183">
        <v>574</v>
      </c>
      <c r="X405" s="183">
        <v>437</v>
      </c>
      <c r="Y405" s="183">
        <v>115</v>
      </c>
    </row>
    <row r="406" spans="1:25" x14ac:dyDescent="0.2">
      <c r="A406" s="184">
        <v>10553301</v>
      </c>
      <c r="B406" s="183" t="str">
        <f>[1]店マスタ!B405</f>
        <v>（有）魚住電器商会</v>
      </c>
      <c r="C406" s="183">
        <v>2.5</v>
      </c>
      <c r="D406" s="183">
        <v>2.5</v>
      </c>
      <c r="E406" s="183" t="str">
        <f>_xlfn.XLOOKUP(A406,[2]Sheet1!$R:$R,[2]Sheet1!$AB:$AB,"",0)</f>
        <v/>
      </c>
      <c r="F406" s="183" t="str">
        <f>_xlfn.XLOOKUP($A406,[3]【2026年03月度_全社】RFM客層一覧表データ!$A:$A,[3]【2026年03月度_全社】RFM客層一覧表データ!C:C,"",0)</f>
        <v/>
      </c>
      <c r="G406" s="183" t="str">
        <f>_xlfn.XLOOKUP($A406,[3]【2026年03月度_全社】RFM客層一覧表データ!$A:$A,[3]【2026年03月度_全社】RFM客層一覧表データ!D:D,"",0)</f>
        <v/>
      </c>
      <c r="H406" s="183" t="str">
        <f>_xlfn.XLOOKUP($A406,[3]【2026年03月度_全社】RFM客層一覧表データ!$A:$A,[3]【2026年03月度_全社】RFM客層一覧表データ!E:E,"",0)</f>
        <v/>
      </c>
      <c r="I406" s="183" t="str">
        <f>_xlfn.XLOOKUP($A406,[3]【2026年03月度_全社】RFM客層一覧表データ!$A:$A,[3]【2026年03月度_全社】RFM客層一覧表データ!F:F,"",0)</f>
        <v/>
      </c>
      <c r="J406" s="183">
        <v>0</v>
      </c>
      <c r="K406" s="183">
        <v>0</v>
      </c>
      <c r="L406" s="183">
        <v>0</v>
      </c>
      <c r="M406" s="183">
        <v>0</v>
      </c>
      <c r="N406" s="183">
        <v>0</v>
      </c>
      <c r="O406" s="183">
        <v>0</v>
      </c>
      <c r="P406" s="183">
        <v>0</v>
      </c>
      <c r="Q406" s="183">
        <v>0</v>
      </c>
      <c r="R406" s="183">
        <v>0</v>
      </c>
      <c r="S406" s="183">
        <v>0</v>
      </c>
      <c r="T406" s="183">
        <v>0</v>
      </c>
      <c r="U406" s="183">
        <v>0</v>
      </c>
      <c r="V406" s="183">
        <v>0</v>
      </c>
      <c r="W406" s="183">
        <v>0</v>
      </c>
      <c r="X406" s="183">
        <v>0</v>
      </c>
      <c r="Y406" s="183">
        <v>0</v>
      </c>
    </row>
    <row r="407" spans="1:25" x14ac:dyDescent="0.2">
      <c r="A407" s="184">
        <v>10555308</v>
      </c>
      <c r="B407" s="183" t="str">
        <f>[1]店マスタ!B406</f>
        <v>ＳＥＬＡ　ミウラ</v>
      </c>
      <c r="C407" s="183">
        <v>3.5</v>
      </c>
      <c r="D407" s="183">
        <v>3.5</v>
      </c>
      <c r="E407" s="183">
        <f>_xlfn.XLOOKUP(A407,[2]Sheet1!$R:$R,[2]Sheet1!$AB:$AB,"",0)</f>
        <v>3.5</v>
      </c>
      <c r="F407" s="183">
        <f>_xlfn.XLOOKUP($A407,[3]【2026年03月度_全社】RFM客層一覧表データ!$A:$A,[3]【2026年03月度_全社】RFM客層一覧表データ!C:C,"",0)</f>
        <v>798</v>
      </c>
      <c r="G407" s="183">
        <f>_xlfn.XLOOKUP($A407,[3]【2026年03月度_全社】RFM客層一覧表データ!$A:$A,[3]【2026年03月度_全社】RFM客層一覧表データ!D:D,"",0)</f>
        <v>327</v>
      </c>
      <c r="H407" s="183">
        <f>_xlfn.XLOOKUP($A407,[3]【2026年03月度_全社】RFM客層一覧表データ!$A:$A,[3]【2026年03月度_全社】RFM客層一覧表データ!E:E,"",0)</f>
        <v>291</v>
      </c>
      <c r="I407" s="183">
        <f>_xlfn.XLOOKUP($A407,[3]【2026年03月度_全社】RFM客層一覧表データ!$A:$A,[3]【2026年03月度_全社】RFM客層一覧表データ!F:F,"",0)</f>
        <v>77</v>
      </c>
      <c r="J407" s="183">
        <v>780</v>
      </c>
      <c r="K407" s="183">
        <v>309</v>
      </c>
      <c r="L407" s="183">
        <v>286</v>
      </c>
      <c r="M407" s="183">
        <v>78</v>
      </c>
      <c r="N407" s="183">
        <v>743</v>
      </c>
      <c r="O407" s="183">
        <v>303</v>
      </c>
      <c r="P407" s="183">
        <v>283</v>
      </c>
      <c r="Q407" s="183">
        <v>71</v>
      </c>
      <c r="R407" s="183">
        <v>738</v>
      </c>
      <c r="S407" s="183">
        <v>335</v>
      </c>
      <c r="T407" s="183">
        <v>283</v>
      </c>
      <c r="U407" s="183">
        <v>77</v>
      </c>
      <c r="V407" s="183">
        <v>731</v>
      </c>
      <c r="W407" s="183">
        <v>307</v>
      </c>
      <c r="X407" s="183">
        <v>268</v>
      </c>
      <c r="Y407" s="183">
        <v>73</v>
      </c>
    </row>
    <row r="408" spans="1:25" x14ac:dyDescent="0.2">
      <c r="A408" s="184">
        <v>10561501</v>
      </c>
      <c r="B408" s="183" t="str">
        <f>[1]店マスタ!B407</f>
        <v>ＳＥＬＡ　ワカバヤシ</v>
      </c>
      <c r="C408" s="183">
        <v>2.5</v>
      </c>
      <c r="D408" s="183">
        <v>2.5</v>
      </c>
      <c r="E408" s="183">
        <f>_xlfn.XLOOKUP(A408,[2]Sheet1!$R:$R,[2]Sheet1!$AB:$AB,"",0)</f>
        <v>2.5</v>
      </c>
      <c r="F408" s="183" t="str">
        <f>_xlfn.XLOOKUP($A408,[3]【2026年03月度_全社】RFM客層一覧表データ!$A:$A,[3]【2026年03月度_全社】RFM客層一覧表データ!C:C,"",0)</f>
        <v/>
      </c>
      <c r="G408" s="183" t="str">
        <f>_xlfn.XLOOKUP($A408,[3]【2026年03月度_全社】RFM客層一覧表データ!$A:$A,[3]【2026年03月度_全社】RFM客層一覧表データ!D:D,"",0)</f>
        <v/>
      </c>
      <c r="H408" s="183" t="str">
        <f>_xlfn.XLOOKUP($A408,[3]【2026年03月度_全社】RFM客層一覧表データ!$A:$A,[3]【2026年03月度_全社】RFM客層一覧表データ!E:E,"",0)</f>
        <v/>
      </c>
      <c r="I408" s="183" t="str">
        <f>_xlfn.XLOOKUP($A408,[3]【2026年03月度_全社】RFM客層一覧表データ!$A:$A,[3]【2026年03月度_全社】RFM客層一覧表データ!F:F,"",0)</f>
        <v/>
      </c>
      <c r="J408" s="183">
        <v>0</v>
      </c>
      <c r="K408" s="183">
        <v>0</v>
      </c>
      <c r="L408" s="183">
        <v>0</v>
      </c>
      <c r="M408" s="183">
        <v>0</v>
      </c>
      <c r="N408" s="183">
        <v>0</v>
      </c>
      <c r="O408" s="183">
        <v>0</v>
      </c>
      <c r="P408" s="183">
        <v>0</v>
      </c>
      <c r="Q408" s="183">
        <v>0</v>
      </c>
      <c r="R408" s="183">
        <v>0</v>
      </c>
      <c r="S408" s="183">
        <v>0</v>
      </c>
      <c r="T408" s="183">
        <v>0</v>
      </c>
      <c r="U408" s="183">
        <v>0</v>
      </c>
      <c r="V408" s="183">
        <v>0</v>
      </c>
      <c r="W408" s="183">
        <v>0</v>
      </c>
      <c r="X408" s="183">
        <v>0</v>
      </c>
      <c r="Y408" s="183">
        <v>0</v>
      </c>
    </row>
    <row r="409" spans="1:25" x14ac:dyDescent="0.2">
      <c r="A409" s="184">
        <v>10561502</v>
      </c>
      <c r="B409" s="183" t="str">
        <f>[1]店マスタ!B408</f>
        <v>（有）杉浦電器商会</v>
      </c>
      <c r="C409" s="183">
        <v>2.5</v>
      </c>
      <c r="D409" s="183">
        <v>2.5</v>
      </c>
      <c r="E409" s="183" t="str">
        <f>_xlfn.XLOOKUP(A409,[2]Sheet1!$R:$R,[2]Sheet1!$AB:$AB,"",0)</f>
        <v/>
      </c>
      <c r="F409" s="183">
        <f>_xlfn.XLOOKUP($A409,[3]【2026年03月度_全社】RFM客層一覧表データ!$A:$A,[3]【2026年03月度_全社】RFM客層一覧表データ!C:C,"",0)</f>
        <v>314</v>
      </c>
      <c r="G409" s="183">
        <f>_xlfn.XLOOKUP($A409,[3]【2026年03月度_全社】RFM客層一覧表データ!$A:$A,[3]【2026年03月度_全社】RFM客層一覧表データ!D:D,"",0)</f>
        <v>57</v>
      </c>
      <c r="H409" s="183">
        <f>_xlfn.XLOOKUP($A409,[3]【2026年03月度_全社】RFM客層一覧表データ!$A:$A,[3]【2026年03月度_全社】RFM客層一覧表データ!E:E,"",0)</f>
        <v>95</v>
      </c>
      <c r="I409" s="183">
        <f>_xlfn.XLOOKUP($A409,[3]【2026年03月度_全社】RFM客層一覧表データ!$A:$A,[3]【2026年03月度_全社】RFM客層一覧表データ!F:F,"",0)</f>
        <v>12</v>
      </c>
      <c r="J409" s="183">
        <v>343</v>
      </c>
      <c r="K409" s="183">
        <v>75</v>
      </c>
      <c r="L409" s="183">
        <v>108</v>
      </c>
      <c r="M409" s="183">
        <v>20</v>
      </c>
      <c r="N409" s="183">
        <v>386</v>
      </c>
      <c r="O409" s="183">
        <v>111</v>
      </c>
      <c r="P409" s="183">
        <v>114</v>
      </c>
      <c r="Q409" s="183">
        <v>35</v>
      </c>
      <c r="R409" s="183">
        <v>401</v>
      </c>
      <c r="S409" s="183">
        <v>113</v>
      </c>
      <c r="T409" s="183">
        <v>138</v>
      </c>
      <c r="U409" s="183">
        <v>35</v>
      </c>
      <c r="V409" s="183">
        <v>416</v>
      </c>
      <c r="W409" s="183">
        <v>144</v>
      </c>
      <c r="X409" s="183">
        <v>149</v>
      </c>
      <c r="Y409" s="183">
        <v>44</v>
      </c>
    </row>
    <row r="410" spans="1:25" x14ac:dyDescent="0.2">
      <c r="A410" s="184">
        <v>10561557</v>
      </c>
      <c r="B410" s="183" t="str">
        <f>[1]店マスタ!B409</f>
        <v>ＳＥＬＡ　さとう</v>
      </c>
      <c r="C410" s="183">
        <v>2.5</v>
      </c>
      <c r="D410" s="183">
        <v>2.5</v>
      </c>
      <c r="E410" s="183" t="str">
        <f>_xlfn.XLOOKUP(A410,[2]Sheet1!$R:$R,[2]Sheet1!$AB:$AB,"",0)</f>
        <v/>
      </c>
      <c r="F410" s="183" t="str">
        <f>_xlfn.XLOOKUP($A410,[3]【2026年03月度_全社】RFM客層一覧表データ!$A:$A,[3]【2026年03月度_全社】RFM客層一覧表データ!C:C,"",0)</f>
        <v/>
      </c>
      <c r="G410" s="183" t="str">
        <f>_xlfn.XLOOKUP($A410,[3]【2026年03月度_全社】RFM客層一覧表データ!$A:$A,[3]【2026年03月度_全社】RFM客層一覧表データ!D:D,"",0)</f>
        <v/>
      </c>
      <c r="H410" s="183" t="str">
        <f>_xlfn.XLOOKUP($A410,[3]【2026年03月度_全社】RFM客層一覧表データ!$A:$A,[3]【2026年03月度_全社】RFM客層一覧表データ!E:E,"",0)</f>
        <v/>
      </c>
      <c r="I410" s="183" t="str">
        <f>_xlfn.XLOOKUP($A410,[3]【2026年03月度_全社】RFM客層一覧表データ!$A:$A,[3]【2026年03月度_全社】RFM客層一覧表データ!F:F,"",0)</f>
        <v/>
      </c>
      <c r="J410" s="183">
        <v>0</v>
      </c>
      <c r="K410" s="183">
        <v>0</v>
      </c>
      <c r="L410" s="183">
        <v>0</v>
      </c>
      <c r="M410" s="183">
        <v>0</v>
      </c>
      <c r="N410" s="183">
        <v>0</v>
      </c>
      <c r="O410" s="183">
        <v>0</v>
      </c>
      <c r="P410" s="183">
        <v>0</v>
      </c>
      <c r="Q410" s="183">
        <v>0</v>
      </c>
      <c r="R410" s="183">
        <v>0</v>
      </c>
      <c r="S410" s="183">
        <v>0</v>
      </c>
      <c r="T410" s="183">
        <v>0</v>
      </c>
      <c r="U410" s="183">
        <v>0</v>
      </c>
      <c r="V410" s="183">
        <v>94</v>
      </c>
      <c r="W410" s="183">
        <v>0</v>
      </c>
      <c r="X410" s="183">
        <v>0</v>
      </c>
      <c r="Y410" s="183">
        <v>0</v>
      </c>
    </row>
    <row r="411" spans="1:25" x14ac:dyDescent="0.2">
      <c r="A411" s="184">
        <v>10562508</v>
      </c>
      <c r="B411" s="183" t="str">
        <f>[1]店マスタ!B410</f>
        <v>ＳＥＬＡ　シロキ</v>
      </c>
      <c r="C411" s="183">
        <v>2.5</v>
      </c>
      <c r="D411" s="183">
        <v>2.5</v>
      </c>
      <c r="E411" s="183">
        <f>_xlfn.XLOOKUP(A411,[2]Sheet1!$R:$R,[2]Sheet1!$AB:$AB,"",0)</f>
        <v>2.5</v>
      </c>
      <c r="F411" s="183">
        <f>_xlfn.XLOOKUP($A411,[3]【2026年03月度_全社】RFM客層一覧表データ!$A:$A,[3]【2026年03月度_全社】RFM客層一覧表データ!C:C,"",0)</f>
        <v>0</v>
      </c>
      <c r="G411" s="183">
        <f>_xlfn.XLOOKUP($A411,[3]【2026年03月度_全社】RFM客層一覧表データ!$A:$A,[3]【2026年03月度_全社】RFM客層一覧表データ!D:D,"",0)</f>
        <v>0</v>
      </c>
      <c r="H411" s="183">
        <f>_xlfn.XLOOKUP($A411,[3]【2026年03月度_全社】RFM客層一覧表データ!$A:$A,[3]【2026年03月度_全社】RFM客層一覧表データ!E:E,"",0)</f>
        <v>0</v>
      </c>
      <c r="I411" s="183">
        <f>_xlfn.XLOOKUP($A411,[3]【2026年03月度_全社】RFM客層一覧表データ!$A:$A,[3]【2026年03月度_全社】RFM客層一覧表データ!F:F,"",0)</f>
        <v>0</v>
      </c>
      <c r="J411" s="183">
        <v>0</v>
      </c>
      <c r="K411" s="183">
        <v>0</v>
      </c>
      <c r="L411" s="183">
        <v>0</v>
      </c>
      <c r="M411" s="183">
        <v>0</v>
      </c>
      <c r="N411" s="183">
        <v>6</v>
      </c>
      <c r="O411" s="183">
        <v>0</v>
      </c>
      <c r="P411" s="183">
        <v>0</v>
      </c>
      <c r="Q411" s="183">
        <v>0</v>
      </c>
      <c r="R411" s="183">
        <v>9</v>
      </c>
      <c r="S411" s="183">
        <v>0</v>
      </c>
      <c r="T411" s="183">
        <v>0</v>
      </c>
      <c r="U411" s="183">
        <v>0</v>
      </c>
      <c r="V411" s="183">
        <v>58</v>
      </c>
      <c r="W411" s="183">
        <v>0</v>
      </c>
      <c r="X411" s="183">
        <v>0</v>
      </c>
      <c r="Y411" s="183">
        <v>0</v>
      </c>
    </row>
    <row r="412" spans="1:25" x14ac:dyDescent="0.2">
      <c r="A412" s="184">
        <v>10570069</v>
      </c>
      <c r="B412" s="183" t="str">
        <f>[1]店マスタ!B411</f>
        <v>ライフスペース　コマツ</v>
      </c>
      <c r="C412" s="183">
        <v>3</v>
      </c>
      <c r="D412" s="183">
        <v>2</v>
      </c>
      <c r="E412" s="183">
        <f>_xlfn.XLOOKUP(A412,[2]Sheet1!$R:$R,[2]Sheet1!$AB:$AB,"",0)</f>
        <v>2</v>
      </c>
      <c r="F412" s="183">
        <f>_xlfn.XLOOKUP($A412,[3]【2026年03月度_全社】RFM客層一覧表データ!$A:$A,[3]【2026年03月度_全社】RFM客層一覧表データ!C:C,"",0)</f>
        <v>564</v>
      </c>
      <c r="G412" s="183">
        <f>_xlfn.XLOOKUP($A412,[3]【2026年03月度_全社】RFM客層一覧表データ!$A:$A,[3]【2026年03月度_全社】RFM客層一覧表データ!D:D,"",0)</f>
        <v>252</v>
      </c>
      <c r="H412" s="183">
        <f>_xlfn.XLOOKUP($A412,[3]【2026年03月度_全社】RFM客層一覧表データ!$A:$A,[3]【2026年03月度_全社】RFM客層一覧表データ!E:E,"",0)</f>
        <v>270</v>
      </c>
      <c r="I412" s="183">
        <f>_xlfn.XLOOKUP($A412,[3]【2026年03月度_全社】RFM客層一覧表データ!$A:$A,[3]【2026年03月度_全社】RFM客層一覧表データ!F:F,"",0)</f>
        <v>105</v>
      </c>
      <c r="J412" s="183">
        <v>572</v>
      </c>
      <c r="K412" s="183">
        <v>239</v>
      </c>
      <c r="L412" s="183">
        <v>258</v>
      </c>
      <c r="M412" s="183">
        <v>225</v>
      </c>
      <c r="N412" s="183">
        <v>558</v>
      </c>
      <c r="O412" s="183">
        <v>206</v>
      </c>
      <c r="P412" s="183">
        <v>257</v>
      </c>
      <c r="Q412" s="183">
        <v>23</v>
      </c>
      <c r="R412" s="183">
        <v>561</v>
      </c>
      <c r="S412" s="183">
        <v>240</v>
      </c>
      <c r="T412" s="183">
        <v>248</v>
      </c>
      <c r="U412" s="183">
        <v>0</v>
      </c>
      <c r="V412" s="183">
        <v>545</v>
      </c>
      <c r="W412" s="183">
        <v>255</v>
      </c>
      <c r="X412" s="183">
        <v>230</v>
      </c>
      <c r="Y412" s="183">
        <v>0</v>
      </c>
    </row>
    <row r="413" spans="1:25" x14ac:dyDescent="0.2">
      <c r="A413" s="184">
        <v>10576122</v>
      </c>
      <c r="B413" s="183" t="str">
        <f>[1]店マスタ!B412</f>
        <v>ＳＥＬＡ　角電</v>
      </c>
      <c r="C413" s="183">
        <v>3</v>
      </c>
      <c r="D413" s="183">
        <v>2.5</v>
      </c>
      <c r="E413" s="183">
        <f>_xlfn.XLOOKUP(A413,[2]Sheet1!$R:$R,[2]Sheet1!$AB:$AB,"",0)</f>
        <v>4</v>
      </c>
      <c r="F413" s="183">
        <f>_xlfn.XLOOKUP($A413,[3]【2026年03月度_全社】RFM客層一覧表データ!$A:$A,[3]【2026年03月度_全社】RFM客層一覧表データ!C:C,"",0)</f>
        <v>592</v>
      </c>
      <c r="G413" s="183">
        <f>_xlfn.XLOOKUP($A413,[3]【2026年03月度_全社】RFM客層一覧表データ!$A:$A,[3]【2026年03月度_全社】RFM客層一覧表データ!D:D,"",0)</f>
        <v>332</v>
      </c>
      <c r="H413" s="183">
        <f>_xlfn.XLOOKUP($A413,[3]【2026年03月度_全社】RFM客層一覧表データ!$A:$A,[3]【2026年03月度_全社】RFM客層一覧表データ!E:E,"",0)</f>
        <v>400</v>
      </c>
      <c r="I413" s="183">
        <f>_xlfn.XLOOKUP($A413,[3]【2026年03月度_全社】RFM客層一覧表データ!$A:$A,[3]【2026年03月度_全社】RFM客層一覧表データ!F:F,"",0)</f>
        <v>46</v>
      </c>
      <c r="J413" s="183">
        <v>918</v>
      </c>
      <c r="K413" s="183">
        <v>394</v>
      </c>
      <c r="L413" s="183">
        <v>451</v>
      </c>
      <c r="M413" s="183">
        <v>60</v>
      </c>
      <c r="N413" s="183">
        <v>948</v>
      </c>
      <c r="O413" s="183">
        <v>375</v>
      </c>
      <c r="P413" s="183">
        <v>468</v>
      </c>
      <c r="Q413" s="183">
        <v>52</v>
      </c>
      <c r="R413" s="183">
        <v>994</v>
      </c>
      <c r="S413" s="183">
        <v>370</v>
      </c>
      <c r="T413" s="183">
        <v>494</v>
      </c>
      <c r="U413" s="183">
        <v>37</v>
      </c>
      <c r="V413" s="183">
        <v>1070</v>
      </c>
      <c r="W413" s="183">
        <v>460</v>
      </c>
      <c r="X413" s="183">
        <v>520</v>
      </c>
      <c r="Y413" s="183">
        <v>52</v>
      </c>
    </row>
    <row r="414" spans="1:25" x14ac:dyDescent="0.2">
      <c r="A414" s="184">
        <v>10578154</v>
      </c>
      <c r="B414" s="183" t="str">
        <f>[1]店マスタ!B413</f>
        <v>ＳＥＬＡ　タカシゲ</v>
      </c>
      <c r="C414" s="183">
        <v>1</v>
      </c>
      <c r="D414" s="183">
        <v>1</v>
      </c>
      <c r="E414" s="183">
        <f>_xlfn.XLOOKUP(A414,[2]Sheet1!$R:$R,[2]Sheet1!$AB:$AB,"",0)</f>
        <v>1</v>
      </c>
      <c r="F414" s="183">
        <f>_xlfn.XLOOKUP($A414,[3]【2026年03月度_全社】RFM客層一覧表データ!$A:$A,[3]【2026年03月度_全社】RFM客層一覧表データ!C:C,"",0)</f>
        <v>8</v>
      </c>
      <c r="G414" s="183">
        <f>_xlfn.XLOOKUP($A414,[3]【2026年03月度_全社】RFM客層一覧表データ!$A:$A,[3]【2026年03月度_全社】RFM客層一覧表データ!D:D,"",0)</f>
        <v>0</v>
      </c>
      <c r="H414" s="183">
        <f>_xlfn.XLOOKUP($A414,[3]【2026年03月度_全社】RFM客層一覧表データ!$A:$A,[3]【2026年03月度_全社】RFM客層一覧表データ!E:E,"",0)</f>
        <v>2</v>
      </c>
      <c r="I414" s="183">
        <f>_xlfn.XLOOKUP($A414,[3]【2026年03月度_全社】RFM客層一覧表データ!$A:$A,[3]【2026年03月度_全社】RFM客層一覧表データ!F:F,"",0)</f>
        <v>0</v>
      </c>
      <c r="J414" s="183">
        <v>8</v>
      </c>
      <c r="K414" s="183">
        <v>0</v>
      </c>
      <c r="L414" s="183">
        <v>3</v>
      </c>
      <c r="M414" s="183">
        <v>0</v>
      </c>
      <c r="N414" s="183">
        <v>8</v>
      </c>
      <c r="O414" s="183">
        <v>0</v>
      </c>
      <c r="P414" s="183">
        <v>4</v>
      </c>
      <c r="Q414" s="183">
        <v>0</v>
      </c>
      <c r="R414" s="183">
        <v>8</v>
      </c>
      <c r="S414" s="183">
        <v>8</v>
      </c>
      <c r="T414" s="183">
        <v>4</v>
      </c>
      <c r="U414" s="183">
        <v>3</v>
      </c>
      <c r="V414" s="183">
        <v>20</v>
      </c>
      <c r="W414" s="183">
        <v>0</v>
      </c>
      <c r="X414" s="183">
        <v>0</v>
      </c>
      <c r="Y414" s="183">
        <v>0</v>
      </c>
    </row>
    <row r="415" spans="1:25" x14ac:dyDescent="0.2">
      <c r="A415" s="184">
        <v>10580003</v>
      </c>
      <c r="B415" s="183" t="str">
        <f>[1]店マスタ!B414</f>
        <v>ＳＥＬＡ　たから</v>
      </c>
      <c r="C415" s="183">
        <v>3.5</v>
      </c>
      <c r="D415" s="183">
        <v>3.5</v>
      </c>
      <c r="E415" s="183">
        <f>_xlfn.XLOOKUP(A415,[2]Sheet1!$R:$R,[2]Sheet1!$AB:$AB,"",0)</f>
        <v>3.5</v>
      </c>
      <c r="F415" s="183">
        <f>_xlfn.XLOOKUP($A415,[3]【2026年03月度_全社】RFM客層一覧表データ!$A:$A,[3]【2026年03月度_全社】RFM客層一覧表データ!C:C,"",0)</f>
        <v>557</v>
      </c>
      <c r="G415" s="183">
        <f>_xlfn.XLOOKUP($A415,[3]【2026年03月度_全社】RFM客層一覧表データ!$A:$A,[3]【2026年03月度_全社】RFM客層一覧表データ!D:D,"",0)</f>
        <v>306</v>
      </c>
      <c r="H415" s="183">
        <f>_xlfn.XLOOKUP($A415,[3]【2026年03月度_全社】RFM客層一覧表データ!$A:$A,[3]【2026年03月度_全社】RFM客層一覧表データ!E:E,"",0)</f>
        <v>371</v>
      </c>
      <c r="I415" s="183">
        <f>_xlfn.XLOOKUP($A415,[3]【2026年03月度_全社】RFM客層一覧表データ!$A:$A,[3]【2026年03月度_全社】RFM客層一覧表データ!F:F,"",0)</f>
        <v>44</v>
      </c>
      <c r="J415" s="183">
        <v>516</v>
      </c>
      <c r="K415" s="183">
        <v>285</v>
      </c>
      <c r="L415" s="183">
        <v>364</v>
      </c>
      <c r="M415" s="183">
        <v>27</v>
      </c>
      <c r="N415" s="183">
        <v>542</v>
      </c>
      <c r="O415" s="183">
        <v>304</v>
      </c>
      <c r="P415" s="183">
        <v>376</v>
      </c>
      <c r="Q415" s="183">
        <v>21</v>
      </c>
      <c r="R415" s="183">
        <v>671</v>
      </c>
      <c r="S415" s="183">
        <v>302</v>
      </c>
      <c r="T415" s="183">
        <v>422</v>
      </c>
      <c r="U415" s="183">
        <v>16</v>
      </c>
      <c r="V415" s="183">
        <v>695</v>
      </c>
      <c r="W415" s="183">
        <v>355</v>
      </c>
      <c r="X415" s="183">
        <v>431</v>
      </c>
      <c r="Y415" s="183">
        <v>16</v>
      </c>
    </row>
    <row r="416" spans="1:25" x14ac:dyDescent="0.2">
      <c r="A416" s="184">
        <v>10580004</v>
      </c>
      <c r="B416" s="183" t="str">
        <f>[1]店マスタ!B415</f>
        <v>ＳＥＬＡ　たから十文字店</v>
      </c>
      <c r="C416" s="183">
        <v>2.5</v>
      </c>
      <c r="D416" s="183">
        <v>1.5</v>
      </c>
      <c r="E416" s="183">
        <f>_xlfn.XLOOKUP(A416,[2]Sheet1!$R:$R,[2]Sheet1!$AB:$AB,"",0)</f>
        <v>2</v>
      </c>
      <c r="F416" s="183">
        <f>_xlfn.XLOOKUP($A416,[3]【2026年03月度_全社】RFM客層一覧表データ!$A:$A,[3]【2026年03月度_全社】RFM客層一覧表データ!C:C,"",0)</f>
        <v>567</v>
      </c>
      <c r="G416" s="183">
        <f>_xlfn.XLOOKUP($A416,[3]【2026年03月度_全社】RFM客層一覧表データ!$A:$A,[3]【2026年03月度_全社】RFM客層一覧表データ!D:D,"",0)</f>
        <v>312</v>
      </c>
      <c r="H416" s="183">
        <f>_xlfn.XLOOKUP($A416,[3]【2026年03月度_全社】RFM客層一覧表データ!$A:$A,[3]【2026年03月度_全社】RFM客層一覧表データ!E:E,"",0)</f>
        <v>224</v>
      </c>
      <c r="I416" s="183">
        <f>_xlfn.XLOOKUP($A416,[3]【2026年03月度_全社】RFM客層一覧表データ!$A:$A,[3]【2026年03月度_全社】RFM客層一覧表データ!F:F,"",0)</f>
        <v>66</v>
      </c>
      <c r="J416" s="183">
        <v>697</v>
      </c>
      <c r="K416" s="183">
        <v>342</v>
      </c>
      <c r="L416" s="183">
        <v>193</v>
      </c>
      <c r="M416" s="183">
        <v>94</v>
      </c>
      <c r="N416" s="183">
        <v>627</v>
      </c>
      <c r="O416" s="183">
        <v>348</v>
      </c>
      <c r="P416" s="183">
        <v>150</v>
      </c>
      <c r="Q416" s="183">
        <v>130</v>
      </c>
      <c r="R416" s="183">
        <v>507</v>
      </c>
      <c r="S416" s="183">
        <v>319</v>
      </c>
      <c r="T416" s="183">
        <v>109</v>
      </c>
      <c r="U416" s="183">
        <v>130</v>
      </c>
      <c r="V416" s="183">
        <v>384</v>
      </c>
      <c r="W416" s="183">
        <v>281</v>
      </c>
      <c r="X416" s="183">
        <v>55</v>
      </c>
      <c r="Y416" s="183">
        <v>180</v>
      </c>
    </row>
    <row r="417" spans="1:25" x14ac:dyDescent="0.2">
      <c r="A417" s="184">
        <v>10580014</v>
      </c>
      <c r="B417" s="183" t="str">
        <f>[1]店マスタ!B416</f>
        <v>ＳＥＬＡ　しばた</v>
      </c>
      <c r="C417" s="183">
        <v>1.5</v>
      </c>
      <c r="D417" s="183">
        <v>1.5</v>
      </c>
      <c r="E417" s="183">
        <f>_xlfn.XLOOKUP(A417,[2]Sheet1!$R:$R,[2]Sheet1!$AB:$AB,"",0)</f>
        <v>1.5</v>
      </c>
      <c r="F417" s="183">
        <f>_xlfn.XLOOKUP($A417,[3]【2026年03月度_全社】RFM客層一覧表データ!$A:$A,[3]【2026年03月度_全社】RFM客層一覧表データ!C:C,"",0)</f>
        <v>747</v>
      </c>
      <c r="G417" s="183">
        <f>_xlfn.XLOOKUP($A417,[3]【2026年03月度_全社】RFM客層一覧表データ!$A:$A,[3]【2026年03月度_全社】RFM客層一覧表データ!D:D,"",0)</f>
        <v>339</v>
      </c>
      <c r="H417" s="183">
        <f>_xlfn.XLOOKUP($A417,[3]【2026年03月度_全社】RFM客層一覧表データ!$A:$A,[3]【2026年03月度_全社】RFM客層一覧表データ!E:E,"",0)</f>
        <v>338</v>
      </c>
      <c r="I417" s="183">
        <f>_xlfn.XLOOKUP($A417,[3]【2026年03月度_全社】RFM客層一覧表データ!$A:$A,[3]【2026年03月度_全社】RFM客層一覧表データ!F:F,"",0)</f>
        <v>64</v>
      </c>
      <c r="J417" s="183">
        <v>738</v>
      </c>
      <c r="K417" s="183">
        <v>339</v>
      </c>
      <c r="L417" s="183">
        <v>328</v>
      </c>
      <c r="M417" s="183">
        <v>80</v>
      </c>
      <c r="N417" s="183">
        <v>695</v>
      </c>
      <c r="O417" s="183">
        <v>328</v>
      </c>
      <c r="P417" s="183">
        <v>311</v>
      </c>
      <c r="Q417" s="183">
        <v>93</v>
      </c>
      <c r="R417" s="183">
        <v>632</v>
      </c>
      <c r="S417" s="183">
        <v>293</v>
      </c>
      <c r="T417" s="183">
        <v>298</v>
      </c>
      <c r="U417" s="183">
        <v>58</v>
      </c>
      <c r="V417" s="183">
        <v>612</v>
      </c>
      <c r="W417" s="183">
        <v>316</v>
      </c>
      <c r="X417" s="183">
        <v>294</v>
      </c>
      <c r="Y417" s="183">
        <v>55</v>
      </c>
    </row>
    <row r="418" spans="1:25" x14ac:dyDescent="0.2">
      <c r="A418" s="184">
        <v>10580018</v>
      </c>
      <c r="B418" s="183" t="str">
        <f>[1]店マスタ!B417</f>
        <v>松井電化サービス</v>
      </c>
      <c r="C418" s="183">
        <v>1.5</v>
      </c>
      <c r="D418" s="183">
        <v>1.5</v>
      </c>
      <c r="E418" s="183" t="str">
        <f>_xlfn.XLOOKUP(A418,[2]Sheet1!$R:$R,[2]Sheet1!$AB:$AB,"",0)</f>
        <v/>
      </c>
      <c r="F418" s="183" t="str">
        <f>_xlfn.XLOOKUP($A418,[3]【2026年03月度_全社】RFM客層一覧表データ!$A:$A,[3]【2026年03月度_全社】RFM客層一覧表データ!C:C,"",0)</f>
        <v/>
      </c>
      <c r="G418" s="183" t="str">
        <f>_xlfn.XLOOKUP($A418,[3]【2026年03月度_全社】RFM客層一覧表データ!$A:$A,[3]【2026年03月度_全社】RFM客層一覧表データ!D:D,"",0)</f>
        <v/>
      </c>
      <c r="H418" s="183" t="str">
        <f>_xlfn.XLOOKUP($A418,[3]【2026年03月度_全社】RFM客層一覧表データ!$A:$A,[3]【2026年03月度_全社】RFM客層一覧表データ!E:E,"",0)</f>
        <v/>
      </c>
      <c r="I418" s="183" t="str">
        <f>_xlfn.XLOOKUP($A418,[3]【2026年03月度_全社】RFM客層一覧表データ!$A:$A,[3]【2026年03月度_全社】RFM客層一覧表データ!F:F,"",0)</f>
        <v/>
      </c>
      <c r="J418" s="183">
        <v>0</v>
      </c>
      <c r="K418" s="183">
        <v>0</v>
      </c>
      <c r="L418" s="183">
        <v>0</v>
      </c>
      <c r="M418" s="183">
        <v>0</v>
      </c>
      <c r="N418" s="183">
        <v>0</v>
      </c>
      <c r="O418" s="183">
        <v>0</v>
      </c>
      <c r="P418" s="183">
        <v>0</v>
      </c>
      <c r="Q418" s="183">
        <v>0</v>
      </c>
      <c r="R418" s="183">
        <v>0</v>
      </c>
      <c r="S418" s="183">
        <v>0</v>
      </c>
      <c r="T418" s="183">
        <v>0</v>
      </c>
      <c r="U418" s="183">
        <v>0</v>
      </c>
      <c r="V418" s="183">
        <v>0</v>
      </c>
      <c r="W418" s="183">
        <v>0</v>
      </c>
      <c r="X418" s="183">
        <v>0</v>
      </c>
      <c r="Y418" s="183">
        <v>0</v>
      </c>
    </row>
    <row r="419" spans="1:25" x14ac:dyDescent="0.2">
      <c r="A419" s="184">
        <v>10581066</v>
      </c>
      <c r="B419" s="183" t="str">
        <f>[1]店マスタ!B418</f>
        <v>ＳＥＬＡ　みうら</v>
      </c>
      <c r="C419" s="183">
        <v>2.5</v>
      </c>
      <c r="D419" s="183">
        <v>2.5</v>
      </c>
      <c r="E419" s="183">
        <f>_xlfn.XLOOKUP(A419,[2]Sheet1!$R:$R,[2]Sheet1!$AB:$AB,"",0)</f>
        <v>2.5</v>
      </c>
      <c r="F419" s="183">
        <f>_xlfn.XLOOKUP($A419,[3]【2026年03月度_全社】RFM客層一覧表データ!$A:$A,[3]【2026年03月度_全社】RFM客層一覧表データ!C:C,"",0)</f>
        <v>494</v>
      </c>
      <c r="G419" s="183">
        <f>_xlfn.XLOOKUP($A419,[3]【2026年03月度_全社】RFM客層一覧表データ!$A:$A,[3]【2026年03月度_全社】RFM客層一覧表データ!D:D,"",0)</f>
        <v>220</v>
      </c>
      <c r="H419" s="183">
        <f>_xlfn.XLOOKUP($A419,[3]【2026年03月度_全社】RFM客層一覧表データ!$A:$A,[3]【2026年03月度_全社】RFM客層一覧表データ!E:E,"",0)</f>
        <v>247</v>
      </c>
      <c r="I419" s="183">
        <f>_xlfn.XLOOKUP($A419,[3]【2026年03月度_全社】RFM客層一覧表データ!$A:$A,[3]【2026年03月度_全社】RFM客層一覧表データ!F:F,"",0)</f>
        <v>18</v>
      </c>
      <c r="J419" s="183">
        <v>505</v>
      </c>
      <c r="K419" s="183">
        <v>228</v>
      </c>
      <c r="L419" s="183">
        <v>256</v>
      </c>
      <c r="M419" s="183">
        <v>20</v>
      </c>
      <c r="N419" s="183">
        <v>523</v>
      </c>
      <c r="O419" s="183">
        <v>244</v>
      </c>
      <c r="P419" s="183">
        <v>258</v>
      </c>
      <c r="Q419" s="183">
        <v>24</v>
      </c>
      <c r="R419" s="183">
        <v>541</v>
      </c>
      <c r="S419" s="183">
        <v>258</v>
      </c>
      <c r="T419" s="183">
        <v>264</v>
      </c>
      <c r="U419" s="183">
        <v>15</v>
      </c>
      <c r="V419" s="183">
        <v>557</v>
      </c>
      <c r="W419" s="183">
        <v>291</v>
      </c>
      <c r="X419" s="183">
        <v>262</v>
      </c>
      <c r="Y419" s="183">
        <v>27</v>
      </c>
    </row>
    <row r="420" spans="1:25" x14ac:dyDescent="0.2">
      <c r="A420" s="184">
        <v>10582076</v>
      </c>
      <c r="B420" s="183" t="str">
        <f>[1]店マスタ!B419</f>
        <v>菊地電器</v>
      </c>
      <c r="C420" s="183">
        <v>1.5</v>
      </c>
      <c r="D420" s="183">
        <v>1.5</v>
      </c>
      <c r="E420" s="183">
        <f>_xlfn.XLOOKUP(A420,[2]Sheet1!$R:$R,[2]Sheet1!$AB:$AB,"",0)</f>
        <v>1.5</v>
      </c>
      <c r="F420" s="183" t="str">
        <f>_xlfn.XLOOKUP($A420,[3]【2026年03月度_全社】RFM客層一覧表データ!$A:$A,[3]【2026年03月度_全社】RFM客層一覧表データ!C:C,"",0)</f>
        <v/>
      </c>
      <c r="G420" s="183" t="str">
        <f>_xlfn.XLOOKUP($A420,[3]【2026年03月度_全社】RFM客層一覧表データ!$A:$A,[3]【2026年03月度_全社】RFM客層一覧表データ!D:D,"",0)</f>
        <v/>
      </c>
      <c r="H420" s="183" t="str">
        <f>_xlfn.XLOOKUP($A420,[3]【2026年03月度_全社】RFM客層一覧表データ!$A:$A,[3]【2026年03月度_全社】RFM客層一覧表データ!E:E,"",0)</f>
        <v/>
      </c>
      <c r="I420" s="183" t="str">
        <f>_xlfn.XLOOKUP($A420,[3]【2026年03月度_全社】RFM客層一覧表データ!$A:$A,[3]【2026年03月度_全社】RFM客層一覧表データ!F:F,"",0)</f>
        <v/>
      </c>
      <c r="J420" s="183">
        <v>0</v>
      </c>
      <c r="K420" s="183">
        <v>0</v>
      </c>
      <c r="L420" s="183">
        <v>0</v>
      </c>
      <c r="M420" s="183">
        <v>0</v>
      </c>
      <c r="N420" s="183">
        <v>0</v>
      </c>
      <c r="O420" s="183">
        <v>0</v>
      </c>
      <c r="P420" s="183">
        <v>0</v>
      </c>
      <c r="Q420" s="183">
        <v>0</v>
      </c>
      <c r="R420" s="183">
        <v>0</v>
      </c>
      <c r="S420" s="183">
        <v>0</v>
      </c>
      <c r="T420" s="183">
        <v>0</v>
      </c>
      <c r="U420" s="183">
        <v>0</v>
      </c>
      <c r="V420" s="183">
        <v>0</v>
      </c>
      <c r="W420" s="183">
        <v>0</v>
      </c>
      <c r="X420" s="183">
        <v>0</v>
      </c>
      <c r="Y420" s="183">
        <v>0</v>
      </c>
    </row>
    <row r="421" spans="1:25" x14ac:dyDescent="0.2">
      <c r="A421" s="184">
        <v>10583103</v>
      </c>
      <c r="B421" s="183" t="str">
        <f>[1]店マスタ!B420</f>
        <v>ＳＥＬＡ　えんどう</v>
      </c>
      <c r="C421" s="183">
        <v>1.5</v>
      </c>
      <c r="D421" s="183">
        <v>1.5</v>
      </c>
      <c r="E421" s="183">
        <f>_xlfn.XLOOKUP(A421,[2]Sheet1!$R:$R,[2]Sheet1!$AB:$AB,"",0)</f>
        <v>1.5</v>
      </c>
      <c r="F421" s="183">
        <f>_xlfn.XLOOKUP($A421,[3]【2026年03月度_全社】RFM客層一覧表データ!$A:$A,[3]【2026年03月度_全社】RFM客層一覧表データ!C:C,"",0)</f>
        <v>0</v>
      </c>
      <c r="G421" s="183">
        <f>_xlfn.XLOOKUP($A421,[3]【2026年03月度_全社】RFM客層一覧表データ!$A:$A,[3]【2026年03月度_全社】RFM客層一覧表データ!D:D,"",0)</f>
        <v>0</v>
      </c>
      <c r="H421" s="183">
        <f>_xlfn.XLOOKUP($A421,[3]【2026年03月度_全社】RFM客層一覧表データ!$A:$A,[3]【2026年03月度_全社】RFM客層一覧表データ!E:E,"",0)</f>
        <v>0</v>
      </c>
      <c r="I421" s="183">
        <f>_xlfn.XLOOKUP($A421,[3]【2026年03月度_全社】RFM客層一覧表データ!$A:$A,[3]【2026年03月度_全社】RFM客層一覧表データ!F:F,"",0)</f>
        <v>0</v>
      </c>
      <c r="J421" s="183">
        <v>0</v>
      </c>
      <c r="K421" s="183">
        <v>0</v>
      </c>
      <c r="L421" s="183">
        <v>0</v>
      </c>
      <c r="M421" s="183">
        <v>0</v>
      </c>
      <c r="N421" s="183">
        <v>0</v>
      </c>
      <c r="O421" s="183">
        <v>0</v>
      </c>
      <c r="P421" s="183">
        <v>0</v>
      </c>
      <c r="Q421" s="183">
        <v>0</v>
      </c>
      <c r="R421" s="183">
        <v>0</v>
      </c>
      <c r="S421" s="183">
        <v>0</v>
      </c>
      <c r="T421" s="183">
        <v>0</v>
      </c>
      <c r="U421" s="183">
        <v>0</v>
      </c>
      <c r="V421" s="183">
        <v>0</v>
      </c>
      <c r="W421" s="183">
        <v>0</v>
      </c>
      <c r="X421" s="183">
        <v>0</v>
      </c>
      <c r="Y421" s="183">
        <v>0</v>
      </c>
    </row>
    <row r="422" spans="1:25" x14ac:dyDescent="0.2">
      <c r="A422" s="184">
        <v>10588171</v>
      </c>
      <c r="B422" s="183" t="str">
        <f>[1]店マスタ!B421</f>
        <v>パナデン</v>
      </c>
      <c r="C422" s="183">
        <v>1.5</v>
      </c>
      <c r="D422" s="183">
        <v>1.5</v>
      </c>
      <c r="E422" s="183" t="str">
        <f>_xlfn.XLOOKUP(A422,[2]Sheet1!$R:$R,[2]Sheet1!$AB:$AB,"",0)</f>
        <v/>
      </c>
      <c r="F422" s="183">
        <f>_xlfn.XLOOKUP($A422,[3]【2026年03月度_全社】RFM客層一覧表データ!$A:$A,[3]【2026年03月度_全社】RFM客層一覧表データ!C:C,"",0)</f>
        <v>0</v>
      </c>
      <c r="G422" s="183">
        <f>_xlfn.XLOOKUP($A422,[3]【2026年03月度_全社】RFM客層一覧表データ!$A:$A,[3]【2026年03月度_全社】RFM客層一覧表データ!D:D,"",0)</f>
        <v>0</v>
      </c>
      <c r="H422" s="183">
        <f>_xlfn.XLOOKUP($A422,[3]【2026年03月度_全社】RFM客層一覧表データ!$A:$A,[3]【2026年03月度_全社】RFM客層一覧表データ!E:E,"",0)</f>
        <v>0</v>
      </c>
      <c r="I422" s="183">
        <f>_xlfn.XLOOKUP($A422,[3]【2026年03月度_全社】RFM客層一覧表データ!$A:$A,[3]【2026年03月度_全社】RFM客層一覧表データ!F:F,"",0)</f>
        <v>0</v>
      </c>
      <c r="J422" s="183">
        <v>0</v>
      </c>
      <c r="K422" s="183">
        <v>0</v>
      </c>
      <c r="L422" s="183">
        <v>0</v>
      </c>
      <c r="M422" s="183">
        <v>0</v>
      </c>
      <c r="N422" s="183">
        <v>0</v>
      </c>
      <c r="O422" s="183">
        <v>0</v>
      </c>
      <c r="P422" s="183">
        <v>0</v>
      </c>
      <c r="Q422" s="183">
        <v>0</v>
      </c>
      <c r="R422" s="183">
        <v>0</v>
      </c>
      <c r="S422" s="183">
        <v>0</v>
      </c>
      <c r="T422" s="183">
        <v>0</v>
      </c>
      <c r="U422" s="183">
        <v>0</v>
      </c>
      <c r="V422" s="183">
        <v>0</v>
      </c>
      <c r="W422" s="183">
        <v>0</v>
      </c>
      <c r="X422" s="183">
        <v>0</v>
      </c>
      <c r="Y422" s="183">
        <v>0</v>
      </c>
    </row>
    <row r="423" spans="1:25" x14ac:dyDescent="0.2">
      <c r="A423" s="184">
        <v>10590002</v>
      </c>
      <c r="B423" s="183" t="str">
        <f>[1]店マスタ!B422</f>
        <v>（株）やまでん</v>
      </c>
      <c r="C423" s="183">
        <v>2.5</v>
      </c>
      <c r="D423" s="183">
        <v>2.5</v>
      </c>
      <c r="E423" s="183">
        <f>_xlfn.XLOOKUP(A423,[2]Sheet1!$R:$R,[2]Sheet1!$AB:$AB,"",0)</f>
        <v>1.5</v>
      </c>
      <c r="F423" s="183">
        <f>_xlfn.XLOOKUP($A423,[3]【2026年03月度_全社】RFM客層一覧表データ!$A:$A,[3]【2026年03月度_全社】RFM客層一覧表データ!C:C,"",0)</f>
        <v>907</v>
      </c>
      <c r="G423" s="183">
        <f>_xlfn.XLOOKUP($A423,[3]【2026年03月度_全社】RFM客層一覧表データ!$A:$A,[3]【2026年03月度_全社】RFM客層一覧表データ!D:D,"",0)</f>
        <v>344</v>
      </c>
      <c r="H423" s="183">
        <f>_xlfn.XLOOKUP($A423,[3]【2026年03月度_全社】RFM客層一覧表データ!$A:$A,[3]【2026年03月度_全社】RFM客層一覧表データ!E:E,"",0)</f>
        <v>467</v>
      </c>
      <c r="I423" s="183">
        <f>_xlfn.XLOOKUP($A423,[3]【2026年03月度_全社】RFM客層一覧表データ!$A:$A,[3]【2026年03月度_全社】RFM客層一覧表データ!F:F,"",0)</f>
        <v>47</v>
      </c>
      <c r="J423" s="183">
        <v>954</v>
      </c>
      <c r="K423" s="183">
        <v>408</v>
      </c>
      <c r="L423" s="183">
        <v>491</v>
      </c>
      <c r="M423" s="183">
        <v>67</v>
      </c>
      <c r="N423" s="183">
        <v>957</v>
      </c>
      <c r="O423" s="183">
        <v>393</v>
      </c>
      <c r="P423" s="183">
        <v>502</v>
      </c>
      <c r="Q423" s="183">
        <v>46</v>
      </c>
      <c r="R423" s="183">
        <v>991</v>
      </c>
      <c r="S423" s="183">
        <v>422</v>
      </c>
      <c r="T423" s="183">
        <v>532</v>
      </c>
      <c r="U423" s="183">
        <v>72</v>
      </c>
      <c r="V423" s="183">
        <v>1072</v>
      </c>
      <c r="W423" s="183">
        <v>525</v>
      </c>
      <c r="X423" s="183">
        <v>595</v>
      </c>
      <c r="Y423" s="183">
        <v>68</v>
      </c>
    </row>
    <row r="424" spans="1:25" x14ac:dyDescent="0.2">
      <c r="A424" s="184">
        <v>10590003</v>
      </c>
      <c r="B424" s="183" t="str">
        <f>[1]店マスタ!B423</f>
        <v>パナデン　おおぬまでんき</v>
      </c>
      <c r="C424" s="183">
        <v>4.5</v>
      </c>
      <c r="D424" s="183">
        <v>4.5</v>
      </c>
      <c r="E424" s="183">
        <f>_xlfn.XLOOKUP(A424,[2]Sheet1!$R:$R,[2]Sheet1!$AB:$AB,"",0)</f>
        <v>4.5</v>
      </c>
      <c r="F424" s="183">
        <f>_xlfn.XLOOKUP($A424,[3]【2026年03月度_全社】RFM客層一覧表データ!$A:$A,[3]【2026年03月度_全社】RFM客層一覧表データ!C:C,"",0)</f>
        <v>1223</v>
      </c>
      <c r="G424" s="183">
        <f>_xlfn.XLOOKUP($A424,[3]【2026年03月度_全社】RFM客層一覧表データ!$A:$A,[3]【2026年03月度_全社】RFM客層一覧表データ!D:D,"",0)</f>
        <v>505</v>
      </c>
      <c r="H424" s="183">
        <f>_xlfn.XLOOKUP($A424,[3]【2026年03月度_全社】RFM客層一覧表データ!$A:$A,[3]【2026年03月度_全社】RFM客層一覧表データ!E:E,"",0)</f>
        <v>584</v>
      </c>
      <c r="I424" s="183">
        <f>_xlfn.XLOOKUP($A424,[3]【2026年03月度_全社】RFM客層一覧表データ!$A:$A,[3]【2026年03月度_全社】RFM客層一覧表データ!F:F,"",0)</f>
        <v>74</v>
      </c>
      <c r="J424" s="183">
        <v>1231</v>
      </c>
      <c r="K424" s="183">
        <v>494</v>
      </c>
      <c r="L424" s="183">
        <v>584</v>
      </c>
      <c r="M424" s="183">
        <v>82</v>
      </c>
      <c r="N424" s="183">
        <v>1234</v>
      </c>
      <c r="O424" s="183">
        <v>530</v>
      </c>
      <c r="P424" s="183">
        <v>584</v>
      </c>
      <c r="Q424" s="183">
        <v>74</v>
      </c>
      <c r="R424" s="183">
        <v>1238</v>
      </c>
      <c r="S424" s="183">
        <v>534</v>
      </c>
      <c r="T424" s="183">
        <v>604</v>
      </c>
      <c r="U424" s="183">
        <v>80</v>
      </c>
      <c r="V424" s="183">
        <v>1246</v>
      </c>
      <c r="W424" s="183">
        <v>570</v>
      </c>
      <c r="X424" s="183">
        <v>594</v>
      </c>
      <c r="Y424" s="183">
        <v>97</v>
      </c>
    </row>
    <row r="425" spans="1:25" x14ac:dyDescent="0.2">
      <c r="A425" s="184">
        <v>10593073</v>
      </c>
      <c r="B425" s="183" t="str">
        <f>[1]店マスタ!B424</f>
        <v>ＳＥＬＡ　おおひなた</v>
      </c>
      <c r="C425" s="183">
        <v>2.5</v>
      </c>
      <c r="D425" s="183">
        <v>2.5</v>
      </c>
      <c r="E425" s="183">
        <f>_xlfn.XLOOKUP(A425,[2]Sheet1!$R:$R,[2]Sheet1!$AB:$AB,"",0)</f>
        <v>2.5</v>
      </c>
      <c r="F425" s="183">
        <f>_xlfn.XLOOKUP($A425,[3]【2026年03月度_全社】RFM客層一覧表データ!$A:$A,[3]【2026年03月度_全社】RFM客層一覧表データ!C:C,"",0)</f>
        <v>615</v>
      </c>
      <c r="G425" s="183">
        <f>_xlfn.XLOOKUP($A425,[3]【2026年03月度_全社】RFM客層一覧表データ!$A:$A,[3]【2026年03月度_全社】RFM客層一覧表データ!D:D,"",0)</f>
        <v>275</v>
      </c>
      <c r="H425" s="183">
        <f>_xlfn.XLOOKUP($A425,[3]【2026年03月度_全社】RFM客層一覧表データ!$A:$A,[3]【2026年03月度_全社】RFM客層一覧表データ!E:E,"",0)</f>
        <v>378</v>
      </c>
      <c r="I425" s="183">
        <f>_xlfn.XLOOKUP($A425,[3]【2026年03月度_全社】RFM客層一覧表データ!$A:$A,[3]【2026年03月度_全社】RFM客層一覧表データ!F:F,"",0)</f>
        <v>22</v>
      </c>
      <c r="J425" s="183">
        <v>655</v>
      </c>
      <c r="K425" s="183">
        <v>316</v>
      </c>
      <c r="L425" s="183">
        <v>394</v>
      </c>
      <c r="M425" s="183">
        <v>25</v>
      </c>
      <c r="N425" s="183">
        <v>669</v>
      </c>
      <c r="O425" s="183">
        <v>323</v>
      </c>
      <c r="P425" s="183">
        <v>393</v>
      </c>
      <c r="Q425" s="183">
        <v>27</v>
      </c>
      <c r="R425" s="183">
        <v>686</v>
      </c>
      <c r="S425" s="183">
        <v>332</v>
      </c>
      <c r="T425" s="183">
        <v>396</v>
      </c>
      <c r="U425" s="183">
        <v>35</v>
      </c>
      <c r="V425" s="183">
        <v>688</v>
      </c>
      <c r="W425" s="183">
        <v>357</v>
      </c>
      <c r="X425" s="183">
        <v>397</v>
      </c>
      <c r="Y425" s="183">
        <v>40</v>
      </c>
    </row>
    <row r="426" spans="1:25" x14ac:dyDescent="0.2">
      <c r="A426" s="184">
        <v>10611220</v>
      </c>
      <c r="B426" s="183" t="str">
        <f>[1]店マスタ!B425</f>
        <v>アール　あさくら</v>
      </c>
      <c r="C426" s="183">
        <v>3.5</v>
      </c>
      <c r="D426" s="183">
        <v>7</v>
      </c>
      <c r="E426" s="183">
        <f>_xlfn.XLOOKUP(A426,[2]Sheet1!$R:$R,[2]Sheet1!$AB:$AB,"",0)</f>
        <v>3.5</v>
      </c>
      <c r="F426" s="183">
        <f>_xlfn.XLOOKUP($A426,[3]【2026年03月度_全社】RFM客層一覧表データ!$A:$A,[3]【2026年03月度_全社】RFM客層一覧表データ!C:C,"",0)</f>
        <v>623</v>
      </c>
      <c r="G426" s="183">
        <f>_xlfn.XLOOKUP($A426,[3]【2026年03月度_全社】RFM客層一覧表データ!$A:$A,[3]【2026年03月度_全社】RFM客層一覧表データ!D:D,"",0)</f>
        <v>309</v>
      </c>
      <c r="H426" s="183">
        <f>_xlfn.XLOOKUP($A426,[3]【2026年03月度_全社】RFM客層一覧表データ!$A:$A,[3]【2026年03月度_全社】RFM客層一覧表データ!E:E,"",0)</f>
        <v>293</v>
      </c>
      <c r="I426" s="183">
        <f>_xlfn.XLOOKUP($A426,[3]【2026年03月度_全社】RFM客層一覧表データ!$A:$A,[3]【2026年03月度_全社】RFM客層一覧表データ!F:F,"",0)</f>
        <v>82</v>
      </c>
      <c r="J426" s="183">
        <v>586</v>
      </c>
      <c r="K426" s="183">
        <v>277</v>
      </c>
      <c r="L426" s="183">
        <v>281</v>
      </c>
      <c r="M426" s="183">
        <v>61</v>
      </c>
      <c r="N426" s="183">
        <v>553</v>
      </c>
      <c r="O426" s="183">
        <v>275</v>
      </c>
      <c r="P426" s="183">
        <v>269</v>
      </c>
      <c r="Q426" s="183">
        <v>53</v>
      </c>
      <c r="R426" s="183">
        <v>532</v>
      </c>
      <c r="S426" s="183">
        <v>266</v>
      </c>
      <c r="T426" s="183">
        <v>253</v>
      </c>
      <c r="U426" s="183">
        <v>68</v>
      </c>
      <c r="V426" s="183">
        <v>505</v>
      </c>
      <c r="W426" s="183">
        <v>252</v>
      </c>
      <c r="X426" s="183">
        <v>247</v>
      </c>
      <c r="Y426" s="183">
        <v>68</v>
      </c>
    </row>
    <row r="427" spans="1:25" x14ac:dyDescent="0.2">
      <c r="A427" s="184">
        <v>10611980</v>
      </c>
      <c r="B427" s="183" t="str">
        <f>[1]店マスタ!B426</f>
        <v>イトウ家電</v>
      </c>
      <c r="C427" s="183">
        <v>2.5</v>
      </c>
      <c r="D427" s="183">
        <v>5</v>
      </c>
      <c r="E427" s="183">
        <f>_xlfn.XLOOKUP(A427,[2]Sheet1!$R:$R,[2]Sheet1!$AB:$AB,"",0)</f>
        <v>2.5</v>
      </c>
      <c r="F427" s="183">
        <f>_xlfn.XLOOKUP($A427,[3]【2026年03月度_全社】RFM客層一覧表データ!$A:$A,[3]【2026年03月度_全社】RFM客層一覧表データ!C:C,"",0)</f>
        <v>33</v>
      </c>
      <c r="G427" s="183">
        <f>_xlfn.XLOOKUP($A427,[3]【2026年03月度_全社】RFM客層一覧表データ!$A:$A,[3]【2026年03月度_全社】RFM客層一覧表データ!D:D,"",0)</f>
        <v>0</v>
      </c>
      <c r="H427" s="183">
        <f>_xlfn.XLOOKUP($A427,[3]【2026年03月度_全社】RFM客層一覧表データ!$A:$A,[3]【2026年03月度_全社】RFM客層一覧表データ!E:E,"",0)</f>
        <v>0</v>
      </c>
      <c r="I427" s="183">
        <f>_xlfn.XLOOKUP($A427,[3]【2026年03月度_全社】RFM客層一覧表データ!$A:$A,[3]【2026年03月度_全社】RFM客層一覧表データ!F:F,"",0)</f>
        <v>0</v>
      </c>
      <c r="J427" s="183">
        <v>33</v>
      </c>
      <c r="K427" s="183">
        <v>0</v>
      </c>
      <c r="L427" s="183">
        <v>0</v>
      </c>
      <c r="M427" s="183">
        <v>0</v>
      </c>
      <c r="N427" s="183">
        <v>33</v>
      </c>
      <c r="O427" s="183">
        <v>33</v>
      </c>
      <c r="P427" s="183">
        <v>0</v>
      </c>
      <c r="Q427" s="183">
        <v>33</v>
      </c>
      <c r="R427" s="183">
        <v>0</v>
      </c>
      <c r="S427" s="183">
        <v>0</v>
      </c>
      <c r="T427" s="183">
        <v>0</v>
      </c>
      <c r="U427" s="183">
        <v>0</v>
      </c>
      <c r="V427" s="183">
        <v>6</v>
      </c>
      <c r="W427" s="183">
        <v>0</v>
      </c>
      <c r="X427" s="183">
        <v>0</v>
      </c>
      <c r="Y427" s="183">
        <v>0</v>
      </c>
    </row>
    <row r="428" spans="1:25" x14ac:dyDescent="0.2">
      <c r="A428" s="184">
        <v>10612860</v>
      </c>
      <c r="B428" s="183" t="str">
        <f>[1]店マスタ!B427</f>
        <v>大竹栄電器商会</v>
      </c>
      <c r="C428" s="183">
        <v>2.5</v>
      </c>
      <c r="D428" s="183">
        <v>5</v>
      </c>
      <c r="E428" s="183">
        <f>_xlfn.XLOOKUP(A428,[2]Sheet1!$R:$R,[2]Sheet1!$AB:$AB,"",0)</f>
        <v>2.5</v>
      </c>
      <c r="F428" s="183">
        <f>_xlfn.XLOOKUP($A428,[3]【2026年03月度_全社】RFM客層一覧表データ!$A:$A,[3]【2026年03月度_全社】RFM客層一覧表データ!C:C,"",0)</f>
        <v>0</v>
      </c>
      <c r="G428" s="183">
        <f>_xlfn.XLOOKUP($A428,[3]【2026年03月度_全社】RFM客層一覧表データ!$A:$A,[3]【2026年03月度_全社】RFM客層一覧表データ!D:D,"",0)</f>
        <v>0</v>
      </c>
      <c r="H428" s="183">
        <f>_xlfn.XLOOKUP($A428,[3]【2026年03月度_全社】RFM客層一覧表データ!$A:$A,[3]【2026年03月度_全社】RFM客層一覧表データ!E:E,"",0)</f>
        <v>0</v>
      </c>
      <c r="I428" s="183">
        <f>_xlfn.XLOOKUP($A428,[3]【2026年03月度_全社】RFM客層一覧表データ!$A:$A,[3]【2026年03月度_全社】RFM客層一覧表データ!F:F,"",0)</f>
        <v>0</v>
      </c>
      <c r="J428" s="183">
        <v>2</v>
      </c>
      <c r="K428" s="183">
        <v>0</v>
      </c>
      <c r="L428" s="183">
        <v>0</v>
      </c>
      <c r="M428" s="183">
        <v>0</v>
      </c>
      <c r="N428" s="183">
        <v>2</v>
      </c>
      <c r="O428" s="183">
        <v>0</v>
      </c>
      <c r="P428" s="183">
        <v>0</v>
      </c>
      <c r="Q428" s="183">
        <v>0</v>
      </c>
      <c r="R428" s="183">
        <v>2</v>
      </c>
      <c r="S428" s="183">
        <v>0</v>
      </c>
      <c r="T428" s="183">
        <v>0</v>
      </c>
      <c r="U428" s="183">
        <v>0</v>
      </c>
      <c r="V428" s="183">
        <v>2</v>
      </c>
      <c r="W428" s="183">
        <v>0</v>
      </c>
      <c r="X428" s="183">
        <v>0</v>
      </c>
      <c r="Y428" s="183">
        <v>0</v>
      </c>
    </row>
    <row r="429" spans="1:25" x14ac:dyDescent="0.2">
      <c r="A429" s="184">
        <v>10613610</v>
      </c>
      <c r="B429" s="183" t="str">
        <f>[1]店マスタ!B428</f>
        <v>カマクラ電器</v>
      </c>
      <c r="C429" s="183">
        <v>1.5</v>
      </c>
      <c r="D429" s="183">
        <v>3</v>
      </c>
      <c r="E429" s="183">
        <f>_xlfn.XLOOKUP(A429,[2]Sheet1!$R:$R,[2]Sheet1!$AB:$AB,"",0)</f>
        <v>1.5</v>
      </c>
      <c r="F429" s="183" t="str">
        <f>_xlfn.XLOOKUP($A429,[3]【2026年03月度_全社】RFM客層一覧表データ!$A:$A,[3]【2026年03月度_全社】RFM客層一覧表データ!C:C,"",0)</f>
        <v/>
      </c>
      <c r="G429" s="183" t="str">
        <f>_xlfn.XLOOKUP($A429,[3]【2026年03月度_全社】RFM客層一覧表データ!$A:$A,[3]【2026年03月度_全社】RFM客層一覧表データ!D:D,"",0)</f>
        <v/>
      </c>
      <c r="H429" s="183" t="str">
        <f>_xlfn.XLOOKUP($A429,[3]【2026年03月度_全社】RFM客層一覧表データ!$A:$A,[3]【2026年03月度_全社】RFM客層一覧表データ!E:E,"",0)</f>
        <v/>
      </c>
      <c r="I429" s="183" t="str">
        <f>_xlfn.XLOOKUP($A429,[3]【2026年03月度_全社】RFM客層一覧表データ!$A:$A,[3]【2026年03月度_全社】RFM客層一覧表データ!F:F,"",0)</f>
        <v/>
      </c>
      <c r="J429" s="183">
        <v>0</v>
      </c>
      <c r="K429" s="183">
        <v>0</v>
      </c>
      <c r="L429" s="183">
        <v>0</v>
      </c>
      <c r="M429" s="183">
        <v>0</v>
      </c>
      <c r="N429" s="183">
        <v>0</v>
      </c>
      <c r="O429" s="183">
        <v>0</v>
      </c>
      <c r="P429" s="183">
        <v>0</v>
      </c>
      <c r="Q429" s="183">
        <v>0</v>
      </c>
      <c r="R429" s="183">
        <v>0</v>
      </c>
      <c r="S429" s="183">
        <v>0</v>
      </c>
      <c r="T429" s="183">
        <v>0</v>
      </c>
      <c r="U429" s="183">
        <v>0</v>
      </c>
      <c r="V429" s="183">
        <v>0</v>
      </c>
      <c r="W429" s="183">
        <v>0</v>
      </c>
      <c r="X429" s="183">
        <v>0</v>
      </c>
      <c r="Y429" s="183">
        <v>0</v>
      </c>
    </row>
    <row r="430" spans="1:25" x14ac:dyDescent="0.2">
      <c r="A430" s="184">
        <v>10614020</v>
      </c>
      <c r="B430" s="183" t="str">
        <f>[1]店マスタ!B429</f>
        <v>カワグチ電器</v>
      </c>
      <c r="C430" s="183">
        <v>1.5</v>
      </c>
      <c r="D430" s="183">
        <v>3</v>
      </c>
      <c r="E430" s="183">
        <f>_xlfn.XLOOKUP(A430,[2]Sheet1!$R:$R,[2]Sheet1!$AB:$AB,"",0)</f>
        <v>1.5</v>
      </c>
      <c r="F430" s="183">
        <f>_xlfn.XLOOKUP($A430,[3]【2026年03月度_全社】RFM客層一覧表データ!$A:$A,[3]【2026年03月度_全社】RFM客層一覧表データ!C:C,"",0)</f>
        <v>203</v>
      </c>
      <c r="G430" s="183">
        <f>_xlfn.XLOOKUP($A430,[3]【2026年03月度_全社】RFM客層一覧表データ!$A:$A,[3]【2026年03月度_全社】RFM客層一覧表データ!D:D,"",0)</f>
        <v>41</v>
      </c>
      <c r="H430" s="183">
        <f>_xlfn.XLOOKUP($A430,[3]【2026年03月度_全社】RFM客層一覧表データ!$A:$A,[3]【2026年03月度_全社】RFM客層一覧表データ!E:E,"",0)</f>
        <v>111</v>
      </c>
      <c r="I430" s="183">
        <f>_xlfn.XLOOKUP($A430,[3]【2026年03月度_全社】RFM客層一覧表データ!$A:$A,[3]【2026年03月度_全社】RFM客層一覧表データ!F:F,"",0)</f>
        <v>6</v>
      </c>
      <c r="J430" s="183">
        <v>235</v>
      </c>
      <c r="K430" s="183">
        <v>102</v>
      </c>
      <c r="L430" s="183">
        <v>129</v>
      </c>
      <c r="M430" s="183">
        <v>6</v>
      </c>
      <c r="N430" s="183">
        <v>245</v>
      </c>
      <c r="O430" s="183">
        <v>99</v>
      </c>
      <c r="P430" s="183">
        <v>130</v>
      </c>
      <c r="Q430" s="183">
        <v>7</v>
      </c>
      <c r="R430" s="183">
        <v>262</v>
      </c>
      <c r="S430" s="183">
        <v>56</v>
      </c>
      <c r="T430" s="183">
        <v>140</v>
      </c>
      <c r="U430" s="183">
        <v>7</v>
      </c>
      <c r="V430" s="183">
        <v>280</v>
      </c>
      <c r="W430" s="183">
        <v>94</v>
      </c>
      <c r="X430" s="183">
        <v>151</v>
      </c>
      <c r="Y430" s="183">
        <v>7</v>
      </c>
    </row>
    <row r="431" spans="1:25" x14ac:dyDescent="0.2">
      <c r="A431" s="184">
        <v>10615650</v>
      </c>
      <c r="B431" s="183" t="str">
        <f>[1]店マスタ!B430</f>
        <v>（有）サガワデンキ</v>
      </c>
      <c r="C431" s="183">
        <v>1.5</v>
      </c>
      <c r="D431" s="183">
        <v>3</v>
      </c>
      <c r="E431" s="183">
        <f>_xlfn.XLOOKUP(A431,[2]Sheet1!$R:$R,[2]Sheet1!$AB:$AB,"",0)</f>
        <v>1.5</v>
      </c>
      <c r="F431" s="183" t="str">
        <f>_xlfn.XLOOKUP($A431,[3]【2026年03月度_全社】RFM客層一覧表データ!$A:$A,[3]【2026年03月度_全社】RFM客層一覧表データ!C:C,"",0)</f>
        <v/>
      </c>
      <c r="G431" s="183" t="str">
        <f>_xlfn.XLOOKUP($A431,[3]【2026年03月度_全社】RFM客層一覧表データ!$A:$A,[3]【2026年03月度_全社】RFM客層一覧表データ!D:D,"",0)</f>
        <v/>
      </c>
      <c r="H431" s="183" t="str">
        <f>_xlfn.XLOOKUP($A431,[3]【2026年03月度_全社】RFM客層一覧表データ!$A:$A,[3]【2026年03月度_全社】RFM客層一覧表データ!E:E,"",0)</f>
        <v/>
      </c>
      <c r="I431" s="183" t="str">
        <f>_xlfn.XLOOKUP($A431,[3]【2026年03月度_全社】RFM客層一覧表データ!$A:$A,[3]【2026年03月度_全社】RFM客層一覧表データ!F:F,"",0)</f>
        <v/>
      </c>
      <c r="J431" s="183">
        <v>0</v>
      </c>
      <c r="K431" s="183">
        <v>0</v>
      </c>
      <c r="L431" s="183">
        <v>0</v>
      </c>
      <c r="M431" s="183">
        <v>0</v>
      </c>
      <c r="N431" s="183">
        <v>0</v>
      </c>
      <c r="O431" s="183">
        <v>0</v>
      </c>
      <c r="P431" s="183">
        <v>0</v>
      </c>
      <c r="Q431" s="183">
        <v>0</v>
      </c>
      <c r="R431" s="183">
        <v>0</v>
      </c>
      <c r="S431" s="183">
        <v>0</v>
      </c>
      <c r="T431" s="183">
        <v>0</v>
      </c>
      <c r="U431" s="183">
        <v>0</v>
      </c>
      <c r="V431" s="183">
        <v>0</v>
      </c>
      <c r="W431" s="183">
        <v>0</v>
      </c>
      <c r="X431" s="183">
        <v>0</v>
      </c>
      <c r="Y431" s="183">
        <v>0</v>
      </c>
    </row>
    <row r="432" spans="1:25" x14ac:dyDescent="0.2">
      <c r="A432" s="184">
        <v>10616420</v>
      </c>
      <c r="B432" s="183" t="str">
        <f>[1]店マスタ!B431</f>
        <v>推名電機　家電営業部</v>
      </c>
      <c r="C432" s="183">
        <v>2</v>
      </c>
      <c r="D432" s="183">
        <v>4</v>
      </c>
      <c r="E432" s="183">
        <f>_xlfn.XLOOKUP(A432,[2]Sheet1!$R:$R,[2]Sheet1!$AB:$AB,"",0)</f>
        <v>2</v>
      </c>
      <c r="F432" s="183" t="str">
        <f>_xlfn.XLOOKUP($A432,[3]【2026年03月度_全社】RFM客層一覧表データ!$A:$A,[3]【2026年03月度_全社】RFM客層一覧表データ!C:C,"",0)</f>
        <v/>
      </c>
      <c r="G432" s="183" t="str">
        <f>_xlfn.XLOOKUP($A432,[3]【2026年03月度_全社】RFM客層一覧表データ!$A:$A,[3]【2026年03月度_全社】RFM客層一覧表データ!D:D,"",0)</f>
        <v/>
      </c>
      <c r="H432" s="183" t="str">
        <f>_xlfn.XLOOKUP($A432,[3]【2026年03月度_全社】RFM客層一覧表データ!$A:$A,[3]【2026年03月度_全社】RFM客層一覧表データ!E:E,"",0)</f>
        <v/>
      </c>
      <c r="I432" s="183" t="str">
        <f>_xlfn.XLOOKUP($A432,[3]【2026年03月度_全社】RFM客層一覧表データ!$A:$A,[3]【2026年03月度_全社】RFM客層一覧表データ!F:F,"",0)</f>
        <v/>
      </c>
      <c r="J432" s="183">
        <v>0</v>
      </c>
      <c r="K432" s="183">
        <v>0</v>
      </c>
      <c r="L432" s="183">
        <v>0</v>
      </c>
      <c r="M432" s="183">
        <v>0</v>
      </c>
      <c r="N432" s="183">
        <v>0</v>
      </c>
      <c r="O432" s="183">
        <v>0</v>
      </c>
      <c r="P432" s="183">
        <v>0</v>
      </c>
      <c r="Q432" s="183">
        <v>0</v>
      </c>
      <c r="R432" s="183">
        <v>0</v>
      </c>
      <c r="S432" s="183">
        <v>0</v>
      </c>
      <c r="T432" s="183">
        <v>0</v>
      </c>
      <c r="U432" s="183">
        <v>0</v>
      </c>
      <c r="V432" s="183">
        <v>0</v>
      </c>
      <c r="W432" s="183">
        <v>0</v>
      </c>
      <c r="X432" s="183">
        <v>0</v>
      </c>
      <c r="Y432" s="183">
        <v>0</v>
      </c>
    </row>
    <row r="433" spans="1:25" x14ac:dyDescent="0.2">
      <c r="A433" s="184">
        <v>10616570</v>
      </c>
      <c r="B433" s="183" t="str">
        <f>[1]店マスタ!B432</f>
        <v>（株）シダ家電販売</v>
      </c>
      <c r="C433" s="183">
        <v>3.5</v>
      </c>
      <c r="D433" s="183">
        <v>7</v>
      </c>
      <c r="E433" s="183">
        <f>_xlfn.XLOOKUP(A433,[2]Sheet1!$R:$R,[2]Sheet1!$AB:$AB,"",0)</f>
        <v>4</v>
      </c>
      <c r="F433" s="183">
        <f>_xlfn.XLOOKUP($A433,[3]【2026年03月度_全社】RFM客層一覧表データ!$A:$A,[3]【2026年03月度_全社】RFM客層一覧表データ!C:C,"",0)</f>
        <v>527</v>
      </c>
      <c r="G433" s="183">
        <f>_xlfn.XLOOKUP($A433,[3]【2026年03月度_全社】RFM客層一覧表データ!$A:$A,[3]【2026年03月度_全社】RFM客層一覧表データ!D:D,"",0)</f>
        <v>285</v>
      </c>
      <c r="H433" s="183">
        <f>_xlfn.XLOOKUP($A433,[3]【2026年03月度_全社】RFM客層一覧表データ!$A:$A,[3]【2026年03月度_全社】RFM客層一覧表データ!E:E,"",0)</f>
        <v>321</v>
      </c>
      <c r="I433" s="183">
        <f>_xlfn.XLOOKUP($A433,[3]【2026年03月度_全社】RFM客層一覧表データ!$A:$A,[3]【2026年03月度_全社】RFM客層一覧表データ!F:F,"",0)</f>
        <v>34</v>
      </c>
      <c r="J433" s="183">
        <v>535</v>
      </c>
      <c r="K433" s="183">
        <v>283</v>
      </c>
      <c r="L433" s="183">
        <v>330</v>
      </c>
      <c r="M433" s="183">
        <v>33</v>
      </c>
      <c r="N433" s="183">
        <v>559</v>
      </c>
      <c r="O433" s="183">
        <v>285</v>
      </c>
      <c r="P433" s="183">
        <v>332</v>
      </c>
      <c r="Q433" s="183">
        <v>30</v>
      </c>
      <c r="R433" s="183">
        <v>630</v>
      </c>
      <c r="S433" s="183">
        <v>329</v>
      </c>
      <c r="T433" s="183">
        <v>382</v>
      </c>
      <c r="U433" s="183">
        <v>47</v>
      </c>
      <c r="V433" s="183">
        <v>667</v>
      </c>
      <c r="W433" s="183">
        <v>313</v>
      </c>
      <c r="X433" s="183">
        <v>410</v>
      </c>
      <c r="Y433" s="183">
        <v>54</v>
      </c>
    </row>
    <row r="434" spans="1:25" x14ac:dyDescent="0.2">
      <c r="A434" s="184">
        <v>10617020</v>
      </c>
      <c r="B434" s="183" t="str">
        <f>[1]店マスタ!B433</f>
        <v>エスト　中央店</v>
      </c>
      <c r="C434" s="183">
        <v>3.5</v>
      </c>
      <c r="D434" s="183">
        <v>7</v>
      </c>
      <c r="E434" s="183">
        <f>_xlfn.XLOOKUP(A434,[2]Sheet1!$R:$R,[2]Sheet1!$AB:$AB,"",0)</f>
        <v>3.5</v>
      </c>
      <c r="F434" s="183">
        <f>_xlfn.XLOOKUP($A434,[3]【2026年03月度_全社】RFM客層一覧表データ!$A:$A,[3]【2026年03月度_全社】RFM客層一覧表データ!C:C,"",0)</f>
        <v>1330</v>
      </c>
      <c r="G434" s="183">
        <f>_xlfn.XLOOKUP($A434,[3]【2026年03月度_全社】RFM客層一覧表データ!$A:$A,[3]【2026年03月度_全社】RFM客層一覧表データ!D:D,"",0)</f>
        <v>657</v>
      </c>
      <c r="H434" s="183">
        <f>_xlfn.XLOOKUP($A434,[3]【2026年03月度_全社】RFM客層一覧表データ!$A:$A,[3]【2026年03月度_全社】RFM客層一覧表データ!E:E,"",0)</f>
        <v>811</v>
      </c>
      <c r="I434" s="183">
        <f>_xlfn.XLOOKUP($A434,[3]【2026年03月度_全社】RFM客層一覧表データ!$A:$A,[3]【2026年03月度_全社】RFM客層一覧表データ!F:F,"",0)</f>
        <v>51</v>
      </c>
      <c r="J434" s="183">
        <v>1356</v>
      </c>
      <c r="K434" s="183">
        <v>647</v>
      </c>
      <c r="L434" s="183">
        <v>815</v>
      </c>
      <c r="M434" s="183">
        <v>52</v>
      </c>
      <c r="N434" s="183">
        <v>1387</v>
      </c>
      <c r="O434" s="183">
        <v>679</v>
      </c>
      <c r="P434" s="183">
        <v>829</v>
      </c>
      <c r="Q434" s="183">
        <v>56</v>
      </c>
      <c r="R434" s="183">
        <v>1440</v>
      </c>
      <c r="S434" s="183">
        <v>694</v>
      </c>
      <c r="T434" s="183">
        <v>841</v>
      </c>
      <c r="U434" s="183">
        <v>81</v>
      </c>
      <c r="V434" s="183">
        <v>1496</v>
      </c>
      <c r="W434" s="183">
        <v>753</v>
      </c>
      <c r="X434" s="183">
        <v>893</v>
      </c>
      <c r="Y434" s="183">
        <v>72</v>
      </c>
    </row>
    <row r="435" spans="1:25" x14ac:dyDescent="0.2">
      <c r="A435" s="184">
        <v>10617600</v>
      </c>
      <c r="B435" s="183" t="str">
        <f>[1]店マスタ!B434</f>
        <v>（有）鈴川イトウ電器</v>
      </c>
      <c r="C435" s="183">
        <v>1</v>
      </c>
      <c r="D435" s="183">
        <v>2</v>
      </c>
      <c r="E435" s="183">
        <f>_xlfn.XLOOKUP(A435,[2]Sheet1!$R:$R,[2]Sheet1!$AB:$AB,"",0)</f>
        <v>1</v>
      </c>
      <c r="F435" s="183">
        <f>_xlfn.XLOOKUP($A435,[3]【2026年03月度_全社】RFM客層一覧表データ!$A:$A,[3]【2026年03月度_全社】RFM客層一覧表データ!C:C,"",0)</f>
        <v>244</v>
      </c>
      <c r="G435" s="183">
        <f>_xlfn.XLOOKUP($A435,[3]【2026年03月度_全社】RFM客層一覧表データ!$A:$A,[3]【2026年03月度_全社】RFM客層一覧表データ!D:D,"",0)</f>
        <v>0</v>
      </c>
      <c r="H435" s="183">
        <f>_xlfn.XLOOKUP($A435,[3]【2026年03月度_全社】RFM客層一覧表データ!$A:$A,[3]【2026年03月度_全社】RFM客層一覧表データ!E:E,"",0)</f>
        <v>128</v>
      </c>
      <c r="I435" s="183">
        <f>_xlfn.XLOOKUP($A435,[3]【2026年03月度_全社】RFM客層一覧表データ!$A:$A,[3]【2026年03月度_全社】RFM客層一覧表データ!F:F,"",0)</f>
        <v>0</v>
      </c>
      <c r="J435" s="183">
        <v>271</v>
      </c>
      <c r="K435" s="183">
        <v>66</v>
      </c>
      <c r="L435" s="183">
        <v>144</v>
      </c>
      <c r="M435" s="183">
        <v>14</v>
      </c>
      <c r="N435" s="183">
        <v>263</v>
      </c>
      <c r="O435" s="183">
        <v>21</v>
      </c>
      <c r="P435" s="183">
        <v>142</v>
      </c>
      <c r="Q435" s="183">
        <v>5</v>
      </c>
      <c r="R435" s="183">
        <v>271</v>
      </c>
      <c r="S435" s="183">
        <v>20</v>
      </c>
      <c r="T435" s="183">
        <v>142</v>
      </c>
      <c r="U435" s="183">
        <v>3</v>
      </c>
      <c r="V435" s="183">
        <v>204</v>
      </c>
      <c r="W435" s="183">
        <v>0</v>
      </c>
      <c r="X435" s="183">
        <v>109</v>
      </c>
      <c r="Y435" s="183">
        <v>0</v>
      </c>
    </row>
    <row r="436" spans="1:25" x14ac:dyDescent="0.2">
      <c r="A436" s="184">
        <v>10619330</v>
      </c>
      <c r="B436" s="183" t="str">
        <f>[1]店マスタ!B435</f>
        <v>デンキのイトウ</v>
      </c>
      <c r="C436" s="183">
        <v>2.5</v>
      </c>
      <c r="D436" s="183">
        <v>5</v>
      </c>
      <c r="E436" s="183">
        <f>_xlfn.XLOOKUP(A436,[2]Sheet1!$R:$R,[2]Sheet1!$AB:$AB,"",0)</f>
        <v>2.5</v>
      </c>
      <c r="F436" s="183">
        <f>_xlfn.XLOOKUP($A436,[3]【2026年03月度_全社】RFM客層一覧表データ!$A:$A,[3]【2026年03月度_全社】RFM客層一覧表データ!C:C,"",0)</f>
        <v>394</v>
      </c>
      <c r="G436" s="183">
        <f>_xlfn.XLOOKUP($A436,[3]【2026年03月度_全社】RFM客層一覧表データ!$A:$A,[3]【2026年03月度_全社】RFM客層一覧表データ!D:D,"",0)</f>
        <v>196</v>
      </c>
      <c r="H436" s="183">
        <f>_xlfn.XLOOKUP($A436,[3]【2026年03月度_全社】RFM客層一覧表データ!$A:$A,[3]【2026年03月度_全社】RFM客層一覧表データ!E:E,"",0)</f>
        <v>208</v>
      </c>
      <c r="I436" s="183">
        <f>_xlfn.XLOOKUP($A436,[3]【2026年03月度_全社】RFM客層一覧表データ!$A:$A,[3]【2026年03月度_全社】RFM客層一覧表データ!F:F,"",0)</f>
        <v>33</v>
      </c>
      <c r="J436" s="183">
        <v>391</v>
      </c>
      <c r="K436" s="183">
        <v>177</v>
      </c>
      <c r="L436" s="183">
        <v>198</v>
      </c>
      <c r="M436" s="183">
        <v>28</v>
      </c>
      <c r="N436" s="183">
        <v>409</v>
      </c>
      <c r="O436" s="183">
        <v>186</v>
      </c>
      <c r="P436" s="183">
        <v>198</v>
      </c>
      <c r="Q436" s="183">
        <v>30</v>
      </c>
      <c r="R436" s="183">
        <v>409</v>
      </c>
      <c r="S436" s="183">
        <v>182</v>
      </c>
      <c r="T436" s="183">
        <v>197</v>
      </c>
      <c r="U436" s="183">
        <v>28</v>
      </c>
      <c r="V436" s="183">
        <v>398</v>
      </c>
      <c r="W436" s="183">
        <v>174</v>
      </c>
      <c r="X436" s="183">
        <v>191</v>
      </c>
      <c r="Y436" s="183">
        <v>27</v>
      </c>
    </row>
    <row r="437" spans="1:25" x14ac:dyDescent="0.2">
      <c r="A437" s="184">
        <v>10620140</v>
      </c>
      <c r="B437" s="183" t="str">
        <f>[1]店マスタ!B436</f>
        <v>東北電化機器販売（株）</v>
      </c>
      <c r="C437" s="183">
        <v>5.5</v>
      </c>
      <c r="D437" s="183">
        <v>11</v>
      </c>
      <c r="E437" s="183">
        <f>_xlfn.XLOOKUP(A437,[2]Sheet1!$R:$R,[2]Sheet1!$AB:$AB,"",0)</f>
        <v>5.5</v>
      </c>
      <c r="F437" s="183">
        <f>_xlfn.XLOOKUP($A437,[3]【2026年03月度_全社】RFM客層一覧表データ!$A:$A,[3]【2026年03月度_全社】RFM客層一覧表データ!C:C,"",0)</f>
        <v>1394</v>
      </c>
      <c r="G437" s="183">
        <f>_xlfn.XLOOKUP($A437,[3]【2026年03月度_全社】RFM客層一覧表データ!$A:$A,[3]【2026年03月度_全社】RFM客層一覧表データ!D:D,"",0)</f>
        <v>560</v>
      </c>
      <c r="H437" s="183">
        <f>_xlfn.XLOOKUP($A437,[3]【2026年03月度_全社】RFM客層一覧表データ!$A:$A,[3]【2026年03月度_全社】RFM客層一覧表データ!E:E,"",0)</f>
        <v>649</v>
      </c>
      <c r="I437" s="183">
        <f>_xlfn.XLOOKUP($A437,[3]【2026年03月度_全社】RFM客層一覧表データ!$A:$A,[3]【2026年03月度_全社】RFM客層一覧表データ!F:F,"",0)</f>
        <v>120</v>
      </c>
      <c r="J437" s="183">
        <v>1416</v>
      </c>
      <c r="K437" s="183">
        <v>585</v>
      </c>
      <c r="L437" s="183">
        <v>676</v>
      </c>
      <c r="M437" s="183">
        <v>83</v>
      </c>
      <c r="N437" s="183">
        <v>1439</v>
      </c>
      <c r="O437" s="183">
        <v>588</v>
      </c>
      <c r="P437" s="183">
        <v>682</v>
      </c>
      <c r="Q437" s="183">
        <v>99</v>
      </c>
      <c r="R437" s="183">
        <v>1479</v>
      </c>
      <c r="S437" s="183">
        <v>649</v>
      </c>
      <c r="T437" s="183">
        <v>711</v>
      </c>
      <c r="U437" s="183">
        <v>116</v>
      </c>
      <c r="V437" s="183">
        <v>1481</v>
      </c>
      <c r="W437" s="183">
        <v>580</v>
      </c>
      <c r="X437" s="183">
        <v>746</v>
      </c>
      <c r="Y437" s="183">
        <v>81</v>
      </c>
    </row>
    <row r="438" spans="1:25" x14ac:dyDescent="0.2">
      <c r="A438" s="184">
        <v>10620680</v>
      </c>
      <c r="B438" s="183" t="str">
        <f>[1]店マスタ!B437</f>
        <v>（株）でんきハウス　コスモス</v>
      </c>
      <c r="C438" s="183">
        <v>4.5</v>
      </c>
      <c r="D438" s="183">
        <v>9</v>
      </c>
      <c r="E438" s="183">
        <f>_xlfn.XLOOKUP(A438,[2]Sheet1!$R:$R,[2]Sheet1!$AB:$AB,"",0)</f>
        <v>5</v>
      </c>
      <c r="F438" s="183">
        <f>_xlfn.XLOOKUP($A438,[3]【2026年03月度_全社】RFM客層一覧表データ!$A:$A,[3]【2026年03月度_全社】RFM客層一覧表データ!C:C,"",0)</f>
        <v>608</v>
      </c>
      <c r="G438" s="183">
        <f>_xlfn.XLOOKUP($A438,[3]【2026年03月度_全社】RFM客層一覧表データ!$A:$A,[3]【2026年03月度_全社】RFM客層一覧表データ!D:D,"",0)</f>
        <v>318</v>
      </c>
      <c r="H438" s="183">
        <f>_xlfn.XLOOKUP($A438,[3]【2026年03月度_全社】RFM客層一覧表データ!$A:$A,[3]【2026年03月度_全社】RFM客層一覧表データ!E:E,"",0)</f>
        <v>444</v>
      </c>
      <c r="I438" s="183">
        <f>_xlfn.XLOOKUP($A438,[3]【2026年03月度_全社】RFM客層一覧表データ!$A:$A,[3]【2026年03月度_全社】RFM客層一覧表データ!F:F,"",0)</f>
        <v>21</v>
      </c>
      <c r="J438" s="183">
        <v>621</v>
      </c>
      <c r="K438" s="183">
        <v>337</v>
      </c>
      <c r="L438" s="183">
        <v>454</v>
      </c>
      <c r="M438" s="183">
        <v>13</v>
      </c>
      <c r="N438" s="183">
        <v>656</v>
      </c>
      <c r="O438" s="183">
        <v>365</v>
      </c>
      <c r="P438" s="183">
        <v>478</v>
      </c>
      <c r="Q438" s="183">
        <v>19</v>
      </c>
      <c r="R438" s="183">
        <v>652</v>
      </c>
      <c r="S438" s="183">
        <v>364</v>
      </c>
      <c r="T438" s="183">
        <v>464</v>
      </c>
      <c r="U438" s="183">
        <v>20</v>
      </c>
      <c r="V438" s="183">
        <v>716</v>
      </c>
      <c r="W438" s="183">
        <v>362</v>
      </c>
      <c r="X438" s="183">
        <v>481</v>
      </c>
      <c r="Y438" s="183">
        <v>21</v>
      </c>
    </row>
    <row r="439" spans="1:25" x14ac:dyDescent="0.2">
      <c r="A439" s="184">
        <v>10620700</v>
      </c>
      <c r="B439" s="183" t="str">
        <f>[1]店マスタ!B438</f>
        <v>ナカムラ電器</v>
      </c>
      <c r="C439" s="183">
        <v>2.5</v>
      </c>
      <c r="D439" s="183">
        <v>5</v>
      </c>
      <c r="E439" s="183">
        <f>_xlfn.XLOOKUP(A439,[2]Sheet1!$R:$R,[2]Sheet1!$AB:$AB,"",0)</f>
        <v>2.5</v>
      </c>
      <c r="F439" s="183" t="str">
        <f>_xlfn.XLOOKUP($A439,[3]【2026年03月度_全社】RFM客層一覧表データ!$A:$A,[3]【2026年03月度_全社】RFM客層一覧表データ!C:C,"",0)</f>
        <v/>
      </c>
      <c r="G439" s="183" t="str">
        <f>_xlfn.XLOOKUP($A439,[3]【2026年03月度_全社】RFM客層一覧表データ!$A:$A,[3]【2026年03月度_全社】RFM客層一覧表データ!D:D,"",0)</f>
        <v/>
      </c>
      <c r="H439" s="183" t="str">
        <f>_xlfn.XLOOKUP($A439,[3]【2026年03月度_全社】RFM客層一覧表データ!$A:$A,[3]【2026年03月度_全社】RFM客層一覧表データ!E:E,"",0)</f>
        <v/>
      </c>
      <c r="I439" s="183" t="str">
        <f>_xlfn.XLOOKUP($A439,[3]【2026年03月度_全社】RFM客層一覧表データ!$A:$A,[3]【2026年03月度_全社】RFM客層一覧表データ!F:F,"",0)</f>
        <v/>
      </c>
      <c r="J439" s="183">
        <v>0</v>
      </c>
      <c r="K439" s="183">
        <v>0</v>
      </c>
      <c r="L439" s="183">
        <v>0</v>
      </c>
      <c r="M439" s="183">
        <v>0</v>
      </c>
      <c r="N439" s="183">
        <v>0</v>
      </c>
      <c r="O439" s="183">
        <v>0</v>
      </c>
      <c r="P439" s="183">
        <v>0</v>
      </c>
      <c r="Q439" s="183">
        <v>0</v>
      </c>
      <c r="R439" s="183">
        <v>0</v>
      </c>
      <c r="S439" s="183">
        <v>0</v>
      </c>
      <c r="T439" s="183">
        <v>0</v>
      </c>
      <c r="U439" s="183">
        <v>0</v>
      </c>
      <c r="V439" s="183">
        <v>0</v>
      </c>
      <c r="W439" s="183">
        <v>0</v>
      </c>
      <c r="X439" s="183">
        <v>0</v>
      </c>
      <c r="Y439" s="183">
        <v>0</v>
      </c>
    </row>
    <row r="440" spans="1:25" x14ac:dyDescent="0.2">
      <c r="A440" s="184">
        <v>10620760</v>
      </c>
      <c r="B440" s="183" t="str">
        <f>[1]店マスタ!B439</f>
        <v>（株）ナショナル電化ストア</v>
      </c>
      <c r="C440" s="183">
        <v>8</v>
      </c>
      <c r="D440" s="183">
        <v>16</v>
      </c>
      <c r="E440" s="183">
        <f>_xlfn.XLOOKUP(A440,[2]Sheet1!$R:$R,[2]Sheet1!$AB:$AB,"",0)</f>
        <v>8</v>
      </c>
      <c r="F440" s="183">
        <f>_xlfn.XLOOKUP($A440,[3]【2026年03月度_全社】RFM客層一覧表データ!$A:$A,[3]【2026年03月度_全社】RFM客層一覧表データ!C:C,"",0)</f>
        <v>1321</v>
      </c>
      <c r="G440" s="183">
        <f>_xlfn.XLOOKUP($A440,[3]【2026年03月度_全社】RFM客層一覧表データ!$A:$A,[3]【2026年03月度_全社】RFM客層一覧表データ!D:D,"",0)</f>
        <v>679</v>
      </c>
      <c r="H440" s="183">
        <f>_xlfn.XLOOKUP($A440,[3]【2026年03月度_全社】RFM客層一覧表データ!$A:$A,[3]【2026年03月度_全社】RFM客層一覧表データ!E:E,"",0)</f>
        <v>880</v>
      </c>
      <c r="I440" s="183">
        <f>_xlfn.XLOOKUP($A440,[3]【2026年03月度_全社】RFM客層一覧表データ!$A:$A,[3]【2026年03月度_全社】RFM客層一覧表データ!F:F,"",0)</f>
        <v>48</v>
      </c>
      <c r="J440" s="183">
        <v>1356</v>
      </c>
      <c r="K440" s="183">
        <v>717</v>
      </c>
      <c r="L440" s="183">
        <v>905</v>
      </c>
      <c r="M440" s="183">
        <v>55</v>
      </c>
      <c r="N440" s="183">
        <v>1455</v>
      </c>
      <c r="O440" s="183">
        <v>727</v>
      </c>
      <c r="P440" s="183">
        <v>952</v>
      </c>
      <c r="Q440" s="183">
        <v>53</v>
      </c>
      <c r="R440" s="183">
        <v>1540</v>
      </c>
      <c r="S440" s="183">
        <v>796</v>
      </c>
      <c r="T440" s="183">
        <v>970</v>
      </c>
      <c r="U440" s="183">
        <v>65</v>
      </c>
      <c r="V440" s="183">
        <v>1619</v>
      </c>
      <c r="W440" s="183">
        <v>818</v>
      </c>
      <c r="X440" s="183">
        <v>1034</v>
      </c>
      <c r="Y440" s="183">
        <v>82</v>
      </c>
    </row>
    <row r="441" spans="1:25" x14ac:dyDescent="0.2">
      <c r="A441" s="184">
        <v>10620790</v>
      </c>
      <c r="B441" s="183" t="str">
        <f>[1]店マスタ!B440</f>
        <v>アール　なかじま</v>
      </c>
      <c r="C441" s="183">
        <v>1.5</v>
      </c>
      <c r="D441" s="183">
        <v>3</v>
      </c>
      <c r="E441" s="183">
        <f>_xlfn.XLOOKUP(A441,[2]Sheet1!$R:$R,[2]Sheet1!$AB:$AB,"",0)</f>
        <v>1.5</v>
      </c>
      <c r="F441" s="183">
        <f>_xlfn.XLOOKUP($A441,[3]【2026年03月度_全社】RFM客層一覧表データ!$A:$A,[3]【2026年03月度_全社】RFM客層一覧表データ!C:C,"",0)</f>
        <v>133</v>
      </c>
      <c r="G441" s="183">
        <f>_xlfn.XLOOKUP($A441,[3]【2026年03月度_全社】RFM客層一覧表データ!$A:$A,[3]【2026年03月度_全社】RFM客層一覧表データ!D:D,"",0)</f>
        <v>48</v>
      </c>
      <c r="H441" s="183">
        <f>_xlfn.XLOOKUP($A441,[3]【2026年03月度_全社】RFM客層一覧表データ!$A:$A,[3]【2026年03月度_全社】RFM客層一覧表データ!E:E,"",0)</f>
        <v>71</v>
      </c>
      <c r="I441" s="183">
        <f>_xlfn.XLOOKUP($A441,[3]【2026年03月度_全社】RFM客層一覧表データ!$A:$A,[3]【2026年03月度_全社】RFM客層一覧表データ!F:F,"",0)</f>
        <v>2</v>
      </c>
      <c r="J441" s="183">
        <v>146</v>
      </c>
      <c r="K441" s="183">
        <v>59</v>
      </c>
      <c r="L441" s="183">
        <v>78</v>
      </c>
      <c r="M441" s="183">
        <v>5</v>
      </c>
      <c r="N441" s="183">
        <v>153</v>
      </c>
      <c r="O441" s="183">
        <v>69</v>
      </c>
      <c r="P441" s="183">
        <v>79</v>
      </c>
      <c r="Q441" s="183">
        <v>7</v>
      </c>
      <c r="R441" s="183">
        <v>152</v>
      </c>
      <c r="S441" s="183">
        <v>56</v>
      </c>
      <c r="T441" s="183">
        <v>73</v>
      </c>
      <c r="U441" s="183">
        <v>2</v>
      </c>
      <c r="V441" s="183">
        <v>156</v>
      </c>
      <c r="W441" s="183">
        <v>73</v>
      </c>
      <c r="X441" s="183">
        <v>66</v>
      </c>
      <c r="Y441" s="183">
        <v>15</v>
      </c>
    </row>
    <row r="442" spans="1:25" x14ac:dyDescent="0.2">
      <c r="A442" s="184">
        <v>10622750</v>
      </c>
      <c r="B442" s="183" t="str">
        <f>[1]店マスタ!B441</f>
        <v>峯田電器（株）あかねヶ丘店</v>
      </c>
      <c r="C442" s="183">
        <v>4.5</v>
      </c>
      <c r="D442" s="183">
        <v>9</v>
      </c>
      <c r="E442" s="183">
        <f>_xlfn.XLOOKUP(A442,[2]Sheet1!$R:$R,[2]Sheet1!$AB:$AB,"",0)</f>
        <v>4.5</v>
      </c>
      <c r="F442" s="183">
        <f>_xlfn.XLOOKUP($A442,[3]【2026年03月度_全社】RFM客層一覧表データ!$A:$A,[3]【2026年03月度_全社】RFM客層一覧表データ!C:C,"",0)</f>
        <v>1474</v>
      </c>
      <c r="G442" s="183">
        <f>_xlfn.XLOOKUP($A442,[3]【2026年03月度_全社】RFM客層一覧表データ!$A:$A,[3]【2026年03月度_全社】RFM客層一覧表データ!D:D,"",0)</f>
        <v>727</v>
      </c>
      <c r="H442" s="183">
        <f>_xlfn.XLOOKUP($A442,[3]【2026年03月度_全社】RFM客層一覧表データ!$A:$A,[3]【2026年03月度_全社】RFM客層一覧表データ!E:E,"",0)</f>
        <v>834</v>
      </c>
      <c r="I442" s="183">
        <f>_xlfn.XLOOKUP($A442,[3]【2026年03月度_全社】RFM客層一覧表データ!$A:$A,[3]【2026年03月度_全社】RFM客層一覧表データ!F:F,"",0)</f>
        <v>123</v>
      </c>
      <c r="J442" s="183">
        <v>1444</v>
      </c>
      <c r="K442" s="183">
        <v>700</v>
      </c>
      <c r="L442" s="183">
        <v>814</v>
      </c>
      <c r="M442" s="183">
        <v>108</v>
      </c>
      <c r="N442" s="183">
        <v>1409</v>
      </c>
      <c r="O442" s="183">
        <v>708</v>
      </c>
      <c r="P442" s="183">
        <v>798</v>
      </c>
      <c r="Q442" s="183">
        <v>97</v>
      </c>
      <c r="R442" s="183">
        <v>1380</v>
      </c>
      <c r="S442" s="183">
        <v>702</v>
      </c>
      <c r="T442" s="183">
        <v>766</v>
      </c>
      <c r="U442" s="183">
        <v>112</v>
      </c>
      <c r="V442" s="183">
        <v>1319</v>
      </c>
      <c r="W442" s="183">
        <v>698</v>
      </c>
      <c r="X442" s="183">
        <v>737</v>
      </c>
      <c r="Y442" s="183">
        <v>92</v>
      </c>
    </row>
    <row r="443" spans="1:25" x14ac:dyDescent="0.2">
      <c r="A443" s="184">
        <v>10625770</v>
      </c>
      <c r="B443" s="183" t="str">
        <f>[1]店マスタ!B442</f>
        <v>和田電器</v>
      </c>
      <c r="C443" s="183">
        <v>1</v>
      </c>
      <c r="D443" s="183">
        <v>2</v>
      </c>
      <c r="E443" s="183">
        <f>_xlfn.XLOOKUP(A443,[2]Sheet1!$R:$R,[2]Sheet1!$AB:$AB,"",0)</f>
        <v>1</v>
      </c>
      <c r="F443" s="183">
        <f>_xlfn.XLOOKUP($A443,[3]【2026年03月度_全社】RFM客層一覧表データ!$A:$A,[3]【2026年03月度_全社】RFM客層一覧表データ!C:C,"",0)</f>
        <v>166</v>
      </c>
      <c r="G443" s="183">
        <f>_xlfn.XLOOKUP($A443,[3]【2026年03月度_全社】RFM客層一覧表データ!$A:$A,[3]【2026年03月度_全社】RFM客層一覧表データ!D:D,"",0)</f>
        <v>91</v>
      </c>
      <c r="H443" s="183">
        <f>_xlfn.XLOOKUP($A443,[3]【2026年03月度_全社】RFM客層一覧表データ!$A:$A,[3]【2026年03月度_全社】RFM客層一覧表データ!E:E,"",0)</f>
        <v>107</v>
      </c>
      <c r="I443" s="183">
        <f>_xlfn.XLOOKUP($A443,[3]【2026年03月度_全社】RFM客層一覧表データ!$A:$A,[3]【2026年03月度_全社】RFM客層一覧表データ!F:F,"",0)</f>
        <v>5</v>
      </c>
      <c r="J443" s="183">
        <v>166</v>
      </c>
      <c r="K443" s="183">
        <v>80</v>
      </c>
      <c r="L443" s="183">
        <v>107</v>
      </c>
      <c r="M443" s="183">
        <v>5</v>
      </c>
      <c r="N443" s="183">
        <v>167</v>
      </c>
      <c r="O443" s="183">
        <v>94</v>
      </c>
      <c r="P443" s="183">
        <v>104</v>
      </c>
      <c r="Q443" s="183">
        <v>11</v>
      </c>
      <c r="R443" s="183">
        <v>172</v>
      </c>
      <c r="S443" s="183">
        <v>93</v>
      </c>
      <c r="T443" s="183">
        <v>112</v>
      </c>
      <c r="U443" s="183">
        <v>5</v>
      </c>
      <c r="V443" s="183">
        <v>174</v>
      </c>
      <c r="W443" s="183">
        <v>89</v>
      </c>
      <c r="X443" s="183">
        <v>111</v>
      </c>
      <c r="Y443" s="183">
        <v>9</v>
      </c>
    </row>
    <row r="444" spans="1:25" x14ac:dyDescent="0.2">
      <c r="A444" s="184">
        <v>10629380</v>
      </c>
      <c r="B444" s="183" t="str">
        <f>[1]店マスタ!B443</f>
        <v>エスト　上山</v>
      </c>
      <c r="C444" s="183">
        <v>12</v>
      </c>
      <c r="D444" s="183">
        <v>24</v>
      </c>
      <c r="E444" s="183">
        <f>_xlfn.XLOOKUP(A444,[2]Sheet1!$R:$R,[2]Sheet1!$AB:$AB,"",0)</f>
        <v>12.5</v>
      </c>
      <c r="F444" s="183">
        <f>_xlfn.XLOOKUP($A444,[3]【2026年03月度_全社】RFM客層一覧表データ!$A:$A,[3]【2026年03月度_全社】RFM客層一覧表データ!C:C,"",0)</f>
        <v>1952</v>
      </c>
      <c r="G444" s="183">
        <f>_xlfn.XLOOKUP($A444,[3]【2026年03月度_全社】RFM客層一覧表データ!$A:$A,[3]【2026年03月度_全社】RFM客層一覧表データ!D:D,"",0)</f>
        <v>738</v>
      </c>
      <c r="H444" s="183">
        <f>_xlfn.XLOOKUP($A444,[3]【2026年03月度_全社】RFM客層一覧表データ!$A:$A,[3]【2026年03月度_全社】RFM客層一覧表データ!E:E,"",0)</f>
        <v>1055</v>
      </c>
      <c r="I444" s="183">
        <f>_xlfn.XLOOKUP($A444,[3]【2026年03月度_全社】RFM客層一覧表データ!$A:$A,[3]【2026年03月度_全社】RFM客層一覧表データ!F:F,"",0)</f>
        <v>92</v>
      </c>
      <c r="J444" s="183">
        <v>2028</v>
      </c>
      <c r="K444" s="183">
        <v>780</v>
      </c>
      <c r="L444" s="183">
        <v>1114</v>
      </c>
      <c r="M444" s="183">
        <v>69</v>
      </c>
      <c r="N444" s="183">
        <v>2116</v>
      </c>
      <c r="O444" s="183">
        <v>880</v>
      </c>
      <c r="P444" s="183">
        <v>1152</v>
      </c>
      <c r="Q444" s="183">
        <v>93</v>
      </c>
      <c r="R444" s="183">
        <v>2260</v>
      </c>
      <c r="S444" s="183">
        <v>989</v>
      </c>
      <c r="T444" s="183">
        <v>1203</v>
      </c>
      <c r="U444" s="183">
        <v>128</v>
      </c>
      <c r="V444" s="183">
        <v>2357</v>
      </c>
      <c r="W444" s="183">
        <v>1052</v>
      </c>
      <c r="X444" s="183">
        <v>1246</v>
      </c>
      <c r="Y444" s="183">
        <v>131</v>
      </c>
    </row>
    <row r="445" spans="1:25" x14ac:dyDescent="0.2">
      <c r="A445" s="184">
        <v>10630220</v>
      </c>
      <c r="B445" s="183" t="str">
        <f>[1]店マスタ!B444</f>
        <v>アール　おちあい</v>
      </c>
      <c r="C445" s="183">
        <v>4</v>
      </c>
      <c r="D445" s="183">
        <v>8</v>
      </c>
      <c r="E445" s="183">
        <f>_xlfn.XLOOKUP(A445,[2]Sheet1!$R:$R,[2]Sheet1!$AB:$AB,"",0)</f>
        <v>4</v>
      </c>
      <c r="F445" s="183">
        <f>_xlfn.XLOOKUP($A445,[3]【2026年03月度_全社】RFM客層一覧表データ!$A:$A,[3]【2026年03月度_全社】RFM客層一覧表データ!C:C,"",0)</f>
        <v>541</v>
      </c>
      <c r="G445" s="183">
        <f>_xlfn.XLOOKUP($A445,[3]【2026年03月度_全社】RFM客層一覧表データ!$A:$A,[3]【2026年03月度_全社】RFM客層一覧表データ!D:D,"",0)</f>
        <v>293</v>
      </c>
      <c r="H445" s="183">
        <f>_xlfn.XLOOKUP($A445,[3]【2026年03月度_全社】RFM客層一覧表データ!$A:$A,[3]【2026年03月度_全社】RFM客層一覧表データ!E:E,"",0)</f>
        <v>370</v>
      </c>
      <c r="I445" s="183">
        <f>_xlfn.XLOOKUP($A445,[3]【2026年03月度_全社】RFM客層一覧表データ!$A:$A,[3]【2026年03月度_全社】RFM客層一覧表データ!F:F,"",0)</f>
        <v>20</v>
      </c>
      <c r="J445" s="183">
        <v>536</v>
      </c>
      <c r="K445" s="183">
        <v>290</v>
      </c>
      <c r="L445" s="183">
        <v>364</v>
      </c>
      <c r="M445" s="183">
        <v>24</v>
      </c>
      <c r="N445" s="183">
        <v>529</v>
      </c>
      <c r="O445" s="183">
        <v>280</v>
      </c>
      <c r="P445" s="183">
        <v>350</v>
      </c>
      <c r="Q445" s="183">
        <v>27</v>
      </c>
      <c r="R445" s="183">
        <v>512</v>
      </c>
      <c r="S445" s="183">
        <v>292</v>
      </c>
      <c r="T445" s="183">
        <v>340</v>
      </c>
      <c r="U445" s="183">
        <v>26</v>
      </c>
      <c r="V445" s="183">
        <v>508</v>
      </c>
      <c r="W445" s="183">
        <v>278</v>
      </c>
      <c r="X445" s="183">
        <v>342</v>
      </c>
      <c r="Y445" s="183">
        <v>22</v>
      </c>
    </row>
    <row r="446" spans="1:25" x14ac:dyDescent="0.2">
      <c r="A446" s="184">
        <v>10631800</v>
      </c>
      <c r="B446" s="183" t="str">
        <f>[1]店マスタ!B445</f>
        <v>（有）双葉電機商会</v>
      </c>
      <c r="C446" s="183">
        <v>2</v>
      </c>
      <c r="D446" s="183">
        <v>4</v>
      </c>
      <c r="E446" s="183">
        <f>_xlfn.XLOOKUP(A446,[2]Sheet1!$R:$R,[2]Sheet1!$AB:$AB,"",0)</f>
        <v>2</v>
      </c>
      <c r="F446" s="183" t="str">
        <f>_xlfn.XLOOKUP($A446,[3]【2026年03月度_全社】RFM客層一覧表データ!$A:$A,[3]【2026年03月度_全社】RFM客層一覧表データ!C:C,"",0)</f>
        <v/>
      </c>
      <c r="G446" s="183" t="str">
        <f>_xlfn.XLOOKUP($A446,[3]【2026年03月度_全社】RFM客層一覧表データ!$A:$A,[3]【2026年03月度_全社】RFM客層一覧表データ!D:D,"",0)</f>
        <v/>
      </c>
      <c r="H446" s="183" t="str">
        <f>_xlfn.XLOOKUP($A446,[3]【2026年03月度_全社】RFM客層一覧表データ!$A:$A,[3]【2026年03月度_全社】RFM客層一覧表データ!E:E,"",0)</f>
        <v/>
      </c>
      <c r="I446" s="183" t="str">
        <f>_xlfn.XLOOKUP($A446,[3]【2026年03月度_全社】RFM客層一覧表データ!$A:$A,[3]【2026年03月度_全社】RFM客層一覧表データ!F:F,"",0)</f>
        <v/>
      </c>
      <c r="J446" s="183">
        <v>45</v>
      </c>
      <c r="K446" s="183">
        <v>17</v>
      </c>
      <c r="L446" s="183">
        <v>1</v>
      </c>
      <c r="M446" s="183">
        <v>14</v>
      </c>
      <c r="N446" s="183">
        <v>35</v>
      </c>
      <c r="O446" s="183">
        <v>13</v>
      </c>
      <c r="P446" s="183">
        <v>0</v>
      </c>
      <c r="Q446" s="183">
        <v>9</v>
      </c>
      <c r="R446" s="183">
        <v>19</v>
      </c>
      <c r="S446" s="183">
        <v>11</v>
      </c>
      <c r="T446" s="183">
        <v>0</v>
      </c>
      <c r="U446" s="183">
        <v>7</v>
      </c>
      <c r="V446" s="183">
        <v>9</v>
      </c>
      <c r="W446" s="183">
        <v>9</v>
      </c>
      <c r="X446" s="183">
        <v>0</v>
      </c>
      <c r="Y446" s="183">
        <v>9</v>
      </c>
    </row>
    <row r="447" spans="1:25" x14ac:dyDescent="0.2">
      <c r="A447" s="184">
        <v>10631801</v>
      </c>
      <c r="B447" s="183" t="str">
        <f>[1]店マスタ!B446</f>
        <v>（有）双葉電機　久野本店</v>
      </c>
      <c r="C447" s="183">
        <v>1.5</v>
      </c>
      <c r="D447" s="183">
        <v>3</v>
      </c>
      <c r="E447" s="183">
        <f>_xlfn.XLOOKUP(A447,[2]Sheet1!$R:$R,[2]Sheet1!$AB:$AB,"",0)</f>
        <v>1.5</v>
      </c>
      <c r="F447" s="183" t="str">
        <f>_xlfn.XLOOKUP($A447,[3]【2026年03月度_全社】RFM客層一覧表データ!$A:$A,[3]【2026年03月度_全社】RFM客層一覧表データ!C:C,"",0)</f>
        <v/>
      </c>
      <c r="G447" s="183" t="str">
        <f>_xlfn.XLOOKUP($A447,[3]【2026年03月度_全社】RFM客層一覧表データ!$A:$A,[3]【2026年03月度_全社】RFM客層一覧表データ!D:D,"",0)</f>
        <v/>
      </c>
      <c r="H447" s="183" t="str">
        <f>_xlfn.XLOOKUP($A447,[3]【2026年03月度_全社】RFM客層一覧表データ!$A:$A,[3]【2026年03月度_全社】RFM客層一覧表データ!E:E,"",0)</f>
        <v/>
      </c>
      <c r="I447" s="183" t="str">
        <f>_xlfn.XLOOKUP($A447,[3]【2026年03月度_全社】RFM客層一覧表データ!$A:$A,[3]【2026年03月度_全社】RFM客層一覧表データ!F:F,"",0)</f>
        <v/>
      </c>
      <c r="J447" s="183">
        <v>0</v>
      </c>
      <c r="K447" s="183">
        <v>0</v>
      </c>
      <c r="L447" s="183">
        <v>0</v>
      </c>
      <c r="M447" s="183">
        <v>0</v>
      </c>
      <c r="N447" s="183">
        <v>0</v>
      </c>
      <c r="O447" s="183">
        <v>0</v>
      </c>
      <c r="P447" s="183">
        <v>0</v>
      </c>
      <c r="Q447" s="183">
        <v>0</v>
      </c>
      <c r="R447" s="183">
        <v>0</v>
      </c>
      <c r="S447" s="183">
        <v>0</v>
      </c>
      <c r="T447" s="183">
        <v>0</v>
      </c>
      <c r="U447" s="183">
        <v>0</v>
      </c>
      <c r="V447" s="183">
        <v>0</v>
      </c>
      <c r="W447" s="183">
        <v>0</v>
      </c>
      <c r="X447" s="183">
        <v>0</v>
      </c>
      <c r="Y447" s="183">
        <v>0</v>
      </c>
    </row>
    <row r="448" spans="1:25" x14ac:dyDescent="0.2">
      <c r="A448" s="184">
        <v>10632215</v>
      </c>
      <c r="B448" s="183" t="str">
        <f>[1]店マスタ!B447</f>
        <v>山形そうごうテクニカルＳ天童</v>
      </c>
      <c r="C448" s="183">
        <v>1</v>
      </c>
      <c r="D448" s="183">
        <v>2</v>
      </c>
      <c r="E448" s="183">
        <f>_xlfn.XLOOKUP(A448,[2]Sheet1!$R:$R,[2]Sheet1!$AB:$AB,"",0)</f>
        <v>1</v>
      </c>
      <c r="F448" s="183">
        <f>_xlfn.XLOOKUP($A448,[3]【2026年03月度_全社】RFM客層一覧表データ!$A:$A,[3]【2026年03月度_全社】RFM客層一覧表データ!C:C,"",0)</f>
        <v>74</v>
      </c>
      <c r="G448" s="183">
        <f>_xlfn.XLOOKUP($A448,[3]【2026年03月度_全社】RFM客層一覧表データ!$A:$A,[3]【2026年03月度_全社】RFM客層一覧表データ!D:D,"",0)</f>
        <v>29</v>
      </c>
      <c r="H448" s="183">
        <f>_xlfn.XLOOKUP($A448,[3]【2026年03月度_全社】RFM客層一覧表データ!$A:$A,[3]【2026年03月度_全社】RFM客層一覧表データ!E:E,"",0)</f>
        <v>45</v>
      </c>
      <c r="I448" s="183">
        <f>_xlfn.XLOOKUP($A448,[3]【2026年03月度_全社】RFM客層一覧表データ!$A:$A,[3]【2026年03月度_全社】RFM客層一覧表データ!F:F,"",0)</f>
        <v>2</v>
      </c>
      <c r="J448" s="183">
        <v>79</v>
      </c>
      <c r="K448" s="183">
        <v>35</v>
      </c>
      <c r="L448" s="183">
        <v>49</v>
      </c>
      <c r="M448" s="183">
        <v>2</v>
      </c>
      <c r="N448" s="183">
        <v>87</v>
      </c>
      <c r="O448" s="183">
        <v>27</v>
      </c>
      <c r="P448" s="183">
        <v>48</v>
      </c>
      <c r="Q448" s="183">
        <v>3</v>
      </c>
      <c r="R448" s="183">
        <v>90</v>
      </c>
      <c r="S448" s="183">
        <v>36</v>
      </c>
      <c r="T448" s="183">
        <v>56</v>
      </c>
      <c r="U448" s="183">
        <v>2</v>
      </c>
      <c r="V448" s="183">
        <v>96</v>
      </c>
      <c r="W448" s="183">
        <v>28</v>
      </c>
      <c r="X448" s="183">
        <v>57</v>
      </c>
      <c r="Y448" s="183">
        <v>3</v>
      </c>
    </row>
    <row r="449" spans="1:25" x14ac:dyDescent="0.2">
      <c r="A449" s="184">
        <v>10632280</v>
      </c>
      <c r="B449" s="183" t="str">
        <f>[1]店マスタ!B448</f>
        <v>ヤマグチデンキ</v>
      </c>
      <c r="C449" s="183">
        <v>2</v>
      </c>
      <c r="D449" s="183">
        <v>4</v>
      </c>
      <c r="E449" s="183">
        <f>_xlfn.XLOOKUP(A449,[2]Sheet1!$R:$R,[2]Sheet1!$AB:$AB,"",0)</f>
        <v>2</v>
      </c>
      <c r="F449" s="183" t="str">
        <f>_xlfn.XLOOKUP($A449,[3]【2026年03月度_全社】RFM客層一覧表データ!$A:$A,[3]【2026年03月度_全社】RFM客層一覧表データ!C:C,"",0)</f>
        <v/>
      </c>
      <c r="G449" s="183" t="str">
        <f>_xlfn.XLOOKUP($A449,[3]【2026年03月度_全社】RFM客層一覧表データ!$A:$A,[3]【2026年03月度_全社】RFM客層一覧表データ!D:D,"",0)</f>
        <v/>
      </c>
      <c r="H449" s="183" t="str">
        <f>_xlfn.XLOOKUP($A449,[3]【2026年03月度_全社】RFM客層一覧表データ!$A:$A,[3]【2026年03月度_全社】RFM客層一覧表データ!E:E,"",0)</f>
        <v/>
      </c>
      <c r="I449" s="183" t="str">
        <f>_xlfn.XLOOKUP($A449,[3]【2026年03月度_全社】RFM客層一覧表データ!$A:$A,[3]【2026年03月度_全社】RFM客層一覧表データ!F:F,"",0)</f>
        <v/>
      </c>
      <c r="J449" s="183">
        <v>0</v>
      </c>
      <c r="K449" s="183">
        <v>0</v>
      </c>
      <c r="L449" s="183">
        <v>0</v>
      </c>
      <c r="M449" s="183">
        <v>0</v>
      </c>
      <c r="N449" s="183">
        <v>0</v>
      </c>
      <c r="O449" s="183">
        <v>0</v>
      </c>
      <c r="P449" s="183">
        <v>0</v>
      </c>
      <c r="Q449" s="183">
        <v>0</v>
      </c>
      <c r="R449" s="183">
        <v>0</v>
      </c>
      <c r="S449" s="183">
        <v>0</v>
      </c>
      <c r="T449" s="183">
        <v>0</v>
      </c>
      <c r="U449" s="183">
        <v>0</v>
      </c>
      <c r="V449" s="183">
        <v>0</v>
      </c>
      <c r="W449" s="183">
        <v>0</v>
      </c>
      <c r="X449" s="183">
        <v>0</v>
      </c>
      <c r="Y449" s="183">
        <v>0</v>
      </c>
    </row>
    <row r="450" spans="1:25" x14ac:dyDescent="0.2">
      <c r="A450" s="184">
        <v>10633260</v>
      </c>
      <c r="B450" s="183" t="str">
        <f>[1]店マスタ!B449</f>
        <v>ＥＬ－１グループ本部</v>
      </c>
      <c r="C450" s="183">
        <v>0</v>
      </c>
      <c r="D450" s="183">
        <v>0</v>
      </c>
      <c r="E450" s="183" t="str">
        <f>_xlfn.XLOOKUP(A450,[2]Sheet1!$R:$R,[2]Sheet1!$AB:$AB,"",0)</f>
        <v/>
      </c>
      <c r="F450" s="183" t="str">
        <f>_xlfn.XLOOKUP($A450,[3]【2026年03月度_全社】RFM客層一覧表データ!$A:$A,[3]【2026年03月度_全社】RFM客層一覧表データ!C:C,"",0)</f>
        <v/>
      </c>
      <c r="G450" s="183" t="str">
        <f>_xlfn.XLOOKUP($A450,[3]【2026年03月度_全社】RFM客層一覧表データ!$A:$A,[3]【2026年03月度_全社】RFM客層一覧表データ!D:D,"",0)</f>
        <v/>
      </c>
      <c r="H450" s="183" t="str">
        <f>_xlfn.XLOOKUP($A450,[3]【2026年03月度_全社】RFM客層一覧表データ!$A:$A,[3]【2026年03月度_全社】RFM客層一覧表データ!E:E,"",0)</f>
        <v/>
      </c>
      <c r="I450" s="183" t="str">
        <f>_xlfn.XLOOKUP($A450,[3]【2026年03月度_全社】RFM客層一覧表データ!$A:$A,[3]【2026年03月度_全社】RFM客層一覧表データ!F:F,"",0)</f>
        <v/>
      </c>
      <c r="J450" s="183">
        <v>0</v>
      </c>
      <c r="K450" s="183">
        <v>0</v>
      </c>
      <c r="L450" s="183">
        <v>0</v>
      </c>
      <c r="M450" s="183">
        <v>0</v>
      </c>
      <c r="N450" s="183">
        <v>0</v>
      </c>
      <c r="O450" s="183">
        <v>0</v>
      </c>
      <c r="P450" s="183">
        <v>0</v>
      </c>
      <c r="Q450" s="183">
        <v>0</v>
      </c>
      <c r="R450" s="183">
        <v>0</v>
      </c>
      <c r="S450" s="183">
        <v>0</v>
      </c>
      <c r="T450" s="183">
        <v>0</v>
      </c>
      <c r="U450" s="183">
        <v>0</v>
      </c>
      <c r="V450" s="183">
        <v>0</v>
      </c>
      <c r="W450" s="183">
        <v>0</v>
      </c>
      <c r="X450" s="183">
        <v>0</v>
      </c>
      <c r="Y450" s="183">
        <v>0</v>
      </c>
    </row>
    <row r="451" spans="1:25" x14ac:dyDescent="0.2">
      <c r="A451" s="184">
        <v>10633270</v>
      </c>
      <c r="B451" s="183" t="str">
        <f>[1]店マスタ!B450</f>
        <v>峯田電器（株）</v>
      </c>
      <c r="C451" s="183">
        <v>11.5</v>
      </c>
      <c r="D451" s="183">
        <v>23</v>
      </c>
      <c r="E451" s="183">
        <f>_xlfn.XLOOKUP(A451,[2]Sheet1!$R:$R,[2]Sheet1!$AB:$AB,"",0)</f>
        <v>12.5</v>
      </c>
      <c r="F451" s="183">
        <f>_xlfn.XLOOKUP($A451,[3]【2026年03月度_全社】RFM客層一覧表データ!$A:$A,[3]【2026年03月度_全社】RFM客層一覧表データ!C:C,"",0)</f>
        <v>3214</v>
      </c>
      <c r="G451" s="183">
        <f>_xlfn.XLOOKUP($A451,[3]【2026年03月度_全社】RFM客層一覧表データ!$A:$A,[3]【2026年03月度_全社】RFM客層一覧表データ!D:D,"",0)</f>
        <v>1413</v>
      </c>
      <c r="H451" s="183">
        <f>_xlfn.XLOOKUP($A451,[3]【2026年03月度_全社】RFM客層一覧表データ!$A:$A,[3]【2026年03月度_全社】RFM客層一覧表データ!E:E,"",0)</f>
        <v>1702</v>
      </c>
      <c r="I451" s="183">
        <f>_xlfn.XLOOKUP($A451,[3]【2026年03月度_全社】RFM客層一覧表データ!$A:$A,[3]【2026年03月度_全社】RFM客層一覧表データ!F:F,"",0)</f>
        <v>201</v>
      </c>
      <c r="J451" s="183">
        <v>3260</v>
      </c>
      <c r="K451" s="183">
        <v>1474</v>
      </c>
      <c r="L451" s="183">
        <v>1699</v>
      </c>
      <c r="M451" s="183">
        <v>215</v>
      </c>
      <c r="N451" s="183">
        <v>3189</v>
      </c>
      <c r="O451" s="183">
        <v>1518</v>
      </c>
      <c r="P451" s="183">
        <v>1689</v>
      </c>
      <c r="Q451" s="183">
        <v>220</v>
      </c>
      <c r="R451" s="183">
        <v>3118</v>
      </c>
      <c r="S451" s="183">
        <v>1618</v>
      </c>
      <c r="T451" s="183">
        <v>1659</v>
      </c>
      <c r="U451" s="183">
        <v>284</v>
      </c>
      <c r="V451" s="183">
        <v>2947</v>
      </c>
      <c r="W451" s="183">
        <v>1553</v>
      </c>
      <c r="X451" s="183">
        <v>1610</v>
      </c>
      <c r="Y451" s="183">
        <v>245</v>
      </c>
    </row>
    <row r="452" spans="1:25" x14ac:dyDescent="0.2">
      <c r="A452" s="184">
        <v>10633848</v>
      </c>
      <c r="B452" s="183" t="str">
        <f>[1]店マスタ!B451</f>
        <v>峯田電器（株）　長崎店</v>
      </c>
      <c r="C452" s="183">
        <v>6</v>
      </c>
      <c r="D452" s="183">
        <v>12</v>
      </c>
      <c r="E452" s="183">
        <f>_xlfn.XLOOKUP(A452,[2]Sheet1!$R:$R,[2]Sheet1!$AB:$AB,"",0)</f>
        <v>6.5</v>
      </c>
      <c r="F452" s="183">
        <f>_xlfn.XLOOKUP($A452,[3]【2026年03月度_全社】RFM客層一覧表データ!$A:$A,[3]【2026年03月度_全社】RFM客層一覧表データ!C:C,"",0)</f>
        <v>1408</v>
      </c>
      <c r="G452" s="183">
        <f>_xlfn.XLOOKUP($A452,[3]【2026年03月度_全社】RFM客層一覧表データ!$A:$A,[3]【2026年03月度_全社】RFM客層一覧表データ!D:D,"",0)</f>
        <v>632</v>
      </c>
      <c r="H452" s="183">
        <f>_xlfn.XLOOKUP($A452,[3]【2026年03月度_全社】RFM客層一覧表データ!$A:$A,[3]【2026年03月度_全社】RFM客層一覧表データ!E:E,"",0)</f>
        <v>806</v>
      </c>
      <c r="I452" s="183">
        <f>_xlfn.XLOOKUP($A452,[3]【2026年03月度_全社】RFM客層一覧表データ!$A:$A,[3]【2026年03月度_全社】RFM客層一覧表データ!F:F,"",0)</f>
        <v>72</v>
      </c>
      <c r="J452" s="183">
        <v>1401</v>
      </c>
      <c r="K452" s="183">
        <v>662</v>
      </c>
      <c r="L452" s="183">
        <v>821</v>
      </c>
      <c r="M452" s="183">
        <v>59</v>
      </c>
      <c r="N452" s="183">
        <v>1403</v>
      </c>
      <c r="O452" s="183">
        <v>658</v>
      </c>
      <c r="P452" s="183">
        <v>822</v>
      </c>
      <c r="Q452" s="183">
        <v>72</v>
      </c>
      <c r="R452" s="183">
        <v>1395</v>
      </c>
      <c r="S452" s="183">
        <v>663</v>
      </c>
      <c r="T452" s="183">
        <v>838</v>
      </c>
      <c r="U452" s="183">
        <v>68</v>
      </c>
      <c r="V452" s="183">
        <v>1409</v>
      </c>
      <c r="W452" s="183">
        <v>703</v>
      </c>
      <c r="X452" s="183">
        <v>848</v>
      </c>
      <c r="Y452" s="183">
        <v>83</v>
      </c>
    </row>
    <row r="453" spans="1:25" x14ac:dyDescent="0.2">
      <c r="A453" s="184">
        <v>10634140</v>
      </c>
      <c r="B453" s="183" t="str">
        <f>[1]店マスタ!B452</f>
        <v>梅津電器</v>
      </c>
      <c r="C453" s="183">
        <v>1.5</v>
      </c>
      <c r="D453" s="183">
        <v>3</v>
      </c>
      <c r="E453" s="183">
        <f>_xlfn.XLOOKUP(A453,[2]Sheet1!$R:$R,[2]Sheet1!$AB:$AB,"",0)</f>
        <v>1.5</v>
      </c>
      <c r="F453" s="183" t="str">
        <f>_xlfn.XLOOKUP($A453,[3]【2026年03月度_全社】RFM客層一覧表データ!$A:$A,[3]【2026年03月度_全社】RFM客層一覧表データ!C:C,"",0)</f>
        <v/>
      </c>
      <c r="G453" s="183" t="str">
        <f>_xlfn.XLOOKUP($A453,[3]【2026年03月度_全社】RFM客層一覧表データ!$A:$A,[3]【2026年03月度_全社】RFM客層一覧表データ!D:D,"",0)</f>
        <v/>
      </c>
      <c r="H453" s="183" t="str">
        <f>_xlfn.XLOOKUP($A453,[3]【2026年03月度_全社】RFM客層一覧表データ!$A:$A,[3]【2026年03月度_全社】RFM客層一覧表データ!E:E,"",0)</f>
        <v/>
      </c>
      <c r="I453" s="183" t="str">
        <f>_xlfn.XLOOKUP($A453,[3]【2026年03月度_全社】RFM客層一覧表データ!$A:$A,[3]【2026年03月度_全社】RFM客層一覧表データ!F:F,"",0)</f>
        <v/>
      </c>
      <c r="J453" s="183">
        <v>0</v>
      </c>
      <c r="K453" s="183">
        <v>0</v>
      </c>
      <c r="L453" s="183">
        <v>0</v>
      </c>
      <c r="M453" s="183">
        <v>0</v>
      </c>
      <c r="N453" s="183">
        <v>0</v>
      </c>
      <c r="O453" s="183">
        <v>0</v>
      </c>
      <c r="P453" s="183">
        <v>0</v>
      </c>
      <c r="Q453" s="183">
        <v>0</v>
      </c>
      <c r="R453" s="183">
        <v>0</v>
      </c>
      <c r="S453" s="183">
        <v>0</v>
      </c>
      <c r="T453" s="183">
        <v>0</v>
      </c>
      <c r="U453" s="183">
        <v>0</v>
      </c>
      <c r="V453" s="183">
        <v>0</v>
      </c>
      <c r="W453" s="183">
        <v>0</v>
      </c>
      <c r="X453" s="183">
        <v>0</v>
      </c>
      <c r="Y453" s="183">
        <v>0</v>
      </c>
    </row>
    <row r="454" spans="1:25" x14ac:dyDescent="0.2">
      <c r="A454" s="184">
        <v>10634840</v>
      </c>
      <c r="B454" s="183" t="str">
        <f>[1]店マスタ!B453</f>
        <v>港屋電器（株）　神町店</v>
      </c>
      <c r="C454" s="183">
        <v>2.5</v>
      </c>
      <c r="D454" s="183">
        <v>5</v>
      </c>
      <c r="E454" s="183">
        <f>_xlfn.XLOOKUP(A454,[2]Sheet1!$R:$R,[2]Sheet1!$AB:$AB,"",0)</f>
        <v>2.5</v>
      </c>
      <c r="F454" s="183">
        <f>_xlfn.XLOOKUP($A454,[3]【2026年03月度_全社】RFM客層一覧表データ!$A:$A,[3]【2026年03月度_全社】RFM客層一覧表データ!C:C,"",0)</f>
        <v>377</v>
      </c>
      <c r="G454" s="183">
        <f>_xlfn.XLOOKUP($A454,[3]【2026年03月度_全社】RFM客層一覧表データ!$A:$A,[3]【2026年03月度_全社】RFM客層一覧表データ!D:D,"",0)</f>
        <v>144</v>
      </c>
      <c r="H454" s="183">
        <f>_xlfn.XLOOKUP($A454,[3]【2026年03月度_全社】RFM客層一覧表データ!$A:$A,[3]【2026年03月度_全社】RFM客層一覧表データ!E:E,"",0)</f>
        <v>191</v>
      </c>
      <c r="I454" s="183">
        <f>_xlfn.XLOOKUP($A454,[3]【2026年03月度_全社】RFM客層一覧表データ!$A:$A,[3]【2026年03月度_全社】RFM客層一覧表データ!F:F,"",0)</f>
        <v>19</v>
      </c>
      <c r="J454" s="183">
        <v>403</v>
      </c>
      <c r="K454" s="183">
        <v>156</v>
      </c>
      <c r="L454" s="183">
        <v>185</v>
      </c>
      <c r="M454" s="183">
        <v>20</v>
      </c>
      <c r="N454" s="183">
        <v>423</v>
      </c>
      <c r="O454" s="183">
        <v>163</v>
      </c>
      <c r="P454" s="183">
        <v>200</v>
      </c>
      <c r="Q454" s="183">
        <v>28</v>
      </c>
      <c r="R454" s="183">
        <v>433</v>
      </c>
      <c r="S454" s="183">
        <v>169</v>
      </c>
      <c r="T454" s="183">
        <v>228</v>
      </c>
      <c r="U454" s="183">
        <v>25</v>
      </c>
      <c r="V454" s="183">
        <v>457</v>
      </c>
      <c r="W454" s="183">
        <v>167</v>
      </c>
      <c r="X454" s="183">
        <v>232</v>
      </c>
      <c r="Y454" s="183">
        <v>20</v>
      </c>
    </row>
    <row r="455" spans="1:25" x14ac:dyDescent="0.2">
      <c r="A455" s="184">
        <v>10634860</v>
      </c>
      <c r="B455" s="183" t="str">
        <f>[1]店マスタ!B454</f>
        <v>（有）元木電化ショップ</v>
      </c>
      <c r="C455" s="183">
        <v>1.5</v>
      </c>
      <c r="D455" s="183">
        <v>3</v>
      </c>
      <c r="E455" s="183">
        <f>_xlfn.XLOOKUP(A455,[2]Sheet1!$R:$R,[2]Sheet1!$AB:$AB,"",0)</f>
        <v>1.5</v>
      </c>
      <c r="F455" s="183">
        <f>_xlfn.XLOOKUP($A455,[3]【2026年03月度_全社】RFM客層一覧表データ!$A:$A,[3]【2026年03月度_全社】RFM客層一覧表データ!C:C,"",0)</f>
        <v>256</v>
      </c>
      <c r="G455" s="183">
        <f>_xlfn.XLOOKUP($A455,[3]【2026年03月度_全社】RFM客層一覧表データ!$A:$A,[3]【2026年03月度_全社】RFM客層一覧表データ!D:D,"",0)</f>
        <v>115</v>
      </c>
      <c r="H455" s="183">
        <f>_xlfn.XLOOKUP($A455,[3]【2026年03月度_全社】RFM客層一覧表データ!$A:$A,[3]【2026年03月度_全社】RFM客層一覧表データ!E:E,"",0)</f>
        <v>178</v>
      </c>
      <c r="I455" s="183">
        <f>_xlfn.XLOOKUP($A455,[3]【2026年03月度_全社】RFM客層一覧表データ!$A:$A,[3]【2026年03月度_全社】RFM客層一覧表データ!F:F,"",0)</f>
        <v>2</v>
      </c>
      <c r="J455" s="183">
        <v>266</v>
      </c>
      <c r="K455" s="183">
        <v>125</v>
      </c>
      <c r="L455" s="183">
        <v>184</v>
      </c>
      <c r="M455" s="183">
        <v>9</v>
      </c>
      <c r="N455" s="183">
        <v>262</v>
      </c>
      <c r="O455" s="183">
        <v>126</v>
      </c>
      <c r="P455" s="183">
        <v>190</v>
      </c>
      <c r="Q455" s="183">
        <v>2</v>
      </c>
      <c r="R455" s="183">
        <v>271</v>
      </c>
      <c r="S455" s="183">
        <v>131</v>
      </c>
      <c r="T455" s="183">
        <v>194</v>
      </c>
      <c r="U455" s="183">
        <v>7</v>
      </c>
      <c r="V455" s="183">
        <v>272</v>
      </c>
      <c r="W455" s="183">
        <v>131</v>
      </c>
      <c r="X455" s="183">
        <v>198</v>
      </c>
      <c r="Y455" s="183">
        <v>4</v>
      </c>
    </row>
    <row r="456" spans="1:25" x14ac:dyDescent="0.2">
      <c r="A456" s="184">
        <v>10635210</v>
      </c>
      <c r="B456" s="183" t="str">
        <f>[1]店マスタ!B455</f>
        <v>（株）板垣無線商会</v>
      </c>
      <c r="C456" s="183">
        <v>3</v>
      </c>
      <c r="D456" s="183">
        <v>6</v>
      </c>
      <c r="E456" s="183">
        <f>_xlfn.XLOOKUP(A456,[2]Sheet1!$R:$R,[2]Sheet1!$AB:$AB,"",0)</f>
        <v>3</v>
      </c>
      <c r="F456" s="183">
        <f>_xlfn.XLOOKUP($A456,[3]【2026年03月度_全社】RFM客層一覧表データ!$A:$A,[3]【2026年03月度_全社】RFM客層一覧表データ!C:C,"",0)</f>
        <v>453</v>
      </c>
      <c r="G456" s="183">
        <f>_xlfn.XLOOKUP($A456,[3]【2026年03月度_全社】RFM客層一覧表データ!$A:$A,[3]【2026年03月度_全社】RFM客層一覧表データ!D:D,"",0)</f>
        <v>147</v>
      </c>
      <c r="H456" s="183">
        <f>_xlfn.XLOOKUP($A456,[3]【2026年03月度_全社】RFM客層一覧表データ!$A:$A,[3]【2026年03月度_全社】RFM客層一覧表データ!E:E,"",0)</f>
        <v>236</v>
      </c>
      <c r="I456" s="183">
        <f>_xlfn.XLOOKUP($A456,[3]【2026年03月度_全社】RFM客層一覧表データ!$A:$A,[3]【2026年03月度_全社】RFM客層一覧表データ!F:F,"",0)</f>
        <v>8</v>
      </c>
      <c r="J456" s="183">
        <v>512</v>
      </c>
      <c r="K456" s="183">
        <v>186</v>
      </c>
      <c r="L456" s="183">
        <v>260</v>
      </c>
      <c r="M456" s="183">
        <v>9</v>
      </c>
      <c r="N456" s="183">
        <v>541</v>
      </c>
      <c r="O456" s="183">
        <v>205</v>
      </c>
      <c r="P456" s="183">
        <v>290</v>
      </c>
      <c r="Q456" s="183">
        <v>14</v>
      </c>
      <c r="R456" s="183">
        <v>576</v>
      </c>
      <c r="S456" s="183">
        <v>219</v>
      </c>
      <c r="T456" s="183">
        <v>318</v>
      </c>
      <c r="U456" s="183">
        <v>8</v>
      </c>
      <c r="V456" s="183">
        <v>611</v>
      </c>
      <c r="W456" s="183">
        <v>253</v>
      </c>
      <c r="X456" s="183">
        <v>351</v>
      </c>
      <c r="Y456" s="183">
        <v>20</v>
      </c>
    </row>
    <row r="457" spans="1:25" x14ac:dyDescent="0.2">
      <c r="A457" s="184">
        <v>10635260</v>
      </c>
      <c r="B457" s="183" t="str">
        <f>[1]店マスタ!B456</f>
        <v>エスト　楯岡</v>
      </c>
      <c r="C457" s="183">
        <v>3</v>
      </c>
      <c r="D457" s="183">
        <v>6</v>
      </c>
      <c r="E457" s="183">
        <f>_xlfn.XLOOKUP(A457,[2]Sheet1!$R:$R,[2]Sheet1!$AB:$AB,"",0)</f>
        <v>3</v>
      </c>
      <c r="F457" s="183">
        <f>_xlfn.XLOOKUP($A457,[3]【2026年03月度_全社】RFM客層一覧表データ!$A:$A,[3]【2026年03月度_全社】RFM客層一覧表データ!C:C,"",0)</f>
        <v>828</v>
      </c>
      <c r="G457" s="183">
        <f>_xlfn.XLOOKUP($A457,[3]【2026年03月度_全社】RFM客層一覧表データ!$A:$A,[3]【2026年03月度_全社】RFM客層一覧表データ!D:D,"",0)</f>
        <v>366</v>
      </c>
      <c r="H457" s="183">
        <f>_xlfn.XLOOKUP($A457,[3]【2026年03月度_全社】RFM客層一覧表データ!$A:$A,[3]【2026年03月度_全社】RFM客層一覧表データ!E:E,"",0)</f>
        <v>463</v>
      </c>
      <c r="I457" s="183">
        <f>_xlfn.XLOOKUP($A457,[3]【2026年03月度_全社】RFM客層一覧表データ!$A:$A,[3]【2026年03月度_全社】RFM客層一覧表データ!F:F,"",0)</f>
        <v>46</v>
      </c>
      <c r="J457" s="183">
        <v>870</v>
      </c>
      <c r="K457" s="183">
        <v>397</v>
      </c>
      <c r="L457" s="183">
        <v>465</v>
      </c>
      <c r="M457" s="183">
        <v>70</v>
      </c>
      <c r="N457" s="183">
        <v>878</v>
      </c>
      <c r="O457" s="183">
        <v>388</v>
      </c>
      <c r="P457" s="183">
        <v>476</v>
      </c>
      <c r="Q457" s="183">
        <v>63</v>
      </c>
      <c r="R457" s="183">
        <v>910</v>
      </c>
      <c r="S457" s="183">
        <v>401</v>
      </c>
      <c r="T457" s="183">
        <v>482</v>
      </c>
      <c r="U457" s="183">
        <v>50</v>
      </c>
      <c r="V457" s="183">
        <v>930</v>
      </c>
      <c r="W457" s="183">
        <v>438</v>
      </c>
      <c r="X457" s="183">
        <v>490</v>
      </c>
      <c r="Y457" s="183">
        <v>109</v>
      </c>
    </row>
    <row r="458" spans="1:25" x14ac:dyDescent="0.2">
      <c r="A458" s="184">
        <v>10636800</v>
      </c>
      <c r="B458" s="183" t="str">
        <f>[1]店マスタ!B457</f>
        <v>港屋電器（株）</v>
      </c>
      <c r="C458" s="183">
        <v>5.5</v>
      </c>
      <c r="D458" s="183">
        <v>11</v>
      </c>
      <c r="E458" s="183">
        <f>_xlfn.XLOOKUP(A458,[2]Sheet1!$R:$R,[2]Sheet1!$AB:$AB,"",0)</f>
        <v>5.5</v>
      </c>
      <c r="F458" s="183">
        <f>_xlfn.XLOOKUP($A458,[3]【2026年03月度_全社】RFM客層一覧表データ!$A:$A,[3]【2026年03月度_全社】RFM客層一覧表データ!C:C,"",0)</f>
        <v>1919</v>
      </c>
      <c r="G458" s="183">
        <f>_xlfn.XLOOKUP($A458,[3]【2026年03月度_全社】RFM客層一覧表データ!$A:$A,[3]【2026年03月度_全社】RFM客層一覧表データ!D:D,"",0)</f>
        <v>794</v>
      </c>
      <c r="H458" s="183">
        <f>_xlfn.XLOOKUP($A458,[3]【2026年03月度_全社】RFM客層一覧表データ!$A:$A,[3]【2026年03月度_全社】RFM客層一覧表データ!E:E,"",0)</f>
        <v>802</v>
      </c>
      <c r="I458" s="183">
        <f>_xlfn.XLOOKUP($A458,[3]【2026年03月度_全社】RFM客層一覧表データ!$A:$A,[3]【2026年03月度_全社】RFM客層一覧表データ!F:F,"",0)</f>
        <v>117</v>
      </c>
      <c r="J458" s="183">
        <v>2047</v>
      </c>
      <c r="K458" s="183">
        <v>776</v>
      </c>
      <c r="L458" s="183">
        <v>802</v>
      </c>
      <c r="M458" s="183">
        <v>105</v>
      </c>
      <c r="N458" s="183">
        <v>2093</v>
      </c>
      <c r="O458" s="183">
        <v>828</v>
      </c>
      <c r="P458" s="183">
        <v>819</v>
      </c>
      <c r="Q458" s="183">
        <v>139</v>
      </c>
      <c r="R458" s="183">
        <v>2146</v>
      </c>
      <c r="S458" s="183">
        <v>914</v>
      </c>
      <c r="T458" s="183">
        <v>850</v>
      </c>
      <c r="U458" s="183">
        <v>142</v>
      </c>
      <c r="V458" s="183">
        <v>2116</v>
      </c>
      <c r="W458" s="183">
        <v>913</v>
      </c>
      <c r="X458" s="183">
        <v>851</v>
      </c>
      <c r="Y458" s="183">
        <v>130</v>
      </c>
    </row>
    <row r="459" spans="1:25" x14ac:dyDescent="0.2">
      <c r="A459" s="184">
        <v>10637130</v>
      </c>
      <c r="B459" s="183" t="str">
        <f>[1]店マスタ!B458</f>
        <v>（株）吉見電器　西川店</v>
      </c>
      <c r="C459" s="183">
        <v>4</v>
      </c>
      <c r="D459" s="183">
        <v>8</v>
      </c>
      <c r="E459" s="183">
        <f>_xlfn.XLOOKUP(A459,[2]Sheet1!$R:$R,[2]Sheet1!$AB:$AB,"",0)</f>
        <v>4</v>
      </c>
      <c r="F459" s="183" t="str">
        <f>_xlfn.XLOOKUP($A459,[3]【2026年03月度_全社】RFM客層一覧表データ!$A:$A,[3]【2026年03月度_全社】RFM客層一覧表データ!C:C,"",0)</f>
        <v/>
      </c>
      <c r="G459" s="183" t="str">
        <f>_xlfn.XLOOKUP($A459,[3]【2026年03月度_全社】RFM客層一覧表データ!$A:$A,[3]【2026年03月度_全社】RFM客層一覧表データ!D:D,"",0)</f>
        <v/>
      </c>
      <c r="H459" s="183" t="str">
        <f>_xlfn.XLOOKUP($A459,[3]【2026年03月度_全社】RFM客層一覧表データ!$A:$A,[3]【2026年03月度_全社】RFM客層一覧表データ!E:E,"",0)</f>
        <v/>
      </c>
      <c r="I459" s="183" t="str">
        <f>_xlfn.XLOOKUP($A459,[3]【2026年03月度_全社】RFM客層一覧表データ!$A:$A,[3]【2026年03月度_全社】RFM客層一覧表データ!F:F,"",0)</f>
        <v/>
      </c>
      <c r="J459" s="183">
        <v>0</v>
      </c>
      <c r="K459" s="183">
        <v>0</v>
      </c>
      <c r="L459" s="183">
        <v>0</v>
      </c>
      <c r="M459" s="183">
        <v>0</v>
      </c>
      <c r="N459" s="183">
        <v>0</v>
      </c>
      <c r="O459" s="183">
        <v>0</v>
      </c>
      <c r="P459" s="183">
        <v>0</v>
      </c>
      <c r="Q459" s="183">
        <v>0</v>
      </c>
      <c r="R459" s="183">
        <v>0</v>
      </c>
      <c r="S459" s="183">
        <v>0</v>
      </c>
      <c r="T459" s="183">
        <v>0</v>
      </c>
      <c r="U459" s="183">
        <v>0</v>
      </c>
      <c r="V459" s="183">
        <v>0</v>
      </c>
      <c r="W459" s="183">
        <v>0</v>
      </c>
      <c r="X459" s="183">
        <v>0</v>
      </c>
      <c r="Y459" s="183">
        <v>0</v>
      </c>
    </row>
    <row r="460" spans="1:25" x14ac:dyDescent="0.2">
      <c r="A460" s="184">
        <v>10637420</v>
      </c>
      <c r="B460" s="183" t="str">
        <f>[1]店マスタ!B459</f>
        <v>（株）佐藤電機</v>
      </c>
      <c r="C460" s="183">
        <v>1</v>
      </c>
      <c r="D460" s="183">
        <v>2</v>
      </c>
      <c r="E460" s="183">
        <f>_xlfn.XLOOKUP(A460,[2]Sheet1!$R:$R,[2]Sheet1!$AB:$AB,"",0)</f>
        <v>1</v>
      </c>
      <c r="F460" s="183">
        <f>_xlfn.XLOOKUP($A460,[3]【2026年03月度_全社】RFM客層一覧表データ!$A:$A,[3]【2026年03月度_全社】RFM客層一覧表データ!C:C,"",0)</f>
        <v>218</v>
      </c>
      <c r="G460" s="183">
        <f>_xlfn.XLOOKUP($A460,[3]【2026年03月度_全社】RFM客層一覧表データ!$A:$A,[3]【2026年03月度_全社】RFM客層一覧表データ!D:D,"",0)</f>
        <v>74</v>
      </c>
      <c r="H460" s="183">
        <f>_xlfn.XLOOKUP($A460,[3]【2026年03月度_全社】RFM客層一覧表データ!$A:$A,[3]【2026年03月度_全社】RFM客層一覧表データ!E:E,"",0)</f>
        <v>103</v>
      </c>
      <c r="I460" s="183">
        <f>_xlfn.XLOOKUP($A460,[3]【2026年03月度_全社】RFM客層一覧表データ!$A:$A,[3]【2026年03月度_全社】RFM客層一覧表データ!F:F,"",0)</f>
        <v>0</v>
      </c>
      <c r="J460" s="183">
        <v>219</v>
      </c>
      <c r="K460" s="183">
        <v>62</v>
      </c>
      <c r="L460" s="183">
        <v>98</v>
      </c>
      <c r="M460" s="183">
        <v>0</v>
      </c>
      <c r="N460" s="183">
        <v>227</v>
      </c>
      <c r="O460" s="183">
        <v>72</v>
      </c>
      <c r="P460" s="183">
        <v>98</v>
      </c>
      <c r="Q460" s="183">
        <v>0</v>
      </c>
      <c r="R460" s="183">
        <v>232</v>
      </c>
      <c r="S460" s="183">
        <v>55</v>
      </c>
      <c r="T460" s="183">
        <v>87</v>
      </c>
      <c r="U460" s="183">
        <v>0</v>
      </c>
      <c r="V460" s="183">
        <v>248</v>
      </c>
      <c r="W460" s="183">
        <v>78</v>
      </c>
      <c r="X460" s="183">
        <v>96</v>
      </c>
      <c r="Y460" s="183">
        <v>0</v>
      </c>
    </row>
    <row r="461" spans="1:25" x14ac:dyDescent="0.2">
      <c r="A461" s="184">
        <v>10637540</v>
      </c>
      <c r="B461" s="183" t="str">
        <f>[1]店マスタ!B460</f>
        <v>あい電カイノ大江店</v>
      </c>
      <c r="C461" s="183">
        <v>4.5</v>
      </c>
      <c r="D461" s="183">
        <v>9</v>
      </c>
      <c r="E461" s="183">
        <f>_xlfn.XLOOKUP(A461,[2]Sheet1!$R:$R,[2]Sheet1!$AB:$AB,"",0)</f>
        <v>5.5</v>
      </c>
      <c r="F461" s="183" t="str">
        <f>_xlfn.XLOOKUP($A461,[3]【2026年03月度_全社】RFM客層一覧表データ!$A:$A,[3]【2026年03月度_全社】RFM客層一覧表データ!C:C,"",0)</f>
        <v/>
      </c>
      <c r="G461" s="183" t="str">
        <f>_xlfn.XLOOKUP($A461,[3]【2026年03月度_全社】RFM客層一覧表データ!$A:$A,[3]【2026年03月度_全社】RFM客層一覧表データ!D:D,"",0)</f>
        <v/>
      </c>
      <c r="H461" s="183" t="str">
        <f>_xlfn.XLOOKUP($A461,[3]【2026年03月度_全社】RFM客層一覧表データ!$A:$A,[3]【2026年03月度_全社】RFM客層一覧表データ!E:E,"",0)</f>
        <v/>
      </c>
      <c r="I461" s="183" t="str">
        <f>_xlfn.XLOOKUP($A461,[3]【2026年03月度_全社】RFM客層一覧表データ!$A:$A,[3]【2026年03月度_全社】RFM客層一覧表データ!F:F,"",0)</f>
        <v/>
      </c>
      <c r="J461" s="183">
        <v>0</v>
      </c>
      <c r="K461" s="183">
        <v>0</v>
      </c>
      <c r="L461" s="183">
        <v>0</v>
      </c>
      <c r="M461" s="183">
        <v>0</v>
      </c>
      <c r="N461" s="183">
        <v>0</v>
      </c>
      <c r="O461" s="183">
        <v>0</v>
      </c>
      <c r="P461" s="183">
        <v>0</v>
      </c>
      <c r="Q461" s="183">
        <v>0</v>
      </c>
      <c r="R461" s="183">
        <v>0</v>
      </c>
      <c r="S461" s="183">
        <v>0</v>
      </c>
      <c r="T461" s="183">
        <v>0</v>
      </c>
      <c r="U461" s="183">
        <v>0</v>
      </c>
      <c r="V461" s="183">
        <v>0</v>
      </c>
      <c r="W461" s="183">
        <v>0</v>
      </c>
      <c r="X461" s="183">
        <v>0</v>
      </c>
      <c r="Y461" s="183">
        <v>0</v>
      </c>
    </row>
    <row r="462" spans="1:25" x14ac:dyDescent="0.2">
      <c r="A462" s="184">
        <v>10638140</v>
      </c>
      <c r="B462" s="183" t="str">
        <f>[1]店マスタ!B461</f>
        <v>（株）石山真空</v>
      </c>
      <c r="C462" s="183">
        <v>2.5</v>
      </c>
      <c r="D462" s="183">
        <v>5</v>
      </c>
      <c r="E462" s="183">
        <f>_xlfn.XLOOKUP(A462,[2]Sheet1!$R:$R,[2]Sheet1!$AB:$AB,"",0)</f>
        <v>3</v>
      </c>
      <c r="F462" s="183" t="str">
        <f>_xlfn.XLOOKUP($A462,[3]【2026年03月度_全社】RFM客層一覧表データ!$A:$A,[3]【2026年03月度_全社】RFM客層一覧表データ!C:C,"",0)</f>
        <v/>
      </c>
      <c r="G462" s="183" t="str">
        <f>_xlfn.XLOOKUP($A462,[3]【2026年03月度_全社】RFM客層一覧表データ!$A:$A,[3]【2026年03月度_全社】RFM客層一覧表データ!D:D,"",0)</f>
        <v/>
      </c>
      <c r="H462" s="183" t="str">
        <f>_xlfn.XLOOKUP($A462,[3]【2026年03月度_全社】RFM客層一覧表データ!$A:$A,[3]【2026年03月度_全社】RFM客層一覧表データ!E:E,"",0)</f>
        <v/>
      </c>
      <c r="I462" s="183" t="str">
        <f>_xlfn.XLOOKUP($A462,[3]【2026年03月度_全社】RFM客層一覧表データ!$A:$A,[3]【2026年03月度_全社】RFM客層一覧表データ!F:F,"",0)</f>
        <v/>
      </c>
      <c r="J462" s="183">
        <v>0</v>
      </c>
      <c r="K462" s="183">
        <v>0</v>
      </c>
      <c r="L462" s="183">
        <v>0</v>
      </c>
      <c r="M462" s="183">
        <v>0</v>
      </c>
      <c r="N462" s="183">
        <v>0</v>
      </c>
      <c r="O462" s="183">
        <v>0</v>
      </c>
      <c r="P462" s="183">
        <v>0</v>
      </c>
      <c r="Q462" s="183">
        <v>0</v>
      </c>
      <c r="R462" s="183">
        <v>0</v>
      </c>
      <c r="S462" s="183">
        <v>0</v>
      </c>
      <c r="T462" s="183">
        <v>0</v>
      </c>
      <c r="U462" s="183">
        <v>0</v>
      </c>
      <c r="V462" s="183">
        <v>0</v>
      </c>
      <c r="W462" s="183">
        <v>0</v>
      </c>
      <c r="X462" s="183">
        <v>0</v>
      </c>
      <c r="Y462" s="183">
        <v>0</v>
      </c>
    </row>
    <row r="463" spans="1:25" x14ac:dyDescent="0.2">
      <c r="A463" s="184">
        <v>10638260</v>
      </c>
      <c r="B463" s="183" t="str">
        <f>[1]店マスタ!B462</f>
        <v>あい電カイノ寒河江店</v>
      </c>
      <c r="C463" s="183">
        <v>11.5</v>
      </c>
      <c r="D463" s="183">
        <v>23</v>
      </c>
      <c r="E463" s="183">
        <f>_xlfn.XLOOKUP(A463,[2]Sheet1!$R:$R,[2]Sheet1!$AB:$AB,"",0)</f>
        <v>11.5</v>
      </c>
      <c r="F463" s="183">
        <f>_xlfn.XLOOKUP($A463,[3]【2026年03月度_全社】RFM客層一覧表データ!$A:$A,[3]【2026年03月度_全社】RFM客層一覧表データ!C:C,"",0)</f>
        <v>3809</v>
      </c>
      <c r="G463" s="183">
        <f>_xlfn.XLOOKUP($A463,[3]【2026年03月度_全社】RFM客層一覧表データ!$A:$A,[3]【2026年03月度_全社】RFM客層一覧表データ!D:D,"",0)</f>
        <v>1922</v>
      </c>
      <c r="H463" s="183">
        <f>_xlfn.XLOOKUP($A463,[3]【2026年03月度_全社】RFM客層一覧表データ!$A:$A,[3]【2026年03月度_全社】RFM客層一覧表データ!E:E,"",0)</f>
        <v>2189</v>
      </c>
      <c r="I463" s="183">
        <f>_xlfn.XLOOKUP($A463,[3]【2026年03月度_全社】RFM客層一覧表データ!$A:$A,[3]【2026年03月度_全社】RFM客層一覧表データ!F:F,"",0)</f>
        <v>223</v>
      </c>
      <c r="J463" s="183">
        <v>3782</v>
      </c>
      <c r="K463" s="183">
        <v>1934</v>
      </c>
      <c r="L463" s="183">
        <v>2191</v>
      </c>
      <c r="M463" s="183">
        <v>165</v>
      </c>
      <c r="N463" s="183">
        <v>3949</v>
      </c>
      <c r="O463" s="183">
        <v>1994</v>
      </c>
      <c r="P463" s="183">
        <v>2284</v>
      </c>
      <c r="Q463" s="183">
        <v>224</v>
      </c>
      <c r="R463" s="183">
        <v>3938</v>
      </c>
      <c r="S463" s="183">
        <v>2049</v>
      </c>
      <c r="T463" s="183">
        <v>2313</v>
      </c>
      <c r="U463" s="183">
        <v>234</v>
      </c>
      <c r="V463" s="183">
        <v>3941</v>
      </c>
      <c r="W463" s="183">
        <v>1988</v>
      </c>
      <c r="X463" s="183">
        <v>2337</v>
      </c>
      <c r="Y463" s="183">
        <v>185</v>
      </c>
    </row>
    <row r="464" spans="1:25" x14ac:dyDescent="0.2">
      <c r="A464" s="184">
        <v>10638300</v>
      </c>
      <c r="B464" s="183" t="str">
        <f>[1]店マスタ!B463</f>
        <v>（有）兼子電器</v>
      </c>
      <c r="C464" s="183">
        <v>2</v>
      </c>
      <c r="D464" s="183">
        <v>4</v>
      </c>
      <c r="E464" s="183">
        <f>_xlfn.XLOOKUP(A464,[2]Sheet1!$R:$R,[2]Sheet1!$AB:$AB,"",0)</f>
        <v>2.5</v>
      </c>
      <c r="F464" s="183">
        <f>_xlfn.XLOOKUP($A464,[3]【2026年03月度_全社】RFM客層一覧表データ!$A:$A,[3]【2026年03月度_全社】RFM客層一覧表データ!C:C,"",0)</f>
        <v>9</v>
      </c>
      <c r="G464" s="183">
        <f>_xlfn.XLOOKUP($A464,[3]【2026年03月度_全社】RFM客層一覧表データ!$A:$A,[3]【2026年03月度_全社】RFM客層一覧表データ!D:D,"",0)</f>
        <v>0</v>
      </c>
      <c r="H464" s="183">
        <f>_xlfn.XLOOKUP($A464,[3]【2026年03月度_全社】RFM客層一覧表データ!$A:$A,[3]【2026年03月度_全社】RFM客層一覧表データ!E:E,"",0)</f>
        <v>1</v>
      </c>
      <c r="I464" s="183">
        <f>_xlfn.XLOOKUP($A464,[3]【2026年03月度_全社】RFM客層一覧表データ!$A:$A,[3]【2026年03月度_全社】RFM客層一覧表データ!F:F,"",0)</f>
        <v>0</v>
      </c>
      <c r="J464" s="183">
        <v>11</v>
      </c>
      <c r="K464" s="183">
        <v>0</v>
      </c>
      <c r="L464" s="183">
        <v>1</v>
      </c>
      <c r="M464" s="183">
        <v>0</v>
      </c>
      <c r="N464" s="183">
        <v>11</v>
      </c>
      <c r="O464" s="183">
        <v>7</v>
      </c>
      <c r="P464" s="183">
        <v>1</v>
      </c>
      <c r="Q464" s="183">
        <v>0</v>
      </c>
      <c r="R464" s="183">
        <v>5</v>
      </c>
      <c r="S464" s="183">
        <v>2</v>
      </c>
      <c r="T464" s="183">
        <v>0</v>
      </c>
      <c r="U464" s="183">
        <v>0</v>
      </c>
      <c r="V464" s="183">
        <v>8</v>
      </c>
      <c r="W464" s="183">
        <v>0</v>
      </c>
      <c r="X464" s="183">
        <v>0</v>
      </c>
      <c r="Y464" s="183">
        <v>0</v>
      </c>
    </row>
    <row r="465" spans="1:25" x14ac:dyDescent="0.2">
      <c r="A465" s="184">
        <v>10638500</v>
      </c>
      <c r="B465" s="183" t="str">
        <f>[1]店マスタ!B464</f>
        <v>佐藤無線</v>
      </c>
      <c r="C465" s="183">
        <v>1</v>
      </c>
      <c r="D465" s="183">
        <v>2</v>
      </c>
      <c r="E465" s="183">
        <f>_xlfn.XLOOKUP(A465,[2]Sheet1!$R:$R,[2]Sheet1!$AB:$AB,"",0)</f>
        <v>1</v>
      </c>
      <c r="F465" s="183" t="str">
        <f>_xlfn.XLOOKUP($A465,[3]【2026年03月度_全社】RFM客層一覧表データ!$A:$A,[3]【2026年03月度_全社】RFM客層一覧表データ!C:C,"",0)</f>
        <v/>
      </c>
      <c r="G465" s="183" t="str">
        <f>_xlfn.XLOOKUP($A465,[3]【2026年03月度_全社】RFM客層一覧表データ!$A:$A,[3]【2026年03月度_全社】RFM客層一覧表データ!D:D,"",0)</f>
        <v/>
      </c>
      <c r="H465" s="183" t="str">
        <f>_xlfn.XLOOKUP($A465,[3]【2026年03月度_全社】RFM客層一覧表データ!$A:$A,[3]【2026年03月度_全社】RFM客層一覧表データ!E:E,"",0)</f>
        <v/>
      </c>
      <c r="I465" s="183" t="str">
        <f>_xlfn.XLOOKUP($A465,[3]【2026年03月度_全社】RFM客層一覧表データ!$A:$A,[3]【2026年03月度_全社】RFM客層一覧表データ!F:F,"",0)</f>
        <v/>
      </c>
      <c r="J465" s="183">
        <v>0</v>
      </c>
      <c r="K465" s="183">
        <v>0</v>
      </c>
      <c r="L465" s="183">
        <v>0</v>
      </c>
      <c r="M465" s="183">
        <v>0</v>
      </c>
      <c r="N465" s="183">
        <v>0</v>
      </c>
      <c r="O465" s="183">
        <v>0</v>
      </c>
      <c r="P465" s="183">
        <v>0</v>
      </c>
      <c r="Q465" s="183">
        <v>0</v>
      </c>
      <c r="R465" s="183">
        <v>0</v>
      </c>
      <c r="S465" s="183">
        <v>0</v>
      </c>
      <c r="T465" s="183">
        <v>0</v>
      </c>
      <c r="U465" s="183">
        <v>0</v>
      </c>
      <c r="V465" s="183">
        <v>0</v>
      </c>
      <c r="W465" s="183">
        <v>0</v>
      </c>
      <c r="X465" s="183">
        <v>0</v>
      </c>
      <c r="Y465" s="183">
        <v>0</v>
      </c>
    </row>
    <row r="466" spans="1:25" x14ac:dyDescent="0.2">
      <c r="A466" s="184">
        <v>10638940</v>
      </c>
      <c r="B466" s="183" t="str">
        <f>[1]店マスタ!B465</f>
        <v>（株）吉見電器　寒河江店</v>
      </c>
      <c r="C466" s="183">
        <v>3.5</v>
      </c>
      <c r="D466" s="183">
        <v>7</v>
      </c>
      <c r="E466" s="183">
        <f>_xlfn.XLOOKUP(A466,[2]Sheet1!$R:$R,[2]Sheet1!$AB:$AB,"",0)</f>
        <v>3.5</v>
      </c>
      <c r="F466" s="183">
        <f>_xlfn.XLOOKUP($A466,[3]【2026年03月度_全社】RFM客層一覧表データ!$A:$A,[3]【2026年03月度_全社】RFM客層一覧表データ!C:C,"",0)</f>
        <v>1003</v>
      </c>
      <c r="G466" s="183">
        <f>_xlfn.XLOOKUP($A466,[3]【2026年03月度_全社】RFM客層一覧表データ!$A:$A,[3]【2026年03月度_全社】RFM客層一覧表データ!D:D,"",0)</f>
        <v>519</v>
      </c>
      <c r="H466" s="183">
        <f>_xlfn.XLOOKUP($A466,[3]【2026年03月度_全社】RFM客層一覧表データ!$A:$A,[3]【2026年03月度_全社】RFM客層一覧表データ!E:E,"",0)</f>
        <v>684</v>
      </c>
      <c r="I466" s="183">
        <f>_xlfn.XLOOKUP($A466,[3]【2026年03月度_全社】RFM客層一覧表データ!$A:$A,[3]【2026年03月度_全社】RFM客層一覧表データ!F:F,"",0)</f>
        <v>30</v>
      </c>
      <c r="J466" s="183">
        <v>1014</v>
      </c>
      <c r="K466" s="183">
        <v>524</v>
      </c>
      <c r="L466" s="183">
        <v>688</v>
      </c>
      <c r="M466" s="183">
        <v>29</v>
      </c>
      <c r="N466" s="183">
        <v>1025</v>
      </c>
      <c r="O466" s="183">
        <v>550</v>
      </c>
      <c r="P466" s="183">
        <v>693</v>
      </c>
      <c r="Q466" s="183">
        <v>38</v>
      </c>
      <c r="R466" s="183">
        <v>1049</v>
      </c>
      <c r="S466" s="183">
        <v>548</v>
      </c>
      <c r="T466" s="183">
        <v>718</v>
      </c>
      <c r="U466" s="183">
        <v>53</v>
      </c>
      <c r="V466" s="183">
        <v>1086</v>
      </c>
      <c r="W466" s="183">
        <v>582</v>
      </c>
      <c r="X466" s="183">
        <v>741</v>
      </c>
      <c r="Y466" s="183">
        <v>88</v>
      </c>
    </row>
    <row r="467" spans="1:25" x14ac:dyDescent="0.2">
      <c r="A467" s="184">
        <v>10639020</v>
      </c>
      <c r="B467" s="183" t="str">
        <f>[1]店マスタ!B466</f>
        <v>エレクトロ　オクヤマ</v>
      </c>
      <c r="C467" s="183">
        <v>1</v>
      </c>
      <c r="D467" s="183">
        <v>1</v>
      </c>
      <c r="E467" s="183" t="str">
        <f>_xlfn.XLOOKUP(A467,[2]Sheet1!$R:$R,[2]Sheet1!$AB:$AB,"",0)</f>
        <v/>
      </c>
      <c r="F467" s="183" t="str">
        <f>_xlfn.XLOOKUP($A467,[3]【2026年03月度_全社】RFM客層一覧表データ!$A:$A,[3]【2026年03月度_全社】RFM客層一覧表データ!C:C,"",0)</f>
        <v/>
      </c>
      <c r="G467" s="183" t="str">
        <f>_xlfn.XLOOKUP($A467,[3]【2026年03月度_全社】RFM客層一覧表データ!$A:$A,[3]【2026年03月度_全社】RFM客層一覧表データ!D:D,"",0)</f>
        <v/>
      </c>
      <c r="H467" s="183" t="str">
        <f>_xlfn.XLOOKUP($A467,[3]【2026年03月度_全社】RFM客層一覧表データ!$A:$A,[3]【2026年03月度_全社】RFM客層一覧表データ!E:E,"",0)</f>
        <v/>
      </c>
      <c r="I467" s="183" t="str">
        <f>_xlfn.XLOOKUP($A467,[3]【2026年03月度_全社】RFM客層一覧表データ!$A:$A,[3]【2026年03月度_全社】RFM客層一覧表データ!F:F,"",0)</f>
        <v/>
      </c>
      <c r="J467" s="183">
        <v>0</v>
      </c>
      <c r="K467" s="183">
        <v>0</v>
      </c>
      <c r="L467" s="183">
        <v>0</v>
      </c>
      <c r="M467" s="183">
        <v>0</v>
      </c>
      <c r="N467" s="183">
        <v>0</v>
      </c>
      <c r="O467" s="183">
        <v>0</v>
      </c>
      <c r="P467" s="183">
        <v>0</v>
      </c>
      <c r="Q467" s="183">
        <v>0</v>
      </c>
      <c r="R467" s="183">
        <v>0</v>
      </c>
      <c r="S467" s="183">
        <v>0</v>
      </c>
      <c r="T467" s="183">
        <v>0</v>
      </c>
      <c r="U467" s="183">
        <v>0</v>
      </c>
      <c r="V467" s="183">
        <v>0</v>
      </c>
      <c r="W467" s="183">
        <v>0</v>
      </c>
      <c r="X467" s="183">
        <v>0</v>
      </c>
      <c r="Y467" s="183">
        <v>0</v>
      </c>
    </row>
    <row r="468" spans="1:25" x14ac:dyDescent="0.2">
      <c r="A468" s="184">
        <v>10639040</v>
      </c>
      <c r="B468" s="183" t="str">
        <f>[1]店マスタ!B467</f>
        <v>キナイデンキ</v>
      </c>
      <c r="C468" s="183">
        <v>1</v>
      </c>
      <c r="D468" s="183">
        <v>1</v>
      </c>
      <c r="E468" s="183" t="str">
        <f>_xlfn.XLOOKUP(A468,[2]Sheet1!$R:$R,[2]Sheet1!$AB:$AB,"",0)</f>
        <v/>
      </c>
      <c r="F468" s="183" t="str">
        <f>_xlfn.XLOOKUP($A468,[3]【2026年03月度_全社】RFM客層一覧表データ!$A:$A,[3]【2026年03月度_全社】RFM客層一覧表データ!C:C,"",0)</f>
        <v/>
      </c>
      <c r="G468" s="183" t="str">
        <f>_xlfn.XLOOKUP($A468,[3]【2026年03月度_全社】RFM客層一覧表データ!$A:$A,[3]【2026年03月度_全社】RFM客層一覧表データ!D:D,"",0)</f>
        <v/>
      </c>
      <c r="H468" s="183" t="str">
        <f>_xlfn.XLOOKUP($A468,[3]【2026年03月度_全社】RFM客層一覧表データ!$A:$A,[3]【2026年03月度_全社】RFM客層一覧表データ!E:E,"",0)</f>
        <v/>
      </c>
      <c r="I468" s="183" t="str">
        <f>_xlfn.XLOOKUP($A468,[3]【2026年03月度_全社】RFM客層一覧表データ!$A:$A,[3]【2026年03月度_全社】RFM客層一覧表データ!F:F,"",0)</f>
        <v/>
      </c>
      <c r="J468" s="183">
        <v>0</v>
      </c>
      <c r="K468" s="183">
        <v>0</v>
      </c>
      <c r="L468" s="183">
        <v>0</v>
      </c>
      <c r="M468" s="183">
        <v>0</v>
      </c>
      <c r="N468" s="183">
        <v>0</v>
      </c>
      <c r="O468" s="183">
        <v>0</v>
      </c>
      <c r="P468" s="183">
        <v>0</v>
      </c>
      <c r="Q468" s="183">
        <v>0</v>
      </c>
      <c r="R468" s="183">
        <v>0</v>
      </c>
      <c r="S468" s="183">
        <v>0</v>
      </c>
      <c r="T468" s="183">
        <v>0</v>
      </c>
      <c r="U468" s="183">
        <v>0</v>
      </c>
      <c r="V468" s="183">
        <v>0</v>
      </c>
      <c r="W468" s="183">
        <v>0</v>
      </c>
      <c r="X468" s="183">
        <v>0</v>
      </c>
      <c r="Y468" s="183">
        <v>0</v>
      </c>
    </row>
    <row r="469" spans="1:25" x14ac:dyDescent="0.2">
      <c r="A469" s="184">
        <v>10639795</v>
      </c>
      <c r="B469" s="183" t="str">
        <f>[1]店マスタ!B468</f>
        <v>（有）山形そうごうテクニカルサ</v>
      </c>
      <c r="C469" s="183">
        <v>4.5</v>
      </c>
      <c r="D469" s="183">
        <v>9</v>
      </c>
      <c r="E469" s="183">
        <f>_xlfn.XLOOKUP(A469,[2]Sheet1!$R:$R,[2]Sheet1!$AB:$AB,"",0)</f>
        <v>4.5</v>
      </c>
      <c r="F469" s="183">
        <f>_xlfn.XLOOKUP($A469,[3]【2026年03月度_全社】RFM客層一覧表データ!$A:$A,[3]【2026年03月度_全社】RFM客層一覧表データ!C:C,"",0)</f>
        <v>1343</v>
      </c>
      <c r="G469" s="183">
        <f>_xlfn.XLOOKUP($A469,[3]【2026年03月度_全社】RFM客層一覧表データ!$A:$A,[3]【2026年03月度_全社】RFM客層一覧表データ!D:D,"",0)</f>
        <v>597</v>
      </c>
      <c r="H469" s="183">
        <f>_xlfn.XLOOKUP($A469,[3]【2026年03月度_全社】RFM客層一覧表データ!$A:$A,[3]【2026年03月度_全社】RFM客層一覧表データ!E:E,"",0)</f>
        <v>831</v>
      </c>
      <c r="I469" s="183">
        <f>_xlfn.XLOOKUP($A469,[3]【2026年03月度_全社】RFM客層一覧表データ!$A:$A,[3]【2026年03月度_全社】RFM客層一覧表データ!F:F,"",0)</f>
        <v>49</v>
      </c>
      <c r="J469" s="183">
        <v>1441</v>
      </c>
      <c r="K469" s="183">
        <v>667</v>
      </c>
      <c r="L469" s="183">
        <v>867</v>
      </c>
      <c r="M469" s="183">
        <v>42</v>
      </c>
      <c r="N469" s="183">
        <v>1547</v>
      </c>
      <c r="O469" s="183">
        <v>705</v>
      </c>
      <c r="P469" s="183">
        <v>860</v>
      </c>
      <c r="Q469" s="183">
        <v>62</v>
      </c>
      <c r="R469" s="183">
        <v>1609</v>
      </c>
      <c r="S469" s="183">
        <v>743</v>
      </c>
      <c r="T469" s="183">
        <v>885</v>
      </c>
      <c r="U469" s="183">
        <v>86</v>
      </c>
      <c r="V469" s="183">
        <v>1669</v>
      </c>
      <c r="W469" s="183">
        <v>753</v>
      </c>
      <c r="X469" s="183">
        <v>903</v>
      </c>
      <c r="Y469" s="183">
        <v>91</v>
      </c>
    </row>
    <row r="470" spans="1:25" x14ac:dyDescent="0.2">
      <c r="A470" s="184">
        <v>10640750</v>
      </c>
      <c r="B470" s="183" t="str">
        <f>[1]店マスタ!B469</f>
        <v>アール　かどわき</v>
      </c>
      <c r="C470" s="183">
        <v>1</v>
      </c>
      <c r="D470" s="183">
        <v>2</v>
      </c>
      <c r="E470" s="183">
        <f>_xlfn.XLOOKUP(A470,[2]Sheet1!$R:$R,[2]Sheet1!$AB:$AB,"",0)</f>
        <v>1</v>
      </c>
      <c r="F470" s="183">
        <f>_xlfn.XLOOKUP($A470,[3]【2026年03月度_全社】RFM客層一覧表データ!$A:$A,[3]【2026年03月度_全社】RFM客層一覧表データ!C:C,"",0)</f>
        <v>297</v>
      </c>
      <c r="G470" s="183">
        <f>_xlfn.XLOOKUP($A470,[3]【2026年03月度_全社】RFM客層一覧表データ!$A:$A,[3]【2026年03月度_全社】RFM客層一覧表データ!D:D,"",0)</f>
        <v>114</v>
      </c>
      <c r="H470" s="183">
        <f>_xlfn.XLOOKUP($A470,[3]【2026年03月度_全社】RFM客層一覧表データ!$A:$A,[3]【2026年03月度_全社】RFM客層一覧表データ!E:E,"",0)</f>
        <v>178</v>
      </c>
      <c r="I470" s="183">
        <f>_xlfn.XLOOKUP($A470,[3]【2026年03月度_全社】RFM客層一覧表データ!$A:$A,[3]【2026年03月度_全社】RFM客層一覧表データ!F:F,"",0)</f>
        <v>8</v>
      </c>
      <c r="J470" s="183">
        <v>307</v>
      </c>
      <c r="K470" s="183">
        <v>133</v>
      </c>
      <c r="L470" s="183">
        <v>195</v>
      </c>
      <c r="M470" s="183">
        <v>15</v>
      </c>
      <c r="N470" s="183">
        <v>317</v>
      </c>
      <c r="O470" s="183">
        <v>123</v>
      </c>
      <c r="P470" s="183">
        <v>197</v>
      </c>
      <c r="Q470" s="183">
        <v>12</v>
      </c>
      <c r="R470" s="183">
        <v>332</v>
      </c>
      <c r="S470" s="183">
        <v>140</v>
      </c>
      <c r="T470" s="183">
        <v>212</v>
      </c>
      <c r="U470" s="183">
        <v>15</v>
      </c>
      <c r="V470" s="183">
        <v>353</v>
      </c>
      <c r="W470" s="183">
        <v>157</v>
      </c>
      <c r="X470" s="183">
        <v>221</v>
      </c>
      <c r="Y470" s="183">
        <v>26</v>
      </c>
    </row>
    <row r="471" spans="1:25" x14ac:dyDescent="0.2">
      <c r="A471" s="184">
        <v>10641860</v>
      </c>
      <c r="B471" s="183" t="str">
        <f>[1]店マスタ!B470</f>
        <v>電化センターくどう</v>
      </c>
      <c r="C471" s="183">
        <v>1</v>
      </c>
      <c r="D471" s="183">
        <v>1</v>
      </c>
      <c r="E471" s="183" t="str">
        <f>_xlfn.XLOOKUP(A471,[2]Sheet1!$R:$R,[2]Sheet1!$AB:$AB,"",0)</f>
        <v/>
      </c>
      <c r="F471" s="183" t="str">
        <f>_xlfn.XLOOKUP($A471,[3]【2026年03月度_全社】RFM客層一覧表データ!$A:$A,[3]【2026年03月度_全社】RFM客層一覧表データ!C:C,"",0)</f>
        <v/>
      </c>
      <c r="G471" s="183" t="str">
        <f>_xlfn.XLOOKUP($A471,[3]【2026年03月度_全社】RFM客層一覧表データ!$A:$A,[3]【2026年03月度_全社】RFM客層一覧表データ!D:D,"",0)</f>
        <v/>
      </c>
      <c r="H471" s="183" t="str">
        <f>_xlfn.XLOOKUP($A471,[3]【2026年03月度_全社】RFM客層一覧表データ!$A:$A,[3]【2026年03月度_全社】RFM客層一覧表データ!E:E,"",0)</f>
        <v/>
      </c>
      <c r="I471" s="183" t="str">
        <f>_xlfn.XLOOKUP($A471,[3]【2026年03月度_全社】RFM客層一覧表データ!$A:$A,[3]【2026年03月度_全社】RFM客層一覧表データ!F:F,"",0)</f>
        <v/>
      </c>
      <c r="J471" s="183">
        <v>0</v>
      </c>
      <c r="K471" s="183">
        <v>0</v>
      </c>
      <c r="L471" s="183">
        <v>0</v>
      </c>
      <c r="M471" s="183">
        <v>0</v>
      </c>
      <c r="N471" s="183">
        <v>0</v>
      </c>
      <c r="O471" s="183">
        <v>0</v>
      </c>
      <c r="P471" s="183">
        <v>0</v>
      </c>
      <c r="Q471" s="183">
        <v>0</v>
      </c>
      <c r="R471" s="183">
        <v>0</v>
      </c>
      <c r="S471" s="183">
        <v>0</v>
      </c>
      <c r="T471" s="183">
        <v>0</v>
      </c>
      <c r="U471" s="183">
        <v>0</v>
      </c>
      <c r="V471" s="183">
        <v>0</v>
      </c>
      <c r="W471" s="183">
        <v>0</v>
      </c>
      <c r="X471" s="183">
        <v>0</v>
      </c>
      <c r="Y471" s="183">
        <v>0</v>
      </c>
    </row>
    <row r="472" spans="1:25" x14ac:dyDescent="0.2">
      <c r="A472" s="184">
        <v>10642450</v>
      </c>
      <c r="B472" s="183" t="str">
        <f>[1]店マスタ!B471</f>
        <v>タンオ電器</v>
      </c>
      <c r="C472" s="183">
        <v>0</v>
      </c>
      <c r="D472" s="183">
        <v>0</v>
      </c>
      <c r="E472" s="183" t="str">
        <f>_xlfn.XLOOKUP(A472,[2]Sheet1!$R:$R,[2]Sheet1!$AB:$AB,"",0)</f>
        <v/>
      </c>
      <c r="F472" s="183" t="str">
        <f>_xlfn.XLOOKUP($A472,[3]【2026年03月度_全社】RFM客層一覧表データ!$A:$A,[3]【2026年03月度_全社】RFM客層一覧表データ!C:C,"",0)</f>
        <v/>
      </c>
      <c r="G472" s="183" t="str">
        <f>_xlfn.XLOOKUP($A472,[3]【2026年03月度_全社】RFM客層一覧表データ!$A:$A,[3]【2026年03月度_全社】RFM客層一覧表データ!D:D,"",0)</f>
        <v/>
      </c>
      <c r="H472" s="183" t="str">
        <f>_xlfn.XLOOKUP($A472,[3]【2026年03月度_全社】RFM客層一覧表データ!$A:$A,[3]【2026年03月度_全社】RFM客層一覧表データ!E:E,"",0)</f>
        <v/>
      </c>
      <c r="I472" s="183" t="str">
        <f>_xlfn.XLOOKUP($A472,[3]【2026年03月度_全社】RFM客層一覧表データ!$A:$A,[3]【2026年03月度_全社】RFM客層一覧表データ!F:F,"",0)</f>
        <v/>
      </c>
      <c r="J472" s="183">
        <v>0</v>
      </c>
      <c r="K472" s="183">
        <v>0</v>
      </c>
      <c r="L472" s="183">
        <v>0</v>
      </c>
      <c r="M472" s="183">
        <v>0</v>
      </c>
      <c r="N472" s="183">
        <v>0</v>
      </c>
      <c r="O472" s="183">
        <v>0</v>
      </c>
      <c r="P472" s="183">
        <v>0</v>
      </c>
      <c r="Q472" s="183">
        <v>0</v>
      </c>
      <c r="R472" s="183">
        <v>0</v>
      </c>
      <c r="S472" s="183">
        <v>0</v>
      </c>
      <c r="T472" s="183">
        <v>0</v>
      </c>
      <c r="U472" s="183">
        <v>0</v>
      </c>
      <c r="V472" s="183">
        <v>0</v>
      </c>
      <c r="W472" s="183">
        <v>0</v>
      </c>
      <c r="X472" s="183">
        <v>0</v>
      </c>
      <c r="Y472" s="183">
        <v>0</v>
      </c>
    </row>
    <row r="473" spans="1:25" x14ac:dyDescent="0.2">
      <c r="A473" s="184">
        <v>10643530</v>
      </c>
      <c r="B473" s="183" t="str">
        <f>[1]店マスタ!B472</f>
        <v>アール　ほそがい</v>
      </c>
      <c r="C473" s="183">
        <v>1.5</v>
      </c>
      <c r="D473" s="183">
        <v>3</v>
      </c>
      <c r="E473" s="183">
        <f>_xlfn.XLOOKUP(A473,[2]Sheet1!$R:$R,[2]Sheet1!$AB:$AB,"",0)</f>
        <v>1.5</v>
      </c>
      <c r="F473" s="183">
        <f>_xlfn.XLOOKUP($A473,[3]【2026年03月度_全社】RFM客層一覧表データ!$A:$A,[3]【2026年03月度_全社】RFM客層一覧表データ!C:C,"",0)</f>
        <v>259</v>
      </c>
      <c r="G473" s="183">
        <f>_xlfn.XLOOKUP($A473,[3]【2026年03月度_全社】RFM客層一覧表データ!$A:$A,[3]【2026年03月度_全社】RFM客層一覧表データ!D:D,"",0)</f>
        <v>84</v>
      </c>
      <c r="H473" s="183">
        <f>_xlfn.XLOOKUP($A473,[3]【2026年03月度_全社】RFM客層一覧表データ!$A:$A,[3]【2026年03月度_全社】RFM客層一覧表データ!E:E,"",0)</f>
        <v>137</v>
      </c>
      <c r="I473" s="183">
        <f>_xlfn.XLOOKUP($A473,[3]【2026年03月度_全社】RFM客層一覧表データ!$A:$A,[3]【2026年03月度_全社】RFM客層一覧表データ!F:F,"",0)</f>
        <v>10</v>
      </c>
      <c r="J473" s="183">
        <v>277</v>
      </c>
      <c r="K473" s="183">
        <v>106</v>
      </c>
      <c r="L473" s="183">
        <v>150</v>
      </c>
      <c r="M473" s="183">
        <v>11</v>
      </c>
      <c r="N473" s="183">
        <v>280</v>
      </c>
      <c r="O473" s="183">
        <v>110</v>
      </c>
      <c r="P473" s="183">
        <v>154</v>
      </c>
      <c r="Q473" s="183">
        <v>11</v>
      </c>
      <c r="R473" s="183">
        <v>289</v>
      </c>
      <c r="S473" s="183">
        <v>111</v>
      </c>
      <c r="T473" s="183">
        <v>159</v>
      </c>
      <c r="U473" s="183">
        <v>13</v>
      </c>
      <c r="V473" s="183">
        <v>295</v>
      </c>
      <c r="W473" s="183">
        <v>118</v>
      </c>
      <c r="X473" s="183">
        <v>158</v>
      </c>
      <c r="Y473" s="183">
        <v>13</v>
      </c>
    </row>
    <row r="474" spans="1:25" x14ac:dyDescent="0.2">
      <c r="A474" s="184">
        <v>10644602</v>
      </c>
      <c r="B474" s="183" t="str">
        <f>[1]店マスタ!B473</f>
        <v>（有）ボイスヤマト</v>
      </c>
      <c r="C474" s="183">
        <v>3.5</v>
      </c>
      <c r="D474" s="183">
        <v>7</v>
      </c>
      <c r="E474" s="183">
        <f>_xlfn.XLOOKUP(A474,[2]Sheet1!$R:$R,[2]Sheet1!$AB:$AB,"",0)</f>
        <v>4</v>
      </c>
      <c r="F474" s="183">
        <f>_xlfn.XLOOKUP($A474,[3]【2026年03月度_全社】RFM客層一覧表データ!$A:$A,[3]【2026年03月度_全社】RFM客層一覧表データ!C:C,"",0)</f>
        <v>1047</v>
      </c>
      <c r="G474" s="183">
        <f>_xlfn.XLOOKUP($A474,[3]【2026年03月度_全社】RFM客層一覧表データ!$A:$A,[3]【2026年03月度_全社】RFM客層一覧表データ!D:D,"",0)</f>
        <v>560</v>
      </c>
      <c r="H474" s="183">
        <f>_xlfn.XLOOKUP($A474,[3]【2026年03月度_全社】RFM客層一覧表データ!$A:$A,[3]【2026年03月度_全社】RFM客層一覧表データ!E:E,"",0)</f>
        <v>675</v>
      </c>
      <c r="I474" s="183">
        <f>_xlfn.XLOOKUP($A474,[3]【2026年03月度_全社】RFM客層一覧表データ!$A:$A,[3]【2026年03月度_全社】RFM客層一覧表データ!F:F,"",0)</f>
        <v>55</v>
      </c>
      <c r="J474" s="183">
        <v>1046</v>
      </c>
      <c r="K474" s="183">
        <v>586</v>
      </c>
      <c r="L474" s="183">
        <v>662</v>
      </c>
      <c r="M474" s="183">
        <v>60</v>
      </c>
      <c r="N474" s="183">
        <v>1034</v>
      </c>
      <c r="O474" s="183">
        <v>579</v>
      </c>
      <c r="P474" s="183">
        <v>649</v>
      </c>
      <c r="Q474" s="183">
        <v>56</v>
      </c>
      <c r="R474" s="183">
        <v>1010</v>
      </c>
      <c r="S474" s="183">
        <v>571</v>
      </c>
      <c r="T474" s="183">
        <v>639</v>
      </c>
      <c r="U474" s="183">
        <v>55</v>
      </c>
      <c r="V474" s="183">
        <v>1003</v>
      </c>
      <c r="W474" s="183">
        <v>575</v>
      </c>
      <c r="X474" s="183">
        <v>618</v>
      </c>
      <c r="Y474" s="183">
        <v>72</v>
      </c>
    </row>
    <row r="475" spans="1:25" x14ac:dyDescent="0.2">
      <c r="A475" s="184">
        <v>10647160</v>
      </c>
      <c r="B475" s="183" t="str">
        <f>[1]店マスタ!B474</f>
        <v>奥山電器店</v>
      </c>
      <c r="C475" s="183">
        <v>1.5</v>
      </c>
      <c r="D475" s="183">
        <v>3</v>
      </c>
      <c r="E475" s="183">
        <f>_xlfn.XLOOKUP(A475,[2]Sheet1!$R:$R,[2]Sheet1!$AB:$AB,"",0)</f>
        <v>1.5</v>
      </c>
      <c r="F475" s="183" t="str">
        <f>_xlfn.XLOOKUP($A475,[3]【2026年03月度_全社】RFM客層一覧表データ!$A:$A,[3]【2026年03月度_全社】RFM客層一覧表データ!C:C,"",0)</f>
        <v/>
      </c>
      <c r="G475" s="183" t="str">
        <f>_xlfn.XLOOKUP($A475,[3]【2026年03月度_全社】RFM客層一覧表データ!$A:$A,[3]【2026年03月度_全社】RFM客層一覧表データ!D:D,"",0)</f>
        <v/>
      </c>
      <c r="H475" s="183" t="str">
        <f>_xlfn.XLOOKUP($A475,[3]【2026年03月度_全社】RFM客層一覧表データ!$A:$A,[3]【2026年03月度_全社】RFM客層一覧表データ!E:E,"",0)</f>
        <v/>
      </c>
      <c r="I475" s="183" t="str">
        <f>_xlfn.XLOOKUP($A475,[3]【2026年03月度_全社】RFM客層一覧表データ!$A:$A,[3]【2026年03月度_全社】RFM客層一覧表データ!F:F,"",0)</f>
        <v/>
      </c>
      <c r="J475" s="183">
        <v>0</v>
      </c>
      <c r="K475" s="183">
        <v>0</v>
      </c>
      <c r="L475" s="183">
        <v>0</v>
      </c>
      <c r="M475" s="183">
        <v>0</v>
      </c>
      <c r="N475" s="183">
        <v>0</v>
      </c>
      <c r="O475" s="183">
        <v>0</v>
      </c>
      <c r="P475" s="183">
        <v>0</v>
      </c>
      <c r="Q475" s="183">
        <v>0</v>
      </c>
      <c r="R475" s="183">
        <v>0</v>
      </c>
      <c r="S475" s="183">
        <v>0</v>
      </c>
      <c r="T475" s="183">
        <v>0</v>
      </c>
      <c r="U475" s="183">
        <v>0</v>
      </c>
      <c r="V475" s="183">
        <v>0</v>
      </c>
      <c r="W475" s="183">
        <v>0</v>
      </c>
      <c r="X475" s="183">
        <v>0</v>
      </c>
      <c r="Y475" s="183">
        <v>0</v>
      </c>
    </row>
    <row r="476" spans="1:25" x14ac:dyDescent="0.2">
      <c r="A476" s="184">
        <v>10647200</v>
      </c>
      <c r="B476" s="183" t="str">
        <f>[1]店マスタ!B475</f>
        <v>（有）キクチテレビ店</v>
      </c>
      <c r="C476" s="183">
        <v>2</v>
      </c>
      <c r="D476" s="183">
        <v>4</v>
      </c>
      <c r="E476" s="183">
        <f>_xlfn.XLOOKUP(A476,[2]Sheet1!$R:$R,[2]Sheet1!$AB:$AB,"",0)</f>
        <v>2</v>
      </c>
      <c r="F476" s="183" t="str">
        <f>_xlfn.XLOOKUP($A476,[3]【2026年03月度_全社】RFM客層一覧表データ!$A:$A,[3]【2026年03月度_全社】RFM客層一覧表データ!C:C,"",0)</f>
        <v/>
      </c>
      <c r="G476" s="183" t="str">
        <f>_xlfn.XLOOKUP($A476,[3]【2026年03月度_全社】RFM客層一覧表データ!$A:$A,[3]【2026年03月度_全社】RFM客層一覧表データ!D:D,"",0)</f>
        <v/>
      </c>
      <c r="H476" s="183" t="str">
        <f>_xlfn.XLOOKUP($A476,[3]【2026年03月度_全社】RFM客層一覧表データ!$A:$A,[3]【2026年03月度_全社】RFM客層一覧表データ!E:E,"",0)</f>
        <v/>
      </c>
      <c r="I476" s="183" t="str">
        <f>_xlfn.XLOOKUP($A476,[3]【2026年03月度_全社】RFM客層一覧表データ!$A:$A,[3]【2026年03月度_全社】RFM客層一覧表データ!F:F,"",0)</f>
        <v/>
      </c>
      <c r="J476" s="183">
        <v>0</v>
      </c>
      <c r="K476" s="183">
        <v>0</v>
      </c>
      <c r="L476" s="183">
        <v>0</v>
      </c>
      <c r="M476" s="183">
        <v>0</v>
      </c>
      <c r="N476" s="183">
        <v>0</v>
      </c>
      <c r="O476" s="183">
        <v>0</v>
      </c>
      <c r="P476" s="183">
        <v>0</v>
      </c>
      <c r="Q476" s="183">
        <v>0</v>
      </c>
      <c r="R476" s="183">
        <v>0</v>
      </c>
      <c r="S476" s="183">
        <v>0</v>
      </c>
      <c r="T476" s="183">
        <v>0</v>
      </c>
      <c r="U476" s="183">
        <v>0</v>
      </c>
      <c r="V476" s="183">
        <v>0</v>
      </c>
      <c r="W476" s="183">
        <v>0</v>
      </c>
      <c r="X476" s="183">
        <v>0</v>
      </c>
      <c r="Y476" s="183">
        <v>0</v>
      </c>
    </row>
    <row r="477" spans="1:25" x14ac:dyDescent="0.2">
      <c r="A477" s="184">
        <v>10647210</v>
      </c>
      <c r="B477" s="183" t="str">
        <f>[1]店マスタ!B476</f>
        <v>クマザワデンキ</v>
      </c>
      <c r="C477" s="183">
        <v>1</v>
      </c>
      <c r="D477" s="183">
        <v>2</v>
      </c>
      <c r="E477" s="183">
        <f>_xlfn.XLOOKUP(A477,[2]Sheet1!$R:$R,[2]Sheet1!$AB:$AB,"",0)</f>
        <v>1</v>
      </c>
      <c r="F477" s="183" t="str">
        <f>_xlfn.XLOOKUP($A477,[3]【2026年03月度_全社】RFM客層一覧表データ!$A:$A,[3]【2026年03月度_全社】RFM客層一覧表データ!C:C,"",0)</f>
        <v/>
      </c>
      <c r="G477" s="183" t="str">
        <f>_xlfn.XLOOKUP($A477,[3]【2026年03月度_全社】RFM客層一覧表データ!$A:$A,[3]【2026年03月度_全社】RFM客層一覧表データ!D:D,"",0)</f>
        <v/>
      </c>
      <c r="H477" s="183" t="str">
        <f>_xlfn.XLOOKUP($A477,[3]【2026年03月度_全社】RFM客層一覧表データ!$A:$A,[3]【2026年03月度_全社】RFM客層一覧表データ!E:E,"",0)</f>
        <v/>
      </c>
      <c r="I477" s="183" t="str">
        <f>_xlfn.XLOOKUP($A477,[3]【2026年03月度_全社】RFM客層一覧表データ!$A:$A,[3]【2026年03月度_全社】RFM客層一覧表データ!F:F,"",0)</f>
        <v/>
      </c>
      <c r="J477" s="183">
        <v>0</v>
      </c>
      <c r="K477" s="183">
        <v>0</v>
      </c>
      <c r="L477" s="183">
        <v>0</v>
      </c>
      <c r="M477" s="183">
        <v>0</v>
      </c>
      <c r="N477" s="183">
        <v>0</v>
      </c>
      <c r="O477" s="183">
        <v>0</v>
      </c>
      <c r="P477" s="183">
        <v>0</v>
      </c>
      <c r="Q477" s="183">
        <v>0</v>
      </c>
      <c r="R477" s="183">
        <v>0</v>
      </c>
      <c r="S477" s="183">
        <v>0</v>
      </c>
      <c r="T477" s="183">
        <v>0</v>
      </c>
      <c r="U477" s="183">
        <v>0</v>
      </c>
      <c r="V477" s="183">
        <v>0</v>
      </c>
      <c r="W477" s="183">
        <v>0</v>
      </c>
      <c r="X477" s="183">
        <v>0</v>
      </c>
      <c r="Y477" s="183">
        <v>0</v>
      </c>
    </row>
    <row r="478" spans="1:25" x14ac:dyDescent="0.2">
      <c r="A478" s="184">
        <v>10648470</v>
      </c>
      <c r="B478" s="183" t="str">
        <f>[1]店マスタ!B477</f>
        <v>高橋なか商店</v>
      </c>
      <c r="C478" s="183">
        <v>1.5</v>
      </c>
      <c r="D478" s="183">
        <v>3</v>
      </c>
      <c r="E478" s="183">
        <f>_xlfn.XLOOKUP(A478,[2]Sheet1!$R:$R,[2]Sheet1!$AB:$AB,"",0)</f>
        <v>1.5</v>
      </c>
      <c r="F478" s="183">
        <f>_xlfn.XLOOKUP($A478,[3]【2026年03月度_全社】RFM客層一覧表データ!$A:$A,[3]【2026年03月度_全社】RFM客層一覧表データ!C:C,"",0)</f>
        <v>509</v>
      </c>
      <c r="G478" s="183">
        <f>_xlfn.XLOOKUP($A478,[3]【2026年03月度_全社】RFM客層一覧表データ!$A:$A,[3]【2026年03月度_全社】RFM客層一覧表データ!D:D,"",0)</f>
        <v>237</v>
      </c>
      <c r="H478" s="183">
        <f>_xlfn.XLOOKUP($A478,[3]【2026年03月度_全社】RFM客層一覧表データ!$A:$A,[3]【2026年03月度_全社】RFM客層一覧表データ!E:E,"",0)</f>
        <v>297</v>
      </c>
      <c r="I478" s="183">
        <f>_xlfn.XLOOKUP($A478,[3]【2026年03月度_全社】RFM客層一覧表データ!$A:$A,[3]【2026年03月度_全社】RFM客層一覧表データ!F:F,"",0)</f>
        <v>29</v>
      </c>
      <c r="J478" s="183">
        <v>515</v>
      </c>
      <c r="K478" s="183">
        <v>213</v>
      </c>
      <c r="L478" s="183">
        <v>293</v>
      </c>
      <c r="M478" s="183">
        <v>15</v>
      </c>
      <c r="N478" s="183">
        <v>521</v>
      </c>
      <c r="O478" s="183">
        <v>186</v>
      </c>
      <c r="P478" s="183">
        <v>288</v>
      </c>
      <c r="Q478" s="183">
        <v>21</v>
      </c>
      <c r="R478" s="183">
        <v>659</v>
      </c>
      <c r="S478" s="183">
        <v>318</v>
      </c>
      <c r="T478" s="183">
        <v>382</v>
      </c>
      <c r="U478" s="183">
        <v>31</v>
      </c>
      <c r="V478" s="183">
        <v>650</v>
      </c>
      <c r="W478" s="183">
        <v>307</v>
      </c>
      <c r="X478" s="183">
        <v>382</v>
      </c>
      <c r="Y478" s="183">
        <v>36</v>
      </c>
    </row>
    <row r="479" spans="1:25" x14ac:dyDescent="0.2">
      <c r="A479" s="184">
        <v>10650480</v>
      </c>
      <c r="B479" s="183" t="str">
        <f>[1]店マスタ!B478</f>
        <v>アール　おがた</v>
      </c>
      <c r="C479" s="183">
        <v>1</v>
      </c>
      <c r="D479" s="183">
        <v>2</v>
      </c>
      <c r="E479" s="183">
        <f>_xlfn.XLOOKUP(A479,[2]Sheet1!$R:$R,[2]Sheet1!$AB:$AB,"",0)</f>
        <v>1</v>
      </c>
      <c r="F479" s="183">
        <f>_xlfn.XLOOKUP($A479,[3]【2026年03月度_全社】RFM客層一覧表データ!$A:$A,[3]【2026年03月度_全社】RFM客層一覧表データ!C:C,"",0)</f>
        <v>284</v>
      </c>
      <c r="G479" s="183">
        <f>_xlfn.XLOOKUP($A479,[3]【2026年03月度_全社】RFM客層一覧表データ!$A:$A,[3]【2026年03月度_全社】RFM客層一覧表データ!D:D,"",0)</f>
        <v>136</v>
      </c>
      <c r="H479" s="183">
        <f>_xlfn.XLOOKUP($A479,[3]【2026年03月度_全社】RFM客層一覧表データ!$A:$A,[3]【2026年03月度_全社】RFM客層一覧表データ!E:E,"",0)</f>
        <v>184</v>
      </c>
      <c r="I479" s="183">
        <f>_xlfn.XLOOKUP($A479,[3]【2026年03月度_全社】RFM客層一覧表データ!$A:$A,[3]【2026年03月度_全社】RFM客層一覧表データ!F:F,"",0)</f>
        <v>8</v>
      </c>
      <c r="J479" s="183">
        <v>293</v>
      </c>
      <c r="K479" s="183">
        <v>144</v>
      </c>
      <c r="L479" s="183">
        <v>187</v>
      </c>
      <c r="M479" s="183">
        <v>16</v>
      </c>
      <c r="N479" s="183">
        <v>290</v>
      </c>
      <c r="O479" s="183">
        <v>105</v>
      </c>
      <c r="P479" s="183">
        <v>178</v>
      </c>
      <c r="Q479" s="183">
        <v>8</v>
      </c>
      <c r="R479" s="183">
        <v>298</v>
      </c>
      <c r="S479" s="183">
        <v>150</v>
      </c>
      <c r="T479" s="183">
        <v>178</v>
      </c>
      <c r="U479" s="183">
        <v>12</v>
      </c>
      <c r="V479" s="183">
        <v>290</v>
      </c>
      <c r="W479" s="183">
        <v>140</v>
      </c>
      <c r="X479" s="183">
        <v>168</v>
      </c>
      <c r="Y479" s="183">
        <v>17</v>
      </c>
    </row>
    <row r="480" spans="1:25" x14ac:dyDescent="0.2">
      <c r="A480" s="184">
        <v>10651700</v>
      </c>
      <c r="B480" s="183" t="str">
        <f>[1]店マスタ!B479</f>
        <v>パナック　スズキ</v>
      </c>
      <c r="C480" s="183">
        <v>1.5</v>
      </c>
      <c r="D480" s="183">
        <v>3</v>
      </c>
      <c r="E480" s="183" t="str">
        <f>_xlfn.XLOOKUP(A480,[2]Sheet1!$R:$R,[2]Sheet1!$AB:$AB,"",0)</f>
        <v/>
      </c>
      <c r="F480" s="183">
        <f>_xlfn.XLOOKUP($A480,[3]【2026年03月度_全社】RFM客層一覧表データ!$A:$A,[3]【2026年03月度_全社】RFM客層一覧表データ!C:C,"",0)</f>
        <v>216</v>
      </c>
      <c r="G480" s="183">
        <f>_xlfn.XLOOKUP($A480,[3]【2026年03月度_全社】RFM客層一覧表データ!$A:$A,[3]【2026年03月度_全社】RFM客層一覧表データ!D:D,"",0)</f>
        <v>83</v>
      </c>
      <c r="H480" s="183">
        <f>_xlfn.XLOOKUP($A480,[3]【2026年03月度_全社】RFM客層一覧表データ!$A:$A,[3]【2026年03月度_全社】RFM客層一覧表データ!E:E,"",0)</f>
        <v>154</v>
      </c>
      <c r="I480" s="183">
        <f>_xlfn.XLOOKUP($A480,[3]【2026年03月度_全社】RFM客層一覧表データ!$A:$A,[3]【2026年03月度_全社】RFM客層一覧表データ!F:F,"",0)</f>
        <v>9</v>
      </c>
      <c r="J480" s="183">
        <v>220</v>
      </c>
      <c r="K480" s="183">
        <v>97</v>
      </c>
      <c r="L480" s="183">
        <v>158</v>
      </c>
      <c r="M480" s="183">
        <v>5</v>
      </c>
      <c r="N480" s="183">
        <v>230</v>
      </c>
      <c r="O480" s="183">
        <v>110</v>
      </c>
      <c r="P480" s="183">
        <v>168</v>
      </c>
      <c r="Q480" s="183">
        <v>3</v>
      </c>
      <c r="R480" s="183">
        <v>236</v>
      </c>
      <c r="S480" s="183">
        <v>135</v>
      </c>
      <c r="T480" s="183">
        <v>177</v>
      </c>
      <c r="U480" s="183">
        <v>5</v>
      </c>
      <c r="V480" s="183">
        <v>244</v>
      </c>
      <c r="W480" s="183">
        <v>138</v>
      </c>
      <c r="X480" s="183">
        <v>180</v>
      </c>
      <c r="Y480" s="183">
        <v>6</v>
      </c>
    </row>
    <row r="481" spans="1:25" x14ac:dyDescent="0.2">
      <c r="A481" s="184">
        <v>10651840</v>
      </c>
      <c r="B481" s="183" t="str">
        <f>[1]店マスタ!B480</f>
        <v>（有）ソエカワ電器</v>
      </c>
      <c r="C481" s="183">
        <v>2.5</v>
      </c>
      <c r="D481" s="183">
        <v>5</v>
      </c>
      <c r="E481" s="183">
        <f>_xlfn.XLOOKUP(A481,[2]Sheet1!$R:$R,[2]Sheet1!$AB:$AB,"",0)</f>
        <v>3</v>
      </c>
      <c r="F481" s="183" t="str">
        <f>_xlfn.XLOOKUP($A481,[3]【2026年03月度_全社】RFM客層一覧表データ!$A:$A,[3]【2026年03月度_全社】RFM客層一覧表データ!C:C,"",0)</f>
        <v/>
      </c>
      <c r="G481" s="183" t="str">
        <f>_xlfn.XLOOKUP($A481,[3]【2026年03月度_全社】RFM客層一覧表データ!$A:$A,[3]【2026年03月度_全社】RFM客層一覧表データ!D:D,"",0)</f>
        <v/>
      </c>
      <c r="H481" s="183" t="str">
        <f>_xlfn.XLOOKUP($A481,[3]【2026年03月度_全社】RFM客層一覧表データ!$A:$A,[3]【2026年03月度_全社】RFM客層一覧表データ!E:E,"",0)</f>
        <v/>
      </c>
      <c r="I481" s="183" t="str">
        <f>_xlfn.XLOOKUP($A481,[3]【2026年03月度_全社】RFM客層一覧表データ!$A:$A,[3]【2026年03月度_全社】RFM客層一覧表データ!F:F,"",0)</f>
        <v/>
      </c>
      <c r="J481" s="183">
        <v>0</v>
      </c>
      <c r="K481" s="183">
        <v>0</v>
      </c>
      <c r="L481" s="183">
        <v>0</v>
      </c>
      <c r="M481" s="183">
        <v>0</v>
      </c>
      <c r="N481" s="183">
        <v>0</v>
      </c>
      <c r="O481" s="183">
        <v>0</v>
      </c>
      <c r="P481" s="183">
        <v>0</v>
      </c>
      <c r="Q481" s="183">
        <v>0</v>
      </c>
      <c r="R481" s="183">
        <v>0</v>
      </c>
      <c r="S481" s="183">
        <v>0</v>
      </c>
      <c r="T481" s="183">
        <v>0</v>
      </c>
      <c r="U481" s="183">
        <v>0</v>
      </c>
      <c r="V481" s="183">
        <v>0</v>
      </c>
      <c r="W481" s="183">
        <v>0</v>
      </c>
      <c r="X481" s="183">
        <v>0</v>
      </c>
      <c r="Y481" s="183">
        <v>0</v>
      </c>
    </row>
    <row r="482" spans="1:25" x14ac:dyDescent="0.2">
      <c r="A482" s="184">
        <v>10652080</v>
      </c>
      <c r="B482" s="183" t="str">
        <f>[1]店マスタ!B481</f>
        <v>あい電月岡店</v>
      </c>
      <c r="C482" s="183">
        <v>13.5</v>
      </c>
      <c r="D482" s="183">
        <v>27</v>
      </c>
      <c r="E482" s="183">
        <f>_xlfn.XLOOKUP(A482,[2]Sheet1!$R:$R,[2]Sheet1!$AB:$AB,"",0)</f>
        <v>13.5</v>
      </c>
      <c r="F482" s="183">
        <f>_xlfn.XLOOKUP($A482,[3]【2026年03月度_全社】RFM客層一覧表データ!$A:$A,[3]【2026年03月度_全社】RFM客層一覧表データ!C:C,"",0)</f>
        <v>3023</v>
      </c>
      <c r="G482" s="183">
        <f>_xlfn.XLOOKUP($A482,[3]【2026年03月度_全社】RFM客層一覧表データ!$A:$A,[3]【2026年03月度_全社】RFM客層一覧表データ!D:D,"",0)</f>
        <v>1339</v>
      </c>
      <c r="H482" s="183">
        <f>_xlfn.XLOOKUP($A482,[3]【2026年03月度_全社】RFM客層一覧表データ!$A:$A,[3]【2026年03月度_全社】RFM客層一覧表データ!E:E,"",0)</f>
        <v>1579</v>
      </c>
      <c r="I482" s="183">
        <f>_xlfn.XLOOKUP($A482,[3]【2026年03月度_全社】RFM客層一覧表データ!$A:$A,[3]【2026年03月度_全社】RFM客層一覧表データ!F:F,"",0)</f>
        <v>266</v>
      </c>
      <c r="J482" s="183">
        <v>2967</v>
      </c>
      <c r="K482" s="183">
        <v>1320</v>
      </c>
      <c r="L482" s="183">
        <v>1600</v>
      </c>
      <c r="M482" s="183">
        <v>239</v>
      </c>
      <c r="N482" s="183">
        <v>2930</v>
      </c>
      <c r="O482" s="183">
        <v>1337</v>
      </c>
      <c r="P482" s="183">
        <v>1643</v>
      </c>
      <c r="Q482" s="183">
        <v>206</v>
      </c>
      <c r="R482" s="183">
        <v>2883</v>
      </c>
      <c r="S482" s="183">
        <v>1338</v>
      </c>
      <c r="T482" s="183">
        <v>1596</v>
      </c>
      <c r="U482" s="183">
        <v>204</v>
      </c>
      <c r="V482" s="183">
        <v>2849</v>
      </c>
      <c r="W482" s="183">
        <v>1263</v>
      </c>
      <c r="X482" s="183">
        <v>1595</v>
      </c>
      <c r="Y482" s="183">
        <v>176</v>
      </c>
    </row>
    <row r="483" spans="1:25" x14ac:dyDescent="0.2">
      <c r="A483" s="184">
        <v>10652460</v>
      </c>
      <c r="B483" s="183" t="str">
        <f>[1]店マスタ!B482</f>
        <v>有限会社　徳重電器</v>
      </c>
      <c r="C483" s="183">
        <v>5.5</v>
      </c>
      <c r="D483" s="183">
        <v>11</v>
      </c>
      <c r="E483" s="183">
        <f>_xlfn.XLOOKUP(A483,[2]Sheet1!$R:$R,[2]Sheet1!$AB:$AB,"",0)</f>
        <v>5.5</v>
      </c>
      <c r="F483" s="183">
        <f>_xlfn.XLOOKUP($A483,[3]【2026年03月度_全社】RFM客層一覧表データ!$A:$A,[3]【2026年03月度_全社】RFM客層一覧表データ!C:C,"",0)</f>
        <v>580</v>
      </c>
      <c r="G483" s="183">
        <f>_xlfn.XLOOKUP($A483,[3]【2026年03月度_全社】RFM客層一覧表データ!$A:$A,[3]【2026年03月度_全社】RFM客層一覧表データ!D:D,"",0)</f>
        <v>209</v>
      </c>
      <c r="H483" s="183">
        <f>_xlfn.XLOOKUP($A483,[3]【2026年03月度_全社】RFM客層一覧表データ!$A:$A,[3]【2026年03月度_全社】RFM客層一覧表データ!E:E,"",0)</f>
        <v>325</v>
      </c>
      <c r="I483" s="183">
        <f>_xlfn.XLOOKUP($A483,[3]【2026年03月度_全社】RFM客層一覧表データ!$A:$A,[3]【2026年03月度_全社】RFM客層一覧表データ!F:F,"",0)</f>
        <v>34</v>
      </c>
      <c r="J483" s="183">
        <v>579</v>
      </c>
      <c r="K483" s="183">
        <v>247</v>
      </c>
      <c r="L483" s="183">
        <v>318</v>
      </c>
      <c r="M483" s="183">
        <v>43</v>
      </c>
      <c r="N483" s="183">
        <v>637</v>
      </c>
      <c r="O483" s="183">
        <v>263</v>
      </c>
      <c r="P483" s="183">
        <v>349</v>
      </c>
      <c r="Q483" s="183">
        <v>40</v>
      </c>
      <c r="R483" s="183">
        <v>651</v>
      </c>
      <c r="S483" s="183">
        <v>243</v>
      </c>
      <c r="T483" s="183">
        <v>345</v>
      </c>
      <c r="U483" s="183">
        <v>38</v>
      </c>
      <c r="V483" s="183">
        <v>682</v>
      </c>
      <c r="W483" s="183">
        <v>225</v>
      </c>
      <c r="X483" s="183">
        <v>348</v>
      </c>
      <c r="Y483" s="183">
        <v>25</v>
      </c>
    </row>
    <row r="484" spans="1:25" x14ac:dyDescent="0.2">
      <c r="A484" s="184">
        <v>10652520</v>
      </c>
      <c r="B484" s="183" t="str">
        <f>[1]店マスタ!B483</f>
        <v>パナック　エヌエス</v>
      </c>
      <c r="C484" s="183">
        <v>2.5</v>
      </c>
      <c r="D484" s="183">
        <v>5</v>
      </c>
      <c r="E484" s="183">
        <f>_xlfn.XLOOKUP(A484,[2]Sheet1!$R:$R,[2]Sheet1!$AB:$AB,"",0)</f>
        <v>2.5</v>
      </c>
      <c r="F484" s="183">
        <f>_xlfn.XLOOKUP($A484,[3]【2026年03月度_全社】RFM客層一覧表データ!$A:$A,[3]【2026年03月度_全社】RFM客層一覧表データ!C:C,"",0)</f>
        <v>551</v>
      </c>
      <c r="G484" s="183">
        <f>_xlfn.XLOOKUP($A484,[3]【2026年03月度_全社】RFM客層一覧表データ!$A:$A,[3]【2026年03月度_全社】RFM客層一覧表データ!D:D,"",0)</f>
        <v>255</v>
      </c>
      <c r="H484" s="183">
        <f>_xlfn.XLOOKUP($A484,[3]【2026年03月度_全社】RFM客層一覧表データ!$A:$A,[3]【2026年03月度_全社】RFM客層一覧表データ!E:E,"",0)</f>
        <v>312</v>
      </c>
      <c r="I484" s="183">
        <f>_xlfn.XLOOKUP($A484,[3]【2026年03月度_全社】RFM客層一覧表データ!$A:$A,[3]【2026年03月度_全社】RFM客層一覧表データ!F:F,"",0)</f>
        <v>26</v>
      </c>
      <c r="J484" s="183">
        <v>549</v>
      </c>
      <c r="K484" s="183">
        <v>253</v>
      </c>
      <c r="L484" s="183">
        <v>317</v>
      </c>
      <c r="M484" s="183">
        <v>30</v>
      </c>
      <c r="N484" s="183">
        <v>563</v>
      </c>
      <c r="O484" s="183">
        <v>242</v>
      </c>
      <c r="P484" s="183">
        <v>321</v>
      </c>
      <c r="Q484" s="183">
        <v>22</v>
      </c>
      <c r="R484" s="183">
        <v>580</v>
      </c>
      <c r="S484" s="183">
        <v>270</v>
      </c>
      <c r="T484" s="183">
        <v>340</v>
      </c>
      <c r="U484" s="183">
        <v>25</v>
      </c>
      <c r="V484" s="183">
        <v>587</v>
      </c>
      <c r="W484" s="183">
        <v>305</v>
      </c>
      <c r="X484" s="183">
        <v>355</v>
      </c>
      <c r="Y484" s="183">
        <v>26</v>
      </c>
    </row>
    <row r="485" spans="1:25" x14ac:dyDescent="0.2">
      <c r="A485" s="184">
        <v>10652560</v>
      </c>
      <c r="B485" s="183" t="str">
        <f>[1]店マスタ!B484</f>
        <v>（有）南部電気商会</v>
      </c>
      <c r="C485" s="183">
        <v>1.5</v>
      </c>
      <c r="D485" s="183">
        <v>3</v>
      </c>
      <c r="E485" s="183">
        <f>_xlfn.XLOOKUP(A485,[2]Sheet1!$R:$R,[2]Sheet1!$AB:$AB,"",0)</f>
        <v>1.5</v>
      </c>
      <c r="F485" s="183" t="str">
        <f>_xlfn.XLOOKUP($A485,[3]【2026年03月度_全社】RFM客層一覧表データ!$A:$A,[3]【2026年03月度_全社】RFM客層一覧表データ!C:C,"",0)</f>
        <v/>
      </c>
      <c r="G485" s="183" t="str">
        <f>_xlfn.XLOOKUP($A485,[3]【2026年03月度_全社】RFM客層一覧表データ!$A:$A,[3]【2026年03月度_全社】RFM客層一覧表データ!D:D,"",0)</f>
        <v/>
      </c>
      <c r="H485" s="183" t="str">
        <f>_xlfn.XLOOKUP($A485,[3]【2026年03月度_全社】RFM客層一覧表データ!$A:$A,[3]【2026年03月度_全社】RFM客層一覧表データ!E:E,"",0)</f>
        <v/>
      </c>
      <c r="I485" s="183" t="str">
        <f>_xlfn.XLOOKUP($A485,[3]【2026年03月度_全社】RFM客層一覧表データ!$A:$A,[3]【2026年03月度_全社】RFM客層一覧表データ!F:F,"",0)</f>
        <v/>
      </c>
      <c r="J485" s="183">
        <v>0</v>
      </c>
      <c r="K485" s="183">
        <v>0</v>
      </c>
      <c r="L485" s="183">
        <v>0</v>
      </c>
      <c r="M485" s="183">
        <v>0</v>
      </c>
      <c r="N485" s="183">
        <v>0</v>
      </c>
      <c r="O485" s="183">
        <v>0</v>
      </c>
      <c r="P485" s="183">
        <v>0</v>
      </c>
      <c r="Q485" s="183">
        <v>0</v>
      </c>
      <c r="R485" s="183">
        <v>0</v>
      </c>
      <c r="S485" s="183">
        <v>0</v>
      </c>
      <c r="T485" s="183">
        <v>0</v>
      </c>
      <c r="U485" s="183">
        <v>0</v>
      </c>
      <c r="V485" s="183">
        <v>0</v>
      </c>
      <c r="W485" s="183">
        <v>0</v>
      </c>
      <c r="X485" s="183">
        <v>0</v>
      </c>
      <c r="Y485" s="183">
        <v>0</v>
      </c>
    </row>
    <row r="486" spans="1:25" x14ac:dyDescent="0.2">
      <c r="A486" s="184">
        <v>10652700</v>
      </c>
      <c r="B486" s="183" t="str">
        <f>[1]店マスタ!B485</f>
        <v>（有）長谷川電器</v>
      </c>
      <c r="C486" s="183">
        <v>2.5</v>
      </c>
      <c r="D486" s="183">
        <v>5</v>
      </c>
      <c r="E486" s="183">
        <f>_xlfn.XLOOKUP(A486,[2]Sheet1!$R:$R,[2]Sheet1!$AB:$AB,"",0)</f>
        <v>2.5</v>
      </c>
      <c r="F486" s="183">
        <f>_xlfn.XLOOKUP($A486,[3]【2026年03月度_全社】RFM客層一覧表データ!$A:$A,[3]【2026年03月度_全社】RFM客層一覧表データ!C:C,"",0)</f>
        <v>869</v>
      </c>
      <c r="G486" s="183">
        <f>_xlfn.XLOOKUP($A486,[3]【2026年03月度_全社】RFM客層一覧表データ!$A:$A,[3]【2026年03月度_全社】RFM客層一覧表データ!D:D,"",0)</f>
        <v>409</v>
      </c>
      <c r="H486" s="183">
        <f>_xlfn.XLOOKUP($A486,[3]【2026年03月度_全社】RFM客層一覧表データ!$A:$A,[3]【2026年03月度_全社】RFM客層一覧表データ!E:E,"",0)</f>
        <v>484</v>
      </c>
      <c r="I486" s="183">
        <f>_xlfn.XLOOKUP($A486,[3]【2026年03月度_全社】RFM客層一覧表データ!$A:$A,[3]【2026年03月度_全社】RFM客層一覧表データ!F:F,"",0)</f>
        <v>32</v>
      </c>
      <c r="J486" s="183">
        <v>902</v>
      </c>
      <c r="K486" s="183">
        <v>444</v>
      </c>
      <c r="L486" s="183">
        <v>498</v>
      </c>
      <c r="M486" s="183">
        <v>53</v>
      </c>
      <c r="N486" s="183">
        <v>897</v>
      </c>
      <c r="O486" s="183">
        <v>442</v>
      </c>
      <c r="P486" s="183">
        <v>509</v>
      </c>
      <c r="Q486" s="183">
        <v>63</v>
      </c>
      <c r="R486" s="183">
        <v>900</v>
      </c>
      <c r="S486" s="183">
        <v>434</v>
      </c>
      <c r="T486" s="183">
        <v>512</v>
      </c>
      <c r="U486" s="183">
        <v>58</v>
      </c>
      <c r="V486" s="183">
        <v>883</v>
      </c>
      <c r="W486" s="183">
        <v>415</v>
      </c>
      <c r="X486" s="183">
        <v>514</v>
      </c>
      <c r="Y486" s="183">
        <v>47</v>
      </c>
    </row>
    <row r="487" spans="1:25" x14ac:dyDescent="0.2">
      <c r="A487" s="184">
        <v>10653100</v>
      </c>
      <c r="B487" s="183" t="str">
        <f>[1]店マスタ!B486</f>
        <v>エルム　アベ</v>
      </c>
      <c r="C487" s="183">
        <v>4.5</v>
      </c>
      <c r="D487" s="183">
        <v>9</v>
      </c>
      <c r="E487" s="183">
        <f>_xlfn.XLOOKUP(A487,[2]Sheet1!$R:$R,[2]Sheet1!$AB:$AB,"",0)</f>
        <v>5</v>
      </c>
      <c r="F487" s="183" t="str">
        <f>_xlfn.XLOOKUP($A487,[3]【2026年03月度_全社】RFM客層一覧表データ!$A:$A,[3]【2026年03月度_全社】RFM客層一覧表データ!C:C,"",0)</f>
        <v/>
      </c>
      <c r="G487" s="183" t="str">
        <f>_xlfn.XLOOKUP($A487,[3]【2026年03月度_全社】RFM客層一覧表データ!$A:$A,[3]【2026年03月度_全社】RFM客層一覧表データ!D:D,"",0)</f>
        <v/>
      </c>
      <c r="H487" s="183" t="str">
        <f>_xlfn.XLOOKUP($A487,[3]【2026年03月度_全社】RFM客層一覧表データ!$A:$A,[3]【2026年03月度_全社】RFM客層一覧表データ!E:E,"",0)</f>
        <v/>
      </c>
      <c r="I487" s="183" t="str">
        <f>_xlfn.XLOOKUP($A487,[3]【2026年03月度_全社】RFM客層一覧表データ!$A:$A,[3]【2026年03月度_全社】RFM客層一覧表データ!F:F,"",0)</f>
        <v/>
      </c>
      <c r="J487" s="183">
        <v>0</v>
      </c>
      <c r="K487" s="183">
        <v>0</v>
      </c>
      <c r="L487" s="183">
        <v>0</v>
      </c>
      <c r="M487" s="183">
        <v>0</v>
      </c>
      <c r="N487" s="183">
        <v>0</v>
      </c>
      <c r="O487" s="183">
        <v>0</v>
      </c>
      <c r="P487" s="183">
        <v>0</v>
      </c>
      <c r="Q487" s="183">
        <v>0</v>
      </c>
      <c r="R487" s="183">
        <v>0</v>
      </c>
      <c r="S487" s="183">
        <v>0</v>
      </c>
      <c r="T487" s="183">
        <v>0</v>
      </c>
      <c r="U487" s="183">
        <v>0</v>
      </c>
      <c r="V487" s="183">
        <v>0</v>
      </c>
      <c r="W487" s="183">
        <v>0</v>
      </c>
      <c r="X487" s="183">
        <v>0</v>
      </c>
      <c r="Y487" s="183">
        <v>0</v>
      </c>
    </row>
    <row r="488" spans="1:25" x14ac:dyDescent="0.2">
      <c r="A488" s="184">
        <v>10653140</v>
      </c>
      <c r="B488" s="183" t="str">
        <f>[1]店マスタ!B487</f>
        <v>（有）マルタキ電機商会</v>
      </c>
      <c r="C488" s="183">
        <v>3</v>
      </c>
      <c r="D488" s="183">
        <v>6</v>
      </c>
      <c r="E488" s="183">
        <f>_xlfn.XLOOKUP(A488,[2]Sheet1!$R:$R,[2]Sheet1!$AB:$AB,"",0)</f>
        <v>3</v>
      </c>
      <c r="F488" s="183" t="str">
        <f>_xlfn.XLOOKUP($A488,[3]【2026年03月度_全社】RFM客層一覧表データ!$A:$A,[3]【2026年03月度_全社】RFM客層一覧表データ!C:C,"",0)</f>
        <v/>
      </c>
      <c r="G488" s="183" t="str">
        <f>_xlfn.XLOOKUP($A488,[3]【2026年03月度_全社】RFM客層一覧表データ!$A:$A,[3]【2026年03月度_全社】RFM客層一覧表データ!D:D,"",0)</f>
        <v/>
      </c>
      <c r="H488" s="183" t="str">
        <f>_xlfn.XLOOKUP($A488,[3]【2026年03月度_全社】RFM客層一覧表データ!$A:$A,[3]【2026年03月度_全社】RFM客層一覧表データ!E:E,"",0)</f>
        <v/>
      </c>
      <c r="I488" s="183" t="str">
        <f>_xlfn.XLOOKUP($A488,[3]【2026年03月度_全社】RFM客層一覧表データ!$A:$A,[3]【2026年03月度_全社】RFM客層一覧表データ!F:F,"",0)</f>
        <v/>
      </c>
      <c r="J488" s="183">
        <v>0</v>
      </c>
      <c r="K488" s="183">
        <v>0</v>
      </c>
      <c r="L488" s="183">
        <v>0</v>
      </c>
      <c r="M488" s="183">
        <v>0</v>
      </c>
      <c r="N488" s="183">
        <v>0</v>
      </c>
      <c r="O488" s="183">
        <v>0</v>
      </c>
      <c r="P488" s="183">
        <v>0</v>
      </c>
      <c r="Q488" s="183">
        <v>0</v>
      </c>
      <c r="R488" s="183">
        <v>0</v>
      </c>
      <c r="S488" s="183">
        <v>0</v>
      </c>
      <c r="T488" s="183">
        <v>0</v>
      </c>
      <c r="U488" s="183">
        <v>0</v>
      </c>
      <c r="V488" s="183">
        <v>0</v>
      </c>
      <c r="W488" s="183">
        <v>0</v>
      </c>
      <c r="X488" s="183">
        <v>0</v>
      </c>
      <c r="Y488" s="183">
        <v>0</v>
      </c>
    </row>
    <row r="489" spans="1:25" x14ac:dyDescent="0.2">
      <c r="A489" s="184">
        <v>10654460</v>
      </c>
      <c r="B489" s="183" t="str">
        <f>[1]店マスタ!B488</f>
        <v>高橋デンキ店</v>
      </c>
      <c r="C489" s="183">
        <v>1.5</v>
      </c>
      <c r="D489" s="183">
        <v>3</v>
      </c>
      <c r="E489" s="183">
        <f>_xlfn.XLOOKUP(A489,[2]Sheet1!$R:$R,[2]Sheet1!$AB:$AB,"",0)</f>
        <v>1.5</v>
      </c>
      <c r="F489" s="183" t="str">
        <f>_xlfn.XLOOKUP($A489,[3]【2026年03月度_全社】RFM客層一覧表データ!$A:$A,[3]【2026年03月度_全社】RFM客層一覧表データ!C:C,"",0)</f>
        <v/>
      </c>
      <c r="G489" s="183" t="str">
        <f>_xlfn.XLOOKUP($A489,[3]【2026年03月度_全社】RFM客層一覧表データ!$A:$A,[3]【2026年03月度_全社】RFM客層一覧表データ!D:D,"",0)</f>
        <v/>
      </c>
      <c r="H489" s="183" t="str">
        <f>_xlfn.XLOOKUP($A489,[3]【2026年03月度_全社】RFM客層一覧表データ!$A:$A,[3]【2026年03月度_全社】RFM客層一覧表データ!E:E,"",0)</f>
        <v/>
      </c>
      <c r="I489" s="183" t="str">
        <f>_xlfn.XLOOKUP($A489,[3]【2026年03月度_全社】RFM客層一覧表データ!$A:$A,[3]【2026年03月度_全社】RFM客層一覧表データ!F:F,"",0)</f>
        <v/>
      </c>
      <c r="J489" s="183">
        <v>0</v>
      </c>
      <c r="K489" s="183">
        <v>0</v>
      </c>
      <c r="L489" s="183">
        <v>0</v>
      </c>
      <c r="M489" s="183">
        <v>0</v>
      </c>
      <c r="N489" s="183">
        <v>0</v>
      </c>
      <c r="O489" s="183">
        <v>0</v>
      </c>
      <c r="P489" s="183">
        <v>0</v>
      </c>
      <c r="Q489" s="183">
        <v>0</v>
      </c>
      <c r="R489" s="183">
        <v>0</v>
      </c>
      <c r="S489" s="183">
        <v>0</v>
      </c>
      <c r="T489" s="183">
        <v>0</v>
      </c>
      <c r="U489" s="183">
        <v>0</v>
      </c>
      <c r="V489" s="183">
        <v>0</v>
      </c>
      <c r="W489" s="183">
        <v>0</v>
      </c>
      <c r="X489" s="183">
        <v>0</v>
      </c>
      <c r="Y489" s="183">
        <v>0</v>
      </c>
    </row>
    <row r="490" spans="1:25" x14ac:dyDescent="0.2">
      <c r="A490" s="184">
        <v>10654550</v>
      </c>
      <c r="B490" s="183" t="str">
        <f>[1]店マスタ!B489</f>
        <v>デンキのヤマダ</v>
      </c>
      <c r="C490" s="183">
        <v>1</v>
      </c>
      <c r="D490" s="183">
        <v>2</v>
      </c>
      <c r="E490" s="183">
        <f>_xlfn.XLOOKUP(A490,[2]Sheet1!$R:$R,[2]Sheet1!$AB:$AB,"",0)</f>
        <v>1</v>
      </c>
      <c r="F490" s="183" t="str">
        <f>_xlfn.XLOOKUP($A490,[3]【2026年03月度_全社】RFM客層一覧表データ!$A:$A,[3]【2026年03月度_全社】RFM客層一覧表データ!C:C,"",0)</f>
        <v/>
      </c>
      <c r="G490" s="183" t="str">
        <f>_xlfn.XLOOKUP($A490,[3]【2026年03月度_全社】RFM客層一覧表データ!$A:$A,[3]【2026年03月度_全社】RFM客層一覧表データ!D:D,"",0)</f>
        <v/>
      </c>
      <c r="H490" s="183" t="str">
        <f>_xlfn.XLOOKUP($A490,[3]【2026年03月度_全社】RFM客層一覧表データ!$A:$A,[3]【2026年03月度_全社】RFM客層一覧表データ!E:E,"",0)</f>
        <v/>
      </c>
      <c r="I490" s="183" t="str">
        <f>_xlfn.XLOOKUP($A490,[3]【2026年03月度_全社】RFM客層一覧表データ!$A:$A,[3]【2026年03月度_全社】RFM客層一覧表データ!F:F,"",0)</f>
        <v/>
      </c>
      <c r="J490" s="183">
        <v>0</v>
      </c>
      <c r="K490" s="183">
        <v>0</v>
      </c>
      <c r="L490" s="183">
        <v>0</v>
      </c>
      <c r="M490" s="183">
        <v>0</v>
      </c>
      <c r="N490" s="183">
        <v>0</v>
      </c>
      <c r="O490" s="183">
        <v>0</v>
      </c>
      <c r="P490" s="183">
        <v>0</v>
      </c>
      <c r="Q490" s="183">
        <v>0</v>
      </c>
      <c r="R490" s="183">
        <v>0</v>
      </c>
      <c r="S490" s="183">
        <v>0</v>
      </c>
      <c r="T490" s="183">
        <v>0</v>
      </c>
      <c r="U490" s="183">
        <v>0</v>
      </c>
      <c r="V490" s="183">
        <v>0</v>
      </c>
      <c r="W490" s="183">
        <v>0</v>
      </c>
      <c r="X490" s="183">
        <v>0</v>
      </c>
      <c r="Y490" s="183">
        <v>0</v>
      </c>
    </row>
    <row r="491" spans="1:25" x14ac:dyDescent="0.2">
      <c r="A491" s="184">
        <v>10654610</v>
      </c>
      <c r="B491" s="183" t="str">
        <f>[1]店マスタ!B490</f>
        <v>パナアース　カンノ</v>
      </c>
      <c r="C491" s="183">
        <v>2</v>
      </c>
      <c r="D491" s="183">
        <v>4</v>
      </c>
      <c r="E491" s="183">
        <f>_xlfn.XLOOKUP(A491,[2]Sheet1!$R:$R,[2]Sheet1!$AB:$AB,"",0)</f>
        <v>2</v>
      </c>
      <c r="F491" s="183">
        <f>_xlfn.XLOOKUP($A491,[3]【2026年03月度_全社】RFM客層一覧表データ!$A:$A,[3]【2026年03月度_全社】RFM客層一覧表データ!C:C,"",0)</f>
        <v>240</v>
      </c>
      <c r="G491" s="183">
        <f>_xlfn.XLOOKUP($A491,[3]【2026年03月度_全社】RFM客層一覧表データ!$A:$A,[3]【2026年03月度_全社】RFM客層一覧表データ!D:D,"",0)</f>
        <v>0</v>
      </c>
      <c r="H491" s="183">
        <f>_xlfn.XLOOKUP($A491,[3]【2026年03月度_全社】RFM客層一覧表データ!$A:$A,[3]【2026年03月度_全社】RFM客層一覧表データ!E:E,"",0)</f>
        <v>0</v>
      </c>
      <c r="I491" s="183">
        <f>_xlfn.XLOOKUP($A491,[3]【2026年03月度_全社】RFM客層一覧表データ!$A:$A,[3]【2026年03月度_全社】RFM客層一覧表データ!F:F,"",0)</f>
        <v>0</v>
      </c>
      <c r="J491" s="183">
        <v>258</v>
      </c>
      <c r="K491" s="183">
        <v>64</v>
      </c>
      <c r="L491" s="183">
        <v>0</v>
      </c>
      <c r="M491" s="183">
        <v>0</v>
      </c>
      <c r="N491" s="183">
        <v>263</v>
      </c>
      <c r="O491" s="183">
        <v>104</v>
      </c>
      <c r="P491" s="183">
        <v>0</v>
      </c>
      <c r="Q491" s="183">
        <v>0</v>
      </c>
      <c r="R491" s="183">
        <v>257</v>
      </c>
      <c r="S491" s="183">
        <v>107</v>
      </c>
      <c r="T491" s="183">
        <v>0</v>
      </c>
      <c r="U491" s="183">
        <v>0</v>
      </c>
      <c r="V491" s="183">
        <v>260</v>
      </c>
      <c r="W491" s="183">
        <v>102</v>
      </c>
      <c r="X491" s="183">
        <v>0</v>
      </c>
      <c r="Y491" s="183">
        <v>0</v>
      </c>
    </row>
    <row r="492" spans="1:25" x14ac:dyDescent="0.2">
      <c r="A492" s="184">
        <v>10654820</v>
      </c>
      <c r="B492" s="183" t="str">
        <f>[1]店マスタ!B491</f>
        <v>（株）吉田でんき</v>
      </c>
      <c r="C492" s="183">
        <v>3</v>
      </c>
      <c r="D492" s="183">
        <v>6</v>
      </c>
      <c r="E492" s="183">
        <f>_xlfn.XLOOKUP(A492,[2]Sheet1!$R:$R,[2]Sheet1!$AB:$AB,"",0)</f>
        <v>3.5</v>
      </c>
      <c r="F492" s="183">
        <f>_xlfn.XLOOKUP($A492,[3]【2026年03月度_全社】RFM客層一覧表データ!$A:$A,[3]【2026年03月度_全社】RFM客層一覧表データ!C:C,"",0)</f>
        <v>397</v>
      </c>
      <c r="G492" s="183">
        <f>_xlfn.XLOOKUP($A492,[3]【2026年03月度_全社】RFM客層一覧表データ!$A:$A,[3]【2026年03月度_全社】RFM客層一覧表データ!D:D,"",0)</f>
        <v>164</v>
      </c>
      <c r="H492" s="183">
        <f>_xlfn.XLOOKUP($A492,[3]【2026年03月度_全社】RFM客層一覧表データ!$A:$A,[3]【2026年03月度_全社】RFM客層一覧表データ!E:E,"",0)</f>
        <v>121</v>
      </c>
      <c r="I492" s="183">
        <f>_xlfn.XLOOKUP($A492,[3]【2026年03月度_全社】RFM客層一覧表データ!$A:$A,[3]【2026年03月度_全社】RFM客層一覧表データ!F:F,"",0)</f>
        <v>54</v>
      </c>
      <c r="J492" s="183">
        <v>374</v>
      </c>
      <c r="K492" s="183">
        <v>138</v>
      </c>
      <c r="L492" s="183">
        <v>135</v>
      </c>
      <c r="M492" s="183">
        <v>58</v>
      </c>
      <c r="N492" s="183">
        <v>354</v>
      </c>
      <c r="O492" s="183">
        <v>52</v>
      </c>
      <c r="P492" s="183">
        <v>137</v>
      </c>
      <c r="Q492" s="183">
        <v>11</v>
      </c>
      <c r="R492" s="183">
        <v>387</v>
      </c>
      <c r="S492" s="183">
        <v>83</v>
      </c>
      <c r="T492" s="183">
        <v>156</v>
      </c>
      <c r="U492" s="183">
        <v>14</v>
      </c>
      <c r="V492" s="183">
        <v>402</v>
      </c>
      <c r="W492" s="183">
        <v>132</v>
      </c>
      <c r="X492" s="183">
        <v>172</v>
      </c>
      <c r="Y492" s="183">
        <v>24</v>
      </c>
    </row>
    <row r="493" spans="1:25" x14ac:dyDescent="0.2">
      <c r="A493" s="184">
        <v>10655690</v>
      </c>
      <c r="B493" s="183" t="str">
        <f>[1]店マスタ!B492</f>
        <v>（株）電化ショップ梅津</v>
      </c>
      <c r="C493" s="183">
        <v>2.5</v>
      </c>
      <c r="D493" s="183">
        <v>5</v>
      </c>
      <c r="E493" s="183">
        <f>_xlfn.XLOOKUP(A493,[2]Sheet1!$R:$R,[2]Sheet1!$AB:$AB,"",0)</f>
        <v>2.5</v>
      </c>
      <c r="F493" s="183" t="str">
        <f>_xlfn.XLOOKUP($A493,[3]【2026年03月度_全社】RFM客層一覧表データ!$A:$A,[3]【2026年03月度_全社】RFM客層一覧表データ!C:C,"",0)</f>
        <v/>
      </c>
      <c r="G493" s="183" t="str">
        <f>_xlfn.XLOOKUP($A493,[3]【2026年03月度_全社】RFM客層一覧表データ!$A:$A,[3]【2026年03月度_全社】RFM客層一覧表データ!D:D,"",0)</f>
        <v/>
      </c>
      <c r="H493" s="183" t="str">
        <f>_xlfn.XLOOKUP($A493,[3]【2026年03月度_全社】RFM客層一覧表データ!$A:$A,[3]【2026年03月度_全社】RFM客層一覧表データ!E:E,"",0)</f>
        <v/>
      </c>
      <c r="I493" s="183" t="str">
        <f>_xlfn.XLOOKUP($A493,[3]【2026年03月度_全社】RFM客層一覧表データ!$A:$A,[3]【2026年03月度_全社】RFM客層一覧表データ!F:F,"",0)</f>
        <v/>
      </c>
      <c r="J493" s="183">
        <v>0</v>
      </c>
      <c r="K493" s="183">
        <v>0</v>
      </c>
      <c r="L493" s="183">
        <v>0</v>
      </c>
      <c r="M493" s="183">
        <v>0</v>
      </c>
      <c r="N493" s="183">
        <v>0</v>
      </c>
      <c r="O493" s="183">
        <v>0</v>
      </c>
      <c r="P493" s="183">
        <v>0</v>
      </c>
      <c r="Q493" s="183">
        <v>0</v>
      </c>
      <c r="R493" s="183">
        <v>0</v>
      </c>
      <c r="S493" s="183">
        <v>0</v>
      </c>
      <c r="T493" s="183">
        <v>0</v>
      </c>
      <c r="U493" s="183">
        <v>0</v>
      </c>
      <c r="V493" s="183">
        <v>0</v>
      </c>
      <c r="W493" s="183">
        <v>0</v>
      </c>
      <c r="X493" s="183">
        <v>0</v>
      </c>
      <c r="Y493" s="183">
        <v>0</v>
      </c>
    </row>
    <row r="494" spans="1:25" x14ac:dyDescent="0.2">
      <c r="A494" s="184">
        <v>10656300</v>
      </c>
      <c r="B494" s="183" t="str">
        <f>[1]店マスタ!B493</f>
        <v>パナック　きょうえい</v>
      </c>
      <c r="C494" s="183">
        <v>3.5</v>
      </c>
      <c r="D494" s="183">
        <v>7</v>
      </c>
      <c r="E494" s="183">
        <f>_xlfn.XLOOKUP(A494,[2]Sheet1!$R:$R,[2]Sheet1!$AB:$AB,"",0)</f>
        <v>3.5</v>
      </c>
      <c r="F494" s="183">
        <f>_xlfn.XLOOKUP($A494,[3]【2026年03月度_全社】RFM客層一覧表データ!$A:$A,[3]【2026年03月度_全社】RFM客層一覧表データ!C:C,"",0)</f>
        <v>597</v>
      </c>
      <c r="G494" s="183">
        <f>_xlfn.XLOOKUP($A494,[3]【2026年03月度_全社】RFM客層一覧表データ!$A:$A,[3]【2026年03月度_全社】RFM客層一覧表データ!D:D,"",0)</f>
        <v>305</v>
      </c>
      <c r="H494" s="183">
        <f>_xlfn.XLOOKUP($A494,[3]【2026年03月度_全社】RFM客層一覧表データ!$A:$A,[3]【2026年03月度_全社】RFM客層一覧表データ!E:E,"",0)</f>
        <v>380</v>
      </c>
      <c r="I494" s="183">
        <f>_xlfn.XLOOKUP($A494,[3]【2026年03月度_全社】RFM客層一覧表データ!$A:$A,[3]【2026年03月度_全社】RFM客層一覧表データ!F:F,"",0)</f>
        <v>32</v>
      </c>
      <c r="J494" s="183">
        <v>610</v>
      </c>
      <c r="K494" s="183">
        <v>294</v>
      </c>
      <c r="L494" s="183">
        <v>396</v>
      </c>
      <c r="M494" s="183">
        <v>24</v>
      </c>
      <c r="N494" s="183">
        <v>626</v>
      </c>
      <c r="O494" s="183">
        <v>297</v>
      </c>
      <c r="P494" s="183">
        <v>402</v>
      </c>
      <c r="Q494" s="183">
        <v>30</v>
      </c>
      <c r="R494" s="183">
        <v>669</v>
      </c>
      <c r="S494" s="183">
        <v>295</v>
      </c>
      <c r="T494" s="183">
        <v>419</v>
      </c>
      <c r="U494" s="183">
        <v>25</v>
      </c>
      <c r="V494" s="183">
        <v>676</v>
      </c>
      <c r="W494" s="183">
        <v>297</v>
      </c>
      <c r="X494" s="183">
        <v>407</v>
      </c>
      <c r="Y494" s="183">
        <v>27</v>
      </c>
    </row>
    <row r="495" spans="1:25" x14ac:dyDescent="0.2">
      <c r="A495" s="184">
        <v>10656400</v>
      </c>
      <c r="B495" s="183" t="str">
        <f>[1]店マスタ!B494</f>
        <v>パナック　ゴトウ</v>
      </c>
      <c r="C495" s="183">
        <v>1</v>
      </c>
      <c r="D495" s="183">
        <v>2</v>
      </c>
      <c r="E495" s="183">
        <f>_xlfn.XLOOKUP(A495,[2]Sheet1!$R:$R,[2]Sheet1!$AB:$AB,"",0)</f>
        <v>1</v>
      </c>
      <c r="F495" s="183">
        <f>_xlfn.XLOOKUP($A495,[3]【2026年03月度_全社】RFM客層一覧表データ!$A:$A,[3]【2026年03月度_全社】RFM客層一覧表データ!C:C,"",0)</f>
        <v>183</v>
      </c>
      <c r="G495" s="183">
        <f>_xlfn.XLOOKUP($A495,[3]【2026年03月度_全社】RFM客層一覧表データ!$A:$A,[3]【2026年03月度_全社】RFM客層一覧表データ!D:D,"",0)</f>
        <v>62</v>
      </c>
      <c r="H495" s="183">
        <f>_xlfn.XLOOKUP($A495,[3]【2026年03月度_全社】RFM客層一覧表データ!$A:$A,[3]【2026年03月度_全社】RFM客層一覧表データ!E:E,"",0)</f>
        <v>100</v>
      </c>
      <c r="I495" s="183">
        <f>_xlfn.XLOOKUP($A495,[3]【2026年03月度_全社】RFM客層一覧表データ!$A:$A,[3]【2026年03月度_全社】RFM客層一覧表データ!F:F,"",0)</f>
        <v>6</v>
      </c>
      <c r="J495" s="183">
        <v>194</v>
      </c>
      <c r="K495" s="183">
        <v>59</v>
      </c>
      <c r="L495" s="183">
        <v>103</v>
      </c>
      <c r="M495" s="183">
        <v>2</v>
      </c>
      <c r="N495" s="183">
        <v>213</v>
      </c>
      <c r="O495" s="183">
        <v>68</v>
      </c>
      <c r="P495" s="183">
        <v>107</v>
      </c>
      <c r="Q495" s="183">
        <v>4</v>
      </c>
      <c r="R495" s="183">
        <v>224</v>
      </c>
      <c r="S495" s="183">
        <v>92</v>
      </c>
      <c r="T495" s="183">
        <v>124</v>
      </c>
      <c r="U495" s="183">
        <v>10</v>
      </c>
      <c r="V495" s="183">
        <v>228</v>
      </c>
      <c r="W495" s="183">
        <v>89</v>
      </c>
      <c r="X495" s="183">
        <v>129</v>
      </c>
      <c r="Y495" s="183">
        <v>7</v>
      </c>
    </row>
    <row r="496" spans="1:25" x14ac:dyDescent="0.2">
      <c r="A496" s="184">
        <v>10656700</v>
      </c>
      <c r="B496" s="183" t="str">
        <f>[1]店マスタ!B495</f>
        <v>東陽電器店</v>
      </c>
      <c r="C496" s="183">
        <v>2.5</v>
      </c>
      <c r="D496" s="183">
        <v>5</v>
      </c>
      <c r="E496" s="183">
        <f>_xlfn.XLOOKUP(A496,[2]Sheet1!$R:$R,[2]Sheet1!$AB:$AB,"",0)</f>
        <v>2.5</v>
      </c>
      <c r="F496" s="183">
        <f>_xlfn.XLOOKUP($A496,[3]【2026年03月度_全社】RFM客層一覧表データ!$A:$A,[3]【2026年03月度_全社】RFM客層一覧表データ!C:C,"",0)</f>
        <v>283</v>
      </c>
      <c r="G496" s="183">
        <f>_xlfn.XLOOKUP($A496,[3]【2026年03月度_全社】RFM客層一覧表データ!$A:$A,[3]【2026年03月度_全社】RFM客層一覧表データ!D:D,"",0)</f>
        <v>106</v>
      </c>
      <c r="H496" s="183">
        <f>_xlfn.XLOOKUP($A496,[3]【2026年03月度_全社】RFM客層一覧表データ!$A:$A,[3]【2026年03月度_全社】RFM客層一覧表データ!E:E,"",0)</f>
        <v>148</v>
      </c>
      <c r="I496" s="183">
        <f>_xlfn.XLOOKUP($A496,[3]【2026年03月度_全社】RFM客層一覧表データ!$A:$A,[3]【2026年03月度_全社】RFM客層一覧表データ!F:F,"",0)</f>
        <v>0</v>
      </c>
      <c r="J496" s="183">
        <v>293</v>
      </c>
      <c r="K496" s="183">
        <v>108</v>
      </c>
      <c r="L496" s="183">
        <v>153</v>
      </c>
      <c r="M496" s="183">
        <v>0</v>
      </c>
      <c r="N496" s="183">
        <v>286</v>
      </c>
      <c r="O496" s="183">
        <v>108</v>
      </c>
      <c r="P496" s="183">
        <v>158</v>
      </c>
      <c r="Q496" s="183">
        <v>0</v>
      </c>
      <c r="R496" s="183">
        <v>258</v>
      </c>
      <c r="S496" s="183">
        <v>104</v>
      </c>
      <c r="T496" s="183">
        <v>105</v>
      </c>
      <c r="U496" s="183">
        <v>0</v>
      </c>
      <c r="V496" s="183">
        <v>0</v>
      </c>
      <c r="W496" s="183">
        <v>0</v>
      </c>
      <c r="X496" s="183">
        <v>0</v>
      </c>
      <c r="Y496" s="183">
        <v>0</v>
      </c>
    </row>
    <row r="497" spans="1:25" x14ac:dyDescent="0.2">
      <c r="A497" s="184">
        <v>10656810</v>
      </c>
      <c r="B497" s="183" t="str">
        <f>[1]店マスタ!B496</f>
        <v>ハートでんき　南陽宮内店</v>
      </c>
      <c r="C497" s="183">
        <v>1.5</v>
      </c>
      <c r="D497" s="183">
        <v>3</v>
      </c>
      <c r="E497" s="183">
        <f>_xlfn.XLOOKUP(A497,[2]Sheet1!$R:$R,[2]Sheet1!$AB:$AB,"",0)</f>
        <v>1.5</v>
      </c>
      <c r="F497" s="183">
        <f>_xlfn.XLOOKUP($A497,[3]【2026年03月度_全社】RFM客層一覧表データ!$A:$A,[3]【2026年03月度_全社】RFM客層一覧表データ!C:C,"",0)</f>
        <v>0</v>
      </c>
      <c r="G497" s="183">
        <f>_xlfn.XLOOKUP($A497,[3]【2026年03月度_全社】RFM客層一覧表データ!$A:$A,[3]【2026年03月度_全社】RFM客層一覧表データ!D:D,"",0)</f>
        <v>0</v>
      </c>
      <c r="H497" s="183">
        <f>_xlfn.XLOOKUP($A497,[3]【2026年03月度_全社】RFM客層一覧表データ!$A:$A,[3]【2026年03月度_全社】RFM客層一覧表データ!E:E,"",0)</f>
        <v>0</v>
      </c>
      <c r="I497" s="183">
        <f>_xlfn.XLOOKUP($A497,[3]【2026年03月度_全社】RFM客層一覧表データ!$A:$A,[3]【2026年03月度_全社】RFM客層一覧表データ!F:F,"",0)</f>
        <v>0</v>
      </c>
      <c r="J497" s="183">
        <v>0</v>
      </c>
      <c r="K497" s="183">
        <v>0</v>
      </c>
      <c r="L497" s="183">
        <v>0</v>
      </c>
      <c r="M497" s="183">
        <v>0</v>
      </c>
      <c r="N497" s="183">
        <v>0</v>
      </c>
      <c r="O497" s="183">
        <v>0</v>
      </c>
      <c r="P497" s="183">
        <v>0</v>
      </c>
      <c r="Q497" s="183">
        <v>0</v>
      </c>
      <c r="R497" s="183">
        <v>3</v>
      </c>
      <c r="S497" s="183">
        <v>0</v>
      </c>
      <c r="T497" s="183">
        <v>0</v>
      </c>
      <c r="U497" s="183">
        <v>0</v>
      </c>
      <c r="V497" s="183">
        <v>6</v>
      </c>
      <c r="W497" s="183">
        <v>0</v>
      </c>
      <c r="X497" s="183">
        <v>0</v>
      </c>
      <c r="Y497" s="183">
        <v>0</v>
      </c>
    </row>
    <row r="498" spans="1:25" x14ac:dyDescent="0.2">
      <c r="A498" s="184">
        <v>10656880</v>
      </c>
      <c r="B498" s="183" t="str">
        <f>[1]店マスタ!B497</f>
        <v>パナック　ふくち</v>
      </c>
      <c r="C498" s="183">
        <v>3.5</v>
      </c>
      <c r="D498" s="183">
        <v>7</v>
      </c>
      <c r="E498" s="183">
        <f>_xlfn.XLOOKUP(A498,[2]Sheet1!$R:$R,[2]Sheet1!$AB:$AB,"",0)</f>
        <v>3.5</v>
      </c>
      <c r="F498" s="183">
        <f>_xlfn.XLOOKUP($A498,[3]【2026年03月度_全社】RFM客層一覧表データ!$A:$A,[3]【2026年03月度_全社】RFM客層一覧表データ!C:C,"",0)</f>
        <v>508</v>
      </c>
      <c r="G498" s="183">
        <f>_xlfn.XLOOKUP($A498,[3]【2026年03月度_全社】RFM客層一覧表データ!$A:$A,[3]【2026年03月度_全社】RFM客層一覧表データ!D:D,"",0)</f>
        <v>246</v>
      </c>
      <c r="H498" s="183">
        <f>_xlfn.XLOOKUP($A498,[3]【2026年03月度_全社】RFM客層一覧表データ!$A:$A,[3]【2026年03月度_全社】RFM客層一覧表データ!E:E,"",0)</f>
        <v>301</v>
      </c>
      <c r="I498" s="183">
        <f>_xlfn.XLOOKUP($A498,[3]【2026年03月度_全社】RFM客層一覧表データ!$A:$A,[3]【2026年03月度_全社】RFM客層一覧表データ!F:F,"",0)</f>
        <v>17</v>
      </c>
      <c r="J498" s="183">
        <v>522</v>
      </c>
      <c r="K498" s="183">
        <v>243</v>
      </c>
      <c r="L498" s="183">
        <v>318</v>
      </c>
      <c r="M498" s="183">
        <v>15</v>
      </c>
      <c r="N498" s="183">
        <v>534</v>
      </c>
      <c r="O498" s="183">
        <v>267</v>
      </c>
      <c r="P498" s="183">
        <v>326</v>
      </c>
      <c r="Q498" s="183">
        <v>22</v>
      </c>
      <c r="R498" s="183">
        <v>558</v>
      </c>
      <c r="S498" s="183">
        <v>269</v>
      </c>
      <c r="T498" s="183">
        <v>324</v>
      </c>
      <c r="U498" s="183">
        <v>19</v>
      </c>
      <c r="V498" s="183">
        <v>584</v>
      </c>
      <c r="W498" s="183">
        <v>276</v>
      </c>
      <c r="X498" s="183">
        <v>338</v>
      </c>
      <c r="Y498" s="183">
        <v>14</v>
      </c>
    </row>
    <row r="499" spans="1:25" x14ac:dyDescent="0.2">
      <c r="A499" s="184">
        <v>10656930</v>
      </c>
      <c r="B499" s="183" t="str">
        <f>[1]店マスタ!B498</f>
        <v>山口デンキ</v>
      </c>
      <c r="C499" s="183">
        <v>1.5</v>
      </c>
      <c r="D499" s="183">
        <v>3</v>
      </c>
      <c r="E499" s="183">
        <f>_xlfn.XLOOKUP(A499,[2]Sheet1!$R:$R,[2]Sheet1!$AB:$AB,"",0)</f>
        <v>1.5</v>
      </c>
      <c r="F499" s="183">
        <f>_xlfn.XLOOKUP($A499,[3]【2026年03月度_全社】RFM客層一覧表データ!$A:$A,[3]【2026年03月度_全社】RFM客層一覧表データ!C:C,"",0)</f>
        <v>437</v>
      </c>
      <c r="G499" s="183">
        <f>_xlfn.XLOOKUP($A499,[3]【2026年03月度_全社】RFM客層一覧表データ!$A:$A,[3]【2026年03月度_全社】RFM客層一覧表データ!D:D,"",0)</f>
        <v>166</v>
      </c>
      <c r="H499" s="183">
        <f>_xlfn.XLOOKUP($A499,[3]【2026年03月度_全社】RFM客層一覧表データ!$A:$A,[3]【2026年03月度_全社】RFM客層一覧表データ!E:E,"",0)</f>
        <v>234</v>
      </c>
      <c r="I499" s="183">
        <f>_xlfn.XLOOKUP($A499,[3]【2026年03月度_全社】RFM客層一覧表データ!$A:$A,[3]【2026年03月度_全社】RFM客層一覧表データ!F:F,"",0)</f>
        <v>23</v>
      </c>
      <c r="J499" s="183">
        <v>460</v>
      </c>
      <c r="K499" s="183">
        <v>166</v>
      </c>
      <c r="L499" s="183">
        <v>236</v>
      </c>
      <c r="M499" s="183">
        <v>23</v>
      </c>
      <c r="N499" s="183">
        <v>472</v>
      </c>
      <c r="O499" s="183">
        <v>201</v>
      </c>
      <c r="P499" s="183">
        <v>242</v>
      </c>
      <c r="Q499" s="183">
        <v>25</v>
      </c>
      <c r="R499" s="183">
        <v>482</v>
      </c>
      <c r="S499" s="183">
        <v>194</v>
      </c>
      <c r="T499" s="183">
        <v>255</v>
      </c>
      <c r="U499" s="183">
        <v>22</v>
      </c>
      <c r="V499" s="183">
        <v>483</v>
      </c>
      <c r="W499" s="183">
        <v>208</v>
      </c>
      <c r="X499" s="183">
        <v>255</v>
      </c>
      <c r="Y499" s="183">
        <v>31</v>
      </c>
    </row>
    <row r="500" spans="1:25" x14ac:dyDescent="0.2">
      <c r="A500" s="184">
        <v>10656980</v>
      </c>
      <c r="B500" s="183" t="str">
        <f>[1]店マスタ!B499</f>
        <v>ワタナベ電器</v>
      </c>
      <c r="C500" s="183">
        <v>2</v>
      </c>
      <c r="D500" s="183">
        <v>4</v>
      </c>
      <c r="E500" s="183">
        <f>_xlfn.XLOOKUP(A500,[2]Sheet1!$R:$R,[2]Sheet1!$AB:$AB,"",0)</f>
        <v>2</v>
      </c>
      <c r="F500" s="183">
        <f>_xlfn.XLOOKUP($A500,[3]【2026年03月度_全社】RFM客層一覧表データ!$A:$A,[3]【2026年03月度_全社】RFM客層一覧表データ!C:C,"",0)</f>
        <v>247</v>
      </c>
      <c r="G500" s="183">
        <f>_xlfn.XLOOKUP($A500,[3]【2026年03月度_全社】RFM客層一覧表データ!$A:$A,[3]【2026年03月度_全社】RFM客層一覧表データ!D:D,"",0)</f>
        <v>61</v>
      </c>
      <c r="H500" s="183">
        <f>_xlfn.XLOOKUP($A500,[3]【2026年03月度_全社】RFM客層一覧表データ!$A:$A,[3]【2026年03月度_全社】RFM客層一覧表データ!E:E,"",0)</f>
        <v>70</v>
      </c>
      <c r="I500" s="183">
        <f>_xlfn.XLOOKUP($A500,[3]【2026年03月度_全社】RFM客層一覧表データ!$A:$A,[3]【2026年03月度_全社】RFM客層一覧表データ!F:F,"",0)</f>
        <v>0</v>
      </c>
      <c r="J500" s="183">
        <v>212</v>
      </c>
      <c r="K500" s="183">
        <v>39</v>
      </c>
      <c r="L500" s="183">
        <v>69</v>
      </c>
      <c r="M500" s="183">
        <v>0</v>
      </c>
      <c r="N500" s="183">
        <v>220</v>
      </c>
      <c r="O500" s="183">
        <v>36</v>
      </c>
      <c r="P500" s="183">
        <v>67</v>
      </c>
      <c r="Q500" s="183">
        <v>0</v>
      </c>
      <c r="R500" s="183">
        <v>245</v>
      </c>
      <c r="S500" s="183">
        <v>69</v>
      </c>
      <c r="T500" s="183">
        <v>65</v>
      </c>
      <c r="U500" s="183">
        <v>0</v>
      </c>
      <c r="V500" s="183">
        <v>240</v>
      </c>
      <c r="W500" s="183">
        <v>77</v>
      </c>
      <c r="X500" s="183">
        <v>56</v>
      </c>
      <c r="Y500" s="183">
        <v>0</v>
      </c>
    </row>
    <row r="501" spans="1:25" x14ac:dyDescent="0.2">
      <c r="A501" s="184">
        <v>10657053</v>
      </c>
      <c r="B501" s="183" t="str">
        <f>[1]店マスタ!B500</f>
        <v>家電館ダイニデンキ</v>
      </c>
      <c r="C501" s="183">
        <v>4</v>
      </c>
      <c r="D501" s="183">
        <v>8</v>
      </c>
      <c r="E501" s="183">
        <f>_xlfn.XLOOKUP(A501,[2]Sheet1!$R:$R,[2]Sheet1!$AB:$AB,"",0)</f>
        <v>4</v>
      </c>
      <c r="F501" s="183">
        <f>_xlfn.XLOOKUP($A501,[3]【2026年03月度_全社】RFM客層一覧表データ!$A:$A,[3]【2026年03月度_全社】RFM客層一覧表データ!C:C,"",0)</f>
        <v>752</v>
      </c>
      <c r="G501" s="183">
        <f>_xlfn.XLOOKUP($A501,[3]【2026年03月度_全社】RFM客層一覧表データ!$A:$A,[3]【2026年03月度_全社】RFM客層一覧表データ!D:D,"",0)</f>
        <v>371</v>
      </c>
      <c r="H501" s="183">
        <f>_xlfn.XLOOKUP($A501,[3]【2026年03月度_全社】RFM客層一覧表データ!$A:$A,[3]【2026年03月度_全社】RFM客層一覧表データ!E:E,"",0)</f>
        <v>423</v>
      </c>
      <c r="I501" s="183">
        <f>_xlfn.XLOOKUP($A501,[3]【2026年03月度_全社】RFM客層一覧表データ!$A:$A,[3]【2026年03月度_全社】RFM客層一覧表データ!F:F,"",0)</f>
        <v>37</v>
      </c>
      <c r="J501" s="183">
        <v>800</v>
      </c>
      <c r="K501" s="183">
        <v>345</v>
      </c>
      <c r="L501" s="183">
        <v>430</v>
      </c>
      <c r="M501" s="183">
        <v>30</v>
      </c>
      <c r="N501" s="183">
        <v>854</v>
      </c>
      <c r="O501" s="183">
        <v>391</v>
      </c>
      <c r="P501" s="183">
        <v>459</v>
      </c>
      <c r="Q501" s="183">
        <v>37</v>
      </c>
      <c r="R501" s="183">
        <v>908</v>
      </c>
      <c r="S501" s="183">
        <v>445</v>
      </c>
      <c r="T501" s="183">
        <v>489</v>
      </c>
      <c r="U501" s="183">
        <v>55</v>
      </c>
      <c r="V501" s="183">
        <v>930</v>
      </c>
      <c r="W501" s="183">
        <v>461</v>
      </c>
      <c r="X501" s="183">
        <v>506</v>
      </c>
      <c r="Y501" s="183">
        <v>49</v>
      </c>
    </row>
    <row r="502" spans="1:25" x14ac:dyDescent="0.2">
      <c r="A502" s="184">
        <v>10657054</v>
      </c>
      <c r="B502" s="183" t="str">
        <f>[1]店マスタ!B501</f>
        <v>家電館　長井店</v>
      </c>
      <c r="C502" s="183">
        <v>1.5</v>
      </c>
      <c r="D502" s="183">
        <v>3</v>
      </c>
      <c r="E502" s="183">
        <f>_xlfn.XLOOKUP(A502,[2]Sheet1!$R:$R,[2]Sheet1!$AB:$AB,"",0)</f>
        <v>1.5</v>
      </c>
      <c r="F502" s="183" t="str">
        <f>_xlfn.XLOOKUP($A502,[3]【2026年03月度_全社】RFM客層一覧表データ!$A:$A,[3]【2026年03月度_全社】RFM客層一覧表データ!C:C,"",0)</f>
        <v/>
      </c>
      <c r="G502" s="183" t="str">
        <f>_xlfn.XLOOKUP($A502,[3]【2026年03月度_全社】RFM客層一覧表データ!$A:$A,[3]【2026年03月度_全社】RFM客層一覧表データ!D:D,"",0)</f>
        <v/>
      </c>
      <c r="H502" s="183" t="str">
        <f>_xlfn.XLOOKUP($A502,[3]【2026年03月度_全社】RFM客層一覧表データ!$A:$A,[3]【2026年03月度_全社】RFM客層一覧表データ!E:E,"",0)</f>
        <v/>
      </c>
      <c r="I502" s="183" t="str">
        <f>_xlfn.XLOOKUP($A502,[3]【2026年03月度_全社】RFM客層一覧表データ!$A:$A,[3]【2026年03月度_全社】RFM客層一覧表データ!F:F,"",0)</f>
        <v/>
      </c>
      <c r="J502" s="183">
        <v>0</v>
      </c>
      <c r="K502" s="183">
        <v>0</v>
      </c>
      <c r="L502" s="183">
        <v>0</v>
      </c>
      <c r="M502" s="183">
        <v>0</v>
      </c>
      <c r="N502" s="183">
        <v>0</v>
      </c>
      <c r="O502" s="183">
        <v>0</v>
      </c>
      <c r="P502" s="183">
        <v>0</v>
      </c>
      <c r="Q502" s="183">
        <v>0</v>
      </c>
      <c r="R502" s="183">
        <v>0</v>
      </c>
      <c r="S502" s="183">
        <v>0</v>
      </c>
      <c r="T502" s="183">
        <v>0</v>
      </c>
      <c r="U502" s="183">
        <v>0</v>
      </c>
      <c r="V502" s="183">
        <v>0</v>
      </c>
      <c r="W502" s="183">
        <v>0</v>
      </c>
      <c r="X502" s="183">
        <v>0</v>
      </c>
      <c r="Y502" s="183">
        <v>0</v>
      </c>
    </row>
    <row r="503" spans="1:25" x14ac:dyDescent="0.2">
      <c r="A503" s="184">
        <v>10657800</v>
      </c>
      <c r="B503" s="183" t="str">
        <f>[1]店マスタ!B502</f>
        <v>エスト　ヨコサワ</v>
      </c>
      <c r="C503" s="183">
        <v>1.5</v>
      </c>
      <c r="D503" s="183">
        <v>1.5</v>
      </c>
      <c r="E503" s="183" t="str">
        <f>_xlfn.XLOOKUP(A503,[2]Sheet1!$R:$R,[2]Sheet1!$AB:$AB,"",0)</f>
        <v/>
      </c>
      <c r="F503" s="183">
        <f>_xlfn.XLOOKUP($A503,[3]【2026年03月度_全社】RFM客層一覧表データ!$A:$A,[3]【2026年03月度_全社】RFM客層一覧表データ!C:C,"",0)</f>
        <v>104</v>
      </c>
      <c r="G503" s="183">
        <f>_xlfn.XLOOKUP($A503,[3]【2026年03月度_全社】RFM客層一覧表データ!$A:$A,[3]【2026年03月度_全社】RFM客層一覧表データ!D:D,"",0)</f>
        <v>13</v>
      </c>
      <c r="H503" s="183">
        <f>_xlfn.XLOOKUP($A503,[3]【2026年03月度_全社】RFM客層一覧表データ!$A:$A,[3]【2026年03月度_全社】RFM客層一覧表データ!E:E,"",0)</f>
        <v>52</v>
      </c>
      <c r="I503" s="183">
        <f>_xlfn.XLOOKUP($A503,[3]【2026年03月度_全社】RFM客層一覧表データ!$A:$A,[3]【2026年03月度_全社】RFM客層一覧表データ!F:F,"",0)</f>
        <v>1</v>
      </c>
      <c r="J503" s="183">
        <v>121</v>
      </c>
      <c r="K503" s="183">
        <v>31</v>
      </c>
      <c r="L503" s="183">
        <v>64</v>
      </c>
      <c r="M503" s="183">
        <v>2</v>
      </c>
      <c r="N503" s="183">
        <v>135</v>
      </c>
      <c r="O503" s="183">
        <v>32</v>
      </c>
      <c r="P503" s="183">
        <v>76</v>
      </c>
      <c r="Q503" s="183">
        <v>4</v>
      </c>
      <c r="R503" s="183">
        <v>135</v>
      </c>
      <c r="S503" s="183">
        <v>45</v>
      </c>
      <c r="T503" s="183">
        <v>94</v>
      </c>
      <c r="U503" s="183">
        <v>5</v>
      </c>
      <c r="V503" s="183">
        <v>148</v>
      </c>
      <c r="W503" s="183">
        <v>46</v>
      </c>
      <c r="X503" s="183">
        <v>98</v>
      </c>
      <c r="Y503" s="183">
        <v>6</v>
      </c>
    </row>
    <row r="504" spans="1:25" x14ac:dyDescent="0.2">
      <c r="A504" s="184">
        <v>10658620</v>
      </c>
      <c r="B504" s="183" t="str">
        <f>[1]店マスタ!B503</f>
        <v>ＰＡＮＡＣ　イトウ</v>
      </c>
      <c r="C504" s="183">
        <v>3</v>
      </c>
      <c r="D504" s="183">
        <v>6</v>
      </c>
      <c r="E504" s="183">
        <f>_xlfn.XLOOKUP(A504,[2]Sheet1!$R:$R,[2]Sheet1!$AB:$AB,"",0)</f>
        <v>3.5</v>
      </c>
      <c r="F504" s="183">
        <f>_xlfn.XLOOKUP($A504,[3]【2026年03月度_全社】RFM客層一覧表データ!$A:$A,[3]【2026年03月度_全社】RFM客層一覧表データ!C:C,"",0)</f>
        <v>530</v>
      </c>
      <c r="G504" s="183">
        <f>_xlfn.XLOOKUP($A504,[3]【2026年03月度_全社】RFM客層一覧表データ!$A:$A,[3]【2026年03月度_全社】RFM客層一覧表データ!D:D,"",0)</f>
        <v>175</v>
      </c>
      <c r="H504" s="183">
        <f>_xlfn.XLOOKUP($A504,[3]【2026年03月度_全社】RFM客層一覧表データ!$A:$A,[3]【2026年03月度_全社】RFM客層一覧表データ!E:E,"",0)</f>
        <v>239</v>
      </c>
      <c r="I504" s="183">
        <f>_xlfn.XLOOKUP($A504,[3]【2026年03月度_全社】RFM客層一覧表データ!$A:$A,[3]【2026年03月度_全社】RFM客層一覧表データ!F:F,"",0)</f>
        <v>22</v>
      </c>
      <c r="J504" s="183">
        <v>584</v>
      </c>
      <c r="K504" s="183">
        <v>174</v>
      </c>
      <c r="L504" s="183">
        <v>259</v>
      </c>
      <c r="M504" s="183">
        <v>28</v>
      </c>
      <c r="N504" s="183">
        <v>615</v>
      </c>
      <c r="O504" s="183">
        <v>202</v>
      </c>
      <c r="P504" s="183">
        <v>279</v>
      </c>
      <c r="Q504" s="183">
        <v>29</v>
      </c>
      <c r="R504" s="183">
        <v>653</v>
      </c>
      <c r="S504" s="183">
        <v>248</v>
      </c>
      <c r="T504" s="183">
        <v>281</v>
      </c>
      <c r="U504" s="183">
        <v>38</v>
      </c>
      <c r="V504" s="183">
        <v>664</v>
      </c>
      <c r="W504" s="183">
        <v>251</v>
      </c>
      <c r="X504" s="183">
        <v>279</v>
      </c>
      <c r="Y504" s="183">
        <v>38</v>
      </c>
    </row>
    <row r="505" spans="1:25" x14ac:dyDescent="0.2">
      <c r="A505" s="184">
        <v>10659080</v>
      </c>
      <c r="B505" s="183" t="str">
        <f>[1]店マスタ!B504</f>
        <v>（有）須貝デンキ</v>
      </c>
      <c r="C505" s="183">
        <v>1.5</v>
      </c>
      <c r="D505" s="183">
        <v>3</v>
      </c>
      <c r="E505" s="183">
        <f>_xlfn.XLOOKUP(A505,[2]Sheet1!$R:$R,[2]Sheet1!$AB:$AB,"",0)</f>
        <v>1.5</v>
      </c>
      <c r="F505" s="183" t="str">
        <f>_xlfn.XLOOKUP($A505,[3]【2026年03月度_全社】RFM客層一覧表データ!$A:$A,[3]【2026年03月度_全社】RFM客層一覧表データ!C:C,"",0)</f>
        <v/>
      </c>
      <c r="G505" s="183" t="str">
        <f>_xlfn.XLOOKUP($A505,[3]【2026年03月度_全社】RFM客層一覧表データ!$A:$A,[3]【2026年03月度_全社】RFM客層一覧表データ!D:D,"",0)</f>
        <v/>
      </c>
      <c r="H505" s="183" t="str">
        <f>_xlfn.XLOOKUP($A505,[3]【2026年03月度_全社】RFM客層一覧表データ!$A:$A,[3]【2026年03月度_全社】RFM客層一覧表データ!E:E,"",0)</f>
        <v/>
      </c>
      <c r="I505" s="183" t="str">
        <f>_xlfn.XLOOKUP($A505,[3]【2026年03月度_全社】RFM客層一覧表データ!$A:$A,[3]【2026年03月度_全社】RFM客層一覧表データ!F:F,"",0)</f>
        <v/>
      </c>
      <c r="J505" s="183">
        <v>0</v>
      </c>
      <c r="K505" s="183">
        <v>0</v>
      </c>
      <c r="L505" s="183">
        <v>0</v>
      </c>
      <c r="M505" s="183">
        <v>0</v>
      </c>
      <c r="N505" s="183">
        <v>0</v>
      </c>
      <c r="O505" s="183">
        <v>0</v>
      </c>
      <c r="P505" s="183">
        <v>0</v>
      </c>
      <c r="Q505" s="183">
        <v>0</v>
      </c>
      <c r="R505" s="183">
        <v>0</v>
      </c>
      <c r="S505" s="183">
        <v>0</v>
      </c>
      <c r="T505" s="183">
        <v>0</v>
      </c>
      <c r="U505" s="183">
        <v>0</v>
      </c>
      <c r="V505" s="183">
        <v>0</v>
      </c>
      <c r="W505" s="183">
        <v>0</v>
      </c>
      <c r="X505" s="183">
        <v>0</v>
      </c>
      <c r="Y505" s="183">
        <v>0</v>
      </c>
    </row>
    <row r="506" spans="1:25" x14ac:dyDescent="0.2">
      <c r="A506" s="184">
        <v>10659140</v>
      </c>
      <c r="B506" s="183" t="str">
        <f>[1]店マスタ!B505</f>
        <v>高忠電器</v>
      </c>
      <c r="C506" s="183">
        <v>1</v>
      </c>
      <c r="D506" s="183">
        <v>2</v>
      </c>
      <c r="E506" s="183">
        <f>_xlfn.XLOOKUP(A506,[2]Sheet1!$R:$R,[2]Sheet1!$AB:$AB,"",0)</f>
        <v>1</v>
      </c>
      <c r="F506" s="183" t="str">
        <f>_xlfn.XLOOKUP($A506,[3]【2026年03月度_全社】RFM客層一覧表データ!$A:$A,[3]【2026年03月度_全社】RFM客層一覧表データ!C:C,"",0)</f>
        <v/>
      </c>
      <c r="G506" s="183" t="str">
        <f>_xlfn.XLOOKUP($A506,[3]【2026年03月度_全社】RFM客層一覧表データ!$A:$A,[3]【2026年03月度_全社】RFM客層一覧表データ!D:D,"",0)</f>
        <v/>
      </c>
      <c r="H506" s="183" t="str">
        <f>_xlfn.XLOOKUP($A506,[3]【2026年03月度_全社】RFM客層一覧表データ!$A:$A,[3]【2026年03月度_全社】RFM客層一覧表データ!E:E,"",0)</f>
        <v/>
      </c>
      <c r="I506" s="183" t="str">
        <f>_xlfn.XLOOKUP($A506,[3]【2026年03月度_全社】RFM客層一覧表データ!$A:$A,[3]【2026年03月度_全社】RFM客層一覧表データ!F:F,"",0)</f>
        <v/>
      </c>
      <c r="J506" s="183">
        <v>0</v>
      </c>
      <c r="K506" s="183">
        <v>0</v>
      </c>
      <c r="L506" s="183">
        <v>0</v>
      </c>
      <c r="M506" s="183">
        <v>0</v>
      </c>
      <c r="N506" s="183">
        <v>0</v>
      </c>
      <c r="O506" s="183">
        <v>0</v>
      </c>
      <c r="P506" s="183">
        <v>0</v>
      </c>
      <c r="Q506" s="183">
        <v>0</v>
      </c>
      <c r="R506" s="183">
        <v>0</v>
      </c>
      <c r="S506" s="183">
        <v>0</v>
      </c>
      <c r="T506" s="183">
        <v>0</v>
      </c>
      <c r="U506" s="183">
        <v>0</v>
      </c>
      <c r="V506" s="183">
        <v>0</v>
      </c>
      <c r="W506" s="183">
        <v>0</v>
      </c>
      <c r="X506" s="183">
        <v>0</v>
      </c>
      <c r="Y506" s="183">
        <v>0</v>
      </c>
    </row>
    <row r="507" spans="1:25" x14ac:dyDescent="0.2">
      <c r="A507" s="184">
        <v>10659400</v>
      </c>
      <c r="B507" s="183" t="str">
        <f>[1]店マスタ!B506</f>
        <v>三陽電気</v>
      </c>
      <c r="C507" s="183">
        <v>2.5</v>
      </c>
      <c r="D507" s="183">
        <v>5</v>
      </c>
      <c r="E507" s="183">
        <f>_xlfn.XLOOKUP(A507,[2]Sheet1!$R:$R,[2]Sheet1!$AB:$AB,"",0)</f>
        <v>2.5</v>
      </c>
      <c r="F507" s="183">
        <f>_xlfn.XLOOKUP($A507,[3]【2026年03月度_全社】RFM客層一覧表データ!$A:$A,[3]【2026年03月度_全社】RFM客層一覧表データ!C:C,"",0)</f>
        <v>266</v>
      </c>
      <c r="G507" s="183">
        <f>_xlfn.XLOOKUP($A507,[3]【2026年03月度_全社】RFM客層一覧表データ!$A:$A,[3]【2026年03月度_全社】RFM客層一覧表データ!D:D,"",0)</f>
        <v>146</v>
      </c>
      <c r="H507" s="183">
        <f>_xlfn.XLOOKUP($A507,[3]【2026年03月度_全社】RFM客層一覧表データ!$A:$A,[3]【2026年03月度_全社】RFM客層一覧表データ!E:E,"",0)</f>
        <v>140</v>
      </c>
      <c r="I507" s="183">
        <f>_xlfn.XLOOKUP($A507,[3]【2026年03月度_全社】RFM客層一覧表データ!$A:$A,[3]【2026年03月度_全社】RFM客層一覧表データ!F:F,"",0)</f>
        <v>40</v>
      </c>
      <c r="J507" s="183">
        <v>238</v>
      </c>
      <c r="K507" s="183">
        <v>122</v>
      </c>
      <c r="L507" s="183">
        <v>126</v>
      </c>
      <c r="M507" s="183">
        <v>29</v>
      </c>
      <c r="N507" s="183">
        <v>263</v>
      </c>
      <c r="O507" s="183">
        <v>115</v>
      </c>
      <c r="P507" s="183">
        <v>126</v>
      </c>
      <c r="Q507" s="183">
        <v>14</v>
      </c>
      <c r="R507" s="183">
        <v>330</v>
      </c>
      <c r="S507" s="183">
        <v>181</v>
      </c>
      <c r="T507" s="183">
        <v>150</v>
      </c>
      <c r="U507" s="183">
        <v>33</v>
      </c>
      <c r="V507" s="183">
        <v>313</v>
      </c>
      <c r="W507" s="183">
        <v>143</v>
      </c>
      <c r="X507" s="183">
        <v>147</v>
      </c>
      <c r="Y507" s="183">
        <v>27</v>
      </c>
    </row>
    <row r="508" spans="1:25" x14ac:dyDescent="0.2">
      <c r="A508" s="184">
        <v>10660280</v>
      </c>
      <c r="B508" s="183" t="str">
        <f>[1]店マスタ!B507</f>
        <v>（株）イサム電気商会</v>
      </c>
      <c r="C508" s="183">
        <v>4</v>
      </c>
      <c r="D508" s="183">
        <v>8</v>
      </c>
      <c r="E508" s="183">
        <f>_xlfn.XLOOKUP(A508,[2]Sheet1!$R:$R,[2]Sheet1!$AB:$AB,"",0)</f>
        <v>4</v>
      </c>
      <c r="F508" s="183">
        <f>_xlfn.XLOOKUP($A508,[3]【2026年03月度_全社】RFM客層一覧表データ!$A:$A,[3]【2026年03月度_全社】RFM客層一覧表データ!C:C,"",0)</f>
        <v>3</v>
      </c>
      <c r="G508" s="183">
        <f>_xlfn.XLOOKUP($A508,[3]【2026年03月度_全社】RFM客層一覧表データ!$A:$A,[3]【2026年03月度_全社】RFM客層一覧表データ!D:D,"",0)</f>
        <v>0</v>
      </c>
      <c r="H508" s="183">
        <f>_xlfn.XLOOKUP($A508,[3]【2026年03月度_全社】RFM客層一覧表データ!$A:$A,[3]【2026年03月度_全社】RFM客層一覧表データ!E:E,"",0)</f>
        <v>1</v>
      </c>
      <c r="I508" s="183">
        <f>_xlfn.XLOOKUP($A508,[3]【2026年03月度_全社】RFM客層一覧表データ!$A:$A,[3]【2026年03月度_全社】RFM客層一覧表データ!F:F,"",0)</f>
        <v>0</v>
      </c>
      <c r="J508" s="183">
        <v>4</v>
      </c>
      <c r="K508" s="183">
        <v>0</v>
      </c>
      <c r="L508" s="183">
        <v>1</v>
      </c>
      <c r="M508" s="183">
        <v>0</v>
      </c>
      <c r="N508" s="183">
        <v>15</v>
      </c>
      <c r="O508" s="183">
        <v>0</v>
      </c>
      <c r="P508" s="183">
        <v>1</v>
      </c>
      <c r="Q508" s="183">
        <v>0</v>
      </c>
      <c r="R508" s="183">
        <v>428</v>
      </c>
      <c r="S508" s="183">
        <v>3</v>
      </c>
      <c r="T508" s="183">
        <v>12</v>
      </c>
      <c r="U508" s="183">
        <v>0</v>
      </c>
      <c r="V508" s="183">
        <v>574</v>
      </c>
      <c r="W508" s="183">
        <v>0</v>
      </c>
      <c r="X508" s="183">
        <v>266</v>
      </c>
      <c r="Y508" s="183">
        <v>0</v>
      </c>
    </row>
    <row r="509" spans="1:25" x14ac:dyDescent="0.2">
      <c r="A509" s="184">
        <v>10661600</v>
      </c>
      <c r="B509" s="183" t="str">
        <f>[1]店マスタ!B508</f>
        <v>（有）河井電気商会</v>
      </c>
      <c r="C509" s="183">
        <v>2</v>
      </c>
      <c r="D509" s="183">
        <v>4</v>
      </c>
      <c r="E509" s="183">
        <f>_xlfn.XLOOKUP(A509,[2]Sheet1!$R:$R,[2]Sheet1!$AB:$AB,"",0)</f>
        <v>2</v>
      </c>
      <c r="F509" s="183">
        <f>_xlfn.XLOOKUP($A509,[3]【2026年03月度_全社】RFM客層一覧表データ!$A:$A,[3]【2026年03月度_全社】RFM客層一覧表データ!C:C,"",0)</f>
        <v>255</v>
      </c>
      <c r="G509" s="183">
        <f>_xlfn.XLOOKUP($A509,[3]【2026年03月度_全社】RFM客層一覧表データ!$A:$A,[3]【2026年03月度_全社】RFM客層一覧表データ!D:D,"",0)</f>
        <v>129</v>
      </c>
      <c r="H509" s="183">
        <f>_xlfn.XLOOKUP($A509,[3]【2026年03月度_全社】RFM客層一覧表データ!$A:$A,[3]【2026年03月度_全社】RFM客層一覧表データ!E:E,"",0)</f>
        <v>157</v>
      </c>
      <c r="I509" s="183">
        <f>_xlfn.XLOOKUP($A509,[3]【2026年03月度_全社】RFM客層一覧表データ!$A:$A,[3]【2026年03月度_全社】RFM客層一覧表データ!F:F,"",0)</f>
        <v>13</v>
      </c>
      <c r="J509" s="183">
        <v>255</v>
      </c>
      <c r="K509" s="183">
        <v>149</v>
      </c>
      <c r="L509" s="183">
        <v>148</v>
      </c>
      <c r="M509" s="183">
        <v>23</v>
      </c>
      <c r="N509" s="183">
        <v>255</v>
      </c>
      <c r="O509" s="183">
        <v>138</v>
      </c>
      <c r="P509" s="183">
        <v>145</v>
      </c>
      <c r="Q509" s="183">
        <v>19</v>
      </c>
      <c r="R509" s="183">
        <v>251</v>
      </c>
      <c r="S509" s="183">
        <v>132</v>
      </c>
      <c r="T509" s="183">
        <v>138</v>
      </c>
      <c r="U509" s="183">
        <v>18</v>
      </c>
      <c r="V509" s="183">
        <v>252</v>
      </c>
      <c r="W509" s="183">
        <v>131</v>
      </c>
      <c r="X509" s="183">
        <v>140</v>
      </c>
      <c r="Y509" s="183">
        <v>22</v>
      </c>
    </row>
    <row r="510" spans="1:25" x14ac:dyDescent="0.2">
      <c r="A510" s="184">
        <v>10661640</v>
      </c>
      <c r="B510" s="183" t="str">
        <f>[1]店マスタ!B509</f>
        <v>みどり電化チェーン川南マゴム店</v>
      </c>
      <c r="C510" s="183">
        <v>3</v>
      </c>
      <c r="D510" s="183">
        <v>6</v>
      </c>
      <c r="E510" s="183">
        <f>_xlfn.XLOOKUP(A510,[2]Sheet1!$R:$R,[2]Sheet1!$AB:$AB,"",0)</f>
        <v>3</v>
      </c>
      <c r="F510" s="183">
        <f>_xlfn.XLOOKUP($A510,[3]【2026年03月度_全社】RFM客層一覧表データ!$A:$A,[3]【2026年03月度_全社】RFM客層一覧表データ!C:C,"",0)</f>
        <v>279</v>
      </c>
      <c r="G510" s="183">
        <f>_xlfn.XLOOKUP($A510,[3]【2026年03月度_全社】RFM客層一覧表データ!$A:$A,[3]【2026年03月度_全社】RFM客層一覧表データ!D:D,"",0)</f>
        <v>0</v>
      </c>
      <c r="H510" s="183">
        <f>_xlfn.XLOOKUP($A510,[3]【2026年03月度_全社】RFM客層一覧表データ!$A:$A,[3]【2026年03月度_全社】RFM客層一覧表データ!E:E,"",0)</f>
        <v>122</v>
      </c>
      <c r="I510" s="183">
        <f>_xlfn.XLOOKUP($A510,[3]【2026年03月度_全社】RFM客層一覧表データ!$A:$A,[3]【2026年03月度_全社】RFM客層一覧表データ!F:F,"",0)</f>
        <v>0</v>
      </c>
      <c r="J510" s="183">
        <v>333</v>
      </c>
      <c r="K510" s="183">
        <v>7</v>
      </c>
      <c r="L510" s="183">
        <v>155</v>
      </c>
      <c r="M510" s="183">
        <v>3</v>
      </c>
      <c r="N510" s="183">
        <v>352</v>
      </c>
      <c r="O510" s="183">
        <v>22</v>
      </c>
      <c r="P510" s="183">
        <v>159</v>
      </c>
      <c r="Q510" s="183">
        <v>4</v>
      </c>
      <c r="R510" s="183">
        <v>384</v>
      </c>
      <c r="S510" s="183">
        <v>47</v>
      </c>
      <c r="T510" s="183">
        <v>176</v>
      </c>
      <c r="U510" s="183">
        <v>16</v>
      </c>
      <c r="V510" s="183">
        <v>359</v>
      </c>
      <c r="W510" s="183">
        <v>41</v>
      </c>
      <c r="X510" s="183">
        <v>182</v>
      </c>
      <c r="Y510" s="183">
        <v>15</v>
      </c>
    </row>
    <row r="511" spans="1:25" x14ac:dyDescent="0.2">
      <c r="A511" s="184">
        <v>10664010</v>
      </c>
      <c r="B511" s="183" t="str">
        <f>[1]店マスタ!B510</f>
        <v>（有）すずきかでん</v>
      </c>
      <c r="C511" s="183">
        <v>1.5</v>
      </c>
      <c r="D511" s="183">
        <v>3</v>
      </c>
      <c r="E511" s="183">
        <f>_xlfn.XLOOKUP(A511,[2]Sheet1!$R:$R,[2]Sheet1!$AB:$AB,"",0)</f>
        <v>1.5</v>
      </c>
      <c r="F511" s="183">
        <f>_xlfn.XLOOKUP($A511,[3]【2026年03月度_全社】RFM客層一覧表データ!$A:$A,[3]【2026年03月度_全社】RFM客層一覧表データ!C:C,"",0)</f>
        <v>389</v>
      </c>
      <c r="G511" s="183">
        <f>_xlfn.XLOOKUP($A511,[3]【2026年03月度_全社】RFM客層一覧表データ!$A:$A,[3]【2026年03月度_全社】RFM客層一覧表データ!D:D,"",0)</f>
        <v>172</v>
      </c>
      <c r="H511" s="183">
        <f>_xlfn.XLOOKUP($A511,[3]【2026年03月度_全社】RFM客層一覧表データ!$A:$A,[3]【2026年03月度_全社】RFM客層一覧表データ!E:E,"",0)</f>
        <v>211</v>
      </c>
      <c r="I511" s="183">
        <f>_xlfn.XLOOKUP($A511,[3]【2026年03月度_全社】RFM客層一覧表データ!$A:$A,[3]【2026年03月度_全社】RFM客層一覧表データ!F:F,"",0)</f>
        <v>23</v>
      </c>
      <c r="J511" s="183">
        <v>408</v>
      </c>
      <c r="K511" s="183">
        <v>176</v>
      </c>
      <c r="L511" s="183">
        <v>225</v>
      </c>
      <c r="M511" s="183">
        <v>12</v>
      </c>
      <c r="N511" s="183">
        <v>430</v>
      </c>
      <c r="O511" s="183">
        <v>185</v>
      </c>
      <c r="P511" s="183">
        <v>230</v>
      </c>
      <c r="Q511" s="183">
        <v>20</v>
      </c>
      <c r="R511" s="183">
        <v>439</v>
      </c>
      <c r="S511" s="183">
        <v>197</v>
      </c>
      <c r="T511" s="183">
        <v>233</v>
      </c>
      <c r="U511" s="183">
        <v>31</v>
      </c>
      <c r="V511" s="183">
        <v>434</v>
      </c>
      <c r="W511" s="183">
        <v>198</v>
      </c>
      <c r="X511" s="183">
        <v>242</v>
      </c>
      <c r="Y511" s="183">
        <v>15</v>
      </c>
    </row>
    <row r="512" spans="1:25" x14ac:dyDescent="0.2">
      <c r="A512" s="184">
        <v>10664360</v>
      </c>
      <c r="B512" s="183" t="str">
        <f>[1]店マスタ!B511</f>
        <v>アール　いのうえ</v>
      </c>
      <c r="C512" s="183">
        <v>1.5</v>
      </c>
      <c r="D512" s="183">
        <v>3</v>
      </c>
      <c r="E512" s="183">
        <f>_xlfn.XLOOKUP(A512,[2]Sheet1!$R:$R,[2]Sheet1!$AB:$AB,"",0)</f>
        <v>1.5</v>
      </c>
      <c r="F512" s="183" t="str">
        <f>_xlfn.XLOOKUP($A512,[3]【2026年03月度_全社】RFM客層一覧表データ!$A:$A,[3]【2026年03月度_全社】RFM客層一覧表データ!C:C,"",0)</f>
        <v/>
      </c>
      <c r="G512" s="183" t="str">
        <f>_xlfn.XLOOKUP($A512,[3]【2026年03月度_全社】RFM客層一覧表データ!$A:$A,[3]【2026年03月度_全社】RFM客層一覧表データ!D:D,"",0)</f>
        <v/>
      </c>
      <c r="H512" s="183" t="str">
        <f>_xlfn.XLOOKUP($A512,[3]【2026年03月度_全社】RFM客層一覧表データ!$A:$A,[3]【2026年03月度_全社】RFM客層一覧表データ!E:E,"",0)</f>
        <v/>
      </c>
      <c r="I512" s="183" t="str">
        <f>_xlfn.XLOOKUP($A512,[3]【2026年03月度_全社】RFM客層一覧表データ!$A:$A,[3]【2026年03月度_全社】RFM客層一覧表データ!F:F,"",0)</f>
        <v/>
      </c>
      <c r="J512" s="183">
        <v>0</v>
      </c>
      <c r="K512" s="183">
        <v>0</v>
      </c>
      <c r="L512" s="183">
        <v>0</v>
      </c>
      <c r="M512" s="183">
        <v>0</v>
      </c>
      <c r="N512" s="183">
        <v>0</v>
      </c>
      <c r="O512" s="183">
        <v>0</v>
      </c>
      <c r="P512" s="183">
        <v>0</v>
      </c>
      <c r="Q512" s="183">
        <v>0</v>
      </c>
      <c r="R512" s="183">
        <v>0</v>
      </c>
      <c r="S512" s="183">
        <v>0</v>
      </c>
      <c r="T512" s="183">
        <v>0</v>
      </c>
      <c r="U512" s="183">
        <v>0</v>
      </c>
      <c r="V512" s="183">
        <v>0</v>
      </c>
      <c r="W512" s="183">
        <v>0</v>
      </c>
      <c r="X512" s="183">
        <v>0</v>
      </c>
      <c r="Y512" s="183">
        <v>0</v>
      </c>
    </row>
    <row r="513" spans="1:25" x14ac:dyDescent="0.2">
      <c r="A513" s="184">
        <v>10664368</v>
      </c>
      <c r="B513" s="183" t="str">
        <f>[1]店マスタ!B512</f>
        <v>（株）あい電グループ本部</v>
      </c>
      <c r="C513" s="183">
        <v>0</v>
      </c>
      <c r="D513" s="183">
        <v>0</v>
      </c>
      <c r="E513" s="183" t="str">
        <f>_xlfn.XLOOKUP(A513,[2]Sheet1!$R:$R,[2]Sheet1!$AB:$AB,"",0)</f>
        <v/>
      </c>
      <c r="F513" s="183" t="str">
        <f>_xlfn.XLOOKUP($A513,[3]【2026年03月度_全社】RFM客層一覧表データ!$A:$A,[3]【2026年03月度_全社】RFM客層一覧表データ!C:C,"",0)</f>
        <v/>
      </c>
      <c r="G513" s="183" t="str">
        <f>_xlfn.XLOOKUP($A513,[3]【2026年03月度_全社】RFM客層一覧表データ!$A:$A,[3]【2026年03月度_全社】RFM客層一覧表データ!D:D,"",0)</f>
        <v/>
      </c>
      <c r="H513" s="183" t="str">
        <f>_xlfn.XLOOKUP($A513,[3]【2026年03月度_全社】RFM客層一覧表データ!$A:$A,[3]【2026年03月度_全社】RFM客層一覧表データ!E:E,"",0)</f>
        <v/>
      </c>
      <c r="I513" s="183" t="str">
        <f>_xlfn.XLOOKUP($A513,[3]【2026年03月度_全社】RFM客層一覧表データ!$A:$A,[3]【2026年03月度_全社】RFM客層一覧表データ!F:F,"",0)</f>
        <v/>
      </c>
      <c r="J513" s="183">
        <v>0</v>
      </c>
      <c r="K513" s="183">
        <v>0</v>
      </c>
      <c r="L513" s="183">
        <v>0</v>
      </c>
      <c r="M513" s="183">
        <v>0</v>
      </c>
      <c r="N513" s="183">
        <v>0</v>
      </c>
      <c r="O513" s="183">
        <v>0</v>
      </c>
      <c r="P513" s="183">
        <v>0</v>
      </c>
      <c r="Q513" s="183">
        <v>0</v>
      </c>
      <c r="R513" s="183">
        <v>0</v>
      </c>
      <c r="S513" s="183">
        <v>0</v>
      </c>
      <c r="T513" s="183">
        <v>0</v>
      </c>
      <c r="U513" s="183">
        <v>0</v>
      </c>
      <c r="V513" s="183">
        <v>0</v>
      </c>
      <c r="W513" s="183">
        <v>0</v>
      </c>
      <c r="X513" s="183">
        <v>0</v>
      </c>
      <c r="Y513" s="183">
        <v>0</v>
      </c>
    </row>
    <row r="514" spans="1:25" x14ac:dyDescent="0.2">
      <c r="A514" s="184">
        <v>10664370</v>
      </c>
      <c r="B514" s="183" t="str">
        <f>[1]店マスタ!B513</f>
        <v>あい電ダイワ・一番館店</v>
      </c>
      <c r="C514" s="183">
        <v>12</v>
      </c>
      <c r="D514" s="183">
        <v>24</v>
      </c>
      <c r="E514" s="183">
        <f>_xlfn.XLOOKUP(A514,[2]Sheet1!$R:$R,[2]Sheet1!$AB:$AB,"",0)</f>
        <v>12</v>
      </c>
      <c r="F514" s="183">
        <f>_xlfn.XLOOKUP($A514,[3]【2026年03月度_全社】RFM客層一覧表データ!$A:$A,[3]【2026年03月度_全社】RFM客層一覧表データ!C:C,"",0)</f>
        <v>3020</v>
      </c>
      <c r="G514" s="183">
        <f>_xlfn.XLOOKUP($A514,[3]【2026年03月度_全社】RFM客層一覧表データ!$A:$A,[3]【2026年03月度_全社】RFM客層一覧表データ!D:D,"",0)</f>
        <v>1186</v>
      </c>
      <c r="H514" s="183">
        <f>_xlfn.XLOOKUP($A514,[3]【2026年03月度_全社】RFM客層一覧表データ!$A:$A,[3]【2026年03月度_全社】RFM客層一覧表データ!E:E,"",0)</f>
        <v>1605</v>
      </c>
      <c r="I514" s="183">
        <f>_xlfn.XLOOKUP($A514,[3]【2026年03月度_全社】RFM客層一覧表データ!$A:$A,[3]【2026年03月度_全社】RFM客層一覧表データ!F:F,"",0)</f>
        <v>136</v>
      </c>
      <c r="J514" s="183">
        <v>3192</v>
      </c>
      <c r="K514" s="183">
        <v>1301</v>
      </c>
      <c r="L514" s="183">
        <v>1645</v>
      </c>
      <c r="M514" s="183">
        <v>165</v>
      </c>
      <c r="N514" s="183">
        <v>3248</v>
      </c>
      <c r="O514" s="183">
        <v>1414</v>
      </c>
      <c r="P514" s="183">
        <v>1624</v>
      </c>
      <c r="Q514" s="183">
        <v>187</v>
      </c>
      <c r="R514" s="183">
        <v>3380</v>
      </c>
      <c r="S514" s="183">
        <v>1544</v>
      </c>
      <c r="T514" s="183">
        <v>1683</v>
      </c>
      <c r="U514" s="183">
        <v>236</v>
      </c>
      <c r="V514" s="183">
        <v>3409</v>
      </c>
      <c r="W514" s="183">
        <v>1606</v>
      </c>
      <c r="X514" s="183">
        <v>1693</v>
      </c>
      <c r="Y514" s="183">
        <v>273</v>
      </c>
    </row>
    <row r="515" spans="1:25" x14ac:dyDescent="0.2">
      <c r="A515" s="184">
        <v>10665110</v>
      </c>
      <c r="B515" s="183" t="str">
        <f>[1]店マスタ!B514</f>
        <v>みどり電化チェーン東大町小松店</v>
      </c>
      <c r="C515" s="183">
        <v>1.5</v>
      </c>
      <c r="D515" s="183">
        <v>3</v>
      </c>
      <c r="E515" s="183">
        <f>_xlfn.XLOOKUP(A515,[2]Sheet1!$R:$R,[2]Sheet1!$AB:$AB,"",0)</f>
        <v>1.5</v>
      </c>
      <c r="F515" s="183" t="str">
        <f>_xlfn.XLOOKUP($A515,[3]【2026年03月度_全社】RFM客層一覧表データ!$A:$A,[3]【2026年03月度_全社】RFM客層一覧表データ!C:C,"",0)</f>
        <v/>
      </c>
      <c r="G515" s="183" t="str">
        <f>_xlfn.XLOOKUP($A515,[3]【2026年03月度_全社】RFM客層一覧表データ!$A:$A,[3]【2026年03月度_全社】RFM客層一覧表データ!D:D,"",0)</f>
        <v/>
      </c>
      <c r="H515" s="183" t="str">
        <f>_xlfn.XLOOKUP($A515,[3]【2026年03月度_全社】RFM客層一覧表データ!$A:$A,[3]【2026年03月度_全社】RFM客層一覧表データ!E:E,"",0)</f>
        <v/>
      </c>
      <c r="I515" s="183" t="str">
        <f>_xlfn.XLOOKUP($A515,[3]【2026年03月度_全社】RFM客層一覧表データ!$A:$A,[3]【2026年03月度_全社】RFM客層一覧表データ!F:F,"",0)</f>
        <v/>
      </c>
      <c r="J515" s="183">
        <v>0</v>
      </c>
      <c r="K515" s="183">
        <v>0</v>
      </c>
      <c r="L515" s="183">
        <v>0</v>
      </c>
      <c r="M515" s="183">
        <v>0</v>
      </c>
      <c r="N515" s="183">
        <v>0</v>
      </c>
      <c r="O515" s="183">
        <v>0</v>
      </c>
      <c r="P515" s="183">
        <v>0</v>
      </c>
      <c r="Q515" s="183">
        <v>0</v>
      </c>
      <c r="R515" s="183">
        <v>0</v>
      </c>
      <c r="S515" s="183">
        <v>0</v>
      </c>
      <c r="T515" s="183">
        <v>0</v>
      </c>
      <c r="U515" s="183">
        <v>0</v>
      </c>
      <c r="V515" s="183">
        <v>0</v>
      </c>
      <c r="W515" s="183">
        <v>0</v>
      </c>
      <c r="X515" s="183">
        <v>0</v>
      </c>
      <c r="Y515" s="183">
        <v>0</v>
      </c>
    </row>
    <row r="516" spans="1:25" x14ac:dyDescent="0.2">
      <c r="A516" s="184">
        <v>10666540</v>
      </c>
      <c r="B516" s="183" t="str">
        <f>[1]店マスタ!B515</f>
        <v>マルイ電気商会</v>
      </c>
      <c r="C516" s="183">
        <v>1.5</v>
      </c>
      <c r="D516" s="183">
        <v>3</v>
      </c>
      <c r="E516" s="183">
        <f>_xlfn.XLOOKUP(A516,[2]Sheet1!$R:$R,[2]Sheet1!$AB:$AB,"",0)</f>
        <v>1.5</v>
      </c>
      <c r="F516" s="183" t="str">
        <f>_xlfn.XLOOKUP($A516,[3]【2026年03月度_全社】RFM客層一覧表データ!$A:$A,[3]【2026年03月度_全社】RFM客層一覧表データ!C:C,"",0)</f>
        <v/>
      </c>
      <c r="G516" s="183" t="str">
        <f>_xlfn.XLOOKUP($A516,[3]【2026年03月度_全社】RFM客層一覧表データ!$A:$A,[3]【2026年03月度_全社】RFM客層一覧表データ!D:D,"",0)</f>
        <v/>
      </c>
      <c r="H516" s="183" t="str">
        <f>_xlfn.XLOOKUP($A516,[3]【2026年03月度_全社】RFM客層一覧表データ!$A:$A,[3]【2026年03月度_全社】RFM客層一覧表データ!E:E,"",0)</f>
        <v/>
      </c>
      <c r="I516" s="183" t="str">
        <f>_xlfn.XLOOKUP($A516,[3]【2026年03月度_全社】RFM客層一覧表データ!$A:$A,[3]【2026年03月度_全社】RFM客層一覧表データ!F:F,"",0)</f>
        <v/>
      </c>
      <c r="J516" s="183">
        <v>0</v>
      </c>
      <c r="K516" s="183">
        <v>0</v>
      </c>
      <c r="L516" s="183">
        <v>0</v>
      </c>
      <c r="M516" s="183">
        <v>0</v>
      </c>
      <c r="N516" s="183">
        <v>0</v>
      </c>
      <c r="O516" s="183">
        <v>0</v>
      </c>
      <c r="P516" s="183">
        <v>0</v>
      </c>
      <c r="Q516" s="183">
        <v>0</v>
      </c>
      <c r="R516" s="183">
        <v>0</v>
      </c>
      <c r="S516" s="183">
        <v>0</v>
      </c>
      <c r="T516" s="183">
        <v>0</v>
      </c>
      <c r="U516" s="183">
        <v>0</v>
      </c>
      <c r="V516" s="183">
        <v>0</v>
      </c>
      <c r="W516" s="183">
        <v>0</v>
      </c>
      <c r="X516" s="183">
        <v>0</v>
      </c>
      <c r="Y516" s="183">
        <v>0</v>
      </c>
    </row>
    <row r="517" spans="1:25" x14ac:dyDescent="0.2">
      <c r="A517" s="184">
        <v>10666840</v>
      </c>
      <c r="B517" s="183" t="str">
        <f>[1]店マスタ!B516</f>
        <v>みどり電化チェーン　亀ヶ崎店</v>
      </c>
      <c r="C517" s="183">
        <v>2</v>
      </c>
      <c r="D517" s="183">
        <v>4</v>
      </c>
      <c r="E517" s="183">
        <f>_xlfn.XLOOKUP(A517,[2]Sheet1!$R:$R,[2]Sheet1!$AB:$AB,"",0)</f>
        <v>2.5</v>
      </c>
      <c r="F517" s="183">
        <f>_xlfn.XLOOKUP($A517,[3]【2026年03月度_全社】RFM客層一覧表データ!$A:$A,[3]【2026年03月度_全社】RFM客層一覧表データ!C:C,"",0)</f>
        <v>531</v>
      </c>
      <c r="G517" s="183">
        <f>_xlfn.XLOOKUP($A517,[3]【2026年03月度_全社】RFM客層一覧表データ!$A:$A,[3]【2026年03月度_全社】RFM客層一覧表データ!D:D,"",0)</f>
        <v>204</v>
      </c>
      <c r="H517" s="183">
        <f>_xlfn.XLOOKUP($A517,[3]【2026年03月度_全社】RFM客層一覧表データ!$A:$A,[3]【2026年03月度_全社】RFM客層一覧表データ!E:E,"",0)</f>
        <v>247</v>
      </c>
      <c r="I517" s="183">
        <f>_xlfn.XLOOKUP($A517,[3]【2026年03月度_全社】RFM客層一覧表データ!$A:$A,[3]【2026年03月度_全社】RFM客層一覧表データ!F:F,"",0)</f>
        <v>32</v>
      </c>
      <c r="J517" s="183">
        <v>550</v>
      </c>
      <c r="K517" s="183">
        <v>232</v>
      </c>
      <c r="L517" s="183">
        <v>252</v>
      </c>
      <c r="M517" s="183">
        <v>48</v>
      </c>
      <c r="N517" s="183">
        <v>545</v>
      </c>
      <c r="O517" s="183">
        <v>223</v>
      </c>
      <c r="P517" s="183">
        <v>244</v>
      </c>
      <c r="Q517" s="183">
        <v>33</v>
      </c>
      <c r="R517" s="183">
        <v>570</v>
      </c>
      <c r="S517" s="183">
        <v>236</v>
      </c>
      <c r="T517" s="183">
        <v>253</v>
      </c>
      <c r="U517" s="183">
        <v>38</v>
      </c>
      <c r="V517" s="183">
        <v>584</v>
      </c>
      <c r="W517" s="183">
        <v>248</v>
      </c>
      <c r="X517" s="183">
        <v>254</v>
      </c>
      <c r="Y517" s="183">
        <v>45</v>
      </c>
    </row>
    <row r="518" spans="1:25" x14ac:dyDescent="0.2">
      <c r="A518" s="184">
        <v>10666841</v>
      </c>
      <c r="B518" s="183" t="str">
        <f>[1]店マスタ!B517</f>
        <v>みどり電化チェーン　本部</v>
      </c>
      <c r="C518" s="183">
        <v>0</v>
      </c>
      <c r="D518" s="183">
        <v>0</v>
      </c>
      <c r="E518" s="183" t="str">
        <f>_xlfn.XLOOKUP(A518,[2]Sheet1!$R:$R,[2]Sheet1!$AB:$AB,"",0)</f>
        <v/>
      </c>
      <c r="F518" s="183" t="str">
        <f>_xlfn.XLOOKUP($A518,[3]【2026年03月度_全社】RFM客層一覧表データ!$A:$A,[3]【2026年03月度_全社】RFM客層一覧表データ!C:C,"",0)</f>
        <v/>
      </c>
      <c r="G518" s="183" t="str">
        <f>_xlfn.XLOOKUP($A518,[3]【2026年03月度_全社】RFM客層一覧表データ!$A:$A,[3]【2026年03月度_全社】RFM客層一覧表データ!D:D,"",0)</f>
        <v/>
      </c>
      <c r="H518" s="183" t="str">
        <f>_xlfn.XLOOKUP($A518,[3]【2026年03月度_全社】RFM客層一覧表データ!$A:$A,[3]【2026年03月度_全社】RFM客層一覧表データ!E:E,"",0)</f>
        <v/>
      </c>
      <c r="I518" s="183" t="str">
        <f>_xlfn.XLOOKUP($A518,[3]【2026年03月度_全社】RFM客層一覧表データ!$A:$A,[3]【2026年03月度_全社】RFM客層一覧表データ!F:F,"",0)</f>
        <v/>
      </c>
      <c r="J518" s="183">
        <v>0</v>
      </c>
      <c r="K518" s="183">
        <v>0</v>
      </c>
      <c r="L518" s="183">
        <v>0</v>
      </c>
      <c r="M518" s="183">
        <v>0</v>
      </c>
      <c r="N518" s="183">
        <v>0</v>
      </c>
      <c r="O518" s="183">
        <v>0</v>
      </c>
      <c r="P518" s="183">
        <v>0</v>
      </c>
      <c r="Q518" s="183">
        <v>0</v>
      </c>
      <c r="R518" s="183">
        <v>0</v>
      </c>
      <c r="S518" s="183">
        <v>0</v>
      </c>
      <c r="T518" s="183">
        <v>0</v>
      </c>
      <c r="U518" s="183">
        <v>0</v>
      </c>
      <c r="V518" s="183">
        <v>0</v>
      </c>
      <c r="W518" s="183">
        <v>0</v>
      </c>
      <c r="X518" s="183">
        <v>0</v>
      </c>
      <c r="Y518" s="183">
        <v>0</v>
      </c>
    </row>
    <row r="519" spans="1:25" x14ac:dyDescent="0.2">
      <c r="A519" s="184">
        <v>10668060</v>
      </c>
      <c r="B519" s="183" t="str">
        <f>[1]店マスタ!B518</f>
        <v>（株）大滝電器</v>
      </c>
      <c r="C519" s="183">
        <v>4</v>
      </c>
      <c r="D519" s="183">
        <v>8</v>
      </c>
      <c r="E519" s="183">
        <f>_xlfn.XLOOKUP(A519,[2]Sheet1!$R:$R,[2]Sheet1!$AB:$AB,"",0)</f>
        <v>4</v>
      </c>
      <c r="F519" s="183">
        <f>_xlfn.XLOOKUP($A519,[3]【2026年03月度_全社】RFM客層一覧表データ!$A:$A,[3]【2026年03月度_全社】RFM客層一覧表データ!C:C,"",0)</f>
        <v>990</v>
      </c>
      <c r="G519" s="183">
        <f>_xlfn.XLOOKUP($A519,[3]【2026年03月度_全社】RFM客層一覧表データ!$A:$A,[3]【2026年03月度_全社】RFM客層一覧表データ!D:D,"",0)</f>
        <v>463</v>
      </c>
      <c r="H519" s="183">
        <f>_xlfn.XLOOKUP($A519,[3]【2026年03月度_全社】RFM客層一覧表データ!$A:$A,[3]【2026年03月度_全社】RFM客層一覧表データ!E:E,"",0)</f>
        <v>567</v>
      </c>
      <c r="I519" s="183">
        <f>_xlfn.XLOOKUP($A519,[3]【2026年03月度_全社】RFM客層一覧表データ!$A:$A,[3]【2026年03月度_全社】RFM客層一覧表データ!F:F,"",0)</f>
        <v>35</v>
      </c>
      <c r="J519" s="183">
        <v>1019</v>
      </c>
      <c r="K519" s="183">
        <v>477</v>
      </c>
      <c r="L519" s="183">
        <v>585</v>
      </c>
      <c r="M519" s="183">
        <v>47</v>
      </c>
      <c r="N519" s="183">
        <v>1025</v>
      </c>
      <c r="O519" s="183">
        <v>486</v>
      </c>
      <c r="P519" s="183">
        <v>589</v>
      </c>
      <c r="Q519" s="183">
        <v>49</v>
      </c>
      <c r="R519" s="183">
        <v>1045</v>
      </c>
      <c r="S519" s="183">
        <v>538</v>
      </c>
      <c r="T519" s="183">
        <v>600</v>
      </c>
      <c r="U519" s="183">
        <v>57</v>
      </c>
      <c r="V519" s="183">
        <v>1051</v>
      </c>
      <c r="W519" s="183">
        <v>527</v>
      </c>
      <c r="X519" s="183">
        <v>596</v>
      </c>
      <c r="Y519" s="183">
        <v>52</v>
      </c>
    </row>
    <row r="520" spans="1:25" x14ac:dyDescent="0.2">
      <c r="A520" s="184">
        <v>10668160</v>
      </c>
      <c r="B520" s="183" t="str">
        <f>[1]店マスタ!B519</f>
        <v>あい電スガワラ店</v>
      </c>
      <c r="C520" s="183">
        <v>2.5</v>
      </c>
      <c r="D520" s="183">
        <v>5</v>
      </c>
      <c r="E520" s="183">
        <f>_xlfn.XLOOKUP(A520,[2]Sheet1!$R:$R,[2]Sheet1!$AB:$AB,"",0)</f>
        <v>2.5</v>
      </c>
      <c r="F520" s="183">
        <f>_xlfn.XLOOKUP($A520,[3]【2026年03月度_全社】RFM客層一覧表データ!$A:$A,[3]【2026年03月度_全社】RFM客層一覧表データ!C:C,"",0)</f>
        <v>256</v>
      </c>
      <c r="G520" s="183">
        <f>_xlfn.XLOOKUP($A520,[3]【2026年03月度_全社】RFM客層一覧表データ!$A:$A,[3]【2026年03月度_全社】RFM客層一覧表データ!D:D,"",0)</f>
        <v>103</v>
      </c>
      <c r="H520" s="183">
        <f>_xlfn.XLOOKUP($A520,[3]【2026年03月度_全社】RFM客層一覧表データ!$A:$A,[3]【2026年03月度_全社】RFM客層一覧表データ!E:E,"",0)</f>
        <v>159</v>
      </c>
      <c r="I520" s="183">
        <f>_xlfn.XLOOKUP($A520,[3]【2026年03月度_全社】RFM客層一覧表データ!$A:$A,[3]【2026年03月度_全社】RFM客層一覧表データ!F:F,"",0)</f>
        <v>6</v>
      </c>
      <c r="J520" s="183">
        <v>273</v>
      </c>
      <c r="K520" s="183">
        <v>127</v>
      </c>
      <c r="L520" s="183">
        <v>167</v>
      </c>
      <c r="M520" s="183">
        <v>6</v>
      </c>
      <c r="N520" s="183">
        <v>289</v>
      </c>
      <c r="O520" s="183">
        <v>144</v>
      </c>
      <c r="P520" s="183">
        <v>180</v>
      </c>
      <c r="Q520" s="183">
        <v>7</v>
      </c>
      <c r="R520" s="183">
        <v>302</v>
      </c>
      <c r="S520" s="183">
        <v>140</v>
      </c>
      <c r="T520" s="183">
        <v>178</v>
      </c>
      <c r="U520" s="183">
        <v>8</v>
      </c>
      <c r="V520" s="183">
        <v>317</v>
      </c>
      <c r="W520" s="183">
        <v>132</v>
      </c>
      <c r="X520" s="183">
        <v>188</v>
      </c>
      <c r="Y520" s="183">
        <v>8</v>
      </c>
    </row>
    <row r="521" spans="1:25" x14ac:dyDescent="0.2">
      <c r="A521" s="184">
        <v>10668240</v>
      </c>
      <c r="B521" s="183" t="str">
        <f>[1]店マスタ!B520</f>
        <v>（有）伝智屋電化</v>
      </c>
      <c r="C521" s="183">
        <v>1.5</v>
      </c>
      <c r="D521" s="183">
        <v>3</v>
      </c>
      <c r="E521" s="183">
        <f>_xlfn.XLOOKUP(A521,[2]Sheet1!$R:$R,[2]Sheet1!$AB:$AB,"",0)</f>
        <v>1.5</v>
      </c>
      <c r="F521" s="183">
        <f>_xlfn.XLOOKUP($A521,[3]【2026年03月度_全社】RFM客層一覧表データ!$A:$A,[3]【2026年03月度_全社】RFM客層一覧表データ!C:C,"",0)</f>
        <v>262</v>
      </c>
      <c r="G521" s="183">
        <f>_xlfn.XLOOKUP($A521,[3]【2026年03月度_全社】RFM客層一覧表データ!$A:$A,[3]【2026年03月度_全社】RFM客層一覧表データ!D:D,"",0)</f>
        <v>141</v>
      </c>
      <c r="H521" s="183">
        <f>_xlfn.XLOOKUP($A521,[3]【2026年03月度_全社】RFM客層一覧表データ!$A:$A,[3]【2026年03月度_全社】RFM客層一覧表データ!E:E,"",0)</f>
        <v>193</v>
      </c>
      <c r="I521" s="183">
        <f>_xlfn.XLOOKUP($A521,[3]【2026年03月度_全社】RFM客層一覧表データ!$A:$A,[3]【2026年03月度_全社】RFM客層一覧表データ!F:F,"",0)</f>
        <v>6</v>
      </c>
      <c r="J521" s="183">
        <v>270</v>
      </c>
      <c r="K521" s="183">
        <v>146</v>
      </c>
      <c r="L521" s="183">
        <v>203</v>
      </c>
      <c r="M521" s="183">
        <v>8</v>
      </c>
      <c r="N521" s="183">
        <v>272</v>
      </c>
      <c r="O521" s="183">
        <v>160</v>
      </c>
      <c r="P521" s="183">
        <v>204</v>
      </c>
      <c r="Q521" s="183">
        <v>4</v>
      </c>
      <c r="R521" s="183">
        <v>276</v>
      </c>
      <c r="S521" s="183">
        <v>143</v>
      </c>
      <c r="T521" s="183">
        <v>204</v>
      </c>
      <c r="U521" s="183">
        <v>9</v>
      </c>
      <c r="V521" s="183">
        <v>289</v>
      </c>
      <c r="W521" s="183">
        <v>141</v>
      </c>
      <c r="X521" s="183">
        <v>213</v>
      </c>
      <c r="Y521" s="183">
        <v>0</v>
      </c>
    </row>
    <row r="522" spans="1:25" x14ac:dyDescent="0.2">
      <c r="A522" s="184">
        <v>10668520</v>
      </c>
      <c r="B522" s="183" t="str">
        <f>[1]店マスタ!B521</f>
        <v>あい電こんの店</v>
      </c>
      <c r="C522" s="183">
        <v>2.5</v>
      </c>
      <c r="D522" s="183">
        <v>5</v>
      </c>
      <c r="E522" s="183">
        <f>_xlfn.XLOOKUP(A522,[2]Sheet1!$R:$R,[2]Sheet1!$AB:$AB,"",0)</f>
        <v>2.5</v>
      </c>
      <c r="F522" s="183">
        <f>_xlfn.XLOOKUP($A522,[3]【2026年03月度_全社】RFM客層一覧表データ!$A:$A,[3]【2026年03月度_全社】RFM客層一覧表データ!C:C,"",0)</f>
        <v>1059</v>
      </c>
      <c r="G522" s="183">
        <f>_xlfn.XLOOKUP($A522,[3]【2026年03月度_全社】RFM客層一覧表データ!$A:$A,[3]【2026年03月度_全社】RFM客層一覧表データ!D:D,"",0)</f>
        <v>515</v>
      </c>
      <c r="H522" s="183">
        <f>_xlfn.XLOOKUP($A522,[3]【2026年03月度_全社】RFM客層一覧表データ!$A:$A,[3]【2026年03月度_全社】RFM客層一覧表データ!E:E,"",0)</f>
        <v>514</v>
      </c>
      <c r="I522" s="183">
        <f>_xlfn.XLOOKUP($A522,[3]【2026年03月度_全社】RFM客層一覧表データ!$A:$A,[3]【2026年03月度_全社】RFM客層一覧表データ!F:F,"",0)</f>
        <v>98</v>
      </c>
      <c r="J522" s="183">
        <v>1030</v>
      </c>
      <c r="K522" s="183">
        <v>482</v>
      </c>
      <c r="L522" s="183">
        <v>509</v>
      </c>
      <c r="M522" s="183">
        <v>71</v>
      </c>
      <c r="N522" s="183">
        <v>1019</v>
      </c>
      <c r="O522" s="183">
        <v>536</v>
      </c>
      <c r="P522" s="183">
        <v>508</v>
      </c>
      <c r="Q522" s="183">
        <v>100</v>
      </c>
      <c r="R522" s="183">
        <v>1030</v>
      </c>
      <c r="S522" s="183">
        <v>525</v>
      </c>
      <c r="T522" s="183">
        <v>525</v>
      </c>
      <c r="U522" s="183">
        <v>82</v>
      </c>
      <c r="V522" s="183">
        <v>1012</v>
      </c>
      <c r="W522" s="183">
        <v>509</v>
      </c>
      <c r="X522" s="183">
        <v>541</v>
      </c>
      <c r="Y522" s="183">
        <v>84</v>
      </c>
    </row>
    <row r="523" spans="1:25" x14ac:dyDescent="0.2">
      <c r="A523" s="184">
        <v>10668670</v>
      </c>
      <c r="B523" s="183" t="str">
        <f>[1]店マスタ!B522</f>
        <v>みどり電化チェーン富岡佐々木店</v>
      </c>
      <c r="C523" s="183">
        <v>1</v>
      </c>
      <c r="D523" s="183">
        <v>2</v>
      </c>
      <c r="E523" s="183">
        <f>_xlfn.XLOOKUP(A523,[2]Sheet1!$R:$R,[2]Sheet1!$AB:$AB,"",0)</f>
        <v>1</v>
      </c>
      <c r="F523" s="183" t="str">
        <f>_xlfn.XLOOKUP($A523,[3]【2026年03月度_全社】RFM客層一覧表データ!$A:$A,[3]【2026年03月度_全社】RFM客層一覧表データ!C:C,"",0)</f>
        <v/>
      </c>
      <c r="G523" s="183" t="str">
        <f>_xlfn.XLOOKUP($A523,[3]【2026年03月度_全社】RFM客層一覧表データ!$A:$A,[3]【2026年03月度_全社】RFM客層一覧表データ!D:D,"",0)</f>
        <v/>
      </c>
      <c r="H523" s="183" t="str">
        <f>_xlfn.XLOOKUP($A523,[3]【2026年03月度_全社】RFM客層一覧表データ!$A:$A,[3]【2026年03月度_全社】RFM客層一覧表データ!E:E,"",0)</f>
        <v/>
      </c>
      <c r="I523" s="183" t="str">
        <f>_xlfn.XLOOKUP($A523,[3]【2026年03月度_全社】RFM客層一覧表データ!$A:$A,[3]【2026年03月度_全社】RFM客層一覧表データ!F:F,"",0)</f>
        <v/>
      </c>
      <c r="J523" s="183">
        <v>0</v>
      </c>
      <c r="K523" s="183">
        <v>0</v>
      </c>
      <c r="L523" s="183">
        <v>0</v>
      </c>
      <c r="M523" s="183">
        <v>0</v>
      </c>
      <c r="N523" s="183">
        <v>0</v>
      </c>
      <c r="O523" s="183">
        <v>0</v>
      </c>
      <c r="P523" s="183">
        <v>0</v>
      </c>
      <c r="Q523" s="183">
        <v>0</v>
      </c>
      <c r="R523" s="183">
        <v>0</v>
      </c>
      <c r="S523" s="183">
        <v>0</v>
      </c>
      <c r="T523" s="183">
        <v>0</v>
      </c>
      <c r="U523" s="183">
        <v>0</v>
      </c>
      <c r="V523" s="183">
        <v>0</v>
      </c>
      <c r="W523" s="183">
        <v>0</v>
      </c>
      <c r="X523" s="183">
        <v>0</v>
      </c>
      <c r="Y523" s="183">
        <v>0</v>
      </c>
    </row>
    <row r="524" spans="1:25" x14ac:dyDescent="0.2">
      <c r="A524" s="184">
        <v>10668860</v>
      </c>
      <c r="B524" s="183" t="str">
        <f>[1]店マスタ!B523</f>
        <v>信夫電気店</v>
      </c>
      <c r="C524" s="183">
        <v>2</v>
      </c>
      <c r="D524" s="183">
        <v>4</v>
      </c>
      <c r="E524" s="183">
        <f>_xlfn.XLOOKUP(A524,[2]Sheet1!$R:$R,[2]Sheet1!$AB:$AB,"",0)</f>
        <v>2</v>
      </c>
      <c r="F524" s="183">
        <f>_xlfn.XLOOKUP($A524,[3]【2026年03月度_全社】RFM客層一覧表データ!$A:$A,[3]【2026年03月度_全社】RFM客層一覧表データ!C:C,"",0)</f>
        <v>375</v>
      </c>
      <c r="G524" s="183">
        <f>_xlfn.XLOOKUP($A524,[3]【2026年03月度_全社】RFM客層一覧表データ!$A:$A,[3]【2026年03月度_全社】RFM客層一覧表データ!D:D,"",0)</f>
        <v>169</v>
      </c>
      <c r="H524" s="183">
        <f>_xlfn.XLOOKUP($A524,[3]【2026年03月度_全社】RFM客層一覧表データ!$A:$A,[3]【2026年03月度_全社】RFM客層一覧表データ!E:E,"",0)</f>
        <v>245</v>
      </c>
      <c r="I524" s="183">
        <f>_xlfn.XLOOKUP($A524,[3]【2026年03月度_全社】RFM客層一覧表データ!$A:$A,[3]【2026年03月度_全社】RFM客層一覧表データ!F:F,"",0)</f>
        <v>8</v>
      </c>
      <c r="J524" s="183">
        <v>385</v>
      </c>
      <c r="K524" s="183">
        <v>169</v>
      </c>
      <c r="L524" s="183">
        <v>252</v>
      </c>
      <c r="M524" s="183">
        <v>16</v>
      </c>
      <c r="N524" s="183">
        <v>385</v>
      </c>
      <c r="O524" s="183">
        <v>196</v>
      </c>
      <c r="P524" s="183">
        <v>254</v>
      </c>
      <c r="Q524" s="183">
        <v>9</v>
      </c>
      <c r="R524" s="183">
        <v>478</v>
      </c>
      <c r="S524" s="183">
        <v>222</v>
      </c>
      <c r="T524" s="183">
        <v>288</v>
      </c>
      <c r="U524" s="183">
        <v>22</v>
      </c>
      <c r="V524" s="183">
        <v>482</v>
      </c>
      <c r="W524" s="183">
        <v>228</v>
      </c>
      <c r="X524" s="183">
        <v>287</v>
      </c>
      <c r="Y524" s="183">
        <v>20</v>
      </c>
    </row>
    <row r="525" spans="1:25" x14ac:dyDescent="0.2">
      <c r="A525" s="184">
        <v>10669030</v>
      </c>
      <c r="B525" s="183" t="str">
        <f>[1]店マスタ!B524</f>
        <v>あい電まつやま店</v>
      </c>
      <c r="C525" s="183">
        <v>1.5</v>
      </c>
      <c r="D525" s="183">
        <v>3</v>
      </c>
      <c r="E525" s="183">
        <f>_xlfn.XLOOKUP(A525,[2]Sheet1!$R:$R,[2]Sheet1!$AB:$AB,"",0)</f>
        <v>1.5</v>
      </c>
      <c r="F525" s="183">
        <f>_xlfn.XLOOKUP($A525,[3]【2026年03月度_全社】RFM客層一覧表データ!$A:$A,[3]【2026年03月度_全社】RFM客層一覧表データ!C:C,"",0)</f>
        <v>209</v>
      </c>
      <c r="G525" s="183">
        <f>_xlfn.XLOOKUP($A525,[3]【2026年03月度_全社】RFM客層一覧表データ!$A:$A,[3]【2026年03月度_全社】RFM客層一覧表データ!D:D,"",0)</f>
        <v>78</v>
      </c>
      <c r="H525" s="183">
        <f>_xlfn.XLOOKUP($A525,[3]【2026年03月度_全社】RFM客層一覧表データ!$A:$A,[3]【2026年03月度_全社】RFM客層一覧表データ!E:E,"",0)</f>
        <v>120</v>
      </c>
      <c r="I525" s="183">
        <f>_xlfn.XLOOKUP($A525,[3]【2026年03月度_全社】RFM客層一覧表データ!$A:$A,[3]【2026年03月度_全社】RFM客層一覧表データ!F:F,"",0)</f>
        <v>7</v>
      </c>
      <c r="J525" s="183">
        <v>224</v>
      </c>
      <c r="K525" s="183">
        <v>88</v>
      </c>
      <c r="L525" s="183">
        <v>123</v>
      </c>
      <c r="M525" s="183">
        <v>12</v>
      </c>
      <c r="N525" s="183">
        <v>234</v>
      </c>
      <c r="O525" s="183">
        <v>87</v>
      </c>
      <c r="P525" s="183">
        <v>129</v>
      </c>
      <c r="Q525" s="183">
        <v>5</v>
      </c>
      <c r="R525" s="183">
        <v>246</v>
      </c>
      <c r="S525" s="183">
        <v>105</v>
      </c>
      <c r="T525" s="183">
        <v>130</v>
      </c>
      <c r="U525" s="183">
        <v>13</v>
      </c>
      <c r="V525" s="183">
        <v>267</v>
      </c>
      <c r="W525" s="183">
        <v>104</v>
      </c>
      <c r="X525" s="183">
        <v>137</v>
      </c>
      <c r="Y525" s="183">
        <v>10</v>
      </c>
    </row>
    <row r="526" spans="1:25" x14ac:dyDescent="0.2">
      <c r="A526" s="184">
        <v>10669120</v>
      </c>
      <c r="B526" s="183" t="str">
        <f>[1]店マスタ!B525</f>
        <v>マツヤデンキ</v>
      </c>
      <c r="C526" s="183">
        <v>1</v>
      </c>
      <c r="D526" s="183">
        <v>2</v>
      </c>
      <c r="E526" s="183">
        <f>_xlfn.XLOOKUP(A526,[2]Sheet1!$R:$R,[2]Sheet1!$AB:$AB,"",0)</f>
        <v>1</v>
      </c>
      <c r="F526" s="183">
        <f>_xlfn.XLOOKUP($A526,[3]【2026年03月度_全社】RFM客層一覧表データ!$A:$A,[3]【2026年03月度_全社】RFM客層一覧表データ!C:C,"",0)</f>
        <v>240</v>
      </c>
      <c r="G526" s="183">
        <f>_xlfn.XLOOKUP($A526,[3]【2026年03月度_全社】RFM客層一覧表データ!$A:$A,[3]【2026年03月度_全社】RFM客層一覧表データ!D:D,"",0)</f>
        <v>104</v>
      </c>
      <c r="H526" s="183">
        <f>_xlfn.XLOOKUP($A526,[3]【2026年03月度_全社】RFM客層一覧表データ!$A:$A,[3]【2026年03月度_全社】RFM客層一覧表データ!E:E,"",0)</f>
        <v>134</v>
      </c>
      <c r="I526" s="183">
        <f>_xlfn.XLOOKUP($A526,[3]【2026年03月度_全社】RFM客層一覧表データ!$A:$A,[3]【2026年03月度_全社】RFM客層一覧表データ!F:F,"",0)</f>
        <v>6</v>
      </c>
      <c r="J526" s="183">
        <v>251</v>
      </c>
      <c r="K526" s="183">
        <v>111</v>
      </c>
      <c r="L526" s="183">
        <v>143</v>
      </c>
      <c r="M526" s="183">
        <v>11</v>
      </c>
      <c r="N526" s="183">
        <v>255</v>
      </c>
      <c r="O526" s="183">
        <v>107</v>
      </c>
      <c r="P526" s="183">
        <v>143</v>
      </c>
      <c r="Q526" s="183">
        <v>8</v>
      </c>
      <c r="R526" s="183">
        <v>261</v>
      </c>
      <c r="S526" s="183">
        <v>130</v>
      </c>
      <c r="T526" s="183">
        <v>140</v>
      </c>
      <c r="U526" s="183">
        <v>13</v>
      </c>
      <c r="V526" s="183">
        <v>256</v>
      </c>
      <c r="W526" s="183">
        <v>109</v>
      </c>
      <c r="X526" s="183">
        <v>138</v>
      </c>
      <c r="Y526" s="183">
        <v>10</v>
      </c>
    </row>
    <row r="527" spans="1:25" x14ac:dyDescent="0.2">
      <c r="A527" s="184">
        <v>10669790</v>
      </c>
      <c r="B527" s="183" t="str">
        <f>[1]店マスタ!B526</f>
        <v>アール　みうら</v>
      </c>
      <c r="C527" s="183">
        <v>2.5</v>
      </c>
      <c r="D527" s="183">
        <v>5</v>
      </c>
      <c r="E527" s="183">
        <f>_xlfn.XLOOKUP(A527,[2]Sheet1!$R:$R,[2]Sheet1!$AB:$AB,"",0)</f>
        <v>2.5</v>
      </c>
      <c r="F527" s="183">
        <f>_xlfn.XLOOKUP($A527,[3]【2026年03月度_全社】RFM客層一覧表データ!$A:$A,[3]【2026年03月度_全社】RFM客層一覧表データ!C:C,"",0)</f>
        <v>400</v>
      </c>
      <c r="G527" s="183">
        <f>_xlfn.XLOOKUP($A527,[3]【2026年03月度_全社】RFM客層一覧表データ!$A:$A,[3]【2026年03月度_全社】RFM客層一覧表データ!D:D,"",0)</f>
        <v>202</v>
      </c>
      <c r="H527" s="183">
        <f>_xlfn.XLOOKUP($A527,[3]【2026年03月度_全社】RFM客層一覧表データ!$A:$A,[3]【2026年03月度_全社】RFM客層一覧表データ!E:E,"",0)</f>
        <v>283</v>
      </c>
      <c r="I527" s="183">
        <f>_xlfn.XLOOKUP($A527,[3]【2026年03月度_全社】RFM客層一覧表データ!$A:$A,[3]【2026年03月度_全社】RFM客層一覧表データ!F:F,"",0)</f>
        <v>13</v>
      </c>
      <c r="J527" s="183">
        <v>416</v>
      </c>
      <c r="K527" s="183">
        <v>210</v>
      </c>
      <c r="L527" s="183">
        <v>291</v>
      </c>
      <c r="M527" s="183">
        <v>10</v>
      </c>
      <c r="N527" s="183">
        <v>418</v>
      </c>
      <c r="O527" s="183">
        <v>228</v>
      </c>
      <c r="P527" s="183">
        <v>291</v>
      </c>
      <c r="Q527" s="183">
        <v>3</v>
      </c>
      <c r="R527" s="183">
        <v>437</v>
      </c>
      <c r="S527" s="183">
        <v>249</v>
      </c>
      <c r="T527" s="183">
        <v>292</v>
      </c>
      <c r="U527" s="183">
        <v>8</v>
      </c>
      <c r="V527" s="183">
        <v>435</v>
      </c>
      <c r="W527" s="183">
        <v>223</v>
      </c>
      <c r="X527" s="183">
        <v>295</v>
      </c>
      <c r="Y527" s="183">
        <v>13</v>
      </c>
    </row>
    <row r="528" spans="1:25" x14ac:dyDescent="0.2">
      <c r="A528" s="184">
        <v>10670200</v>
      </c>
      <c r="B528" s="183" t="str">
        <f>[1]店マスタ!B527</f>
        <v>（株）阿蘇電機</v>
      </c>
      <c r="C528" s="183">
        <v>2</v>
      </c>
      <c r="D528" s="183">
        <v>4</v>
      </c>
      <c r="E528" s="183">
        <f>_xlfn.XLOOKUP(A528,[2]Sheet1!$R:$R,[2]Sheet1!$AB:$AB,"",0)</f>
        <v>2</v>
      </c>
      <c r="F528" s="183">
        <f>_xlfn.XLOOKUP($A528,[3]【2026年03月度_全社】RFM客層一覧表データ!$A:$A,[3]【2026年03月度_全社】RFM客層一覧表データ!C:C,"",0)</f>
        <v>302</v>
      </c>
      <c r="G528" s="183">
        <f>_xlfn.XLOOKUP($A528,[3]【2026年03月度_全社】RFM客層一覧表データ!$A:$A,[3]【2026年03月度_全社】RFM客層一覧表データ!D:D,"",0)</f>
        <v>132</v>
      </c>
      <c r="H528" s="183">
        <f>_xlfn.XLOOKUP($A528,[3]【2026年03月度_全社】RFM客層一覧表データ!$A:$A,[3]【2026年03月度_全社】RFM客層一覧表データ!E:E,"",0)</f>
        <v>159</v>
      </c>
      <c r="I528" s="183">
        <f>_xlfn.XLOOKUP($A528,[3]【2026年03月度_全社】RFM客層一覧表データ!$A:$A,[3]【2026年03月度_全社】RFM客層一覧表データ!F:F,"",0)</f>
        <v>20</v>
      </c>
      <c r="J528" s="183">
        <v>306</v>
      </c>
      <c r="K528" s="183">
        <v>121</v>
      </c>
      <c r="L528" s="183">
        <v>164</v>
      </c>
      <c r="M528" s="183">
        <v>13</v>
      </c>
      <c r="N528" s="183">
        <v>321</v>
      </c>
      <c r="O528" s="183">
        <v>118</v>
      </c>
      <c r="P528" s="183">
        <v>163</v>
      </c>
      <c r="Q528" s="183">
        <v>22</v>
      </c>
      <c r="R528" s="183">
        <v>355</v>
      </c>
      <c r="S528" s="183">
        <v>134</v>
      </c>
      <c r="T528" s="183">
        <v>172</v>
      </c>
      <c r="U528" s="183">
        <v>22</v>
      </c>
      <c r="V528" s="183">
        <v>363</v>
      </c>
      <c r="W528" s="183">
        <v>138</v>
      </c>
      <c r="X528" s="183">
        <v>181</v>
      </c>
      <c r="Y528" s="183">
        <v>17</v>
      </c>
    </row>
    <row r="529" spans="1:25" x14ac:dyDescent="0.2">
      <c r="A529" s="184">
        <v>10671310</v>
      </c>
      <c r="B529" s="183" t="str">
        <f>[1]店マスタ!B528</f>
        <v>（株）オガワ電器</v>
      </c>
      <c r="C529" s="183">
        <v>2.5</v>
      </c>
      <c r="D529" s="183">
        <v>5</v>
      </c>
      <c r="E529" s="183">
        <f>_xlfn.XLOOKUP(A529,[2]Sheet1!$R:$R,[2]Sheet1!$AB:$AB,"",0)</f>
        <v>3</v>
      </c>
      <c r="F529" s="183" t="str">
        <f>_xlfn.XLOOKUP($A529,[3]【2026年03月度_全社】RFM客層一覧表データ!$A:$A,[3]【2026年03月度_全社】RFM客層一覧表データ!C:C,"",0)</f>
        <v/>
      </c>
      <c r="G529" s="183" t="str">
        <f>_xlfn.XLOOKUP($A529,[3]【2026年03月度_全社】RFM客層一覧表データ!$A:$A,[3]【2026年03月度_全社】RFM客層一覧表データ!D:D,"",0)</f>
        <v/>
      </c>
      <c r="H529" s="183" t="str">
        <f>_xlfn.XLOOKUP($A529,[3]【2026年03月度_全社】RFM客層一覧表データ!$A:$A,[3]【2026年03月度_全社】RFM客層一覧表データ!E:E,"",0)</f>
        <v/>
      </c>
      <c r="I529" s="183" t="str">
        <f>_xlfn.XLOOKUP($A529,[3]【2026年03月度_全社】RFM客層一覧表データ!$A:$A,[3]【2026年03月度_全社】RFM客層一覧表データ!F:F,"",0)</f>
        <v/>
      </c>
      <c r="J529" s="183">
        <v>4</v>
      </c>
      <c r="K529" s="183">
        <v>3</v>
      </c>
      <c r="L529" s="183">
        <v>0</v>
      </c>
      <c r="M529" s="183">
        <v>3</v>
      </c>
      <c r="N529" s="183">
        <v>865</v>
      </c>
      <c r="O529" s="183">
        <v>458</v>
      </c>
      <c r="P529" s="183">
        <v>514</v>
      </c>
      <c r="Q529" s="183">
        <v>91</v>
      </c>
      <c r="R529" s="183">
        <v>914</v>
      </c>
      <c r="S529" s="183">
        <v>467</v>
      </c>
      <c r="T529" s="183">
        <v>513</v>
      </c>
      <c r="U529" s="183">
        <v>88</v>
      </c>
      <c r="V529" s="183">
        <v>899</v>
      </c>
      <c r="W529" s="183">
        <v>481</v>
      </c>
      <c r="X529" s="183">
        <v>501</v>
      </c>
      <c r="Y529" s="183">
        <v>118</v>
      </c>
    </row>
    <row r="530" spans="1:25" x14ac:dyDescent="0.2">
      <c r="A530" s="184">
        <v>10671350</v>
      </c>
      <c r="B530" s="183" t="str">
        <f>[1]店マスタ!B529</f>
        <v>アール　あだち</v>
      </c>
      <c r="C530" s="183">
        <v>2.5</v>
      </c>
      <c r="D530" s="183">
        <v>5</v>
      </c>
      <c r="E530" s="183">
        <f>_xlfn.XLOOKUP(A530,[2]Sheet1!$R:$R,[2]Sheet1!$AB:$AB,"",0)</f>
        <v>2.5</v>
      </c>
      <c r="F530" s="183">
        <f>_xlfn.XLOOKUP($A530,[3]【2026年03月度_全社】RFM客層一覧表データ!$A:$A,[3]【2026年03月度_全社】RFM客層一覧表データ!C:C,"",0)</f>
        <v>681</v>
      </c>
      <c r="G530" s="183">
        <f>_xlfn.XLOOKUP($A530,[3]【2026年03月度_全社】RFM客層一覧表データ!$A:$A,[3]【2026年03月度_全社】RFM客層一覧表データ!D:D,"",0)</f>
        <v>336</v>
      </c>
      <c r="H530" s="183">
        <f>_xlfn.XLOOKUP($A530,[3]【2026年03月度_全社】RFM客層一覧表データ!$A:$A,[3]【2026年03月度_全社】RFM客層一覧表データ!E:E,"",0)</f>
        <v>315</v>
      </c>
      <c r="I530" s="183">
        <f>_xlfn.XLOOKUP($A530,[3]【2026年03月度_全社】RFM客層一覧表データ!$A:$A,[3]【2026年03月度_全社】RFM客層一覧表データ!F:F,"",0)</f>
        <v>93</v>
      </c>
      <c r="J530" s="183">
        <v>638</v>
      </c>
      <c r="K530" s="183">
        <v>292</v>
      </c>
      <c r="L530" s="183">
        <v>314</v>
      </c>
      <c r="M530" s="183">
        <v>51</v>
      </c>
      <c r="N530" s="183">
        <v>637</v>
      </c>
      <c r="O530" s="183">
        <v>274</v>
      </c>
      <c r="P530" s="183">
        <v>323</v>
      </c>
      <c r="Q530" s="183">
        <v>47</v>
      </c>
      <c r="R530" s="183">
        <v>630</v>
      </c>
      <c r="S530" s="183">
        <v>280</v>
      </c>
      <c r="T530" s="183">
        <v>346</v>
      </c>
      <c r="U530" s="183">
        <v>32</v>
      </c>
      <c r="V530" s="183">
        <v>632</v>
      </c>
      <c r="W530" s="183">
        <v>300</v>
      </c>
      <c r="X530" s="183">
        <v>349</v>
      </c>
      <c r="Y530" s="183">
        <v>46</v>
      </c>
    </row>
    <row r="531" spans="1:25" x14ac:dyDescent="0.2">
      <c r="A531" s="184">
        <v>10672600</v>
      </c>
      <c r="B531" s="183" t="str">
        <f>[1]店マスタ!B530</f>
        <v>アール双葉さとう</v>
      </c>
      <c r="C531" s="183">
        <v>1.5</v>
      </c>
      <c r="D531" s="183">
        <v>3</v>
      </c>
      <c r="E531" s="183">
        <f>_xlfn.XLOOKUP(A531,[2]Sheet1!$R:$R,[2]Sheet1!$AB:$AB,"",0)</f>
        <v>1.5</v>
      </c>
      <c r="F531" s="183">
        <f>_xlfn.XLOOKUP($A531,[3]【2026年03月度_全社】RFM客層一覧表データ!$A:$A,[3]【2026年03月度_全社】RFM客層一覧表データ!C:C,"",0)</f>
        <v>265</v>
      </c>
      <c r="G531" s="183">
        <f>_xlfn.XLOOKUP($A531,[3]【2026年03月度_全社】RFM客層一覧表データ!$A:$A,[3]【2026年03月度_全社】RFM客層一覧表データ!D:D,"",0)</f>
        <v>113</v>
      </c>
      <c r="H531" s="183">
        <f>_xlfn.XLOOKUP($A531,[3]【2026年03月度_全社】RFM客層一覧表データ!$A:$A,[3]【2026年03月度_全社】RFM客層一覧表データ!E:E,"",0)</f>
        <v>131</v>
      </c>
      <c r="I531" s="183">
        <f>_xlfn.XLOOKUP($A531,[3]【2026年03月度_全社】RFM客層一覧表データ!$A:$A,[3]【2026年03月度_全社】RFM客層一覧表データ!F:F,"",0)</f>
        <v>15</v>
      </c>
      <c r="J531" s="183">
        <v>270</v>
      </c>
      <c r="K531" s="183">
        <v>117</v>
      </c>
      <c r="L531" s="183">
        <v>134</v>
      </c>
      <c r="M531" s="183">
        <v>17</v>
      </c>
      <c r="N531" s="183">
        <v>276</v>
      </c>
      <c r="O531" s="183">
        <v>124</v>
      </c>
      <c r="P531" s="183">
        <v>139</v>
      </c>
      <c r="Q531" s="183">
        <v>13</v>
      </c>
      <c r="R531" s="183">
        <v>287</v>
      </c>
      <c r="S531" s="183">
        <v>127</v>
      </c>
      <c r="T531" s="183">
        <v>137</v>
      </c>
      <c r="U531" s="183">
        <v>17</v>
      </c>
      <c r="V531" s="183">
        <v>305</v>
      </c>
      <c r="W531" s="183">
        <v>128</v>
      </c>
      <c r="X531" s="183">
        <v>140</v>
      </c>
      <c r="Y531" s="183">
        <v>14</v>
      </c>
    </row>
    <row r="532" spans="1:25" x14ac:dyDescent="0.2">
      <c r="A532" s="184">
        <v>10675540</v>
      </c>
      <c r="B532" s="183" t="str">
        <f>[1]店マスタ!B531</f>
        <v>あい電ハセガワ店</v>
      </c>
      <c r="C532" s="183">
        <v>6</v>
      </c>
      <c r="D532" s="183">
        <v>12</v>
      </c>
      <c r="E532" s="183">
        <f>_xlfn.XLOOKUP(A532,[2]Sheet1!$R:$R,[2]Sheet1!$AB:$AB,"",0)</f>
        <v>6</v>
      </c>
      <c r="F532" s="183">
        <f>_xlfn.XLOOKUP($A532,[3]【2026年03月度_全社】RFM客層一覧表データ!$A:$A,[3]【2026年03月度_全社】RFM客層一覧表データ!C:C,"",0)</f>
        <v>606</v>
      </c>
      <c r="G532" s="183">
        <f>_xlfn.XLOOKUP($A532,[3]【2026年03月度_全社】RFM客層一覧表データ!$A:$A,[3]【2026年03月度_全社】RFM客層一覧表データ!D:D,"",0)</f>
        <v>317</v>
      </c>
      <c r="H532" s="183">
        <f>_xlfn.XLOOKUP($A532,[3]【2026年03月度_全社】RFM客層一覧表データ!$A:$A,[3]【2026年03月度_全社】RFM客層一覧表データ!E:E,"",0)</f>
        <v>442</v>
      </c>
      <c r="I532" s="183">
        <f>_xlfn.XLOOKUP($A532,[3]【2026年03月度_全社】RFM客層一覧表データ!$A:$A,[3]【2026年03月度_全社】RFM客層一覧表データ!F:F,"",0)</f>
        <v>20</v>
      </c>
      <c r="J532" s="183">
        <v>584</v>
      </c>
      <c r="K532" s="183">
        <v>315</v>
      </c>
      <c r="L532" s="183">
        <v>439</v>
      </c>
      <c r="M532" s="183">
        <v>20</v>
      </c>
      <c r="N532" s="183">
        <v>606</v>
      </c>
      <c r="O532" s="183">
        <v>374</v>
      </c>
      <c r="P532" s="183">
        <v>481</v>
      </c>
      <c r="Q532" s="183">
        <v>19</v>
      </c>
      <c r="R532" s="183">
        <v>583</v>
      </c>
      <c r="S532" s="183">
        <v>519</v>
      </c>
      <c r="T532" s="183">
        <v>478</v>
      </c>
      <c r="U532" s="183">
        <v>37</v>
      </c>
      <c r="V532" s="183">
        <v>695</v>
      </c>
      <c r="W532" s="183">
        <v>424</v>
      </c>
      <c r="X532" s="183">
        <v>570</v>
      </c>
      <c r="Y532" s="183">
        <v>26</v>
      </c>
    </row>
    <row r="533" spans="1:25" x14ac:dyDescent="0.2">
      <c r="A533" s="184">
        <v>10675660</v>
      </c>
      <c r="B533" s="183" t="str">
        <f>[1]店マスタ!B532</f>
        <v>（有）ハヤシ電化ショップ</v>
      </c>
      <c r="C533" s="183">
        <v>2</v>
      </c>
      <c r="D533" s="183">
        <v>4</v>
      </c>
      <c r="E533" s="183">
        <f>_xlfn.XLOOKUP(A533,[2]Sheet1!$R:$R,[2]Sheet1!$AB:$AB,"",0)</f>
        <v>2.5</v>
      </c>
      <c r="F533" s="183">
        <f>_xlfn.XLOOKUP($A533,[3]【2026年03月度_全社】RFM客層一覧表データ!$A:$A,[3]【2026年03月度_全社】RFM客層一覧表データ!C:C,"",0)</f>
        <v>806</v>
      </c>
      <c r="G533" s="183">
        <f>_xlfn.XLOOKUP($A533,[3]【2026年03月度_全社】RFM客層一覧表データ!$A:$A,[3]【2026年03月度_全社】RFM客層一覧表データ!D:D,"",0)</f>
        <v>390</v>
      </c>
      <c r="H533" s="183">
        <f>_xlfn.XLOOKUP($A533,[3]【2026年03月度_全社】RFM客層一覧表データ!$A:$A,[3]【2026年03月度_全社】RFM客層一覧表データ!E:E,"",0)</f>
        <v>425</v>
      </c>
      <c r="I533" s="183">
        <f>_xlfn.XLOOKUP($A533,[3]【2026年03月度_全社】RFM客層一覧表データ!$A:$A,[3]【2026年03月度_全社】RFM客層一覧表データ!F:F,"",0)</f>
        <v>53</v>
      </c>
      <c r="J533" s="183">
        <v>816</v>
      </c>
      <c r="K533" s="183">
        <v>383</v>
      </c>
      <c r="L533" s="183">
        <v>425</v>
      </c>
      <c r="M533" s="183">
        <v>57</v>
      </c>
      <c r="N533" s="183">
        <v>802</v>
      </c>
      <c r="O533" s="183">
        <v>387</v>
      </c>
      <c r="P533" s="183">
        <v>405</v>
      </c>
      <c r="Q533" s="183">
        <v>40</v>
      </c>
      <c r="R533" s="183">
        <v>815</v>
      </c>
      <c r="S533" s="183">
        <v>419</v>
      </c>
      <c r="T533" s="183">
        <v>402</v>
      </c>
      <c r="U533" s="183">
        <v>86</v>
      </c>
      <c r="V533" s="183">
        <v>782</v>
      </c>
      <c r="W533" s="183">
        <v>412</v>
      </c>
      <c r="X533" s="183">
        <v>386</v>
      </c>
      <c r="Y533" s="183">
        <v>116</v>
      </c>
    </row>
    <row r="534" spans="1:25" x14ac:dyDescent="0.2">
      <c r="A534" s="184">
        <v>10676690</v>
      </c>
      <c r="B534" s="183" t="str">
        <f>[1]店マスタ!B533</f>
        <v>ヤマデン</v>
      </c>
      <c r="C534" s="183">
        <v>2.5</v>
      </c>
      <c r="D534" s="183">
        <v>5</v>
      </c>
      <c r="E534" s="183">
        <f>_xlfn.XLOOKUP(A534,[2]Sheet1!$R:$R,[2]Sheet1!$AB:$AB,"",0)</f>
        <v>2.5</v>
      </c>
      <c r="F534" s="183">
        <f>_xlfn.XLOOKUP($A534,[3]【2026年03月度_全社】RFM客層一覧表データ!$A:$A,[3]【2026年03月度_全社】RFM客層一覧表データ!C:C,"",0)</f>
        <v>271</v>
      </c>
      <c r="G534" s="183">
        <f>_xlfn.XLOOKUP($A534,[3]【2026年03月度_全社】RFM客層一覧表データ!$A:$A,[3]【2026年03月度_全社】RFM客層一覧表データ!D:D,"",0)</f>
        <v>106</v>
      </c>
      <c r="H534" s="183">
        <f>_xlfn.XLOOKUP($A534,[3]【2026年03月度_全社】RFM客層一覧表データ!$A:$A,[3]【2026年03月度_全社】RFM客層一覧表データ!E:E,"",0)</f>
        <v>113</v>
      </c>
      <c r="I534" s="183">
        <f>_xlfn.XLOOKUP($A534,[3]【2026年03月度_全社】RFM客層一覧表データ!$A:$A,[3]【2026年03月度_全社】RFM客層一覧表データ!F:F,"",0)</f>
        <v>25</v>
      </c>
      <c r="J534" s="183">
        <v>268</v>
      </c>
      <c r="K534" s="183">
        <v>94</v>
      </c>
      <c r="L534" s="183">
        <v>110</v>
      </c>
      <c r="M534" s="183">
        <v>20</v>
      </c>
      <c r="N534" s="183">
        <v>266</v>
      </c>
      <c r="O534" s="183">
        <v>111</v>
      </c>
      <c r="P534" s="183">
        <v>110</v>
      </c>
      <c r="Q534" s="183">
        <v>15</v>
      </c>
      <c r="R534" s="183">
        <v>260</v>
      </c>
      <c r="S534" s="183">
        <v>118</v>
      </c>
      <c r="T534" s="183">
        <v>106</v>
      </c>
      <c r="U534" s="183">
        <v>27</v>
      </c>
      <c r="V534" s="183">
        <v>259</v>
      </c>
      <c r="W534" s="183">
        <v>115</v>
      </c>
      <c r="X534" s="183">
        <v>96</v>
      </c>
      <c r="Y534" s="183">
        <v>27</v>
      </c>
    </row>
    <row r="535" spans="1:25" x14ac:dyDescent="0.2">
      <c r="A535" s="184">
        <v>10678230</v>
      </c>
      <c r="B535" s="183" t="str">
        <f>[1]店マスタ!B534</f>
        <v>泉デンキ</v>
      </c>
      <c r="C535" s="183">
        <v>2.5</v>
      </c>
      <c r="D535" s="183">
        <v>5</v>
      </c>
      <c r="E535" s="183">
        <f>_xlfn.XLOOKUP(A535,[2]Sheet1!$R:$R,[2]Sheet1!$AB:$AB,"",0)</f>
        <v>2.5</v>
      </c>
      <c r="F535" s="183" t="str">
        <f>_xlfn.XLOOKUP($A535,[3]【2026年03月度_全社】RFM客層一覧表データ!$A:$A,[3]【2026年03月度_全社】RFM客層一覧表データ!C:C,"",0)</f>
        <v/>
      </c>
      <c r="G535" s="183" t="str">
        <f>_xlfn.XLOOKUP($A535,[3]【2026年03月度_全社】RFM客層一覧表データ!$A:$A,[3]【2026年03月度_全社】RFM客層一覧表データ!D:D,"",0)</f>
        <v/>
      </c>
      <c r="H535" s="183" t="str">
        <f>_xlfn.XLOOKUP($A535,[3]【2026年03月度_全社】RFM客層一覧表データ!$A:$A,[3]【2026年03月度_全社】RFM客層一覧表データ!E:E,"",0)</f>
        <v/>
      </c>
      <c r="I535" s="183" t="str">
        <f>_xlfn.XLOOKUP($A535,[3]【2026年03月度_全社】RFM客層一覧表データ!$A:$A,[3]【2026年03月度_全社】RFM客層一覧表データ!F:F,"",0)</f>
        <v/>
      </c>
      <c r="J535" s="183">
        <v>0</v>
      </c>
      <c r="K535" s="183">
        <v>0</v>
      </c>
      <c r="L535" s="183">
        <v>0</v>
      </c>
      <c r="M535" s="183">
        <v>0</v>
      </c>
      <c r="N535" s="183">
        <v>0</v>
      </c>
      <c r="O535" s="183">
        <v>0</v>
      </c>
      <c r="P535" s="183">
        <v>0</v>
      </c>
      <c r="Q535" s="183">
        <v>0</v>
      </c>
      <c r="R535" s="183">
        <v>0</v>
      </c>
      <c r="S535" s="183">
        <v>0</v>
      </c>
      <c r="T535" s="183">
        <v>0</v>
      </c>
      <c r="U535" s="183">
        <v>0</v>
      </c>
      <c r="V535" s="183">
        <v>0</v>
      </c>
      <c r="W535" s="183">
        <v>0</v>
      </c>
      <c r="X535" s="183">
        <v>0</v>
      </c>
      <c r="Y535" s="183">
        <v>0</v>
      </c>
    </row>
    <row r="536" spans="1:25" x14ac:dyDescent="0.2">
      <c r="A536" s="184">
        <v>10678350</v>
      </c>
      <c r="B536" s="183" t="str">
        <f>[1]店マスタ!B535</f>
        <v>（有）羽黒電器</v>
      </c>
      <c r="C536" s="183">
        <v>1</v>
      </c>
      <c r="D536" s="183">
        <v>2</v>
      </c>
      <c r="E536" s="183">
        <f>_xlfn.XLOOKUP(A536,[2]Sheet1!$R:$R,[2]Sheet1!$AB:$AB,"",0)</f>
        <v>1</v>
      </c>
      <c r="F536" s="183">
        <f>_xlfn.XLOOKUP($A536,[3]【2026年03月度_全社】RFM客層一覧表データ!$A:$A,[3]【2026年03月度_全社】RFM客層一覧表データ!C:C,"",0)</f>
        <v>5</v>
      </c>
      <c r="G536" s="183">
        <f>_xlfn.XLOOKUP($A536,[3]【2026年03月度_全社】RFM客層一覧表データ!$A:$A,[3]【2026年03月度_全社】RFM客層一覧表データ!D:D,"",0)</f>
        <v>1</v>
      </c>
      <c r="H536" s="183">
        <f>_xlfn.XLOOKUP($A536,[3]【2026年03月度_全社】RFM客層一覧表データ!$A:$A,[3]【2026年03月度_全社】RFM客層一覧表データ!E:E,"",0)</f>
        <v>0</v>
      </c>
      <c r="I536" s="183">
        <f>_xlfn.XLOOKUP($A536,[3]【2026年03月度_全社】RFM客層一覧表データ!$A:$A,[3]【2026年03月度_全社】RFM客層一覧表データ!F:F,"",0)</f>
        <v>0</v>
      </c>
      <c r="J536" s="183">
        <v>6</v>
      </c>
      <c r="K536" s="183">
        <v>0</v>
      </c>
      <c r="L536" s="183">
        <v>0</v>
      </c>
      <c r="M536" s="183">
        <v>0</v>
      </c>
      <c r="N536" s="183">
        <v>9</v>
      </c>
      <c r="O536" s="183">
        <v>1</v>
      </c>
      <c r="P536" s="183">
        <v>0</v>
      </c>
      <c r="Q536" s="183">
        <v>0</v>
      </c>
      <c r="R536" s="183">
        <v>9</v>
      </c>
      <c r="S536" s="183">
        <v>2</v>
      </c>
      <c r="T536" s="183">
        <v>0</v>
      </c>
      <c r="U536" s="183">
        <v>0</v>
      </c>
      <c r="V536" s="183">
        <v>14</v>
      </c>
      <c r="W536" s="183">
        <v>0</v>
      </c>
      <c r="X536" s="183">
        <v>0</v>
      </c>
      <c r="Y536" s="183">
        <v>0</v>
      </c>
    </row>
    <row r="537" spans="1:25" x14ac:dyDescent="0.2">
      <c r="A537" s="184">
        <v>10678450</v>
      </c>
      <c r="B537" s="183" t="str">
        <f>[1]店マスタ!B536</f>
        <v>アール　こじま</v>
      </c>
      <c r="C537" s="183">
        <v>2.5</v>
      </c>
      <c r="D537" s="183">
        <v>5</v>
      </c>
      <c r="E537" s="183">
        <f>_xlfn.XLOOKUP(A537,[2]Sheet1!$R:$R,[2]Sheet1!$AB:$AB,"",0)</f>
        <v>2.5</v>
      </c>
      <c r="F537" s="183">
        <f>_xlfn.XLOOKUP($A537,[3]【2026年03月度_全社】RFM客層一覧表データ!$A:$A,[3]【2026年03月度_全社】RFM客層一覧表データ!C:C,"",0)</f>
        <v>384</v>
      </c>
      <c r="G537" s="183">
        <f>_xlfn.XLOOKUP($A537,[3]【2026年03月度_全社】RFM客層一覧表データ!$A:$A,[3]【2026年03月度_全社】RFM客層一覧表データ!D:D,"",0)</f>
        <v>141</v>
      </c>
      <c r="H537" s="183">
        <f>_xlfn.XLOOKUP($A537,[3]【2026年03月度_全社】RFM客層一覧表データ!$A:$A,[3]【2026年03月度_全社】RFM客層一覧表データ!E:E,"",0)</f>
        <v>209</v>
      </c>
      <c r="I537" s="183">
        <f>_xlfn.XLOOKUP($A537,[3]【2026年03月度_全社】RFM客層一覧表データ!$A:$A,[3]【2026年03月度_全社】RFM客層一覧表データ!F:F,"",0)</f>
        <v>21</v>
      </c>
      <c r="J537" s="183">
        <v>399</v>
      </c>
      <c r="K537" s="183">
        <v>164</v>
      </c>
      <c r="L537" s="183">
        <v>221</v>
      </c>
      <c r="M537" s="183">
        <v>18</v>
      </c>
      <c r="N537" s="183">
        <v>430</v>
      </c>
      <c r="O537" s="183">
        <v>162</v>
      </c>
      <c r="P537" s="183">
        <v>224</v>
      </c>
      <c r="Q537" s="183">
        <v>14</v>
      </c>
      <c r="R537" s="183">
        <v>462</v>
      </c>
      <c r="S537" s="183">
        <v>175</v>
      </c>
      <c r="T537" s="183">
        <v>233</v>
      </c>
      <c r="U537" s="183">
        <v>15</v>
      </c>
      <c r="V537" s="183">
        <v>499</v>
      </c>
      <c r="W537" s="183">
        <v>178</v>
      </c>
      <c r="X537" s="183">
        <v>242</v>
      </c>
      <c r="Y537" s="183">
        <v>21</v>
      </c>
    </row>
    <row r="538" spans="1:25" x14ac:dyDescent="0.2">
      <c r="A538" s="184">
        <v>10678652</v>
      </c>
      <c r="B538" s="183" t="str">
        <f>[1]店マスタ!B537</f>
        <v>オガワ電器　おおかわ店</v>
      </c>
      <c r="C538" s="183">
        <v>0</v>
      </c>
      <c r="D538" s="183">
        <v>0</v>
      </c>
      <c r="E538" s="183" t="str">
        <f>_xlfn.XLOOKUP(A538,[2]Sheet1!$R:$R,[2]Sheet1!$AB:$AB,"",0)</f>
        <v/>
      </c>
      <c r="F538" s="183">
        <f>_xlfn.XLOOKUP($A538,[3]【2026年03月度_全社】RFM客層一覧表データ!$A:$A,[3]【2026年03月度_全社】RFM客層一覧表データ!C:C,"",0)</f>
        <v>871</v>
      </c>
      <c r="G538" s="183">
        <f>_xlfn.XLOOKUP($A538,[3]【2026年03月度_全社】RFM客層一覧表データ!$A:$A,[3]【2026年03月度_全社】RFM客層一覧表データ!D:D,"",0)</f>
        <v>242</v>
      </c>
      <c r="H538" s="183">
        <f>_xlfn.XLOOKUP($A538,[3]【2026年03月度_全社】RFM客層一覧表データ!$A:$A,[3]【2026年03月度_全社】RFM客層一覧表データ!E:E,"",0)</f>
        <v>471</v>
      </c>
      <c r="I538" s="183">
        <f>_xlfn.XLOOKUP($A538,[3]【2026年03月度_全社】RFM客層一覧表データ!$A:$A,[3]【2026年03月度_全社】RFM客層一覧表データ!F:F,"",0)</f>
        <v>194</v>
      </c>
      <c r="J538" s="183">
        <v>897</v>
      </c>
      <c r="K538" s="183">
        <v>426</v>
      </c>
      <c r="L538" s="183">
        <v>483</v>
      </c>
      <c r="M538" s="183">
        <v>80</v>
      </c>
      <c r="N538" s="183">
        <v>0</v>
      </c>
      <c r="O538" s="183">
        <v>0</v>
      </c>
      <c r="P538" s="183">
        <v>0</v>
      </c>
      <c r="Q538" s="183">
        <v>0</v>
      </c>
      <c r="R538" s="183">
        <v>0</v>
      </c>
      <c r="S538" s="183">
        <v>0</v>
      </c>
      <c r="T538" s="183">
        <v>0</v>
      </c>
      <c r="U538" s="183">
        <v>0</v>
      </c>
      <c r="V538" s="183">
        <v>0</v>
      </c>
      <c r="W538" s="183">
        <v>0</v>
      </c>
      <c r="X538" s="183">
        <v>0</v>
      </c>
      <c r="Y538" s="183">
        <v>0</v>
      </c>
    </row>
    <row r="539" spans="1:25" x14ac:dyDescent="0.2">
      <c r="A539" s="184">
        <v>10703010</v>
      </c>
      <c r="B539" s="183" t="str">
        <f>[1]店マスタ!B538</f>
        <v>ＩＤグループ　本部店</v>
      </c>
      <c r="C539" s="183">
        <v>2</v>
      </c>
      <c r="D539" s="183">
        <v>2</v>
      </c>
      <c r="E539" s="183">
        <f>_xlfn.XLOOKUP(A539,[2]Sheet1!$R:$R,[2]Sheet1!$AB:$AB,"",0)</f>
        <v>2</v>
      </c>
      <c r="F539" s="183">
        <f>_xlfn.XLOOKUP($A539,[3]【2026年03月度_全社】RFM客層一覧表データ!$A:$A,[3]【2026年03月度_全社】RFM客層一覧表データ!C:C,"",0)</f>
        <v>0</v>
      </c>
      <c r="G539" s="183">
        <f>_xlfn.XLOOKUP($A539,[3]【2026年03月度_全社】RFM客層一覧表データ!$A:$A,[3]【2026年03月度_全社】RFM客層一覧表データ!D:D,"",0)</f>
        <v>0</v>
      </c>
      <c r="H539" s="183">
        <f>_xlfn.XLOOKUP($A539,[3]【2026年03月度_全社】RFM客層一覧表データ!$A:$A,[3]【2026年03月度_全社】RFM客層一覧表データ!E:E,"",0)</f>
        <v>0</v>
      </c>
      <c r="I539" s="183">
        <f>_xlfn.XLOOKUP($A539,[3]【2026年03月度_全社】RFM客層一覧表データ!$A:$A,[3]【2026年03月度_全社】RFM客層一覧表データ!F:F,"",0)</f>
        <v>0</v>
      </c>
      <c r="J539" s="183">
        <v>0</v>
      </c>
      <c r="K539" s="183">
        <v>0</v>
      </c>
      <c r="L539" s="183">
        <v>0</v>
      </c>
      <c r="M539" s="183">
        <v>0</v>
      </c>
      <c r="N539" s="183">
        <v>0</v>
      </c>
      <c r="O539" s="183">
        <v>0</v>
      </c>
      <c r="P539" s="183">
        <v>0</v>
      </c>
      <c r="Q539" s="183">
        <v>0</v>
      </c>
      <c r="R539" s="183">
        <v>0</v>
      </c>
      <c r="S539" s="183">
        <v>0</v>
      </c>
      <c r="T539" s="183">
        <v>0</v>
      </c>
      <c r="U539" s="183">
        <v>0</v>
      </c>
      <c r="V539" s="183">
        <v>0</v>
      </c>
      <c r="W539" s="183">
        <v>0</v>
      </c>
      <c r="X539" s="183">
        <v>0</v>
      </c>
      <c r="Y539" s="183">
        <v>0</v>
      </c>
    </row>
    <row r="540" spans="1:25" x14ac:dyDescent="0.2">
      <c r="A540" s="184">
        <v>10707050</v>
      </c>
      <c r="B540" s="183" t="str">
        <f>[1]店マスタ!B539</f>
        <v>ＩＤグループ　島エイコー店</v>
      </c>
      <c r="C540" s="183">
        <v>2</v>
      </c>
      <c r="D540" s="183">
        <v>2</v>
      </c>
      <c r="E540" s="183">
        <f>_xlfn.XLOOKUP(A540,[2]Sheet1!$R:$R,[2]Sheet1!$AB:$AB,"",0)</f>
        <v>2</v>
      </c>
      <c r="F540" s="183">
        <f>_xlfn.XLOOKUP($A540,[3]【2026年03月度_全社】RFM客層一覧表データ!$A:$A,[3]【2026年03月度_全社】RFM客層一覧表データ!C:C,"",0)</f>
        <v>0</v>
      </c>
      <c r="G540" s="183">
        <f>_xlfn.XLOOKUP($A540,[3]【2026年03月度_全社】RFM客層一覧表データ!$A:$A,[3]【2026年03月度_全社】RFM客層一覧表データ!D:D,"",0)</f>
        <v>0</v>
      </c>
      <c r="H540" s="183">
        <f>_xlfn.XLOOKUP($A540,[3]【2026年03月度_全社】RFM客層一覧表データ!$A:$A,[3]【2026年03月度_全社】RFM客層一覧表データ!E:E,"",0)</f>
        <v>0</v>
      </c>
      <c r="I540" s="183">
        <f>_xlfn.XLOOKUP($A540,[3]【2026年03月度_全社】RFM客層一覧表データ!$A:$A,[3]【2026年03月度_全社】RFM客層一覧表データ!F:F,"",0)</f>
        <v>0</v>
      </c>
      <c r="J540" s="183">
        <v>0</v>
      </c>
      <c r="K540" s="183">
        <v>0</v>
      </c>
      <c r="L540" s="183">
        <v>0</v>
      </c>
      <c r="M540" s="183">
        <v>0</v>
      </c>
      <c r="N540" s="183">
        <v>0</v>
      </c>
      <c r="O540" s="183">
        <v>0</v>
      </c>
      <c r="P540" s="183">
        <v>0</v>
      </c>
      <c r="Q540" s="183">
        <v>0</v>
      </c>
      <c r="R540" s="183">
        <v>0</v>
      </c>
      <c r="S540" s="183">
        <v>0</v>
      </c>
      <c r="T540" s="183">
        <v>0</v>
      </c>
      <c r="U540" s="183">
        <v>0</v>
      </c>
      <c r="V540" s="183">
        <v>0</v>
      </c>
      <c r="W540" s="183">
        <v>0</v>
      </c>
      <c r="X540" s="183">
        <v>0</v>
      </c>
      <c r="Y540" s="183">
        <v>0</v>
      </c>
    </row>
    <row r="541" spans="1:25" x14ac:dyDescent="0.2">
      <c r="A541" s="184">
        <v>10725090</v>
      </c>
      <c r="B541" s="183" t="str">
        <f>[1]店マスタ!B540</f>
        <v>ＩＤグループいわきＳＫサービス</v>
      </c>
      <c r="C541" s="183">
        <v>1.5</v>
      </c>
      <c r="D541" s="183">
        <v>1.5</v>
      </c>
      <c r="E541" s="183">
        <f>_xlfn.XLOOKUP(A541,[2]Sheet1!$R:$R,[2]Sheet1!$AB:$AB,"",0)</f>
        <v>1.5</v>
      </c>
      <c r="F541" s="183" t="str">
        <f>_xlfn.XLOOKUP($A541,[3]【2026年03月度_全社】RFM客層一覧表データ!$A:$A,[3]【2026年03月度_全社】RFM客層一覧表データ!C:C,"",0)</f>
        <v/>
      </c>
      <c r="G541" s="183" t="str">
        <f>_xlfn.XLOOKUP($A541,[3]【2026年03月度_全社】RFM客層一覧表データ!$A:$A,[3]【2026年03月度_全社】RFM客層一覧表データ!D:D,"",0)</f>
        <v/>
      </c>
      <c r="H541" s="183" t="str">
        <f>_xlfn.XLOOKUP($A541,[3]【2026年03月度_全社】RFM客層一覧表データ!$A:$A,[3]【2026年03月度_全社】RFM客層一覧表データ!E:E,"",0)</f>
        <v/>
      </c>
      <c r="I541" s="183" t="str">
        <f>_xlfn.XLOOKUP($A541,[3]【2026年03月度_全社】RFM客層一覧表データ!$A:$A,[3]【2026年03月度_全社】RFM客層一覧表データ!F:F,"",0)</f>
        <v/>
      </c>
      <c r="J541" s="183">
        <v>0</v>
      </c>
      <c r="K541" s="183">
        <v>0</v>
      </c>
      <c r="L541" s="183">
        <v>0</v>
      </c>
      <c r="M541" s="183">
        <v>0</v>
      </c>
      <c r="N541" s="183">
        <v>0</v>
      </c>
      <c r="O541" s="183">
        <v>0</v>
      </c>
      <c r="P541" s="183">
        <v>0</v>
      </c>
      <c r="Q541" s="183">
        <v>0</v>
      </c>
      <c r="R541" s="183">
        <v>0</v>
      </c>
      <c r="S541" s="183">
        <v>0</v>
      </c>
      <c r="T541" s="183">
        <v>0</v>
      </c>
      <c r="U541" s="183">
        <v>0</v>
      </c>
      <c r="V541" s="183">
        <v>0</v>
      </c>
      <c r="W541" s="183">
        <v>0</v>
      </c>
      <c r="X541" s="183">
        <v>0</v>
      </c>
      <c r="Y541" s="183">
        <v>0</v>
      </c>
    </row>
    <row r="542" spans="1:25" x14ac:dyDescent="0.2">
      <c r="A542" s="184">
        <v>10739050</v>
      </c>
      <c r="B542" s="183" t="str">
        <f>[1]店マスタ!B541</f>
        <v>ＩＤグループ　勿来トキワ店</v>
      </c>
      <c r="C542" s="183">
        <v>1.5</v>
      </c>
      <c r="D542" s="183">
        <v>1.5</v>
      </c>
      <c r="E542" s="183">
        <f>_xlfn.XLOOKUP(A542,[2]Sheet1!$R:$R,[2]Sheet1!$AB:$AB,"",0)</f>
        <v>1.5</v>
      </c>
      <c r="F542" s="183">
        <f>_xlfn.XLOOKUP($A542,[3]【2026年03月度_全社】RFM客層一覧表データ!$A:$A,[3]【2026年03月度_全社】RFM客層一覧表データ!C:C,"",0)</f>
        <v>0</v>
      </c>
      <c r="G542" s="183">
        <f>_xlfn.XLOOKUP($A542,[3]【2026年03月度_全社】RFM客層一覧表データ!$A:$A,[3]【2026年03月度_全社】RFM客層一覧表データ!D:D,"",0)</f>
        <v>0</v>
      </c>
      <c r="H542" s="183">
        <f>_xlfn.XLOOKUP($A542,[3]【2026年03月度_全社】RFM客層一覧表データ!$A:$A,[3]【2026年03月度_全社】RFM客層一覧表データ!E:E,"",0)</f>
        <v>0</v>
      </c>
      <c r="I542" s="183">
        <f>_xlfn.XLOOKUP($A542,[3]【2026年03月度_全社】RFM客層一覧表データ!$A:$A,[3]【2026年03月度_全社】RFM客層一覧表データ!F:F,"",0)</f>
        <v>0</v>
      </c>
      <c r="J542" s="183">
        <v>0</v>
      </c>
      <c r="K542" s="183">
        <v>0</v>
      </c>
      <c r="L542" s="183">
        <v>0</v>
      </c>
      <c r="M542" s="183">
        <v>0</v>
      </c>
      <c r="N542" s="183">
        <v>0</v>
      </c>
      <c r="O542" s="183">
        <v>0</v>
      </c>
      <c r="P542" s="183">
        <v>0</v>
      </c>
      <c r="Q542" s="183">
        <v>0</v>
      </c>
      <c r="R542" s="183">
        <v>0</v>
      </c>
      <c r="S542" s="183">
        <v>0</v>
      </c>
      <c r="T542" s="183">
        <v>0</v>
      </c>
      <c r="U542" s="183">
        <v>0</v>
      </c>
      <c r="V542" s="183">
        <v>0</v>
      </c>
      <c r="W542" s="183">
        <v>0</v>
      </c>
      <c r="X542" s="183">
        <v>0</v>
      </c>
      <c r="Y542" s="183">
        <v>0</v>
      </c>
    </row>
    <row r="543" spans="1:25" x14ac:dyDescent="0.2">
      <c r="A543" s="184">
        <v>10741060</v>
      </c>
      <c r="B543" s="183" t="str">
        <f>[1]店マスタ!B542</f>
        <v>ＩＤグループ　柳橋中田店</v>
      </c>
      <c r="C543" s="183">
        <v>3</v>
      </c>
      <c r="D543" s="183">
        <v>3</v>
      </c>
      <c r="E543" s="183">
        <f>_xlfn.XLOOKUP(A543,[2]Sheet1!$R:$R,[2]Sheet1!$AB:$AB,"",0)</f>
        <v>3</v>
      </c>
      <c r="F543" s="183">
        <f>_xlfn.XLOOKUP($A543,[3]【2026年03月度_全社】RFM客層一覧表データ!$A:$A,[3]【2026年03月度_全社】RFM客層一覧表データ!C:C,"",0)</f>
        <v>0</v>
      </c>
      <c r="G543" s="183">
        <f>_xlfn.XLOOKUP($A543,[3]【2026年03月度_全社】RFM客層一覧表データ!$A:$A,[3]【2026年03月度_全社】RFM客層一覧表データ!D:D,"",0)</f>
        <v>0</v>
      </c>
      <c r="H543" s="183">
        <f>_xlfn.XLOOKUP($A543,[3]【2026年03月度_全社】RFM客層一覧表データ!$A:$A,[3]【2026年03月度_全社】RFM客層一覧表データ!E:E,"",0)</f>
        <v>0</v>
      </c>
      <c r="I543" s="183">
        <f>_xlfn.XLOOKUP($A543,[3]【2026年03月度_全社】RFM客層一覧表データ!$A:$A,[3]【2026年03月度_全社】RFM客層一覧表データ!F:F,"",0)</f>
        <v>0</v>
      </c>
      <c r="J543" s="183">
        <v>24</v>
      </c>
      <c r="K543" s="183">
        <v>0</v>
      </c>
      <c r="L543" s="183">
        <v>0</v>
      </c>
      <c r="M543" s="183">
        <v>0</v>
      </c>
      <c r="N543" s="183">
        <v>62</v>
      </c>
      <c r="O543" s="183">
        <v>0</v>
      </c>
      <c r="P543" s="183">
        <v>0</v>
      </c>
      <c r="Q543" s="183">
        <v>0</v>
      </c>
      <c r="R543" s="183">
        <v>85</v>
      </c>
      <c r="S543" s="183">
        <v>0</v>
      </c>
      <c r="T543" s="183">
        <v>0</v>
      </c>
      <c r="U543" s="183">
        <v>0</v>
      </c>
      <c r="V543" s="183">
        <v>104</v>
      </c>
      <c r="W543" s="183">
        <v>0</v>
      </c>
      <c r="X543" s="183">
        <v>0</v>
      </c>
      <c r="Y543" s="183">
        <v>0</v>
      </c>
    </row>
    <row r="544" spans="1:25" x14ac:dyDescent="0.2">
      <c r="A544" s="184">
        <v>10751010</v>
      </c>
      <c r="B544" s="183" t="str">
        <f>[1]店マスタ!B543</f>
        <v>ＩＤグループ　原町あっぷる店</v>
      </c>
      <c r="C544" s="183">
        <v>1.5</v>
      </c>
      <c r="D544" s="183">
        <v>1.5</v>
      </c>
      <c r="E544" s="183">
        <f>_xlfn.XLOOKUP(A544,[2]Sheet1!$R:$R,[2]Sheet1!$AB:$AB,"",0)</f>
        <v>1.5</v>
      </c>
      <c r="F544" s="183">
        <f>_xlfn.XLOOKUP($A544,[3]【2026年03月度_全社】RFM客層一覧表データ!$A:$A,[3]【2026年03月度_全社】RFM客層一覧表データ!C:C,"",0)</f>
        <v>562</v>
      </c>
      <c r="G544" s="183">
        <f>_xlfn.XLOOKUP($A544,[3]【2026年03月度_全社】RFM客層一覧表データ!$A:$A,[3]【2026年03月度_全社】RFM客層一覧表データ!D:D,"",0)</f>
        <v>194</v>
      </c>
      <c r="H544" s="183">
        <f>_xlfn.XLOOKUP($A544,[3]【2026年03月度_全社】RFM客層一覧表データ!$A:$A,[3]【2026年03月度_全社】RFM客層一覧表データ!E:E,"",0)</f>
        <v>300</v>
      </c>
      <c r="I544" s="183">
        <f>_xlfn.XLOOKUP($A544,[3]【2026年03月度_全社】RFM客層一覧表データ!$A:$A,[3]【2026年03月度_全社】RFM客層一覧表データ!F:F,"",0)</f>
        <v>25</v>
      </c>
      <c r="J544" s="183">
        <v>584</v>
      </c>
      <c r="K544" s="183">
        <v>190</v>
      </c>
      <c r="L544" s="183">
        <v>313</v>
      </c>
      <c r="M544" s="183">
        <v>29</v>
      </c>
      <c r="N544" s="183">
        <v>604</v>
      </c>
      <c r="O544" s="183">
        <v>241</v>
      </c>
      <c r="P544" s="183">
        <v>315</v>
      </c>
      <c r="Q544" s="183">
        <v>26</v>
      </c>
      <c r="R544" s="183">
        <v>615</v>
      </c>
      <c r="S544" s="183">
        <v>269</v>
      </c>
      <c r="T544" s="183">
        <v>320</v>
      </c>
      <c r="U544" s="183">
        <v>39</v>
      </c>
      <c r="V544" s="183">
        <v>607</v>
      </c>
      <c r="W544" s="183">
        <v>225</v>
      </c>
      <c r="X544" s="183">
        <v>307</v>
      </c>
      <c r="Y544" s="183">
        <v>23</v>
      </c>
    </row>
    <row r="545" spans="1:25" x14ac:dyDescent="0.2">
      <c r="A545" s="184">
        <v>10761005</v>
      </c>
      <c r="B545" s="183" t="str">
        <f>[1]店マスタ!B544</f>
        <v>ふくでん　みなみ店</v>
      </c>
      <c r="C545" s="183">
        <v>2.5</v>
      </c>
      <c r="D545" s="183">
        <v>2.5</v>
      </c>
      <c r="E545" s="183">
        <f>_xlfn.XLOOKUP(A545,[2]Sheet1!$R:$R,[2]Sheet1!$AB:$AB,"",0)</f>
        <v>2.5</v>
      </c>
      <c r="F545" s="183">
        <f>_xlfn.XLOOKUP($A545,[3]【2026年03月度_全社】RFM客層一覧表データ!$A:$A,[3]【2026年03月度_全社】RFM客層一覧表データ!C:C,"",0)</f>
        <v>0</v>
      </c>
      <c r="G545" s="183">
        <f>_xlfn.XLOOKUP($A545,[3]【2026年03月度_全社】RFM客層一覧表データ!$A:$A,[3]【2026年03月度_全社】RFM客層一覧表データ!D:D,"",0)</f>
        <v>0</v>
      </c>
      <c r="H545" s="183">
        <f>_xlfn.XLOOKUP($A545,[3]【2026年03月度_全社】RFM客層一覧表データ!$A:$A,[3]【2026年03月度_全社】RFM客層一覧表データ!E:E,"",0)</f>
        <v>0</v>
      </c>
      <c r="I545" s="183">
        <f>_xlfn.XLOOKUP($A545,[3]【2026年03月度_全社】RFM客層一覧表データ!$A:$A,[3]【2026年03月度_全社】RFM客層一覧表データ!F:F,"",0)</f>
        <v>0</v>
      </c>
      <c r="J545" s="183">
        <v>0</v>
      </c>
      <c r="K545" s="183">
        <v>0</v>
      </c>
      <c r="L545" s="183">
        <v>0</v>
      </c>
      <c r="M545" s="183">
        <v>0</v>
      </c>
      <c r="N545" s="183">
        <v>0</v>
      </c>
      <c r="O545" s="183">
        <v>0</v>
      </c>
      <c r="P545" s="183">
        <v>0</v>
      </c>
      <c r="Q545" s="183">
        <v>0</v>
      </c>
      <c r="R545" s="183">
        <v>186</v>
      </c>
      <c r="S545" s="183">
        <v>83</v>
      </c>
      <c r="T545" s="183">
        <v>32</v>
      </c>
      <c r="U545" s="183">
        <v>41</v>
      </c>
      <c r="V545" s="183">
        <v>142</v>
      </c>
      <c r="W545" s="183">
        <v>63</v>
      </c>
      <c r="X545" s="183">
        <v>16</v>
      </c>
      <c r="Y545" s="183">
        <v>35</v>
      </c>
    </row>
    <row r="546" spans="1:25" x14ac:dyDescent="0.2">
      <c r="A546" s="184">
        <v>10761026</v>
      </c>
      <c r="B546" s="183" t="str">
        <f>[1]店マスタ!B545</f>
        <v>ＩＤグループ　棚倉松本店</v>
      </c>
      <c r="C546" s="183">
        <v>3.5</v>
      </c>
      <c r="D546" s="183">
        <v>3.5</v>
      </c>
      <c r="E546" s="183">
        <f>_xlfn.XLOOKUP(A546,[2]Sheet1!$R:$R,[2]Sheet1!$AB:$AB,"",0)</f>
        <v>3.5</v>
      </c>
      <c r="F546" s="183" t="str">
        <f>_xlfn.XLOOKUP($A546,[3]【2026年03月度_全社】RFM客層一覧表データ!$A:$A,[3]【2026年03月度_全社】RFM客層一覧表データ!C:C,"",0)</f>
        <v/>
      </c>
      <c r="G546" s="183" t="str">
        <f>_xlfn.XLOOKUP($A546,[3]【2026年03月度_全社】RFM客層一覧表データ!$A:$A,[3]【2026年03月度_全社】RFM客層一覧表データ!D:D,"",0)</f>
        <v/>
      </c>
      <c r="H546" s="183" t="str">
        <f>_xlfn.XLOOKUP($A546,[3]【2026年03月度_全社】RFM客層一覧表データ!$A:$A,[3]【2026年03月度_全社】RFM客層一覧表データ!E:E,"",0)</f>
        <v/>
      </c>
      <c r="I546" s="183" t="str">
        <f>_xlfn.XLOOKUP($A546,[3]【2026年03月度_全社】RFM客層一覧表データ!$A:$A,[3]【2026年03月度_全社】RFM客層一覧表データ!F:F,"",0)</f>
        <v/>
      </c>
      <c r="J546" s="183">
        <v>0</v>
      </c>
      <c r="K546" s="183">
        <v>0</v>
      </c>
      <c r="L546" s="183">
        <v>0</v>
      </c>
      <c r="M546" s="183">
        <v>0</v>
      </c>
      <c r="N546" s="183">
        <v>0</v>
      </c>
      <c r="O546" s="183">
        <v>0</v>
      </c>
      <c r="P546" s="183">
        <v>0</v>
      </c>
      <c r="Q546" s="183">
        <v>0</v>
      </c>
      <c r="R546" s="183">
        <v>0</v>
      </c>
      <c r="S546" s="183">
        <v>0</v>
      </c>
      <c r="T546" s="183">
        <v>0</v>
      </c>
      <c r="U546" s="183">
        <v>0</v>
      </c>
      <c r="V546" s="183">
        <v>0</v>
      </c>
      <c r="W546" s="183">
        <v>0</v>
      </c>
      <c r="X546" s="183">
        <v>0</v>
      </c>
      <c r="Y546" s="183">
        <v>0</v>
      </c>
    </row>
    <row r="547" spans="1:25" x14ac:dyDescent="0.2">
      <c r="A547" s="184">
        <v>10761080</v>
      </c>
      <c r="B547" s="183" t="str">
        <f>[1]店マスタ!B546</f>
        <v>（有）協和電機商会</v>
      </c>
      <c r="C547" s="183">
        <v>2.5</v>
      </c>
      <c r="D547" s="183">
        <v>3.5</v>
      </c>
      <c r="E547" s="183">
        <f>_xlfn.XLOOKUP(A547,[2]Sheet1!$R:$R,[2]Sheet1!$AB:$AB,"",0)</f>
        <v>3.5</v>
      </c>
      <c r="F547" s="183">
        <f>_xlfn.XLOOKUP($A547,[3]【2026年03月度_全社】RFM客層一覧表データ!$A:$A,[3]【2026年03月度_全社】RFM客層一覧表データ!C:C,"",0)</f>
        <v>0</v>
      </c>
      <c r="G547" s="183">
        <f>_xlfn.XLOOKUP($A547,[3]【2026年03月度_全社】RFM客層一覧表データ!$A:$A,[3]【2026年03月度_全社】RFM客層一覧表データ!D:D,"",0)</f>
        <v>0</v>
      </c>
      <c r="H547" s="183">
        <f>_xlfn.XLOOKUP($A547,[3]【2026年03月度_全社】RFM客層一覧表データ!$A:$A,[3]【2026年03月度_全社】RFM客層一覧表データ!E:E,"",0)</f>
        <v>0</v>
      </c>
      <c r="I547" s="183">
        <f>_xlfn.XLOOKUP($A547,[3]【2026年03月度_全社】RFM客層一覧表データ!$A:$A,[3]【2026年03月度_全社】RFM客層一覧表データ!F:F,"",0)</f>
        <v>0</v>
      </c>
      <c r="J547" s="183">
        <v>0</v>
      </c>
      <c r="K547" s="183">
        <v>0</v>
      </c>
      <c r="L547" s="183">
        <v>0</v>
      </c>
      <c r="M547" s="183">
        <v>0</v>
      </c>
      <c r="N547" s="183">
        <v>0</v>
      </c>
      <c r="O547" s="183">
        <v>0</v>
      </c>
      <c r="P547" s="183">
        <v>0</v>
      </c>
      <c r="Q547" s="183">
        <v>0</v>
      </c>
      <c r="R547" s="183">
        <v>0</v>
      </c>
      <c r="S547" s="183">
        <v>0</v>
      </c>
      <c r="T547" s="183">
        <v>0</v>
      </c>
      <c r="U547" s="183">
        <v>0</v>
      </c>
      <c r="V547" s="183">
        <v>0</v>
      </c>
      <c r="W547" s="183">
        <v>0</v>
      </c>
      <c r="X547" s="183">
        <v>0</v>
      </c>
      <c r="Y547" s="183">
        <v>0</v>
      </c>
    </row>
    <row r="548" spans="1:25" x14ac:dyDescent="0.2">
      <c r="A548" s="184">
        <v>10761161</v>
      </c>
      <c r="B548" s="183" t="str">
        <f>[1]店マスタ!B547</f>
        <v>Ｄ倶楽部ＳＥＩＤＥＮささや</v>
      </c>
      <c r="C548" s="183">
        <v>2</v>
      </c>
      <c r="D548" s="183">
        <v>2</v>
      </c>
      <c r="E548" s="183">
        <f>_xlfn.XLOOKUP(A548,[2]Sheet1!$R:$R,[2]Sheet1!$AB:$AB,"",0)</f>
        <v>2.5</v>
      </c>
      <c r="F548" s="183">
        <f>_xlfn.XLOOKUP($A548,[3]【2026年03月度_全社】RFM客層一覧表データ!$A:$A,[3]【2026年03月度_全社】RFM客層一覧表データ!C:C,"",0)</f>
        <v>437</v>
      </c>
      <c r="G548" s="183">
        <f>_xlfn.XLOOKUP($A548,[3]【2026年03月度_全社】RFM客層一覧表データ!$A:$A,[3]【2026年03月度_全社】RFM客層一覧表データ!D:D,"",0)</f>
        <v>228</v>
      </c>
      <c r="H548" s="183">
        <f>_xlfn.XLOOKUP($A548,[3]【2026年03月度_全社】RFM客層一覧表データ!$A:$A,[3]【2026年03月度_全社】RFM客層一覧表データ!E:E,"",0)</f>
        <v>246</v>
      </c>
      <c r="I548" s="183">
        <f>_xlfn.XLOOKUP($A548,[3]【2026年03月度_全社】RFM客層一覧表データ!$A:$A,[3]【2026年03月度_全社】RFM客層一覧表データ!F:F,"",0)</f>
        <v>35</v>
      </c>
      <c r="J548" s="183">
        <v>460</v>
      </c>
      <c r="K548" s="183">
        <v>225</v>
      </c>
      <c r="L548" s="183">
        <v>254</v>
      </c>
      <c r="M548" s="183">
        <v>29</v>
      </c>
      <c r="N548" s="183">
        <v>448</v>
      </c>
      <c r="O548" s="183">
        <v>206</v>
      </c>
      <c r="P548" s="183">
        <v>247</v>
      </c>
      <c r="Q548" s="183">
        <v>24</v>
      </c>
      <c r="R548" s="183">
        <v>533</v>
      </c>
      <c r="S548" s="183">
        <v>221</v>
      </c>
      <c r="T548" s="183">
        <v>266</v>
      </c>
      <c r="U548" s="183">
        <v>32</v>
      </c>
      <c r="V548" s="183">
        <v>572</v>
      </c>
      <c r="W548" s="183">
        <v>240</v>
      </c>
      <c r="X548" s="183">
        <v>294</v>
      </c>
      <c r="Y548" s="183">
        <v>36</v>
      </c>
    </row>
    <row r="549" spans="1:25" x14ac:dyDescent="0.2">
      <c r="A549" s="184">
        <v>10761192</v>
      </c>
      <c r="B549" s="183" t="str">
        <f>[1]店マスタ!B548</f>
        <v>（有）ピックアップタイヨー</v>
      </c>
      <c r="C549" s="183">
        <v>6.5</v>
      </c>
      <c r="D549" s="183">
        <v>7</v>
      </c>
      <c r="E549" s="183">
        <f>_xlfn.XLOOKUP(A549,[2]Sheet1!$R:$R,[2]Sheet1!$AB:$AB,"",0)</f>
        <v>7</v>
      </c>
      <c r="F549" s="183">
        <f>_xlfn.XLOOKUP($A549,[3]【2026年03月度_全社】RFM客層一覧表データ!$A:$A,[3]【2026年03月度_全社】RFM客層一覧表データ!C:C,"",0)</f>
        <v>1415</v>
      </c>
      <c r="G549" s="183">
        <f>_xlfn.XLOOKUP($A549,[3]【2026年03月度_全社】RFM客層一覧表データ!$A:$A,[3]【2026年03月度_全社】RFM客層一覧表データ!D:D,"",0)</f>
        <v>692</v>
      </c>
      <c r="H549" s="183">
        <f>_xlfn.XLOOKUP($A549,[3]【2026年03月度_全社】RFM客層一覧表データ!$A:$A,[3]【2026年03月度_全社】RFM客層一覧表データ!E:E,"",0)</f>
        <v>862</v>
      </c>
      <c r="I549" s="183">
        <f>_xlfn.XLOOKUP($A549,[3]【2026年03月度_全社】RFM客層一覧表データ!$A:$A,[3]【2026年03月度_全社】RFM客層一覧表データ!F:F,"",0)</f>
        <v>74</v>
      </c>
      <c r="J549" s="183">
        <v>1428</v>
      </c>
      <c r="K549" s="183">
        <v>737</v>
      </c>
      <c r="L549" s="183">
        <v>848</v>
      </c>
      <c r="M549" s="183">
        <v>85</v>
      </c>
      <c r="N549" s="183">
        <v>1398</v>
      </c>
      <c r="O549" s="183">
        <v>704</v>
      </c>
      <c r="P549" s="183">
        <v>829</v>
      </c>
      <c r="Q549" s="183">
        <v>82</v>
      </c>
      <c r="R549" s="183">
        <v>1410</v>
      </c>
      <c r="S549" s="183">
        <v>745</v>
      </c>
      <c r="T549" s="183">
        <v>830</v>
      </c>
      <c r="U549" s="183">
        <v>120</v>
      </c>
      <c r="V549" s="183">
        <v>1372</v>
      </c>
      <c r="W549" s="183">
        <v>730</v>
      </c>
      <c r="X549" s="183">
        <v>822</v>
      </c>
      <c r="Y549" s="183">
        <v>104</v>
      </c>
    </row>
    <row r="550" spans="1:25" x14ac:dyDescent="0.2">
      <c r="A550" s="184">
        <v>10761196</v>
      </c>
      <c r="B550" s="183" t="str">
        <f>[1]店マスタ!B549</f>
        <v>ふくでん　丹治</v>
      </c>
      <c r="C550" s="183">
        <v>2.5</v>
      </c>
      <c r="D550" s="183">
        <v>2.5</v>
      </c>
      <c r="E550" s="183">
        <f>_xlfn.XLOOKUP(A550,[2]Sheet1!$R:$R,[2]Sheet1!$AB:$AB,"",0)</f>
        <v>2.5</v>
      </c>
      <c r="F550" s="183">
        <f>_xlfn.XLOOKUP($A550,[3]【2026年03月度_全社】RFM客層一覧表データ!$A:$A,[3]【2026年03月度_全社】RFM客層一覧表データ!C:C,"",0)</f>
        <v>334</v>
      </c>
      <c r="G550" s="183">
        <f>_xlfn.XLOOKUP($A550,[3]【2026年03月度_全社】RFM客層一覧表データ!$A:$A,[3]【2026年03月度_全社】RFM客層一覧表データ!D:D,"",0)</f>
        <v>211</v>
      </c>
      <c r="H550" s="183">
        <f>_xlfn.XLOOKUP($A550,[3]【2026年03月度_全社】RFM客層一覧表データ!$A:$A,[3]【2026年03月度_全社】RFM客層一覧表データ!E:E,"",0)</f>
        <v>127</v>
      </c>
      <c r="I550" s="183">
        <f>_xlfn.XLOOKUP($A550,[3]【2026年03月度_全社】RFM客層一覧表データ!$A:$A,[3]【2026年03月度_全社】RFM客層一覧表データ!F:F,"",0)</f>
        <v>160</v>
      </c>
      <c r="J550" s="183">
        <v>259</v>
      </c>
      <c r="K550" s="183">
        <v>130</v>
      </c>
      <c r="L550" s="183">
        <v>98</v>
      </c>
      <c r="M550" s="183">
        <v>66</v>
      </c>
      <c r="N550" s="183">
        <v>0</v>
      </c>
      <c r="O550" s="183">
        <v>0</v>
      </c>
      <c r="P550" s="183">
        <v>0</v>
      </c>
      <c r="Q550" s="183">
        <v>0</v>
      </c>
      <c r="R550" s="183">
        <v>0</v>
      </c>
      <c r="S550" s="183">
        <v>0</v>
      </c>
      <c r="T550" s="183">
        <v>0</v>
      </c>
      <c r="U550" s="183">
        <v>0</v>
      </c>
      <c r="V550" s="183">
        <v>0</v>
      </c>
      <c r="W550" s="183">
        <v>0</v>
      </c>
      <c r="X550" s="183">
        <v>0</v>
      </c>
      <c r="Y550" s="183">
        <v>0</v>
      </c>
    </row>
    <row r="551" spans="1:25" x14ac:dyDescent="0.2">
      <c r="A551" s="184">
        <v>10761198</v>
      </c>
      <c r="B551" s="183" t="str">
        <f>[1]店マスタ!B550</f>
        <v>ふくでん　タカハシ</v>
      </c>
      <c r="C551" s="183">
        <v>1.5</v>
      </c>
      <c r="D551" s="183">
        <v>1.5</v>
      </c>
      <c r="E551" s="183">
        <f>_xlfn.XLOOKUP(A551,[2]Sheet1!$R:$R,[2]Sheet1!$AB:$AB,"",0)</f>
        <v>1.5</v>
      </c>
      <c r="F551" s="183">
        <f>_xlfn.XLOOKUP($A551,[3]【2026年03月度_全社】RFM客層一覧表データ!$A:$A,[3]【2026年03月度_全社】RFM客層一覧表データ!C:C,"",0)</f>
        <v>463</v>
      </c>
      <c r="G551" s="183">
        <f>_xlfn.XLOOKUP($A551,[3]【2026年03月度_全社】RFM客層一覧表データ!$A:$A,[3]【2026年03月度_全社】RFM客層一覧表データ!D:D,"",0)</f>
        <v>218</v>
      </c>
      <c r="H551" s="183">
        <f>_xlfn.XLOOKUP($A551,[3]【2026年03月度_全社】RFM客層一覧表データ!$A:$A,[3]【2026年03月度_全社】RFM客層一覧表データ!E:E,"",0)</f>
        <v>257</v>
      </c>
      <c r="I551" s="183">
        <f>_xlfn.XLOOKUP($A551,[3]【2026年03月度_全社】RFM客層一覧表データ!$A:$A,[3]【2026年03月度_全社】RFM客層一覧表データ!F:F,"",0)</f>
        <v>18</v>
      </c>
      <c r="J551" s="183">
        <v>461</v>
      </c>
      <c r="K551" s="183">
        <v>197</v>
      </c>
      <c r="L551" s="183">
        <v>259</v>
      </c>
      <c r="M551" s="183">
        <v>18</v>
      </c>
      <c r="N551" s="183">
        <v>471</v>
      </c>
      <c r="O551" s="183">
        <v>220</v>
      </c>
      <c r="P551" s="183">
        <v>267</v>
      </c>
      <c r="Q551" s="183">
        <v>18</v>
      </c>
      <c r="R551" s="183">
        <v>469</v>
      </c>
      <c r="S551" s="183">
        <v>240</v>
      </c>
      <c r="T551" s="183">
        <v>278</v>
      </c>
      <c r="U551" s="183">
        <v>25</v>
      </c>
      <c r="V551" s="183">
        <v>473</v>
      </c>
      <c r="W551" s="183">
        <v>233</v>
      </c>
      <c r="X551" s="183">
        <v>281</v>
      </c>
      <c r="Y551" s="183">
        <v>15</v>
      </c>
    </row>
    <row r="552" spans="1:25" x14ac:dyDescent="0.2">
      <c r="A552" s="184">
        <v>10761225</v>
      </c>
      <c r="B552" s="183" t="str">
        <f>[1]店マスタ!B551</f>
        <v>（有）電化の佐藤</v>
      </c>
      <c r="C552" s="183">
        <v>1.5</v>
      </c>
      <c r="D552" s="183">
        <v>1.5</v>
      </c>
      <c r="E552" s="183">
        <f>_xlfn.XLOOKUP(A552,[2]Sheet1!$R:$R,[2]Sheet1!$AB:$AB,"",0)</f>
        <v>1.5</v>
      </c>
      <c r="F552" s="183">
        <f>_xlfn.XLOOKUP($A552,[3]【2026年03月度_全社】RFM客層一覧表データ!$A:$A,[3]【2026年03月度_全社】RFM客層一覧表データ!C:C,"",0)</f>
        <v>230</v>
      </c>
      <c r="G552" s="183">
        <f>_xlfn.XLOOKUP($A552,[3]【2026年03月度_全社】RFM客層一覧表データ!$A:$A,[3]【2026年03月度_全社】RFM客層一覧表データ!D:D,"",0)</f>
        <v>140</v>
      </c>
      <c r="H552" s="183">
        <f>_xlfn.XLOOKUP($A552,[3]【2026年03月度_全社】RFM客層一覧表データ!$A:$A,[3]【2026年03月度_全社】RFM客層一覧表データ!E:E,"",0)</f>
        <v>168</v>
      </c>
      <c r="I552" s="183">
        <f>_xlfn.XLOOKUP($A552,[3]【2026年03月度_全社】RFM客層一覧表データ!$A:$A,[3]【2026年03月度_全社】RFM客層一覧表データ!F:F,"",0)</f>
        <v>7</v>
      </c>
      <c r="J552" s="183">
        <v>239</v>
      </c>
      <c r="K552" s="183">
        <v>122</v>
      </c>
      <c r="L552" s="183">
        <v>171</v>
      </c>
      <c r="M552" s="183">
        <v>10</v>
      </c>
      <c r="N552" s="183">
        <v>242</v>
      </c>
      <c r="O552" s="183">
        <v>122</v>
      </c>
      <c r="P552" s="183">
        <v>178</v>
      </c>
      <c r="Q552" s="183">
        <v>7</v>
      </c>
      <c r="R552" s="183">
        <v>242</v>
      </c>
      <c r="S552" s="183">
        <v>125</v>
      </c>
      <c r="T552" s="183">
        <v>181</v>
      </c>
      <c r="U552" s="183">
        <v>6</v>
      </c>
      <c r="V552" s="183">
        <v>249</v>
      </c>
      <c r="W552" s="183">
        <v>132</v>
      </c>
      <c r="X552" s="183">
        <v>187</v>
      </c>
      <c r="Y552" s="183">
        <v>5</v>
      </c>
    </row>
    <row r="553" spans="1:25" x14ac:dyDescent="0.2">
      <c r="A553" s="184">
        <v>10761252</v>
      </c>
      <c r="B553" s="183" t="str">
        <f>[1]店マスタ!B552</f>
        <v>徳丸電器</v>
      </c>
      <c r="C553" s="183">
        <v>2</v>
      </c>
      <c r="D553" s="183">
        <v>2</v>
      </c>
      <c r="E553" s="183">
        <f>_xlfn.XLOOKUP(A553,[2]Sheet1!$R:$R,[2]Sheet1!$AB:$AB,"",0)</f>
        <v>2</v>
      </c>
      <c r="F553" s="183">
        <f>_xlfn.XLOOKUP($A553,[3]【2026年03月度_全社】RFM客層一覧表データ!$A:$A,[3]【2026年03月度_全社】RFM客層一覧表データ!C:C,"",0)</f>
        <v>0</v>
      </c>
      <c r="G553" s="183">
        <f>_xlfn.XLOOKUP($A553,[3]【2026年03月度_全社】RFM客層一覧表データ!$A:$A,[3]【2026年03月度_全社】RFM客層一覧表データ!D:D,"",0)</f>
        <v>0</v>
      </c>
      <c r="H553" s="183">
        <f>_xlfn.XLOOKUP($A553,[3]【2026年03月度_全社】RFM客層一覧表データ!$A:$A,[3]【2026年03月度_全社】RFM客層一覧表データ!E:E,"",0)</f>
        <v>0</v>
      </c>
      <c r="I553" s="183">
        <f>_xlfn.XLOOKUP($A553,[3]【2026年03月度_全社】RFM客層一覧表データ!$A:$A,[3]【2026年03月度_全社】RFM客層一覧表データ!F:F,"",0)</f>
        <v>0</v>
      </c>
      <c r="J553" s="183">
        <v>0</v>
      </c>
      <c r="K553" s="183">
        <v>0</v>
      </c>
      <c r="L553" s="183">
        <v>0</v>
      </c>
      <c r="M553" s="183">
        <v>0</v>
      </c>
      <c r="N553" s="183">
        <v>0</v>
      </c>
      <c r="O553" s="183">
        <v>0</v>
      </c>
      <c r="P553" s="183">
        <v>0</v>
      </c>
      <c r="Q553" s="183">
        <v>0</v>
      </c>
      <c r="R553" s="183">
        <v>0</v>
      </c>
      <c r="S553" s="183">
        <v>0</v>
      </c>
      <c r="T553" s="183">
        <v>0</v>
      </c>
      <c r="U553" s="183">
        <v>0</v>
      </c>
      <c r="V553" s="183">
        <v>0</v>
      </c>
      <c r="W553" s="183">
        <v>0</v>
      </c>
      <c r="X553" s="183">
        <v>0</v>
      </c>
      <c r="Y553" s="183">
        <v>0</v>
      </c>
    </row>
    <row r="554" spans="1:25" x14ac:dyDescent="0.2">
      <c r="A554" s="184">
        <v>10761253</v>
      </c>
      <c r="B554" s="183" t="str">
        <f>[1]店マスタ!B553</f>
        <v>ＩＤグループ東和店</v>
      </c>
      <c r="C554" s="183">
        <v>2</v>
      </c>
      <c r="D554" s="183">
        <v>2.5</v>
      </c>
      <c r="E554" s="183">
        <f>_xlfn.XLOOKUP(A554,[2]Sheet1!$R:$R,[2]Sheet1!$AB:$AB,"",0)</f>
        <v>3</v>
      </c>
      <c r="F554" s="183">
        <f>_xlfn.XLOOKUP($A554,[3]【2026年03月度_全社】RFM客層一覧表データ!$A:$A,[3]【2026年03月度_全社】RFM客層一覧表データ!C:C,"",0)</f>
        <v>499</v>
      </c>
      <c r="G554" s="183">
        <f>_xlfn.XLOOKUP($A554,[3]【2026年03月度_全社】RFM客層一覧表データ!$A:$A,[3]【2026年03月度_全社】RFM客層一覧表データ!D:D,"",0)</f>
        <v>213</v>
      </c>
      <c r="H554" s="183">
        <f>_xlfn.XLOOKUP($A554,[3]【2026年03月度_全社】RFM客層一覧表データ!$A:$A,[3]【2026年03月度_全社】RFM客層一覧表データ!E:E,"",0)</f>
        <v>290</v>
      </c>
      <c r="I554" s="183">
        <f>_xlfn.XLOOKUP($A554,[3]【2026年03月度_全社】RFM客層一覧表データ!$A:$A,[3]【2026年03月度_全社】RFM客層一覧表データ!F:F,"",0)</f>
        <v>27</v>
      </c>
      <c r="J554" s="183">
        <v>507</v>
      </c>
      <c r="K554" s="183">
        <v>213</v>
      </c>
      <c r="L554" s="183">
        <v>294</v>
      </c>
      <c r="M554" s="183">
        <v>19</v>
      </c>
      <c r="N554" s="183">
        <v>519</v>
      </c>
      <c r="O554" s="183">
        <v>210</v>
      </c>
      <c r="P554" s="183">
        <v>299</v>
      </c>
      <c r="Q554" s="183">
        <v>16</v>
      </c>
      <c r="R554" s="183">
        <v>546</v>
      </c>
      <c r="S554" s="183">
        <v>253</v>
      </c>
      <c r="T554" s="183">
        <v>321</v>
      </c>
      <c r="U554" s="183">
        <v>31</v>
      </c>
      <c r="V554" s="183">
        <v>561</v>
      </c>
      <c r="W554" s="183">
        <v>252</v>
      </c>
      <c r="X554" s="183">
        <v>317</v>
      </c>
      <c r="Y554" s="183">
        <v>38</v>
      </c>
    </row>
    <row r="555" spans="1:25" x14ac:dyDescent="0.2">
      <c r="A555" s="184">
        <v>10761265</v>
      </c>
      <c r="B555" s="183" t="str">
        <f>[1]店マスタ!B554</f>
        <v>ふくでん　中央店</v>
      </c>
      <c r="C555" s="183">
        <v>1.5</v>
      </c>
      <c r="D555" s="183">
        <v>1.5</v>
      </c>
      <c r="E555" s="183">
        <f>_xlfn.XLOOKUP(A555,[2]Sheet1!$R:$R,[2]Sheet1!$AB:$AB,"",0)</f>
        <v>1.5</v>
      </c>
      <c r="F555" s="183">
        <f>_xlfn.XLOOKUP($A555,[3]【2026年03月度_全社】RFM客層一覧表データ!$A:$A,[3]【2026年03月度_全社】RFM客層一覧表データ!C:C,"",0)</f>
        <v>673</v>
      </c>
      <c r="G555" s="183">
        <f>_xlfn.XLOOKUP($A555,[3]【2026年03月度_全社】RFM客層一覧表データ!$A:$A,[3]【2026年03月度_全社】RFM客層一覧表データ!D:D,"",0)</f>
        <v>240</v>
      </c>
      <c r="H555" s="183">
        <f>_xlfn.XLOOKUP($A555,[3]【2026年03月度_全社】RFM客層一覧表データ!$A:$A,[3]【2026年03月度_全社】RFM客層一覧表データ!E:E,"",0)</f>
        <v>182</v>
      </c>
      <c r="I555" s="183">
        <f>_xlfn.XLOOKUP($A555,[3]【2026年03月度_全社】RFM客層一覧表データ!$A:$A,[3]【2026年03月度_全社】RFM客層一覧表データ!F:F,"",0)</f>
        <v>75</v>
      </c>
      <c r="J555" s="183">
        <v>689</v>
      </c>
      <c r="K555" s="183">
        <v>193</v>
      </c>
      <c r="L555" s="183">
        <v>199</v>
      </c>
      <c r="M555" s="183">
        <v>69</v>
      </c>
      <c r="N555" s="183">
        <v>692</v>
      </c>
      <c r="O555" s="183">
        <v>204</v>
      </c>
      <c r="P555" s="183">
        <v>207</v>
      </c>
      <c r="Q555" s="183">
        <v>67</v>
      </c>
      <c r="R555" s="183">
        <v>710</v>
      </c>
      <c r="S555" s="183">
        <v>229</v>
      </c>
      <c r="T555" s="183">
        <v>211</v>
      </c>
      <c r="U555" s="183">
        <v>77</v>
      </c>
      <c r="V555" s="183">
        <v>703</v>
      </c>
      <c r="W555" s="183">
        <v>241</v>
      </c>
      <c r="X555" s="183">
        <v>224</v>
      </c>
      <c r="Y555" s="183">
        <v>85</v>
      </c>
    </row>
    <row r="556" spans="1:25" x14ac:dyDescent="0.2">
      <c r="A556" s="184">
        <v>10761267</v>
      </c>
      <c r="B556" s="183" t="str">
        <f>[1]店マスタ!B555</f>
        <v>（株）ナカオ</v>
      </c>
      <c r="C556" s="183">
        <v>12.5</v>
      </c>
      <c r="D556" s="183">
        <v>10</v>
      </c>
      <c r="E556" s="183">
        <f>_xlfn.XLOOKUP(A556,[2]Sheet1!$R:$R,[2]Sheet1!$AB:$AB,"",0)</f>
        <v>10.5</v>
      </c>
      <c r="F556" s="183">
        <f>_xlfn.XLOOKUP($A556,[3]【2026年03月度_全社】RFM客層一覧表データ!$A:$A,[3]【2026年03月度_全社】RFM客層一覧表データ!C:C,"",0)</f>
        <v>4244</v>
      </c>
      <c r="G556" s="183">
        <f>_xlfn.XLOOKUP($A556,[3]【2026年03月度_全社】RFM客層一覧表データ!$A:$A,[3]【2026年03月度_全社】RFM客層一覧表データ!D:D,"",0)</f>
        <v>1535</v>
      </c>
      <c r="H556" s="183">
        <f>_xlfn.XLOOKUP($A556,[3]【2026年03月度_全社】RFM客層一覧表データ!$A:$A,[3]【2026年03月度_全社】RFM客層一覧表データ!E:E,"",0)</f>
        <v>1659</v>
      </c>
      <c r="I556" s="183">
        <f>_xlfn.XLOOKUP($A556,[3]【2026年03月度_全社】RFM客層一覧表データ!$A:$A,[3]【2026年03月度_全社】RFM客層一覧表データ!F:F,"",0)</f>
        <v>336</v>
      </c>
      <c r="J556" s="183">
        <v>3633</v>
      </c>
      <c r="K556" s="183">
        <v>1461</v>
      </c>
      <c r="L556" s="183">
        <v>1448</v>
      </c>
      <c r="M556" s="183">
        <v>320</v>
      </c>
      <c r="N556" s="183">
        <v>3558</v>
      </c>
      <c r="O556" s="183">
        <v>1509</v>
      </c>
      <c r="P556" s="183">
        <v>1405</v>
      </c>
      <c r="Q556" s="183">
        <v>347</v>
      </c>
      <c r="R556" s="183">
        <v>3433</v>
      </c>
      <c r="S556" s="183">
        <v>1516</v>
      </c>
      <c r="T556" s="183">
        <v>1335</v>
      </c>
      <c r="U556" s="183">
        <v>400</v>
      </c>
      <c r="V556" s="183">
        <v>3261</v>
      </c>
      <c r="W556" s="183">
        <v>1696</v>
      </c>
      <c r="X556" s="183">
        <v>1295</v>
      </c>
      <c r="Y556" s="183">
        <v>642</v>
      </c>
    </row>
    <row r="557" spans="1:25" x14ac:dyDescent="0.2">
      <c r="A557" s="184">
        <v>10761270</v>
      </c>
      <c r="B557" s="183" t="str">
        <f>[1]店マスタ!B556</f>
        <v>（株）ナカオ南矢野目店</v>
      </c>
      <c r="C557" s="183">
        <v>0</v>
      </c>
      <c r="D557" s="183">
        <v>0</v>
      </c>
      <c r="E557" s="183" t="str">
        <f>_xlfn.XLOOKUP(A557,[2]Sheet1!$R:$R,[2]Sheet1!$AB:$AB,"",0)</f>
        <v/>
      </c>
      <c r="F557" s="183" t="str">
        <f>_xlfn.XLOOKUP($A557,[3]【2026年03月度_全社】RFM客層一覧表データ!$A:$A,[3]【2026年03月度_全社】RFM客層一覧表データ!C:C,"",0)</f>
        <v/>
      </c>
      <c r="G557" s="183" t="str">
        <f>_xlfn.XLOOKUP($A557,[3]【2026年03月度_全社】RFM客層一覧表データ!$A:$A,[3]【2026年03月度_全社】RFM客層一覧表データ!D:D,"",0)</f>
        <v/>
      </c>
      <c r="H557" s="183" t="str">
        <f>_xlfn.XLOOKUP($A557,[3]【2026年03月度_全社】RFM客層一覧表データ!$A:$A,[3]【2026年03月度_全社】RFM客層一覧表データ!E:E,"",0)</f>
        <v/>
      </c>
      <c r="I557" s="183" t="str">
        <f>_xlfn.XLOOKUP($A557,[3]【2026年03月度_全社】RFM客層一覧表データ!$A:$A,[3]【2026年03月度_全社】RFM客層一覧表データ!F:F,"",0)</f>
        <v/>
      </c>
      <c r="J557" s="183">
        <v>0</v>
      </c>
      <c r="K557" s="183">
        <v>0</v>
      </c>
      <c r="L557" s="183">
        <v>0</v>
      </c>
      <c r="M557" s="183">
        <v>0</v>
      </c>
      <c r="N557" s="183">
        <v>0</v>
      </c>
      <c r="O557" s="183">
        <v>0</v>
      </c>
      <c r="P557" s="183">
        <v>0</v>
      </c>
      <c r="Q557" s="183">
        <v>0</v>
      </c>
      <c r="R557" s="183">
        <v>0</v>
      </c>
      <c r="S557" s="183">
        <v>0</v>
      </c>
      <c r="T557" s="183">
        <v>0</v>
      </c>
      <c r="U557" s="183">
        <v>0</v>
      </c>
      <c r="V557" s="183">
        <v>0</v>
      </c>
      <c r="W557" s="183">
        <v>0</v>
      </c>
      <c r="X557" s="183">
        <v>0</v>
      </c>
      <c r="Y557" s="183">
        <v>0</v>
      </c>
    </row>
    <row r="558" spans="1:25" x14ac:dyDescent="0.2">
      <c r="A558" s="184">
        <v>10761273</v>
      </c>
      <c r="B558" s="183" t="str">
        <f>[1]店マスタ!B557</f>
        <v>ふくでん　いずみ店</v>
      </c>
      <c r="C558" s="183">
        <v>3.5</v>
      </c>
      <c r="D558" s="183">
        <v>3.5</v>
      </c>
      <c r="E558" s="183">
        <f>_xlfn.XLOOKUP(A558,[2]Sheet1!$R:$R,[2]Sheet1!$AB:$AB,"",0)</f>
        <v>3.5</v>
      </c>
      <c r="F558" s="183">
        <f>_xlfn.XLOOKUP($A558,[3]【2026年03月度_全社】RFM客層一覧表データ!$A:$A,[3]【2026年03月度_全社】RFM客層一覧表データ!C:C,"",0)</f>
        <v>274</v>
      </c>
      <c r="G558" s="183">
        <f>_xlfn.XLOOKUP($A558,[3]【2026年03月度_全社】RFM客層一覧表データ!$A:$A,[3]【2026年03月度_全社】RFM客層一覧表データ!D:D,"",0)</f>
        <v>108</v>
      </c>
      <c r="H558" s="183">
        <f>_xlfn.XLOOKUP($A558,[3]【2026年03月度_全社】RFM客層一覧表データ!$A:$A,[3]【2026年03月度_全社】RFM客層一覧表データ!E:E,"",0)</f>
        <v>4</v>
      </c>
      <c r="I558" s="183">
        <f>_xlfn.XLOOKUP($A558,[3]【2026年03月度_全社】RFM客層一覧表データ!$A:$A,[3]【2026年03月度_全社】RFM客層一覧表データ!F:F,"",0)</f>
        <v>0</v>
      </c>
      <c r="J558" s="183">
        <v>280</v>
      </c>
      <c r="K558" s="183">
        <v>94</v>
      </c>
      <c r="L558" s="183">
        <v>4</v>
      </c>
      <c r="M558" s="183">
        <v>0</v>
      </c>
      <c r="N558" s="183">
        <v>293</v>
      </c>
      <c r="O558" s="183">
        <v>109</v>
      </c>
      <c r="P558" s="183">
        <v>4</v>
      </c>
      <c r="Q558" s="183">
        <v>1</v>
      </c>
      <c r="R558" s="183">
        <v>289</v>
      </c>
      <c r="S558" s="183">
        <v>117</v>
      </c>
      <c r="T558" s="183">
        <v>3</v>
      </c>
      <c r="U558" s="183">
        <v>1</v>
      </c>
      <c r="V558" s="183">
        <v>261</v>
      </c>
      <c r="W558" s="183">
        <v>110</v>
      </c>
      <c r="X558" s="183">
        <v>3</v>
      </c>
      <c r="Y558" s="183">
        <v>0</v>
      </c>
    </row>
    <row r="559" spans="1:25" x14ac:dyDescent="0.2">
      <c r="A559" s="184">
        <v>10761347</v>
      </c>
      <c r="B559" s="183" t="str">
        <f>[1]店マスタ!B558</f>
        <v>（株）福島ダイイチ家電</v>
      </c>
      <c r="C559" s="183">
        <v>4.5</v>
      </c>
      <c r="D559" s="183">
        <v>3</v>
      </c>
      <c r="E559" s="183">
        <f>_xlfn.XLOOKUP(A559,[2]Sheet1!$R:$R,[2]Sheet1!$AB:$AB,"",0)</f>
        <v>4</v>
      </c>
      <c r="F559" s="183">
        <f>_xlfn.XLOOKUP($A559,[3]【2026年03月度_全社】RFM客層一覧表データ!$A:$A,[3]【2026年03月度_全社】RFM客層一覧表データ!C:C,"",0)</f>
        <v>786</v>
      </c>
      <c r="G559" s="183">
        <f>_xlfn.XLOOKUP($A559,[3]【2026年03月度_全社】RFM客層一覧表データ!$A:$A,[3]【2026年03月度_全社】RFM客層一覧表データ!D:D,"",0)</f>
        <v>273</v>
      </c>
      <c r="H559" s="183">
        <f>_xlfn.XLOOKUP($A559,[3]【2026年03月度_全社】RFM客層一覧表データ!$A:$A,[3]【2026年03月度_全社】RFM客層一覧表データ!E:E,"",0)</f>
        <v>348</v>
      </c>
      <c r="I559" s="183">
        <f>_xlfn.XLOOKUP($A559,[3]【2026年03月度_全社】RFM客層一覧表データ!$A:$A,[3]【2026年03月度_全社】RFM客層一覧表データ!F:F,"",0)</f>
        <v>66</v>
      </c>
      <c r="J559" s="183">
        <v>790</v>
      </c>
      <c r="K559" s="183">
        <v>306</v>
      </c>
      <c r="L559" s="183">
        <v>367</v>
      </c>
      <c r="M559" s="183">
        <v>50</v>
      </c>
      <c r="N559" s="183">
        <v>804</v>
      </c>
      <c r="O559" s="183">
        <v>362</v>
      </c>
      <c r="P559" s="183">
        <v>378</v>
      </c>
      <c r="Q559" s="183">
        <v>84</v>
      </c>
      <c r="R559" s="183">
        <v>799</v>
      </c>
      <c r="S559" s="183">
        <v>380</v>
      </c>
      <c r="T559" s="183">
        <v>387</v>
      </c>
      <c r="U559" s="183">
        <v>81</v>
      </c>
      <c r="V559" s="183">
        <v>798</v>
      </c>
      <c r="W559" s="183">
        <v>322</v>
      </c>
      <c r="X559" s="183">
        <v>389</v>
      </c>
      <c r="Y559" s="183">
        <v>57</v>
      </c>
    </row>
    <row r="560" spans="1:25" x14ac:dyDescent="0.2">
      <c r="A560" s="184">
        <v>10761377</v>
      </c>
      <c r="B560" s="183" t="str">
        <f>[1]店マスタ!B559</f>
        <v>（有）松田電機商会</v>
      </c>
      <c r="C560" s="183">
        <v>3.5</v>
      </c>
      <c r="D560" s="183">
        <v>3.5</v>
      </c>
      <c r="E560" s="183">
        <f>_xlfn.XLOOKUP(A560,[2]Sheet1!$R:$R,[2]Sheet1!$AB:$AB,"",0)</f>
        <v>3.5</v>
      </c>
      <c r="F560" s="183">
        <f>_xlfn.XLOOKUP($A560,[3]【2026年03月度_全社】RFM客層一覧表データ!$A:$A,[3]【2026年03月度_全社】RFM客層一覧表データ!C:C,"",0)</f>
        <v>407</v>
      </c>
      <c r="G560" s="183">
        <f>_xlfn.XLOOKUP($A560,[3]【2026年03月度_全社】RFM客層一覧表データ!$A:$A,[3]【2026年03月度_全社】RFM客層一覧表データ!D:D,"",0)</f>
        <v>196</v>
      </c>
      <c r="H560" s="183">
        <f>_xlfn.XLOOKUP($A560,[3]【2026年03月度_全社】RFM客層一覧表データ!$A:$A,[3]【2026年03月度_全社】RFM客層一覧表データ!E:E,"",0)</f>
        <v>278</v>
      </c>
      <c r="I560" s="183">
        <f>_xlfn.XLOOKUP($A560,[3]【2026年03月度_全社】RFM客層一覧表データ!$A:$A,[3]【2026年03月度_全社】RFM客層一覧表データ!F:F,"",0)</f>
        <v>11</v>
      </c>
      <c r="J560" s="183">
        <v>430</v>
      </c>
      <c r="K560" s="183">
        <v>196</v>
      </c>
      <c r="L560" s="183">
        <v>304</v>
      </c>
      <c r="M560" s="183">
        <v>10</v>
      </c>
      <c r="N560" s="183">
        <v>505</v>
      </c>
      <c r="O560" s="183">
        <v>235</v>
      </c>
      <c r="P560" s="183">
        <v>331</v>
      </c>
      <c r="Q560" s="183">
        <v>25</v>
      </c>
      <c r="R560" s="183">
        <v>510</v>
      </c>
      <c r="S560" s="183">
        <v>257</v>
      </c>
      <c r="T560" s="183">
        <v>344</v>
      </c>
      <c r="U560" s="183">
        <v>17</v>
      </c>
      <c r="V560" s="183">
        <v>540</v>
      </c>
      <c r="W560" s="183">
        <v>255</v>
      </c>
      <c r="X560" s="183">
        <v>361</v>
      </c>
      <c r="Y560" s="183">
        <v>29</v>
      </c>
    </row>
    <row r="561" spans="1:25" x14ac:dyDescent="0.2">
      <c r="A561" s="184">
        <v>10761400</v>
      </c>
      <c r="B561" s="183" t="str">
        <f>[1]店マスタ!B560</f>
        <v>もちづり電化</v>
      </c>
      <c r="C561" s="183">
        <v>2.5</v>
      </c>
      <c r="D561" s="183">
        <v>2.5</v>
      </c>
      <c r="E561" s="183">
        <f>_xlfn.XLOOKUP(A561,[2]Sheet1!$R:$R,[2]Sheet1!$AB:$AB,"",0)</f>
        <v>2.5</v>
      </c>
      <c r="F561" s="183" t="str">
        <f>_xlfn.XLOOKUP($A561,[3]【2026年03月度_全社】RFM客層一覧表データ!$A:$A,[3]【2026年03月度_全社】RFM客層一覧表データ!C:C,"",0)</f>
        <v/>
      </c>
      <c r="G561" s="183" t="str">
        <f>_xlfn.XLOOKUP($A561,[3]【2026年03月度_全社】RFM客層一覧表データ!$A:$A,[3]【2026年03月度_全社】RFM客層一覧表データ!D:D,"",0)</f>
        <v/>
      </c>
      <c r="H561" s="183" t="str">
        <f>_xlfn.XLOOKUP($A561,[3]【2026年03月度_全社】RFM客層一覧表データ!$A:$A,[3]【2026年03月度_全社】RFM客層一覧表データ!E:E,"",0)</f>
        <v/>
      </c>
      <c r="I561" s="183" t="str">
        <f>_xlfn.XLOOKUP($A561,[3]【2026年03月度_全社】RFM客層一覧表データ!$A:$A,[3]【2026年03月度_全社】RFM客層一覧表データ!F:F,"",0)</f>
        <v/>
      </c>
      <c r="J561" s="183">
        <v>0</v>
      </c>
      <c r="K561" s="183">
        <v>0</v>
      </c>
      <c r="L561" s="183">
        <v>0</v>
      </c>
      <c r="M561" s="183">
        <v>0</v>
      </c>
      <c r="N561" s="183">
        <v>0</v>
      </c>
      <c r="O561" s="183">
        <v>0</v>
      </c>
      <c r="P561" s="183">
        <v>0</v>
      </c>
      <c r="Q561" s="183">
        <v>0</v>
      </c>
      <c r="R561" s="183">
        <v>0</v>
      </c>
      <c r="S561" s="183">
        <v>0</v>
      </c>
      <c r="T561" s="183">
        <v>0</v>
      </c>
      <c r="U561" s="183">
        <v>0</v>
      </c>
      <c r="V561" s="183">
        <v>0</v>
      </c>
      <c r="W561" s="183">
        <v>0</v>
      </c>
      <c r="X561" s="183">
        <v>0</v>
      </c>
      <c r="Y561" s="183">
        <v>0</v>
      </c>
    </row>
    <row r="562" spans="1:25" x14ac:dyDescent="0.2">
      <c r="A562" s="184">
        <v>10761407</v>
      </c>
      <c r="B562" s="183" t="str">
        <f>[1]店マスタ!B561</f>
        <v>山下電器株式会社</v>
      </c>
      <c r="C562" s="183">
        <v>3</v>
      </c>
      <c r="D562" s="183">
        <v>3</v>
      </c>
      <c r="E562" s="183">
        <f>_xlfn.XLOOKUP(A562,[2]Sheet1!$R:$R,[2]Sheet1!$AB:$AB,"",0)</f>
        <v>3</v>
      </c>
      <c r="F562" s="183">
        <f>_xlfn.XLOOKUP($A562,[3]【2026年03月度_全社】RFM客層一覧表データ!$A:$A,[3]【2026年03月度_全社】RFM客層一覧表データ!C:C,"",0)</f>
        <v>418</v>
      </c>
      <c r="G562" s="183">
        <f>_xlfn.XLOOKUP($A562,[3]【2026年03月度_全社】RFM客層一覧表データ!$A:$A,[3]【2026年03月度_全社】RFM客層一覧表データ!D:D,"",0)</f>
        <v>126</v>
      </c>
      <c r="H562" s="183">
        <f>_xlfn.XLOOKUP($A562,[3]【2026年03月度_全社】RFM客層一覧表データ!$A:$A,[3]【2026年03月度_全社】RFM客層一覧表データ!E:E,"",0)</f>
        <v>171</v>
      </c>
      <c r="I562" s="183">
        <f>_xlfn.XLOOKUP($A562,[3]【2026年03月度_全社】RFM客層一覧表データ!$A:$A,[3]【2026年03月度_全社】RFM客層一覧表データ!F:F,"",0)</f>
        <v>0</v>
      </c>
      <c r="J562" s="183">
        <v>433</v>
      </c>
      <c r="K562" s="183">
        <v>145</v>
      </c>
      <c r="L562" s="183">
        <v>162</v>
      </c>
      <c r="M562" s="183">
        <v>0</v>
      </c>
      <c r="N562" s="183">
        <v>435</v>
      </c>
      <c r="O562" s="183">
        <v>162</v>
      </c>
      <c r="P562" s="183">
        <v>165</v>
      </c>
      <c r="Q562" s="183">
        <v>0</v>
      </c>
      <c r="R562" s="183">
        <v>426</v>
      </c>
      <c r="S562" s="183">
        <v>171</v>
      </c>
      <c r="T562" s="183">
        <v>160</v>
      </c>
      <c r="U562" s="183">
        <v>0</v>
      </c>
      <c r="V562" s="183">
        <v>419</v>
      </c>
      <c r="W562" s="183">
        <v>162</v>
      </c>
      <c r="X562" s="183">
        <v>146</v>
      </c>
      <c r="Y562" s="183">
        <v>0</v>
      </c>
    </row>
    <row r="563" spans="1:25" x14ac:dyDescent="0.2">
      <c r="A563" s="184">
        <v>10761410</v>
      </c>
      <c r="B563" s="183" t="str">
        <f>[1]店マスタ!B562</f>
        <v>（株）ふくでん</v>
      </c>
      <c r="C563" s="183">
        <v>1.5</v>
      </c>
      <c r="D563" s="183">
        <v>1.5</v>
      </c>
      <c r="E563" s="183">
        <f>_xlfn.XLOOKUP(A563,[2]Sheet1!$R:$R,[2]Sheet1!$AB:$AB,"",0)</f>
        <v>1.5</v>
      </c>
      <c r="F563" s="183" t="str">
        <f>_xlfn.XLOOKUP($A563,[3]【2026年03月度_全社】RFM客層一覧表データ!$A:$A,[3]【2026年03月度_全社】RFM客層一覧表データ!C:C,"",0)</f>
        <v/>
      </c>
      <c r="G563" s="183" t="str">
        <f>_xlfn.XLOOKUP($A563,[3]【2026年03月度_全社】RFM客層一覧表データ!$A:$A,[3]【2026年03月度_全社】RFM客層一覧表データ!D:D,"",0)</f>
        <v/>
      </c>
      <c r="H563" s="183" t="str">
        <f>_xlfn.XLOOKUP($A563,[3]【2026年03月度_全社】RFM客層一覧表データ!$A:$A,[3]【2026年03月度_全社】RFM客層一覧表データ!E:E,"",0)</f>
        <v/>
      </c>
      <c r="I563" s="183" t="str">
        <f>_xlfn.XLOOKUP($A563,[3]【2026年03月度_全社】RFM客層一覧表データ!$A:$A,[3]【2026年03月度_全社】RFM客層一覧表データ!F:F,"",0)</f>
        <v/>
      </c>
      <c r="J563" s="183">
        <v>0</v>
      </c>
      <c r="K563" s="183">
        <v>0</v>
      </c>
      <c r="L563" s="183">
        <v>0</v>
      </c>
      <c r="M563" s="183">
        <v>0</v>
      </c>
      <c r="N563" s="183">
        <v>0</v>
      </c>
      <c r="O563" s="183">
        <v>0</v>
      </c>
      <c r="P563" s="183">
        <v>0</v>
      </c>
      <c r="Q563" s="183">
        <v>0</v>
      </c>
      <c r="R563" s="183">
        <v>0</v>
      </c>
      <c r="S563" s="183">
        <v>0</v>
      </c>
      <c r="T563" s="183">
        <v>0</v>
      </c>
      <c r="U563" s="183">
        <v>0</v>
      </c>
      <c r="V563" s="183">
        <v>0</v>
      </c>
      <c r="W563" s="183">
        <v>0</v>
      </c>
      <c r="X563" s="183">
        <v>0</v>
      </c>
      <c r="Y563" s="183">
        <v>0</v>
      </c>
    </row>
    <row r="564" spans="1:25" x14ac:dyDescent="0.2">
      <c r="A564" s="184">
        <v>10761435</v>
      </c>
      <c r="B564" s="183" t="str">
        <f>[1]店マスタ!B563</f>
        <v>ライト・ハウス</v>
      </c>
      <c r="C564" s="183">
        <v>2</v>
      </c>
      <c r="D564" s="183">
        <v>2</v>
      </c>
      <c r="E564" s="183">
        <f>_xlfn.XLOOKUP(A564,[2]Sheet1!$R:$R,[2]Sheet1!$AB:$AB,"",0)</f>
        <v>2</v>
      </c>
      <c r="F564" s="183" t="str">
        <f>_xlfn.XLOOKUP($A564,[3]【2026年03月度_全社】RFM客層一覧表データ!$A:$A,[3]【2026年03月度_全社】RFM客層一覧表データ!C:C,"",0)</f>
        <v/>
      </c>
      <c r="G564" s="183" t="str">
        <f>_xlfn.XLOOKUP($A564,[3]【2026年03月度_全社】RFM客層一覧表データ!$A:$A,[3]【2026年03月度_全社】RFM客層一覧表データ!D:D,"",0)</f>
        <v/>
      </c>
      <c r="H564" s="183" t="str">
        <f>_xlfn.XLOOKUP($A564,[3]【2026年03月度_全社】RFM客層一覧表データ!$A:$A,[3]【2026年03月度_全社】RFM客層一覧表データ!E:E,"",0)</f>
        <v/>
      </c>
      <c r="I564" s="183" t="str">
        <f>_xlfn.XLOOKUP($A564,[3]【2026年03月度_全社】RFM客層一覧表データ!$A:$A,[3]【2026年03月度_全社】RFM客層一覧表データ!F:F,"",0)</f>
        <v/>
      </c>
      <c r="J564" s="183">
        <v>0</v>
      </c>
      <c r="K564" s="183">
        <v>0</v>
      </c>
      <c r="L564" s="183">
        <v>0</v>
      </c>
      <c r="M564" s="183">
        <v>0</v>
      </c>
      <c r="N564" s="183">
        <v>0</v>
      </c>
      <c r="O564" s="183">
        <v>0</v>
      </c>
      <c r="P564" s="183">
        <v>0</v>
      </c>
      <c r="Q564" s="183">
        <v>0</v>
      </c>
      <c r="R564" s="183">
        <v>0</v>
      </c>
      <c r="S564" s="183">
        <v>0</v>
      </c>
      <c r="T564" s="183">
        <v>0</v>
      </c>
      <c r="U564" s="183">
        <v>0</v>
      </c>
      <c r="V564" s="183">
        <v>0</v>
      </c>
      <c r="W564" s="183">
        <v>0</v>
      </c>
      <c r="X564" s="183">
        <v>0</v>
      </c>
      <c r="Y564" s="183">
        <v>0</v>
      </c>
    </row>
    <row r="565" spans="1:25" x14ac:dyDescent="0.2">
      <c r="A565" s="184">
        <v>10761442</v>
      </c>
      <c r="B565" s="183" t="str">
        <f>[1]店マスタ!B564</f>
        <v>ふくでん　ワタナベ</v>
      </c>
      <c r="C565" s="183">
        <v>3</v>
      </c>
      <c r="D565" s="183">
        <v>2.5</v>
      </c>
      <c r="E565" s="183">
        <f>_xlfn.XLOOKUP(A565,[2]Sheet1!$R:$R,[2]Sheet1!$AB:$AB,"",0)</f>
        <v>2.5</v>
      </c>
      <c r="F565" s="183">
        <f>_xlfn.XLOOKUP($A565,[3]【2026年03月度_全社】RFM客層一覧表データ!$A:$A,[3]【2026年03月度_全社】RFM客層一覧表データ!C:C,"",0)</f>
        <v>231</v>
      </c>
      <c r="G565" s="183">
        <f>_xlfn.XLOOKUP($A565,[3]【2026年03月度_全社】RFM客層一覧表データ!$A:$A,[3]【2026年03月度_全社】RFM客層一覧表データ!D:D,"",0)</f>
        <v>91</v>
      </c>
      <c r="H565" s="183">
        <f>_xlfn.XLOOKUP($A565,[3]【2026年03月度_全社】RFM客層一覧表データ!$A:$A,[3]【2026年03月度_全社】RFM客層一覧表データ!E:E,"",0)</f>
        <v>133</v>
      </c>
      <c r="I565" s="183">
        <f>_xlfn.XLOOKUP($A565,[3]【2026年03月度_全社】RFM客層一覧表データ!$A:$A,[3]【2026年03月度_全社】RFM客層一覧表データ!F:F,"",0)</f>
        <v>6</v>
      </c>
      <c r="J565" s="183">
        <v>240</v>
      </c>
      <c r="K565" s="183">
        <v>87</v>
      </c>
      <c r="L565" s="183">
        <v>142</v>
      </c>
      <c r="M565" s="183">
        <v>9</v>
      </c>
      <c r="N565" s="183">
        <v>245</v>
      </c>
      <c r="O565" s="183">
        <v>80</v>
      </c>
      <c r="P565" s="183">
        <v>149</v>
      </c>
      <c r="Q565" s="183">
        <v>4</v>
      </c>
      <c r="R565" s="183">
        <v>282</v>
      </c>
      <c r="S565" s="183">
        <v>123</v>
      </c>
      <c r="T565" s="183">
        <v>159</v>
      </c>
      <c r="U565" s="183">
        <v>19</v>
      </c>
      <c r="V565" s="183">
        <v>284</v>
      </c>
      <c r="W565" s="183">
        <v>117</v>
      </c>
      <c r="X565" s="183">
        <v>178</v>
      </c>
      <c r="Y565" s="183">
        <v>13</v>
      </c>
    </row>
    <row r="566" spans="1:25" x14ac:dyDescent="0.2">
      <c r="A566" s="184">
        <v>10761910</v>
      </c>
      <c r="B566" s="183" t="str">
        <f>[1]店マスタ!B565</f>
        <v>株式会社　映電社</v>
      </c>
      <c r="C566" s="183">
        <v>2.5</v>
      </c>
      <c r="D566" s="183">
        <v>2.5</v>
      </c>
      <c r="E566" s="183">
        <f>_xlfn.XLOOKUP(A566,[2]Sheet1!$R:$R,[2]Sheet1!$AB:$AB,"",0)</f>
        <v>2.5</v>
      </c>
      <c r="F566" s="183">
        <f>_xlfn.XLOOKUP($A566,[3]【2026年03月度_全社】RFM客層一覧表データ!$A:$A,[3]【2026年03月度_全社】RFM客層一覧表データ!C:C,"",0)</f>
        <v>475</v>
      </c>
      <c r="G566" s="183">
        <f>_xlfn.XLOOKUP($A566,[3]【2026年03月度_全社】RFM客層一覧表データ!$A:$A,[3]【2026年03月度_全社】RFM客層一覧表データ!D:D,"",0)</f>
        <v>221</v>
      </c>
      <c r="H566" s="183">
        <f>_xlfn.XLOOKUP($A566,[3]【2026年03月度_全社】RFM客層一覧表データ!$A:$A,[3]【2026年03月度_全社】RFM客層一覧表データ!E:E,"",0)</f>
        <v>169</v>
      </c>
      <c r="I566" s="183">
        <f>_xlfn.XLOOKUP($A566,[3]【2026年03月度_全社】RFM客層一覧表データ!$A:$A,[3]【2026年03月度_全社】RFM客層一覧表データ!F:F,"",0)</f>
        <v>26</v>
      </c>
      <c r="J566" s="183">
        <v>475</v>
      </c>
      <c r="K566" s="183">
        <v>227</v>
      </c>
      <c r="L566" s="183">
        <v>121</v>
      </c>
      <c r="M566" s="183">
        <v>40</v>
      </c>
      <c r="N566" s="183">
        <v>473</v>
      </c>
      <c r="O566" s="183">
        <v>213</v>
      </c>
      <c r="P566" s="183">
        <v>61</v>
      </c>
      <c r="Q566" s="183">
        <v>35</v>
      </c>
      <c r="R566" s="183">
        <v>464</v>
      </c>
      <c r="S566" s="183">
        <v>179</v>
      </c>
      <c r="T566" s="183">
        <v>18</v>
      </c>
      <c r="U566" s="183">
        <v>27</v>
      </c>
      <c r="V566" s="183">
        <v>0</v>
      </c>
      <c r="W566" s="183">
        <v>0</v>
      </c>
      <c r="X566" s="183">
        <v>0</v>
      </c>
      <c r="Y566" s="183">
        <v>0</v>
      </c>
    </row>
    <row r="567" spans="1:25" x14ac:dyDescent="0.2">
      <c r="A567" s="184">
        <v>10762002</v>
      </c>
      <c r="B567" s="183" t="str">
        <f>[1]店マスタ!B566</f>
        <v>青葉電気店</v>
      </c>
      <c r="C567" s="183">
        <v>2.5</v>
      </c>
      <c r="D567" s="183">
        <v>2.5</v>
      </c>
      <c r="E567" s="183">
        <f>_xlfn.XLOOKUP(A567,[2]Sheet1!$R:$R,[2]Sheet1!$AB:$AB,"",0)</f>
        <v>2.5</v>
      </c>
      <c r="F567" s="183">
        <f>_xlfn.XLOOKUP($A567,[3]【2026年03月度_全社】RFM客層一覧表データ!$A:$A,[3]【2026年03月度_全社】RFM客層一覧表データ!C:C,"",0)</f>
        <v>52</v>
      </c>
      <c r="G567" s="183">
        <f>_xlfn.XLOOKUP($A567,[3]【2026年03月度_全社】RFM客層一覧表データ!$A:$A,[3]【2026年03月度_全社】RFM客層一覧表データ!D:D,"",0)</f>
        <v>0</v>
      </c>
      <c r="H567" s="183">
        <f>_xlfn.XLOOKUP($A567,[3]【2026年03月度_全社】RFM客層一覧表データ!$A:$A,[3]【2026年03月度_全社】RFM客層一覧表データ!E:E,"",0)</f>
        <v>7</v>
      </c>
      <c r="I567" s="183">
        <f>_xlfn.XLOOKUP($A567,[3]【2026年03月度_全社】RFM客層一覧表データ!$A:$A,[3]【2026年03月度_全社】RFM客層一覧表データ!F:F,"",0)</f>
        <v>0</v>
      </c>
      <c r="J567" s="183">
        <v>71</v>
      </c>
      <c r="K567" s="183">
        <v>0</v>
      </c>
      <c r="L567" s="183">
        <v>8</v>
      </c>
      <c r="M567" s="183">
        <v>0</v>
      </c>
      <c r="N567" s="183">
        <v>140</v>
      </c>
      <c r="O567" s="183">
        <v>16</v>
      </c>
      <c r="P567" s="183">
        <v>20</v>
      </c>
      <c r="Q567" s="183">
        <v>0</v>
      </c>
      <c r="R567" s="183">
        <v>138</v>
      </c>
      <c r="S567" s="183">
        <v>34</v>
      </c>
      <c r="T567" s="183">
        <v>29</v>
      </c>
      <c r="U567" s="183">
        <v>0</v>
      </c>
      <c r="V567" s="183">
        <v>101</v>
      </c>
      <c r="W567" s="183">
        <v>6</v>
      </c>
      <c r="X567" s="183">
        <v>3</v>
      </c>
      <c r="Y567" s="183">
        <v>6</v>
      </c>
    </row>
    <row r="568" spans="1:25" x14ac:dyDescent="0.2">
      <c r="A568" s="184">
        <v>10762061</v>
      </c>
      <c r="B568" s="183" t="str">
        <f>[1]店マスタ!B567</f>
        <v>たのまっせ鈴木</v>
      </c>
      <c r="C568" s="183">
        <v>1</v>
      </c>
      <c r="D568" s="183">
        <v>1</v>
      </c>
      <c r="E568" s="183" t="str">
        <f>_xlfn.XLOOKUP(A568,[2]Sheet1!$R:$R,[2]Sheet1!$AB:$AB,"",0)</f>
        <v/>
      </c>
      <c r="F568" s="183" t="str">
        <f>_xlfn.XLOOKUP($A568,[3]【2026年03月度_全社】RFM客層一覧表データ!$A:$A,[3]【2026年03月度_全社】RFM客層一覧表データ!C:C,"",0)</f>
        <v/>
      </c>
      <c r="G568" s="183" t="str">
        <f>_xlfn.XLOOKUP($A568,[3]【2026年03月度_全社】RFM客層一覧表データ!$A:$A,[3]【2026年03月度_全社】RFM客層一覧表データ!D:D,"",0)</f>
        <v/>
      </c>
      <c r="H568" s="183" t="str">
        <f>_xlfn.XLOOKUP($A568,[3]【2026年03月度_全社】RFM客層一覧表データ!$A:$A,[3]【2026年03月度_全社】RFM客層一覧表データ!E:E,"",0)</f>
        <v/>
      </c>
      <c r="I568" s="183" t="str">
        <f>_xlfn.XLOOKUP($A568,[3]【2026年03月度_全社】RFM客層一覧表データ!$A:$A,[3]【2026年03月度_全社】RFM客層一覧表データ!F:F,"",0)</f>
        <v/>
      </c>
      <c r="J568" s="183">
        <v>0</v>
      </c>
      <c r="K568" s="183">
        <v>0</v>
      </c>
      <c r="L568" s="183">
        <v>0</v>
      </c>
      <c r="M568" s="183">
        <v>0</v>
      </c>
      <c r="N568" s="183">
        <v>0</v>
      </c>
      <c r="O568" s="183">
        <v>0</v>
      </c>
      <c r="P568" s="183">
        <v>0</v>
      </c>
      <c r="Q568" s="183">
        <v>0</v>
      </c>
      <c r="R568" s="183">
        <v>0</v>
      </c>
      <c r="S568" s="183">
        <v>0</v>
      </c>
      <c r="T568" s="183">
        <v>0</v>
      </c>
      <c r="U568" s="183">
        <v>0</v>
      </c>
      <c r="V568" s="183">
        <v>0</v>
      </c>
      <c r="W568" s="183">
        <v>0</v>
      </c>
      <c r="X568" s="183">
        <v>0</v>
      </c>
      <c r="Y568" s="183">
        <v>0</v>
      </c>
    </row>
    <row r="569" spans="1:25" x14ac:dyDescent="0.2">
      <c r="A569" s="184">
        <v>10762070</v>
      </c>
      <c r="B569" s="183" t="str">
        <f>[1]店マスタ!B568</f>
        <v>でんき倶楽部　かとう</v>
      </c>
      <c r="C569" s="183">
        <v>1.5</v>
      </c>
      <c r="D569" s="183">
        <v>1.5</v>
      </c>
      <c r="E569" s="183">
        <f>_xlfn.XLOOKUP(A569,[2]Sheet1!$R:$R,[2]Sheet1!$AB:$AB,"",0)</f>
        <v>1.5</v>
      </c>
      <c r="F569" s="183">
        <f>_xlfn.XLOOKUP($A569,[3]【2026年03月度_全社】RFM客層一覧表データ!$A:$A,[3]【2026年03月度_全社】RFM客層一覧表データ!C:C,"",0)</f>
        <v>0</v>
      </c>
      <c r="G569" s="183">
        <f>_xlfn.XLOOKUP($A569,[3]【2026年03月度_全社】RFM客層一覧表データ!$A:$A,[3]【2026年03月度_全社】RFM客層一覧表データ!D:D,"",0)</f>
        <v>0</v>
      </c>
      <c r="H569" s="183">
        <f>_xlfn.XLOOKUP($A569,[3]【2026年03月度_全社】RFM客層一覧表データ!$A:$A,[3]【2026年03月度_全社】RFM客層一覧表データ!E:E,"",0)</f>
        <v>0</v>
      </c>
      <c r="I569" s="183">
        <f>_xlfn.XLOOKUP($A569,[3]【2026年03月度_全社】RFM客層一覧表データ!$A:$A,[3]【2026年03月度_全社】RFM客層一覧表データ!F:F,"",0)</f>
        <v>0</v>
      </c>
      <c r="J569" s="183">
        <v>0</v>
      </c>
      <c r="K569" s="183">
        <v>0</v>
      </c>
      <c r="L569" s="183">
        <v>0</v>
      </c>
      <c r="M569" s="183">
        <v>0</v>
      </c>
      <c r="N569" s="183">
        <v>0</v>
      </c>
      <c r="O569" s="183">
        <v>0</v>
      </c>
      <c r="P569" s="183">
        <v>0</v>
      </c>
      <c r="Q569" s="183">
        <v>0</v>
      </c>
      <c r="R569" s="183">
        <v>0</v>
      </c>
      <c r="S569" s="183">
        <v>0</v>
      </c>
      <c r="T569" s="183">
        <v>0</v>
      </c>
      <c r="U569" s="183">
        <v>0</v>
      </c>
      <c r="V569" s="183">
        <v>0</v>
      </c>
      <c r="W569" s="183">
        <v>0</v>
      </c>
      <c r="X569" s="183">
        <v>0</v>
      </c>
      <c r="Y569" s="183">
        <v>0</v>
      </c>
    </row>
    <row r="570" spans="1:25" x14ac:dyDescent="0.2">
      <c r="A570" s="184">
        <v>10762076</v>
      </c>
      <c r="B570" s="183" t="str">
        <f>[1]店マスタ!B569</f>
        <v>（有）オーディオ・レオ</v>
      </c>
      <c r="C570" s="183">
        <v>1.5</v>
      </c>
      <c r="D570" s="183">
        <v>1.5</v>
      </c>
      <c r="E570" s="183" t="str">
        <f>_xlfn.XLOOKUP(A570,[2]Sheet1!$R:$R,[2]Sheet1!$AB:$AB,"",0)</f>
        <v/>
      </c>
      <c r="F570" s="183" t="str">
        <f>_xlfn.XLOOKUP($A570,[3]【2026年03月度_全社】RFM客層一覧表データ!$A:$A,[3]【2026年03月度_全社】RFM客層一覧表データ!C:C,"",0)</f>
        <v/>
      </c>
      <c r="G570" s="183" t="str">
        <f>_xlfn.XLOOKUP($A570,[3]【2026年03月度_全社】RFM客層一覧表データ!$A:$A,[3]【2026年03月度_全社】RFM客層一覧表データ!D:D,"",0)</f>
        <v/>
      </c>
      <c r="H570" s="183" t="str">
        <f>_xlfn.XLOOKUP($A570,[3]【2026年03月度_全社】RFM客層一覧表データ!$A:$A,[3]【2026年03月度_全社】RFM客層一覧表データ!E:E,"",0)</f>
        <v/>
      </c>
      <c r="I570" s="183" t="str">
        <f>_xlfn.XLOOKUP($A570,[3]【2026年03月度_全社】RFM客層一覧表データ!$A:$A,[3]【2026年03月度_全社】RFM客層一覧表データ!F:F,"",0)</f>
        <v/>
      </c>
      <c r="J570" s="183">
        <v>0</v>
      </c>
      <c r="K570" s="183">
        <v>0</v>
      </c>
      <c r="L570" s="183">
        <v>0</v>
      </c>
      <c r="M570" s="183">
        <v>0</v>
      </c>
      <c r="N570" s="183">
        <v>0</v>
      </c>
      <c r="O570" s="183">
        <v>0</v>
      </c>
      <c r="P570" s="183">
        <v>0</v>
      </c>
      <c r="Q570" s="183">
        <v>0</v>
      </c>
      <c r="R570" s="183">
        <v>0</v>
      </c>
      <c r="S570" s="183">
        <v>0</v>
      </c>
      <c r="T570" s="183">
        <v>0</v>
      </c>
      <c r="U570" s="183">
        <v>0</v>
      </c>
      <c r="V570" s="183">
        <v>0</v>
      </c>
      <c r="W570" s="183">
        <v>0</v>
      </c>
      <c r="X570" s="183">
        <v>0</v>
      </c>
      <c r="Y570" s="183">
        <v>0</v>
      </c>
    </row>
    <row r="571" spans="1:25" x14ac:dyDescent="0.2">
      <c r="A571" s="184">
        <v>10762146</v>
      </c>
      <c r="B571" s="183" t="str">
        <f>[1]店マスタ!B570</f>
        <v>でんき倶楽部さがら</v>
      </c>
      <c r="C571" s="183">
        <v>2</v>
      </c>
      <c r="D571" s="183">
        <v>2</v>
      </c>
      <c r="E571" s="183">
        <f>_xlfn.XLOOKUP(A571,[2]Sheet1!$R:$R,[2]Sheet1!$AB:$AB,"",0)</f>
        <v>2.5</v>
      </c>
      <c r="F571" s="183">
        <f>_xlfn.XLOOKUP($A571,[3]【2026年03月度_全社】RFM客層一覧表データ!$A:$A,[3]【2026年03月度_全社】RFM客層一覧表データ!C:C,"",0)</f>
        <v>16</v>
      </c>
      <c r="G571" s="183">
        <f>_xlfn.XLOOKUP($A571,[3]【2026年03月度_全社】RFM客層一覧表データ!$A:$A,[3]【2026年03月度_全社】RFM客層一覧表データ!D:D,"",0)</f>
        <v>0</v>
      </c>
      <c r="H571" s="183">
        <f>_xlfn.XLOOKUP($A571,[3]【2026年03月度_全社】RFM客層一覧表データ!$A:$A,[3]【2026年03月度_全社】RFM客層一覧表データ!E:E,"",0)</f>
        <v>0</v>
      </c>
      <c r="I571" s="183">
        <f>_xlfn.XLOOKUP($A571,[3]【2026年03月度_全社】RFM客層一覧表データ!$A:$A,[3]【2026年03月度_全社】RFM客層一覧表データ!F:F,"",0)</f>
        <v>0</v>
      </c>
      <c r="J571" s="183">
        <v>16</v>
      </c>
      <c r="K571" s="183">
        <v>0</v>
      </c>
      <c r="L571" s="183">
        <v>0</v>
      </c>
      <c r="M571" s="183">
        <v>0</v>
      </c>
      <c r="N571" s="183">
        <v>16</v>
      </c>
      <c r="O571" s="183">
        <v>0</v>
      </c>
      <c r="P571" s="183">
        <v>0</v>
      </c>
      <c r="Q571" s="183">
        <v>0</v>
      </c>
      <c r="R571" s="183">
        <v>16</v>
      </c>
      <c r="S571" s="183">
        <v>8</v>
      </c>
      <c r="T571" s="183">
        <v>0</v>
      </c>
      <c r="U571" s="183">
        <v>8</v>
      </c>
      <c r="V571" s="183">
        <v>8</v>
      </c>
      <c r="W571" s="183">
        <v>8</v>
      </c>
      <c r="X571" s="183">
        <v>0</v>
      </c>
      <c r="Y571" s="183">
        <v>8</v>
      </c>
    </row>
    <row r="572" spans="1:25" x14ac:dyDescent="0.2">
      <c r="A572" s="184">
        <v>10762147</v>
      </c>
      <c r="B572" s="183" t="str">
        <f>[1]店マスタ!B571</f>
        <v>（有）相良商事</v>
      </c>
      <c r="C572" s="183">
        <v>2.5</v>
      </c>
      <c r="D572" s="183">
        <v>2.5</v>
      </c>
      <c r="E572" s="183">
        <f>_xlfn.XLOOKUP(A572,[2]Sheet1!$R:$R,[2]Sheet1!$AB:$AB,"",0)</f>
        <v>3</v>
      </c>
      <c r="F572" s="183" t="str">
        <f>_xlfn.XLOOKUP($A572,[3]【2026年03月度_全社】RFM客層一覧表データ!$A:$A,[3]【2026年03月度_全社】RFM客層一覧表データ!C:C,"",0)</f>
        <v/>
      </c>
      <c r="G572" s="183" t="str">
        <f>_xlfn.XLOOKUP($A572,[3]【2026年03月度_全社】RFM客層一覧表データ!$A:$A,[3]【2026年03月度_全社】RFM客層一覧表データ!D:D,"",0)</f>
        <v/>
      </c>
      <c r="H572" s="183" t="str">
        <f>_xlfn.XLOOKUP($A572,[3]【2026年03月度_全社】RFM客層一覧表データ!$A:$A,[3]【2026年03月度_全社】RFM客層一覧表データ!E:E,"",0)</f>
        <v/>
      </c>
      <c r="I572" s="183" t="str">
        <f>_xlfn.XLOOKUP($A572,[3]【2026年03月度_全社】RFM客層一覧表データ!$A:$A,[3]【2026年03月度_全社】RFM客層一覧表データ!F:F,"",0)</f>
        <v/>
      </c>
      <c r="J572" s="183">
        <v>0</v>
      </c>
      <c r="K572" s="183">
        <v>0</v>
      </c>
      <c r="L572" s="183">
        <v>0</v>
      </c>
      <c r="M572" s="183">
        <v>0</v>
      </c>
      <c r="N572" s="183">
        <v>0</v>
      </c>
      <c r="O572" s="183">
        <v>0</v>
      </c>
      <c r="P572" s="183">
        <v>0</v>
      </c>
      <c r="Q572" s="183">
        <v>0</v>
      </c>
      <c r="R572" s="183">
        <v>0</v>
      </c>
      <c r="S572" s="183">
        <v>0</v>
      </c>
      <c r="T572" s="183">
        <v>0</v>
      </c>
      <c r="U572" s="183">
        <v>0</v>
      </c>
      <c r="V572" s="183">
        <v>0</v>
      </c>
      <c r="W572" s="183">
        <v>0</v>
      </c>
      <c r="X572" s="183">
        <v>0</v>
      </c>
      <c r="Y572" s="183">
        <v>0</v>
      </c>
    </row>
    <row r="573" spans="1:25" x14ac:dyDescent="0.2">
      <c r="A573" s="184">
        <v>10762160</v>
      </c>
      <c r="B573" s="183" t="str">
        <f>[1]店マスタ!B572</f>
        <v>（株）城南電器</v>
      </c>
      <c r="C573" s="183">
        <v>2</v>
      </c>
      <c r="D573" s="183">
        <v>2</v>
      </c>
      <c r="E573" s="183">
        <f>_xlfn.XLOOKUP(A573,[2]Sheet1!$R:$R,[2]Sheet1!$AB:$AB,"",0)</f>
        <v>2.5</v>
      </c>
      <c r="F573" s="183">
        <f>_xlfn.XLOOKUP($A573,[3]【2026年03月度_全社】RFM客層一覧表データ!$A:$A,[3]【2026年03月度_全社】RFM客層一覧表データ!C:C,"",0)</f>
        <v>427</v>
      </c>
      <c r="G573" s="183">
        <f>_xlfn.XLOOKUP($A573,[3]【2026年03月度_全社】RFM客層一覧表データ!$A:$A,[3]【2026年03月度_全社】RFM客層一覧表データ!D:D,"",0)</f>
        <v>185</v>
      </c>
      <c r="H573" s="183">
        <f>_xlfn.XLOOKUP($A573,[3]【2026年03月度_全社】RFM客層一覧表データ!$A:$A,[3]【2026年03月度_全社】RFM客層一覧表データ!E:E,"",0)</f>
        <v>241</v>
      </c>
      <c r="I573" s="183">
        <f>_xlfn.XLOOKUP($A573,[3]【2026年03月度_全社】RFM客層一覧表データ!$A:$A,[3]【2026年03月度_全社】RFM客層一覧表データ!F:F,"",0)</f>
        <v>10</v>
      </c>
      <c r="J573" s="183">
        <v>469</v>
      </c>
      <c r="K573" s="183">
        <v>185</v>
      </c>
      <c r="L573" s="183">
        <v>241</v>
      </c>
      <c r="M573" s="183">
        <v>21</v>
      </c>
      <c r="N573" s="183">
        <v>486</v>
      </c>
      <c r="O573" s="183">
        <v>181</v>
      </c>
      <c r="P573" s="183">
        <v>264</v>
      </c>
      <c r="Q573" s="183">
        <v>27</v>
      </c>
      <c r="R573" s="183">
        <v>475</v>
      </c>
      <c r="S573" s="183">
        <v>102</v>
      </c>
      <c r="T573" s="183">
        <v>264</v>
      </c>
      <c r="U573" s="183">
        <v>19</v>
      </c>
      <c r="V573" s="183">
        <v>480</v>
      </c>
      <c r="W573" s="183">
        <v>171</v>
      </c>
      <c r="X573" s="183">
        <v>301</v>
      </c>
      <c r="Y573" s="183">
        <v>17</v>
      </c>
    </row>
    <row r="574" spans="1:25" x14ac:dyDescent="0.2">
      <c r="A574" s="184">
        <v>10762215</v>
      </c>
      <c r="B574" s="183" t="str">
        <f>[1]店マスタ!B573</f>
        <v>（有）綜合電器</v>
      </c>
      <c r="C574" s="183">
        <v>1.5</v>
      </c>
      <c r="D574" s="183">
        <v>1.5</v>
      </c>
      <c r="E574" s="183">
        <f>_xlfn.XLOOKUP(A574,[2]Sheet1!$R:$R,[2]Sheet1!$AB:$AB,"",0)</f>
        <v>1.5</v>
      </c>
      <c r="F574" s="183" t="str">
        <f>_xlfn.XLOOKUP($A574,[3]【2026年03月度_全社】RFM客層一覧表データ!$A:$A,[3]【2026年03月度_全社】RFM客層一覧表データ!C:C,"",0)</f>
        <v/>
      </c>
      <c r="G574" s="183" t="str">
        <f>_xlfn.XLOOKUP($A574,[3]【2026年03月度_全社】RFM客層一覧表データ!$A:$A,[3]【2026年03月度_全社】RFM客層一覧表データ!D:D,"",0)</f>
        <v/>
      </c>
      <c r="H574" s="183" t="str">
        <f>_xlfn.XLOOKUP($A574,[3]【2026年03月度_全社】RFM客層一覧表データ!$A:$A,[3]【2026年03月度_全社】RFM客層一覧表データ!E:E,"",0)</f>
        <v/>
      </c>
      <c r="I574" s="183" t="str">
        <f>_xlfn.XLOOKUP($A574,[3]【2026年03月度_全社】RFM客層一覧表データ!$A:$A,[3]【2026年03月度_全社】RFM客層一覧表データ!F:F,"",0)</f>
        <v/>
      </c>
      <c r="J574" s="183">
        <v>0</v>
      </c>
      <c r="K574" s="183">
        <v>0</v>
      </c>
      <c r="L574" s="183">
        <v>0</v>
      </c>
      <c r="M574" s="183">
        <v>0</v>
      </c>
      <c r="N574" s="183">
        <v>0</v>
      </c>
      <c r="O574" s="183">
        <v>0</v>
      </c>
      <c r="P574" s="183">
        <v>0</v>
      </c>
      <c r="Q574" s="183">
        <v>0</v>
      </c>
      <c r="R574" s="183">
        <v>0</v>
      </c>
      <c r="S574" s="183">
        <v>0</v>
      </c>
      <c r="T574" s="183">
        <v>0</v>
      </c>
      <c r="U574" s="183">
        <v>0</v>
      </c>
      <c r="V574" s="183">
        <v>0</v>
      </c>
      <c r="W574" s="183">
        <v>0</v>
      </c>
      <c r="X574" s="183">
        <v>0</v>
      </c>
      <c r="Y574" s="183">
        <v>0</v>
      </c>
    </row>
    <row r="575" spans="1:25" x14ac:dyDescent="0.2">
      <c r="A575" s="184">
        <v>10762544</v>
      </c>
      <c r="B575" s="183" t="str">
        <f>[1]店マスタ!B574</f>
        <v>テクノショップ　大竹電気</v>
      </c>
      <c r="C575" s="183">
        <v>1.5</v>
      </c>
      <c r="D575" s="183">
        <v>1.5</v>
      </c>
      <c r="E575" s="183">
        <f>_xlfn.XLOOKUP(A575,[2]Sheet1!$R:$R,[2]Sheet1!$AB:$AB,"",0)</f>
        <v>1.5</v>
      </c>
      <c r="F575" s="183">
        <f>_xlfn.XLOOKUP($A575,[3]【2026年03月度_全社】RFM客層一覧表データ!$A:$A,[3]【2026年03月度_全社】RFM客層一覧表データ!C:C,"",0)</f>
        <v>51</v>
      </c>
      <c r="G575" s="183">
        <f>_xlfn.XLOOKUP($A575,[3]【2026年03月度_全社】RFM客層一覧表データ!$A:$A,[3]【2026年03月度_全社】RFM客層一覧表データ!D:D,"",0)</f>
        <v>0</v>
      </c>
      <c r="H575" s="183">
        <f>_xlfn.XLOOKUP($A575,[3]【2026年03月度_全社】RFM客層一覧表データ!$A:$A,[3]【2026年03月度_全社】RFM客層一覧表データ!E:E,"",0)</f>
        <v>1</v>
      </c>
      <c r="I575" s="183">
        <f>_xlfn.XLOOKUP($A575,[3]【2026年03月度_全社】RFM客層一覧表データ!$A:$A,[3]【2026年03月度_全社】RFM客層一覧表データ!F:F,"",0)</f>
        <v>0</v>
      </c>
      <c r="J575" s="183">
        <v>101</v>
      </c>
      <c r="K575" s="183">
        <v>0</v>
      </c>
      <c r="L575" s="183">
        <v>42</v>
      </c>
      <c r="M575" s="183">
        <v>0</v>
      </c>
      <c r="N575" s="183">
        <v>125</v>
      </c>
      <c r="O575" s="183">
        <v>0</v>
      </c>
      <c r="P575" s="183">
        <v>73</v>
      </c>
      <c r="Q575" s="183">
        <v>0</v>
      </c>
      <c r="R575" s="183">
        <v>137</v>
      </c>
      <c r="S575" s="183">
        <v>1</v>
      </c>
      <c r="T575" s="183">
        <v>94</v>
      </c>
      <c r="U575" s="183">
        <v>1</v>
      </c>
      <c r="V575" s="183">
        <v>149</v>
      </c>
      <c r="W575" s="183">
        <v>51</v>
      </c>
      <c r="X575" s="183">
        <v>102</v>
      </c>
      <c r="Y575" s="183">
        <v>4</v>
      </c>
    </row>
    <row r="576" spans="1:25" x14ac:dyDescent="0.2">
      <c r="A576" s="184">
        <v>10763028</v>
      </c>
      <c r="B576" s="183" t="str">
        <f>[1]店マスタ!B575</f>
        <v>伊藤家電サービス</v>
      </c>
      <c r="C576" s="183">
        <v>1.5</v>
      </c>
      <c r="D576" s="183">
        <v>1.5</v>
      </c>
      <c r="E576" s="183">
        <f>_xlfn.XLOOKUP(A576,[2]Sheet1!$R:$R,[2]Sheet1!$AB:$AB,"",0)</f>
        <v>1.5</v>
      </c>
      <c r="F576" s="183" t="str">
        <f>_xlfn.XLOOKUP($A576,[3]【2026年03月度_全社】RFM客層一覧表データ!$A:$A,[3]【2026年03月度_全社】RFM客層一覧表データ!C:C,"",0)</f>
        <v/>
      </c>
      <c r="G576" s="183" t="str">
        <f>_xlfn.XLOOKUP($A576,[3]【2026年03月度_全社】RFM客層一覧表データ!$A:$A,[3]【2026年03月度_全社】RFM客層一覧表データ!D:D,"",0)</f>
        <v/>
      </c>
      <c r="H576" s="183" t="str">
        <f>_xlfn.XLOOKUP($A576,[3]【2026年03月度_全社】RFM客層一覧表データ!$A:$A,[3]【2026年03月度_全社】RFM客層一覧表データ!E:E,"",0)</f>
        <v/>
      </c>
      <c r="I576" s="183" t="str">
        <f>_xlfn.XLOOKUP($A576,[3]【2026年03月度_全社】RFM客層一覧表データ!$A:$A,[3]【2026年03月度_全社】RFM客層一覧表データ!F:F,"",0)</f>
        <v/>
      </c>
      <c r="J576" s="183">
        <v>0</v>
      </c>
      <c r="K576" s="183">
        <v>0</v>
      </c>
      <c r="L576" s="183">
        <v>0</v>
      </c>
      <c r="M576" s="183">
        <v>0</v>
      </c>
      <c r="N576" s="183">
        <v>0</v>
      </c>
      <c r="O576" s="183">
        <v>0</v>
      </c>
      <c r="P576" s="183">
        <v>0</v>
      </c>
      <c r="Q576" s="183">
        <v>0</v>
      </c>
      <c r="R576" s="183">
        <v>0</v>
      </c>
      <c r="S576" s="183">
        <v>0</v>
      </c>
      <c r="T576" s="183">
        <v>0</v>
      </c>
      <c r="U576" s="183">
        <v>0</v>
      </c>
      <c r="V576" s="183">
        <v>0</v>
      </c>
      <c r="W576" s="183">
        <v>0</v>
      </c>
      <c r="X576" s="183">
        <v>0</v>
      </c>
      <c r="Y576" s="183">
        <v>0</v>
      </c>
    </row>
    <row r="577" spans="1:25" x14ac:dyDescent="0.2">
      <c r="A577" s="184">
        <v>10763029</v>
      </c>
      <c r="B577" s="183" t="str">
        <f>[1]店マスタ!B576</f>
        <v>（有）イシザワデンキ</v>
      </c>
      <c r="C577" s="183">
        <v>3.5</v>
      </c>
      <c r="D577" s="183">
        <v>3.5</v>
      </c>
      <c r="E577" s="183">
        <f>_xlfn.XLOOKUP(A577,[2]Sheet1!$R:$R,[2]Sheet1!$AB:$AB,"",0)</f>
        <v>3</v>
      </c>
      <c r="F577" s="183">
        <f>_xlfn.XLOOKUP($A577,[3]【2026年03月度_全社】RFM客層一覧表データ!$A:$A,[3]【2026年03月度_全社】RFM客層一覧表データ!C:C,"",0)</f>
        <v>288</v>
      </c>
      <c r="G577" s="183">
        <f>_xlfn.XLOOKUP($A577,[3]【2026年03月度_全社】RFM客層一覧表データ!$A:$A,[3]【2026年03月度_全社】RFM客層一覧表データ!D:D,"",0)</f>
        <v>0</v>
      </c>
      <c r="H577" s="183">
        <f>_xlfn.XLOOKUP($A577,[3]【2026年03月度_全社】RFM客層一覧表データ!$A:$A,[3]【2026年03月度_全社】RFM客層一覧表データ!E:E,"",0)</f>
        <v>80</v>
      </c>
      <c r="I577" s="183">
        <f>_xlfn.XLOOKUP($A577,[3]【2026年03月度_全社】RFM客層一覧表データ!$A:$A,[3]【2026年03月度_全社】RFM客層一覧表データ!F:F,"",0)</f>
        <v>0</v>
      </c>
      <c r="J577" s="183">
        <v>355</v>
      </c>
      <c r="K577" s="183">
        <v>0</v>
      </c>
      <c r="L577" s="183">
        <v>114</v>
      </c>
      <c r="M577" s="183">
        <v>0</v>
      </c>
      <c r="N577" s="183">
        <v>400</v>
      </c>
      <c r="O577" s="183">
        <v>57</v>
      </c>
      <c r="P577" s="183">
        <v>125</v>
      </c>
      <c r="Q577" s="183">
        <v>18</v>
      </c>
      <c r="R577" s="183">
        <v>416</v>
      </c>
      <c r="S577" s="183">
        <v>129</v>
      </c>
      <c r="T577" s="183">
        <v>140</v>
      </c>
      <c r="U577" s="183">
        <v>34</v>
      </c>
      <c r="V577" s="183">
        <v>426</v>
      </c>
      <c r="W577" s="183">
        <v>117</v>
      </c>
      <c r="X577" s="183">
        <v>122</v>
      </c>
      <c r="Y577" s="183">
        <v>38</v>
      </c>
    </row>
    <row r="578" spans="1:25" x14ac:dyDescent="0.2">
      <c r="A578" s="184">
        <v>10763054</v>
      </c>
      <c r="B578" s="183" t="str">
        <f>[1]店マスタ!B577</f>
        <v>オーディー・サービス</v>
      </c>
      <c r="C578" s="183">
        <v>1.5</v>
      </c>
      <c r="D578" s="183">
        <v>1.5</v>
      </c>
      <c r="E578" s="183">
        <f>_xlfn.XLOOKUP(A578,[2]Sheet1!$R:$R,[2]Sheet1!$AB:$AB,"",0)</f>
        <v>1.5</v>
      </c>
      <c r="F578" s="183" t="str">
        <f>_xlfn.XLOOKUP($A578,[3]【2026年03月度_全社】RFM客層一覧表データ!$A:$A,[3]【2026年03月度_全社】RFM客層一覧表データ!C:C,"",0)</f>
        <v/>
      </c>
      <c r="G578" s="183" t="str">
        <f>_xlfn.XLOOKUP($A578,[3]【2026年03月度_全社】RFM客層一覧表データ!$A:$A,[3]【2026年03月度_全社】RFM客層一覧表データ!D:D,"",0)</f>
        <v/>
      </c>
      <c r="H578" s="183" t="str">
        <f>_xlfn.XLOOKUP($A578,[3]【2026年03月度_全社】RFM客層一覧表データ!$A:$A,[3]【2026年03月度_全社】RFM客層一覧表データ!E:E,"",0)</f>
        <v/>
      </c>
      <c r="I578" s="183" t="str">
        <f>_xlfn.XLOOKUP($A578,[3]【2026年03月度_全社】RFM客層一覧表データ!$A:$A,[3]【2026年03月度_全社】RFM客層一覧表データ!F:F,"",0)</f>
        <v/>
      </c>
      <c r="J578" s="183">
        <v>0</v>
      </c>
      <c r="K578" s="183">
        <v>0</v>
      </c>
      <c r="L578" s="183">
        <v>0</v>
      </c>
      <c r="M578" s="183">
        <v>0</v>
      </c>
      <c r="N578" s="183">
        <v>0</v>
      </c>
      <c r="O578" s="183">
        <v>0</v>
      </c>
      <c r="P578" s="183">
        <v>0</v>
      </c>
      <c r="Q578" s="183">
        <v>0</v>
      </c>
      <c r="R578" s="183">
        <v>0</v>
      </c>
      <c r="S578" s="183">
        <v>0</v>
      </c>
      <c r="T578" s="183">
        <v>0</v>
      </c>
      <c r="U578" s="183">
        <v>0</v>
      </c>
      <c r="V578" s="183">
        <v>0</v>
      </c>
      <c r="W578" s="183">
        <v>0</v>
      </c>
      <c r="X578" s="183">
        <v>0</v>
      </c>
      <c r="Y578" s="183">
        <v>0</v>
      </c>
    </row>
    <row r="579" spans="1:25" x14ac:dyDescent="0.2">
      <c r="A579" s="184">
        <v>10763090</v>
      </c>
      <c r="B579" s="183" t="str">
        <f>[1]店マスタ!B578</f>
        <v>でんき倶楽部おおほり</v>
      </c>
      <c r="C579" s="183">
        <v>2</v>
      </c>
      <c r="D579" s="183">
        <v>2</v>
      </c>
      <c r="E579" s="183">
        <f>_xlfn.XLOOKUP(A579,[2]Sheet1!$R:$R,[2]Sheet1!$AB:$AB,"",0)</f>
        <v>2</v>
      </c>
      <c r="F579" s="183">
        <f>_xlfn.XLOOKUP($A579,[3]【2026年03月度_全社】RFM客層一覧表データ!$A:$A,[3]【2026年03月度_全社】RFM客層一覧表データ!C:C,"",0)</f>
        <v>583</v>
      </c>
      <c r="G579" s="183">
        <f>_xlfn.XLOOKUP($A579,[3]【2026年03月度_全社】RFM客層一覧表データ!$A:$A,[3]【2026年03月度_全社】RFM客層一覧表データ!D:D,"",0)</f>
        <v>267</v>
      </c>
      <c r="H579" s="183">
        <f>_xlfn.XLOOKUP($A579,[3]【2026年03月度_全社】RFM客層一覧表データ!$A:$A,[3]【2026年03月度_全社】RFM客層一覧表データ!E:E,"",0)</f>
        <v>286</v>
      </c>
      <c r="I579" s="183">
        <f>_xlfn.XLOOKUP($A579,[3]【2026年03月度_全社】RFM客層一覧表データ!$A:$A,[3]【2026年03月度_全社】RFM客層一覧表データ!F:F,"",0)</f>
        <v>43</v>
      </c>
      <c r="J579" s="183">
        <v>563</v>
      </c>
      <c r="K579" s="183">
        <v>269</v>
      </c>
      <c r="L579" s="183">
        <v>284</v>
      </c>
      <c r="M579" s="183">
        <v>40</v>
      </c>
      <c r="N579" s="183">
        <v>550</v>
      </c>
      <c r="O579" s="183">
        <v>250</v>
      </c>
      <c r="P579" s="183">
        <v>287</v>
      </c>
      <c r="Q579" s="183">
        <v>38</v>
      </c>
      <c r="R579" s="183">
        <v>566</v>
      </c>
      <c r="S579" s="183">
        <v>260</v>
      </c>
      <c r="T579" s="183">
        <v>288</v>
      </c>
      <c r="U579" s="183">
        <v>40</v>
      </c>
      <c r="V579" s="183">
        <v>545</v>
      </c>
      <c r="W579" s="183">
        <v>275</v>
      </c>
      <c r="X579" s="183">
        <v>289</v>
      </c>
      <c r="Y579" s="183">
        <v>29</v>
      </c>
    </row>
    <row r="580" spans="1:25" x14ac:dyDescent="0.2">
      <c r="A580" s="184">
        <v>10763148</v>
      </c>
      <c r="B580" s="183" t="str">
        <f>[1]店マスタ!B579</f>
        <v>ＩＤグループ　中田クマダ店</v>
      </c>
      <c r="C580" s="183">
        <v>1.5</v>
      </c>
      <c r="D580" s="183">
        <v>1.5</v>
      </c>
      <c r="E580" s="183">
        <f>_xlfn.XLOOKUP(A580,[2]Sheet1!$R:$R,[2]Sheet1!$AB:$AB,"",0)</f>
        <v>1.5</v>
      </c>
      <c r="F580" s="183" t="str">
        <f>_xlfn.XLOOKUP($A580,[3]【2026年03月度_全社】RFM客層一覧表データ!$A:$A,[3]【2026年03月度_全社】RFM客層一覧表データ!C:C,"",0)</f>
        <v/>
      </c>
      <c r="G580" s="183" t="str">
        <f>_xlfn.XLOOKUP($A580,[3]【2026年03月度_全社】RFM客層一覧表データ!$A:$A,[3]【2026年03月度_全社】RFM客層一覧表データ!D:D,"",0)</f>
        <v/>
      </c>
      <c r="H580" s="183" t="str">
        <f>_xlfn.XLOOKUP($A580,[3]【2026年03月度_全社】RFM客層一覧表データ!$A:$A,[3]【2026年03月度_全社】RFM客層一覧表データ!E:E,"",0)</f>
        <v/>
      </c>
      <c r="I580" s="183" t="str">
        <f>_xlfn.XLOOKUP($A580,[3]【2026年03月度_全社】RFM客層一覧表データ!$A:$A,[3]【2026年03月度_全社】RFM客層一覧表データ!F:F,"",0)</f>
        <v/>
      </c>
      <c r="J580" s="183">
        <v>0</v>
      </c>
      <c r="K580" s="183">
        <v>0</v>
      </c>
      <c r="L580" s="183">
        <v>0</v>
      </c>
      <c r="M580" s="183">
        <v>0</v>
      </c>
      <c r="N580" s="183">
        <v>0</v>
      </c>
      <c r="O580" s="183">
        <v>0</v>
      </c>
      <c r="P580" s="183">
        <v>0</v>
      </c>
      <c r="Q580" s="183">
        <v>0</v>
      </c>
      <c r="R580" s="183">
        <v>0</v>
      </c>
      <c r="S580" s="183">
        <v>0</v>
      </c>
      <c r="T580" s="183">
        <v>0</v>
      </c>
      <c r="U580" s="183">
        <v>0</v>
      </c>
      <c r="V580" s="183">
        <v>0</v>
      </c>
      <c r="W580" s="183">
        <v>0</v>
      </c>
      <c r="X580" s="183">
        <v>0</v>
      </c>
      <c r="Y580" s="183">
        <v>0</v>
      </c>
    </row>
    <row r="581" spans="1:25" x14ac:dyDescent="0.2">
      <c r="A581" s="184">
        <v>10763207</v>
      </c>
      <c r="B581" s="183" t="str">
        <f>[1]店マスタ!B580</f>
        <v>ＩＤグループ　大槻さくら店</v>
      </c>
      <c r="C581" s="183">
        <v>1.5</v>
      </c>
      <c r="D581" s="183">
        <v>1.5</v>
      </c>
      <c r="E581" s="183" t="str">
        <f>_xlfn.XLOOKUP(A581,[2]Sheet1!$R:$R,[2]Sheet1!$AB:$AB,"",0)</f>
        <v/>
      </c>
      <c r="F581" s="183" t="str">
        <f>_xlfn.XLOOKUP($A581,[3]【2026年03月度_全社】RFM客層一覧表データ!$A:$A,[3]【2026年03月度_全社】RFM客層一覧表データ!C:C,"",0)</f>
        <v/>
      </c>
      <c r="G581" s="183" t="str">
        <f>_xlfn.XLOOKUP($A581,[3]【2026年03月度_全社】RFM客層一覧表データ!$A:$A,[3]【2026年03月度_全社】RFM客層一覧表データ!D:D,"",0)</f>
        <v/>
      </c>
      <c r="H581" s="183" t="str">
        <f>_xlfn.XLOOKUP($A581,[3]【2026年03月度_全社】RFM客層一覧表データ!$A:$A,[3]【2026年03月度_全社】RFM客層一覧表データ!E:E,"",0)</f>
        <v/>
      </c>
      <c r="I581" s="183" t="str">
        <f>_xlfn.XLOOKUP($A581,[3]【2026年03月度_全社】RFM客層一覧表データ!$A:$A,[3]【2026年03月度_全社】RFM客層一覧表データ!F:F,"",0)</f>
        <v/>
      </c>
      <c r="J581" s="183">
        <v>242</v>
      </c>
      <c r="K581" s="183">
        <v>0</v>
      </c>
      <c r="L581" s="183">
        <v>133</v>
      </c>
      <c r="M581" s="183">
        <v>0</v>
      </c>
      <c r="N581" s="183">
        <v>267</v>
      </c>
      <c r="O581" s="183">
        <v>90</v>
      </c>
      <c r="P581" s="183">
        <v>164</v>
      </c>
      <c r="Q581" s="183">
        <v>6</v>
      </c>
      <c r="R581" s="183">
        <v>285</v>
      </c>
      <c r="S581" s="183">
        <v>105</v>
      </c>
      <c r="T581" s="183">
        <v>170</v>
      </c>
      <c r="U581" s="183">
        <v>7</v>
      </c>
      <c r="V581" s="183">
        <v>295</v>
      </c>
      <c r="W581" s="183">
        <v>115</v>
      </c>
      <c r="X581" s="183">
        <v>176</v>
      </c>
      <c r="Y581" s="183">
        <v>8</v>
      </c>
    </row>
    <row r="582" spans="1:25" x14ac:dyDescent="0.2">
      <c r="A582" s="184">
        <v>10763221</v>
      </c>
      <c r="B582" s="183" t="str">
        <f>[1]店マスタ!B581</f>
        <v>ＩＤグループ　三穂田塩田店</v>
      </c>
      <c r="C582" s="183">
        <v>1</v>
      </c>
      <c r="D582" s="183">
        <v>1</v>
      </c>
      <c r="E582" s="183">
        <f>_xlfn.XLOOKUP(A582,[2]Sheet1!$R:$R,[2]Sheet1!$AB:$AB,"",0)</f>
        <v>1</v>
      </c>
      <c r="F582" s="183" t="str">
        <f>_xlfn.XLOOKUP($A582,[3]【2026年03月度_全社】RFM客層一覧表データ!$A:$A,[3]【2026年03月度_全社】RFM客層一覧表データ!C:C,"",0)</f>
        <v/>
      </c>
      <c r="G582" s="183" t="str">
        <f>_xlfn.XLOOKUP($A582,[3]【2026年03月度_全社】RFM客層一覧表データ!$A:$A,[3]【2026年03月度_全社】RFM客層一覧表データ!D:D,"",0)</f>
        <v/>
      </c>
      <c r="H582" s="183" t="str">
        <f>_xlfn.XLOOKUP($A582,[3]【2026年03月度_全社】RFM客層一覧表データ!$A:$A,[3]【2026年03月度_全社】RFM客層一覧表データ!E:E,"",0)</f>
        <v/>
      </c>
      <c r="I582" s="183" t="str">
        <f>_xlfn.XLOOKUP($A582,[3]【2026年03月度_全社】RFM客層一覧表データ!$A:$A,[3]【2026年03月度_全社】RFM客層一覧表データ!F:F,"",0)</f>
        <v/>
      </c>
      <c r="J582" s="183">
        <v>0</v>
      </c>
      <c r="K582" s="183">
        <v>0</v>
      </c>
      <c r="L582" s="183">
        <v>0</v>
      </c>
      <c r="M582" s="183">
        <v>0</v>
      </c>
      <c r="N582" s="183">
        <v>0</v>
      </c>
      <c r="O582" s="183">
        <v>0</v>
      </c>
      <c r="P582" s="183">
        <v>0</v>
      </c>
      <c r="Q582" s="183">
        <v>0</v>
      </c>
      <c r="R582" s="183">
        <v>0</v>
      </c>
      <c r="S582" s="183">
        <v>0</v>
      </c>
      <c r="T582" s="183">
        <v>0</v>
      </c>
      <c r="U582" s="183">
        <v>0</v>
      </c>
      <c r="V582" s="183">
        <v>0</v>
      </c>
      <c r="W582" s="183">
        <v>0</v>
      </c>
      <c r="X582" s="183">
        <v>0</v>
      </c>
      <c r="Y582" s="183">
        <v>0</v>
      </c>
    </row>
    <row r="583" spans="1:25" x14ac:dyDescent="0.2">
      <c r="A583" s="184">
        <v>10763382</v>
      </c>
      <c r="B583" s="183" t="str">
        <f>[1]店マスタ!B582</f>
        <v>東北サンエス（株）</v>
      </c>
      <c r="C583" s="183">
        <v>3</v>
      </c>
      <c r="D583" s="183">
        <v>3</v>
      </c>
      <c r="E583" s="183">
        <f>_xlfn.XLOOKUP(A583,[2]Sheet1!$R:$R,[2]Sheet1!$AB:$AB,"",0)</f>
        <v>3.5</v>
      </c>
      <c r="F583" s="183" t="str">
        <f>_xlfn.XLOOKUP($A583,[3]【2026年03月度_全社】RFM客層一覧表データ!$A:$A,[3]【2026年03月度_全社】RFM客層一覧表データ!C:C,"",0)</f>
        <v/>
      </c>
      <c r="G583" s="183" t="str">
        <f>_xlfn.XLOOKUP($A583,[3]【2026年03月度_全社】RFM客層一覧表データ!$A:$A,[3]【2026年03月度_全社】RFM客層一覧表データ!D:D,"",0)</f>
        <v/>
      </c>
      <c r="H583" s="183" t="str">
        <f>_xlfn.XLOOKUP($A583,[3]【2026年03月度_全社】RFM客層一覧表データ!$A:$A,[3]【2026年03月度_全社】RFM客層一覧表データ!E:E,"",0)</f>
        <v/>
      </c>
      <c r="I583" s="183" t="str">
        <f>_xlfn.XLOOKUP($A583,[3]【2026年03月度_全社】RFM客層一覧表データ!$A:$A,[3]【2026年03月度_全社】RFM客層一覧表データ!F:F,"",0)</f>
        <v/>
      </c>
      <c r="J583" s="183">
        <v>0</v>
      </c>
      <c r="K583" s="183">
        <v>0</v>
      </c>
      <c r="L583" s="183">
        <v>0</v>
      </c>
      <c r="M583" s="183">
        <v>0</v>
      </c>
      <c r="N583" s="183">
        <v>0</v>
      </c>
      <c r="O583" s="183">
        <v>0</v>
      </c>
      <c r="P583" s="183">
        <v>0</v>
      </c>
      <c r="Q583" s="183">
        <v>0</v>
      </c>
      <c r="R583" s="183">
        <v>0</v>
      </c>
      <c r="S583" s="183">
        <v>0</v>
      </c>
      <c r="T583" s="183">
        <v>0</v>
      </c>
      <c r="U583" s="183">
        <v>0</v>
      </c>
      <c r="V583" s="183">
        <v>0</v>
      </c>
      <c r="W583" s="183">
        <v>0</v>
      </c>
      <c r="X583" s="183">
        <v>0</v>
      </c>
      <c r="Y583" s="183">
        <v>0</v>
      </c>
    </row>
    <row r="584" spans="1:25" x14ac:dyDescent="0.2">
      <c r="A584" s="184">
        <v>10763385</v>
      </c>
      <c r="B584" s="183" t="str">
        <f>[1]店マスタ!B583</f>
        <v>東洋電設（有）</v>
      </c>
      <c r="C584" s="183">
        <v>2.5</v>
      </c>
      <c r="D584" s="183">
        <v>2.5</v>
      </c>
      <c r="E584" s="183">
        <f>_xlfn.XLOOKUP(A584,[2]Sheet1!$R:$R,[2]Sheet1!$AB:$AB,"",0)</f>
        <v>2.5</v>
      </c>
      <c r="F584" s="183">
        <f>_xlfn.XLOOKUP($A584,[3]【2026年03月度_全社】RFM客層一覧表データ!$A:$A,[3]【2026年03月度_全社】RFM客層一覧表データ!C:C,"",0)</f>
        <v>2</v>
      </c>
      <c r="G584" s="183">
        <f>_xlfn.XLOOKUP($A584,[3]【2026年03月度_全社】RFM客層一覧表データ!$A:$A,[3]【2026年03月度_全社】RFM客層一覧表データ!D:D,"",0)</f>
        <v>0</v>
      </c>
      <c r="H584" s="183">
        <f>_xlfn.XLOOKUP($A584,[3]【2026年03月度_全社】RFM客層一覧表データ!$A:$A,[3]【2026年03月度_全社】RFM客層一覧表データ!E:E,"",0)</f>
        <v>0</v>
      </c>
      <c r="I584" s="183">
        <f>_xlfn.XLOOKUP($A584,[3]【2026年03月度_全社】RFM客層一覧表データ!$A:$A,[3]【2026年03月度_全社】RFM客層一覧表データ!F:F,"",0)</f>
        <v>0</v>
      </c>
      <c r="J584" s="183">
        <v>2</v>
      </c>
      <c r="K584" s="183">
        <v>2</v>
      </c>
      <c r="L584" s="183">
        <v>0</v>
      </c>
      <c r="M584" s="183">
        <v>0</v>
      </c>
      <c r="N584" s="183">
        <v>0</v>
      </c>
      <c r="O584" s="183">
        <v>0</v>
      </c>
      <c r="P584" s="183">
        <v>0</v>
      </c>
      <c r="Q584" s="183">
        <v>0</v>
      </c>
      <c r="R584" s="183">
        <v>0</v>
      </c>
      <c r="S584" s="183">
        <v>0</v>
      </c>
      <c r="T584" s="183">
        <v>0</v>
      </c>
      <c r="U584" s="183">
        <v>0</v>
      </c>
      <c r="V584" s="183">
        <v>0</v>
      </c>
      <c r="W584" s="183">
        <v>0</v>
      </c>
      <c r="X584" s="183">
        <v>0</v>
      </c>
      <c r="Y584" s="183">
        <v>0</v>
      </c>
    </row>
    <row r="585" spans="1:25" x14ac:dyDescent="0.2">
      <c r="A585" s="184">
        <v>10763431</v>
      </c>
      <c r="B585" s="183" t="str">
        <f>[1]店マスタ!B584</f>
        <v>ＩＤグループ　台新七海店</v>
      </c>
      <c r="C585" s="183">
        <v>3</v>
      </c>
      <c r="D585" s="183">
        <v>3</v>
      </c>
      <c r="E585" s="183">
        <f>_xlfn.XLOOKUP(A585,[2]Sheet1!$R:$R,[2]Sheet1!$AB:$AB,"",0)</f>
        <v>3</v>
      </c>
      <c r="F585" s="183">
        <f>_xlfn.XLOOKUP($A585,[3]【2026年03月度_全社】RFM客層一覧表データ!$A:$A,[3]【2026年03月度_全社】RFM客層一覧表データ!C:C,"",0)</f>
        <v>204</v>
      </c>
      <c r="G585" s="183">
        <f>_xlfn.XLOOKUP($A585,[3]【2026年03月度_全社】RFM客層一覧表データ!$A:$A,[3]【2026年03月度_全社】RFM客層一覧表データ!D:D,"",0)</f>
        <v>79</v>
      </c>
      <c r="H585" s="183">
        <f>_xlfn.XLOOKUP($A585,[3]【2026年03月度_全社】RFM客層一覧表データ!$A:$A,[3]【2026年03月度_全社】RFM客層一覧表データ!E:E,"",0)</f>
        <v>8</v>
      </c>
      <c r="I585" s="183">
        <f>_xlfn.XLOOKUP($A585,[3]【2026年03月度_全社】RFM客層一覧表データ!$A:$A,[3]【2026年03月度_全社】RFM客層一覧表データ!F:F,"",0)</f>
        <v>70</v>
      </c>
      <c r="J585" s="183">
        <v>153</v>
      </c>
      <c r="K585" s="183">
        <v>78</v>
      </c>
      <c r="L585" s="183">
        <v>4</v>
      </c>
      <c r="M585" s="183">
        <v>43</v>
      </c>
      <c r="N585" s="183">
        <v>103</v>
      </c>
      <c r="O585" s="183">
        <v>63</v>
      </c>
      <c r="P585" s="183">
        <v>1</v>
      </c>
      <c r="Q585" s="183">
        <v>0</v>
      </c>
      <c r="R585" s="183">
        <v>53</v>
      </c>
      <c r="S585" s="183">
        <v>53</v>
      </c>
      <c r="T585" s="183">
        <v>0</v>
      </c>
      <c r="U585" s="183">
        <v>0</v>
      </c>
      <c r="V585" s="183">
        <v>0</v>
      </c>
      <c r="W585" s="183">
        <v>0</v>
      </c>
      <c r="X585" s="183">
        <v>0</v>
      </c>
      <c r="Y585" s="183">
        <v>0</v>
      </c>
    </row>
    <row r="586" spans="1:25" x14ac:dyDescent="0.2">
      <c r="A586" s="184">
        <v>10763481</v>
      </c>
      <c r="B586" s="183" t="str">
        <f>[1]店マスタ!B585</f>
        <v>野口電機商会</v>
      </c>
      <c r="C586" s="183">
        <v>1</v>
      </c>
      <c r="D586" s="183">
        <v>1</v>
      </c>
      <c r="E586" s="183">
        <f>_xlfn.XLOOKUP(A586,[2]Sheet1!$R:$R,[2]Sheet1!$AB:$AB,"",0)</f>
        <v>1</v>
      </c>
      <c r="F586" s="183" t="str">
        <f>_xlfn.XLOOKUP($A586,[3]【2026年03月度_全社】RFM客層一覧表データ!$A:$A,[3]【2026年03月度_全社】RFM客層一覧表データ!C:C,"",0)</f>
        <v/>
      </c>
      <c r="G586" s="183" t="str">
        <f>_xlfn.XLOOKUP($A586,[3]【2026年03月度_全社】RFM客層一覧表データ!$A:$A,[3]【2026年03月度_全社】RFM客層一覧表データ!D:D,"",0)</f>
        <v/>
      </c>
      <c r="H586" s="183" t="str">
        <f>_xlfn.XLOOKUP($A586,[3]【2026年03月度_全社】RFM客層一覧表データ!$A:$A,[3]【2026年03月度_全社】RFM客層一覧表データ!E:E,"",0)</f>
        <v/>
      </c>
      <c r="I586" s="183" t="str">
        <f>_xlfn.XLOOKUP($A586,[3]【2026年03月度_全社】RFM客層一覧表データ!$A:$A,[3]【2026年03月度_全社】RFM客層一覧表データ!F:F,"",0)</f>
        <v/>
      </c>
      <c r="J586" s="183">
        <v>0</v>
      </c>
      <c r="K586" s="183">
        <v>0</v>
      </c>
      <c r="L586" s="183">
        <v>0</v>
      </c>
      <c r="M586" s="183">
        <v>0</v>
      </c>
      <c r="N586" s="183">
        <v>0</v>
      </c>
      <c r="O586" s="183">
        <v>0</v>
      </c>
      <c r="P586" s="183">
        <v>0</v>
      </c>
      <c r="Q586" s="183">
        <v>0</v>
      </c>
      <c r="R586" s="183">
        <v>0</v>
      </c>
      <c r="S586" s="183">
        <v>0</v>
      </c>
      <c r="T586" s="183">
        <v>0</v>
      </c>
      <c r="U586" s="183">
        <v>0</v>
      </c>
      <c r="V586" s="183">
        <v>0</v>
      </c>
      <c r="W586" s="183">
        <v>0</v>
      </c>
      <c r="X586" s="183">
        <v>0</v>
      </c>
      <c r="Y586" s="183">
        <v>0</v>
      </c>
    </row>
    <row r="587" spans="1:25" x14ac:dyDescent="0.2">
      <c r="A587" s="184">
        <v>10763522</v>
      </c>
      <c r="B587" s="183" t="str">
        <f>[1]店マスタ!B586</f>
        <v>でんき倶楽部　ひらお</v>
      </c>
      <c r="C587" s="183">
        <v>1.5</v>
      </c>
      <c r="D587" s="183">
        <v>1.5</v>
      </c>
      <c r="E587" s="183">
        <f>_xlfn.XLOOKUP(A587,[2]Sheet1!$R:$R,[2]Sheet1!$AB:$AB,"",0)</f>
        <v>1.5</v>
      </c>
      <c r="F587" s="183" t="str">
        <f>_xlfn.XLOOKUP($A587,[3]【2026年03月度_全社】RFM客層一覧表データ!$A:$A,[3]【2026年03月度_全社】RFM客層一覧表データ!C:C,"",0)</f>
        <v/>
      </c>
      <c r="G587" s="183" t="str">
        <f>_xlfn.XLOOKUP($A587,[3]【2026年03月度_全社】RFM客層一覧表データ!$A:$A,[3]【2026年03月度_全社】RFM客層一覧表データ!D:D,"",0)</f>
        <v/>
      </c>
      <c r="H587" s="183" t="str">
        <f>_xlfn.XLOOKUP($A587,[3]【2026年03月度_全社】RFM客層一覧表データ!$A:$A,[3]【2026年03月度_全社】RFM客層一覧表データ!E:E,"",0)</f>
        <v/>
      </c>
      <c r="I587" s="183" t="str">
        <f>_xlfn.XLOOKUP($A587,[3]【2026年03月度_全社】RFM客層一覧表データ!$A:$A,[3]【2026年03月度_全社】RFM客層一覧表データ!F:F,"",0)</f>
        <v/>
      </c>
      <c r="J587" s="183">
        <v>0</v>
      </c>
      <c r="K587" s="183">
        <v>0</v>
      </c>
      <c r="L587" s="183">
        <v>0</v>
      </c>
      <c r="M587" s="183">
        <v>0</v>
      </c>
      <c r="N587" s="183">
        <v>0</v>
      </c>
      <c r="O587" s="183">
        <v>0</v>
      </c>
      <c r="P587" s="183">
        <v>0</v>
      </c>
      <c r="Q587" s="183">
        <v>0</v>
      </c>
      <c r="R587" s="183">
        <v>0</v>
      </c>
      <c r="S587" s="183">
        <v>0</v>
      </c>
      <c r="T587" s="183">
        <v>0</v>
      </c>
      <c r="U587" s="183">
        <v>0</v>
      </c>
      <c r="V587" s="183">
        <v>0</v>
      </c>
      <c r="W587" s="183">
        <v>0</v>
      </c>
      <c r="X587" s="183">
        <v>0</v>
      </c>
      <c r="Y587" s="183">
        <v>0</v>
      </c>
    </row>
    <row r="588" spans="1:25" x14ac:dyDescent="0.2">
      <c r="A588" s="184">
        <v>10763582</v>
      </c>
      <c r="B588" s="183" t="str">
        <f>[1]店マスタ!B587</f>
        <v>（有）本田電器商会</v>
      </c>
      <c r="C588" s="183">
        <v>2</v>
      </c>
      <c r="D588" s="183">
        <v>2</v>
      </c>
      <c r="E588" s="183">
        <f>_xlfn.XLOOKUP(A588,[2]Sheet1!$R:$R,[2]Sheet1!$AB:$AB,"",0)</f>
        <v>2.5</v>
      </c>
      <c r="F588" s="183">
        <f>_xlfn.XLOOKUP($A588,[3]【2026年03月度_全社】RFM客層一覧表データ!$A:$A,[3]【2026年03月度_全社】RFM客層一覧表データ!C:C,"",0)</f>
        <v>315</v>
      </c>
      <c r="G588" s="183">
        <f>_xlfn.XLOOKUP($A588,[3]【2026年03月度_全社】RFM客層一覧表データ!$A:$A,[3]【2026年03月度_全社】RFM客層一覧表データ!D:D,"",0)</f>
        <v>101</v>
      </c>
      <c r="H588" s="183">
        <f>_xlfn.XLOOKUP($A588,[3]【2026年03月度_全社】RFM客層一覧表データ!$A:$A,[3]【2026年03月度_全社】RFM客層一覧表データ!E:E,"",0)</f>
        <v>129</v>
      </c>
      <c r="I588" s="183">
        <f>_xlfn.XLOOKUP($A588,[3]【2026年03月度_全社】RFM客層一覧表データ!$A:$A,[3]【2026年03月度_全社】RFM客層一覧表データ!F:F,"",0)</f>
        <v>21</v>
      </c>
      <c r="J588" s="183">
        <v>341</v>
      </c>
      <c r="K588" s="183">
        <v>107</v>
      </c>
      <c r="L588" s="183">
        <v>147</v>
      </c>
      <c r="M588" s="183">
        <v>14</v>
      </c>
      <c r="N588" s="183">
        <v>380</v>
      </c>
      <c r="O588" s="183">
        <v>121</v>
      </c>
      <c r="P588" s="183">
        <v>146</v>
      </c>
      <c r="Q588" s="183">
        <v>18</v>
      </c>
      <c r="R588" s="183">
        <v>421</v>
      </c>
      <c r="S588" s="183">
        <v>126</v>
      </c>
      <c r="T588" s="183">
        <v>162</v>
      </c>
      <c r="U588" s="183">
        <v>17</v>
      </c>
      <c r="V588" s="183">
        <v>438</v>
      </c>
      <c r="W588" s="183">
        <v>133</v>
      </c>
      <c r="X588" s="183">
        <v>176</v>
      </c>
      <c r="Y588" s="183">
        <v>25</v>
      </c>
    </row>
    <row r="589" spans="1:25" x14ac:dyDescent="0.2">
      <c r="A589" s="184">
        <v>10763584</v>
      </c>
      <c r="B589" s="183" t="str">
        <f>[1]店マスタ!B588</f>
        <v>ＩＤグループ　成山星店</v>
      </c>
      <c r="C589" s="183">
        <v>3</v>
      </c>
      <c r="D589" s="183">
        <v>3</v>
      </c>
      <c r="E589" s="183">
        <f>_xlfn.XLOOKUP(A589,[2]Sheet1!$R:$R,[2]Sheet1!$AB:$AB,"",0)</f>
        <v>3</v>
      </c>
      <c r="F589" s="183">
        <f>_xlfn.XLOOKUP($A589,[3]【2026年03月度_全社】RFM客層一覧表データ!$A:$A,[3]【2026年03月度_全社】RFM客層一覧表データ!C:C,"",0)</f>
        <v>238</v>
      </c>
      <c r="G589" s="183">
        <f>_xlfn.XLOOKUP($A589,[3]【2026年03月度_全社】RFM客層一覧表データ!$A:$A,[3]【2026年03月度_全社】RFM客層一覧表データ!D:D,"",0)</f>
        <v>51</v>
      </c>
      <c r="H589" s="183">
        <f>_xlfn.XLOOKUP($A589,[3]【2026年03月度_全社】RFM客層一覧表データ!$A:$A,[3]【2026年03月度_全社】RFM客層一覧表データ!E:E,"",0)</f>
        <v>96</v>
      </c>
      <c r="I589" s="183">
        <f>_xlfn.XLOOKUP($A589,[3]【2026年03月度_全社】RFM客層一覧表データ!$A:$A,[3]【2026年03月度_全社】RFM客層一覧表データ!F:F,"",0)</f>
        <v>0</v>
      </c>
      <c r="J589" s="183">
        <v>191</v>
      </c>
      <c r="K589" s="183">
        <v>35</v>
      </c>
      <c r="L589" s="183">
        <v>73</v>
      </c>
      <c r="M589" s="183">
        <v>14</v>
      </c>
      <c r="N589" s="183">
        <v>8</v>
      </c>
      <c r="O589" s="183">
        <v>0</v>
      </c>
      <c r="P589" s="183">
        <v>0</v>
      </c>
      <c r="Q589" s="183">
        <v>0</v>
      </c>
      <c r="R589" s="183">
        <v>8</v>
      </c>
      <c r="S589" s="183">
        <v>0</v>
      </c>
      <c r="T589" s="183">
        <v>0</v>
      </c>
      <c r="U589" s="183">
        <v>0</v>
      </c>
      <c r="V589" s="183">
        <v>8</v>
      </c>
      <c r="W589" s="183">
        <v>0</v>
      </c>
      <c r="X589" s="183">
        <v>0</v>
      </c>
      <c r="Y589" s="183">
        <v>0</v>
      </c>
    </row>
    <row r="590" spans="1:25" x14ac:dyDescent="0.2">
      <c r="A590" s="184">
        <v>10763607</v>
      </c>
      <c r="B590" s="183" t="str">
        <f>[1]店マスタ!B589</f>
        <v>マルサ電器商会</v>
      </c>
      <c r="C590" s="183">
        <v>2</v>
      </c>
      <c r="D590" s="183">
        <v>2</v>
      </c>
      <c r="E590" s="183">
        <f>_xlfn.XLOOKUP(A590,[2]Sheet1!$R:$R,[2]Sheet1!$AB:$AB,"",0)</f>
        <v>2</v>
      </c>
      <c r="F590" s="183">
        <f>_xlfn.XLOOKUP($A590,[3]【2026年03月度_全社】RFM客層一覧表データ!$A:$A,[3]【2026年03月度_全社】RFM客層一覧表データ!C:C,"",0)</f>
        <v>332</v>
      </c>
      <c r="G590" s="183">
        <f>_xlfn.XLOOKUP($A590,[3]【2026年03月度_全社】RFM客層一覧表データ!$A:$A,[3]【2026年03月度_全社】RFM客層一覧表データ!D:D,"",0)</f>
        <v>120</v>
      </c>
      <c r="H590" s="183">
        <f>_xlfn.XLOOKUP($A590,[3]【2026年03月度_全社】RFM客層一覧表データ!$A:$A,[3]【2026年03月度_全社】RFM客層一覧表データ!E:E,"",0)</f>
        <v>159</v>
      </c>
      <c r="I590" s="183">
        <f>_xlfn.XLOOKUP($A590,[3]【2026年03月度_全社】RFM客層一覧表データ!$A:$A,[3]【2026年03月度_全社】RFM客層一覧表データ!F:F,"",0)</f>
        <v>26</v>
      </c>
      <c r="J590" s="183">
        <v>348</v>
      </c>
      <c r="K590" s="183">
        <v>148</v>
      </c>
      <c r="L590" s="183">
        <v>162</v>
      </c>
      <c r="M590" s="183">
        <v>13</v>
      </c>
      <c r="N590" s="183">
        <v>371</v>
      </c>
      <c r="O590" s="183">
        <v>150</v>
      </c>
      <c r="P590" s="183">
        <v>165</v>
      </c>
      <c r="Q590" s="183">
        <v>26</v>
      </c>
      <c r="R590" s="183">
        <v>379</v>
      </c>
      <c r="S590" s="183">
        <v>150</v>
      </c>
      <c r="T590" s="183">
        <v>180</v>
      </c>
      <c r="U590" s="183">
        <v>29</v>
      </c>
      <c r="V590" s="183">
        <v>387</v>
      </c>
      <c r="W590" s="183">
        <v>143</v>
      </c>
      <c r="X590" s="183">
        <v>189</v>
      </c>
      <c r="Y590" s="183">
        <v>26</v>
      </c>
    </row>
    <row r="591" spans="1:25" x14ac:dyDescent="0.2">
      <c r="A591" s="184">
        <v>10763744</v>
      </c>
      <c r="B591" s="183" t="str">
        <f>[1]店マスタ!B590</f>
        <v>ＩＤグループ　ヨドヤ</v>
      </c>
      <c r="C591" s="183">
        <v>2.5</v>
      </c>
      <c r="D591" s="183">
        <v>2.5</v>
      </c>
      <c r="E591" s="183">
        <f>_xlfn.XLOOKUP(A591,[2]Sheet1!$R:$R,[2]Sheet1!$AB:$AB,"",0)</f>
        <v>2.5</v>
      </c>
      <c r="F591" s="183">
        <f>_xlfn.XLOOKUP($A591,[3]【2026年03月度_全社】RFM客層一覧表データ!$A:$A,[3]【2026年03月度_全社】RFM客層一覧表データ!C:C,"",0)</f>
        <v>670</v>
      </c>
      <c r="G591" s="183">
        <f>_xlfn.XLOOKUP($A591,[3]【2026年03月度_全社】RFM客層一覧表データ!$A:$A,[3]【2026年03月度_全社】RFM客層一覧表データ!D:D,"",0)</f>
        <v>333</v>
      </c>
      <c r="H591" s="183">
        <f>_xlfn.XLOOKUP($A591,[3]【2026年03月度_全社】RFM客層一覧表データ!$A:$A,[3]【2026年03月度_全社】RFM客層一覧表データ!E:E,"",0)</f>
        <v>377</v>
      </c>
      <c r="I591" s="183">
        <f>_xlfn.XLOOKUP($A591,[3]【2026年03月度_全社】RFM客層一覧表データ!$A:$A,[3]【2026年03月度_全社】RFM客層一覧表データ!F:F,"",0)</f>
        <v>42</v>
      </c>
      <c r="J591" s="183">
        <v>666</v>
      </c>
      <c r="K591" s="183">
        <v>299</v>
      </c>
      <c r="L591" s="183">
        <v>371</v>
      </c>
      <c r="M591" s="183">
        <v>30</v>
      </c>
      <c r="N591" s="183">
        <v>680</v>
      </c>
      <c r="O591" s="183">
        <v>304</v>
      </c>
      <c r="P591" s="183">
        <v>364</v>
      </c>
      <c r="Q591" s="183">
        <v>40</v>
      </c>
      <c r="R591" s="183">
        <v>698</v>
      </c>
      <c r="S591" s="183">
        <v>329</v>
      </c>
      <c r="T591" s="183">
        <v>370</v>
      </c>
      <c r="U591" s="183">
        <v>34</v>
      </c>
      <c r="V591" s="183">
        <v>693</v>
      </c>
      <c r="W591" s="183">
        <v>327</v>
      </c>
      <c r="X591" s="183">
        <v>379</v>
      </c>
      <c r="Y591" s="183">
        <v>37</v>
      </c>
    </row>
    <row r="592" spans="1:25" x14ac:dyDescent="0.2">
      <c r="A592" s="184">
        <v>10764120</v>
      </c>
      <c r="B592" s="183" t="str">
        <f>[1]店マスタ!B591</f>
        <v>パナピア　いわき</v>
      </c>
      <c r="C592" s="183">
        <v>3.5</v>
      </c>
      <c r="D592" s="183">
        <v>3.5</v>
      </c>
      <c r="E592" s="183">
        <f>_xlfn.XLOOKUP(A592,[2]Sheet1!$R:$R,[2]Sheet1!$AB:$AB,"",0)</f>
        <v>3.5</v>
      </c>
      <c r="F592" s="183">
        <f>_xlfn.XLOOKUP($A592,[3]【2026年03月度_全社】RFM客層一覧表データ!$A:$A,[3]【2026年03月度_全社】RFM客層一覧表データ!C:C,"",0)</f>
        <v>155</v>
      </c>
      <c r="G592" s="183">
        <f>_xlfn.XLOOKUP($A592,[3]【2026年03月度_全社】RFM客層一覧表データ!$A:$A,[3]【2026年03月度_全社】RFM客層一覧表データ!D:D,"",0)</f>
        <v>13</v>
      </c>
      <c r="H592" s="183">
        <f>_xlfn.XLOOKUP($A592,[3]【2026年03月度_全社】RFM客層一覧表データ!$A:$A,[3]【2026年03月度_全社】RFM客層一覧表データ!E:E,"",0)</f>
        <v>74</v>
      </c>
      <c r="I592" s="183">
        <f>_xlfn.XLOOKUP($A592,[3]【2026年03月度_全社】RFM客層一覧表データ!$A:$A,[3]【2026年03月度_全社】RFM客層一覧表データ!F:F,"",0)</f>
        <v>1</v>
      </c>
      <c r="J592" s="183">
        <v>182</v>
      </c>
      <c r="K592" s="183">
        <v>44</v>
      </c>
      <c r="L592" s="183">
        <v>84</v>
      </c>
      <c r="M592" s="183">
        <v>10</v>
      </c>
      <c r="N592" s="183">
        <v>197</v>
      </c>
      <c r="O592" s="183">
        <v>46</v>
      </c>
      <c r="P592" s="183">
        <v>96</v>
      </c>
      <c r="Q592" s="183">
        <v>4</v>
      </c>
      <c r="R592" s="183">
        <v>207</v>
      </c>
      <c r="S592" s="183">
        <v>63</v>
      </c>
      <c r="T592" s="183">
        <v>106</v>
      </c>
      <c r="U592" s="183">
        <v>6</v>
      </c>
      <c r="V592" s="183">
        <v>219</v>
      </c>
      <c r="W592" s="183">
        <v>64</v>
      </c>
      <c r="X592" s="183">
        <v>112</v>
      </c>
      <c r="Y592" s="183">
        <v>10</v>
      </c>
    </row>
    <row r="593" spans="1:25" x14ac:dyDescent="0.2">
      <c r="A593" s="184">
        <v>10764191</v>
      </c>
      <c r="B593" s="183" t="str">
        <f>[1]店マスタ!B592</f>
        <v>でんきプラザおかだ</v>
      </c>
      <c r="C593" s="183">
        <v>3.5</v>
      </c>
      <c r="D593" s="183">
        <v>3.5</v>
      </c>
      <c r="E593" s="183">
        <f>_xlfn.XLOOKUP(A593,[2]Sheet1!$R:$R,[2]Sheet1!$AB:$AB,"",0)</f>
        <v>3.5</v>
      </c>
      <c r="F593" s="183">
        <f>_xlfn.XLOOKUP($A593,[3]【2026年03月度_全社】RFM客層一覧表データ!$A:$A,[3]【2026年03月度_全社】RFM客層一覧表データ!C:C,"",0)</f>
        <v>978</v>
      </c>
      <c r="G593" s="183">
        <f>_xlfn.XLOOKUP($A593,[3]【2026年03月度_全社】RFM客層一覧表データ!$A:$A,[3]【2026年03月度_全社】RFM客層一覧表データ!D:D,"",0)</f>
        <v>462</v>
      </c>
      <c r="H593" s="183">
        <f>_xlfn.XLOOKUP($A593,[3]【2026年03月度_全社】RFM客層一覧表データ!$A:$A,[3]【2026年03月度_全社】RFM客層一覧表データ!E:E,"",0)</f>
        <v>532</v>
      </c>
      <c r="I593" s="183">
        <f>_xlfn.XLOOKUP($A593,[3]【2026年03月度_全社】RFM客層一覧表データ!$A:$A,[3]【2026年03月度_全社】RFM客層一覧表データ!F:F,"",0)</f>
        <v>66</v>
      </c>
      <c r="J593" s="183">
        <v>971</v>
      </c>
      <c r="K593" s="183">
        <v>470</v>
      </c>
      <c r="L593" s="183">
        <v>522</v>
      </c>
      <c r="M593" s="183">
        <v>46</v>
      </c>
      <c r="N593" s="183">
        <v>984</v>
      </c>
      <c r="O593" s="183">
        <v>457</v>
      </c>
      <c r="P593" s="183">
        <v>522</v>
      </c>
      <c r="Q593" s="183">
        <v>54</v>
      </c>
      <c r="R593" s="183">
        <v>985</v>
      </c>
      <c r="S593" s="183">
        <v>454</v>
      </c>
      <c r="T593" s="183">
        <v>530</v>
      </c>
      <c r="U593" s="183">
        <v>40</v>
      </c>
      <c r="V593" s="183">
        <v>989</v>
      </c>
      <c r="W593" s="183">
        <v>490</v>
      </c>
      <c r="X593" s="183">
        <v>526</v>
      </c>
      <c r="Y593" s="183">
        <v>55</v>
      </c>
    </row>
    <row r="594" spans="1:25" x14ac:dyDescent="0.2">
      <c r="A594" s="184">
        <v>10764222</v>
      </c>
      <c r="B594" s="183" t="str">
        <f>[1]店マスタ!B593</f>
        <v>でんきプラザシンセイ</v>
      </c>
      <c r="C594" s="183">
        <v>2.5</v>
      </c>
      <c r="D594" s="183">
        <v>2.5</v>
      </c>
      <c r="E594" s="183">
        <f>_xlfn.XLOOKUP(A594,[2]Sheet1!$R:$R,[2]Sheet1!$AB:$AB,"",0)</f>
        <v>2.5</v>
      </c>
      <c r="F594" s="183">
        <f>_xlfn.XLOOKUP($A594,[3]【2026年03月度_全社】RFM客層一覧表データ!$A:$A,[3]【2026年03月度_全社】RFM客層一覧表データ!C:C,"",0)</f>
        <v>642</v>
      </c>
      <c r="G594" s="183">
        <f>_xlfn.XLOOKUP($A594,[3]【2026年03月度_全社】RFM客層一覧表データ!$A:$A,[3]【2026年03月度_全社】RFM客層一覧表データ!D:D,"",0)</f>
        <v>317</v>
      </c>
      <c r="H594" s="183">
        <f>_xlfn.XLOOKUP($A594,[3]【2026年03月度_全社】RFM客層一覧表データ!$A:$A,[3]【2026年03月度_全社】RFM客層一覧表データ!E:E,"",0)</f>
        <v>399</v>
      </c>
      <c r="I594" s="183">
        <f>_xlfn.XLOOKUP($A594,[3]【2026年03月度_全社】RFM客層一覧表データ!$A:$A,[3]【2026年03月度_全社】RFM客層一覧表データ!F:F,"",0)</f>
        <v>40</v>
      </c>
      <c r="J594" s="183">
        <v>644</v>
      </c>
      <c r="K594" s="183">
        <v>329</v>
      </c>
      <c r="L594" s="183">
        <v>390</v>
      </c>
      <c r="M594" s="183">
        <v>37</v>
      </c>
      <c r="N594" s="183">
        <v>654</v>
      </c>
      <c r="O594" s="183">
        <v>319</v>
      </c>
      <c r="P594" s="183">
        <v>401</v>
      </c>
      <c r="Q594" s="183">
        <v>35</v>
      </c>
      <c r="R594" s="183">
        <v>661</v>
      </c>
      <c r="S594" s="183">
        <v>310</v>
      </c>
      <c r="T594" s="183">
        <v>409</v>
      </c>
      <c r="U594" s="183">
        <v>31</v>
      </c>
      <c r="V594" s="183">
        <v>662</v>
      </c>
      <c r="W594" s="183">
        <v>324</v>
      </c>
      <c r="X594" s="183">
        <v>403</v>
      </c>
      <c r="Y594" s="183">
        <v>31</v>
      </c>
    </row>
    <row r="595" spans="1:25" x14ac:dyDescent="0.2">
      <c r="A595" s="184">
        <v>10764225</v>
      </c>
      <c r="B595" s="183" t="str">
        <f>[1]店マスタ!B594</f>
        <v>でんきプラザ協和</v>
      </c>
      <c r="C595" s="183">
        <v>1</v>
      </c>
      <c r="D595" s="183">
        <v>1</v>
      </c>
      <c r="E595" s="183">
        <f>_xlfn.XLOOKUP(A595,[2]Sheet1!$R:$R,[2]Sheet1!$AB:$AB,"",0)</f>
        <v>1</v>
      </c>
      <c r="F595" s="183">
        <f>_xlfn.XLOOKUP($A595,[3]【2026年03月度_全社】RFM客層一覧表データ!$A:$A,[3]【2026年03月度_全社】RFM客層一覧表データ!C:C,"",0)</f>
        <v>0</v>
      </c>
      <c r="G595" s="183">
        <f>_xlfn.XLOOKUP($A595,[3]【2026年03月度_全社】RFM客層一覧表データ!$A:$A,[3]【2026年03月度_全社】RFM客層一覧表データ!D:D,"",0)</f>
        <v>0</v>
      </c>
      <c r="H595" s="183">
        <f>_xlfn.XLOOKUP($A595,[3]【2026年03月度_全社】RFM客層一覧表データ!$A:$A,[3]【2026年03月度_全社】RFM客層一覧表データ!E:E,"",0)</f>
        <v>0</v>
      </c>
      <c r="I595" s="183">
        <f>_xlfn.XLOOKUP($A595,[3]【2026年03月度_全社】RFM客層一覧表データ!$A:$A,[3]【2026年03月度_全社】RFM客層一覧表データ!F:F,"",0)</f>
        <v>0</v>
      </c>
      <c r="J595" s="183">
        <v>0</v>
      </c>
      <c r="K595" s="183">
        <v>0</v>
      </c>
      <c r="L595" s="183">
        <v>0</v>
      </c>
      <c r="M595" s="183">
        <v>0</v>
      </c>
      <c r="N595" s="183">
        <v>13</v>
      </c>
      <c r="O595" s="183">
        <v>0</v>
      </c>
      <c r="P595" s="183">
        <v>0</v>
      </c>
      <c r="Q595" s="183">
        <v>0</v>
      </c>
      <c r="R595" s="183">
        <v>99</v>
      </c>
      <c r="S595" s="183">
        <v>0</v>
      </c>
      <c r="T595" s="183">
        <v>0</v>
      </c>
      <c r="U595" s="183">
        <v>0</v>
      </c>
      <c r="V595" s="183">
        <v>161</v>
      </c>
      <c r="W595" s="183">
        <v>0</v>
      </c>
      <c r="X595" s="183">
        <v>0</v>
      </c>
      <c r="Y595" s="183">
        <v>0</v>
      </c>
    </row>
    <row r="596" spans="1:25" x14ac:dyDescent="0.2">
      <c r="A596" s="184">
        <v>10764281</v>
      </c>
      <c r="B596" s="183" t="str">
        <f>[1]店マスタ!B595</f>
        <v>（株）光成社</v>
      </c>
      <c r="C596" s="183">
        <v>2</v>
      </c>
      <c r="D596" s="183">
        <v>2</v>
      </c>
      <c r="E596" s="183">
        <f>_xlfn.XLOOKUP(A596,[2]Sheet1!$R:$R,[2]Sheet1!$AB:$AB,"",0)</f>
        <v>2.5</v>
      </c>
      <c r="F596" s="183">
        <f>_xlfn.XLOOKUP($A596,[3]【2026年03月度_全社】RFM客層一覧表データ!$A:$A,[3]【2026年03月度_全社】RFM客層一覧表データ!C:C,"",0)</f>
        <v>13</v>
      </c>
      <c r="G596" s="183">
        <f>_xlfn.XLOOKUP($A596,[3]【2026年03月度_全社】RFM客層一覧表データ!$A:$A,[3]【2026年03月度_全社】RFM客層一覧表データ!D:D,"",0)</f>
        <v>1</v>
      </c>
      <c r="H596" s="183">
        <f>_xlfn.XLOOKUP($A596,[3]【2026年03月度_全社】RFM客層一覧表データ!$A:$A,[3]【2026年03月度_全社】RFM客層一覧表データ!E:E,"",0)</f>
        <v>0</v>
      </c>
      <c r="I596" s="183">
        <f>_xlfn.XLOOKUP($A596,[3]【2026年03月度_全社】RFM客層一覧表データ!$A:$A,[3]【2026年03月度_全社】RFM客層一覧表データ!F:F,"",0)</f>
        <v>0</v>
      </c>
      <c r="J596" s="183">
        <v>2</v>
      </c>
      <c r="K596" s="183">
        <v>1</v>
      </c>
      <c r="L596" s="183">
        <v>0</v>
      </c>
      <c r="M596" s="183">
        <v>0</v>
      </c>
      <c r="N596" s="183">
        <v>1</v>
      </c>
      <c r="O596" s="183">
        <v>0</v>
      </c>
      <c r="P596" s="183">
        <v>0</v>
      </c>
      <c r="Q596" s="183">
        <v>0</v>
      </c>
      <c r="R596" s="183">
        <v>1</v>
      </c>
      <c r="S596" s="183">
        <v>1</v>
      </c>
      <c r="T596" s="183">
        <v>0</v>
      </c>
      <c r="U596" s="183">
        <v>0</v>
      </c>
      <c r="V596" s="183">
        <v>1</v>
      </c>
      <c r="W596" s="183">
        <v>1</v>
      </c>
      <c r="X596" s="183">
        <v>0</v>
      </c>
      <c r="Y596" s="183">
        <v>0</v>
      </c>
    </row>
    <row r="597" spans="1:25" x14ac:dyDescent="0.2">
      <c r="A597" s="184">
        <v>10764290</v>
      </c>
      <c r="B597" s="183" t="str">
        <f>[1]店マスタ!B596</f>
        <v>（有）光洋電化若木商会</v>
      </c>
      <c r="C597" s="183">
        <v>2</v>
      </c>
      <c r="D597" s="183">
        <v>2</v>
      </c>
      <c r="E597" s="183">
        <f>_xlfn.XLOOKUP(A597,[2]Sheet1!$R:$R,[2]Sheet1!$AB:$AB,"",0)</f>
        <v>2</v>
      </c>
      <c r="F597" s="183" t="str">
        <f>_xlfn.XLOOKUP($A597,[3]【2026年03月度_全社】RFM客層一覧表データ!$A:$A,[3]【2026年03月度_全社】RFM客層一覧表データ!C:C,"",0)</f>
        <v/>
      </c>
      <c r="G597" s="183" t="str">
        <f>_xlfn.XLOOKUP($A597,[3]【2026年03月度_全社】RFM客層一覧表データ!$A:$A,[3]【2026年03月度_全社】RFM客層一覧表データ!D:D,"",0)</f>
        <v/>
      </c>
      <c r="H597" s="183" t="str">
        <f>_xlfn.XLOOKUP($A597,[3]【2026年03月度_全社】RFM客層一覧表データ!$A:$A,[3]【2026年03月度_全社】RFM客層一覧表データ!E:E,"",0)</f>
        <v/>
      </c>
      <c r="I597" s="183" t="str">
        <f>_xlfn.XLOOKUP($A597,[3]【2026年03月度_全社】RFM客層一覧表データ!$A:$A,[3]【2026年03月度_全社】RFM客層一覧表データ!F:F,"",0)</f>
        <v/>
      </c>
      <c r="J597" s="183">
        <v>0</v>
      </c>
      <c r="K597" s="183">
        <v>0</v>
      </c>
      <c r="L597" s="183">
        <v>0</v>
      </c>
      <c r="M597" s="183">
        <v>0</v>
      </c>
      <c r="N597" s="183">
        <v>0</v>
      </c>
      <c r="O597" s="183">
        <v>0</v>
      </c>
      <c r="P597" s="183">
        <v>0</v>
      </c>
      <c r="Q597" s="183">
        <v>0</v>
      </c>
      <c r="R597" s="183">
        <v>0</v>
      </c>
      <c r="S597" s="183">
        <v>0</v>
      </c>
      <c r="T597" s="183">
        <v>0</v>
      </c>
      <c r="U597" s="183">
        <v>0</v>
      </c>
      <c r="V597" s="183">
        <v>0</v>
      </c>
      <c r="W597" s="183">
        <v>0</v>
      </c>
      <c r="X597" s="183">
        <v>0</v>
      </c>
      <c r="Y597" s="183">
        <v>0</v>
      </c>
    </row>
    <row r="598" spans="1:25" x14ac:dyDescent="0.2">
      <c r="A598" s="184">
        <v>10764291</v>
      </c>
      <c r="B598" s="183" t="str">
        <f>[1]店マスタ!B597</f>
        <v>でんき倶楽部にいつま</v>
      </c>
      <c r="C598" s="183">
        <v>1</v>
      </c>
      <c r="D598" s="183">
        <v>1</v>
      </c>
      <c r="E598" s="183">
        <f>_xlfn.XLOOKUP(A598,[2]Sheet1!$R:$R,[2]Sheet1!$AB:$AB,"",0)</f>
        <v>1</v>
      </c>
      <c r="F598" s="183" t="str">
        <f>_xlfn.XLOOKUP($A598,[3]【2026年03月度_全社】RFM客層一覧表データ!$A:$A,[3]【2026年03月度_全社】RFM客層一覧表データ!C:C,"",0)</f>
        <v/>
      </c>
      <c r="G598" s="183" t="str">
        <f>_xlfn.XLOOKUP($A598,[3]【2026年03月度_全社】RFM客層一覧表データ!$A:$A,[3]【2026年03月度_全社】RFM客層一覧表データ!D:D,"",0)</f>
        <v/>
      </c>
      <c r="H598" s="183" t="str">
        <f>_xlfn.XLOOKUP($A598,[3]【2026年03月度_全社】RFM客層一覧表データ!$A:$A,[3]【2026年03月度_全社】RFM客層一覧表データ!E:E,"",0)</f>
        <v/>
      </c>
      <c r="I598" s="183" t="str">
        <f>_xlfn.XLOOKUP($A598,[3]【2026年03月度_全社】RFM客層一覧表データ!$A:$A,[3]【2026年03月度_全社】RFM客層一覧表データ!F:F,"",0)</f>
        <v/>
      </c>
      <c r="J598" s="183">
        <v>0</v>
      </c>
      <c r="K598" s="183">
        <v>0</v>
      </c>
      <c r="L598" s="183">
        <v>0</v>
      </c>
      <c r="M598" s="183">
        <v>0</v>
      </c>
      <c r="N598" s="183">
        <v>0</v>
      </c>
      <c r="O598" s="183">
        <v>0</v>
      </c>
      <c r="P598" s="183">
        <v>0</v>
      </c>
      <c r="Q598" s="183">
        <v>0</v>
      </c>
      <c r="R598" s="183">
        <v>0</v>
      </c>
      <c r="S598" s="183">
        <v>0</v>
      </c>
      <c r="T598" s="183">
        <v>0</v>
      </c>
      <c r="U598" s="183">
        <v>0</v>
      </c>
      <c r="V598" s="183">
        <v>0</v>
      </c>
      <c r="W598" s="183">
        <v>0</v>
      </c>
      <c r="X598" s="183">
        <v>0</v>
      </c>
      <c r="Y598" s="183">
        <v>0</v>
      </c>
    </row>
    <row r="599" spans="1:25" x14ac:dyDescent="0.2">
      <c r="A599" s="184">
        <v>10764310</v>
      </c>
      <c r="B599" s="183" t="str">
        <f>[1]店マスタ!B598</f>
        <v>有限会社　緑川電器</v>
      </c>
      <c r="C599" s="183">
        <v>3</v>
      </c>
      <c r="D599" s="183">
        <v>3</v>
      </c>
      <c r="E599" s="183">
        <f>_xlfn.XLOOKUP(A599,[2]Sheet1!$R:$R,[2]Sheet1!$AB:$AB,"",0)</f>
        <v>3</v>
      </c>
      <c r="F599" s="183">
        <f>_xlfn.XLOOKUP($A599,[3]【2026年03月度_全社】RFM客層一覧表データ!$A:$A,[3]【2026年03月度_全社】RFM客層一覧表データ!C:C,"",0)</f>
        <v>428</v>
      </c>
      <c r="G599" s="183">
        <f>_xlfn.XLOOKUP($A599,[3]【2026年03月度_全社】RFM客層一覧表データ!$A:$A,[3]【2026年03月度_全社】RFM客層一覧表データ!D:D,"",0)</f>
        <v>115</v>
      </c>
      <c r="H599" s="183">
        <f>_xlfn.XLOOKUP($A599,[3]【2026年03月度_全社】RFM客層一覧表データ!$A:$A,[3]【2026年03月度_全社】RFM客層一覧表データ!E:E,"",0)</f>
        <v>113</v>
      </c>
      <c r="I599" s="183">
        <f>_xlfn.XLOOKUP($A599,[3]【2026年03月度_全社】RFM客層一覧表データ!$A:$A,[3]【2026年03月度_全社】RFM客層一覧表データ!F:F,"",0)</f>
        <v>28</v>
      </c>
      <c r="J599" s="183">
        <v>428</v>
      </c>
      <c r="K599" s="183">
        <v>124</v>
      </c>
      <c r="L599" s="183">
        <v>101</v>
      </c>
      <c r="M599" s="183">
        <v>40</v>
      </c>
      <c r="N599" s="183">
        <v>441</v>
      </c>
      <c r="O599" s="183">
        <v>129</v>
      </c>
      <c r="P599" s="183">
        <v>94</v>
      </c>
      <c r="Q599" s="183">
        <v>49</v>
      </c>
      <c r="R599" s="183">
        <v>392</v>
      </c>
      <c r="S599" s="183">
        <v>152</v>
      </c>
      <c r="T599" s="183">
        <v>107</v>
      </c>
      <c r="U599" s="183">
        <v>56</v>
      </c>
      <c r="V599" s="183">
        <v>331</v>
      </c>
      <c r="W599" s="183">
        <v>169</v>
      </c>
      <c r="X599" s="183">
        <v>93</v>
      </c>
      <c r="Y599" s="183">
        <v>71</v>
      </c>
    </row>
    <row r="600" spans="1:25" x14ac:dyDescent="0.2">
      <c r="A600" s="184">
        <v>10764340</v>
      </c>
      <c r="B600" s="183" t="str">
        <f>[1]店マスタ!B599</f>
        <v>（有）塩電機商会</v>
      </c>
      <c r="C600" s="183">
        <v>3.5</v>
      </c>
      <c r="D600" s="183">
        <v>3.5</v>
      </c>
      <c r="E600" s="183">
        <f>_xlfn.XLOOKUP(A600,[2]Sheet1!$R:$R,[2]Sheet1!$AB:$AB,"",0)</f>
        <v>4</v>
      </c>
      <c r="F600" s="183">
        <f>_xlfn.XLOOKUP($A600,[3]【2026年03月度_全社】RFM客層一覧表データ!$A:$A,[3]【2026年03月度_全社】RFM客層一覧表データ!C:C,"",0)</f>
        <v>1</v>
      </c>
      <c r="G600" s="183">
        <f>_xlfn.XLOOKUP($A600,[3]【2026年03月度_全社】RFM客層一覧表データ!$A:$A,[3]【2026年03月度_全社】RFM客層一覧表データ!D:D,"",0)</f>
        <v>0</v>
      </c>
      <c r="H600" s="183">
        <f>_xlfn.XLOOKUP($A600,[3]【2026年03月度_全社】RFM客層一覧表データ!$A:$A,[3]【2026年03月度_全社】RFM客層一覧表データ!E:E,"",0)</f>
        <v>0</v>
      </c>
      <c r="I600" s="183">
        <f>_xlfn.XLOOKUP($A600,[3]【2026年03月度_全社】RFM客層一覧表データ!$A:$A,[3]【2026年03月度_全社】RFM客層一覧表データ!F:F,"",0)</f>
        <v>0</v>
      </c>
      <c r="J600" s="183">
        <v>2</v>
      </c>
      <c r="K600" s="183">
        <v>0</v>
      </c>
      <c r="L600" s="183">
        <v>0</v>
      </c>
      <c r="M600" s="183">
        <v>0</v>
      </c>
      <c r="N600" s="183">
        <v>12</v>
      </c>
      <c r="O600" s="183">
        <v>0</v>
      </c>
      <c r="P600" s="183">
        <v>1</v>
      </c>
      <c r="Q600" s="183">
        <v>0</v>
      </c>
      <c r="R600" s="183">
        <v>69</v>
      </c>
      <c r="S600" s="183">
        <v>0</v>
      </c>
      <c r="T600" s="183">
        <v>2</v>
      </c>
      <c r="U600" s="183">
        <v>0</v>
      </c>
      <c r="V600" s="183">
        <v>72</v>
      </c>
      <c r="W600" s="183">
        <v>0</v>
      </c>
      <c r="X600" s="183">
        <v>15</v>
      </c>
      <c r="Y600" s="183">
        <v>0</v>
      </c>
    </row>
    <row r="601" spans="1:25" x14ac:dyDescent="0.2">
      <c r="A601" s="184">
        <v>10764520</v>
      </c>
      <c r="B601" s="183" t="str">
        <f>[1]店マスタ!B600</f>
        <v>でんきプラザドイ</v>
      </c>
      <c r="C601" s="183">
        <v>2.5</v>
      </c>
      <c r="D601" s="183">
        <v>2.5</v>
      </c>
      <c r="E601" s="183">
        <f>_xlfn.XLOOKUP(A601,[2]Sheet1!$R:$R,[2]Sheet1!$AB:$AB,"",0)</f>
        <v>3</v>
      </c>
      <c r="F601" s="183">
        <f>_xlfn.XLOOKUP($A601,[3]【2026年03月度_全社】RFM客層一覧表データ!$A:$A,[3]【2026年03月度_全社】RFM客層一覧表データ!C:C,"",0)</f>
        <v>742</v>
      </c>
      <c r="G601" s="183">
        <f>_xlfn.XLOOKUP($A601,[3]【2026年03月度_全社】RFM客層一覧表データ!$A:$A,[3]【2026年03月度_全社】RFM客層一覧表データ!D:D,"",0)</f>
        <v>312</v>
      </c>
      <c r="H601" s="183">
        <f>_xlfn.XLOOKUP($A601,[3]【2026年03月度_全社】RFM客層一覧表データ!$A:$A,[3]【2026年03月度_全社】RFM客層一覧表データ!E:E,"",0)</f>
        <v>383</v>
      </c>
      <c r="I601" s="183">
        <f>_xlfn.XLOOKUP($A601,[3]【2026年03月度_全社】RFM客層一覧表データ!$A:$A,[3]【2026年03月度_全社】RFM客層一覧表データ!F:F,"",0)</f>
        <v>37</v>
      </c>
      <c r="J601" s="183">
        <v>760</v>
      </c>
      <c r="K601" s="183">
        <v>321</v>
      </c>
      <c r="L601" s="183">
        <v>376</v>
      </c>
      <c r="M601" s="183">
        <v>47</v>
      </c>
      <c r="N601" s="183">
        <v>857</v>
      </c>
      <c r="O601" s="183">
        <v>327</v>
      </c>
      <c r="P601" s="183">
        <v>393</v>
      </c>
      <c r="Q601" s="183">
        <v>48</v>
      </c>
      <c r="R601" s="183">
        <v>878</v>
      </c>
      <c r="S601" s="183">
        <v>380</v>
      </c>
      <c r="T601" s="183">
        <v>400</v>
      </c>
      <c r="U601" s="183">
        <v>51</v>
      </c>
      <c r="V601" s="183">
        <v>894</v>
      </c>
      <c r="W601" s="183">
        <v>358</v>
      </c>
      <c r="X601" s="183">
        <v>399</v>
      </c>
      <c r="Y601" s="183">
        <v>49</v>
      </c>
    </row>
    <row r="602" spans="1:25" x14ac:dyDescent="0.2">
      <c r="A602" s="184">
        <v>10764540</v>
      </c>
      <c r="B602" s="183" t="str">
        <f>[1]店マスタ!B601</f>
        <v>でんきプラザ名和</v>
      </c>
      <c r="C602" s="183">
        <v>2.5</v>
      </c>
      <c r="D602" s="183">
        <v>2.5</v>
      </c>
      <c r="E602" s="183">
        <f>_xlfn.XLOOKUP(A602,[2]Sheet1!$R:$R,[2]Sheet1!$AB:$AB,"",0)</f>
        <v>3</v>
      </c>
      <c r="F602" s="183">
        <f>_xlfn.XLOOKUP($A602,[3]【2026年03月度_全社】RFM客層一覧表データ!$A:$A,[3]【2026年03月度_全社】RFM客層一覧表データ!C:C,"",0)</f>
        <v>895</v>
      </c>
      <c r="G602" s="183">
        <f>_xlfn.XLOOKUP($A602,[3]【2026年03月度_全社】RFM客層一覧表データ!$A:$A,[3]【2026年03月度_全社】RFM客層一覧表データ!D:D,"",0)</f>
        <v>318</v>
      </c>
      <c r="H602" s="183">
        <f>_xlfn.XLOOKUP($A602,[3]【2026年03月度_全社】RFM客層一覧表データ!$A:$A,[3]【2026年03月度_全社】RFM客層一覧表データ!E:E,"",0)</f>
        <v>382</v>
      </c>
      <c r="I602" s="183">
        <f>_xlfn.XLOOKUP($A602,[3]【2026年03月度_全社】RFM客層一覧表データ!$A:$A,[3]【2026年03月度_全社】RFM客層一覧表データ!F:F,"",0)</f>
        <v>62</v>
      </c>
      <c r="J602" s="183">
        <v>921</v>
      </c>
      <c r="K602" s="183">
        <v>327</v>
      </c>
      <c r="L602" s="183">
        <v>399</v>
      </c>
      <c r="M602" s="183">
        <v>68</v>
      </c>
      <c r="N602" s="183">
        <v>947</v>
      </c>
      <c r="O602" s="183">
        <v>362</v>
      </c>
      <c r="P602" s="183">
        <v>414</v>
      </c>
      <c r="Q602" s="183">
        <v>70</v>
      </c>
      <c r="R602" s="183">
        <v>952</v>
      </c>
      <c r="S602" s="183">
        <v>363</v>
      </c>
      <c r="T602" s="183">
        <v>408</v>
      </c>
      <c r="U602" s="183">
        <v>80</v>
      </c>
      <c r="V602" s="183">
        <v>958</v>
      </c>
      <c r="W602" s="183">
        <v>377</v>
      </c>
      <c r="X602" s="183">
        <v>405</v>
      </c>
      <c r="Y602" s="183">
        <v>72</v>
      </c>
    </row>
    <row r="603" spans="1:25" x14ac:dyDescent="0.2">
      <c r="A603" s="184">
        <v>10764600</v>
      </c>
      <c r="B603" s="183" t="str">
        <f>[1]店マスタ!B602</f>
        <v>株式会社ネモトムセン</v>
      </c>
      <c r="C603" s="183">
        <v>2.5</v>
      </c>
      <c r="D603" s="183">
        <v>2.5</v>
      </c>
      <c r="E603" s="183">
        <f>_xlfn.XLOOKUP(A603,[2]Sheet1!$R:$R,[2]Sheet1!$AB:$AB,"",0)</f>
        <v>2.5</v>
      </c>
      <c r="F603" s="183" t="str">
        <f>_xlfn.XLOOKUP($A603,[3]【2026年03月度_全社】RFM客層一覧表データ!$A:$A,[3]【2026年03月度_全社】RFM客層一覧表データ!C:C,"",0)</f>
        <v/>
      </c>
      <c r="G603" s="183" t="str">
        <f>_xlfn.XLOOKUP($A603,[3]【2026年03月度_全社】RFM客層一覧表データ!$A:$A,[3]【2026年03月度_全社】RFM客層一覧表データ!D:D,"",0)</f>
        <v/>
      </c>
      <c r="H603" s="183" t="str">
        <f>_xlfn.XLOOKUP($A603,[3]【2026年03月度_全社】RFM客層一覧表データ!$A:$A,[3]【2026年03月度_全社】RFM客層一覧表データ!E:E,"",0)</f>
        <v/>
      </c>
      <c r="I603" s="183" t="str">
        <f>_xlfn.XLOOKUP($A603,[3]【2026年03月度_全社】RFM客層一覧表データ!$A:$A,[3]【2026年03月度_全社】RFM客層一覧表データ!F:F,"",0)</f>
        <v/>
      </c>
      <c r="J603" s="183">
        <v>0</v>
      </c>
      <c r="K603" s="183">
        <v>0</v>
      </c>
      <c r="L603" s="183">
        <v>0</v>
      </c>
      <c r="M603" s="183">
        <v>0</v>
      </c>
      <c r="N603" s="183">
        <v>0</v>
      </c>
      <c r="O603" s="183">
        <v>0</v>
      </c>
      <c r="P603" s="183">
        <v>0</v>
      </c>
      <c r="Q603" s="183">
        <v>0</v>
      </c>
      <c r="R603" s="183">
        <v>0</v>
      </c>
      <c r="S603" s="183">
        <v>0</v>
      </c>
      <c r="T603" s="183">
        <v>0</v>
      </c>
      <c r="U603" s="183">
        <v>0</v>
      </c>
      <c r="V603" s="183">
        <v>0</v>
      </c>
      <c r="W603" s="183">
        <v>0</v>
      </c>
      <c r="X603" s="183">
        <v>0</v>
      </c>
      <c r="Y603" s="183">
        <v>0</v>
      </c>
    </row>
    <row r="604" spans="1:25" x14ac:dyDescent="0.2">
      <c r="A604" s="184">
        <v>10764665</v>
      </c>
      <c r="B604" s="183" t="str">
        <f>[1]店マスタ!B603</f>
        <v>久野電化無線商会</v>
      </c>
      <c r="C604" s="183">
        <v>1.5</v>
      </c>
      <c r="D604" s="183">
        <v>1.5</v>
      </c>
      <c r="E604" s="183">
        <f>_xlfn.XLOOKUP(A604,[2]Sheet1!$R:$R,[2]Sheet1!$AB:$AB,"",0)</f>
        <v>1.5</v>
      </c>
      <c r="F604" s="183">
        <f>_xlfn.XLOOKUP($A604,[3]【2026年03月度_全社】RFM客層一覧表データ!$A:$A,[3]【2026年03月度_全社】RFM客層一覧表データ!C:C,"",0)</f>
        <v>1</v>
      </c>
      <c r="G604" s="183">
        <f>_xlfn.XLOOKUP($A604,[3]【2026年03月度_全社】RFM客層一覧表データ!$A:$A,[3]【2026年03月度_全社】RFM客層一覧表データ!D:D,"",0)</f>
        <v>1</v>
      </c>
      <c r="H604" s="183">
        <f>_xlfn.XLOOKUP($A604,[3]【2026年03月度_全社】RFM客層一覧表データ!$A:$A,[3]【2026年03月度_全社】RFM客層一覧表データ!E:E,"",0)</f>
        <v>0</v>
      </c>
      <c r="I604" s="183">
        <f>_xlfn.XLOOKUP($A604,[3]【2026年03月度_全社】RFM客層一覧表データ!$A:$A,[3]【2026年03月度_全社】RFM客層一覧表データ!F:F,"",0)</f>
        <v>1</v>
      </c>
      <c r="J604" s="183">
        <v>0</v>
      </c>
      <c r="K604" s="183">
        <v>0</v>
      </c>
      <c r="L604" s="183">
        <v>0</v>
      </c>
      <c r="M604" s="183">
        <v>0</v>
      </c>
      <c r="N604" s="183">
        <v>0</v>
      </c>
      <c r="O604" s="183">
        <v>0</v>
      </c>
      <c r="P604" s="183">
        <v>0</v>
      </c>
      <c r="Q604" s="183">
        <v>0</v>
      </c>
      <c r="R604" s="183">
        <v>0</v>
      </c>
      <c r="S604" s="183">
        <v>0</v>
      </c>
      <c r="T604" s="183">
        <v>0</v>
      </c>
      <c r="U604" s="183">
        <v>0</v>
      </c>
      <c r="V604" s="183">
        <v>0</v>
      </c>
      <c r="W604" s="183">
        <v>0</v>
      </c>
      <c r="X604" s="183">
        <v>0</v>
      </c>
      <c r="Y604" s="183">
        <v>0</v>
      </c>
    </row>
    <row r="605" spans="1:25" x14ac:dyDescent="0.2">
      <c r="A605" s="184">
        <v>10764782</v>
      </c>
      <c r="B605" s="183" t="str">
        <f>[1]店マスタ!B604</f>
        <v>でんきプラザカナザワ</v>
      </c>
      <c r="C605" s="183">
        <v>2.5</v>
      </c>
      <c r="D605" s="183">
        <v>2.5</v>
      </c>
      <c r="E605" s="183">
        <f>_xlfn.XLOOKUP(A605,[2]Sheet1!$R:$R,[2]Sheet1!$AB:$AB,"",0)</f>
        <v>2.5</v>
      </c>
      <c r="F605" s="183">
        <f>_xlfn.XLOOKUP($A605,[3]【2026年03月度_全社】RFM客層一覧表データ!$A:$A,[3]【2026年03月度_全社】RFM客層一覧表データ!C:C,"",0)</f>
        <v>342</v>
      </c>
      <c r="G605" s="183">
        <f>_xlfn.XLOOKUP($A605,[3]【2026年03月度_全社】RFM客層一覧表データ!$A:$A,[3]【2026年03月度_全社】RFM客層一覧表データ!D:D,"",0)</f>
        <v>99</v>
      </c>
      <c r="H605" s="183">
        <f>_xlfn.XLOOKUP($A605,[3]【2026年03月度_全社】RFM客層一覧表データ!$A:$A,[3]【2026年03月度_全社】RFM客層一覧表データ!E:E,"",0)</f>
        <v>99</v>
      </c>
      <c r="I605" s="183">
        <f>_xlfn.XLOOKUP($A605,[3]【2026年03月度_全社】RFM客層一覧表データ!$A:$A,[3]【2026年03月度_全社】RFM客層一覧表データ!F:F,"",0)</f>
        <v>27</v>
      </c>
      <c r="J605" s="183">
        <v>380</v>
      </c>
      <c r="K605" s="183">
        <v>102</v>
      </c>
      <c r="L605" s="183">
        <v>141</v>
      </c>
      <c r="M605" s="183">
        <v>21</v>
      </c>
      <c r="N605" s="183">
        <v>409</v>
      </c>
      <c r="O605" s="183">
        <v>64</v>
      </c>
      <c r="P605" s="183">
        <v>175</v>
      </c>
      <c r="Q605" s="183">
        <v>35</v>
      </c>
      <c r="R605" s="183">
        <v>396</v>
      </c>
      <c r="S605" s="183">
        <v>66</v>
      </c>
      <c r="T605" s="183">
        <v>194</v>
      </c>
      <c r="U605" s="183">
        <v>25</v>
      </c>
      <c r="V605" s="183">
        <v>415</v>
      </c>
      <c r="W605" s="183">
        <v>185</v>
      </c>
      <c r="X605" s="183">
        <v>211</v>
      </c>
      <c r="Y605" s="183">
        <v>38</v>
      </c>
    </row>
    <row r="606" spans="1:25" x14ac:dyDescent="0.2">
      <c r="A606" s="184">
        <v>10764820</v>
      </c>
      <c r="B606" s="183" t="str">
        <f>[1]店マスタ!B605</f>
        <v>株式会社でんきプラザ</v>
      </c>
      <c r="C606" s="183">
        <v>2</v>
      </c>
      <c r="D606" s="183">
        <v>2</v>
      </c>
      <c r="E606" s="183">
        <f>_xlfn.XLOOKUP(A606,[2]Sheet1!$R:$R,[2]Sheet1!$AB:$AB,"",0)</f>
        <v>2.5</v>
      </c>
      <c r="F606" s="183" t="str">
        <f>_xlfn.XLOOKUP($A606,[3]【2026年03月度_全社】RFM客層一覧表データ!$A:$A,[3]【2026年03月度_全社】RFM客層一覧表データ!C:C,"",0)</f>
        <v/>
      </c>
      <c r="G606" s="183" t="str">
        <f>_xlfn.XLOOKUP($A606,[3]【2026年03月度_全社】RFM客層一覧表データ!$A:$A,[3]【2026年03月度_全社】RFM客層一覧表データ!D:D,"",0)</f>
        <v/>
      </c>
      <c r="H606" s="183" t="str">
        <f>_xlfn.XLOOKUP($A606,[3]【2026年03月度_全社】RFM客層一覧表データ!$A:$A,[3]【2026年03月度_全社】RFM客層一覧表データ!E:E,"",0)</f>
        <v/>
      </c>
      <c r="I606" s="183" t="str">
        <f>_xlfn.XLOOKUP($A606,[3]【2026年03月度_全社】RFM客層一覧表データ!$A:$A,[3]【2026年03月度_全社】RFM客層一覧表データ!F:F,"",0)</f>
        <v/>
      </c>
      <c r="J606" s="183">
        <v>0</v>
      </c>
      <c r="K606" s="183">
        <v>0</v>
      </c>
      <c r="L606" s="183">
        <v>0</v>
      </c>
      <c r="M606" s="183">
        <v>0</v>
      </c>
      <c r="N606" s="183">
        <v>0</v>
      </c>
      <c r="O606" s="183">
        <v>0</v>
      </c>
      <c r="P606" s="183">
        <v>0</v>
      </c>
      <c r="Q606" s="183">
        <v>0</v>
      </c>
      <c r="R606" s="183">
        <v>0</v>
      </c>
      <c r="S606" s="183">
        <v>0</v>
      </c>
      <c r="T606" s="183">
        <v>0</v>
      </c>
      <c r="U606" s="183">
        <v>0</v>
      </c>
      <c r="V606" s="183">
        <v>0</v>
      </c>
      <c r="W606" s="183">
        <v>0</v>
      </c>
      <c r="X606" s="183">
        <v>0</v>
      </c>
      <c r="Y606" s="183">
        <v>0</v>
      </c>
    </row>
    <row r="607" spans="1:25" x14ac:dyDescent="0.2">
      <c r="A607" s="184">
        <v>10764860</v>
      </c>
      <c r="B607" s="183" t="str">
        <f>[1]店マスタ!B606</f>
        <v>株式会社　ユモト電器</v>
      </c>
      <c r="C607" s="183">
        <v>1.5</v>
      </c>
      <c r="D607" s="183">
        <v>1.5</v>
      </c>
      <c r="E607" s="183">
        <f>_xlfn.XLOOKUP(A607,[2]Sheet1!$R:$R,[2]Sheet1!$AB:$AB,"",0)</f>
        <v>1.5</v>
      </c>
      <c r="F607" s="183">
        <f>_xlfn.XLOOKUP($A607,[3]【2026年03月度_全社】RFM客層一覧表データ!$A:$A,[3]【2026年03月度_全社】RFM客層一覧表データ!C:C,"",0)</f>
        <v>489</v>
      </c>
      <c r="G607" s="183">
        <f>_xlfn.XLOOKUP($A607,[3]【2026年03月度_全社】RFM客層一覧表データ!$A:$A,[3]【2026年03月度_全社】RFM客層一覧表データ!D:D,"",0)</f>
        <v>155</v>
      </c>
      <c r="H607" s="183">
        <f>_xlfn.XLOOKUP($A607,[3]【2026年03月度_全社】RFM客層一覧表データ!$A:$A,[3]【2026年03月度_全社】RFM客層一覧表データ!E:E,"",0)</f>
        <v>213</v>
      </c>
      <c r="I607" s="183">
        <f>_xlfn.XLOOKUP($A607,[3]【2026年03月度_全社】RFM客層一覧表データ!$A:$A,[3]【2026年03月度_全社】RFM客層一覧表データ!F:F,"",0)</f>
        <v>16</v>
      </c>
      <c r="J607" s="183">
        <v>614</v>
      </c>
      <c r="K607" s="183">
        <v>216</v>
      </c>
      <c r="L607" s="183">
        <v>226</v>
      </c>
      <c r="M607" s="183">
        <v>45</v>
      </c>
      <c r="N607" s="183">
        <v>523</v>
      </c>
      <c r="O607" s="183">
        <v>207</v>
      </c>
      <c r="P607" s="183">
        <v>229</v>
      </c>
      <c r="Q607" s="183">
        <v>42</v>
      </c>
      <c r="R607" s="183">
        <v>598</v>
      </c>
      <c r="S607" s="183">
        <v>236</v>
      </c>
      <c r="T607" s="183">
        <v>258</v>
      </c>
      <c r="U607" s="183">
        <v>63</v>
      </c>
      <c r="V607" s="183">
        <v>585</v>
      </c>
      <c r="W607" s="183">
        <v>213</v>
      </c>
      <c r="X607" s="183">
        <v>266</v>
      </c>
      <c r="Y607" s="183">
        <v>51</v>
      </c>
    </row>
    <row r="608" spans="1:25" x14ac:dyDescent="0.2">
      <c r="A608" s="184">
        <v>10766051</v>
      </c>
      <c r="B608" s="183" t="str">
        <f>[1]店マスタ!B607</f>
        <v>パルカントウ</v>
      </c>
      <c r="C608" s="183">
        <v>1.5</v>
      </c>
      <c r="D608" s="183">
        <v>1.5</v>
      </c>
      <c r="E608" s="183" t="str">
        <f>_xlfn.XLOOKUP(A608,[2]Sheet1!$R:$R,[2]Sheet1!$AB:$AB,"",0)</f>
        <v/>
      </c>
      <c r="F608" s="183" t="str">
        <f>_xlfn.XLOOKUP($A608,[3]【2026年03月度_全社】RFM客層一覧表データ!$A:$A,[3]【2026年03月度_全社】RFM客層一覧表データ!C:C,"",0)</f>
        <v/>
      </c>
      <c r="G608" s="183" t="str">
        <f>_xlfn.XLOOKUP($A608,[3]【2026年03月度_全社】RFM客層一覧表データ!$A:$A,[3]【2026年03月度_全社】RFM客層一覧表データ!D:D,"",0)</f>
        <v/>
      </c>
      <c r="H608" s="183" t="str">
        <f>_xlfn.XLOOKUP($A608,[3]【2026年03月度_全社】RFM客層一覧表データ!$A:$A,[3]【2026年03月度_全社】RFM客層一覧表データ!E:E,"",0)</f>
        <v/>
      </c>
      <c r="I608" s="183" t="str">
        <f>_xlfn.XLOOKUP($A608,[3]【2026年03月度_全社】RFM客層一覧表データ!$A:$A,[3]【2026年03月度_全社】RFM客層一覧表データ!F:F,"",0)</f>
        <v/>
      </c>
      <c r="J608" s="183">
        <v>405</v>
      </c>
      <c r="K608" s="183">
        <v>167</v>
      </c>
      <c r="L608" s="183">
        <v>245</v>
      </c>
      <c r="M608" s="183">
        <v>8</v>
      </c>
      <c r="N608" s="183">
        <v>455</v>
      </c>
      <c r="O608" s="183">
        <v>197</v>
      </c>
      <c r="P608" s="183">
        <v>258</v>
      </c>
      <c r="Q608" s="183">
        <v>13</v>
      </c>
      <c r="R608" s="183">
        <v>489</v>
      </c>
      <c r="S608" s="183">
        <v>204</v>
      </c>
      <c r="T608" s="183">
        <v>274</v>
      </c>
      <c r="U608" s="183">
        <v>18</v>
      </c>
      <c r="V608" s="183">
        <v>537</v>
      </c>
      <c r="W608" s="183">
        <v>221</v>
      </c>
      <c r="X608" s="183">
        <v>288</v>
      </c>
      <c r="Y608" s="183">
        <v>14</v>
      </c>
    </row>
    <row r="609" spans="1:25" x14ac:dyDescent="0.2">
      <c r="A609" s="184">
        <v>10766271</v>
      </c>
      <c r="B609" s="183" t="str">
        <f>[1]店マスタ!B608</f>
        <v>（合資）ふるうち</v>
      </c>
      <c r="C609" s="183">
        <v>2.5</v>
      </c>
      <c r="D609" s="183">
        <v>2.5</v>
      </c>
      <c r="E609" s="183">
        <f>_xlfn.XLOOKUP(A609,[2]Sheet1!$R:$R,[2]Sheet1!$AB:$AB,"",0)</f>
        <v>2.5</v>
      </c>
      <c r="F609" s="183">
        <f>_xlfn.XLOOKUP($A609,[3]【2026年03月度_全社】RFM客層一覧表データ!$A:$A,[3]【2026年03月度_全社】RFM客層一覧表データ!C:C,"",0)</f>
        <v>382</v>
      </c>
      <c r="G609" s="183">
        <f>_xlfn.XLOOKUP($A609,[3]【2026年03月度_全社】RFM客層一覧表データ!$A:$A,[3]【2026年03月度_全社】RFM客層一覧表データ!D:D,"",0)</f>
        <v>167</v>
      </c>
      <c r="H609" s="183">
        <f>_xlfn.XLOOKUP($A609,[3]【2026年03月度_全社】RFM客層一覧表データ!$A:$A,[3]【2026年03月度_全社】RFM客層一覧表データ!E:E,"",0)</f>
        <v>235</v>
      </c>
      <c r="I609" s="183">
        <f>_xlfn.XLOOKUP($A609,[3]【2026年03月度_全社】RFM客層一覧表データ!$A:$A,[3]【2026年03月度_全社】RFM客層一覧表データ!F:F,"",0)</f>
        <v>12</v>
      </c>
      <c r="J609" s="183">
        <v>409</v>
      </c>
      <c r="K609" s="183">
        <v>183</v>
      </c>
      <c r="L609" s="183">
        <v>248</v>
      </c>
      <c r="M609" s="183">
        <v>13</v>
      </c>
      <c r="N609" s="183">
        <v>441</v>
      </c>
      <c r="O609" s="183">
        <v>210</v>
      </c>
      <c r="P609" s="183">
        <v>254</v>
      </c>
      <c r="Q609" s="183">
        <v>17</v>
      </c>
      <c r="R609" s="183">
        <v>455</v>
      </c>
      <c r="S609" s="183">
        <v>229</v>
      </c>
      <c r="T609" s="183">
        <v>270</v>
      </c>
      <c r="U609" s="183">
        <v>14</v>
      </c>
      <c r="V609" s="183">
        <v>483</v>
      </c>
      <c r="W609" s="183">
        <v>212</v>
      </c>
      <c r="X609" s="183">
        <v>289</v>
      </c>
      <c r="Y609" s="183">
        <v>20</v>
      </c>
    </row>
    <row r="610" spans="1:25" x14ac:dyDescent="0.2">
      <c r="A610" s="184">
        <v>10767021</v>
      </c>
      <c r="B610" s="183" t="str">
        <f>[1]店マスタ!B609</f>
        <v>いちかわでんき</v>
      </c>
      <c r="C610" s="183">
        <v>2</v>
      </c>
      <c r="D610" s="183">
        <v>2</v>
      </c>
      <c r="E610" s="183">
        <f>_xlfn.XLOOKUP(A610,[2]Sheet1!$R:$R,[2]Sheet1!$AB:$AB,"",0)</f>
        <v>2.5</v>
      </c>
      <c r="F610" s="183">
        <f>_xlfn.XLOOKUP($A610,[3]【2026年03月度_全社】RFM客層一覧表データ!$A:$A,[3]【2026年03月度_全社】RFM客層一覧表データ!C:C,"",0)</f>
        <v>82</v>
      </c>
      <c r="G610" s="183">
        <f>_xlfn.XLOOKUP($A610,[3]【2026年03月度_全社】RFM客層一覧表データ!$A:$A,[3]【2026年03月度_全社】RFM客層一覧表データ!D:D,"",0)</f>
        <v>0</v>
      </c>
      <c r="H610" s="183">
        <f>_xlfn.XLOOKUP($A610,[3]【2026年03月度_全社】RFM客層一覧表データ!$A:$A,[3]【2026年03月度_全社】RFM客層一覧表データ!E:E,"",0)</f>
        <v>18</v>
      </c>
      <c r="I610" s="183">
        <f>_xlfn.XLOOKUP($A610,[3]【2026年03月度_全社】RFM客層一覧表データ!$A:$A,[3]【2026年03月度_全社】RFM客層一覧表データ!F:F,"",0)</f>
        <v>0</v>
      </c>
      <c r="J610" s="183">
        <v>111</v>
      </c>
      <c r="K610" s="183">
        <v>18</v>
      </c>
      <c r="L610" s="183">
        <v>23</v>
      </c>
      <c r="M610" s="183">
        <v>0</v>
      </c>
      <c r="N610" s="183">
        <v>151</v>
      </c>
      <c r="O610" s="183">
        <v>0</v>
      </c>
      <c r="P610" s="183">
        <v>16</v>
      </c>
      <c r="Q610" s="183">
        <v>0</v>
      </c>
      <c r="R610" s="183">
        <v>196</v>
      </c>
      <c r="S610" s="183">
        <v>29</v>
      </c>
      <c r="T610" s="183">
        <v>29</v>
      </c>
      <c r="U610" s="183">
        <v>0</v>
      </c>
      <c r="V610" s="183">
        <v>216</v>
      </c>
      <c r="W610" s="183">
        <v>24</v>
      </c>
      <c r="X610" s="183">
        <v>35</v>
      </c>
      <c r="Y610" s="183">
        <v>0</v>
      </c>
    </row>
    <row r="611" spans="1:25" x14ac:dyDescent="0.2">
      <c r="A611" s="184">
        <v>10767502</v>
      </c>
      <c r="B611" s="183" t="str">
        <f>[1]店マスタ!B610</f>
        <v>羽生電化サービス</v>
      </c>
      <c r="C611" s="183">
        <v>1.5</v>
      </c>
      <c r="D611" s="183">
        <v>1.5</v>
      </c>
      <c r="E611" s="183" t="str">
        <f>_xlfn.XLOOKUP(A611,[2]Sheet1!$R:$R,[2]Sheet1!$AB:$AB,"",0)</f>
        <v/>
      </c>
      <c r="F611" s="183" t="str">
        <f>_xlfn.XLOOKUP($A611,[3]【2026年03月度_全社】RFM客層一覧表データ!$A:$A,[3]【2026年03月度_全社】RFM客層一覧表データ!C:C,"",0)</f>
        <v/>
      </c>
      <c r="G611" s="183" t="str">
        <f>_xlfn.XLOOKUP($A611,[3]【2026年03月度_全社】RFM客層一覧表データ!$A:$A,[3]【2026年03月度_全社】RFM客層一覧表データ!D:D,"",0)</f>
        <v/>
      </c>
      <c r="H611" s="183" t="str">
        <f>_xlfn.XLOOKUP($A611,[3]【2026年03月度_全社】RFM客層一覧表データ!$A:$A,[3]【2026年03月度_全社】RFM客層一覧表データ!E:E,"",0)</f>
        <v/>
      </c>
      <c r="I611" s="183" t="str">
        <f>_xlfn.XLOOKUP($A611,[3]【2026年03月度_全社】RFM客層一覧表データ!$A:$A,[3]【2026年03月度_全社】RFM客層一覧表データ!F:F,"",0)</f>
        <v/>
      </c>
      <c r="J611" s="183">
        <v>208</v>
      </c>
      <c r="K611" s="183">
        <v>80</v>
      </c>
      <c r="L611" s="183">
        <v>119</v>
      </c>
      <c r="M611" s="183">
        <v>3</v>
      </c>
      <c r="N611" s="183">
        <v>218</v>
      </c>
      <c r="O611" s="183">
        <v>96</v>
      </c>
      <c r="P611" s="183">
        <v>134</v>
      </c>
      <c r="Q611" s="183">
        <v>7</v>
      </c>
      <c r="R611" s="183">
        <v>228</v>
      </c>
      <c r="S611" s="183">
        <v>100</v>
      </c>
      <c r="T611" s="183">
        <v>144</v>
      </c>
      <c r="U611" s="183">
        <v>10</v>
      </c>
      <c r="V611" s="183">
        <v>247</v>
      </c>
      <c r="W611" s="183">
        <v>120</v>
      </c>
      <c r="X611" s="183">
        <v>160</v>
      </c>
      <c r="Y611" s="183">
        <v>6</v>
      </c>
    </row>
    <row r="612" spans="1:25" x14ac:dyDescent="0.2">
      <c r="A612" s="184">
        <v>10767621</v>
      </c>
      <c r="B612" s="183" t="str">
        <f>[1]店マスタ!B611</f>
        <v>南電化サービス</v>
      </c>
      <c r="C612" s="183">
        <v>1.5</v>
      </c>
      <c r="D612" s="183">
        <v>1.5</v>
      </c>
      <c r="E612" s="183" t="str">
        <f>_xlfn.XLOOKUP(A612,[2]Sheet1!$R:$R,[2]Sheet1!$AB:$AB,"",0)</f>
        <v/>
      </c>
      <c r="F612" s="183" t="str">
        <f>_xlfn.XLOOKUP($A612,[3]【2026年03月度_全社】RFM客層一覧表データ!$A:$A,[3]【2026年03月度_全社】RFM客層一覧表データ!C:C,"",0)</f>
        <v/>
      </c>
      <c r="G612" s="183" t="str">
        <f>_xlfn.XLOOKUP($A612,[3]【2026年03月度_全社】RFM客層一覧表データ!$A:$A,[3]【2026年03月度_全社】RFM客層一覧表データ!D:D,"",0)</f>
        <v/>
      </c>
      <c r="H612" s="183" t="str">
        <f>_xlfn.XLOOKUP($A612,[3]【2026年03月度_全社】RFM客層一覧表データ!$A:$A,[3]【2026年03月度_全社】RFM客層一覧表データ!E:E,"",0)</f>
        <v/>
      </c>
      <c r="I612" s="183" t="str">
        <f>_xlfn.XLOOKUP($A612,[3]【2026年03月度_全社】RFM客層一覧表データ!$A:$A,[3]【2026年03月度_全社】RFM客層一覧表データ!F:F,"",0)</f>
        <v/>
      </c>
      <c r="J612" s="183">
        <v>0</v>
      </c>
      <c r="K612" s="183">
        <v>0</v>
      </c>
      <c r="L612" s="183">
        <v>0</v>
      </c>
      <c r="M612" s="183">
        <v>0</v>
      </c>
      <c r="N612" s="183">
        <v>0</v>
      </c>
      <c r="O612" s="183">
        <v>0</v>
      </c>
      <c r="P612" s="183">
        <v>0</v>
      </c>
      <c r="Q612" s="183">
        <v>0</v>
      </c>
      <c r="R612" s="183">
        <v>0</v>
      </c>
      <c r="S612" s="183">
        <v>0</v>
      </c>
      <c r="T612" s="183">
        <v>0</v>
      </c>
      <c r="U612" s="183">
        <v>0</v>
      </c>
      <c r="V612" s="183">
        <v>0</v>
      </c>
      <c r="W612" s="183">
        <v>0</v>
      </c>
      <c r="X612" s="183">
        <v>0</v>
      </c>
      <c r="Y612" s="183">
        <v>0</v>
      </c>
    </row>
    <row r="613" spans="1:25" x14ac:dyDescent="0.2">
      <c r="A613" s="184">
        <v>10768065</v>
      </c>
      <c r="B613" s="183" t="str">
        <f>[1]店マスタ!B612</f>
        <v>パナピア　きたかた</v>
      </c>
      <c r="C613" s="183">
        <v>2</v>
      </c>
      <c r="D613" s="183">
        <v>2</v>
      </c>
      <c r="E613" s="183">
        <f>_xlfn.XLOOKUP(A613,[2]Sheet1!$R:$R,[2]Sheet1!$AB:$AB,"",0)</f>
        <v>2</v>
      </c>
      <c r="F613" s="183">
        <f>_xlfn.XLOOKUP($A613,[3]【2026年03月度_全社】RFM客層一覧表データ!$A:$A,[3]【2026年03月度_全社】RFM客層一覧表データ!C:C,"",0)</f>
        <v>128</v>
      </c>
      <c r="G613" s="183">
        <f>_xlfn.XLOOKUP($A613,[3]【2026年03月度_全社】RFM客層一覧表データ!$A:$A,[3]【2026年03月度_全社】RFM客層一覧表データ!D:D,"",0)</f>
        <v>50</v>
      </c>
      <c r="H613" s="183">
        <f>_xlfn.XLOOKUP($A613,[3]【2026年03月度_全社】RFM客層一覧表データ!$A:$A,[3]【2026年03月度_全社】RFM客層一覧表データ!E:E,"",0)</f>
        <v>50</v>
      </c>
      <c r="I613" s="183">
        <f>_xlfn.XLOOKUP($A613,[3]【2026年03月度_全社】RFM客層一覧表データ!$A:$A,[3]【2026年03月度_全社】RFM客層一覧表データ!F:F,"",0)</f>
        <v>7</v>
      </c>
      <c r="J613" s="183">
        <v>136</v>
      </c>
      <c r="K613" s="183">
        <v>42</v>
      </c>
      <c r="L613" s="183">
        <v>54</v>
      </c>
      <c r="M613" s="183">
        <v>11</v>
      </c>
      <c r="N613" s="183">
        <v>138</v>
      </c>
      <c r="O613" s="183">
        <v>36</v>
      </c>
      <c r="P613" s="183">
        <v>62</v>
      </c>
      <c r="Q613" s="183">
        <v>6</v>
      </c>
      <c r="R613" s="183">
        <v>150</v>
      </c>
      <c r="S613" s="183">
        <v>44</v>
      </c>
      <c r="T613" s="183">
        <v>65</v>
      </c>
      <c r="U613" s="183">
        <v>7</v>
      </c>
      <c r="V613" s="183">
        <v>156</v>
      </c>
      <c r="W613" s="183">
        <v>42</v>
      </c>
      <c r="X613" s="183">
        <v>65</v>
      </c>
      <c r="Y613" s="183">
        <v>4</v>
      </c>
    </row>
    <row r="614" spans="1:25" x14ac:dyDescent="0.2">
      <c r="A614" s="184">
        <v>10768250</v>
      </c>
      <c r="B614" s="183" t="str">
        <f>[1]店マスタ!B613</f>
        <v>はにゅうでんき</v>
      </c>
      <c r="C614" s="183">
        <v>1.5</v>
      </c>
      <c r="D614" s="183">
        <v>1.5</v>
      </c>
      <c r="E614" s="183">
        <f>_xlfn.XLOOKUP(A614,[2]Sheet1!$R:$R,[2]Sheet1!$AB:$AB,"",0)</f>
        <v>1.5</v>
      </c>
      <c r="F614" s="183" t="str">
        <f>_xlfn.XLOOKUP($A614,[3]【2026年03月度_全社】RFM客層一覧表データ!$A:$A,[3]【2026年03月度_全社】RFM客層一覧表データ!C:C,"",0)</f>
        <v/>
      </c>
      <c r="G614" s="183" t="str">
        <f>_xlfn.XLOOKUP($A614,[3]【2026年03月度_全社】RFM客層一覧表データ!$A:$A,[3]【2026年03月度_全社】RFM客層一覧表データ!D:D,"",0)</f>
        <v/>
      </c>
      <c r="H614" s="183" t="str">
        <f>_xlfn.XLOOKUP($A614,[3]【2026年03月度_全社】RFM客層一覧表データ!$A:$A,[3]【2026年03月度_全社】RFM客層一覧表データ!E:E,"",0)</f>
        <v/>
      </c>
      <c r="I614" s="183" t="str">
        <f>_xlfn.XLOOKUP($A614,[3]【2026年03月度_全社】RFM客層一覧表データ!$A:$A,[3]【2026年03月度_全社】RFM客層一覧表データ!F:F,"",0)</f>
        <v/>
      </c>
      <c r="J614" s="183">
        <v>0</v>
      </c>
      <c r="K614" s="183">
        <v>0</v>
      </c>
      <c r="L614" s="183">
        <v>0</v>
      </c>
      <c r="M614" s="183">
        <v>0</v>
      </c>
      <c r="N614" s="183">
        <v>4</v>
      </c>
      <c r="O614" s="183">
        <v>3</v>
      </c>
      <c r="P614" s="183">
        <v>0</v>
      </c>
      <c r="Q614" s="183">
        <v>0</v>
      </c>
      <c r="R614" s="183">
        <v>1</v>
      </c>
      <c r="S614" s="183">
        <v>0</v>
      </c>
      <c r="T614" s="183">
        <v>1</v>
      </c>
      <c r="U614" s="183">
        <v>0</v>
      </c>
      <c r="V614" s="183">
        <v>1</v>
      </c>
      <c r="W614" s="183">
        <v>1</v>
      </c>
      <c r="X614" s="183">
        <v>1</v>
      </c>
      <c r="Y614" s="183">
        <v>0</v>
      </c>
    </row>
    <row r="615" spans="1:25" x14ac:dyDescent="0.2">
      <c r="A615" s="184">
        <v>10768255</v>
      </c>
      <c r="B615" s="183" t="str">
        <f>[1]店マスタ!B614</f>
        <v>ウェル電化ヒグチ</v>
      </c>
      <c r="C615" s="183">
        <v>1.5</v>
      </c>
      <c r="D615" s="183">
        <v>1.5</v>
      </c>
      <c r="E615" s="183" t="str">
        <f>_xlfn.XLOOKUP(A615,[2]Sheet1!$R:$R,[2]Sheet1!$AB:$AB,"",0)</f>
        <v/>
      </c>
      <c r="F615" s="183" t="str">
        <f>_xlfn.XLOOKUP($A615,[3]【2026年03月度_全社】RFM客層一覧表データ!$A:$A,[3]【2026年03月度_全社】RFM客層一覧表データ!C:C,"",0)</f>
        <v/>
      </c>
      <c r="G615" s="183" t="str">
        <f>_xlfn.XLOOKUP($A615,[3]【2026年03月度_全社】RFM客層一覧表データ!$A:$A,[3]【2026年03月度_全社】RFM客層一覧表データ!D:D,"",0)</f>
        <v/>
      </c>
      <c r="H615" s="183" t="str">
        <f>_xlfn.XLOOKUP($A615,[3]【2026年03月度_全社】RFM客層一覧表データ!$A:$A,[3]【2026年03月度_全社】RFM客層一覧表データ!E:E,"",0)</f>
        <v/>
      </c>
      <c r="I615" s="183" t="str">
        <f>_xlfn.XLOOKUP($A615,[3]【2026年03月度_全社】RFM客層一覧表データ!$A:$A,[3]【2026年03月度_全社】RFM客層一覧表データ!F:F,"",0)</f>
        <v/>
      </c>
      <c r="J615" s="183">
        <v>124</v>
      </c>
      <c r="K615" s="183">
        <v>33</v>
      </c>
      <c r="L615" s="183">
        <v>1</v>
      </c>
      <c r="M615" s="183">
        <v>0</v>
      </c>
      <c r="N615" s="183">
        <v>132</v>
      </c>
      <c r="O615" s="183">
        <v>45</v>
      </c>
      <c r="P615" s="183">
        <v>2</v>
      </c>
      <c r="Q615" s="183">
        <v>0</v>
      </c>
      <c r="R615" s="183">
        <v>94</v>
      </c>
      <c r="S615" s="183">
        <v>0</v>
      </c>
      <c r="T615" s="183">
        <v>2</v>
      </c>
      <c r="U615" s="183">
        <v>0</v>
      </c>
      <c r="V615" s="183">
        <v>116</v>
      </c>
      <c r="W615" s="183">
        <v>1</v>
      </c>
      <c r="X615" s="183">
        <v>3</v>
      </c>
      <c r="Y615" s="183">
        <v>0</v>
      </c>
    </row>
    <row r="616" spans="1:25" x14ac:dyDescent="0.2">
      <c r="A616" s="184">
        <v>10769151</v>
      </c>
      <c r="B616" s="183" t="str">
        <f>[1]店マスタ!B615</f>
        <v>でんき倶楽部　たけだ</v>
      </c>
      <c r="C616" s="183">
        <v>1.5</v>
      </c>
      <c r="D616" s="183">
        <v>1.5</v>
      </c>
      <c r="E616" s="183">
        <f>_xlfn.XLOOKUP(A616,[2]Sheet1!$R:$R,[2]Sheet1!$AB:$AB,"",0)</f>
        <v>1.5</v>
      </c>
      <c r="F616" s="183">
        <f>_xlfn.XLOOKUP($A616,[3]【2026年03月度_全社】RFM客層一覧表データ!$A:$A,[3]【2026年03月度_全社】RFM客層一覧表データ!C:C,"",0)</f>
        <v>433</v>
      </c>
      <c r="G616" s="183">
        <f>_xlfn.XLOOKUP($A616,[3]【2026年03月度_全社】RFM客層一覧表データ!$A:$A,[3]【2026年03月度_全社】RFM客層一覧表データ!D:D,"",0)</f>
        <v>181</v>
      </c>
      <c r="H616" s="183">
        <f>_xlfn.XLOOKUP($A616,[3]【2026年03月度_全社】RFM客層一覧表データ!$A:$A,[3]【2026年03月度_全社】RFM客層一覧表データ!E:E,"",0)</f>
        <v>229</v>
      </c>
      <c r="I616" s="183">
        <f>_xlfn.XLOOKUP($A616,[3]【2026年03月度_全社】RFM客層一覧表データ!$A:$A,[3]【2026年03月度_全社】RFM客層一覧表データ!F:F,"",0)</f>
        <v>19</v>
      </c>
      <c r="J616" s="183">
        <v>449</v>
      </c>
      <c r="K616" s="183">
        <v>193</v>
      </c>
      <c r="L616" s="183">
        <v>236</v>
      </c>
      <c r="M616" s="183">
        <v>18</v>
      </c>
      <c r="N616" s="183">
        <v>470</v>
      </c>
      <c r="O616" s="183">
        <v>208</v>
      </c>
      <c r="P616" s="183">
        <v>246</v>
      </c>
      <c r="Q616" s="183">
        <v>18</v>
      </c>
      <c r="R616" s="183">
        <v>492</v>
      </c>
      <c r="S616" s="183">
        <v>254</v>
      </c>
      <c r="T616" s="183">
        <v>255</v>
      </c>
      <c r="U616" s="183">
        <v>26</v>
      </c>
      <c r="V616" s="183">
        <v>489</v>
      </c>
      <c r="W616" s="183">
        <v>241</v>
      </c>
      <c r="X616" s="183">
        <v>262</v>
      </c>
      <c r="Y616" s="183">
        <v>19</v>
      </c>
    </row>
    <row r="617" spans="1:25" x14ac:dyDescent="0.2">
      <c r="A617" s="184">
        <v>10769251</v>
      </c>
      <c r="B617" s="183" t="str">
        <f>[1]店マスタ!B616</f>
        <v>（有）はんざわでんき</v>
      </c>
      <c r="C617" s="183">
        <v>2.5</v>
      </c>
      <c r="D617" s="183">
        <v>2.5</v>
      </c>
      <c r="E617" s="183">
        <f>_xlfn.XLOOKUP(A617,[2]Sheet1!$R:$R,[2]Sheet1!$AB:$AB,"",0)</f>
        <v>2.5</v>
      </c>
      <c r="F617" s="183">
        <f>_xlfn.XLOOKUP($A617,[3]【2026年03月度_全社】RFM客層一覧表データ!$A:$A,[3]【2026年03月度_全社】RFM客層一覧表データ!C:C,"",0)</f>
        <v>0</v>
      </c>
      <c r="G617" s="183">
        <f>_xlfn.XLOOKUP($A617,[3]【2026年03月度_全社】RFM客層一覧表データ!$A:$A,[3]【2026年03月度_全社】RFM客層一覧表データ!D:D,"",0)</f>
        <v>0</v>
      </c>
      <c r="H617" s="183">
        <f>_xlfn.XLOOKUP($A617,[3]【2026年03月度_全社】RFM客層一覧表データ!$A:$A,[3]【2026年03月度_全社】RFM客層一覧表データ!E:E,"",0)</f>
        <v>0</v>
      </c>
      <c r="I617" s="183">
        <f>_xlfn.XLOOKUP($A617,[3]【2026年03月度_全社】RFM客層一覧表データ!$A:$A,[3]【2026年03月度_全社】RFM客層一覧表データ!F:F,"",0)</f>
        <v>0</v>
      </c>
      <c r="J617" s="183">
        <v>26</v>
      </c>
      <c r="K617" s="183">
        <v>0</v>
      </c>
      <c r="L617" s="183">
        <v>0</v>
      </c>
      <c r="M617" s="183">
        <v>0</v>
      </c>
      <c r="N617" s="183">
        <v>33</v>
      </c>
      <c r="O617" s="183">
        <v>0</v>
      </c>
      <c r="P617" s="183">
        <v>0</v>
      </c>
      <c r="Q617" s="183">
        <v>0</v>
      </c>
      <c r="R617" s="183">
        <v>33</v>
      </c>
      <c r="S617" s="183">
        <v>0</v>
      </c>
      <c r="T617" s="183">
        <v>0</v>
      </c>
      <c r="U617" s="183">
        <v>0</v>
      </c>
      <c r="V617" s="183">
        <v>33</v>
      </c>
      <c r="W617" s="183">
        <v>0</v>
      </c>
      <c r="X617" s="183">
        <v>0</v>
      </c>
      <c r="Y617" s="183">
        <v>0</v>
      </c>
    </row>
    <row r="618" spans="1:25" x14ac:dyDescent="0.2">
      <c r="A618" s="184">
        <v>10770040</v>
      </c>
      <c r="B618" s="183" t="str">
        <f>[1]店マスタ!B617</f>
        <v>有限会社　新生電機商会</v>
      </c>
      <c r="C618" s="183">
        <v>4</v>
      </c>
      <c r="D618" s="183">
        <v>4</v>
      </c>
      <c r="E618" s="183">
        <f>_xlfn.XLOOKUP(A618,[2]Sheet1!$R:$R,[2]Sheet1!$AB:$AB,"",0)</f>
        <v>4</v>
      </c>
      <c r="F618" s="183">
        <f>_xlfn.XLOOKUP($A618,[3]【2026年03月度_全社】RFM客層一覧表データ!$A:$A,[3]【2026年03月度_全社】RFM客層一覧表データ!C:C,"",0)</f>
        <v>751</v>
      </c>
      <c r="G618" s="183">
        <f>_xlfn.XLOOKUP($A618,[3]【2026年03月度_全社】RFM客層一覧表データ!$A:$A,[3]【2026年03月度_全社】RFM客層一覧表データ!D:D,"",0)</f>
        <v>389</v>
      </c>
      <c r="H618" s="183">
        <f>_xlfn.XLOOKUP($A618,[3]【2026年03月度_全社】RFM客層一覧表データ!$A:$A,[3]【2026年03月度_全社】RFM客層一覧表データ!E:E,"",0)</f>
        <v>478</v>
      </c>
      <c r="I618" s="183">
        <f>_xlfn.XLOOKUP($A618,[3]【2026年03月度_全社】RFM客層一覧表データ!$A:$A,[3]【2026年03月度_全社】RFM客層一覧表データ!F:F,"",0)</f>
        <v>38</v>
      </c>
      <c r="J618" s="183">
        <v>684</v>
      </c>
      <c r="K618" s="183">
        <v>338</v>
      </c>
      <c r="L618" s="183">
        <v>350</v>
      </c>
      <c r="M618" s="183">
        <v>52</v>
      </c>
      <c r="N618" s="183">
        <v>613</v>
      </c>
      <c r="O618" s="183">
        <v>18</v>
      </c>
      <c r="P618" s="183">
        <v>303</v>
      </c>
      <c r="Q618" s="183">
        <v>4</v>
      </c>
      <c r="R618" s="183">
        <v>609</v>
      </c>
      <c r="S618" s="183">
        <v>51</v>
      </c>
      <c r="T618" s="183">
        <v>348</v>
      </c>
      <c r="U618" s="183">
        <v>2</v>
      </c>
      <c r="V618" s="183">
        <v>610</v>
      </c>
      <c r="W618" s="183">
        <v>41</v>
      </c>
      <c r="X618" s="183">
        <v>363</v>
      </c>
      <c r="Y618" s="183">
        <v>6</v>
      </c>
    </row>
    <row r="619" spans="1:25" x14ac:dyDescent="0.2">
      <c r="A619" s="184">
        <v>10770085</v>
      </c>
      <c r="B619" s="183" t="str">
        <f>[1]店マスタ!B618</f>
        <v>ふくでん　宝槻</v>
      </c>
      <c r="C619" s="183">
        <v>3</v>
      </c>
      <c r="D619" s="183">
        <v>5</v>
      </c>
      <c r="E619" s="183">
        <f>_xlfn.XLOOKUP(A619,[2]Sheet1!$R:$R,[2]Sheet1!$AB:$AB,"",0)</f>
        <v>5</v>
      </c>
      <c r="F619" s="183">
        <f>_xlfn.XLOOKUP($A619,[3]【2026年03月度_全社】RFM客層一覧表データ!$A:$A,[3]【2026年03月度_全社】RFM客層一覧表データ!C:C,"",0)</f>
        <v>1000</v>
      </c>
      <c r="G619" s="183">
        <f>_xlfn.XLOOKUP($A619,[3]【2026年03月度_全社】RFM客層一覧表データ!$A:$A,[3]【2026年03月度_全社】RFM客層一覧表データ!D:D,"",0)</f>
        <v>479</v>
      </c>
      <c r="H619" s="183">
        <f>_xlfn.XLOOKUP($A619,[3]【2026年03月度_全社】RFM客層一覧表データ!$A:$A,[3]【2026年03月度_全社】RFM客層一覧表データ!E:E,"",0)</f>
        <v>465</v>
      </c>
      <c r="I619" s="183">
        <f>_xlfn.XLOOKUP($A619,[3]【2026年03月度_全社】RFM客層一覧表データ!$A:$A,[3]【2026年03月度_全社】RFM客層一覧表データ!F:F,"",0)</f>
        <v>120</v>
      </c>
      <c r="J619" s="183">
        <v>944</v>
      </c>
      <c r="K619" s="183">
        <v>472</v>
      </c>
      <c r="L619" s="183">
        <v>432</v>
      </c>
      <c r="M619" s="183">
        <v>157</v>
      </c>
      <c r="N619" s="183">
        <v>892</v>
      </c>
      <c r="O619" s="183">
        <v>395</v>
      </c>
      <c r="P619" s="183">
        <v>403</v>
      </c>
      <c r="Q619" s="183">
        <v>67</v>
      </c>
      <c r="R619" s="183">
        <v>780</v>
      </c>
      <c r="S619" s="183">
        <v>357</v>
      </c>
      <c r="T619" s="183">
        <v>372</v>
      </c>
      <c r="U619" s="183">
        <v>54</v>
      </c>
      <c r="V619" s="183">
        <v>771</v>
      </c>
      <c r="W619" s="183">
        <v>329</v>
      </c>
      <c r="X619" s="183">
        <v>354</v>
      </c>
      <c r="Y619" s="183">
        <v>69</v>
      </c>
    </row>
    <row r="620" spans="1:25" x14ac:dyDescent="0.2">
      <c r="A620" s="184">
        <v>10771028</v>
      </c>
      <c r="B620" s="183" t="str">
        <f>[1]店マスタ!B619</f>
        <v>ふくでん　かとう</v>
      </c>
      <c r="C620" s="183">
        <v>2</v>
      </c>
      <c r="D620" s="183">
        <v>2.5</v>
      </c>
      <c r="E620" s="183">
        <f>_xlfn.XLOOKUP(A620,[2]Sheet1!$R:$R,[2]Sheet1!$AB:$AB,"",0)</f>
        <v>2.5</v>
      </c>
      <c r="F620" s="183">
        <f>_xlfn.XLOOKUP($A620,[3]【2026年03月度_全社】RFM客層一覧表データ!$A:$A,[3]【2026年03月度_全社】RFM客層一覧表データ!C:C,"",0)</f>
        <v>358</v>
      </c>
      <c r="G620" s="183">
        <f>_xlfn.XLOOKUP($A620,[3]【2026年03月度_全社】RFM客層一覧表データ!$A:$A,[3]【2026年03月度_全社】RFM客層一覧表データ!D:D,"",0)</f>
        <v>128</v>
      </c>
      <c r="H620" s="183">
        <f>_xlfn.XLOOKUP($A620,[3]【2026年03月度_全社】RFM客層一覧表データ!$A:$A,[3]【2026年03月度_全社】RFM客層一覧表データ!E:E,"",0)</f>
        <v>131</v>
      </c>
      <c r="I620" s="183">
        <f>_xlfn.XLOOKUP($A620,[3]【2026年03月度_全社】RFM客層一覧表データ!$A:$A,[3]【2026年03月度_全社】RFM客層一覧表データ!F:F,"",0)</f>
        <v>33</v>
      </c>
      <c r="J620" s="183">
        <v>357</v>
      </c>
      <c r="K620" s="183">
        <v>124</v>
      </c>
      <c r="L620" s="183">
        <v>123</v>
      </c>
      <c r="M620" s="183">
        <v>31</v>
      </c>
      <c r="N620" s="183">
        <v>354</v>
      </c>
      <c r="O620" s="183">
        <v>137</v>
      </c>
      <c r="P620" s="183">
        <v>121</v>
      </c>
      <c r="Q620" s="183">
        <v>31</v>
      </c>
      <c r="R620" s="183">
        <v>349</v>
      </c>
      <c r="S620" s="183">
        <v>154</v>
      </c>
      <c r="T620" s="183">
        <v>124</v>
      </c>
      <c r="U620" s="183">
        <v>49</v>
      </c>
      <c r="V620" s="183">
        <v>335</v>
      </c>
      <c r="W620" s="183">
        <v>148</v>
      </c>
      <c r="X620" s="183">
        <v>109</v>
      </c>
      <c r="Y620" s="183">
        <v>29</v>
      </c>
    </row>
    <row r="621" spans="1:25" x14ac:dyDescent="0.2">
      <c r="A621" s="184">
        <v>10771097</v>
      </c>
      <c r="B621" s="183" t="str">
        <f>[1]店マスタ!B620</f>
        <v>（有）高橋電器　桑折</v>
      </c>
      <c r="C621" s="183">
        <v>2.5</v>
      </c>
      <c r="D621" s="183">
        <v>2.5</v>
      </c>
      <c r="E621" s="183">
        <f>_xlfn.XLOOKUP(A621,[2]Sheet1!$R:$R,[2]Sheet1!$AB:$AB,"",0)</f>
        <v>3</v>
      </c>
      <c r="F621" s="183">
        <f>_xlfn.XLOOKUP($A621,[3]【2026年03月度_全社】RFM客層一覧表データ!$A:$A,[3]【2026年03月度_全社】RFM客層一覧表データ!C:C,"",0)</f>
        <v>1241</v>
      </c>
      <c r="G621" s="183">
        <f>_xlfn.XLOOKUP($A621,[3]【2026年03月度_全社】RFM客層一覧表データ!$A:$A,[3]【2026年03月度_全社】RFM客層一覧表データ!D:D,"",0)</f>
        <v>537</v>
      </c>
      <c r="H621" s="183">
        <f>_xlfn.XLOOKUP($A621,[3]【2026年03月度_全社】RFM客層一覧表データ!$A:$A,[3]【2026年03月度_全社】RFM客層一覧表データ!E:E,"",0)</f>
        <v>466</v>
      </c>
      <c r="I621" s="183">
        <f>_xlfn.XLOOKUP($A621,[3]【2026年03月度_全社】RFM客層一覧表データ!$A:$A,[3]【2026年03月度_全社】RFM客層一覧表データ!F:F,"",0)</f>
        <v>94</v>
      </c>
      <c r="J621" s="183">
        <v>1241</v>
      </c>
      <c r="K621" s="183">
        <v>563</v>
      </c>
      <c r="L621" s="183">
        <v>406</v>
      </c>
      <c r="M621" s="183">
        <v>115</v>
      </c>
      <c r="N621" s="183">
        <v>1126</v>
      </c>
      <c r="O621" s="183">
        <v>545</v>
      </c>
      <c r="P621" s="183">
        <v>325</v>
      </c>
      <c r="Q621" s="183">
        <v>129</v>
      </c>
      <c r="R621" s="183">
        <v>1000</v>
      </c>
      <c r="S621" s="183">
        <v>608</v>
      </c>
      <c r="T621" s="183">
        <v>248</v>
      </c>
      <c r="U621" s="183">
        <v>202</v>
      </c>
      <c r="V621" s="183">
        <v>799</v>
      </c>
      <c r="W621" s="183">
        <v>567</v>
      </c>
      <c r="X621" s="183">
        <v>148</v>
      </c>
      <c r="Y621" s="183">
        <v>292</v>
      </c>
    </row>
    <row r="622" spans="1:25" x14ac:dyDescent="0.2">
      <c r="A622" s="184">
        <v>10771098</v>
      </c>
      <c r="B622" s="183" t="str">
        <f>[1]店マスタ!B621</f>
        <v>ふくでん　太陽</v>
      </c>
      <c r="C622" s="183">
        <v>3</v>
      </c>
      <c r="D622" s="183">
        <v>3</v>
      </c>
      <c r="E622" s="183">
        <f>_xlfn.XLOOKUP(A622,[2]Sheet1!$R:$R,[2]Sheet1!$AB:$AB,"",0)</f>
        <v>3</v>
      </c>
      <c r="F622" s="183">
        <f>_xlfn.XLOOKUP($A622,[3]【2026年03月度_全社】RFM客層一覧表データ!$A:$A,[3]【2026年03月度_全社】RFM客層一覧表データ!C:C,"",0)</f>
        <v>150</v>
      </c>
      <c r="G622" s="183">
        <f>_xlfn.XLOOKUP($A622,[3]【2026年03月度_全社】RFM客層一覧表データ!$A:$A,[3]【2026年03月度_全社】RFM客層一覧表データ!D:D,"",0)</f>
        <v>74</v>
      </c>
      <c r="H622" s="183">
        <f>_xlfn.XLOOKUP($A622,[3]【2026年03月度_全社】RFM客層一覧表データ!$A:$A,[3]【2026年03月度_全社】RFM客層一覧表データ!E:E,"",0)</f>
        <v>0</v>
      </c>
      <c r="I622" s="183">
        <f>_xlfn.XLOOKUP($A622,[3]【2026年03月度_全社】RFM客層一覧表データ!$A:$A,[3]【2026年03月度_全社】RFM客層一覧表データ!F:F,"",0)</f>
        <v>0</v>
      </c>
      <c r="J622" s="183">
        <v>128</v>
      </c>
      <c r="K622" s="183">
        <v>54</v>
      </c>
      <c r="L622" s="183">
        <v>0</v>
      </c>
      <c r="M622" s="183">
        <v>3</v>
      </c>
      <c r="N622" s="183">
        <v>10</v>
      </c>
      <c r="O622" s="183">
        <v>0</v>
      </c>
      <c r="P622" s="183">
        <v>0</v>
      </c>
      <c r="Q622" s="183">
        <v>0</v>
      </c>
      <c r="R622" s="183">
        <v>14</v>
      </c>
      <c r="S622" s="183">
        <v>4</v>
      </c>
      <c r="T622" s="183">
        <v>0</v>
      </c>
      <c r="U622" s="183">
        <v>0</v>
      </c>
      <c r="V622" s="183">
        <v>21</v>
      </c>
      <c r="W622" s="183">
        <v>0</v>
      </c>
      <c r="X622" s="183">
        <v>0</v>
      </c>
      <c r="Y622" s="183">
        <v>0</v>
      </c>
    </row>
    <row r="623" spans="1:25" x14ac:dyDescent="0.2">
      <c r="A623" s="184">
        <v>10771176</v>
      </c>
      <c r="B623" s="183" t="str">
        <f>[1]店マスタ!B622</f>
        <v>（有）保原ナショナルセンター</v>
      </c>
      <c r="C623" s="183">
        <v>1.5</v>
      </c>
      <c r="D623" s="183">
        <v>1.5</v>
      </c>
      <c r="E623" s="183">
        <f>_xlfn.XLOOKUP(A623,[2]Sheet1!$R:$R,[2]Sheet1!$AB:$AB,"",0)</f>
        <v>1.5</v>
      </c>
      <c r="F623" s="183">
        <f>_xlfn.XLOOKUP($A623,[3]【2026年03月度_全社】RFM客層一覧表データ!$A:$A,[3]【2026年03月度_全社】RFM客層一覧表データ!C:C,"",0)</f>
        <v>0</v>
      </c>
      <c r="G623" s="183">
        <f>_xlfn.XLOOKUP($A623,[3]【2026年03月度_全社】RFM客層一覧表データ!$A:$A,[3]【2026年03月度_全社】RFM客層一覧表データ!D:D,"",0)</f>
        <v>0</v>
      </c>
      <c r="H623" s="183">
        <f>_xlfn.XLOOKUP($A623,[3]【2026年03月度_全社】RFM客層一覧表データ!$A:$A,[3]【2026年03月度_全社】RFM客層一覧表データ!E:E,"",0)</f>
        <v>0</v>
      </c>
      <c r="I623" s="183">
        <f>_xlfn.XLOOKUP($A623,[3]【2026年03月度_全社】RFM客層一覧表データ!$A:$A,[3]【2026年03月度_全社】RFM客層一覧表データ!F:F,"",0)</f>
        <v>0</v>
      </c>
      <c r="J623" s="183">
        <v>0</v>
      </c>
      <c r="K623" s="183">
        <v>0</v>
      </c>
      <c r="L623" s="183">
        <v>0</v>
      </c>
      <c r="M623" s="183">
        <v>0</v>
      </c>
      <c r="N623" s="183">
        <v>0</v>
      </c>
      <c r="O623" s="183">
        <v>0</v>
      </c>
      <c r="P623" s="183">
        <v>0</v>
      </c>
      <c r="Q623" s="183">
        <v>0</v>
      </c>
      <c r="R623" s="183">
        <v>0</v>
      </c>
      <c r="S623" s="183">
        <v>0</v>
      </c>
      <c r="T623" s="183">
        <v>0</v>
      </c>
      <c r="U623" s="183">
        <v>0</v>
      </c>
      <c r="V623" s="183">
        <v>0</v>
      </c>
      <c r="W623" s="183">
        <v>0</v>
      </c>
      <c r="X623" s="183">
        <v>0</v>
      </c>
      <c r="Y623" s="183">
        <v>0</v>
      </c>
    </row>
    <row r="624" spans="1:25" x14ac:dyDescent="0.2">
      <c r="A624" s="184">
        <v>10771222</v>
      </c>
      <c r="B624" s="183" t="str">
        <f>[1]店マスタ!B623</f>
        <v>（株）ナカオ、シンワ国見店</v>
      </c>
      <c r="C624" s="183">
        <v>2</v>
      </c>
      <c r="D624" s="183">
        <v>2</v>
      </c>
      <c r="E624" s="183">
        <f>_xlfn.XLOOKUP(A624,[2]Sheet1!$R:$R,[2]Sheet1!$AB:$AB,"",0)</f>
        <v>2</v>
      </c>
      <c r="F624" s="183" t="str">
        <f>_xlfn.XLOOKUP($A624,[3]【2026年03月度_全社】RFM客層一覧表データ!$A:$A,[3]【2026年03月度_全社】RFM客層一覧表データ!C:C,"",0)</f>
        <v/>
      </c>
      <c r="G624" s="183" t="str">
        <f>_xlfn.XLOOKUP($A624,[3]【2026年03月度_全社】RFM客層一覧表データ!$A:$A,[3]【2026年03月度_全社】RFM客層一覧表データ!D:D,"",0)</f>
        <v/>
      </c>
      <c r="H624" s="183" t="str">
        <f>_xlfn.XLOOKUP($A624,[3]【2026年03月度_全社】RFM客層一覧表データ!$A:$A,[3]【2026年03月度_全社】RFM客層一覧表データ!E:E,"",0)</f>
        <v/>
      </c>
      <c r="I624" s="183" t="str">
        <f>_xlfn.XLOOKUP($A624,[3]【2026年03月度_全社】RFM客層一覧表データ!$A:$A,[3]【2026年03月度_全社】RFM客層一覧表データ!F:F,"",0)</f>
        <v/>
      </c>
      <c r="J624" s="183">
        <v>647</v>
      </c>
      <c r="K624" s="183">
        <v>172</v>
      </c>
      <c r="L624" s="183">
        <v>240</v>
      </c>
      <c r="M624" s="183">
        <v>10</v>
      </c>
      <c r="N624" s="183">
        <v>691</v>
      </c>
      <c r="O624" s="183">
        <v>262</v>
      </c>
      <c r="P624" s="183">
        <v>250</v>
      </c>
      <c r="Q624" s="183">
        <v>39</v>
      </c>
      <c r="R624" s="183">
        <v>722</v>
      </c>
      <c r="S624" s="183">
        <v>276</v>
      </c>
      <c r="T624" s="183">
        <v>242</v>
      </c>
      <c r="U624" s="183">
        <v>68</v>
      </c>
      <c r="V624" s="183">
        <v>699</v>
      </c>
      <c r="W624" s="183">
        <v>292</v>
      </c>
      <c r="X624" s="183">
        <v>229</v>
      </c>
      <c r="Y624" s="183">
        <v>58</v>
      </c>
    </row>
    <row r="625" spans="1:25" x14ac:dyDescent="0.2">
      <c r="A625" s="184">
        <v>10771814</v>
      </c>
      <c r="B625" s="183" t="str">
        <f>[1]店マスタ!B624</f>
        <v>さくらいでんき</v>
      </c>
      <c r="C625" s="183">
        <v>1.5</v>
      </c>
      <c r="D625" s="183">
        <v>1.5</v>
      </c>
      <c r="E625" s="183" t="str">
        <f>_xlfn.XLOOKUP(A625,[2]Sheet1!$R:$R,[2]Sheet1!$AB:$AB,"",0)</f>
        <v/>
      </c>
      <c r="F625" s="183" t="str">
        <f>_xlfn.XLOOKUP($A625,[3]【2026年03月度_全社】RFM客層一覧表データ!$A:$A,[3]【2026年03月度_全社】RFM客層一覧表データ!C:C,"",0)</f>
        <v/>
      </c>
      <c r="G625" s="183" t="str">
        <f>_xlfn.XLOOKUP($A625,[3]【2026年03月度_全社】RFM客層一覧表データ!$A:$A,[3]【2026年03月度_全社】RFM客層一覧表データ!D:D,"",0)</f>
        <v/>
      </c>
      <c r="H625" s="183" t="str">
        <f>_xlfn.XLOOKUP($A625,[3]【2026年03月度_全社】RFM客層一覧表データ!$A:$A,[3]【2026年03月度_全社】RFM客層一覧表データ!E:E,"",0)</f>
        <v/>
      </c>
      <c r="I625" s="183" t="str">
        <f>_xlfn.XLOOKUP($A625,[3]【2026年03月度_全社】RFM客層一覧表データ!$A:$A,[3]【2026年03月度_全社】RFM客層一覧表データ!F:F,"",0)</f>
        <v/>
      </c>
      <c r="J625" s="183">
        <v>7</v>
      </c>
      <c r="K625" s="183">
        <v>0</v>
      </c>
      <c r="L625" s="183">
        <v>0</v>
      </c>
      <c r="M625" s="183">
        <v>0</v>
      </c>
      <c r="N625" s="183">
        <v>66</v>
      </c>
      <c r="O625" s="183">
        <v>0</v>
      </c>
      <c r="P625" s="183">
        <v>5</v>
      </c>
      <c r="Q625" s="183">
        <v>0</v>
      </c>
      <c r="R625" s="183">
        <v>110</v>
      </c>
      <c r="S625" s="183">
        <v>0</v>
      </c>
      <c r="T625" s="183">
        <v>32</v>
      </c>
      <c r="U625" s="183">
        <v>0</v>
      </c>
      <c r="V625" s="183">
        <v>169</v>
      </c>
      <c r="W625" s="183">
        <v>0</v>
      </c>
      <c r="X625" s="183">
        <v>50</v>
      </c>
      <c r="Y625" s="183">
        <v>0</v>
      </c>
    </row>
    <row r="626" spans="1:25" x14ac:dyDescent="0.2">
      <c r="A626" s="184">
        <v>10772020</v>
      </c>
      <c r="B626" s="183" t="str">
        <f>[1]店マスタ!B625</f>
        <v>（有）本田電機商会</v>
      </c>
      <c r="C626" s="183">
        <v>5</v>
      </c>
      <c r="D626" s="183">
        <v>5</v>
      </c>
      <c r="E626" s="183">
        <f>_xlfn.XLOOKUP(A626,[2]Sheet1!$R:$R,[2]Sheet1!$AB:$AB,"",0)</f>
        <v>5</v>
      </c>
      <c r="F626" s="183">
        <f>_xlfn.XLOOKUP($A626,[3]【2026年03月度_全社】RFM客層一覧表データ!$A:$A,[3]【2026年03月度_全社】RFM客層一覧表データ!C:C,"",0)</f>
        <v>279</v>
      </c>
      <c r="G626" s="183">
        <f>_xlfn.XLOOKUP($A626,[3]【2026年03月度_全社】RFM客層一覧表データ!$A:$A,[3]【2026年03月度_全社】RFM客層一覧表データ!D:D,"",0)</f>
        <v>124</v>
      </c>
      <c r="H626" s="183">
        <f>_xlfn.XLOOKUP($A626,[3]【2026年03月度_全社】RFM客層一覧表データ!$A:$A,[3]【2026年03月度_全社】RFM客層一覧表データ!E:E,"",0)</f>
        <v>177</v>
      </c>
      <c r="I626" s="183">
        <f>_xlfn.XLOOKUP($A626,[3]【2026年03月度_全社】RFM客層一覧表データ!$A:$A,[3]【2026年03月度_全社】RFM客層一覧表データ!F:F,"",0)</f>
        <v>22</v>
      </c>
      <c r="J626" s="183">
        <v>272</v>
      </c>
      <c r="K626" s="183">
        <v>131</v>
      </c>
      <c r="L626" s="183">
        <v>182</v>
      </c>
      <c r="M626" s="183">
        <v>5</v>
      </c>
      <c r="N626" s="183">
        <v>274</v>
      </c>
      <c r="O626" s="183">
        <v>126</v>
      </c>
      <c r="P626" s="183">
        <v>180</v>
      </c>
      <c r="Q626" s="183">
        <v>2</v>
      </c>
      <c r="R626" s="183">
        <v>294</v>
      </c>
      <c r="S626" s="183">
        <v>147</v>
      </c>
      <c r="T626" s="183">
        <v>185</v>
      </c>
      <c r="U626" s="183">
        <v>7</v>
      </c>
      <c r="V626" s="183">
        <v>300</v>
      </c>
      <c r="W626" s="183">
        <v>142</v>
      </c>
      <c r="X626" s="183">
        <v>192</v>
      </c>
      <c r="Y626" s="183">
        <v>5</v>
      </c>
    </row>
    <row r="627" spans="1:25" x14ac:dyDescent="0.2">
      <c r="A627" s="184">
        <v>10772040</v>
      </c>
      <c r="B627" s="183" t="str">
        <f>[1]店マスタ!B626</f>
        <v>（有）渡辺屋</v>
      </c>
      <c r="C627" s="183">
        <v>1.5</v>
      </c>
      <c r="D627" s="183">
        <v>1.5</v>
      </c>
      <c r="E627" s="183">
        <f>_xlfn.XLOOKUP(A627,[2]Sheet1!$R:$R,[2]Sheet1!$AB:$AB,"",0)</f>
        <v>1.5</v>
      </c>
      <c r="F627" s="183">
        <f>_xlfn.XLOOKUP($A627,[3]【2026年03月度_全社】RFM客層一覧表データ!$A:$A,[3]【2026年03月度_全社】RFM客層一覧表データ!C:C,"",0)</f>
        <v>1</v>
      </c>
      <c r="G627" s="183">
        <f>_xlfn.XLOOKUP($A627,[3]【2026年03月度_全社】RFM客層一覧表データ!$A:$A,[3]【2026年03月度_全社】RFM客層一覧表データ!D:D,"",0)</f>
        <v>1</v>
      </c>
      <c r="H627" s="183">
        <f>_xlfn.XLOOKUP($A627,[3]【2026年03月度_全社】RFM客層一覧表データ!$A:$A,[3]【2026年03月度_全社】RFM客層一覧表データ!E:E,"",0)</f>
        <v>0</v>
      </c>
      <c r="I627" s="183">
        <f>_xlfn.XLOOKUP($A627,[3]【2026年03月度_全社】RFM客層一覧表データ!$A:$A,[3]【2026年03月度_全社】RFM客層一覧表データ!F:F,"",0)</f>
        <v>1</v>
      </c>
      <c r="J627" s="183">
        <v>0</v>
      </c>
      <c r="K627" s="183">
        <v>0</v>
      </c>
      <c r="L627" s="183">
        <v>0</v>
      </c>
      <c r="M627" s="183">
        <v>0</v>
      </c>
      <c r="N627" s="183">
        <v>0</v>
      </c>
      <c r="O627" s="183">
        <v>0</v>
      </c>
      <c r="P627" s="183">
        <v>0</v>
      </c>
      <c r="Q627" s="183">
        <v>0</v>
      </c>
      <c r="R627" s="183">
        <v>0</v>
      </c>
      <c r="S627" s="183">
        <v>0</v>
      </c>
      <c r="T627" s="183">
        <v>0</v>
      </c>
      <c r="U627" s="183">
        <v>0</v>
      </c>
      <c r="V627" s="183">
        <v>0</v>
      </c>
      <c r="W627" s="183">
        <v>0</v>
      </c>
      <c r="X627" s="183">
        <v>0</v>
      </c>
      <c r="Y627" s="183">
        <v>0</v>
      </c>
    </row>
    <row r="628" spans="1:25" x14ac:dyDescent="0.2">
      <c r="A628" s="184">
        <v>10772121</v>
      </c>
      <c r="B628" s="183" t="str">
        <f>[1]店マスタ!B627</f>
        <v>（有）木津電化ストアー</v>
      </c>
      <c r="C628" s="183">
        <v>1.5</v>
      </c>
      <c r="D628" s="183">
        <v>1.5</v>
      </c>
      <c r="E628" s="183">
        <f>_xlfn.XLOOKUP(A628,[2]Sheet1!$R:$R,[2]Sheet1!$AB:$AB,"",0)</f>
        <v>1.5</v>
      </c>
      <c r="F628" s="183">
        <f>_xlfn.XLOOKUP($A628,[3]【2026年03月度_全社】RFM客層一覧表データ!$A:$A,[3]【2026年03月度_全社】RFM客層一覧表データ!C:C,"",0)</f>
        <v>432</v>
      </c>
      <c r="G628" s="183">
        <f>_xlfn.XLOOKUP($A628,[3]【2026年03月度_全社】RFM客層一覧表データ!$A:$A,[3]【2026年03月度_全社】RFM客層一覧表データ!D:D,"",0)</f>
        <v>196</v>
      </c>
      <c r="H628" s="183">
        <f>_xlfn.XLOOKUP($A628,[3]【2026年03月度_全社】RFM客層一覧表データ!$A:$A,[3]【2026年03月度_全社】RFM客層一覧表データ!E:E,"",0)</f>
        <v>231</v>
      </c>
      <c r="I628" s="183">
        <f>_xlfn.XLOOKUP($A628,[3]【2026年03月度_全社】RFM客層一覧表データ!$A:$A,[3]【2026年03月度_全社】RFM客層一覧表データ!F:F,"",0)</f>
        <v>20</v>
      </c>
      <c r="J628" s="183">
        <v>443</v>
      </c>
      <c r="K628" s="183">
        <v>201</v>
      </c>
      <c r="L628" s="183">
        <v>226</v>
      </c>
      <c r="M628" s="183">
        <v>26</v>
      </c>
      <c r="N628" s="183">
        <v>460</v>
      </c>
      <c r="O628" s="183">
        <v>201</v>
      </c>
      <c r="P628" s="183">
        <v>238</v>
      </c>
      <c r="Q628" s="183">
        <v>21</v>
      </c>
      <c r="R628" s="183">
        <v>474</v>
      </c>
      <c r="S628" s="183">
        <v>207</v>
      </c>
      <c r="T628" s="183">
        <v>233</v>
      </c>
      <c r="U628" s="183">
        <v>29</v>
      </c>
      <c r="V628" s="183">
        <v>462</v>
      </c>
      <c r="W628" s="183">
        <v>243</v>
      </c>
      <c r="X628" s="183">
        <v>237</v>
      </c>
      <c r="Y628" s="183">
        <v>33</v>
      </c>
    </row>
    <row r="629" spans="1:25" x14ac:dyDescent="0.2">
      <c r="A629" s="184">
        <v>10772201</v>
      </c>
      <c r="B629" s="183" t="str">
        <f>[1]店マスタ!B628</f>
        <v>（株）斎藤電器商会</v>
      </c>
      <c r="C629" s="183">
        <v>2</v>
      </c>
      <c r="D629" s="183">
        <v>2</v>
      </c>
      <c r="E629" s="183">
        <f>_xlfn.XLOOKUP(A629,[2]Sheet1!$R:$R,[2]Sheet1!$AB:$AB,"",0)</f>
        <v>2</v>
      </c>
      <c r="F629" s="183" t="str">
        <f>_xlfn.XLOOKUP($A629,[3]【2026年03月度_全社】RFM客層一覧表データ!$A:$A,[3]【2026年03月度_全社】RFM客層一覧表データ!C:C,"",0)</f>
        <v/>
      </c>
      <c r="G629" s="183" t="str">
        <f>_xlfn.XLOOKUP($A629,[3]【2026年03月度_全社】RFM客層一覧表データ!$A:$A,[3]【2026年03月度_全社】RFM客層一覧表データ!D:D,"",0)</f>
        <v/>
      </c>
      <c r="H629" s="183" t="str">
        <f>_xlfn.XLOOKUP($A629,[3]【2026年03月度_全社】RFM客層一覧表データ!$A:$A,[3]【2026年03月度_全社】RFM客層一覧表データ!E:E,"",0)</f>
        <v/>
      </c>
      <c r="I629" s="183" t="str">
        <f>_xlfn.XLOOKUP($A629,[3]【2026年03月度_全社】RFM客層一覧表データ!$A:$A,[3]【2026年03月度_全社】RFM客層一覧表データ!F:F,"",0)</f>
        <v/>
      </c>
      <c r="J629" s="183">
        <v>0</v>
      </c>
      <c r="K629" s="183">
        <v>0</v>
      </c>
      <c r="L629" s="183">
        <v>0</v>
      </c>
      <c r="M629" s="183">
        <v>0</v>
      </c>
      <c r="N629" s="183">
        <v>0</v>
      </c>
      <c r="O629" s="183">
        <v>0</v>
      </c>
      <c r="P629" s="183">
        <v>0</v>
      </c>
      <c r="Q629" s="183">
        <v>0</v>
      </c>
      <c r="R629" s="183">
        <v>0</v>
      </c>
      <c r="S629" s="183">
        <v>0</v>
      </c>
      <c r="T629" s="183">
        <v>0</v>
      </c>
      <c r="U629" s="183">
        <v>0</v>
      </c>
      <c r="V629" s="183">
        <v>0</v>
      </c>
      <c r="W629" s="183">
        <v>0</v>
      </c>
      <c r="X629" s="183">
        <v>0</v>
      </c>
      <c r="Y629" s="183">
        <v>0</v>
      </c>
    </row>
    <row r="630" spans="1:25" x14ac:dyDescent="0.2">
      <c r="A630" s="184">
        <v>10772861</v>
      </c>
      <c r="B630" s="183" t="str">
        <f>[1]店マスタ!B629</f>
        <v>パナファミリー　ワタナベ</v>
      </c>
      <c r="C630" s="183">
        <v>3.5</v>
      </c>
      <c r="D630" s="183">
        <v>3.5</v>
      </c>
      <c r="E630" s="183">
        <f>_xlfn.XLOOKUP(A630,[2]Sheet1!$R:$R,[2]Sheet1!$AB:$AB,"",0)</f>
        <v>3.5</v>
      </c>
      <c r="F630" s="183">
        <f>_xlfn.XLOOKUP($A630,[3]【2026年03月度_全社】RFM客層一覧表データ!$A:$A,[3]【2026年03月度_全社】RFM客層一覧表データ!C:C,"",0)</f>
        <v>642</v>
      </c>
      <c r="G630" s="183">
        <f>_xlfn.XLOOKUP($A630,[3]【2026年03月度_全社】RFM客層一覧表データ!$A:$A,[3]【2026年03月度_全社】RFM客層一覧表データ!D:D,"",0)</f>
        <v>356</v>
      </c>
      <c r="H630" s="183">
        <f>_xlfn.XLOOKUP($A630,[3]【2026年03月度_全社】RFM客層一覧表データ!$A:$A,[3]【2026年03月度_全社】RFM客層一覧表データ!E:E,"",0)</f>
        <v>352</v>
      </c>
      <c r="I630" s="183">
        <f>_xlfn.XLOOKUP($A630,[3]【2026年03月度_全社】RFM客層一覧表データ!$A:$A,[3]【2026年03月度_全社】RFM客層一覧表データ!F:F,"",0)</f>
        <v>36</v>
      </c>
      <c r="J630" s="183">
        <v>642</v>
      </c>
      <c r="K630" s="183">
        <v>366</v>
      </c>
      <c r="L630" s="183">
        <v>349</v>
      </c>
      <c r="M630" s="183">
        <v>41</v>
      </c>
      <c r="N630" s="183">
        <v>621</v>
      </c>
      <c r="O630" s="183">
        <v>325</v>
      </c>
      <c r="P630" s="183">
        <v>356</v>
      </c>
      <c r="Q630" s="183">
        <v>21</v>
      </c>
      <c r="R630" s="183">
        <v>630</v>
      </c>
      <c r="S630" s="183">
        <v>325</v>
      </c>
      <c r="T630" s="183">
        <v>353</v>
      </c>
      <c r="U630" s="183">
        <v>18</v>
      </c>
      <c r="V630" s="183">
        <v>642</v>
      </c>
      <c r="W630" s="183">
        <v>352</v>
      </c>
      <c r="X630" s="183">
        <v>359</v>
      </c>
      <c r="Y630" s="183">
        <v>24</v>
      </c>
    </row>
    <row r="631" spans="1:25" x14ac:dyDescent="0.2">
      <c r="A631" s="184">
        <v>10773021</v>
      </c>
      <c r="B631" s="183" t="str">
        <f>[1]店マスタ!B630</f>
        <v>石井電器病院</v>
      </c>
      <c r="C631" s="183">
        <v>1.5</v>
      </c>
      <c r="D631" s="183">
        <v>1.5</v>
      </c>
      <c r="E631" s="183">
        <f>_xlfn.XLOOKUP(A631,[2]Sheet1!$R:$R,[2]Sheet1!$AB:$AB,"",0)</f>
        <v>1.5</v>
      </c>
      <c r="F631" s="183" t="str">
        <f>_xlfn.XLOOKUP($A631,[3]【2026年03月度_全社】RFM客層一覧表データ!$A:$A,[3]【2026年03月度_全社】RFM客層一覧表データ!C:C,"",0)</f>
        <v/>
      </c>
      <c r="G631" s="183" t="str">
        <f>_xlfn.XLOOKUP($A631,[3]【2026年03月度_全社】RFM客層一覧表データ!$A:$A,[3]【2026年03月度_全社】RFM客層一覧表データ!D:D,"",0)</f>
        <v/>
      </c>
      <c r="H631" s="183" t="str">
        <f>_xlfn.XLOOKUP($A631,[3]【2026年03月度_全社】RFM客層一覧表データ!$A:$A,[3]【2026年03月度_全社】RFM客層一覧表データ!E:E,"",0)</f>
        <v/>
      </c>
      <c r="I631" s="183" t="str">
        <f>_xlfn.XLOOKUP($A631,[3]【2026年03月度_全社】RFM客層一覧表データ!$A:$A,[3]【2026年03月度_全社】RFM客層一覧表データ!F:F,"",0)</f>
        <v/>
      </c>
      <c r="J631" s="183">
        <v>0</v>
      </c>
      <c r="K631" s="183">
        <v>0</v>
      </c>
      <c r="L631" s="183">
        <v>0</v>
      </c>
      <c r="M631" s="183">
        <v>0</v>
      </c>
      <c r="N631" s="183">
        <v>0</v>
      </c>
      <c r="O631" s="183">
        <v>0</v>
      </c>
      <c r="P631" s="183">
        <v>0</v>
      </c>
      <c r="Q631" s="183">
        <v>0</v>
      </c>
      <c r="R631" s="183">
        <v>0</v>
      </c>
      <c r="S631" s="183">
        <v>0</v>
      </c>
      <c r="T631" s="183">
        <v>0</v>
      </c>
      <c r="U631" s="183">
        <v>0</v>
      </c>
      <c r="V631" s="183">
        <v>0</v>
      </c>
      <c r="W631" s="183">
        <v>0</v>
      </c>
      <c r="X631" s="183">
        <v>0</v>
      </c>
      <c r="Y631" s="183">
        <v>0</v>
      </c>
    </row>
    <row r="632" spans="1:25" x14ac:dyDescent="0.2">
      <c r="A632" s="184">
        <v>10774050</v>
      </c>
      <c r="B632" s="183" t="str">
        <f>[1]店マスタ!B631</f>
        <v>ＩＤグループ　只見サカイ店</v>
      </c>
      <c r="C632" s="183">
        <v>1.5</v>
      </c>
      <c r="D632" s="183">
        <v>1.5</v>
      </c>
      <c r="E632" s="183">
        <f>_xlfn.XLOOKUP(A632,[2]Sheet1!$R:$R,[2]Sheet1!$AB:$AB,"",0)</f>
        <v>1.5</v>
      </c>
      <c r="F632" s="183" t="str">
        <f>_xlfn.XLOOKUP($A632,[3]【2026年03月度_全社】RFM客層一覧表データ!$A:$A,[3]【2026年03月度_全社】RFM客層一覧表データ!C:C,"",0)</f>
        <v/>
      </c>
      <c r="G632" s="183" t="str">
        <f>_xlfn.XLOOKUP($A632,[3]【2026年03月度_全社】RFM客層一覧表データ!$A:$A,[3]【2026年03月度_全社】RFM客層一覧表データ!D:D,"",0)</f>
        <v/>
      </c>
      <c r="H632" s="183" t="str">
        <f>_xlfn.XLOOKUP($A632,[3]【2026年03月度_全社】RFM客層一覧表データ!$A:$A,[3]【2026年03月度_全社】RFM客層一覧表データ!E:E,"",0)</f>
        <v/>
      </c>
      <c r="I632" s="183" t="str">
        <f>_xlfn.XLOOKUP($A632,[3]【2026年03月度_全社】RFM客層一覧表データ!$A:$A,[3]【2026年03月度_全社】RFM客層一覧表データ!F:F,"",0)</f>
        <v/>
      </c>
      <c r="J632" s="183">
        <v>0</v>
      </c>
      <c r="K632" s="183">
        <v>0</v>
      </c>
      <c r="L632" s="183">
        <v>0</v>
      </c>
      <c r="M632" s="183">
        <v>0</v>
      </c>
      <c r="N632" s="183">
        <v>0</v>
      </c>
      <c r="O632" s="183">
        <v>0</v>
      </c>
      <c r="P632" s="183">
        <v>0</v>
      </c>
      <c r="Q632" s="183">
        <v>0</v>
      </c>
      <c r="R632" s="183">
        <v>0</v>
      </c>
      <c r="S632" s="183">
        <v>0</v>
      </c>
      <c r="T632" s="183">
        <v>0</v>
      </c>
      <c r="U632" s="183">
        <v>0</v>
      </c>
      <c r="V632" s="183">
        <v>0</v>
      </c>
      <c r="W632" s="183">
        <v>0</v>
      </c>
      <c r="X632" s="183">
        <v>0</v>
      </c>
      <c r="Y632" s="183">
        <v>0</v>
      </c>
    </row>
    <row r="633" spans="1:25" x14ac:dyDescent="0.2">
      <c r="A633" s="184">
        <v>10774161</v>
      </c>
      <c r="B633" s="183" t="str">
        <f>[1]店マスタ!B632</f>
        <v>東北電化センター</v>
      </c>
      <c r="C633" s="183">
        <v>2.5</v>
      </c>
      <c r="D633" s="183">
        <v>2.5</v>
      </c>
      <c r="E633" s="183">
        <f>_xlfn.XLOOKUP(A633,[2]Sheet1!$R:$R,[2]Sheet1!$AB:$AB,"",0)</f>
        <v>2.5</v>
      </c>
      <c r="F633" s="183">
        <f>_xlfn.XLOOKUP($A633,[3]【2026年03月度_全社】RFM客層一覧表データ!$A:$A,[3]【2026年03月度_全社】RFM客層一覧表データ!C:C,"",0)</f>
        <v>127</v>
      </c>
      <c r="G633" s="183">
        <f>_xlfn.XLOOKUP($A633,[3]【2026年03月度_全社】RFM客層一覧表データ!$A:$A,[3]【2026年03月度_全社】RFM客層一覧表データ!D:D,"",0)</f>
        <v>40</v>
      </c>
      <c r="H633" s="183">
        <f>_xlfn.XLOOKUP($A633,[3]【2026年03月度_全社】RFM客層一覧表データ!$A:$A,[3]【2026年03月度_全社】RFM客層一覧表データ!E:E,"",0)</f>
        <v>22</v>
      </c>
      <c r="I633" s="183">
        <f>_xlfn.XLOOKUP($A633,[3]【2026年03月度_全社】RFM客層一覧表データ!$A:$A,[3]【2026年03月度_全社】RFM客層一覧表データ!F:F,"",0)</f>
        <v>0</v>
      </c>
      <c r="J633" s="183">
        <v>109</v>
      </c>
      <c r="K633" s="183">
        <v>32</v>
      </c>
      <c r="L633" s="183">
        <v>23</v>
      </c>
      <c r="M633" s="183">
        <v>0</v>
      </c>
      <c r="N633" s="183">
        <v>109</v>
      </c>
      <c r="O633" s="183">
        <v>62</v>
      </c>
      <c r="P633" s="183">
        <v>26</v>
      </c>
      <c r="Q633" s="183">
        <v>0</v>
      </c>
      <c r="R633" s="183">
        <v>81</v>
      </c>
      <c r="S633" s="183">
        <v>11</v>
      </c>
      <c r="T633" s="183">
        <v>15</v>
      </c>
      <c r="U633" s="183">
        <v>0</v>
      </c>
      <c r="V633" s="183">
        <v>176</v>
      </c>
      <c r="W633" s="183">
        <v>4</v>
      </c>
      <c r="X633" s="183">
        <v>23</v>
      </c>
      <c r="Y633" s="183">
        <v>0</v>
      </c>
    </row>
    <row r="634" spans="1:25" x14ac:dyDescent="0.2">
      <c r="A634" s="184">
        <v>10776215</v>
      </c>
      <c r="B634" s="183" t="str">
        <f>[1]店マスタ!B633</f>
        <v>（株）パナレイク</v>
      </c>
      <c r="C634" s="183">
        <v>4</v>
      </c>
      <c r="D634" s="183">
        <v>4</v>
      </c>
      <c r="E634" s="183">
        <f>_xlfn.XLOOKUP(A634,[2]Sheet1!$R:$R,[2]Sheet1!$AB:$AB,"",0)</f>
        <v>5.5</v>
      </c>
      <c r="F634" s="183">
        <f>_xlfn.XLOOKUP($A634,[3]【2026年03月度_全社】RFM客層一覧表データ!$A:$A,[3]【2026年03月度_全社】RFM客層一覧表データ!C:C,"",0)</f>
        <v>982</v>
      </c>
      <c r="G634" s="183">
        <f>_xlfn.XLOOKUP($A634,[3]【2026年03月度_全社】RFM客層一覧表データ!$A:$A,[3]【2026年03月度_全社】RFM客層一覧表データ!D:D,"",0)</f>
        <v>444</v>
      </c>
      <c r="H634" s="183">
        <f>_xlfn.XLOOKUP($A634,[3]【2026年03月度_全社】RFM客層一覧表データ!$A:$A,[3]【2026年03月度_全社】RFM客層一覧表データ!E:E,"",0)</f>
        <v>402</v>
      </c>
      <c r="I634" s="183">
        <f>_xlfn.XLOOKUP($A634,[3]【2026年03月度_全社】RFM客層一覧表データ!$A:$A,[3]【2026年03月度_全社】RFM客層一覧表データ!F:F,"",0)</f>
        <v>75</v>
      </c>
      <c r="J634" s="183">
        <v>1006</v>
      </c>
      <c r="K634" s="183">
        <v>423</v>
      </c>
      <c r="L634" s="183">
        <v>392</v>
      </c>
      <c r="M634" s="183">
        <v>63</v>
      </c>
      <c r="N634" s="183">
        <v>1050</v>
      </c>
      <c r="O634" s="183">
        <v>437</v>
      </c>
      <c r="P634" s="183">
        <v>407</v>
      </c>
      <c r="Q634" s="183">
        <v>71</v>
      </c>
      <c r="R634" s="183">
        <v>1046</v>
      </c>
      <c r="S634" s="183">
        <v>408</v>
      </c>
      <c r="T634" s="183">
        <v>422</v>
      </c>
      <c r="U634" s="183">
        <v>57</v>
      </c>
      <c r="V634" s="183">
        <v>1054</v>
      </c>
      <c r="W634" s="183">
        <v>458</v>
      </c>
      <c r="X634" s="183">
        <v>428</v>
      </c>
      <c r="Y634" s="183">
        <v>58</v>
      </c>
    </row>
    <row r="635" spans="1:25" x14ac:dyDescent="0.2">
      <c r="A635" s="184">
        <v>10776221</v>
      </c>
      <c r="B635" s="183" t="str">
        <f>[1]店マスタ!B634</f>
        <v>斎藤ラジオ店</v>
      </c>
      <c r="C635" s="183">
        <v>1.5</v>
      </c>
      <c r="D635" s="183">
        <v>1.5</v>
      </c>
      <c r="E635" s="183">
        <f>_xlfn.XLOOKUP(A635,[2]Sheet1!$R:$R,[2]Sheet1!$AB:$AB,"",0)</f>
        <v>1.5</v>
      </c>
      <c r="F635" s="183">
        <f>_xlfn.XLOOKUP($A635,[3]【2026年03月度_全社】RFM客層一覧表データ!$A:$A,[3]【2026年03月度_全社】RFM客層一覧表データ!C:C,"",0)</f>
        <v>234</v>
      </c>
      <c r="G635" s="183">
        <f>_xlfn.XLOOKUP($A635,[3]【2026年03月度_全社】RFM客層一覧表データ!$A:$A,[3]【2026年03月度_全社】RFM客層一覧表データ!D:D,"",0)</f>
        <v>137</v>
      </c>
      <c r="H635" s="183">
        <f>_xlfn.XLOOKUP($A635,[3]【2026年03月度_全社】RFM客層一覧表データ!$A:$A,[3]【2026年03月度_全社】RFM客層一覧表データ!E:E,"",0)</f>
        <v>160</v>
      </c>
      <c r="I635" s="183">
        <f>_xlfn.XLOOKUP($A635,[3]【2026年03月度_全社】RFM客層一覧表データ!$A:$A,[3]【2026年03月度_全社】RFM客層一覧表データ!F:F,"",0)</f>
        <v>5</v>
      </c>
      <c r="J635" s="183">
        <v>241</v>
      </c>
      <c r="K635" s="183">
        <v>126</v>
      </c>
      <c r="L635" s="183">
        <v>169</v>
      </c>
      <c r="M635" s="183">
        <v>3</v>
      </c>
      <c r="N635" s="183">
        <v>253</v>
      </c>
      <c r="O635" s="183">
        <v>122</v>
      </c>
      <c r="P635" s="183">
        <v>165</v>
      </c>
      <c r="Q635" s="183">
        <v>4</v>
      </c>
      <c r="R635" s="183">
        <v>263</v>
      </c>
      <c r="S635" s="183">
        <v>146</v>
      </c>
      <c r="T635" s="183">
        <v>172</v>
      </c>
      <c r="U635" s="183">
        <v>8</v>
      </c>
      <c r="V635" s="183">
        <v>269</v>
      </c>
      <c r="W635" s="183">
        <v>140</v>
      </c>
      <c r="X635" s="183">
        <v>181</v>
      </c>
      <c r="Y635" s="183">
        <v>8</v>
      </c>
    </row>
    <row r="636" spans="1:25" x14ac:dyDescent="0.2">
      <c r="A636" s="184">
        <v>10777100</v>
      </c>
      <c r="B636" s="183" t="str">
        <f>[1]店マスタ!B635</f>
        <v>柳津　サトウデンキ</v>
      </c>
      <c r="C636" s="183">
        <v>1.5</v>
      </c>
      <c r="D636" s="183">
        <v>1.5</v>
      </c>
      <c r="E636" s="183">
        <f>_xlfn.XLOOKUP(A636,[2]Sheet1!$R:$R,[2]Sheet1!$AB:$AB,"",0)</f>
        <v>1.5</v>
      </c>
      <c r="F636" s="183" t="str">
        <f>_xlfn.XLOOKUP($A636,[3]【2026年03月度_全社】RFM客層一覧表データ!$A:$A,[3]【2026年03月度_全社】RFM客層一覧表データ!C:C,"",0)</f>
        <v/>
      </c>
      <c r="G636" s="183" t="str">
        <f>_xlfn.XLOOKUP($A636,[3]【2026年03月度_全社】RFM客層一覧表データ!$A:$A,[3]【2026年03月度_全社】RFM客層一覧表データ!D:D,"",0)</f>
        <v/>
      </c>
      <c r="H636" s="183" t="str">
        <f>_xlfn.XLOOKUP($A636,[3]【2026年03月度_全社】RFM客層一覧表データ!$A:$A,[3]【2026年03月度_全社】RFM客層一覧表データ!E:E,"",0)</f>
        <v/>
      </c>
      <c r="I636" s="183" t="str">
        <f>_xlfn.XLOOKUP($A636,[3]【2026年03月度_全社】RFM客層一覧表データ!$A:$A,[3]【2026年03月度_全社】RFM客層一覧表データ!F:F,"",0)</f>
        <v/>
      </c>
      <c r="J636" s="183">
        <v>0</v>
      </c>
      <c r="K636" s="183">
        <v>0</v>
      </c>
      <c r="L636" s="183">
        <v>0</v>
      </c>
      <c r="M636" s="183">
        <v>0</v>
      </c>
      <c r="N636" s="183">
        <v>0</v>
      </c>
      <c r="O636" s="183">
        <v>0</v>
      </c>
      <c r="P636" s="183">
        <v>0</v>
      </c>
      <c r="Q636" s="183">
        <v>0</v>
      </c>
      <c r="R636" s="183">
        <v>0</v>
      </c>
      <c r="S636" s="183">
        <v>0</v>
      </c>
      <c r="T636" s="183">
        <v>0</v>
      </c>
      <c r="U636" s="183">
        <v>0</v>
      </c>
      <c r="V636" s="183">
        <v>0</v>
      </c>
      <c r="W636" s="183">
        <v>0</v>
      </c>
      <c r="X636" s="183">
        <v>0</v>
      </c>
      <c r="Y636" s="183">
        <v>0</v>
      </c>
    </row>
    <row r="637" spans="1:25" x14ac:dyDescent="0.2">
      <c r="A637" s="184">
        <v>10777200</v>
      </c>
      <c r="B637" s="183" t="str">
        <f>[1]店マスタ!B636</f>
        <v>長沢テレビピアノ商会</v>
      </c>
      <c r="C637" s="183">
        <v>1</v>
      </c>
      <c r="D637" s="183">
        <v>1</v>
      </c>
      <c r="E637" s="183">
        <f>_xlfn.XLOOKUP(A637,[2]Sheet1!$R:$R,[2]Sheet1!$AB:$AB,"",0)</f>
        <v>1</v>
      </c>
      <c r="F637" s="183" t="str">
        <f>_xlfn.XLOOKUP($A637,[3]【2026年03月度_全社】RFM客層一覧表データ!$A:$A,[3]【2026年03月度_全社】RFM客層一覧表データ!C:C,"",0)</f>
        <v/>
      </c>
      <c r="G637" s="183" t="str">
        <f>_xlfn.XLOOKUP($A637,[3]【2026年03月度_全社】RFM客層一覧表データ!$A:$A,[3]【2026年03月度_全社】RFM客層一覧表データ!D:D,"",0)</f>
        <v/>
      </c>
      <c r="H637" s="183" t="str">
        <f>_xlfn.XLOOKUP($A637,[3]【2026年03月度_全社】RFM客層一覧表データ!$A:$A,[3]【2026年03月度_全社】RFM客層一覧表データ!E:E,"",0)</f>
        <v/>
      </c>
      <c r="I637" s="183" t="str">
        <f>_xlfn.XLOOKUP($A637,[3]【2026年03月度_全社】RFM客層一覧表データ!$A:$A,[3]【2026年03月度_全社】RFM客層一覧表データ!F:F,"",0)</f>
        <v/>
      </c>
      <c r="J637" s="183">
        <v>0</v>
      </c>
      <c r="K637" s="183">
        <v>0</v>
      </c>
      <c r="L637" s="183">
        <v>0</v>
      </c>
      <c r="M637" s="183">
        <v>0</v>
      </c>
      <c r="N637" s="183">
        <v>0</v>
      </c>
      <c r="O637" s="183">
        <v>0</v>
      </c>
      <c r="P637" s="183">
        <v>0</v>
      </c>
      <c r="Q637" s="183">
        <v>0</v>
      </c>
      <c r="R637" s="183">
        <v>0</v>
      </c>
      <c r="S637" s="183">
        <v>0</v>
      </c>
      <c r="T637" s="183">
        <v>0</v>
      </c>
      <c r="U637" s="183">
        <v>0</v>
      </c>
      <c r="V637" s="183">
        <v>0</v>
      </c>
      <c r="W637" s="183">
        <v>0</v>
      </c>
      <c r="X637" s="183">
        <v>0</v>
      </c>
      <c r="Y637" s="183">
        <v>0</v>
      </c>
    </row>
    <row r="638" spans="1:25" x14ac:dyDescent="0.2">
      <c r="A638" s="184">
        <v>10778095</v>
      </c>
      <c r="B638" s="183" t="str">
        <f>[1]店マスタ!B637</f>
        <v>（有）佐藤電気商会</v>
      </c>
      <c r="C638" s="183">
        <v>3</v>
      </c>
      <c r="D638" s="183">
        <v>3</v>
      </c>
      <c r="E638" s="183">
        <f>_xlfn.XLOOKUP(A638,[2]Sheet1!$R:$R,[2]Sheet1!$AB:$AB,"",0)</f>
        <v>3</v>
      </c>
      <c r="F638" s="183">
        <f>_xlfn.XLOOKUP($A638,[3]【2026年03月度_全社】RFM客層一覧表データ!$A:$A,[3]【2026年03月度_全社】RFM客層一覧表データ!C:C,"",0)</f>
        <v>509</v>
      </c>
      <c r="G638" s="183">
        <f>_xlfn.XLOOKUP($A638,[3]【2026年03月度_全社】RFM客層一覧表データ!$A:$A,[3]【2026年03月度_全社】RFM客層一覧表データ!D:D,"",0)</f>
        <v>209</v>
      </c>
      <c r="H638" s="183">
        <f>_xlfn.XLOOKUP($A638,[3]【2026年03月度_全社】RFM客層一覧表データ!$A:$A,[3]【2026年03月度_全社】RFM客層一覧表データ!E:E,"",0)</f>
        <v>228</v>
      </c>
      <c r="I638" s="183">
        <f>_xlfn.XLOOKUP($A638,[3]【2026年03月度_全社】RFM客層一覧表データ!$A:$A,[3]【2026年03月度_全社】RFM客層一覧表データ!F:F,"",0)</f>
        <v>0</v>
      </c>
      <c r="J638" s="183">
        <v>508</v>
      </c>
      <c r="K638" s="183">
        <v>190</v>
      </c>
      <c r="L638" s="183">
        <v>209</v>
      </c>
      <c r="M638" s="183">
        <v>0</v>
      </c>
      <c r="N638" s="183">
        <v>610</v>
      </c>
      <c r="O638" s="183">
        <v>230</v>
      </c>
      <c r="P638" s="183">
        <v>199</v>
      </c>
      <c r="Q638" s="183">
        <v>0</v>
      </c>
      <c r="R638" s="183">
        <v>665</v>
      </c>
      <c r="S638" s="183">
        <v>237</v>
      </c>
      <c r="T638" s="183">
        <v>171</v>
      </c>
      <c r="U638" s="183">
        <v>0</v>
      </c>
      <c r="V638" s="183">
        <v>720</v>
      </c>
      <c r="W638" s="183">
        <v>265</v>
      </c>
      <c r="X638" s="183">
        <v>135</v>
      </c>
      <c r="Y638" s="183">
        <v>0</v>
      </c>
    </row>
    <row r="639" spans="1:25" x14ac:dyDescent="0.2">
      <c r="A639" s="184">
        <v>10778201</v>
      </c>
      <c r="B639" s="183" t="str">
        <f>[1]店マスタ!B638</f>
        <v>バンダイデンキ</v>
      </c>
      <c r="C639" s="183">
        <v>1.5</v>
      </c>
      <c r="D639" s="183">
        <v>1.5</v>
      </c>
      <c r="E639" s="183" t="str">
        <f>_xlfn.XLOOKUP(A639,[2]Sheet1!$R:$R,[2]Sheet1!$AB:$AB,"",0)</f>
        <v/>
      </c>
      <c r="F639" s="183" t="str">
        <f>_xlfn.XLOOKUP($A639,[3]【2026年03月度_全社】RFM客層一覧表データ!$A:$A,[3]【2026年03月度_全社】RFM客層一覧表データ!C:C,"",0)</f>
        <v/>
      </c>
      <c r="G639" s="183" t="str">
        <f>_xlfn.XLOOKUP($A639,[3]【2026年03月度_全社】RFM客層一覧表データ!$A:$A,[3]【2026年03月度_全社】RFM客層一覧表データ!D:D,"",0)</f>
        <v/>
      </c>
      <c r="H639" s="183" t="str">
        <f>_xlfn.XLOOKUP($A639,[3]【2026年03月度_全社】RFM客層一覧表データ!$A:$A,[3]【2026年03月度_全社】RFM客層一覧表データ!E:E,"",0)</f>
        <v/>
      </c>
      <c r="I639" s="183" t="str">
        <f>_xlfn.XLOOKUP($A639,[3]【2026年03月度_全社】RFM客層一覧表データ!$A:$A,[3]【2026年03月度_全社】RFM客層一覧表データ!F:F,"",0)</f>
        <v/>
      </c>
      <c r="J639" s="183">
        <v>0</v>
      </c>
      <c r="K639" s="183">
        <v>0</v>
      </c>
      <c r="L639" s="183">
        <v>0</v>
      </c>
      <c r="M639" s="183">
        <v>0</v>
      </c>
      <c r="N639" s="183">
        <v>0</v>
      </c>
      <c r="O639" s="183">
        <v>0</v>
      </c>
      <c r="P639" s="183">
        <v>0</v>
      </c>
      <c r="Q639" s="183">
        <v>0</v>
      </c>
      <c r="R639" s="183">
        <v>0</v>
      </c>
      <c r="S639" s="183">
        <v>0</v>
      </c>
      <c r="T639" s="183">
        <v>0</v>
      </c>
      <c r="U639" s="183">
        <v>0</v>
      </c>
      <c r="V639" s="183">
        <v>0</v>
      </c>
      <c r="W639" s="183">
        <v>0</v>
      </c>
      <c r="X639" s="183">
        <v>0</v>
      </c>
      <c r="Y639" s="183">
        <v>0</v>
      </c>
    </row>
    <row r="640" spans="1:25" x14ac:dyDescent="0.2">
      <c r="A640" s="184">
        <v>10778250</v>
      </c>
      <c r="B640" s="183" t="str">
        <f>[1]店マスタ!B639</f>
        <v>星電機商会</v>
      </c>
      <c r="C640" s="183">
        <v>3</v>
      </c>
      <c r="D640" s="183">
        <v>3</v>
      </c>
      <c r="E640" s="183">
        <f>_xlfn.XLOOKUP(A640,[2]Sheet1!$R:$R,[2]Sheet1!$AB:$AB,"",0)</f>
        <v>3</v>
      </c>
      <c r="F640" s="183" t="str">
        <f>_xlfn.XLOOKUP($A640,[3]【2026年03月度_全社】RFM客層一覧表データ!$A:$A,[3]【2026年03月度_全社】RFM客層一覧表データ!C:C,"",0)</f>
        <v/>
      </c>
      <c r="G640" s="183" t="str">
        <f>_xlfn.XLOOKUP($A640,[3]【2026年03月度_全社】RFM客層一覧表データ!$A:$A,[3]【2026年03月度_全社】RFM客層一覧表データ!D:D,"",0)</f>
        <v/>
      </c>
      <c r="H640" s="183" t="str">
        <f>_xlfn.XLOOKUP($A640,[3]【2026年03月度_全社】RFM客層一覧表データ!$A:$A,[3]【2026年03月度_全社】RFM客層一覧表データ!E:E,"",0)</f>
        <v/>
      </c>
      <c r="I640" s="183" t="str">
        <f>_xlfn.XLOOKUP($A640,[3]【2026年03月度_全社】RFM客層一覧表データ!$A:$A,[3]【2026年03月度_全社】RFM客層一覧表データ!F:F,"",0)</f>
        <v/>
      </c>
      <c r="J640" s="183">
        <v>0</v>
      </c>
      <c r="K640" s="183">
        <v>0</v>
      </c>
      <c r="L640" s="183">
        <v>0</v>
      </c>
      <c r="M640" s="183">
        <v>0</v>
      </c>
      <c r="N640" s="183">
        <v>0</v>
      </c>
      <c r="O640" s="183">
        <v>0</v>
      </c>
      <c r="P640" s="183">
        <v>0</v>
      </c>
      <c r="Q640" s="183">
        <v>0</v>
      </c>
      <c r="R640" s="183">
        <v>0</v>
      </c>
      <c r="S640" s="183">
        <v>0</v>
      </c>
      <c r="T640" s="183">
        <v>0</v>
      </c>
      <c r="U640" s="183">
        <v>0</v>
      </c>
      <c r="V640" s="183">
        <v>0</v>
      </c>
      <c r="W640" s="183">
        <v>0</v>
      </c>
      <c r="X640" s="183">
        <v>0</v>
      </c>
      <c r="Y640" s="183">
        <v>0</v>
      </c>
    </row>
    <row r="641" spans="1:25" x14ac:dyDescent="0.2">
      <c r="A641" s="184">
        <v>10780121</v>
      </c>
      <c r="B641" s="183" t="str">
        <f>[1]店マスタ!B640</f>
        <v>第一電化</v>
      </c>
      <c r="C641" s="183">
        <v>1.5</v>
      </c>
      <c r="D641" s="183">
        <v>1.5</v>
      </c>
      <c r="E641" s="183">
        <f>_xlfn.XLOOKUP(A641,[2]Sheet1!$R:$R,[2]Sheet1!$AB:$AB,"",0)</f>
        <v>1.5</v>
      </c>
      <c r="F641" s="183">
        <f>_xlfn.XLOOKUP($A641,[3]【2026年03月度_全社】RFM客層一覧表データ!$A:$A,[3]【2026年03月度_全社】RFM客層一覧表データ!C:C,"",0)</f>
        <v>69</v>
      </c>
      <c r="G641" s="183">
        <f>_xlfn.XLOOKUP($A641,[3]【2026年03月度_全社】RFM客層一覧表データ!$A:$A,[3]【2026年03月度_全社】RFM客層一覧表データ!D:D,"",0)</f>
        <v>22</v>
      </c>
      <c r="H641" s="183">
        <f>_xlfn.XLOOKUP($A641,[3]【2026年03月度_全社】RFM客層一覧表データ!$A:$A,[3]【2026年03月度_全社】RFM客層一覧表データ!E:E,"",0)</f>
        <v>41</v>
      </c>
      <c r="I641" s="183">
        <f>_xlfn.XLOOKUP($A641,[3]【2026年03月度_全社】RFM客層一覧表データ!$A:$A,[3]【2026年03月度_全社】RFM客層一覧表データ!F:F,"",0)</f>
        <v>0</v>
      </c>
      <c r="J641" s="183">
        <v>22</v>
      </c>
      <c r="K641" s="183">
        <v>9</v>
      </c>
      <c r="L641" s="183">
        <v>13</v>
      </c>
      <c r="M641" s="183">
        <v>0</v>
      </c>
      <c r="N641" s="183">
        <v>0</v>
      </c>
      <c r="O641" s="183">
        <v>0</v>
      </c>
      <c r="P641" s="183">
        <v>0</v>
      </c>
      <c r="Q641" s="183">
        <v>0</v>
      </c>
      <c r="R641" s="183">
        <v>0</v>
      </c>
      <c r="S641" s="183">
        <v>0</v>
      </c>
      <c r="T641" s="183">
        <v>0</v>
      </c>
      <c r="U641" s="183">
        <v>0</v>
      </c>
      <c r="V641" s="183">
        <v>0</v>
      </c>
      <c r="W641" s="183">
        <v>0</v>
      </c>
      <c r="X641" s="183">
        <v>0</v>
      </c>
      <c r="Y641" s="183">
        <v>0</v>
      </c>
    </row>
    <row r="642" spans="1:25" x14ac:dyDescent="0.2">
      <c r="A642" s="184">
        <v>10780150</v>
      </c>
      <c r="B642" s="183" t="str">
        <f>[1]店マスタ!B641</f>
        <v>松本電機商会　東舘</v>
      </c>
      <c r="C642" s="183">
        <v>2.5</v>
      </c>
      <c r="D642" s="183">
        <v>2.5</v>
      </c>
      <c r="E642" s="183">
        <f>_xlfn.XLOOKUP(A642,[2]Sheet1!$R:$R,[2]Sheet1!$AB:$AB,"",0)</f>
        <v>2.5</v>
      </c>
      <c r="F642" s="183">
        <f>_xlfn.XLOOKUP($A642,[3]【2026年03月度_全社】RFM客層一覧表データ!$A:$A,[3]【2026年03月度_全社】RFM客層一覧表データ!C:C,"",0)</f>
        <v>1</v>
      </c>
      <c r="G642" s="183">
        <f>_xlfn.XLOOKUP($A642,[3]【2026年03月度_全社】RFM客層一覧表データ!$A:$A,[3]【2026年03月度_全社】RFM客層一覧表データ!D:D,"",0)</f>
        <v>0</v>
      </c>
      <c r="H642" s="183">
        <f>_xlfn.XLOOKUP($A642,[3]【2026年03月度_全社】RFM客層一覧表データ!$A:$A,[3]【2026年03月度_全社】RFM客層一覧表データ!E:E,"",0)</f>
        <v>0</v>
      </c>
      <c r="I642" s="183">
        <f>_xlfn.XLOOKUP($A642,[3]【2026年03月度_全社】RFM客層一覧表データ!$A:$A,[3]【2026年03月度_全社】RFM客層一覧表データ!F:F,"",0)</f>
        <v>0</v>
      </c>
      <c r="J642" s="183">
        <v>5</v>
      </c>
      <c r="K642" s="183">
        <v>1</v>
      </c>
      <c r="L642" s="183">
        <v>0</v>
      </c>
      <c r="M642" s="183">
        <v>0</v>
      </c>
      <c r="N642" s="183">
        <v>8</v>
      </c>
      <c r="O642" s="183">
        <v>0</v>
      </c>
      <c r="P642" s="183">
        <v>2</v>
      </c>
      <c r="Q642" s="183">
        <v>0</v>
      </c>
      <c r="R642" s="183">
        <v>122</v>
      </c>
      <c r="S642" s="183">
        <v>0</v>
      </c>
      <c r="T642" s="183">
        <v>5</v>
      </c>
      <c r="U642" s="183">
        <v>0</v>
      </c>
      <c r="V642" s="183">
        <v>238</v>
      </c>
      <c r="W642" s="183">
        <v>0</v>
      </c>
      <c r="X642" s="183">
        <v>54</v>
      </c>
      <c r="Y642" s="183">
        <v>0</v>
      </c>
    </row>
    <row r="643" spans="1:25" x14ac:dyDescent="0.2">
      <c r="A643" s="184">
        <v>10782542</v>
      </c>
      <c r="B643" s="183" t="str">
        <f>[1]店マスタ!B642</f>
        <v>（有）船引ラジオ商会</v>
      </c>
      <c r="C643" s="183">
        <v>2</v>
      </c>
      <c r="D643" s="183">
        <v>2</v>
      </c>
      <c r="E643" s="183">
        <f>_xlfn.XLOOKUP(A643,[2]Sheet1!$R:$R,[2]Sheet1!$AB:$AB,"",0)</f>
        <v>2.5</v>
      </c>
      <c r="F643" s="183" t="str">
        <f>_xlfn.XLOOKUP($A643,[3]【2026年03月度_全社】RFM客層一覧表データ!$A:$A,[3]【2026年03月度_全社】RFM客層一覧表データ!C:C,"",0)</f>
        <v/>
      </c>
      <c r="G643" s="183" t="str">
        <f>_xlfn.XLOOKUP($A643,[3]【2026年03月度_全社】RFM客層一覧表データ!$A:$A,[3]【2026年03月度_全社】RFM客層一覧表データ!D:D,"",0)</f>
        <v/>
      </c>
      <c r="H643" s="183" t="str">
        <f>_xlfn.XLOOKUP($A643,[3]【2026年03月度_全社】RFM客層一覧表データ!$A:$A,[3]【2026年03月度_全社】RFM客層一覧表データ!E:E,"",0)</f>
        <v/>
      </c>
      <c r="I643" s="183" t="str">
        <f>_xlfn.XLOOKUP($A643,[3]【2026年03月度_全社】RFM客層一覧表データ!$A:$A,[3]【2026年03月度_全社】RFM客層一覧表データ!F:F,"",0)</f>
        <v/>
      </c>
      <c r="J643" s="183">
        <v>0</v>
      </c>
      <c r="K643" s="183">
        <v>0</v>
      </c>
      <c r="L643" s="183">
        <v>0</v>
      </c>
      <c r="M643" s="183">
        <v>0</v>
      </c>
      <c r="N643" s="183">
        <v>0</v>
      </c>
      <c r="O643" s="183">
        <v>0</v>
      </c>
      <c r="P643" s="183">
        <v>0</v>
      </c>
      <c r="Q643" s="183">
        <v>0</v>
      </c>
      <c r="R643" s="183">
        <v>0</v>
      </c>
      <c r="S643" s="183">
        <v>0</v>
      </c>
      <c r="T643" s="183">
        <v>0</v>
      </c>
      <c r="U643" s="183">
        <v>0</v>
      </c>
      <c r="V643" s="183">
        <v>0</v>
      </c>
      <c r="W643" s="183">
        <v>0</v>
      </c>
      <c r="X643" s="183">
        <v>0</v>
      </c>
      <c r="Y643" s="183">
        <v>0</v>
      </c>
    </row>
    <row r="644" spans="1:25" x14ac:dyDescent="0.2">
      <c r="A644" s="184">
        <v>10782621</v>
      </c>
      <c r="B644" s="183" t="str">
        <f>[1]店マスタ!B643</f>
        <v>三春電化サービス</v>
      </c>
      <c r="C644" s="183">
        <v>2.5</v>
      </c>
      <c r="D644" s="183">
        <v>2.5</v>
      </c>
      <c r="E644" s="183">
        <f>_xlfn.XLOOKUP(A644,[2]Sheet1!$R:$R,[2]Sheet1!$AB:$AB,"",0)</f>
        <v>2.5</v>
      </c>
      <c r="F644" s="183">
        <f>_xlfn.XLOOKUP($A644,[3]【2026年03月度_全社】RFM客層一覧表データ!$A:$A,[3]【2026年03月度_全社】RFM客層一覧表データ!C:C,"",0)</f>
        <v>398</v>
      </c>
      <c r="G644" s="183">
        <f>_xlfn.XLOOKUP($A644,[3]【2026年03月度_全社】RFM客層一覧表データ!$A:$A,[3]【2026年03月度_全社】RFM客層一覧表データ!D:D,"",0)</f>
        <v>138</v>
      </c>
      <c r="H644" s="183">
        <f>_xlfn.XLOOKUP($A644,[3]【2026年03月度_全社】RFM客層一覧表データ!$A:$A,[3]【2026年03月度_全社】RFM客層一覧表データ!E:E,"",0)</f>
        <v>183</v>
      </c>
      <c r="I644" s="183">
        <f>_xlfn.XLOOKUP($A644,[3]【2026年03月度_全社】RFM客層一覧表データ!$A:$A,[3]【2026年03月度_全社】RFM客層一覧表データ!F:F,"",0)</f>
        <v>0</v>
      </c>
      <c r="J644" s="183">
        <v>439</v>
      </c>
      <c r="K644" s="183">
        <v>133</v>
      </c>
      <c r="L644" s="183">
        <v>181</v>
      </c>
      <c r="M644" s="183">
        <v>0</v>
      </c>
      <c r="N644" s="183">
        <v>448</v>
      </c>
      <c r="O644" s="183">
        <v>157</v>
      </c>
      <c r="P644" s="183">
        <v>186</v>
      </c>
      <c r="Q644" s="183">
        <v>0</v>
      </c>
      <c r="R644" s="183">
        <v>449</v>
      </c>
      <c r="S644" s="183">
        <v>144</v>
      </c>
      <c r="T644" s="183">
        <v>170</v>
      </c>
      <c r="U644" s="183">
        <v>0</v>
      </c>
      <c r="V644" s="183">
        <v>437</v>
      </c>
      <c r="W644" s="183">
        <v>157</v>
      </c>
      <c r="X644" s="183">
        <v>164</v>
      </c>
      <c r="Y644" s="183">
        <v>0</v>
      </c>
    </row>
    <row r="645" spans="1:25" x14ac:dyDescent="0.2">
      <c r="A645" s="184">
        <v>10783430</v>
      </c>
      <c r="B645" s="183" t="str">
        <f>[1]店マスタ!B644</f>
        <v>滝本電器</v>
      </c>
      <c r="C645" s="183">
        <v>2.5</v>
      </c>
      <c r="D645" s="183">
        <v>2.5</v>
      </c>
      <c r="E645" s="183">
        <f>_xlfn.XLOOKUP(A645,[2]Sheet1!$R:$R,[2]Sheet1!$AB:$AB,"",0)</f>
        <v>2.5</v>
      </c>
      <c r="F645" s="183">
        <f>_xlfn.XLOOKUP($A645,[3]【2026年03月度_全社】RFM客層一覧表データ!$A:$A,[3]【2026年03月度_全社】RFM客層一覧表データ!C:C,"",0)</f>
        <v>188</v>
      </c>
      <c r="G645" s="183">
        <f>_xlfn.XLOOKUP($A645,[3]【2026年03月度_全社】RFM客層一覧表データ!$A:$A,[3]【2026年03月度_全社】RFM客層一覧表データ!D:D,"",0)</f>
        <v>26</v>
      </c>
      <c r="H645" s="183">
        <f>_xlfn.XLOOKUP($A645,[3]【2026年03月度_全社】RFM客層一覧表データ!$A:$A,[3]【2026年03月度_全社】RFM客層一覧表データ!E:E,"",0)</f>
        <v>0</v>
      </c>
      <c r="I645" s="183">
        <f>_xlfn.XLOOKUP($A645,[3]【2026年03月度_全社】RFM客層一覧表データ!$A:$A,[3]【2026年03月度_全社】RFM客層一覧表データ!F:F,"",0)</f>
        <v>0</v>
      </c>
      <c r="J645" s="183">
        <v>0</v>
      </c>
      <c r="K645" s="183">
        <v>0</v>
      </c>
      <c r="L645" s="183">
        <v>0</v>
      </c>
      <c r="M645" s="183">
        <v>0</v>
      </c>
      <c r="N645" s="183">
        <v>0</v>
      </c>
      <c r="O645" s="183">
        <v>0</v>
      </c>
      <c r="P645" s="183">
        <v>0</v>
      </c>
      <c r="Q645" s="183">
        <v>0</v>
      </c>
      <c r="R645" s="183">
        <v>0</v>
      </c>
      <c r="S645" s="183">
        <v>0</v>
      </c>
      <c r="T645" s="183">
        <v>0</v>
      </c>
      <c r="U645" s="183">
        <v>0</v>
      </c>
      <c r="V645" s="183">
        <v>0</v>
      </c>
      <c r="W645" s="183">
        <v>0</v>
      </c>
      <c r="X645" s="183">
        <v>0</v>
      </c>
      <c r="Y645" s="183">
        <v>0</v>
      </c>
    </row>
    <row r="646" spans="1:25" x14ac:dyDescent="0.2">
      <c r="A646" s="184">
        <v>10784251</v>
      </c>
      <c r="B646" s="183" t="str">
        <f>[1]店マスタ!B645</f>
        <v>パナエイト　はまや</v>
      </c>
      <c r="C646" s="183">
        <v>2</v>
      </c>
      <c r="D646" s="183">
        <v>2</v>
      </c>
      <c r="E646" s="183">
        <f>_xlfn.XLOOKUP(A646,[2]Sheet1!$R:$R,[2]Sheet1!$AB:$AB,"",0)</f>
        <v>2</v>
      </c>
      <c r="F646" s="183">
        <f>_xlfn.XLOOKUP($A646,[3]【2026年03月度_全社】RFM客層一覧表データ!$A:$A,[3]【2026年03月度_全社】RFM客層一覧表データ!C:C,"",0)</f>
        <v>375</v>
      </c>
      <c r="G646" s="183">
        <f>_xlfn.XLOOKUP($A646,[3]【2026年03月度_全社】RFM客層一覧表データ!$A:$A,[3]【2026年03月度_全社】RFM客層一覧表データ!D:D,"",0)</f>
        <v>141</v>
      </c>
      <c r="H646" s="183">
        <f>_xlfn.XLOOKUP($A646,[3]【2026年03月度_全社】RFM客層一覧表データ!$A:$A,[3]【2026年03月度_全社】RFM客層一覧表データ!E:E,"",0)</f>
        <v>187</v>
      </c>
      <c r="I646" s="183">
        <f>_xlfn.XLOOKUP($A646,[3]【2026年03月度_全社】RFM客層一覧表データ!$A:$A,[3]【2026年03月度_全社】RFM客層一覧表データ!F:F,"",0)</f>
        <v>23</v>
      </c>
      <c r="J646" s="183">
        <v>388</v>
      </c>
      <c r="K646" s="183">
        <v>142</v>
      </c>
      <c r="L646" s="183">
        <v>188</v>
      </c>
      <c r="M646" s="183">
        <v>22</v>
      </c>
      <c r="N646" s="183">
        <v>401</v>
      </c>
      <c r="O646" s="183">
        <v>170</v>
      </c>
      <c r="P646" s="183">
        <v>203</v>
      </c>
      <c r="Q646" s="183">
        <v>26</v>
      </c>
      <c r="R646" s="183">
        <v>414</v>
      </c>
      <c r="S646" s="183">
        <v>165</v>
      </c>
      <c r="T646" s="183">
        <v>191</v>
      </c>
      <c r="U646" s="183">
        <v>29</v>
      </c>
      <c r="V646" s="183">
        <v>447</v>
      </c>
      <c r="W646" s="183">
        <v>162</v>
      </c>
      <c r="X646" s="183">
        <v>201</v>
      </c>
      <c r="Y646" s="183">
        <v>31</v>
      </c>
    </row>
    <row r="647" spans="1:25" x14ac:dyDescent="0.2">
      <c r="A647" s="184">
        <v>10785431</v>
      </c>
      <c r="B647" s="183" t="str">
        <f>[1]店マスタ!B646</f>
        <v>ハイテク　わたなべ</v>
      </c>
      <c r="C647" s="183">
        <v>2.5</v>
      </c>
      <c r="D647" s="183">
        <v>2.5</v>
      </c>
      <c r="E647" s="183">
        <f>_xlfn.XLOOKUP(A647,[2]Sheet1!$R:$R,[2]Sheet1!$AB:$AB,"",0)</f>
        <v>2.5</v>
      </c>
      <c r="F647" s="183" t="str">
        <f>_xlfn.XLOOKUP($A647,[3]【2026年03月度_全社】RFM客層一覧表データ!$A:$A,[3]【2026年03月度_全社】RFM客層一覧表データ!C:C,"",0)</f>
        <v/>
      </c>
      <c r="G647" s="183" t="str">
        <f>_xlfn.XLOOKUP($A647,[3]【2026年03月度_全社】RFM客層一覧表データ!$A:$A,[3]【2026年03月度_全社】RFM客層一覧表データ!D:D,"",0)</f>
        <v/>
      </c>
      <c r="H647" s="183" t="str">
        <f>_xlfn.XLOOKUP($A647,[3]【2026年03月度_全社】RFM客層一覧表データ!$A:$A,[3]【2026年03月度_全社】RFM客層一覧表データ!E:E,"",0)</f>
        <v/>
      </c>
      <c r="I647" s="183" t="str">
        <f>_xlfn.XLOOKUP($A647,[3]【2026年03月度_全社】RFM客層一覧表データ!$A:$A,[3]【2026年03月度_全社】RFM客層一覧表データ!F:F,"",0)</f>
        <v/>
      </c>
      <c r="J647" s="183">
        <v>0</v>
      </c>
      <c r="K647" s="183">
        <v>0</v>
      </c>
      <c r="L647" s="183">
        <v>0</v>
      </c>
      <c r="M647" s="183">
        <v>0</v>
      </c>
      <c r="N647" s="183">
        <v>0</v>
      </c>
      <c r="O647" s="183">
        <v>0</v>
      </c>
      <c r="P647" s="183">
        <v>0</v>
      </c>
      <c r="Q647" s="183">
        <v>0</v>
      </c>
      <c r="R647" s="183">
        <v>0</v>
      </c>
      <c r="S647" s="183">
        <v>0</v>
      </c>
      <c r="T647" s="183">
        <v>0</v>
      </c>
      <c r="U647" s="183">
        <v>0</v>
      </c>
      <c r="V647" s="183">
        <v>0</v>
      </c>
      <c r="W647" s="183">
        <v>0</v>
      </c>
      <c r="X647" s="183">
        <v>0</v>
      </c>
      <c r="Y647" s="183">
        <v>0</v>
      </c>
    </row>
    <row r="648" spans="1:25" x14ac:dyDescent="0.2">
      <c r="A648" s="184">
        <v>10785432</v>
      </c>
      <c r="B648" s="183" t="str">
        <f>[1]店マスタ!B647</f>
        <v>でんきプラザ永橋</v>
      </c>
      <c r="C648" s="183">
        <v>3.5</v>
      </c>
      <c r="D648" s="183">
        <v>3.5</v>
      </c>
      <c r="E648" s="183">
        <f>_xlfn.XLOOKUP(A648,[2]Sheet1!$R:$R,[2]Sheet1!$AB:$AB,"",0)</f>
        <v>3.5</v>
      </c>
      <c r="F648" s="183">
        <f>_xlfn.XLOOKUP($A648,[3]【2026年03月度_全社】RFM客層一覧表データ!$A:$A,[3]【2026年03月度_全社】RFM客層一覧表データ!C:C,"",0)</f>
        <v>842</v>
      </c>
      <c r="G648" s="183">
        <f>_xlfn.XLOOKUP($A648,[3]【2026年03月度_全社】RFM客層一覧表データ!$A:$A,[3]【2026年03月度_全社】RFM客層一覧表データ!D:D,"",0)</f>
        <v>325</v>
      </c>
      <c r="H648" s="183">
        <f>_xlfn.XLOOKUP($A648,[3]【2026年03月度_全社】RFM客層一覧表データ!$A:$A,[3]【2026年03月度_全社】RFM客層一覧表データ!E:E,"",0)</f>
        <v>439</v>
      </c>
      <c r="I648" s="183">
        <f>_xlfn.XLOOKUP($A648,[3]【2026年03月度_全社】RFM客層一覧表データ!$A:$A,[3]【2026年03月度_全社】RFM客層一覧表データ!F:F,"",0)</f>
        <v>42</v>
      </c>
      <c r="J648" s="183">
        <v>855</v>
      </c>
      <c r="K648" s="183">
        <v>359</v>
      </c>
      <c r="L648" s="183">
        <v>438</v>
      </c>
      <c r="M648" s="183">
        <v>54</v>
      </c>
      <c r="N648" s="183">
        <v>883</v>
      </c>
      <c r="O648" s="183">
        <v>386</v>
      </c>
      <c r="P648" s="183">
        <v>437</v>
      </c>
      <c r="Q648" s="183">
        <v>65</v>
      </c>
      <c r="R648" s="183">
        <v>897</v>
      </c>
      <c r="S648" s="183">
        <v>397</v>
      </c>
      <c r="T648" s="183">
        <v>431</v>
      </c>
      <c r="U648" s="183">
        <v>62</v>
      </c>
      <c r="V648" s="183">
        <v>920</v>
      </c>
      <c r="W648" s="183">
        <v>389</v>
      </c>
      <c r="X648" s="183">
        <v>420</v>
      </c>
      <c r="Y648" s="183">
        <v>69</v>
      </c>
    </row>
    <row r="649" spans="1:25" x14ac:dyDescent="0.2">
      <c r="A649" s="184">
        <v>10791020</v>
      </c>
      <c r="B649" s="183" t="str">
        <f>[1]店マスタ!B648</f>
        <v>ＩＤグループ　相馬ワタナベ店</v>
      </c>
      <c r="C649" s="183">
        <v>2</v>
      </c>
      <c r="D649" s="183">
        <v>2</v>
      </c>
      <c r="E649" s="183">
        <f>_xlfn.XLOOKUP(A649,[2]Sheet1!$R:$R,[2]Sheet1!$AB:$AB,"",0)</f>
        <v>2.5</v>
      </c>
      <c r="F649" s="183">
        <f>_xlfn.XLOOKUP($A649,[3]【2026年03月度_全社】RFM客層一覧表データ!$A:$A,[3]【2026年03月度_全社】RFM客層一覧表データ!C:C,"",0)</f>
        <v>0</v>
      </c>
      <c r="G649" s="183">
        <f>_xlfn.XLOOKUP($A649,[3]【2026年03月度_全社】RFM客層一覧表データ!$A:$A,[3]【2026年03月度_全社】RFM客層一覧表データ!D:D,"",0)</f>
        <v>0</v>
      </c>
      <c r="H649" s="183">
        <f>_xlfn.XLOOKUP($A649,[3]【2026年03月度_全社】RFM客層一覧表データ!$A:$A,[3]【2026年03月度_全社】RFM客層一覧表データ!E:E,"",0)</f>
        <v>0</v>
      </c>
      <c r="I649" s="183">
        <f>_xlfn.XLOOKUP($A649,[3]【2026年03月度_全社】RFM客層一覧表データ!$A:$A,[3]【2026年03月度_全社】RFM客層一覧表データ!F:F,"",0)</f>
        <v>0</v>
      </c>
      <c r="J649" s="183">
        <v>0</v>
      </c>
      <c r="K649" s="183">
        <v>0</v>
      </c>
      <c r="L649" s="183">
        <v>0</v>
      </c>
      <c r="M649" s="183">
        <v>0</v>
      </c>
      <c r="N649" s="183">
        <v>0</v>
      </c>
      <c r="O649" s="183">
        <v>0</v>
      </c>
      <c r="P649" s="183">
        <v>0</v>
      </c>
      <c r="Q649" s="183">
        <v>0</v>
      </c>
      <c r="R649" s="183">
        <v>0</v>
      </c>
      <c r="S649" s="183">
        <v>0</v>
      </c>
      <c r="T649" s="183">
        <v>0</v>
      </c>
      <c r="U649" s="183">
        <v>0</v>
      </c>
      <c r="V649" s="183">
        <v>0</v>
      </c>
      <c r="W649" s="183">
        <v>0</v>
      </c>
      <c r="X649" s="183">
        <v>0</v>
      </c>
      <c r="Y649" s="183">
        <v>0</v>
      </c>
    </row>
    <row r="650" spans="1:25" x14ac:dyDescent="0.2">
      <c r="A650" s="184">
        <v>10801003</v>
      </c>
      <c r="B650" s="183" t="str">
        <f>[1]店マスタ!B649</f>
        <v>ライフアップ　昭栄</v>
      </c>
      <c r="C650" s="183">
        <v>6.5</v>
      </c>
      <c r="D650" s="183">
        <v>6.5</v>
      </c>
      <c r="E650" s="183">
        <f>_xlfn.XLOOKUP(A650,[2]Sheet1!$R:$R,[2]Sheet1!$AB:$AB,"",0)</f>
        <v>6.5</v>
      </c>
      <c r="F650" s="183">
        <f>_xlfn.XLOOKUP($A650,[3]【2026年03月度_全社】RFM客層一覧表データ!$A:$A,[3]【2026年03月度_全社】RFM客層一覧表データ!C:C,"",0)</f>
        <v>1067</v>
      </c>
      <c r="G650" s="183">
        <f>_xlfn.XLOOKUP($A650,[3]【2026年03月度_全社】RFM客層一覧表データ!$A:$A,[3]【2026年03月度_全社】RFM客層一覧表データ!D:D,"",0)</f>
        <v>521</v>
      </c>
      <c r="H650" s="183">
        <f>_xlfn.XLOOKUP($A650,[3]【2026年03月度_全社】RFM客層一覧表データ!$A:$A,[3]【2026年03月度_全社】RFM客層一覧表データ!E:E,"",0)</f>
        <v>592</v>
      </c>
      <c r="I650" s="183">
        <f>_xlfn.XLOOKUP($A650,[3]【2026年03月度_全社】RFM客層一覧表データ!$A:$A,[3]【2026年03月度_全社】RFM客層一覧表データ!F:F,"",0)</f>
        <v>48</v>
      </c>
      <c r="J650" s="183">
        <v>1086</v>
      </c>
      <c r="K650" s="183">
        <v>542</v>
      </c>
      <c r="L650" s="183">
        <v>606</v>
      </c>
      <c r="M650" s="183">
        <v>62</v>
      </c>
      <c r="N650" s="183">
        <v>1076</v>
      </c>
      <c r="O650" s="183">
        <v>515</v>
      </c>
      <c r="P650" s="183">
        <v>631</v>
      </c>
      <c r="Q650" s="183">
        <v>52</v>
      </c>
      <c r="R650" s="183">
        <v>1075</v>
      </c>
      <c r="S650" s="183">
        <v>570</v>
      </c>
      <c r="T650" s="183">
        <v>645</v>
      </c>
      <c r="U650" s="183">
        <v>70</v>
      </c>
      <c r="V650" s="183">
        <v>1062</v>
      </c>
      <c r="W650" s="183">
        <v>563</v>
      </c>
      <c r="X650" s="183">
        <v>645</v>
      </c>
      <c r="Y650" s="183">
        <v>55</v>
      </c>
    </row>
    <row r="651" spans="1:25" x14ac:dyDescent="0.2">
      <c r="A651" s="184">
        <v>10810011</v>
      </c>
      <c r="B651" s="183" t="str">
        <f>[1]店マスタ!B650</f>
        <v>パナピット　かすみ店</v>
      </c>
      <c r="C651" s="183">
        <v>1</v>
      </c>
      <c r="D651" s="183">
        <v>0</v>
      </c>
      <c r="E651" s="183" t="str">
        <f>_xlfn.XLOOKUP(A651,[2]Sheet1!$R:$R,[2]Sheet1!$AB:$AB,"",0)</f>
        <v/>
      </c>
      <c r="F651" s="183" t="str">
        <f>_xlfn.XLOOKUP($A651,[3]【2026年03月度_全社】RFM客層一覧表データ!$A:$A,[3]【2026年03月度_全社】RFM客層一覧表データ!C:C,"",0)</f>
        <v/>
      </c>
      <c r="G651" s="183" t="str">
        <f>_xlfn.XLOOKUP($A651,[3]【2026年03月度_全社】RFM客層一覧表データ!$A:$A,[3]【2026年03月度_全社】RFM客層一覧表データ!D:D,"",0)</f>
        <v/>
      </c>
      <c r="H651" s="183" t="str">
        <f>_xlfn.XLOOKUP($A651,[3]【2026年03月度_全社】RFM客層一覧表データ!$A:$A,[3]【2026年03月度_全社】RFM客層一覧表データ!E:E,"",0)</f>
        <v/>
      </c>
      <c r="I651" s="183" t="str">
        <f>_xlfn.XLOOKUP($A651,[3]【2026年03月度_全社】RFM客層一覧表データ!$A:$A,[3]【2026年03月度_全社】RFM客層一覧表データ!F:F,"",0)</f>
        <v/>
      </c>
      <c r="J651" s="183">
        <v>0</v>
      </c>
      <c r="K651" s="183">
        <v>0</v>
      </c>
      <c r="L651" s="183">
        <v>0</v>
      </c>
      <c r="M651" s="183">
        <v>0</v>
      </c>
      <c r="N651" s="183">
        <v>0</v>
      </c>
      <c r="O651" s="183">
        <v>0</v>
      </c>
      <c r="P651" s="183">
        <v>0</v>
      </c>
      <c r="Q651" s="183">
        <v>0</v>
      </c>
      <c r="R651" s="183">
        <v>123</v>
      </c>
      <c r="S651" s="183">
        <v>0</v>
      </c>
      <c r="T651" s="183">
        <v>0</v>
      </c>
      <c r="U651" s="183">
        <v>0</v>
      </c>
      <c r="V651" s="183">
        <v>171</v>
      </c>
      <c r="W651" s="183">
        <v>0</v>
      </c>
      <c r="X651" s="183">
        <v>91</v>
      </c>
      <c r="Y651" s="183">
        <v>0</v>
      </c>
    </row>
    <row r="652" spans="1:25" x14ac:dyDescent="0.2">
      <c r="A652" s="184">
        <v>10810035</v>
      </c>
      <c r="B652" s="183" t="str">
        <f>[1]店マスタ!B651</f>
        <v>パナピット　サクライ店</v>
      </c>
      <c r="C652" s="183">
        <v>2.5</v>
      </c>
      <c r="D652" s="183">
        <v>2.5</v>
      </c>
      <c r="E652" s="183">
        <f>_xlfn.XLOOKUP(A652,[2]Sheet1!$R:$R,[2]Sheet1!$AB:$AB,"",0)</f>
        <v>2.5</v>
      </c>
      <c r="F652" s="183">
        <f>_xlfn.XLOOKUP($A652,[3]【2026年03月度_全社】RFM客層一覧表データ!$A:$A,[3]【2026年03月度_全社】RFM客層一覧表データ!C:C,"",0)</f>
        <v>206</v>
      </c>
      <c r="G652" s="183">
        <f>_xlfn.XLOOKUP($A652,[3]【2026年03月度_全社】RFM客層一覧表データ!$A:$A,[3]【2026年03月度_全社】RFM客層一覧表データ!D:D,"",0)</f>
        <v>94</v>
      </c>
      <c r="H652" s="183">
        <f>_xlfn.XLOOKUP($A652,[3]【2026年03月度_全社】RFM客層一覧表データ!$A:$A,[3]【2026年03月度_全社】RFM客層一覧表データ!E:E,"",0)</f>
        <v>100</v>
      </c>
      <c r="I652" s="183">
        <f>_xlfn.XLOOKUP($A652,[3]【2026年03月度_全社】RFM客層一覧表データ!$A:$A,[3]【2026年03月度_全社】RFM客層一覧表データ!F:F,"",0)</f>
        <v>28</v>
      </c>
      <c r="J652" s="183">
        <v>202</v>
      </c>
      <c r="K652" s="183">
        <v>86</v>
      </c>
      <c r="L652" s="183">
        <v>102</v>
      </c>
      <c r="M652" s="183">
        <v>25</v>
      </c>
      <c r="N652" s="183">
        <v>223</v>
      </c>
      <c r="O652" s="183">
        <v>77</v>
      </c>
      <c r="P652" s="183">
        <v>100</v>
      </c>
      <c r="Q652" s="183">
        <v>24</v>
      </c>
      <c r="R652" s="183">
        <v>222</v>
      </c>
      <c r="S652" s="183">
        <v>93</v>
      </c>
      <c r="T652" s="183">
        <v>98</v>
      </c>
      <c r="U652" s="183">
        <v>26</v>
      </c>
      <c r="V652" s="183">
        <v>241</v>
      </c>
      <c r="W652" s="183">
        <v>119</v>
      </c>
      <c r="X652" s="183">
        <v>110</v>
      </c>
      <c r="Y652" s="183">
        <v>23</v>
      </c>
    </row>
    <row r="653" spans="1:25" x14ac:dyDescent="0.2">
      <c r="A653" s="184">
        <v>10810069</v>
      </c>
      <c r="B653" s="183" t="str">
        <f>[1]店マスタ!B652</f>
        <v>フォーエスつくば　なかむら</v>
      </c>
      <c r="C653" s="183">
        <v>3.5</v>
      </c>
      <c r="D653" s="183">
        <v>3.5</v>
      </c>
      <c r="E653" s="183">
        <f>_xlfn.XLOOKUP(A653,[2]Sheet1!$R:$R,[2]Sheet1!$AB:$AB,"",0)</f>
        <v>3.5</v>
      </c>
      <c r="F653" s="183">
        <f>_xlfn.XLOOKUP($A653,[3]【2026年03月度_全社】RFM客層一覧表データ!$A:$A,[3]【2026年03月度_全社】RFM客層一覧表データ!C:C,"",0)</f>
        <v>464</v>
      </c>
      <c r="G653" s="183">
        <f>_xlfn.XLOOKUP($A653,[3]【2026年03月度_全社】RFM客層一覧表データ!$A:$A,[3]【2026年03月度_全社】RFM客層一覧表データ!D:D,"",0)</f>
        <v>285</v>
      </c>
      <c r="H653" s="183">
        <f>_xlfn.XLOOKUP($A653,[3]【2026年03月度_全社】RFM客層一覧表データ!$A:$A,[3]【2026年03月度_全社】RFM客層一覧表データ!E:E,"",0)</f>
        <v>252</v>
      </c>
      <c r="I653" s="183">
        <f>_xlfn.XLOOKUP($A653,[3]【2026年03月度_全社】RFM客層一覧表データ!$A:$A,[3]【2026年03月度_全社】RFM客層一覧表データ!F:F,"",0)</f>
        <v>32</v>
      </c>
      <c r="J653" s="183">
        <v>532</v>
      </c>
      <c r="K653" s="183">
        <v>318</v>
      </c>
      <c r="L653" s="183">
        <v>243</v>
      </c>
      <c r="M653" s="183">
        <v>72</v>
      </c>
      <c r="N653" s="183">
        <v>481</v>
      </c>
      <c r="O653" s="183">
        <v>297</v>
      </c>
      <c r="P653" s="183">
        <v>210</v>
      </c>
      <c r="Q653" s="183">
        <v>42</v>
      </c>
      <c r="R653" s="183">
        <v>449</v>
      </c>
      <c r="S653" s="183">
        <v>291</v>
      </c>
      <c r="T653" s="183">
        <v>168</v>
      </c>
      <c r="U653" s="183">
        <v>79</v>
      </c>
      <c r="V653" s="183">
        <v>387</v>
      </c>
      <c r="W653" s="183">
        <v>224</v>
      </c>
      <c r="X653" s="183">
        <v>133</v>
      </c>
      <c r="Y653" s="183">
        <v>77</v>
      </c>
    </row>
    <row r="654" spans="1:25" x14ac:dyDescent="0.2">
      <c r="A654" s="184">
        <v>10810158</v>
      </c>
      <c r="B654" s="183" t="str">
        <f>[1]店マスタ!B653</f>
        <v>パナピット　よねかわ店</v>
      </c>
      <c r="C654" s="183">
        <v>1.5</v>
      </c>
      <c r="D654" s="183">
        <v>0</v>
      </c>
      <c r="E654" s="183" t="str">
        <f>_xlfn.XLOOKUP(A654,[2]Sheet1!$R:$R,[2]Sheet1!$AB:$AB,"",0)</f>
        <v/>
      </c>
      <c r="F654" s="183" t="str">
        <f>_xlfn.XLOOKUP($A654,[3]【2026年03月度_全社】RFM客層一覧表データ!$A:$A,[3]【2026年03月度_全社】RFM客層一覧表データ!C:C,"",0)</f>
        <v/>
      </c>
      <c r="G654" s="183" t="str">
        <f>_xlfn.XLOOKUP($A654,[3]【2026年03月度_全社】RFM客層一覧表データ!$A:$A,[3]【2026年03月度_全社】RFM客層一覧表データ!D:D,"",0)</f>
        <v/>
      </c>
      <c r="H654" s="183" t="str">
        <f>_xlfn.XLOOKUP($A654,[3]【2026年03月度_全社】RFM客層一覧表データ!$A:$A,[3]【2026年03月度_全社】RFM客層一覧表データ!E:E,"",0)</f>
        <v/>
      </c>
      <c r="I654" s="183" t="str">
        <f>_xlfn.XLOOKUP($A654,[3]【2026年03月度_全社】RFM客層一覧表データ!$A:$A,[3]【2026年03月度_全社】RFM客層一覧表データ!F:F,"",0)</f>
        <v/>
      </c>
      <c r="J654" s="183">
        <v>0</v>
      </c>
      <c r="K654" s="183">
        <v>0</v>
      </c>
      <c r="L654" s="183">
        <v>0</v>
      </c>
      <c r="M654" s="183">
        <v>0</v>
      </c>
      <c r="N654" s="183">
        <v>0</v>
      </c>
      <c r="O654" s="183">
        <v>0</v>
      </c>
      <c r="P654" s="183">
        <v>0</v>
      </c>
      <c r="Q654" s="183">
        <v>0</v>
      </c>
      <c r="R654" s="183">
        <v>89</v>
      </c>
      <c r="S654" s="183">
        <v>0</v>
      </c>
      <c r="T654" s="183">
        <v>5</v>
      </c>
      <c r="U654" s="183">
        <v>0</v>
      </c>
      <c r="V654" s="183">
        <v>121</v>
      </c>
      <c r="W654" s="183">
        <v>0</v>
      </c>
      <c r="X654" s="183">
        <v>59</v>
      </c>
      <c r="Y654" s="183">
        <v>0</v>
      </c>
    </row>
    <row r="655" spans="1:25" x14ac:dyDescent="0.2">
      <c r="A655" s="184">
        <v>10811009</v>
      </c>
      <c r="B655" s="183" t="str">
        <f>[1]店マスタ!B654</f>
        <v>フォーエスつくば　シオタ</v>
      </c>
      <c r="C655" s="183">
        <v>2.5</v>
      </c>
      <c r="D655" s="183">
        <v>2.5</v>
      </c>
      <c r="E655" s="183">
        <f>_xlfn.XLOOKUP(A655,[2]Sheet1!$R:$R,[2]Sheet1!$AB:$AB,"",0)</f>
        <v>2.5</v>
      </c>
      <c r="F655" s="183">
        <f>_xlfn.XLOOKUP($A655,[3]【2026年03月度_全社】RFM客層一覧表データ!$A:$A,[3]【2026年03月度_全社】RFM客層一覧表データ!C:C,"",0)</f>
        <v>633</v>
      </c>
      <c r="G655" s="183">
        <f>_xlfn.XLOOKUP($A655,[3]【2026年03月度_全社】RFM客層一覧表データ!$A:$A,[3]【2026年03月度_全社】RFM客層一覧表データ!D:D,"",0)</f>
        <v>345</v>
      </c>
      <c r="H655" s="183">
        <f>_xlfn.XLOOKUP($A655,[3]【2026年03月度_全社】RFM客層一覧表データ!$A:$A,[3]【2026年03月度_全社】RFM客層一覧表データ!E:E,"",0)</f>
        <v>303</v>
      </c>
      <c r="I655" s="183">
        <f>_xlfn.XLOOKUP($A655,[3]【2026年03月度_全社】RFM客層一覧表データ!$A:$A,[3]【2026年03月度_全社】RFM客層一覧表データ!F:F,"",0)</f>
        <v>79</v>
      </c>
      <c r="J655" s="183">
        <v>620</v>
      </c>
      <c r="K655" s="183">
        <v>350</v>
      </c>
      <c r="L655" s="183">
        <v>301</v>
      </c>
      <c r="M655" s="183">
        <v>99</v>
      </c>
      <c r="N655" s="183">
        <v>596</v>
      </c>
      <c r="O655" s="183">
        <v>339</v>
      </c>
      <c r="P655" s="183">
        <v>310</v>
      </c>
      <c r="Q655" s="183">
        <v>98</v>
      </c>
      <c r="R655" s="183">
        <v>583</v>
      </c>
      <c r="S655" s="183">
        <v>354</v>
      </c>
      <c r="T655" s="183">
        <v>280</v>
      </c>
      <c r="U655" s="183">
        <v>161</v>
      </c>
      <c r="V655" s="183">
        <v>537</v>
      </c>
      <c r="W655" s="183">
        <v>278</v>
      </c>
      <c r="X655" s="183">
        <v>255</v>
      </c>
      <c r="Y655" s="183">
        <v>35</v>
      </c>
    </row>
    <row r="656" spans="1:25" x14ac:dyDescent="0.2">
      <c r="A656" s="184">
        <v>10811010</v>
      </c>
      <c r="B656" s="183" t="str">
        <f>[1]店マスタ!B655</f>
        <v>フォーエスつくば　トチモト</v>
      </c>
      <c r="C656" s="183">
        <v>3.5</v>
      </c>
      <c r="D656" s="183">
        <v>3</v>
      </c>
      <c r="E656" s="183">
        <f>_xlfn.XLOOKUP(A656,[2]Sheet1!$R:$R,[2]Sheet1!$AB:$AB,"",0)</f>
        <v>3.5</v>
      </c>
      <c r="F656" s="183">
        <f>_xlfn.XLOOKUP($A656,[3]【2026年03月度_全社】RFM客層一覧表データ!$A:$A,[3]【2026年03月度_全社】RFM客層一覧表データ!C:C,"",0)</f>
        <v>986</v>
      </c>
      <c r="G656" s="183">
        <f>_xlfn.XLOOKUP($A656,[3]【2026年03月度_全社】RFM客層一覧表データ!$A:$A,[3]【2026年03月度_全社】RFM客層一覧表データ!D:D,"",0)</f>
        <v>528</v>
      </c>
      <c r="H656" s="183">
        <f>_xlfn.XLOOKUP($A656,[3]【2026年03月度_全社】RFM客層一覧表データ!$A:$A,[3]【2026年03月度_全社】RFM客層一覧表データ!E:E,"",0)</f>
        <v>677</v>
      </c>
      <c r="I656" s="183">
        <f>_xlfn.XLOOKUP($A656,[3]【2026年03月度_全社】RFM客層一覧表データ!$A:$A,[3]【2026年03月度_全社】RFM客層一覧表データ!F:F,"",0)</f>
        <v>45</v>
      </c>
      <c r="J656" s="183">
        <v>979</v>
      </c>
      <c r="K656" s="183">
        <v>534</v>
      </c>
      <c r="L656" s="183">
        <v>690</v>
      </c>
      <c r="M656" s="183">
        <v>39</v>
      </c>
      <c r="N656" s="183">
        <v>973</v>
      </c>
      <c r="O656" s="183">
        <v>557</v>
      </c>
      <c r="P656" s="183">
        <v>699</v>
      </c>
      <c r="Q656" s="183">
        <v>30</v>
      </c>
      <c r="R656" s="183">
        <v>970</v>
      </c>
      <c r="S656" s="183">
        <v>612</v>
      </c>
      <c r="T656" s="183">
        <v>698</v>
      </c>
      <c r="U656" s="183">
        <v>35</v>
      </c>
      <c r="V656" s="183">
        <v>969</v>
      </c>
      <c r="W656" s="183">
        <v>610</v>
      </c>
      <c r="X656" s="183">
        <v>688</v>
      </c>
      <c r="Y656" s="183">
        <v>30</v>
      </c>
    </row>
    <row r="657" spans="1:25" x14ac:dyDescent="0.2">
      <c r="A657" s="184">
        <v>10811701</v>
      </c>
      <c r="B657" s="183" t="str">
        <f>[1]店マスタ!B656</f>
        <v>（有）イソトモ電機商会</v>
      </c>
      <c r="C657" s="183">
        <v>1.5</v>
      </c>
      <c r="D657" s="183">
        <v>0</v>
      </c>
      <c r="E657" s="183" t="str">
        <f>_xlfn.XLOOKUP(A657,[2]Sheet1!$R:$R,[2]Sheet1!$AB:$AB,"",0)</f>
        <v/>
      </c>
      <c r="F657" s="183" t="str">
        <f>_xlfn.XLOOKUP($A657,[3]【2026年03月度_全社】RFM客層一覧表データ!$A:$A,[3]【2026年03月度_全社】RFM客層一覧表データ!C:C,"",0)</f>
        <v/>
      </c>
      <c r="G657" s="183" t="str">
        <f>_xlfn.XLOOKUP($A657,[3]【2026年03月度_全社】RFM客層一覧表データ!$A:$A,[3]【2026年03月度_全社】RFM客層一覧表データ!D:D,"",0)</f>
        <v/>
      </c>
      <c r="H657" s="183" t="str">
        <f>_xlfn.XLOOKUP($A657,[3]【2026年03月度_全社】RFM客層一覧表データ!$A:$A,[3]【2026年03月度_全社】RFM客層一覧表データ!E:E,"",0)</f>
        <v/>
      </c>
      <c r="I657" s="183" t="str">
        <f>_xlfn.XLOOKUP($A657,[3]【2026年03月度_全社】RFM客層一覧表データ!$A:$A,[3]【2026年03月度_全社】RFM客層一覧表データ!F:F,"",0)</f>
        <v/>
      </c>
      <c r="J657" s="183">
        <v>0</v>
      </c>
      <c r="K657" s="183">
        <v>0</v>
      </c>
      <c r="L657" s="183">
        <v>0</v>
      </c>
      <c r="M657" s="183">
        <v>0</v>
      </c>
      <c r="N657" s="183">
        <v>0</v>
      </c>
      <c r="O657" s="183">
        <v>0</v>
      </c>
      <c r="P657" s="183">
        <v>0</v>
      </c>
      <c r="Q657" s="183">
        <v>0</v>
      </c>
      <c r="R657" s="183">
        <v>0</v>
      </c>
      <c r="S657" s="183">
        <v>0</v>
      </c>
      <c r="T657" s="183">
        <v>0</v>
      </c>
      <c r="U657" s="183">
        <v>0</v>
      </c>
      <c r="V657" s="183">
        <v>0</v>
      </c>
      <c r="W657" s="183">
        <v>0</v>
      </c>
      <c r="X657" s="183">
        <v>0</v>
      </c>
      <c r="Y657" s="183">
        <v>0</v>
      </c>
    </row>
    <row r="658" spans="1:25" x14ac:dyDescent="0.2">
      <c r="A658" s="184">
        <v>10811702</v>
      </c>
      <c r="B658" s="183" t="str">
        <f>[1]店マスタ!B657</f>
        <v>塚田電機</v>
      </c>
      <c r="C658" s="183">
        <v>1.5</v>
      </c>
      <c r="D658" s="183">
        <v>0</v>
      </c>
      <c r="E658" s="183" t="str">
        <f>_xlfn.XLOOKUP(A658,[2]Sheet1!$R:$R,[2]Sheet1!$AB:$AB,"",0)</f>
        <v/>
      </c>
      <c r="F658" s="183" t="str">
        <f>_xlfn.XLOOKUP($A658,[3]【2026年03月度_全社】RFM客層一覧表データ!$A:$A,[3]【2026年03月度_全社】RFM客層一覧表データ!C:C,"",0)</f>
        <v/>
      </c>
      <c r="G658" s="183" t="str">
        <f>_xlfn.XLOOKUP($A658,[3]【2026年03月度_全社】RFM客層一覧表データ!$A:$A,[3]【2026年03月度_全社】RFM客層一覧表データ!D:D,"",0)</f>
        <v/>
      </c>
      <c r="H658" s="183" t="str">
        <f>_xlfn.XLOOKUP($A658,[3]【2026年03月度_全社】RFM客層一覧表データ!$A:$A,[3]【2026年03月度_全社】RFM客層一覧表データ!E:E,"",0)</f>
        <v/>
      </c>
      <c r="I658" s="183" t="str">
        <f>_xlfn.XLOOKUP($A658,[3]【2026年03月度_全社】RFM客層一覧表データ!$A:$A,[3]【2026年03月度_全社】RFM客層一覧表データ!F:F,"",0)</f>
        <v/>
      </c>
      <c r="J658" s="183">
        <v>0</v>
      </c>
      <c r="K658" s="183">
        <v>0</v>
      </c>
      <c r="L658" s="183">
        <v>0</v>
      </c>
      <c r="M658" s="183">
        <v>0</v>
      </c>
      <c r="N658" s="183">
        <v>0</v>
      </c>
      <c r="O658" s="183">
        <v>0</v>
      </c>
      <c r="P658" s="183">
        <v>0</v>
      </c>
      <c r="Q658" s="183">
        <v>0</v>
      </c>
      <c r="R658" s="183">
        <v>0</v>
      </c>
      <c r="S658" s="183">
        <v>0</v>
      </c>
      <c r="T658" s="183">
        <v>0</v>
      </c>
      <c r="U658" s="183">
        <v>0</v>
      </c>
      <c r="V658" s="183">
        <v>0</v>
      </c>
      <c r="W658" s="183">
        <v>0</v>
      </c>
      <c r="X658" s="183">
        <v>0</v>
      </c>
      <c r="Y658" s="183">
        <v>0</v>
      </c>
    </row>
    <row r="659" spans="1:25" x14ac:dyDescent="0.2">
      <c r="A659" s="184">
        <v>10811703</v>
      </c>
      <c r="B659" s="183" t="str">
        <f>[1]店マスタ!B658</f>
        <v>中島電器店</v>
      </c>
      <c r="C659" s="183">
        <v>1.5</v>
      </c>
      <c r="D659" s="183">
        <v>1.5</v>
      </c>
      <c r="E659" s="183">
        <f>_xlfn.XLOOKUP(A659,[2]Sheet1!$R:$R,[2]Sheet1!$AB:$AB,"",0)</f>
        <v>1.5</v>
      </c>
      <c r="F659" s="183" t="str">
        <f>_xlfn.XLOOKUP($A659,[3]【2026年03月度_全社】RFM客層一覧表データ!$A:$A,[3]【2026年03月度_全社】RFM客層一覧表データ!C:C,"",0)</f>
        <v/>
      </c>
      <c r="G659" s="183" t="str">
        <f>_xlfn.XLOOKUP($A659,[3]【2026年03月度_全社】RFM客層一覧表データ!$A:$A,[3]【2026年03月度_全社】RFM客層一覧表データ!D:D,"",0)</f>
        <v/>
      </c>
      <c r="H659" s="183" t="str">
        <f>_xlfn.XLOOKUP($A659,[3]【2026年03月度_全社】RFM客層一覧表データ!$A:$A,[3]【2026年03月度_全社】RFM客層一覧表データ!E:E,"",0)</f>
        <v/>
      </c>
      <c r="I659" s="183" t="str">
        <f>_xlfn.XLOOKUP($A659,[3]【2026年03月度_全社】RFM客層一覧表データ!$A:$A,[3]【2026年03月度_全社】RFM客層一覧表データ!F:F,"",0)</f>
        <v/>
      </c>
      <c r="J659" s="183">
        <v>0</v>
      </c>
      <c r="K659" s="183">
        <v>0</v>
      </c>
      <c r="L659" s="183">
        <v>0</v>
      </c>
      <c r="M659" s="183">
        <v>0</v>
      </c>
      <c r="N659" s="183">
        <v>0</v>
      </c>
      <c r="O659" s="183">
        <v>0</v>
      </c>
      <c r="P659" s="183">
        <v>0</v>
      </c>
      <c r="Q659" s="183">
        <v>0</v>
      </c>
      <c r="R659" s="183">
        <v>0</v>
      </c>
      <c r="S659" s="183">
        <v>0</v>
      </c>
      <c r="T659" s="183">
        <v>0</v>
      </c>
      <c r="U659" s="183">
        <v>0</v>
      </c>
      <c r="V659" s="183">
        <v>0</v>
      </c>
      <c r="W659" s="183">
        <v>0</v>
      </c>
      <c r="X659" s="183">
        <v>0</v>
      </c>
      <c r="Y659" s="183">
        <v>0</v>
      </c>
    </row>
    <row r="660" spans="1:25" x14ac:dyDescent="0.2">
      <c r="A660" s="184">
        <v>10811704</v>
      </c>
      <c r="B660" s="183" t="str">
        <f>[1]店マスタ!B659</f>
        <v>横瀬電機商会</v>
      </c>
      <c r="C660" s="183">
        <v>3.5</v>
      </c>
      <c r="D660" s="183">
        <v>3.5</v>
      </c>
      <c r="E660" s="183" t="str">
        <f>_xlfn.XLOOKUP(A660,[2]Sheet1!$R:$R,[2]Sheet1!$AB:$AB,"",0)</f>
        <v/>
      </c>
      <c r="F660" s="183" t="str">
        <f>_xlfn.XLOOKUP($A660,[3]【2026年03月度_全社】RFM客層一覧表データ!$A:$A,[3]【2026年03月度_全社】RFM客層一覧表データ!C:C,"",0)</f>
        <v/>
      </c>
      <c r="G660" s="183" t="str">
        <f>_xlfn.XLOOKUP($A660,[3]【2026年03月度_全社】RFM客層一覧表データ!$A:$A,[3]【2026年03月度_全社】RFM客層一覧表データ!D:D,"",0)</f>
        <v/>
      </c>
      <c r="H660" s="183" t="str">
        <f>_xlfn.XLOOKUP($A660,[3]【2026年03月度_全社】RFM客層一覧表データ!$A:$A,[3]【2026年03月度_全社】RFM客層一覧表データ!E:E,"",0)</f>
        <v/>
      </c>
      <c r="I660" s="183" t="str">
        <f>_xlfn.XLOOKUP($A660,[3]【2026年03月度_全社】RFM客層一覧表データ!$A:$A,[3]【2026年03月度_全社】RFM客層一覧表データ!F:F,"",0)</f>
        <v/>
      </c>
      <c r="J660" s="183">
        <v>0</v>
      </c>
      <c r="K660" s="183">
        <v>0</v>
      </c>
      <c r="L660" s="183">
        <v>0</v>
      </c>
      <c r="M660" s="183">
        <v>0</v>
      </c>
      <c r="N660" s="183">
        <v>0</v>
      </c>
      <c r="O660" s="183">
        <v>0</v>
      </c>
      <c r="P660" s="183">
        <v>0</v>
      </c>
      <c r="Q660" s="183">
        <v>0</v>
      </c>
      <c r="R660" s="183">
        <v>0</v>
      </c>
      <c r="S660" s="183">
        <v>0</v>
      </c>
      <c r="T660" s="183">
        <v>0</v>
      </c>
      <c r="U660" s="183">
        <v>0</v>
      </c>
      <c r="V660" s="183">
        <v>0</v>
      </c>
      <c r="W660" s="183">
        <v>0</v>
      </c>
      <c r="X660" s="183">
        <v>0</v>
      </c>
      <c r="Y660" s="183">
        <v>0</v>
      </c>
    </row>
    <row r="661" spans="1:25" x14ac:dyDescent="0.2">
      <c r="A661" s="184">
        <v>10811708</v>
      </c>
      <c r="B661" s="183" t="str">
        <f>[1]店マスタ!B660</f>
        <v>熊倉電気　株式会社</v>
      </c>
      <c r="C661" s="183">
        <v>4.5</v>
      </c>
      <c r="D661" s="183">
        <v>3.5</v>
      </c>
      <c r="E661" s="183">
        <f>_xlfn.XLOOKUP(A661,[2]Sheet1!$R:$R,[2]Sheet1!$AB:$AB,"",0)</f>
        <v>3.5</v>
      </c>
      <c r="F661" s="183">
        <f>_xlfn.XLOOKUP($A661,[3]【2026年03月度_全社】RFM客層一覧表データ!$A:$A,[3]【2026年03月度_全社】RFM客層一覧表データ!C:C,"",0)</f>
        <v>534</v>
      </c>
      <c r="G661" s="183">
        <f>_xlfn.XLOOKUP($A661,[3]【2026年03月度_全社】RFM客層一覧表データ!$A:$A,[3]【2026年03月度_全社】RFM客層一覧表データ!D:D,"",0)</f>
        <v>208</v>
      </c>
      <c r="H661" s="183">
        <f>_xlfn.XLOOKUP($A661,[3]【2026年03月度_全社】RFM客層一覧表データ!$A:$A,[3]【2026年03月度_全社】RFM客層一覧表データ!E:E,"",0)</f>
        <v>0</v>
      </c>
      <c r="I661" s="183">
        <f>_xlfn.XLOOKUP($A661,[3]【2026年03月度_全社】RFM客層一覧表データ!$A:$A,[3]【2026年03月度_全社】RFM客層一覧表データ!F:F,"",0)</f>
        <v>0</v>
      </c>
      <c r="J661" s="183">
        <v>552</v>
      </c>
      <c r="K661" s="183">
        <v>189</v>
      </c>
      <c r="L661" s="183">
        <v>0</v>
      </c>
      <c r="M661" s="183">
        <v>0</v>
      </c>
      <c r="N661" s="183">
        <v>556</v>
      </c>
      <c r="O661" s="183">
        <v>207</v>
      </c>
      <c r="P661" s="183">
        <v>0</v>
      </c>
      <c r="Q661" s="183">
        <v>0</v>
      </c>
      <c r="R661" s="183">
        <v>550</v>
      </c>
      <c r="S661" s="183">
        <v>183</v>
      </c>
      <c r="T661" s="183">
        <v>0</v>
      </c>
      <c r="U661" s="183">
        <v>0</v>
      </c>
      <c r="V661" s="183">
        <v>567</v>
      </c>
      <c r="W661" s="183">
        <v>220</v>
      </c>
      <c r="X661" s="183">
        <v>0</v>
      </c>
      <c r="Y661" s="183">
        <v>0</v>
      </c>
    </row>
    <row r="662" spans="1:25" x14ac:dyDescent="0.2">
      <c r="A662" s="184">
        <v>10811709</v>
      </c>
      <c r="B662" s="183" t="str">
        <f>[1]店マスタ!B661</f>
        <v>ＥＣＯアクセスチェーン下妻店</v>
      </c>
      <c r="C662" s="183">
        <v>1.5</v>
      </c>
      <c r="D662" s="183">
        <v>1.5</v>
      </c>
      <c r="E662" s="183">
        <f>_xlfn.XLOOKUP(A662,[2]Sheet1!$R:$R,[2]Sheet1!$AB:$AB,"",0)</f>
        <v>1.5</v>
      </c>
      <c r="F662" s="183">
        <f>_xlfn.XLOOKUP($A662,[3]【2026年03月度_全社】RFM客層一覧表データ!$A:$A,[3]【2026年03月度_全社】RFM客層一覧表データ!C:C,"",0)</f>
        <v>0</v>
      </c>
      <c r="G662" s="183">
        <f>_xlfn.XLOOKUP($A662,[3]【2026年03月度_全社】RFM客層一覧表データ!$A:$A,[3]【2026年03月度_全社】RFM客層一覧表データ!D:D,"",0)</f>
        <v>0</v>
      </c>
      <c r="H662" s="183">
        <f>_xlfn.XLOOKUP($A662,[3]【2026年03月度_全社】RFM客層一覧表データ!$A:$A,[3]【2026年03月度_全社】RFM客層一覧表データ!E:E,"",0)</f>
        <v>0</v>
      </c>
      <c r="I662" s="183">
        <f>_xlfn.XLOOKUP($A662,[3]【2026年03月度_全社】RFM客層一覧表データ!$A:$A,[3]【2026年03月度_全社】RFM客層一覧表データ!F:F,"",0)</f>
        <v>0</v>
      </c>
      <c r="J662" s="183">
        <v>0</v>
      </c>
      <c r="K662" s="183">
        <v>0</v>
      </c>
      <c r="L662" s="183">
        <v>0</v>
      </c>
      <c r="M662" s="183">
        <v>0</v>
      </c>
      <c r="N662" s="183">
        <v>0</v>
      </c>
      <c r="O662" s="183">
        <v>0</v>
      </c>
      <c r="P662" s="183">
        <v>0</v>
      </c>
      <c r="Q662" s="183">
        <v>0</v>
      </c>
      <c r="R662" s="183">
        <v>0</v>
      </c>
      <c r="S662" s="183">
        <v>0</v>
      </c>
      <c r="T662" s="183">
        <v>0</v>
      </c>
      <c r="U662" s="183">
        <v>0</v>
      </c>
      <c r="V662" s="183">
        <v>0</v>
      </c>
      <c r="W662" s="183">
        <v>0</v>
      </c>
      <c r="X662" s="183">
        <v>0</v>
      </c>
      <c r="Y662" s="183">
        <v>0</v>
      </c>
    </row>
    <row r="663" spans="1:25" x14ac:dyDescent="0.2">
      <c r="A663" s="184">
        <v>10811710</v>
      </c>
      <c r="B663" s="183" t="str">
        <f>[1]店マスタ!B662</f>
        <v>ＥＣＯアクセスチェーンコーエー</v>
      </c>
      <c r="C663" s="183">
        <v>3.5</v>
      </c>
      <c r="D663" s="183">
        <v>3.5</v>
      </c>
      <c r="E663" s="183">
        <f>_xlfn.XLOOKUP(A663,[2]Sheet1!$R:$R,[2]Sheet1!$AB:$AB,"",0)</f>
        <v>3.5</v>
      </c>
      <c r="F663" s="183">
        <f>_xlfn.XLOOKUP($A663,[3]【2026年03月度_全社】RFM客層一覧表データ!$A:$A,[3]【2026年03月度_全社】RFM客層一覧表データ!C:C,"",0)</f>
        <v>3</v>
      </c>
      <c r="G663" s="183">
        <f>_xlfn.XLOOKUP($A663,[3]【2026年03月度_全社】RFM客層一覧表データ!$A:$A,[3]【2026年03月度_全社】RFM客層一覧表データ!D:D,"",0)</f>
        <v>2</v>
      </c>
      <c r="H663" s="183">
        <f>_xlfn.XLOOKUP($A663,[3]【2026年03月度_全社】RFM客層一覧表データ!$A:$A,[3]【2026年03月度_全社】RFM客層一覧表データ!E:E,"",0)</f>
        <v>3</v>
      </c>
      <c r="I663" s="183">
        <f>_xlfn.XLOOKUP($A663,[3]【2026年03月度_全社】RFM客層一覧表データ!$A:$A,[3]【2026年03月度_全社】RFM客層一覧表データ!F:F,"",0)</f>
        <v>0</v>
      </c>
      <c r="J663" s="183">
        <v>0</v>
      </c>
      <c r="K663" s="183">
        <v>0</v>
      </c>
      <c r="L663" s="183">
        <v>0</v>
      </c>
      <c r="M663" s="183">
        <v>0</v>
      </c>
      <c r="N663" s="183">
        <v>0</v>
      </c>
      <c r="O663" s="183">
        <v>0</v>
      </c>
      <c r="P663" s="183">
        <v>0</v>
      </c>
      <c r="Q663" s="183">
        <v>0</v>
      </c>
      <c r="R663" s="183">
        <v>0</v>
      </c>
      <c r="S663" s="183">
        <v>0</v>
      </c>
      <c r="T663" s="183">
        <v>0</v>
      </c>
      <c r="U663" s="183">
        <v>0</v>
      </c>
      <c r="V663" s="183">
        <v>0</v>
      </c>
      <c r="W663" s="183">
        <v>0</v>
      </c>
      <c r="X663" s="183">
        <v>0</v>
      </c>
      <c r="Y663" s="183">
        <v>0</v>
      </c>
    </row>
    <row r="664" spans="1:25" x14ac:dyDescent="0.2">
      <c r="A664" s="184">
        <v>10812701</v>
      </c>
      <c r="B664" s="183" t="str">
        <f>[1]店マスタ!B663</f>
        <v>ハートライン　カジマ</v>
      </c>
      <c r="C664" s="183">
        <v>2</v>
      </c>
      <c r="D664" s="183">
        <v>2</v>
      </c>
      <c r="E664" s="183">
        <f>_xlfn.XLOOKUP(A664,[2]Sheet1!$R:$R,[2]Sheet1!$AB:$AB,"",0)</f>
        <v>2</v>
      </c>
      <c r="F664" s="183">
        <f>_xlfn.XLOOKUP($A664,[3]【2026年03月度_全社】RFM客層一覧表データ!$A:$A,[3]【2026年03月度_全社】RFM客層一覧表データ!C:C,"",0)</f>
        <v>116</v>
      </c>
      <c r="G664" s="183">
        <f>_xlfn.XLOOKUP($A664,[3]【2026年03月度_全社】RFM客層一覧表データ!$A:$A,[3]【2026年03月度_全社】RFM客層一覧表データ!D:D,"",0)</f>
        <v>55</v>
      </c>
      <c r="H664" s="183">
        <f>_xlfn.XLOOKUP($A664,[3]【2026年03月度_全社】RFM客層一覧表データ!$A:$A,[3]【2026年03月度_全社】RFM客層一覧表データ!E:E,"",0)</f>
        <v>56</v>
      </c>
      <c r="I664" s="183">
        <f>_xlfn.XLOOKUP($A664,[3]【2026年03月度_全社】RFM客層一覧表データ!$A:$A,[3]【2026年03月度_全社】RFM客層一覧表データ!F:F,"",0)</f>
        <v>12</v>
      </c>
      <c r="J664" s="183">
        <v>112</v>
      </c>
      <c r="K664" s="183">
        <v>48</v>
      </c>
      <c r="L664" s="183">
        <v>58</v>
      </c>
      <c r="M664" s="183">
        <v>6</v>
      </c>
      <c r="N664" s="183">
        <v>113</v>
      </c>
      <c r="O664" s="183">
        <v>53</v>
      </c>
      <c r="P664" s="183">
        <v>59</v>
      </c>
      <c r="Q664" s="183">
        <v>10</v>
      </c>
      <c r="R664" s="183">
        <v>115</v>
      </c>
      <c r="S664" s="183">
        <v>49</v>
      </c>
      <c r="T664" s="183">
        <v>58</v>
      </c>
      <c r="U664" s="183">
        <v>6</v>
      </c>
      <c r="V664" s="183">
        <v>121</v>
      </c>
      <c r="W664" s="183">
        <v>46</v>
      </c>
      <c r="X664" s="183">
        <v>63</v>
      </c>
      <c r="Y664" s="183">
        <v>7</v>
      </c>
    </row>
    <row r="665" spans="1:25" x14ac:dyDescent="0.2">
      <c r="A665" s="184">
        <v>10812704</v>
      </c>
      <c r="B665" s="183" t="str">
        <f>[1]店マスタ!B664</f>
        <v>ＥＣＯアクセスチェーンミヤタ店</v>
      </c>
      <c r="C665" s="183">
        <v>5</v>
      </c>
      <c r="D665" s="183">
        <v>5</v>
      </c>
      <c r="E665" s="183">
        <f>_xlfn.XLOOKUP(A665,[2]Sheet1!$R:$R,[2]Sheet1!$AB:$AB,"",0)</f>
        <v>5</v>
      </c>
      <c r="F665" s="183">
        <f>_xlfn.XLOOKUP($A665,[3]【2026年03月度_全社】RFM客層一覧表データ!$A:$A,[3]【2026年03月度_全社】RFM客層一覧表データ!C:C,"",0)</f>
        <v>27</v>
      </c>
      <c r="G665" s="183">
        <f>_xlfn.XLOOKUP($A665,[3]【2026年03月度_全社】RFM客層一覧表データ!$A:$A,[3]【2026年03月度_全社】RFM客層一覧表データ!D:D,"",0)</f>
        <v>27</v>
      </c>
      <c r="H665" s="183">
        <f>_xlfn.XLOOKUP($A665,[3]【2026年03月度_全社】RFM客層一覧表データ!$A:$A,[3]【2026年03月度_全社】RFM客層一覧表データ!E:E,"",0)</f>
        <v>3</v>
      </c>
      <c r="I665" s="183">
        <f>_xlfn.XLOOKUP($A665,[3]【2026年03月度_全社】RFM客層一覧表データ!$A:$A,[3]【2026年03月度_全社】RFM客層一覧表データ!F:F,"",0)</f>
        <v>26</v>
      </c>
      <c r="J665" s="183">
        <v>24</v>
      </c>
      <c r="K665" s="183">
        <v>0</v>
      </c>
      <c r="L665" s="183">
        <v>0</v>
      </c>
      <c r="M665" s="183">
        <v>0</v>
      </c>
      <c r="N665" s="183">
        <v>121</v>
      </c>
      <c r="O665" s="183">
        <v>0</v>
      </c>
      <c r="P665" s="183">
        <v>0</v>
      </c>
      <c r="Q665" s="183">
        <v>0</v>
      </c>
      <c r="R665" s="183">
        <v>215</v>
      </c>
      <c r="S665" s="183">
        <v>0</v>
      </c>
      <c r="T665" s="183">
        <v>2</v>
      </c>
      <c r="U665" s="183">
        <v>0</v>
      </c>
      <c r="V665" s="183">
        <v>317</v>
      </c>
      <c r="W665" s="183">
        <v>0</v>
      </c>
      <c r="X665" s="183">
        <v>3</v>
      </c>
      <c r="Y665" s="183">
        <v>0</v>
      </c>
    </row>
    <row r="666" spans="1:25" x14ac:dyDescent="0.2">
      <c r="A666" s="184">
        <v>10813004</v>
      </c>
      <c r="B666" s="183" t="str">
        <f>[1]店マスタ!B665</f>
        <v>（有）桜井電化</v>
      </c>
      <c r="C666" s="183">
        <v>2</v>
      </c>
      <c r="D666" s="183">
        <v>2</v>
      </c>
      <c r="E666" s="183">
        <f>_xlfn.XLOOKUP(A666,[2]Sheet1!$R:$R,[2]Sheet1!$AB:$AB,"",0)</f>
        <v>2</v>
      </c>
      <c r="F666" s="183">
        <f>_xlfn.XLOOKUP($A666,[3]【2026年03月度_全社】RFM客層一覧表データ!$A:$A,[3]【2026年03月度_全社】RFM客層一覧表データ!C:C,"",0)</f>
        <v>446</v>
      </c>
      <c r="G666" s="183">
        <f>_xlfn.XLOOKUP($A666,[3]【2026年03月度_全社】RFM客層一覧表データ!$A:$A,[3]【2026年03月度_全社】RFM客層一覧表データ!D:D,"",0)</f>
        <v>205</v>
      </c>
      <c r="H666" s="183">
        <f>_xlfn.XLOOKUP($A666,[3]【2026年03月度_全社】RFM客層一覧表データ!$A:$A,[3]【2026年03月度_全社】RFM客層一覧表データ!E:E,"",0)</f>
        <v>251</v>
      </c>
      <c r="I666" s="183">
        <f>_xlfn.XLOOKUP($A666,[3]【2026年03月度_全社】RFM客層一覧表データ!$A:$A,[3]【2026年03月度_全社】RFM客層一覧表データ!F:F,"",0)</f>
        <v>29</v>
      </c>
      <c r="J666" s="183">
        <v>473</v>
      </c>
      <c r="K666" s="183">
        <v>176</v>
      </c>
      <c r="L666" s="183">
        <v>260</v>
      </c>
      <c r="M666" s="183">
        <v>19</v>
      </c>
      <c r="N666" s="183">
        <v>506</v>
      </c>
      <c r="O666" s="183">
        <v>182</v>
      </c>
      <c r="P666" s="183">
        <v>280</v>
      </c>
      <c r="Q666" s="183">
        <v>22</v>
      </c>
      <c r="R666" s="183">
        <v>521</v>
      </c>
      <c r="S666" s="183">
        <v>204</v>
      </c>
      <c r="T666" s="183">
        <v>289</v>
      </c>
      <c r="U666" s="183">
        <v>29</v>
      </c>
      <c r="V666" s="183">
        <v>550</v>
      </c>
      <c r="W666" s="183">
        <v>227</v>
      </c>
      <c r="X666" s="183">
        <v>300</v>
      </c>
      <c r="Y666" s="183">
        <v>28</v>
      </c>
    </row>
    <row r="667" spans="1:25" x14ac:dyDescent="0.2">
      <c r="A667" s="184">
        <v>10813006</v>
      </c>
      <c r="B667" s="183" t="str">
        <f>[1]店マスタ!B666</f>
        <v>村井電器</v>
      </c>
      <c r="C667" s="183">
        <v>1.5</v>
      </c>
      <c r="D667" s="183">
        <v>1.5</v>
      </c>
      <c r="E667" s="183">
        <f>_xlfn.XLOOKUP(A667,[2]Sheet1!$R:$R,[2]Sheet1!$AB:$AB,"",0)</f>
        <v>1.5</v>
      </c>
      <c r="F667" s="183">
        <f>_xlfn.XLOOKUP($A667,[3]【2026年03月度_全社】RFM客層一覧表データ!$A:$A,[3]【2026年03月度_全社】RFM客層一覧表データ!C:C,"",0)</f>
        <v>87</v>
      </c>
      <c r="G667" s="183">
        <f>_xlfn.XLOOKUP($A667,[3]【2026年03月度_全社】RFM客層一覧表データ!$A:$A,[3]【2026年03月度_全社】RFM客層一覧表データ!D:D,"",0)</f>
        <v>0</v>
      </c>
      <c r="H667" s="183">
        <f>_xlfn.XLOOKUP($A667,[3]【2026年03月度_全社】RFM客層一覧表データ!$A:$A,[3]【2026年03月度_全社】RFM客層一覧表データ!E:E,"",0)</f>
        <v>1</v>
      </c>
      <c r="I667" s="183">
        <f>_xlfn.XLOOKUP($A667,[3]【2026年03月度_全社】RFM客層一覧表データ!$A:$A,[3]【2026年03月度_全社】RFM客層一覧表データ!F:F,"",0)</f>
        <v>0</v>
      </c>
      <c r="J667" s="183">
        <v>89</v>
      </c>
      <c r="K667" s="183">
        <v>3</v>
      </c>
      <c r="L667" s="183">
        <v>1</v>
      </c>
      <c r="M667" s="183">
        <v>0</v>
      </c>
      <c r="N667" s="183">
        <v>89</v>
      </c>
      <c r="O667" s="183">
        <v>79</v>
      </c>
      <c r="P667" s="183">
        <v>1</v>
      </c>
      <c r="Q667" s="183">
        <v>76</v>
      </c>
      <c r="R667" s="183">
        <v>12</v>
      </c>
      <c r="S667" s="183">
        <v>7</v>
      </c>
      <c r="T667" s="183">
        <v>1</v>
      </c>
      <c r="U667" s="183">
        <v>5</v>
      </c>
      <c r="V667" s="183">
        <v>8</v>
      </c>
      <c r="W667" s="183">
        <v>5</v>
      </c>
      <c r="X667" s="183">
        <v>1</v>
      </c>
      <c r="Y667" s="183">
        <v>4</v>
      </c>
    </row>
    <row r="668" spans="1:25" x14ac:dyDescent="0.2">
      <c r="A668" s="184">
        <v>10813220</v>
      </c>
      <c r="B668" s="183" t="str">
        <f>[1]店マスタ!B667</f>
        <v>きむら家庭電器</v>
      </c>
      <c r="C668" s="183">
        <v>2</v>
      </c>
      <c r="D668" s="183">
        <v>0</v>
      </c>
      <c r="E668" s="183" t="str">
        <f>_xlfn.XLOOKUP(A668,[2]Sheet1!$R:$R,[2]Sheet1!$AB:$AB,"",0)</f>
        <v/>
      </c>
      <c r="F668" s="183" t="str">
        <f>_xlfn.XLOOKUP($A668,[3]【2026年03月度_全社】RFM客層一覧表データ!$A:$A,[3]【2026年03月度_全社】RFM客層一覧表データ!C:C,"",0)</f>
        <v/>
      </c>
      <c r="G668" s="183" t="str">
        <f>_xlfn.XLOOKUP($A668,[3]【2026年03月度_全社】RFM客層一覧表データ!$A:$A,[3]【2026年03月度_全社】RFM客層一覧表データ!D:D,"",0)</f>
        <v/>
      </c>
      <c r="H668" s="183" t="str">
        <f>_xlfn.XLOOKUP($A668,[3]【2026年03月度_全社】RFM客層一覧表データ!$A:$A,[3]【2026年03月度_全社】RFM客層一覧表データ!E:E,"",0)</f>
        <v/>
      </c>
      <c r="I668" s="183" t="str">
        <f>_xlfn.XLOOKUP($A668,[3]【2026年03月度_全社】RFM客層一覧表データ!$A:$A,[3]【2026年03月度_全社】RFM客層一覧表データ!F:F,"",0)</f>
        <v/>
      </c>
      <c r="J668" s="183">
        <v>82</v>
      </c>
      <c r="K668" s="183">
        <v>16</v>
      </c>
      <c r="L668" s="183">
        <v>42</v>
      </c>
      <c r="M668" s="183">
        <v>0</v>
      </c>
      <c r="N668" s="183">
        <v>97</v>
      </c>
      <c r="O668" s="183">
        <v>29</v>
      </c>
      <c r="P668" s="183">
        <v>51</v>
      </c>
      <c r="Q668" s="183">
        <v>0</v>
      </c>
      <c r="R668" s="183">
        <v>101</v>
      </c>
      <c r="S668" s="183">
        <v>30</v>
      </c>
      <c r="T668" s="183">
        <v>57</v>
      </c>
      <c r="U668" s="183">
        <v>0</v>
      </c>
      <c r="V668" s="183">
        <v>106</v>
      </c>
      <c r="W668" s="183">
        <v>35</v>
      </c>
      <c r="X668" s="183">
        <v>59</v>
      </c>
      <c r="Y668" s="183">
        <v>0</v>
      </c>
    </row>
    <row r="669" spans="1:25" x14ac:dyDescent="0.2">
      <c r="A669" s="184">
        <v>10820703</v>
      </c>
      <c r="B669" s="183" t="str">
        <f>[1]店マスタ!B668</f>
        <v>（有）増渕ラジオ商会</v>
      </c>
      <c r="C669" s="183">
        <v>4</v>
      </c>
      <c r="D669" s="183">
        <v>4</v>
      </c>
      <c r="E669" s="183">
        <f>_xlfn.XLOOKUP(A669,[2]Sheet1!$R:$R,[2]Sheet1!$AB:$AB,"",0)</f>
        <v>4.5</v>
      </c>
      <c r="F669" s="183">
        <f>_xlfn.XLOOKUP($A669,[3]【2026年03月度_全社】RFM客層一覧表データ!$A:$A,[3]【2026年03月度_全社】RFM客層一覧表データ!C:C,"",0)</f>
        <v>1103</v>
      </c>
      <c r="G669" s="183">
        <f>_xlfn.XLOOKUP($A669,[3]【2026年03月度_全社】RFM客層一覧表データ!$A:$A,[3]【2026年03月度_全社】RFM客層一覧表データ!D:D,"",0)</f>
        <v>455</v>
      </c>
      <c r="H669" s="183">
        <f>_xlfn.XLOOKUP($A669,[3]【2026年03月度_全社】RFM客層一覧表データ!$A:$A,[3]【2026年03月度_全社】RFM客層一覧表データ!E:E,"",0)</f>
        <v>484</v>
      </c>
      <c r="I669" s="183">
        <f>_xlfn.XLOOKUP($A669,[3]【2026年03月度_全社】RFM客層一覧表データ!$A:$A,[3]【2026年03月度_全社】RFM客層一覧表データ!F:F,"",0)</f>
        <v>73</v>
      </c>
      <c r="J669" s="183">
        <v>1113</v>
      </c>
      <c r="K669" s="183">
        <v>511</v>
      </c>
      <c r="L669" s="183">
        <v>478</v>
      </c>
      <c r="M669" s="183">
        <v>118</v>
      </c>
      <c r="N669" s="183">
        <v>1052</v>
      </c>
      <c r="O669" s="183">
        <v>484</v>
      </c>
      <c r="P669" s="183">
        <v>470</v>
      </c>
      <c r="Q669" s="183">
        <v>106</v>
      </c>
      <c r="R669" s="183">
        <v>981</v>
      </c>
      <c r="S669" s="183">
        <v>461</v>
      </c>
      <c r="T669" s="183">
        <v>458</v>
      </c>
      <c r="U669" s="183">
        <v>80</v>
      </c>
      <c r="V669" s="183">
        <v>927</v>
      </c>
      <c r="W669" s="183">
        <v>557</v>
      </c>
      <c r="X669" s="183">
        <v>458</v>
      </c>
      <c r="Y669" s="183">
        <v>83</v>
      </c>
    </row>
    <row r="670" spans="1:25" x14ac:dyDescent="0.2">
      <c r="A670" s="184">
        <v>10821702</v>
      </c>
      <c r="B670" s="183" t="str">
        <f>[1]店マスタ!B669</f>
        <v>パナピット　クリハラ店</v>
      </c>
      <c r="C670" s="183">
        <v>2.5</v>
      </c>
      <c r="D670" s="183">
        <v>0</v>
      </c>
      <c r="E670" s="183" t="str">
        <f>_xlfn.XLOOKUP(A670,[2]Sheet1!$R:$R,[2]Sheet1!$AB:$AB,"",0)</f>
        <v/>
      </c>
      <c r="F670" s="183" t="str">
        <f>_xlfn.XLOOKUP($A670,[3]【2026年03月度_全社】RFM客層一覧表データ!$A:$A,[3]【2026年03月度_全社】RFM客層一覧表データ!C:C,"",0)</f>
        <v/>
      </c>
      <c r="G670" s="183" t="str">
        <f>_xlfn.XLOOKUP($A670,[3]【2026年03月度_全社】RFM客層一覧表データ!$A:$A,[3]【2026年03月度_全社】RFM客層一覧表データ!D:D,"",0)</f>
        <v/>
      </c>
      <c r="H670" s="183" t="str">
        <f>_xlfn.XLOOKUP($A670,[3]【2026年03月度_全社】RFM客層一覧表データ!$A:$A,[3]【2026年03月度_全社】RFM客層一覧表データ!E:E,"",0)</f>
        <v/>
      </c>
      <c r="I670" s="183" t="str">
        <f>_xlfn.XLOOKUP($A670,[3]【2026年03月度_全社】RFM客層一覧表データ!$A:$A,[3]【2026年03月度_全社】RFM客層一覧表データ!F:F,"",0)</f>
        <v/>
      </c>
      <c r="J670" s="183">
        <v>0</v>
      </c>
      <c r="K670" s="183">
        <v>0</v>
      </c>
      <c r="L670" s="183">
        <v>0</v>
      </c>
      <c r="M670" s="183">
        <v>0</v>
      </c>
      <c r="N670" s="183">
        <v>0</v>
      </c>
      <c r="O670" s="183">
        <v>0</v>
      </c>
      <c r="P670" s="183">
        <v>0</v>
      </c>
      <c r="Q670" s="183">
        <v>0</v>
      </c>
      <c r="R670" s="183">
        <v>0</v>
      </c>
      <c r="S670" s="183">
        <v>0</v>
      </c>
      <c r="T670" s="183">
        <v>0</v>
      </c>
      <c r="U670" s="183">
        <v>0</v>
      </c>
      <c r="V670" s="183">
        <v>0</v>
      </c>
      <c r="W670" s="183">
        <v>0</v>
      </c>
      <c r="X670" s="183">
        <v>0</v>
      </c>
      <c r="Y670" s="183">
        <v>0</v>
      </c>
    </row>
    <row r="671" spans="1:25" x14ac:dyDescent="0.2">
      <c r="A671" s="184">
        <v>10821703</v>
      </c>
      <c r="B671" s="183" t="str">
        <f>[1]店マスタ!B670</f>
        <v>（株）ツカダ</v>
      </c>
      <c r="C671" s="183">
        <v>4.5</v>
      </c>
      <c r="D671" s="183">
        <v>4.5</v>
      </c>
      <c r="E671" s="183">
        <f>_xlfn.XLOOKUP(A671,[2]Sheet1!$R:$R,[2]Sheet1!$AB:$AB,"",0)</f>
        <v>4.5</v>
      </c>
      <c r="F671" s="183" t="str">
        <f>_xlfn.XLOOKUP($A671,[3]【2026年03月度_全社】RFM客層一覧表データ!$A:$A,[3]【2026年03月度_全社】RFM客層一覧表データ!C:C,"",0)</f>
        <v/>
      </c>
      <c r="G671" s="183" t="str">
        <f>_xlfn.XLOOKUP($A671,[3]【2026年03月度_全社】RFM客層一覧表データ!$A:$A,[3]【2026年03月度_全社】RFM客層一覧表データ!D:D,"",0)</f>
        <v/>
      </c>
      <c r="H671" s="183" t="str">
        <f>_xlfn.XLOOKUP($A671,[3]【2026年03月度_全社】RFM客層一覧表データ!$A:$A,[3]【2026年03月度_全社】RFM客層一覧表データ!E:E,"",0)</f>
        <v/>
      </c>
      <c r="I671" s="183" t="str">
        <f>_xlfn.XLOOKUP($A671,[3]【2026年03月度_全社】RFM客層一覧表データ!$A:$A,[3]【2026年03月度_全社】RFM客層一覧表データ!F:F,"",0)</f>
        <v/>
      </c>
      <c r="J671" s="183">
        <v>0</v>
      </c>
      <c r="K671" s="183">
        <v>0</v>
      </c>
      <c r="L671" s="183">
        <v>0</v>
      </c>
      <c r="M671" s="183">
        <v>0</v>
      </c>
      <c r="N671" s="183">
        <v>0</v>
      </c>
      <c r="O671" s="183">
        <v>0</v>
      </c>
      <c r="P671" s="183">
        <v>0</v>
      </c>
      <c r="Q671" s="183">
        <v>0</v>
      </c>
      <c r="R671" s="183">
        <v>0</v>
      </c>
      <c r="S671" s="183">
        <v>0</v>
      </c>
      <c r="T671" s="183">
        <v>0</v>
      </c>
      <c r="U671" s="183">
        <v>0</v>
      </c>
      <c r="V671" s="183">
        <v>0</v>
      </c>
      <c r="W671" s="183">
        <v>0</v>
      </c>
      <c r="X671" s="183">
        <v>0</v>
      </c>
      <c r="Y671" s="183">
        <v>0</v>
      </c>
    </row>
    <row r="672" spans="1:25" x14ac:dyDescent="0.2">
      <c r="A672" s="184">
        <v>10821704</v>
      </c>
      <c r="B672" s="183" t="str">
        <f>[1]店マスタ!B671</f>
        <v>（有）サンエーデンキ</v>
      </c>
      <c r="C672" s="183">
        <v>1.5</v>
      </c>
      <c r="D672" s="183">
        <v>1.5</v>
      </c>
      <c r="E672" s="183">
        <f>_xlfn.XLOOKUP(A672,[2]Sheet1!$R:$R,[2]Sheet1!$AB:$AB,"",0)</f>
        <v>1.5</v>
      </c>
      <c r="F672" s="183">
        <f>_xlfn.XLOOKUP($A672,[3]【2026年03月度_全社】RFM客層一覧表データ!$A:$A,[3]【2026年03月度_全社】RFM客層一覧表データ!C:C,"",0)</f>
        <v>490</v>
      </c>
      <c r="G672" s="183">
        <f>_xlfn.XLOOKUP($A672,[3]【2026年03月度_全社】RFM客層一覧表データ!$A:$A,[3]【2026年03月度_全社】RFM客層一覧表データ!D:D,"",0)</f>
        <v>178</v>
      </c>
      <c r="H672" s="183">
        <f>_xlfn.XLOOKUP($A672,[3]【2026年03月度_全社】RFM客層一覧表データ!$A:$A,[3]【2026年03月度_全社】RFM客層一覧表データ!E:E,"",0)</f>
        <v>241</v>
      </c>
      <c r="I672" s="183">
        <f>_xlfn.XLOOKUP($A672,[3]【2026年03月度_全社】RFM客層一覧表データ!$A:$A,[3]【2026年03月度_全社】RFM客層一覧表データ!F:F,"",0)</f>
        <v>21</v>
      </c>
      <c r="J672" s="183">
        <v>499</v>
      </c>
      <c r="K672" s="183">
        <v>199</v>
      </c>
      <c r="L672" s="183">
        <v>241</v>
      </c>
      <c r="M672" s="183">
        <v>33</v>
      </c>
      <c r="N672" s="183">
        <v>490</v>
      </c>
      <c r="O672" s="183">
        <v>212</v>
      </c>
      <c r="P672" s="183">
        <v>253</v>
      </c>
      <c r="Q672" s="183">
        <v>35</v>
      </c>
      <c r="R672" s="183">
        <v>492</v>
      </c>
      <c r="S672" s="183">
        <v>218</v>
      </c>
      <c r="T672" s="183">
        <v>245</v>
      </c>
      <c r="U672" s="183">
        <v>35</v>
      </c>
      <c r="V672" s="183">
        <v>486</v>
      </c>
      <c r="W672" s="183">
        <v>212</v>
      </c>
      <c r="X672" s="183">
        <v>245</v>
      </c>
      <c r="Y672" s="183">
        <v>27</v>
      </c>
    </row>
    <row r="673" spans="1:25" x14ac:dyDescent="0.2">
      <c r="A673" s="184">
        <v>10822002</v>
      </c>
      <c r="B673" s="183" t="str">
        <f>[1]店マスタ!B672</f>
        <v>フォーエスつくば　モトハシ</v>
      </c>
      <c r="C673" s="183">
        <v>4.5</v>
      </c>
      <c r="D673" s="183">
        <v>4.5</v>
      </c>
      <c r="E673" s="183">
        <f>_xlfn.XLOOKUP(A673,[2]Sheet1!$R:$R,[2]Sheet1!$AB:$AB,"",0)</f>
        <v>5.5</v>
      </c>
      <c r="F673" s="183">
        <f>_xlfn.XLOOKUP($A673,[3]【2026年03月度_全社】RFM客層一覧表データ!$A:$A,[3]【2026年03月度_全社】RFM客層一覧表データ!C:C,"",0)</f>
        <v>1118</v>
      </c>
      <c r="G673" s="183">
        <f>_xlfn.XLOOKUP($A673,[3]【2026年03月度_全社】RFM客層一覧表データ!$A:$A,[3]【2026年03月度_全社】RFM客層一覧表データ!D:D,"",0)</f>
        <v>484</v>
      </c>
      <c r="H673" s="183">
        <f>_xlfn.XLOOKUP($A673,[3]【2026年03月度_全社】RFM客層一覧表データ!$A:$A,[3]【2026年03月度_全社】RFM客層一覧表データ!E:E,"",0)</f>
        <v>527</v>
      </c>
      <c r="I673" s="183">
        <f>_xlfn.XLOOKUP($A673,[3]【2026年03月度_全社】RFM客層一覧表データ!$A:$A,[3]【2026年03月度_全社】RFM客層一覧表データ!F:F,"",0)</f>
        <v>80</v>
      </c>
      <c r="J673" s="183">
        <v>1103</v>
      </c>
      <c r="K673" s="183">
        <v>492</v>
      </c>
      <c r="L673" s="183">
        <v>516</v>
      </c>
      <c r="M673" s="183">
        <v>86</v>
      </c>
      <c r="N673" s="183">
        <v>1079</v>
      </c>
      <c r="O673" s="183">
        <v>465</v>
      </c>
      <c r="P673" s="183">
        <v>511</v>
      </c>
      <c r="Q673" s="183">
        <v>74</v>
      </c>
      <c r="R673" s="183">
        <v>1067</v>
      </c>
      <c r="S673" s="183">
        <v>503</v>
      </c>
      <c r="T673" s="183">
        <v>497</v>
      </c>
      <c r="U673" s="183">
        <v>88</v>
      </c>
      <c r="V673" s="183">
        <v>1042</v>
      </c>
      <c r="W673" s="183">
        <v>499</v>
      </c>
      <c r="X673" s="183">
        <v>468</v>
      </c>
      <c r="Y673" s="183">
        <v>89</v>
      </c>
    </row>
    <row r="674" spans="1:25" x14ac:dyDescent="0.2">
      <c r="A674" s="184">
        <v>10822006</v>
      </c>
      <c r="B674" s="183" t="str">
        <f>[1]店マスタ!B673</f>
        <v>つくば電気空調株式会社</v>
      </c>
      <c r="C674" s="183">
        <v>2.5</v>
      </c>
      <c r="D674" s="183">
        <v>2.5</v>
      </c>
      <c r="E674" s="183">
        <f>_xlfn.XLOOKUP(A674,[2]Sheet1!$R:$R,[2]Sheet1!$AB:$AB,"",0)</f>
        <v>2.5</v>
      </c>
      <c r="F674" s="183" t="str">
        <f>_xlfn.XLOOKUP($A674,[3]【2026年03月度_全社】RFM客層一覧表データ!$A:$A,[3]【2026年03月度_全社】RFM客層一覧表データ!C:C,"",0)</f>
        <v/>
      </c>
      <c r="G674" s="183" t="str">
        <f>_xlfn.XLOOKUP($A674,[3]【2026年03月度_全社】RFM客層一覧表データ!$A:$A,[3]【2026年03月度_全社】RFM客層一覧表データ!D:D,"",0)</f>
        <v/>
      </c>
      <c r="H674" s="183" t="str">
        <f>_xlfn.XLOOKUP($A674,[3]【2026年03月度_全社】RFM客層一覧表データ!$A:$A,[3]【2026年03月度_全社】RFM客層一覧表データ!E:E,"",0)</f>
        <v/>
      </c>
      <c r="I674" s="183" t="str">
        <f>_xlfn.XLOOKUP($A674,[3]【2026年03月度_全社】RFM客層一覧表データ!$A:$A,[3]【2026年03月度_全社】RFM客層一覧表データ!F:F,"",0)</f>
        <v/>
      </c>
      <c r="J674" s="183">
        <v>0</v>
      </c>
      <c r="K674" s="183">
        <v>0</v>
      </c>
      <c r="L674" s="183">
        <v>0</v>
      </c>
      <c r="M674" s="183">
        <v>0</v>
      </c>
      <c r="N674" s="183">
        <v>0</v>
      </c>
      <c r="O674" s="183">
        <v>0</v>
      </c>
      <c r="P674" s="183">
        <v>0</v>
      </c>
      <c r="Q674" s="183">
        <v>0</v>
      </c>
      <c r="R674" s="183">
        <v>0</v>
      </c>
      <c r="S674" s="183">
        <v>0</v>
      </c>
      <c r="T674" s="183">
        <v>0</v>
      </c>
      <c r="U674" s="183">
        <v>0</v>
      </c>
      <c r="V674" s="183">
        <v>0</v>
      </c>
      <c r="W674" s="183">
        <v>0</v>
      </c>
      <c r="X674" s="183">
        <v>0</v>
      </c>
      <c r="Y674" s="183">
        <v>0</v>
      </c>
    </row>
    <row r="675" spans="1:25" x14ac:dyDescent="0.2">
      <c r="A675" s="184">
        <v>10822157</v>
      </c>
      <c r="B675" s="183" t="str">
        <f>[1]店マスタ!B674</f>
        <v>（有）ポートワン　ヤマサ</v>
      </c>
      <c r="C675" s="183">
        <v>2.5</v>
      </c>
      <c r="D675" s="183">
        <v>2.5</v>
      </c>
      <c r="E675" s="183">
        <f>_xlfn.XLOOKUP(A675,[2]Sheet1!$R:$R,[2]Sheet1!$AB:$AB,"",0)</f>
        <v>3</v>
      </c>
      <c r="F675" s="183">
        <f>_xlfn.XLOOKUP($A675,[3]【2026年03月度_全社】RFM客層一覧表データ!$A:$A,[3]【2026年03月度_全社】RFM客層一覧表データ!C:C,"",0)</f>
        <v>1</v>
      </c>
      <c r="G675" s="183">
        <f>_xlfn.XLOOKUP($A675,[3]【2026年03月度_全社】RFM客層一覧表データ!$A:$A,[3]【2026年03月度_全社】RFM客層一覧表データ!D:D,"",0)</f>
        <v>1</v>
      </c>
      <c r="H675" s="183">
        <f>_xlfn.XLOOKUP($A675,[3]【2026年03月度_全社】RFM客層一覧表データ!$A:$A,[3]【2026年03月度_全社】RFM客層一覧表データ!E:E,"",0)</f>
        <v>0</v>
      </c>
      <c r="I675" s="183">
        <f>_xlfn.XLOOKUP($A675,[3]【2026年03月度_全社】RFM客層一覧表データ!$A:$A,[3]【2026年03月度_全社】RFM客層一覧表データ!F:F,"",0)</f>
        <v>1</v>
      </c>
      <c r="J675" s="183">
        <v>0</v>
      </c>
      <c r="K675" s="183">
        <v>0</v>
      </c>
      <c r="L675" s="183">
        <v>0</v>
      </c>
      <c r="M675" s="183">
        <v>0</v>
      </c>
      <c r="N675" s="183">
        <v>1</v>
      </c>
      <c r="O675" s="183">
        <v>0</v>
      </c>
      <c r="P675" s="183">
        <v>0</v>
      </c>
      <c r="Q675" s="183">
        <v>0</v>
      </c>
      <c r="R675" s="183">
        <v>1</v>
      </c>
      <c r="S675" s="183">
        <v>0</v>
      </c>
      <c r="T675" s="183">
        <v>0</v>
      </c>
      <c r="U675" s="183">
        <v>0</v>
      </c>
      <c r="V675" s="183">
        <v>1</v>
      </c>
      <c r="W675" s="183">
        <v>0</v>
      </c>
      <c r="X675" s="183">
        <v>0</v>
      </c>
      <c r="Y675" s="183">
        <v>0</v>
      </c>
    </row>
    <row r="676" spans="1:25" x14ac:dyDescent="0.2">
      <c r="A676" s="184">
        <v>10823706</v>
      </c>
      <c r="B676" s="183" t="str">
        <f>[1]店マスタ!B675</f>
        <v>（有）シノザキデンキ</v>
      </c>
      <c r="C676" s="183">
        <v>3</v>
      </c>
      <c r="D676" s="183">
        <v>3</v>
      </c>
      <c r="E676" s="183">
        <f>_xlfn.XLOOKUP(A676,[2]Sheet1!$R:$R,[2]Sheet1!$AB:$AB,"",0)</f>
        <v>3</v>
      </c>
      <c r="F676" s="183">
        <f>_xlfn.XLOOKUP($A676,[3]【2026年03月度_全社】RFM客層一覧表データ!$A:$A,[3]【2026年03月度_全社】RFM客層一覧表データ!C:C,"",0)</f>
        <v>822</v>
      </c>
      <c r="G676" s="183">
        <f>_xlfn.XLOOKUP($A676,[3]【2026年03月度_全社】RFM客層一覧表データ!$A:$A,[3]【2026年03月度_全社】RFM客層一覧表データ!D:D,"",0)</f>
        <v>289</v>
      </c>
      <c r="H676" s="183">
        <f>_xlfn.XLOOKUP($A676,[3]【2026年03月度_全社】RFM客層一覧表データ!$A:$A,[3]【2026年03月度_全社】RFM客層一覧表データ!E:E,"",0)</f>
        <v>329</v>
      </c>
      <c r="I676" s="183">
        <f>_xlfn.XLOOKUP($A676,[3]【2026年03月度_全社】RFM客層一覧表データ!$A:$A,[3]【2026年03月度_全社】RFM客層一覧表データ!F:F,"",0)</f>
        <v>49</v>
      </c>
      <c r="J676" s="183">
        <v>823</v>
      </c>
      <c r="K676" s="183">
        <v>317</v>
      </c>
      <c r="L676" s="183">
        <v>361</v>
      </c>
      <c r="M676" s="183">
        <v>58</v>
      </c>
      <c r="N676" s="183">
        <v>834</v>
      </c>
      <c r="O676" s="183">
        <v>310</v>
      </c>
      <c r="P676" s="183">
        <v>353</v>
      </c>
      <c r="Q676" s="183">
        <v>60</v>
      </c>
      <c r="R676" s="183">
        <v>833</v>
      </c>
      <c r="S676" s="183">
        <v>305</v>
      </c>
      <c r="T676" s="183">
        <v>357</v>
      </c>
      <c r="U676" s="183">
        <v>59</v>
      </c>
      <c r="V676" s="183">
        <v>845</v>
      </c>
      <c r="W676" s="183">
        <v>394</v>
      </c>
      <c r="X676" s="183">
        <v>343</v>
      </c>
      <c r="Y676" s="183">
        <v>60</v>
      </c>
    </row>
    <row r="677" spans="1:25" x14ac:dyDescent="0.2">
      <c r="A677" s="184">
        <v>10824004</v>
      </c>
      <c r="B677" s="183" t="str">
        <f>[1]店マスタ!B676</f>
        <v>フォーエスつくば　イイダ</v>
      </c>
      <c r="C677" s="183">
        <v>3.5</v>
      </c>
      <c r="D677" s="183">
        <v>3.5</v>
      </c>
      <c r="E677" s="183">
        <f>_xlfn.XLOOKUP(A677,[2]Sheet1!$R:$R,[2]Sheet1!$AB:$AB,"",0)</f>
        <v>3.5</v>
      </c>
      <c r="F677" s="183">
        <f>_xlfn.XLOOKUP($A677,[3]【2026年03月度_全社】RFM客層一覧表データ!$A:$A,[3]【2026年03月度_全社】RFM客層一覧表データ!C:C,"",0)</f>
        <v>301</v>
      </c>
      <c r="G677" s="183">
        <f>_xlfn.XLOOKUP($A677,[3]【2026年03月度_全社】RFM客層一覧表データ!$A:$A,[3]【2026年03月度_全社】RFM客層一覧表データ!D:D,"",0)</f>
        <v>0</v>
      </c>
      <c r="H677" s="183">
        <f>_xlfn.XLOOKUP($A677,[3]【2026年03月度_全社】RFM客層一覧表データ!$A:$A,[3]【2026年03月度_全社】RFM客層一覧表データ!E:E,"",0)</f>
        <v>106</v>
      </c>
      <c r="I677" s="183">
        <f>_xlfn.XLOOKUP($A677,[3]【2026年03月度_全社】RFM客層一覧表データ!$A:$A,[3]【2026年03月度_全社】RFM客層一覧表データ!F:F,"",0)</f>
        <v>0</v>
      </c>
      <c r="J677" s="183">
        <v>351</v>
      </c>
      <c r="K677" s="183">
        <v>20</v>
      </c>
      <c r="L677" s="183">
        <v>143</v>
      </c>
      <c r="M677" s="183">
        <v>4</v>
      </c>
      <c r="N677" s="183">
        <v>375</v>
      </c>
      <c r="O677" s="183">
        <v>98</v>
      </c>
      <c r="P677" s="183">
        <v>166</v>
      </c>
      <c r="Q677" s="183">
        <v>6</v>
      </c>
      <c r="R677" s="183">
        <v>401</v>
      </c>
      <c r="S677" s="183">
        <v>162</v>
      </c>
      <c r="T677" s="183">
        <v>160</v>
      </c>
      <c r="U677" s="183">
        <v>43</v>
      </c>
      <c r="V677" s="183">
        <v>376</v>
      </c>
      <c r="W677" s="183">
        <v>157</v>
      </c>
      <c r="X677" s="183">
        <v>146</v>
      </c>
      <c r="Y677" s="183">
        <v>29</v>
      </c>
    </row>
    <row r="678" spans="1:25" x14ac:dyDescent="0.2">
      <c r="A678" s="184">
        <v>10830703</v>
      </c>
      <c r="B678" s="183" t="str">
        <f>[1]店マスタ!B677</f>
        <v>大里電機商会</v>
      </c>
      <c r="C678" s="183">
        <v>3.5</v>
      </c>
      <c r="D678" s="183">
        <v>0</v>
      </c>
      <c r="E678" s="183" t="str">
        <f>_xlfn.XLOOKUP(A678,[2]Sheet1!$R:$R,[2]Sheet1!$AB:$AB,"",0)</f>
        <v/>
      </c>
      <c r="F678" s="183" t="str">
        <f>_xlfn.XLOOKUP($A678,[3]【2026年03月度_全社】RFM客層一覧表データ!$A:$A,[3]【2026年03月度_全社】RFM客層一覧表データ!C:C,"",0)</f>
        <v/>
      </c>
      <c r="G678" s="183" t="str">
        <f>_xlfn.XLOOKUP($A678,[3]【2026年03月度_全社】RFM客層一覧表データ!$A:$A,[3]【2026年03月度_全社】RFM客層一覧表データ!D:D,"",0)</f>
        <v/>
      </c>
      <c r="H678" s="183" t="str">
        <f>_xlfn.XLOOKUP($A678,[3]【2026年03月度_全社】RFM客層一覧表データ!$A:$A,[3]【2026年03月度_全社】RFM客層一覧表データ!E:E,"",0)</f>
        <v/>
      </c>
      <c r="I678" s="183" t="str">
        <f>_xlfn.XLOOKUP($A678,[3]【2026年03月度_全社】RFM客層一覧表データ!$A:$A,[3]【2026年03月度_全社】RFM客層一覧表データ!F:F,"",0)</f>
        <v/>
      </c>
      <c r="J678" s="183">
        <v>0</v>
      </c>
      <c r="K678" s="183">
        <v>0</v>
      </c>
      <c r="L678" s="183">
        <v>0</v>
      </c>
      <c r="M678" s="183">
        <v>0</v>
      </c>
      <c r="N678" s="183">
        <v>0</v>
      </c>
      <c r="O678" s="183">
        <v>0</v>
      </c>
      <c r="P678" s="183">
        <v>0</v>
      </c>
      <c r="Q678" s="183">
        <v>0</v>
      </c>
      <c r="R678" s="183">
        <v>0</v>
      </c>
      <c r="S678" s="183">
        <v>0</v>
      </c>
      <c r="T678" s="183">
        <v>0</v>
      </c>
      <c r="U678" s="183">
        <v>0</v>
      </c>
      <c r="V678" s="183">
        <v>0</v>
      </c>
      <c r="W678" s="183">
        <v>0</v>
      </c>
      <c r="X678" s="183">
        <v>0</v>
      </c>
      <c r="Y678" s="183">
        <v>0</v>
      </c>
    </row>
    <row r="679" spans="1:25" x14ac:dyDescent="0.2">
      <c r="A679" s="184">
        <v>10830705</v>
      </c>
      <c r="B679" s="183" t="str">
        <f>[1]店マスタ!B678</f>
        <v>稲葉電機</v>
      </c>
      <c r="C679" s="183">
        <v>2.5</v>
      </c>
      <c r="D679" s="183">
        <v>2.5</v>
      </c>
      <c r="E679" s="183">
        <f>_xlfn.XLOOKUP(A679,[2]Sheet1!$R:$R,[2]Sheet1!$AB:$AB,"",0)</f>
        <v>2.5</v>
      </c>
      <c r="F679" s="183" t="str">
        <f>_xlfn.XLOOKUP($A679,[3]【2026年03月度_全社】RFM客層一覧表データ!$A:$A,[3]【2026年03月度_全社】RFM客層一覧表データ!C:C,"",0)</f>
        <v/>
      </c>
      <c r="G679" s="183" t="str">
        <f>_xlfn.XLOOKUP($A679,[3]【2026年03月度_全社】RFM客層一覧表データ!$A:$A,[3]【2026年03月度_全社】RFM客層一覧表データ!D:D,"",0)</f>
        <v/>
      </c>
      <c r="H679" s="183" t="str">
        <f>_xlfn.XLOOKUP($A679,[3]【2026年03月度_全社】RFM客層一覧表データ!$A:$A,[3]【2026年03月度_全社】RFM客層一覧表データ!E:E,"",0)</f>
        <v/>
      </c>
      <c r="I679" s="183" t="str">
        <f>_xlfn.XLOOKUP($A679,[3]【2026年03月度_全社】RFM客層一覧表データ!$A:$A,[3]【2026年03月度_全社】RFM客層一覧表データ!F:F,"",0)</f>
        <v/>
      </c>
      <c r="J679" s="183">
        <v>0</v>
      </c>
      <c r="K679" s="183">
        <v>0</v>
      </c>
      <c r="L679" s="183">
        <v>0</v>
      </c>
      <c r="M679" s="183">
        <v>0</v>
      </c>
      <c r="N679" s="183">
        <v>0</v>
      </c>
      <c r="O679" s="183">
        <v>0</v>
      </c>
      <c r="P679" s="183">
        <v>0</v>
      </c>
      <c r="Q679" s="183">
        <v>0</v>
      </c>
      <c r="R679" s="183">
        <v>0</v>
      </c>
      <c r="S679" s="183">
        <v>0</v>
      </c>
      <c r="T679" s="183">
        <v>0</v>
      </c>
      <c r="U679" s="183">
        <v>0</v>
      </c>
      <c r="V679" s="183">
        <v>0</v>
      </c>
      <c r="W679" s="183">
        <v>0</v>
      </c>
      <c r="X679" s="183">
        <v>0</v>
      </c>
      <c r="Y679" s="183">
        <v>0</v>
      </c>
    </row>
    <row r="680" spans="1:25" x14ac:dyDescent="0.2">
      <c r="A680" s="184">
        <v>10831002</v>
      </c>
      <c r="B680" s="183" t="str">
        <f>[1]店マスタ!B679</f>
        <v>ハートライン　ハニュウ</v>
      </c>
      <c r="C680" s="183">
        <v>1.5</v>
      </c>
      <c r="D680" s="183">
        <v>0</v>
      </c>
      <c r="E680" s="183" t="str">
        <f>_xlfn.XLOOKUP(A680,[2]Sheet1!$R:$R,[2]Sheet1!$AB:$AB,"",0)</f>
        <v/>
      </c>
      <c r="F680" s="183" t="str">
        <f>_xlfn.XLOOKUP($A680,[3]【2026年03月度_全社】RFM客層一覧表データ!$A:$A,[3]【2026年03月度_全社】RFM客層一覧表データ!C:C,"",0)</f>
        <v/>
      </c>
      <c r="G680" s="183" t="str">
        <f>_xlfn.XLOOKUP($A680,[3]【2026年03月度_全社】RFM客層一覧表データ!$A:$A,[3]【2026年03月度_全社】RFM客層一覧表データ!D:D,"",0)</f>
        <v/>
      </c>
      <c r="H680" s="183" t="str">
        <f>_xlfn.XLOOKUP($A680,[3]【2026年03月度_全社】RFM客層一覧表データ!$A:$A,[3]【2026年03月度_全社】RFM客層一覧表データ!E:E,"",0)</f>
        <v/>
      </c>
      <c r="I680" s="183" t="str">
        <f>_xlfn.XLOOKUP($A680,[3]【2026年03月度_全社】RFM客層一覧表データ!$A:$A,[3]【2026年03月度_全社】RFM客層一覧表データ!F:F,"",0)</f>
        <v/>
      </c>
      <c r="J680" s="183">
        <v>103</v>
      </c>
      <c r="K680" s="183">
        <v>0</v>
      </c>
      <c r="L680" s="183">
        <v>16</v>
      </c>
      <c r="M680" s="183">
        <v>0</v>
      </c>
      <c r="N680" s="183">
        <v>144</v>
      </c>
      <c r="O680" s="183">
        <v>1</v>
      </c>
      <c r="P680" s="183">
        <v>39</v>
      </c>
      <c r="Q680" s="183">
        <v>1</v>
      </c>
      <c r="R680" s="183">
        <v>190</v>
      </c>
      <c r="S680" s="183">
        <v>16</v>
      </c>
      <c r="T680" s="183">
        <v>60</v>
      </c>
      <c r="U680" s="183">
        <v>2</v>
      </c>
      <c r="V680" s="183">
        <v>218</v>
      </c>
      <c r="W680" s="183">
        <v>29</v>
      </c>
      <c r="X680" s="183">
        <v>82</v>
      </c>
      <c r="Y680" s="183">
        <v>6</v>
      </c>
    </row>
    <row r="681" spans="1:25" x14ac:dyDescent="0.2">
      <c r="A681" s="184">
        <v>10831005</v>
      </c>
      <c r="B681" s="183" t="str">
        <f>[1]店マスタ!B680</f>
        <v>ＥＣＯアクセスチェーンつくば店</v>
      </c>
      <c r="C681" s="183">
        <v>2.5</v>
      </c>
      <c r="D681" s="183">
        <v>2.5</v>
      </c>
      <c r="E681" s="183">
        <f>_xlfn.XLOOKUP(A681,[2]Sheet1!$R:$R,[2]Sheet1!$AB:$AB,"",0)</f>
        <v>2.5</v>
      </c>
      <c r="F681" s="183">
        <f>_xlfn.XLOOKUP($A681,[3]【2026年03月度_全社】RFM客層一覧表データ!$A:$A,[3]【2026年03月度_全社】RFM客層一覧表データ!C:C,"",0)</f>
        <v>423</v>
      </c>
      <c r="G681" s="183">
        <f>_xlfn.XLOOKUP($A681,[3]【2026年03月度_全社】RFM客層一覧表データ!$A:$A,[3]【2026年03月度_全社】RFM客層一覧表データ!D:D,"",0)</f>
        <v>198</v>
      </c>
      <c r="H681" s="183">
        <f>_xlfn.XLOOKUP($A681,[3]【2026年03月度_全社】RFM客層一覧表データ!$A:$A,[3]【2026年03月度_全社】RFM客層一覧表データ!E:E,"",0)</f>
        <v>210</v>
      </c>
      <c r="I681" s="183">
        <f>_xlfn.XLOOKUP($A681,[3]【2026年03月度_全社】RFM客層一覧表データ!$A:$A,[3]【2026年03月度_全社】RFM客層一覧表データ!F:F,"",0)</f>
        <v>39</v>
      </c>
      <c r="J681" s="183">
        <v>412</v>
      </c>
      <c r="K681" s="183">
        <v>199</v>
      </c>
      <c r="L681" s="183">
        <v>214</v>
      </c>
      <c r="M681" s="183">
        <v>39</v>
      </c>
      <c r="N681" s="183">
        <v>386</v>
      </c>
      <c r="O681" s="183">
        <v>174</v>
      </c>
      <c r="P681" s="183">
        <v>206</v>
      </c>
      <c r="Q681" s="183">
        <v>23</v>
      </c>
      <c r="R681" s="183">
        <v>383</v>
      </c>
      <c r="S681" s="183">
        <v>179</v>
      </c>
      <c r="T681" s="183">
        <v>204</v>
      </c>
      <c r="U681" s="183">
        <v>31</v>
      </c>
      <c r="V681" s="183">
        <v>386</v>
      </c>
      <c r="W681" s="183">
        <v>191</v>
      </c>
      <c r="X681" s="183">
        <v>198</v>
      </c>
      <c r="Y681" s="183">
        <v>35</v>
      </c>
    </row>
    <row r="682" spans="1:25" x14ac:dyDescent="0.2">
      <c r="A682" s="184">
        <v>10832704</v>
      </c>
      <c r="B682" s="183" t="str">
        <f>[1]店マスタ!B681</f>
        <v>（有）斉藤無線</v>
      </c>
      <c r="C682" s="183">
        <v>3</v>
      </c>
      <c r="D682" s="183">
        <v>3</v>
      </c>
      <c r="E682" s="183">
        <f>_xlfn.XLOOKUP(A682,[2]Sheet1!$R:$R,[2]Sheet1!$AB:$AB,"",0)</f>
        <v>3</v>
      </c>
      <c r="F682" s="183">
        <f>_xlfn.XLOOKUP($A682,[3]【2026年03月度_全社】RFM客層一覧表データ!$A:$A,[3]【2026年03月度_全社】RFM客層一覧表データ!C:C,"",0)</f>
        <v>0</v>
      </c>
      <c r="G682" s="183">
        <f>_xlfn.XLOOKUP($A682,[3]【2026年03月度_全社】RFM客層一覧表データ!$A:$A,[3]【2026年03月度_全社】RFM客層一覧表データ!D:D,"",0)</f>
        <v>0</v>
      </c>
      <c r="H682" s="183">
        <f>_xlfn.XLOOKUP($A682,[3]【2026年03月度_全社】RFM客層一覧表データ!$A:$A,[3]【2026年03月度_全社】RFM客層一覧表データ!E:E,"",0)</f>
        <v>0</v>
      </c>
      <c r="I682" s="183">
        <f>_xlfn.XLOOKUP($A682,[3]【2026年03月度_全社】RFM客層一覧表データ!$A:$A,[3]【2026年03月度_全社】RFM客層一覧表データ!F:F,"",0)</f>
        <v>0</v>
      </c>
      <c r="J682" s="183">
        <v>0</v>
      </c>
      <c r="K682" s="183">
        <v>0</v>
      </c>
      <c r="L682" s="183">
        <v>0</v>
      </c>
      <c r="M682" s="183">
        <v>0</v>
      </c>
      <c r="N682" s="183">
        <v>0</v>
      </c>
      <c r="O682" s="183">
        <v>0</v>
      </c>
      <c r="P682" s="183">
        <v>0</v>
      </c>
      <c r="Q682" s="183">
        <v>0</v>
      </c>
      <c r="R682" s="183">
        <v>0</v>
      </c>
      <c r="S682" s="183">
        <v>0</v>
      </c>
      <c r="T682" s="183">
        <v>0</v>
      </c>
      <c r="U682" s="183">
        <v>0</v>
      </c>
      <c r="V682" s="183">
        <v>0</v>
      </c>
      <c r="W682" s="183">
        <v>0</v>
      </c>
      <c r="X682" s="183">
        <v>0</v>
      </c>
      <c r="Y682" s="183">
        <v>0</v>
      </c>
    </row>
    <row r="683" spans="1:25" x14ac:dyDescent="0.2">
      <c r="A683" s="184">
        <v>10832705</v>
      </c>
      <c r="B683" s="183" t="str">
        <f>[1]店マスタ!B682</f>
        <v>ＥＣＯアクセスチェーン本店</v>
      </c>
      <c r="C683" s="183">
        <v>4.5</v>
      </c>
      <c r="D683" s="183">
        <v>4.5</v>
      </c>
      <c r="E683" s="183">
        <f>_xlfn.XLOOKUP(A683,[2]Sheet1!$R:$R,[2]Sheet1!$AB:$AB,"",0)</f>
        <v>4.5</v>
      </c>
      <c r="F683" s="183">
        <f>_xlfn.XLOOKUP($A683,[3]【2026年03月度_全社】RFM客層一覧表データ!$A:$A,[3]【2026年03月度_全社】RFM客層一覧表データ!C:C,"",0)</f>
        <v>473</v>
      </c>
      <c r="G683" s="183">
        <f>_xlfn.XLOOKUP($A683,[3]【2026年03月度_全社】RFM客層一覧表データ!$A:$A,[3]【2026年03月度_全社】RFM客層一覧表データ!D:D,"",0)</f>
        <v>233</v>
      </c>
      <c r="H683" s="183">
        <f>_xlfn.XLOOKUP($A683,[3]【2026年03月度_全社】RFM客層一覧表データ!$A:$A,[3]【2026年03月度_全社】RFM客層一覧表データ!E:E,"",0)</f>
        <v>112</v>
      </c>
      <c r="I683" s="183">
        <f>_xlfn.XLOOKUP($A683,[3]【2026年03月度_全社】RFM客層一覧表データ!$A:$A,[3]【2026年03月度_全社】RFM客層一覧表データ!F:F,"",0)</f>
        <v>51</v>
      </c>
      <c r="J683" s="183">
        <v>437</v>
      </c>
      <c r="K683" s="183">
        <v>179</v>
      </c>
      <c r="L683" s="183">
        <v>31</v>
      </c>
      <c r="M683" s="183">
        <v>45</v>
      </c>
      <c r="N683" s="183">
        <v>432</v>
      </c>
      <c r="O683" s="183">
        <v>142</v>
      </c>
      <c r="P683" s="183">
        <v>0</v>
      </c>
      <c r="Q683" s="183">
        <v>30</v>
      </c>
      <c r="R683" s="183">
        <v>442</v>
      </c>
      <c r="S683" s="183">
        <v>138</v>
      </c>
      <c r="T683" s="183">
        <v>0</v>
      </c>
      <c r="U683" s="183">
        <v>28</v>
      </c>
      <c r="V683" s="183">
        <v>454</v>
      </c>
      <c r="W683" s="183">
        <v>160</v>
      </c>
      <c r="X683" s="183">
        <v>0</v>
      </c>
      <c r="Y683" s="183">
        <v>45</v>
      </c>
    </row>
    <row r="684" spans="1:25" x14ac:dyDescent="0.2">
      <c r="A684" s="184">
        <v>10832713</v>
      </c>
      <c r="B684" s="183" t="str">
        <f>[1]店マスタ!B683</f>
        <v>ＥＣＯアクセスチェーン本部</v>
      </c>
      <c r="C684" s="183">
        <v>4.5</v>
      </c>
      <c r="D684" s="183">
        <v>4.5</v>
      </c>
      <c r="E684" s="183">
        <f>_xlfn.XLOOKUP(A684,[2]Sheet1!$R:$R,[2]Sheet1!$AB:$AB,"",0)</f>
        <v>4.5</v>
      </c>
      <c r="F684" s="183" t="str">
        <f>_xlfn.XLOOKUP($A684,[3]【2026年03月度_全社】RFM客層一覧表データ!$A:$A,[3]【2026年03月度_全社】RFM客層一覧表データ!C:C,"",0)</f>
        <v/>
      </c>
      <c r="G684" s="183" t="str">
        <f>_xlfn.XLOOKUP($A684,[3]【2026年03月度_全社】RFM客層一覧表データ!$A:$A,[3]【2026年03月度_全社】RFM客層一覧表データ!D:D,"",0)</f>
        <v/>
      </c>
      <c r="H684" s="183" t="str">
        <f>_xlfn.XLOOKUP($A684,[3]【2026年03月度_全社】RFM客層一覧表データ!$A:$A,[3]【2026年03月度_全社】RFM客層一覧表データ!E:E,"",0)</f>
        <v/>
      </c>
      <c r="I684" s="183" t="str">
        <f>_xlfn.XLOOKUP($A684,[3]【2026年03月度_全社】RFM客層一覧表データ!$A:$A,[3]【2026年03月度_全社】RFM客層一覧表データ!F:F,"",0)</f>
        <v/>
      </c>
      <c r="J684" s="183">
        <v>0</v>
      </c>
      <c r="K684" s="183">
        <v>0</v>
      </c>
      <c r="L684" s="183">
        <v>0</v>
      </c>
      <c r="M684" s="183">
        <v>0</v>
      </c>
      <c r="N684" s="183">
        <v>0</v>
      </c>
      <c r="O684" s="183">
        <v>0</v>
      </c>
      <c r="P684" s="183">
        <v>0</v>
      </c>
      <c r="Q684" s="183">
        <v>0</v>
      </c>
      <c r="R684" s="183">
        <v>0</v>
      </c>
      <c r="S684" s="183">
        <v>0</v>
      </c>
      <c r="T684" s="183">
        <v>0</v>
      </c>
      <c r="U684" s="183">
        <v>0</v>
      </c>
      <c r="V684" s="183">
        <v>0</v>
      </c>
      <c r="W684" s="183">
        <v>0</v>
      </c>
      <c r="X684" s="183">
        <v>0</v>
      </c>
      <c r="Y684" s="183">
        <v>0</v>
      </c>
    </row>
    <row r="685" spans="1:25" x14ac:dyDescent="0.2">
      <c r="A685" s="184">
        <v>10833201</v>
      </c>
      <c r="B685" s="183" t="str">
        <f>[1]店マスタ!B684</f>
        <v>株式会社ライフアップ　茨城</v>
      </c>
      <c r="C685" s="183">
        <v>0.5</v>
      </c>
      <c r="D685" s="183">
        <v>0.5</v>
      </c>
      <c r="E685" s="183">
        <f>_xlfn.XLOOKUP(A685,[2]Sheet1!$R:$R,[2]Sheet1!$AB:$AB,"",0)</f>
        <v>0.5</v>
      </c>
      <c r="F685" s="183" t="str">
        <f>_xlfn.XLOOKUP($A685,[3]【2026年03月度_全社】RFM客層一覧表データ!$A:$A,[3]【2026年03月度_全社】RFM客層一覧表データ!C:C,"",0)</f>
        <v/>
      </c>
      <c r="G685" s="183" t="str">
        <f>_xlfn.XLOOKUP($A685,[3]【2026年03月度_全社】RFM客層一覧表データ!$A:$A,[3]【2026年03月度_全社】RFM客層一覧表データ!D:D,"",0)</f>
        <v/>
      </c>
      <c r="H685" s="183" t="str">
        <f>_xlfn.XLOOKUP($A685,[3]【2026年03月度_全社】RFM客層一覧表データ!$A:$A,[3]【2026年03月度_全社】RFM客層一覧表データ!E:E,"",0)</f>
        <v/>
      </c>
      <c r="I685" s="183" t="str">
        <f>_xlfn.XLOOKUP($A685,[3]【2026年03月度_全社】RFM客層一覧表データ!$A:$A,[3]【2026年03月度_全社】RFM客層一覧表データ!F:F,"",0)</f>
        <v/>
      </c>
      <c r="J685" s="183">
        <v>0</v>
      </c>
      <c r="K685" s="183">
        <v>0</v>
      </c>
      <c r="L685" s="183">
        <v>0</v>
      </c>
      <c r="M685" s="183">
        <v>0</v>
      </c>
      <c r="N685" s="183">
        <v>0</v>
      </c>
      <c r="O685" s="183">
        <v>0</v>
      </c>
      <c r="P685" s="183">
        <v>0</v>
      </c>
      <c r="Q685" s="183">
        <v>0</v>
      </c>
      <c r="R685" s="183">
        <v>0</v>
      </c>
      <c r="S685" s="183">
        <v>0</v>
      </c>
      <c r="T685" s="183">
        <v>0</v>
      </c>
      <c r="U685" s="183">
        <v>0</v>
      </c>
      <c r="V685" s="183">
        <v>0</v>
      </c>
      <c r="W685" s="183">
        <v>0</v>
      </c>
      <c r="X685" s="183">
        <v>0</v>
      </c>
      <c r="Y685" s="183">
        <v>0</v>
      </c>
    </row>
    <row r="686" spans="1:25" x14ac:dyDescent="0.2">
      <c r="A686" s="184">
        <v>10833207</v>
      </c>
      <c r="B686" s="183" t="str">
        <f>[1]店マスタ!B685</f>
        <v>ライフアップ　柳田</v>
      </c>
      <c r="C686" s="183">
        <v>4.5</v>
      </c>
      <c r="D686" s="183">
        <v>4.5</v>
      </c>
      <c r="E686" s="183">
        <f>_xlfn.XLOOKUP(A686,[2]Sheet1!$R:$R,[2]Sheet1!$AB:$AB,"",0)</f>
        <v>4.5</v>
      </c>
      <c r="F686" s="183">
        <f>_xlfn.XLOOKUP($A686,[3]【2026年03月度_全社】RFM客層一覧表データ!$A:$A,[3]【2026年03月度_全社】RFM客層一覧表データ!C:C,"",0)</f>
        <v>734</v>
      </c>
      <c r="G686" s="183">
        <f>_xlfn.XLOOKUP($A686,[3]【2026年03月度_全社】RFM客層一覧表データ!$A:$A,[3]【2026年03月度_全社】RFM客層一覧表データ!D:D,"",0)</f>
        <v>375</v>
      </c>
      <c r="H686" s="183">
        <f>_xlfn.XLOOKUP($A686,[3]【2026年03月度_全社】RFM客層一覧表データ!$A:$A,[3]【2026年03月度_全社】RFM客層一覧表データ!E:E,"",0)</f>
        <v>466</v>
      </c>
      <c r="I686" s="183">
        <f>_xlfn.XLOOKUP($A686,[3]【2026年03月度_全社】RFM客層一覧表データ!$A:$A,[3]【2026年03月度_全社】RFM客層一覧表データ!F:F,"",0)</f>
        <v>39</v>
      </c>
      <c r="J686" s="183">
        <v>737</v>
      </c>
      <c r="K686" s="183">
        <v>408</v>
      </c>
      <c r="L686" s="183">
        <v>458</v>
      </c>
      <c r="M686" s="183">
        <v>56</v>
      </c>
      <c r="N686" s="183">
        <v>774</v>
      </c>
      <c r="O686" s="183">
        <v>402</v>
      </c>
      <c r="P686" s="183">
        <v>465</v>
      </c>
      <c r="Q686" s="183">
        <v>39</v>
      </c>
      <c r="R686" s="183">
        <v>757</v>
      </c>
      <c r="S686" s="183">
        <v>387</v>
      </c>
      <c r="T686" s="183">
        <v>463</v>
      </c>
      <c r="U686" s="183">
        <v>42</v>
      </c>
      <c r="V686" s="183">
        <v>731</v>
      </c>
      <c r="W686" s="183">
        <v>367</v>
      </c>
      <c r="X686" s="183">
        <v>485</v>
      </c>
      <c r="Y686" s="183">
        <v>38</v>
      </c>
    </row>
    <row r="687" spans="1:25" x14ac:dyDescent="0.2">
      <c r="A687" s="184">
        <v>10833221</v>
      </c>
      <c r="B687" s="183" t="str">
        <f>[1]店マスタ!B686</f>
        <v>（有）ハートライン　ショウエイ</v>
      </c>
      <c r="C687" s="183">
        <v>4</v>
      </c>
      <c r="D687" s="183">
        <v>4</v>
      </c>
      <c r="E687" s="183">
        <f>_xlfn.XLOOKUP(A687,[2]Sheet1!$R:$R,[2]Sheet1!$AB:$AB,"",0)</f>
        <v>4</v>
      </c>
      <c r="F687" s="183">
        <f>_xlfn.XLOOKUP($A687,[3]【2026年03月度_全社】RFM客層一覧表データ!$A:$A,[3]【2026年03月度_全社】RFM客層一覧表データ!C:C,"",0)</f>
        <v>641</v>
      </c>
      <c r="G687" s="183">
        <f>_xlfn.XLOOKUP($A687,[3]【2026年03月度_全社】RFM客層一覧表データ!$A:$A,[3]【2026年03月度_全社】RFM客層一覧表データ!D:D,"",0)</f>
        <v>240</v>
      </c>
      <c r="H687" s="183">
        <f>_xlfn.XLOOKUP($A687,[3]【2026年03月度_全社】RFM客層一覧表データ!$A:$A,[3]【2026年03月度_全社】RFM客層一覧表データ!E:E,"",0)</f>
        <v>314</v>
      </c>
      <c r="I687" s="183">
        <f>_xlfn.XLOOKUP($A687,[3]【2026年03月度_全社】RFM客層一覧表データ!$A:$A,[3]【2026年03月度_全社】RFM客層一覧表データ!F:F,"",0)</f>
        <v>40</v>
      </c>
      <c r="J687" s="183">
        <v>667</v>
      </c>
      <c r="K687" s="183">
        <v>266</v>
      </c>
      <c r="L687" s="183">
        <v>322</v>
      </c>
      <c r="M687" s="183">
        <v>38</v>
      </c>
      <c r="N687" s="183">
        <v>688</v>
      </c>
      <c r="O687" s="183">
        <v>275</v>
      </c>
      <c r="P687" s="183">
        <v>318</v>
      </c>
      <c r="Q687" s="183">
        <v>51</v>
      </c>
      <c r="R687" s="183">
        <v>686</v>
      </c>
      <c r="S687" s="183">
        <v>285</v>
      </c>
      <c r="T687" s="183">
        <v>339</v>
      </c>
      <c r="U687" s="183">
        <v>53</v>
      </c>
      <c r="V687" s="183">
        <v>673</v>
      </c>
      <c r="W687" s="183">
        <v>278</v>
      </c>
      <c r="X687" s="183">
        <v>350</v>
      </c>
      <c r="Y687" s="183">
        <v>43</v>
      </c>
    </row>
    <row r="688" spans="1:25" x14ac:dyDescent="0.2">
      <c r="A688" s="184">
        <v>10835506</v>
      </c>
      <c r="B688" s="183" t="str">
        <f>[1]店マスタ!B687</f>
        <v>富田デンキ</v>
      </c>
      <c r="C688" s="183">
        <v>3.5</v>
      </c>
      <c r="D688" s="183">
        <v>3.5</v>
      </c>
      <c r="E688" s="183">
        <f>_xlfn.XLOOKUP(A688,[2]Sheet1!$R:$R,[2]Sheet1!$AB:$AB,"",0)</f>
        <v>4.5</v>
      </c>
      <c r="F688" s="183">
        <f>_xlfn.XLOOKUP($A688,[3]【2026年03月度_全社】RFM客層一覧表データ!$A:$A,[3]【2026年03月度_全社】RFM客層一覧表データ!C:C,"",0)</f>
        <v>520</v>
      </c>
      <c r="G688" s="183">
        <f>_xlfn.XLOOKUP($A688,[3]【2026年03月度_全社】RFM客層一覧表データ!$A:$A,[3]【2026年03月度_全社】RFM客層一覧表データ!D:D,"",0)</f>
        <v>176</v>
      </c>
      <c r="H688" s="183">
        <f>_xlfn.XLOOKUP($A688,[3]【2026年03月度_全社】RFM客層一覧表データ!$A:$A,[3]【2026年03月度_全社】RFM客層一覧表データ!E:E,"",0)</f>
        <v>193</v>
      </c>
      <c r="I688" s="183">
        <f>_xlfn.XLOOKUP($A688,[3]【2026年03月度_全社】RFM客層一覧表データ!$A:$A,[3]【2026年03月度_全社】RFM客層一覧表データ!F:F,"",0)</f>
        <v>48</v>
      </c>
      <c r="J688" s="183">
        <v>506</v>
      </c>
      <c r="K688" s="183">
        <v>163</v>
      </c>
      <c r="L688" s="183">
        <v>193</v>
      </c>
      <c r="M688" s="183">
        <v>48</v>
      </c>
      <c r="N688" s="183">
        <v>515</v>
      </c>
      <c r="O688" s="183">
        <v>180</v>
      </c>
      <c r="P688" s="183">
        <v>190</v>
      </c>
      <c r="Q688" s="183">
        <v>51</v>
      </c>
      <c r="R688" s="183">
        <v>502</v>
      </c>
      <c r="S688" s="183">
        <v>164</v>
      </c>
      <c r="T688" s="183">
        <v>192</v>
      </c>
      <c r="U688" s="183">
        <v>51</v>
      </c>
      <c r="V688" s="183">
        <v>502</v>
      </c>
      <c r="W688" s="183">
        <v>166</v>
      </c>
      <c r="X688" s="183">
        <v>199</v>
      </c>
      <c r="Y688" s="183">
        <v>50</v>
      </c>
    </row>
    <row r="689" spans="1:25" x14ac:dyDescent="0.2">
      <c r="A689" s="184">
        <v>10836202</v>
      </c>
      <c r="B689" s="183" t="str">
        <f>[1]店マスタ!B688</f>
        <v>ライフアップ千代田</v>
      </c>
      <c r="C689" s="183">
        <v>5.5</v>
      </c>
      <c r="D689" s="183">
        <v>5.5</v>
      </c>
      <c r="E689" s="183">
        <f>_xlfn.XLOOKUP(A689,[2]Sheet1!$R:$R,[2]Sheet1!$AB:$AB,"",0)</f>
        <v>6</v>
      </c>
      <c r="F689" s="183">
        <f>_xlfn.XLOOKUP($A689,[3]【2026年03月度_全社】RFM客層一覧表データ!$A:$A,[3]【2026年03月度_全社】RFM客層一覧表データ!C:C,"",0)</f>
        <v>804</v>
      </c>
      <c r="G689" s="183">
        <f>_xlfn.XLOOKUP($A689,[3]【2026年03月度_全社】RFM客層一覧表データ!$A:$A,[3]【2026年03月度_全社】RFM客層一覧表データ!D:D,"",0)</f>
        <v>366</v>
      </c>
      <c r="H689" s="183">
        <f>_xlfn.XLOOKUP($A689,[3]【2026年03月度_全社】RFM客層一覧表データ!$A:$A,[3]【2026年03月度_全社】RFM客層一覧表データ!E:E,"",0)</f>
        <v>424</v>
      </c>
      <c r="I689" s="183">
        <f>_xlfn.XLOOKUP($A689,[3]【2026年03月度_全社】RFM客層一覧表データ!$A:$A,[3]【2026年03月度_全社】RFM客層一覧表データ!F:F,"",0)</f>
        <v>44</v>
      </c>
      <c r="J689" s="183">
        <v>839</v>
      </c>
      <c r="K689" s="183">
        <v>385</v>
      </c>
      <c r="L689" s="183">
        <v>436</v>
      </c>
      <c r="M689" s="183">
        <v>49</v>
      </c>
      <c r="N689" s="183">
        <v>842</v>
      </c>
      <c r="O689" s="183">
        <v>405</v>
      </c>
      <c r="P689" s="183">
        <v>423</v>
      </c>
      <c r="Q689" s="183">
        <v>71</v>
      </c>
      <c r="R689" s="183">
        <v>800</v>
      </c>
      <c r="S689" s="183">
        <v>384</v>
      </c>
      <c r="T689" s="183">
        <v>411</v>
      </c>
      <c r="U689" s="183">
        <v>47</v>
      </c>
      <c r="V689" s="183">
        <v>798</v>
      </c>
      <c r="W689" s="183">
        <v>389</v>
      </c>
      <c r="X689" s="183">
        <v>395</v>
      </c>
      <c r="Y689" s="183">
        <v>61</v>
      </c>
    </row>
    <row r="690" spans="1:25" x14ac:dyDescent="0.2">
      <c r="A690" s="184">
        <v>10836305</v>
      </c>
      <c r="B690" s="183" t="str">
        <f>[1]店マスタ!B689</f>
        <v>（有）ヤマコシデンキ</v>
      </c>
      <c r="C690" s="183">
        <v>4</v>
      </c>
      <c r="D690" s="183">
        <v>4</v>
      </c>
      <c r="E690" s="183">
        <f>_xlfn.XLOOKUP(A690,[2]Sheet1!$R:$R,[2]Sheet1!$AB:$AB,"",0)</f>
        <v>4</v>
      </c>
      <c r="F690" s="183">
        <f>_xlfn.XLOOKUP($A690,[3]【2026年03月度_全社】RFM客層一覧表データ!$A:$A,[3]【2026年03月度_全社】RFM客層一覧表データ!C:C,"",0)</f>
        <v>195</v>
      </c>
      <c r="G690" s="183">
        <f>_xlfn.XLOOKUP($A690,[3]【2026年03月度_全社】RFM客層一覧表データ!$A:$A,[3]【2026年03月度_全社】RFM客層一覧表データ!D:D,"",0)</f>
        <v>59</v>
      </c>
      <c r="H690" s="183">
        <f>_xlfn.XLOOKUP($A690,[3]【2026年03月度_全社】RFM客層一覧表データ!$A:$A,[3]【2026年03月度_全社】RFM客層一覧表データ!E:E,"",0)</f>
        <v>47</v>
      </c>
      <c r="I690" s="183">
        <f>_xlfn.XLOOKUP($A690,[3]【2026年03月度_全社】RFM客層一覧表データ!$A:$A,[3]【2026年03月度_全社】RFM客層一覧表データ!F:F,"",0)</f>
        <v>21</v>
      </c>
      <c r="J690" s="183">
        <v>201</v>
      </c>
      <c r="K690" s="183">
        <v>60</v>
      </c>
      <c r="L690" s="183">
        <v>47</v>
      </c>
      <c r="M690" s="183">
        <v>25</v>
      </c>
      <c r="N690" s="183">
        <v>187</v>
      </c>
      <c r="O690" s="183">
        <v>50</v>
      </c>
      <c r="P690" s="183">
        <v>49</v>
      </c>
      <c r="Q690" s="183">
        <v>19</v>
      </c>
      <c r="R690" s="183">
        <v>182</v>
      </c>
      <c r="S690" s="183">
        <v>56</v>
      </c>
      <c r="T690" s="183">
        <v>51</v>
      </c>
      <c r="U690" s="183">
        <v>15</v>
      </c>
      <c r="V690" s="183">
        <v>178</v>
      </c>
      <c r="W690" s="183">
        <v>55</v>
      </c>
      <c r="X690" s="183">
        <v>46</v>
      </c>
      <c r="Y690" s="183">
        <v>21</v>
      </c>
    </row>
    <row r="691" spans="1:25" x14ac:dyDescent="0.2">
      <c r="A691" s="184">
        <v>10836310</v>
      </c>
      <c r="B691" s="183" t="str">
        <f>[1]店マスタ!B690</f>
        <v>（有）菅谷電機商会</v>
      </c>
      <c r="C691" s="183">
        <v>4.5</v>
      </c>
      <c r="D691" s="183">
        <v>4.5</v>
      </c>
      <c r="E691" s="183">
        <f>_xlfn.XLOOKUP(A691,[2]Sheet1!$R:$R,[2]Sheet1!$AB:$AB,"",0)</f>
        <v>4.5</v>
      </c>
      <c r="F691" s="183">
        <f>_xlfn.XLOOKUP($A691,[3]【2026年03月度_全社】RFM客層一覧表データ!$A:$A,[3]【2026年03月度_全社】RFM客層一覧表データ!C:C,"",0)</f>
        <v>543</v>
      </c>
      <c r="G691" s="183">
        <f>_xlfn.XLOOKUP($A691,[3]【2026年03月度_全社】RFM客層一覧表データ!$A:$A,[3]【2026年03月度_全社】RFM客層一覧表データ!D:D,"",0)</f>
        <v>117</v>
      </c>
      <c r="H691" s="183">
        <f>_xlfn.XLOOKUP($A691,[3]【2026年03月度_全社】RFM客層一覧表データ!$A:$A,[3]【2026年03月度_全社】RFM客層一覧表データ!E:E,"",0)</f>
        <v>11</v>
      </c>
      <c r="I691" s="183">
        <f>_xlfn.XLOOKUP($A691,[3]【2026年03月度_全社】RFM客層一覧表データ!$A:$A,[3]【2026年03月度_全社】RFM客層一覧表データ!F:F,"",0)</f>
        <v>2</v>
      </c>
      <c r="J691" s="183">
        <v>551</v>
      </c>
      <c r="K691" s="183">
        <v>35</v>
      </c>
      <c r="L691" s="183">
        <v>11</v>
      </c>
      <c r="M691" s="183">
        <v>0</v>
      </c>
      <c r="N691" s="183">
        <v>540</v>
      </c>
      <c r="O691" s="183">
        <v>42</v>
      </c>
      <c r="P691" s="183">
        <v>10</v>
      </c>
      <c r="Q691" s="183">
        <v>4</v>
      </c>
      <c r="R691" s="183">
        <v>538</v>
      </c>
      <c r="S691" s="183">
        <v>71</v>
      </c>
      <c r="T691" s="183">
        <v>10</v>
      </c>
      <c r="U691" s="183">
        <v>15</v>
      </c>
      <c r="V691" s="183">
        <v>503</v>
      </c>
      <c r="W691" s="183">
        <v>132</v>
      </c>
      <c r="X691" s="183">
        <v>5</v>
      </c>
      <c r="Y691" s="183">
        <v>2</v>
      </c>
    </row>
    <row r="692" spans="1:25" x14ac:dyDescent="0.2">
      <c r="A692" s="184">
        <v>10836315</v>
      </c>
      <c r="B692" s="183" t="str">
        <f>[1]店マスタ!B691</f>
        <v>ホソヤ電器</v>
      </c>
      <c r="C692" s="183">
        <v>2.5</v>
      </c>
      <c r="D692" s="183">
        <v>2.5</v>
      </c>
      <c r="E692" s="183">
        <f>_xlfn.XLOOKUP(A692,[2]Sheet1!$R:$R,[2]Sheet1!$AB:$AB,"",0)</f>
        <v>3</v>
      </c>
      <c r="F692" s="183">
        <f>_xlfn.XLOOKUP($A692,[3]【2026年03月度_全社】RFM客層一覧表データ!$A:$A,[3]【2026年03月度_全社】RFM客層一覧表データ!C:C,"",0)</f>
        <v>142</v>
      </c>
      <c r="G692" s="183">
        <f>_xlfn.XLOOKUP($A692,[3]【2026年03月度_全社】RFM客層一覧表データ!$A:$A,[3]【2026年03月度_全社】RFM客層一覧表データ!D:D,"",0)</f>
        <v>125</v>
      </c>
      <c r="H692" s="183">
        <f>_xlfn.XLOOKUP($A692,[3]【2026年03月度_全社】RFM客層一覧表データ!$A:$A,[3]【2026年03月度_全社】RFM客層一覧表データ!E:E,"",0)</f>
        <v>134</v>
      </c>
      <c r="I692" s="183">
        <f>_xlfn.XLOOKUP($A692,[3]【2026年03月度_全社】RFM客層一覧表データ!$A:$A,[3]【2026年03月度_全社】RFM客層一覧表データ!F:F,"",0)</f>
        <v>4</v>
      </c>
      <c r="J692" s="183">
        <v>152</v>
      </c>
      <c r="K692" s="183">
        <v>134</v>
      </c>
      <c r="L692" s="183">
        <v>145</v>
      </c>
      <c r="M692" s="183">
        <v>1</v>
      </c>
      <c r="N692" s="183">
        <v>166</v>
      </c>
      <c r="O692" s="183">
        <v>138</v>
      </c>
      <c r="P692" s="183">
        <v>155</v>
      </c>
      <c r="Q692" s="183">
        <v>4</v>
      </c>
      <c r="R692" s="183">
        <v>161</v>
      </c>
      <c r="S692" s="183">
        <v>146</v>
      </c>
      <c r="T692" s="183">
        <v>155</v>
      </c>
      <c r="U692" s="183">
        <v>3</v>
      </c>
      <c r="V692" s="183">
        <v>179</v>
      </c>
      <c r="W692" s="183">
        <v>152</v>
      </c>
      <c r="X692" s="183">
        <v>171</v>
      </c>
      <c r="Y692" s="183">
        <v>1</v>
      </c>
    </row>
    <row r="693" spans="1:25" x14ac:dyDescent="0.2">
      <c r="A693" s="184">
        <v>10841002</v>
      </c>
      <c r="B693" s="183" t="str">
        <f>[1]店マスタ!B692</f>
        <v>ライフサポート　フダ</v>
      </c>
      <c r="C693" s="183">
        <v>2</v>
      </c>
      <c r="D693" s="183">
        <v>2</v>
      </c>
      <c r="E693" s="183">
        <f>_xlfn.XLOOKUP(A693,[2]Sheet1!$R:$R,[2]Sheet1!$AB:$AB,"",0)</f>
        <v>2.5</v>
      </c>
      <c r="F693" s="183" t="str">
        <f>_xlfn.XLOOKUP($A693,[3]【2026年03月度_全社】RFM客層一覧表データ!$A:$A,[3]【2026年03月度_全社】RFM客層一覧表データ!C:C,"",0)</f>
        <v/>
      </c>
      <c r="G693" s="183" t="str">
        <f>_xlfn.XLOOKUP($A693,[3]【2026年03月度_全社】RFM客層一覧表データ!$A:$A,[3]【2026年03月度_全社】RFM客層一覧表データ!D:D,"",0)</f>
        <v/>
      </c>
      <c r="H693" s="183" t="str">
        <f>_xlfn.XLOOKUP($A693,[3]【2026年03月度_全社】RFM客層一覧表データ!$A:$A,[3]【2026年03月度_全社】RFM客層一覧表データ!E:E,"",0)</f>
        <v/>
      </c>
      <c r="I693" s="183" t="str">
        <f>_xlfn.XLOOKUP($A693,[3]【2026年03月度_全社】RFM客層一覧表データ!$A:$A,[3]【2026年03月度_全社】RFM客層一覧表データ!F:F,"",0)</f>
        <v/>
      </c>
      <c r="J693" s="183">
        <v>0</v>
      </c>
      <c r="K693" s="183">
        <v>0</v>
      </c>
      <c r="L693" s="183">
        <v>0</v>
      </c>
      <c r="M693" s="183">
        <v>0</v>
      </c>
      <c r="N693" s="183">
        <v>0</v>
      </c>
      <c r="O693" s="183">
        <v>0</v>
      </c>
      <c r="P693" s="183">
        <v>0</v>
      </c>
      <c r="Q693" s="183">
        <v>0</v>
      </c>
      <c r="R693" s="183">
        <v>0</v>
      </c>
      <c r="S693" s="183">
        <v>0</v>
      </c>
      <c r="T693" s="183">
        <v>0</v>
      </c>
      <c r="U693" s="183">
        <v>0</v>
      </c>
      <c r="V693" s="183">
        <v>0</v>
      </c>
      <c r="W693" s="183">
        <v>0</v>
      </c>
      <c r="X693" s="183">
        <v>0</v>
      </c>
      <c r="Y693" s="183">
        <v>0</v>
      </c>
    </row>
    <row r="694" spans="1:25" x14ac:dyDescent="0.2">
      <c r="A694" s="184">
        <v>10841020</v>
      </c>
      <c r="B694" s="183" t="str">
        <f>[1]店マスタ!B693</f>
        <v>ＥＣＯアクセスチェーン西牛ヶ谷</v>
      </c>
      <c r="C694" s="183">
        <v>2.5</v>
      </c>
      <c r="D694" s="183">
        <v>2.5</v>
      </c>
      <c r="E694" s="183">
        <f>_xlfn.XLOOKUP(A694,[2]Sheet1!$R:$R,[2]Sheet1!$AB:$AB,"",0)</f>
        <v>2.5</v>
      </c>
      <c r="F694" s="183">
        <f>_xlfn.XLOOKUP($A694,[3]【2026年03月度_全社】RFM客層一覧表データ!$A:$A,[3]【2026年03月度_全社】RFM客層一覧表データ!C:C,"",0)</f>
        <v>0</v>
      </c>
      <c r="G694" s="183">
        <f>_xlfn.XLOOKUP($A694,[3]【2026年03月度_全社】RFM客層一覧表データ!$A:$A,[3]【2026年03月度_全社】RFM客層一覧表データ!D:D,"",0)</f>
        <v>0</v>
      </c>
      <c r="H694" s="183">
        <f>_xlfn.XLOOKUP($A694,[3]【2026年03月度_全社】RFM客層一覧表データ!$A:$A,[3]【2026年03月度_全社】RFM客層一覧表データ!E:E,"",0)</f>
        <v>0</v>
      </c>
      <c r="I694" s="183">
        <f>_xlfn.XLOOKUP($A694,[3]【2026年03月度_全社】RFM客層一覧表データ!$A:$A,[3]【2026年03月度_全社】RFM客層一覧表データ!F:F,"",0)</f>
        <v>0</v>
      </c>
      <c r="J694" s="183">
        <v>0</v>
      </c>
      <c r="K694" s="183">
        <v>0</v>
      </c>
      <c r="L694" s="183">
        <v>0</v>
      </c>
      <c r="M694" s="183">
        <v>0</v>
      </c>
      <c r="N694" s="183">
        <v>0</v>
      </c>
      <c r="O694" s="183">
        <v>0</v>
      </c>
      <c r="P694" s="183">
        <v>0</v>
      </c>
      <c r="Q694" s="183">
        <v>0</v>
      </c>
      <c r="R694" s="183">
        <v>0</v>
      </c>
      <c r="S694" s="183">
        <v>0</v>
      </c>
      <c r="T694" s="183">
        <v>0</v>
      </c>
      <c r="U694" s="183">
        <v>0</v>
      </c>
      <c r="V694" s="183">
        <v>0</v>
      </c>
      <c r="W694" s="183">
        <v>0</v>
      </c>
      <c r="X694" s="183">
        <v>0</v>
      </c>
      <c r="Y694" s="183">
        <v>0</v>
      </c>
    </row>
    <row r="695" spans="1:25" x14ac:dyDescent="0.2">
      <c r="A695" s="184">
        <v>10841203</v>
      </c>
      <c r="B695" s="183" t="str">
        <f>[1]店マスタ!B694</f>
        <v>（株）井関電機</v>
      </c>
      <c r="C695" s="183">
        <v>2</v>
      </c>
      <c r="D695" s="183">
        <v>2</v>
      </c>
      <c r="E695" s="183">
        <f>_xlfn.XLOOKUP(A695,[2]Sheet1!$R:$R,[2]Sheet1!$AB:$AB,"",0)</f>
        <v>2.5</v>
      </c>
      <c r="F695" s="183" t="str">
        <f>_xlfn.XLOOKUP($A695,[3]【2026年03月度_全社】RFM客層一覧表データ!$A:$A,[3]【2026年03月度_全社】RFM客層一覧表データ!C:C,"",0)</f>
        <v/>
      </c>
      <c r="G695" s="183" t="str">
        <f>_xlfn.XLOOKUP($A695,[3]【2026年03月度_全社】RFM客層一覧表データ!$A:$A,[3]【2026年03月度_全社】RFM客層一覧表データ!D:D,"",0)</f>
        <v/>
      </c>
      <c r="H695" s="183" t="str">
        <f>_xlfn.XLOOKUP($A695,[3]【2026年03月度_全社】RFM客層一覧表データ!$A:$A,[3]【2026年03月度_全社】RFM客層一覧表データ!E:E,"",0)</f>
        <v/>
      </c>
      <c r="I695" s="183" t="str">
        <f>_xlfn.XLOOKUP($A695,[3]【2026年03月度_全社】RFM客層一覧表データ!$A:$A,[3]【2026年03月度_全社】RFM客層一覧表データ!F:F,"",0)</f>
        <v/>
      </c>
      <c r="J695" s="183">
        <v>0</v>
      </c>
      <c r="K695" s="183">
        <v>0</v>
      </c>
      <c r="L695" s="183">
        <v>0</v>
      </c>
      <c r="M695" s="183">
        <v>0</v>
      </c>
      <c r="N695" s="183">
        <v>0</v>
      </c>
      <c r="O695" s="183">
        <v>0</v>
      </c>
      <c r="P695" s="183">
        <v>0</v>
      </c>
      <c r="Q695" s="183">
        <v>0</v>
      </c>
      <c r="R695" s="183">
        <v>0</v>
      </c>
      <c r="S695" s="183">
        <v>0</v>
      </c>
      <c r="T695" s="183">
        <v>0</v>
      </c>
      <c r="U695" s="183">
        <v>0</v>
      </c>
      <c r="V695" s="183">
        <v>0</v>
      </c>
      <c r="W695" s="183">
        <v>0</v>
      </c>
      <c r="X695" s="183">
        <v>0</v>
      </c>
      <c r="Y695" s="183">
        <v>0</v>
      </c>
    </row>
    <row r="696" spans="1:25" x14ac:dyDescent="0.2">
      <c r="A696" s="184">
        <v>10841302</v>
      </c>
      <c r="B696" s="183" t="str">
        <f>[1]店マスタ!B695</f>
        <v>（株）鹿光電業</v>
      </c>
      <c r="C696" s="183">
        <v>4</v>
      </c>
      <c r="D696" s="183">
        <v>4</v>
      </c>
      <c r="E696" s="183">
        <f>_xlfn.XLOOKUP(A696,[2]Sheet1!$R:$R,[2]Sheet1!$AB:$AB,"",0)</f>
        <v>4</v>
      </c>
      <c r="F696" s="183">
        <f>_xlfn.XLOOKUP($A696,[3]【2026年03月度_全社】RFM客層一覧表データ!$A:$A,[3]【2026年03月度_全社】RFM客層一覧表データ!C:C,"",0)</f>
        <v>1039</v>
      </c>
      <c r="G696" s="183">
        <f>_xlfn.XLOOKUP($A696,[3]【2026年03月度_全社】RFM客層一覧表データ!$A:$A,[3]【2026年03月度_全社】RFM客層一覧表データ!D:D,"",0)</f>
        <v>499</v>
      </c>
      <c r="H696" s="183">
        <f>_xlfn.XLOOKUP($A696,[3]【2026年03月度_全社】RFM客層一覧表データ!$A:$A,[3]【2026年03月度_全社】RFM客層一覧表データ!E:E,"",0)</f>
        <v>513</v>
      </c>
      <c r="I696" s="183">
        <f>_xlfn.XLOOKUP($A696,[3]【2026年03月度_全社】RFM客層一覧表データ!$A:$A,[3]【2026年03月度_全社】RFM客層一覧表データ!F:F,"",0)</f>
        <v>88</v>
      </c>
      <c r="J696" s="183">
        <v>1014</v>
      </c>
      <c r="K696" s="183">
        <v>484</v>
      </c>
      <c r="L696" s="183">
        <v>497</v>
      </c>
      <c r="M696" s="183">
        <v>86</v>
      </c>
      <c r="N696" s="183">
        <v>983</v>
      </c>
      <c r="O696" s="183">
        <v>441</v>
      </c>
      <c r="P696" s="183">
        <v>493</v>
      </c>
      <c r="Q696" s="183">
        <v>59</v>
      </c>
      <c r="R696" s="183">
        <v>1039</v>
      </c>
      <c r="S696" s="183">
        <v>445</v>
      </c>
      <c r="T696" s="183">
        <v>482</v>
      </c>
      <c r="U696" s="183">
        <v>88</v>
      </c>
      <c r="V696" s="183">
        <v>1044</v>
      </c>
      <c r="W696" s="183">
        <v>403</v>
      </c>
      <c r="X696" s="183">
        <v>518</v>
      </c>
      <c r="Y696" s="183">
        <v>76</v>
      </c>
    </row>
    <row r="697" spans="1:25" x14ac:dyDescent="0.2">
      <c r="A697" s="184">
        <v>10843301</v>
      </c>
      <c r="B697" s="183" t="str">
        <f>[1]店マスタ!B696</f>
        <v>（有）ネモトデンキ</v>
      </c>
      <c r="C697" s="183">
        <v>2.5</v>
      </c>
      <c r="D697" s="183">
        <v>2.5</v>
      </c>
      <c r="E697" s="183">
        <f>_xlfn.XLOOKUP(A697,[2]Sheet1!$R:$R,[2]Sheet1!$AB:$AB,"",0)</f>
        <v>2.5</v>
      </c>
      <c r="F697" s="183">
        <f>_xlfn.XLOOKUP($A697,[3]【2026年03月度_全社】RFM客層一覧表データ!$A:$A,[3]【2026年03月度_全社】RFM客層一覧表データ!C:C,"",0)</f>
        <v>537</v>
      </c>
      <c r="G697" s="183">
        <f>_xlfn.XLOOKUP($A697,[3]【2026年03月度_全社】RFM客層一覧表データ!$A:$A,[3]【2026年03月度_全社】RFM客層一覧表データ!D:D,"",0)</f>
        <v>259</v>
      </c>
      <c r="H697" s="183">
        <f>_xlfn.XLOOKUP($A697,[3]【2026年03月度_全社】RFM客層一覧表データ!$A:$A,[3]【2026年03月度_全社】RFM客層一覧表データ!E:E,"",0)</f>
        <v>340</v>
      </c>
      <c r="I697" s="183">
        <f>_xlfn.XLOOKUP($A697,[3]【2026年03月度_全社】RFM客層一覧表データ!$A:$A,[3]【2026年03月度_全社】RFM客層一覧表データ!F:F,"",0)</f>
        <v>13</v>
      </c>
      <c r="J697" s="183">
        <v>549</v>
      </c>
      <c r="K697" s="183">
        <v>279</v>
      </c>
      <c r="L697" s="183">
        <v>340</v>
      </c>
      <c r="M697" s="183">
        <v>19</v>
      </c>
      <c r="N697" s="183">
        <v>554</v>
      </c>
      <c r="O697" s="183">
        <v>293</v>
      </c>
      <c r="P697" s="183">
        <v>346</v>
      </c>
      <c r="Q697" s="183">
        <v>25</v>
      </c>
      <c r="R697" s="183">
        <v>554</v>
      </c>
      <c r="S697" s="183">
        <v>280</v>
      </c>
      <c r="T697" s="183">
        <v>348</v>
      </c>
      <c r="U697" s="183">
        <v>16</v>
      </c>
      <c r="V697" s="183">
        <v>561</v>
      </c>
      <c r="W697" s="183">
        <v>295</v>
      </c>
      <c r="X697" s="183">
        <v>343</v>
      </c>
      <c r="Y697" s="183">
        <v>21</v>
      </c>
    </row>
    <row r="698" spans="1:25" x14ac:dyDescent="0.2">
      <c r="A698" s="184">
        <v>10843302</v>
      </c>
      <c r="B698" s="183" t="str">
        <f>[1]店マスタ!B697</f>
        <v>ハートライン　ヤマグチ</v>
      </c>
      <c r="C698" s="183">
        <v>4</v>
      </c>
      <c r="D698" s="183">
        <v>4</v>
      </c>
      <c r="E698" s="183">
        <f>_xlfn.XLOOKUP(A698,[2]Sheet1!$R:$R,[2]Sheet1!$AB:$AB,"",0)</f>
        <v>4</v>
      </c>
      <c r="F698" s="183">
        <f>_xlfn.XLOOKUP($A698,[3]【2026年03月度_全社】RFM客層一覧表データ!$A:$A,[3]【2026年03月度_全社】RFM客層一覧表データ!C:C,"",0)</f>
        <v>540</v>
      </c>
      <c r="G698" s="183">
        <f>_xlfn.XLOOKUP($A698,[3]【2026年03月度_全社】RFM客層一覧表データ!$A:$A,[3]【2026年03月度_全社】RFM客層一覧表データ!D:D,"",0)</f>
        <v>263</v>
      </c>
      <c r="H698" s="183">
        <f>_xlfn.XLOOKUP($A698,[3]【2026年03月度_全社】RFM客層一覧表データ!$A:$A,[3]【2026年03月度_全社】RFM客層一覧表データ!E:E,"",0)</f>
        <v>271</v>
      </c>
      <c r="I698" s="183">
        <f>_xlfn.XLOOKUP($A698,[3]【2026年03月度_全社】RFM客層一覧表データ!$A:$A,[3]【2026年03月度_全社】RFM客層一覧表データ!F:F,"",0)</f>
        <v>46</v>
      </c>
      <c r="J698" s="183">
        <v>533</v>
      </c>
      <c r="K698" s="183">
        <v>284</v>
      </c>
      <c r="L698" s="183">
        <v>259</v>
      </c>
      <c r="M698" s="183">
        <v>55</v>
      </c>
      <c r="N698" s="183">
        <v>505</v>
      </c>
      <c r="O698" s="183">
        <v>234</v>
      </c>
      <c r="P698" s="183">
        <v>238</v>
      </c>
      <c r="Q698" s="183">
        <v>46</v>
      </c>
      <c r="R698" s="183">
        <v>476</v>
      </c>
      <c r="S698" s="183">
        <v>210</v>
      </c>
      <c r="T698" s="183">
        <v>237</v>
      </c>
      <c r="U698" s="183">
        <v>30</v>
      </c>
      <c r="V698" s="183">
        <v>459</v>
      </c>
      <c r="W698" s="183">
        <v>201</v>
      </c>
      <c r="X698" s="183">
        <v>233</v>
      </c>
      <c r="Y698" s="183">
        <v>37</v>
      </c>
    </row>
    <row r="699" spans="1:25" x14ac:dyDescent="0.2">
      <c r="A699" s="184">
        <v>10844303</v>
      </c>
      <c r="B699" s="183" t="str">
        <f>[1]店マスタ!B698</f>
        <v>（有）川瀬電機商会</v>
      </c>
      <c r="C699" s="183">
        <v>2.5</v>
      </c>
      <c r="D699" s="183">
        <v>2.5</v>
      </c>
      <c r="E699" s="183">
        <f>_xlfn.XLOOKUP(A699,[2]Sheet1!$R:$R,[2]Sheet1!$AB:$AB,"",0)</f>
        <v>2.5</v>
      </c>
      <c r="F699" s="183">
        <f>_xlfn.XLOOKUP($A699,[3]【2026年03月度_全社】RFM客層一覧表データ!$A:$A,[3]【2026年03月度_全社】RFM客層一覧表データ!C:C,"",0)</f>
        <v>307</v>
      </c>
      <c r="G699" s="183">
        <f>_xlfn.XLOOKUP($A699,[3]【2026年03月度_全社】RFM客層一覧表データ!$A:$A,[3]【2026年03月度_全社】RFM客層一覧表データ!D:D,"",0)</f>
        <v>85</v>
      </c>
      <c r="H699" s="183">
        <f>_xlfn.XLOOKUP($A699,[3]【2026年03月度_全社】RFM客層一覧表データ!$A:$A,[3]【2026年03月度_全社】RFM客層一覧表データ!E:E,"",0)</f>
        <v>139</v>
      </c>
      <c r="I699" s="183">
        <f>_xlfn.XLOOKUP($A699,[3]【2026年03月度_全社】RFM客層一覧表データ!$A:$A,[3]【2026年03月度_全社】RFM客層一覧表データ!F:F,"",0)</f>
        <v>13</v>
      </c>
      <c r="J699" s="183">
        <v>331</v>
      </c>
      <c r="K699" s="183">
        <v>111</v>
      </c>
      <c r="L699" s="183">
        <v>145</v>
      </c>
      <c r="M699" s="183">
        <v>30</v>
      </c>
      <c r="N699" s="183">
        <v>338</v>
      </c>
      <c r="O699" s="183">
        <v>128</v>
      </c>
      <c r="P699" s="183">
        <v>147</v>
      </c>
      <c r="Q699" s="183">
        <v>32</v>
      </c>
      <c r="R699" s="183">
        <v>347</v>
      </c>
      <c r="S699" s="183">
        <v>104</v>
      </c>
      <c r="T699" s="183">
        <v>156</v>
      </c>
      <c r="U699" s="183">
        <v>32</v>
      </c>
      <c r="V699" s="183">
        <v>354</v>
      </c>
      <c r="W699" s="183">
        <v>130</v>
      </c>
      <c r="X699" s="183">
        <v>161</v>
      </c>
      <c r="Y699" s="183">
        <v>70</v>
      </c>
    </row>
    <row r="700" spans="1:25" x14ac:dyDescent="0.2">
      <c r="A700" s="184">
        <v>10844311</v>
      </c>
      <c r="B700" s="183" t="str">
        <f>[1]店マスタ!B699</f>
        <v>みつぐ電器商会</v>
      </c>
      <c r="C700" s="183">
        <v>1.5</v>
      </c>
      <c r="D700" s="183">
        <v>0</v>
      </c>
      <c r="E700" s="183" t="str">
        <f>_xlfn.XLOOKUP(A700,[2]Sheet1!$R:$R,[2]Sheet1!$AB:$AB,"",0)</f>
        <v/>
      </c>
      <c r="F700" s="183" t="str">
        <f>_xlfn.XLOOKUP($A700,[3]【2026年03月度_全社】RFM客層一覧表データ!$A:$A,[3]【2026年03月度_全社】RFM客層一覧表データ!C:C,"",0)</f>
        <v/>
      </c>
      <c r="G700" s="183" t="str">
        <f>_xlfn.XLOOKUP($A700,[3]【2026年03月度_全社】RFM客層一覧表データ!$A:$A,[3]【2026年03月度_全社】RFM客層一覧表データ!D:D,"",0)</f>
        <v/>
      </c>
      <c r="H700" s="183" t="str">
        <f>_xlfn.XLOOKUP($A700,[3]【2026年03月度_全社】RFM客層一覧表データ!$A:$A,[3]【2026年03月度_全社】RFM客層一覧表データ!E:E,"",0)</f>
        <v/>
      </c>
      <c r="I700" s="183" t="str">
        <f>_xlfn.XLOOKUP($A700,[3]【2026年03月度_全社】RFM客層一覧表データ!$A:$A,[3]【2026年03月度_全社】RFM客層一覧表データ!F:F,"",0)</f>
        <v/>
      </c>
      <c r="J700" s="183">
        <v>0</v>
      </c>
      <c r="K700" s="183">
        <v>0</v>
      </c>
      <c r="L700" s="183">
        <v>0</v>
      </c>
      <c r="M700" s="183">
        <v>0</v>
      </c>
      <c r="N700" s="183">
        <v>0</v>
      </c>
      <c r="O700" s="183">
        <v>0</v>
      </c>
      <c r="P700" s="183">
        <v>0</v>
      </c>
      <c r="Q700" s="183">
        <v>0</v>
      </c>
      <c r="R700" s="183">
        <v>0</v>
      </c>
      <c r="S700" s="183">
        <v>0</v>
      </c>
      <c r="T700" s="183">
        <v>0</v>
      </c>
      <c r="U700" s="183">
        <v>0</v>
      </c>
      <c r="V700" s="183">
        <v>0</v>
      </c>
      <c r="W700" s="183">
        <v>0</v>
      </c>
      <c r="X700" s="183">
        <v>0</v>
      </c>
      <c r="Y700" s="183">
        <v>0</v>
      </c>
    </row>
    <row r="701" spans="1:25" x14ac:dyDescent="0.2">
      <c r="A701" s="184">
        <v>10845404</v>
      </c>
      <c r="B701" s="183" t="str">
        <f>[1]店マスタ!B700</f>
        <v>新光社</v>
      </c>
      <c r="C701" s="183">
        <v>3</v>
      </c>
      <c r="D701" s="183">
        <v>0</v>
      </c>
      <c r="E701" s="183" t="str">
        <f>_xlfn.XLOOKUP(A701,[2]Sheet1!$R:$R,[2]Sheet1!$AB:$AB,"",0)</f>
        <v/>
      </c>
      <c r="F701" s="183" t="str">
        <f>_xlfn.XLOOKUP($A701,[3]【2026年03月度_全社】RFM客層一覧表データ!$A:$A,[3]【2026年03月度_全社】RFM客層一覧表データ!C:C,"",0)</f>
        <v/>
      </c>
      <c r="G701" s="183" t="str">
        <f>_xlfn.XLOOKUP($A701,[3]【2026年03月度_全社】RFM客層一覧表データ!$A:$A,[3]【2026年03月度_全社】RFM客層一覧表データ!D:D,"",0)</f>
        <v/>
      </c>
      <c r="H701" s="183" t="str">
        <f>_xlfn.XLOOKUP($A701,[3]【2026年03月度_全社】RFM客層一覧表データ!$A:$A,[3]【2026年03月度_全社】RFM客層一覧表データ!E:E,"",0)</f>
        <v/>
      </c>
      <c r="I701" s="183" t="str">
        <f>_xlfn.XLOOKUP($A701,[3]【2026年03月度_全社】RFM客層一覧表データ!$A:$A,[3]【2026年03月度_全社】RFM客層一覧表データ!F:F,"",0)</f>
        <v/>
      </c>
      <c r="J701" s="183">
        <v>129</v>
      </c>
      <c r="K701" s="183">
        <v>17</v>
      </c>
      <c r="L701" s="183">
        <v>23</v>
      </c>
      <c r="M701" s="183">
        <v>0</v>
      </c>
      <c r="N701" s="183">
        <v>145</v>
      </c>
      <c r="O701" s="183">
        <v>24</v>
      </c>
      <c r="P701" s="183">
        <v>29</v>
      </c>
      <c r="Q701" s="183">
        <v>1</v>
      </c>
      <c r="R701" s="183">
        <v>141</v>
      </c>
      <c r="S701" s="183">
        <v>28</v>
      </c>
      <c r="T701" s="183">
        <v>35</v>
      </c>
      <c r="U701" s="183">
        <v>0</v>
      </c>
      <c r="V701" s="183">
        <v>136</v>
      </c>
      <c r="W701" s="183">
        <v>45</v>
      </c>
      <c r="X701" s="183">
        <v>39</v>
      </c>
      <c r="Y701" s="183">
        <v>0</v>
      </c>
    </row>
    <row r="702" spans="1:25" x14ac:dyDescent="0.2">
      <c r="A702" s="184">
        <v>10845406</v>
      </c>
      <c r="B702" s="183" t="str">
        <f>[1]店マスタ!B701</f>
        <v>（株）ナイス電気商会</v>
      </c>
      <c r="C702" s="183">
        <v>4</v>
      </c>
      <c r="D702" s="183">
        <v>4</v>
      </c>
      <c r="E702" s="183">
        <f>_xlfn.XLOOKUP(A702,[2]Sheet1!$R:$R,[2]Sheet1!$AB:$AB,"",0)</f>
        <v>4.5</v>
      </c>
      <c r="F702" s="183">
        <f>_xlfn.XLOOKUP($A702,[3]【2026年03月度_全社】RFM客層一覧表データ!$A:$A,[3]【2026年03月度_全社】RFM客層一覧表データ!C:C,"",0)</f>
        <v>669</v>
      </c>
      <c r="G702" s="183">
        <f>_xlfn.XLOOKUP($A702,[3]【2026年03月度_全社】RFM客層一覧表データ!$A:$A,[3]【2026年03月度_全社】RFM客層一覧表データ!D:D,"",0)</f>
        <v>355</v>
      </c>
      <c r="H702" s="183">
        <f>_xlfn.XLOOKUP($A702,[3]【2026年03月度_全社】RFM客層一覧表データ!$A:$A,[3]【2026年03月度_全社】RFM客層一覧表データ!E:E,"",0)</f>
        <v>458</v>
      </c>
      <c r="I702" s="183">
        <f>_xlfn.XLOOKUP($A702,[3]【2026年03月度_全社】RFM客層一覧表データ!$A:$A,[3]【2026年03月度_全社】RFM客層一覧表データ!F:F,"",0)</f>
        <v>44</v>
      </c>
      <c r="J702" s="183">
        <v>871</v>
      </c>
      <c r="K702" s="183">
        <v>417</v>
      </c>
      <c r="L702" s="183">
        <v>515</v>
      </c>
      <c r="M702" s="183">
        <v>51</v>
      </c>
      <c r="N702" s="183">
        <v>1039</v>
      </c>
      <c r="O702" s="183">
        <v>459</v>
      </c>
      <c r="P702" s="183">
        <v>555</v>
      </c>
      <c r="Q702" s="183">
        <v>64</v>
      </c>
      <c r="R702" s="183">
        <v>1022</v>
      </c>
      <c r="S702" s="183">
        <v>425</v>
      </c>
      <c r="T702" s="183">
        <v>578</v>
      </c>
      <c r="U702" s="183">
        <v>46</v>
      </c>
      <c r="V702" s="183">
        <v>1019</v>
      </c>
      <c r="W702" s="183">
        <v>453</v>
      </c>
      <c r="X702" s="183">
        <v>594</v>
      </c>
      <c r="Y702" s="183">
        <v>41</v>
      </c>
    </row>
    <row r="703" spans="1:25" x14ac:dyDescent="0.2">
      <c r="A703" s="184">
        <v>10845414</v>
      </c>
      <c r="B703" s="183" t="str">
        <f>[1]店マスタ!B702</f>
        <v>バリュー　ケイシン</v>
      </c>
      <c r="C703" s="183">
        <v>1</v>
      </c>
      <c r="D703" s="183">
        <v>1</v>
      </c>
      <c r="E703" s="183">
        <f>_xlfn.XLOOKUP(A703,[2]Sheet1!$R:$R,[2]Sheet1!$AB:$AB,"",0)</f>
        <v>1</v>
      </c>
      <c r="F703" s="183">
        <f>_xlfn.XLOOKUP($A703,[3]【2026年03月度_全社】RFM客層一覧表データ!$A:$A,[3]【2026年03月度_全社】RFM客層一覧表データ!C:C,"",0)</f>
        <v>0</v>
      </c>
      <c r="G703" s="183">
        <f>_xlfn.XLOOKUP($A703,[3]【2026年03月度_全社】RFM客層一覧表データ!$A:$A,[3]【2026年03月度_全社】RFM客層一覧表データ!D:D,"",0)</f>
        <v>0</v>
      </c>
      <c r="H703" s="183">
        <f>_xlfn.XLOOKUP($A703,[3]【2026年03月度_全社】RFM客層一覧表データ!$A:$A,[3]【2026年03月度_全社】RFM客層一覧表データ!E:E,"",0)</f>
        <v>0</v>
      </c>
      <c r="I703" s="183">
        <f>_xlfn.XLOOKUP($A703,[3]【2026年03月度_全社】RFM客層一覧表データ!$A:$A,[3]【2026年03月度_全社】RFM客層一覧表データ!F:F,"",0)</f>
        <v>0</v>
      </c>
      <c r="J703" s="183">
        <v>0</v>
      </c>
      <c r="K703" s="183">
        <v>0</v>
      </c>
      <c r="L703" s="183">
        <v>0</v>
      </c>
      <c r="M703" s="183">
        <v>0</v>
      </c>
      <c r="N703" s="183">
        <v>0</v>
      </c>
      <c r="O703" s="183">
        <v>0</v>
      </c>
      <c r="P703" s="183">
        <v>0</v>
      </c>
      <c r="Q703" s="183">
        <v>0</v>
      </c>
      <c r="R703" s="183">
        <v>0</v>
      </c>
      <c r="S703" s="183">
        <v>0</v>
      </c>
      <c r="T703" s="183">
        <v>0</v>
      </c>
      <c r="U703" s="183">
        <v>0</v>
      </c>
      <c r="V703" s="183">
        <v>0</v>
      </c>
      <c r="W703" s="183">
        <v>0</v>
      </c>
      <c r="X703" s="183">
        <v>0</v>
      </c>
      <c r="Y703" s="183">
        <v>0</v>
      </c>
    </row>
    <row r="704" spans="1:25" x14ac:dyDescent="0.2">
      <c r="A704" s="184">
        <v>10846513</v>
      </c>
      <c r="B704" s="183" t="str">
        <f>[1]店マスタ!B703</f>
        <v>ウスハデンキ　大みか店</v>
      </c>
      <c r="C704" s="183">
        <v>2.5</v>
      </c>
      <c r="D704" s="183">
        <v>2.5</v>
      </c>
      <c r="E704" s="183">
        <f>_xlfn.XLOOKUP(A704,[2]Sheet1!$R:$R,[2]Sheet1!$AB:$AB,"",0)</f>
        <v>2.5</v>
      </c>
      <c r="F704" s="183">
        <f>_xlfn.XLOOKUP($A704,[3]【2026年03月度_全社】RFM客層一覧表データ!$A:$A,[3]【2026年03月度_全社】RFM客層一覧表データ!C:C,"",0)</f>
        <v>296</v>
      </c>
      <c r="G704" s="183">
        <f>_xlfn.XLOOKUP($A704,[3]【2026年03月度_全社】RFM客層一覧表データ!$A:$A,[3]【2026年03月度_全社】RFM客層一覧表データ!D:D,"",0)</f>
        <v>115</v>
      </c>
      <c r="H704" s="183">
        <f>_xlfn.XLOOKUP($A704,[3]【2026年03月度_全社】RFM客層一覧表データ!$A:$A,[3]【2026年03月度_全社】RFM客層一覧表データ!E:E,"",0)</f>
        <v>117</v>
      </c>
      <c r="I704" s="183">
        <f>_xlfn.XLOOKUP($A704,[3]【2026年03月度_全社】RFM客層一覧表データ!$A:$A,[3]【2026年03月度_全社】RFM客層一覧表データ!F:F,"",0)</f>
        <v>0</v>
      </c>
      <c r="J704" s="183">
        <v>300</v>
      </c>
      <c r="K704" s="183">
        <v>134</v>
      </c>
      <c r="L704" s="183">
        <v>114</v>
      </c>
      <c r="M704" s="183">
        <v>0</v>
      </c>
      <c r="N704" s="183">
        <v>256</v>
      </c>
      <c r="O704" s="183">
        <v>60</v>
      </c>
      <c r="P704" s="183">
        <v>98</v>
      </c>
      <c r="Q704" s="183">
        <v>0</v>
      </c>
      <c r="R704" s="183">
        <v>266</v>
      </c>
      <c r="S704" s="183">
        <v>98</v>
      </c>
      <c r="T704" s="183">
        <v>99</v>
      </c>
      <c r="U704" s="183">
        <v>0</v>
      </c>
      <c r="V704" s="183">
        <v>241</v>
      </c>
      <c r="W704" s="183">
        <v>95</v>
      </c>
      <c r="X704" s="183">
        <v>91</v>
      </c>
      <c r="Y704" s="183">
        <v>0</v>
      </c>
    </row>
    <row r="705" spans="1:25" x14ac:dyDescent="0.2">
      <c r="A705" s="184">
        <v>10850002</v>
      </c>
      <c r="B705" s="183" t="str">
        <f>[1]店マスタ!B704</f>
        <v>（有）水戸テレビセンター</v>
      </c>
      <c r="C705" s="183">
        <v>1</v>
      </c>
      <c r="D705" s="183">
        <v>1</v>
      </c>
      <c r="E705" s="183">
        <f>_xlfn.XLOOKUP(A705,[2]Sheet1!$R:$R,[2]Sheet1!$AB:$AB,"",0)</f>
        <v>1</v>
      </c>
      <c r="F705" s="183">
        <f>_xlfn.XLOOKUP($A705,[3]【2026年03月度_全社】RFM客層一覧表データ!$A:$A,[3]【2026年03月度_全社】RFM客層一覧表データ!C:C,"",0)</f>
        <v>113</v>
      </c>
      <c r="G705" s="183">
        <f>_xlfn.XLOOKUP($A705,[3]【2026年03月度_全社】RFM客層一覧表データ!$A:$A,[3]【2026年03月度_全社】RFM客層一覧表データ!D:D,"",0)</f>
        <v>45</v>
      </c>
      <c r="H705" s="183">
        <f>_xlfn.XLOOKUP($A705,[3]【2026年03月度_全社】RFM客層一覧表データ!$A:$A,[3]【2026年03月度_全社】RFM客層一覧表データ!E:E,"",0)</f>
        <v>60</v>
      </c>
      <c r="I705" s="183">
        <f>_xlfn.XLOOKUP($A705,[3]【2026年03月度_全社】RFM客層一覧表データ!$A:$A,[3]【2026年03月度_全社】RFM客層一覧表データ!F:F,"",0)</f>
        <v>0</v>
      </c>
      <c r="J705" s="183">
        <v>126</v>
      </c>
      <c r="K705" s="183">
        <v>40</v>
      </c>
      <c r="L705" s="183">
        <v>70</v>
      </c>
      <c r="M705" s="183">
        <v>0</v>
      </c>
      <c r="N705" s="183">
        <v>141</v>
      </c>
      <c r="O705" s="183">
        <v>34</v>
      </c>
      <c r="P705" s="183">
        <v>76</v>
      </c>
      <c r="Q705" s="183">
        <v>0</v>
      </c>
      <c r="R705" s="183">
        <v>144</v>
      </c>
      <c r="S705" s="183">
        <v>42</v>
      </c>
      <c r="T705" s="183">
        <v>79</v>
      </c>
      <c r="U705" s="183">
        <v>0</v>
      </c>
      <c r="V705" s="183">
        <v>153</v>
      </c>
      <c r="W705" s="183">
        <v>62</v>
      </c>
      <c r="X705" s="183">
        <v>86</v>
      </c>
      <c r="Y705" s="183">
        <v>0</v>
      </c>
    </row>
    <row r="706" spans="1:25" x14ac:dyDescent="0.2">
      <c r="A706" s="184">
        <v>10850006</v>
      </c>
      <c r="B706" s="183" t="str">
        <f>[1]店マスタ!B705</f>
        <v>（有）塚本ラジオ商会</v>
      </c>
      <c r="C706" s="183">
        <v>1.5</v>
      </c>
      <c r="D706" s="183">
        <v>0</v>
      </c>
      <c r="E706" s="183" t="str">
        <f>_xlfn.XLOOKUP(A706,[2]Sheet1!$R:$R,[2]Sheet1!$AB:$AB,"",0)</f>
        <v/>
      </c>
      <c r="F706" s="183" t="str">
        <f>_xlfn.XLOOKUP($A706,[3]【2026年03月度_全社】RFM客層一覧表データ!$A:$A,[3]【2026年03月度_全社】RFM客層一覧表データ!C:C,"",0)</f>
        <v/>
      </c>
      <c r="G706" s="183" t="str">
        <f>_xlfn.XLOOKUP($A706,[3]【2026年03月度_全社】RFM客層一覧表データ!$A:$A,[3]【2026年03月度_全社】RFM客層一覧表データ!D:D,"",0)</f>
        <v/>
      </c>
      <c r="H706" s="183" t="str">
        <f>_xlfn.XLOOKUP($A706,[3]【2026年03月度_全社】RFM客層一覧表データ!$A:$A,[3]【2026年03月度_全社】RFM客層一覧表データ!E:E,"",0)</f>
        <v/>
      </c>
      <c r="I706" s="183" t="str">
        <f>_xlfn.XLOOKUP($A706,[3]【2026年03月度_全社】RFM客層一覧表データ!$A:$A,[3]【2026年03月度_全社】RFM客層一覧表データ!F:F,"",0)</f>
        <v/>
      </c>
      <c r="J706" s="183">
        <v>0</v>
      </c>
      <c r="K706" s="183">
        <v>0</v>
      </c>
      <c r="L706" s="183">
        <v>0</v>
      </c>
      <c r="M706" s="183">
        <v>0</v>
      </c>
      <c r="N706" s="183">
        <v>62</v>
      </c>
      <c r="O706" s="183">
        <v>0</v>
      </c>
      <c r="P706" s="183">
        <v>0</v>
      </c>
      <c r="Q706" s="183">
        <v>0</v>
      </c>
      <c r="R706" s="183">
        <v>174</v>
      </c>
      <c r="S706" s="183">
        <v>0</v>
      </c>
      <c r="T706" s="183">
        <v>41</v>
      </c>
      <c r="U706" s="183">
        <v>0</v>
      </c>
      <c r="V706" s="183">
        <v>225</v>
      </c>
      <c r="W706" s="183">
        <v>0</v>
      </c>
      <c r="X706" s="183">
        <v>112</v>
      </c>
      <c r="Y706" s="183">
        <v>0</v>
      </c>
    </row>
    <row r="707" spans="1:25" x14ac:dyDescent="0.2">
      <c r="A707" s="184">
        <v>10850008</v>
      </c>
      <c r="B707" s="183" t="str">
        <f>[1]店マスタ!B706</f>
        <v>ライフアップ　トミタ</v>
      </c>
      <c r="C707" s="183">
        <v>3</v>
      </c>
      <c r="D707" s="183">
        <v>3</v>
      </c>
      <c r="E707" s="183">
        <f>_xlfn.XLOOKUP(A707,[2]Sheet1!$R:$R,[2]Sheet1!$AB:$AB,"",0)</f>
        <v>3</v>
      </c>
      <c r="F707" s="183">
        <f>_xlfn.XLOOKUP($A707,[3]【2026年03月度_全社】RFM客層一覧表データ!$A:$A,[3]【2026年03月度_全社】RFM客層一覧表データ!C:C,"",0)</f>
        <v>556</v>
      </c>
      <c r="G707" s="183">
        <f>_xlfn.XLOOKUP($A707,[3]【2026年03月度_全社】RFM客層一覧表データ!$A:$A,[3]【2026年03月度_全社】RFM客層一覧表データ!D:D,"",0)</f>
        <v>289</v>
      </c>
      <c r="H707" s="183">
        <f>_xlfn.XLOOKUP($A707,[3]【2026年03月度_全社】RFM客層一覧表データ!$A:$A,[3]【2026年03月度_全社】RFM客層一覧表データ!E:E,"",0)</f>
        <v>324</v>
      </c>
      <c r="I707" s="183">
        <f>_xlfn.XLOOKUP($A707,[3]【2026年03月度_全社】RFM客層一覧表データ!$A:$A,[3]【2026年03月度_全社】RFM客層一覧表データ!F:F,"",0)</f>
        <v>39</v>
      </c>
      <c r="J707" s="183">
        <v>544</v>
      </c>
      <c r="K707" s="183">
        <v>281</v>
      </c>
      <c r="L707" s="183">
        <v>322</v>
      </c>
      <c r="M707" s="183">
        <v>30</v>
      </c>
      <c r="N707" s="183">
        <v>532</v>
      </c>
      <c r="O707" s="183">
        <v>279</v>
      </c>
      <c r="P707" s="183">
        <v>321</v>
      </c>
      <c r="Q707" s="183">
        <v>32</v>
      </c>
      <c r="R707" s="183">
        <v>506</v>
      </c>
      <c r="S707" s="183">
        <v>299</v>
      </c>
      <c r="T707" s="183">
        <v>314</v>
      </c>
      <c r="U707" s="183">
        <v>28</v>
      </c>
      <c r="V707" s="183">
        <v>648</v>
      </c>
      <c r="W707" s="183">
        <v>314</v>
      </c>
      <c r="X707" s="183">
        <v>336</v>
      </c>
      <c r="Y707" s="183">
        <v>50</v>
      </c>
    </row>
    <row r="708" spans="1:25" x14ac:dyDescent="0.2">
      <c r="A708" s="184">
        <v>10850010</v>
      </c>
      <c r="B708" s="183" t="str">
        <f>[1]店マスタ!B707</f>
        <v>ライフアップ　フジタ</v>
      </c>
      <c r="C708" s="183">
        <v>6.5</v>
      </c>
      <c r="D708" s="183">
        <v>6.5</v>
      </c>
      <c r="E708" s="183">
        <f>_xlfn.XLOOKUP(A708,[2]Sheet1!$R:$R,[2]Sheet1!$AB:$AB,"",0)</f>
        <v>7</v>
      </c>
      <c r="F708" s="183">
        <f>_xlfn.XLOOKUP($A708,[3]【2026年03月度_全社】RFM客層一覧表データ!$A:$A,[3]【2026年03月度_全社】RFM客層一覧表データ!C:C,"",0)</f>
        <v>1054</v>
      </c>
      <c r="G708" s="183">
        <f>_xlfn.XLOOKUP($A708,[3]【2026年03月度_全社】RFM客層一覧表データ!$A:$A,[3]【2026年03月度_全社】RFM客層一覧表データ!D:D,"",0)</f>
        <v>449</v>
      </c>
      <c r="H708" s="183">
        <f>_xlfn.XLOOKUP($A708,[3]【2026年03月度_全社】RFM客層一覧表データ!$A:$A,[3]【2026年03月度_全社】RFM客層一覧表データ!E:E,"",0)</f>
        <v>439</v>
      </c>
      <c r="I708" s="183">
        <f>_xlfn.XLOOKUP($A708,[3]【2026年03月度_全社】RFM客層一覧表データ!$A:$A,[3]【2026年03月度_全社】RFM客層一覧表データ!F:F,"",0)</f>
        <v>88</v>
      </c>
      <c r="J708" s="183">
        <v>1072</v>
      </c>
      <c r="K708" s="183">
        <v>431</v>
      </c>
      <c r="L708" s="183">
        <v>428</v>
      </c>
      <c r="M708" s="183">
        <v>98</v>
      </c>
      <c r="N708" s="183">
        <v>1049</v>
      </c>
      <c r="O708" s="183">
        <v>426</v>
      </c>
      <c r="P708" s="183">
        <v>428</v>
      </c>
      <c r="Q708" s="183">
        <v>105</v>
      </c>
      <c r="R708" s="183">
        <v>1026</v>
      </c>
      <c r="S708" s="183">
        <v>445</v>
      </c>
      <c r="T708" s="183">
        <v>420</v>
      </c>
      <c r="U708" s="183">
        <v>112</v>
      </c>
      <c r="V708" s="183">
        <v>1005</v>
      </c>
      <c r="W708" s="183">
        <v>430</v>
      </c>
      <c r="X708" s="183">
        <v>425</v>
      </c>
      <c r="Y708" s="183">
        <v>101</v>
      </c>
    </row>
    <row r="709" spans="1:25" x14ac:dyDescent="0.2">
      <c r="A709" s="184">
        <v>10850011</v>
      </c>
      <c r="B709" s="183" t="str">
        <f>[1]店マスタ!B708</f>
        <v>粉川電機商会</v>
      </c>
      <c r="C709" s="183">
        <v>1.5</v>
      </c>
      <c r="D709" s="183">
        <v>1.5</v>
      </c>
      <c r="E709" s="183">
        <f>_xlfn.XLOOKUP(A709,[2]Sheet1!$R:$R,[2]Sheet1!$AB:$AB,"",0)</f>
        <v>1.5</v>
      </c>
      <c r="F709" s="183">
        <f>_xlfn.XLOOKUP($A709,[3]【2026年03月度_全社】RFM客層一覧表データ!$A:$A,[3]【2026年03月度_全社】RFM客層一覧表データ!C:C,"",0)</f>
        <v>0</v>
      </c>
      <c r="G709" s="183">
        <f>_xlfn.XLOOKUP($A709,[3]【2026年03月度_全社】RFM客層一覧表データ!$A:$A,[3]【2026年03月度_全社】RFM客層一覧表データ!D:D,"",0)</f>
        <v>0</v>
      </c>
      <c r="H709" s="183">
        <f>_xlfn.XLOOKUP($A709,[3]【2026年03月度_全社】RFM客層一覧表データ!$A:$A,[3]【2026年03月度_全社】RFM客層一覧表データ!E:E,"",0)</f>
        <v>0</v>
      </c>
      <c r="I709" s="183">
        <f>_xlfn.XLOOKUP($A709,[3]【2026年03月度_全社】RFM客層一覧表データ!$A:$A,[3]【2026年03月度_全社】RFM客層一覧表データ!F:F,"",0)</f>
        <v>0</v>
      </c>
      <c r="J709" s="183">
        <v>0</v>
      </c>
      <c r="K709" s="183">
        <v>0</v>
      </c>
      <c r="L709" s="183">
        <v>0</v>
      </c>
      <c r="M709" s="183">
        <v>0</v>
      </c>
      <c r="N709" s="183">
        <v>0</v>
      </c>
      <c r="O709" s="183">
        <v>0</v>
      </c>
      <c r="P709" s="183">
        <v>0</v>
      </c>
      <c r="Q709" s="183">
        <v>0</v>
      </c>
      <c r="R709" s="183">
        <v>0</v>
      </c>
      <c r="S709" s="183">
        <v>0</v>
      </c>
      <c r="T709" s="183">
        <v>0</v>
      </c>
      <c r="U709" s="183">
        <v>0</v>
      </c>
      <c r="V709" s="183">
        <v>2</v>
      </c>
      <c r="W709" s="183">
        <v>0</v>
      </c>
      <c r="X709" s="183">
        <v>0</v>
      </c>
      <c r="Y709" s="183">
        <v>0</v>
      </c>
    </row>
    <row r="710" spans="1:25" x14ac:dyDescent="0.2">
      <c r="A710" s="184">
        <v>10850013</v>
      </c>
      <c r="B710" s="183" t="str">
        <f>[1]店マスタ!B709</f>
        <v>株式会社　河原井電機商会</v>
      </c>
      <c r="C710" s="183">
        <v>2.5</v>
      </c>
      <c r="D710" s="183">
        <v>2.5</v>
      </c>
      <c r="E710" s="183">
        <f>_xlfn.XLOOKUP(A710,[2]Sheet1!$R:$R,[2]Sheet1!$AB:$AB,"",0)</f>
        <v>3</v>
      </c>
      <c r="F710" s="183">
        <f>_xlfn.XLOOKUP($A710,[3]【2026年03月度_全社】RFM客層一覧表データ!$A:$A,[3]【2026年03月度_全社】RFM客層一覧表データ!C:C,"",0)</f>
        <v>11</v>
      </c>
      <c r="G710" s="183">
        <f>_xlfn.XLOOKUP($A710,[3]【2026年03月度_全社】RFM客層一覧表データ!$A:$A,[3]【2026年03月度_全社】RFM客層一覧表データ!D:D,"",0)</f>
        <v>0</v>
      </c>
      <c r="H710" s="183">
        <f>_xlfn.XLOOKUP($A710,[3]【2026年03月度_全社】RFM客層一覧表データ!$A:$A,[3]【2026年03月度_全社】RFM客層一覧表データ!E:E,"",0)</f>
        <v>0</v>
      </c>
      <c r="I710" s="183">
        <f>_xlfn.XLOOKUP($A710,[3]【2026年03月度_全社】RFM客層一覧表データ!$A:$A,[3]【2026年03月度_全社】RFM客層一覧表データ!F:F,"",0)</f>
        <v>0</v>
      </c>
      <c r="J710" s="183">
        <v>18</v>
      </c>
      <c r="K710" s="183">
        <v>0</v>
      </c>
      <c r="L710" s="183">
        <v>0</v>
      </c>
      <c r="M710" s="183">
        <v>0</v>
      </c>
      <c r="N710" s="183">
        <v>29</v>
      </c>
      <c r="O710" s="183">
        <v>0</v>
      </c>
      <c r="P710" s="183">
        <v>0</v>
      </c>
      <c r="Q710" s="183">
        <v>0</v>
      </c>
      <c r="R710" s="183">
        <v>30</v>
      </c>
      <c r="S710" s="183">
        <v>0</v>
      </c>
      <c r="T710" s="183">
        <v>0</v>
      </c>
      <c r="U710" s="183">
        <v>0</v>
      </c>
      <c r="V710" s="183">
        <v>8</v>
      </c>
      <c r="W710" s="183">
        <v>0</v>
      </c>
      <c r="X710" s="183">
        <v>0</v>
      </c>
      <c r="Y710" s="183">
        <v>0</v>
      </c>
    </row>
    <row r="711" spans="1:25" x14ac:dyDescent="0.2">
      <c r="A711" s="184">
        <v>10850017</v>
      </c>
      <c r="B711" s="183" t="str">
        <f>[1]店マスタ!B710</f>
        <v>ひたち電器　水戸店</v>
      </c>
      <c r="C711" s="183">
        <v>1.5</v>
      </c>
      <c r="D711" s="183">
        <v>1.5</v>
      </c>
      <c r="E711" s="183">
        <f>_xlfn.XLOOKUP(A711,[2]Sheet1!$R:$R,[2]Sheet1!$AB:$AB,"",0)</f>
        <v>1.5</v>
      </c>
      <c r="F711" s="183">
        <f>_xlfn.XLOOKUP($A711,[3]【2026年03月度_全社】RFM客層一覧表データ!$A:$A,[3]【2026年03月度_全社】RFM客層一覧表データ!C:C,"",0)</f>
        <v>518</v>
      </c>
      <c r="G711" s="183">
        <f>_xlfn.XLOOKUP($A711,[3]【2026年03月度_全社】RFM客層一覧表データ!$A:$A,[3]【2026年03月度_全社】RFM客層一覧表データ!D:D,"",0)</f>
        <v>206</v>
      </c>
      <c r="H711" s="183">
        <f>_xlfn.XLOOKUP($A711,[3]【2026年03月度_全社】RFM客層一覧表データ!$A:$A,[3]【2026年03月度_全社】RFM客層一覧表データ!E:E,"",0)</f>
        <v>235</v>
      </c>
      <c r="I711" s="183">
        <f>_xlfn.XLOOKUP($A711,[3]【2026年03月度_全社】RFM客層一覧表データ!$A:$A,[3]【2026年03月度_全社】RFM客層一覧表データ!F:F,"",0)</f>
        <v>27</v>
      </c>
      <c r="J711" s="183">
        <v>539</v>
      </c>
      <c r="K711" s="183">
        <v>216</v>
      </c>
      <c r="L711" s="183">
        <v>254</v>
      </c>
      <c r="M711" s="183">
        <v>29</v>
      </c>
      <c r="N711" s="183">
        <v>565</v>
      </c>
      <c r="O711" s="183">
        <v>200</v>
      </c>
      <c r="P711" s="183">
        <v>264</v>
      </c>
      <c r="Q711" s="183">
        <v>26</v>
      </c>
      <c r="R711" s="183">
        <v>605</v>
      </c>
      <c r="S711" s="183">
        <v>215</v>
      </c>
      <c r="T711" s="183">
        <v>294</v>
      </c>
      <c r="U711" s="183">
        <v>20</v>
      </c>
      <c r="V711" s="183">
        <v>647</v>
      </c>
      <c r="W711" s="183">
        <v>233</v>
      </c>
      <c r="X711" s="183">
        <v>316</v>
      </c>
      <c r="Y711" s="183">
        <v>17</v>
      </c>
    </row>
    <row r="712" spans="1:25" x14ac:dyDescent="0.2">
      <c r="A712" s="184">
        <v>10850501</v>
      </c>
      <c r="B712" s="183" t="str">
        <f>[1]店マスタ!B711</f>
        <v>株式会社フォーエスつくば　本部</v>
      </c>
      <c r="C712" s="183">
        <v>1.5</v>
      </c>
      <c r="D712" s="183">
        <v>1.5</v>
      </c>
      <c r="E712" s="183">
        <f>_xlfn.XLOOKUP(A712,[2]Sheet1!$R:$R,[2]Sheet1!$AB:$AB,"",0)</f>
        <v>1.5</v>
      </c>
      <c r="F712" s="183" t="str">
        <f>_xlfn.XLOOKUP($A712,[3]【2026年03月度_全社】RFM客層一覧表データ!$A:$A,[3]【2026年03月度_全社】RFM客層一覧表データ!C:C,"",0)</f>
        <v/>
      </c>
      <c r="G712" s="183" t="str">
        <f>_xlfn.XLOOKUP($A712,[3]【2026年03月度_全社】RFM客層一覧表データ!$A:$A,[3]【2026年03月度_全社】RFM客層一覧表データ!D:D,"",0)</f>
        <v/>
      </c>
      <c r="H712" s="183" t="str">
        <f>_xlfn.XLOOKUP($A712,[3]【2026年03月度_全社】RFM客層一覧表データ!$A:$A,[3]【2026年03月度_全社】RFM客層一覧表データ!E:E,"",0)</f>
        <v/>
      </c>
      <c r="I712" s="183" t="str">
        <f>_xlfn.XLOOKUP($A712,[3]【2026年03月度_全社】RFM客層一覧表データ!$A:$A,[3]【2026年03月度_全社】RFM客層一覧表データ!F:F,"",0)</f>
        <v/>
      </c>
      <c r="J712" s="183">
        <v>0</v>
      </c>
      <c r="K712" s="183">
        <v>0</v>
      </c>
      <c r="L712" s="183">
        <v>0</v>
      </c>
      <c r="M712" s="183">
        <v>0</v>
      </c>
      <c r="N712" s="183">
        <v>0</v>
      </c>
      <c r="O712" s="183">
        <v>0</v>
      </c>
      <c r="P712" s="183">
        <v>0</v>
      </c>
      <c r="Q712" s="183">
        <v>0</v>
      </c>
      <c r="R712" s="183">
        <v>0</v>
      </c>
      <c r="S712" s="183">
        <v>0</v>
      </c>
      <c r="T712" s="183">
        <v>0</v>
      </c>
      <c r="U712" s="183">
        <v>0</v>
      </c>
      <c r="V712" s="183">
        <v>0</v>
      </c>
      <c r="W712" s="183">
        <v>0</v>
      </c>
      <c r="X712" s="183">
        <v>0</v>
      </c>
      <c r="Y712" s="183">
        <v>0</v>
      </c>
    </row>
    <row r="713" spans="1:25" x14ac:dyDescent="0.2">
      <c r="A713" s="184">
        <v>10850503</v>
      </c>
      <c r="B713" s="183" t="str">
        <f>[1]店マスタ!B712</f>
        <v>（有）中田電気</v>
      </c>
      <c r="C713" s="183">
        <v>2</v>
      </c>
      <c r="D713" s="183">
        <v>0</v>
      </c>
      <c r="E713" s="183">
        <f>_xlfn.XLOOKUP(A713,[2]Sheet1!$R:$R,[2]Sheet1!$AB:$AB,"",0)</f>
        <v>2.5</v>
      </c>
      <c r="F713" s="183" t="str">
        <f>_xlfn.XLOOKUP($A713,[3]【2026年03月度_全社】RFM客層一覧表データ!$A:$A,[3]【2026年03月度_全社】RFM客層一覧表データ!C:C,"",0)</f>
        <v/>
      </c>
      <c r="G713" s="183" t="str">
        <f>_xlfn.XLOOKUP($A713,[3]【2026年03月度_全社】RFM客層一覧表データ!$A:$A,[3]【2026年03月度_全社】RFM客層一覧表データ!D:D,"",0)</f>
        <v/>
      </c>
      <c r="H713" s="183" t="str">
        <f>_xlfn.XLOOKUP($A713,[3]【2026年03月度_全社】RFM客層一覧表データ!$A:$A,[3]【2026年03月度_全社】RFM客層一覧表データ!E:E,"",0)</f>
        <v/>
      </c>
      <c r="I713" s="183" t="str">
        <f>_xlfn.XLOOKUP($A713,[3]【2026年03月度_全社】RFM客層一覧表データ!$A:$A,[3]【2026年03月度_全社】RFM客層一覧表データ!F:F,"",0)</f>
        <v/>
      </c>
      <c r="J713" s="183">
        <v>267</v>
      </c>
      <c r="K713" s="183">
        <v>112</v>
      </c>
      <c r="L713" s="183">
        <v>126</v>
      </c>
      <c r="M713" s="183">
        <v>24</v>
      </c>
      <c r="N713" s="183">
        <v>261</v>
      </c>
      <c r="O713" s="183">
        <v>109</v>
      </c>
      <c r="P713" s="183">
        <v>126</v>
      </c>
      <c r="Q713" s="183">
        <v>18</v>
      </c>
      <c r="R713" s="183">
        <v>265</v>
      </c>
      <c r="S713" s="183">
        <v>81</v>
      </c>
      <c r="T713" s="183">
        <v>129</v>
      </c>
      <c r="U713" s="183">
        <v>11</v>
      </c>
      <c r="V713" s="183">
        <v>264</v>
      </c>
      <c r="W713" s="183">
        <v>105</v>
      </c>
      <c r="X713" s="183">
        <v>144</v>
      </c>
      <c r="Y713" s="183">
        <v>15</v>
      </c>
    </row>
    <row r="714" spans="1:25" x14ac:dyDescent="0.2">
      <c r="A714" s="184">
        <v>10850510</v>
      </c>
      <c r="B714" s="183" t="str">
        <f>[1]店マスタ!B713</f>
        <v>フォーエスつくば　ハギヤ</v>
      </c>
      <c r="C714" s="183">
        <v>7.5</v>
      </c>
      <c r="D714" s="183">
        <v>7</v>
      </c>
      <c r="E714" s="183">
        <f>_xlfn.XLOOKUP(A714,[2]Sheet1!$R:$R,[2]Sheet1!$AB:$AB,"",0)</f>
        <v>6.5</v>
      </c>
      <c r="F714" s="183">
        <f>_xlfn.XLOOKUP($A714,[3]【2026年03月度_全社】RFM客層一覧表データ!$A:$A,[3]【2026年03月度_全社】RFM客層一覧表データ!C:C,"",0)</f>
        <v>1807</v>
      </c>
      <c r="G714" s="183">
        <f>_xlfn.XLOOKUP($A714,[3]【2026年03月度_全社】RFM客層一覧表データ!$A:$A,[3]【2026年03月度_全社】RFM客層一覧表データ!D:D,"",0)</f>
        <v>826</v>
      </c>
      <c r="H714" s="183">
        <f>_xlfn.XLOOKUP($A714,[3]【2026年03月度_全社】RFM客層一覧表データ!$A:$A,[3]【2026年03月度_全社】RFM客層一覧表データ!E:E,"",0)</f>
        <v>791</v>
      </c>
      <c r="I714" s="183">
        <f>_xlfn.XLOOKUP($A714,[3]【2026年03月度_全社】RFM客層一覧表データ!$A:$A,[3]【2026年03月度_全社】RFM客層一覧表データ!F:F,"",0)</f>
        <v>147</v>
      </c>
      <c r="J714" s="183">
        <v>1786</v>
      </c>
      <c r="K714" s="183">
        <v>815</v>
      </c>
      <c r="L714" s="183">
        <v>747</v>
      </c>
      <c r="M714" s="183">
        <v>177</v>
      </c>
      <c r="N714" s="183">
        <v>1709</v>
      </c>
      <c r="O714" s="183">
        <v>756</v>
      </c>
      <c r="P714" s="183">
        <v>729</v>
      </c>
      <c r="Q714" s="183">
        <v>181</v>
      </c>
      <c r="R714" s="183">
        <v>1654</v>
      </c>
      <c r="S714" s="183">
        <v>760</v>
      </c>
      <c r="T714" s="183">
        <v>710</v>
      </c>
      <c r="U714" s="183">
        <v>188</v>
      </c>
      <c r="V714" s="183">
        <v>1509</v>
      </c>
      <c r="W714" s="183">
        <v>706</v>
      </c>
      <c r="X714" s="183">
        <v>692</v>
      </c>
      <c r="Y714" s="183">
        <v>128</v>
      </c>
    </row>
    <row r="715" spans="1:25" x14ac:dyDescent="0.2">
      <c r="A715" s="184">
        <v>10850516</v>
      </c>
      <c r="B715" s="183" t="str">
        <f>[1]店マスタ!B714</f>
        <v>パナピット　イシカワ</v>
      </c>
      <c r="C715" s="183">
        <v>2.5</v>
      </c>
      <c r="D715" s="183">
        <v>2.5</v>
      </c>
      <c r="E715" s="183">
        <f>_xlfn.XLOOKUP(A715,[2]Sheet1!$R:$R,[2]Sheet1!$AB:$AB,"",0)</f>
        <v>3</v>
      </c>
      <c r="F715" s="183">
        <f>_xlfn.XLOOKUP($A715,[3]【2026年03月度_全社】RFM客層一覧表データ!$A:$A,[3]【2026年03月度_全社】RFM客層一覧表データ!C:C,"",0)</f>
        <v>654</v>
      </c>
      <c r="G715" s="183">
        <f>_xlfn.XLOOKUP($A715,[3]【2026年03月度_全社】RFM客層一覧表データ!$A:$A,[3]【2026年03月度_全社】RFM客層一覧表データ!D:D,"",0)</f>
        <v>278</v>
      </c>
      <c r="H715" s="183">
        <f>_xlfn.XLOOKUP($A715,[3]【2026年03月度_全社】RFM客層一覧表データ!$A:$A,[3]【2026年03月度_全社】RFM客層一覧表データ!E:E,"",0)</f>
        <v>295</v>
      </c>
      <c r="I715" s="183">
        <f>_xlfn.XLOOKUP($A715,[3]【2026年03月度_全社】RFM客層一覧表データ!$A:$A,[3]【2026年03月度_全社】RFM客層一覧表データ!F:F,"",0)</f>
        <v>43</v>
      </c>
      <c r="J715" s="183">
        <v>656</v>
      </c>
      <c r="K715" s="183">
        <v>278</v>
      </c>
      <c r="L715" s="183">
        <v>278</v>
      </c>
      <c r="M715" s="183">
        <v>53</v>
      </c>
      <c r="N715" s="183">
        <v>658</v>
      </c>
      <c r="O715" s="183">
        <v>275</v>
      </c>
      <c r="P715" s="183">
        <v>276</v>
      </c>
      <c r="Q715" s="183">
        <v>59</v>
      </c>
      <c r="R715" s="183">
        <v>615</v>
      </c>
      <c r="S715" s="183">
        <v>278</v>
      </c>
      <c r="T715" s="183">
        <v>273</v>
      </c>
      <c r="U715" s="183">
        <v>60</v>
      </c>
      <c r="V715" s="183">
        <v>578</v>
      </c>
      <c r="W715" s="183">
        <v>312</v>
      </c>
      <c r="X715" s="183">
        <v>252</v>
      </c>
      <c r="Y715" s="183">
        <v>82</v>
      </c>
    </row>
    <row r="716" spans="1:25" x14ac:dyDescent="0.2">
      <c r="A716" s="184">
        <v>10850715</v>
      </c>
      <c r="B716" s="183" t="str">
        <f>[1]店マスタ!B715</f>
        <v>ＥＣＯアクセスチェーン境店</v>
      </c>
      <c r="C716" s="183">
        <v>2.5</v>
      </c>
      <c r="D716" s="183">
        <v>2.5</v>
      </c>
      <c r="E716" s="183">
        <f>_xlfn.XLOOKUP(A716,[2]Sheet1!$R:$R,[2]Sheet1!$AB:$AB,"",0)</f>
        <v>2.5</v>
      </c>
      <c r="F716" s="183">
        <f>_xlfn.XLOOKUP($A716,[3]【2026年03月度_全社】RFM客層一覧表データ!$A:$A,[3]【2026年03月度_全社】RFM客層一覧表データ!C:C,"",0)</f>
        <v>261</v>
      </c>
      <c r="G716" s="183">
        <f>_xlfn.XLOOKUP($A716,[3]【2026年03月度_全社】RFM客層一覧表データ!$A:$A,[3]【2026年03月度_全社】RFM客層一覧表データ!D:D,"",0)</f>
        <v>187</v>
      </c>
      <c r="H716" s="183">
        <f>_xlfn.XLOOKUP($A716,[3]【2026年03月度_全社】RFM客層一覧表データ!$A:$A,[3]【2026年03月度_全社】RFM客層一覧表データ!E:E,"",0)</f>
        <v>67</v>
      </c>
      <c r="I716" s="183">
        <f>_xlfn.XLOOKUP($A716,[3]【2026年03月度_全社】RFM客層一覧表データ!$A:$A,[3]【2026年03月度_全社】RFM客層一覧表データ!F:F,"",0)</f>
        <v>91</v>
      </c>
      <c r="J716" s="183">
        <v>153</v>
      </c>
      <c r="K716" s="183">
        <v>2</v>
      </c>
      <c r="L716" s="183">
        <v>24</v>
      </c>
      <c r="M716" s="183">
        <v>0</v>
      </c>
      <c r="N716" s="183">
        <v>154</v>
      </c>
      <c r="O716" s="183">
        <v>0</v>
      </c>
      <c r="P716" s="183">
        <v>26</v>
      </c>
      <c r="Q716" s="183">
        <v>0</v>
      </c>
      <c r="R716" s="183">
        <v>155</v>
      </c>
      <c r="S716" s="183">
        <v>76</v>
      </c>
      <c r="T716" s="183">
        <v>26</v>
      </c>
      <c r="U716" s="183">
        <v>34</v>
      </c>
      <c r="V716" s="183">
        <v>119</v>
      </c>
      <c r="W716" s="183">
        <v>104</v>
      </c>
      <c r="X716" s="183">
        <v>13</v>
      </c>
      <c r="Y716" s="183">
        <v>75</v>
      </c>
    </row>
    <row r="717" spans="1:25" x14ac:dyDescent="0.2">
      <c r="A717" s="184">
        <v>10851002</v>
      </c>
      <c r="B717" s="183" t="str">
        <f>[1]店マスタ!B716</f>
        <v>（有）フジタデンキ</v>
      </c>
      <c r="C717" s="183">
        <v>4.5</v>
      </c>
      <c r="D717" s="183">
        <v>4.5</v>
      </c>
      <c r="E717" s="183">
        <f>_xlfn.XLOOKUP(A717,[2]Sheet1!$R:$R,[2]Sheet1!$AB:$AB,"",0)</f>
        <v>4.5</v>
      </c>
      <c r="F717" s="183">
        <f>_xlfn.XLOOKUP($A717,[3]【2026年03月度_全社】RFM客層一覧表データ!$A:$A,[3]【2026年03月度_全社】RFM客層一覧表データ!C:C,"",0)</f>
        <v>348</v>
      </c>
      <c r="G717" s="183">
        <f>_xlfn.XLOOKUP($A717,[3]【2026年03月度_全社】RFM客層一覧表データ!$A:$A,[3]【2026年03月度_全社】RFM客層一覧表データ!D:D,"",0)</f>
        <v>106</v>
      </c>
      <c r="H717" s="183">
        <f>_xlfn.XLOOKUP($A717,[3]【2026年03月度_全社】RFM客層一覧表データ!$A:$A,[3]【2026年03月度_全社】RFM客層一覧表データ!E:E,"",0)</f>
        <v>216</v>
      </c>
      <c r="I717" s="183">
        <f>_xlfn.XLOOKUP($A717,[3]【2026年03月度_全社】RFM客層一覧表データ!$A:$A,[3]【2026年03月度_全社】RFM客層一覧表データ!F:F,"",0)</f>
        <v>6</v>
      </c>
      <c r="J717" s="183">
        <v>446</v>
      </c>
      <c r="K717" s="183">
        <v>127</v>
      </c>
      <c r="L717" s="183">
        <v>246</v>
      </c>
      <c r="M717" s="183">
        <v>5</v>
      </c>
      <c r="N717" s="183">
        <v>496</v>
      </c>
      <c r="O717" s="183">
        <v>149</v>
      </c>
      <c r="P717" s="183">
        <v>284</v>
      </c>
      <c r="Q717" s="183">
        <v>8</v>
      </c>
      <c r="R717" s="183">
        <v>563</v>
      </c>
      <c r="S717" s="183">
        <v>216</v>
      </c>
      <c r="T717" s="183">
        <v>309</v>
      </c>
      <c r="U717" s="183">
        <v>10</v>
      </c>
      <c r="V717" s="183">
        <v>605</v>
      </c>
      <c r="W717" s="183">
        <v>199</v>
      </c>
      <c r="X717" s="183">
        <v>326</v>
      </c>
      <c r="Y717" s="183">
        <v>15</v>
      </c>
    </row>
    <row r="718" spans="1:25" x14ac:dyDescent="0.2">
      <c r="A718" s="184">
        <v>10851004</v>
      </c>
      <c r="B718" s="183" t="str">
        <f>[1]店マスタ!B717</f>
        <v>（有）日栄電器</v>
      </c>
      <c r="C718" s="183">
        <v>5.5</v>
      </c>
      <c r="D718" s="183">
        <v>5.5</v>
      </c>
      <c r="E718" s="183">
        <f>_xlfn.XLOOKUP(A718,[2]Sheet1!$R:$R,[2]Sheet1!$AB:$AB,"",0)</f>
        <v>5.5</v>
      </c>
      <c r="F718" s="183">
        <f>_xlfn.XLOOKUP($A718,[3]【2026年03月度_全社】RFM客層一覧表データ!$A:$A,[3]【2026年03月度_全社】RFM客層一覧表データ!C:C,"",0)</f>
        <v>1399</v>
      </c>
      <c r="G718" s="183">
        <f>_xlfn.XLOOKUP($A718,[3]【2026年03月度_全社】RFM客層一覧表データ!$A:$A,[3]【2026年03月度_全社】RFM客層一覧表データ!D:D,"",0)</f>
        <v>616</v>
      </c>
      <c r="H718" s="183">
        <f>_xlfn.XLOOKUP($A718,[3]【2026年03月度_全社】RFM客層一覧表データ!$A:$A,[3]【2026年03月度_全社】RFM客層一覧表データ!E:E,"",0)</f>
        <v>599</v>
      </c>
      <c r="I718" s="183">
        <f>_xlfn.XLOOKUP($A718,[3]【2026年03月度_全社】RFM客層一覧表データ!$A:$A,[3]【2026年03月度_全社】RFM客層一覧表データ!F:F,"",0)</f>
        <v>150</v>
      </c>
      <c r="J718" s="183">
        <v>1344</v>
      </c>
      <c r="K718" s="183">
        <v>534</v>
      </c>
      <c r="L718" s="183">
        <v>586</v>
      </c>
      <c r="M718" s="183">
        <v>121</v>
      </c>
      <c r="N718" s="183">
        <v>1292</v>
      </c>
      <c r="O718" s="183">
        <v>446</v>
      </c>
      <c r="P718" s="183">
        <v>576</v>
      </c>
      <c r="Q718" s="183">
        <v>75</v>
      </c>
      <c r="R718" s="183">
        <v>1286</v>
      </c>
      <c r="S718" s="183">
        <v>697</v>
      </c>
      <c r="T718" s="183">
        <v>581</v>
      </c>
      <c r="U718" s="183">
        <v>196</v>
      </c>
      <c r="V718" s="183">
        <v>1173</v>
      </c>
      <c r="W718" s="183">
        <v>557</v>
      </c>
      <c r="X718" s="183">
        <v>569</v>
      </c>
      <c r="Y718" s="183">
        <v>127</v>
      </c>
    </row>
    <row r="719" spans="1:25" x14ac:dyDescent="0.2">
      <c r="A719" s="184">
        <v>10851042</v>
      </c>
      <c r="B719" s="183" t="str">
        <f>[1]店マスタ!B718</f>
        <v>フォーエスつくば　おおがみ</v>
      </c>
      <c r="C719" s="183">
        <v>1.5</v>
      </c>
      <c r="D719" s="183">
        <v>1.5</v>
      </c>
      <c r="E719" s="183">
        <f>_xlfn.XLOOKUP(A719,[2]Sheet1!$R:$R,[2]Sheet1!$AB:$AB,"",0)</f>
        <v>1.5</v>
      </c>
      <c r="F719" s="183">
        <f>_xlfn.XLOOKUP($A719,[3]【2026年03月度_全社】RFM客層一覧表データ!$A:$A,[3]【2026年03月度_全社】RFM客層一覧表データ!C:C,"",0)</f>
        <v>480</v>
      </c>
      <c r="G719" s="183">
        <f>_xlfn.XLOOKUP($A719,[3]【2026年03月度_全社】RFM客層一覧表データ!$A:$A,[3]【2026年03月度_全社】RFM客層一覧表データ!D:D,"",0)</f>
        <v>152</v>
      </c>
      <c r="H719" s="183">
        <f>_xlfn.XLOOKUP($A719,[3]【2026年03月度_全社】RFM客層一覧表データ!$A:$A,[3]【2026年03月度_全社】RFM客層一覧表データ!E:E,"",0)</f>
        <v>285</v>
      </c>
      <c r="I719" s="183">
        <f>_xlfn.XLOOKUP($A719,[3]【2026年03月度_全社】RFM客層一覧表データ!$A:$A,[3]【2026年03月度_全社】RFM客層一覧表データ!F:F,"",0)</f>
        <v>16</v>
      </c>
      <c r="J719" s="183">
        <v>478</v>
      </c>
      <c r="K719" s="183">
        <v>202</v>
      </c>
      <c r="L719" s="183">
        <v>306</v>
      </c>
      <c r="M719" s="183">
        <v>20</v>
      </c>
      <c r="N719" s="183">
        <v>481</v>
      </c>
      <c r="O719" s="183">
        <v>229</v>
      </c>
      <c r="P719" s="183">
        <v>308</v>
      </c>
      <c r="Q719" s="183">
        <v>21</v>
      </c>
      <c r="R719" s="183">
        <v>480</v>
      </c>
      <c r="S719" s="183">
        <v>306</v>
      </c>
      <c r="T719" s="183">
        <v>297</v>
      </c>
      <c r="U719" s="183">
        <v>55</v>
      </c>
      <c r="V719" s="183">
        <v>438</v>
      </c>
      <c r="W719" s="183">
        <v>232</v>
      </c>
      <c r="X719" s="183">
        <v>287</v>
      </c>
      <c r="Y719" s="183">
        <v>23</v>
      </c>
    </row>
    <row r="720" spans="1:25" x14ac:dyDescent="0.2">
      <c r="A720" s="184">
        <v>10851701</v>
      </c>
      <c r="B720" s="183" t="str">
        <f>[1]店マスタ!B719</f>
        <v>ワタナベラジオ</v>
      </c>
      <c r="C720" s="183">
        <v>2.5</v>
      </c>
      <c r="D720" s="183">
        <v>2.5</v>
      </c>
      <c r="E720" s="183">
        <f>_xlfn.XLOOKUP(A720,[2]Sheet1!$R:$R,[2]Sheet1!$AB:$AB,"",0)</f>
        <v>3</v>
      </c>
      <c r="F720" s="183">
        <f>_xlfn.XLOOKUP($A720,[3]【2026年03月度_全社】RFM客層一覧表データ!$A:$A,[3]【2026年03月度_全社】RFM客層一覧表データ!C:C,"",0)</f>
        <v>506</v>
      </c>
      <c r="G720" s="183">
        <f>_xlfn.XLOOKUP($A720,[3]【2026年03月度_全社】RFM客層一覧表データ!$A:$A,[3]【2026年03月度_全社】RFM客層一覧表データ!D:D,"",0)</f>
        <v>245</v>
      </c>
      <c r="H720" s="183">
        <f>_xlfn.XLOOKUP($A720,[3]【2026年03月度_全社】RFM客層一覧表データ!$A:$A,[3]【2026年03月度_全社】RFM客層一覧表データ!E:E,"",0)</f>
        <v>316</v>
      </c>
      <c r="I720" s="183">
        <f>_xlfn.XLOOKUP($A720,[3]【2026年03月度_全社】RFM客層一覧表データ!$A:$A,[3]【2026年03月度_全社】RFM客層一覧表データ!F:F,"",0)</f>
        <v>21</v>
      </c>
      <c r="J720" s="183">
        <v>510</v>
      </c>
      <c r="K720" s="183">
        <v>193</v>
      </c>
      <c r="L720" s="183">
        <v>315</v>
      </c>
      <c r="M720" s="183">
        <v>15</v>
      </c>
      <c r="N720" s="183">
        <v>512</v>
      </c>
      <c r="O720" s="183">
        <v>238</v>
      </c>
      <c r="P720" s="183">
        <v>329</v>
      </c>
      <c r="Q720" s="183">
        <v>14</v>
      </c>
      <c r="R720" s="183">
        <v>527</v>
      </c>
      <c r="S720" s="183">
        <v>241</v>
      </c>
      <c r="T720" s="183">
        <v>324</v>
      </c>
      <c r="U720" s="183">
        <v>24</v>
      </c>
      <c r="V720" s="183">
        <v>530</v>
      </c>
      <c r="W720" s="183">
        <v>240</v>
      </c>
      <c r="X720" s="183">
        <v>331</v>
      </c>
      <c r="Y720" s="183">
        <v>16</v>
      </c>
    </row>
    <row r="721" spans="1:25" x14ac:dyDescent="0.2">
      <c r="A721" s="184">
        <v>10851704</v>
      </c>
      <c r="B721" s="183" t="str">
        <f>[1]店マスタ!B720</f>
        <v>フォーエスつくば　タカハシ</v>
      </c>
      <c r="C721" s="183">
        <v>3</v>
      </c>
      <c r="D721" s="183">
        <v>3</v>
      </c>
      <c r="E721" s="183">
        <f>_xlfn.XLOOKUP(A721,[2]Sheet1!$R:$R,[2]Sheet1!$AB:$AB,"",0)</f>
        <v>3.5</v>
      </c>
      <c r="F721" s="183">
        <f>_xlfn.XLOOKUP($A721,[3]【2026年03月度_全社】RFM客層一覧表データ!$A:$A,[3]【2026年03月度_全社】RFM客層一覧表データ!C:C,"",0)</f>
        <v>1188</v>
      </c>
      <c r="G721" s="183">
        <f>_xlfn.XLOOKUP($A721,[3]【2026年03月度_全社】RFM客層一覧表データ!$A:$A,[3]【2026年03月度_全社】RFM客層一覧表データ!D:D,"",0)</f>
        <v>504</v>
      </c>
      <c r="H721" s="183">
        <f>_xlfn.XLOOKUP($A721,[3]【2026年03月度_全社】RFM客層一覧表データ!$A:$A,[3]【2026年03月度_全社】RFM客層一覧表データ!E:E,"",0)</f>
        <v>538</v>
      </c>
      <c r="I721" s="183">
        <f>_xlfn.XLOOKUP($A721,[3]【2026年03月度_全社】RFM客層一覧表データ!$A:$A,[3]【2026年03月度_全社】RFM客層一覧表データ!F:F,"",0)</f>
        <v>81</v>
      </c>
      <c r="J721" s="183">
        <v>1209</v>
      </c>
      <c r="K721" s="183">
        <v>560</v>
      </c>
      <c r="L721" s="183">
        <v>538</v>
      </c>
      <c r="M721" s="183">
        <v>105</v>
      </c>
      <c r="N721" s="183">
        <v>1169</v>
      </c>
      <c r="O721" s="183">
        <v>535</v>
      </c>
      <c r="P721" s="183">
        <v>530</v>
      </c>
      <c r="Q721" s="183">
        <v>92</v>
      </c>
      <c r="R721" s="183">
        <v>1151</v>
      </c>
      <c r="S721" s="183">
        <v>554</v>
      </c>
      <c r="T721" s="183">
        <v>526</v>
      </c>
      <c r="U721" s="183">
        <v>109</v>
      </c>
      <c r="V721" s="183">
        <v>1103</v>
      </c>
      <c r="W721" s="183">
        <v>552</v>
      </c>
      <c r="X721" s="183">
        <v>526</v>
      </c>
      <c r="Y721" s="183">
        <v>79</v>
      </c>
    </row>
    <row r="722" spans="1:25" x14ac:dyDescent="0.2">
      <c r="A722" s="184">
        <v>10852706</v>
      </c>
      <c r="B722" s="183" t="str">
        <f>[1]店マスタ!B721</f>
        <v>（株）船橋</v>
      </c>
      <c r="C722" s="183">
        <v>8.5</v>
      </c>
      <c r="D722" s="183">
        <v>8.5</v>
      </c>
      <c r="E722" s="183">
        <f>_xlfn.XLOOKUP(A722,[2]Sheet1!$R:$R,[2]Sheet1!$AB:$AB,"",0)</f>
        <v>9</v>
      </c>
      <c r="F722" s="183">
        <f>_xlfn.XLOOKUP($A722,[3]【2026年03月度_全社】RFM客層一覧表データ!$A:$A,[3]【2026年03月度_全社】RFM客層一覧表データ!C:C,"",0)</f>
        <v>749</v>
      </c>
      <c r="G722" s="183">
        <f>_xlfn.XLOOKUP($A722,[3]【2026年03月度_全社】RFM客層一覧表データ!$A:$A,[3]【2026年03月度_全社】RFM客層一覧表データ!D:D,"",0)</f>
        <v>437</v>
      </c>
      <c r="H722" s="183">
        <f>_xlfn.XLOOKUP($A722,[3]【2026年03月度_全社】RFM客層一覧表データ!$A:$A,[3]【2026年03月度_全社】RFM客層一覧表データ!E:E,"",0)</f>
        <v>595</v>
      </c>
      <c r="I722" s="183">
        <f>_xlfn.XLOOKUP($A722,[3]【2026年03月度_全社】RFM客層一覧表データ!$A:$A,[3]【2026年03月度_全社】RFM客層一覧表データ!F:F,"",0)</f>
        <v>13</v>
      </c>
      <c r="J722" s="183">
        <v>775</v>
      </c>
      <c r="K722" s="183">
        <v>443</v>
      </c>
      <c r="L722" s="183">
        <v>611</v>
      </c>
      <c r="M722" s="183">
        <v>7</v>
      </c>
      <c r="N722" s="183">
        <v>770</v>
      </c>
      <c r="O722" s="183">
        <v>451</v>
      </c>
      <c r="P722" s="183">
        <v>603</v>
      </c>
      <c r="Q722" s="183">
        <v>15</v>
      </c>
      <c r="R722" s="183">
        <v>803</v>
      </c>
      <c r="S722" s="183">
        <v>480</v>
      </c>
      <c r="T722" s="183">
        <v>611</v>
      </c>
      <c r="U722" s="183">
        <v>15</v>
      </c>
      <c r="V722" s="183">
        <v>864</v>
      </c>
      <c r="W722" s="183">
        <v>514</v>
      </c>
      <c r="X722" s="183">
        <v>633</v>
      </c>
      <c r="Y722" s="183">
        <v>25</v>
      </c>
    </row>
    <row r="723" spans="1:25" x14ac:dyDescent="0.2">
      <c r="A723" s="184">
        <v>10852715</v>
      </c>
      <c r="B723" s="183" t="str">
        <f>[1]店マスタ!B722</f>
        <v>ハクトデンキ</v>
      </c>
      <c r="C723" s="183">
        <v>1.5</v>
      </c>
      <c r="D723" s="183">
        <v>1.5</v>
      </c>
      <c r="E723" s="183">
        <f>_xlfn.XLOOKUP(A723,[2]Sheet1!$R:$R,[2]Sheet1!$AB:$AB,"",0)</f>
        <v>1.5</v>
      </c>
      <c r="F723" s="183">
        <f>_xlfn.XLOOKUP($A723,[3]【2026年03月度_全社】RFM客層一覧表データ!$A:$A,[3]【2026年03月度_全社】RFM客層一覧表データ!C:C,"",0)</f>
        <v>570</v>
      </c>
      <c r="G723" s="183">
        <f>_xlfn.XLOOKUP($A723,[3]【2026年03月度_全社】RFM客層一覧表データ!$A:$A,[3]【2026年03月度_全社】RFM客層一覧表データ!D:D,"",0)</f>
        <v>224</v>
      </c>
      <c r="H723" s="183">
        <f>_xlfn.XLOOKUP($A723,[3]【2026年03月度_全社】RFM客層一覧表データ!$A:$A,[3]【2026年03月度_全社】RFM客層一覧表データ!E:E,"",0)</f>
        <v>263</v>
      </c>
      <c r="I723" s="183">
        <f>_xlfn.XLOOKUP($A723,[3]【2026年03月度_全社】RFM客層一覧表データ!$A:$A,[3]【2026年03月度_全社】RFM客層一覧表データ!F:F,"",0)</f>
        <v>16</v>
      </c>
      <c r="J723" s="183">
        <v>580</v>
      </c>
      <c r="K723" s="183">
        <v>232</v>
      </c>
      <c r="L723" s="183">
        <v>269</v>
      </c>
      <c r="M723" s="183">
        <v>25</v>
      </c>
      <c r="N723" s="183">
        <v>581</v>
      </c>
      <c r="O723" s="183">
        <v>223</v>
      </c>
      <c r="P723" s="183">
        <v>264</v>
      </c>
      <c r="Q723" s="183">
        <v>26</v>
      </c>
      <c r="R723" s="183">
        <v>564</v>
      </c>
      <c r="S723" s="183">
        <v>224</v>
      </c>
      <c r="T723" s="183">
        <v>257</v>
      </c>
      <c r="U723" s="183">
        <v>27</v>
      </c>
      <c r="V723" s="183">
        <v>551</v>
      </c>
      <c r="W723" s="183">
        <v>402</v>
      </c>
      <c r="X723" s="183">
        <v>259</v>
      </c>
      <c r="Y723" s="183">
        <v>121</v>
      </c>
    </row>
    <row r="724" spans="1:25" x14ac:dyDescent="0.2">
      <c r="A724" s="184">
        <v>10852719</v>
      </c>
      <c r="B724" s="183" t="str">
        <f>[1]店マスタ!B723</f>
        <v>金子　電器</v>
      </c>
      <c r="C724" s="183">
        <v>2.5</v>
      </c>
      <c r="D724" s="183">
        <v>2.5</v>
      </c>
      <c r="E724" s="183">
        <f>_xlfn.XLOOKUP(A724,[2]Sheet1!$R:$R,[2]Sheet1!$AB:$AB,"",0)</f>
        <v>2.5</v>
      </c>
      <c r="F724" s="183">
        <f>_xlfn.XLOOKUP($A724,[3]【2026年03月度_全社】RFM客層一覧表データ!$A:$A,[3]【2026年03月度_全社】RFM客層一覧表データ!C:C,"",0)</f>
        <v>326</v>
      </c>
      <c r="G724" s="183">
        <f>_xlfn.XLOOKUP($A724,[3]【2026年03月度_全社】RFM客層一覧表データ!$A:$A,[3]【2026年03月度_全社】RFM客層一覧表データ!D:D,"",0)</f>
        <v>155</v>
      </c>
      <c r="H724" s="183">
        <f>_xlfn.XLOOKUP($A724,[3]【2026年03月度_全社】RFM客層一覧表データ!$A:$A,[3]【2026年03月度_全社】RFM客層一覧表データ!E:E,"",0)</f>
        <v>172</v>
      </c>
      <c r="I724" s="183">
        <f>_xlfn.XLOOKUP($A724,[3]【2026年03月度_全社】RFM客層一覧表データ!$A:$A,[3]【2026年03月度_全社】RFM客層一覧表データ!F:F,"",0)</f>
        <v>29</v>
      </c>
      <c r="J724" s="183">
        <v>319</v>
      </c>
      <c r="K724" s="183">
        <v>150</v>
      </c>
      <c r="L724" s="183">
        <v>182</v>
      </c>
      <c r="M724" s="183">
        <v>18</v>
      </c>
      <c r="N724" s="183">
        <v>324</v>
      </c>
      <c r="O724" s="183">
        <v>130</v>
      </c>
      <c r="P724" s="183">
        <v>181</v>
      </c>
      <c r="Q724" s="183">
        <v>21</v>
      </c>
      <c r="R724" s="183">
        <v>331</v>
      </c>
      <c r="S724" s="183">
        <v>131</v>
      </c>
      <c r="T724" s="183">
        <v>176</v>
      </c>
      <c r="U724" s="183">
        <v>18</v>
      </c>
      <c r="V724" s="183">
        <v>337</v>
      </c>
      <c r="W724" s="183">
        <v>167</v>
      </c>
      <c r="X724" s="183">
        <v>186</v>
      </c>
      <c r="Y724" s="183">
        <v>21</v>
      </c>
    </row>
    <row r="725" spans="1:25" x14ac:dyDescent="0.2">
      <c r="A725" s="184">
        <v>10853101</v>
      </c>
      <c r="B725" s="183" t="str">
        <f>[1]店マスタ!B724</f>
        <v>（有）平根無線商会</v>
      </c>
      <c r="C725" s="183">
        <v>3</v>
      </c>
      <c r="D725" s="183">
        <v>3</v>
      </c>
      <c r="E725" s="183">
        <f>_xlfn.XLOOKUP(A725,[2]Sheet1!$R:$R,[2]Sheet1!$AB:$AB,"",0)</f>
        <v>3</v>
      </c>
      <c r="F725" s="183">
        <f>_xlfn.XLOOKUP($A725,[3]【2026年03月度_全社】RFM客層一覧表データ!$A:$A,[3]【2026年03月度_全社】RFM客層一覧表データ!C:C,"",0)</f>
        <v>0</v>
      </c>
      <c r="G725" s="183">
        <f>_xlfn.XLOOKUP($A725,[3]【2026年03月度_全社】RFM客層一覧表データ!$A:$A,[3]【2026年03月度_全社】RFM客層一覧表データ!D:D,"",0)</f>
        <v>0</v>
      </c>
      <c r="H725" s="183">
        <f>_xlfn.XLOOKUP($A725,[3]【2026年03月度_全社】RFM客層一覧表データ!$A:$A,[3]【2026年03月度_全社】RFM客層一覧表データ!E:E,"",0)</f>
        <v>0</v>
      </c>
      <c r="I725" s="183">
        <f>_xlfn.XLOOKUP($A725,[3]【2026年03月度_全社】RFM客層一覧表データ!$A:$A,[3]【2026年03月度_全社】RFM客層一覧表データ!F:F,"",0)</f>
        <v>0</v>
      </c>
      <c r="J725" s="183">
        <v>0</v>
      </c>
      <c r="K725" s="183">
        <v>0</v>
      </c>
      <c r="L725" s="183">
        <v>0</v>
      </c>
      <c r="M725" s="183">
        <v>0</v>
      </c>
      <c r="N725" s="183">
        <v>0</v>
      </c>
      <c r="O725" s="183">
        <v>0</v>
      </c>
      <c r="P725" s="183">
        <v>0</v>
      </c>
      <c r="Q725" s="183">
        <v>0</v>
      </c>
      <c r="R725" s="183">
        <v>0</v>
      </c>
      <c r="S725" s="183">
        <v>0</v>
      </c>
      <c r="T725" s="183">
        <v>0</v>
      </c>
      <c r="U725" s="183">
        <v>0</v>
      </c>
      <c r="V725" s="183">
        <v>0</v>
      </c>
      <c r="W725" s="183">
        <v>0</v>
      </c>
      <c r="X725" s="183">
        <v>0</v>
      </c>
      <c r="Y725" s="183">
        <v>0</v>
      </c>
    </row>
    <row r="726" spans="1:25" x14ac:dyDescent="0.2">
      <c r="A726" s="184">
        <v>10853119</v>
      </c>
      <c r="B726" s="183" t="str">
        <f>[1]店マスタ!B725</f>
        <v>ハートライン　アユデン</v>
      </c>
      <c r="C726" s="183">
        <v>2</v>
      </c>
      <c r="D726" s="183">
        <v>2</v>
      </c>
      <c r="E726" s="183">
        <f>_xlfn.XLOOKUP(A726,[2]Sheet1!$R:$R,[2]Sheet1!$AB:$AB,"",0)</f>
        <v>2</v>
      </c>
      <c r="F726" s="183">
        <f>_xlfn.XLOOKUP($A726,[3]【2026年03月度_全社】RFM客層一覧表データ!$A:$A,[3]【2026年03月度_全社】RFM客層一覧表データ!C:C,"",0)</f>
        <v>198</v>
      </c>
      <c r="G726" s="183">
        <f>_xlfn.XLOOKUP($A726,[3]【2026年03月度_全社】RFM客層一覧表データ!$A:$A,[3]【2026年03月度_全社】RFM客層一覧表データ!D:D,"",0)</f>
        <v>92</v>
      </c>
      <c r="H726" s="183">
        <f>_xlfn.XLOOKUP($A726,[3]【2026年03月度_全社】RFM客層一覧表データ!$A:$A,[3]【2026年03月度_全社】RFM客層一覧表データ!E:E,"",0)</f>
        <v>118</v>
      </c>
      <c r="I726" s="183">
        <f>_xlfn.XLOOKUP($A726,[3]【2026年03月度_全社】RFM客層一覧表データ!$A:$A,[3]【2026年03月度_全社】RFM客層一覧表データ!F:F,"",0)</f>
        <v>9</v>
      </c>
      <c r="J726" s="183">
        <v>198</v>
      </c>
      <c r="K726" s="183">
        <v>94</v>
      </c>
      <c r="L726" s="183">
        <v>119</v>
      </c>
      <c r="M726" s="183">
        <v>10</v>
      </c>
      <c r="N726" s="183">
        <v>202</v>
      </c>
      <c r="O726" s="183">
        <v>93</v>
      </c>
      <c r="P726" s="183">
        <v>119</v>
      </c>
      <c r="Q726" s="183">
        <v>12</v>
      </c>
      <c r="R726" s="183">
        <v>205</v>
      </c>
      <c r="S726" s="183">
        <v>110</v>
      </c>
      <c r="T726" s="183">
        <v>134</v>
      </c>
      <c r="U726" s="183">
        <v>9</v>
      </c>
      <c r="V726" s="183">
        <v>201</v>
      </c>
      <c r="W726" s="183">
        <v>97</v>
      </c>
      <c r="X726" s="183">
        <v>130</v>
      </c>
      <c r="Y726" s="183">
        <v>9</v>
      </c>
    </row>
    <row r="727" spans="1:25" x14ac:dyDescent="0.2">
      <c r="A727" s="184">
        <v>10853201</v>
      </c>
      <c r="B727" s="183" t="str">
        <f>[1]店マスタ!B726</f>
        <v>東海電機商会</v>
      </c>
      <c r="C727" s="183">
        <v>2</v>
      </c>
      <c r="D727" s="183">
        <v>2</v>
      </c>
      <c r="E727" s="183">
        <f>_xlfn.XLOOKUP(A727,[2]Sheet1!$R:$R,[2]Sheet1!$AB:$AB,"",0)</f>
        <v>2.5</v>
      </c>
      <c r="F727" s="183" t="str">
        <f>_xlfn.XLOOKUP($A727,[3]【2026年03月度_全社】RFM客層一覧表データ!$A:$A,[3]【2026年03月度_全社】RFM客層一覧表データ!C:C,"",0)</f>
        <v/>
      </c>
      <c r="G727" s="183" t="str">
        <f>_xlfn.XLOOKUP($A727,[3]【2026年03月度_全社】RFM客層一覧表データ!$A:$A,[3]【2026年03月度_全社】RFM客層一覧表データ!D:D,"",0)</f>
        <v/>
      </c>
      <c r="H727" s="183" t="str">
        <f>_xlfn.XLOOKUP($A727,[3]【2026年03月度_全社】RFM客層一覧表データ!$A:$A,[3]【2026年03月度_全社】RFM客層一覧表データ!E:E,"",0)</f>
        <v/>
      </c>
      <c r="I727" s="183" t="str">
        <f>_xlfn.XLOOKUP($A727,[3]【2026年03月度_全社】RFM客層一覧表データ!$A:$A,[3]【2026年03月度_全社】RFM客層一覧表データ!F:F,"",0)</f>
        <v/>
      </c>
      <c r="J727" s="183">
        <v>0</v>
      </c>
      <c r="K727" s="183">
        <v>0</v>
      </c>
      <c r="L727" s="183">
        <v>0</v>
      </c>
      <c r="M727" s="183">
        <v>0</v>
      </c>
      <c r="N727" s="183">
        <v>0</v>
      </c>
      <c r="O727" s="183">
        <v>0</v>
      </c>
      <c r="P727" s="183">
        <v>0</v>
      </c>
      <c r="Q727" s="183">
        <v>0</v>
      </c>
      <c r="R727" s="183">
        <v>0</v>
      </c>
      <c r="S727" s="183">
        <v>0</v>
      </c>
      <c r="T727" s="183">
        <v>0</v>
      </c>
      <c r="U727" s="183">
        <v>0</v>
      </c>
      <c r="V727" s="183">
        <v>0</v>
      </c>
      <c r="W727" s="183">
        <v>0</v>
      </c>
      <c r="X727" s="183">
        <v>0</v>
      </c>
      <c r="Y727" s="183">
        <v>0</v>
      </c>
    </row>
    <row r="728" spans="1:25" x14ac:dyDescent="0.2">
      <c r="A728" s="184">
        <v>10853203</v>
      </c>
      <c r="B728" s="183" t="str">
        <f>[1]店マスタ!B727</f>
        <v>光陽無線　東海店</v>
      </c>
      <c r="C728" s="183">
        <v>2</v>
      </c>
      <c r="D728" s="183">
        <v>2</v>
      </c>
      <c r="E728" s="183">
        <f>_xlfn.XLOOKUP(A728,[2]Sheet1!$R:$R,[2]Sheet1!$AB:$AB,"",0)</f>
        <v>2</v>
      </c>
      <c r="F728" s="183">
        <f>_xlfn.XLOOKUP($A728,[3]【2026年03月度_全社】RFM客層一覧表データ!$A:$A,[3]【2026年03月度_全社】RFM客層一覧表データ!C:C,"",0)</f>
        <v>86</v>
      </c>
      <c r="G728" s="183">
        <f>_xlfn.XLOOKUP($A728,[3]【2026年03月度_全社】RFM客層一覧表データ!$A:$A,[3]【2026年03月度_全社】RFM客層一覧表データ!D:D,"",0)</f>
        <v>7</v>
      </c>
      <c r="H728" s="183">
        <f>_xlfn.XLOOKUP($A728,[3]【2026年03月度_全社】RFM客層一覧表データ!$A:$A,[3]【2026年03月度_全社】RFM客層一覧表データ!E:E,"",0)</f>
        <v>25</v>
      </c>
      <c r="I728" s="183">
        <f>_xlfn.XLOOKUP($A728,[3]【2026年03月度_全社】RFM客層一覧表データ!$A:$A,[3]【2026年03月度_全社】RFM客層一覧表データ!F:F,"",0)</f>
        <v>0</v>
      </c>
      <c r="J728" s="183">
        <v>92</v>
      </c>
      <c r="K728" s="183">
        <v>5</v>
      </c>
      <c r="L728" s="183">
        <v>32</v>
      </c>
      <c r="M728" s="183">
        <v>0</v>
      </c>
      <c r="N728" s="183">
        <v>135</v>
      </c>
      <c r="O728" s="183">
        <v>15</v>
      </c>
      <c r="P728" s="183">
        <v>49</v>
      </c>
      <c r="Q728" s="183">
        <v>0</v>
      </c>
      <c r="R728" s="183">
        <v>144</v>
      </c>
      <c r="S728" s="183">
        <v>7</v>
      </c>
      <c r="T728" s="183">
        <v>61</v>
      </c>
      <c r="U728" s="183">
        <v>0</v>
      </c>
      <c r="V728" s="183">
        <v>158</v>
      </c>
      <c r="W728" s="183">
        <v>4</v>
      </c>
      <c r="X728" s="183">
        <v>80</v>
      </c>
      <c r="Y728" s="183">
        <v>0</v>
      </c>
    </row>
    <row r="729" spans="1:25" x14ac:dyDescent="0.2">
      <c r="A729" s="184">
        <v>10854201</v>
      </c>
      <c r="B729" s="183" t="str">
        <f>[1]店マスタ!B728</f>
        <v>ライフアップみつぎ</v>
      </c>
      <c r="C729" s="183">
        <v>2</v>
      </c>
      <c r="D729" s="183">
        <v>2</v>
      </c>
      <c r="E729" s="183">
        <f>_xlfn.XLOOKUP(A729,[2]Sheet1!$R:$R,[2]Sheet1!$AB:$AB,"",0)</f>
        <v>2.5</v>
      </c>
      <c r="F729" s="183">
        <f>_xlfn.XLOOKUP($A729,[3]【2026年03月度_全社】RFM客層一覧表データ!$A:$A,[3]【2026年03月度_全社】RFM客層一覧表データ!C:C,"",0)</f>
        <v>194</v>
      </c>
      <c r="G729" s="183">
        <f>_xlfn.XLOOKUP($A729,[3]【2026年03月度_全社】RFM客層一覧表データ!$A:$A,[3]【2026年03月度_全社】RFM客層一覧表データ!D:D,"",0)</f>
        <v>65</v>
      </c>
      <c r="H729" s="183">
        <f>_xlfn.XLOOKUP($A729,[3]【2026年03月度_全社】RFM客層一覧表データ!$A:$A,[3]【2026年03月度_全社】RFM客層一覧表データ!E:E,"",0)</f>
        <v>31</v>
      </c>
      <c r="I729" s="183">
        <f>_xlfn.XLOOKUP($A729,[3]【2026年03月度_全社】RFM客層一覧表データ!$A:$A,[3]【2026年03月度_全社】RFM客層一覧表データ!F:F,"",0)</f>
        <v>5</v>
      </c>
      <c r="J729" s="183">
        <v>160</v>
      </c>
      <c r="K729" s="183">
        <v>29</v>
      </c>
      <c r="L729" s="183">
        <v>18</v>
      </c>
      <c r="M729" s="183">
        <v>14</v>
      </c>
      <c r="N729" s="183">
        <v>143</v>
      </c>
      <c r="O729" s="183">
        <v>53</v>
      </c>
      <c r="P729" s="183">
        <v>16</v>
      </c>
      <c r="Q729" s="183">
        <v>27</v>
      </c>
      <c r="R729" s="183">
        <v>114</v>
      </c>
      <c r="S729" s="183">
        <v>86</v>
      </c>
      <c r="T729" s="183">
        <v>15</v>
      </c>
      <c r="U729" s="183">
        <v>56</v>
      </c>
      <c r="V729" s="183">
        <v>48</v>
      </c>
      <c r="W729" s="183">
        <v>46</v>
      </c>
      <c r="X729" s="183">
        <v>6</v>
      </c>
      <c r="Y729" s="183">
        <v>30</v>
      </c>
    </row>
    <row r="730" spans="1:25" x14ac:dyDescent="0.2">
      <c r="A730" s="184">
        <v>10854401</v>
      </c>
      <c r="B730" s="183" t="str">
        <f>[1]店マスタ!B729</f>
        <v>柳田電器商会</v>
      </c>
      <c r="C730" s="183">
        <v>4</v>
      </c>
      <c r="D730" s="183">
        <v>4</v>
      </c>
      <c r="E730" s="183">
        <f>_xlfn.XLOOKUP(A730,[2]Sheet1!$R:$R,[2]Sheet1!$AB:$AB,"",0)</f>
        <v>4</v>
      </c>
      <c r="F730" s="183" t="str">
        <f>_xlfn.XLOOKUP($A730,[3]【2026年03月度_全社】RFM客層一覧表データ!$A:$A,[3]【2026年03月度_全社】RFM客層一覧表データ!C:C,"",0)</f>
        <v/>
      </c>
      <c r="G730" s="183" t="str">
        <f>_xlfn.XLOOKUP($A730,[3]【2026年03月度_全社】RFM客層一覧表データ!$A:$A,[3]【2026年03月度_全社】RFM客層一覧表データ!D:D,"",0)</f>
        <v/>
      </c>
      <c r="H730" s="183" t="str">
        <f>_xlfn.XLOOKUP($A730,[3]【2026年03月度_全社】RFM客層一覧表データ!$A:$A,[3]【2026年03月度_全社】RFM客層一覧表データ!E:E,"",0)</f>
        <v/>
      </c>
      <c r="I730" s="183" t="str">
        <f>_xlfn.XLOOKUP($A730,[3]【2026年03月度_全社】RFM客層一覧表データ!$A:$A,[3]【2026年03月度_全社】RFM客層一覧表データ!F:F,"",0)</f>
        <v/>
      </c>
      <c r="J730" s="183">
        <v>0</v>
      </c>
      <c r="K730" s="183">
        <v>0</v>
      </c>
      <c r="L730" s="183">
        <v>0</v>
      </c>
      <c r="M730" s="183">
        <v>0</v>
      </c>
      <c r="N730" s="183">
        <v>0</v>
      </c>
      <c r="O730" s="183">
        <v>0</v>
      </c>
      <c r="P730" s="183">
        <v>0</v>
      </c>
      <c r="Q730" s="183">
        <v>0</v>
      </c>
      <c r="R730" s="183">
        <v>0</v>
      </c>
      <c r="S730" s="183">
        <v>0</v>
      </c>
      <c r="T730" s="183">
        <v>0</v>
      </c>
      <c r="U730" s="183">
        <v>0</v>
      </c>
      <c r="V730" s="183">
        <v>0</v>
      </c>
      <c r="W730" s="183">
        <v>0</v>
      </c>
      <c r="X730" s="183">
        <v>0</v>
      </c>
      <c r="Y730" s="183">
        <v>0</v>
      </c>
    </row>
    <row r="731" spans="1:25" x14ac:dyDescent="0.2">
      <c r="A731" s="184">
        <v>10854701</v>
      </c>
      <c r="B731" s="183" t="str">
        <f>[1]店マスタ!B730</f>
        <v>（有）中里電機</v>
      </c>
      <c r="C731" s="183">
        <v>2</v>
      </c>
      <c r="D731" s="183">
        <v>2</v>
      </c>
      <c r="E731" s="183">
        <f>_xlfn.XLOOKUP(A731,[2]Sheet1!$R:$R,[2]Sheet1!$AB:$AB,"",0)</f>
        <v>2</v>
      </c>
      <c r="F731" s="183">
        <f>_xlfn.XLOOKUP($A731,[3]【2026年03月度_全社】RFM客層一覧表データ!$A:$A,[3]【2026年03月度_全社】RFM客層一覧表データ!C:C,"",0)</f>
        <v>686</v>
      </c>
      <c r="G731" s="183">
        <f>_xlfn.XLOOKUP($A731,[3]【2026年03月度_全社】RFM客層一覧表データ!$A:$A,[3]【2026年03月度_全社】RFM客層一覧表データ!D:D,"",0)</f>
        <v>323</v>
      </c>
      <c r="H731" s="183">
        <f>_xlfn.XLOOKUP($A731,[3]【2026年03月度_全社】RFM客層一覧表データ!$A:$A,[3]【2026年03月度_全社】RFM客層一覧表データ!E:E,"",0)</f>
        <v>376</v>
      </c>
      <c r="I731" s="183">
        <f>_xlfn.XLOOKUP($A731,[3]【2026年03月度_全社】RFM客層一覧表データ!$A:$A,[3]【2026年03月度_全社】RFM客層一覧表データ!F:F,"",0)</f>
        <v>54</v>
      </c>
      <c r="J731" s="183">
        <v>662</v>
      </c>
      <c r="K731" s="183">
        <v>317</v>
      </c>
      <c r="L731" s="183">
        <v>381</v>
      </c>
      <c r="M731" s="183">
        <v>42</v>
      </c>
      <c r="N731" s="183">
        <v>658</v>
      </c>
      <c r="O731" s="183">
        <v>313</v>
      </c>
      <c r="P731" s="183">
        <v>379</v>
      </c>
      <c r="Q731" s="183">
        <v>37</v>
      </c>
      <c r="R731" s="183">
        <v>681</v>
      </c>
      <c r="S731" s="183">
        <v>321</v>
      </c>
      <c r="T731" s="183">
        <v>395</v>
      </c>
      <c r="U731" s="183">
        <v>32</v>
      </c>
      <c r="V731" s="183">
        <v>676</v>
      </c>
      <c r="W731" s="183">
        <v>312</v>
      </c>
      <c r="X731" s="183">
        <v>407</v>
      </c>
      <c r="Y731" s="183">
        <v>41</v>
      </c>
    </row>
    <row r="732" spans="1:25" x14ac:dyDescent="0.2">
      <c r="A732" s="184">
        <v>10857008</v>
      </c>
      <c r="B732" s="183" t="str">
        <f>[1]店マスタ!B731</f>
        <v>ライフピット　いけだ</v>
      </c>
      <c r="C732" s="183">
        <v>1</v>
      </c>
      <c r="D732" s="183">
        <v>0</v>
      </c>
      <c r="E732" s="183" t="str">
        <f>_xlfn.XLOOKUP(A732,[2]Sheet1!$R:$R,[2]Sheet1!$AB:$AB,"",0)</f>
        <v/>
      </c>
      <c r="F732" s="183" t="str">
        <f>_xlfn.XLOOKUP($A732,[3]【2026年03月度_全社】RFM客層一覧表データ!$A:$A,[3]【2026年03月度_全社】RFM客層一覧表データ!C:C,"",0)</f>
        <v/>
      </c>
      <c r="G732" s="183" t="str">
        <f>_xlfn.XLOOKUP($A732,[3]【2026年03月度_全社】RFM客層一覧表データ!$A:$A,[3]【2026年03月度_全社】RFM客層一覧表データ!D:D,"",0)</f>
        <v/>
      </c>
      <c r="H732" s="183" t="str">
        <f>_xlfn.XLOOKUP($A732,[3]【2026年03月度_全社】RFM客層一覧表データ!$A:$A,[3]【2026年03月度_全社】RFM客層一覧表データ!E:E,"",0)</f>
        <v/>
      </c>
      <c r="I732" s="183" t="str">
        <f>_xlfn.XLOOKUP($A732,[3]【2026年03月度_全社】RFM客層一覧表データ!$A:$A,[3]【2026年03月度_全社】RFM客層一覧表データ!F:F,"",0)</f>
        <v/>
      </c>
      <c r="J732" s="183">
        <v>1</v>
      </c>
      <c r="K732" s="183">
        <v>1</v>
      </c>
      <c r="L732" s="183">
        <v>0</v>
      </c>
      <c r="M732" s="183">
        <v>1</v>
      </c>
      <c r="N732" s="183">
        <v>0</v>
      </c>
      <c r="O732" s="183">
        <v>0</v>
      </c>
      <c r="P732" s="183">
        <v>0</v>
      </c>
      <c r="Q732" s="183">
        <v>0</v>
      </c>
      <c r="R732" s="183">
        <v>0</v>
      </c>
      <c r="S732" s="183">
        <v>0</v>
      </c>
      <c r="T732" s="183">
        <v>0</v>
      </c>
      <c r="U732" s="183">
        <v>0</v>
      </c>
      <c r="V732" s="183">
        <v>0</v>
      </c>
      <c r="W732" s="183">
        <v>0</v>
      </c>
      <c r="X732" s="183">
        <v>0</v>
      </c>
      <c r="Y732" s="183">
        <v>0</v>
      </c>
    </row>
    <row r="733" spans="1:25" x14ac:dyDescent="0.2">
      <c r="A733" s="184">
        <v>10860008</v>
      </c>
      <c r="B733" s="183" t="str">
        <f>[1]店マスタ!B732</f>
        <v>αサクライ</v>
      </c>
      <c r="C733" s="183">
        <v>2</v>
      </c>
      <c r="D733" s="183">
        <v>2</v>
      </c>
      <c r="E733" s="183">
        <f>_xlfn.XLOOKUP(A733,[2]Sheet1!$R:$R,[2]Sheet1!$AB:$AB,"",0)</f>
        <v>2</v>
      </c>
      <c r="F733" s="183">
        <f>_xlfn.XLOOKUP($A733,[3]【2026年03月度_全社】RFM客層一覧表データ!$A:$A,[3]【2026年03月度_全社】RFM客層一覧表データ!C:C,"",0)</f>
        <v>672</v>
      </c>
      <c r="G733" s="183">
        <f>_xlfn.XLOOKUP($A733,[3]【2026年03月度_全社】RFM客層一覧表データ!$A:$A,[3]【2026年03月度_全社】RFM客層一覧表データ!D:D,"",0)</f>
        <v>214</v>
      </c>
      <c r="H733" s="183">
        <f>_xlfn.XLOOKUP($A733,[3]【2026年03月度_全社】RFM客層一覧表データ!$A:$A,[3]【2026年03月度_全社】RFM客層一覧表データ!E:E,"",0)</f>
        <v>290</v>
      </c>
      <c r="I733" s="183">
        <f>_xlfn.XLOOKUP($A733,[3]【2026年03月度_全社】RFM客層一覧表データ!$A:$A,[3]【2026年03月度_全社】RFM客層一覧表データ!F:F,"",0)</f>
        <v>30</v>
      </c>
      <c r="J733" s="183">
        <v>684</v>
      </c>
      <c r="K733" s="183">
        <v>240</v>
      </c>
      <c r="L733" s="183">
        <v>304</v>
      </c>
      <c r="M733" s="183">
        <v>38</v>
      </c>
      <c r="N733" s="183">
        <v>712</v>
      </c>
      <c r="O733" s="183">
        <v>283</v>
      </c>
      <c r="P733" s="183">
        <v>314</v>
      </c>
      <c r="Q733" s="183">
        <v>46</v>
      </c>
      <c r="R733" s="183">
        <v>711</v>
      </c>
      <c r="S733" s="183">
        <v>286</v>
      </c>
      <c r="T733" s="183">
        <v>319</v>
      </c>
      <c r="U733" s="183">
        <v>57</v>
      </c>
      <c r="V733" s="183">
        <v>701</v>
      </c>
      <c r="W733" s="183">
        <v>281</v>
      </c>
      <c r="X733" s="183">
        <v>329</v>
      </c>
      <c r="Y733" s="183">
        <v>47</v>
      </c>
    </row>
    <row r="734" spans="1:25" x14ac:dyDescent="0.2">
      <c r="A734" s="184">
        <v>10861015</v>
      </c>
      <c r="B734" s="183" t="str">
        <f>[1]店マスタ!B733</f>
        <v>（有）ひばり堂　守谷店</v>
      </c>
      <c r="C734" s="183">
        <v>1.5</v>
      </c>
      <c r="D734" s="183">
        <v>1.5</v>
      </c>
      <c r="E734" s="183" t="str">
        <f>_xlfn.XLOOKUP(A734,[2]Sheet1!$R:$R,[2]Sheet1!$AB:$AB,"",0)</f>
        <v/>
      </c>
      <c r="F734" s="183">
        <f>_xlfn.XLOOKUP($A734,[3]【2026年03月度_全社】RFM客層一覧表データ!$A:$A,[3]【2026年03月度_全社】RFM客層一覧表データ!C:C,"",0)</f>
        <v>169</v>
      </c>
      <c r="G734" s="183">
        <f>_xlfn.XLOOKUP($A734,[3]【2026年03月度_全社】RFM客層一覧表データ!$A:$A,[3]【2026年03月度_全社】RFM客層一覧表データ!D:D,"",0)</f>
        <v>47</v>
      </c>
      <c r="H734" s="183">
        <f>_xlfn.XLOOKUP($A734,[3]【2026年03月度_全社】RFM客層一覧表データ!$A:$A,[3]【2026年03月度_全社】RFM客層一覧表データ!E:E,"",0)</f>
        <v>85</v>
      </c>
      <c r="I734" s="183">
        <f>_xlfn.XLOOKUP($A734,[3]【2026年03月度_全社】RFM客層一覧表データ!$A:$A,[3]【2026年03月度_全社】RFM客層一覧表データ!F:F,"",0)</f>
        <v>0</v>
      </c>
      <c r="J734" s="183">
        <v>186</v>
      </c>
      <c r="K734" s="183">
        <v>55</v>
      </c>
      <c r="L734" s="183">
        <v>97</v>
      </c>
      <c r="M734" s="183">
        <v>0</v>
      </c>
      <c r="N734" s="183">
        <v>193</v>
      </c>
      <c r="O734" s="183">
        <v>52</v>
      </c>
      <c r="P734" s="183">
        <v>102</v>
      </c>
      <c r="Q734" s="183">
        <v>0</v>
      </c>
      <c r="R734" s="183">
        <v>210</v>
      </c>
      <c r="S734" s="183">
        <v>58</v>
      </c>
      <c r="T734" s="183">
        <v>106</v>
      </c>
      <c r="U734" s="183">
        <v>0</v>
      </c>
      <c r="V734" s="183">
        <v>227</v>
      </c>
      <c r="W734" s="183">
        <v>68</v>
      </c>
      <c r="X734" s="183">
        <v>115</v>
      </c>
      <c r="Y734" s="183">
        <v>0</v>
      </c>
    </row>
    <row r="735" spans="1:25" x14ac:dyDescent="0.2">
      <c r="A735" s="184">
        <v>10862001</v>
      </c>
      <c r="B735" s="183" t="str">
        <f>[1]店マスタ!B734</f>
        <v>杉野デンキ</v>
      </c>
      <c r="C735" s="183">
        <v>3</v>
      </c>
      <c r="D735" s="183">
        <v>0</v>
      </c>
      <c r="E735" s="183" t="str">
        <f>_xlfn.XLOOKUP(A735,[2]Sheet1!$R:$R,[2]Sheet1!$AB:$AB,"",0)</f>
        <v/>
      </c>
      <c r="F735" s="183" t="str">
        <f>_xlfn.XLOOKUP($A735,[3]【2026年03月度_全社】RFM客層一覧表データ!$A:$A,[3]【2026年03月度_全社】RFM客層一覧表データ!C:C,"",0)</f>
        <v/>
      </c>
      <c r="G735" s="183" t="str">
        <f>_xlfn.XLOOKUP($A735,[3]【2026年03月度_全社】RFM客層一覧表データ!$A:$A,[3]【2026年03月度_全社】RFM客層一覧表データ!D:D,"",0)</f>
        <v/>
      </c>
      <c r="H735" s="183" t="str">
        <f>_xlfn.XLOOKUP($A735,[3]【2026年03月度_全社】RFM客層一覧表データ!$A:$A,[3]【2026年03月度_全社】RFM客層一覧表データ!E:E,"",0)</f>
        <v/>
      </c>
      <c r="I735" s="183" t="str">
        <f>_xlfn.XLOOKUP($A735,[3]【2026年03月度_全社】RFM客層一覧表データ!$A:$A,[3]【2026年03月度_全社】RFM客層一覧表データ!F:F,"",0)</f>
        <v/>
      </c>
      <c r="J735" s="183">
        <v>108</v>
      </c>
      <c r="K735" s="183">
        <v>0</v>
      </c>
      <c r="L735" s="183">
        <v>3</v>
      </c>
      <c r="M735" s="183">
        <v>0</v>
      </c>
      <c r="N735" s="183">
        <v>166</v>
      </c>
      <c r="O735" s="183">
        <v>0</v>
      </c>
      <c r="P735" s="183">
        <v>46</v>
      </c>
      <c r="Q735" s="183">
        <v>0</v>
      </c>
      <c r="R735" s="183">
        <v>215</v>
      </c>
      <c r="S735" s="183">
        <v>0</v>
      </c>
      <c r="T735" s="183">
        <v>73</v>
      </c>
      <c r="U735" s="183">
        <v>0</v>
      </c>
      <c r="V735" s="183">
        <v>244</v>
      </c>
      <c r="W735" s="183">
        <v>4</v>
      </c>
      <c r="X735" s="183">
        <v>104</v>
      </c>
      <c r="Y735" s="183">
        <v>0</v>
      </c>
    </row>
    <row r="736" spans="1:25" x14ac:dyDescent="0.2">
      <c r="A736" s="184">
        <v>10862002</v>
      </c>
      <c r="B736" s="183" t="str">
        <f>[1]店マスタ!B735</f>
        <v>（有）エビハラ電器店</v>
      </c>
      <c r="C736" s="183">
        <v>3</v>
      </c>
      <c r="D736" s="183">
        <v>3</v>
      </c>
      <c r="E736" s="183">
        <f>_xlfn.XLOOKUP(A736,[2]Sheet1!$R:$R,[2]Sheet1!$AB:$AB,"",0)</f>
        <v>3</v>
      </c>
      <c r="F736" s="183">
        <f>_xlfn.XLOOKUP($A736,[3]【2026年03月度_全社】RFM客層一覧表データ!$A:$A,[3]【2026年03月度_全社】RFM客層一覧表データ!C:C,"",0)</f>
        <v>920</v>
      </c>
      <c r="G736" s="183">
        <f>_xlfn.XLOOKUP($A736,[3]【2026年03月度_全社】RFM客層一覧表データ!$A:$A,[3]【2026年03月度_全社】RFM客層一覧表データ!D:D,"",0)</f>
        <v>431</v>
      </c>
      <c r="H736" s="183">
        <f>_xlfn.XLOOKUP($A736,[3]【2026年03月度_全社】RFM客層一覧表データ!$A:$A,[3]【2026年03月度_全社】RFM客層一覧表データ!E:E,"",0)</f>
        <v>369</v>
      </c>
      <c r="I736" s="183">
        <f>_xlfn.XLOOKUP($A736,[3]【2026年03月度_全社】RFM客層一覧表データ!$A:$A,[3]【2026年03月度_全社】RFM客層一覧表データ!F:F,"",0)</f>
        <v>69</v>
      </c>
      <c r="J736" s="183">
        <v>906</v>
      </c>
      <c r="K736" s="183">
        <v>454</v>
      </c>
      <c r="L736" s="183">
        <v>367</v>
      </c>
      <c r="M736" s="183">
        <v>66</v>
      </c>
      <c r="N736" s="183">
        <v>837</v>
      </c>
      <c r="O736" s="183">
        <v>406</v>
      </c>
      <c r="P736" s="183">
        <v>330</v>
      </c>
      <c r="Q736" s="183">
        <v>74</v>
      </c>
      <c r="R736" s="183">
        <v>828</v>
      </c>
      <c r="S736" s="183">
        <v>400</v>
      </c>
      <c r="T736" s="183">
        <v>323</v>
      </c>
      <c r="U736" s="183">
        <v>65</v>
      </c>
      <c r="V736" s="183">
        <v>824</v>
      </c>
      <c r="W736" s="183">
        <v>370</v>
      </c>
      <c r="X736" s="183">
        <v>339</v>
      </c>
      <c r="Y736" s="183">
        <v>58</v>
      </c>
    </row>
    <row r="737" spans="1:25" x14ac:dyDescent="0.2">
      <c r="A737" s="184">
        <v>10866666</v>
      </c>
      <c r="B737" s="183" t="str">
        <f>[1]店マスタ!B736</f>
        <v>ライフアップ　久保田</v>
      </c>
      <c r="C737" s="183">
        <v>5.5</v>
      </c>
      <c r="D737" s="183">
        <v>5.5</v>
      </c>
      <c r="E737" s="183">
        <f>_xlfn.XLOOKUP(A737,[2]Sheet1!$R:$R,[2]Sheet1!$AB:$AB,"",0)</f>
        <v>5.5</v>
      </c>
      <c r="F737" s="183">
        <f>_xlfn.XLOOKUP($A737,[3]【2026年03月度_全社】RFM客層一覧表データ!$A:$A,[3]【2026年03月度_全社】RFM客層一覧表データ!C:C,"",0)</f>
        <v>1392</v>
      </c>
      <c r="G737" s="183">
        <f>_xlfn.XLOOKUP($A737,[3]【2026年03月度_全社】RFM客層一覧表データ!$A:$A,[3]【2026年03月度_全社】RFM客層一覧表データ!D:D,"",0)</f>
        <v>609</v>
      </c>
      <c r="H737" s="183">
        <f>_xlfn.XLOOKUP($A737,[3]【2026年03月度_全社】RFM客層一覧表データ!$A:$A,[3]【2026年03月度_全社】RFM客層一覧表データ!E:E,"",0)</f>
        <v>486</v>
      </c>
      <c r="I737" s="183">
        <f>_xlfn.XLOOKUP($A737,[3]【2026年03月度_全社】RFM客層一覧表データ!$A:$A,[3]【2026年03月度_全社】RFM客層一覧表データ!F:F,"",0)</f>
        <v>0</v>
      </c>
      <c r="J737" s="183">
        <v>1267</v>
      </c>
      <c r="K737" s="183">
        <v>589</v>
      </c>
      <c r="L737" s="183">
        <v>432</v>
      </c>
      <c r="M737" s="183">
        <v>0</v>
      </c>
      <c r="N737" s="183">
        <v>1135</v>
      </c>
      <c r="O737" s="183">
        <v>566</v>
      </c>
      <c r="P737" s="183">
        <v>383</v>
      </c>
      <c r="Q737" s="183">
        <v>0</v>
      </c>
      <c r="R737" s="183">
        <v>984</v>
      </c>
      <c r="S737" s="183">
        <v>566</v>
      </c>
      <c r="T737" s="183">
        <v>322</v>
      </c>
      <c r="U737" s="183">
        <v>0</v>
      </c>
      <c r="V737" s="183">
        <v>809</v>
      </c>
      <c r="W737" s="183">
        <v>520</v>
      </c>
      <c r="X737" s="183">
        <v>247</v>
      </c>
      <c r="Y737" s="183">
        <v>0</v>
      </c>
    </row>
    <row r="738" spans="1:25" x14ac:dyDescent="0.2">
      <c r="A738" s="184">
        <v>10870001</v>
      </c>
      <c r="B738" s="183" t="str">
        <f>[1]店マスタ!B737</f>
        <v>フォーエスつくば　ファースト</v>
      </c>
      <c r="C738" s="183">
        <v>9</v>
      </c>
      <c r="D738" s="183">
        <v>9</v>
      </c>
      <c r="E738" s="183">
        <f>_xlfn.XLOOKUP(A738,[2]Sheet1!$R:$R,[2]Sheet1!$AB:$AB,"",0)</f>
        <v>9.5</v>
      </c>
      <c r="F738" s="183">
        <f>_xlfn.XLOOKUP($A738,[3]【2026年03月度_全社】RFM客層一覧表データ!$A:$A,[3]【2026年03月度_全社】RFM客層一覧表データ!C:C,"",0)</f>
        <v>1329</v>
      </c>
      <c r="G738" s="183">
        <f>_xlfn.XLOOKUP($A738,[3]【2026年03月度_全社】RFM客層一覧表データ!$A:$A,[3]【2026年03月度_全社】RFM客層一覧表データ!D:D,"",0)</f>
        <v>719</v>
      </c>
      <c r="H738" s="183">
        <f>_xlfn.XLOOKUP($A738,[3]【2026年03月度_全社】RFM客層一覧表データ!$A:$A,[3]【2026年03月度_全社】RFM客層一覧表データ!E:E,"",0)</f>
        <v>796</v>
      </c>
      <c r="I738" s="183">
        <f>_xlfn.XLOOKUP($A738,[3]【2026年03月度_全社】RFM客層一覧表データ!$A:$A,[3]【2026年03月度_全社】RFM客層一覧表データ!F:F,"",0)</f>
        <v>82</v>
      </c>
      <c r="J738" s="183">
        <v>1314</v>
      </c>
      <c r="K738" s="183">
        <v>729</v>
      </c>
      <c r="L738" s="183">
        <v>780</v>
      </c>
      <c r="M738" s="183">
        <v>84</v>
      </c>
      <c r="N738" s="183">
        <v>1261</v>
      </c>
      <c r="O738" s="183">
        <v>685</v>
      </c>
      <c r="P738" s="183">
        <v>781</v>
      </c>
      <c r="Q738" s="183">
        <v>60</v>
      </c>
      <c r="R738" s="183">
        <v>1234</v>
      </c>
      <c r="S738" s="183">
        <v>733</v>
      </c>
      <c r="T738" s="183">
        <v>770</v>
      </c>
      <c r="U738" s="183">
        <v>116</v>
      </c>
      <c r="V738" s="183">
        <v>1145</v>
      </c>
      <c r="W738" s="183">
        <v>724</v>
      </c>
      <c r="X738" s="183">
        <v>737</v>
      </c>
      <c r="Y738" s="183">
        <v>69</v>
      </c>
    </row>
    <row r="739" spans="1:25" x14ac:dyDescent="0.2">
      <c r="A739" s="184">
        <v>10877705</v>
      </c>
      <c r="B739" s="183" t="str">
        <f>[1]店マスタ!B738</f>
        <v>（有）大塚むせん商会</v>
      </c>
      <c r="C739" s="183">
        <v>5.5</v>
      </c>
      <c r="D739" s="183">
        <v>5.5</v>
      </c>
      <c r="E739" s="183" t="str">
        <f>_xlfn.XLOOKUP(A739,[2]Sheet1!$R:$R,[2]Sheet1!$AB:$AB,"",0)</f>
        <v/>
      </c>
      <c r="F739" s="183" t="str">
        <f>_xlfn.XLOOKUP($A739,[3]【2026年03月度_全社】RFM客層一覧表データ!$A:$A,[3]【2026年03月度_全社】RFM客層一覧表データ!C:C,"",0)</f>
        <v/>
      </c>
      <c r="G739" s="183" t="str">
        <f>_xlfn.XLOOKUP($A739,[3]【2026年03月度_全社】RFM客層一覧表データ!$A:$A,[3]【2026年03月度_全社】RFM客層一覧表データ!D:D,"",0)</f>
        <v/>
      </c>
      <c r="H739" s="183" t="str">
        <f>_xlfn.XLOOKUP($A739,[3]【2026年03月度_全社】RFM客層一覧表データ!$A:$A,[3]【2026年03月度_全社】RFM客層一覧表データ!E:E,"",0)</f>
        <v/>
      </c>
      <c r="I739" s="183" t="str">
        <f>_xlfn.XLOOKUP($A739,[3]【2026年03月度_全社】RFM客層一覧表データ!$A:$A,[3]【2026年03月度_全社】RFM客層一覧表データ!F:F,"",0)</f>
        <v/>
      </c>
      <c r="J739" s="183">
        <v>0</v>
      </c>
      <c r="K739" s="183">
        <v>0</v>
      </c>
      <c r="L739" s="183">
        <v>0</v>
      </c>
      <c r="M739" s="183">
        <v>0</v>
      </c>
      <c r="N739" s="183">
        <v>0</v>
      </c>
      <c r="O739" s="183">
        <v>0</v>
      </c>
      <c r="P739" s="183">
        <v>0</v>
      </c>
      <c r="Q739" s="183">
        <v>0</v>
      </c>
      <c r="R739" s="183">
        <v>0</v>
      </c>
      <c r="S739" s="183">
        <v>0</v>
      </c>
      <c r="T739" s="183">
        <v>0</v>
      </c>
      <c r="U739" s="183">
        <v>0</v>
      </c>
      <c r="V739" s="183">
        <v>0</v>
      </c>
      <c r="W739" s="183">
        <v>0</v>
      </c>
      <c r="X739" s="183">
        <v>0</v>
      </c>
      <c r="Y739" s="183">
        <v>0</v>
      </c>
    </row>
    <row r="740" spans="1:25" x14ac:dyDescent="0.2">
      <c r="A740" s="184">
        <v>10880001</v>
      </c>
      <c r="B740" s="183" t="str">
        <f>[1]店マスタ!B739</f>
        <v>フォーエスつくば　ウエダ</v>
      </c>
      <c r="C740" s="183">
        <v>8.5</v>
      </c>
      <c r="D740" s="183">
        <v>8.5</v>
      </c>
      <c r="E740" s="183">
        <f>_xlfn.XLOOKUP(A740,[2]Sheet1!$R:$R,[2]Sheet1!$AB:$AB,"",0)</f>
        <v>9</v>
      </c>
      <c r="F740" s="183">
        <f>_xlfn.XLOOKUP($A740,[3]【2026年03月度_全社】RFM客層一覧表データ!$A:$A,[3]【2026年03月度_全社】RFM客層一覧表データ!C:C,"",0)</f>
        <v>1423</v>
      </c>
      <c r="G740" s="183">
        <f>_xlfn.XLOOKUP($A740,[3]【2026年03月度_全社】RFM客層一覧表データ!$A:$A,[3]【2026年03月度_全社】RFM客層一覧表データ!D:D,"",0)</f>
        <v>703</v>
      </c>
      <c r="H740" s="183">
        <f>_xlfn.XLOOKUP($A740,[3]【2026年03月度_全社】RFM客層一覧表データ!$A:$A,[3]【2026年03月度_全社】RFM客層一覧表データ!E:E,"",0)</f>
        <v>754</v>
      </c>
      <c r="I740" s="183">
        <f>_xlfn.XLOOKUP($A740,[3]【2026年03月度_全社】RFM客層一覧表データ!$A:$A,[3]【2026年03月度_全社】RFM客層一覧表データ!F:F,"",0)</f>
        <v>112</v>
      </c>
      <c r="J740" s="183">
        <v>1405</v>
      </c>
      <c r="K740" s="183">
        <v>682</v>
      </c>
      <c r="L740" s="183">
        <v>771</v>
      </c>
      <c r="M740" s="183">
        <v>116</v>
      </c>
      <c r="N740" s="183">
        <v>1376</v>
      </c>
      <c r="O740" s="183">
        <v>630</v>
      </c>
      <c r="P740" s="183">
        <v>764</v>
      </c>
      <c r="Q740" s="183">
        <v>79</v>
      </c>
      <c r="R740" s="183">
        <v>1379</v>
      </c>
      <c r="S740" s="183">
        <v>730</v>
      </c>
      <c r="T740" s="183">
        <v>741</v>
      </c>
      <c r="U740" s="183">
        <v>73</v>
      </c>
      <c r="V740" s="183">
        <v>1519</v>
      </c>
      <c r="W740" s="183">
        <v>699</v>
      </c>
      <c r="X740" s="183">
        <v>750</v>
      </c>
      <c r="Y740" s="183">
        <v>101</v>
      </c>
    </row>
    <row r="741" spans="1:25" x14ac:dyDescent="0.2">
      <c r="A741" s="184">
        <v>10881029</v>
      </c>
      <c r="B741" s="183" t="str">
        <f>[1]店マスタ!B740</f>
        <v>フォーエスつくば　ウエダ美野里</v>
      </c>
      <c r="C741" s="183">
        <v>3.5</v>
      </c>
      <c r="D741" s="183">
        <v>3.5</v>
      </c>
      <c r="E741" s="183">
        <f>_xlfn.XLOOKUP(A741,[2]Sheet1!$R:$R,[2]Sheet1!$AB:$AB,"",0)</f>
        <v>3.5</v>
      </c>
      <c r="F741" s="183">
        <f>_xlfn.XLOOKUP($A741,[3]【2026年03月度_全社】RFM客層一覧表データ!$A:$A,[3]【2026年03月度_全社】RFM客層一覧表データ!C:C,"",0)</f>
        <v>0</v>
      </c>
      <c r="G741" s="183">
        <f>_xlfn.XLOOKUP($A741,[3]【2026年03月度_全社】RFM客層一覧表データ!$A:$A,[3]【2026年03月度_全社】RFM客層一覧表データ!D:D,"",0)</f>
        <v>0</v>
      </c>
      <c r="H741" s="183">
        <f>_xlfn.XLOOKUP($A741,[3]【2026年03月度_全社】RFM客層一覧表データ!$A:$A,[3]【2026年03月度_全社】RFM客層一覧表データ!E:E,"",0)</f>
        <v>0</v>
      </c>
      <c r="I741" s="183">
        <f>_xlfn.XLOOKUP($A741,[3]【2026年03月度_全社】RFM客層一覧表データ!$A:$A,[3]【2026年03月度_全社】RFM客層一覧表データ!F:F,"",0)</f>
        <v>0</v>
      </c>
      <c r="J741" s="183">
        <v>0</v>
      </c>
      <c r="K741" s="183">
        <v>0</v>
      </c>
      <c r="L741" s="183">
        <v>0</v>
      </c>
      <c r="M741" s="183">
        <v>0</v>
      </c>
      <c r="N741" s="183">
        <v>0</v>
      </c>
      <c r="O741" s="183">
        <v>0</v>
      </c>
      <c r="P741" s="183">
        <v>0</v>
      </c>
      <c r="Q741" s="183">
        <v>0</v>
      </c>
      <c r="R741" s="183">
        <v>0</v>
      </c>
      <c r="S741" s="183">
        <v>0</v>
      </c>
      <c r="T741" s="183">
        <v>0</v>
      </c>
      <c r="U741" s="183">
        <v>0</v>
      </c>
      <c r="V741" s="183">
        <v>0</v>
      </c>
      <c r="W741" s="183">
        <v>0</v>
      </c>
      <c r="X741" s="183">
        <v>0</v>
      </c>
      <c r="Y741" s="183">
        <v>0</v>
      </c>
    </row>
    <row r="742" spans="1:25" x14ac:dyDescent="0.2">
      <c r="A742" s="184">
        <v>10961001</v>
      </c>
      <c r="B742" s="183" t="str">
        <f>[1]店マスタ!B741</f>
        <v>（株）小林電気商会</v>
      </c>
      <c r="C742" s="183">
        <v>4</v>
      </c>
      <c r="D742" s="183">
        <v>8</v>
      </c>
      <c r="E742" s="183">
        <f>_xlfn.XLOOKUP(A742,[2]Sheet1!$R:$R,[2]Sheet1!$AB:$AB,"",0)</f>
        <v>8</v>
      </c>
      <c r="F742" s="183">
        <f>_xlfn.XLOOKUP($A742,[3]【2026年03月度_全社】RFM客層一覧表データ!$A:$A,[3]【2026年03月度_全社】RFM客層一覧表データ!C:C,"",0)</f>
        <v>1250</v>
      </c>
      <c r="G742" s="183">
        <f>_xlfn.XLOOKUP($A742,[3]【2026年03月度_全社】RFM客層一覧表データ!$A:$A,[3]【2026年03月度_全社】RFM客層一覧表データ!D:D,"",0)</f>
        <v>231</v>
      </c>
      <c r="H742" s="183">
        <f>_xlfn.XLOOKUP($A742,[3]【2026年03月度_全社】RFM客層一覧表データ!$A:$A,[3]【2026年03月度_全社】RFM客層一覧表データ!E:E,"",0)</f>
        <v>593</v>
      </c>
      <c r="I742" s="183">
        <f>_xlfn.XLOOKUP($A742,[3]【2026年03月度_全社】RFM客層一覧表データ!$A:$A,[3]【2026年03月度_全社】RFM客層一覧表データ!F:F,"",0)</f>
        <v>21</v>
      </c>
      <c r="J742" s="183">
        <v>1442</v>
      </c>
      <c r="K742" s="183">
        <v>269</v>
      </c>
      <c r="L742" s="183">
        <v>682</v>
      </c>
      <c r="M742" s="183">
        <v>24</v>
      </c>
      <c r="N742" s="183">
        <v>1583</v>
      </c>
      <c r="O742" s="183">
        <v>586</v>
      </c>
      <c r="P742" s="183">
        <v>751</v>
      </c>
      <c r="Q742" s="183">
        <v>101</v>
      </c>
      <c r="R742" s="183">
        <v>1685</v>
      </c>
      <c r="S742" s="183">
        <v>624</v>
      </c>
      <c r="T742" s="183">
        <v>791</v>
      </c>
      <c r="U742" s="183">
        <v>94</v>
      </c>
      <c r="V742" s="183">
        <v>1831</v>
      </c>
      <c r="W742" s="183">
        <v>670</v>
      </c>
      <c r="X742" s="183">
        <v>824</v>
      </c>
      <c r="Y742" s="183">
        <v>110</v>
      </c>
    </row>
    <row r="743" spans="1:25" x14ac:dyDescent="0.2">
      <c r="A743" s="184">
        <v>10961017</v>
      </c>
      <c r="B743" s="183" t="str">
        <f>[1]店マスタ!B742</f>
        <v>パーム　サイトウ</v>
      </c>
      <c r="C743" s="183">
        <v>2</v>
      </c>
      <c r="D743" s="183">
        <v>2</v>
      </c>
      <c r="E743" s="183">
        <f>_xlfn.XLOOKUP(A743,[2]Sheet1!$R:$R,[2]Sheet1!$AB:$AB,"",0)</f>
        <v>2</v>
      </c>
      <c r="F743" s="183">
        <f>_xlfn.XLOOKUP($A743,[3]【2026年03月度_全社】RFM客層一覧表データ!$A:$A,[3]【2026年03月度_全社】RFM客層一覧表データ!C:C,"",0)</f>
        <v>346</v>
      </c>
      <c r="G743" s="183">
        <f>_xlfn.XLOOKUP($A743,[3]【2026年03月度_全社】RFM客層一覧表データ!$A:$A,[3]【2026年03月度_全社】RFM客層一覧表データ!D:D,"",0)</f>
        <v>136</v>
      </c>
      <c r="H743" s="183">
        <f>_xlfn.XLOOKUP($A743,[3]【2026年03月度_全社】RFM客層一覧表データ!$A:$A,[3]【2026年03月度_全社】RFM客層一覧表データ!E:E,"",0)</f>
        <v>161</v>
      </c>
      <c r="I743" s="183">
        <f>_xlfn.XLOOKUP($A743,[3]【2026年03月度_全社】RFM客層一覧表データ!$A:$A,[3]【2026年03月度_全社】RFM客層一覧表データ!F:F,"",0)</f>
        <v>30</v>
      </c>
      <c r="J743" s="183">
        <v>348</v>
      </c>
      <c r="K743" s="183">
        <v>123</v>
      </c>
      <c r="L743" s="183">
        <v>158</v>
      </c>
      <c r="M743" s="183">
        <v>24</v>
      </c>
      <c r="N743" s="183">
        <v>351</v>
      </c>
      <c r="O743" s="183">
        <v>118</v>
      </c>
      <c r="P743" s="183">
        <v>169</v>
      </c>
      <c r="Q743" s="183">
        <v>19</v>
      </c>
      <c r="R743" s="183">
        <v>358</v>
      </c>
      <c r="S743" s="183">
        <v>137</v>
      </c>
      <c r="T743" s="183">
        <v>174</v>
      </c>
      <c r="U743" s="183">
        <v>22</v>
      </c>
      <c r="V743" s="183">
        <v>368</v>
      </c>
      <c r="W743" s="183">
        <v>128</v>
      </c>
      <c r="X743" s="183">
        <v>176</v>
      </c>
      <c r="Y743" s="183">
        <v>25</v>
      </c>
    </row>
    <row r="744" spans="1:25" x14ac:dyDescent="0.2">
      <c r="A744" s="184">
        <v>10961025</v>
      </c>
      <c r="B744" s="183" t="str">
        <f>[1]店マスタ!B743</f>
        <v>山本電化サービス</v>
      </c>
      <c r="C744" s="183">
        <v>1.5</v>
      </c>
      <c r="D744" s="183">
        <v>0</v>
      </c>
      <c r="E744" s="183" t="str">
        <f>_xlfn.XLOOKUP(A744,[2]Sheet1!$R:$R,[2]Sheet1!$AB:$AB,"",0)</f>
        <v/>
      </c>
      <c r="F744" s="183" t="str">
        <f>_xlfn.XLOOKUP($A744,[3]【2026年03月度_全社】RFM客層一覧表データ!$A:$A,[3]【2026年03月度_全社】RFM客層一覧表データ!C:C,"",0)</f>
        <v/>
      </c>
      <c r="G744" s="183" t="str">
        <f>_xlfn.XLOOKUP($A744,[3]【2026年03月度_全社】RFM客層一覧表データ!$A:$A,[3]【2026年03月度_全社】RFM客層一覧表データ!D:D,"",0)</f>
        <v/>
      </c>
      <c r="H744" s="183" t="str">
        <f>_xlfn.XLOOKUP($A744,[3]【2026年03月度_全社】RFM客層一覧表データ!$A:$A,[3]【2026年03月度_全社】RFM客層一覧表データ!E:E,"",0)</f>
        <v/>
      </c>
      <c r="I744" s="183" t="str">
        <f>_xlfn.XLOOKUP($A744,[3]【2026年03月度_全社】RFM客層一覧表データ!$A:$A,[3]【2026年03月度_全社】RFM客層一覧表データ!F:F,"",0)</f>
        <v/>
      </c>
      <c r="J744" s="183">
        <v>0</v>
      </c>
      <c r="K744" s="183">
        <v>0</v>
      </c>
      <c r="L744" s="183">
        <v>0</v>
      </c>
      <c r="M744" s="183">
        <v>0</v>
      </c>
      <c r="N744" s="183">
        <v>0</v>
      </c>
      <c r="O744" s="183">
        <v>0</v>
      </c>
      <c r="P744" s="183">
        <v>0</v>
      </c>
      <c r="Q744" s="183">
        <v>0</v>
      </c>
      <c r="R744" s="183">
        <v>0</v>
      </c>
      <c r="S744" s="183">
        <v>0</v>
      </c>
      <c r="T744" s="183">
        <v>0</v>
      </c>
      <c r="U744" s="183">
        <v>0</v>
      </c>
      <c r="V744" s="183">
        <v>0</v>
      </c>
      <c r="W744" s="183">
        <v>0</v>
      </c>
      <c r="X744" s="183">
        <v>0</v>
      </c>
      <c r="Y744" s="183">
        <v>0</v>
      </c>
    </row>
    <row r="745" spans="1:25" x14ac:dyDescent="0.2">
      <c r="A745" s="184">
        <v>10961038</v>
      </c>
      <c r="B745" s="183" t="str">
        <f>[1]店マスタ!B744</f>
        <v>（株）大嶋電機商会</v>
      </c>
      <c r="C745" s="183">
        <v>4</v>
      </c>
      <c r="D745" s="183">
        <v>4</v>
      </c>
      <c r="E745" s="183">
        <f>_xlfn.XLOOKUP(A745,[2]Sheet1!$R:$R,[2]Sheet1!$AB:$AB,"",0)</f>
        <v>4</v>
      </c>
      <c r="F745" s="183">
        <f>_xlfn.XLOOKUP($A745,[3]【2026年03月度_全社】RFM客層一覧表データ!$A:$A,[3]【2026年03月度_全社】RFM客層一覧表データ!C:C,"",0)</f>
        <v>702</v>
      </c>
      <c r="G745" s="183">
        <f>_xlfn.XLOOKUP($A745,[3]【2026年03月度_全社】RFM客層一覧表データ!$A:$A,[3]【2026年03月度_全社】RFM客層一覧表データ!D:D,"",0)</f>
        <v>332</v>
      </c>
      <c r="H745" s="183">
        <f>_xlfn.XLOOKUP($A745,[3]【2026年03月度_全社】RFM客層一覧表データ!$A:$A,[3]【2026年03月度_全社】RFM客層一覧表データ!E:E,"",0)</f>
        <v>389</v>
      </c>
      <c r="I745" s="183">
        <f>_xlfn.XLOOKUP($A745,[3]【2026年03月度_全社】RFM客層一覧表データ!$A:$A,[3]【2026年03月度_全社】RFM客層一覧表データ!F:F,"",0)</f>
        <v>46</v>
      </c>
      <c r="J745" s="183">
        <v>706</v>
      </c>
      <c r="K745" s="183">
        <v>338</v>
      </c>
      <c r="L745" s="183">
        <v>380</v>
      </c>
      <c r="M745" s="183">
        <v>39</v>
      </c>
      <c r="N745" s="183">
        <v>718</v>
      </c>
      <c r="O745" s="183">
        <v>332</v>
      </c>
      <c r="P745" s="183">
        <v>387</v>
      </c>
      <c r="Q745" s="183">
        <v>37</v>
      </c>
      <c r="R745" s="183">
        <v>732</v>
      </c>
      <c r="S745" s="183">
        <v>347</v>
      </c>
      <c r="T745" s="183">
        <v>387</v>
      </c>
      <c r="U745" s="183">
        <v>55</v>
      </c>
      <c r="V745" s="183">
        <v>726</v>
      </c>
      <c r="W745" s="183">
        <v>344</v>
      </c>
      <c r="X745" s="183">
        <v>391</v>
      </c>
      <c r="Y745" s="183">
        <v>47</v>
      </c>
    </row>
    <row r="746" spans="1:25" x14ac:dyDescent="0.2">
      <c r="A746" s="184">
        <v>10961041</v>
      </c>
      <c r="B746" s="183" t="str">
        <f>[1]店マスタ!B745</f>
        <v>（有）足利電音商会</v>
      </c>
      <c r="C746" s="183">
        <v>3.5</v>
      </c>
      <c r="D746" s="183">
        <v>3.5</v>
      </c>
      <c r="E746" s="183">
        <f>_xlfn.XLOOKUP(A746,[2]Sheet1!$R:$R,[2]Sheet1!$AB:$AB,"",0)</f>
        <v>3.5</v>
      </c>
      <c r="F746" s="183">
        <f>_xlfn.XLOOKUP($A746,[3]【2026年03月度_全社】RFM客層一覧表データ!$A:$A,[3]【2026年03月度_全社】RFM客層一覧表データ!C:C,"",0)</f>
        <v>343</v>
      </c>
      <c r="G746" s="183">
        <f>_xlfn.XLOOKUP($A746,[3]【2026年03月度_全社】RFM客層一覧表データ!$A:$A,[3]【2026年03月度_全社】RFM客層一覧表データ!D:D,"",0)</f>
        <v>131</v>
      </c>
      <c r="H746" s="183">
        <f>_xlfn.XLOOKUP($A746,[3]【2026年03月度_全社】RFM客層一覧表データ!$A:$A,[3]【2026年03月度_全社】RFM客層一覧表データ!E:E,"",0)</f>
        <v>153</v>
      </c>
      <c r="I746" s="183">
        <f>_xlfn.XLOOKUP($A746,[3]【2026年03月度_全社】RFM客層一覧表データ!$A:$A,[3]【2026年03月度_全社】RFM客層一覧表データ!F:F,"",0)</f>
        <v>23</v>
      </c>
      <c r="J746" s="183">
        <v>342</v>
      </c>
      <c r="K746" s="183">
        <v>133</v>
      </c>
      <c r="L746" s="183">
        <v>165</v>
      </c>
      <c r="M746" s="183">
        <v>19</v>
      </c>
      <c r="N746" s="183">
        <v>352</v>
      </c>
      <c r="O746" s="183">
        <v>137</v>
      </c>
      <c r="P746" s="183">
        <v>180</v>
      </c>
      <c r="Q746" s="183">
        <v>25</v>
      </c>
      <c r="R746" s="183">
        <v>356</v>
      </c>
      <c r="S746" s="183">
        <v>151</v>
      </c>
      <c r="T746" s="183">
        <v>185</v>
      </c>
      <c r="U746" s="183">
        <v>20</v>
      </c>
      <c r="V746" s="183">
        <v>361</v>
      </c>
      <c r="W746" s="183">
        <v>136</v>
      </c>
      <c r="X746" s="183">
        <v>199</v>
      </c>
      <c r="Y746" s="183">
        <v>15</v>
      </c>
    </row>
    <row r="747" spans="1:25" x14ac:dyDescent="0.2">
      <c r="A747" s="184">
        <v>10961065</v>
      </c>
      <c r="B747" s="183" t="str">
        <f>[1]店マスタ!B746</f>
        <v>（有）アナハラデンキ</v>
      </c>
      <c r="C747" s="183">
        <v>3.5</v>
      </c>
      <c r="D747" s="183">
        <v>3.5</v>
      </c>
      <c r="E747" s="183">
        <f>_xlfn.XLOOKUP(A747,[2]Sheet1!$R:$R,[2]Sheet1!$AB:$AB,"",0)</f>
        <v>3.5</v>
      </c>
      <c r="F747" s="183">
        <f>_xlfn.XLOOKUP($A747,[3]【2026年03月度_全社】RFM客層一覧表データ!$A:$A,[3]【2026年03月度_全社】RFM客層一覧表データ!C:C,"",0)</f>
        <v>163</v>
      </c>
      <c r="G747" s="183">
        <f>_xlfn.XLOOKUP($A747,[3]【2026年03月度_全社】RFM客層一覧表データ!$A:$A,[3]【2026年03月度_全社】RFM客層一覧表データ!D:D,"",0)</f>
        <v>62</v>
      </c>
      <c r="H747" s="183">
        <f>_xlfn.XLOOKUP($A747,[3]【2026年03月度_全社】RFM客層一覧表データ!$A:$A,[3]【2026年03月度_全社】RFM客層一覧表データ!E:E,"",0)</f>
        <v>93</v>
      </c>
      <c r="I747" s="183">
        <f>_xlfn.XLOOKUP($A747,[3]【2026年03月度_全社】RFM客層一覧表データ!$A:$A,[3]【2026年03月度_全社】RFM客層一覧表データ!F:F,"",0)</f>
        <v>8</v>
      </c>
      <c r="J747" s="183">
        <v>161</v>
      </c>
      <c r="K747" s="183">
        <v>48</v>
      </c>
      <c r="L747" s="183">
        <v>86</v>
      </c>
      <c r="M747" s="183">
        <v>5</v>
      </c>
      <c r="N747" s="183">
        <v>163</v>
      </c>
      <c r="O747" s="183">
        <v>69</v>
      </c>
      <c r="P747" s="183">
        <v>96</v>
      </c>
      <c r="Q747" s="183">
        <v>5</v>
      </c>
      <c r="R747" s="183">
        <v>166</v>
      </c>
      <c r="S747" s="183">
        <v>67</v>
      </c>
      <c r="T747" s="183">
        <v>96</v>
      </c>
      <c r="U747" s="183">
        <v>2</v>
      </c>
      <c r="V747" s="183">
        <v>165</v>
      </c>
      <c r="W747" s="183">
        <v>66</v>
      </c>
      <c r="X747" s="183">
        <v>106</v>
      </c>
      <c r="Y747" s="183">
        <v>5</v>
      </c>
    </row>
    <row r="748" spans="1:25" x14ac:dyDescent="0.2">
      <c r="A748" s="184">
        <v>10961067</v>
      </c>
      <c r="B748" s="183" t="str">
        <f>[1]店マスタ!B747</f>
        <v>株式会社ショーワ</v>
      </c>
      <c r="C748" s="183">
        <v>2.5</v>
      </c>
      <c r="D748" s="183">
        <v>2.5</v>
      </c>
      <c r="E748" s="183">
        <f>_xlfn.XLOOKUP(A748,[2]Sheet1!$R:$R,[2]Sheet1!$AB:$AB,"",0)</f>
        <v>2.5</v>
      </c>
      <c r="F748" s="183">
        <f>_xlfn.XLOOKUP($A748,[3]【2026年03月度_全社】RFM客層一覧表データ!$A:$A,[3]【2026年03月度_全社】RFM客層一覧表データ!C:C,"",0)</f>
        <v>544</v>
      </c>
      <c r="G748" s="183">
        <f>_xlfn.XLOOKUP($A748,[3]【2026年03月度_全社】RFM客層一覧表データ!$A:$A,[3]【2026年03月度_全社】RFM客層一覧表データ!D:D,"",0)</f>
        <v>250</v>
      </c>
      <c r="H748" s="183">
        <f>_xlfn.XLOOKUP($A748,[3]【2026年03月度_全社】RFM客層一覧表データ!$A:$A,[3]【2026年03月度_全社】RFM客層一覧表データ!E:E,"",0)</f>
        <v>173</v>
      </c>
      <c r="I748" s="183">
        <f>_xlfn.XLOOKUP($A748,[3]【2026年03月度_全社】RFM客層一覧表データ!$A:$A,[3]【2026年03月度_全社】RFM客層一覧表データ!F:F,"",0)</f>
        <v>77</v>
      </c>
      <c r="J748" s="183">
        <v>532</v>
      </c>
      <c r="K748" s="183">
        <v>199</v>
      </c>
      <c r="L748" s="183">
        <v>152</v>
      </c>
      <c r="M748" s="183">
        <v>52</v>
      </c>
      <c r="N748" s="183">
        <v>540</v>
      </c>
      <c r="O748" s="183">
        <v>190</v>
      </c>
      <c r="P748" s="183">
        <v>135</v>
      </c>
      <c r="Q748" s="183">
        <v>55</v>
      </c>
      <c r="R748" s="183">
        <v>521</v>
      </c>
      <c r="S748" s="183">
        <v>193</v>
      </c>
      <c r="T748" s="183">
        <v>113</v>
      </c>
      <c r="U748" s="183">
        <v>62</v>
      </c>
      <c r="V748" s="183">
        <v>465</v>
      </c>
      <c r="W748" s="183">
        <v>177</v>
      </c>
      <c r="X748" s="183">
        <v>92</v>
      </c>
      <c r="Y748" s="183">
        <v>63</v>
      </c>
    </row>
    <row r="749" spans="1:25" x14ac:dyDescent="0.2">
      <c r="A749" s="184">
        <v>10961128</v>
      </c>
      <c r="B749" s="183" t="str">
        <f>[1]店マスタ!B748</f>
        <v>（有）北関東電子</v>
      </c>
      <c r="C749" s="183">
        <v>3</v>
      </c>
      <c r="D749" s="183">
        <v>3</v>
      </c>
      <c r="E749" s="183">
        <f>_xlfn.XLOOKUP(A749,[2]Sheet1!$R:$R,[2]Sheet1!$AB:$AB,"",0)</f>
        <v>3</v>
      </c>
      <c r="F749" s="183" t="str">
        <f>_xlfn.XLOOKUP($A749,[3]【2026年03月度_全社】RFM客層一覧表データ!$A:$A,[3]【2026年03月度_全社】RFM客層一覧表データ!C:C,"",0)</f>
        <v/>
      </c>
      <c r="G749" s="183" t="str">
        <f>_xlfn.XLOOKUP($A749,[3]【2026年03月度_全社】RFM客層一覧表データ!$A:$A,[3]【2026年03月度_全社】RFM客層一覧表データ!D:D,"",0)</f>
        <v/>
      </c>
      <c r="H749" s="183" t="str">
        <f>_xlfn.XLOOKUP($A749,[3]【2026年03月度_全社】RFM客層一覧表データ!$A:$A,[3]【2026年03月度_全社】RFM客層一覧表データ!E:E,"",0)</f>
        <v/>
      </c>
      <c r="I749" s="183" t="str">
        <f>_xlfn.XLOOKUP($A749,[3]【2026年03月度_全社】RFM客層一覧表データ!$A:$A,[3]【2026年03月度_全社】RFM客層一覧表データ!F:F,"",0)</f>
        <v/>
      </c>
      <c r="J749" s="183">
        <v>0</v>
      </c>
      <c r="K749" s="183">
        <v>0</v>
      </c>
      <c r="L749" s="183">
        <v>0</v>
      </c>
      <c r="M749" s="183">
        <v>0</v>
      </c>
      <c r="N749" s="183">
        <v>0</v>
      </c>
      <c r="O749" s="183">
        <v>0</v>
      </c>
      <c r="P749" s="183">
        <v>0</v>
      </c>
      <c r="Q749" s="183">
        <v>0</v>
      </c>
      <c r="R749" s="183">
        <v>0</v>
      </c>
      <c r="S749" s="183">
        <v>0</v>
      </c>
      <c r="T749" s="183">
        <v>0</v>
      </c>
      <c r="U749" s="183">
        <v>0</v>
      </c>
      <c r="V749" s="183">
        <v>0</v>
      </c>
      <c r="W749" s="183">
        <v>0</v>
      </c>
      <c r="X749" s="183">
        <v>0</v>
      </c>
      <c r="Y749" s="183">
        <v>0</v>
      </c>
    </row>
    <row r="750" spans="1:25" x14ac:dyDescent="0.2">
      <c r="A750" s="184">
        <v>10961137</v>
      </c>
      <c r="B750" s="183" t="str">
        <f>[1]店マスタ!B749</f>
        <v>（有）メグミ電気</v>
      </c>
      <c r="C750" s="183">
        <v>2.5</v>
      </c>
      <c r="D750" s="183">
        <v>2.5</v>
      </c>
      <c r="E750" s="183">
        <f>_xlfn.XLOOKUP(A750,[2]Sheet1!$R:$R,[2]Sheet1!$AB:$AB,"",0)</f>
        <v>3</v>
      </c>
      <c r="F750" s="183">
        <f>_xlfn.XLOOKUP($A750,[3]【2026年03月度_全社】RFM客層一覧表データ!$A:$A,[3]【2026年03月度_全社】RFM客層一覧表データ!C:C,"",0)</f>
        <v>517</v>
      </c>
      <c r="G750" s="183">
        <f>_xlfn.XLOOKUP($A750,[3]【2026年03月度_全社】RFM客層一覧表データ!$A:$A,[3]【2026年03月度_全社】RFM客層一覧表データ!D:D,"",0)</f>
        <v>138</v>
      </c>
      <c r="H750" s="183">
        <f>_xlfn.XLOOKUP($A750,[3]【2026年03月度_全社】RFM客層一覧表データ!$A:$A,[3]【2026年03月度_全社】RFM客層一覧表データ!E:E,"",0)</f>
        <v>274</v>
      </c>
      <c r="I750" s="183">
        <f>_xlfn.XLOOKUP($A750,[3]【2026年03月度_全社】RFM客層一覧表データ!$A:$A,[3]【2026年03月度_全社】RFM客層一覧表データ!F:F,"",0)</f>
        <v>18</v>
      </c>
      <c r="J750" s="183">
        <v>529</v>
      </c>
      <c r="K750" s="183">
        <v>194</v>
      </c>
      <c r="L750" s="183">
        <v>298</v>
      </c>
      <c r="M750" s="183">
        <v>22</v>
      </c>
      <c r="N750" s="183">
        <v>529</v>
      </c>
      <c r="O750" s="183">
        <v>181</v>
      </c>
      <c r="P750" s="183">
        <v>292</v>
      </c>
      <c r="Q750" s="183">
        <v>17</v>
      </c>
      <c r="R750" s="183">
        <v>531</v>
      </c>
      <c r="S750" s="183">
        <v>143</v>
      </c>
      <c r="T750" s="183">
        <v>299</v>
      </c>
      <c r="U750" s="183">
        <v>13</v>
      </c>
      <c r="V750" s="183">
        <v>545</v>
      </c>
      <c r="W750" s="183">
        <v>150</v>
      </c>
      <c r="X750" s="183">
        <v>314</v>
      </c>
      <c r="Y750" s="183">
        <v>13</v>
      </c>
    </row>
    <row r="751" spans="1:25" x14ac:dyDescent="0.2">
      <c r="A751" s="184">
        <v>10961143</v>
      </c>
      <c r="B751" s="183" t="str">
        <f>[1]店マスタ!B750</f>
        <v>電ねっと　ナカヤマ</v>
      </c>
      <c r="C751" s="183">
        <v>5.5</v>
      </c>
      <c r="D751" s="183">
        <v>5.5</v>
      </c>
      <c r="E751" s="183">
        <f>_xlfn.XLOOKUP(A751,[2]Sheet1!$R:$R,[2]Sheet1!$AB:$AB,"",0)</f>
        <v>5.5</v>
      </c>
      <c r="F751" s="183">
        <f>_xlfn.XLOOKUP($A751,[3]【2026年03月度_全社】RFM客層一覧表データ!$A:$A,[3]【2026年03月度_全社】RFM客層一覧表データ!C:C,"",0)</f>
        <v>921</v>
      </c>
      <c r="G751" s="183">
        <f>_xlfn.XLOOKUP($A751,[3]【2026年03月度_全社】RFM客層一覧表データ!$A:$A,[3]【2026年03月度_全社】RFM客層一覧表データ!D:D,"",0)</f>
        <v>458</v>
      </c>
      <c r="H751" s="183">
        <f>_xlfn.XLOOKUP($A751,[3]【2026年03月度_全社】RFM客層一覧表データ!$A:$A,[3]【2026年03月度_全社】RFM客層一覧表データ!E:E,"",0)</f>
        <v>610</v>
      </c>
      <c r="I751" s="183">
        <f>_xlfn.XLOOKUP($A751,[3]【2026年03月度_全社】RFM客層一覧表データ!$A:$A,[3]【2026年03月度_全社】RFM客層一覧表データ!F:F,"",0)</f>
        <v>50</v>
      </c>
      <c r="J751" s="183">
        <v>961</v>
      </c>
      <c r="K751" s="183">
        <v>482</v>
      </c>
      <c r="L751" s="183">
        <v>626</v>
      </c>
      <c r="M751" s="183">
        <v>46</v>
      </c>
      <c r="N751" s="183">
        <v>977</v>
      </c>
      <c r="O751" s="183">
        <v>519</v>
      </c>
      <c r="P751" s="183">
        <v>636</v>
      </c>
      <c r="Q751" s="183">
        <v>54</v>
      </c>
      <c r="R751" s="183">
        <v>969</v>
      </c>
      <c r="S751" s="183">
        <v>508</v>
      </c>
      <c r="T751" s="183">
        <v>642</v>
      </c>
      <c r="U751" s="183">
        <v>46</v>
      </c>
      <c r="V751" s="183">
        <v>981</v>
      </c>
      <c r="W751" s="183">
        <v>528</v>
      </c>
      <c r="X751" s="183">
        <v>632</v>
      </c>
      <c r="Y751" s="183">
        <v>48</v>
      </c>
    </row>
    <row r="752" spans="1:25" x14ac:dyDescent="0.2">
      <c r="A752" s="184">
        <v>10961192</v>
      </c>
      <c r="B752" s="183" t="str">
        <f>[1]店マスタ!B751</f>
        <v>フジクラデンキ</v>
      </c>
      <c r="C752" s="183">
        <v>5</v>
      </c>
      <c r="D752" s="183">
        <v>4.5</v>
      </c>
      <c r="E752" s="183">
        <f>_xlfn.XLOOKUP(A752,[2]Sheet1!$R:$R,[2]Sheet1!$AB:$AB,"",0)</f>
        <v>4.5</v>
      </c>
      <c r="F752" s="183">
        <f>_xlfn.XLOOKUP($A752,[3]【2026年03月度_全社】RFM客層一覧表データ!$A:$A,[3]【2026年03月度_全社】RFM客層一覧表データ!C:C,"",0)</f>
        <v>915</v>
      </c>
      <c r="G752" s="183">
        <f>_xlfn.XLOOKUP($A752,[3]【2026年03月度_全社】RFM客層一覧表データ!$A:$A,[3]【2026年03月度_全社】RFM客層一覧表データ!D:D,"",0)</f>
        <v>352</v>
      </c>
      <c r="H752" s="183">
        <f>_xlfn.XLOOKUP($A752,[3]【2026年03月度_全社】RFM客層一覧表データ!$A:$A,[3]【2026年03月度_全社】RFM客層一覧表データ!E:E,"",0)</f>
        <v>394</v>
      </c>
      <c r="I752" s="183">
        <f>_xlfn.XLOOKUP($A752,[3]【2026年03月度_全社】RFM客層一覧表データ!$A:$A,[3]【2026年03月度_全社】RFM客層一覧表データ!F:F,"",0)</f>
        <v>77</v>
      </c>
      <c r="J752" s="183">
        <v>957</v>
      </c>
      <c r="K752" s="183">
        <v>374</v>
      </c>
      <c r="L752" s="183">
        <v>440</v>
      </c>
      <c r="M752" s="183">
        <v>74</v>
      </c>
      <c r="N752" s="183">
        <v>946</v>
      </c>
      <c r="O752" s="183">
        <v>386</v>
      </c>
      <c r="P752" s="183">
        <v>474</v>
      </c>
      <c r="Q752" s="183">
        <v>86</v>
      </c>
      <c r="R752" s="183">
        <v>945</v>
      </c>
      <c r="S752" s="183">
        <v>387</v>
      </c>
      <c r="T752" s="183">
        <v>477</v>
      </c>
      <c r="U752" s="183">
        <v>75</v>
      </c>
      <c r="V752" s="183">
        <v>952</v>
      </c>
      <c r="W752" s="183">
        <v>407</v>
      </c>
      <c r="X752" s="183">
        <v>512</v>
      </c>
      <c r="Y752" s="183">
        <v>59</v>
      </c>
    </row>
    <row r="753" spans="1:25" x14ac:dyDescent="0.2">
      <c r="A753" s="184">
        <v>10961214</v>
      </c>
      <c r="B753" s="183" t="str">
        <f>[1]店マスタ!B752</f>
        <v>（株）小林電気商会　葉鹿店</v>
      </c>
      <c r="C753" s="183">
        <v>1</v>
      </c>
      <c r="D753" s="183">
        <v>1</v>
      </c>
      <c r="E753" s="183">
        <f>_xlfn.XLOOKUP(A753,[2]Sheet1!$R:$R,[2]Sheet1!$AB:$AB,"",0)</f>
        <v>1</v>
      </c>
      <c r="F753" s="183">
        <f>_xlfn.XLOOKUP($A753,[3]【2026年03月度_全社】RFM客層一覧表データ!$A:$A,[3]【2026年03月度_全社】RFM客層一覧表データ!C:C,"",0)</f>
        <v>972</v>
      </c>
      <c r="G753" s="183">
        <f>_xlfn.XLOOKUP($A753,[3]【2026年03月度_全社】RFM客層一覧表データ!$A:$A,[3]【2026年03月度_全社】RFM客層一覧表データ!D:D,"",0)</f>
        <v>416</v>
      </c>
      <c r="H753" s="183">
        <f>_xlfn.XLOOKUP($A753,[3]【2026年03月度_全社】RFM客層一覧表データ!$A:$A,[3]【2026年03月度_全社】RFM客層一覧表データ!E:E,"",0)</f>
        <v>529</v>
      </c>
      <c r="I753" s="183">
        <f>_xlfn.XLOOKUP($A753,[3]【2026年03月度_全社】RFM客層一覧表データ!$A:$A,[3]【2026年03月度_全社】RFM客層一覧表データ!F:F,"",0)</f>
        <v>55</v>
      </c>
      <c r="J753" s="183">
        <v>1008</v>
      </c>
      <c r="K753" s="183">
        <v>435</v>
      </c>
      <c r="L753" s="183">
        <v>521</v>
      </c>
      <c r="M753" s="183">
        <v>85</v>
      </c>
      <c r="N753" s="183">
        <v>1051</v>
      </c>
      <c r="O753" s="183">
        <v>436</v>
      </c>
      <c r="P753" s="183">
        <v>554</v>
      </c>
      <c r="Q753" s="183">
        <v>53</v>
      </c>
      <c r="R753" s="183">
        <v>1112</v>
      </c>
      <c r="S753" s="183">
        <v>435</v>
      </c>
      <c r="T753" s="183">
        <v>570</v>
      </c>
      <c r="U753" s="183">
        <v>59</v>
      </c>
      <c r="V753" s="183">
        <v>1181</v>
      </c>
      <c r="W753" s="183">
        <v>413</v>
      </c>
      <c r="X753" s="183">
        <v>614</v>
      </c>
      <c r="Y753" s="183">
        <v>62</v>
      </c>
    </row>
    <row r="754" spans="1:25" x14ac:dyDescent="0.2">
      <c r="A754" s="184">
        <v>10961264</v>
      </c>
      <c r="B754" s="183" t="str">
        <f>[1]店マスタ!B753</f>
        <v>すまいる電機イマフク</v>
      </c>
      <c r="C754" s="183">
        <v>2.5</v>
      </c>
      <c r="D754" s="183">
        <v>2.5</v>
      </c>
      <c r="E754" s="183">
        <f>_xlfn.XLOOKUP(A754,[2]Sheet1!$R:$R,[2]Sheet1!$AB:$AB,"",0)</f>
        <v>2.5</v>
      </c>
      <c r="F754" s="183">
        <f>_xlfn.XLOOKUP($A754,[3]【2026年03月度_全社】RFM客層一覧表データ!$A:$A,[3]【2026年03月度_全社】RFM客層一覧表データ!C:C,"",0)</f>
        <v>558</v>
      </c>
      <c r="G754" s="183">
        <f>_xlfn.XLOOKUP($A754,[3]【2026年03月度_全社】RFM客層一覧表データ!$A:$A,[3]【2026年03月度_全社】RFM客層一覧表データ!D:D,"",0)</f>
        <v>294</v>
      </c>
      <c r="H754" s="183">
        <f>_xlfn.XLOOKUP($A754,[3]【2026年03月度_全社】RFM客層一覧表データ!$A:$A,[3]【2026年03月度_全社】RFM客層一覧表データ!E:E,"",0)</f>
        <v>337</v>
      </c>
      <c r="I754" s="183">
        <f>_xlfn.XLOOKUP($A754,[3]【2026年03月度_全社】RFM客層一覧表データ!$A:$A,[3]【2026年03月度_全社】RFM客層一覧表データ!F:F,"",0)</f>
        <v>35</v>
      </c>
      <c r="J754" s="183">
        <v>564</v>
      </c>
      <c r="K754" s="183">
        <v>287</v>
      </c>
      <c r="L754" s="183">
        <v>335</v>
      </c>
      <c r="M754" s="183">
        <v>25</v>
      </c>
      <c r="N754" s="183">
        <v>567</v>
      </c>
      <c r="O754" s="183">
        <v>248</v>
      </c>
      <c r="P754" s="183">
        <v>334</v>
      </c>
      <c r="Q754" s="183">
        <v>17</v>
      </c>
      <c r="R754" s="183">
        <v>623</v>
      </c>
      <c r="S754" s="183">
        <v>289</v>
      </c>
      <c r="T754" s="183">
        <v>346</v>
      </c>
      <c r="U754" s="183">
        <v>24</v>
      </c>
      <c r="V754" s="183">
        <v>648</v>
      </c>
      <c r="W754" s="183">
        <v>299</v>
      </c>
      <c r="X754" s="183">
        <v>361</v>
      </c>
      <c r="Y754" s="183">
        <v>29</v>
      </c>
    </row>
    <row r="755" spans="1:25" x14ac:dyDescent="0.2">
      <c r="A755" s="184">
        <v>10961265</v>
      </c>
      <c r="B755" s="183" t="str">
        <f>[1]店マスタ!B754</f>
        <v>すまいる電機　足利店</v>
      </c>
      <c r="C755" s="183">
        <v>3</v>
      </c>
      <c r="D755" s="183">
        <v>3</v>
      </c>
      <c r="E755" s="183">
        <f>_xlfn.XLOOKUP(A755,[2]Sheet1!$R:$R,[2]Sheet1!$AB:$AB,"",0)</f>
        <v>3</v>
      </c>
      <c r="F755" s="183">
        <f>_xlfn.XLOOKUP($A755,[3]【2026年03月度_全社】RFM客層一覧表データ!$A:$A,[3]【2026年03月度_全社】RFM客層一覧表データ!C:C,"",0)</f>
        <v>893</v>
      </c>
      <c r="G755" s="183">
        <f>_xlfn.XLOOKUP($A755,[3]【2026年03月度_全社】RFM客層一覧表データ!$A:$A,[3]【2026年03月度_全社】RFM客層一覧表データ!D:D,"",0)</f>
        <v>244</v>
      </c>
      <c r="H755" s="183">
        <f>_xlfn.XLOOKUP($A755,[3]【2026年03月度_全社】RFM客層一覧表データ!$A:$A,[3]【2026年03月度_全社】RFM客層一覧表データ!E:E,"",0)</f>
        <v>300</v>
      </c>
      <c r="I755" s="183">
        <f>_xlfn.XLOOKUP($A755,[3]【2026年03月度_全社】RFM客層一覧表データ!$A:$A,[3]【2026年03月度_全社】RFM客層一覧表データ!F:F,"",0)</f>
        <v>72</v>
      </c>
      <c r="J755" s="183">
        <v>859</v>
      </c>
      <c r="K755" s="183">
        <v>269</v>
      </c>
      <c r="L755" s="183">
        <v>277</v>
      </c>
      <c r="M755" s="183">
        <v>66</v>
      </c>
      <c r="N755" s="183">
        <v>832</v>
      </c>
      <c r="O755" s="183">
        <v>362</v>
      </c>
      <c r="P755" s="183">
        <v>267</v>
      </c>
      <c r="Q755" s="183">
        <v>109</v>
      </c>
      <c r="R755" s="183">
        <v>792</v>
      </c>
      <c r="S755" s="183">
        <v>363</v>
      </c>
      <c r="T755" s="183">
        <v>231</v>
      </c>
      <c r="U755" s="183">
        <v>140</v>
      </c>
      <c r="V755" s="183">
        <v>649</v>
      </c>
      <c r="W755" s="183">
        <v>322</v>
      </c>
      <c r="X755" s="183">
        <v>183</v>
      </c>
      <c r="Y755" s="183">
        <v>113</v>
      </c>
    </row>
    <row r="756" spans="1:25" x14ac:dyDescent="0.2">
      <c r="A756" s="184">
        <v>10962008</v>
      </c>
      <c r="B756" s="183" t="str">
        <f>[1]店マスタ!B755</f>
        <v>（株）ニエダ</v>
      </c>
      <c r="C756" s="183">
        <v>6</v>
      </c>
      <c r="D756" s="183">
        <v>2.5</v>
      </c>
      <c r="E756" s="183">
        <f>_xlfn.XLOOKUP(A756,[2]Sheet1!$R:$R,[2]Sheet1!$AB:$AB,"",0)</f>
        <v>3</v>
      </c>
      <c r="F756" s="183">
        <f>_xlfn.XLOOKUP($A756,[3]【2026年03月度_全社】RFM客層一覧表データ!$A:$A,[3]【2026年03月度_全社】RFM客層一覧表データ!C:C,"",0)</f>
        <v>1056</v>
      </c>
      <c r="G756" s="183">
        <f>_xlfn.XLOOKUP($A756,[3]【2026年03月度_全社】RFM客層一覧表データ!$A:$A,[3]【2026年03月度_全社】RFM客層一覧表データ!D:D,"",0)</f>
        <v>401</v>
      </c>
      <c r="H756" s="183">
        <f>_xlfn.XLOOKUP($A756,[3]【2026年03月度_全社】RFM客層一覧表データ!$A:$A,[3]【2026年03月度_全社】RFM客層一覧表データ!E:E,"",0)</f>
        <v>574</v>
      </c>
      <c r="I756" s="183">
        <f>_xlfn.XLOOKUP($A756,[3]【2026年03月度_全社】RFM客層一覧表データ!$A:$A,[3]【2026年03月度_全社】RFM客層一覧表データ!F:F,"",0)</f>
        <v>0</v>
      </c>
      <c r="J756" s="183">
        <v>1076</v>
      </c>
      <c r="K756" s="183">
        <v>459</v>
      </c>
      <c r="L756" s="183">
        <v>610</v>
      </c>
      <c r="M756" s="183">
        <v>0</v>
      </c>
      <c r="N756" s="183">
        <v>1162</v>
      </c>
      <c r="O756" s="183">
        <v>239</v>
      </c>
      <c r="P756" s="183">
        <v>627</v>
      </c>
      <c r="Q756" s="183">
        <v>2</v>
      </c>
      <c r="R756" s="183">
        <v>1277</v>
      </c>
      <c r="S756" s="183">
        <v>374</v>
      </c>
      <c r="T756" s="183">
        <v>701</v>
      </c>
      <c r="U756" s="183">
        <v>0</v>
      </c>
      <c r="V756" s="183">
        <v>1356</v>
      </c>
      <c r="W756" s="183">
        <v>568</v>
      </c>
      <c r="X756" s="183">
        <v>764</v>
      </c>
      <c r="Y756" s="183">
        <v>0</v>
      </c>
    </row>
    <row r="757" spans="1:25" x14ac:dyDescent="0.2">
      <c r="A757" s="184">
        <v>10962013</v>
      </c>
      <c r="B757" s="183" t="str">
        <f>[1]店マスタ!B756</f>
        <v>野沢電化</v>
      </c>
      <c r="C757" s="183">
        <v>1.5</v>
      </c>
      <c r="D757" s="183">
        <v>1.5</v>
      </c>
      <c r="E757" s="183">
        <f>_xlfn.XLOOKUP(A757,[2]Sheet1!$R:$R,[2]Sheet1!$AB:$AB,"",0)</f>
        <v>1.5</v>
      </c>
      <c r="F757" s="183" t="str">
        <f>_xlfn.XLOOKUP($A757,[3]【2026年03月度_全社】RFM客層一覧表データ!$A:$A,[3]【2026年03月度_全社】RFM客層一覧表データ!C:C,"",0)</f>
        <v/>
      </c>
      <c r="G757" s="183" t="str">
        <f>_xlfn.XLOOKUP($A757,[3]【2026年03月度_全社】RFM客層一覧表データ!$A:$A,[3]【2026年03月度_全社】RFM客層一覧表データ!D:D,"",0)</f>
        <v/>
      </c>
      <c r="H757" s="183" t="str">
        <f>_xlfn.XLOOKUP($A757,[3]【2026年03月度_全社】RFM客層一覧表データ!$A:$A,[3]【2026年03月度_全社】RFM客層一覧表データ!E:E,"",0)</f>
        <v/>
      </c>
      <c r="I757" s="183" t="str">
        <f>_xlfn.XLOOKUP($A757,[3]【2026年03月度_全社】RFM客層一覧表データ!$A:$A,[3]【2026年03月度_全社】RFM客層一覧表データ!F:F,"",0)</f>
        <v/>
      </c>
      <c r="J757" s="183">
        <v>0</v>
      </c>
      <c r="K757" s="183">
        <v>0</v>
      </c>
      <c r="L757" s="183">
        <v>0</v>
      </c>
      <c r="M757" s="183">
        <v>0</v>
      </c>
      <c r="N757" s="183">
        <v>0</v>
      </c>
      <c r="O757" s="183">
        <v>0</v>
      </c>
      <c r="P757" s="183">
        <v>0</v>
      </c>
      <c r="Q757" s="183">
        <v>0</v>
      </c>
      <c r="R757" s="183">
        <v>0</v>
      </c>
      <c r="S757" s="183">
        <v>0</v>
      </c>
      <c r="T757" s="183">
        <v>0</v>
      </c>
      <c r="U757" s="183">
        <v>0</v>
      </c>
      <c r="V757" s="183">
        <v>0</v>
      </c>
      <c r="W757" s="183">
        <v>0</v>
      </c>
      <c r="X757" s="183">
        <v>0</v>
      </c>
      <c r="Y757" s="183">
        <v>0</v>
      </c>
    </row>
    <row r="758" spans="1:25" x14ac:dyDescent="0.2">
      <c r="A758" s="184">
        <v>10962016</v>
      </c>
      <c r="B758" s="183" t="str">
        <f>[1]店マスタ!B757</f>
        <v>藤倉電気（株）</v>
      </c>
      <c r="C758" s="183">
        <v>2.5</v>
      </c>
      <c r="D758" s="183">
        <v>2.5</v>
      </c>
      <c r="E758" s="183">
        <f>_xlfn.XLOOKUP(A758,[2]Sheet1!$R:$R,[2]Sheet1!$AB:$AB,"",0)</f>
        <v>2.5</v>
      </c>
      <c r="F758" s="183">
        <f>_xlfn.XLOOKUP($A758,[3]【2026年03月度_全社】RFM客層一覧表データ!$A:$A,[3]【2026年03月度_全社】RFM客層一覧表データ!C:C,"",0)</f>
        <v>0</v>
      </c>
      <c r="G758" s="183">
        <f>_xlfn.XLOOKUP($A758,[3]【2026年03月度_全社】RFM客層一覧表データ!$A:$A,[3]【2026年03月度_全社】RFM客層一覧表データ!D:D,"",0)</f>
        <v>0</v>
      </c>
      <c r="H758" s="183">
        <f>_xlfn.XLOOKUP($A758,[3]【2026年03月度_全社】RFM客層一覧表データ!$A:$A,[3]【2026年03月度_全社】RFM客層一覧表データ!E:E,"",0)</f>
        <v>0</v>
      </c>
      <c r="I758" s="183">
        <f>_xlfn.XLOOKUP($A758,[3]【2026年03月度_全社】RFM客層一覧表データ!$A:$A,[3]【2026年03月度_全社】RFM客層一覧表データ!F:F,"",0)</f>
        <v>0</v>
      </c>
      <c r="J758" s="183">
        <v>0</v>
      </c>
      <c r="K758" s="183">
        <v>0</v>
      </c>
      <c r="L758" s="183">
        <v>0</v>
      </c>
      <c r="M758" s="183">
        <v>0</v>
      </c>
      <c r="N758" s="183">
        <v>0</v>
      </c>
      <c r="O758" s="183">
        <v>0</v>
      </c>
      <c r="P758" s="183">
        <v>0</v>
      </c>
      <c r="Q758" s="183">
        <v>0</v>
      </c>
      <c r="R758" s="183">
        <v>0</v>
      </c>
      <c r="S758" s="183">
        <v>0</v>
      </c>
      <c r="T758" s="183">
        <v>0</v>
      </c>
      <c r="U758" s="183">
        <v>0</v>
      </c>
      <c r="V758" s="183">
        <v>0</v>
      </c>
      <c r="W758" s="183">
        <v>0</v>
      </c>
      <c r="X758" s="183">
        <v>0</v>
      </c>
      <c r="Y758" s="183">
        <v>0</v>
      </c>
    </row>
    <row r="759" spans="1:25" x14ac:dyDescent="0.2">
      <c r="A759" s="184">
        <v>10962018</v>
      </c>
      <c r="B759" s="183" t="str">
        <f>[1]店マスタ!B758</f>
        <v>青山デンキ</v>
      </c>
      <c r="C759" s="183">
        <v>1.5</v>
      </c>
      <c r="D759" s="183">
        <v>1.5</v>
      </c>
      <c r="E759" s="183">
        <f>_xlfn.XLOOKUP(A759,[2]Sheet1!$R:$R,[2]Sheet1!$AB:$AB,"",0)</f>
        <v>1.5</v>
      </c>
      <c r="F759" s="183" t="str">
        <f>_xlfn.XLOOKUP($A759,[3]【2026年03月度_全社】RFM客層一覧表データ!$A:$A,[3]【2026年03月度_全社】RFM客層一覧表データ!C:C,"",0)</f>
        <v/>
      </c>
      <c r="G759" s="183" t="str">
        <f>_xlfn.XLOOKUP($A759,[3]【2026年03月度_全社】RFM客層一覧表データ!$A:$A,[3]【2026年03月度_全社】RFM客層一覧表データ!D:D,"",0)</f>
        <v/>
      </c>
      <c r="H759" s="183" t="str">
        <f>_xlfn.XLOOKUP($A759,[3]【2026年03月度_全社】RFM客層一覧表データ!$A:$A,[3]【2026年03月度_全社】RFM客層一覧表データ!E:E,"",0)</f>
        <v/>
      </c>
      <c r="I759" s="183" t="str">
        <f>_xlfn.XLOOKUP($A759,[3]【2026年03月度_全社】RFM客層一覧表データ!$A:$A,[3]【2026年03月度_全社】RFM客層一覧表データ!F:F,"",0)</f>
        <v/>
      </c>
      <c r="J759" s="183">
        <v>0</v>
      </c>
      <c r="K759" s="183">
        <v>0</v>
      </c>
      <c r="L759" s="183">
        <v>0</v>
      </c>
      <c r="M759" s="183">
        <v>0</v>
      </c>
      <c r="N759" s="183">
        <v>0</v>
      </c>
      <c r="O759" s="183">
        <v>0</v>
      </c>
      <c r="P759" s="183">
        <v>0</v>
      </c>
      <c r="Q759" s="183">
        <v>0</v>
      </c>
      <c r="R759" s="183">
        <v>0</v>
      </c>
      <c r="S759" s="183">
        <v>0</v>
      </c>
      <c r="T759" s="183">
        <v>0</v>
      </c>
      <c r="U759" s="183">
        <v>0</v>
      </c>
      <c r="V759" s="183">
        <v>0</v>
      </c>
      <c r="W759" s="183">
        <v>0</v>
      </c>
      <c r="X759" s="183">
        <v>0</v>
      </c>
      <c r="Y759" s="183">
        <v>0</v>
      </c>
    </row>
    <row r="760" spans="1:25" x14ac:dyDescent="0.2">
      <c r="A760" s="184">
        <v>10962060</v>
      </c>
      <c r="B760" s="183" t="str">
        <f>[1]店マスタ!B759</f>
        <v>鈴木電気</v>
      </c>
      <c r="C760" s="183">
        <v>2.5</v>
      </c>
      <c r="D760" s="183">
        <v>2.5</v>
      </c>
      <c r="E760" s="183">
        <f>_xlfn.XLOOKUP(A760,[2]Sheet1!$R:$R,[2]Sheet1!$AB:$AB,"",0)</f>
        <v>3</v>
      </c>
      <c r="F760" s="183">
        <f>_xlfn.XLOOKUP($A760,[3]【2026年03月度_全社】RFM客層一覧表データ!$A:$A,[3]【2026年03月度_全社】RFM客層一覧表データ!C:C,"",0)</f>
        <v>418</v>
      </c>
      <c r="G760" s="183">
        <f>_xlfn.XLOOKUP($A760,[3]【2026年03月度_全社】RFM客層一覧表データ!$A:$A,[3]【2026年03月度_全社】RFM客層一覧表データ!D:D,"",0)</f>
        <v>8</v>
      </c>
      <c r="H760" s="183">
        <f>_xlfn.XLOOKUP($A760,[3]【2026年03月度_全社】RFM客層一覧表データ!$A:$A,[3]【2026年03月度_全社】RFM客層一覧表データ!E:E,"",0)</f>
        <v>1</v>
      </c>
      <c r="I760" s="183">
        <f>_xlfn.XLOOKUP($A760,[3]【2026年03月度_全社】RFM客層一覧表データ!$A:$A,[3]【2026年03月度_全社】RFM客層一覧表データ!F:F,"",0)</f>
        <v>1</v>
      </c>
      <c r="J760" s="183">
        <v>399</v>
      </c>
      <c r="K760" s="183">
        <v>17</v>
      </c>
      <c r="L760" s="183">
        <v>1</v>
      </c>
      <c r="M760" s="183">
        <v>0</v>
      </c>
      <c r="N760" s="183">
        <v>455</v>
      </c>
      <c r="O760" s="183">
        <v>128</v>
      </c>
      <c r="P760" s="183">
        <v>1</v>
      </c>
      <c r="Q760" s="183">
        <v>2</v>
      </c>
      <c r="R760" s="183">
        <v>446</v>
      </c>
      <c r="S760" s="183">
        <v>142</v>
      </c>
      <c r="T760" s="183">
        <v>0</v>
      </c>
      <c r="U760" s="183">
        <v>0</v>
      </c>
      <c r="V760" s="183">
        <v>421</v>
      </c>
      <c r="W760" s="183">
        <v>105</v>
      </c>
      <c r="X760" s="183">
        <v>0</v>
      </c>
      <c r="Y760" s="183">
        <v>0</v>
      </c>
    </row>
    <row r="761" spans="1:25" x14ac:dyDescent="0.2">
      <c r="A761" s="184">
        <v>10962092</v>
      </c>
      <c r="B761" s="183" t="str">
        <f>[1]店マスタ!B760</f>
        <v>（有）パナハート　アイシー電気</v>
      </c>
      <c r="C761" s="183">
        <v>2</v>
      </c>
      <c r="D761" s="183">
        <v>2</v>
      </c>
      <c r="E761" s="183">
        <f>_xlfn.XLOOKUP(A761,[2]Sheet1!$R:$R,[2]Sheet1!$AB:$AB,"",0)</f>
        <v>2</v>
      </c>
      <c r="F761" s="183">
        <f>_xlfn.XLOOKUP($A761,[3]【2026年03月度_全社】RFM客層一覧表データ!$A:$A,[3]【2026年03月度_全社】RFM客層一覧表データ!C:C,"",0)</f>
        <v>0</v>
      </c>
      <c r="G761" s="183">
        <f>_xlfn.XLOOKUP($A761,[3]【2026年03月度_全社】RFM客層一覧表データ!$A:$A,[3]【2026年03月度_全社】RFM客層一覧表データ!D:D,"",0)</f>
        <v>0</v>
      </c>
      <c r="H761" s="183">
        <f>_xlfn.XLOOKUP($A761,[3]【2026年03月度_全社】RFM客層一覧表データ!$A:$A,[3]【2026年03月度_全社】RFM客層一覧表データ!E:E,"",0)</f>
        <v>0</v>
      </c>
      <c r="I761" s="183">
        <f>_xlfn.XLOOKUP($A761,[3]【2026年03月度_全社】RFM客層一覧表データ!$A:$A,[3]【2026年03月度_全社】RFM客層一覧表データ!F:F,"",0)</f>
        <v>0</v>
      </c>
      <c r="J761" s="183">
        <v>0</v>
      </c>
      <c r="K761" s="183">
        <v>0</v>
      </c>
      <c r="L761" s="183">
        <v>0</v>
      </c>
      <c r="M761" s="183">
        <v>0</v>
      </c>
      <c r="N761" s="183">
        <v>0</v>
      </c>
      <c r="O761" s="183">
        <v>0</v>
      </c>
      <c r="P761" s="183">
        <v>0</v>
      </c>
      <c r="Q761" s="183">
        <v>0</v>
      </c>
      <c r="R761" s="183">
        <v>0</v>
      </c>
      <c r="S761" s="183">
        <v>0</v>
      </c>
      <c r="T761" s="183">
        <v>0</v>
      </c>
      <c r="U761" s="183">
        <v>0</v>
      </c>
      <c r="V761" s="183">
        <v>0</v>
      </c>
      <c r="W761" s="183">
        <v>0</v>
      </c>
      <c r="X761" s="183">
        <v>0</v>
      </c>
      <c r="Y761" s="183">
        <v>0</v>
      </c>
    </row>
    <row r="762" spans="1:25" x14ac:dyDescent="0.2">
      <c r="A762" s="184">
        <v>10962093</v>
      </c>
      <c r="B762" s="183" t="str">
        <f>[1]店マスタ!B761</f>
        <v>藤倉電気（株）佐野店</v>
      </c>
      <c r="C762" s="183">
        <v>9.5</v>
      </c>
      <c r="D762" s="183">
        <v>9.5</v>
      </c>
      <c r="E762" s="183">
        <f>_xlfn.XLOOKUP(A762,[2]Sheet1!$R:$R,[2]Sheet1!$AB:$AB,"",0)</f>
        <v>10</v>
      </c>
      <c r="F762" s="183">
        <f>_xlfn.XLOOKUP($A762,[3]【2026年03月度_全社】RFM客層一覧表データ!$A:$A,[3]【2026年03月度_全社】RFM客層一覧表データ!C:C,"",0)</f>
        <v>1796</v>
      </c>
      <c r="G762" s="183">
        <f>_xlfn.XLOOKUP($A762,[3]【2026年03月度_全社】RFM客層一覧表データ!$A:$A,[3]【2026年03月度_全社】RFM客層一覧表データ!D:D,"",0)</f>
        <v>846</v>
      </c>
      <c r="H762" s="183">
        <f>_xlfn.XLOOKUP($A762,[3]【2026年03月度_全社】RFM客層一覧表データ!$A:$A,[3]【2026年03月度_全社】RFM客層一覧表データ!E:E,"",0)</f>
        <v>873</v>
      </c>
      <c r="I762" s="183">
        <f>_xlfn.XLOOKUP($A762,[3]【2026年03月度_全社】RFM客層一覧表データ!$A:$A,[3]【2026年03月度_全社】RFM客層一覧表データ!F:F,"",0)</f>
        <v>158</v>
      </c>
      <c r="J762" s="183">
        <v>1751</v>
      </c>
      <c r="K762" s="183">
        <v>789</v>
      </c>
      <c r="L762" s="183">
        <v>866</v>
      </c>
      <c r="M762" s="183">
        <v>128</v>
      </c>
      <c r="N762" s="183">
        <v>1740</v>
      </c>
      <c r="O762" s="183">
        <v>807</v>
      </c>
      <c r="P762" s="183">
        <v>849</v>
      </c>
      <c r="Q762" s="183">
        <v>177</v>
      </c>
      <c r="R762" s="183">
        <v>1668</v>
      </c>
      <c r="S762" s="183">
        <v>768</v>
      </c>
      <c r="T762" s="183">
        <v>847</v>
      </c>
      <c r="U762" s="183">
        <v>152</v>
      </c>
      <c r="V762" s="183">
        <v>1633</v>
      </c>
      <c r="W762" s="183">
        <v>725</v>
      </c>
      <c r="X762" s="183">
        <v>836</v>
      </c>
      <c r="Y762" s="183">
        <v>128</v>
      </c>
    </row>
    <row r="763" spans="1:25" x14ac:dyDescent="0.2">
      <c r="A763" s="184">
        <v>10962096</v>
      </c>
      <c r="B763" s="183" t="str">
        <f>[1]店マスタ!B762</f>
        <v>藤倉電気（株）館林店</v>
      </c>
      <c r="C763" s="183">
        <v>2</v>
      </c>
      <c r="D763" s="183">
        <v>2</v>
      </c>
      <c r="E763" s="183">
        <f>_xlfn.XLOOKUP(A763,[2]Sheet1!$R:$R,[2]Sheet1!$AB:$AB,"",0)</f>
        <v>2</v>
      </c>
      <c r="F763" s="183">
        <f>_xlfn.XLOOKUP($A763,[3]【2026年03月度_全社】RFM客層一覧表データ!$A:$A,[3]【2026年03月度_全社】RFM客層一覧表データ!C:C,"",0)</f>
        <v>709</v>
      </c>
      <c r="G763" s="183">
        <f>_xlfn.XLOOKUP($A763,[3]【2026年03月度_全社】RFM客層一覧表データ!$A:$A,[3]【2026年03月度_全社】RFM客層一覧表データ!D:D,"",0)</f>
        <v>332</v>
      </c>
      <c r="H763" s="183">
        <f>_xlfn.XLOOKUP($A763,[3]【2026年03月度_全社】RFM客層一覧表データ!$A:$A,[3]【2026年03月度_全社】RFM客層一覧表データ!E:E,"",0)</f>
        <v>358</v>
      </c>
      <c r="I763" s="183">
        <f>_xlfn.XLOOKUP($A763,[3]【2026年03月度_全社】RFM客層一覧表データ!$A:$A,[3]【2026年03月度_全社】RFM客層一覧表データ!F:F,"",0)</f>
        <v>39</v>
      </c>
      <c r="J763" s="183">
        <v>714</v>
      </c>
      <c r="K763" s="183">
        <v>332</v>
      </c>
      <c r="L763" s="183">
        <v>358</v>
      </c>
      <c r="M763" s="183">
        <v>40</v>
      </c>
      <c r="N763" s="183">
        <v>704</v>
      </c>
      <c r="O763" s="183">
        <v>341</v>
      </c>
      <c r="P763" s="183">
        <v>360</v>
      </c>
      <c r="Q763" s="183">
        <v>35</v>
      </c>
      <c r="R763" s="183">
        <v>680</v>
      </c>
      <c r="S763" s="183">
        <v>363</v>
      </c>
      <c r="T763" s="183">
        <v>358</v>
      </c>
      <c r="U763" s="183">
        <v>68</v>
      </c>
      <c r="V763" s="183">
        <v>644</v>
      </c>
      <c r="W763" s="183">
        <v>314</v>
      </c>
      <c r="X763" s="183">
        <v>352</v>
      </c>
      <c r="Y763" s="183">
        <v>33</v>
      </c>
    </row>
    <row r="764" spans="1:25" x14ac:dyDescent="0.2">
      <c r="A764" s="184">
        <v>10962100</v>
      </c>
      <c r="B764" s="183" t="str">
        <f>[1]店マスタ!B763</f>
        <v>ＰａｎａＬｉｆｅ　ツカダ</v>
      </c>
      <c r="C764" s="183">
        <v>2.5</v>
      </c>
      <c r="D764" s="183">
        <v>2.5</v>
      </c>
      <c r="E764" s="183">
        <f>_xlfn.XLOOKUP(A764,[2]Sheet1!$R:$R,[2]Sheet1!$AB:$AB,"",0)</f>
        <v>2.5</v>
      </c>
      <c r="F764" s="183">
        <f>_xlfn.XLOOKUP($A764,[3]【2026年03月度_全社】RFM客層一覧表データ!$A:$A,[3]【2026年03月度_全社】RFM客層一覧表データ!C:C,"",0)</f>
        <v>342</v>
      </c>
      <c r="G764" s="183">
        <f>_xlfn.XLOOKUP($A764,[3]【2026年03月度_全社】RFM客層一覧表データ!$A:$A,[3]【2026年03月度_全社】RFM客層一覧表データ!D:D,"",0)</f>
        <v>174</v>
      </c>
      <c r="H764" s="183">
        <f>_xlfn.XLOOKUP($A764,[3]【2026年03月度_全社】RFM客層一覧表データ!$A:$A,[3]【2026年03月度_全社】RFM客層一覧表データ!E:E,"",0)</f>
        <v>217</v>
      </c>
      <c r="I764" s="183">
        <f>_xlfn.XLOOKUP($A764,[3]【2026年03月度_全社】RFM客層一覧表データ!$A:$A,[3]【2026年03月度_全社】RFM客層一覧表データ!F:F,"",0)</f>
        <v>11</v>
      </c>
      <c r="J764" s="183">
        <v>357</v>
      </c>
      <c r="K764" s="183">
        <v>169</v>
      </c>
      <c r="L764" s="183">
        <v>220</v>
      </c>
      <c r="M764" s="183">
        <v>14</v>
      </c>
      <c r="N764" s="183">
        <v>372</v>
      </c>
      <c r="O764" s="183">
        <v>186</v>
      </c>
      <c r="P764" s="183">
        <v>221</v>
      </c>
      <c r="Q764" s="183">
        <v>16</v>
      </c>
      <c r="R764" s="183">
        <v>386</v>
      </c>
      <c r="S764" s="183">
        <v>211</v>
      </c>
      <c r="T764" s="183">
        <v>235</v>
      </c>
      <c r="U764" s="183">
        <v>23</v>
      </c>
      <c r="V764" s="183">
        <v>380</v>
      </c>
      <c r="W764" s="183">
        <v>198</v>
      </c>
      <c r="X764" s="183">
        <v>245</v>
      </c>
      <c r="Y764" s="183">
        <v>15</v>
      </c>
    </row>
    <row r="765" spans="1:25" x14ac:dyDescent="0.2">
      <c r="A765" s="184">
        <v>10962109</v>
      </c>
      <c r="B765" s="183" t="str">
        <f>[1]店マスタ!B764</f>
        <v>（株）ニエダ　パナハート赤坂</v>
      </c>
      <c r="C765" s="183">
        <v>5.5</v>
      </c>
      <c r="D765" s="183">
        <v>9</v>
      </c>
      <c r="E765" s="183">
        <f>_xlfn.XLOOKUP(A765,[2]Sheet1!$R:$R,[2]Sheet1!$AB:$AB,"",0)</f>
        <v>9.5</v>
      </c>
      <c r="F765" s="183">
        <f>_xlfn.XLOOKUP($A765,[3]【2026年03月度_全社】RFM客層一覧表データ!$A:$A,[3]【2026年03月度_全社】RFM客層一覧表データ!C:C,"",0)</f>
        <v>2203</v>
      </c>
      <c r="G765" s="183">
        <f>_xlfn.XLOOKUP($A765,[3]【2026年03月度_全社】RFM客層一覧表データ!$A:$A,[3]【2026年03月度_全社】RFM客層一覧表データ!D:D,"",0)</f>
        <v>951</v>
      </c>
      <c r="H765" s="183">
        <f>_xlfn.XLOOKUP($A765,[3]【2026年03月度_全社】RFM客層一覧表データ!$A:$A,[3]【2026年03月度_全社】RFM客層一覧表データ!E:E,"",0)</f>
        <v>1197</v>
      </c>
      <c r="I765" s="183">
        <f>_xlfn.XLOOKUP($A765,[3]【2026年03月度_全社】RFM客層一覧表データ!$A:$A,[3]【2026年03月度_全社】RFM客層一覧表データ!F:F,"",0)</f>
        <v>178</v>
      </c>
      <c r="J765" s="183">
        <v>2191</v>
      </c>
      <c r="K765" s="183">
        <v>937</v>
      </c>
      <c r="L765" s="183">
        <v>1239</v>
      </c>
      <c r="M765" s="183">
        <v>197</v>
      </c>
      <c r="N765" s="183">
        <v>2202</v>
      </c>
      <c r="O765" s="183">
        <v>1066</v>
      </c>
      <c r="P765" s="183">
        <v>1270</v>
      </c>
      <c r="Q765" s="183">
        <v>264</v>
      </c>
      <c r="R765" s="183">
        <v>2173</v>
      </c>
      <c r="S765" s="183">
        <v>1043</v>
      </c>
      <c r="T765" s="183">
        <v>1297</v>
      </c>
      <c r="U765" s="183">
        <v>409</v>
      </c>
      <c r="V765" s="183">
        <v>1183</v>
      </c>
      <c r="W765" s="183">
        <v>607</v>
      </c>
      <c r="X765" s="183">
        <v>658</v>
      </c>
      <c r="Y765" s="183">
        <v>97</v>
      </c>
    </row>
    <row r="766" spans="1:25" x14ac:dyDescent="0.2">
      <c r="A766" s="184">
        <v>10962127</v>
      </c>
      <c r="B766" s="183" t="str">
        <f>[1]店マスタ!B765</f>
        <v>アオキデンキ</v>
      </c>
      <c r="C766" s="183">
        <v>1</v>
      </c>
      <c r="D766" s="183">
        <v>0</v>
      </c>
      <c r="E766" s="183" t="str">
        <f>_xlfn.XLOOKUP(A766,[2]Sheet1!$R:$R,[2]Sheet1!$AB:$AB,"",0)</f>
        <v/>
      </c>
      <c r="F766" s="183" t="str">
        <f>_xlfn.XLOOKUP($A766,[3]【2026年03月度_全社】RFM客層一覧表データ!$A:$A,[3]【2026年03月度_全社】RFM客層一覧表データ!C:C,"",0)</f>
        <v/>
      </c>
      <c r="G766" s="183" t="str">
        <f>_xlfn.XLOOKUP($A766,[3]【2026年03月度_全社】RFM客層一覧表データ!$A:$A,[3]【2026年03月度_全社】RFM客層一覧表データ!D:D,"",0)</f>
        <v/>
      </c>
      <c r="H766" s="183" t="str">
        <f>_xlfn.XLOOKUP($A766,[3]【2026年03月度_全社】RFM客層一覧表データ!$A:$A,[3]【2026年03月度_全社】RFM客層一覧表データ!E:E,"",0)</f>
        <v/>
      </c>
      <c r="I766" s="183" t="str">
        <f>_xlfn.XLOOKUP($A766,[3]【2026年03月度_全社】RFM客層一覧表データ!$A:$A,[3]【2026年03月度_全社】RFM客層一覧表データ!F:F,"",0)</f>
        <v/>
      </c>
      <c r="J766" s="183">
        <v>0</v>
      </c>
      <c r="K766" s="183">
        <v>0</v>
      </c>
      <c r="L766" s="183">
        <v>0</v>
      </c>
      <c r="M766" s="183">
        <v>0</v>
      </c>
      <c r="N766" s="183">
        <v>0</v>
      </c>
      <c r="O766" s="183">
        <v>0</v>
      </c>
      <c r="P766" s="183">
        <v>0</v>
      </c>
      <c r="Q766" s="183">
        <v>0</v>
      </c>
      <c r="R766" s="183">
        <v>0</v>
      </c>
      <c r="S766" s="183">
        <v>0</v>
      </c>
      <c r="T766" s="183">
        <v>0</v>
      </c>
      <c r="U766" s="183">
        <v>0</v>
      </c>
      <c r="V766" s="183">
        <v>0</v>
      </c>
      <c r="W766" s="183">
        <v>0</v>
      </c>
      <c r="X766" s="183">
        <v>0</v>
      </c>
      <c r="Y766" s="183">
        <v>0</v>
      </c>
    </row>
    <row r="767" spans="1:25" x14ac:dyDescent="0.2">
      <c r="A767" s="184">
        <v>10963001</v>
      </c>
      <c r="B767" s="183" t="str">
        <f>[1]店マスタ!B766</f>
        <v>（有）天野屋電機商会</v>
      </c>
      <c r="C767" s="183">
        <v>1.5</v>
      </c>
      <c r="D767" s="183">
        <v>1.5</v>
      </c>
      <c r="E767" s="183">
        <f>_xlfn.XLOOKUP(A767,[2]Sheet1!$R:$R,[2]Sheet1!$AB:$AB,"",0)</f>
        <v>2</v>
      </c>
      <c r="F767" s="183">
        <f>_xlfn.XLOOKUP($A767,[3]【2026年03月度_全社】RFM客層一覧表データ!$A:$A,[3]【2026年03月度_全社】RFM客層一覧表データ!C:C,"",0)</f>
        <v>181</v>
      </c>
      <c r="G767" s="183">
        <f>_xlfn.XLOOKUP($A767,[3]【2026年03月度_全社】RFM客層一覧表データ!$A:$A,[3]【2026年03月度_全社】RFM客層一覧表データ!D:D,"",0)</f>
        <v>86</v>
      </c>
      <c r="H767" s="183">
        <f>_xlfn.XLOOKUP($A767,[3]【2026年03月度_全社】RFM客層一覧表データ!$A:$A,[3]【2026年03月度_全社】RFM客層一覧表データ!E:E,"",0)</f>
        <v>100</v>
      </c>
      <c r="I767" s="183">
        <f>_xlfn.XLOOKUP($A767,[3]【2026年03月度_全社】RFM客層一覧表データ!$A:$A,[3]【2026年03月度_全社】RFM客層一覧表データ!F:F,"",0)</f>
        <v>7</v>
      </c>
      <c r="J767" s="183">
        <v>177</v>
      </c>
      <c r="K767" s="183">
        <v>78</v>
      </c>
      <c r="L767" s="183">
        <v>91</v>
      </c>
      <c r="M767" s="183">
        <v>10</v>
      </c>
      <c r="N767" s="183">
        <v>179</v>
      </c>
      <c r="O767" s="183">
        <v>67</v>
      </c>
      <c r="P767" s="183">
        <v>86</v>
      </c>
      <c r="Q767" s="183">
        <v>8</v>
      </c>
      <c r="R767" s="183">
        <v>187</v>
      </c>
      <c r="S767" s="183">
        <v>85</v>
      </c>
      <c r="T767" s="183">
        <v>92</v>
      </c>
      <c r="U767" s="183">
        <v>10</v>
      </c>
      <c r="V767" s="183">
        <v>195</v>
      </c>
      <c r="W767" s="183">
        <v>64</v>
      </c>
      <c r="X767" s="183">
        <v>99</v>
      </c>
      <c r="Y767" s="183">
        <v>8</v>
      </c>
    </row>
    <row r="768" spans="1:25" x14ac:dyDescent="0.2">
      <c r="A768" s="184">
        <v>10963002</v>
      </c>
      <c r="B768" s="183" t="str">
        <f>[1]店マスタ!B767</f>
        <v>電ねっと　ナガシマ</v>
      </c>
      <c r="C768" s="183">
        <v>6.5</v>
      </c>
      <c r="D768" s="183">
        <v>6.5</v>
      </c>
      <c r="E768" s="183">
        <f>_xlfn.XLOOKUP(A768,[2]Sheet1!$R:$R,[2]Sheet1!$AB:$AB,"",0)</f>
        <v>6.5</v>
      </c>
      <c r="F768" s="183">
        <f>_xlfn.XLOOKUP($A768,[3]【2026年03月度_全社】RFM客層一覧表データ!$A:$A,[3]【2026年03月度_全社】RFM客層一覧表データ!C:C,"",0)</f>
        <v>1158</v>
      </c>
      <c r="G768" s="183">
        <f>_xlfn.XLOOKUP($A768,[3]【2026年03月度_全社】RFM客層一覧表データ!$A:$A,[3]【2026年03月度_全社】RFM客層一覧表データ!D:D,"",0)</f>
        <v>717</v>
      </c>
      <c r="H768" s="183">
        <f>_xlfn.XLOOKUP($A768,[3]【2026年03月度_全社】RFM客層一覧表データ!$A:$A,[3]【2026年03月度_全社】RFM客層一覧表データ!E:E,"",0)</f>
        <v>882</v>
      </c>
      <c r="I768" s="183">
        <f>_xlfn.XLOOKUP($A768,[3]【2026年03月度_全社】RFM客層一覧表データ!$A:$A,[3]【2026年03月度_全社】RFM客層一覧表データ!F:F,"",0)</f>
        <v>34</v>
      </c>
      <c r="J768" s="183">
        <v>1169</v>
      </c>
      <c r="K768" s="183">
        <v>743</v>
      </c>
      <c r="L768" s="183">
        <v>878</v>
      </c>
      <c r="M768" s="183">
        <v>55</v>
      </c>
      <c r="N768" s="183">
        <v>1195</v>
      </c>
      <c r="O768" s="183">
        <v>746</v>
      </c>
      <c r="P768" s="183">
        <v>908</v>
      </c>
      <c r="Q768" s="183">
        <v>32</v>
      </c>
      <c r="R768" s="183">
        <v>1205</v>
      </c>
      <c r="S768" s="183">
        <v>752</v>
      </c>
      <c r="T768" s="183">
        <v>912</v>
      </c>
      <c r="U768" s="183">
        <v>45</v>
      </c>
      <c r="V768" s="183">
        <v>1215</v>
      </c>
      <c r="W768" s="183">
        <v>762</v>
      </c>
      <c r="X768" s="183">
        <v>923</v>
      </c>
      <c r="Y768" s="183">
        <v>38</v>
      </c>
    </row>
    <row r="769" spans="1:25" x14ac:dyDescent="0.2">
      <c r="A769" s="184">
        <v>10963012</v>
      </c>
      <c r="B769" s="183" t="str">
        <f>[1]店マスタ!B768</f>
        <v>伊藤電機（株）</v>
      </c>
      <c r="C769" s="183">
        <v>3.5</v>
      </c>
      <c r="D769" s="183">
        <v>3.5</v>
      </c>
      <c r="E769" s="183">
        <f>_xlfn.XLOOKUP(A769,[2]Sheet1!$R:$R,[2]Sheet1!$AB:$AB,"",0)</f>
        <v>4</v>
      </c>
      <c r="F769" s="183">
        <f>_xlfn.XLOOKUP($A769,[3]【2026年03月度_全社】RFM客層一覧表データ!$A:$A,[3]【2026年03月度_全社】RFM客層一覧表データ!C:C,"",0)</f>
        <v>472</v>
      </c>
      <c r="G769" s="183">
        <f>_xlfn.XLOOKUP($A769,[3]【2026年03月度_全社】RFM客層一覧表データ!$A:$A,[3]【2026年03月度_全社】RFM客層一覧表データ!D:D,"",0)</f>
        <v>180</v>
      </c>
      <c r="H769" s="183">
        <f>_xlfn.XLOOKUP($A769,[3]【2026年03月度_全社】RFM客層一覧表データ!$A:$A,[3]【2026年03月度_全社】RFM客層一覧表データ!E:E,"",0)</f>
        <v>233</v>
      </c>
      <c r="I769" s="183">
        <f>_xlfn.XLOOKUP($A769,[3]【2026年03月度_全社】RFM客層一覧表データ!$A:$A,[3]【2026年03月度_全社】RFM客層一覧表データ!F:F,"",0)</f>
        <v>19</v>
      </c>
      <c r="J769" s="183">
        <v>499</v>
      </c>
      <c r="K769" s="183">
        <v>189</v>
      </c>
      <c r="L769" s="183">
        <v>241</v>
      </c>
      <c r="M769" s="183">
        <v>20</v>
      </c>
      <c r="N769" s="183">
        <v>539</v>
      </c>
      <c r="O769" s="183">
        <v>206</v>
      </c>
      <c r="P769" s="183">
        <v>241</v>
      </c>
      <c r="Q769" s="183">
        <v>28</v>
      </c>
      <c r="R769" s="183">
        <v>560</v>
      </c>
      <c r="S769" s="183">
        <v>231</v>
      </c>
      <c r="T769" s="183">
        <v>246</v>
      </c>
      <c r="U769" s="183">
        <v>35</v>
      </c>
      <c r="V769" s="183">
        <v>560</v>
      </c>
      <c r="W769" s="183">
        <v>281</v>
      </c>
      <c r="X769" s="183">
        <v>252</v>
      </c>
      <c r="Y769" s="183">
        <v>63</v>
      </c>
    </row>
    <row r="770" spans="1:25" x14ac:dyDescent="0.2">
      <c r="A770" s="184">
        <v>10963013</v>
      </c>
      <c r="B770" s="183" t="str">
        <f>[1]店マスタ!B769</f>
        <v>（有）ダイセイ</v>
      </c>
      <c r="C770" s="183">
        <v>1.5</v>
      </c>
      <c r="D770" s="183">
        <v>1.5</v>
      </c>
      <c r="E770" s="183">
        <f>_xlfn.XLOOKUP(A770,[2]Sheet1!$R:$R,[2]Sheet1!$AB:$AB,"",0)</f>
        <v>1.5</v>
      </c>
      <c r="F770" s="183">
        <f>_xlfn.XLOOKUP($A770,[3]【2026年03月度_全社】RFM客層一覧表データ!$A:$A,[3]【2026年03月度_全社】RFM客層一覧表データ!C:C,"",0)</f>
        <v>174</v>
      </c>
      <c r="G770" s="183">
        <f>_xlfn.XLOOKUP($A770,[3]【2026年03月度_全社】RFM客層一覧表データ!$A:$A,[3]【2026年03月度_全社】RFM客層一覧表データ!D:D,"",0)</f>
        <v>56</v>
      </c>
      <c r="H770" s="183">
        <f>_xlfn.XLOOKUP($A770,[3]【2026年03月度_全社】RFM客層一覧表データ!$A:$A,[3]【2026年03月度_全社】RFM客層一覧表データ!E:E,"",0)</f>
        <v>0</v>
      </c>
      <c r="I770" s="183">
        <f>_xlfn.XLOOKUP($A770,[3]【2026年03月度_全社】RFM客層一覧表データ!$A:$A,[3]【2026年03月度_全社】RFM客層一覧表データ!F:F,"",0)</f>
        <v>0</v>
      </c>
      <c r="J770" s="183">
        <v>182</v>
      </c>
      <c r="K770" s="183">
        <v>46</v>
      </c>
      <c r="L770" s="183">
        <v>0</v>
      </c>
      <c r="M770" s="183">
        <v>0</v>
      </c>
      <c r="N770" s="183">
        <v>209</v>
      </c>
      <c r="O770" s="183">
        <v>49</v>
      </c>
      <c r="P770" s="183">
        <v>0</v>
      </c>
      <c r="Q770" s="183">
        <v>0</v>
      </c>
      <c r="R770" s="183">
        <v>232</v>
      </c>
      <c r="S770" s="183">
        <v>53</v>
      </c>
      <c r="T770" s="183">
        <v>0</v>
      </c>
      <c r="U770" s="183">
        <v>0</v>
      </c>
      <c r="V770" s="183">
        <v>250</v>
      </c>
      <c r="W770" s="183">
        <v>67</v>
      </c>
      <c r="X770" s="183">
        <v>0</v>
      </c>
      <c r="Y770" s="183">
        <v>0</v>
      </c>
    </row>
    <row r="771" spans="1:25" x14ac:dyDescent="0.2">
      <c r="A771" s="184">
        <v>10963019</v>
      </c>
      <c r="B771" s="183" t="str">
        <f>[1]店マスタ!B770</f>
        <v>（有）高岩電気</v>
      </c>
      <c r="C771" s="183">
        <v>3</v>
      </c>
      <c r="D771" s="183">
        <v>3</v>
      </c>
      <c r="E771" s="183">
        <f>_xlfn.XLOOKUP(A771,[2]Sheet1!$R:$R,[2]Sheet1!$AB:$AB,"",0)</f>
        <v>3</v>
      </c>
      <c r="F771" s="183">
        <f>_xlfn.XLOOKUP($A771,[3]【2026年03月度_全社】RFM客層一覧表データ!$A:$A,[3]【2026年03月度_全社】RFM客層一覧表データ!C:C,"",0)</f>
        <v>397</v>
      </c>
      <c r="G771" s="183">
        <f>_xlfn.XLOOKUP($A771,[3]【2026年03月度_全社】RFM客層一覧表データ!$A:$A,[3]【2026年03月度_全社】RFM客層一覧表データ!D:D,"",0)</f>
        <v>175</v>
      </c>
      <c r="H771" s="183">
        <f>_xlfn.XLOOKUP($A771,[3]【2026年03月度_全社】RFM客層一覧表データ!$A:$A,[3]【2026年03月度_全社】RFM客層一覧表データ!E:E,"",0)</f>
        <v>229</v>
      </c>
      <c r="I771" s="183">
        <f>_xlfn.XLOOKUP($A771,[3]【2026年03月度_全社】RFM客層一覧表データ!$A:$A,[3]【2026年03月度_全社】RFM客層一覧表データ!F:F,"",0)</f>
        <v>0</v>
      </c>
      <c r="J771" s="183">
        <v>424</v>
      </c>
      <c r="K771" s="183">
        <v>165</v>
      </c>
      <c r="L771" s="183">
        <v>240</v>
      </c>
      <c r="M771" s="183">
        <v>0</v>
      </c>
      <c r="N771" s="183">
        <v>432</v>
      </c>
      <c r="O771" s="183">
        <v>173</v>
      </c>
      <c r="P771" s="183">
        <v>264</v>
      </c>
      <c r="Q771" s="183">
        <v>0</v>
      </c>
      <c r="R771" s="183">
        <v>470</v>
      </c>
      <c r="S771" s="183">
        <v>195</v>
      </c>
      <c r="T771" s="183">
        <v>277</v>
      </c>
      <c r="U771" s="183">
        <v>0</v>
      </c>
      <c r="V771" s="183">
        <v>489</v>
      </c>
      <c r="W771" s="183">
        <v>186</v>
      </c>
      <c r="X771" s="183">
        <v>294</v>
      </c>
      <c r="Y771" s="183">
        <v>0</v>
      </c>
    </row>
    <row r="772" spans="1:25" x14ac:dyDescent="0.2">
      <c r="A772" s="184">
        <v>10963086</v>
      </c>
      <c r="B772" s="183" t="str">
        <f>[1]店マスタ!B771</f>
        <v>藤倉電気（株）栃木店</v>
      </c>
      <c r="C772" s="183">
        <v>0</v>
      </c>
      <c r="D772" s="183">
        <v>0</v>
      </c>
      <c r="E772" s="183" t="str">
        <f>_xlfn.XLOOKUP(A772,[2]Sheet1!$R:$R,[2]Sheet1!$AB:$AB,"",0)</f>
        <v/>
      </c>
      <c r="F772" s="183" t="str">
        <f>_xlfn.XLOOKUP($A772,[3]【2026年03月度_全社】RFM客層一覧表データ!$A:$A,[3]【2026年03月度_全社】RFM客層一覧表データ!C:C,"",0)</f>
        <v/>
      </c>
      <c r="G772" s="183" t="str">
        <f>_xlfn.XLOOKUP($A772,[3]【2026年03月度_全社】RFM客層一覧表データ!$A:$A,[3]【2026年03月度_全社】RFM客層一覧表データ!D:D,"",0)</f>
        <v/>
      </c>
      <c r="H772" s="183" t="str">
        <f>_xlfn.XLOOKUP($A772,[3]【2026年03月度_全社】RFM客層一覧表データ!$A:$A,[3]【2026年03月度_全社】RFM客層一覧表データ!E:E,"",0)</f>
        <v/>
      </c>
      <c r="I772" s="183" t="str">
        <f>_xlfn.XLOOKUP($A772,[3]【2026年03月度_全社】RFM客層一覧表データ!$A:$A,[3]【2026年03月度_全社】RFM客層一覧表データ!F:F,"",0)</f>
        <v/>
      </c>
      <c r="J772" s="183">
        <v>0</v>
      </c>
      <c r="K772" s="183">
        <v>0</v>
      </c>
      <c r="L772" s="183">
        <v>0</v>
      </c>
      <c r="M772" s="183">
        <v>0</v>
      </c>
      <c r="N772" s="183">
        <v>0</v>
      </c>
      <c r="O772" s="183">
        <v>0</v>
      </c>
      <c r="P772" s="183">
        <v>0</v>
      </c>
      <c r="Q772" s="183">
        <v>0</v>
      </c>
      <c r="R772" s="183">
        <v>0</v>
      </c>
      <c r="S772" s="183">
        <v>0</v>
      </c>
      <c r="T772" s="183">
        <v>0</v>
      </c>
      <c r="U772" s="183">
        <v>0</v>
      </c>
      <c r="V772" s="183">
        <v>0</v>
      </c>
      <c r="W772" s="183">
        <v>0</v>
      </c>
      <c r="X772" s="183">
        <v>0</v>
      </c>
      <c r="Y772" s="183">
        <v>0</v>
      </c>
    </row>
    <row r="773" spans="1:25" x14ac:dyDescent="0.2">
      <c r="A773" s="184">
        <v>10963100</v>
      </c>
      <c r="B773" s="183" t="str">
        <f>[1]店マスタ!B772</f>
        <v>パナウィスタ　ソノベ</v>
      </c>
      <c r="C773" s="183">
        <v>6</v>
      </c>
      <c r="D773" s="183">
        <v>5.5</v>
      </c>
      <c r="E773" s="183">
        <f>_xlfn.XLOOKUP(A773,[2]Sheet1!$R:$R,[2]Sheet1!$AB:$AB,"",0)</f>
        <v>5.5</v>
      </c>
      <c r="F773" s="183">
        <f>_xlfn.XLOOKUP($A773,[3]【2026年03月度_全社】RFM客層一覧表データ!$A:$A,[3]【2026年03月度_全社】RFM客層一覧表データ!C:C,"",0)</f>
        <v>1067</v>
      </c>
      <c r="G773" s="183">
        <f>_xlfn.XLOOKUP($A773,[3]【2026年03月度_全社】RFM客層一覧表データ!$A:$A,[3]【2026年03月度_全社】RFM客層一覧表データ!D:D,"",0)</f>
        <v>487</v>
      </c>
      <c r="H773" s="183">
        <f>_xlfn.XLOOKUP($A773,[3]【2026年03月度_全社】RFM客層一覧表データ!$A:$A,[3]【2026年03月度_全社】RFM客層一覧表データ!E:E,"",0)</f>
        <v>522</v>
      </c>
      <c r="I773" s="183">
        <f>_xlfn.XLOOKUP($A773,[3]【2026年03月度_全社】RFM客層一覧表データ!$A:$A,[3]【2026年03月度_全社】RFM客層一覧表データ!F:F,"",0)</f>
        <v>77</v>
      </c>
      <c r="J773" s="183">
        <v>1074</v>
      </c>
      <c r="K773" s="183">
        <v>551</v>
      </c>
      <c r="L773" s="183">
        <v>527</v>
      </c>
      <c r="M773" s="183">
        <v>105</v>
      </c>
      <c r="N773" s="183">
        <v>1040</v>
      </c>
      <c r="O773" s="183">
        <v>562</v>
      </c>
      <c r="P773" s="183">
        <v>529</v>
      </c>
      <c r="Q773" s="183">
        <v>106</v>
      </c>
      <c r="R773" s="183">
        <v>993</v>
      </c>
      <c r="S773" s="183">
        <v>536</v>
      </c>
      <c r="T773" s="183">
        <v>536</v>
      </c>
      <c r="U773" s="183">
        <v>80</v>
      </c>
      <c r="V773" s="183">
        <v>956</v>
      </c>
      <c r="W773" s="183">
        <v>554</v>
      </c>
      <c r="X773" s="183">
        <v>535</v>
      </c>
      <c r="Y773" s="183">
        <v>107</v>
      </c>
    </row>
    <row r="774" spans="1:25" x14ac:dyDescent="0.2">
      <c r="A774" s="184">
        <v>10963105</v>
      </c>
      <c r="B774" s="183" t="str">
        <f>[1]店マスタ!B773</f>
        <v>（株）ヒラオカ</v>
      </c>
      <c r="C774" s="183">
        <v>3</v>
      </c>
      <c r="D774" s="183">
        <v>2.5</v>
      </c>
      <c r="E774" s="183">
        <f>_xlfn.XLOOKUP(A774,[2]Sheet1!$R:$R,[2]Sheet1!$AB:$AB,"",0)</f>
        <v>2.5</v>
      </c>
      <c r="F774" s="183">
        <f>_xlfn.XLOOKUP($A774,[3]【2026年03月度_全社】RFM客層一覧表データ!$A:$A,[3]【2026年03月度_全社】RFM客層一覧表データ!C:C,"",0)</f>
        <v>490</v>
      </c>
      <c r="G774" s="183">
        <f>_xlfn.XLOOKUP($A774,[3]【2026年03月度_全社】RFM客層一覧表データ!$A:$A,[3]【2026年03月度_全社】RFM客層一覧表データ!D:D,"",0)</f>
        <v>272</v>
      </c>
      <c r="H774" s="183">
        <f>_xlfn.XLOOKUP($A774,[3]【2026年03月度_全社】RFM客層一覧表データ!$A:$A,[3]【2026年03月度_全社】RFM客層一覧表データ!E:E,"",0)</f>
        <v>362</v>
      </c>
      <c r="I774" s="183">
        <f>_xlfn.XLOOKUP($A774,[3]【2026年03月度_全社】RFM客層一覧表データ!$A:$A,[3]【2026年03月度_全社】RFM客層一覧表データ!F:F,"",0)</f>
        <v>11</v>
      </c>
      <c r="J774" s="183">
        <v>531</v>
      </c>
      <c r="K774" s="183">
        <v>277</v>
      </c>
      <c r="L774" s="183">
        <v>404</v>
      </c>
      <c r="M774" s="183">
        <v>16</v>
      </c>
      <c r="N774" s="183">
        <v>540</v>
      </c>
      <c r="O774" s="183">
        <v>281</v>
      </c>
      <c r="P774" s="183">
        <v>414</v>
      </c>
      <c r="Q774" s="183">
        <v>11</v>
      </c>
      <c r="R774" s="183">
        <v>595</v>
      </c>
      <c r="S774" s="183">
        <v>311</v>
      </c>
      <c r="T774" s="183">
        <v>428</v>
      </c>
      <c r="U774" s="183">
        <v>14</v>
      </c>
      <c r="V774" s="183">
        <v>641</v>
      </c>
      <c r="W774" s="183">
        <v>355</v>
      </c>
      <c r="X774" s="183">
        <v>452</v>
      </c>
      <c r="Y774" s="183">
        <v>20</v>
      </c>
    </row>
    <row r="775" spans="1:25" x14ac:dyDescent="0.2">
      <c r="A775" s="184">
        <v>10964004</v>
      </c>
      <c r="B775" s="183" t="str">
        <f>[1]店マスタ!B774</f>
        <v>十字屋デンキ</v>
      </c>
      <c r="C775" s="183">
        <v>2</v>
      </c>
      <c r="D775" s="183">
        <v>0</v>
      </c>
      <c r="E775" s="183" t="str">
        <f>_xlfn.XLOOKUP(A775,[2]Sheet1!$R:$R,[2]Sheet1!$AB:$AB,"",0)</f>
        <v/>
      </c>
      <c r="F775" s="183" t="str">
        <f>_xlfn.XLOOKUP($A775,[3]【2026年03月度_全社】RFM客層一覧表データ!$A:$A,[3]【2026年03月度_全社】RFM客層一覧表データ!C:C,"",0)</f>
        <v/>
      </c>
      <c r="G775" s="183" t="str">
        <f>_xlfn.XLOOKUP($A775,[3]【2026年03月度_全社】RFM客層一覧表データ!$A:$A,[3]【2026年03月度_全社】RFM客層一覧表データ!D:D,"",0)</f>
        <v/>
      </c>
      <c r="H775" s="183" t="str">
        <f>_xlfn.XLOOKUP($A775,[3]【2026年03月度_全社】RFM客層一覧表データ!$A:$A,[3]【2026年03月度_全社】RFM客層一覧表データ!E:E,"",0)</f>
        <v/>
      </c>
      <c r="I775" s="183" t="str">
        <f>_xlfn.XLOOKUP($A775,[3]【2026年03月度_全社】RFM客層一覧表データ!$A:$A,[3]【2026年03月度_全社】RFM客層一覧表データ!F:F,"",0)</f>
        <v/>
      </c>
      <c r="J775" s="183">
        <v>0</v>
      </c>
      <c r="K775" s="183">
        <v>0</v>
      </c>
      <c r="L775" s="183">
        <v>0</v>
      </c>
      <c r="M775" s="183">
        <v>0</v>
      </c>
      <c r="N775" s="183">
        <v>0</v>
      </c>
      <c r="O775" s="183">
        <v>0</v>
      </c>
      <c r="P775" s="183">
        <v>0</v>
      </c>
      <c r="Q775" s="183">
        <v>0</v>
      </c>
      <c r="R775" s="183">
        <v>0</v>
      </c>
      <c r="S775" s="183">
        <v>0</v>
      </c>
      <c r="T775" s="183">
        <v>0</v>
      </c>
      <c r="U775" s="183">
        <v>0</v>
      </c>
      <c r="V775" s="183">
        <v>136</v>
      </c>
      <c r="W775" s="183">
        <v>0</v>
      </c>
      <c r="X775" s="183">
        <v>0</v>
      </c>
      <c r="Y775" s="183">
        <v>0</v>
      </c>
    </row>
    <row r="776" spans="1:25" x14ac:dyDescent="0.2">
      <c r="A776" s="184">
        <v>10964008</v>
      </c>
      <c r="B776" s="183" t="str">
        <f>[1]店マスタ!B775</f>
        <v>（株）萩野電気</v>
      </c>
      <c r="C776" s="183">
        <v>5.5</v>
      </c>
      <c r="D776" s="183">
        <v>5.5</v>
      </c>
      <c r="E776" s="183">
        <f>_xlfn.XLOOKUP(A776,[2]Sheet1!$R:$R,[2]Sheet1!$AB:$AB,"",0)</f>
        <v>6</v>
      </c>
      <c r="F776" s="183">
        <f>_xlfn.XLOOKUP($A776,[3]【2026年03月度_全社】RFM客層一覧表データ!$A:$A,[3]【2026年03月度_全社】RFM客層一覧表データ!C:C,"",0)</f>
        <v>1188</v>
      </c>
      <c r="G776" s="183">
        <f>_xlfn.XLOOKUP($A776,[3]【2026年03月度_全社】RFM客層一覧表データ!$A:$A,[3]【2026年03月度_全社】RFM客層一覧表データ!D:D,"",0)</f>
        <v>510</v>
      </c>
      <c r="H776" s="183">
        <f>_xlfn.XLOOKUP($A776,[3]【2026年03月度_全社】RFM客層一覧表データ!$A:$A,[3]【2026年03月度_全社】RFM客層一覧表データ!E:E,"",0)</f>
        <v>752</v>
      </c>
      <c r="I776" s="183">
        <f>_xlfn.XLOOKUP($A776,[3]【2026年03月度_全社】RFM客層一覧表データ!$A:$A,[3]【2026年03月度_全社】RFM客層一覧表データ!F:F,"",0)</f>
        <v>38</v>
      </c>
      <c r="J776" s="183">
        <v>1231</v>
      </c>
      <c r="K776" s="183">
        <v>561</v>
      </c>
      <c r="L776" s="183">
        <v>788</v>
      </c>
      <c r="M776" s="183">
        <v>53</v>
      </c>
      <c r="N776" s="183">
        <v>1248</v>
      </c>
      <c r="O776" s="183">
        <v>577</v>
      </c>
      <c r="P776" s="183">
        <v>814</v>
      </c>
      <c r="Q776" s="183">
        <v>55</v>
      </c>
      <c r="R776" s="183">
        <v>1277</v>
      </c>
      <c r="S776" s="183">
        <v>617</v>
      </c>
      <c r="T776" s="183">
        <v>820</v>
      </c>
      <c r="U776" s="183">
        <v>62</v>
      </c>
      <c r="V776" s="183">
        <v>1314</v>
      </c>
      <c r="W776" s="183">
        <v>642</v>
      </c>
      <c r="X776" s="183">
        <v>841</v>
      </c>
      <c r="Y776" s="183">
        <v>77</v>
      </c>
    </row>
    <row r="777" spans="1:25" x14ac:dyDescent="0.2">
      <c r="A777" s="184">
        <v>10964037</v>
      </c>
      <c r="B777" s="183" t="str">
        <f>[1]店マスタ!B776</f>
        <v>安藤電気</v>
      </c>
      <c r="C777" s="183">
        <v>3</v>
      </c>
      <c r="D777" s="183">
        <v>3</v>
      </c>
      <c r="E777" s="183">
        <f>_xlfn.XLOOKUP(A777,[2]Sheet1!$R:$R,[2]Sheet1!$AB:$AB,"",0)</f>
        <v>3</v>
      </c>
      <c r="F777" s="183">
        <f>_xlfn.XLOOKUP($A777,[3]【2026年03月度_全社】RFM客層一覧表データ!$A:$A,[3]【2026年03月度_全社】RFM客層一覧表データ!C:C,"",0)</f>
        <v>293</v>
      </c>
      <c r="G777" s="183">
        <f>_xlfn.XLOOKUP($A777,[3]【2026年03月度_全社】RFM客層一覧表データ!$A:$A,[3]【2026年03月度_全社】RFM客層一覧表データ!D:D,"",0)</f>
        <v>78</v>
      </c>
      <c r="H777" s="183">
        <f>_xlfn.XLOOKUP($A777,[3]【2026年03月度_全社】RFM客層一覧表データ!$A:$A,[3]【2026年03月度_全社】RFM客層一覧表データ!E:E,"",0)</f>
        <v>88</v>
      </c>
      <c r="I777" s="183">
        <f>_xlfn.XLOOKUP($A777,[3]【2026年03月度_全社】RFM客層一覧表データ!$A:$A,[3]【2026年03月度_全社】RFM客層一覧表データ!F:F,"",0)</f>
        <v>0</v>
      </c>
      <c r="J777" s="183">
        <v>296</v>
      </c>
      <c r="K777" s="183">
        <v>69</v>
      </c>
      <c r="L777" s="183">
        <v>96</v>
      </c>
      <c r="M777" s="183">
        <v>0</v>
      </c>
      <c r="N777" s="183">
        <v>300</v>
      </c>
      <c r="O777" s="183">
        <v>81</v>
      </c>
      <c r="P777" s="183">
        <v>104</v>
      </c>
      <c r="Q777" s="183">
        <v>0</v>
      </c>
      <c r="R777" s="183">
        <v>306</v>
      </c>
      <c r="S777" s="183">
        <v>92</v>
      </c>
      <c r="T777" s="183">
        <v>105</v>
      </c>
      <c r="U777" s="183">
        <v>0</v>
      </c>
      <c r="V777" s="183">
        <v>299</v>
      </c>
      <c r="W777" s="183">
        <v>98</v>
      </c>
      <c r="X777" s="183">
        <v>104</v>
      </c>
      <c r="Y777" s="183">
        <v>0</v>
      </c>
    </row>
    <row r="778" spans="1:25" x14ac:dyDescent="0.2">
      <c r="A778" s="184">
        <v>10964048</v>
      </c>
      <c r="B778" s="183" t="str">
        <f>[1]店マスタ!B777</f>
        <v>（株）カコ</v>
      </c>
      <c r="C778" s="183">
        <v>0</v>
      </c>
      <c r="D778" s="183">
        <v>0</v>
      </c>
      <c r="E778" s="183" t="str">
        <f>_xlfn.XLOOKUP(A778,[2]Sheet1!$R:$R,[2]Sheet1!$AB:$AB,"",0)</f>
        <v/>
      </c>
      <c r="F778" s="183" t="str">
        <f>_xlfn.XLOOKUP($A778,[3]【2026年03月度_全社】RFM客層一覧表データ!$A:$A,[3]【2026年03月度_全社】RFM客層一覧表データ!C:C,"",0)</f>
        <v/>
      </c>
      <c r="G778" s="183" t="str">
        <f>_xlfn.XLOOKUP($A778,[3]【2026年03月度_全社】RFM客層一覧表データ!$A:$A,[3]【2026年03月度_全社】RFM客層一覧表データ!D:D,"",0)</f>
        <v/>
      </c>
      <c r="H778" s="183" t="str">
        <f>_xlfn.XLOOKUP($A778,[3]【2026年03月度_全社】RFM客層一覧表データ!$A:$A,[3]【2026年03月度_全社】RFM客層一覧表データ!E:E,"",0)</f>
        <v/>
      </c>
      <c r="I778" s="183" t="str">
        <f>_xlfn.XLOOKUP($A778,[3]【2026年03月度_全社】RFM客層一覧表データ!$A:$A,[3]【2026年03月度_全社】RFM客層一覧表データ!F:F,"",0)</f>
        <v/>
      </c>
      <c r="J778" s="183">
        <v>0</v>
      </c>
      <c r="K778" s="183">
        <v>0</v>
      </c>
      <c r="L778" s="183">
        <v>0</v>
      </c>
      <c r="M778" s="183">
        <v>0</v>
      </c>
      <c r="N778" s="183">
        <v>0</v>
      </c>
      <c r="O778" s="183">
        <v>0</v>
      </c>
      <c r="P778" s="183">
        <v>0</v>
      </c>
      <c r="Q778" s="183">
        <v>0</v>
      </c>
      <c r="R778" s="183">
        <v>0</v>
      </c>
      <c r="S778" s="183">
        <v>0</v>
      </c>
      <c r="T778" s="183">
        <v>0</v>
      </c>
      <c r="U778" s="183">
        <v>0</v>
      </c>
      <c r="V778" s="183">
        <v>0</v>
      </c>
      <c r="W778" s="183">
        <v>0</v>
      </c>
      <c r="X778" s="183">
        <v>0</v>
      </c>
      <c r="Y778" s="183">
        <v>0</v>
      </c>
    </row>
    <row r="779" spans="1:25" x14ac:dyDescent="0.2">
      <c r="A779" s="184">
        <v>10964050</v>
      </c>
      <c r="B779" s="183" t="str">
        <f>[1]店マスタ!B778</f>
        <v>ヤマグチカデン</v>
      </c>
      <c r="C779" s="183">
        <v>4</v>
      </c>
      <c r="D779" s="183">
        <v>4</v>
      </c>
      <c r="E779" s="183">
        <f>_xlfn.XLOOKUP(A779,[2]Sheet1!$R:$R,[2]Sheet1!$AB:$AB,"",0)</f>
        <v>4.5</v>
      </c>
      <c r="F779" s="183">
        <f>_xlfn.XLOOKUP($A779,[3]【2026年03月度_全社】RFM客層一覧表データ!$A:$A,[3]【2026年03月度_全社】RFM客層一覧表データ!C:C,"",0)</f>
        <v>1196</v>
      </c>
      <c r="G779" s="183">
        <f>_xlfn.XLOOKUP($A779,[3]【2026年03月度_全社】RFM客層一覧表データ!$A:$A,[3]【2026年03月度_全社】RFM客層一覧表データ!D:D,"",0)</f>
        <v>426</v>
      </c>
      <c r="H779" s="183">
        <f>_xlfn.XLOOKUP($A779,[3]【2026年03月度_全社】RFM客層一覧表データ!$A:$A,[3]【2026年03月度_全社】RFM客層一覧表データ!E:E,"",0)</f>
        <v>414</v>
      </c>
      <c r="I779" s="183">
        <f>_xlfn.XLOOKUP($A779,[3]【2026年03月度_全社】RFM客層一覧表データ!$A:$A,[3]【2026年03月度_全社】RFM客層一覧表データ!F:F,"",0)</f>
        <v>132</v>
      </c>
      <c r="J779" s="183">
        <v>1186</v>
      </c>
      <c r="K779" s="183">
        <v>440</v>
      </c>
      <c r="L779" s="183">
        <v>416</v>
      </c>
      <c r="M779" s="183">
        <v>131</v>
      </c>
      <c r="N779" s="183">
        <v>1156</v>
      </c>
      <c r="O779" s="183">
        <v>442</v>
      </c>
      <c r="P779" s="183">
        <v>406</v>
      </c>
      <c r="Q779" s="183">
        <v>114</v>
      </c>
      <c r="R779" s="183">
        <v>1149</v>
      </c>
      <c r="S779" s="183">
        <v>398</v>
      </c>
      <c r="T779" s="183">
        <v>399</v>
      </c>
      <c r="U779" s="183">
        <v>101</v>
      </c>
      <c r="V779" s="183">
        <v>1156</v>
      </c>
      <c r="W779" s="183">
        <v>409</v>
      </c>
      <c r="X779" s="183">
        <v>413</v>
      </c>
      <c r="Y779" s="183">
        <v>106</v>
      </c>
    </row>
    <row r="780" spans="1:25" x14ac:dyDescent="0.2">
      <c r="A780" s="184">
        <v>10965022</v>
      </c>
      <c r="B780" s="183" t="str">
        <f>[1]店マスタ!B779</f>
        <v>（有）野澤電器</v>
      </c>
      <c r="C780" s="183">
        <v>3.5</v>
      </c>
      <c r="D780" s="183">
        <v>3.5</v>
      </c>
      <c r="E780" s="183">
        <f>_xlfn.XLOOKUP(A780,[2]Sheet1!$R:$R,[2]Sheet1!$AB:$AB,"",0)</f>
        <v>3.5</v>
      </c>
      <c r="F780" s="183">
        <f>_xlfn.XLOOKUP($A780,[3]【2026年03月度_全社】RFM客層一覧表データ!$A:$A,[3]【2026年03月度_全社】RFM客層一覧表データ!C:C,"",0)</f>
        <v>560</v>
      </c>
      <c r="G780" s="183">
        <f>_xlfn.XLOOKUP($A780,[3]【2026年03月度_全社】RFM客層一覧表データ!$A:$A,[3]【2026年03月度_全社】RFM客層一覧表データ!D:D,"",0)</f>
        <v>263</v>
      </c>
      <c r="H780" s="183">
        <f>_xlfn.XLOOKUP($A780,[3]【2026年03月度_全社】RFM客層一覧表データ!$A:$A,[3]【2026年03月度_全社】RFM客層一覧表データ!E:E,"",0)</f>
        <v>314</v>
      </c>
      <c r="I780" s="183">
        <f>_xlfn.XLOOKUP($A780,[3]【2026年03月度_全社】RFM客層一覧表データ!$A:$A,[3]【2026年03月度_全社】RFM客層一覧表データ!F:F,"",0)</f>
        <v>26</v>
      </c>
      <c r="J780" s="183">
        <v>595</v>
      </c>
      <c r="K780" s="183">
        <v>259</v>
      </c>
      <c r="L780" s="183">
        <v>333</v>
      </c>
      <c r="M780" s="183">
        <v>27</v>
      </c>
      <c r="N780" s="183">
        <v>618</v>
      </c>
      <c r="O780" s="183">
        <v>278</v>
      </c>
      <c r="P780" s="183">
        <v>344</v>
      </c>
      <c r="Q780" s="183">
        <v>28</v>
      </c>
      <c r="R780" s="183">
        <v>635</v>
      </c>
      <c r="S780" s="183">
        <v>279</v>
      </c>
      <c r="T780" s="183">
        <v>367</v>
      </c>
      <c r="U780" s="183">
        <v>23</v>
      </c>
      <c r="V780" s="183">
        <v>663</v>
      </c>
      <c r="W780" s="183">
        <v>281</v>
      </c>
      <c r="X780" s="183">
        <v>388</v>
      </c>
      <c r="Y780" s="183">
        <v>17</v>
      </c>
    </row>
    <row r="781" spans="1:25" x14ac:dyDescent="0.2">
      <c r="A781" s="184">
        <v>10965036</v>
      </c>
      <c r="B781" s="183" t="str">
        <f>[1]店マスタ!B780</f>
        <v>フクトミデンキ</v>
      </c>
      <c r="C781" s="183">
        <v>0.5</v>
      </c>
      <c r="D781" s="183">
        <v>0.5</v>
      </c>
      <c r="E781" s="183">
        <f>_xlfn.XLOOKUP(A781,[2]Sheet1!$R:$R,[2]Sheet1!$AB:$AB,"",0)</f>
        <v>0.5</v>
      </c>
      <c r="F781" s="183" t="str">
        <f>_xlfn.XLOOKUP($A781,[3]【2026年03月度_全社】RFM客層一覧表データ!$A:$A,[3]【2026年03月度_全社】RFM客層一覧表データ!C:C,"",0)</f>
        <v/>
      </c>
      <c r="G781" s="183" t="str">
        <f>_xlfn.XLOOKUP($A781,[3]【2026年03月度_全社】RFM客層一覧表データ!$A:$A,[3]【2026年03月度_全社】RFM客層一覧表データ!D:D,"",0)</f>
        <v/>
      </c>
      <c r="H781" s="183" t="str">
        <f>_xlfn.XLOOKUP($A781,[3]【2026年03月度_全社】RFM客層一覧表データ!$A:$A,[3]【2026年03月度_全社】RFM客層一覧表データ!E:E,"",0)</f>
        <v/>
      </c>
      <c r="I781" s="183" t="str">
        <f>_xlfn.XLOOKUP($A781,[3]【2026年03月度_全社】RFM客層一覧表データ!$A:$A,[3]【2026年03月度_全社】RFM客層一覧表データ!F:F,"",0)</f>
        <v/>
      </c>
      <c r="J781" s="183">
        <v>0</v>
      </c>
      <c r="K781" s="183">
        <v>0</v>
      </c>
      <c r="L781" s="183">
        <v>0</v>
      </c>
      <c r="M781" s="183">
        <v>0</v>
      </c>
      <c r="N781" s="183">
        <v>0</v>
      </c>
      <c r="O781" s="183">
        <v>0</v>
      </c>
      <c r="P781" s="183">
        <v>0</v>
      </c>
      <c r="Q781" s="183">
        <v>0</v>
      </c>
      <c r="R781" s="183">
        <v>0</v>
      </c>
      <c r="S781" s="183">
        <v>0</v>
      </c>
      <c r="T781" s="183">
        <v>0</v>
      </c>
      <c r="U781" s="183">
        <v>0</v>
      </c>
      <c r="V781" s="183">
        <v>0</v>
      </c>
      <c r="W781" s="183">
        <v>0</v>
      </c>
      <c r="X781" s="183">
        <v>0</v>
      </c>
      <c r="Y781" s="183">
        <v>0</v>
      </c>
    </row>
    <row r="782" spans="1:25" x14ac:dyDescent="0.2">
      <c r="A782" s="184">
        <v>10965045</v>
      </c>
      <c r="B782" s="183" t="str">
        <f>[1]店マスタ!B781</f>
        <v>藤倉電気（株）大平店</v>
      </c>
      <c r="C782" s="183">
        <v>4.5</v>
      </c>
      <c r="D782" s="183">
        <v>4.5</v>
      </c>
      <c r="E782" s="183">
        <f>_xlfn.XLOOKUP(A782,[2]Sheet1!$R:$R,[2]Sheet1!$AB:$AB,"",0)</f>
        <v>4.5</v>
      </c>
      <c r="F782" s="183">
        <f>_xlfn.XLOOKUP($A782,[3]【2026年03月度_全社】RFM客層一覧表データ!$A:$A,[3]【2026年03月度_全社】RFM客層一覧表データ!C:C,"",0)</f>
        <v>2133</v>
      </c>
      <c r="G782" s="183">
        <f>_xlfn.XLOOKUP($A782,[3]【2026年03月度_全社】RFM客層一覧表データ!$A:$A,[3]【2026年03月度_全社】RFM客層一覧表データ!D:D,"",0)</f>
        <v>996</v>
      </c>
      <c r="H782" s="183">
        <f>_xlfn.XLOOKUP($A782,[3]【2026年03月度_全社】RFM客層一覧表データ!$A:$A,[3]【2026年03月度_全社】RFM客層一覧表データ!E:E,"",0)</f>
        <v>1105</v>
      </c>
      <c r="I782" s="183">
        <f>_xlfn.XLOOKUP($A782,[3]【2026年03月度_全社】RFM客層一覧表データ!$A:$A,[3]【2026年03月度_全社】RFM客層一覧表データ!F:F,"",0)</f>
        <v>134</v>
      </c>
      <c r="J782" s="183">
        <v>2137</v>
      </c>
      <c r="K782" s="183">
        <v>1013</v>
      </c>
      <c r="L782" s="183">
        <v>1106</v>
      </c>
      <c r="M782" s="183">
        <v>147</v>
      </c>
      <c r="N782" s="183">
        <v>2137</v>
      </c>
      <c r="O782" s="183">
        <v>995</v>
      </c>
      <c r="P782" s="183">
        <v>1118</v>
      </c>
      <c r="Q782" s="183">
        <v>143</v>
      </c>
      <c r="R782" s="183">
        <v>2134</v>
      </c>
      <c r="S782" s="183">
        <v>1020</v>
      </c>
      <c r="T782" s="183">
        <v>1126</v>
      </c>
      <c r="U782" s="183">
        <v>121</v>
      </c>
      <c r="V782" s="183">
        <v>2154</v>
      </c>
      <c r="W782" s="183">
        <v>1089</v>
      </c>
      <c r="X782" s="183">
        <v>1132</v>
      </c>
      <c r="Y782" s="183">
        <v>140</v>
      </c>
    </row>
    <row r="783" spans="1:25" x14ac:dyDescent="0.2">
      <c r="A783" s="184">
        <v>10965205</v>
      </c>
      <c r="B783" s="183" t="str">
        <f>[1]店マスタ!B782</f>
        <v>ニエダデンキ</v>
      </c>
      <c r="C783" s="183">
        <v>2.5</v>
      </c>
      <c r="D783" s="183">
        <v>2.5</v>
      </c>
      <c r="E783" s="183">
        <f>_xlfn.XLOOKUP(A783,[2]Sheet1!$R:$R,[2]Sheet1!$AB:$AB,"",0)</f>
        <v>2.5</v>
      </c>
      <c r="F783" s="183">
        <f>_xlfn.XLOOKUP($A783,[3]【2026年03月度_全社】RFM客層一覧表データ!$A:$A,[3]【2026年03月度_全社】RFM客層一覧表データ!C:C,"",0)</f>
        <v>272</v>
      </c>
      <c r="G783" s="183">
        <f>_xlfn.XLOOKUP($A783,[3]【2026年03月度_全社】RFM客層一覧表データ!$A:$A,[3]【2026年03月度_全社】RFM客層一覧表データ!D:D,"",0)</f>
        <v>116</v>
      </c>
      <c r="H783" s="183">
        <f>_xlfn.XLOOKUP($A783,[3]【2026年03月度_全社】RFM客層一覧表データ!$A:$A,[3]【2026年03月度_全社】RFM客層一覧表データ!E:E,"",0)</f>
        <v>139</v>
      </c>
      <c r="I783" s="183">
        <f>_xlfn.XLOOKUP($A783,[3]【2026年03月度_全社】RFM客層一覧表データ!$A:$A,[3]【2026年03月度_全社】RFM客層一覧表データ!F:F,"",0)</f>
        <v>18</v>
      </c>
      <c r="J783" s="183">
        <v>282</v>
      </c>
      <c r="K783" s="183">
        <v>114</v>
      </c>
      <c r="L783" s="183">
        <v>149</v>
      </c>
      <c r="M783" s="183">
        <v>20</v>
      </c>
      <c r="N783" s="183">
        <v>292</v>
      </c>
      <c r="O783" s="183">
        <v>125</v>
      </c>
      <c r="P783" s="183">
        <v>149</v>
      </c>
      <c r="Q783" s="183">
        <v>20</v>
      </c>
      <c r="R783" s="183">
        <v>290</v>
      </c>
      <c r="S783" s="183">
        <v>130</v>
      </c>
      <c r="T783" s="183">
        <v>146</v>
      </c>
      <c r="U783" s="183">
        <v>22</v>
      </c>
      <c r="V783" s="183">
        <v>275</v>
      </c>
      <c r="W783" s="183">
        <v>128</v>
      </c>
      <c r="X783" s="183">
        <v>148</v>
      </c>
      <c r="Y783" s="183">
        <v>22</v>
      </c>
    </row>
    <row r="784" spans="1:25" x14ac:dyDescent="0.2">
      <c r="A784" s="184">
        <v>10965210</v>
      </c>
      <c r="B784" s="183" t="str">
        <f>[1]店マスタ!B783</f>
        <v>電ねっと　コダイラ</v>
      </c>
      <c r="C784" s="183">
        <v>5.5</v>
      </c>
      <c r="D784" s="183">
        <v>5.5</v>
      </c>
      <c r="E784" s="183">
        <f>_xlfn.XLOOKUP(A784,[2]Sheet1!$R:$R,[2]Sheet1!$AB:$AB,"",0)</f>
        <v>6</v>
      </c>
      <c r="F784" s="183">
        <f>_xlfn.XLOOKUP($A784,[3]【2026年03月度_全社】RFM客層一覧表データ!$A:$A,[3]【2026年03月度_全社】RFM客層一覧表データ!C:C,"",0)</f>
        <v>1374</v>
      </c>
      <c r="G784" s="183">
        <f>_xlfn.XLOOKUP($A784,[3]【2026年03月度_全社】RFM客層一覧表データ!$A:$A,[3]【2026年03月度_全社】RFM客層一覧表データ!D:D,"",0)</f>
        <v>537</v>
      </c>
      <c r="H784" s="183">
        <f>_xlfn.XLOOKUP($A784,[3]【2026年03月度_全社】RFM客層一覧表データ!$A:$A,[3]【2026年03月度_全社】RFM客層一覧表データ!E:E,"",0)</f>
        <v>670</v>
      </c>
      <c r="I784" s="183">
        <f>_xlfn.XLOOKUP($A784,[3]【2026年03月度_全社】RFM客層一覧表データ!$A:$A,[3]【2026年03月度_全社】RFM客層一覧表データ!F:F,"",0)</f>
        <v>0</v>
      </c>
      <c r="J784" s="183">
        <v>1366</v>
      </c>
      <c r="K784" s="183">
        <v>550</v>
      </c>
      <c r="L784" s="183">
        <v>648</v>
      </c>
      <c r="M784" s="183">
        <v>0</v>
      </c>
      <c r="N784" s="183">
        <v>1350</v>
      </c>
      <c r="O784" s="183">
        <v>571</v>
      </c>
      <c r="P784" s="183">
        <v>645</v>
      </c>
      <c r="Q784" s="183">
        <v>6</v>
      </c>
      <c r="R784" s="183">
        <v>1319</v>
      </c>
      <c r="S784" s="183">
        <v>564</v>
      </c>
      <c r="T784" s="183">
        <v>638</v>
      </c>
      <c r="U784" s="183">
        <v>18</v>
      </c>
      <c r="V784" s="183">
        <v>1305</v>
      </c>
      <c r="W784" s="183">
        <v>551</v>
      </c>
      <c r="X784" s="183">
        <v>624</v>
      </c>
      <c r="Y784" s="183">
        <v>76</v>
      </c>
    </row>
    <row r="785" spans="1:25" x14ac:dyDescent="0.2">
      <c r="A785" s="184">
        <v>10965212</v>
      </c>
      <c r="B785" s="183" t="str">
        <f>[1]店マスタ!B784</f>
        <v>タムラデンキ</v>
      </c>
      <c r="C785" s="183">
        <v>2.5</v>
      </c>
      <c r="D785" s="183">
        <v>2.5</v>
      </c>
      <c r="E785" s="183">
        <f>_xlfn.XLOOKUP(A785,[2]Sheet1!$R:$R,[2]Sheet1!$AB:$AB,"",0)</f>
        <v>2.5</v>
      </c>
      <c r="F785" s="183">
        <f>_xlfn.XLOOKUP($A785,[3]【2026年03月度_全社】RFM客層一覧表データ!$A:$A,[3]【2026年03月度_全社】RFM客層一覧表データ!C:C,"",0)</f>
        <v>251</v>
      </c>
      <c r="G785" s="183">
        <f>_xlfn.XLOOKUP($A785,[3]【2026年03月度_全社】RFM客層一覧表データ!$A:$A,[3]【2026年03月度_全社】RFM客層一覧表データ!D:D,"",0)</f>
        <v>115</v>
      </c>
      <c r="H785" s="183">
        <f>_xlfn.XLOOKUP($A785,[3]【2026年03月度_全社】RFM客層一覧表データ!$A:$A,[3]【2026年03月度_全社】RFM客層一覧表データ!E:E,"",0)</f>
        <v>153</v>
      </c>
      <c r="I785" s="183">
        <f>_xlfn.XLOOKUP($A785,[3]【2026年03月度_全社】RFM客層一覧表データ!$A:$A,[3]【2026年03月度_全社】RFM客層一覧表データ!F:F,"",0)</f>
        <v>5</v>
      </c>
      <c r="J785" s="183">
        <v>270</v>
      </c>
      <c r="K785" s="183">
        <v>112</v>
      </c>
      <c r="L785" s="183">
        <v>157</v>
      </c>
      <c r="M785" s="183">
        <v>11</v>
      </c>
      <c r="N785" s="183">
        <v>276</v>
      </c>
      <c r="O785" s="183">
        <v>118</v>
      </c>
      <c r="P785" s="183">
        <v>156</v>
      </c>
      <c r="Q785" s="183">
        <v>18</v>
      </c>
      <c r="R785" s="183">
        <v>262</v>
      </c>
      <c r="S785" s="183">
        <v>129</v>
      </c>
      <c r="T785" s="183">
        <v>156</v>
      </c>
      <c r="U785" s="183">
        <v>13</v>
      </c>
      <c r="V785" s="183">
        <v>268</v>
      </c>
      <c r="W785" s="183">
        <v>126</v>
      </c>
      <c r="X785" s="183">
        <v>161</v>
      </c>
      <c r="Y785" s="183">
        <v>16</v>
      </c>
    </row>
    <row r="786" spans="1:25" x14ac:dyDescent="0.2">
      <c r="A786" s="184">
        <v>10965230</v>
      </c>
      <c r="B786" s="183" t="str">
        <f>[1]店マスタ!B785</f>
        <v>（株）サニーハウス・アダチ</v>
      </c>
      <c r="C786" s="183">
        <v>10</v>
      </c>
      <c r="D786" s="183">
        <v>10</v>
      </c>
      <c r="E786" s="183">
        <f>_xlfn.XLOOKUP(A786,[2]Sheet1!$R:$R,[2]Sheet1!$AB:$AB,"",0)</f>
        <v>10</v>
      </c>
      <c r="F786" s="183">
        <f>_xlfn.XLOOKUP($A786,[3]【2026年03月度_全社】RFM客層一覧表データ!$A:$A,[3]【2026年03月度_全社】RFM客層一覧表データ!C:C,"",0)</f>
        <v>3134</v>
      </c>
      <c r="G786" s="183">
        <f>_xlfn.XLOOKUP($A786,[3]【2026年03月度_全社】RFM客層一覧表データ!$A:$A,[3]【2026年03月度_全社】RFM客層一覧表データ!D:D,"",0)</f>
        <v>1354</v>
      </c>
      <c r="H786" s="183">
        <f>_xlfn.XLOOKUP($A786,[3]【2026年03月度_全社】RFM客層一覧表データ!$A:$A,[3]【2026年03月度_全社】RFM客層一覧表データ!E:E,"",0)</f>
        <v>1739</v>
      </c>
      <c r="I786" s="183">
        <f>_xlfn.XLOOKUP($A786,[3]【2026年03月度_全社】RFM客層一覧表データ!$A:$A,[3]【2026年03月度_全社】RFM客層一覧表データ!F:F,"",0)</f>
        <v>151</v>
      </c>
      <c r="J786" s="183">
        <v>3201</v>
      </c>
      <c r="K786" s="183">
        <v>1495</v>
      </c>
      <c r="L786" s="183">
        <v>1808</v>
      </c>
      <c r="M786" s="183">
        <v>153</v>
      </c>
      <c r="N786" s="183">
        <v>3246</v>
      </c>
      <c r="O786" s="183">
        <v>1418</v>
      </c>
      <c r="P786" s="183">
        <v>1843</v>
      </c>
      <c r="Q786" s="183">
        <v>144</v>
      </c>
      <c r="R786" s="183">
        <v>3352</v>
      </c>
      <c r="S786" s="183">
        <v>1531</v>
      </c>
      <c r="T786" s="183">
        <v>1889</v>
      </c>
      <c r="U786" s="183">
        <v>161</v>
      </c>
      <c r="V786" s="183">
        <v>3433</v>
      </c>
      <c r="W786" s="183">
        <v>1530</v>
      </c>
      <c r="X786" s="183">
        <v>1932</v>
      </c>
      <c r="Y786" s="183">
        <v>141</v>
      </c>
    </row>
    <row r="787" spans="1:25" x14ac:dyDescent="0.2">
      <c r="A787" s="184">
        <v>10970000</v>
      </c>
      <c r="B787" s="183" t="str">
        <f>[1]店マスタ!B786</f>
        <v>電ねっと　本部</v>
      </c>
      <c r="C787" s="183">
        <v>0.5</v>
      </c>
      <c r="D787" s="183">
        <v>0.5</v>
      </c>
      <c r="E787" s="183">
        <f>_xlfn.XLOOKUP(A787,[2]Sheet1!$R:$R,[2]Sheet1!$AB:$AB,"",0)</f>
        <v>0.5</v>
      </c>
      <c r="F787" s="183" t="str">
        <f>_xlfn.XLOOKUP($A787,[3]【2026年03月度_全社】RFM客層一覧表データ!$A:$A,[3]【2026年03月度_全社】RFM客層一覧表データ!C:C,"",0)</f>
        <v/>
      </c>
      <c r="G787" s="183" t="str">
        <f>_xlfn.XLOOKUP($A787,[3]【2026年03月度_全社】RFM客層一覧表データ!$A:$A,[3]【2026年03月度_全社】RFM客層一覧表データ!D:D,"",0)</f>
        <v/>
      </c>
      <c r="H787" s="183" t="str">
        <f>_xlfn.XLOOKUP($A787,[3]【2026年03月度_全社】RFM客層一覧表データ!$A:$A,[3]【2026年03月度_全社】RFM客層一覧表データ!E:E,"",0)</f>
        <v/>
      </c>
      <c r="I787" s="183" t="str">
        <f>_xlfn.XLOOKUP($A787,[3]【2026年03月度_全社】RFM客層一覧表データ!$A:$A,[3]【2026年03月度_全社】RFM客層一覧表データ!F:F,"",0)</f>
        <v/>
      </c>
      <c r="J787" s="183">
        <v>0</v>
      </c>
      <c r="K787" s="183">
        <v>0</v>
      </c>
      <c r="L787" s="183">
        <v>0</v>
      </c>
      <c r="M787" s="183">
        <v>0</v>
      </c>
      <c r="N787" s="183">
        <v>0</v>
      </c>
      <c r="O787" s="183">
        <v>0</v>
      </c>
      <c r="P787" s="183">
        <v>0</v>
      </c>
      <c r="Q787" s="183">
        <v>0</v>
      </c>
      <c r="R787" s="183">
        <v>0</v>
      </c>
      <c r="S787" s="183">
        <v>0</v>
      </c>
      <c r="T787" s="183">
        <v>0</v>
      </c>
      <c r="U787" s="183">
        <v>0</v>
      </c>
      <c r="V787" s="183">
        <v>0</v>
      </c>
      <c r="W787" s="183">
        <v>0</v>
      </c>
      <c r="X787" s="183">
        <v>0</v>
      </c>
      <c r="Y787" s="183">
        <v>0</v>
      </c>
    </row>
    <row r="788" spans="1:25" x14ac:dyDescent="0.2">
      <c r="A788" s="184">
        <v>10971002</v>
      </c>
      <c r="B788" s="183" t="str">
        <f>[1]店マスタ!B787</f>
        <v>（有）平田電機店</v>
      </c>
      <c r="C788" s="183">
        <v>3.5</v>
      </c>
      <c r="D788" s="183">
        <v>3.5</v>
      </c>
      <c r="E788" s="183">
        <f>_xlfn.XLOOKUP(A788,[2]Sheet1!$R:$R,[2]Sheet1!$AB:$AB,"",0)</f>
        <v>4</v>
      </c>
      <c r="F788" s="183">
        <f>_xlfn.XLOOKUP($A788,[3]【2026年03月度_全社】RFM客層一覧表データ!$A:$A,[3]【2026年03月度_全社】RFM客層一覧表データ!C:C,"",0)</f>
        <v>947</v>
      </c>
      <c r="G788" s="183">
        <f>_xlfn.XLOOKUP($A788,[3]【2026年03月度_全社】RFM客層一覧表データ!$A:$A,[3]【2026年03月度_全社】RFM客層一覧表データ!D:D,"",0)</f>
        <v>395</v>
      </c>
      <c r="H788" s="183">
        <f>_xlfn.XLOOKUP($A788,[3]【2026年03月度_全社】RFM客層一覧表データ!$A:$A,[3]【2026年03月度_全社】RFM客層一覧表データ!E:E,"",0)</f>
        <v>457</v>
      </c>
      <c r="I788" s="183">
        <f>_xlfn.XLOOKUP($A788,[3]【2026年03月度_全社】RFM客層一覧表データ!$A:$A,[3]【2026年03月度_全社】RFM客層一覧表データ!F:F,"",0)</f>
        <v>73</v>
      </c>
      <c r="J788" s="183">
        <v>947</v>
      </c>
      <c r="K788" s="183">
        <v>367</v>
      </c>
      <c r="L788" s="183">
        <v>461</v>
      </c>
      <c r="M788" s="183">
        <v>60</v>
      </c>
      <c r="N788" s="183">
        <v>951</v>
      </c>
      <c r="O788" s="183">
        <v>388</v>
      </c>
      <c r="P788" s="183">
        <v>484</v>
      </c>
      <c r="Q788" s="183">
        <v>76</v>
      </c>
      <c r="R788" s="183">
        <v>972</v>
      </c>
      <c r="S788" s="183">
        <v>376</v>
      </c>
      <c r="T788" s="183">
        <v>497</v>
      </c>
      <c r="U788" s="183">
        <v>61</v>
      </c>
      <c r="V788" s="183">
        <v>1044</v>
      </c>
      <c r="W788" s="183">
        <v>350</v>
      </c>
      <c r="X788" s="183">
        <v>514</v>
      </c>
      <c r="Y788" s="183">
        <v>47</v>
      </c>
    </row>
    <row r="789" spans="1:25" x14ac:dyDescent="0.2">
      <c r="A789" s="184">
        <v>10971062</v>
      </c>
      <c r="B789" s="183" t="str">
        <f>[1]店マスタ!B788</f>
        <v>藤倉電気（株）江曽島店</v>
      </c>
      <c r="C789" s="183">
        <v>4.5</v>
      </c>
      <c r="D789" s="183">
        <v>4.5</v>
      </c>
      <c r="E789" s="183">
        <f>_xlfn.XLOOKUP(A789,[2]Sheet1!$R:$R,[2]Sheet1!$AB:$AB,"",0)</f>
        <v>4.5</v>
      </c>
      <c r="F789" s="183">
        <f>_xlfn.XLOOKUP($A789,[3]【2026年03月度_全社】RFM客層一覧表データ!$A:$A,[3]【2026年03月度_全社】RFM客層一覧表データ!C:C,"",0)</f>
        <v>1451</v>
      </c>
      <c r="G789" s="183">
        <f>_xlfn.XLOOKUP($A789,[3]【2026年03月度_全社】RFM客層一覧表データ!$A:$A,[3]【2026年03月度_全社】RFM客層一覧表データ!D:D,"",0)</f>
        <v>577</v>
      </c>
      <c r="H789" s="183">
        <f>_xlfn.XLOOKUP($A789,[3]【2026年03月度_全社】RFM客層一覧表データ!$A:$A,[3]【2026年03月度_全社】RFM客層一覧表データ!E:E,"",0)</f>
        <v>576</v>
      </c>
      <c r="I789" s="183">
        <f>_xlfn.XLOOKUP($A789,[3]【2026年03月度_全社】RFM客層一覧表データ!$A:$A,[3]【2026年03月度_全社】RFM客層一覧表データ!F:F,"",0)</f>
        <v>107</v>
      </c>
      <c r="J789" s="183">
        <v>1462</v>
      </c>
      <c r="K789" s="183">
        <v>611</v>
      </c>
      <c r="L789" s="183">
        <v>593</v>
      </c>
      <c r="M789" s="183">
        <v>133</v>
      </c>
      <c r="N789" s="183">
        <v>1434</v>
      </c>
      <c r="O789" s="183">
        <v>652</v>
      </c>
      <c r="P789" s="183">
        <v>588</v>
      </c>
      <c r="Q789" s="183">
        <v>148</v>
      </c>
      <c r="R789" s="183">
        <v>1399</v>
      </c>
      <c r="S789" s="183">
        <v>696</v>
      </c>
      <c r="T789" s="183">
        <v>586</v>
      </c>
      <c r="U789" s="183">
        <v>178</v>
      </c>
      <c r="V789" s="183">
        <v>1342</v>
      </c>
      <c r="W789" s="183">
        <v>661</v>
      </c>
      <c r="X789" s="183">
        <v>592</v>
      </c>
      <c r="Y789" s="183">
        <v>125</v>
      </c>
    </row>
    <row r="790" spans="1:25" x14ac:dyDescent="0.2">
      <c r="A790" s="184">
        <v>10971084</v>
      </c>
      <c r="B790" s="183" t="str">
        <f>[1]店マスタ!B789</f>
        <v>電ねっと　クワジマ</v>
      </c>
      <c r="C790" s="183">
        <v>3.5</v>
      </c>
      <c r="D790" s="183">
        <v>3.5</v>
      </c>
      <c r="E790" s="183">
        <f>_xlfn.XLOOKUP(A790,[2]Sheet1!$R:$R,[2]Sheet1!$AB:$AB,"",0)</f>
        <v>3.5</v>
      </c>
      <c r="F790" s="183">
        <f>_xlfn.XLOOKUP($A790,[3]【2026年03月度_全社】RFM客層一覧表データ!$A:$A,[3]【2026年03月度_全社】RFM客層一覧表データ!C:C,"",0)</f>
        <v>892</v>
      </c>
      <c r="G790" s="183">
        <f>_xlfn.XLOOKUP($A790,[3]【2026年03月度_全社】RFM客層一覧表データ!$A:$A,[3]【2026年03月度_全社】RFM客層一覧表データ!D:D,"",0)</f>
        <v>376</v>
      </c>
      <c r="H790" s="183">
        <f>_xlfn.XLOOKUP($A790,[3]【2026年03月度_全社】RFM客層一覧表データ!$A:$A,[3]【2026年03月度_全社】RFM客層一覧表データ!E:E,"",0)</f>
        <v>481</v>
      </c>
      <c r="I790" s="183">
        <f>_xlfn.XLOOKUP($A790,[3]【2026年03月度_全社】RFM客層一覧表データ!$A:$A,[3]【2026年03月度_全社】RFM客層一覧表データ!F:F,"",0)</f>
        <v>37</v>
      </c>
      <c r="J790" s="183">
        <v>918</v>
      </c>
      <c r="K790" s="183">
        <v>385</v>
      </c>
      <c r="L790" s="183">
        <v>474</v>
      </c>
      <c r="M790" s="183">
        <v>51</v>
      </c>
      <c r="N790" s="183">
        <v>936</v>
      </c>
      <c r="O790" s="183">
        <v>383</v>
      </c>
      <c r="P790" s="183">
        <v>478</v>
      </c>
      <c r="Q790" s="183">
        <v>56</v>
      </c>
      <c r="R790" s="183">
        <v>938</v>
      </c>
      <c r="S790" s="183">
        <v>395</v>
      </c>
      <c r="T790" s="183">
        <v>490</v>
      </c>
      <c r="U790" s="183">
        <v>54</v>
      </c>
      <c r="V790" s="183">
        <v>922</v>
      </c>
      <c r="W790" s="183">
        <v>436</v>
      </c>
      <c r="X790" s="183">
        <v>499</v>
      </c>
      <c r="Y790" s="183">
        <v>60</v>
      </c>
    </row>
    <row r="791" spans="1:25" x14ac:dyDescent="0.2">
      <c r="A791" s="184">
        <v>10971177</v>
      </c>
      <c r="B791" s="183" t="str">
        <f>[1]店マスタ!B790</f>
        <v>アクツデンキ</v>
      </c>
      <c r="C791" s="183">
        <v>2</v>
      </c>
      <c r="D791" s="183">
        <v>2</v>
      </c>
      <c r="E791" s="183">
        <f>_xlfn.XLOOKUP(A791,[2]Sheet1!$R:$R,[2]Sheet1!$AB:$AB,"",0)</f>
        <v>2</v>
      </c>
      <c r="F791" s="183">
        <f>_xlfn.XLOOKUP($A791,[3]【2026年03月度_全社】RFM客層一覧表データ!$A:$A,[3]【2026年03月度_全社】RFM客層一覧表データ!C:C,"",0)</f>
        <v>122</v>
      </c>
      <c r="G791" s="183">
        <f>_xlfn.XLOOKUP($A791,[3]【2026年03月度_全社】RFM客層一覧表データ!$A:$A,[3]【2026年03月度_全社】RFM客層一覧表データ!D:D,"",0)</f>
        <v>42</v>
      </c>
      <c r="H791" s="183">
        <f>_xlfn.XLOOKUP($A791,[3]【2026年03月度_全社】RFM客層一覧表データ!$A:$A,[3]【2026年03月度_全社】RFM客層一覧表データ!E:E,"",0)</f>
        <v>5</v>
      </c>
      <c r="I791" s="183">
        <f>_xlfn.XLOOKUP($A791,[3]【2026年03月度_全社】RFM客層一覧表データ!$A:$A,[3]【2026年03月度_全社】RFM客層一覧表データ!F:F,"",0)</f>
        <v>0</v>
      </c>
      <c r="J791" s="183">
        <v>134</v>
      </c>
      <c r="K791" s="183">
        <v>12</v>
      </c>
      <c r="L791" s="183">
        <v>8</v>
      </c>
      <c r="M791" s="183">
        <v>0</v>
      </c>
      <c r="N791" s="183">
        <v>123</v>
      </c>
      <c r="O791" s="183">
        <v>21</v>
      </c>
      <c r="P791" s="183">
        <v>19</v>
      </c>
      <c r="Q791" s="183">
        <v>0</v>
      </c>
      <c r="R791" s="183">
        <v>124</v>
      </c>
      <c r="S791" s="183">
        <v>14</v>
      </c>
      <c r="T791" s="183">
        <v>29</v>
      </c>
      <c r="U791" s="183">
        <v>0</v>
      </c>
      <c r="V791" s="183">
        <v>129</v>
      </c>
      <c r="W791" s="183">
        <v>47</v>
      </c>
      <c r="X791" s="183">
        <v>44</v>
      </c>
      <c r="Y791" s="183">
        <v>1</v>
      </c>
    </row>
    <row r="792" spans="1:25" x14ac:dyDescent="0.2">
      <c r="A792" s="184">
        <v>10971204</v>
      </c>
      <c r="B792" s="183" t="str">
        <f>[1]店マスタ!B791</f>
        <v>電ねっと　アサノ</v>
      </c>
      <c r="C792" s="183">
        <v>8</v>
      </c>
      <c r="D792" s="183">
        <v>8</v>
      </c>
      <c r="E792" s="183">
        <f>_xlfn.XLOOKUP(A792,[2]Sheet1!$R:$R,[2]Sheet1!$AB:$AB,"",0)</f>
        <v>9</v>
      </c>
      <c r="F792" s="183">
        <f>_xlfn.XLOOKUP($A792,[3]【2026年03月度_全社】RFM客層一覧表データ!$A:$A,[3]【2026年03月度_全社】RFM客層一覧表データ!C:C,"",0)</f>
        <v>1807</v>
      </c>
      <c r="G792" s="183">
        <f>_xlfn.XLOOKUP($A792,[3]【2026年03月度_全社】RFM客層一覧表データ!$A:$A,[3]【2026年03月度_全社】RFM客層一覧表データ!D:D,"",0)</f>
        <v>775</v>
      </c>
      <c r="H792" s="183">
        <f>_xlfn.XLOOKUP($A792,[3]【2026年03月度_全社】RFM客層一覧表データ!$A:$A,[3]【2026年03月度_全社】RFM客層一覧表データ!E:E,"",0)</f>
        <v>968</v>
      </c>
      <c r="I792" s="183">
        <f>_xlfn.XLOOKUP($A792,[3]【2026年03月度_全社】RFM客層一覧表データ!$A:$A,[3]【2026年03月度_全社】RFM客層一覧表データ!F:F,"",0)</f>
        <v>128</v>
      </c>
      <c r="J792" s="183">
        <v>1785</v>
      </c>
      <c r="K792" s="183">
        <v>790</v>
      </c>
      <c r="L792" s="183">
        <v>969</v>
      </c>
      <c r="M792" s="183">
        <v>133</v>
      </c>
      <c r="N792" s="183">
        <v>1774</v>
      </c>
      <c r="O792" s="183">
        <v>764</v>
      </c>
      <c r="P792" s="183">
        <v>960</v>
      </c>
      <c r="Q792" s="183">
        <v>136</v>
      </c>
      <c r="R792" s="183">
        <v>1780</v>
      </c>
      <c r="S792" s="183">
        <v>789</v>
      </c>
      <c r="T792" s="183">
        <v>971</v>
      </c>
      <c r="U792" s="183">
        <v>137</v>
      </c>
      <c r="V792" s="183">
        <v>1753</v>
      </c>
      <c r="W792" s="183">
        <v>774</v>
      </c>
      <c r="X792" s="183">
        <v>983</v>
      </c>
      <c r="Y792" s="183">
        <v>96</v>
      </c>
    </row>
    <row r="793" spans="1:25" x14ac:dyDescent="0.2">
      <c r="A793" s="184">
        <v>10971205</v>
      </c>
      <c r="B793" s="183" t="str">
        <f>[1]店マスタ!B792</f>
        <v>電ねっと　アトム</v>
      </c>
      <c r="C793" s="183">
        <v>2.5</v>
      </c>
      <c r="D793" s="183">
        <v>2.5</v>
      </c>
      <c r="E793" s="183">
        <f>_xlfn.XLOOKUP(A793,[2]Sheet1!$R:$R,[2]Sheet1!$AB:$AB,"",0)</f>
        <v>2.5</v>
      </c>
      <c r="F793" s="183">
        <f>_xlfn.XLOOKUP($A793,[3]【2026年03月度_全社】RFM客層一覧表データ!$A:$A,[3]【2026年03月度_全社】RFM客層一覧表データ!C:C,"",0)</f>
        <v>446</v>
      </c>
      <c r="G793" s="183">
        <f>_xlfn.XLOOKUP($A793,[3]【2026年03月度_全社】RFM客層一覧表データ!$A:$A,[3]【2026年03月度_全社】RFM客層一覧表データ!D:D,"",0)</f>
        <v>218</v>
      </c>
      <c r="H793" s="183">
        <f>_xlfn.XLOOKUP($A793,[3]【2026年03月度_全社】RFM客層一覧表データ!$A:$A,[3]【2026年03月度_全社】RFM客層一覧表データ!E:E,"",0)</f>
        <v>278</v>
      </c>
      <c r="I793" s="183">
        <f>_xlfn.XLOOKUP($A793,[3]【2026年03月度_全社】RFM客層一覧表データ!$A:$A,[3]【2026年03月度_全社】RFM客層一覧表データ!F:F,"",0)</f>
        <v>27</v>
      </c>
      <c r="J793" s="183">
        <v>446</v>
      </c>
      <c r="K793" s="183">
        <v>212</v>
      </c>
      <c r="L793" s="183">
        <v>274</v>
      </c>
      <c r="M793" s="183">
        <v>12</v>
      </c>
      <c r="N793" s="183">
        <v>463</v>
      </c>
      <c r="O793" s="183">
        <v>229</v>
      </c>
      <c r="P793" s="183">
        <v>281</v>
      </c>
      <c r="Q793" s="183">
        <v>20</v>
      </c>
      <c r="R793" s="183">
        <v>471</v>
      </c>
      <c r="S793" s="183">
        <v>253</v>
      </c>
      <c r="T793" s="183">
        <v>279</v>
      </c>
      <c r="U793" s="183">
        <v>22</v>
      </c>
      <c r="V793" s="183">
        <v>480</v>
      </c>
      <c r="W793" s="183">
        <v>234</v>
      </c>
      <c r="X793" s="183">
        <v>285</v>
      </c>
      <c r="Y793" s="183">
        <v>17</v>
      </c>
    </row>
    <row r="794" spans="1:25" x14ac:dyDescent="0.2">
      <c r="A794" s="184">
        <v>10971210</v>
      </c>
      <c r="B794" s="183" t="str">
        <f>[1]店マスタ!B793</f>
        <v>電ねっと　アサノ高橋店</v>
      </c>
      <c r="C794" s="183">
        <v>1</v>
      </c>
      <c r="D794" s="183">
        <v>1</v>
      </c>
      <c r="E794" s="183">
        <f>_xlfn.XLOOKUP(A794,[2]Sheet1!$R:$R,[2]Sheet1!$AB:$AB,"",0)</f>
        <v>1</v>
      </c>
      <c r="F794" s="183" t="str">
        <f>_xlfn.XLOOKUP($A794,[3]【2026年03月度_全社】RFM客層一覧表データ!$A:$A,[3]【2026年03月度_全社】RFM客層一覧表データ!C:C,"",0)</f>
        <v/>
      </c>
      <c r="G794" s="183" t="str">
        <f>_xlfn.XLOOKUP($A794,[3]【2026年03月度_全社】RFM客層一覧表データ!$A:$A,[3]【2026年03月度_全社】RFM客層一覧表データ!D:D,"",0)</f>
        <v/>
      </c>
      <c r="H794" s="183" t="str">
        <f>_xlfn.XLOOKUP($A794,[3]【2026年03月度_全社】RFM客層一覧表データ!$A:$A,[3]【2026年03月度_全社】RFM客層一覧表データ!E:E,"",0)</f>
        <v/>
      </c>
      <c r="I794" s="183" t="str">
        <f>_xlfn.XLOOKUP($A794,[3]【2026年03月度_全社】RFM客層一覧表データ!$A:$A,[3]【2026年03月度_全社】RFM客層一覧表データ!F:F,"",0)</f>
        <v/>
      </c>
      <c r="J794" s="183">
        <v>0</v>
      </c>
      <c r="K794" s="183">
        <v>0</v>
      </c>
      <c r="L794" s="183">
        <v>0</v>
      </c>
      <c r="M794" s="183">
        <v>0</v>
      </c>
      <c r="N794" s="183">
        <v>0</v>
      </c>
      <c r="O794" s="183">
        <v>0</v>
      </c>
      <c r="P794" s="183">
        <v>0</v>
      </c>
      <c r="Q794" s="183">
        <v>0</v>
      </c>
      <c r="R794" s="183">
        <v>0</v>
      </c>
      <c r="S794" s="183">
        <v>0</v>
      </c>
      <c r="T794" s="183">
        <v>0</v>
      </c>
      <c r="U794" s="183">
        <v>0</v>
      </c>
      <c r="V794" s="183">
        <v>0</v>
      </c>
      <c r="W794" s="183">
        <v>0</v>
      </c>
      <c r="X794" s="183">
        <v>0</v>
      </c>
      <c r="Y794" s="183">
        <v>0</v>
      </c>
    </row>
    <row r="795" spans="1:25" x14ac:dyDescent="0.2">
      <c r="A795" s="184">
        <v>10971214</v>
      </c>
      <c r="B795" s="183" t="str">
        <f>[1]店マスタ!B794</f>
        <v>斎藤電器</v>
      </c>
      <c r="C795" s="183">
        <v>2.5</v>
      </c>
      <c r="D795" s="183">
        <v>2.5</v>
      </c>
      <c r="E795" s="183">
        <f>_xlfn.XLOOKUP(A795,[2]Sheet1!$R:$R,[2]Sheet1!$AB:$AB,"",0)</f>
        <v>2.5</v>
      </c>
      <c r="F795" s="183">
        <f>_xlfn.XLOOKUP($A795,[3]【2026年03月度_全社】RFM客層一覧表データ!$A:$A,[3]【2026年03月度_全社】RFM客層一覧表データ!C:C,"",0)</f>
        <v>316</v>
      </c>
      <c r="G795" s="183">
        <f>_xlfn.XLOOKUP($A795,[3]【2026年03月度_全社】RFM客層一覧表データ!$A:$A,[3]【2026年03月度_全社】RFM客層一覧表データ!D:D,"",0)</f>
        <v>101</v>
      </c>
      <c r="H795" s="183">
        <f>_xlfn.XLOOKUP($A795,[3]【2026年03月度_全社】RFM客層一覧表データ!$A:$A,[3]【2026年03月度_全社】RFM客層一覧表データ!E:E,"",0)</f>
        <v>146</v>
      </c>
      <c r="I795" s="183">
        <f>_xlfn.XLOOKUP($A795,[3]【2026年03月度_全社】RFM客層一覧表データ!$A:$A,[3]【2026年03月度_全社】RFM客層一覧表データ!F:F,"",0)</f>
        <v>0</v>
      </c>
      <c r="J795" s="183">
        <v>327</v>
      </c>
      <c r="K795" s="183">
        <v>125</v>
      </c>
      <c r="L795" s="183">
        <v>150</v>
      </c>
      <c r="M795" s="183">
        <v>0</v>
      </c>
      <c r="N795" s="183">
        <v>325</v>
      </c>
      <c r="O795" s="183">
        <v>125</v>
      </c>
      <c r="P795" s="183">
        <v>155</v>
      </c>
      <c r="Q795" s="183">
        <v>0</v>
      </c>
      <c r="R795" s="183">
        <v>317</v>
      </c>
      <c r="S795" s="183">
        <v>133</v>
      </c>
      <c r="T795" s="183">
        <v>163</v>
      </c>
      <c r="U795" s="183">
        <v>1</v>
      </c>
      <c r="V795" s="183">
        <v>316</v>
      </c>
      <c r="W795" s="183">
        <v>126</v>
      </c>
      <c r="X795" s="183">
        <v>154</v>
      </c>
      <c r="Y795" s="183">
        <v>1</v>
      </c>
    </row>
    <row r="796" spans="1:25" x14ac:dyDescent="0.2">
      <c r="A796" s="184">
        <v>10971217</v>
      </c>
      <c r="B796" s="183" t="str">
        <f>[1]店マスタ!B795</f>
        <v>（有）サカワデンキ</v>
      </c>
      <c r="C796" s="183">
        <v>2.5</v>
      </c>
      <c r="D796" s="183">
        <v>2.5</v>
      </c>
      <c r="E796" s="183">
        <f>_xlfn.XLOOKUP(A796,[2]Sheet1!$R:$R,[2]Sheet1!$AB:$AB,"",0)</f>
        <v>2.5</v>
      </c>
      <c r="F796" s="183">
        <f>_xlfn.XLOOKUP($A796,[3]【2026年03月度_全社】RFM客層一覧表データ!$A:$A,[3]【2026年03月度_全社】RFM客層一覧表データ!C:C,"",0)</f>
        <v>554</v>
      </c>
      <c r="G796" s="183">
        <f>_xlfn.XLOOKUP($A796,[3]【2026年03月度_全社】RFM客層一覧表データ!$A:$A,[3]【2026年03月度_全社】RFM客層一覧表データ!D:D,"",0)</f>
        <v>240</v>
      </c>
      <c r="H796" s="183">
        <f>_xlfn.XLOOKUP($A796,[3]【2026年03月度_全社】RFM客層一覧表データ!$A:$A,[3]【2026年03月度_全社】RFM客層一覧表データ!E:E,"",0)</f>
        <v>277</v>
      </c>
      <c r="I796" s="183">
        <f>_xlfn.XLOOKUP($A796,[3]【2026年03月度_全社】RFM客層一覧表データ!$A:$A,[3]【2026年03月度_全社】RFM客層一覧表データ!F:F,"",0)</f>
        <v>33</v>
      </c>
      <c r="J796" s="183">
        <v>559</v>
      </c>
      <c r="K796" s="183">
        <v>217</v>
      </c>
      <c r="L796" s="183">
        <v>289</v>
      </c>
      <c r="M796" s="183">
        <v>27</v>
      </c>
      <c r="N796" s="183">
        <v>583</v>
      </c>
      <c r="O796" s="183">
        <v>220</v>
      </c>
      <c r="P796" s="183">
        <v>299</v>
      </c>
      <c r="Q796" s="183">
        <v>26</v>
      </c>
      <c r="R796" s="183">
        <v>611</v>
      </c>
      <c r="S796" s="183">
        <v>253</v>
      </c>
      <c r="T796" s="183">
        <v>307</v>
      </c>
      <c r="U796" s="183">
        <v>36</v>
      </c>
      <c r="V796" s="183">
        <v>633</v>
      </c>
      <c r="W796" s="183">
        <v>262</v>
      </c>
      <c r="X796" s="183">
        <v>311</v>
      </c>
      <c r="Y796" s="183">
        <v>52</v>
      </c>
    </row>
    <row r="797" spans="1:25" x14ac:dyDescent="0.2">
      <c r="A797" s="184">
        <v>10971245</v>
      </c>
      <c r="B797" s="183" t="str">
        <f>[1]店マスタ!B796</f>
        <v>電ねっと　シマ</v>
      </c>
      <c r="C797" s="183">
        <v>2</v>
      </c>
      <c r="D797" s="183">
        <v>2</v>
      </c>
      <c r="E797" s="183">
        <f>_xlfn.XLOOKUP(A797,[2]Sheet1!$R:$R,[2]Sheet1!$AB:$AB,"",0)</f>
        <v>2.5</v>
      </c>
      <c r="F797" s="183">
        <f>_xlfn.XLOOKUP($A797,[3]【2026年03月度_全社】RFM客層一覧表データ!$A:$A,[3]【2026年03月度_全社】RFM客層一覧表データ!C:C,"",0)</f>
        <v>477</v>
      </c>
      <c r="G797" s="183">
        <f>_xlfn.XLOOKUP($A797,[3]【2026年03月度_全社】RFM客層一覧表データ!$A:$A,[3]【2026年03月度_全社】RFM客層一覧表データ!D:D,"",0)</f>
        <v>230</v>
      </c>
      <c r="H797" s="183">
        <f>_xlfn.XLOOKUP($A797,[3]【2026年03月度_全社】RFM客層一覧表データ!$A:$A,[3]【2026年03月度_全社】RFM客層一覧表データ!E:E,"",0)</f>
        <v>273</v>
      </c>
      <c r="I797" s="183">
        <f>_xlfn.XLOOKUP($A797,[3]【2026年03月度_全社】RFM客層一覧表データ!$A:$A,[3]【2026年03月度_全社】RFM客層一覧表データ!F:F,"",0)</f>
        <v>34</v>
      </c>
      <c r="J797" s="183">
        <v>469</v>
      </c>
      <c r="K797" s="183">
        <v>211</v>
      </c>
      <c r="L797" s="183">
        <v>267</v>
      </c>
      <c r="M797" s="183">
        <v>31</v>
      </c>
      <c r="N797" s="183">
        <v>478</v>
      </c>
      <c r="O797" s="183">
        <v>222</v>
      </c>
      <c r="P797" s="183">
        <v>267</v>
      </c>
      <c r="Q797" s="183">
        <v>24</v>
      </c>
      <c r="R797" s="183">
        <v>482</v>
      </c>
      <c r="S797" s="183">
        <v>236</v>
      </c>
      <c r="T797" s="183">
        <v>261</v>
      </c>
      <c r="U797" s="183">
        <v>36</v>
      </c>
      <c r="V797" s="183">
        <v>469</v>
      </c>
      <c r="W797" s="183">
        <v>213</v>
      </c>
      <c r="X797" s="183">
        <v>267</v>
      </c>
      <c r="Y797" s="183">
        <v>19</v>
      </c>
    </row>
    <row r="798" spans="1:25" x14ac:dyDescent="0.2">
      <c r="A798" s="184">
        <v>10971250</v>
      </c>
      <c r="B798" s="183" t="str">
        <f>[1]店マスタ!B797</f>
        <v>（株）宇都宮家庭電器</v>
      </c>
      <c r="C798" s="183">
        <v>2.5</v>
      </c>
      <c r="D798" s="183">
        <v>2.5</v>
      </c>
      <c r="E798" s="183" t="str">
        <f>_xlfn.XLOOKUP(A798,[2]Sheet1!$R:$R,[2]Sheet1!$AB:$AB,"",0)</f>
        <v/>
      </c>
      <c r="F798" s="183">
        <f>_xlfn.XLOOKUP($A798,[3]【2026年03月度_全社】RFM客層一覧表データ!$A:$A,[3]【2026年03月度_全社】RFM客層一覧表データ!C:C,"",0)</f>
        <v>100</v>
      </c>
      <c r="G798" s="183">
        <f>_xlfn.XLOOKUP($A798,[3]【2026年03月度_全社】RFM客層一覧表データ!$A:$A,[3]【2026年03月度_全社】RFM客層一覧表データ!D:D,"",0)</f>
        <v>26</v>
      </c>
      <c r="H798" s="183">
        <f>_xlfn.XLOOKUP($A798,[3]【2026年03月度_全社】RFM客層一覧表データ!$A:$A,[3]【2026年03月度_全社】RFM客層一覧表データ!E:E,"",0)</f>
        <v>0</v>
      </c>
      <c r="I798" s="183">
        <f>_xlfn.XLOOKUP($A798,[3]【2026年03月度_全社】RFM客層一覧表データ!$A:$A,[3]【2026年03月度_全社】RFM客層一覧表データ!F:F,"",0)</f>
        <v>0</v>
      </c>
      <c r="J798" s="183">
        <v>106</v>
      </c>
      <c r="K798" s="183">
        <v>31</v>
      </c>
      <c r="L798" s="183">
        <v>0</v>
      </c>
      <c r="M798" s="183">
        <v>0</v>
      </c>
      <c r="N798" s="183">
        <v>102</v>
      </c>
      <c r="O798" s="183">
        <v>31</v>
      </c>
      <c r="P798" s="183">
        <v>0</v>
      </c>
      <c r="Q798" s="183">
        <v>0</v>
      </c>
      <c r="R798" s="183">
        <v>107</v>
      </c>
      <c r="S798" s="183">
        <v>25</v>
      </c>
      <c r="T798" s="183">
        <v>2</v>
      </c>
      <c r="U798" s="183">
        <v>0</v>
      </c>
      <c r="V798" s="183">
        <v>103</v>
      </c>
      <c r="W798" s="183">
        <v>12</v>
      </c>
      <c r="X798" s="183">
        <v>4</v>
      </c>
      <c r="Y798" s="183">
        <v>0</v>
      </c>
    </row>
    <row r="799" spans="1:25" x14ac:dyDescent="0.2">
      <c r="A799" s="184">
        <v>10971275</v>
      </c>
      <c r="B799" s="183" t="str">
        <f>[1]店マスタ!B798</f>
        <v>（有）ハヤシ無線</v>
      </c>
      <c r="C799" s="183">
        <v>3</v>
      </c>
      <c r="D799" s="183">
        <v>3</v>
      </c>
      <c r="E799" s="183">
        <f>_xlfn.XLOOKUP(A799,[2]Sheet1!$R:$R,[2]Sheet1!$AB:$AB,"",0)</f>
        <v>3.5</v>
      </c>
      <c r="F799" s="183">
        <f>_xlfn.XLOOKUP($A799,[3]【2026年03月度_全社】RFM客層一覧表データ!$A:$A,[3]【2026年03月度_全社】RFM客層一覧表データ!C:C,"",0)</f>
        <v>693</v>
      </c>
      <c r="G799" s="183">
        <f>_xlfn.XLOOKUP($A799,[3]【2026年03月度_全社】RFM客層一覧表データ!$A:$A,[3]【2026年03月度_全社】RFM客層一覧表データ!D:D,"",0)</f>
        <v>241</v>
      </c>
      <c r="H799" s="183">
        <f>_xlfn.XLOOKUP($A799,[3]【2026年03月度_全社】RFM客層一覧表データ!$A:$A,[3]【2026年03月度_全社】RFM客層一覧表データ!E:E,"",0)</f>
        <v>250</v>
      </c>
      <c r="I799" s="183">
        <f>_xlfn.XLOOKUP($A799,[3]【2026年03月度_全社】RFM客層一覧表データ!$A:$A,[3]【2026年03月度_全社】RFM客層一覧表データ!F:F,"",0)</f>
        <v>0</v>
      </c>
      <c r="J799" s="183">
        <v>670</v>
      </c>
      <c r="K799" s="183">
        <v>244</v>
      </c>
      <c r="L799" s="183">
        <v>253</v>
      </c>
      <c r="M799" s="183">
        <v>0</v>
      </c>
      <c r="N799" s="183">
        <v>640</v>
      </c>
      <c r="O799" s="183">
        <v>236</v>
      </c>
      <c r="P799" s="183">
        <v>242</v>
      </c>
      <c r="Q799" s="183">
        <v>0</v>
      </c>
      <c r="R799" s="183">
        <v>615</v>
      </c>
      <c r="S799" s="183">
        <v>299</v>
      </c>
      <c r="T799" s="183">
        <v>248</v>
      </c>
      <c r="U799" s="183">
        <v>0</v>
      </c>
      <c r="V799" s="183">
        <v>584</v>
      </c>
      <c r="W799" s="183">
        <v>268</v>
      </c>
      <c r="X799" s="183">
        <v>253</v>
      </c>
      <c r="Y799" s="183">
        <v>2</v>
      </c>
    </row>
    <row r="800" spans="1:25" x14ac:dyDescent="0.2">
      <c r="A800" s="184">
        <v>10971357</v>
      </c>
      <c r="B800" s="183" t="str">
        <f>[1]店マスタ!B799</f>
        <v>橋本デンキ販売（株）</v>
      </c>
      <c r="C800" s="183">
        <v>1.5</v>
      </c>
      <c r="D800" s="183">
        <v>1.5</v>
      </c>
      <c r="E800" s="183">
        <f>_xlfn.XLOOKUP(A800,[2]Sheet1!$R:$R,[2]Sheet1!$AB:$AB,"",0)</f>
        <v>1.5</v>
      </c>
      <c r="F800" s="183">
        <f>_xlfn.XLOOKUP($A800,[3]【2026年03月度_全社】RFM客層一覧表データ!$A:$A,[3]【2026年03月度_全社】RFM客層一覧表データ!C:C,"",0)</f>
        <v>568</v>
      </c>
      <c r="G800" s="183">
        <f>_xlfn.XLOOKUP($A800,[3]【2026年03月度_全社】RFM客層一覧表データ!$A:$A,[3]【2026年03月度_全社】RFM客層一覧表データ!D:D,"",0)</f>
        <v>246</v>
      </c>
      <c r="H800" s="183">
        <f>_xlfn.XLOOKUP($A800,[3]【2026年03月度_全社】RFM客層一覧表データ!$A:$A,[3]【2026年03月度_全社】RFM客層一覧表データ!E:E,"",0)</f>
        <v>327</v>
      </c>
      <c r="I800" s="183">
        <f>_xlfn.XLOOKUP($A800,[3]【2026年03月度_全社】RFM客層一覧表データ!$A:$A,[3]【2026年03月度_全社】RFM客層一覧表データ!F:F,"",0)</f>
        <v>32</v>
      </c>
      <c r="J800" s="183">
        <v>560</v>
      </c>
      <c r="K800" s="183">
        <v>254</v>
      </c>
      <c r="L800" s="183">
        <v>331</v>
      </c>
      <c r="M800" s="183">
        <v>28</v>
      </c>
      <c r="N800" s="183">
        <v>562</v>
      </c>
      <c r="O800" s="183">
        <v>278</v>
      </c>
      <c r="P800" s="183">
        <v>321</v>
      </c>
      <c r="Q800" s="183">
        <v>39</v>
      </c>
      <c r="R800" s="183">
        <v>563</v>
      </c>
      <c r="S800" s="183">
        <v>271</v>
      </c>
      <c r="T800" s="183">
        <v>328</v>
      </c>
      <c r="U800" s="183">
        <v>33</v>
      </c>
      <c r="V800" s="183">
        <v>561</v>
      </c>
      <c r="W800" s="183">
        <v>287</v>
      </c>
      <c r="X800" s="183">
        <v>339</v>
      </c>
      <c r="Y800" s="183">
        <v>48</v>
      </c>
    </row>
    <row r="801" spans="1:25" x14ac:dyDescent="0.2">
      <c r="A801" s="184">
        <v>10971371</v>
      </c>
      <c r="B801" s="183" t="str">
        <f>[1]店マスタ!B800</f>
        <v>（有）デンキのスマイル</v>
      </c>
      <c r="C801" s="183">
        <v>1.5</v>
      </c>
      <c r="D801" s="183">
        <v>1.5</v>
      </c>
      <c r="E801" s="183">
        <f>_xlfn.XLOOKUP(A801,[2]Sheet1!$R:$R,[2]Sheet1!$AB:$AB,"",0)</f>
        <v>1.5</v>
      </c>
      <c r="F801" s="183" t="str">
        <f>_xlfn.XLOOKUP($A801,[3]【2026年03月度_全社】RFM客層一覧表データ!$A:$A,[3]【2026年03月度_全社】RFM客層一覧表データ!C:C,"",0)</f>
        <v/>
      </c>
      <c r="G801" s="183" t="str">
        <f>_xlfn.XLOOKUP($A801,[3]【2026年03月度_全社】RFM客層一覧表データ!$A:$A,[3]【2026年03月度_全社】RFM客層一覧表データ!D:D,"",0)</f>
        <v/>
      </c>
      <c r="H801" s="183" t="str">
        <f>_xlfn.XLOOKUP($A801,[3]【2026年03月度_全社】RFM客層一覧表データ!$A:$A,[3]【2026年03月度_全社】RFM客層一覧表データ!E:E,"",0)</f>
        <v/>
      </c>
      <c r="I801" s="183" t="str">
        <f>_xlfn.XLOOKUP($A801,[3]【2026年03月度_全社】RFM客層一覧表データ!$A:$A,[3]【2026年03月度_全社】RFM客層一覧表データ!F:F,"",0)</f>
        <v/>
      </c>
      <c r="J801" s="183">
        <v>0</v>
      </c>
      <c r="K801" s="183">
        <v>0</v>
      </c>
      <c r="L801" s="183">
        <v>0</v>
      </c>
      <c r="M801" s="183">
        <v>0</v>
      </c>
      <c r="N801" s="183">
        <v>0</v>
      </c>
      <c r="O801" s="183">
        <v>0</v>
      </c>
      <c r="P801" s="183">
        <v>0</v>
      </c>
      <c r="Q801" s="183">
        <v>0</v>
      </c>
      <c r="R801" s="183">
        <v>0</v>
      </c>
      <c r="S801" s="183">
        <v>0</v>
      </c>
      <c r="T801" s="183">
        <v>0</v>
      </c>
      <c r="U801" s="183">
        <v>0</v>
      </c>
      <c r="V801" s="183">
        <v>0</v>
      </c>
      <c r="W801" s="183">
        <v>0</v>
      </c>
      <c r="X801" s="183">
        <v>0</v>
      </c>
      <c r="Y801" s="183">
        <v>0</v>
      </c>
    </row>
    <row r="802" spans="1:25" x14ac:dyDescent="0.2">
      <c r="A802" s="184">
        <v>10971497</v>
      </c>
      <c r="B802" s="183" t="str">
        <f>[1]店マスタ!B801</f>
        <v>（有）電化タックル</v>
      </c>
      <c r="C802" s="183">
        <v>2.5</v>
      </c>
      <c r="D802" s="183">
        <v>2.5</v>
      </c>
      <c r="E802" s="183" t="str">
        <f>_xlfn.XLOOKUP(A802,[2]Sheet1!$R:$R,[2]Sheet1!$AB:$AB,"",0)</f>
        <v/>
      </c>
      <c r="F802" s="183" t="str">
        <f>_xlfn.XLOOKUP($A802,[3]【2026年03月度_全社】RFM客層一覧表データ!$A:$A,[3]【2026年03月度_全社】RFM客層一覧表データ!C:C,"",0)</f>
        <v/>
      </c>
      <c r="G802" s="183" t="str">
        <f>_xlfn.XLOOKUP($A802,[3]【2026年03月度_全社】RFM客層一覧表データ!$A:$A,[3]【2026年03月度_全社】RFM客層一覧表データ!D:D,"",0)</f>
        <v/>
      </c>
      <c r="H802" s="183" t="str">
        <f>_xlfn.XLOOKUP($A802,[3]【2026年03月度_全社】RFM客層一覧表データ!$A:$A,[3]【2026年03月度_全社】RFM客層一覧表データ!E:E,"",0)</f>
        <v/>
      </c>
      <c r="I802" s="183" t="str">
        <f>_xlfn.XLOOKUP($A802,[3]【2026年03月度_全社】RFM客層一覧表データ!$A:$A,[3]【2026年03月度_全社】RFM客層一覧表データ!F:F,"",0)</f>
        <v/>
      </c>
      <c r="J802" s="183">
        <v>0</v>
      </c>
      <c r="K802" s="183">
        <v>0</v>
      </c>
      <c r="L802" s="183">
        <v>0</v>
      </c>
      <c r="M802" s="183">
        <v>0</v>
      </c>
      <c r="N802" s="183">
        <v>0</v>
      </c>
      <c r="O802" s="183">
        <v>0</v>
      </c>
      <c r="P802" s="183">
        <v>0</v>
      </c>
      <c r="Q802" s="183">
        <v>0</v>
      </c>
      <c r="R802" s="183">
        <v>0</v>
      </c>
      <c r="S802" s="183">
        <v>0</v>
      </c>
      <c r="T802" s="183">
        <v>0</v>
      </c>
      <c r="U802" s="183">
        <v>0</v>
      </c>
      <c r="V802" s="183">
        <v>0</v>
      </c>
      <c r="W802" s="183">
        <v>0</v>
      </c>
      <c r="X802" s="183">
        <v>0</v>
      </c>
      <c r="Y802" s="183">
        <v>0</v>
      </c>
    </row>
    <row r="803" spans="1:25" x14ac:dyDescent="0.2">
      <c r="A803" s="184">
        <v>10971550</v>
      </c>
      <c r="B803" s="183" t="str">
        <f>[1]店マスタ!B802</f>
        <v>ハシモト家電</v>
      </c>
      <c r="C803" s="183">
        <v>1.5</v>
      </c>
      <c r="D803" s="183">
        <v>1.5</v>
      </c>
      <c r="E803" s="183" t="str">
        <f>_xlfn.XLOOKUP(A803,[2]Sheet1!$R:$R,[2]Sheet1!$AB:$AB,"",0)</f>
        <v/>
      </c>
      <c r="F803" s="183" t="str">
        <f>_xlfn.XLOOKUP($A803,[3]【2026年03月度_全社】RFM客層一覧表データ!$A:$A,[3]【2026年03月度_全社】RFM客層一覧表データ!C:C,"",0)</f>
        <v/>
      </c>
      <c r="G803" s="183" t="str">
        <f>_xlfn.XLOOKUP($A803,[3]【2026年03月度_全社】RFM客層一覧表データ!$A:$A,[3]【2026年03月度_全社】RFM客層一覧表データ!D:D,"",0)</f>
        <v/>
      </c>
      <c r="H803" s="183" t="str">
        <f>_xlfn.XLOOKUP($A803,[3]【2026年03月度_全社】RFM客層一覧表データ!$A:$A,[3]【2026年03月度_全社】RFM客層一覧表データ!E:E,"",0)</f>
        <v/>
      </c>
      <c r="I803" s="183" t="str">
        <f>_xlfn.XLOOKUP($A803,[3]【2026年03月度_全社】RFM客層一覧表データ!$A:$A,[3]【2026年03月度_全社】RFM客層一覧表データ!F:F,"",0)</f>
        <v/>
      </c>
      <c r="J803" s="183">
        <v>0</v>
      </c>
      <c r="K803" s="183">
        <v>0</v>
      </c>
      <c r="L803" s="183">
        <v>0</v>
      </c>
      <c r="M803" s="183">
        <v>0</v>
      </c>
      <c r="N803" s="183">
        <v>0</v>
      </c>
      <c r="O803" s="183">
        <v>0</v>
      </c>
      <c r="P803" s="183">
        <v>0</v>
      </c>
      <c r="Q803" s="183">
        <v>0</v>
      </c>
      <c r="R803" s="183">
        <v>0</v>
      </c>
      <c r="S803" s="183">
        <v>0</v>
      </c>
      <c r="T803" s="183">
        <v>0</v>
      </c>
      <c r="U803" s="183">
        <v>0</v>
      </c>
      <c r="V803" s="183">
        <v>0</v>
      </c>
      <c r="W803" s="183">
        <v>0</v>
      </c>
      <c r="X803" s="183">
        <v>0</v>
      </c>
      <c r="Y803" s="183">
        <v>0</v>
      </c>
    </row>
    <row r="804" spans="1:25" x14ac:dyDescent="0.2">
      <c r="A804" s="184">
        <v>10972002</v>
      </c>
      <c r="B804" s="183" t="str">
        <f>[1]店マスタ!B803</f>
        <v>電ねっと　シラサキ</v>
      </c>
      <c r="C804" s="183">
        <v>3.5</v>
      </c>
      <c r="D804" s="183">
        <v>3.5</v>
      </c>
      <c r="E804" s="183">
        <f>_xlfn.XLOOKUP(A804,[2]Sheet1!$R:$R,[2]Sheet1!$AB:$AB,"",0)</f>
        <v>4</v>
      </c>
      <c r="F804" s="183">
        <f>_xlfn.XLOOKUP($A804,[3]【2026年03月度_全社】RFM客層一覧表データ!$A:$A,[3]【2026年03月度_全社】RFM客層一覧表データ!C:C,"",0)</f>
        <v>784</v>
      </c>
      <c r="G804" s="183">
        <f>_xlfn.XLOOKUP($A804,[3]【2026年03月度_全社】RFM客層一覧表データ!$A:$A,[3]【2026年03月度_全社】RFM客層一覧表データ!D:D,"",0)</f>
        <v>384</v>
      </c>
      <c r="H804" s="183">
        <f>_xlfn.XLOOKUP($A804,[3]【2026年03月度_全社】RFM客層一覧表データ!$A:$A,[3]【2026年03月度_全社】RFM客層一覧表データ!E:E,"",0)</f>
        <v>495</v>
      </c>
      <c r="I804" s="183">
        <f>_xlfn.XLOOKUP($A804,[3]【2026年03月度_全社】RFM客層一覧表データ!$A:$A,[3]【2026年03月度_全社】RFM客層一覧表データ!F:F,"",0)</f>
        <v>27</v>
      </c>
      <c r="J804" s="183">
        <v>799</v>
      </c>
      <c r="K804" s="183">
        <v>399</v>
      </c>
      <c r="L804" s="183">
        <v>508</v>
      </c>
      <c r="M804" s="183">
        <v>33</v>
      </c>
      <c r="N804" s="183">
        <v>787</v>
      </c>
      <c r="O804" s="183">
        <v>387</v>
      </c>
      <c r="P804" s="183">
        <v>507</v>
      </c>
      <c r="Q804" s="183">
        <v>44</v>
      </c>
      <c r="R804" s="183">
        <v>798</v>
      </c>
      <c r="S804" s="183">
        <v>383</v>
      </c>
      <c r="T804" s="183">
        <v>522</v>
      </c>
      <c r="U804" s="183">
        <v>33</v>
      </c>
      <c r="V804" s="183">
        <v>840</v>
      </c>
      <c r="W804" s="183">
        <v>402</v>
      </c>
      <c r="X804" s="183">
        <v>545</v>
      </c>
      <c r="Y804" s="183">
        <v>31</v>
      </c>
    </row>
    <row r="805" spans="1:25" x14ac:dyDescent="0.2">
      <c r="A805" s="184">
        <v>10972004</v>
      </c>
      <c r="B805" s="183" t="str">
        <f>[1]店マスタ!B804</f>
        <v>（有）菊池電気商会</v>
      </c>
      <c r="C805" s="183">
        <v>6.5</v>
      </c>
      <c r="D805" s="183">
        <v>5.5</v>
      </c>
      <c r="E805" s="183">
        <f>_xlfn.XLOOKUP(A805,[2]Sheet1!$R:$R,[2]Sheet1!$AB:$AB,"",0)</f>
        <v>5.5</v>
      </c>
      <c r="F805" s="183">
        <f>_xlfn.XLOOKUP($A805,[3]【2026年03月度_全社】RFM客層一覧表データ!$A:$A,[3]【2026年03月度_全社】RFM客層一覧表データ!C:C,"",0)</f>
        <v>2979</v>
      </c>
      <c r="G805" s="183">
        <f>_xlfn.XLOOKUP($A805,[3]【2026年03月度_全社】RFM客層一覧表データ!$A:$A,[3]【2026年03月度_全社】RFM客層一覧表データ!D:D,"",0)</f>
        <v>1303</v>
      </c>
      <c r="H805" s="183">
        <f>_xlfn.XLOOKUP($A805,[3]【2026年03月度_全社】RFM客層一覧表データ!$A:$A,[3]【2026年03月度_全社】RFM客層一覧表データ!E:E,"",0)</f>
        <v>1434</v>
      </c>
      <c r="I805" s="183">
        <f>_xlfn.XLOOKUP($A805,[3]【2026年03月度_全社】RFM客層一覧表データ!$A:$A,[3]【2026年03月度_全社】RFM客層一覧表データ!F:F,"",0)</f>
        <v>194</v>
      </c>
      <c r="J805" s="183">
        <v>2953</v>
      </c>
      <c r="K805" s="183">
        <v>1270</v>
      </c>
      <c r="L805" s="183">
        <v>1446</v>
      </c>
      <c r="M805" s="183">
        <v>181</v>
      </c>
      <c r="N805" s="183">
        <v>2971</v>
      </c>
      <c r="O805" s="183">
        <v>1340</v>
      </c>
      <c r="P805" s="183">
        <v>1450</v>
      </c>
      <c r="Q805" s="183">
        <v>174</v>
      </c>
      <c r="R805" s="183">
        <v>3026</v>
      </c>
      <c r="S805" s="183">
        <v>1337</v>
      </c>
      <c r="T805" s="183">
        <v>1451</v>
      </c>
      <c r="U805" s="183">
        <v>168</v>
      </c>
      <c r="V805" s="183">
        <v>3065</v>
      </c>
      <c r="W805" s="183">
        <v>1259</v>
      </c>
      <c r="X805" s="183">
        <v>1454</v>
      </c>
      <c r="Y805" s="183">
        <v>194</v>
      </c>
    </row>
    <row r="806" spans="1:25" x14ac:dyDescent="0.2">
      <c r="A806" s="184">
        <v>10972011</v>
      </c>
      <c r="B806" s="183" t="str">
        <f>[1]店マスタ!B805</f>
        <v>浅見電気商会</v>
      </c>
      <c r="C806" s="183">
        <v>2</v>
      </c>
      <c r="D806" s="183">
        <v>2</v>
      </c>
      <c r="E806" s="183">
        <f>_xlfn.XLOOKUP(A806,[2]Sheet1!$R:$R,[2]Sheet1!$AB:$AB,"",0)</f>
        <v>2.5</v>
      </c>
      <c r="F806" s="183">
        <f>_xlfn.XLOOKUP($A806,[3]【2026年03月度_全社】RFM客層一覧表データ!$A:$A,[3]【2026年03月度_全社】RFM客層一覧表データ!C:C,"",0)</f>
        <v>5</v>
      </c>
      <c r="G806" s="183">
        <f>_xlfn.XLOOKUP($A806,[3]【2026年03月度_全社】RFM客層一覧表データ!$A:$A,[3]【2026年03月度_全社】RFM客層一覧表データ!D:D,"",0)</f>
        <v>0</v>
      </c>
      <c r="H806" s="183">
        <f>_xlfn.XLOOKUP($A806,[3]【2026年03月度_全社】RFM客層一覧表データ!$A:$A,[3]【2026年03月度_全社】RFM客層一覧表データ!E:E,"",0)</f>
        <v>0</v>
      </c>
      <c r="I806" s="183">
        <f>_xlfn.XLOOKUP($A806,[3]【2026年03月度_全社】RFM客層一覧表データ!$A:$A,[3]【2026年03月度_全社】RFM客層一覧表データ!F:F,"",0)</f>
        <v>0</v>
      </c>
      <c r="J806" s="183">
        <v>5</v>
      </c>
      <c r="K806" s="183">
        <v>0</v>
      </c>
      <c r="L806" s="183">
        <v>0</v>
      </c>
      <c r="M806" s="183">
        <v>0</v>
      </c>
      <c r="N806" s="183">
        <v>5</v>
      </c>
      <c r="O806" s="183">
        <v>0</v>
      </c>
      <c r="P806" s="183">
        <v>0</v>
      </c>
      <c r="Q806" s="183">
        <v>0</v>
      </c>
      <c r="R806" s="183">
        <v>5</v>
      </c>
      <c r="S806" s="183">
        <v>5</v>
      </c>
      <c r="T806" s="183">
        <v>0</v>
      </c>
      <c r="U806" s="183">
        <v>5</v>
      </c>
      <c r="V806" s="183">
        <v>0</v>
      </c>
      <c r="W806" s="183">
        <v>0</v>
      </c>
      <c r="X806" s="183">
        <v>0</v>
      </c>
      <c r="Y806" s="183">
        <v>0</v>
      </c>
    </row>
    <row r="807" spans="1:25" x14ac:dyDescent="0.2">
      <c r="A807" s="184">
        <v>10972018</v>
      </c>
      <c r="B807" s="183" t="str">
        <f>[1]店マスタ!B806</f>
        <v>電ねっと　シミズ</v>
      </c>
      <c r="C807" s="183">
        <v>2.5</v>
      </c>
      <c r="D807" s="183">
        <v>2.5</v>
      </c>
      <c r="E807" s="183">
        <f>_xlfn.XLOOKUP(A807,[2]Sheet1!$R:$R,[2]Sheet1!$AB:$AB,"",0)</f>
        <v>3</v>
      </c>
      <c r="F807" s="183">
        <f>_xlfn.XLOOKUP($A807,[3]【2026年03月度_全社】RFM客層一覧表データ!$A:$A,[3]【2026年03月度_全社】RFM客層一覧表データ!C:C,"",0)</f>
        <v>384</v>
      </c>
      <c r="G807" s="183">
        <f>_xlfn.XLOOKUP($A807,[3]【2026年03月度_全社】RFM客層一覧表データ!$A:$A,[3]【2026年03月度_全社】RFM客層一覧表データ!D:D,"",0)</f>
        <v>218</v>
      </c>
      <c r="H807" s="183">
        <f>_xlfn.XLOOKUP($A807,[3]【2026年03月度_全社】RFM客層一覧表データ!$A:$A,[3]【2026年03月度_全社】RFM客層一覧表データ!E:E,"",0)</f>
        <v>229</v>
      </c>
      <c r="I807" s="183">
        <f>_xlfn.XLOOKUP($A807,[3]【2026年03月度_全社】RFM客層一覧表データ!$A:$A,[3]【2026年03月度_全社】RFM客層一覧表データ!F:F,"",0)</f>
        <v>20</v>
      </c>
      <c r="J807" s="183">
        <v>374</v>
      </c>
      <c r="K807" s="183">
        <v>180</v>
      </c>
      <c r="L807" s="183">
        <v>218</v>
      </c>
      <c r="M807" s="183">
        <v>17</v>
      </c>
      <c r="N807" s="183">
        <v>376</v>
      </c>
      <c r="O807" s="183">
        <v>173</v>
      </c>
      <c r="P807" s="183">
        <v>221</v>
      </c>
      <c r="Q807" s="183">
        <v>17</v>
      </c>
      <c r="R807" s="183">
        <v>386</v>
      </c>
      <c r="S807" s="183">
        <v>180</v>
      </c>
      <c r="T807" s="183">
        <v>228</v>
      </c>
      <c r="U807" s="183">
        <v>17</v>
      </c>
      <c r="V807" s="183">
        <v>390</v>
      </c>
      <c r="W807" s="183">
        <v>190</v>
      </c>
      <c r="X807" s="183">
        <v>237</v>
      </c>
      <c r="Y807" s="183">
        <v>23</v>
      </c>
    </row>
    <row r="808" spans="1:25" x14ac:dyDescent="0.2">
      <c r="A808" s="184">
        <v>10972036</v>
      </c>
      <c r="B808" s="183" t="str">
        <f>[1]店マスタ!B807</f>
        <v>すまいる電機　鹿沼店</v>
      </c>
      <c r="C808" s="183">
        <v>3.5</v>
      </c>
      <c r="D808" s="183">
        <v>3.5</v>
      </c>
      <c r="E808" s="183">
        <f>_xlfn.XLOOKUP(A808,[2]Sheet1!$R:$R,[2]Sheet1!$AB:$AB,"",0)</f>
        <v>3.5</v>
      </c>
      <c r="F808" s="183">
        <f>_xlfn.XLOOKUP($A808,[3]【2026年03月度_全社】RFM客層一覧表データ!$A:$A,[3]【2026年03月度_全社】RFM客層一覧表データ!C:C,"",0)</f>
        <v>1216</v>
      </c>
      <c r="G808" s="183">
        <f>_xlfn.XLOOKUP($A808,[3]【2026年03月度_全社】RFM客層一覧表データ!$A:$A,[3]【2026年03月度_全社】RFM客層一覧表データ!D:D,"",0)</f>
        <v>428</v>
      </c>
      <c r="H808" s="183">
        <f>_xlfn.XLOOKUP($A808,[3]【2026年03月度_全社】RFM客層一覧表データ!$A:$A,[3]【2026年03月度_全社】RFM客層一覧表データ!E:E,"",0)</f>
        <v>604</v>
      </c>
      <c r="I808" s="183">
        <f>_xlfn.XLOOKUP($A808,[3]【2026年03月度_全社】RFM客層一覧表データ!$A:$A,[3]【2026年03月度_全社】RFM客層一覧表データ!F:F,"",0)</f>
        <v>52</v>
      </c>
      <c r="J808" s="183">
        <v>1331</v>
      </c>
      <c r="K808" s="183">
        <v>521</v>
      </c>
      <c r="L808" s="183">
        <v>626</v>
      </c>
      <c r="M808" s="183">
        <v>86</v>
      </c>
      <c r="N808" s="183">
        <v>1400</v>
      </c>
      <c r="O808" s="183">
        <v>594</v>
      </c>
      <c r="P808" s="183">
        <v>663</v>
      </c>
      <c r="Q808" s="183">
        <v>78</v>
      </c>
      <c r="R808" s="183">
        <v>1434</v>
      </c>
      <c r="S808" s="183">
        <v>746</v>
      </c>
      <c r="T808" s="183">
        <v>674</v>
      </c>
      <c r="U808" s="183">
        <v>109</v>
      </c>
      <c r="V808" s="183">
        <v>1415</v>
      </c>
      <c r="W808" s="183">
        <v>758</v>
      </c>
      <c r="X808" s="183">
        <v>627</v>
      </c>
      <c r="Y808" s="183">
        <v>91</v>
      </c>
    </row>
    <row r="809" spans="1:25" x14ac:dyDescent="0.2">
      <c r="A809" s="184">
        <v>10973002</v>
      </c>
      <c r="B809" s="183" t="str">
        <f>[1]店マスタ!B808</f>
        <v>パナトピア　モリシタ</v>
      </c>
      <c r="C809" s="183">
        <v>3</v>
      </c>
      <c r="D809" s="183">
        <v>2.5</v>
      </c>
      <c r="E809" s="183">
        <f>_xlfn.XLOOKUP(A809,[2]Sheet1!$R:$R,[2]Sheet1!$AB:$AB,"",0)</f>
        <v>2.5</v>
      </c>
      <c r="F809" s="183">
        <f>_xlfn.XLOOKUP($A809,[3]【2026年03月度_全社】RFM客層一覧表データ!$A:$A,[3]【2026年03月度_全社】RFM客層一覧表データ!C:C,"",0)</f>
        <v>556</v>
      </c>
      <c r="G809" s="183">
        <f>_xlfn.XLOOKUP($A809,[3]【2026年03月度_全社】RFM客層一覧表データ!$A:$A,[3]【2026年03月度_全社】RFM客層一覧表データ!D:D,"",0)</f>
        <v>269</v>
      </c>
      <c r="H809" s="183">
        <f>_xlfn.XLOOKUP($A809,[3]【2026年03月度_全社】RFM客層一覧表データ!$A:$A,[3]【2026年03月度_全社】RFM客層一覧表データ!E:E,"",0)</f>
        <v>344</v>
      </c>
      <c r="I809" s="183">
        <f>_xlfn.XLOOKUP($A809,[3]【2026年03月度_全社】RFM客層一覧表データ!$A:$A,[3]【2026年03月度_全社】RFM客層一覧表データ!F:F,"",0)</f>
        <v>0</v>
      </c>
      <c r="J809" s="183">
        <v>575</v>
      </c>
      <c r="K809" s="183">
        <v>285</v>
      </c>
      <c r="L809" s="183">
        <v>347</v>
      </c>
      <c r="M809" s="183">
        <v>0</v>
      </c>
      <c r="N809" s="183">
        <v>585</v>
      </c>
      <c r="O809" s="183">
        <v>306</v>
      </c>
      <c r="P809" s="183">
        <v>350</v>
      </c>
      <c r="Q809" s="183">
        <v>0</v>
      </c>
      <c r="R809" s="183">
        <v>576</v>
      </c>
      <c r="S809" s="183">
        <v>295</v>
      </c>
      <c r="T809" s="183">
        <v>351</v>
      </c>
      <c r="U809" s="183">
        <v>0</v>
      </c>
      <c r="V809" s="183">
        <v>562</v>
      </c>
      <c r="W809" s="183">
        <v>296</v>
      </c>
      <c r="X809" s="183">
        <v>348</v>
      </c>
      <c r="Y809" s="183">
        <v>0</v>
      </c>
    </row>
    <row r="810" spans="1:25" x14ac:dyDescent="0.2">
      <c r="A810" s="184">
        <v>10974002</v>
      </c>
      <c r="B810" s="183" t="str">
        <f>[1]店マスタ!B809</f>
        <v>塚原電気（株）</v>
      </c>
      <c r="C810" s="183">
        <v>3.5</v>
      </c>
      <c r="D810" s="183">
        <v>3.5</v>
      </c>
      <c r="E810" s="183">
        <f>_xlfn.XLOOKUP(A810,[2]Sheet1!$R:$R,[2]Sheet1!$AB:$AB,"",0)</f>
        <v>3.5</v>
      </c>
      <c r="F810" s="183" t="str">
        <f>_xlfn.XLOOKUP($A810,[3]【2026年03月度_全社】RFM客層一覧表データ!$A:$A,[3]【2026年03月度_全社】RFM客層一覧表データ!C:C,"",0)</f>
        <v/>
      </c>
      <c r="G810" s="183" t="str">
        <f>_xlfn.XLOOKUP($A810,[3]【2026年03月度_全社】RFM客層一覧表データ!$A:$A,[3]【2026年03月度_全社】RFM客層一覧表データ!D:D,"",0)</f>
        <v/>
      </c>
      <c r="H810" s="183" t="str">
        <f>_xlfn.XLOOKUP($A810,[3]【2026年03月度_全社】RFM客層一覧表データ!$A:$A,[3]【2026年03月度_全社】RFM客層一覧表データ!E:E,"",0)</f>
        <v/>
      </c>
      <c r="I810" s="183" t="str">
        <f>_xlfn.XLOOKUP($A810,[3]【2026年03月度_全社】RFM客層一覧表データ!$A:$A,[3]【2026年03月度_全社】RFM客層一覧表データ!F:F,"",0)</f>
        <v/>
      </c>
      <c r="J810" s="183">
        <v>0</v>
      </c>
      <c r="K810" s="183">
        <v>0</v>
      </c>
      <c r="L810" s="183">
        <v>0</v>
      </c>
      <c r="M810" s="183">
        <v>0</v>
      </c>
      <c r="N810" s="183">
        <v>0</v>
      </c>
      <c r="O810" s="183">
        <v>0</v>
      </c>
      <c r="P810" s="183">
        <v>0</v>
      </c>
      <c r="Q810" s="183">
        <v>0</v>
      </c>
      <c r="R810" s="183">
        <v>0</v>
      </c>
      <c r="S810" s="183">
        <v>0</v>
      </c>
      <c r="T810" s="183">
        <v>0</v>
      </c>
      <c r="U810" s="183">
        <v>0</v>
      </c>
      <c r="V810" s="183">
        <v>0</v>
      </c>
      <c r="W810" s="183">
        <v>0</v>
      </c>
      <c r="X810" s="183">
        <v>0</v>
      </c>
      <c r="Y810" s="183">
        <v>0</v>
      </c>
    </row>
    <row r="811" spans="1:25" x14ac:dyDescent="0.2">
      <c r="A811" s="184">
        <v>10974017</v>
      </c>
      <c r="B811" s="183" t="str">
        <f>[1]店マスタ!B810</f>
        <v>電ねっと　クリハラ</v>
      </c>
      <c r="C811" s="183">
        <v>7.5</v>
      </c>
      <c r="D811" s="183">
        <v>7.5</v>
      </c>
      <c r="E811" s="183">
        <f>_xlfn.XLOOKUP(A811,[2]Sheet1!$R:$R,[2]Sheet1!$AB:$AB,"",0)</f>
        <v>7.5</v>
      </c>
      <c r="F811" s="183">
        <f>_xlfn.XLOOKUP($A811,[3]【2026年03月度_全社】RFM客層一覧表データ!$A:$A,[3]【2026年03月度_全社】RFM客層一覧表データ!C:C,"",0)</f>
        <v>1656</v>
      </c>
      <c r="G811" s="183">
        <f>_xlfn.XLOOKUP($A811,[3]【2026年03月度_全社】RFM客層一覧表データ!$A:$A,[3]【2026年03月度_全社】RFM客層一覧表データ!D:D,"",0)</f>
        <v>709</v>
      </c>
      <c r="H811" s="183">
        <f>_xlfn.XLOOKUP($A811,[3]【2026年03月度_全社】RFM客層一覧表データ!$A:$A,[3]【2026年03月度_全社】RFM客層一覧表データ!E:E,"",0)</f>
        <v>682</v>
      </c>
      <c r="I811" s="183">
        <f>_xlfn.XLOOKUP($A811,[3]【2026年03月度_全社】RFM客層一覧表データ!$A:$A,[3]【2026年03月度_全社】RFM客層一覧表データ!F:F,"",0)</f>
        <v>148</v>
      </c>
      <c r="J811" s="183">
        <v>1639</v>
      </c>
      <c r="K811" s="183">
        <v>687</v>
      </c>
      <c r="L811" s="183">
        <v>672</v>
      </c>
      <c r="M811" s="183">
        <v>154</v>
      </c>
      <c r="N811" s="183">
        <v>1606</v>
      </c>
      <c r="O811" s="183">
        <v>689</v>
      </c>
      <c r="P811" s="183">
        <v>650</v>
      </c>
      <c r="Q811" s="183">
        <v>166</v>
      </c>
      <c r="R811" s="183">
        <v>1566</v>
      </c>
      <c r="S811" s="183">
        <v>667</v>
      </c>
      <c r="T811" s="183">
        <v>646</v>
      </c>
      <c r="U811" s="183">
        <v>134</v>
      </c>
      <c r="V811" s="183">
        <v>1523</v>
      </c>
      <c r="W811" s="183">
        <v>671</v>
      </c>
      <c r="X811" s="183">
        <v>636</v>
      </c>
      <c r="Y811" s="183">
        <v>136</v>
      </c>
    </row>
    <row r="812" spans="1:25" x14ac:dyDescent="0.2">
      <c r="A812" s="184">
        <v>10974018</v>
      </c>
      <c r="B812" s="183" t="str">
        <f>[1]店マスタ!B811</f>
        <v>たくまや電機</v>
      </c>
      <c r="C812" s="183">
        <v>2</v>
      </c>
      <c r="D812" s="183">
        <v>2</v>
      </c>
      <c r="E812" s="183">
        <f>_xlfn.XLOOKUP(A812,[2]Sheet1!$R:$R,[2]Sheet1!$AB:$AB,"",0)</f>
        <v>2</v>
      </c>
      <c r="F812" s="183" t="str">
        <f>_xlfn.XLOOKUP($A812,[3]【2026年03月度_全社】RFM客層一覧表データ!$A:$A,[3]【2026年03月度_全社】RFM客層一覧表データ!C:C,"",0)</f>
        <v/>
      </c>
      <c r="G812" s="183" t="str">
        <f>_xlfn.XLOOKUP($A812,[3]【2026年03月度_全社】RFM客層一覧表データ!$A:$A,[3]【2026年03月度_全社】RFM客層一覧表データ!D:D,"",0)</f>
        <v/>
      </c>
      <c r="H812" s="183" t="str">
        <f>_xlfn.XLOOKUP($A812,[3]【2026年03月度_全社】RFM客層一覧表データ!$A:$A,[3]【2026年03月度_全社】RFM客層一覧表データ!E:E,"",0)</f>
        <v/>
      </c>
      <c r="I812" s="183" t="str">
        <f>_xlfn.XLOOKUP($A812,[3]【2026年03月度_全社】RFM客層一覧表データ!$A:$A,[3]【2026年03月度_全社】RFM客層一覧表データ!F:F,"",0)</f>
        <v/>
      </c>
      <c r="J812" s="183">
        <v>0</v>
      </c>
      <c r="K812" s="183">
        <v>0</v>
      </c>
      <c r="L812" s="183">
        <v>0</v>
      </c>
      <c r="M812" s="183">
        <v>0</v>
      </c>
      <c r="N812" s="183">
        <v>0</v>
      </c>
      <c r="O812" s="183">
        <v>0</v>
      </c>
      <c r="P812" s="183">
        <v>0</v>
      </c>
      <c r="Q812" s="183">
        <v>0</v>
      </c>
      <c r="R812" s="183">
        <v>0</v>
      </c>
      <c r="S812" s="183">
        <v>0</v>
      </c>
      <c r="T812" s="183">
        <v>0</v>
      </c>
      <c r="U812" s="183">
        <v>0</v>
      </c>
      <c r="V812" s="183">
        <v>0</v>
      </c>
      <c r="W812" s="183">
        <v>0</v>
      </c>
      <c r="X812" s="183">
        <v>0</v>
      </c>
      <c r="Y812" s="183">
        <v>0</v>
      </c>
    </row>
    <row r="813" spans="1:25" x14ac:dyDescent="0.2">
      <c r="A813" s="184">
        <v>10974086</v>
      </c>
      <c r="B813" s="183" t="str">
        <f>[1]店マスタ!B812</f>
        <v>パナトピア　せきぐち</v>
      </c>
      <c r="C813" s="183">
        <v>6.5</v>
      </c>
      <c r="D813" s="183">
        <v>6.5</v>
      </c>
      <c r="E813" s="183">
        <f>_xlfn.XLOOKUP(A813,[2]Sheet1!$R:$R,[2]Sheet1!$AB:$AB,"",0)</f>
        <v>6.5</v>
      </c>
      <c r="F813" s="183">
        <f>_xlfn.XLOOKUP($A813,[3]【2026年03月度_全社】RFM客層一覧表データ!$A:$A,[3]【2026年03月度_全社】RFM客層一覧表データ!C:C,"",0)</f>
        <v>1612</v>
      </c>
      <c r="G813" s="183">
        <f>_xlfn.XLOOKUP($A813,[3]【2026年03月度_全社】RFM客層一覧表データ!$A:$A,[3]【2026年03月度_全社】RFM客層一覧表データ!D:D,"",0)</f>
        <v>878</v>
      </c>
      <c r="H813" s="183">
        <f>_xlfn.XLOOKUP($A813,[3]【2026年03月度_全社】RFM客層一覧表データ!$A:$A,[3]【2026年03月度_全社】RFM客層一覧表データ!E:E,"",0)</f>
        <v>980</v>
      </c>
      <c r="I813" s="183">
        <f>_xlfn.XLOOKUP($A813,[3]【2026年03月度_全社】RFM客層一覧表データ!$A:$A,[3]【2026年03月度_全社】RFM客層一覧表データ!F:F,"",0)</f>
        <v>102</v>
      </c>
      <c r="J813" s="183">
        <v>1564</v>
      </c>
      <c r="K813" s="183">
        <v>866</v>
      </c>
      <c r="L813" s="183">
        <v>914</v>
      </c>
      <c r="M813" s="183">
        <v>117</v>
      </c>
      <c r="N813" s="183">
        <v>1507</v>
      </c>
      <c r="O813" s="183">
        <v>793</v>
      </c>
      <c r="P813" s="183">
        <v>859</v>
      </c>
      <c r="Q813" s="183">
        <v>114</v>
      </c>
      <c r="R813" s="183">
        <v>1422</v>
      </c>
      <c r="S813" s="183">
        <v>794</v>
      </c>
      <c r="T813" s="183">
        <v>817</v>
      </c>
      <c r="U813" s="183">
        <v>111</v>
      </c>
      <c r="V813" s="183">
        <v>1357</v>
      </c>
      <c r="W813" s="183">
        <v>770</v>
      </c>
      <c r="X813" s="183">
        <v>779</v>
      </c>
      <c r="Y813" s="183">
        <v>128</v>
      </c>
    </row>
    <row r="814" spans="1:25" x14ac:dyDescent="0.2">
      <c r="A814" s="184">
        <v>10974108</v>
      </c>
      <c r="B814" s="183" t="str">
        <f>[1]店マスタ!B813</f>
        <v>パナトピア　ホリエ</v>
      </c>
      <c r="C814" s="183">
        <v>2</v>
      </c>
      <c r="D814" s="183">
        <v>0</v>
      </c>
      <c r="E814" s="183" t="str">
        <f>_xlfn.XLOOKUP(A814,[2]Sheet1!$R:$R,[2]Sheet1!$AB:$AB,"",0)</f>
        <v/>
      </c>
      <c r="F814" s="183" t="str">
        <f>_xlfn.XLOOKUP($A814,[3]【2026年03月度_全社】RFM客層一覧表データ!$A:$A,[3]【2026年03月度_全社】RFM客層一覧表データ!C:C,"",0)</f>
        <v/>
      </c>
      <c r="G814" s="183" t="str">
        <f>_xlfn.XLOOKUP($A814,[3]【2026年03月度_全社】RFM客層一覧表データ!$A:$A,[3]【2026年03月度_全社】RFM客層一覧表データ!D:D,"",0)</f>
        <v/>
      </c>
      <c r="H814" s="183" t="str">
        <f>_xlfn.XLOOKUP($A814,[3]【2026年03月度_全社】RFM客層一覧表データ!$A:$A,[3]【2026年03月度_全社】RFM客層一覧表データ!E:E,"",0)</f>
        <v/>
      </c>
      <c r="I814" s="183" t="str">
        <f>_xlfn.XLOOKUP($A814,[3]【2026年03月度_全社】RFM客層一覧表データ!$A:$A,[3]【2026年03月度_全社】RFM客層一覧表データ!F:F,"",0)</f>
        <v/>
      </c>
      <c r="J814" s="183">
        <v>198</v>
      </c>
      <c r="K814" s="183">
        <v>71</v>
      </c>
      <c r="L814" s="183">
        <v>123</v>
      </c>
      <c r="M814" s="183">
        <v>6</v>
      </c>
      <c r="N814" s="183">
        <v>194</v>
      </c>
      <c r="O814" s="183">
        <v>62</v>
      </c>
      <c r="P814" s="183">
        <v>126</v>
      </c>
      <c r="Q814" s="183">
        <v>5</v>
      </c>
      <c r="R814" s="183">
        <v>213</v>
      </c>
      <c r="S814" s="183">
        <v>64</v>
      </c>
      <c r="T814" s="183">
        <v>136</v>
      </c>
      <c r="U814" s="183">
        <v>8</v>
      </c>
      <c r="V814" s="183">
        <v>213</v>
      </c>
      <c r="W814" s="183">
        <v>57</v>
      </c>
      <c r="X814" s="183">
        <v>149</v>
      </c>
      <c r="Y814" s="183">
        <v>2</v>
      </c>
    </row>
    <row r="815" spans="1:25" x14ac:dyDescent="0.2">
      <c r="A815" s="184">
        <v>10975006</v>
      </c>
      <c r="B815" s="183" t="str">
        <f>[1]店マスタ!B814</f>
        <v>電器のタマゼン</v>
      </c>
      <c r="C815" s="183">
        <v>1.5</v>
      </c>
      <c r="D815" s="183">
        <v>1.5</v>
      </c>
      <c r="E815" s="183" t="str">
        <f>_xlfn.XLOOKUP(A815,[2]Sheet1!$R:$R,[2]Sheet1!$AB:$AB,"",0)</f>
        <v/>
      </c>
      <c r="F815" s="183" t="str">
        <f>_xlfn.XLOOKUP($A815,[3]【2026年03月度_全社】RFM客層一覧表データ!$A:$A,[3]【2026年03月度_全社】RFM客層一覧表データ!C:C,"",0)</f>
        <v/>
      </c>
      <c r="G815" s="183" t="str">
        <f>_xlfn.XLOOKUP($A815,[3]【2026年03月度_全社】RFM客層一覧表データ!$A:$A,[3]【2026年03月度_全社】RFM客層一覧表データ!D:D,"",0)</f>
        <v/>
      </c>
      <c r="H815" s="183" t="str">
        <f>_xlfn.XLOOKUP($A815,[3]【2026年03月度_全社】RFM客層一覧表データ!$A:$A,[3]【2026年03月度_全社】RFM客層一覧表データ!E:E,"",0)</f>
        <v/>
      </c>
      <c r="I815" s="183" t="str">
        <f>_xlfn.XLOOKUP($A815,[3]【2026年03月度_全社】RFM客層一覧表データ!$A:$A,[3]【2026年03月度_全社】RFM客層一覧表データ!F:F,"",0)</f>
        <v/>
      </c>
      <c r="J815" s="183">
        <v>0</v>
      </c>
      <c r="K815" s="183">
        <v>0</v>
      </c>
      <c r="L815" s="183">
        <v>0</v>
      </c>
      <c r="M815" s="183">
        <v>0</v>
      </c>
      <c r="N815" s="183">
        <v>0</v>
      </c>
      <c r="O815" s="183">
        <v>0</v>
      </c>
      <c r="P815" s="183">
        <v>0</v>
      </c>
      <c r="Q815" s="183">
        <v>0</v>
      </c>
      <c r="R815" s="183">
        <v>0</v>
      </c>
      <c r="S815" s="183">
        <v>0</v>
      </c>
      <c r="T815" s="183">
        <v>0</v>
      </c>
      <c r="U815" s="183">
        <v>0</v>
      </c>
      <c r="V815" s="183">
        <v>0</v>
      </c>
      <c r="W815" s="183">
        <v>0</v>
      </c>
      <c r="X815" s="183">
        <v>0</v>
      </c>
      <c r="Y815" s="183">
        <v>0</v>
      </c>
    </row>
    <row r="816" spans="1:25" x14ac:dyDescent="0.2">
      <c r="A816" s="184">
        <v>10975010</v>
      </c>
      <c r="B816" s="183" t="str">
        <f>[1]店マスタ!B815</f>
        <v>中三川デンキ</v>
      </c>
      <c r="C816" s="183">
        <v>1.5</v>
      </c>
      <c r="D816" s="183">
        <v>0</v>
      </c>
      <c r="E816" s="183" t="str">
        <f>_xlfn.XLOOKUP(A816,[2]Sheet1!$R:$R,[2]Sheet1!$AB:$AB,"",0)</f>
        <v/>
      </c>
      <c r="F816" s="183" t="str">
        <f>_xlfn.XLOOKUP($A816,[3]【2026年03月度_全社】RFM客層一覧表データ!$A:$A,[3]【2026年03月度_全社】RFM客層一覧表データ!C:C,"",0)</f>
        <v/>
      </c>
      <c r="G816" s="183" t="str">
        <f>_xlfn.XLOOKUP($A816,[3]【2026年03月度_全社】RFM客層一覧表データ!$A:$A,[3]【2026年03月度_全社】RFM客層一覧表データ!D:D,"",0)</f>
        <v/>
      </c>
      <c r="H816" s="183" t="str">
        <f>_xlfn.XLOOKUP($A816,[3]【2026年03月度_全社】RFM客層一覧表データ!$A:$A,[3]【2026年03月度_全社】RFM客層一覧表データ!E:E,"",0)</f>
        <v/>
      </c>
      <c r="I816" s="183" t="str">
        <f>_xlfn.XLOOKUP($A816,[3]【2026年03月度_全社】RFM客層一覧表データ!$A:$A,[3]【2026年03月度_全社】RFM客層一覧表データ!F:F,"",0)</f>
        <v/>
      </c>
      <c r="J816" s="183">
        <v>0</v>
      </c>
      <c r="K816" s="183">
        <v>0</v>
      </c>
      <c r="L816" s="183">
        <v>0</v>
      </c>
      <c r="M816" s="183">
        <v>0</v>
      </c>
      <c r="N816" s="183">
        <v>0</v>
      </c>
      <c r="O816" s="183">
        <v>0</v>
      </c>
      <c r="P816" s="183">
        <v>0</v>
      </c>
      <c r="Q816" s="183">
        <v>0</v>
      </c>
      <c r="R816" s="183">
        <v>0</v>
      </c>
      <c r="S816" s="183">
        <v>0</v>
      </c>
      <c r="T816" s="183">
        <v>0</v>
      </c>
      <c r="U816" s="183">
        <v>0</v>
      </c>
      <c r="V816" s="183">
        <v>0</v>
      </c>
      <c r="W816" s="183">
        <v>0</v>
      </c>
      <c r="X816" s="183">
        <v>0</v>
      </c>
      <c r="Y816" s="183">
        <v>0</v>
      </c>
    </row>
    <row r="817" spans="1:25" x14ac:dyDescent="0.2">
      <c r="A817" s="184">
        <v>10976002</v>
      </c>
      <c r="B817" s="183" t="str">
        <f>[1]店マスタ!B816</f>
        <v>電ねっと　やまざき</v>
      </c>
      <c r="C817" s="183">
        <v>5</v>
      </c>
      <c r="D817" s="183">
        <v>5</v>
      </c>
      <c r="E817" s="183">
        <f>_xlfn.XLOOKUP(A817,[2]Sheet1!$R:$R,[2]Sheet1!$AB:$AB,"",0)</f>
        <v>5.5</v>
      </c>
      <c r="F817" s="183">
        <f>_xlfn.XLOOKUP($A817,[3]【2026年03月度_全社】RFM客層一覧表データ!$A:$A,[3]【2026年03月度_全社】RFM客層一覧表データ!C:C,"",0)</f>
        <v>708</v>
      </c>
      <c r="G817" s="183">
        <f>_xlfn.XLOOKUP($A817,[3]【2026年03月度_全社】RFM客層一覧表データ!$A:$A,[3]【2026年03月度_全社】RFM客層一覧表データ!D:D,"",0)</f>
        <v>344</v>
      </c>
      <c r="H817" s="183">
        <f>_xlfn.XLOOKUP($A817,[3]【2026年03月度_全社】RFM客層一覧表データ!$A:$A,[3]【2026年03月度_全社】RFM客層一覧表データ!E:E,"",0)</f>
        <v>421</v>
      </c>
      <c r="I817" s="183">
        <f>_xlfn.XLOOKUP($A817,[3]【2026年03月度_全社】RFM客層一覧表データ!$A:$A,[3]【2026年03月度_全社】RFM客層一覧表データ!F:F,"",0)</f>
        <v>36</v>
      </c>
      <c r="J817" s="183">
        <v>710</v>
      </c>
      <c r="K817" s="183">
        <v>357</v>
      </c>
      <c r="L817" s="183">
        <v>416</v>
      </c>
      <c r="M817" s="183">
        <v>34</v>
      </c>
      <c r="N817" s="183">
        <v>710</v>
      </c>
      <c r="O817" s="183">
        <v>371</v>
      </c>
      <c r="P817" s="183">
        <v>418</v>
      </c>
      <c r="Q817" s="183">
        <v>39</v>
      </c>
      <c r="R817" s="183">
        <v>699</v>
      </c>
      <c r="S817" s="183">
        <v>374</v>
      </c>
      <c r="T817" s="183">
        <v>417</v>
      </c>
      <c r="U817" s="183">
        <v>43</v>
      </c>
      <c r="V817" s="183">
        <v>720</v>
      </c>
      <c r="W817" s="183">
        <v>382</v>
      </c>
      <c r="X817" s="183">
        <v>407</v>
      </c>
      <c r="Y817" s="183">
        <v>52</v>
      </c>
    </row>
    <row r="818" spans="1:25" x14ac:dyDescent="0.2">
      <c r="A818" s="184">
        <v>10977001</v>
      </c>
      <c r="B818" s="183" t="str">
        <f>[1]店マスタ!B817</f>
        <v>（有）杉山電機商会</v>
      </c>
      <c r="C818" s="183">
        <v>1</v>
      </c>
      <c r="D818" s="183">
        <v>1</v>
      </c>
      <c r="E818" s="183">
        <f>_xlfn.XLOOKUP(A818,[2]Sheet1!$R:$R,[2]Sheet1!$AB:$AB,"",0)</f>
        <v>1</v>
      </c>
      <c r="F818" s="183">
        <f>_xlfn.XLOOKUP($A818,[3]【2026年03月度_全社】RFM客層一覧表データ!$A:$A,[3]【2026年03月度_全社】RFM客層一覧表データ!C:C,"",0)</f>
        <v>0</v>
      </c>
      <c r="G818" s="183">
        <f>_xlfn.XLOOKUP($A818,[3]【2026年03月度_全社】RFM客層一覧表データ!$A:$A,[3]【2026年03月度_全社】RFM客層一覧表データ!D:D,"",0)</f>
        <v>0</v>
      </c>
      <c r="H818" s="183">
        <f>_xlfn.XLOOKUP($A818,[3]【2026年03月度_全社】RFM客層一覧表データ!$A:$A,[3]【2026年03月度_全社】RFM客層一覧表データ!E:E,"",0)</f>
        <v>0</v>
      </c>
      <c r="I818" s="183">
        <f>_xlfn.XLOOKUP($A818,[3]【2026年03月度_全社】RFM客層一覧表データ!$A:$A,[3]【2026年03月度_全社】RFM客層一覧表データ!F:F,"",0)</f>
        <v>0</v>
      </c>
      <c r="J818" s="183">
        <v>0</v>
      </c>
      <c r="K818" s="183">
        <v>0</v>
      </c>
      <c r="L818" s="183">
        <v>0</v>
      </c>
      <c r="M818" s="183">
        <v>0</v>
      </c>
      <c r="N818" s="183">
        <v>0</v>
      </c>
      <c r="O818" s="183">
        <v>0</v>
      </c>
      <c r="P818" s="183">
        <v>0</v>
      </c>
      <c r="Q818" s="183">
        <v>0</v>
      </c>
      <c r="R818" s="183">
        <v>0</v>
      </c>
      <c r="S818" s="183">
        <v>0</v>
      </c>
      <c r="T818" s="183">
        <v>0</v>
      </c>
      <c r="U818" s="183">
        <v>0</v>
      </c>
      <c r="V818" s="183">
        <v>0</v>
      </c>
      <c r="W818" s="183">
        <v>0</v>
      </c>
      <c r="X818" s="183">
        <v>0</v>
      </c>
      <c r="Y818" s="183">
        <v>0</v>
      </c>
    </row>
    <row r="819" spans="1:25" x14ac:dyDescent="0.2">
      <c r="A819" s="184">
        <v>10977003</v>
      </c>
      <c r="B819" s="183" t="str">
        <f>[1]店マスタ!B818</f>
        <v>小島無線電気商会</v>
      </c>
      <c r="C819" s="183">
        <v>2.5</v>
      </c>
      <c r="D819" s="183">
        <v>0</v>
      </c>
      <c r="E819" s="183" t="str">
        <f>_xlfn.XLOOKUP(A819,[2]Sheet1!$R:$R,[2]Sheet1!$AB:$AB,"",0)</f>
        <v/>
      </c>
      <c r="F819" s="183" t="str">
        <f>_xlfn.XLOOKUP($A819,[3]【2026年03月度_全社】RFM客層一覧表データ!$A:$A,[3]【2026年03月度_全社】RFM客層一覧表データ!C:C,"",0)</f>
        <v/>
      </c>
      <c r="G819" s="183" t="str">
        <f>_xlfn.XLOOKUP($A819,[3]【2026年03月度_全社】RFM客層一覧表データ!$A:$A,[3]【2026年03月度_全社】RFM客層一覧表データ!D:D,"",0)</f>
        <v/>
      </c>
      <c r="H819" s="183" t="str">
        <f>_xlfn.XLOOKUP($A819,[3]【2026年03月度_全社】RFM客層一覧表データ!$A:$A,[3]【2026年03月度_全社】RFM客層一覧表データ!E:E,"",0)</f>
        <v/>
      </c>
      <c r="I819" s="183" t="str">
        <f>_xlfn.XLOOKUP($A819,[3]【2026年03月度_全社】RFM客層一覧表データ!$A:$A,[3]【2026年03月度_全社】RFM客層一覧表データ!F:F,"",0)</f>
        <v/>
      </c>
      <c r="J819" s="183">
        <v>51</v>
      </c>
      <c r="K819" s="183">
        <v>0</v>
      </c>
      <c r="L819" s="183">
        <v>2</v>
      </c>
      <c r="M819" s="183">
        <v>0</v>
      </c>
      <c r="N819" s="183">
        <v>52</v>
      </c>
      <c r="O819" s="183">
        <v>2</v>
      </c>
      <c r="P819" s="183">
        <v>2</v>
      </c>
      <c r="Q819" s="183">
        <v>1</v>
      </c>
      <c r="R819" s="183">
        <v>50</v>
      </c>
      <c r="S819" s="183">
        <v>28</v>
      </c>
      <c r="T819" s="183">
        <v>2</v>
      </c>
      <c r="U819" s="183">
        <v>6</v>
      </c>
      <c r="V819" s="183">
        <v>33</v>
      </c>
      <c r="W819" s="183">
        <v>4</v>
      </c>
      <c r="X819" s="183">
        <v>4</v>
      </c>
      <c r="Y819" s="183">
        <v>0</v>
      </c>
    </row>
    <row r="820" spans="1:25" x14ac:dyDescent="0.2">
      <c r="A820" s="184">
        <v>10977044</v>
      </c>
      <c r="B820" s="183" t="str">
        <f>[1]店マスタ!B819</f>
        <v>サニーハウス</v>
      </c>
      <c r="C820" s="183">
        <v>1.5</v>
      </c>
      <c r="D820" s="183">
        <v>1.5</v>
      </c>
      <c r="E820" s="183">
        <f>_xlfn.XLOOKUP(A820,[2]Sheet1!$R:$R,[2]Sheet1!$AB:$AB,"",0)</f>
        <v>1.5</v>
      </c>
      <c r="F820" s="183">
        <f>_xlfn.XLOOKUP($A820,[3]【2026年03月度_全社】RFM客層一覧表データ!$A:$A,[3]【2026年03月度_全社】RFM客層一覧表データ!C:C,"",0)</f>
        <v>0</v>
      </c>
      <c r="G820" s="183">
        <f>_xlfn.XLOOKUP($A820,[3]【2026年03月度_全社】RFM客層一覧表データ!$A:$A,[3]【2026年03月度_全社】RFM客層一覧表データ!D:D,"",0)</f>
        <v>0</v>
      </c>
      <c r="H820" s="183">
        <f>_xlfn.XLOOKUP($A820,[3]【2026年03月度_全社】RFM客層一覧表データ!$A:$A,[3]【2026年03月度_全社】RFM客層一覧表データ!E:E,"",0)</f>
        <v>0</v>
      </c>
      <c r="I820" s="183">
        <f>_xlfn.XLOOKUP($A820,[3]【2026年03月度_全社】RFM客層一覧表データ!$A:$A,[3]【2026年03月度_全社】RFM客層一覧表データ!F:F,"",0)</f>
        <v>0</v>
      </c>
      <c r="J820" s="183">
        <v>0</v>
      </c>
      <c r="K820" s="183">
        <v>0</v>
      </c>
      <c r="L820" s="183">
        <v>0</v>
      </c>
      <c r="M820" s="183">
        <v>0</v>
      </c>
      <c r="N820" s="183">
        <v>0</v>
      </c>
      <c r="O820" s="183">
        <v>0</v>
      </c>
      <c r="P820" s="183">
        <v>0</v>
      </c>
      <c r="Q820" s="183">
        <v>0</v>
      </c>
      <c r="R820" s="183">
        <v>0</v>
      </c>
      <c r="S820" s="183">
        <v>0</v>
      </c>
      <c r="T820" s="183">
        <v>0</v>
      </c>
      <c r="U820" s="183">
        <v>0</v>
      </c>
      <c r="V820" s="183">
        <v>0</v>
      </c>
      <c r="W820" s="183">
        <v>0</v>
      </c>
      <c r="X820" s="183">
        <v>0</v>
      </c>
      <c r="Y820" s="183">
        <v>0</v>
      </c>
    </row>
    <row r="821" spans="1:25" x14ac:dyDescent="0.2">
      <c r="A821" s="184">
        <v>10981001</v>
      </c>
      <c r="B821" s="183" t="str">
        <f>[1]店マスタ!B820</f>
        <v>大西電器（株）</v>
      </c>
      <c r="C821" s="183">
        <v>1.5</v>
      </c>
      <c r="D821" s="183">
        <v>0</v>
      </c>
      <c r="E821" s="183" t="str">
        <f>_xlfn.XLOOKUP(A821,[2]Sheet1!$R:$R,[2]Sheet1!$AB:$AB,"",0)</f>
        <v/>
      </c>
      <c r="F821" s="183" t="str">
        <f>_xlfn.XLOOKUP($A821,[3]【2026年03月度_全社】RFM客層一覧表データ!$A:$A,[3]【2026年03月度_全社】RFM客層一覧表データ!C:C,"",0)</f>
        <v/>
      </c>
      <c r="G821" s="183" t="str">
        <f>_xlfn.XLOOKUP($A821,[3]【2026年03月度_全社】RFM客層一覧表データ!$A:$A,[3]【2026年03月度_全社】RFM客層一覧表データ!D:D,"",0)</f>
        <v/>
      </c>
      <c r="H821" s="183" t="str">
        <f>_xlfn.XLOOKUP($A821,[3]【2026年03月度_全社】RFM客層一覧表データ!$A:$A,[3]【2026年03月度_全社】RFM客層一覧表データ!E:E,"",0)</f>
        <v/>
      </c>
      <c r="I821" s="183" t="str">
        <f>_xlfn.XLOOKUP($A821,[3]【2026年03月度_全社】RFM客層一覧表データ!$A:$A,[3]【2026年03月度_全社】RFM客層一覧表データ!F:F,"",0)</f>
        <v/>
      </c>
      <c r="J821" s="183">
        <v>0</v>
      </c>
      <c r="K821" s="183">
        <v>0</v>
      </c>
      <c r="L821" s="183">
        <v>0</v>
      </c>
      <c r="M821" s="183">
        <v>0</v>
      </c>
      <c r="N821" s="183">
        <v>0</v>
      </c>
      <c r="O821" s="183">
        <v>0</v>
      </c>
      <c r="P821" s="183">
        <v>0</v>
      </c>
      <c r="Q821" s="183">
        <v>0</v>
      </c>
      <c r="R821" s="183">
        <v>0</v>
      </c>
      <c r="S821" s="183">
        <v>0</v>
      </c>
      <c r="T821" s="183">
        <v>0</v>
      </c>
      <c r="U821" s="183">
        <v>0</v>
      </c>
      <c r="V821" s="183">
        <v>0</v>
      </c>
      <c r="W821" s="183">
        <v>0</v>
      </c>
      <c r="X821" s="183">
        <v>0</v>
      </c>
      <c r="Y821" s="183">
        <v>0</v>
      </c>
    </row>
    <row r="822" spans="1:25" x14ac:dyDescent="0.2">
      <c r="A822" s="184">
        <v>10981012</v>
      </c>
      <c r="B822" s="183" t="str">
        <f>[1]店マスタ!B821</f>
        <v>パナトピア　カミヤマ</v>
      </c>
      <c r="C822" s="183">
        <v>3</v>
      </c>
      <c r="D822" s="183">
        <v>3</v>
      </c>
      <c r="E822" s="183">
        <f>_xlfn.XLOOKUP(A822,[2]Sheet1!$R:$R,[2]Sheet1!$AB:$AB,"",0)</f>
        <v>3</v>
      </c>
      <c r="F822" s="183">
        <f>_xlfn.XLOOKUP($A822,[3]【2026年03月度_全社】RFM客層一覧表データ!$A:$A,[3]【2026年03月度_全社】RFM客層一覧表データ!C:C,"",0)</f>
        <v>610</v>
      </c>
      <c r="G822" s="183">
        <f>_xlfn.XLOOKUP($A822,[3]【2026年03月度_全社】RFM客層一覧表データ!$A:$A,[3]【2026年03月度_全社】RFM客層一覧表データ!D:D,"",0)</f>
        <v>205</v>
      </c>
      <c r="H822" s="183">
        <f>_xlfn.XLOOKUP($A822,[3]【2026年03月度_全社】RFM客層一覧表データ!$A:$A,[3]【2026年03月度_全社】RFM客層一覧表データ!E:E,"",0)</f>
        <v>195</v>
      </c>
      <c r="I822" s="183">
        <f>_xlfn.XLOOKUP($A822,[3]【2026年03月度_全社】RFM客層一覧表データ!$A:$A,[3]【2026年03月度_全社】RFM客層一覧表データ!F:F,"",0)</f>
        <v>57</v>
      </c>
      <c r="J822" s="183">
        <v>623</v>
      </c>
      <c r="K822" s="183">
        <v>182</v>
      </c>
      <c r="L822" s="183">
        <v>216</v>
      </c>
      <c r="M822" s="183">
        <v>61</v>
      </c>
      <c r="N822" s="183">
        <v>641</v>
      </c>
      <c r="O822" s="183">
        <v>173</v>
      </c>
      <c r="P822" s="183">
        <v>229</v>
      </c>
      <c r="Q822" s="183">
        <v>46</v>
      </c>
      <c r="R822" s="183">
        <v>657</v>
      </c>
      <c r="S822" s="183">
        <v>173</v>
      </c>
      <c r="T822" s="183">
        <v>240</v>
      </c>
      <c r="U822" s="183">
        <v>39</v>
      </c>
      <c r="V822" s="183">
        <v>668</v>
      </c>
      <c r="W822" s="183">
        <v>218</v>
      </c>
      <c r="X822" s="183">
        <v>244</v>
      </c>
      <c r="Y822" s="183">
        <v>52</v>
      </c>
    </row>
    <row r="823" spans="1:25" x14ac:dyDescent="0.2">
      <c r="A823" s="184">
        <v>10982003</v>
      </c>
      <c r="B823" s="183" t="str">
        <f>[1]店マスタ!B822</f>
        <v>（有）篠原電機店</v>
      </c>
      <c r="C823" s="183">
        <v>4</v>
      </c>
      <c r="D823" s="183">
        <v>4</v>
      </c>
      <c r="E823" s="183">
        <f>_xlfn.XLOOKUP(A823,[2]Sheet1!$R:$R,[2]Sheet1!$AB:$AB,"",0)</f>
        <v>4</v>
      </c>
      <c r="F823" s="183">
        <f>_xlfn.XLOOKUP($A823,[3]【2026年03月度_全社】RFM客層一覧表データ!$A:$A,[3]【2026年03月度_全社】RFM客層一覧表データ!C:C,"",0)</f>
        <v>1108</v>
      </c>
      <c r="G823" s="183">
        <f>_xlfn.XLOOKUP($A823,[3]【2026年03月度_全社】RFM客層一覧表データ!$A:$A,[3]【2026年03月度_全社】RFM客層一覧表データ!D:D,"",0)</f>
        <v>425</v>
      </c>
      <c r="H823" s="183">
        <f>_xlfn.XLOOKUP($A823,[3]【2026年03月度_全社】RFM客層一覧表データ!$A:$A,[3]【2026年03月度_全社】RFM客層一覧表データ!E:E,"",0)</f>
        <v>483</v>
      </c>
      <c r="I823" s="183">
        <f>_xlfn.XLOOKUP($A823,[3]【2026年03月度_全社】RFM客層一覧表データ!$A:$A,[3]【2026年03月度_全社】RFM客層一覧表データ!F:F,"",0)</f>
        <v>64</v>
      </c>
      <c r="J823" s="183">
        <v>1145</v>
      </c>
      <c r="K823" s="183">
        <v>484</v>
      </c>
      <c r="L823" s="183">
        <v>481</v>
      </c>
      <c r="M823" s="183">
        <v>89</v>
      </c>
      <c r="N823" s="183">
        <v>1108</v>
      </c>
      <c r="O823" s="183">
        <v>504</v>
      </c>
      <c r="P823" s="183">
        <v>476</v>
      </c>
      <c r="Q823" s="183">
        <v>91</v>
      </c>
      <c r="R823" s="183">
        <v>1098</v>
      </c>
      <c r="S823" s="183">
        <v>490</v>
      </c>
      <c r="T823" s="183">
        <v>458</v>
      </c>
      <c r="U823" s="183">
        <v>81</v>
      </c>
      <c r="V823" s="183">
        <v>1081</v>
      </c>
      <c r="W823" s="183">
        <v>452</v>
      </c>
      <c r="X823" s="183">
        <v>447</v>
      </c>
      <c r="Y823" s="183">
        <v>81</v>
      </c>
    </row>
    <row r="824" spans="1:25" x14ac:dyDescent="0.2">
      <c r="A824" s="184">
        <v>10983002</v>
      </c>
      <c r="B824" s="183" t="str">
        <f>[1]店マスタ!B823</f>
        <v>（有）タナカデンキ</v>
      </c>
      <c r="C824" s="183">
        <v>2.5</v>
      </c>
      <c r="D824" s="183">
        <v>0</v>
      </c>
      <c r="E824" s="183" t="str">
        <f>_xlfn.XLOOKUP(A824,[2]Sheet1!$R:$R,[2]Sheet1!$AB:$AB,"",0)</f>
        <v/>
      </c>
      <c r="F824" s="183" t="str">
        <f>_xlfn.XLOOKUP($A824,[3]【2026年03月度_全社】RFM客層一覧表データ!$A:$A,[3]【2026年03月度_全社】RFM客層一覧表データ!C:C,"",0)</f>
        <v/>
      </c>
      <c r="G824" s="183" t="str">
        <f>_xlfn.XLOOKUP($A824,[3]【2026年03月度_全社】RFM客層一覧表データ!$A:$A,[3]【2026年03月度_全社】RFM客層一覧表データ!D:D,"",0)</f>
        <v/>
      </c>
      <c r="H824" s="183" t="str">
        <f>_xlfn.XLOOKUP($A824,[3]【2026年03月度_全社】RFM客層一覧表データ!$A:$A,[3]【2026年03月度_全社】RFM客層一覧表データ!E:E,"",0)</f>
        <v/>
      </c>
      <c r="I824" s="183" t="str">
        <f>_xlfn.XLOOKUP($A824,[3]【2026年03月度_全社】RFM客層一覧表データ!$A:$A,[3]【2026年03月度_全社】RFM客層一覧表データ!F:F,"",0)</f>
        <v/>
      </c>
      <c r="J824" s="183">
        <v>0</v>
      </c>
      <c r="K824" s="183">
        <v>0</v>
      </c>
      <c r="L824" s="183">
        <v>0</v>
      </c>
      <c r="M824" s="183">
        <v>0</v>
      </c>
      <c r="N824" s="183">
        <v>0</v>
      </c>
      <c r="O824" s="183">
        <v>0</v>
      </c>
      <c r="P824" s="183">
        <v>0</v>
      </c>
      <c r="Q824" s="183">
        <v>0</v>
      </c>
      <c r="R824" s="183">
        <v>0</v>
      </c>
      <c r="S824" s="183">
        <v>0</v>
      </c>
      <c r="T824" s="183">
        <v>0</v>
      </c>
      <c r="U824" s="183">
        <v>0</v>
      </c>
      <c r="V824" s="183">
        <v>0</v>
      </c>
      <c r="W824" s="183">
        <v>0</v>
      </c>
      <c r="X824" s="183">
        <v>0</v>
      </c>
      <c r="Y824" s="183">
        <v>0</v>
      </c>
    </row>
    <row r="825" spans="1:25" x14ac:dyDescent="0.2">
      <c r="A825" s="184">
        <v>10983009</v>
      </c>
      <c r="B825" s="183" t="str">
        <f>[1]店マスタ!B824</f>
        <v>パナトピア・カマクサ</v>
      </c>
      <c r="C825" s="183">
        <v>2.5</v>
      </c>
      <c r="D825" s="183">
        <v>2.5</v>
      </c>
      <c r="E825" s="183">
        <f>_xlfn.XLOOKUP(A825,[2]Sheet1!$R:$R,[2]Sheet1!$AB:$AB,"",0)</f>
        <v>2</v>
      </c>
      <c r="F825" s="183">
        <f>_xlfn.XLOOKUP($A825,[3]【2026年03月度_全社】RFM客層一覧表データ!$A:$A,[3]【2026年03月度_全社】RFM客層一覧表データ!C:C,"",0)</f>
        <v>388</v>
      </c>
      <c r="G825" s="183">
        <f>_xlfn.XLOOKUP($A825,[3]【2026年03月度_全社】RFM客層一覧表データ!$A:$A,[3]【2026年03月度_全社】RFM客層一覧表データ!D:D,"",0)</f>
        <v>153</v>
      </c>
      <c r="H825" s="183">
        <f>_xlfn.XLOOKUP($A825,[3]【2026年03月度_全社】RFM客層一覧表データ!$A:$A,[3]【2026年03月度_全社】RFM客層一覧表データ!E:E,"",0)</f>
        <v>206</v>
      </c>
      <c r="I825" s="183">
        <f>_xlfn.XLOOKUP($A825,[3]【2026年03月度_全社】RFM客層一覧表データ!$A:$A,[3]【2026年03月度_全社】RFM客層一覧表データ!F:F,"",0)</f>
        <v>12</v>
      </c>
      <c r="J825" s="183">
        <v>399</v>
      </c>
      <c r="K825" s="183">
        <v>188</v>
      </c>
      <c r="L825" s="183">
        <v>203</v>
      </c>
      <c r="M825" s="183">
        <v>22</v>
      </c>
      <c r="N825" s="183">
        <v>400</v>
      </c>
      <c r="O825" s="183">
        <v>186</v>
      </c>
      <c r="P825" s="183">
        <v>210</v>
      </c>
      <c r="Q825" s="183">
        <v>19</v>
      </c>
      <c r="R825" s="183">
        <v>393</v>
      </c>
      <c r="S825" s="183">
        <v>205</v>
      </c>
      <c r="T825" s="183">
        <v>209</v>
      </c>
      <c r="U825" s="183">
        <v>22</v>
      </c>
      <c r="V825" s="183">
        <v>392</v>
      </c>
      <c r="W825" s="183">
        <v>192</v>
      </c>
      <c r="X825" s="183">
        <v>218</v>
      </c>
      <c r="Y825" s="183">
        <v>13</v>
      </c>
    </row>
    <row r="826" spans="1:25" x14ac:dyDescent="0.2">
      <c r="A826" s="184">
        <v>10983012</v>
      </c>
      <c r="B826" s="183" t="str">
        <f>[1]店マスタ!B825</f>
        <v>（有）吉澤電機</v>
      </c>
      <c r="C826" s="183">
        <v>1</v>
      </c>
      <c r="D826" s="183">
        <v>0</v>
      </c>
      <c r="E826" s="183" t="str">
        <f>_xlfn.XLOOKUP(A826,[2]Sheet1!$R:$R,[2]Sheet1!$AB:$AB,"",0)</f>
        <v/>
      </c>
      <c r="F826" s="183" t="str">
        <f>_xlfn.XLOOKUP($A826,[3]【2026年03月度_全社】RFM客層一覧表データ!$A:$A,[3]【2026年03月度_全社】RFM客層一覧表データ!C:C,"",0)</f>
        <v/>
      </c>
      <c r="G826" s="183" t="str">
        <f>_xlfn.XLOOKUP($A826,[3]【2026年03月度_全社】RFM客層一覧表データ!$A:$A,[3]【2026年03月度_全社】RFM客層一覧表データ!D:D,"",0)</f>
        <v/>
      </c>
      <c r="H826" s="183" t="str">
        <f>_xlfn.XLOOKUP($A826,[3]【2026年03月度_全社】RFM客層一覧表データ!$A:$A,[3]【2026年03月度_全社】RFM客層一覧表データ!E:E,"",0)</f>
        <v/>
      </c>
      <c r="I826" s="183" t="str">
        <f>_xlfn.XLOOKUP($A826,[3]【2026年03月度_全社】RFM客層一覧表データ!$A:$A,[3]【2026年03月度_全社】RFM客層一覧表データ!F:F,"",0)</f>
        <v/>
      </c>
      <c r="J826" s="183">
        <v>377</v>
      </c>
      <c r="K826" s="183">
        <v>183</v>
      </c>
      <c r="L826" s="183">
        <v>190</v>
      </c>
      <c r="M826" s="183">
        <v>40</v>
      </c>
      <c r="N826" s="183">
        <v>351</v>
      </c>
      <c r="O826" s="183">
        <v>165</v>
      </c>
      <c r="P826" s="183">
        <v>180</v>
      </c>
      <c r="Q826" s="183">
        <v>33</v>
      </c>
      <c r="R826" s="183">
        <v>330</v>
      </c>
      <c r="S826" s="183">
        <v>173</v>
      </c>
      <c r="T826" s="183">
        <v>183</v>
      </c>
      <c r="U826" s="183">
        <v>23</v>
      </c>
      <c r="V826" s="183">
        <v>329</v>
      </c>
      <c r="W826" s="183">
        <v>152</v>
      </c>
      <c r="X826" s="183">
        <v>176</v>
      </c>
      <c r="Y826" s="183">
        <v>16</v>
      </c>
    </row>
    <row r="827" spans="1:25" x14ac:dyDescent="0.2">
      <c r="A827" s="184">
        <v>10983014</v>
      </c>
      <c r="B827" s="183" t="str">
        <f>[1]店マスタ!B826</f>
        <v>（有）郡司電器　氏家店</v>
      </c>
      <c r="C827" s="183">
        <v>1.5</v>
      </c>
      <c r="D827" s="183">
        <v>1.5</v>
      </c>
      <c r="E827" s="183">
        <f>_xlfn.XLOOKUP(A827,[2]Sheet1!$R:$R,[2]Sheet1!$AB:$AB,"",0)</f>
        <v>1.5</v>
      </c>
      <c r="F827" s="183" t="str">
        <f>_xlfn.XLOOKUP($A827,[3]【2026年03月度_全社】RFM客層一覧表データ!$A:$A,[3]【2026年03月度_全社】RFM客層一覧表データ!C:C,"",0)</f>
        <v/>
      </c>
      <c r="G827" s="183" t="str">
        <f>_xlfn.XLOOKUP($A827,[3]【2026年03月度_全社】RFM客層一覧表データ!$A:$A,[3]【2026年03月度_全社】RFM客層一覧表データ!D:D,"",0)</f>
        <v/>
      </c>
      <c r="H827" s="183" t="str">
        <f>_xlfn.XLOOKUP($A827,[3]【2026年03月度_全社】RFM客層一覧表データ!$A:$A,[3]【2026年03月度_全社】RFM客層一覧表データ!E:E,"",0)</f>
        <v/>
      </c>
      <c r="I827" s="183" t="str">
        <f>_xlfn.XLOOKUP($A827,[3]【2026年03月度_全社】RFM客層一覧表データ!$A:$A,[3]【2026年03月度_全社】RFM客層一覧表データ!F:F,"",0)</f>
        <v/>
      </c>
      <c r="J827" s="183">
        <v>0</v>
      </c>
      <c r="K827" s="183">
        <v>0</v>
      </c>
      <c r="L827" s="183">
        <v>0</v>
      </c>
      <c r="M827" s="183">
        <v>0</v>
      </c>
      <c r="N827" s="183">
        <v>0</v>
      </c>
      <c r="O827" s="183">
        <v>0</v>
      </c>
      <c r="P827" s="183">
        <v>0</v>
      </c>
      <c r="Q827" s="183">
        <v>0</v>
      </c>
      <c r="R827" s="183">
        <v>0</v>
      </c>
      <c r="S827" s="183">
        <v>0</v>
      </c>
      <c r="T827" s="183">
        <v>0</v>
      </c>
      <c r="U827" s="183">
        <v>0</v>
      </c>
      <c r="V827" s="183">
        <v>0</v>
      </c>
      <c r="W827" s="183">
        <v>0</v>
      </c>
      <c r="X827" s="183">
        <v>0</v>
      </c>
      <c r="Y827" s="183">
        <v>0</v>
      </c>
    </row>
    <row r="828" spans="1:25" x14ac:dyDescent="0.2">
      <c r="A828" s="184">
        <v>10983017</v>
      </c>
      <c r="B828" s="183" t="str">
        <f>[1]店マスタ!B827</f>
        <v>電ねっと　ヒグチ</v>
      </c>
      <c r="C828" s="183">
        <v>6</v>
      </c>
      <c r="D828" s="183">
        <v>6</v>
      </c>
      <c r="E828" s="183">
        <f>_xlfn.XLOOKUP(A828,[2]Sheet1!$R:$R,[2]Sheet1!$AB:$AB,"",0)</f>
        <v>6.5</v>
      </c>
      <c r="F828" s="183">
        <f>_xlfn.XLOOKUP($A828,[3]【2026年03月度_全社】RFM客層一覧表データ!$A:$A,[3]【2026年03月度_全社】RFM客層一覧表データ!C:C,"",0)</f>
        <v>1707</v>
      </c>
      <c r="G828" s="183">
        <f>_xlfn.XLOOKUP($A828,[3]【2026年03月度_全社】RFM客層一覧表データ!$A:$A,[3]【2026年03月度_全社】RFM客層一覧表データ!D:D,"",0)</f>
        <v>836</v>
      </c>
      <c r="H828" s="183">
        <f>_xlfn.XLOOKUP($A828,[3]【2026年03月度_全社】RFM客層一覧表データ!$A:$A,[3]【2026年03月度_全社】RFM客層一覧表データ!E:E,"",0)</f>
        <v>841</v>
      </c>
      <c r="I828" s="183">
        <f>_xlfn.XLOOKUP($A828,[3]【2026年03月度_全社】RFM客層一覧表データ!$A:$A,[3]【2026年03月度_全社】RFM客層一覧表データ!F:F,"",0)</f>
        <v>144</v>
      </c>
      <c r="J828" s="183">
        <v>1671</v>
      </c>
      <c r="K828" s="183">
        <v>809</v>
      </c>
      <c r="L828" s="183">
        <v>823</v>
      </c>
      <c r="M828" s="183">
        <v>136</v>
      </c>
      <c r="N828" s="183">
        <v>1611</v>
      </c>
      <c r="O828" s="183">
        <v>778</v>
      </c>
      <c r="P828" s="183">
        <v>830</v>
      </c>
      <c r="Q828" s="183">
        <v>113</v>
      </c>
      <c r="R828" s="183">
        <v>1582</v>
      </c>
      <c r="S828" s="183">
        <v>803</v>
      </c>
      <c r="T828" s="183">
        <v>821</v>
      </c>
      <c r="U828" s="183">
        <v>132</v>
      </c>
      <c r="V828" s="183">
        <v>1547</v>
      </c>
      <c r="W828" s="183">
        <v>735</v>
      </c>
      <c r="X828" s="183">
        <v>810</v>
      </c>
      <c r="Y828" s="183">
        <v>87</v>
      </c>
    </row>
    <row r="829" spans="1:25" x14ac:dyDescent="0.2">
      <c r="A829" s="184">
        <v>10983019</v>
      </c>
      <c r="B829" s="183" t="str">
        <f>[1]店マスタ!B828</f>
        <v>（有）エビス電器</v>
      </c>
      <c r="C829" s="183">
        <v>3.5</v>
      </c>
      <c r="D829" s="183">
        <v>3.5</v>
      </c>
      <c r="E829" s="183">
        <f>_xlfn.XLOOKUP(A829,[2]Sheet1!$R:$R,[2]Sheet1!$AB:$AB,"",0)</f>
        <v>3.5</v>
      </c>
      <c r="F829" s="183">
        <f>_xlfn.XLOOKUP($A829,[3]【2026年03月度_全社】RFM客層一覧表データ!$A:$A,[3]【2026年03月度_全社】RFM客層一覧表データ!C:C,"",0)</f>
        <v>209</v>
      </c>
      <c r="G829" s="183">
        <f>_xlfn.XLOOKUP($A829,[3]【2026年03月度_全社】RFM客層一覧表データ!$A:$A,[3]【2026年03月度_全社】RFM客層一覧表データ!D:D,"",0)</f>
        <v>92</v>
      </c>
      <c r="H829" s="183">
        <f>_xlfn.XLOOKUP($A829,[3]【2026年03月度_全社】RFM客層一覧表データ!$A:$A,[3]【2026年03月度_全社】RFM客層一覧表データ!E:E,"",0)</f>
        <v>121</v>
      </c>
      <c r="I829" s="183">
        <f>_xlfn.XLOOKUP($A829,[3]【2026年03月度_全社】RFM客層一覧表データ!$A:$A,[3]【2026年03月度_全社】RFM客層一覧表データ!F:F,"",0)</f>
        <v>9</v>
      </c>
      <c r="J829" s="183">
        <v>222</v>
      </c>
      <c r="K829" s="183">
        <v>96</v>
      </c>
      <c r="L829" s="183">
        <v>128</v>
      </c>
      <c r="M829" s="183">
        <v>16</v>
      </c>
      <c r="N829" s="183">
        <v>217</v>
      </c>
      <c r="O829" s="183">
        <v>97</v>
      </c>
      <c r="P829" s="183">
        <v>129</v>
      </c>
      <c r="Q829" s="183">
        <v>15</v>
      </c>
      <c r="R829" s="183">
        <v>215</v>
      </c>
      <c r="S829" s="183">
        <v>82</v>
      </c>
      <c r="T829" s="183">
        <v>131</v>
      </c>
      <c r="U829" s="183">
        <v>6</v>
      </c>
      <c r="V829" s="183">
        <v>217</v>
      </c>
      <c r="W829" s="183">
        <v>77</v>
      </c>
      <c r="X829" s="183">
        <v>132</v>
      </c>
      <c r="Y829" s="183">
        <v>5</v>
      </c>
    </row>
    <row r="830" spans="1:25" x14ac:dyDescent="0.2">
      <c r="A830" s="184">
        <v>10983043</v>
      </c>
      <c r="B830" s="183" t="str">
        <f>[1]店マスタ!B829</f>
        <v>（有）メデイア　イン　ナオイ</v>
      </c>
      <c r="C830" s="183">
        <v>2</v>
      </c>
      <c r="D830" s="183">
        <v>2</v>
      </c>
      <c r="E830" s="183">
        <f>_xlfn.XLOOKUP(A830,[2]Sheet1!$R:$R,[2]Sheet1!$AB:$AB,"",0)</f>
        <v>2</v>
      </c>
      <c r="F830" s="183" t="str">
        <f>_xlfn.XLOOKUP($A830,[3]【2026年03月度_全社】RFM客層一覧表データ!$A:$A,[3]【2026年03月度_全社】RFM客層一覧表データ!C:C,"",0)</f>
        <v/>
      </c>
      <c r="G830" s="183" t="str">
        <f>_xlfn.XLOOKUP($A830,[3]【2026年03月度_全社】RFM客層一覧表データ!$A:$A,[3]【2026年03月度_全社】RFM客層一覧表データ!D:D,"",0)</f>
        <v/>
      </c>
      <c r="H830" s="183" t="str">
        <f>_xlfn.XLOOKUP($A830,[3]【2026年03月度_全社】RFM客層一覧表データ!$A:$A,[3]【2026年03月度_全社】RFM客層一覧表データ!E:E,"",0)</f>
        <v/>
      </c>
      <c r="I830" s="183" t="str">
        <f>_xlfn.XLOOKUP($A830,[3]【2026年03月度_全社】RFM客層一覧表データ!$A:$A,[3]【2026年03月度_全社】RFM客層一覧表データ!F:F,"",0)</f>
        <v/>
      </c>
      <c r="J830" s="183">
        <v>0</v>
      </c>
      <c r="K830" s="183">
        <v>0</v>
      </c>
      <c r="L830" s="183">
        <v>0</v>
      </c>
      <c r="M830" s="183">
        <v>0</v>
      </c>
      <c r="N830" s="183">
        <v>0</v>
      </c>
      <c r="O830" s="183">
        <v>0</v>
      </c>
      <c r="P830" s="183">
        <v>0</v>
      </c>
      <c r="Q830" s="183">
        <v>0</v>
      </c>
      <c r="R830" s="183">
        <v>0</v>
      </c>
      <c r="S830" s="183">
        <v>0</v>
      </c>
      <c r="T830" s="183">
        <v>0</v>
      </c>
      <c r="U830" s="183">
        <v>0</v>
      </c>
      <c r="V830" s="183">
        <v>0</v>
      </c>
      <c r="W830" s="183">
        <v>0</v>
      </c>
      <c r="X830" s="183">
        <v>0</v>
      </c>
      <c r="Y830" s="183">
        <v>0</v>
      </c>
    </row>
    <row r="831" spans="1:25" x14ac:dyDescent="0.2">
      <c r="A831" s="184">
        <v>10984001</v>
      </c>
      <c r="B831" s="183" t="str">
        <f>[1]店マスタ!B830</f>
        <v>西脇ラジオ店</v>
      </c>
      <c r="C831" s="183">
        <v>2.5</v>
      </c>
      <c r="D831" s="183">
        <v>2.5</v>
      </c>
      <c r="E831" s="183">
        <f>_xlfn.XLOOKUP(A831,[2]Sheet1!$R:$R,[2]Sheet1!$AB:$AB,"",0)</f>
        <v>2.5</v>
      </c>
      <c r="F831" s="183">
        <f>_xlfn.XLOOKUP($A831,[3]【2026年03月度_全社】RFM客層一覧表データ!$A:$A,[3]【2026年03月度_全社】RFM客層一覧表データ!C:C,"",0)</f>
        <v>482</v>
      </c>
      <c r="G831" s="183">
        <f>_xlfn.XLOOKUP($A831,[3]【2026年03月度_全社】RFM客層一覧表データ!$A:$A,[3]【2026年03月度_全社】RFM客層一覧表データ!D:D,"",0)</f>
        <v>161</v>
      </c>
      <c r="H831" s="183">
        <f>_xlfn.XLOOKUP($A831,[3]【2026年03月度_全社】RFM客層一覧表データ!$A:$A,[3]【2026年03月度_全社】RFM客層一覧表データ!E:E,"",0)</f>
        <v>151</v>
      </c>
      <c r="I831" s="183">
        <f>_xlfn.XLOOKUP($A831,[3]【2026年03月度_全社】RFM客層一覧表データ!$A:$A,[3]【2026年03月度_全社】RFM客層一覧表データ!F:F,"",0)</f>
        <v>49</v>
      </c>
      <c r="J831" s="183">
        <v>475</v>
      </c>
      <c r="K831" s="183">
        <v>180</v>
      </c>
      <c r="L831" s="183">
        <v>145</v>
      </c>
      <c r="M831" s="183">
        <v>64</v>
      </c>
      <c r="N831" s="183">
        <v>424</v>
      </c>
      <c r="O831" s="183">
        <v>173</v>
      </c>
      <c r="P831" s="183">
        <v>141</v>
      </c>
      <c r="Q831" s="183">
        <v>58</v>
      </c>
      <c r="R831" s="183">
        <v>361</v>
      </c>
      <c r="S831" s="183">
        <v>160</v>
      </c>
      <c r="T831" s="183">
        <v>125</v>
      </c>
      <c r="U831" s="183">
        <v>58</v>
      </c>
      <c r="V831" s="183">
        <v>311</v>
      </c>
      <c r="W831" s="183">
        <v>153</v>
      </c>
      <c r="X831" s="183">
        <v>102</v>
      </c>
      <c r="Y831" s="183">
        <v>54</v>
      </c>
    </row>
    <row r="832" spans="1:25" x14ac:dyDescent="0.2">
      <c r="A832" s="184">
        <v>10984019</v>
      </c>
      <c r="B832" s="183" t="str">
        <f>[1]店マスタ!B831</f>
        <v>電ねっとヒグチ　ふるや店</v>
      </c>
      <c r="C832" s="183">
        <v>1.5</v>
      </c>
      <c r="D832" s="183">
        <v>1.5</v>
      </c>
      <c r="E832" s="183">
        <f>_xlfn.XLOOKUP(A832,[2]Sheet1!$R:$R,[2]Sheet1!$AB:$AB,"",0)</f>
        <v>2</v>
      </c>
      <c r="F832" s="183">
        <f>_xlfn.XLOOKUP($A832,[3]【2026年03月度_全社】RFM客層一覧表データ!$A:$A,[3]【2026年03月度_全社】RFM客層一覧表データ!C:C,"",0)</f>
        <v>1010</v>
      </c>
      <c r="G832" s="183">
        <f>_xlfn.XLOOKUP($A832,[3]【2026年03月度_全社】RFM客層一覧表データ!$A:$A,[3]【2026年03月度_全社】RFM客層一覧表データ!D:D,"",0)</f>
        <v>464</v>
      </c>
      <c r="H832" s="183">
        <f>_xlfn.XLOOKUP($A832,[3]【2026年03月度_全社】RFM客層一覧表データ!$A:$A,[3]【2026年03月度_全社】RFM客層一覧表データ!E:E,"",0)</f>
        <v>526</v>
      </c>
      <c r="I832" s="183">
        <f>_xlfn.XLOOKUP($A832,[3]【2026年03月度_全社】RFM客層一覧表データ!$A:$A,[3]【2026年03月度_全社】RFM客層一覧表データ!F:F,"",0)</f>
        <v>54</v>
      </c>
      <c r="J832" s="183">
        <v>1022</v>
      </c>
      <c r="K832" s="183">
        <v>510</v>
      </c>
      <c r="L832" s="183">
        <v>533</v>
      </c>
      <c r="M832" s="183">
        <v>103</v>
      </c>
      <c r="N832" s="183">
        <v>1033</v>
      </c>
      <c r="O832" s="183">
        <v>486</v>
      </c>
      <c r="P832" s="183">
        <v>538</v>
      </c>
      <c r="Q832" s="183">
        <v>123</v>
      </c>
      <c r="R832" s="183">
        <v>1018</v>
      </c>
      <c r="S832" s="183">
        <v>484</v>
      </c>
      <c r="T832" s="183">
        <v>544</v>
      </c>
      <c r="U832" s="183">
        <v>156</v>
      </c>
      <c r="V832" s="183">
        <v>1009</v>
      </c>
      <c r="W832" s="183">
        <v>469</v>
      </c>
      <c r="X832" s="183">
        <v>552</v>
      </c>
      <c r="Y832" s="183">
        <v>60</v>
      </c>
    </row>
    <row r="833" spans="1:25" x14ac:dyDescent="0.2">
      <c r="A833" s="184">
        <v>10985007</v>
      </c>
      <c r="B833" s="183" t="str">
        <f>[1]店マスタ!B832</f>
        <v>電ねっと　オリオン</v>
      </c>
      <c r="C833" s="183">
        <v>2</v>
      </c>
      <c r="D833" s="183">
        <v>2</v>
      </c>
      <c r="E833" s="183">
        <f>_xlfn.XLOOKUP(A833,[2]Sheet1!$R:$R,[2]Sheet1!$AB:$AB,"",0)</f>
        <v>2</v>
      </c>
      <c r="F833" s="183">
        <f>_xlfn.XLOOKUP($A833,[3]【2026年03月度_全社】RFM客層一覧表データ!$A:$A,[3]【2026年03月度_全社】RFM客層一覧表データ!C:C,"",0)</f>
        <v>409</v>
      </c>
      <c r="G833" s="183">
        <f>_xlfn.XLOOKUP($A833,[3]【2026年03月度_全社】RFM客層一覧表データ!$A:$A,[3]【2026年03月度_全社】RFM客層一覧表データ!D:D,"",0)</f>
        <v>201</v>
      </c>
      <c r="H833" s="183">
        <f>_xlfn.XLOOKUP($A833,[3]【2026年03月度_全社】RFM客層一覧表データ!$A:$A,[3]【2026年03月度_全社】RFM客層一覧表データ!E:E,"",0)</f>
        <v>241</v>
      </c>
      <c r="I833" s="183">
        <f>_xlfn.XLOOKUP($A833,[3]【2026年03月度_全社】RFM客層一覧表データ!$A:$A,[3]【2026年03月度_全社】RFM客層一覧表データ!F:F,"",0)</f>
        <v>28</v>
      </c>
      <c r="J833" s="183">
        <v>416</v>
      </c>
      <c r="K833" s="183">
        <v>209</v>
      </c>
      <c r="L833" s="183">
        <v>240</v>
      </c>
      <c r="M833" s="183">
        <v>35</v>
      </c>
      <c r="N833" s="183">
        <v>406</v>
      </c>
      <c r="O833" s="183">
        <v>192</v>
      </c>
      <c r="P833" s="183">
        <v>247</v>
      </c>
      <c r="Q833" s="183">
        <v>25</v>
      </c>
      <c r="R833" s="183">
        <v>397</v>
      </c>
      <c r="S833" s="183">
        <v>196</v>
      </c>
      <c r="T833" s="183">
        <v>252</v>
      </c>
      <c r="U833" s="183">
        <v>22</v>
      </c>
      <c r="V833" s="183">
        <v>382</v>
      </c>
      <c r="W833" s="183">
        <v>192</v>
      </c>
      <c r="X833" s="183">
        <v>241</v>
      </c>
      <c r="Y833" s="183">
        <v>31</v>
      </c>
    </row>
    <row r="834" spans="1:25" x14ac:dyDescent="0.2">
      <c r="A834" s="184">
        <v>10985008</v>
      </c>
      <c r="B834" s="183" t="str">
        <f>[1]店マスタ!B833</f>
        <v>パナトピア　ミツハシ</v>
      </c>
      <c r="C834" s="183">
        <v>2</v>
      </c>
      <c r="D834" s="183">
        <v>2</v>
      </c>
      <c r="E834" s="183">
        <f>_xlfn.XLOOKUP(A834,[2]Sheet1!$R:$R,[2]Sheet1!$AB:$AB,"",0)</f>
        <v>2</v>
      </c>
      <c r="F834" s="183">
        <f>_xlfn.XLOOKUP($A834,[3]【2026年03月度_全社】RFM客層一覧表データ!$A:$A,[3]【2026年03月度_全社】RFM客層一覧表データ!C:C,"",0)</f>
        <v>43</v>
      </c>
      <c r="G834" s="183">
        <f>_xlfn.XLOOKUP($A834,[3]【2026年03月度_全社】RFM客層一覧表データ!$A:$A,[3]【2026年03月度_全社】RFM客層一覧表データ!D:D,"",0)</f>
        <v>0</v>
      </c>
      <c r="H834" s="183">
        <f>_xlfn.XLOOKUP($A834,[3]【2026年03月度_全社】RFM客層一覧表データ!$A:$A,[3]【2026年03月度_全社】RFM客層一覧表データ!E:E,"",0)</f>
        <v>0</v>
      </c>
      <c r="I834" s="183">
        <f>_xlfn.XLOOKUP($A834,[3]【2026年03月度_全社】RFM客層一覧表データ!$A:$A,[3]【2026年03月度_全社】RFM客層一覧表データ!F:F,"",0)</f>
        <v>0</v>
      </c>
      <c r="J834" s="183">
        <v>43</v>
      </c>
      <c r="K834" s="183">
        <v>0</v>
      </c>
      <c r="L834" s="183">
        <v>21</v>
      </c>
      <c r="M834" s="183">
        <v>0</v>
      </c>
      <c r="N834" s="183">
        <v>148</v>
      </c>
      <c r="O834" s="183">
        <v>0</v>
      </c>
      <c r="P834" s="183">
        <v>23</v>
      </c>
      <c r="Q834" s="183">
        <v>0</v>
      </c>
      <c r="R834" s="183">
        <v>246</v>
      </c>
      <c r="S834" s="183">
        <v>0</v>
      </c>
      <c r="T834" s="183">
        <v>77</v>
      </c>
      <c r="U834" s="183">
        <v>0</v>
      </c>
      <c r="V834" s="183">
        <v>299</v>
      </c>
      <c r="W834" s="183">
        <v>43</v>
      </c>
      <c r="X834" s="183">
        <v>120</v>
      </c>
      <c r="Y834" s="183">
        <v>0</v>
      </c>
    </row>
    <row r="835" spans="1:25" x14ac:dyDescent="0.2">
      <c r="A835" s="184">
        <v>10985010</v>
      </c>
      <c r="B835" s="183" t="str">
        <f>[1]店マスタ!B834</f>
        <v>（有）スターテレビ商会</v>
      </c>
      <c r="C835" s="183">
        <v>2.5</v>
      </c>
      <c r="D835" s="183">
        <v>2.5</v>
      </c>
      <c r="E835" s="183">
        <f>_xlfn.XLOOKUP(A835,[2]Sheet1!$R:$R,[2]Sheet1!$AB:$AB,"",0)</f>
        <v>2.5</v>
      </c>
      <c r="F835" s="183" t="str">
        <f>_xlfn.XLOOKUP($A835,[3]【2026年03月度_全社】RFM客層一覧表データ!$A:$A,[3]【2026年03月度_全社】RFM客層一覧表データ!C:C,"",0)</f>
        <v/>
      </c>
      <c r="G835" s="183" t="str">
        <f>_xlfn.XLOOKUP($A835,[3]【2026年03月度_全社】RFM客層一覧表データ!$A:$A,[3]【2026年03月度_全社】RFM客層一覧表データ!D:D,"",0)</f>
        <v/>
      </c>
      <c r="H835" s="183" t="str">
        <f>_xlfn.XLOOKUP($A835,[3]【2026年03月度_全社】RFM客層一覧表データ!$A:$A,[3]【2026年03月度_全社】RFM客層一覧表データ!E:E,"",0)</f>
        <v/>
      </c>
      <c r="I835" s="183" t="str">
        <f>_xlfn.XLOOKUP($A835,[3]【2026年03月度_全社】RFM客層一覧表データ!$A:$A,[3]【2026年03月度_全社】RFM客層一覧表データ!F:F,"",0)</f>
        <v/>
      </c>
      <c r="J835" s="183">
        <v>0</v>
      </c>
      <c r="K835" s="183">
        <v>0</v>
      </c>
      <c r="L835" s="183">
        <v>0</v>
      </c>
      <c r="M835" s="183">
        <v>0</v>
      </c>
      <c r="N835" s="183">
        <v>0</v>
      </c>
      <c r="O835" s="183">
        <v>0</v>
      </c>
      <c r="P835" s="183">
        <v>0</v>
      </c>
      <c r="Q835" s="183">
        <v>0</v>
      </c>
      <c r="R835" s="183">
        <v>0</v>
      </c>
      <c r="S835" s="183">
        <v>0</v>
      </c>
      <c r="T835" s="183">
        <v>0</v>
      </c>
      <c r="U835" s="183">
        <v>0</v>
      </c>
      <c r="V835" s="183">
        <v>0</v>
      </c>
      <c r="W835" s="183">
        <v>0</v>
      </c>
      <c r="X835" s="183">
        <v>0</v>
      </c>
      <c r="Y835" s="183">
        <v>0</v>
      </c>
    </row>
    <row r="836" spans="1:25" x14ac:dyDescent="0.2">
      <c r="A836" s="184">
        <v>10985023</v>
      </c>
      <c r="B836" s="183" t="str">
        <f>[1]店マスタ!B835</f>
        <v>（有）郡司電器・西那須野店</v>
      </c>
      <c r="C836" s="183">
        <v>1.5</v>
      </c>
      <c r="D836" s="183">
        <v>1.5</v>
      </c>
      <c r="E836" s="183">
        <f>_xlfn.XLOOKUP(A836,[2]Sheet1!$R:$R,[2]Sheet1!$AB:$AB,"",0)</f>
        <v>1.5</v>
      </c>
      <c r="F836" s="183" t="str">
        <f>_xlfn.XLOOKUP($A836,[3]【2026年03月度_全社】RFM客層一覧表データ!$A:$A,[3]【2026年03月度_全社】RFM客層一覧表データ!C:C,"",0)</f>
        <v/>
      </c>
      <c r="G836" s="183" t="str">
        <f>_xlfn.XLOOKUP($A836,[3]【2026年03月度_全社】RFM客層一覧表データ!$A:$A,[3]【2026年03月度_全社】RFM客層一覧表データ!D:D,"",0)</f>
        <v/>
      </c>
      <c r="H836" s="183" t="str">
        <f>_xlfn.XLOOKUP($A836,[3]【2026年03月度_全社】RFM客層一覧表データ!$A:$A,[3]【2026年03月度_全社】RFM客層一覧表データ!E:E,"",0)</f>
        <v/>
      </c>
      <c r="I836" s="183" t="str">
        <f>_xlfn.XLOOKUP($A836,[3]【2026年03月度_全社】RFM客層一覧表データ!$A:$A,[3]【2026年03月度_全社】RFM客層一覧表データ!F:F,"",0)</f>
        <v/>
      </c>
      <c r="J836" s="183">
        <v>0</v>
      </c>
      <c r="K836" s="183">
        <v>0</v>
      </c>
      <c r="L836" s="183">
        <v>0</v>
      </c>
      <c r="M836" s="183">
        <v>0</v>
      </c>
      <c r="N836" s="183">
        <v>0</v>
      </c>
      <c r="O836" s="183">
        <v>0</v>
      </c>
      <c r="P836" s="183">
        <v>0</v>
      </c>
      <c r="Q836" s="183">
        <v>0</v>
      </c>
      <c r="R836" s="183">
        <v>0</v>
      </c>
      <c r="S836" s="183">
        <v>0</v>
      </c>
      <c r="T836" s="183">
        <v>0</v>
      </c>
      <c r="U836" s="183">
        <v>0</v>
      </c>
      <c r="V836" s="183">
        <v>0</v>
      </c>
      <c r="W836" s="183">
        <v>0</v>
      </c>
      <c r="X836" s="183">
        <v>0</v>
      </c>
      <c r="Y836" s="183">
        <v>0</v>
      </c>
    </row>
    <row r="837" spans="1:25" x14ac:dyDescent="0.2">
      <c r="A837" s="184">
        <v>10986002</v>
      </c>
      <c r="B837" s="183" t="str">
        <f>[1]店マスタ!B836</f>
        <v>（有）人見ラジオ店</v>
      </c>
      <c r="C837" s="183">
        <v>2</v>
      </c>
      <c r="D837" s="183">
        <v>2</v>
      </c>
      <c r="E837" s="183">
        <f>_xlfn.XLOOKUP(A837,[2]Sheet1!$R:$R,[2]Sheet1!$AB:$AB,"",0)</f>
        <v>2</v>
      </c>
      <c r="F837" s="183">
        <f>_xlfn.XLOOKUP($A837,[3]【2026年03月度_全社】RFM客層一覧表データ!$A:$A,[3]【2026年03月度_全社】RFM客層一覧表データ!C:C,"",0)</f>
        <v>329</v>
      </c>
      <c r="G837" s="183">
        <f>_xlfn.XLOOKUP($A837,[3]【2026年03月度_全社】RFM客層一覧表データ!$A:$A,[3]【2026年03月度_全社】RFM客層一覧表データ!D:D,"",0)</f>
        <v>20</v>
      </c>
      <c r="H837" s="183">
        <f>_xlfn.XLOOKUP($A837,[3]【2026年03月度_全社】RFM客層一覧表データ!$A:$A,[3]【2026年03月度_全社】RFM客層一覧表データ!E:E,"",0)</f>
        <v>159</v>
      </c>
      <c r="I837" s="183">
        <f>_xlfn.XLOOKUP($A837,[3]【2026年03月度_全社】RFM客層一覧表データ!$A:$A,[3]【2026年03月度_全社】RFM客層一覧表データ!F:F,"",0)</f>
        <v>0</v>
      </c>
      <c r="J837" s="183">
        <v>371</v>
      </c>
      <c r="K837" s="183">
        <v>79</v>
      </c>
      <c r="L837" s="183">
        <v>175</v>
      </c>
      <c r="M837" s="183">
        <v>0</v>
      </c>
      <c r="N837" s="183">
        <v>398</v>
      </c>
      <c r="O837" s="183">
        <v>162</v>
      </c>
      <c r="P837" s="183">
        <v>184</v>
      </c>
      <c r="Q837" s="183">
        <v>0</v>
      </c>
      <c r="R837" s="183">
        <v>390</v>
      </c>
      <c r="S837" s="183">
        <v>158</v>
      </c>
      <c r="T837" s="183">
        <v>182</v>
      </c>
      <c r="U837" s="183">
        <v>0</v>
      </c>
      <c r="V837" s="183">
        <v>361</v>
      </c>
      <c r="W837" s="183">
        <v>96</v>
      </c>
      <c r="X837" s="183">
        <v>166</v>
      </c>
      <c r="Y837" s="183">
        <v>0</v>
      </c>
    </row>
    <row r="838" spans="1:25" x14ac:dyDescent="0.2">
      <c r="A838" s="184">
        <v>10986062</v>
      </c>
      <c r="B838" s="183" t="str">
        <f>[1]店マスタ!B837</f>
        <v>株式会社　カワデン</v>
      </c>
      <c r="C838" s="183">
        <v>3</v>
      </c>
      <c r="D838" s="183">
        <v>3</v>
      </c>
      <c r="E838" s="183">
        <f>_xlfn.XLOOKUP(A838,[2]Sheet1!$R:$R,[2]Sheet1!$AB:$AB,"",0)</f>
        <v>3</v>
      </c>
      <c r="F838" s="183">
        <f>_xlfn.XLOOKUP($A838,[3]【2026年03月度_全社】RFM客層一覧表データ!$A:$A,[3]【2026年03月度_全社】RFM客層一覧表データ!C:C,"",0)</f>
        <v>738</v>
      </c>
      <c r="G838" s="183">
        <f>_xlfn.XLOOKUP($A838,[3]【2026年03月度_全社】RFM客層一覧表データ!$A:$A,[3]【2026年03月度_全社】RFM客層一覧表データ!D:D,"",0)</f>
        <v>341</v>
      </c>
      <c r="H838" s="183">
        <f>_xlfn.XLOOKUP($A838,[3]【2026年03月度_全社】RFM客層一覧表データ!$A:$A,[3]【2026年03月度_全社】RFM客層一覧表データ!E:E,"",0)</f>
        <v>231</v>
      </c>
      <c r="I838" s="183">
        <f>_xlfn.XLOOKUP($A838,[3]【2026年03月度_全社】RFM客層一覧表データ!$A:$A,[3]【2026年03月度_全社】RFM客層一覧表データ!F:F,"",0)</f>
        <v>86</v>
      </c>
      <c r="J838" s="183">
        <v>660</v>
      </c>
      <c r="K838" s="183">
        <v>346</v>
      </c>
      <c r="L838" s="183">
        <v>186</v>
      </c>
      <c r="M838" s="183">
        <v>100</v>
      </c>
      <c r="N838" s="183">
        <v>537</v>
      </c>
      <c r="O838" s="183">
        <v>327</v>
      </c>
      <c r="P838" s="183">
        <v>97</v>
      </c>
      <c r="Q838" s="183">
        <v>136</v>
      </c>
      <c r="R838" s="183">
        <v>0</v>
      </c>
      <c r="S838" s="183">
        <v>0</v>
      </c>
      <c r="T838" s="183">
        <v>0</v>
      </c>
      <c r="U838" s="183">
        <v>0</v>
      </c>
      <c r="V838" s="183">
        <v>0</v>
      </c>
      <c r="W838" s="183">
        <v>0</v>
      </c>
      <c r="X838" s="183">
        <v>0</v>
      </c>
      <c r="Y838" s="183">
        <v>0</v>
      </c>
    </row>
    <row r="839" spans="1:25" x14ac:dyDescent="0.2">
      <c r="A839" s="184">
        <v>10987105</v>
      </c>
      <c r="B839" s="183" t="str">
        <f>[1]店マスタ!B838</f>
        <v>（有）エビス電器　大金</v>
      </c>
      <c r="C839" s="183">
        <v>2.5</v>
      </c>
      <c r="D839" s="183">
        <v>2.5</v>
      </c>
      <c r="E839" s="183">
        <f>_xlfn.XLOOKUP(A839,[2]Sheet1!$R:$R,[2]Sheet1!$AB:$AB,"",0)</f>
        <v>2.5</v>
      </c>
      <c r="F839" s="183">
        <f>_xlfn.XLOOKUP($A839,[3]【2026年03月度_全社】RFM客層一覧表データ!$A:$A,[3]【2026年03月度_全社】RFM客層一覧表データ!C:C,"",0)</f>
        <v>381</v>
      </c>
      <c r="G839" s="183">
        <f>_xlfn.XLOOKUP($A839,[3]【2026年03月度_全社】RFM客層一覧表データ!$A:$A,[3]【2026年03月度_全社】RFM客層一覧表データ!D:D,"",0)</f>
        <v>207</v>
      </c>
      <c r="H839" s="183">
        <f>_xlfn.XLOOKUP($A839,[3]【2026年03月度_全社】RFM客層一覧表データ!$A:$A,[3]【2026年03月度_全社】RFM客層一覧表データ!E:E,"",0)</f>
        <v>135</v>
      </c>
      <c r="I839" s="183">
        <f>_xlfn.XLOOKUP($A839,[3]【2026年03月度_全社】RFM客層一覧表データ!$A:$A,[3]【2026年03月度_全社】RFM客層一覧表データ!F:F,"",0)</f>
        <v>53</v>
      </c>
      <c r="J839" s="183">
        <v>326</v>
      </c>
      <c r="K839" s="183">
        <v>204</v>
      </c>
      <c r="L839" s="183">
        <v>112</v>
      </c>
      <c r="M839" s="183">
        <v>61</v>
      </c>
      <c r="N839" s="183">
        <v>255</v>
      </c>
      <c r="O839" s="183">
        <v>200</v>
      </c>
      <c r="P839" s="183">
        <v>90</v>
      </c>
      <c r="Q839" s="183">
        <v>81</v>
      </c>
      <c r="R839" s="183">
        <v>153</v>
      </c>
      <c r="S839" s="183">
        <v>69</v>
      </c>
      <c r="T839" s="183">
        <v>54</v>
      </c>
      <c r="U839" s="183">
        <v>22</v>
      </c>
      <c r="V839" s="183">
        <v>98</v>
      </c>
      <c r="W839" s="183">
        <v>35</v>
      </c>
      <c r="X839" s="183">
        <v>42</v>
      </c>
      <c r="Y839" s="183">
        <v>10</v>
      </c>
    </row>
    <row r="840" spans="1:25" x14ac:dyDescent="0.2">
      <c r="A840" s="184">
        <v>10991004</v>
      </c>
      <c r="B840" s="183" t="str">
        <f>[1]店マスタ!B839</f>
        <v>清水住宅機器（株）</v>
      </c>
      <c r="C840" s="183">
        <v>4</v>
      </c>
      <c r="D840" s="183">
        <v>4</v>
      </c>
      <c r="E840" s="183">
        <f>_xlfn.XLOOKUP(A840,[2]Sheet1!$R:$R,[2]Sheet1!$AB:$AB,"",0)</f>
        <v>4</v>
      </c>
      <c r="F840" s="183">
        <f>_xlfn.XLOOKUP($A840,[3]【2026年03月度_全社】RFM客層一覧表データ!$A:$A,[3]【2026年03月度_全社】RFM客層一覧表データ!C:C,"",0)</f>
        <v>623</v>
      </c>
      <c r="G840" s="183">
        <f>_xlfn.XLOOKUP($A840,[3]【2026年03月度_全社】RFM客層一覧表データ!$A:$A,[3]【2026年03月度_全社】RFM客層一覧表データ!D:D,"",0)</f>
        <v>272</v>
      </c>
      <c r="H840" s="183">
        <f>_xlfn.XLOOKUP($A840,[3]【2026年03月度_全社】RFM客層一覧表データ!$A:$A,[3]【2026年03月度_全社】RFM客層一覧表データ!E:E,"",0)</f>
        <v>303</v>
      </c>
      <c r="I840" s="183">
        <f>_xlfn.XLOOKUP($A840,[3]【2026年03月度_全社】RFM客層一覧表データ!$A:$A,[3]【2026年03月度_全社】RFM客層一覧表データ!F:F,"",0)</f>
        <v>29</v>
      </c>
      <c r="J840" s="183">
        <v>630</v>
      </c>
      <c r="K840" s="183">
        <v>251</v>
      </c>
      <c r="L840" s="183">
        <v>299</v>
      </c>
      <c r="M840" s="183">
        <v>32</v>
      </c>
      <c r="N840" s="183">
        <v>643</v>
      </c>
      <c r="O840" s="183">
        <v>282</v>
      </c>
      <c r="P840" s="183">
        <v>309</v>
      </c>
      <c r="Q840" s="183">
        <v>44</v>
      </c>
      <c r="R840" s="183">
        <v>657</v>
      </c>
      <c r="S840" s="183">
        <v>286</v>
      </c>
      <c r="T840" s="183">
        <v>311</v>
      </c>
      <c r="U840" s="183">
        <v>40</v>
      </c>
      <c r="V840" s="183">
        <v>671</v>
      </c>
      <c r="W840" s="183">
        <v>292</v>
      </c>
      <c r="X840" s="183">
        <v>327</v>
      </c>
      <c r="Y840" s="183">
        <v>47</v>
      </c>
    </row>
    <row r="841" spans="1:25" x14ac:dyDescent="0.2">
      <c r="A841" s="184">
        <v>10991006</v>
      </c>
      <c r="B841" s="183" t="str">
        <f>[1]店マスタ!B840</f>
        <v>（有）タケムラ　デンキ</v>
      </c>
      <c r="C841" s="183">
        <v>2.5</v>
      </c>
      <c r="D841" s="183">
        <v>2.5</v>
      </c>
      <c r="E841" s="183">
        <f>_xlfn.XLOOKUP(A841,[2]Sheet1!$R:$R,[2]Sheet1!$AB:$AB,"",0)</f>
        <v>2.5</v>
      </c>
      <c r="F841" s="183">
        <f>_xlfn.XLOOKUP($A841,[3]【2026年03月度_全社】RFM客層一覧表データ!$A:$A,[3]【2026年03月度_全社】RFM客層一覧表データ!C:C,"",0)</f>
        <v>328</v>
      </c>
      <c r="G841" s="183">
        <f>_xlfn.XLOOKUP($A841,[3]【2026年03月度_全社】RFM客層一覧表データ!$A:$A,[3]【2026年03月度_全社】RFM客層一覧表データ!D:D,"",0)</f>
        <v>140</v>
      </c>
      <c r="H841" s="183">
        <f>_xlfn.XLOOKUP($A841,[3]【2026年03月度_全社】RFM客層一覧表データ!$A:$A,[3]【2026年03月度_全社】RFM客層一覧表データ!E:E,"",0)</f>
        <v>193</v>
      </c>
      <c r="I841" s="183">
        <f>_xlfn.XLOOKUP($A841,[3]【2026年03月度_全社】RFM客層一覧表データ!$A:$A,[3]【2026年03月度_全社】RFM客層一覧表データ!F:F,"",0)</f>
        <v>0</v>
      </c>
      <c r="J841" s="183">
        <v>344</v>
      </c>
      <c r="K841" s="183">
        <v>132</v>
      </c>
      <c r="L841" s="183">
        <v>205</v>
      </c>
      <c r="M841" s="183">
        <v>0</v>
      </c>
      <c r="N841" s="183">
        <v>348</v>
      </c>
      <c r="O841" s="183">
        <v>152</v>
      </c>
      <c r="P841" s="183">
        <v>208</v>
      </c>
      <c r="Q841" s="183">
        <v>0</v>
      </c>
      <c r="R841" s="183">
        <v>361</v>
      </c>
      <c r="S841" s="183">
        <v>145</v>
      </c>
      <c r="T841" s="183">
        <v>214</v>
      </c>
      <c r="U841" s="183">
        <v>0</v>
      </c>
      <c r="V841" s="183">
        <v>363</v>
      </c>
      <c r="W841" s="183">
        <v>143</v>
      </c>
      <c r="X841" s="183">
        <v>225</v>
      </c>
      <c r="Y841" s="183">
        <v>0</v>
      </c>
    </row>
    <row r="842" spans="1:25" x14ac:dyDescent="0.2">
      <c r="A842" s="184">
        <v>10991007</v>
      </c>
      <c r="B842" s="183" t="str">
        <f>[1]店マスタ!B841</f>
        <v>（有）青木電器商会</v>
      </c>
      <c r="C842" s="183">
        <v>6</v>
      </c>
      <c r="D842" s="183">
        <v>6</v>
      </c>
      <c r="E842" s="183">
        <f>_xlfn.XLOOKUP(A842,[2]Sheet1!$R:$R,[2]Sheet1!$AB:$AB,"",0)</f>
        <v>6</v>
      </c>
      <c r="F842" s="183">
        <f>_xlfn.XLOOKUP($A842,[3]【2026年03月度_全社】RFM客層一覧表データ!$A:$A,[3]【2026年03月度_全社】RFM客層一覧表データ!C:C,"",0)</f>
        <v>1273</v>
      </c>
      <c r="G842" s="183">
        <f>_xlfn.XLOOKUP($A842,[3]【2026年03月度_全社】RFM客層一覧表データ!$A:$A,[3]【2026年03月度_全社】RFM客層一覧表データ!D:D,"",0)</f>
        <v>570</v>
      </c>
      <c r="H842" s="183">
        <f>_xlfn.XLOOKUP($A842,[3]【2026年03月度_全社】RFM客層一覧表データ!$A:$A,[3]【2026年03月度_全社】RFM客層一覧表データ!E:E,"",0)</f>
        <v>626</v>
      </c>
      <c r="I842" s="183">
        <f>_xlfn.XLOOKUP($A842,[3]【2026年03月度_全社】RFM客層一覧表データ!$A:$A,[3]【2026年03月度_全社】RFM客層一覧表データ!F:F,"",0)</f>
        <v>117</v>
      </c>
      <c r="J842" s="183">
        <v>1230</v>
      </c>
      <c r="K842" s="183">
        <v>566</v>
      </c>
      <c r="L842" s="183">
        <v>629</v>
      </c>
      <c r="M842" s="183">
        <v>98</v>
      </c>
      <c r="N842" s="183">
        <v>1207</v>
      </c>
      <c r="O842" s="183">
        <v>565</v>
      </c>
      <c r="P842" s="183">
        <v>602</v>
      </c>
      <c r="Q842" s="183">
        <v>104</v>
      </c>
      <c r="R842" s="183">
        <v>1139</v>
      </c>
      <c r="S842" s="183">
        <v>541</v>
      </c>
      <c r="T842" s="183">
        <v>593</v>
      </c>
      <c r="U842" s="183">
        <v>90</v>
      </c>
      <c r="V842" s="183">
        <v>1100</v>
      </c>
      <c r="W842" s="183">
        <v>512</v>
      </c>
      <c r="X842" s="183">
        <v>576</v>
      </c>
      <c r="Y842" s="183">
        <v>80</v>
      </c>
    </row>
    <row r="843" spans="1:25" x14ac:dyDescent="0.2">
      <c r="A843" s="184">
        <v>10991010</v>
      </c>
      <c r="B843" s="183" t="str">
        <f>[1]店マスタ!B842</f>
        <v>カスオ電機商会</v>
      </c>
      <c r="C843" s="183">
        <v>3.5</v>
      </c>
      <c r="D843" s="183">
        <v>3.5</v>
      </c>
      <c r="E843" s="183">
        <f>_xlfn.XLOOKUP(A843,[2]Sheet1!$R:$R,[2]Sheet1!$AB:$AB,"",0)</f>
        <v>3.5</v>
      </c>
      <c r="F843" s="183">
        <f>_xlfn.XLOOKUP($A843,[3]【2026年03月度_全社】RFM客層一覧表データ!$A:$A,[3]【2026年03月度_全社】RFM客層一覧表データ!C:C,"",0)</f>
        <v>0</v>
      </c>
      <c r="G843" s="183">
        <f>_xlfn.XLOOKUP($A843,[3]【2026年03月度_全社】RFM客層一覧表データ!$A:$A,[3]【2026年03月度_全社】RFM客層一覧表データ!D:D,"",0)</f>
        <v>0</v>
      </c>
      <c r="H843" s="183">
        <f>_xlfn.XLOOKUP($A843,[3]【2026年03月度_全社】RFM客層一覧表データ!$A:$A,[3]【2026年03月度_全社】RFM客層一覧表データ!E:E,"",0)</f>
        <v>0</v>
      </c>
      <c r="I843" s="183">
        <f>_xlfn.XLOOKUP($A843,[3]【2026年03月度_全社】RFM客層一覧表データ!$A:$A,[3]【2026年03月度_全社】RFM客層一覧表データ!F:F,"",0)</f>
        <v>0</v>
      </c>
      <c r="J843" s="183">
        <v>0</v>
      </c>
      <c r="K843" s="183">
        <v>0</v>
      </c>
      <c r="L843" s="183">
        <v>0</v>
      </c>
      <c r="M843" s="183">
        <v>0</v>
      </c>
      <c r="N843" s="183">
        <v>0</v>
      </c>
      <c r="O843" s="183">
        <v>0</v>
      </c>
      <c r="P843" s="183">
        <v>0</v>
      </c>
      <c r="Q843" s="183">
        <v>0</v>
      </c>
      <c r="R843" s="183">
        <v>0</v>
      </c>
      <c r="S843" s="183">
        <v>0</v>
      </c>
      <c r="T843" s="183">
        <v>0</v>
      </c>
      <c r="U843" s="183">
        <v>0</v>
      </c>
      <c r="V843" s="183">
        <v>0</v>
      </c>
      <c r="W843" s="183">
        <v>0</v>
      </c>
      <c r="X843" s="183">
        <v>0</v>
      </c>
      <c r="Y843" s="183">
        <v>0</v>
      </c>
    </row>
    <row r="844" spans="1:25" x14ac:dyDescent="0.2">
      <c r="A844" s="184">
        <v>10991024</v>
      </c>
      <c r="B844" s="183" t="str">
        <f>[1]店マスタ!B843</f>
        <v>（有）青木電器商会・総和店</v>
      </c>
      <c r="C844" s="183">
        <v>2</v>
      </c>
      <c r="D844" s="183">
        <v>2</v>
      </c>
      <c r="E844" s="183">
        <f>_xlfn.XLOOKUP(A844,[2]Sheet1!$R:$R,[2]Sheet1!$AB:$AB,"",0)</f>
        <v>2</v>
      </c>
      <c r="F844" s="183">
        <f>_xlfn.XLOOKUP($A844,[3]【2026年03月度_全社】RFM客層一覧表データ!$A:$A,[3]【2026年03月度_全社】RFM客層一覧表データ!C:C,"",0)</f>
        <v>536</v>
      </c>
      <c r="G844" s="183">
        <f>_xlfn.XLOOKUP($A844,[3]【2026年03月度_全社】RFM客層一覧表データ!$A:$A,[3]【2026年03月度_全社】RFM客層一覧表データ!D:D,"",0)</f>
        <v>196</v>
      </c>
      <c r="H844" s="183">
        <f>_xlfn.XLOOKUP($A844,[3]【2026年03月度_全社】RFM客層一覧表データ!$A:$A,[3]【2026年03月度_全社】RFM客層一覧表データ!E:E,"",0)</f>
        <v>286</v>
      </c>
      <c r="I844" s="183">
        <f>_xlfn.XLOOKUP($A844,[3]【2026年03月度_全社】RFM客層一覧表データ!$A:$A,[3]【2026年03月度_全社】RFM客層一覧表データ!F:F,"",0)</f>
        <v>22</v>
      </c>
      <c r="J844" s="183">
        <v>566</v>
      </c>
      <c r="K844" s="183">
        <v>203</v>
      </c>
      <c r="L844" s="183">
        <v>308</v>
      </c>
      <c r="M844" s="183">
        <v>25</v>
      </c>
      <c r="N844" s="183">
        <v>585</v>
      </c>
      <c r="O844" s="183">
        <v>256</v>
      </c>
      <c r="P844" s="183">
        <v>322</v>
      </c>
      <c r="Q844" s="183">
        <v>37</v>
      </c>
      <c r="R844" s="183">
        <v>587</v>
      </c>
      <c r="S844" s="183">
        <v>236</v>
      </c>
      <c r="T844" s="183">
        <v>335</v>
      </c>
      <c r="U844" s="183">
        <v>22</v>
      </c>
      <c r="V844" s="183">
        <v>589</v>
      </c>
      <c r="W844" s="183">
        <v>268</v>
      </c>
      <c r="X844" s="183">
        <v>338</v>
      </c>
      <c r="Y844" s="183">
        <v>24</v>
      </c>
    </row>
    <row r="845" spans="1:25" x14ac:dyDescent="0.2">
      <c r="A845" s="184">
        <v>10991038</v>
      </c>
      <c r="B845" s="183" t="str">
        <f>[1]店マスタ!B844</f>
        <v>藤倉電気（株）古河店</v>
      </c>
      <c r="C845" s="183">
        <v>3</v>
      </c>
      <c r="D845" s="183">
        <v>3</v>
      </c>
      <c r="E845" s="183">
        <f>_xlfn.XLOOKUP(A845,[2]Sheet1!$R:$R,[2]Sheet1!$AB:$AB,"",0)</f>
        <v>3</v>
      </c>
      <c r="F845" s="183">
        <f>_xlfn.XLOOKUP($A845,[3]【2026年03月度_全社】RFM客層一覧表データ!$A:$A,[3]【2026年03月度_全社】RFM客層一覧表データ!C:C,"",0)</f>
        <v>717</v>
      </c>
      <c r="G845" s="183">
        <f>_xlfn.XLOOKUP($A845,[3]【2026年03月度_全社】RFM客層一覧表データ!$A:$A,[3]【2026年03月度_全社】RFM客層一覧表データ!D:D,"",0)</f>
        <v>343</v>
      </c>
      <c r="H845" s="183">
        <f>_xlfn.XLOOKUP($A845,[3]【2026年03月度_全社】RFM客層一覧表データ!$A:$A,[3]【2026年03月度_全社】RFM客層一覧表データ!E:E,"",0)</f>
        <v>366</v>
      </c>
      <c r="I845" s="183">
        <f>_xlfn.XLOOKUP($A845,[3]【2026年03月度_全社】RFM客層一覧表データ!$A:$A,[3]【2026年03月度_全社】RFM客層一覧表データ!F:F,"",0)</f>
        <v>46</v>
      </c>
      <c r="J845" s="183">
        <v>721</v>
      </c>
      <c r="K845" s="183">
        <v>336</v>
      </c>
      <c r="L845" s="183">
        <v>372</v>
      </c>
      <c r="M845" s="183">
        <v>52</v>
      </c>
      <c r="N845" s="183">
        <v>764</v>
      </c>
      <c r="O845" s="183">
        <v>346</v>
      </c>
      <c r="P845" s="183">
        <v>375</v>
      </c>
      <c r="Q845" s="183">
        <v>57</v>
      </c>
      <c r="R845" s="183">
        <v>783</v>
      </c>
      <c r="S845" s="183">
        <v>352</v>
      </c>
      <c r="T845" s="183">
        <v>380</v>
      </c>
      <c r="U845" s="183">
        <v>44</v>
      </c>
      <c r="V845" s="183">
        <v>793</v>
      </c>
      <c r="W845" s="183">
        <v>370</v>
      </c>
      <c r="X845" s="183">
        <v>383</v>
      </c>
      <c r="Y845" s="183">
        <v>51</v>
      </c>
    </row>
    <row r="846" spans="1:25" x14ac:dyDescent="0.2">
      <c r="A846" s="184">
        <v>10991046</v>
      </c>
      <c r="B846" s="183" t="str">
        <f>[1]店マスタ!B845</f>
        <v>（有）青木電器商会・ククヤ台店</v>
      </c>
      <c r="C846" s="183">
        <v>1.5</v>
      </c>
      <c r="D846" s="183">
        <v>1.5</v>
      </c>
      <c r="E846" s="183">
        <f>_xlfn.XLOOKUP(A846,[2]Sheet1!$R:$R,[2]Sheet1!$AB:$AB,"",0)</f>
        <v>1.5</v>
      </c>
      <c r="F846" s="183">
        <f>_xlfn.XLOOKUP($A846,[3]【2026年03月度_全社】RFM客層一覧表データ!$A:$A,[3]【2026年03月度_全社】RFM客層一覧表データ!C:C,"",0)</f>
        <v>512</v>
      </c>
      <c r="G846" s="183">
        <f>_xlfn.XLOOKUP($A846,[3]【2026年03月度_全社】RFM客層一覧表データ!$A:$A,[3]【2026年03月度_全社】RFM客層一覧表データ!D:D,"",0)</f>
        <v>219</v>
      </c>
      <c r="H846" s="183">
        <f>_xlfn.XLOOKUP($A846,[3]【2026年03月度_全社】RFM客層一覧表データ!$A:$A,[3]【2026年03月度_全社】RFM客層一覧表データ!E:E,"",0)</f>
        <v>248</v>
      </c>
      <c r="I846" s="183">
        <f>_xlfn.XLOOKUP($A846,[3]【2026年03月度_全社】RFM客層一覧表データ!$A:$A,[3]【2026年03月度_全社】RFM客層一覧表データ!F:F,"",0)</f>
        <v>50</v>
      </c>
      <c r="J846" s="183">
        <v>502</v>
      </c>
      <c r="K846" s="183">
        <v>229</v>
      </c>
      <c r="L846" s="183">
        <v>247</v>
      </c>
      <c r="M846" s="183">
        <v>35</v>
      </c>
      <c r="N846" s="183">
        <v>502</v>
      </c>
      <c r="O846" s="183">
        <v>213</v>
      </c>
      <c r="P846" s="183">
        <v>240</v>
      </c>
      <c r="Q846" s="183">
        <v>45</v>
      </c>
      <c r="R846" s="183">
        <v>478</v>
      </c>
      <c r="S846" s="183">
        <v>199</v>
      </c>
      <c r="T846" s="183">
        <v>231</v>
      </c>
      <c r="U846" s="183">
        <v>31</v>
      </c>
      <c r="V846" s="183">
        <v>472</v>
      </c>
      <c r="W846" s="183">
        <v>204</v>
      </c>
      <c r="X846" s="183">
        <v>230</v>
      </c>
      <c r="Y846" s="183">
        <v>39</v>
      </c>
    </row>
    <row r="847" spans="1:25" x14ac:dyDescent="0.2">
      <c r="A847" s="184">
        <v>10991050</v>
      </c>
      <c r="B847" s="183" t="str">
        <f>[1]店マスタ!B846</f>
        <v>ＥＣＯアクセスチェーン古河店</v>
      </c>
      <c r="C847" s="183">
        <v>2.5</v>
      </c>
      <c r="D847" s="183">
        <v>2.5</v>
      </c>
      <c r="E847" s="183">
        <f>_xlfn.XLOOKUP(A847,[2]Sheet1!$R:$R,[2]Sheet1!$AB:$AB,"",0)</f>
        <v>2.5</v>
      </c>
      <c r="F847" s="183">
        <f>_xlfn.XLOOKUP($A847,[3]【2026年03月度_全社】RFM客層一覧表データ!$A:$A,[3]【2026年03月度_全社】RFM客層一覧表データ!C:C,"",0)</f>
        <v>0</v>
      </c>
      <c r="G847" s="183">
        <f>_xlfn.XLOOKUP($A847,[3]【2026年03月度_全社】RFM客層一覧表データ!$A:$A,[3]【2026年03月度_全社】RFM客層一覧表データ!D:D,"",0)</f>
        <v>0</v>
      </c>
      <c r="H847" s="183">
        <f>_xlfn.XLOOKUP($A847,[3]【2026年03月度_全社】RFM客層一覧表データ!$A:$A,[3]【2026年03月度_全社】RFM客層一覧表データ!E:E,"",0)</f>
        <v>0</v>
      </c>
      <c r="I847" s="183">
        <f>_xlfn.XLOOKUP($A847,[3]【2026年03月度_全社】RFM客層一覧表データ!$A:$A,[3]【2026年03月度_全社】RFM客層一覧表データ!F:F,"",0)</f>
        <v>0</v>
      </c>
      <c r="J847" s="183">
        <v>0</v>
      </c>
      <c r="K847" s="183">
        <v>0</v>
      </c>
      <c r="L847" s="183">
        <v>0</v>
      </c>
      <c r="M847" s="183">
        <v>0</v>
      </c>
      <c r="N847" s="183">
        <v>0</v>
      </c>
      <c r="O847" s="183">
        <v>0</v>
      </c>
      <c r="P847" s="183">
        <v>0</v>
      </c>
      <c r="Q847" s="183">
        <v>0</v>
      </c>
      <c r="R847" s="183">
        <v>0</v>
      </c>
      <c r="S847" s="183">
        <v>0</v>
      </c>
      <c r="T847" s="183">
        <v>0</v>
      </c>
      <c r="U847" s="183">
        <v>0</v>
      </c>
      <c r="V847" s="183">
        <v>0</v>
      </c>
      <c r="W847" s="183">
        <v>0</v>
      </c>
      <c r="X847" s="183">
        <v>0</v>
      </c>
      <c r="Y847" s="183">
        <v>0</v>
      </c>
    </row>
    <row r="848" spans="1:25" x14ac:dyDescent="0.2">
      <c r="A848" s="184">
        <v>10992002</v>
      </c>
      <c r="B848" s="183" t="str">
        <f>[1]店マスタ!B847</f>
        <v>（有）青木電器商会・栗橋店</v>
      </c>
      <c r="C848" s="183">
        <v>1.5</v>
      </c>
      <c r="D848" s="183">
        <v>1.5</v>
      </c>
      <c r="E848" s="183">
        <f>_xlfn.XLOOKUP(A848,[2]Sheet1!$R:$R,[2]Sheet1!$AB:$AB,"",0)</f>
        <v>1.5</v>
      </c>
      <c r="F848" s="183">
        <f>_xlfn.XLOOKUP($A848,[3]【2026年03月度_全社】RFM客層一覧表データ!$A:$A,[3]【2026年03月度_全社】RFM客層一覧表データ!C:C,"",0)</f>
        <v>717</v>
      </c>
      <c r="G848" s="183">
        <f>_xlfn.XLOOKUP($A848,[3]【2026年03月度_全社】RFM客層一覧表データ!$A:$A,[3]【2026年03月度_全社】RFM客層一覧表データ!D:D,"",0)</f>
        <v>336</v>
      </c>
      <c r="H848" s="183">
        <f>_xlfn.XLOOKUP($A848,[3]【2026年03月度_全社】RFM客層一覧表データ!$A:$A,[3]【2026年03月度_全社】RFM客層一覧表データ!E:E,"",0)</f>
        <v>376</v>
      </c>
      <c r="I848" s="183">
        <f>_xlfn.XLOOKUP($A848,[3]【2026年03月度_全社】RFM客層一覧表データ!$A:$A,[3]【2026年03月度_全社】RFM客層一覧表データ!F:F,"",0)</f>
        <v>60</v>
      </c>
      <c r="J848" s="183">
        <v>706</v>
      </c>
      <c r="K848" s="183">
        <v>278</v>
      </c>
      <c r="L848" s="183">
        <v>372</v>
      </c>
      <c r="M848" s="183">
        <v>27</v>
      </c>
      <c r="N848" s="183">
        <v>725</v>
      </c>
      <c r="O848" s="183">
        <v>305</v>
      </c>
      <c r="P848" s="183">
        <v>381</v>
      </c>
      <c r="Q848" s="183">
        <v>44</v>
      </c>
      <c r="R848" s="183">
        <v>731</v>
      </c>
      <c r="S848" s="183">
        <v>310</v>
      </c>
      <c r="T848" s="183">
        <v>393</v>
      </c>
      <c r="U848" s="183">
        <v>38</v>
      </c>
      <c r="V848" s="183">
        <v>727</v>
      </c>
      <c r="W848" s="183">
        <v>282</v>
      </c>
      <c r="X848" s="183">
        <v>392</v>
      </c>
      <c r="Y848" s="183">
        <v>29</v>
      </c>
    </row>
    <row r="849" spans="1:25" x14ac:dyDescent="0.2">
      <c r="A849" s="184">
        <v>11011001</v>
      </c>
      <c r="B849" s="183" t="str">
        <f>[1]店マスタ!B848</f>
        <v>（有）黒崎無線電機商会</v>
      </c>
      <c r="C849" s="183">
        <v>0</v>
      </c>
      <c r="D849" s="183">
        <v>0</v>
      </c>
      <c r="E849" s="183" t="str">
        <f>_xlfn.XLOOKUP(A849,[2]Sheet1!$R:$R,[2]Sheet1!$AB:$AB,"",0)</f>
        <v/>
      </c>
      <c r="F849" s="183" t="str">
        <f>_xlfn.XLOOKUP($A849,[3]【2026年03月度_全社】RFM客層一覧表データ!$A:$A,[3]【2026年03月度_全社】RFM客層一覧表データ!C:C,"",0)</f>
        <v/>
      </c>
      <c r="G849" s="183" t="str">
        <f>_xlfn.XLOOKUP($A849,[3]【2026年03月度_全社】RFM客層一覧表データ!$A:$A,[3]【2026年03月度_全社】RFM客層一覧表データ!D:D,"",0)</f>
        <v/>
      </c>
      <c r="H849" s="183" t="str">
        <f>_xlfn.XLOOKUP($A849,[3]【2026年03月度_全社】RFM客層一覧表データ!$A:$A,[3]【2026年03月度_全社】RFM客層一覧表データ!E:E,"",0)</f>
        <v/>
      </c>
      <c r="I849" s="183" t="str">
        <f>_xlfn.XLOOKUP($A849,[3]【2026年03月度_全社】RFM客層一覧表データ!$A:$A,[3]【2026年03月度_全社】RFM客層一覧表データ!F:F,"",0)</f>
        <v/>
      </c>
      <c r="J849" s="183">
        <v>0</v>
      </c>
      <c r="K849" s="183">
        <v>0</v>
      </c>
      <c r="L849" s="183">
        <v>0</v>
      </c>
      <c r="M849" s="183">
        <v>0</v>
      </c>
      <c r="N849" s="183">
        <v>0</v>
      </c>
      <c r="O849" s="183">
        <v>0</v>
      </c>
      <c r="P849" s="183">
        <v>0</v>
      </c>
      <c r="Q849" s="183">
        <v>0</v>
      </c>
      <c r="R849" s="183">
        <v>0</v>
      </c>
      <c r="S849" s="183">
        <v>0</v>
      </c>
      <c r="T849" s="183">
        <v>0</v>
      </c>
      <c r="U849" s="183">
        <v>0</v>
      </c>
      <c r="V849" s="183">
        <v>0</v>
      </c>
      <c r="W849" s="183">
        <v>0</v>
      </c>
      <c r="X849" s="183">
        <v>0</v>
      </c>
      <c r="Y849" s="183">
        <v>0</v>
      </c>
    </row>
    <row r="850" spans="1:25" x14ac:dyDescent="0.2">
      <c r="A850" s="184">
        <v>11011002</v>
      </c>
      <c r="B850" s="183" t="str">
        <f>[1]店マスタ!B849</f>
        <v>レッツ　クロサキ</v>
      </c>
      <c r="C850" s="183">
        <v>3</v>
      </c>
      <c r="D850" s="183">
        <v>3</v>
      </c>
      <c r="E850" s="183">
        <f>_xlfn.XLOOKUP(A850,[2]Sheet1!$R:$R,[2]Sheet1!$AB:$AB,"",0)</f>
        <v>2.5</v>
      </c>
      <c r="F850" s="183">
        <f>_xlfn.XLOOKUP($A850,[3]【2026年03月度_全社】RFM客層一覧表データ!$A:$A,[3]【2026年03月度_全社】RFM客層一覧表データ!C:C,"",0)</f>
        <v>1056</v>
      </c>
      <c r="G850" s="183">
        <f>_xlfn.XLOOKUP($A850,[3]【2026年03月度_全社】RFM客層一覧表データ!$A:$A,[3]【2026年03月度_全社】RFM客層一覧表データ!D:D,"",0)</f>
        <v>411</v>
      </c>
      <c r="H850" s="183">
        <f>_xlfn.XLOOKUP($A850,[3]【2026年03月度_全社】RFM客層一覧表データ!$A:$A,[3]【2026年03月度_全社】RFM客層一覧表データ!E:E,"",0)</f>
        <v>504</v>
      </c>
      <c r="I850" s="183">
        <f>_xlfn.XLOOKUP($A850,[3]【2026年03月度_全社】RFM客層一覧表データ!$A:$A,[3]【2026年03月度_全社】RFM客層一覧表データ!F:F,"",0)</f>
        <v>53</v>
      </c>
      <c r="J850" s="183">
        <v>1134</v>
      </c>
      <c r="K850" s="183">
        <v>438</v>
      </c>
      <c r="L850" s="183">
        <v>537</v>
      </c>
      <c r="M850" s="183">
        <v>60</v>
      </c>
      <c r="N850" s="183">
        <v>1162</v>
      </c>
      <c r="O850" s="183">
        <v>447</v>
      </c>
      <c r="P850" s="183">
        <v>574</v>
      </c>
      <c r="Q850" s="183">
        <v>63</v>
      </c>
      <c r="R850" s="183">
        <v>1214</v>
      </c>
      <c r="S850" s="183">
        <v>509</v>
      </c>
      <c r="T850" s="183">
        <v>606</v>
      </c>
      <c r="U850" s="183">
        <v>66</v>
      </c>
      <c r="V850" s="183">
        <v>1255</v>
      </c>
      <c r="W850" s="183">
        <v>519</v>
      </c>
      <c r="X850" s="183">
        <v>627</v>
      </c>
      <c r="Y850" s="183">
        <v>61</v>
      </c>
    </row>
    <row r="851" spans="1:25" x14ac:dyDescent="0.2">
      <c r="A851" s="184">
        <v>11011018</v>
      </c>
      <c r="B851" s="183" t="str">
        <f>[1]店マスタ!B850</f>
        <v>（株）坂庭商会</v>
      </c>
      <c r="C851" s="183">
        <v>6</v>
      </c>
      <c r="D851" s="183">
        <v>6</v>
      </c>
      <c r="E851" s="183">
        <f>_xlfn.XLOOKUP(A851,[2]Sheet1!$R:$R,[2]Sheet1!$AB:$AB,"",0)</f>
        <v>6</v>
      </c>
      <c r="F851" s="183">
        <f>_xlfn.XLOOKUP($A851,[3]【2026年03月度_全社】RFM客層一覧表データ!$A:$A,[3]【2026年03月度_全社】RFM客層一覧表データ!C:C,"",0)</f>
        <v>1366</v>
      </c>
      <c r="G851" s="183">
        <f>_xlfn.XLOOKUP($A851,[3]【2026年03月度_全社】RFM客層一覧表データ!$A:$A,[3]【2026年03月度_全社】RFM客層一覧表データ!D:D,"",0)</f>
        <v>705</v>
      </c>
      <c r="H851" s="183">
        <f>_xlfn.XLOOKUP($A851,[3]【2026年03月度_全社】RFM客層一覧表データ!$A:$A,[3]【2026年03月度_全社】RFM客層一覧表データ!E:E,"",0)</f>
        <v>721</v>
      </c>
      <c r="I851" s="183">
        <f>_xlfn.XLOOKUP($A851,[3]【2026年03月度_全社】RFM客層一覧表データ!$A:$A,[3]【2026年03月度_全社】RFM客層一覧表データ!F:F,"",0)</f>
        <v>136</v>
      </c>
      <c r="J851" s="183">
        <v>1332</v>
      </c>
      <c r="K851" s="183">
        <v>672</v>
      </c>
      <c r="L851" s="183">
        <v>730</v>
      </c>
      <c r="M851" s="183">
        <v>140</v>
      </c>
      <c r="N851" s="183">
        <v>1320</v>
      </c>
      <c r="O851" s="183">
        <v>593</v>
      </c>
      <c r="P851" s="183">
        <v>719</v>
      </c>
      <c r="Q851" s="183">
        <v>92</v>
      </c>
      <c r="R851" s="183">
        <v>1300</v>
      </c>
      <c r="S851" s="183">
        <v>629</v>
      </c>
      <c r="T851" s="183">
        <v>766</v>
      </c>
      <c r="U851" s="183">
        <v>103</v>
      </c>
      <c r="V851" s="183">
        <v>1300</v>
      </c>
      <c r="W851" s="183">
        <v>629</v>
      </c>
      <c r="X851" s="183">
        <v>791</v>
      </c>
      <c r="Y851" s="183">
        <v>95</v>
      </c>
    </row>
    <row r="852" spans="1:25" x14ac:dyDescent="0.2">
      <c r="A852" s="184">
        <v>11011023</v>
      </c>
      <c r="B852" s="183" t="str">
        <f>[1]店マスタ!B851</f>
        <v>（有）ナカデン</v>
      </c>
      <c r="C852" s="183">
        <v>3</v>
      </c>
      <c r="D852" s="183">
        <v>3</v>
      </c>
      <c r="E852" s="183">
        <f>_xlfn.XLOOKUP(A852,[2]Sheet1!$R:$R,[2]Sheet1!$AB:$AB,"",0)</f>
        <v>3</v>
      </c>
      <c r="F852" s="183">
        <f>_xlfn.XLOOKUP($A852,[3]【2026年03月度_全社】RFM客層一覧表データ!$A:$A,[3]【2026年03月度_全社】RFM客層一覧表データ!C:C,"",0)</f>
        <v>395</v>
      </c>
      <c r="G852" s="183">
        <f>_xlfn.XLOOKUP($A852,[3]【2026年03月度_全社】RFM客層一覧表データ!$A:$A,[3]【2026年03月度_全社】RFM客層一覧表データ!D:D,"",0)</f>
        <v>229</v>
      </c>
      <c r="H852" s="183">
        <f>_xlfn.XLOOKUP($A852,[3]【2026年03月度_全社】RFM客層一覧表データ!$A:$A,[3]【2026年03月度_全社】RFM客層一覧表データ!E:E,"",0)</f>
        <v>283</v>
      </c>
      <c r="I852" s="183">
        <f>_xlfn.XLOOKUP($A852,[3]【2026年03月度_全社】RFM客層一覧表データ!$A:$A,[3]【2026年03月度_全社】RFM客層一覧表データ!F:F,"",0)</f>
        <v>18</v>
      </c>
      <c r="J852" s="183">
        <v>388</v>
      </c>
      <c r="K852" s="183">
        <v>208</v>
      </c>
      <c r="L852" s="183">
        <v>284</v>
      </c>
      <c r="M852" s="183">
        <v>16</v>
      </c>
      <c r="N852" s="183">
        <v>388</v>
      </c>
      <c r="O852" s="183">
        <v>203</v>
      </c>
      <c r="P852" s="183">
        <v>291</v>
      </c>
      <c r="Q852" s="183">
        <v>10</v>
      </c>
      <c r="R852" s="183">
        <v>405</v>
      </c>
      <c r="S852" s="183">
        <v>225</v>
      </c>
      <c r="T852" s="183">
        <v>297</v>
      </c>
      <c r="U852" s="183">
        <v>14</v>
      </c>
      <c r="V852" s="183">
        <v>426</v>
      </c>
      <c r="W852" s="183">
        <v>225</v>
      </c>
      <c r="X852" s="183">
        <v>300</v>
      </c>
      <c r="Y852" s="183">
        <v>12</v>
      </c>
    </row>
    <row r="853" spans="1:25" x14ac:dyDescent="0.2">
      <c r="A853" s="184">
        <v>11011068</v>
      </c>
      <c r="B853" s="183" t="str">
        <f>[1]店マスタ!B852</f>
        <v>（有）ミナミ電気商会</v>
      </c>
      <c r="C853" s="183">
        <v>1.5</v>
      </c>
      <c r="D853" s="183">
        <v>0</v>
      </c>
      <c r="E853" s="183" t="str">
        <f>_xlfn.XLOOKUP(A853,[2]Sheet1!$R:$R,[2]Sheet1!$AB:$AB,"",0)</f>
        <v/>
      </c>
      <c r="F853" s="183" t="str">
        <f>_xlfn.XLOOKUP($A853,[3]【2026年03月度_全社】RFM客層一覧表データ!$A:$A,[3]【2026年03月度_全社】RFM客層一覧表データ!C:C,"",0)</f>
        <v/>
      </c>
      <c r="G853" s="183" t="str">
        <f>_xlfn.XLOOKUP($A853,[3]【2026年03月度_全社】RFM客層一覧表データ!$A:$A,[3]【2026年03月度_全社】RFM客層一覧表データ!D:D,"",0)</f>
        <v/>
      </c>
      <c r="H853" s="183" t="str">
        <f>_xlfn.XLOOKUP($A853,[3]【2026年03月度_全社】RFM客層一覧表データ!$A:$A,[3]【2026年03月度_全社】RFM客層一覧表データ!E:E,"",0)</f>
        <v/>
      </c>
      <c r="I853" s="183" t="str">
        <f>_xlfn.XLOOKUP($A853,[3]【2026年03月度_全社】RFM客層一覧表データ!$A:$A,[3]【2026年03月度_全社】RFM客層一覧表データ!F:F,"",0)</f>
        <v/>
      </c>
      <c r="J853" s="183">
        <v>392</v>
      </c>
      <c r="K853" s="183">
        <v>125</v>
      </c>
      <c r="L853" s="183">
        <v>169</v>
      </c>
      <c r="M853" s="183">
        <v>27</v>
      </c>
      <c r="N853" s="183">
        <v>395</v>
      </c>
      <c r="O853" s="183">
        <v>98</v>
      </c>
      <c r="P853" s="183">
        <v>189</v>
      </c>
      <c r="Q853" s="183">
        <v>7</v>
      </c>
      <c r="R853" s="183">
        <v>430</v>
      </c>
      <c r="S853" s="183">
        <v>171</v>
      </c>
      <c r="T853" s="183">
        <v>210</v>
      </c>
      <c r="U853" s="183">
        <v>32</v>
      </c>
      <c r="V853" s="183">
        <v>433</v>
      </c>
      <c r="W853" s="183">
        <v>173</v>
      </c>
      <c r="X853" s="183">
        <v>215</v>
      </c>
      <c r="Y853" s="183">
        <v>33</v>
      </c>
    </row>
    <row r="854" spans="1:25" x14ac:dyDescent="0.2">
      <c r="A854" s="184">
        <v>11011071</v>
      </c>
      <c r="B854" s="183" t="str">
        <f>[1]店マスタ!B853</f>
        <v>（株）サウンド・エコー</v>
      </c>
      <c r="C854" s="183">
        <v>4.5</v>
      </c>
      <c r="D854" s="183">
        <v>4.5</v>
      </c>
      <c r="E854" s="183">
        <f>_xlfn.XLOOKUP(A854,[2]Sheet1!$R:$R,[2]Sheet1!$AB:$AB,"",0)</f>
        <v>4.5</v>
      </c>
      <c r="F854" s="183" t="str">
        <f>_xlfn.XLOOKUP($A854,[3]【2026年03月度_全社】RFM客層一覧表データ!$A:$A,[3]【2026年03月度_全社】RFM客層一覧表データ!C:C,"",0)</f>
        <v/>
      </c>
      <c r="G854" s="183" t="str">
        <f>_xlfn.XLOOKUP($A854,[3]【2026年03月度_全社】RFM客層一覧表データ!$A:$A,[3]【2026年03月度_全社】RFM客層一覧表データ!D:D,"",0)</f>
        <v/>
      </c>
      <c r="H854" s="183" t="str">
        <f>_xlfn.XLOOKUP($A854,[3]【2026年03月度_全社】RFM客層一覧表データ!$A:$A,[3]【2026年03月度_全社】RFM客層一覧表データ!E:E,"",0)</f>
        <v/>
      </c>
      <c r="I854" s="183" t="str">
        <f>_xlfn.XLOOKUP($A854,[3]【2026年03月度_全社】RFM客層一覧表データ!$A:$A,[3]【2026年03月度_全社】RFM客層一覧表データ!F:F,"",0)</f>
        <v/>
      </c>
      <c r="J854" s="183">
        <v>0</v>
      </c>
      <c r="K854" s="183">
        <v>0</v>
      </c>
      <c r="L854" s="183">
        <v>0</v>
      </c>
      <c r="M854" s="183">
        <v>0</v>
      </c>
      <c r="N854" s="183">
        <v>0</v>
      </c>
      <c r="O854" s="183">
        <v>0</v>
      </c>
      <c r="P854" s="183">
        <v>0</v>
      </c>
      <c r="Q854" s="183">
        <v>0</v>
      </c>
      <c r="R854" s="183">
        <v>0</v>
      </c>
      <c r="S854" s="183">
        <v>0</v>
      </c>
      <c r="T854" s="183">
        <v>0</v>
      </c>
      <c r="U854" s="183">
        <v>0</v>
      </c>
      <c r="V854" s="183">
        <v>0</v>
      </c>
      <c r="W854" s="183">
        <v>0</v>
      </c>
      <c r="X854" s="183">
        <v>0</v>
      </c>
      <c r="Y854" s="183">
        <v>0</v>
      </c>
    </row>
    <row r="855" spans="1:25" x14ac:dyDescent="0.2">
      <c r="A855" s="184">
        <v>11011099</v>
      </c>
      <c r="B855" s="183" t="str">
        <f>[1]店マスタ!B854</f>
        <v>ジー・オー・フードＳ高崎売店</v>
      </c>
      <c r="C855" s="183">
        <v>1</v>
      </c>
      <c r="D855" s="183">
        <v>1</v>
      </c>
      <c r="E855" s="183">
        <f>_xlfn.XLOOKUP(A855,[2]Sheet1!$R:$R,[2]Sheet1!$AB:$AB,"",0)</f>
        <v>1</v>
      </c>
      <c r="F855" s="183" t="str">
        <f>_xlfn.XLOOKUP($A855,[3]【2026年03月度_全社】RFM客層一覧表データ!$A:$A,[3]【2026年03月度_全社】RFM客層一覧表データ!C:C,"",0)</f>
        <v/>
      </c>
      <c r="G855" s="183" t="str">
        <f>_xlfn.XLOOKUP($A855,[3]【2026年03月度_全社】RFM客層一覧表データ!$A:$A,[3]【2026年03月度_全社】RFM客層一覧表データ!D:D,"",0)</f>
        <v/>
      </c>
      <c r="H855" s="183" t="str">
        <f>_xlfn.XLOOKUP($A855,[3]【2026年03月度_全社】RFM客層一覧表データ!$A:$A,[3]【2026年03月度_全社】RFM客層一覧表データ!E:E,"",0)</f>
        <v/>
      </c>
      <c r="I855" s="183" t="str">
        <f>_xlfn.XLOOKUP($A855,[3]【2026年03月度_全社】RFM客層一覧表データ!$A:$A,[3]【2026年03月度_全社】RFM客層一覧表データ!F:F,"",0)</f>
        <v/>
      </c>
      <c r="J855" s="183">
        <v>0</v>
      </c>
      <c r="K855" s="183">
        <v>0</v>
      </c>
      <c r="L855" s="183">
        <v>0</v>
      </c>
      <c r="M855" s="183">
        <v>0</v>
      </c>
      <c r="N855" s="183">
        <v>0</v>
      </c>
      <c r="O855" s="183">
        <v>0</v>
      </c>
      <c r="P855" s="183">
        <v>0</v>
      </c>
      <c r="Q855" s="183">
        <v>0</v>
      </c>
      <c r="R855" s="183">
        <v>0</v>
      </c>
      <c r="S855" s="183">
        <v>0</v>
      </c>
      <c r="T855" s="183">
        <v>0</v>
      </c>
      <c r="U855" s="183">
        <v>0</v>
      </c>
      <c r="V855" s="183">
        <v>0</v>
      </c>
      <c r="W855" s="183">
        <v>0</v>
      </c>
      <c r="X855" s="183">
        <v>0</v>
      </c>
      <c r="Y855" s="183">
        <v>0</v>
      </c>
    </row>
    <row r="856" spans="1:25" x14ac:dyDescent="0.2">
      <c r="A856" s="184">
        <v>11011102</v>
      </c>
      <c r="B856" s="183" t="str">
        <f>[1]店マスタ!B855</f>
        <v>ジー・オー・フードＳ富岡売店</v>
      </c>
      <c r="C856" s="183">
        <v>1</v>
      </c>
      <c r="D856" s="183">
        <v>1</v>
      </c>
      <c r="E856" s="183" t="str">
        <f>_xlfn.XLOOKUP(A856,[2]Sheet1!$R:$R,[2]Sheet1!$AB:$AB,"",0)</f>
        <v/>
      </c>
      <c r="F856" s="183" t="str">
        <f>_xlfn.XLOOKUP($A856,[3]【2026年03月度_全社】RFM客層一覧表データ!$A:$A,[3]【2026年03月度_全社】RFM客層一覧表データ!C:C,"",0)</f>
        <v/>
      </c>
      <c r="G856" s="183" t="str">
        <f>_xlfn.XLOOKUP($A856,[3]【2026年03月度_全社】RFM客層一覧表データ!$A:$A,[3]【2026年03月度_全社】RFM客層一覧表データ!D:D,"",0)</f>
        <v/>
      </c>
      <c r="H856" s="183" t="str">
        <f>_xlfn.XLOOKUP($A856,[3]【2026年03月度_全社】RFM客層一覧表データ!$A:$A,[3]【2026年03月度_全社】RFM客層一覧表データ!E:E,"",0)</f>
        <v/>
      </c>
      <c r="I856" s="183" t="str">
        <f>_xlfn.XLOOKUP($A856,[3]【2026年03月度_全社】RFM客層一覧表データ!$A:$A,[3]【2026年03月度_全社】RFM客層一覧表データ!F:F,"",0)</f>
        <v/>
      </c>
      <c r="J856" s="183">
        <v>0</v>
      </c>
      <c r="K856" s="183">
        <v>0</v>
      </c>
      <c r="L856" s="183">
        <v>0</v>
      </c>
      <c r="M856" s="183">
        <v>0</v>
      </c>
      <c r="N856" s="183">
        <v>0</v>
      </c>
      <c r="O856" s="183">
        <v>0</v>
      </c>
      <c r="P856" s="183">
        <v>0</v>
      </c>
      <c r="Q856" s="183">
        <v>0</v>
      </c>
      <c r="R856" s="183">
        <v>0</v>
      </c>
      <c r="S856" s="183">
        <v>0</v>
      </c>
      <c r="T856" s="183">
        <v>0</v>
      </c>
      <c r="U856" s="183">
        <v>0</v>
      </c>
      <c r="V856" s="183">
        <v>0</v>
      </c>
      <c r="W856" s="183">
        <v>0</v>
      </c>
      <c r="X856" s="183">
        <v>0</v>
      </c>
      <c r="Y856" s="183">
        <v>0</v>
      </c>
    </row>
    <row r="857" spans="1:25" x14ac:dyDescent="0.2">
      <c r="A857" s="184">
        <v>11011140</v>
      </c>
      <c r="B857" s="183" t="str">
        <f>[1]店マスタ!B856</f>
        <v>（有）ヤマグチ電機商会</v>
      </c>
      <c r="C857" s="183">
        <v>6.5</v>
      </c>
      <c r="D857" s="183">
        <v>6.5</v>
      </c>
      <c r="E857" s="183">
        <f>_xlfn.XLOOKUP(A857,[2]Sheet1!$R:$R,[2]Sheet1!$AB:$AB,"",0)</f>
        <v>7</v>
      </c>
      <c r="F857" s="183">
        <f>_xlfn.XLOOKUP($A857,[3]【2026年03月度_全社】RFM客層一覧表データ!$A:$A,[3]【2026年03月度_全社】RFM客層一覧表データ!C:C,"",0)</f>
        <v>1609</v>
      </c>
      <c r="G857" s="183">
        <f>_xlfn.XLOOKUP($A857,[3]【2026年03月度_全社】RFM客層一覧表データ!$A:$A,[3]【2026年03月度_全社】RFM客層一覧表データ!D:D,"",0)</f>
        <v>702</v>
      </c>
      <c r="H857" s="183">
        <f>_xlfn.XLOOKUP($A857,[3]【2026年03月度_全社】RFM客層一覧表データ!$A:$A,[3]【2026年03月度_全社】RFM客層一覧表データ!E:E,"",0)</f>
        <v>751</v>
      </c>
      <c r="I857" s="183">
        <f>_xlfn.XLOOKUP($A857,[3]【2026年03月度_全社】RFM客層一覧表データ!$A:$A,[3]【2026年03月度_全社】RFM客層一覧表データ!F:F,"",0)</f>
        <v>146</v>
      </c>
      <c r="J857" s="183">
        <v>1564</v>
      </c>
      <c r="K857" s="183">
        <v>694</v>
      </c>
      <c r="L857" s="183">
        <v>758</v>
      </c>
      <c r="M857" s="183">
        <v>138</v>
      </c>
      <c r="N857" s="183">
        <v>1511</v>
      </c>
      <c r="O857" s="183">
        <v>645</v>
      </c>
      <c r="P857" s="183">
        <v>755</v>
      </c>
      <c r="Q857" s="183">
        <v>101</v>
      </c>
      <c r="R857" s="183">
        <v>1514</v>
      </c>
      <c r="S857" s="183">
        <v>669</v>
      </c>
      <c r="T857" s="183">
        <v>757</v>
      </c>
      <c r="U857" s="183">
        <v>121</v>
      </c>
      <c r="V857" s="183">
        <v>1521</v>
      </c>
      <c r="W857" s="183">
        <v>657</v>
      </c>
      <c r="X857" s="183">
        <v>782</v>
      </c>
      <c r="Y857" s="183">
        <v>119</v>
      </c>
    </row>
    <row r="858" spans="1:25" x14ac:dyDescent="0.2">
      <c r="A858" s="184">
        <v>11011141</v>
      </c>
      <c r="B858" s="183" t="str">
        <f>[1]店マスタ!B857</f>
        <v>でんきのヤマグチ　吉井店</v>
      </c>
      <c r="C858" s="183">
        <v>1.5</v>
      </c>
      <c r="D858" s="183">
        <v>1.5</v>
      </c>
      <c r="E858" s="183">
        <f>_xlfn.XLOOKUP(A858,[2]Sheet1!$R:$R,[2]Sheet1!$AB:$AB,"",0)</f>
        <v>1.5</v>
      </c>
      <c r="F858" s="183">
        <f>_xlfn.XLOOKUP($A858,[3]【2026年03月度_全社】RFM客層一覧表データ!$A:$A,[3]【2026年03月度_全社】RFM客層一覧表データ!C:C,"",0)</f>
        <v>592</v>
      </c>
      <c r="G858" s="183">
        <f>_xlfn.XLOOKUP($A858,[3]【2026年03月度_全社】RFM客層一覧表データ!$A:$A,[3]【2026年03月度_全社】RFM客層一覧表データ!D:D,"",0)</f>
        <v>231</v>
      </c>
      <c r="H858" s="183">
        <f>_xlfn.XLOOKUP($A858,[3]【2026年03月度_全社】RFM客層一覧表データ!$A:$A,[3]【2026年03月度_全社】RFM客層一覧表データ!E:E,"",0)</f>
        <v>196</v>
      </c>
      <c r="I858" s="183">
        <f>_xlfn.XLOOKUP($A858,[3]【2026年03月度_全社】RFM客層一覧表データ!$A:$A,[3]【2026年03月度_全社】RFM客層一覧表データ!F:F,"",0)</f>
        <v>67</v>
      </c>
      <c r="J858" s="183">
        <v>588</v>
      </c>
      <c r="K858" s="183">
        <v>234</v>
      </c>
      <c r="L858" s="183">
        <v>209</v>
      </c>
      <c r="M858" s="183">
        <v>51</v>
      </c>
      <c r="N858" s="183">
        <v>581</v>
      </c>
      <c r="O858" s="183">
        <v>212</v>
      </c>
      <c r="P858" s="183">
        <v>225</v>
      </c>
      <c r="Q858" s="183">
        <v>40</v>
      </c>
      <c r="R858" s="183">
        <v>620</v>
      </c>
      <c r="S858" s="183">
        <v>206</v>
      </c>
      <c r="T858" s="183">
        <v>235</v>
      </c>
      <c r="U858" s="183">
        <v>32</v>
      </c>
      <c r="V858" s="183">
        <v>688</v>
      </c>
      <c r="W858" s="183">
        <v>220</v>
      </c>
      <c r="X858" s="183">
        <v>234</v>
      </c>
      <c r="Y858" s="183">
        <v>37</v>
      </c>
    </row>
    <row r="859" spans="1:25" x14ac:dyDescent="0.2">
      <c r="A859" s="184">
        <v>11011202</v>
      </c>
      <c r="B859" s="183" t="str">
        <f>[1]店マスタ!B858</f>
        <v>（有）城田電器センター</v>
      </c>
      <c r="C859" s="183">
        <v>1.5</v>
      </c>
      <c r="D859" s="183">
        <v>1.5</v>
      </c>
      <c r="E859" s="183">
        <f>_xlfn.XLOOKUP(A859,[2]Sheet1!$R:$R,[2]Sheet1!$AB:$AB,"",0)</f>
        <v>1.5</v>
      </c>
      <c r="F859" s="183">
        <f>_xlfn.XLOOKUP($A859,[3]【2026年03月度_全社】RFM客層一覧表データ!$A:$A,[3]【2026年03月度_全社】RFM客層一覧表データ!C:C,"",0)</f>
        <v>330</v>
      </c>
      <c r="G859" s="183">
        <f>_xlfn.XLOOKUP($A859,[3]【2026年03月度_全社】RFM客層一覧表データ!$A:$A,[3]【2026年03月度_全社】RFM客層一覧表データ!D:D,"",0)</f>
        <v>97</v>
      </c>
      <c r="H859" s="183">
        <f>_xlfn.XLOOKUP($A859,[3]【2026年03月度_全社】RFM客層一覧表データ!$A:$A,[3]【2026年03月度_全社】RFM客層一覧表データ!E:E,"",0)</f>
        <v>124</v>
      </c>
      <c r="I859" s="183">
        <f>_xlfn.XLOOKUP($A859,[3]【2026年03月度_全社】RFM客層一覧表データ!$A:$A,[3]【2026年03月度_全社】RFM客層一覧表データ!F:F,"",0)</f>
        <v>17</v>
      </c>
      <c r="J859" s="183">
        <v>336</v>
      </c>
      <c r="K859" s="183">
        <v>111</v>
      </c>
      <c r="L859" s="183">
        <v>133</v>
      </c>
      <c r="M859" s="183">
        <v>17</v>
      </c>
      <c r="N859" s="183">
        <v>348</v>
      </c>
      <c r="O859" s="183">
        <v>110</v>
      </c>
      <c r="P859" s="183">
        <v>137</v>
      </c>
      <c r="Q859" s="183">
        <v>15</v>
      </c>
      <c r="R859" s="183">
        <v>340</v>
      </c>
      <c r="S859" s="183">
        <v>120</v>
      </c>
      <c r="T859" s="183">
        <v>155</v>
      </c>
      <c r="U859" s="183">
        <v>21</v>
      </c>
      <c r="V859" s="183">
        <v>346</v>
      </c>
      <c r="W859" s="183">
        <v>97</v>
      </c>
      <c r="X859" s="183">
        <v>166</v>
      </c>
      <c r="Y859" s="183">
        <v>10</v>
      </c>
    </row>
    <row r="860" spans="1:25" x14ac:dyDescent="0.2">
      <c r="A860" s="184">
        <v>11011215</v>
      </c>
      <c r="B860" s="183" t="str">
        <f>[1]店マスタ!B859</f>
        <v>スズデン</v>
      </c>
      <c r="C860" s="183">
        <v>1.5</v>
      </c>
      <c r="D860" s="183">
        <v>1.5</v>
      </c>
      <c r="E860" s="183" t="str">
        <f>_xlfn.XLOOKUP(A860,[2]Sheet1!$R:$R,[2]Sheet1!$AB:$AB,"",0)</f>
        <v/>
      </c>
      <c r="F860" s="183">
        <f>_xlfn.XLOOKUP($A860,[3]【2026年03月度_全社】RFM客層一覧表データ!$A:$A,[3]【2026年03月度_全社】RFM客層一覧表データ!C:C,"",0)</f>
        <v>0</v>
      </c>
      <c r="G860" s="183">
        <f>_xlfn.XLOOKUP($A860,[3]【2026年03月度_全社】RFM客層一覧表データ!$A:$A,[3]【2026年03月度_全社】RFM客層一覧表データ!D:D,"",0)</f>
        <v>0</v>
      </c>
      <c r="H860" s="183">
        <f>_xlfn.XLOOKUP($A860,[3]【2026年03月度_全社】RFM客層一覧表データ!$A:$A,[3]【2026年03月度_全社】RFM客層一覧表データ!E:E,"",0)</f>
        <v>0</v>
      </c>
      <c r="I860" s="183">
        <f>_xlfn.XLOOKUP($A860,[3]【2026年03月度_全社】RFM客層一覧表データ!$A:$A,[3]【2026年03月度_全社】RFM客層一覧表データ!F:F,"",0)</f>
        <v>0</v>
      </c>
      <c r="J860" s="183">
        <v>2</v>
      </c>
      <c r="K860" s="183">
        <v>0</v>
      </c>
      <c r="L860" s="183">
        <v>0</v>
      </c>
      <c r="M860" s="183">
        <v>0</v>
      </c>
      <c r="N860" s="183">
        <v>2</v>
      </c>
      <c r="O860" s="183">
        <v>0</v>
      </c>
      <c r="P860" s="183">
        <v>0</v>
      </c>
      <c r="Q860" s="183">
        <v>0</v>
      </c>
      <c r="R860" s="183">
        <v>38</v>
      </c>
      <c r="S860" s="183">
        <v>0</v>
      </c>
      <c r="T860" s="183">
        <v>0</v>
      </c>
      <c r="U860" s="183">
        <v>0</v>
      </c>
      <c r="V860" s="183">
        <v>112</v>
      </c>
      <c r="W860" s="183">
        <v>0</v>
      </c>
      <c r="X860" s="183">
        <v>19</v>
      </c>
      <c r="Y860" s="183">
        <v>0</v>
      </c>
    </row>
    <row r="861" spans="1:25" x14ac:dyDescent="0.2">
      <c r="A861" s="184">
        <v>11011312</v>
      </c>
      <c r="B861" s="183" t="str">
        <f>[1]店マスタ!B860</f>
        <v>（有）清水電器</v>
      </c>
      <c r="C861" s="183">
        <v>6.5</v>
      </c>
      <c r="D861" s="183">
        <v>5.5</v>
      </c>
      <c r="E861" s="183">
        <f>_xlfn.XLOOKUP(A861,[2]Sheet1!$R:$R,[2]Sheet1!$AB:$AB,"",0)</f>
        <v>4.5</v>
      </c>
      <c r="F861" s="183">
        <f>_xlfn.XLOOKUP($A861,[3]【2026年03月度_全社】RFM客層一覧表データ!$A:$A,[3]【2026年03月度_全社】RFM客層一覧表データ!C:C,"",0)</f>
        <v>1281</v>
      </c>
      <c r="G861" s="183">
        <f>_xlfn.XLOOKUP($A861,[3]【2026年03月度_全社】RFM客層一覧表データ!$A:$A,[3]【2026年03月度_全社】RFM客層一覧表データ!D:D,"",0)</f>
        <v>638</v>
      </c>
      <c r="H861" s="183">
        <f>_xlfn.XLOOKUP($A861,[3]【2026年03月度_全社】RFM客層一覧表データ!$A:$A,[3]【2026年03月度_全社】RFM客層一覧表データ!E:E,"",0)</f>
        <v>732</v>
      </c>
      <c r="I861" s="183">
        <f>_xlfn.XLOOKUP($A861,[3]【2026年03月度_全社】RFM客層一覧表データ!$A:$A,[3]【2026年03月度_全社】RFM客層一覧表データ!F:F,"",0)</f>
        <v>90</v>
      </c>
      <c r="J861" s="183">
        <v>1279</v>
      </c>
      <c r="K861" s="183">
        <v>653</v>
      </c>
      <c r="L861" s="183">
        <v>713</v>
      </c>
      <c r="M861" s="183">
        <v>100</v>
      </c>
      <c r="N861" s="183">
        <v>1264</v>
      </c>
      <c r="O861" s="183">
        <v>663</v>
      </c>
      <c r="P861" s="183">
        <v>673</v>
      </c>
      <c r="Q861" s="183">
        <v>98</v>
      </c>
      <c r="R861" s="183">
        <v>1248</v>
      </c>
      <c r="S861" s="183">
        <v>690</v>
      </c>
      <c r="T861" s="183">
        <v>611</v>
      </c>
      <c r="U861" s="183">
        <v>138</v>
      </c>
      <c r="V861" s="183">
        <v>1168</v>
      </c>
      <c r="W861" s="183">
        <v>695</v>
      </c>
      <c r="X861" s="183">
        <v>549</v>
      </c>
      <c r="Y861" s="183">
        <v>173</v>
      </c>
    </row>
    <row r="862" spans="1:25" x14ac:dyDescent="0.2">
      <c r="A862" s="184">
        <v>11013004</v>
      </c>
      <c r="B862" s="183" t="str">
        <f>[1]店マスタ!B861</f>
        <v>トピックキタ</v>
      </c>
      <c r="C862" s="183">
        <v>2.5</v>
      </c>
      <c r="D862" s="183">
        <v>2.5</v>
      </c>
      <c r="E862" s="183">
        <f>_xlfn.XLOOKUP(A862,[2]Sheet1!$R:$R,[2]Sheet1!$AB:$AB,"",0)</f>
        <v>2.5</v>
      </c>
      <c r="F862" s="183" t="str">
        <f>_xlfn.XLOOKUP($A862,[3]【2026年03月度_全社】RFM客層一覧表データ!$A:$A,[3]【2026年03月度_全社】RFM客層一覧表データ!C:C,"",0)</f>
        <v/>
      </c>
      <c r="G862" s="183" t="str">
        <f>_xlfn.XLOOKUP($A862,[3]【2026年03月度_全社】RFM客層一覧表データ!$A:$A,[3]【2026年03月度_全社】RFM客層一覧表データ!D:D,"",0)</f>
        <v/>
      </c>
      <c r="H862" s="183" t="str">
        <f>_xlfn.XLOOKUP($A862,[3]【2026年03月度_全社】RFM客層一覧表データ!$A:$A,[3]【2026年03月度_全社】RFM客層一覧表データ!E:E,"",0)</f>
        <v/>
      </c>
      <c r="I862" s="183" t="str">
        <f>_xlfn.XLOOKUP($A862,[3]【2026年03月度_全社】RFM客層一覧表データ!$A:$A,[3]【2026年03月度_全社】RFM客層一覧表データ!F:F,"",0)</f>
        <v/>
      </c>
      <c r="J862" s="183">
        <v>0</v>
      </c>
      <c r="K862" s="183">
        <v>0</v>
      </c>
      <c r="L862" s="183">
        <v>0</v>
      </c>
      <c r="M862" s="183">
        <v>0</v>
      </c>
      <c r="N862" s="183">
        <v>0</v>
      </c>
      <c r="O862" s="183">
        <v>0</v>
      </c>
      <c r="P862" s="183">
        <v>0</v>
      </c>
      <c r="Q862" s="183">
        <v>0</v>
      </c>
      <c r="R862" s="183">
        <v>0</v>
      </c>
      <c r="S862" s="183">
        <v>0</v>
      </c>
      <c r="T862" s="183">
        <v>0</v>
      </c>
      <c r="U862" s="183">
        <v>0</v>
      </c>
      <c r="V862" s="183">
        <v>0</v>
      </c>
      <c r="W862" s="183">
        <v>0</v>
      </c>
      <c r="X862" s="183">
        <v>0</v>
      </c>
      <c r="Y862" s="183">
        <v>0</v>
      </c>
    </row>
    <row r="863" spans="1:25" x14ac:dyDescent="0.2">
      <c r="A863" s="184">
        <v>11013011</v>
      </c>
      <c r="B863" s="183" t="str">
        <f>[1]店マスタ!B862</f>
        <v>上原　家電</v>
      </c>
      <c r="C863" s="183">
        <v>2</v>
      </c>
      <c r="D863" s="183">
        <v>0</v>
      </c>
      <c r="E863" s="183" t="str">
        <f>_xlfn.XLOOKUP(A863,[2]Sheet1!$R:$R,[2]Sheet1!$AB:$AB,"",0)</f>
        <v/>
      </c>
      <c r="F863" s="183" t="str">
        <f>_xlfn.XLOOKUP($A863,[3]【2026年03月度_全社】RFM客層一覧表データ!$A:$A,[3]【2026年03月度_全社】RFM客層一覧表データ!C:C,"",0)</f>
        <v/>
      </c>
      <c r="G863" s="183" t="str">
        <f>_xlfn.XLOOKUP($A863,[3]【2026年03月度_全社】RFM客層一覧表データ!$A:$A,[3]【2026年03月度_全社】RFM客層一覧表データ!D:D,"",0)</f>
        <v/>
      </c>
      <c r="H863" s="183" t="str">
        <f>_xlfn.XLOOKUP($A863,[3]【2026年03月度_全社】RFM客層一覧表データ!$A:$A,[3]【2026年03月度_全社】RFM客層一覧表データ!E:E,"",0)</f>
        <v/>
      </c>
      <c r="I863" s="183" t="str">
        <f>_xlfn.XLOOKUP($A863,[3]【2026年03月度_全社】RFM客層一覧表データ!$A:$A,[3]【2026年03月度_全社】RFM客層一覧表データ!F:F,"",0)</f>
        <v/>
      </c>
      <c r="J863" s="183">
        <v>0</v>
      </c>
      <c r="K863" s="183">
        <v>0</v>
      </c>
      <c r="L863" s="183">
        <v>0</v>
      </c>
      <c r="M863" s="183">
        <v>0</v>
      </c>
      <c r="N863" s="183">
        <v>0</v>
      </c>
      <c r="O863" s="183">
        <v>0</v>
      </c>
      <c r="P863" s="183">
        <v>0</v>
      </c>
      <c r="Q863" s="183">
        <v>0</v>
      </c>
      <c r="R863" s="183">
        <v>0</v>
      </c>
      <c r="S863" s="183">
        <v>0</v>
      </c>
      <c r="T863" s="183">
        <v>0</v>
      </c>
      <c r="U863" s="183">
        <v>0</v>
      </c>
      <c r="V863" s="183">
        <v>0</v>
      </c>
      <c r="W863" s="183">
        <v>0</v>
      </c>
      <c r="X863" s="183">
        <v>0</v>
      </c>
      <c r="Y863" s="183">
        <v>0</v>
      </c>
    </row>
    <row r="864" spans="1:25" x14ac:dyDescent="0.2">
      <c r="A864" s="184">
        <v>11014006</v>
      </c>
      <c r="B864" s="183" t="str">
        <f>[1]店マスタ!B863</f>
        <v>井戸沢電機（株）</v>
      </c>
      <c r="C864" s="183">
        <v>16.5</v>
      </c>
      <c r="D864" s="183">
        <v>16.5</v>
      </c>
      <c r="E864" s="183">
        <f>_xlfn.XLOOKUP(A864,[2]Sheet1!$R:$R,[2]Sheet1!$AB:$AB,"",0)</f>
        <v>17</v>
      </c>
      <c r="F864" s="183">
        <f>_xlfn.XLOOKUP($A864,[3]【2026年03月度_全社】RFM客層一覧表データ!$A:$A,[3]【2026年03月度_全社】RFM客層一覧表データ!C:C,"",0)</f>
        <v>1000</v>
      </c>
      <c r="G864" s="183">
        <f>_xlfn.XLOOKUP($A864,[3]【2026年03月度_全社】RFM客層一覧表データ!$A:$A,[3]【2026年03月度_全社】RFM客層一覧表データ!D:D,"",0)</f>
        <v>355</v>
      </c>
      <c r="H864" s="183">
        <f>_xlfn.XLOOKUP($A864,[3]【2026年03月度_全社】RFM客層一覧表データ!$A:$A,[3]【2026年03月度_全社】RFM客層一覧表データ!E:E,"",0)</f>
        <v>321</v>
      </c>
      <c r="I864" s="183">
        <f>_xlfn.XLOOKUP($A864,[3]【2026年03月度_全社】RFM客層一覧表データ!$A:$A,[3]【2026年03月度_全社】RFM客層一覧表データ!F:F,"",0)</f>
        <v>97</v>
      </c>
      <c r="J864" s="183">
        <v>981</v>
      </c>
      <c r="K864" s="183">
        <v>355</v>
      </c>
      <c r="L864" s="183">
        <v>307</v>
      </c>
      <c r="M864" s="183">
        <v>96</v>
      </c>
      <c r="N864" s="183">
        <v>954</v>
      </c>
      <c r="O864" s="183">
        <v>363</v>
      </c>
      <c r="P864" s="183">
        <v>288</v>
      </c>
      <c r="Q864" s="183">
        <v>99</v>
      </c>
      <c r="R864" s="183">
        <v>903</v>
      </c>
      <c r="S864" s="183">
        <v>383</v>
      </c>
      <c r="T864" s="183">
        <v>255</v>
      </c>
      <c r="U864" s="183">
        <v>106</v>
      </c>
      <c r="V864" s="183">
        <v>848</v>
      </c>
      <c r="W864" s="183">
        <v>394</v>
      </c>
      <c r="X864" s="183">
        <v>205</v>
      </c>
      <c r="Y864" s="183">
        <v>144</v>
      </c>
    </row>
    <row r="865" spans="1:25" x14ac:dyDescent="0.2">
      <c r="A865" s="184">
        <v>11014023</v>
      </c>
      <c r="B865" s="183" t="str">
        <f>[1]店マスタ!B864</f>
        <v>飯塚電気</v>
      </c>
      <c r="C865" s="183">
        <v>2</v>
      </c>
      <c r="D865" s="183">
        <v>2</v>
      </c>
      <c r="E865" s="183">
        <f>_xlfn.XLOOKUP(A865,[2]Sheet1!$R:$R,[2]Sheet1!$AB:$AB,"",0)</f>
        <v>2</v>
      </c>
      <c r="F865" s="183">
        <f>_xlfn.XLOOKUP($A865,[3]【2026年03月度_全社】RFM客層一覧表データ!$A:$A,[3]【2026年03月度_全社】RFM客層一覧表データ!C:C,"",0)</f>
        <v>561</v>
      </c>
      <c r="G865" s="183">
        <f>_xlfn.XLOOKUP($A865,[3]【2026年03月度_全社】RFM客層一覧表データ!$A:$A,[3]【2026年03月度_全社】RFM客層一覧表データ!D:D,"",0)</f>
        <v>282</v>
      </c>
      <c r="H865" s="183">
        <f>_xlfn.XLOOKUP($A865,[3]【2026年03月度_全社】RFM客層一覧表データ!$A:$A,[3]【2026年03月度_全社】RFM客層一覧表データ!E:E,"",0)</f>
        <v>345</v>
      </c>
      <c r="I865" s="183">
        <f>_xlfn.XLOOKUP($A865,[3]【2026年03月度_全社】RFM客層一覧表データ!$A:$A,[3]【2026年03月度_全社】RFM客層一覧表データ!F:F,"",0)</f>
        <v>31</v>
      </c>
      <c r="J865" s="183">
        <v>555</v>
      </c>
      <c r="K865" s="183">
        <v>277</v>
      </c>
      <c r="L865" s="183">
        <v>358</v>
      </c>
      <c r="M865" s="183">
        <v>26</v>
      </c>
      <c r="N865" s="183">
        <v>577</v>
      </c>
      <c r="O865" s="183">
        <v>262</v>
      </c>
      <c r="P865" s="183">
        <v>355</v>
      </c>
      <c r="Q865" s="183">
        <v>23</v>
      </c>
      <c r="R865" s="183">
        <v>584</v>
      </c>
      <c r="S865" s="183">
        <v>267</v>
      </c>
      <c r="T865" s="183">
        <v>372</v>
      </c>
      <c r="U865" s="183">
        <v>24</v>
      </c>
      <c r="V865" s="183">
        <v>595</v>
      </c>
      <c r="W865" s="183">
        <v>306</v>
      </c>
      <c r="X865" s="183">
        <v>379</v>
      </c>
      <c r="Y865" s="183">
        <v>34</v>
      </c>
    </row>
    <row r="866" spans="1:25" x14ac:dyDescent="0.2">
      <c r="A866" s="184">
        <v>11016002</v>
      </c>
      <c r="B866" s="183" t="str">
        <f>[1]店マスタ!B865</f>
        <v>サポート・ナガハマ</v>
      </c>
      <c r="C866" s="183">
        <v>3.5</v>
      </c>
      <c r="D866" s="183">
        <v>0</v>
      </c>
      <c r="E866" s="183" t="str">
        <f>_xlfn.XLOOKUP(A866,[2]Sheet1!$R:$R,[2]Sheet1!$AB:$AB,"",0)</f>
        <v/>
      </c>
      <c r="F866" s="183" t="str">
        <f>_xlfn.XLOOKUP($A866,[3]【2026年03月度_全社】RFM客層一覧表データ!$A:$A,[3]【2026年03月度_全社】RFM客層一覧表データ!C:C,"",0)</f>
        <v/>
      </c>
      <c r="G866" s="183" t="str">
        <f>_xlfn.XLOOKUP($A866,[3]【2026年03月度_全社】RFM客層一覧表データ!$A:$A,[3]【2026年03月度_全社】RFM客層一覧表データ!D:D,"",0)</f>
        <v/>
      </c>
      <c r="H866" s="183" t="str">
        <f>_xlfn.XLOOKUP($A866,[3]【2026年03月度_全社】RFM客層一覧表データ!$A:$A,[3]【2026年03月度_全社】RFM客層一覧表データ!E:E,"",0)</f>
        <v/>
      </c>
      <c r="I866" s="183" t="str">
        <f>_xlfn.XLOOKUP($A866,[3]【2026年03月度_全社】RFM客層一覧表データ!$A:$A,[3]【2026年03月度_全社】RFM客層一覧表データ!F:F,"",0)</f>
        <v/>
      </c>
      <c r="J866" s="183">
        <v>0</v>
      </c>
      <c r="K866" s="183">
        <v>0</v>
      </c>
      <c r="L866" s="183">
        <v>0</v>
      </c>
      <c r="M866" s="183">
        <v>0</v>
      </c>
      <c r="N866" s="183">
        <v>349</v>
      </c>
      <c r="O866" s="183">
        <v>108</v>
      </c>
      <c r="P866" s="183">
        <v>145</v>
      </c>
      <c r="Q866" s="183">
        <v>16</v>
      </c>
      <c r="R866" s="183">
        <v>313</v>
      </c>
      <c r="S866" s="183">
        <v>94</v>
      </c>
      <c r="T866" s="183">
        <v>127</v>
      </c>
      <c r="U866" s="183">
        <v>15</v>
      </c>
      <c r="V866" s="183">
        <v>334</v>
      </c>
      <c r="W866" s="183">
        <v>111</v>
      </c>
      <c r="X866" s="183">
        <v>128</v>
      </c>
      <c r="Y866" s="183">
        <v>25</v>
      </c>
    </row>
    <row r="867" spans="1:25" x14ac:dyDescent="0.2">
      <c r="A867" s="184">
        <v>11016013</v>
      </c>
      <c r="B867" s="183" t="str">
        <f>[1]店マスタ!B866</f>
        <v>堀越電気商会</v>
      </c>
      <c r="C867" s="183">
        <v>1.5</v>
      </c>
      <c r="D867" s="183">
        <v>1.5</v>
      </c>
      <c r="E867" s="183">
        <f>_xlfn.XLOOKUP(A867,[2]Sheet1!$R:$R,[2]Sheet1!$AB:$AB,"",0)</f>
        <v>1.5</v>
      </c>
      <c r="F867" s="183">
        <f>_xlfn.XLOOKUP($A867,[3]【2026年03月度_全社】RFM客層一覧表データ!$A:$A,[3]【2026年03月度_全社】RFM客層一覧表データ!C:C,"",0)</f>
        <v>220</v>
      </c>
      <c r="G867" s="183">
        <f>_xlfn.XLOOKUP($A867,[3]【2026年03月度_全社】RFM客層一覧表データ!$A:$A,[3]【2026年03月度_全社】RFM客層一覧表データ!D:D,"",0)</f>
        <v>81</v>
      </c>
      <c r="H867" s="183">
        <f>_xlfn.XLOOKUP($A867,[3]【2026年03月度_全社】RFM客層一覧表データ!$A:$A,[3]【2026年03月度_全社】RFM客層一覧表データ!E:E,"",0)</f>
        <v>109</v>
      </c>
      <c r="I867" s="183">
        <f>_xlfn.XLOOKUP($A867,[3]【2026年03月度_全社】RFM客層一覧表データ!$A:$A,[3]【2026年03月度_全社】RFM客層一覧表データ!F:F,"",0)</f>
        <v>14</v>
      </c>
      <c r="J867" s="183">
        <v>245</v>
      </c>
      <c r="K867" s="183">
        <v>85</v>
      </c>
      <c r="L867" s="183">
        <v>116</v>
      </c>
      <c r="M867" s="183">
        <v>18</v>
      </c>
      <c r="N867" s="183">
        <v>248</v>
      </c>
      <c r="O867" s="183">
        <v>74</v>
      </c>
      <c r="P867" s="183">
        <v>125</v>
      </c>
      <c r="Q867" s="183">
        <v>14</v>
      </c>
      <c r="R867" s="183">
        <v>254</v>
      </c>
      <c r="S867" s="183">
        <v>94</v>
      </c>
      <c r="T867" s="183">
        <v>127</v>
      </c>
      <c r="U867" s="183">
        <v>18</v>
      </c>
      <c r="V867" s="183">
        <v>251</v>
      </c>
      <c r="W867" s="183">
        <v>99</v>
      </c>
      <c r="X867" s="183">
        <v>129</v>
      </c>
      <c r="Y867" s="183">
        <v>11</v>
      </c>
    </row>
    <row r="868" spans="1:25" x14ac:dyDescent="0.2">
      <c r="A868" s="184">
        <v>11016014</v>
      </c>
      <c r="B868" s="183" t="str">
        <f>[1]店マスタ!B867</f>
        <v>山田電機</v>
      </c>
      <c r="C868" s="183">
        <v>1.5</v>
      </c>
      <c r="D868" s="183">
        <v>1.5</v>
      </c>
      <c r="E868" s="183">
        <f>_xlfn.XLOOKUP(A868,[2]Sheet1!$R:$R,[2]Sheet1!$AB:$AB,"",0)</f>
        <v>1.5</v>
      </c>
      <c r="F868" s="183">
        <f>_xlfn.XLOOKUP($A868,[3]【2026年03月度_全社】RFM客層一覧表データ!$A:$A,[3]【2026年03月度_全社】RFM客層一覧表データ!C:C,"",0)</f>
        <v>355</v>
      </c>
      <c r="G868" s="183">
        <f>_xlfn.XLOOKUP($A868,[3]【2026年03月度_全社】RFM客層一覧表データ!$A:$A,[3]【2026年03月度_全社】RFM客層一覧表データ!D:D,"",0)</f>
        <v>166</v>
      </c>
      <c r="H868" s="183">
        <f>_xlfn.XLOOKUP($A868,[3]【2026年03月度_全社】RFM客層一覧表データ!$A:$A,[3]【2026年03月度_全社】RFM客層一覧表データ!E:E,"",0)</f>
        <v>192</v>
      </c>
      <c r="I868" s="183">
        <f>_xlfn.XLOOKUP($A868,[3]【2026年03月度_全社】RFM客層一覧表データ!$A:$A,[3]【2026年03月度_全社】RFM客層一覧表データ!F:F,"",0)</f>
        <v>10</v>
      </c>
      <c r="J868" s="183">
        <v>373</v>
      </c>
      <c r="K868" s="183">
        <v>165</v>
      </c>
      <c r="L868" s="183">
        <v>189</v>
      </c>
      <c r="M868" s="183">
        <v>16</v>
      </c>
      <c r="N868" s="183">
        <v>374</v>
      </c>
      <c r="O868" s="183">
        <v>145</v>
      </c>
      <c r="P868" s="183">
        <v>175</v>
      </c>
      <c r="Q868" s="183">
        <v>18</v>
      </c>
      <c r="R868" s="183">
        <v>369</v>
      </c>
      <c r="S868" s="183">
        <v>161</v>
      </c>
      <c r="T868" s="183">
        <v>171</v>
      </c>
      <c r="U868" s="183">
        <v>38</v>
      </c>
      <c r="V868" s="183">
        <v>340</v>
      </c>
      <c r="W868" s="183">
        <v>117</v>
      </c>
      <c r="X868" s="183">
        <v>168</v>
      </c>
      <c r="Y868" s="183">
        <v>10</v>
      </c>
    </row>
    <row r="869" spans="1:25" x14ac:dyDescent="0.2">
      <c r="A869" s="184">
        <v>11017010</v>
      </c>
      <c r="B869" s="183" t="str">
        <f>[1]店マスタ!B868</f>
        <v>（有）松浦電器商会</v>
      </c>
      <c r="C869" s="183">
        <v>2</v>
      </c>
      <c r="D869" s="183">
        <v>2</v>
      </c>
      <c r="E869" s="183">
        <f>_xlfn.XLOOKUP(A869,[2]Sheet1!$R:$R,[2]Sheet1!$AB:$AB,"",0)</f>
        <v>2</v>
      </c>
      <c r="F869" s="183">
        <f>_xlfn.XLOOKUP($A869,[3]【2026年03月度_全社】RFM客層一覧表データ!$A:$A,[3]【2026年03月度_全社】RFM客層一覧表データ!C:C,"",0)</f>
        <v>269</v>
      </c>
      <c r="G869" s="183">
        <f>_xlfn.XLOOKUP($A869,[3]【2026年03月度_全社】RFM客層一覧表データ!$A:$A,[3]【2026年03月度_全社】RFM客層一覧表データ!D:D,"",0)</f>
        <v>74</v>
      </c>
      <c r="H869" s="183">
        <f>_xlfn.XLOOKUP($A869,[3]【2026年03月度_全社】RFM客層一覧表データ!$A:$A,[3]【2026年03月度_全社】RFM客層一覧表データ!E:E,"",0)</f>
        <v>126</v>
      </c>
      <c r="I869" s="183">
        <f>_xlfn.XLOOKUP($A869,[3]【2026年03月度_全社】RFM客層一覧表データ!$A:$A,[3]【2026年03月度_全社】RFM客層一覧表データ!F:F,"",0)</f>
        <v>11</v>
      </c>
      <c r="J869" s="183">
        <v>289</v>
      </c>
      <c r="K869" s="183">
        <v>110</v>
      </c>
      <c r="L869" s="183">
        <v>139</v>
      </c>
      <c r="M869" s="183">
        <v>17</v>
      </c>
      <c r="N869" s="183">
        <v>293</v>
      </c>
      <c r="O869" s="183">
        <v>112</v>
      </c>
      <c r="P869" s="183">
        <v>141</v>
      </c>
      <c r="Q869" s="183">
        <v>19</v>
      </c>
      <c r="R869" s="183">
        <v>287</v>
      </c>
      <c r="S869" s="183">
        <v>116</v>
      </c>
      <c r="T869" s="183">
        <v>151</v>
      </c>
      <c r="U869" s="183">
        <v>17</v>
      </c>
      <c r="V869" s="183">
        <v>286</v>
      </c>
      <c r="W869" s="183">
        <v>114</v>
      </c>
      <c r="X869" s="183">
        <v>161</v>
      </c>
      <c r="Y869" s="183">
        <v>14</v>
      </c>
    </row>
    <row r="870" spans="1:25" x14ac:dyDescent="0.2">
      <c r="A870" s="184">
        <v>11021008</v>
      </c>
      <c r="B870" s="183" t="str">
        <f>[1]店マスタ!B869</f>
        <v>（有）倉林電機商会</v>
      </c>
      <c r="C870" s="183">
        <v>2</v>
      </c>
      <c r="D870" s="183">
        <v>2</v>
      </c>
      <c r="E870" s="183">
        <f>_xlfn.XLOOKUP(A870,[2]Sheet1!$R:$R,[2]Sheet1!$AB:$AB,"",0)</f>
        <v>2.5</v>
      </c>
      <c r="F870" s="183">
        <f>_xlfn.XLOOKUP($A870,[3]【2026年03月度_全社】RFM客層一覧表データ!$A:$A,[3]【2026年03月度_全社】RFM客層一覧表データ!C:C,"",0)</f>
        <v>0</v>
      </c>
      <c r="G870" s="183">
        <f>_xlfn.XLOOKUP($A870,[3]【2026年03月度_全社】RFM客層一覧表データ!$A:$A,[3]【2026年03月度_全社】RFM客層一覧表データ!D:D,"",0)</f>
        <v>0</v>
      </c>
      <c r="H870" s="183">
        <f>_xlfn.XLOOKUP($A870,[3]【2026年03月度_全社】RFM客層一覧表データ!$A:$A,[3]【2026年03月度_全社】RFM客層一覧表データ!E:E,"",0)</f>
        <v>0</v>
      </c>
      <c r="I870" s="183">
        <f>_xlfn.XLOOKUP($A870,[3]【2026年03月度_全社】RFM客層一覧表データ!$A:$A,[3]【2026年03月度_全社】RFM客層一覧表データ!F:F,"",0)</f>
        <v>0</v>
      </c>
      <c r="J870" s="183">
        <v>0</v>
      </c>
      <c r="K870" s="183">
        <v>0</v>
      </c>
      <c r="L870" s="183">
        <v>0</v>
      </c>
      <c r="M870" s="183">
        <v>0</v>
      </c>
      <c r="N870" s="183">
        <v>8</v>
      </c>
      <c r="O870" s="183">
        <v>0</v>
      </c>
      <c r="P870" s="183">
        <v>0</v>
      </c>
      <c r="Q870" s="183">
        <v>0</v>
      </c>
      <c r="R870" s="183">
        <v>8</v>
      </c>
      <c r="S870" s="183">
        <v>0</v>
      </c>
      <c r="T870" s="183">
        <v>0</v>
      </c>
      <c r="U870" s="183">
        <v>0</v>
      </c>
      <c r="V870" s="183">
        <v>8</v>
      </c>
      <c r="W870" s="183">
        <v>0</v>
      </c>
      <c r="X870" s="183">
        <v>0</v>
      </c>
      <c r="Y870" s="183">
        <v>0</v>
      </c>
    </row>
    <row r="871" spans="1:25" x14ac:dyDescent="0.2">
      <c r="A871" s="184">
        <v>11021018</v>
      </c>
      <c r="B871" s="183" t="str">
        <f>[1]店マスタ!B870</f>
        <v>シノダ電機</v>
      </c>
      <c r="C871" s="183">
        <v>2.5</v>
      </c>
      <c r="D871" s="183">
        <v>2.5</v>
      </c>
      <c r="E871" s="183">
        <f>_xlfn.XLOOKUP(A871,[2]Sheet1!$R:$R,[2]Sheet1!$AB:$AB,"",0)</f>
        <v>2.5</v>
      </c>
      <c r="F871" s="183">
        <f>_xlfn.XLOOKUP($A871,[3]【2026年03月度_全社】RFM客層一覧表データ!$A:$A,[3]【2026年03月度_全社】RFM客層一覧表データ!C:C,"",0)</f>
        <v>310</v>
      </c>
      <c r="G871" s="183">
        <f>_xlfn.XLOOKUP($A871,[3]【2026年03月度_全社】RFM客層一覧表データ!$A:$A,[3]【2026年03月度_全社】RFM客層一覧表データ!D:D,"",0)</f>
        <v>159</v>
      </c>
      <c r="H871" s="183">
        <f>_xlfn.XLOOKUP($A871,[3]【2026年03月度_全社】RFM客層一覧表データ!$A:$A,[3]【2026年03月度_全社】RFM客層一覧表データ!E:E,"",0)</f>
        <v>198</v>
      </c>
      <c r="I871" s="183">
        <f>_xlfn.XLOOKUP($A871,[3]【2026年03月度_全社】RFM客層一覧表データ!$A:$A,[3]【2026年03月度_全社】RFM客層一覧表データ!F:F,"",0)</f>
        <v>8</v>
      </c>
      <c r="J871" s="183">
        <v>316</v>
      </c>
      <c r="K871" s="183">
        <v>146</v>
      </c>
      <c r="L871" s="183">
        <v>183</v>
      </c>
      <c r="M871" s="183">
        <v>11</v>
      </c>
      <c r="N871" s="183">
        <v>319</v>
      </c>
      <c r="O871" s="183">
        <v>152</v>
      </c>
      <c r="P871" s="183">
        <v>203</v>
      </c>
      <c r="Q871" s="183">
        <v>9</v>
      </c>
      <c r="R871" s="183">
        <v>356</v>
      </c>
      <c r="S871" s="183">
        <v>181</v>
      </c>
      <c r="T871" s="183">
        <v>211</v>
      </c>
      <c r="U871" s="183">
        <v>20</v>
      </c>
      <c r="V871" s="183">
        <v>353</v>
      </c>
      <c r="W871" s="183">
        <v>151</v>
      </c>
      <c r="X871" s="183">
        <v>216</v>
      </c>
      <c r="Y871" s="183">
        <v>13</v>
      </c>
    </row>
    <row r="872" spans="1:25" x14ac:dyDescent="0.2">
      <c r="A872" s="184">
        <v>11021023</v>
      </c>
      <c r="B872" s="183" t="str">
        <f>[1]店マスタ!B871</f>
        <v>（株）羽鳥電機</v>
      </c>
      <c r="C872" s="183">
        <v>3</v>
      </c>
      <c r="D872" s="183">
        <v>3</v>
      </c>
      <c r="E872" s="183">
        <f>_xlfn.XLOOKUP(A872,[2]Sheet1!$R:$R,[2]Sheet1!$AB:$AB,"",0)</f>
        <v>3</v>
      </c>
      <c r="F872" s="183">
        <f>_xlfn.XLOOKUP($A872,[3]【2026年03月度_全社】RFM客層一覧表データ!$A:$A,[3]【2026年03月度_全社】RFM客層一覧表データ!C:C,"",0)</f>
        <v>670</v>
      </c>
      <c r="G872" s="183">
        <f>_xlfn.XLOOKUP($A872,[3]【2026年03月度_全社】RFM客層一覧表データ!$A:$A,[3]【2026年03月度_全社】RFM客層一覧表データ!D:D,"",0)</f>
        <v>295</v>
      </c>
      <c r="H872" s="183">
        <f>_xlfn.XLOOKUP($A872,[3]【2026年03月度_全社】RFM客層一覧表データ!$A:$A,[3]【2026年03月度_全社】RFM客層一覧表データ!E:E,"",0)</f>
        <v>383</v>
      </c>
      <c r="I872" s="183">
        <f>_xlfn.XLOOKUP($A872,[3]【2026年03月度_全社】RFM客層一覧表データ!$A:$A,[3]【2026年03月度_全社】RFM客層一覧表データ!F:F,"",0)</f>
        <v>24</v>
      </c>
      <c r="J872" s="183">
        <v>692</v>
      </c>
      <c r="K872" s="183">
        <v>318</v>
      </c>
      <c r="L872" s="183">
        <v>386</v>
      </c>
      <c r="M872" s="183">
        <v>31</v>
      </c>
      <c r="N872" s="183">
        <v>711</v>
      </c>
      <c r="O872" s="183">
        <v>311</v>
      </c>
      <c r="P872" s="183">
        <v>400</v>
      </c>
      <c r="Q872" s="183">
        <v>26</v>
      </c>
      <c r="R872" s="183">
        <v>752</v>
      </c>
      <c r="S872" s="183">
        <v>319</v>
      </c>
      <c r="T872" s="183">
        <v>427</v>
      </c>
      <c r="U872" s="183">
        <v>51</v>
      </c>
      <c r="V872" s="183">
        <v>738</v>
      </c>
      <c r="W872" s="183">
        <v>359</v>
      </c>
      <c r="X872" s="183">
        <v>455</v>
      </c>
      <c r="Y872" s="183">
        <v>37</v>
      </c>
    </row>
    <row r="873" spans="1:25" x14ac:dyDescent="0.2">
      <c r="A873" s="184">
        <v>11021124</v>
      </c>
      <c r="B873" s="183" t="str">
        <f>[1]店マスタ!B872</f>
        <v>（有）神久電機工業所</v>
      </c>
      <c r="C873" s="183">
        <v>2.5</v>
      </c>
      <c r="D873" s="183">
        <v>2.5</v>
      </c>
      <c r="E873" s="183">
        <f>_xlfn.XLOOKUP(A873,[2]Sheet1!$R:$R,[2]Sheet1!$AB:$AB,"",0)</f>
        <v>2.5</v>
      </c>
      <c r="F873" s="183" t="str">
        <f>_xlfn.XLOOKUP($A873,[3]【2026年03月度_全社】RFM客層一覧表データ!$A:$A,[3]【2026年03月度_全社】RFM客層一覧表データ!C:C,"",0)</f>
        <v/>
      </c>
      <c r="G873" s="183" t="str">
        <f>_xlfn.XLOOKUP($A873,[3]【2026年03月度_全社】RFM客層一覧表データ!$A:$A,[3]【2026年03月度_全社】RFM客層一覧表データ!D:D,"",0)</f>
        <v/>
      </c>
      <c r="H873" s="183" t="str">
        <f>_xlfn.XLOOKUP($A873,[3]【2026年03月度_全社】RFM客層一覧表データ!$A:$A,[3]【2026年03月度_全社】RFM客層一覧表データ!E:E,"",0)</f>
        <v/>
      </c>
      <c r="I873" s="183" t="str">
        <f>_xlfn.XLOOKUP($A873,[3]【2026年03月度_全社】RFM客層一覧表データ!$A:$A,[3]【2026年03月度_全社】RFM客層一覧表データ!F:F,"",0)</f>
        <v/>
      </c>
      <c r="J873" s="183">
        <v>0</v>
      </c>
      <c r="K873" s="183">
        <v>0</v>
      </c>
      <c r="L873" s="183">
        <v>0</v>
      </c>
      <c r="M873" s="183">
        <v>0</v>
      </c>
      <c r="N873" s="183">
        <v>0</v>
      </c>
      <c r="O873" s="183">
        <v>0</v>
      </c>
      <c r="P873" s="183">
        <v>0</v>
      </c>
      <c r="Q873" s="183">
        <v>0</v>
      </c>
      <c r="R873" s="183">
        <v>0</v>
      </c>
      <c r="S873" s="183">
        <v>0</v>
      </c>
      <c r="T873" s="183">
        <v>0</v>
      </c>
      <c r="U873" s="183">
        <v>0</v>
      </c>
      <c r="V873" s="183">
        <v>0</v>
      </c>
      <c r="W873" s="183">
        <v>0</v>
      </c>
      <c r="X873" s="183">
        <v>0</v>
      </c>
      <c r="Y873" s="183">
        <v>0</v>
      </c>
    </row>
    <row r="874" spans="1:25" x14ac:dyDescent="0.2">
      <c r="A874" s="184">
        <v>11021202</v>
      </c>
      <c r="B874" s="183" t="str">
        <f>[1]店マスタ!B873</f>
        <v>ミヤシタデンキ（株）</v>
      </c>
      <c r="C874" s="183">
        <v>11</v>
      </c>
      <c r="D874" s="183">
        <v>10</v>
      </c>
      <c r="E874" s="183">
        <f>_xlfn.XLOOKUP(A874,[2]Sheet1!$R:$R,[2]Sheet1!$AB:$AB,"",0)</f>
        <v>11</v>
      </c>
      <c r="F874" s="183">
        <f>_xlfn.XLOOKUP($A874,[3]【2026年03月度_全社】RFM客層一覧表データ!$A:$A,[3]【2026年03月度_全社】RFM客層一覧表データ!C:C,"",0)</f>
        <v>2541</v>
      </c>
      <c r="G874" s="183">
        <f>_xlfn.XLOOKUP($A874,[3]【2026年03月度_全社】RFM客層一覧表データ!$A:$A,[3]【2026年03月度_全社】RFM客層一覧表データ!D:D,"",0)</f>
        <v>621</v>
      </c>
      <c r="H874" s="183">
        <f>_xlfn.XLOOKUP($A874,[3]【2026年03月度_全社】RFM客層一覧表データ!$A:$A,[3]【2026年03月度_全社】RFM客層一覧表データ!E:E,"",0)</f>
        <v>1061</v>
      </c>
      <c r="I874" s="183">
        <f>_xlfn.XLOOKUP($A874,[3]【2026年03月度_全社】RFM客層一覧表データ!$A:$A,[3]【2026年03月度_全社】RFM客層一覧表データ!F:F,"",0)</f>
        <v>63</v>
      </c>
      <c r="J874" s="183">
        <v>1820</v>
      </c>
      <c r="K874" s="183">
        <v>742</v>
      </c>
      <c r="L874" s="183">
        <v>1020</v>
      </c>
      <c r="M874" s="183">
        <v>71</v>
      </c>
      <c r="N874" s="183">
        <v>2067</v>
      </c>
      <c r="O874" s="183">
        <v>792</v>
      </c>
      <c r="P874" s="183">
        <v>1156</v>
      </c>
      <c r="Q874" s="183">
        <v>87</v>
      </c>
      <c r="R874" s="183">
        <v>2446</v>
      </c>
      <c r="S874" s="183">
        <v>835</v>
      </c>
      <c r="T874" s="183">
        <v>1306</v>
      </c>
      <c r="U874" s="183">
        <v>59</v>
      </c>
      <c r="V874" s="183">
        <v>2766</v>
      </c>
      <c r="W874" s="183">
        <v>1046</v>
      </c>
      <c r="X874" s="183">
        <v>1437</v>
      </c>
      <c r="Y874" s="183">
        <v>126</v>
      </c>
    </row>
    <row r="875" spans="1:25" x14ac:dyDescent="0.2">
      <c r="A875" s="184">
        <v>11021216</v>
      </c>
      <c r="B875" s="183" t="str">
        <f>[1]店マスタ!B874</f>
        <v>（有）行方電機</v>
      </c>
      <c r="C875" s="183">
        <v>2.5</v>
      </c>
      <c r="D875" s="183">
        <v>2.5</v>
      </c>
      <c r="E875" s="183">
        <f>_xlfn.XLOOKUP(A875,[2]Sheet1!$R:$R,[2]Sheet1!$AB:$AB,"",0)</f>
        <v>3</v>
      </c>
      <c r="F875" s="183">
        <f>_xlfn.XLOOKUP($A875,[3]【2026年03月度_全社】RFM客層一覧表データ!$A:$A,[3]【2026年03月度_全社】RFM客層一覧表データ!C:C,"",0)</f>
        <v>272</v>
      </c>
      <c r="G875" s="183">
        <f>_xlfn.XLOOKUP($A875,[3]【2026年03月度_全社】RFM客層一覧表データ!$A:$A,[3]【2026年03月度_全社】RFM客層一覧表データ!D:D,"",0)</f>
        <v>87</v>
      </c>
      <c r="H875" s="183">
        <f>_xlfn.XLOOKUP($A875,[3]【2026年03月度_全社】RFM客層一覧表データ!$A:$A,[3]【2026年03月度_全社】RFM客層一覧表データ!E:E,"",0)</f>
        <v>41</v>
      </c>
      <c r="I875" s="183">
        <f>_xlfn.XLOOKUP($A875,[3]【2026年03月度_全社】RFM客層一覧表データ!$A:$A,[3]【2026年03月度_全社】RFM客層一覧表データ!F:F,"",0)</f>
        <v>2</v>
      </c>
      <c r="J875" s="183">
        <v>279</v>
      </c>
      <c r="K875" s="183">
        <v>79</v>
      </c>
      <c r="L875" s="183">
        <v>43</v>
      </c>
      <c r="M875" s="183">
        <v>3</v>
      </c>
      <c r="N875" s="183">
        <v>290</v>
      </c>
      <c r="O875" s="183">
        <v>94</v>
      </c>
      <c r="P875" s="183">
        <v>45</v>
      </c>
      <c r="Q875" s="183">
        <v>1</v>
      </c>
      <c r="R875" s="183">
        <v>304</v>
      </c>
      <c r="S875" s="183">
        <v>98</v>
      </c>
      <c r="T875" s="183">
        <v>47</v>
      </c>
      <c r="U875" s="183">
        <v>0</v>
      </c>
      <c r="V875" s="183">
        <v>314</v>
      </c>
      <c r="W875" s="183">
        <v>106</v>
      </c>
      <c r="X875" s="183">
        <v>49</v>
      </c>
      <c r="Y875" s="183">
        <v>0</v>
      </c>
    </row>
    <row r="876" spans="1:25" x14ac:dyDescent="0.2">
      <c r="A876" s="184">
        <v>11021277</v>
      </c>
      <c r="B876" s="183" t="str">
        <f>[1]店マスタ!B875</f>
        <v>電器館　うめざわ</v>
      </c>
      <c r="C876" s="183">
        <v>2.5</v>
      </c>
      <c r="D876" s="183">
        <v>2.5</v>
      </c>
      <c r="E876" s="183">
        <f>_xlfn.XLOOKUP(A876,[2]Sheet1!$R:$R,[2]Sheet1!$AB:$AB,"",0)</f>
        <v>2.5</v>
      </c>
      <c r="F876" s="183">
        <f>_xlfn.XLOOKUP($A876,[3]【2026年03月度_全社】RFM客層一覧表データ!$A:$A,[3]【2026年03月度_全社】RFM客層一覧表データ!C:C,"",0)</f>
        <v>772</v>
      </c>
      <c r="G876" s="183">
        <f>_xlfn.XLOOKUP($A876,[3]【2026年03月度_全社】RFM客層一覧表データ!$A:$A,[3]【2026年03月度_全社】RFM客層一覧表データ!D:D,"",0)</f>
        <v>282</v>
      </c>
      <c r="H876" s="183">
        <f>_xlfn.XLOOKUP($A876,[3]【2026年03月度_全社】RFM客層一覧表データ!$A:$A,[3]【2026年03月度_全社】RFM客層一覧表データ!E:E,"",0)</f>
        <v>391</v>
      </c>
      <c r="I876" s="183">
        <f>_xlfn.XLOOKUP($A876,[3]【2026年03月度_全社】RFM客層一覧表データ!$A:$A,[3]【2026年03月度_全社】RFM客層一覧表データ!F:F,"",0)</f>
        <v>51</v>
      </c>
      <c r="J876" s="183">
        <v>791</v>
      </c>
      <c r="K876" s="183">
        <v>306</v>
      </c>
      <c r="L876" s="183">
        <v>400</v>
      </c>
      <c r="M876" s="183">
        <v>57</v>
      </c>
      <c r="N876" s="183">
        <v>798</v>
      </c>
      <c r="O876" s="183">
        <v>323</v>
      </c>
      <c r="P876" s="183">
        <v>404</v>
      </c>
      <c r="Q876" s="183">
        <v>42</v>
      </c>
      <c r="R876" s="183">
        <v>848</v>
      </c>
      <c r="S876" s="183">
        <v>352</v>
      </c>
      <c r="T876" s="183">
        <v>417</v>
      </c>
      <c r="U876" s="183">
        <v>57</v>
      </c>
      <c r="V876" s="183">
        <v>905</v>
      </c>
      <c r="W876" s="183">
        <v>342</v>
      </c>
      <c r="X876" s="183">
        <v>436</v>
      </c>
      <c r="Y876" s="183">
        <v>48</v>
      </c>
    </row>
    <row r="877" spans="1:25" x14ac:dyDescent="0.2">
      <c r="A877" s="184">
        <v>11021362</v>
      </c>
      <c r="B877" s="183" t="str">
        <f>[1]店マスタ!B876</f>
        <v>ミヤシタ住建株式会社</v>
      </c>
      <c r="C877" s="183">
        <v>1.5</v>
      </c>
      <c r="D877" s="183">
        <v>1.5</v>
      </c>
      <c r="E877" s="183" t="str">
        <f>_xlfn.XLOOKUP(A877,[2]Sheet1!$R:$R,[2]Sheet1!$AB:$AB,"",0)</f>
        <v/>
      </c>
      <c r="F877" s="183" t="str">
        <f>_xlfn.XLOOKUP($A877,[3]【2026年03月度_全社】RFM客層一覧表データ!$A:$A,[3]【2026年03月度_全社】RFM客層一覧表データ!C:C,"",0)</f>
        <v/>
      </c>
      <c r="G877" s="183" t="str">
        <f>_xlfn.XLOOKUP($A877,[3]【2026年03月度_全社】RFM客層一覧表データ!$A:$A,[3]【2026年03月度_全社】RFM客層一覧表データ!D:D,"",0)</f>
        <v/>
      </c>
      <c r="H877" s="183" t="str">
        <f>_xlfn.XLOOKUP($A877,[3]【2026年03月度_全社】RFM客層一覧表データ!$A:$A,[3]【2026年03月度_全社】RFM客層一覧表データ!E:E,"",0)</f>
        <v/>
      </c>
      <c r="I877" s="183" t="str">
        <f>_xlfn.XLOOKUP($A877,[3]【2026年03月度_全社】RFM客層一覧表データ!$A:$A,[3]【2026年03月度_全社】RFM客層一覧表データ!F:F,"",0)</f>
        <v/>
      </c>
      <c r="J877" s="183">
        <v>1724</v>
      </c>
      <c r="K877" s="183">
        <v>0</v>
      </c>
      <c r="L877" s="183">
        <v>760</v>
      </c>
      <c r="M877" s="183">
        <v>0</v>
      </c>
      <c r="N877" s="183">
        <v>2087</v>
      </c>
      <c r="O877" s="183">
        <v>144</v>
      </c>
      <c r="P877" s="183">
        <v>1018</v>
      </c>
      <c r="Q877" s="183">
        <v>107</v>
      </c>
      <c r="R877" s="183">
        <v>2488</v>
      </c>
      <c r="S877" s="183">
        <v>337</v>
      </c>
      <c r="T877" s="183">
        <v>1216</v>
      </c>
      <c r="U877" s="183">
        <v>263</v>
      </c>
      <c r="V877" s="183">
        <v>0</v>
      </c>
      <c r="W877" s="183">
        <v>0</v>
      </c>
      <c r="X877" s="183">
        <v>0</v>
      </c>
      <c r="Y877" s="183">
        <v>0</v>
      </c>
    </row>
    <row r="878" spans="1:25" x14ac:dyDescent="0.2">
      <c r="A878" s="184">
        <v>11021401</v>
      </c>
      <c r="B878" s="183" t="str">
        <f>[1]店マスタ!B877</f>
        <v>（有）岩上電機</v>
      </c>
      <c r="C878" s="183">
        <v>2.5</v>
      </c>
      <c r="D878" s="183">
        <v>2.5</v>
      </c>
      <c r="E878" s="183">
        <f>_xlfn.XLOOKUP(A878,[2]Sheet1!$R:$R,[2]Sheet1!$AB:$AB,"",0)</f>
        <v>2.5</v>
      </c>
      <c r="F878" s="183">
        <f>_xlfn.XLOOKUP($A878,[3]【2026年03月度_全社】RFM客層一覧表データ!$A:$A,[3]【2026年03月度_全社】RFM客層一覧表データ!C:C,"",0)</f>
        <v>605</v>
      </c>
      <c r="G878" s="183">
        <f>_xlfn.XLOOKUP($A878,[3]【2026年03月度_全社】RFM客層一覧表データ!$A:$A,[3]【2026年03月度_全社】RFM客層一覧表データ!D:D,"",0)</f>
        <v>255</v>
      </c>
      <c r="H878" s="183">
        <f>_xlfn.XLOOKUP($A878,[3]【2026年03月度_全社】RFM客層一覧表データ!$A:$A,[3]【2026年03月度_全社】RFM客層一覧表データ!E:E,"",0)</f>
        <v>300</v>
      </c>
      <c r="I878" s="183">
        <f>_xlfn.XLOOKUP($A878,[3]【2026年03月度_全社】RFM客層一覧表データ!$A:$A,[3]【2026年03月度_全社】RFM客層一覧表データ!F:F,"",0)</f>
        <v>47</v>
      </c>
      <c r="J878" s="183">
        <v>609</v>
      </c>
      <c r="K878" s="183">
        <v>280</v>
      </c>
      <c r="L878" s="183">
        <v>308</v>
      </c>
      <c r="M878" s="183">
        <v>43</v>
      </c>
      <c r="N878" s="183">
        <v>613</v>
      </c>
      <c r="O878" s="183">
        <v>245</v>
      </c>
      <c r="P878" s="183">
        <v>324</v>
      </c>
      <c r="Q878" s="183">
        <v>15</v>
      </c>
      <c r="R878" s="183">
        <v>622</v>
      </c>
      <c r="S878" s="183">
        <v>274</v>
      </c>
      <c r="T878" s="183">
        <v>332</v>
      </c>
      <c r="U878" s="183">
        <v>25</v>
      </c>
      <c r="V878" s="183">
        <v>632</v>
      </c>
      <c r="W878" s="183">
        <v>277</v>
      </c>
      <c r="X878" s="183">
        <v>332</v>
      </c>
      <c r="Y878" s="183">
        <v>37</v>
      </c>
    </row>
    <row r="879" spans="1:25" x14ac:dyDescent="0.2">
      <c r="A879" s="184">
        <v>11022019</v>
      </c>
      <c r="B879" s="183" t="str">
        <f>[1]店マスタ!B878</f>
        <v>北爪電化サービス</v>
      </c>
      <c r="C879" s="183">
        <v>2</v>
      </c>
      <c r="D879" s="183">
        <v>2</v>
      </c>
      <c r="E879" s="183">
        <f>_xlfn.XLOOKUP(A879,[2]Sheet1!$R:$R,[2]Sheet1!$AB:$AB,"",0)</f>
        <v>2</v>
      </c>
      <c r="F879" s="183">
        <f>_xlfn.XLOOKUP($A879,[3]【2026年03月度_全社】RFM客層一覧表データ!$A:$A,[3]【2026年03月度_全社】RFM客層一覧表データ!C:C,"",0)</f>
        <v>410</v>
      </c>
      <c r="G879" s="183">
        <f>_xlfn.XLOOKUP($A879,[3]【2026年03月度_全社】RFM客層一覧表データ!$A:$A,[3]【2026年03月度_全社】RFM客層一覧表データ!D:D,"",0)</f>
        <v>150</v>
      </c>
      <c r="H879" s="183">
        <f>_xlfn.XLOOKUP($A879,[3]【2026年03月度_全社】RFM客層一覧表データ!$A:$A,[3]【2026年03月度_全社】RFM客層一覧表データ!E:E,"",0)</f>
        <v>202</v>
      </c>
      <c r="I879" s="183">
        <f>_xlfn.XLOOKUP($A879,[3]【2026年03月度_全社】RFM客層一覧表データ!$A:$A,[3]【2026年03月度_全社】RFM客層一覧表データ!F:F,"",0)</f>
        <v>29</v>
      </c>
      <c r="J879" s="183">
        <v>405</v>
      </c>
      <c r="K879" s="183">
        <v>155</v>
      </c>
      <c r="L879" s="183">
        <v>208</v>
      </c>
      <c r="M879" s="183">
        <v>19</v>
      </c>
      <c r="N879" s="183">
        <v>412</v>
      </c>
      <c r="O879" s="183">
        <v>145</v>
      </c>
      <c r="P879" s="183">
        <v>207</v>
      </c>
      <c r="Q879" s="183">
        <v>30</v>
      </c>
      <c r="R879" s="183">
        <v>425</v>
      </c>
      <c r="S879" s="183">
        <v>172</v>
      </c>
      <c r="T879" s="183">
        <v>221</v>
      </c>
      <c r="U879" s="183">
        <v>18</v>
      </c>
      <c r="V879" s="183">
        <v>434</v>
      </c>
      <c r="W879" s="183">
        <v>166</v>
      </c>
      <c r="X879" s="183">
        <v>231</v>
      </c>
      <c r="Y879" s="183">
        <v>27</v>
      </c>
    </row>
    <row r="880" spans="1:25" x14ac:dyDescent="0.2">
      <c r="A880" s="184">
        <v>11023001</v>
      </c>
      <c r="B880" s="183" t="str">
        <f>[1]店マスタ!B879</f>
        <v>クリハラデンキ</v>
      </c>
      <c r="C880" s="183">
        <v>1.5</v>
      </c>
      <c r="D880" s="183">
        <v>1.5</v>
      </c>
      <c r="E880" s="183">
        <f>_xlfn.XLOOKUP(A880,[2]Sheet1!$R:$R,[2]Sheet1!$AB:$AB,"",0)</f>
        <v>1.5</v>
      </c>
      <c r="F880" s="183">
        <f>_xlfn.XLOOKUP($A880,[3]【2026年03月度_全社】RFM客層一覧表データ!$A:$A,[3]【2026年03月度_全社】RFM客層一覧表データ!C:C,"",0)</f>
        <v>253</v>
      </c>
      <c r="G880" s="183">
        <f>_xlfn.XLOOKUP($A880,[3]【2026年03月度_全社】RFM客層一覧表データ!$A:$A,[3]【2026年03月度_全社】RFM客層一覧表データ!D:D,"",0)</f>
        <v>110</v>
      </c>
      <c r="H880" s="183">
        <f>_xlfn.XLOOKUP($A880,[3]【2026年03月度_全社】RFM客層一覧表データ!$A:$A,[3]【2026年03月度_全社】RFM客層一覧表データ!E:E,"",0)</f>
        <v>136</v>
      </c>
      <c r="I880" s="183">
        <f>_xlfn.XLOOKUP($A880,[3]【2026年03月度_全社】RFM客層一覧表データ!$A:$A,[3]【2026年03月度_全社】RFM客層一覧表データ!F:F,"",0)</f>
        <v>13</v>
      </c>
      <c r="J880" s="183">
        <v>263</v>
      </c>
      <c r="K880" s="183">
        <v>115</v>
      </c>
      <c r="L880" s="183">
        <v>136</v>
      </c>
      <c r="M880" s="183">
        <v>9</v>
      </c>
      <c r="N880" s="183">
        <v>284</v>
      </c>
      <c r="O880" s="183">
        <v>111</v>
      </c>
      <c r="P880" s="183">
        <v>135</v>
      </c>
      <c r="Q880" s="183">
        <v>20</v>
      </c>
      <c r="R880" s="183">
        <v>284</v>
      </c>
      <c r="S880" s="183">
        <v>97</v>
      </c>
      <c r="T880" s="183">
        <v>141</v>
      </c>
      <c r="U880" s="183">
        <v>10</v>
      </c>
      <c r="V880" s="183">
        <v>303</v>
      </c>
      <c r="W880" s="183">
        <v>119</v>
      </c>
      <c r="X880" s="183">
        <v>151</v>
      </c>
      <c r="Y880" s="183">
        <v>16</v>
      </c>
    </row>
    <row r="881" spans="1:25" x14ac:dyDescent="0.2">
      <c r="A881" s="184">
        <v>11023003</v>
      </c>
      <c r="B881" s="183" t="str">
        <f>[1]店マスタ!B880</f>
        <v>（株）太陽電気</v>
      </c>
      <c r="C881" s="183">
        <v>11.5</v>
      </c>
      <c r="D881" s="183">
        <v>11.5</v>
      </c>
      <c r="E881" s="183">
        <f>_xlfn.XLOOKUP(A881,[2]Sheet1!$R:$R,[2]Sheet1!$AB:$AB,"",0)</f>
        <v>13</v>
      </c>
      <c r="F881" s="183">
        <f>_xlfn.XLOOKUP($A881,[3]【2026年03月度_全社】RFM客層一覧表データ!$A:$A,[3]【2026年03月度_全社】RFM客層一覧表データ!C:C,"",0)</f>
        <v>2927</v>
      </c>
      <c r="G881" s="183">
        <f>_xlfn.XLOOKUP($A881,[3]【2026年03月度_全社】RFM客層一覧表データ!$A:$A,[3]【2026年03月度_全社】RFM客層一覧表データ!D:D,"",0)</f>
        <v>1210</v>
      </c>
      <c r="H881" s="183">
        <f>_xlfn.XLOOKUP($A881,[3]【2026年03月度_全社】RFM客層一覧表データ!$A:$A,[3]【2026年03月度_全社】RFM客層一覧表データ!E:E,"",0)</f>
        <v>1264</v>
      </c>
      <c r="I881" s="183">
        <f>_xlfn.XLOOKUP($A881,[3]【2026年03月度_全社】RFM客層一覧表データ!$A:$A,[3]【2026年03月度_全社】RFM客層一覧表データ!F:F,"",0)</f>
        <v>269</v>
      </c>
      <c r="J881" s="183">
        <v>2974</v>
      </c>
      <c r="K881" s="183">
        <v>1151</v>
      </c>
      <c r="L881" s="183">
        <v>1256</v>
      </c>
      <c r="M881" s="183">
        <v>207</v>
      </c>
      <c r="N881" s="183">
        <v>3029</v>
      </c>
      <c r="O881" s="183">
        <v>1168</v>
      </c>
      <c r="P881" s="183">
        <v>1287</v>
      </c>
      <c r="Q881" s="183">
        <v>240</v>
      </c>
      <c r="R881" s="183">
        <v>3092</v>
      </c>
      <c r="S881" s="183">
        <v>1266</v>
      </c>
      <c r="T881" s="183">
        <v>1319</v>
      </c>
      <c r="U881" s="183">
        <v>309</v>
      </c>
      <c r="V881" s="183">
        <v>3056</v>
      </c>
      <c r="W881" s="183">
        <v>1116</v>
      </c>
      <c r="X881" s="183">
        <v>1343</v>
      </c>
      <c r="Y881" s="183">
        <v>183</v>
      </c>
    </row>
    <row r="882" spans="1:25" x14ac:dyDescent="0.2">
      <c r="A882" s="184">
        <v>11023006</v>
      </c>
      <c r="B882" s="183" t="str">
        <f>[1]店マスタ!B881</f>
        <v>電ねっと　セキナン</v>
      </c>
      <c r="C882" s="183">
        <v>4.5</v>
      </c>
      <c r="D882" s="183">
        <v>4.5</v>
      </c>
      <c r="E882" s="183">
        <f>_xlfn.XLOOKUP(A882,[2]Sheet1!$R:$R,[2]Sheet1!$AB:$AB,"",0)</f>
        <v>5</v>
      </c>
      <c r="F882" s="183">
        <f>_xlfn.XLOOKUP($A882,[3]【2026年03月度_全社】RFM客層一覧表データ!$A:$A,[3]【2026年03月度_全社】RFM客層一覧表データ!C:C,"",0)</f>
        <v>1074</v>
      </c>
      <c r="G882" s="183">
        <f>_xlfn.XLOOKUP($A882,[3]【2026年03月度_全社】RFM客層一覧表データ!$A:$A,[3]【2026年03月度_全社】RFM客層一覧表データ!D:D,"",0)</f>
        <v>557</v>
      </c>
      <c r="H882" s="183">
        <f>_xlfn.XLOOKUP($A882,[3]【2026年03月度_全社】RFM客層一覧表データ!$A:$A,[3]【2026年03月度_全社】RFM客層一覧表データ!E:E,"",0)</f>
        <v>586</v>
      </c>
      <c r="I882" s="183">
        <f>_xlfn.XLOOKUP($A882,[3]【2026年03月度_全社】RFM客層一覧表データ!$A:$A,[3]【2026年03月度_全社】RFM客層一覧表データ!F:F,"",0)</f>
        <v>108</v>
      </c>
      <c r="J882" s="183">
        <v>1013</v>
      </c>
      <c r="K882" s="183">
        <v>511</v>
      </c>
      <c r="L882" s="183">
        <v>564</v>
      </c>
      <c r="M882" s="183">
        <v>105</v>
      </c>
      <c r="N882" s="183">
        <v>932</v>
      </c>
      <c r="O882" s="183">
        <v>478</v>
      </c>
      <c r="P882" s="183">
        <v>541</v>
      </c>
      <c r="Q882" s="183">
        <v>88</v>
      </c>
      <c r="R882" s="183">
        <v>893</v>
      </c>
      <c r="S882" s="183">
        <v>502</v>
      </c>
      <c r="T882" s="183">
        <v>528</v>
      </c>
      <c r="U882" s="183">
        <v>93</v>
      </c>
      <c r="V882" s="183">
        <v>835</v>
      </c>
      <c r="W882" s="183">
        <v>465</v>
      </c>
      <c r="X882" s="183">
        <v>521</v>
      </c>
      <c r="Y882" s="183">
        <v>69</v>
      </c>
    </row>
    <row r="883" spans="1:25" x14ac:dyDescent="0.2">
      <c r="A883" s="184">
        <v>11023007</v>
      </c>
      <c r="B883" s="183" t="str">
        <f>[1]店マスタ!B882</f>
        <v>松橋電器商会</v>
      </c>
      <c r="C883" s="183">
        <v>2</v>
      </c>
      <c r="D883" s="183">
        <v>2</v>
      </c>
      <c r="E883" s="183">
        <f>_xlfn.XLOOKUP(A883,[2]Sheet1!$R:$R,[2]Sheet1!$AB:$AB,"",0)</f>
        <v>2</v>
      </c>
      <c r="F883" s="183">
        <f>_xlfn.XLOOKUP($A883,[3]【2026年03月度_全社】RFM客層一覧表データ!$A:$A,[3]【2026年03月度_全社】RFM客層一覧表データ!C:C,"",0)</f>
        <v>478</v>
      </c>
      <c r="G883" s="183">
        <f>_xlfn.XLOOKUP($A883,[3]【2026年03月度_全社】RFM客層一覧表データ!$A:$A,[3]【2026年03月度_全社】RFM客層一覧表データ!D:D,"",0)</f>
        <v>172</v>
      </c>
      <c r="H883" s="183">
        <f>_xlfn.XLOOKUP($A883,[3]【2026年03月度_全社】RFM客層一覧表データ!$A:$A,[3]【2026年03月度_全社】RFM客層一覧表データ!E:E,"",0)</f>
        <v>160</v>
      </c>
      <c r="I883" s="183">
        <f>_xlfn.XLOOKUP($A883,[3]【2026年03月度_全社】RFM客層一覧表データ!$A:$A,[3]【2026年03月度_全社】RFM客層一覧表データ!F:F,"",0)</f>
        <v>41</v>
      </c>
      <c r="J883" s="183">
        <v>457</v>
      </c>
      <c r="K883" s="183">
        <v>208</v>
      </c>
      <c r="L883" s="183">
        <v>128</v>
      </c>
      <c r="M883" s="183">
        <v>63</v>
      </c>
      <c r="N883" s="183">
        <v>415</v>
      </c>
      <c r="O883" s="183">
        <v>198</v>
      </c>
      <c r="P883" s="183">
        <v>90</v>
      </c>
      <c r="Q883" s="183">
        <v>90</v>
      </c>
      <c r="R883" s="183">
        <v>358</v>
      </c>
      <c r="S883" s="183">
        <v>216</v>
      </c>
      <c r="T883" s="183">
        <v>54</v>
      </c>
      <c r="U883" s="183">
        <v>156</v>
      </c>
      <c r="V883" s="183">
        <v>278</v>
      </c>
      <c r="W883" s="183">
        <v>155</v>
      </c>
      <c r="X883" s="183">
        <v>12</v>
      </c>
      <c r="Y883" s="183">
        <v>108</v>
      </c>
    </row>
    <row r="884" spans="1:25" x14ac:dyDescent="0.2">
      <c r="A884" s="184">
        <v>11023010</v>
      </c>
      <c r="B884" s="183" t="str">
        <f>[1]店マスタ!B883</f>
        <v>田島電器　本庄店</v>
      </c>
      <c r="C884" s="183">
        <v>2.5</v>
      </c>
      <c r="D884" s="183">
        <v>2.5</v>
      </c>
      <c r="E884" s="183">
        <f>_xlfn.XLOOKUP(A884,[2]Sheet1!$R:$R,[2]Sheet1!$AB:$AB,"",0)</f>
        <v>2.5</v>
      </c>
      <c r="F884" s="183" t="str">
        <f>_xlfn.XLOOKUP($A884,[3]【2026年03月度_全社】RFM客層一覧表データ!$A:$A,[3]【2026年03月度_全社】RFM客層一覧表データ!C:C,"",0)</f>
        <v/>
      </c>
      <c r="G884" s="183" t="str">
        <f>_xlfn.XLOOKUP($A884,[3]【2026年03月度_全社】RFM客層一覧表データ!$A:$A,[3]【2026年03月度_全社】RFM客層一覧表データ!D:D,"",0)</f>
        <v/>
      </c>
      <c r="H884" s="183" t="str">
        <f>_xlfn.XLOOKUP($A884,[3]【2026年03月度_全社】RFM客層一覧表データ!$A:$A,[3]【2026年03月度_全社】RFM客層一覧表データ!E:E,"",0)</f>
        <v/>
      </c>
      <c r="I884" s="183" t="str">
        <f>_xlfn.XLOOKUP($A884,[3]【2026年03月度_全社】RFM客層一覧表データ!$A:$A,[3]【2026年03月度_全社】RFM客層一覧表データ!F:F,"",0)</f>
        <v/>
      </c>
      <c r="J884" s="183">
        <v>0</v>
      </c>
      <c r="K884" s="183">
        <v>0</v>
      </c>
      <c r="L884" s="183">
        <v>0</v>
      </c>
      <c r="M884" s="183">
        <v>0</v>
      </c>
      <c r="N884" s="183">
        <v>0</v>
      </c>
      <c r="O884" s="183">
        <v>0</v>
      </c>
      <c r="P884" s="183">
        <v>0</v>
      </c>
      <c r="Q884" s="183">
        <v>0</v>
      </c>
      <c r="R884" s="183">
        <v>0</v>
      </c>
      <c r="S884" s="183">
        <v>0</v>
      </c>
      <c r="T884" s="183">
        <v>0</v>
      </c>
      <c r="U884" s="183">
        <v>0</v>
      </c>
      <c r="V884" s="183">
        <v>0</v>
      </c>
      <c r="W884" s="183">
        <v>0</v>
      </c>
      <c r="X884" s="183">
        <v>0</v>
      </c>
      <c r="Y884" s="183">
        <v>0</v>
      </c>
    </row>
    <row r="885" spans="1:25" x14ac:dyDescent="0.2">
      <c r="A885" s="184">
        <v>11023011</v>
      </c>
      <c r="B885" s="183" t="str">
        <f>[1]店マスタ!B884</f>
        <v>（有）明光電器商会</v>
      </c>
      <c r="C885" s="183">
        <v>2.5</v>
      </c>
      <c r="D885" s="183">
        <v>2.5</v>
      </c>
      <c r="E885" s="183">
        <f>_xlfn.XLOOKUP(A885,[2]Sheet1!$R:$R,[2]Sheet1!$AB:$AB,"",0)</f>
        <v>2.5</v>
      </c>
      <c r="F885" s="183">
        <f>_xlfn.XLOOKUP($A885,[3]【2026年03月度_全社】RFM客層一覧表データ!$A:$A,[3]【2026年03月度_全社】RFM客層一覧表データ!C:C,"",0)</f>
        <v>714</v>
      </c>
      <c r="G885" s="183">
        <f>_xlfn.XLOOKUP($A885,[3]【2026年03月度_全社】RFM客層一覧表データ!$A:$A,[3]【2026年03月度_全社】RFM客層一覧表データ!D:D,"",0)</f>
        <v>321</v>
      </c>
      <c r="H885" s="183">
        <f>_xlfn.XLOOKUP($A885,[3]【2026年03月度_全社】RFM客層一覧表データ!$A:$A,[3]【2026年03月度_全社】RFM客層一覧表データ!E:E,"",0)</f>
        <v>402</v>
      </c>
      <c r="I885" s="183">
        <f>_xlfn.XLOOKUP($A885,[3]【2026年03月度_全社】RFM客層一覧表データ!$A:$A,[3]【2026年03月度_全社】RFM客層一覧表データ!F:F,"",0)</f>
        <v>31</v>
      </c>
      <c r="J885" s="183">
        <v>712</v>
      </c>
      <c r="K885" s="183">
        <v>336</v>
      </c>
      <c r="L885" s="183">
        <v>396</v>
      </c>
      <c r="M885" s="183">
        <v>46</v>
      </c>
      <c r="N885" s="183">
        <v>726</v>
      </c>
      <c r="O885" s="183">
        <v>326</v>
      </c>
      <c r="P885" s="183">
        <v>384</v>
      </c>
      <c r="Q885" s="183">
        <v>46</v>
      </c>
      <c r="R885" s="183">
        <v>730</v>
      </c>
      <c r="S885" s="183">
        <v>338</v>
      </c>
      <c r="T885" s="183">
        <v>391</v>
      </c>
      <c r="U885" s="183">
        <v>48</v>
      </c>
      <c r="V885" s="183">
        <v>720</v>
      </c>
      <c r="W885" s="183">
        <v>337</v>
      </c>
      <c r="X885" s="183">
        <v>387</v>
      </c>
      <c r="Y885" s="183">
        <v>53</v>
      </c>
    </row>
    <row r="886" spans="1:25" x14ac:dyDescent="0.2">
      <c r="A886" s="184">
        <v>11023014</v>
      </c>
      <c r="B886" s="183" t="str">
        <f>[1]店マスタ!B885</f>
        <v>（有）ハチスデンキ</v>
      </c>
      <c r="C886" s="183">
        <v>5</v>
      </c>
      <c r="D886" s="183">
        <v>5</v>
      </c>
      <c r="E886" s="183">
        <f>_xlfn.XLOOKUP(A886,[2]Sheet1!$R:$R,[2]Sheet1!$AB:$AB,"",0)</f>
        <v>4.5</v>
      </c>
      <c r="F886" s="183">
        <f>_xlfn.XLOOKUP($A886,[3]【2026年03月度_全社】RFM客層一覧表データ!$A:$A,[3]【2026年03月度_全社】RFM客層一覧表データ!C:C,"",0)</f>
        <v>1005</v>
      </c>
      <c r="G886" s="183">
        <f>_xlfn.XLOOKUP($A886,[3]【2026年03月度_全社】RFM客層一覧表データ!$A:$A,[3]【2026年03月度_全社】RFM客層一覧表データ!D:D,"",0)</f>
        <v>472</v>
      </c>
      <c r="H886" s="183">
        <f>_xlfn.XLOOKUP($A886,[3]【2026年03月度_全社】RFM客層一覧表データ!$A:$A,[3]【2026年03月度_全社】RFM客層一覧表データ!E:E,"",0)</f>
        <v>536</v>
      </c>
      <c r="I886" s="183">
        <f>_xlfn.XLOOKUP($A886,[3]【2026年03月度_全社】RFM客層一覧表データ!$A:$A,[3]【2026年03月度_全社】RFM客層一覧表データ!F:F,"",0)</f>
        <v>63</v>
      </c>
      <c r="J886" s="183">
        <v>1015</v>
      </c>
      <c r="K886" s="183">
        <v>491</v>
      </c>
      <c r="L886" s="183">
        <v>538</v>
      </c>
      <c r="M886" s="183">
        <v>66</v>
      </c>
      <c r="N886" s="183">
        <v>1015</v>
      </c>
      <c r="O886" s="183">
        <v>532</v>
      </c>
      <c r="P886" s="183">
        <v>546</v>
      </c>
      <c r="Q886" s="183">
        <v>48</v>
      </c>
      <c r="R886" s="183">
        <v>1030</v>
      </c>
      <c r="S886" s="183">
        <v>528</v>
      </c>
      <c r="T886" s="183">
        <v>527</v>
      </c>
      <c r="U886" s="183">
        <v>70</v>
      </c>
      <c r="V886" s="183">
        <v>1024</v>
      </c>
      <c r="W886" s="183">
        <v>527</v>
      </c>
      <c r="X886" s="183">
        <v>524</v>
      </c>
      <c r="Y886" s="183">
        <v>55</v>
      </c>
    </row>
    <row r="887" spans="1:25" x14ac:dyDescent="0.2">
      <c r="A887" s="184">
        <v>11024001</v>
      </c>
      <c r="B887" s="183" t="str">
        <f>[1]店マスタ!B886</f>
        <v>（有）井上電気商会</v>
      </c>
      <c r="C887" s="183">
        <v>4.5</v>
      </c>
      <c r="D887" s="183">
        <v>3.5</v>
      </c>
      <c r="E887" s="183">
        <f>_xlfn.XLOOKUP(A887,[2]Sheet1!$R:$R,[2]Sheet1!$AB:$AB,"",0)</f>
        <v>3.5</v>
      </c>
      <c r="F887" s="183">
        <f>_xlfn.XLOOKUP($A887,[3]【2026年03月度_全社】RFM客層一覧表データ!$A:$A,[3]【2026年03月度_全社】RFM客層一覧表データ!C:C,"",0)</f>
        <v>2</v>
      </c>
      <c r="G887" s="183">
        <f>_xlfn.XLOOKUP($A887,[3]【2026年03月度_全社】RFM客層一覧表データ!$A:$A,[3]【2026年03月度_全社】RFM客層一覧表データ!D:D,"",0)</f>
        <v>1</v>
      </c>
      <c r="H887" s="183">
        <f>_xlfn.XLOOKUP($A887,[3]【2026年03月度_全社】RFM客層一覧表データ!$A:$A,[3]【2026年03月度_全社】RFM客層一覧表データ!E:E,"",0)</f>
        <v>0</v>
      </c>
      <c r="I887" s="183">
        <f>_xlfn.XLOOKUP($A887,[3]【2026年03月度_全社】RFM客層一覧表データ!$A:$A,[3]【2026年03月度_全社】RFM客層一覧表データ!F:F,"",0)</f>
        <v>0</v>
      </c>
      <c r="J887" s="183">
        <v>1</v>
      </c>
      <c r="K887" s="183">
        <v>1</v>
      </c>
      <c r="L887" s="183">
        <v>0</v>
      </c>
      <c r="M887" s="183">
        <v>0</v>
      </c>
      <c r="N887" s="183">
        <v>0</v>
      </c>
      <c r="O887" s="183">
        <v>0</v>
      </c>
      <c r="P887" s="183">
        <v>0</v>
      </c>
      <c r="Q887" s="183">
        <v>0</v>
      </c>
      <c r="R887" s="183">
        <v>0</v>
      </c>
      <c r="S887" s="183">
        <v>0</v>
      </c>
      <c r="T887" s="183">
        <v>0</v>
      </c>
      <c r="U887" s="183">
        <v>0</v>
      </c>
      <c r="V887" s="183">
        <v>0</v>
      </c>
      <c r="W887" s="183">
        <v>0</v>
      </c>
      <c r="X887" s="183">
        <v>0</v>
      </c>
      <c r="Y887" s="183">
        <v>0</v>
      </c>
    </row>
    <row r="888" spans="1:25" x14ac:dyDescent="0.2">
      <c r="A888" s="184">
        <v>11024003</v>
      </c>
      <c r="B888" s="183" t="str">
        <f>[1]店マスタ!B887</f>
        <v>双葉電機（株）</v>
      </c>
      <c r="C888" s="183">
        <v>2</v>
      </c>
      <c r="D888" s="183">
        <v>0</v>
      </c>
      <c r="E888" s="183" t="str">
        <f>_xlfn.XLOOKUP(A888,[2]Sheet1!$R:$R,[2]Sheet1!$AB:$AB,"",0)</f>
        <v/>
      </c>
      <c r="F888" s="183" t="str">
        <f>_xlfn.XLOOKUP($A888,[3]【2026年03月度_全社】RFM客層一覧表データ!$A:$A,[3]【2026年03月度_全社】RFM客層一覧表データ!C:C,"",0)</f>
        <v/>
      </c>
      <c r="G888" s="183" t="str">
        <f>_xlfn.XLOOKUP($A888,[3]【2026年03月度_全社】RFM客層一覧表データ!$A:$A,[3]【2026年03月度_全社】RFM客層一覧表データ!D:D,"",0)</f>
        <v/>
      </c>
      <c r="H888" s="183" t="str">
        <f>_xlfn.XLOOKUP($A888,[3]【2026年03月度_全社】RFM客層一覧表データ!$A:$A,[3]【2026年03月度_全社】RFM客層一覧表データ!E:E,"",0)</f>
        <v/>
      </c>
      <c r="I888" s="183" t="str">
        <f>_xlfn.XLOOKUP($A888,[3]【2026年03月度_全社】RFM客層一覧表データ!$A:$A,[3]【2026年03月度_全社】RFM客層一覧表データ!F:F,"",0)</f>
        <v/>
      </c>
      <c r="J888" s="183">
        <v>0</v>
      </c>
      <c r="K888" s="183">
        <v>0</v>
      </c>
      <c r="L888" s="183">
        <v>0</v>
      </c>
      <c r="M888" s="183">
        <v>0</v>
      </c>
      <c r="N888" s="183">
        <v>0</v>
      </c>
      <c r="O888" s="183">
        <v>0</v>
      </c>
      <c r="P888" s="183">
        <v>0</v>
      </c>
      <c r="Q888" s="183">
        <v>0</v>
      </c>
      <c r="R888" s="183">
        <v>0</v>
      </c>
      <c r="S888" s="183">
        <v>0</v>
      </c>
      <c r="T888" s="183">
        <v>0</v>
      </c>
      <c r="U888" s="183">
        <v>0</v>
      </c>
      <c r="V888" s="183">
        <v>0</v>
      </c>
      <c r="W888" s="183">
        <v>0</v>
      </c>
      <c r="X888" s="183">
        <v>0</v>
      </c>
      <c r="Y888" s="183">
        <v>0</v>
      </c>
    </row>
    <row r="889" spans="1:25" x14ac:dyDescent="0.2">
      <c r="A889" s="184">
        <v>11024006</v>
      </c>
      <c r="B889" s="183" t="str">
        <f>[1]店マスタ!B888</f>
        <v>（有）吉田電器商会</v>
      </c>
      <c r="C889" s="183">
        <v>2.5</v>
      </c>
      <c r="D889" s="183">
        <v>2.5</v>
      </c>
      <c r="E889" s="183">
        <f>_xlfn.XLOOKUP(A889,[2]Sheet1!$R:$R,[2]Sheet1!$AB:$AB,"",0)</f>
        <v>2.5</v>
      </c>
      <c r="F889" s="183">
        <f>_xlfn.XLOOKUP($A889,[3]【2026年03月度_全社】RFM客層一覧表データ!$A:$A,[3]【2026年03月度_全社】RFM客層一覧表データ!C:C,"",0)</f>
        <v>441</v>
      </c>
      <c r="G889" s="183">
        <f>_xlfn.XLOOKUP($A889,[3]【2026年03月度_全社】RFM客層一覧表データ!$A:$A,[3]【2026年03月度_全社】RFM客層一覧表データ!D:D,"",0)</f>
        <v>168</v>
      </c>
      <c r="H889" s="183">
        <f>_xlfn.XLOOKUP($A889,[3]【2026年03月度_全社】RFM客層一覧表データ!$A:$A,[3]【2026年03月度_全社】RFM客層一覧表データ!E:E,"",0)</f>
        <v>233</v>
      </c>
      <c r="I889" s="183">
        <f>_xlfn.XLOOKUP($A889,[3]【2026年03月度_全社】RFM客層一覧表データ!$A:$A,[3]【2026年03月度_全社】RFM客層一覧表データ!F:F,"",0)</f>
        <v>23</v>
      </c>
      <c r="J889" s="183">
        <v>454</v>
      </c>
      <c r="K889" s="183">
        <v>177</v>
      </c>
      <c r="L889" s="183">
        <v>234</v>
      </c>
      <c r="M889" s="183">
        <v>21</v>
      </c>
      <c r="N889" s="183">
        <v>475</v>
      </c>
      <c r="O889" s="183">
        <v>162</v>
      </c>
      <c r="P889" s="183">
        <v>236</v>
      </c>
      <c r="Q889" s="183">
        <v>19</v>
      </c>
      <c r="R889" s="183">
        <v>507</v>
      </c>
      <c r="S889" s="183">
        <v>169</v>
      </c>
      <c r="T889" s="183">
        <v>264</v>
      </c>
      <c r="U889" s="183">
        <v>29</v>
      </c>
      <c r="V889" s="183">
        <v>538</v>
      </c>
      <c r="W889" s="183">
        <v>165</v>
      </c>
      <c r="X889" s="183">
        <v>279</v>
      </c>
      <c r="Y889" s="183">
        <v>17</v>
      </c>
    </row>
    <row r="890" spans="1:25" x14ac:dyDescent="0.2">
      <c r="A890" s="184">
        <v>11024008</v>
      </c>
      <c r="B890" s="183" t="str">
        <f>[1]店マスタ!B889</f>
        <v>藤倉電気商会</v>
      </c>
      <c r="C890" s="183">
        <v>1.5</v>
      </c>
      <c r="D890" s="183">
        <v>1.5</v>
      </c>
      <c r="E890" s="183">
        <f>_xlfn.XLOOKUP(A890,[2]Sheet1!$R:$R,[2]Sheet1!$AB:$AB,"",0)</f>
        <v>1.5</v>
      </c>
      <c r="F890" s="183">
        <f>_xlfn.XLOOKUP($A890,[3]【2026年03月度_全社】RFM客層一覧表データ!$A:$A,[3]【2026年03月度_全社】RFM客層一覧表データ!C:C,"",0)</f>
        <v>35</v>
      </c>
      <c r="G890" s="183">
        <f>_xlfn.XLOOKUP($A890,[3]【2026年03月度_全社】RFM客層一覧表データ!$A:$A,[3]【2026年03月度_全社】RFM客層一覧表データ!D:D,"",0)</f>
        <v>3</v>
      </c>
      <c r="H890" s="183">
        <f>_xlfn.XLOOKUP($A890,[3]【2026年03月度_全社】RFM客層一覧表データ!$A:$A,[3]【2026年03月度_全社】RFM客層一覧表データ!E:E,"",0)</f>
        <v>1</v>
      </c>
      <c r="I890" s="183">
        <f>_xlfn.XLOOKUP($A890,[3]【2026年03月度_全社】RFM客層一覧表データ!$A:$A,[3]【2026年03月度_全社】RFM客層一覧表データ!F:F,"",0)</f>
        <v>3</v>
      </c>
      <c r="J890" s="183">
        <v>38</v>
      </c>
      <c r="K890" s="183">
        <v>6</v>
      </c>
      <c r="L890" s="183">
        <v>4</v>
      </c>
      <c r="M890" s="183">
        <v>4</v>
      </c>
      <c r="N890" s="183">
        <v>36</v>
      </c>
      <c r="O890" s="183">
        <v>20</v>
      </c>
      <c r="P890" s="183">
        <v>6</v>
      </c>
      <c r="Q890" s="183">
        <v>14</v>
      </c>
      <c r="R890" s="183">
        <v>38</v>
      </c>
      <c r="S890" s="183">
        <v>8</v>
      </c>
      <c r="T890" s="183">
        <v>3</v>
      </c>
      <c r="U890" s="183">
        <v>7</v>
      </c>
      <c r="V890" s="183">
        <v>64</v>
      </c>
      <c r="W890" s="183">
        <v>3</v>
      </c>
      <c r="X890" s="183">
        <v>5</v>
      </c>
      <c r="Y890" s="183">
        <v>1</v>
      </c>
    </row>
    <row r="891" spans="1:25" x14ac:dyDescent="0.2">
      <c r="A891" s="184">
        <v>11031001</v>
      </c>
      <c r="B891" s="183" t="str">
        <f>[1]店マスタ!B890</f>
        <v>（有）川崎商店</v>
      </c>
      <c r="C891" s="183">
        <v>3</v>
      </c>
      <c r="D891" s="183">
        <v>3</v>
      </c>
      <c r="E891" s="183">
        <f>_xlfn.XLOOKUP(A891,[2]Sheet1!$R:$R,[2]Sheet1!$AB:$AB,"",0)</f>
        <v>3</v>
      </c>
      <c r="F891" s="183">
        <f>_xlfn.XLOOKUP($A891,[3]【2026年03月度_全社】RFM客層一覧表データ!$A:$A,[3]【2026年03月度_全社】RFM客層一覧表データ!C:C,"",0)</f>
        <v>601</v>
      </c>
      <c r="G891" s="183">
        <f>_xlfn.XLOOKUP($A891,[3]【2026年03月度_全社】RFM客層一覧表データ!$A:$A,[3]【2026年03月度_全社】RFM客層一覧表データ!D:D,"",0)</f>
        <v>247</v>
      </c>
      <c r="H891" s="183">
        <f>_xlfn.XLOOKUP($A891,[3]【2026年03月度_全社】RFM客層一覧表データ!$A:$A,[3]【2026年03月度_全社】RFM客層一覧表データ!E:E,"",0)</f>
        <v>274</v>
      </c>
      <c r="I891" s="183">
        <f>_xlfn.XLOOKUP($A891,[3]【2026年03月度_全社】RFM客層一覧表データ!$A:$A,[3]【2026年03月度_全社】RFM客層一覧表データ!F:F,"",0)</f>
        <v>30</v>
      </c>
      <c r="J891" s="183">
        <v>633</v>
      </c>
      <c r="K891" s="183">
        <v>271</v>
      </c>
      <c r="L891" s="183">
        <v>284</v>
      </c>
      <c r="M891" s="183">
        <v>30</v>
      </c>
      <c r="N891" s="183">
        <v>663</v>
      </c>
      <c r="O891" s="183">
        <v>263</v>
      </c>
      <c r="P891" s="183">
        <v>295</v>
      </c>
      <c r="Q891" s="183">
        <v>27</v>
      </c>
      <c r="R891" s="183">
        <v>680</v>
      </c>
      <c r="S891" s="183">
        <v>261</v>
      </c>
      <c r="T891" s="183">
        <v>300</v>
      </c>
      <c r="U891" s="183">
        <v>27</v>
      </c>
      <c r="V891" s="183">
        <v>709</v>
      </c>
      <c r="W891" s="183">
        <v>294</v>
      </c>
      <c r="X891" s="183">
        <v>321</v>
      </c>
      <c r="Y891" s="183">
        <v>42</v>
      </c>
    </row>
    <row r="892" spans="1:25" x14ac:dyDescent="0.2">
      <c r="A892" s="184">
        <v>11031008</v>
      </c>
      <c r="B892" s="183" t="str">
        <f>[1]店マスタ!B891</f>
        <v>（有）上村電気銀座店</v>
      </c>
      <c r="C892" s="183">
        <v>1</v>
      </c>
      <c r="D892" s="183">
        <v>1</v>
      </c>
      <c r="E892" s="183">
        <f>_xlfn.XLOOKUP(A892,[2]Sheet1!$R:$R,[2]Sheet1!$AB:$AB,"",0)</f>
        <v>1</v>
      </c>
      <c r="F892" s="183">
        <f>_xlfn.XLOOKUP($A892,[3]【2026年03月度_全社】RFM客層一覧表データ!$A:$A,[3]【2026年03月度_全社】RFM客層一覧表データ!C:C,"",0)</f>
        <v>398</v>
      </c>
      <c r="G892" s="183">
        <f>_xlfn.XLOOKUP($A892,[3]【2026年03月度_全社】RFM客層一覧表データ!$A:$A,[3]【2026年03月度_全社】RFM客層一覧表データ!D:D,"",0)</f>
        <v>158</v>
      </c>
      <c r="H892" s="183">
        <f>_xlfn.XLOOKUP($A892,[3]【2026年03月度_全社】RFM客層一覧表データ!$A:$A,[3]【2026年03月度_全社】RFM客層一覧表データ!E:E,"",0)</f>
        <v>175</v>
      </c>
      <c r="I892" s="183">
        <f>_xlfn.XLOOKUP($A892,[3]【2026年03月度_全社】RFM客層一覧表データ!$A:$A,[3]【2026年03月度_全社】RFM客層一覧表データ!F:F,"",0)</f>
        <v>32</v>
      </c>
      <c r="J892" s="183">
        <v>395</v>
      </c>
      <c r="K892" s="183">
        <v>141</v>
      </c>
      <c r="L892" s="183">
        <v>187</v>
      </c>
      <c r="M892" s="183">
        <v>12</v>
      </c>
      <c r="N892" s="183">
        <v>419</v>
      </c>
      <c r="O892" s="183">
        <v>163</v>
      </c>
      <c r="P892" s="183">
        <v>185</v>
      </c>
      <c r="Q892" s="183">
        <v>35</v>
      </c>
      <c r="R892" s="183">
        <v>432</v>
      </c>
      <c r="S892" s="183">
        <v>157</v>
      </c>
      <c r="T892" s="183">
        <v>192</v>
      </c>
      <c r="U892" s="183">
        <v>26</v>
      </c>
      <c r="V892" s="183">
        <v>432</v>
      </c>
      <c r="W892" s="183">
        <v>176</v>
      </c>
      <c r="X892" s="183">
        <v>200</v>
      </c>
      <c r="Y892" s="183">
        <v>35</v>
      </c>
    </row>
    <row r="893" spans="1:25" x14ac:dyDescent="0.2">
      <c r="A893" s="184">
        <v>11031053</v>
      </c>
      <c r="B893" s="183" t="str">
        <f>[1]店マスタ!B892</f>
        <v>テクノＢＯＸ（株）</v>
      </c>
      <c r="C893" s="183">
        <v>2.5</v>
      </c>
      <c r="D893" s="183">
        <v>2.5</v>
      </c>
      <c r="E893" s="183">
        <f>_xlfn.XLOOKUP(A893,[2]Sheet1!$R:$R,[2]Sheet1!$AB:$AB,"",0)</f>
        <v>2.5</v>
      </c>
      <c r="F893" s="183">
        <f>_xlfn.XLOOKUP($A893,[3]【2026年03月度_全社】RFM客層一覧表データ!$A:$A,[3]【2026年03月度_全社】RFM客層一覧表データ!C:C,"",0)</f>
        <v>737</v>
      </c>
      <c r="G893" s="183">
        <f>_xlfn.XLOOKUP($A893,[3]【2026年03月度_全社】RFM客層一覧表データ!$A:$A,[3]【2026年03月度_全社】RFM客層一覧表データ!D:D,"",0)</f>
        <v>241</v>
      </c>
      <c r="H893" s="183">
        <f>_xlfn.XLOOKUP($A893,[3]【2026年03月度_全社】RFM客層一覧表データ!$A:$A,[3]【2026年03月度_全社】RFM客層一覧表データ!E:E,"",0)</f>
        <v>263</v>
      </c>
      <c r="I893" s="183">
        <f>_xlfn.XLOOKUP($A893,[3]【2026年03月度_全社】RFM客層一覧表データ!$A:$A,[3]【2026年03月度_全社】RFM客層一覧表データ!F:F,"",0)</f>
        <v>54</v>
      </c>
      <c r="J893" s="183">
        <v>749</v>
      </c>
      <c r="K893" s="183">
        <v>211</v>
      </c>
      <c r="L893" s="183">
        <v>290</v>
      </c>
      <c r="M893" s="183">
        <v>42</v>
      </c>
      <c r="N893" s="183">
        <v>752</v>
      </c>
      <c r="O893" s="183">
        <v>194</v>
      </c>
      <c r="P893" s="183">
        <v>284</v>
      </c>
      <c r="Q893" s="183">
        <v>39</v>
      </c>
      <c r="R893" s="183">
        <v>707</v>
      </c>
      <c r="S893" s="183">
        <v>327</v>
      </c>
      <c r="T893" s="183">
        <v>246</v>
      </c>
      <c r="U893" s="183">
        <v>99</v>
      </c>
      <c r="V893" s="183">
        <v>631</v>
      </c>
      <c r="W893" s="183">
        <v>301</v>
      </c>
      <c r="X893" s="183">
        <v>199</v>
      </c>
      <c r="Y893" s="183">
        <v>141</v>
      </c>
    </row>
    <row r="894" spans="1:25" x14ac:dyDescent="0.2">
      <c r="A894" s="184">
        <v>11031057</v>
      </c>
      <c r="B894" s="183" t="str">
        <f>[1]店マスタ!B893</f>
        <v>サーバント　カミムラ</v>
      </c>
      <c r="C894" s="183">
        <v>2</v>
      </c>
      <c r="D894" s="183">
        <v>2</v>
      </c>
      <c r="E894" s="183">
        <f>_xlfn.XLOOKUP(A894,[2]Sheet1!$R:$R,[2]Sheet1!$AB:$AB,"",0)</f>
        <v>2.5</v>
      </c>
      <c r="F894" s="183" t="str">
        <f>_xlfn.XLOOKUP($A894,[3]【2026年03月度_全社】RFM客層一覧表データ!$A:$A,[3]【2026年03月度_全社】RFM客層一覧表データ!C:C,"",0)</f>
        <v/>
      </c>
      <c r="G894" s="183" t="str">
        <f>_xlfn.XLOOKUP($A894,[3]【2026年03月度_全社】RFM客層一覧表データ!$A:$A,[3]【2026年03月度_全社】RFM客層一覧表データ!D:D,"",0)</f>
        <v/>
      </c>
      <c r="H894" s="183" t="str">
        <f>_xlfn.XLOOKUP($A894,[3]【2026年03月度_全社】RFM客層一覧表データ!$A:$A,[3]【2026年03月度_全社】RFM客層一覧表データ!E:E,"",0)</f>
        <v/>
      </c>
      <c r="I894" s="183" t="str">
        <f>_xlfn.XLOOKUP($A894,[3]【2026年03月度_全社】RFM客層一覧表データ!$A:$A,[3]【2026年03月度_全社】RFM客層一覧表データ!F:F,"",0)</f>
        <v/>
      </c>
      <c r="J894" s="183">
        <v>0</v>
      </c>
      <c r="K894" s="183">
        <v>0</v>
      </c>
      <c r="L894" s="183">
        <v>0</v>
      </c>
      <c r="M894" s="183">
        <v>0</v>
      </c>
      <c r="N894" s="183">
        <v>0</v>
      </c>
      <c r="O894" s="183">
        <v>0</v>
      </c>
      <c r="P894" s="183">
        <v>0</v>
      </c>
      <c r="Q894" s="183">
        <v>0</v>
      </c>
      <c r="R894" s="183">
        <v>0</v>
      </c>
      <c r="S894" s="183">
        <v>0</v>
      </c>
      <c r="T894" s="183">
        <v>0</v>
      </c>
      <c r="U894" s="183">
        <v>0</v>
      </c>
      <c r="V894" s="183">
        <v>0</v>
      </c>
      <c r="W894" s="183">
        <v>0</v>
      </c>
      <c r="X894" s="183">
        <v>0</v>
      </c>
      <c r="Y894" s="183">
        <v>0</v>
      </c>
    </row>
    <row r="895" spans="1:25" x14ac:dyDescent="0.2">
      <c r="A895" s="184">
        <v>11032003</v>
      </c>
      <c r="B895" s="183" t="str">
        <f>[1]店マスタ!B894</f>
        <v>（有）サイトウデンキ</v>
      </c>
      <c r="C895" s="183">
        <v>1.5</v>
      </c>
      <c r="D895" s="183">
        <v>1.5</v>
      </c>
      <c r="E895" s="183">
        <f>_xlfn.XLOOKUP(A895,[2]Sheet1!$R:$R,[2]Sheet1!$AB:$AB,"",0)</f>
        <v>1.5</v>
      </c>
      <c r="F895" s="183">
        <f>_xlfn.XLOOKUP($A895,[3]【2026年03月度_全社】RFM客層一覧表データ!$A:$A,[3]【2026年03月度_全社】RFM客層一覧表データ!C:C,"",0)</f>
        <v>0</v>
      </c>
      <c r="G895" s="183">
        <f>_xlfn.XLOOKUP($A895,[3]【2026年03月度_全社】RFM客層一覧表データ!$A:$A,[3]【2026年03月度_全社】RFM客層一覧表データ!D:D,"",0)</f>
        <v>0</v>
      </c>
      <c r="H895" s="183">
        <f>_xlfn.XLOOKUP($A895,[3]【2026年03月度_全社】RFM客層一覧表データ!$A:$A,[3]【2026年03月度_全社】RFM客層一覧表データ!E:E,"",0)</f>
        <v>0</v>
      </c>
      <c r="I895" s="183">
        <f>_xlfn.XLOOKUP($A895,[3]【2026年03月度_全社】RFM客層一覧表データ!$A:$A,[3]【2026年03月度_全社】RFM客層一覧表データ!F:F,"",0)</f>
        <v>0</v>
      </c>
      <c r="J895" s="183">
        <v>0</v>
      </c>
      <c r="K895" s="183">
        <v>0</v>
      </c>
      <c r="L895" s="183">
        <v>0</v>
      </c>
      <c r="M895" s="183">
        <v>0</v>
      </c>
      <c r="N895" s="183">
        <v>0</v>
      </c>
      <c r="O895" s="183">
        <v>0</v>
      </c>
      <c r="P895" s="183">
        <v>0</v>
      </c>
      <c r="Q895" s="183">
        <v>0</v>
      </c>
      <c r="R895" s="183">
        <v>0</v>
      </c>
      <c r="S895" s="183">
        <v>0</v>
      </c>
      <c r="T895" s="183">
        <v>0</v>
      </c>
      <c r="U895" s="183">
        <v>0</v>
      </c>
      <c r="V895" s="183">
        <v>0</v>
      </c>
      <c r="W895" s="183">
        <v>0</v>
      </c>
      <c r="X895" s="183">
        <v>0</v>
      </c>
      <c r="Y895" s="183">
        <v>0</v>
      </c>
    </row>
    <row r="896" spans="1:25" x14ac:dyDescent="0.2">
      <c r="A896" s="184">
        <v>11032005</v>
      </c>
      <c r="B896" s="183" t="str">
        <f>[1]店マスタ!B895</f>
        <v>（有）栄和電器</v>
      </c>
      <c r="C896" s="183">
        <v>3</v>
      </c>
      <c r="D896" s="183">
        <v>3</v>
      </c>
      <c r="E896" s="183">
        <f>_xlfn.XLOOKUP(A896,[2]Sheet1!$R:$R,[2]Sheet1!$AB:$AB,"",0)</f>
        <v>3.5</v>
      </c>
      <c r="F896" s="183">
        <f>_xlfn.XLOOKUP($A896,[3]【2026年03月度_全社】RFM客層一覧表データ!$A:$A,[3]【2026年03月度_全社】RFM客層一覧表データ!C:C,"",0)</f>
        <v>337</v>
      </c>
      <c r="G896" s="183">
        <f>_xlfn.XLOOKUP($A896,[3]【2026年03月度_全社】RFM客層一覧表データ!$A:$A,[3]【2026年03月度_全社】RFM客層一覧表データ!D:D,"",0)</f>
        <v>118</v>
      </c>
      <c r="H896" s="183">
        <f>_xlfn.XLOOKUP($A896,[3]【2026年03月度_全社】RFM客層一覧表データ!$A:$A,[3]【2026年03月度_全社】RFM客層一覧表データ!E:E,"",0)</f>
        <v>161</v>
      </c>
      <c r="I896" s="183">
        <f>_xlfn.XLOOKUP($A896,[3]【2026年03月度_全社】RFM客層一覧表データ!$A:$A,[3]【2026年03月度_全社】RFM客層一覧表データ!F:F,"",0)</f>
        <v>22</v>
      </c>
      <c r="J896" s="183">
        <v>381</v>
      </c>
      <c r="K896" s="183">
        <v>128</v>
      </c>
      <c r="L896" s="183">
        <v>172</v>
      </c>
      <c r="M896" s="183">
        <v>11</v>
      </c>
      <c r="N896" s="183">
        <v>416</v>
      </c>
      <c r="O896" s="183">
        <v>142</v>
      </c>
      <c r="P896" s="183">
        <v>178</v>
      </c>
      <c r="Q896" s="183">
        <v>20</v>
      </c>
      <c r="R896" s="183">
        <v>436</v>
      </c>
      <c r="S896" s="183">
        <v>141</v>
      </c>
      <c r="T896" s="183">
        <v>196</v>
      </c>
      <c r="U896" s="183">
        <v>18</v>
      </c>
      <c r="V896" s="183">
        <v>471</v>
      </c>
      <c r="W896" s="183">
        <v>151</v>
      </c>
      <c r="X896" s="183">
        <v>204</v>
      </c>
      <c r="Y896" s="183">
        <v>28</v>
      </c>
    </row>
    <row r="897" spans="1:25" x14ac:dyDescent="0.2">
      <c r="A897" s="184">
        <v>11033002</v>
      </c>
      <c r="B897" s="183" t="str">
        <f>[1]店マスタ!B896</f>
        <v>（有）星野電器商会</v>
      </c>
      <c r="C897" s="183">
        <v>3.5</v>
      </c>
      <c r="D897" s="183">
        <v>3.5</v>
      </c>
      <c r="E897" s="183">
        <f>_xlfn.XLOOKUP(A897,[2]Sheet1!$R:$R,[2]Sheet1!$AB:$AB,"",0)</f>
        <v>3.5</v>
      </c>
      <c r="F897" s="183">
        <f>_xlfn.XLOOKUP($A897,[3]【2026年03月度_全社】RFM客層一覧表データ!$A:$A,[3]【2026年03月度_全社】RFM客層一覧表データ!C:C,"",0)</f>
        <v>1122</v>
      </c>
      <c r="G897" s="183">
        <f>_xlfn.XLOOKUP($A897,[3]【2026年03月度_全社】RFM客層一覧表データ!$A:$A,[3]【2026年03月度_全社】RFM客層一覧表データ!D:D,"",0)</f>
        <v>572</v>
      </c>
      <c r="H897" s="183">
        <f>_xlfn.XLOOKUP($A897,[3]【2026年03月度_全社】RFM客層一覧表データ!$A:$A,[3]【2026年03月度_全社】RFM客層一覧表データ!E:E,"",0)</f>
        <v>680</v>
      </c>
      <c r="I897" s="183">
        <f>_xlfn.XLOOKUP($A897,[3]【2026年03月度_全社】RFM客層一覧表データ!$A:$A,[3]【2026年03月度_全社】RFM客層一覧表データ!F:F,"",0)</f>
        <v>69</v>
      </c>
      <c r="J897" s="183">
        <v>1115</v>
      </c>
      <c r="K897" s="183">
        <v>540</v>
      </c>
      <c r="L897" s="183">
        <v>684</v>
      </c>
      <c r="M897" s="183">
        <v>60</v>
      </c>
      <c r="N897" s="183">
        <v>1117</v>
      </c>
      <c r="O897" s="183">
        <v>543</v>
      </c>
      <c r="P897" s="183">
        <v>693</v>
      </c>
      <c r="Q897" s="183">
        <v>60</v>
      </c>
      <c r="R897" s="183">
        <v>1124</v>
      </c>
      <c r="S897" s="183">
        <v>569</v>
      </c>
      <c r="T897" s="183">
        <v>686</v>
      </c>
      <c r="U897" s="183">
        <v>74</v>
      </c>
      <c r="V897" s="183">
        <v>1104</v>
      </c>
      <c r="W897" s="183">
        <v>509</v>
      </c>
      <c r="X897" s="183">
        <v>682</v>
      </c>
      <c r="Y897" s="183">
        <v>58</v>
      </c>
    </row>
    <row r="898" spans="1:25" x14ac:dyDescent="0.2">
      <c r="A898" s="184">
        <v>11033009</v>
      </c>
      <c r="B898" s="183" t="str">
        <f>[1]店マスタ!B897</f>
        <v>（有）小菅電気商会</v>
      </c>
      <c r="C898" s="183">
        <v>2</v>
      </c>
      <c r="D898" s="183">
        <v>2</v>
      </c>
      <c r="E898" s="183">
        <f>_xlfn.XLOOKUP(A898,[2]Sheet1!$R:$R,[2]Sheet1!$AB:$AB,"",0)</f>
        <v>2.5</v>
      </c>
      <c r="F898" s="183">
        <f>_xlfn.XLOOKUP($A898,[3]【2026年03月度_全社】RFM客層一覧表データ!$A:$A,[3]【2026年03月度_全社】RFM客層一覧表データ!C:C,"",0)</f>
        <v>426</v>
      </c>
      <c r="G898" s="183">
        <f>_xlfn.XLOOKUP($A898,[3]【2026年03月度_全社】RFM客層一覧表データ!$A:$A,[3]【2026年03月度_全社】RFM客層一覧表データ!D:D,"",0)</f>
        <v>179</v>
      </c>
      <c r="H898" s="183">
        <f>_xlfn.XLOOKUP($A898,[3]【2026年03月度_全社】RFM客層一覧表データ!$A:$A,[3]【2026年03月度_全社】RFM客層一覧表データ!E:E,"",0)</f>
        <v>242</v>
      </c>
      <c r="I898" s="183">
        <f>_xlfn.XLOOKUP($A898,[3]【2026年03月度_全社】RFM客層一覧表データ!$A:$A,[3]【2026年03月度_全社】RFM客層一覧表データ!F:F,"",0)</f>
        <v>13</v>
      </c>
      <c r="J898" s="183">
        <v>446</v>
      </c>
      <c r="K898" s="183">
        <v>192</v>
      </c>
      <c r="L898" s="183">
        <v>254</v>
      </c>
      <c r="M898" s="183">
        <v>19</v>
      </c>
      <c r="N898" s="183">
        <v>457</v>
      </c>
      <c r="O898" s="183">
        <v>192</v>
      </c>
      <c r="P898" s="183">
        <v>265</v>
      </c>
      <c r="Q898" s="183">
        <v>16</v>
      </c>
      <c r="R898" s="183">
        <v>484</v>
      </c>
      <c r="S898" s="183">
        <v>191</v>
      </c>
      <c r="T898" s="183">
        <v>272</v>
      </c>
      <c r="U898" s="183">
        <v>17</v>
      </c>
      <c r="V898" s="183">
        <v>505</v>
      </c>
      <c r="W898" s="183">
        <v>221</v>
      </c>
      <c r="X898" s="183">
        <v>290</v>
      </c>
      <c r="Y898" s="183">
        <v>18</v>
      </c>
    </row>
    <row r="899" spans="1:25" x14ac:dyDescent="0.2">
      <c r="A899" s="184">
        <v>11035001</v>
      </c>
      <c r="B899" s="183" t="str">
        <f>[1]店マスタ!B898</f>
        <v>（有）早川電機商会</v>
      </c>
      <c r="C899" s="183">
        <v>3</v>
      </c>
      <c r="D899" s="183">
        <v>3</v>
      </c>
      <c r="E899" s="183">
        <f>_xlfn.XLOOKUP(A899,[2]Sheet1!$R:$R,[2]Sheet1!$AB:$AB,"",0)</f>
        <v>3</v>
      </c>
      <c r="F899" s="183">
        <f>_xlfn.XLOOKUP($A899,[3]【2026年03月度_全社】RFM客層一覧表データ!$A:$A,[3]【2026年03月度_全社】RFM客層一覧表データ!C:C,"",0)</f>
        <v>699</v>
      </c>
      <c r="G899" s="183">
        <f>_xlfn.XLOOKUP($A899,[3]【2026年03月度_全社】RFM客層一覧表データ!$A:$A,[3]【2026年03月度_全社】RFM客層一覧表データ!D:D,"",0)</f>
        <v>269</v>
      </c>
      <c r="H899" s="183">
        <f>_xlfn.XLOOKUP($A899,[3]【2026年03月度_全社】RFM客層一覧表データ!$A:$A,[3]【2026年03月度_全社】RFM客層一覧表データ!E:E,"",0)</f>
        <v>247</v>
      </c>
      <c r="I899" s="183">
        <f>_xlfn.XLOOKUP($A899,[3]【2026年03月度_全社】RFM客層一覧表データ!$A:$A,[3]【2026年03月度_全社】RFM客層一覧表データ!F:F,"",0)</f>
        <v>74</v>
      </c>
      <c r="J899" s="183">
        <v>681</v>
      </c>
      <c r="K899" s="183">
        <v>251</v>
      </c>
      <c r="L899" s="183">
        <v>245</v>
      </c>
      <c r="M899" s="183">
        <v>54</v>
      </c>
      <c r="N899" s="183">
        <v>689</v>
      </c>
      <c r="O899" s="183">
        <v>252</v>
      </c>
      <c r="P899" s="183">
        <v>244</v>
      </c>
      <c r="Q899" s="183">
        <v>65</v>
      </c>
      <c r="R899" s="183">
        <v>672</v>
      </c>
      <c r="S899" s="183">
        <v>280</v>
      </c>
      <c r="T899" s="183">
        <v>259</v>
      </c>
      <c r="U899" s="183">
        <v>63</v>
      </c>
      <c r="V899" s="183">
        <v>645</v>
      </c>
      <c r="W899" s="183">
        <v>265</v>
      </c>
      <c r="X899" s="183">
        <v>263</v>
      </c>
      <c r="Y899" s="183">
        <v>68</v>
      </c>
    </row>
    <row r="900" spans="1:25" x14ac:dyDescent="0.2">
      <c r="A900" s="184">
        <v>11035002</v>
      </c>
      <c r="B900" s="183" t="str">
        <f>[1]店マスタ!B899</f>
        <v>（有）近江屋ラジオ店</v>
      </c>
      <c r="C900" s="183">
        <v>2.5</v>
      </c>
      <c r="D900" s="183">
        <v>2.5</v>
      </c>
      <c r="E900" s="183">
        <f>_xlfn.XLOOKUP(A900,[2]Sheet1!$R:$R,[2]Sheet1!$AB:$AB,"",0)</f>
        <v>3</v>
      </c>
      <c r="F900" s="183">
        <f>_xlfn.XLOOKUP($A900,[3]【2026年03月度_全社】RFM客層一覧表データ!$A:$A,[3]【2026年03月度_全社】RFM客層一覧表データ!C:C,"",0)</f>
        <v>916</v>
      </c>
      <c r="G900" s="183">
        <f>_xlfn.XLOOKUP($A900,[3]【2026年03月度_全社】RFM客層一覧表データ!$A:$A,[3]【2026年03月度_全社】RFM客層一覧表データ!D:D,"",0)</f>
        <v>304</v>
      </c>
      <c r="H900" s="183">
        <f>_xlfn.XLOOKUP($A900,[3]【2026年03月度_全社】RFM客層一覧表データ!$A:$A,[3]【2026年03月度_全社】RFM客層一覧表データ!E:E,"",0)</f>
        <v>159</v>
      </c>
      <c r="I900" s="183">
        <f>_xlfn.XLOOKUP($A900,[3]【2026年03月度_全社】RFM客層一覧表データ!$A:$A,[3]【2026年03月度_全社】RFM客層一覧表データ!F:F,"",0)</f>
        <v>140</v>
      </c>
      <c r="J900" s="183">
        <v>876</v>
      </c>
      <c r="K900" s="183">
        <v>295</v>
      </c>
      <c r="L900" s="183">
        <v>156</v>
      </c>
      <c r="M900" s="183">
        <v>115</v>
      </c>
      <c r="N900" s="183">
        <v>887</v>
      </c>
      <c r="O900" s="183">
        <v>277</v>
      </c>
      <c r="P900" s="183">
        <v>155</v>
      </c>
      <c r="Q900" s="183">
        <v>111</v>
      </c>
      <c r="R900" s="183">
        <v>907</v>
      </c>
      <c r="S900" s="183">
        <v>274</v>
      </c>
      <c r="T900" s="183">
        <v>155</v>
      </c>
      <c r="U900" s="183">
        <v>103</v>
      </c>
      <c r="V900" s="183">
        <v>796</v>
      </c>
      <c r="W900" s="183">
        <v>259</v>
      </c>
      <c r="X900" s="183">
        <v>159</v>
      </c>
      <c r="Y900" s="183">
        <v>93</v>
      </c>
    </row>
    <row r="901" spans="1:25" x14ac:dyDescent="0.2">
      <c r="A901" s="184">
        <v>11035012</v>
      </c>
      <c r="B901" s="183" t="str">
        <f>[1]店マスタ!B900</f>
        <v>（有）精電社</v>
      </c>
      <c r="C901" s="183">
        <v>2.5</v>
      </c>
      <c r="D901" s="183">
        <v>0</v>
      </c>
      <c r="E901" s="183" t="str">
        <f>_xlfn.XLOOKUP(A901,[2]Sheet1!$R:$R,[2]Sheet1!$AB:$AB,"",0)</f>
        <v/>
      </c>
      <c r="F901" s="183" t="str">
        <f>_xlfn.XLOOKUP($A901,[3]【2026年03月度_全社】RFM客層一覧表データ!$A:$A,[3]【2026年03月度_全社】RFM客層一覧表データ!C:C,"",0)</f>
        <v/>
      </c>
      <c r="G901" s="183" t="str">
        <f>_xlfn.XLOOKUP($A901,[3]【2026年03月度_全社】RFM客層一覧表データ!$A:$A,[3]【2026年03月度_全社】RFM客層一覧表データ!D:D,"",0)</f>
        <v/>
      </c>
      <c r="H901" s="183" t="str">
        <f>_xlfn.XLOOKUP($A901,[3]【2026年03月度_全社】RFM客層一覧表データ!$A:$A,[3]【2026年03月度_全社】RFM客層一覧表データ!E:E,"",0)</f>
        <v/>
      </c>
      <c r="I901" s="183" t="str">
        <f>_xlfn.XLOOKUP($A901,[3]【2026年03月度_全社】RFM客層一覧表データ!$A:$A,[3]【2026年03月度_全社】RFM客層一覧表データ!F:F,"",0)</f>
        <v/>
      </c>
      <c r="J901" s="183">
        <v>0</v>
      </c>
      <c r="K901" s="183">
        <v>0</v>
      </c>
      <c r="L901" s="183">
        <v>0</v>
      </c>
      <c r="M901" s="183">
        <v>0</v>
      </c>
      <c r="N901" s="183">
        <v>0</v>
      </c>
      <c r="O901" s="183">
        <v>0</v>
      </c>
      <c r="P901" s="183">
        <v>0</v>
      </c>
      <c r="Q901" s="183">
        <v>0</v>
      </c>
      <c r="R901" s="183">
        <v>0</v>
      </c>
      <c r="S901" s="183">
        <v>0</v>
      </c>
      <c r="T901" s="183">
        <v>0</v>
      </c>
      <c r="U901" s="183">
        <v>0</v>
      </c>
      <c r="V901" s="183">
        <v>0</v>
      </c>
      <c r="W901" s="183">
        <v>0</v>
      </c>
      <c r="X901" s="183">
        <v>0</v>
      </c>
      <c r="Y901" s="183">
        <v>0</v>
      </c>
    </row>
    <row r="902" spans="1:25" x14ac:dyDescent="0.2">
      <c r="A902" s="184">
        <v>11036002</v>
      </c>
      <c r="B902" s="183" t="str">
        <f>[1]店マスタ!B901</f>
        <v>（有）飯島電機商会</v>
      </c>
      <c r="C902" s="183">
        <v>2</v>
      </c>
      <c r="D902" s="183">
        <v>2</v>
      </c>
      <c r="E902" s="183">
        <f>_xlfn.XLOOKUP(A902,[2]Sheet1!$R:$R,[2]Sheet1!$AB:$AB,"",0)</f>
        <v>2</v>
      </c>
      <c r="F902" s="183">
        <f>_xlfn.XLOOKUP($A902,[3]【2026年03月度_全社】RFM客層一覧表データ!$A:$A,[3]【2026年03月度_全社】RFM客層一覧表データ!C:C,"",0)</f>
        <v>1108</v>
      </c>
      <c r="G902" s="183">
        <f>_xlfn.XLOOKUP($A902,[3]【2026年03月度_全社】RFM客層一覧表データ!$A:$A,[3]【2026年03月度_全社】RFM客層一覧表データ!D:D,"",0)</f>
        <v>464</v>
      </c>
      <c r="H902" s="183">
        <f>_xlfn.XLOOKUP($A902,[3]【2026年03月度_全社】RFM客層一覧表データ!$A:$A,[3]【2026年03月度_全社】RFM客層一覧表データ!E:E,"",0)</f>
        <v>484</v>
      </c>
      <c r="I902" s="183">
        <f>_xlfn.XLOOKUP($A902,[3]【2026年03月度_全社】RFM客層一覧表データ!$A:$A,[3]【2026年03月度_全社】RFM客層一覧表データ!F:F,"",0)</f>
        <v>63</v>
      </c>
      <c r="J902" s="183">
        <v>1145</v>
      </c>
      <c r="K902" s="183">
        <v>452</v>
      </c>
      <c r="L902" s="183">
        <v>507</v>
      </c>
      <c r="M902" s="183">
        <v>59</v>
      </c>
      <c r="N902" s="183">
        <v>1171</v>
      </c>
      <c r="O902" s="183">
        <v>493</v>
      </c>
      <c r="P902" s="183">
        <v>510</v>
      </c>
      <c r="Q902" s="183">
        <v>81</v>
      </c>
      <c r="R902" s="183">
        <v>1205</v>
      </c>
      <c r="S902" s="183">
        <v>501</v>
      </c>
      <c r="T902" s="183">
        <v>536</v>
      </c>
      <c r="U902" s="183">
        <v>70</v>
      </c>
      <c r="V902" s="183">
        <v>1240</v>
      </c>
      <c r="W902" s="183">
        <v>482</v>
      </c>
      <c r="X902" s="183">
        <v>540</v>
      </c>
      <c r="Y902" s="183">
        <v>62</v>
      </c>
    </row>
    <row r="903" spans="1:25" x14ac:dyDescent="0.2">
      <c r="A903" s="184">
        <v>11036007</v>
      </c>
      <c r="B903" s="183" t="str">
        <f>[1]店マスタ!B902</f>
        <v>（有）マツダ電気</v>
      </c>
      <c r="C903" s="183">
        <v>3.5</v>
      </c>
      <c r="D903" s="183">
        <v>3.5</v>
      </c>
      <c r="E903" s="183">
        <f>_xlfn.XLOOKUP(A903,[2]Sheet1!$R:$R,[2]Sheet1!$AB:$AB,"",0)</f>
        <v>3.5</v>
      </c>
      <c r="F903" s="183" t="str">
        <f>_xlfn.XLOOKUP($A903,[3]【2026年03月度_全社】RFM客層一覧表データ!$A:$A,[3]【2026年03月度_全社】RFM客層一覧表データ!C:C,"",0)</f>
        <v/>
      </c>
      <c r="G903" s="183" t="str">
        <f>_xlfn.XLOOKUP($A903,[3]【2026年03月度_全社】RFM客層一覧表データ!$A:$A,[3]【2026年03月度_全社】RFM客層一覧表データ!D:D,"",0)</f>
        <v/>
      </c>
      <c r="H903" s="183" t="str">
        <f>_xlfn.XLOOKUP($A903,[3]【2026年03月度_全社】RFM客層一覧表データ!$A:$A,[3]【2026年03月度_全社】RFM客層一覧表データ!E:E,"",0)</f>
        <v/>
      </c>
      <c r="I903" s="183" t="str">
        <f>_xlfn.XLOOKUP($A903,[3]【2026年03月度_全社】RFM客層一覧表データ!$A:$A,[3]【2026年03月度_全社】RFM客層一覧表データ!F:F,"",0)</f>
        <v/>
      </c>
      <c r="J903" s="183">
        <v>0</v>
      </c>
      <c r="K903" s="183">
        <v>0</v>
      </c>
      <c r="L903" s="183">
        <v>0</v>
      </c>
      <c r="M903" s="183">
        <v>0</v>
      </c>
      <c r="N903" s="183">
        <v>0</v>
      </c>
      <c r="O903" s="183">
        <v>0</v>
      </c>
      <c r="P903" s="183">
        <v>0</v>
      </c>
      <c r="Q903" s="183">
        <v>0</v>
      </c>
      <c r="R903" s="183">
        <v>0</v>
      </c>
      <c r="S903" s="183">
        <v>0</v>
      </c>
      <c r="T903" s="183">
        <v>0</v>
      </c>
      <c r="U903" s="183">
        <v>0</v>
      </c>
      <c r="V903" s="183">
        <v>0</v>
      </c>
      <c r="W903" s="183">
        <v>0</v>
      </c>
      <c r="X903" s="183">
        <v>0</v>
      </c>
      <c r="Y903" s="183">
        <v>0</v>
      </c>
    </row>
    <row r="904" spans="1:25" x14ac:dyDescent="0.2">
      <c r="A904" s="184">
        <v>11036048</v>
      </c>
      <c r="B904" s="183" t="str">
        <f>[1]店マスタ!B903</f>
        <v>（有）ホーム家電サービス</v>
      </c>
      <c r="C904" s="183">
        <v>2.5</v>
      </c>
      <c r="D904" s="183">
        <v>2.5</v>
      </c>
      <c r="E904" s="183">
        <f>_xlfn.XLOOKUP(A904,[2]Sheet1!$R:$R,[2]Sheet1!$AB:$AB,"",0)</f>
        <v>2.5</v>
      </c>
      <c r="F904" s="183">
        <f>_xlfn.XLOOKUP($A904,[3]【2026年03月度_全社】RFM客層一覧表データ!$A:$A,[3]【2026年03月度_全社】RFM客層一覧表データ!C:C,"",0)</f>
        <v>731</v>
      </c>
      <c r="G904" s="183">
        <f>_xlfn.XLOOKUP($A904,[3]【2026年03月度_全社】RFM客層一覧表データ!$A:$A,[3]【2026年03月度_全社】RFM客層一覧表データ!D:D,"",0)</f>
        <v>337</v>
      </c>
      <c r="H904" s="183">
        <f>_xlfn.XLOOKUP($A904,[3]【2026年03月度_全社】RFM客層一覧表データ!$A:$A,[3]【2026年03月度_全社】RFM客層一覧表データ!E:E,"",0)</f>
        <v>378</v>
      </c>
      <c r="I904" s="183">
        <f>_xlfn.XLOOKUP($A904,[3]【2026年03月度_全社】RFM客層一覧表データ!$A:$A,[3]【2026年03月度_全社】RFM客層一覧表データ!F:F,"",0)</f>
        <v>45</v>
      </c>
      <c r="J904" s="183">
        <v>745</v>
      </c>
      <c r="K904" s="183">
        <v>328</v>
      </c>
      <c r="L904" s="183">
        <v>357</v>
      </c>
      <c r="M904" s="183">
        <v>43</v>
      </c>
      <c r="N904" s="183">
        <v>752</v>
      </c>
      <c r="O904" s="183">
        <v>306</v>
      </c>
      <c r="P904" s="183">
        <v>351</v>
      </c>
      <c r="Q904" s="183">
        <v>47</v>
      </c>
      <c r="R904" s="183">
        <v>753</v>
      </c>
      <c r="S904" s="183">
        <v>325</v>
      </c>
      <c r="T904" s="183">
        <v>377</v>
      </c>
      <c r="U904" s="183">
        <v>54</v>
      </c>
      <c r="V904" s="183">
        <v>748</v>
      </c>
      <c r="W904" s="183">
        <v>299</v>
      </c>
      <c r="X904" s="183">
        <v>391</v>
      </c>
      <c r="Y904" s="183">
        <v>36</v>
      </c>
    </row>
    <row r="905" spans="1:25" x14ac:dyDescent="0.2">
      <c r="A905" s="184">
        <v>11041001</v>
      </c>
      <c r="B905" s="183" t="str">
        <f>[1]店マスタ!B904</f>
        <v>（株）エストサポート　サクライ</v>
      </c>
      <c r="C905" s="183">
        <v>12</v>
      </c>
      <c r="D905" s="183">
        <v>12</v>
      </c>
      <c r="E905" s="183">
        <f>_xlfn.XLOOKUP(A905,[2]Sheet1!$R:$R,[2]Sheet1!$AB:$AB,"",0)</f>
        <v>10</v>
      </c>
      <c r="F905" s="183">
        <f>_xlfn.XLOOKUP($A905,[3]【2026年03月度_全社】RFM客層一覧表データ!$A:$A,[3]【2026年03月度_全社】RFM客層一覧表データ!C:C,"",0)</f>
        <v>4495</v>
      </c>
      <c r="G905" s="183">
        <f>_xlfn.XLOOKUP($A905,[3]【2026年03月度_全社】RFM客層一覧表データ!$A:$A,[3]【2026年03月度_全社】RFM客層一覧表データ!D:D,"",0)</f>
        <v>2060</v>
      </c>
      <c r="H905" s="183">
        <f>_xlfn.XLOOKUP($A905,[3]【2026年03月度_全社】RFM客層一覧表データ!$A:$A,[3]【2026年03月度_全社】RFM客層一覧表データ!E:E,"",0)</f>
        <v>1911</v>
      </c>
      <c r="I905" s="183">
        <f>_xlfn.XLOOKUP($A905,[3]【2026年03月度_全社】RFM客層一覧表データ!$A:$A,[3]【2026年03月度_全社】RFM客層一覧表データ!F:F,"",0)</f>
        <v>587</v>
      </c>
      <c r="J905" s="183">
        <v>4163</v>
      </c>
      <c r="K905" s="183">
        <v>1984</v>
      </c>
      <c r="L905" s="183">
        <v>1852</v>
      </c>
      <c r="M905" s="183">
        <v>469</v>
      </c>
      <c r="N905" s="183">
        <v>3868</v>
      </c>
      <c r="O905" s="183">
        <v>1913</v>
      </c>
      <c r="P905" s="183">
        <v>1832</v>
      </c>
      <c r="Q905" s="183">
        <v>440</v>
      </c>
      <c r="R905" s="183">
        <v>3664</v>
      </c>
      <c r="S905" s="183">
        <v>1842</v>
      </c>
      <c r="T905" s="183">
        <v>1800</v>
      </c>
      <c r="U905" s="183">
        <v>353</v>
      </c>
      <c r="V905" s="183">
        <v>3486</v>
      </c>
      <c r="W905" s="183">
        <v>1792</v>
      </c>
      <c r="X905" s="183">
        <v>1805</v>
      </c>
      <c r="Y905" s="183">
        <v>333</v>
      </c>
    </row>
    <row r="906" spans="1:25" x14ac:dyDescent="0.2">
      <c r="A906" s="184">
        <v>11041002</v>
      </c>
      <c r="B906" s="183" t="str">
        <f>[1]店マスタ!B905</f>
        <v>パーム　電気屋　ヒライ</v>
      </c>
      <c r="C906" s="183">
        <v>1.5</v>
      </c>
      <c r="D906" s="183">
        <v>1.5</v>
      </c>
      <c r="E906" s="183">
        <f>_xlfn.XLOOKUP(A906,[2]Sheet1!$R:$R,[2]Sheet1!$AB:$AB,"",0)</f>
        <v>1.5</v>
      </c>
      <c r="F906" s="183">
        <f>_xlfn.XLOOKUP($A906,[3]【2026年03月度_全社】RFM客層一覧表データ!$A:$A,[3]【2026年03月度_全社】RFM客層一覧表データ!C:C,"",0)</f>
        <v>242</v>
      </c>
      <c r="G906" s="183">
        <f>_xlfn.XLOOKUP($A906,[3]【2026年03月度_全社】RFM客層一覧表データ!$A:$A,[3]【2026年03月度_全社】RFM客層一覧表データ!D:D,"",0)</f>
        <v>101</v>
      </c>
      <c r="H906" s="183">
        <f>_xlfn.XLOOKUP($A906,[3]【2026年03月度_全社】RFM客層一覧表データ!$A:$A,[3]【2026年03月度_全社】RFM客層一覧表データ!E:E,"",0)</f>
        <v>153</v>
      </c>
      <c r="I906" s="183">
        <f>_xlfn.XLOOKUP($A906,[3]【2026年03月度_全社】RFM客層一覧表データ!$A:$A,[3]【2026年03月度_全社】RFM客層一覧表データ!F:F,"",0)</f>
        <v>15</v>
      </c>
      <c r="J906" s="183">
        <v>253</v>
      </c>
      <c r="K906" s="183">
        <v>99</v>
      </c>
      <c r="L906" s="183">
        <v>156</v>
      </c>
      <c r="M906" s="183">
        <v>7</v>
      </c>
      <c r="N906" s="183">
        <v>268</v>
      </c>
      <c r="O906" s="183">
        <v>118</v>
      </c>
      <c r="P906" s="183">
        <v>166</v>
      </c>
      <c r="Q906" s="183">
        <v>16</v>
      </c>
      <c r="R906" s="183">
        <v>280</v>
      </c>
      <c r="S906" s="183">
        <v>108</v>
      </c>
      <c r="T906" s="183">
        <v>176</v>
      </c>
      <c r="U906" s="183">
        <v>8</v>
      </c>
      <c r="V906" s="183">
        <v>299</v>
      </c>
      <c r="W906" s="183">
        <v>114</v>
      </c>
      <c r="X906" s="183">
        <v>184</v>
      </c>
      <c r="Y906" s="183">
        <v>12</v>
      </c>
    </row>
    <row r="907" spans="1:25" x14ac:dyDescent="0.2">
      <c r="A907" s="184">
        <v>11041033</v>
      </c>
      <c r="B907" s="183" t="str">
        <f>[1]店マスタ!B906</f>
        <v>Ａ＆Ｚチェーン　本部</v>
      </c>
      <c r="C907" s="183">
        <v>1</v>
      </c>
      <c r="D907" s="183">
        <v>1</v>
      </c>
      <c r="E907" s="183" t="str">
        <f>_xlfn.XLOOKUP(A907,[2]Sheet1!$R:$R,[2]Sheet1!$AB:$AB,"",0)</f>
        <v/>
      </c>
      <c r="F907" s="183" t="str">
        <f>_xlfn.XLOOKUP($A907,[3]【2026年03月度_全社】RFM客層一覧表データ!$A:$A,[3]【2026年03月度_全社】RFM客層一覧表データ!C:C,"",0)</f>
        <v/>
      </c>
      <c r="G907" s="183" t="str">
        <f>_xlfn.XLOOKUP($A907,[3]【2026年03月度_全社】RFM客層一覧表データ!$A:$A,[3]【2026年03月度_全社】RFM客層一覧表データ!D:D,"",0)</f>
        <v/>
      </c>
      <c r="H907" s="183" t="str">
        <f>_xlfn.XLOOKUP($A907,[3]【2026年03月度_全社】RFM客層一覧表データ!$A:$A,[3]【2026年03月度_全社】RFM客層一覧表データ!E:E,"",0)</f>
        <v/>
      </c>
      <c r="I907" s="183" t="str">
        <f>_xlfn.XLOOKUP($A907,[3]【2026年03月度_全社】RFM客層一覧表データ!$A:$A,[3]【2026年03月度_全社】RFM客層一覧表データ!F:F,"",0)</f>
        <v/>
      </c>
      <c r="J907" s="183">
        <v>0</v>
      </c>
      <c r="K907" s="183">
        <v>0</v>
      </c>
      <c r="L907" s="183">
        <v>0</v>
      </c>
      <c r="M907" s="183">
        <v>0</v>
      </c>
      <c r="N907" s="183">
        <v>0</v>
      </c>
      <c r="O907" s="183">
        <v>0</v>
      </c>
      <c r="P907" s="183">
        <v>0</v>
      </c>
      <c r="Q907" s="183">
        <v>0</v>
      </c>
      <c r="R907" s="183">
        <v>0</v>
      </c>
      <c r="S907" s="183">
        <v>0</v>
      </c>
      <c r="T907" s="183">
        <v>0</v>
      </c>
      <c r="U907" s="183">
        <v>0</v>
      </c>
      <c r="V907" s="183">
        <v>0</v>
      </c>
      <c r="W907" s="183">
        <v>0</v>
      </c>
      <c r="X907" s="183">
        <v>0</v>
      </c>
      <c r="Y907" s="183">
        <v>0</v>
      </c>
    </row>
    <row r="908" spans="1:25" x14ac:dyDescent="0.2">
      <c r="A908" s="184">
        <v>11041054</v>
      </c>
      <c r="B908" s="183" t="str">
        <f>[1]店マスタ!B907</f>
        <v>（有）ベストワン</v>
      </c>
      <c r="C908" s="183">
        <v>3</v>
      </c>
      <c r="D908" s="183">
        <v>3</v>
      </c>
      <c r="E908" s="183">
        <f>_xlfn.XLOOKUP(A908,[2]Sheet1!$R:$R,[2]Sheet1!$AB:$AB,"",0)</f>
        <v>3</v>
      </c>
      <c r="F908" s="183">
        <f>_xlfn.XLOOKUP($A908,[3]【2026年03月度_全社】RFM客層一覧表データ!$A:$A,[3]【2026年03月度_全社】RFM客層一覧表データ!C:C,"",0)</f>
        <v>735</v>
      </c>
      <c r="G908" s="183">
        <f>_xlfn.XLOOKUP($A908,[3]【2026年03月度_全社】RFM客層一覧表データ!$A:$A,[3]【2026年03月度_全社】RFM客層一覧表データ!D:D,"",0)</f>
        <v>371</v>
      </c>
      <c r="H908" s="183">
        <f>_xlfn.XLOOKUP($A908,[3]【2026年03月度_全社】RFM客層一覧表データ!$A:$A,[3]【2026年03月度_全社】RFM客層一覧表データ!E:E,"",0)</f>
        <v>467</v>
      </c>
      <c r="I908" s="183">
        <f>_xlfn.XLOOKUP($A908,[3]【2026年03月度_全社】RFM客層一覧表データ!$A:$A,[3]【2026年03月度_全社】RFM客層一覧表データ!F:F,"",0)</f>
        <v>44</v>
      </c>
      <c r="J908" s="183">
        <v>764</v>
      </c>
      <c r="K908" s="183">
        <v>367</v>
      </c>
      <c r="L908" s="183">
        <v>469</v>
      </c>
      <c r="M908" s="183">
        <v>36</v>
      </c>
      <c r="N908" s="183">
        <v>777</v>
      </c>
      <c r="O908" s="183">
        <v>343</v>
      </c>
      <c r="P908" s="183">
        <v>461</v>
      </c>
      <c r="Q908" s="183">
        <v>23</v>
      </c>
      <c r="R908" s="183">
        <v>810</v>
      </c>
      <c r="S908" s="183">
        <v>379</v>
      </c>
      <c r="T908" s="183">
        <v>461</v>
      </c>
      <c r="U908" s="183">
        <v>45</v>
      </c>
      <c r="V908" s="183">
        <v>802</v>
      </c>
      <c r="W908" s="183">
        <v>379</v>
      </c>
      <c r="X908" s="183">
        <v>452</v>
      </c>
      <c r="Y908" s="183">
        <v>45</v>
      </c>
    </row>
    <row r="909" spans="1:25" x14ac:dyDescent="0.2">
      <c r="A909" s="184">
        <v>11041075</v>
      </c>
      <c r="B909" s="183" t="str">
        <f>[1]店マスタ!B908</f>
        <v>（有）新桐生リゲルコバヤシ</v>
      </c>
      <c r="C909" s="183">
        <v>1.5</v>
      </c>
      <c r="D909" s="183">
        <v>1.5</v>
      </c>
      <c r="E909" s="183">
        <f>_xlfn.XLOOKUP(A909,[2]Sheet1!$R:$R,[2]Sheet1!$AB:$AB,"",0)</f>
        <v>1.5</v>
      </c>
      <c r="F909" s="183">
        <f>_xlfn.XLOOKUP($A909,[3]【2026年03月度_全社】RFM客層一覧表データ!$A:$A,[3]【2026年03月度_全社】RFM客層一覧表データ!C:C,"",0)</f>
        <v>269</v>
      </c>
      <c r="G909" s="183">
        <f>_xlfn.XLOOKUP($A909,[3]【2026年03月度_全社】RFM客層一覧表データ!$A:$A,[3]【2026年03月度_全社】RFM客層一覧表データ!D:D,"",0)</f>
        <v>143</v>
      </c>
      <c r="H909" s="183">
        <f>_xlfn.XLOOKUP($A909,[3]【2026年03月度_全社】RFM客層一覧表データ!$A:$A,[3]【2026年03月度_全社】RFM客層一覧表データ!E:E,"",0)</f>
        <v>159</v>
      </c>
      <c r="I909" s="183">
        <f>_xlfn.XLOOKUP($A909,[3]【2026年03月度_全社】RFM客層一覧表データ!$A:$A,[3]【2026年03月度_全社】RFM客層一覧表データ!F:F,"",0)</f>
        <v>23</v>
      </c>
      <c r="J909" s="183">
        <v>265</v>
      </c>
      <c r="K909" s="183">
        <v>141</v>
      </c>
      <c r="L909" s="183">
        <v>163</v>
      </c>
      <c r="M909" s="183">
        <v>21</v>
      </c>
      <c r="N909" s="183">
        <v>268</v>
      </c>
      <c r="O909" s="183">
        <v>118</v>
      </c>
      <c r="P909" s="183">
        <v>161</v>
      </c>
      <c r="Q909" s="183">
        <v>15</v>
      </c>
      <c r="R909" s="183">
        <v>263</v>
      </c>
      <c r="S909" s="183">
        <v>137</v>
      </c>
      <c r="T909" s="183">
        <v>159</v>
      </c>
      <c r="U909" s="183">
        <v>20</v>
      </c>
      <c r="V909" s="183">
        <v>278</v>
      </c>
      <c r="W909" s="183">
        <v>137</v>
      </c>
      <c r="X909" s="183">
        <v>170</v>
      </c>
      <c r="Y909" s="183">
        <v>25</v>
      </c>
    </row>
    <row r="910" spans="1:25" x14ac:dyDescent="0.2">
      <c r="A910" s="184">
        <v>11041093</v>
      </c>
      <c r="B910" s="183" t="str">
        <f>[1]店マスタ!B909</f>
        <v>（株）ケント商会</v>
      </c>
      <c r="C910" s="183">
        <v>1.5</v>
      </c>
      <c r="D910" s="183">
        <v>0</v>
      </c>
      <c r="E910" s="183" t="str">
        <f>_xlfn.XLOOKUP(A910,[2]Sheet1!$R:$R,[2]Sheet1!$AB:$AB,"",0)</f>
        <v/>
      </c>
      <c r="F910" s="183" t="str">
        <f>_xlfn.XLOOKUP($A910,[3]【2026年03月度_全社】RFM客層一覧表データ!$A:$A,[3]【2026年03月度_全社】RFM客層一覧表データ!C:C,"",0)</f>
        <v/>
      </c>
      <c r="G910" s="183" t="str">
        <f>_xlfn.XLOOKUP($A910,[3]【2026年03月度_全社】RFM客層一覧表データ!$A:$A,[3]【2026年03月度_全社】RFM客層一覧表データ!D:D,"",0)</f>
        <v/>
      </c>
      <c r="H910" s="183" t="str">
        <f>_xlfn.XLOOKUP($A910,[3]【2026年03月度_全社】RFM客層一覧表データ!$A:$A,[3]【2026年03月度_全社】RFM客層一覧表データ!E:E,"",0)</f>
        <v/>
      </c>
      <c r="I910" s="183" t="str">
        <f>_xlfn.XLOOKUP($A910,[3]【2026年03月度_全社】RFM客層一覧表データ!$A:$A,[3]【2026年03月度_全社】RFM客層一覧表データ!F:F,"",0)</f>
        <v/>
      </c>
      <c r="J910" s="183">
        <v>359</v>
      </c>
      <c r="K910" s="183">
        <v>116</v>
      </c>
      <c r="L910" s="183">
        <v>168</v>
      </c>
      <c r="M910" s="183">
        <v>18</v>
      </c>
      <c r="N910" s="183">
        <v>370</v>
      </c>
      <c r="O910" s="183">
        <v>115</v>
      </c>
      <c r="P910" s="183">
        <v>185</v>
      </c>
      <c r="Q910" s="183">
        <v>12</v>
      </c>
      <c r="R910" s="183">
        <v>382</v>
      </c>
      <c r="S910" s="183">
        <v>174</v>
      </c>
      <c r="T910" s="183">
        <v>191</v>
      </c>
      <c r="U910" s="183">
        <v>37</v>
      </c>
      <c r="V910" s="183">
        <v>372</v>
      </c>
      <c r="W910" s="183">
        <v>136</v>
      </c>
      <c r="X910" s="183">
        <v>190</v>
      </c>
      <c r="Y910" s="183">
        <v>17</v>
      </c>
    </row>
    <row r="911" spans="1:25" x14ac:dyDescent="0.2">
      <c r="A911" s="184">
        <v>11041137</v>
      </c>
      <c r="B911" s="183" t="str">
        <f>[1]店マスタ!B910</f>
        <v>株式会社Ａ＆Ｚ</v>
      </c>
      <c r="C911" s="183">
        <v>9</v>
      </c>
      <c r="D911" s="183">
        <v>9</v>
      </c>
      <c r="E911" s="183">
        <f>_xlfn.XLOOKUP(A911,[2]Sheet1!$R:$R,[2]Sheet1!$AB:$AB,"",0)</f>
        <v>9</v>
      </c>
      <c r="F911" s="183">
        <f>_xlfn.XLOOKUP($A911,[3]【2026年03月度_全社】RFM客層一覧表データ!$A:$A,[3]【2026年03月度_全社】RFM客層一覧表データ!C:C,"",0)</f>
        <v>2596</v>
      </c>
      <c r="G911" s="183">
        <f>_xlfn.XLOOKUP($A911,[3]【2026年03月度_全社】RFM客層一覧表データ!$A:$A,[3]【2026年03月度_全社】RFM客層一覧表データ!D:D,"",0)</f>
        <v>1192</v>
      </c>
      <c r="H911" s="183">
        <f>_xlfn.XLOOKUP($A911,[3]【2026年03月度_全社】RFM客層一覧表データ!$A:$A,[3]【2026年03月度_全社】RFM客層一覧表データ!E:E,"",0)</f>
        <v>1042</v>
      </c>
      <c r="I911" s="183">
        <f>_xlfn.XLOOKUP($A911,[3]【2026年03月度_全社】RFM客層一覧表データ!$A:$A,[3]【2026年03月度_全社】RFM客層一覧表データ!F:F,"",0)</f>
        <v>267</v>
      </c>
      <c r="J911" s="183">
        <v>2401</v>
      </c>
      <c r="K911" s="183">
        <v>1235</v>
      </c>
      <c r="L911" s="183">
        <v>1015</v>
      </c>
      <c r="M911" s="183">
        <v>295</v>
      </c>
      <c r="N911" s="183">
        <v>2210</v>
      </c>
      <c r="O911" s="183">
        <v>1201</v>
      </c>
      <c r="P911" s="183">
        <v>947</v>
      </c>
      <c r="Q911" s="183">
        <v>419</v>
      </c>
      <c r="R911" s="183">
        <v>1966</v>
      </c>
      <c r="S911" s="183">
        <v>917</v>
      </c>
      <c r="T911" s="183">
        <v>941</v>
      </c>
      <c r="U911" s="183">
        <v>171</v>
      </c>
      <c r="V911" s="183">
        <v>2001</v>
      </c>
      <c r="W911" s="183">
        <v>849</v>
      </c>
      <c r="X911" s="183">
        <v>955</v>
      </c>
      <c r="Y911" s="183">
        <v>131</v>
      </c>
    </row>
    <row r="912" spans="1:25" x14ac:dyDescent="0.2">
      <c r="A912" s="184">
        <v>11041145</v>
      </c>
      <c r="B912" s="183" t="str">
        <f>[1]店マスタ!B911</f>
        <v>（株）ライフデンキ</v>
      </c>
      <c r="C912" s="183">
        <v>2</v>
      </c>
      <c r="D912" s="183">
        <v>2</v>
      </c>
      <c r="E912" s="183">
        <f>_xlfn.XLOOKUP(A912,[2]Sheet1!$R:$R,[2]Sheet1!$AB:$AB,"",0)</f>
        <v>2</v>
      </c>
      <c r="F912" s="183">
        <f>_xlfn.XLOOKUP($A912,[3]【2026年03月度_全社】RFM客層一覧表データ!$A:$A,[3]【2026年03月度_全社】RFM客層一覧表データ!C:C,"",0)</f>
        <v>311</v>
      </c>
      <c r="G912" s="183">
        <f>_xlfn.XLOOKUP($A912,[3]【2026年03月度_全社】RFM客層一覧表データ!$A:$A,[3]【2026年03月度_全社】RFM客層一覧表データ!D:D,"",0)</f>
        <v>117</v>
      </c>
      <c r="H912" s="183">
        <f>_xlfn.XLOOKUP($A912,[3]【2026年03月度_全社】RFM客層一覧表データ!$A:$A,[3]【2026年03月度_全社】RFM客層一覧表データ!E:E,"",0)</f>
        <v>191</v>
      </c>
      <c r="I912" s="183">
        <f>_xlfn.XLOOKUP($A912,[3]【2026年03月度_全社】RFM客層一覧表データ!$A:$A,[3]【2026年03月度_全社】RFM客層一覧表データ!F:F,"",0)</f>
        <v>10</v>
      </c>
      <c r="J912" s="183">
        <v>324</v>
      </c>
      <c r="K912" s="183">
        <v>137</v>
      </c>
      <c r="L912" s="183">
        <v>211</v>
      </c>
      <c r="M912" s="183">
        <v>17</v>
      </c>
      <c r="N912" s="183">
        <v>336</v>
      </c>
      <c r="O912" s="183">
        <v>137</v>
      </c>
      <c r="P912" s="183">
        <v>221</v>
      </c>
      <c r="Q912" s="183">
        <v>7</v>
      </c>
      <c r="R912" s="183">
        <v>350</v>
      </c>
      <c r="S912" s="183">
        <v>139</v>
      </c>
      <c r="T912" s="183">
        <v>230</v>
      </c>
      <c r="U912" s="183">
        <v>13</v>
      </c>
      <c r="V912" s="183">
        <v>385</v>
      </c>
      <c r="W912" s="183">
        <v>157</v>
      </c>
      <c r="X912" s="183">
        <v>254</v>
      </c>
      <c r="Y912" s="183">
        <v>12</v>
      </c>
    </row>
    <row r="913" spans="1:25" x14ac:dyDescent="0.2">
      <c r="A913" s="184">
        <v>11042015</v>
      </c>
      <c r="B913" s="183" t="str">
        <f>[1]店マスタ!B912</f>
        <v>パナエース　フクダ</v>
      </c>
      <c r="C913" s="183">
        <v>3.5</v>
      </c>
      <c r="D913" s="183">
        <v>0</v>
      </c>
      <c r="E913" s="183" t="str">
        <f>_xlfn.XLOOKUP(A913,[2]Sheet1!$R:$R,[2]Sheet1!$AB:$AB,"",0)</f>
        <v/>
      </c>
      <c r="F913" s="183" t="str">
        <f>_xlfn.XLOOKUP($A913,[3]【2026年03月度_全社】RFM客層一覧表データ!$A:$A,[3]【2026年03月度_全社】RFM客層一覧表データ!C:C,"",0)</f>
        <v/>
      </c>
      <c r="G913" s="183" t="str">
        <f>_xlfn.XLOOKUP($A913,[3]【2026年03月度_全社】RFM客層一覧表データ!$A:$A,[3]【2026年03月度_全社】RFM客層一覧表データ!D:D,"",0)</f>
        <v/>
      </c>
      <c r="H913" s="183" t="str">
        <f>_xlfn.XLOOKUP($A913,[3]【2026年03月度_全社】RFM客層一覧表データ!$A:$A,[3]【2026年03月度_全社】RFM客層一覧表データ!E:E,"",0)</f>
        <v/>
      </c>
      <c r="I913" s="183" t="str">
        <f>_xlfn.XLOOKUP($A913,[3]【2026年03月度_全社】RFM客層一覧表データ!$A:$A,[3]【2026年03月度_全社】RFM客層一覧表データ!F:F,"",0)</f>
        <v/>
      </c>
      <c r="J913" s="183">
        <v>802</v>
      </c>
      <c r="K913" s="183">
        <v>139</v>
      </c>
      <c r="L913" s="183">
        <v>446</v>
      </c>
      <c r="M913" s="183">
        <v>4</v>
      </c>
      <c r="N913" s="183">
        <v>847</v>
      </c>
      <c r="O913" s="183">
        <v>261</v>
      </c>
      <c r="P913" s="183">
        <v>498</v>
      </c>
      <c r="Q913" s="183">
        <v>16</v>
      </c>
      <c r="R913" s="183">
        <v>882</v>
      </c>
      <c r="S913" s="183">
        <v>387</v>
      </c>
      <c r="T913" s="183">
        <v>538</v>
      </c>
      <c r="U913" s="183">
        <v>39</v>
      </c>
      <c r="V913" s="183">
        <v>930</v>
      </c>
      <c r="W913" s="183">
        <v>401</v>
      </c>
      <c r="X913" s="183">
        <v>566</v>
      </c>
      <c r="Y913" s="183">
        <v>40</v>
      </c>
    </row>
    <row r="914" spans="1:25" x14ac:dyDescent="0.2">
      <c r="A914" s="184">
        <v>11042020</v>
      </c>
      <c r="B914" s="183" t="str">
        <f>[1]店マスタ!B913</f>
        <v>（有）ヤマシン</v>
      </c>
      <c r="C914" s="183">
        <v>4</v>
      </c>
      <c r="D914" s="183">
        <v>4</v>
      </c>
      <c r="E914" s="183">
        <f>_xlfn.XLOOKUP(A914,[2]Sheet1!$R:$R,[2]Sheet1!$AB:$AB,"",0)</f>
        <v>4</v>
      </c>
      <c r="F914" s="183">
        <f>_xlfn.XLOOKUP($A914,[3]【2026年03月度_全社】RFM客層一覧表データ!$A:$A,[3]【2026年03月度_全社】RFM客層一覧表データ!C:C,"",0)</f>
        <v>400</v>
      </c>
      <c r="G914" s="183">
        <f>_xlfn.XLOOKUP($A914,[3]【2026年03月度_全社】RFM客層一覧表データ!$A:$A,[3]【2026年03月度_全社】RFM客層一覧表データ!D:D,"",0)</f>
        <v>190</v>
      </c>
      <c r="H914" s="183">
        <f>_xlfn.XLOOKUP($A914,[3]【2026年03月度_全社】RFM客層一覧表データ!$A:$A,[3]【2026年03月度_全社】RFM客層一覧表データ!E:E,"",0)</f>
        <v>243</v>
      </c>
      <c r="I914" s="183">
        <f>_xlfn.XLOOKUP($A914,[3]【2026年03月度_全社】RFM客層一覧表データ!$A:$A,[3]【2026年03月度_全社】RFM客層一覧表データ!F:F,"",0)</f>
        <v>30</v>
      </c>
      <c r="J914" s="183">
        <v>390</v>
      </c>
      <c r="K914" s="183">
        <v>206</v>
      </c>
      <c r="L914" s="183">
        <v>231</v>
      </c>
      <c r="M914" s="183">
        <v>42</v>
      </c>
      <c r="N914" s="183">
        <v>360</v>
      </c>
      <c r="O914" s="183">
        <v>189</v>
      </c>
      <c r="P914" s="183">
        <v>244</v>
      </c>
      <c r="Q914" s="183">
        <v>21</v>
      </c>
      <c r="R914" s="183">
        <v>583</v>
      </c>
      <c r="S914" s="183">
        <v>263</v>
      </c>
      <c r="T914" s="183">
        <v>280</v>
      </c>
      <c r="U914" s="183">
        <v>54</v>
      </c>
      <c r="V914" s="183">
        <v>563</v>
      </c>
      <c r="W914" s="183">
        <v>260</v>
      </c>
      <c r="X914" s="183">
        <v>276</v>
      </c>
      <c r="Y914" s="183">
        <v>51</v>
      </c>
    </row>
    <row r="915" spans="1:25" x14ac:dyDescent="0.2">
      <c r="A915" s="184">
        <v>11043003</v>
      </c>
      <c r="B915" s="183" t="str">
        <f>[1]店マスタ!B914</f>
        <v>（有）奥平電機</v>
      </c>
      <c r="C915" s="183">
        <v>1.5</v>
      </c>
      <c r="D915" s="183">
        <v>1.5</v>
      </c>
      <c r="E915" s="183">
        <f>_xlfn.XLOOKUP(A915,[2]Sheet1!$R:$R,[2]Sheet1!$AB:$AB,"",0)</f>
        <v>1.5</v>
      </c>
      <c r="F915" s="183">
        <f>_xlfn.XLOOKUP($A915,[3]【2026年03月度_全社】RFM客層一覧表データ!$A:$A,[3]【2026年03月度_全社】RFM客層一覧表データ!C:C,"",0)</f>
        <v>0</v>
      </c>
      <c r="G915" s="183">
        <f>_xlfn.XLOOKUP($A915,[3]【2026年03月度_全社】RFM客層一覧表データ!$A:$A,[3]【2026年03月度_全社】RFM客層一覧表データ!D:D,"",0)</f>
        <v>0</v>
      </c>
      <c r="H915" s="183">
        <f>_xlfn.XLOOKUP($A915,[3]【2026年03月度_全社】RFM客層一覧表データ!$A:$A,[3]【2026年03月度_全社】RFM客層一覧表データ!E:E,"",0)</f>
        <v>0</v>
      </c>
      <c r="I915" s="183">
        <f>_xlfn.XLOOKUP($A915,[3]【2026年03月度_全社】RFM客層一覧表データ!$A:$A,[3]【2026年03月度_全社】RFM客層一覧表データ!F:F,"",0)</f>
        <v>0</v>
      </c>
      <c r="J915" s="183">
        <v>0</v>
      </c>
      <c r="K915" s="183">
        <v>0</v>
      </c>
      <c r="L915" s="183">
        <v>0</v>
      </c>
      <c r="M915" s="183">
        <v>0</v>
      </c>
      <c r="N915" s="183">
        <v>0</v>
      </c>
      <c r="O915" s="183">
        <v>0</v>
      </c>
      <c r="P915" s="183">
        <v>0</v>
      </c>
      <c r="Q915" s="183">
        <v>0</v>
      </c>
      <c r="R915" s="183">
        <v>0</v>
      </c>
      <c r="S915" s="183">
        <v>0</v>
      </c>
      <c r="T915" s="183">
        <v>0</v>
      </c>
      <c r="U915" s="183">
        <v>0</v>
      </c>
      <c r="V915" s="183">
        <v>0</v>
      </c>
      <c r="W915" s="183">
        <v>0</v>
      </c>
      <c r="X915" s="183">
        <v>0</v>
      </c>
      <c r="Y915" s="183">
        <v>0</v>
      </c>
    </row>
    <row r="916" spans="1:25" x14ac:dyDescent="0.2">
      <c r="A916" s="184">
        <v>11043012</v>
      </c>
      <c r="B916" s="183" t="str">
        <f>[1]店マスタ!B915</f>
        <v>（株）タカラコーポレーション</v>
      </c>
      <c r="C916" s="183">
        <v>12.5</v>
      </c>
      <c r="D916" s="183">
        <v>12.5</v>
      </c>
      <c r="E916" s="183">
        <f>_xlfn.XLOOKUP(A916,[2]Sheet1!$R:$R,[2]Sheet1!$AB:$AB,"",0)</f>
        <v>13</v>
      </c>
      <c r="F916" s="183">
        <f>_xlfn.XLOOKUP($A916,[3]【2026年03月度_全社】RFM客層一覧表データ!$A:$A,[3]【2026年03月度_全社】RFM客層一覧表データ!C:C,"",0)</f>
        <v>3960</v>
      </c>
      <c r="G916" s="183">
        <f>_xlfn.XLOOKUP($A916,[3]【2026年03月度_全社】RFM客層一覧表データ!$A:$A,[3]【2026年03月度_全社】RFM客層一覧表データ!D:D,"",0)</f>
        <v>1629</v>
      </c>
      <c r="H916" s="183">
        <f>_xlfn.XLOOKUP($A916,[3]【2026年03月度_全社】RFM客層一覧表データ!$A:$A,[3]【2026年03月度_全社】RFM客層一覧表データ!E:E,"",0)</f>
        <v>1566</v>
      </c>
      <c r="I916" s="183">
        <f>_xlfn.XLOOKUP($A916,[3]【2026年03月度_全社】RFM客層一覧表データ!$A:$A,[3]【2026年03月度_全社】RFM客層一覧表データ!F:F,"",0)</f>
        <v>358</v>
      </c>
      <c r="J916" s="183">
        <v>4053</v>
      </c>
      <c r="K916" s="183">
        <v>1565</v>
      </c>
      <c r="L916" s="183">
        <v>1548</v>
      </c>
      <c r="M916" s="183">
        <v>331</v>
      </c>
      <c r="N916" s="183">
        <v>4243</v>
      </c>
      <c r="O916" s="183">
        <v>1549</v>
      </c>
      <c r="P916" s="183">
        <v>1550</v>
      </c>
      <c r="Q916" s="183">
        <v>303</v>
      </c>
      <c r="R916" s="183">
        <v>4460</v>
      </c>
      <c r="S916" s="183">
        <v>1539</v>
      </c>
      <c r="T916" s="183">
        <v>1550</v>
      </c>
      <c r="U916" s="183">
        <v>269</v>
      </c>
      <c r="V916" s="183">
        <v>4809</v>
      </c>
      <c r="W916" s="183">
        <v>1707</v>
      </c>
      <c r="X916" s="183">
        <v>1580</v>
      </c>
      <c r="Y916" s="183">
        <v>369</v>
      </c>
    </row>
    <row r="917" spans="1:25" x14ac:dyDescent="0.2">
      <c r="A917" s="184">
        <v>11043016</v>
      </c>
      <c r="B917" s="183" t="str">
        <f>[1]店マスタ!B916</f>
        <v>塚越電器　鳥山店</v>
      </c>
      <c r="C917" s="183">
        <v>1</v>
      </c>
      <c r="D917" s="183">
        <v>1</v>
      </c>
      <c r="E917" s="183">
        <f>_xlfn.XLOOKUP(A917,[2]Sheet1!$R:$R,[2]Sheet1!$AB:$AB,"",0)</f>
        <v>1</v>
      </c>
      <c r="F917" s="183" t="str">
        <f>_xlfn.XLOOKUP($A917,[3]【2026年03月度_全社】RFM客層一覧表データ!$A:$A,[3]【2026年03月度_全社】RFM客層一覧表データ!C:C,"",0)</f>
        <v/>
      </c>
      <c r="G917" s="183" t="str">
        <f>_xlfn.XLOOKUP($A917,[3]【2026年03月度_全社】RFM客層一覧表データ!$A:$A,[3]【2026年03月度_全社】RFM客層一覧表データ!D:D,"",0)</f>
        <v/>
      </c>
      <c r="H917" s="183" t="str">
        <f>_xlfn.XLOOKUP($A917,[3]【2026年03月度_全社】RFM客層一覧表データ!$A:$A,[3]【2026年03月度_全社】RFM客層一覧表データ!E:E,"",0)</f>
        <v/>
      </c>
      <c r="I917" s="183" t="str">
        <f>_xlfn.XLOOKUP($A917,[3]【2026年03月度_全社】RFM客層一覧表データ!$A:$A,[3]【2026年03月度_全社】RFM客層一覧表データ!F:F,"",0)</f>
        <v/>
      </c>
      <c r="J917" s="183">
        <v>0</v>
      </c>
      <c r="K917" s="183">
        <v>0</v>
      </c>
      <c r="L917" s="183">
        <v>0</v>
      </c>
      <c r="M917" s="183">
        <v>0</v>
      </c>
      <c r="N917" s="183">
        <v>0</v>
      </c>
      <c r="O917" s="183">
        <v>0</v>
      </c>
      <c r="P917" s="183">
        <v>0</v>
      </c>
      <c r="Q917" s="183">
        <v>0</v>
      </c>
      <c r="R917" s="183">
        <v>0</v>
      </c>
      <c r="S917" s="183">
        <v>0</v>
      </c>
      <c r="T917" s="183">
        <v>0</v>
      </c>
      <c r="U917" s="183">
        <v>0</v>
      </c>
      <c r="V917" s="183">
        <v>0</v>
      </c>
      <c r="W917" s="183">
        <v>0</v>
      </c>
      <c r="X917" s="183">
        <v>0</v>
      </c>
      <c r="Y917" s="183">
        <v>0</v>
      </c>
    </row>
    <row r="918" spans="1:25" x14ac:dyDescent="0.2">
      <c r="A918" s="184">
        <v>11043020</v>
      </c>
      <c r="B918" s="183" t="str">
        <f>[1]店マスタ!B917</f>
        <v>上村電機</v>
      </c>
      <c r="C918" s="183">
        <v>2.5</v>
      </c>
      <c r="D918" s="183">
        <v>2.5</v>
      </c>
      <c r="E918" s="183">
        <f>_xlfn.XLOOKUP(A918,[2]Sheet1!$R:$R,[2]Sheet1!$AB:$AB,"",0)</f>
        <v>2.5</v>
      </c>
      <c r="F918" s="183" t="str">
        <f>_xlfn.XLOOKUP($A918,[3]【2026年03月度_全社】RFM客層一覧表データ!$A:$A,[3]【2026年03月度_全社】RFM客層一覧表データ!C:C,"",0)</f>
        <v/>
      </c>
      <c r="G918" s="183" t="str">
        <f>_xlfn.XLOOKUP($A918,[3]【2026年03月度_全社】RFM客層一覧表データ!$A:$A,[3]【2026年03月度_全社】RFM客層一覧表データ!D:D,"",0)</f>
        <v/>
      </c>
      <c r="H918" s="183" t="str">
        <f>_xlfn.XLOOKUP($A918,[3]【2026年03月度_全社】RFM客層一覧表データ!$A:$A,[3]【2026年03月度_全社】RFM客層一覧表データ!E:E,"",0)</f>
        <v/>
      </c>
      <c r="I918" s="183" t="str">
        <f>_xlfn.XLOOKUP($A918,[3]【2026年03月度_全社】RFM客層一覧表データ!$A:$A,[3]【2026年03月度_全社】RFM客層一覧表データ!F:F,"",0)</f>
        <v/>
      </c>
      <c r="J918" s="183">
        <v>0</v>
      </c>
      <c r="K918" s="183">
        <v>0</v>
      </c>
      <c r="L918" s="183">
        <v>0</v>
      </c>
      <c r="M918" s="183">
        <v>0</v>
      </c>
      <c r="N918" s="183">
        <v>0</v>
      </c>
      <c r="O918" s="183">
        <v>0</v>
      </c>
      <c r="P918" s="183">
        <v>0</v>
      </c>
      <c r="Q918" s="183">
        <v>0</v>
      </c>
      <c r="R918" s="183">
        <v>0</v>
      </c>
      <c r="S918" s="183">
        <v>0</v>
      </c>
      <c r="T918" s="183">
        <v>0</v>
      </c>
      <c r="U918" s="183">
        <v>0</v>
      </c>
      <c r="V918" s="183">
        <v>0</v>
      </c>
      <c r="W918" s="183">
        <v>0</v>
      </c>
      <c r="X918" s="183">
        <v>0</v>
      </c>
      <c r="Y918" s="183">
        <v>0</v>
      </c>
    </row>
    <row r="919" spans="1:25" x14ac:dyDescent="0.2">
      <c r="A919" s="184">
        <v>11043026</v>
      </c>
      <c r="B919" s="183" t="str">
        <f>[1]店マスタ!B918</f>
        <v>パーム　イシハラ</v>
      </c>
      <c r="C919" s="183">
        <v>1.5</v>
      </c>
      <c r="D919" s="183">
        <v>1.5</v>
      </c>
      <c r="E919" s="183">
        <f>_xlfn.XLOOKUP(A919,[2]Sheet1!$R:$R,[2]Sheet1!$AB:$AB,"",0)</f>
        <v>1.5</v>
      </c>
      <c r="F919" s="183">
        <f>_xlfn.XLOOKUP($A919,[3]【2026年03月度_全社】RFM客層一覧表データ!$A:$A,[3]【2026年03月度_全社】RFM客層一覧表データ!C:C,"",0)</f>
        <v>471</v>
      </c>
      <c r="G919" s="183">
        <f>_xlfn.XLOOKUP($A919,[3]【2026年03月度_全社】RFM客層一覧表データ!$A:$A,[3]【2026年03月度_全社】RFM客層一覧表データ!D:D,"",0)</f>
        <v>207</v>
      </c>
      <c r="H919" s="183">
        <f>_xlfn.XLOOKUP($A919,[3]【2026年03月度_全社】RFM客層一覧表データ!$A:$A,[3]【2026年03月度_全社】RFM客層一覧表データ!E:E,"",0)</f>
        <v>252</v>
      </c>
      <c r="I919" s="183">
        <f>_xlfn.XLOOKUP($A919,[3]【2026年03月度_全社】RFM客層一覧表データ!$A:$A,[3]【2026年03月度_全社】RFM客層一覧表データ!F:F,"",0)</f>
        <v>23</v>
      </c>
      <c r="J919" s="183">
        <v>491</v>
      </c>
      <c r="K919" s="183">
        <v>226</v>
      </c>
      <c r="L919" s="183">
        <v>261</v>
      </c>
      <c r="M919" s="183">
        <v>23</v>
      </c>
      <c r="N919" s="183">
        <v>508</v>
      </c>
      <c r="O919" s="183">
        <v>229</v>
      </c>
      <c r="P919" s="183">
        <v>260</v>
      </c>
      <c r="Q919" s="183">
        <v>23</v>
      </c>
      <c r="R919" s="183">
        <v>518</v>
      </c>
      <c r="S919" s="183">
        <v>239</v>
      </c>
      <c r="T919" s="183">
        <v>275</v>
      </c>
      <c r="U919" s="183">
        <v>29</v>
      </c>
      <c r="V919" s="183">
        <v>525</v>
      </c>
      <c r="W919" s="183">
        <v>235</v>
      </c>
      <c r="X919" s="183">
        <v>290</v>
      </c>
      <c r="Y919" s="183">
        <v>27</v>
      </c>
    </row>
    <row r="920" spans="1:25" x14ac:dyDescent="0.2">
      <c r="A920" s="184">
        <v>11043035</v>
      </c>
      <c r="B920" s="183" t="str">
        <f>[1]店マスタ!B919</f>
        <v>タカラリビング</v>
      </c>
      <c r="C920" s="183">
        <v>0</v>
      </c>
      <c r="D920" s="183">
        <v>0</v>
      </c>
      <c r="E920" s="183" t="str">
        <f>_xlfn.XLOOKUP(A920,[2]Sheet1!$R:$R,[2]Sheet1!$AB:$AB,"",0)</f>
        <v/>
      </c>
      <c r="F920" s="183" t="str">
        <f>_xlfn.XLOOKUP($A920,[3]【2026年03月度_全社】RFM客層一覧表データ!$A:$A,[3]【2026年03月度_全社】RFM客層一覧表データ!C:C,"",0)</f>
        <v/>
      </c>
      <c r="G920" s="183" t="str">
        <f>_xlfn.XLOOKUP($A920,[3]【2026年03月度_全社】RFM客層一覧表データ!$A:$A,[3]【2026年03月度_全社】RFM客層一覧表データ!D:D,"",0)</f>
        <v/>
      </c>
      <c r="H920" s="183" t="str">
        <f>_xlfn.XLOOKUP($A920,[3]【2026年03月度_全社】RFM客層一覧表データ!$A:$A,[3]【2026年03月度_全社】RFM客層一覧表データ!E:E,"",0)</f>
        <v/>
      </c>
      <c r="I920" s="183" t="str">
        <f>_xlfn.XLOOKUP($A920,[3]【2026年03月度_全社】RFM客層一覧表データ!$A:$A,[3]【2026年03月度_全社】RFM客層一覧表データ!F:F,"",0)</f>
        <v/>
      </c>
      <c r="J920" s="183">
        <v>0</v>
      </c>
      <c r="K920" s="183">
        <v>0</v>
      </c>
      <c r="L920" s="183">
        <v>0</v>
      </c>
      <c r="M920" s="183">
        <v>0</v>
      </c>
      <c r="N920" s="183">
        <v>0</v>
      </c>
      <c r="O920" s="183">
        <v>0</v>
      </c>
      <c r="P920" s="183">
        <v>0</v>
      </c>
      <c r="Q920" s="183">
        <v>0</v>
      </c>
      <c r="R920" s="183">
        <v>0</v>
      </c>
      <c r="S920" s="183">
        <v>0</v>
      </c>
      <c r="T920" s="183">
        <v>0</v>
      </c>
      <c r="U920" s="183">
        <v>0</v>
      </c>
      <c r="V920" s="183">
        <v>0</v>
      </c>
      <c r="W920" s="183">
        <v>0</v>
      </c>
      <c r="X920" s="183">
        <v>0</v>
      </c>
      <c r="Y920" s="183">
        <v>0</v>
      </c>
    </row>
    <row r="921" spans="1:25" x14ac:dyDescent="0.2">
      <c r="A921" s="184">
        <v>11043080</v>
      </c>
      <c r="B921" s="183" t="str">
        <f>[1]店マスタ!B920</f>
        <v>（有）ヨシダ電器</v>
      </c>
      <c r="C921" s="183">
        <v>3</v>
      </c>
      <c r="D921" s="183">
        <v>3</v>
      </c>
      <c r="E921" s="183">
        <f>_xlfn.XLOOKUP(A921,[2]Sheet1!$R:$R,[2]Sheet1!$AB:$AB,"",0)</f>
        <v>3</v>
      </c>
      <c r="F921" s="183">
        <f>_xlfn.XLOOKUP($A921,[3]【2026年03月度_全社】RFM客層一覧表データ!$A:$A,[3]【2026年03月度_全社】RFM客層一覧表データ!C:C,"",0)</f>
        <v>603</v>
      </c>
      <c r="G921" s="183">
        <f>_xlfn.XLOOKUP($A921,[3]【2026年03月度_全社】RFM客層一覧表データ!$A:$A,[3]【2026年03月度_全社】RFM客層一覧表データ!D:D,"",0)</f>
        <v>208</v>
      </c>
      <c r="H921" s="183">
        <f>_xlfn.XLOOKUP($A921,[3]【2026年03月度_全社】RFM客層一覧表データ!$A:$A,[3]【2026年03月度_全社】RFM客層一覧表データ!E:E,"",0)</f>
        <v>329</v>
      </c>
      <c r="I921" s="183">
        <f>_xlfn.XLOOKUP($A921,[3]【2026年03月度_全社】RFM客層一覧表データ!$A:$A,[3]【2026年03月度_全社】RFM客層一覧表データ!F:F,"",0)</f>
        <v>25</v>
      </c>
      <c r="J921" s="183">
        <v>640</v>
      </c>
      <c r="K921" s="183">
        <v>231</v>
      </c>
      <c r="L921" s="183">
        <v>377</v>
      </c>
      <c r="M921" s="183">
        <v>35</v>
      </c>
      <c r="N921" s="183">
        <v>659</v>
      </c>
      <c r="O921" s="183">
        <v>236</v>
      </c>
      <c r="P921" s="183">
        <v>399</v>
      </c>
      <c r="Q921" s="183">
        <v>46</v>
      </c>
      <c r="R921" s="183">
        <v>802</v>
      </c>
      <c r="S921" s="183">
        <v>247</v>
      </c>
      <c r="T921" s="183">
        <v>447</v>
      </c>
      <c r="U921" s="183">
        <v>70</v>
      </c>
      <c r="V921" s="183">
        <v>512</v>
      </c>
      <c r="W921" s="183">
        <v>233</v>
      </c>
      <c r="X921" s="183">
        <v>304</v>
      </c>
      <c r="Y921" s="183">
        <v>20</v>
      </c>
    </row>
    <row r="922" spans="1:25" x14ac:dyDescent="0.2">
      <c r="A922" s="184">
        <v>11043094</v>
      </c>
      <c r="B922" s="183" t="str">
        <f>[1]店マスタ!B921</f>
        <v>すまいる電機　本店</v>
      </c>
      <c r="C922" s="183">
        <v>17</v>
      </c>
      <c r="D922" s="183">
        <v>17</v>
      </c>
      <c r="E922" s="183">
        <f>_xlfn.XLOOKUP(A922,[2]Sheet1!$R:$R,[2]Sheet1!$AB:$AB,"",0)</f>
        <v>17.5</v>
      </c>
      <c r="F922" s="183">
        <f>_xlfn.XLOOKUP($A922,[3]【2026年03月度_全社】RFM客層一覧表データ!$A:$A,[3]【2026年03月度_全社】RFM客層一覧表データ!C:C,"",0)</f>
        <v>2530</v>
      </c>
      <c r="G922" s="183">
        <f>_xlfn.XLOOKUP($A922,[3]【2026年03月度_全社】RFM客層一覧表データ!$A:$A,[3]【2026年03月度_全社】RFM客層一覧表データ!D:D,"",0)</f>
        <v>973</v>
      </c>
      <c r="H922" s="183">
        <f>_xlfn.XLOOKUP($A922,[3]【2026年03月度_全社】RFM客層一覧表データ!$A:$A,[3]【2026年03月度_全社】RFM客層一覧表データ!E:E,"",0)</f>
        <v>1195</v>
      </c>
      <c r="I922" s="183">
        <f>_xlfn.XLOOKUP($A922,[3]【2026年03月度_全社】RFM客層一覧表データ!$A:$A,[3]【2026年03月度_全社】RFM客層一覧表データ!F:F,"",0)</f>
        <v>163</v>
      </c>
      <c r="J922" s="183">
        <v>2577</v>
      </c>
      <c r="K922" s="183">
        <v>1052</v>
      </c>
      <c r="L922" s="183">
        <v>1230</v>
      </c>
      <c r="M922" s="183">
        <v>199</v>
      </c>
      <c r="N922" s="183">
        <v>2669</v>
      </c>
      <c r="O922" s="183">
        <v>1033</v>
      </c>
      <c r="P922" s="183">
        <v>1212</v>
      </c>
      <c r="Q922" s="183">
        <v>170</v>
      </c>
      <c r="R922" s="183">
        <v>2719</v>
      </c>
      <c r="S922" s="183">
        <v>1068</v>
      </c>
      <c r="T922" s="183">
        <v>1257</v>
      </c>
      <c r="U922" s="183">
        <v>183</v>
      </c>
      <c r="V922" s="183">
        <v>2855</v>
      </c>
      <c r="W922" s="183">
        <v>1286</v>
      </c>
      <c r="X922" s="183">
        <v>1258</v>
      </c>
      <c r="Y922" s="183">
        <v>180</v>
      </c>
    </row>
    <row r="923" spans="1:25" x14ac:dyDescent="0.2">
      <c r="A923" s="184">
        <v>11043133</v>
      </c>
      <c r="B923" s="183" t="str">
        <f>[1]店マスタ!B922</f>
        <v>鈴木電機商会</v>
      </c>
      <c r="C923" s="183">
        <v>2.5</v>
      </c>
      <c r="D923" s="183">
        <v>2.5</v>
      </c>
      <c r="E923" s="183">
        <f>_xlfn.XLOOKUP(A923,[2]Sheet1!$R:$R,[2]Sheet1!$AB:$AB,"",0)</f>
        <v>2.5</v>
      </c>
      <c r="F923" s="183">
        <f>_xlfn.XLOOKUP($A923,[3]【2026年03月度_全社】RFM客層一覧表データ!$A:$A,[3]【2026年03月度_全社】RFM客層一覧表データ!C:C,"",0)</f>
        <v>146</v>
      </c>
      <c r="G923" s="183">
        <f>_xlfn.XLOOKUP($A923,[3]【2026年03月度_全社】RFM客層一覧表データ!$A:$A,[3]【2026年03月度_全社】RFM客層一覧表データ!D:D,"",0)</f>
        <v>43</v>
      </c>
      <c r="H923" s="183">
        <f>_xlfn.XLOOKUP($A923,[3]【2026年03月度_全社】RFM客層一覧表データ!$A:$A,[3]【2026年03月度_全社】RFM客層一覧表データ!E:E,"",0)</f>
        <v>0</v>
      </c>
      <c r="I923" s="183">
        <f>_xlfn.XLOOKUP($A923,[3]【2026年03月度_全社】RFM客層一覧表データ!$A:$A,[3]【2026年03月度_全社】RFM客層一覧表データ!F:F,"",0)</f>
        <v>0</v>
      </c>
      <c r="J923" s="183">
        <v>137</v>
      </c>
      <c r="K923" s="183">
        <v>40</v>
      </c>
      <c r="L923" s="183">
        <v>0</v>
      </c>
      <c r="M923" s="183">
        <v>0</v>
      </c>
      <c r="N923" s="183">
        <v>80</v>
      </c>
      <c r="O923" s="183">
        <v>12</v>
      </c>
      <c r="P923" s="183">
        <v>0</v>
      </c>
      <c r="Q923" s="183">
        <v>0</v>
      </c>
      <c r="R923" s="183">
        <v>67</v>
      </c>
      <c r="S923" s="183">
        <v>25</v>
      </c>
      <c r="T923" s="183">
        <v>0</v>
      </c>
      <c r="U923" s="183">
        <v>0</v>
      </c>
      <c r="V923" s="183">
        <v>23</v>
      </c>
      <c r="W923" s="183">
        <v>8</v>
      </c>
      <c r="X923" s="183">
        <v>0</v>
      </c>
      <c r="Y923" s="183">
        <v>0</v>
      </c>
    </row>
    <row r="924" spans="1:25" x14ac:dyDescent="0.2">
      <c r="A924" s="184">
        <v>11043147</v>
      </c>
      <c r="B924" s="183" t="str">
        <f>[1]店マスタ!B923</f>
        <v>ナガヌマ電器</v>
      </c>
      <c r="C924" s="183">
        <v>1.5</v>
      </c>
      <c r="D924" s="183">
        <v>0</v>
      </c>
      <c r="E924" s="183" t="str">
        <f>_xlfn.XLOOKUP(A924,[2]Sheet1!$R:$R,[2]Sheet1!$AB:$AB,"",0)</f>
        <v/>
      </c>
      <c r="F924" s="183" t="str">
        <f>_xlfn.XLOOKUP($A924,[3]【2026年03月度_全社】RFM客層一覧表データ!$A:$A,[3]【2026年03月度_全社】RFM客層一覧表データ!C:C,"",0)</f>
        <v/>
      </c>
      <c r="G924" s="183" t="str">
        <f>_xlfn.XLOOKUP($A924,[3]【2026年03月度_全社】RFM客層一覧表データ!$A:$A,[3]【2026年03月度_全社】RFM客層一覧表データ!D:D,"",0)</f>
        <v/>
      </c>
      <c r="H924" s="183" t="str">
        <f>_xlfn.XLOOKUP($A924,[3]【2026年03月度_全社】RFM客層一覧表データ!$A:$A,[3]【2026年03月度_全社】RFM客層一覧表データ!E:E,"",0)</f>
        <v/>
      </c>
      <c r="I924" s="183" t="str">
        <f>_xlfn.XLOOKUP($A924,[3]【2026年03月度_全社】RFM客層一覧表データ!$A:$A,[3]【2026年03月度_全社】RFM客層一覧表データ!F:F,"",0)</f>
        <v/>
      </c>
      <c r="J924" s="183">
        <v>0</v>
      </c>
      <c r="K924" s="183">
        <v>0</v>
      </c>
      <c r="L924" s="183">
        <v>0</v>
      </c>
      <c r="M924" s="183">
        <v>0</v>
      </c>
      <c r="N924" s="183">
        <v>0</v>
      </c>
      <c r="O924" s="183">
        <v>0</v>
      </c>
      <c r="P924" s="183">
        <v>0</v>
      </c>
      <c r="Q924" s="183">
        <v>0</v>
      </c>
      <c r="R924" s="183">
        <v>0</v>
      </c>
      <c r="S924" s="183">
        <v>0</v>
      </c>
      <c r="T924" s="183">
        <v>0</v>
      </c>
      <c r="U924" s="183">
        <v>0</v>
      </c>
      <c r="V924" s="183">
        <v>0</v>
      </c>
      <c r="W924" s="183">
        <v>0</v>
      </c>
      <c r="X924" s="183">
        <v>0</v>
      </c>
      <c r="Y924" s="183">
        <v>0</v>
      </c>
    </row>
    <row r="925" spans="1:25" x14ac:dyDescent="0.2">
      <c r="A925" s="184">
        <v>11044010</v>
      </c>
      <c r="B925" s="183" t="str">
        <f>[1]店マスタ!B924</f>
        <v>パーム　ニシムラ</v>
      </c>
      <c r="C925" s="183">
        <v>1.5</v>
      </c>
      <c r="D925" s="183">
        <v>1.5</v>
      </c>
      <c r="E925" s="183">
        <f>_xlfn.XLOOKUP(A925,[2]Sheet1!$R:$R,[2]Sheet1!$AB:$AB,"",0)</f>
        <v>1.5</v>
      </c>
      <c r="F925" s="183">
        <f>_xlfn.XLOOKUP($A925,[3]【2026年03月度_全社】RFM客層一覧表データ!$A:$A,[3]【2026年03月度_全社】RFM客層一覧表データ!C:C,"",0)</f>
        <v>389</v>
      </c>
      <c r="G925" s="183">
        <f>_xlfn.XLOOKUP($A925,[3]【2026年03月度_全社】RFM客層一覧表データ!$A:$A,[3]【2026年03月度_全社】RFM客層一覧表データ!D:D,"",0)</f>
        <v>184</v>
      </c>
      <c r="H925" s="183">
        <f>_xlfn.XLOOKUP($A925,[3]【2026年03月度_全社】RFM客層一覧表データ!$A:$A,[3]【2026年03月度_全社】RFM客層一覧表データ!E:E,"",0)</f>
        <v>228</v>
      </c>
      <c r="I925" s="183">
        <f>_xlfn.XLOOKUP($A925,[3]【2026年03月度_全社】RFM客層一覧表データ!$A:$A,[3]【2026年03月度_全社】RFM客層一覧表データ!F:F,"",0)</f>
        <v>17</v>
      </c>
      <c r="J925" s="183">
        <v>388</v>
      </c>
      <c r="K925" s="183">
        <v>181</v>
      </c>
      <c r="L925" s="183">
        <v>236</v>
      </c>
      <c r="M925" s="183">
        <v>13</v>
      </c>
      <c r="N925" s="183">
        <v>394</v>
      </c>
      <c r="O925" s="183">
        <v>192</v>
      </c>
      <c r="P925" s="183">
        <v>239</v>
      </c>
      <c r="Q925" s="183">
        <v>14</v>
      </c>
      <c r="R925" s="183">
        <v>402</v>
      </c>
      <c r="S925" s="183">
        <v>206</v>
      </c>
      <c r="T925" s="183">
        <v>235</v>
      </c>
      <c r="U925" s="183">
        <v>19</v>
      </c>
      <c r="V925" s="183">
        <v>405</v>
      </c>
      <c r="W925" s="183">
        <v>198</v>
      </c>
      <c r="X925" s="183">
        <v>244</v>
      </c>
      <c r="Y925" s="183">
        <v>16</v>
      </c>
    </row>
    <row r="926" spans="1:25" x14ac:dyDescent="0.2">
      <c r="A926" s="184">
        <v>11044028</v>
      </c>
      <c r="B926" s="183" t="str">
        <f>[1]店マスタ!B925</f>
        <v>ニュータカラ　薮塚店</v>
      </c>
      <c r="C926" s="183">
        <v>1.5</v>
      </c>
      <c r="D926" s="183">
        <v>1.5</v>
      </c>
      <c r="E926" s="183">
        <f>_xlfn.XLOOKUP(A926,[2]Sheet1!$R:$R,[2]Sheet1!$AB:$AB,"",0)</f>
        <v>1.5</v>
      </c>
      <c r="F926" s="183">
        <f>_xlfn.XLOOKUP($A926,[3]【2026年03月度_全社】RFM客層一覧表データ!$A:$A,[3]【2026年03月度_全社】RFM客層一覧表データ!C:C,"",0)</f>
        <v>342</v>
      </c>
      <c r="G926" s="183">
        <f>_xlfn.XLOOKUP($A926,[3]【2026年03月度_全社】RFM客層一覧表データ!$A:$A,[3]【2026年03月度_全社】RFM客層一覧表データ!D:D,"",0)</f>
        <v>173</v>
      </c>
      <c r="H926" s="183">
        <f>_xlfn.XLOOKUP($A926,[3]【2026年03月度_全社】RFM客層一覧表データ!$A:$A,[3]【2026年03月度_全社】RFM客層一覧表データ!E:E,"",0)</f>
        <v>211</v>
      </c>
      <c r="I926" s="183">
        <f>_xlfn.XLOOKUP($A926,[3]【2026年03月度_全社】RFM客層一覧表データ!$A:$A,[3]【2026年03月度_全社】RFM客層一覧表データ!F:F,"",0)</f>
        <v>0</v>
      </c>
      <c r="J926" s="183">
        <v>339</v>
      </c>
      <c r="K926" s="183">
        <v>159</v>
      </c>
      <c r="L926" s="183">
        <v>205</v>
      </c>
      <c r="M926" s="183">
        <v>0</v>
      </c>
      <c r="N926" s="183">
        <v>342</v>
      </c>
      <c r="O926" s="183">
        <v>180</v>
      </c>
      <c r="P926" s="183">
        <v>208</v>
      </c>
      <c r="Q926" s="183">
        <v>0</v>
      </c>
      <c r="R926" s="183">
        <v>347</v>
      </c>
      <c r="S926" s="183">
        <v>188</v>
      </c>
      <c r="T926" s="183">
        <v>214</v>
      </c>
      <c r="U926" s="183">
        <v>0</v>
      </c>
      <c r="V926" s="183">
        <v>351</v>
      </c>
      <c r="W926" s="183">
        <v>164</v>
      </c>
      <c r="X926" s="183">
        <v>220</v>
      </c>
      <c r="Y926" s="183">
        <v>0</v>
      </c>
    </row>
    <row r="927" spans="1:25" x14ac:dyDescent="0.2">
      <c r="A927" s="184">
        <v>11044032</v>
      </c>
      <c r="B927" s="183" t="str">
        <f>[1]店マスタ!B926</f>
        <v>塚越電器　　　　　　［藪塚］</v>
      </c>
      <c r="C927" s="183">
        <v>2.5</v>
      </c>
      <c r="D927" s="183">
        <v>2.5</v>
      </c>
      <c r="E927" s="183">
        <f>_xlfn.XLOOKUP(A927,[2]Sheet1!$R:$R,[2]Sheet1!$AB:$AB,"",0)</f>
        <v>2.5</v>
      </c>
      <c r="F927" s="183">
        <f>_xlfn.XLOOKUP($A927,[3]【2026年03月度_全社】RFM客層一覧表データ!$A:$A,[3]【2026年03月度_全社】RFM客層一覧表データ!C:C,"",0)</f>
        <v>0</v>
      </c>
      <c r="G927" s="183">
        <f>_xlfn.XLOOKUP($A927,[3]【2026年03月度_全社】RFM客層一覧表データ!$A:$A,[3]【2026年03月度_全社】RFM客層一覧表データ!D:D,"",0)</f>
        <v>0</v>
      </c>
      <c r="H927" s="183">
        <f>_xlfn.XLOOKUP($A927,[3]【2026年03月度_全社】RFM客層一覧表データ!$A:$A,[3]【2026年03月度_全社】RFM客層一覧表データ!E:E,"",0)</f>
        <v>0</v>
      </c>
      <c r="I927" s="183">
        <f>_xlfn.XLOOKUP($A927,[3]【2026年03月度_全社】RFM客層一覧表データ!$A:$A,[3]【2026年03月度_全社】RFM客層一覧表データ!F:F,"",0)</f>
        <v>0</v>
      </c>
      <c r="J927" s="183">
        <v>0</v>
      </c>
      <c r="K927" s="183">
        <v>0</v>
      </c>
      <c r="L927" s="183">
        <v>0</v>
      </c>
      <c r="M927" s="183">
        <v>0</v>
      </c>
      <c r="N927" s="183">
        <v>0</v>
      </c>
      <c r="O927" s="183">
        <v>0</v>
      </c>
      <c r="P927" s="183">
        <v>0</v>
      </c>
      <c r="Q927" s="183">
        <v>0</v>
      </c>
      <c r="R927" s="183">
        <v>1</v>
      </c>
      <c r="S927" s="183">
        <v>0</v>
      </c>
      <c r="T927" s="183">
        <v>0</v>
      </c>
      <c r="U927" s="183">
        <v>0</v>
      </c>
      <c r="V927" s="183">
        <v>1</v>
      </c>
      <c r="W927" s="183">
        <v>0</v>
      </c>
      <c r="X927" s="183">
        <v>1</v>
      </c>
      <c r="Y927" s="183">
        <v>0</v>
      </c>
    </row>
    <row r="928" spans="1:25" x14ac:dyDescent="0.2">
      <c r="A928" s="184">
        <v>11044078</v>
      </c>
      <c r="B928" s="183" t="str">
        <f>[1]店マスタ!B927</f>
        <v>リバーワン</v>
      </c>
      <c r="C928" s="183">
        <v>3</v>
      </c>
      <c r="D928" s="183">
        <v>3</v>
      </c>
      <c r="E928" s="183">
        <f>_xlfn.XLOOKUP(A928,[2]Sheet1!$R:$R,[2]Sheet1!$AB:$AB,"",0)</f>
        <v>3</v>
      </c>
      <c r="F928" s="183">
        <f>_xlfn.XLOOKUP($A928,[3]【2026年03月度_全社】RFM客層一覧表データ!$A:$A,[3]【2026年03月度_全社】RFM客層一覧表データ!C:C,"",0)</f>
        <v>828</v>
      </c>
      <c r="G928" s="183">
        <f>_xlfn.XLOOKUP($A928,[3]【2026年03月度_全社】RFM客層一覧表データ!$A:$A,[3]【2026年03月度_全社】RFM客層一覧表データ!D:D,"",0)</f>
        <v>325</v>
      </c>
      <c r="H928" s="183">
        <f>_xlfn.XLOOKUP($A928,[3]【2026年03月度_全社】RFM客層一覧表データ!$A:$A,[3]【2026年03月度_全社】RFM客層一覧表データ!E:E,"",0)</f>
        <v>319</v>
      </c>
      <c r="I928" s="183">
        <f>_xlfn.XLOOKUP($A928,[3]【2026年03月度_全社】RFM客層一覧表データ!$A:$A,[3]【2026年03月度_全社】RFM客層一覧表データ!F:F,"",0)</f>
        <v>93</v>
      </c>
      <c r="J928" s="183">
        <v>811</v>
      </c>
      <c r="K928" s="183">
        <v>352</v>
      </c>
      <c r="L928" s="183">
        <v>299</v>
      </c>
      <c r="M928" s="183">
        <v>103</v>
      </c>
      <c r="N928" s="183">
        <v>747</v>
      </c>
      <c r="O928" s="183">
        <v>278</v>
      </c>
      <c r="P928" s="183">
        <v>299</v>
      </c>
      <c r="Q928" s="183">
        <v>71</v>
      </c>
      <c r="R928" s="183">
        <v>723</v>
      </c>
      <c r="S928" s="183">
        <v>282</v>
      </c>
      <c r="T928" s="183">
        <v>315</v>
      </c>
      <c r="U928" s="183">
        <v>69</v>
      </c>
      <c r="V928" s="183">
        <v>733</v>
      </c>
      <c r="W928" s="183">
        <v>257</v>
      </c>
      <c r="X928" s="183">
        <v>332</v>
      </c>
      <c r="Y928" s="183">
        <v>52</v>
      </c>
    </row>
    <row r="929" spans="1:25" x14ac:dyDescent="0.2">
      <c r="A929" s="184">
        <v>11044079</v>
      </c>
      <c r="B929" s="183" t="str">
        <f>[1]店マスタ!B928</f>
        <v>（株）電建</v>
      </c>
      <c r="C929" s="183">
        <v>7.5</v>
      </c>
      <c r="D929" s="183">
        <v>7.5</v>
      </c>
      <c r="E929" s="183">
        <f>_xlfn.XLOOKUP(A929,[2]Sheet1!$R:$R,[2]Sheet1!$AB:$AB,"",0)</f>
        <v>7.5</v>
      </c>
      <c r="F929" s="183" t="str">
        <f>_xlfn.XLOOKUP($A929,[3]【2026年03月度_全社】RFM客層一覧表データ!$A:$A,[3]【2026年03月度_全社】RFM客層一覧表データ!C:C,"",0)</f>
        <v/>
      </c>
      <c r="G929" s="183" t="str">
        <f>_xlfn.XLOOKUP($A929,[3]【2026年03月度_全社】RFM客層一覧表データ!$A:$A,[3]【2026年03月度_全社】RFM客層一覧表データ!D:D,"",0)</f>
        <v/>
      </c>
      <c r="H929" s="183" t="str">
        <f>_xlfn.XLOOKUP($A929,[3]【2026年03月度_全社】RFM客層一覧表データ!$A:$A,[3]【2026年03月度_全社】RFM客層一覧表データ!E:E,"",0)</f>
        <v/>
      </c>
      <c r="I929" s="183" t="str">
        <f>_xlfn.XLOOKUP($A929,[3]【2026年03月度_全社】RFM客層一覧表データ!$A:$A,[3]【2026年03月度_全社】RFM客層一覧表データ!F:F,"",0)</f>
        <v/>
      </c>
      <c r="J929" s="183">
        <v>0</v>
      </c>
      <c r="K929" s="183">
        <v>0</v>
      </c>
      <c r="L929" s="183">
        <v>0</v>
      </c>
      <c r="M929" s="183">
        <v>0</v>
      </c>
      <c r="N929" s="183">
        <v>0</v>
      </c>
      <c r="O929" s="183">
        <v>0</v>
      </c>
      <c r="P929" s="183">
        <v>0</v>
      </c>
      <c r="Q929" s="183">
        <v>0</v>
      </c>
      <c r="R929" s="183">
        <v>0</v>
      </c>
      <c r="S929" s="183">
        <v>0</v>
      </c>
      <c r="T929" s="183">
        <v>0</v>
      </c>
      <c r="U929" s="183">
        <v>0</v>
      </c>
      <c r="V929" s="183">
        <v>0</v>
      </c>
      <c r="W929" s="183">
        <v>0</v>
      </c>
      <c r="X929" s="183">
        <v>0</v>
      </c>
      <c r="Y929" s="183">
        <v>0</v>
      </c>
    </row>
    <row r="930" spans="1:25" x14ac:dyDescent="0.2">
      <c r="A930" s="184">
        <v>11045003</v>
      </c>
      <c r="B930" s="183" t="str">
        <f>[1]店マスタ!B929</f>
        <v>ライフパートナータキグチ</v>
      </c>
      <c r="C930" s="183">
        <v>1.5</v>
      </c>
      <c r="D930" s="183">
        <v>1.5</v>
      </c>
      <c r="E930" s="183">
        <f>_xlfn.XLOOKUP(A930,[2]Sheet1!$R:$R,[2]Sheet1!$AB:$AB,"",0)</f>
        <v>1.5</v>
      </c>
      <c r="F930" s="183">
        <f>_xlfn.XLOOKUP($A930,[3]【2026年03月度_全社】RFM客層一覧表データ!$A:$A,[3]【2026年03月度_全社】RFM客層一覧表データ!C:C,"",0)</f>
        <v>417</v>
      </c>
      <c r="G930" s="183">
        <f>_xlfn.XLOOKUP($A930,[3]【2026年03月度_全社】RFM客層一覧表データ!$A:$A,[3]【2026年03月度_全社】RFM客層一覧表データ!D:D,"",0)</f>
        <v>189</v>
      </c>
      <c r="H930" s="183">
        <f>_xlfn.XLOOKUP($A930,[3]【2026年03月度_全社】RFM客層一覧表データ!$A:$A,[3]【2026年03月度_全社】RFM客層一覧表データ!E:E,"",0)</f>
        <v>219</v>
      </c>
      <c r="I930" s="183">
        <f>_xlfn.XLOOKUP($A930,[3]【2026年03月度_全社】RFM客層一覧表データ!$A:$A,[3]【2026年03月度_全社】RFM客層一覧表データ!F:F,"",0)</f>
        <v>20</v>
      </c>
      <c r="J930" s="183">
        <v>435</v>
      </c>
      <c r="K930" s="183">
        <v>216</v>
      </c>
      <c r="L930" s="183">
        <v>231</v>
      </c>
      <c r="M930" s="183">
        <v>24</v>
      </c>
      <c r="N930" s="183">
        <v>436</v>
      </c>
      <c r="O930" s="183">
        <v>214</v>
      </c>
      <c r="P930" s="183">
        <v>233</v>
      </c>
      <c r="Q930" s="183">
        <v>26</v>
      </c>
      <c r="R930" s="183">
        <v>447</v>
      </c>
      <c r="S930" s="183">
        <v>200</v>
      </c>
      <c r="T930" s="183">
        <v>230</v>
      </c>
      <c r="U930" s="183">
        <v>25</v>
      </c>
      <c r="V930" s="183">
        <v>459</v>
      </c>
      <c r="W930" s="183">
        <v>214</v>
      </c>
      <c r="X930" s="183">
        <v>234</v>
      </c>
      <c r="Y930" s="183">
        <v>26</v>
      </c>
    </row>
    <row r="931" spans="1:25" x14ac:dyDescent="0.2">
      <c r="A931" s="184">
        <v>11045005</v>
      </c>
      <c r="B931" s="183" t="str">
        <f>[1]店マスタ!B930</f>
        <v>すまいる電機　光英</v>
      </c>
      <c r="C931" s="183">
        <v>2.5</v>
      </c>
      <c r="D931" s="183">
        <v>2.5</v>
      </c>
      <c r="E931" s="183">
        <f>_xlfn.XLOOKUP(A931,[2]Sheet1!$R:$R,[2]Sheet1!$AB:$AB,"",0)</f>
        <v>3.5</v>
      </c>
      <c r="F931" s="183">
        <f>_xlfn.XLOOKUP($A931,[3]【2026年03月度_全社】RFM客層一覧表データ!$A:$A,[3]【2026年03月度_全社】RFM客層一覧表データ!C:C,"",0)</f>
        <v>1039</v>
      </c>
      <c r="G931" s="183">
        <f>_xlfn.XLOOKUP($A931,[3]【2026年03月度_全社】RFM客層一覧表データ!$A:$A,[3]【2026年03月度_全社】RFM客層一覧表データ!D:D,"",0)</f>
        <v>519</v>
      </c>
      <c r="H931" s="183">
        <f>_xlfn.XLOOKUP($A931,[3]【2026年03月度_全社】RFM客層一覧表データ!$A:$A,[3]【2026年03月度_全社】RFM客層一覧表データ!E:E,"",0)</f>
        <v>520</v>
      </c>
      <c r="I931" s="183">
        <f>_xlfn.XLOOKUP($A931,[3]【2026年03月度_全社】RFM客層一覧表データ!$A:$A,[3]【2026年03月度_全社】RFM客層一覧表データ!F:F,"",0)</f>
        <v>96</v>
      </c>
      <c r="J931" s="183">
        <v>982</v>
      </c>
      <c r="K931" s="183">
        <v>501</v>
      </c>
      <c r="L931" s="183">
        <v>530</v>
      </c>
      <c r="M931" s="183">
        <v>72</v>
      </c>
      <c r="N931" s="183">
        <v>976</v>
      </c>
      <c r="O931" s="183">
        <v>493</v>
      </c>
      <c r="P931" s="183">
        <v>518</v>
      </c>
      <c r="Q931" s="183">
        <v>73</v>
      </c>
      <c r="R931" s="183">
        <v>950</v>
      </c>
      <c r="S931" s="183">
        <v>489</v>
      </c>
      <c r="T931" s="183">
        <v>507</v>
      </c>
      <c r="U931" s="183">
        <v>60</v>
      </c>
      <c r="V931" s="183">
        <v>962</v>
      </c>
      <c r="W931" s="183">
        <v>441</v>
      </c>
      <c r="X931" s="183">
        <v>516</v>
      </c>
      <c r="Y931" s="183">
        <v>67</v>
      </c>
    </row>
    <row r="932" spans="1:25" x14ac:dyDescent="0.2">
      <c r="A932" s="184">
        <v>11045006</v>
      </c>
      <c r="B932" s="183" t="str">
        <f>[1]店マスタ!B931</f>
        <v>ライフパートナー映音</v>
      </c>
      <c r="C932" s="183">
        <v>2</v>
      </c>
      <c r="D932" s="183">
        <v>2</v>
      </c>
      <c r="E932" s="183">
        <f>_xlfn.XLOOKUP(A932,[2]Sheet1!$R:$R,[2]Sheet1!$AB:$AB,"",0)</f>
        <v>2</v>
      </c>
      <c r="F932" s="183">
        <f>_xlfn.XLOOKUP($A932,[3]【2026年03月度_全社】RFM客層一覧表データ!$A:$A,[3]【2026年03月度_全社】RFM客層一覧表データ!C:C,"",0)</f>
        <v>586</v>
      </c>
      <c r="G932" s="183">
        <f>_xlfn.XLOOKUP($A932,[3]【2026年03月度_全社】RFM客層一覧表データ!$A:$A,[3]【2026年03月度_全社】RFM客層一覧表データ!D:D,"",0)</f>
        <v>237</v>
      </c>
      <c r="H932" s="183">
        <f>_xlfn.XLOOKUP($A932,[3]【2026年03月度_全社】RFM客層一覧表データ!$A:$A,[3]【2026年03月度_全社】RFM客層一覧表データ!E:E,"",0)</f>
        <v>270</v>
      </c>
      <c r="I932" s="183">
        <f>_xlfn.XLOOKUP($A932,[3]【2026年03月度_全社】RFM客層一覧表データ!$A:$A,[3]【2026年03月度_全社】RFM客層一覧表データ!F:F,"",0)</f>
        <v>33</v>
      </c>
      <c r="J932" s="183">
        <v>601</v>
      </c>
      <c r="K932" s="183">
        <v>261</v>
      </c>
      <c r="L932" s="183">
        <v>279</v>
      </c>
      <c r="M932" s="183">
        <v>34</v>
      </c>
      <c r="N932" s="183">
        <v>607</v>
      </c>
      <c r="O932" s="183">
        <v>254</v>
      </c>
      <c r="P932" s="183">
        <v>287</v>
      </c>
      <c r="Q932" s="183">
        <v>40</v>
      </c>
      <c r="R932" s="183">
        <v>620</v>
      </c>
      <c r="S932" s="183">
        <v>256</v>
      </c>
      <c r="T932" s="183">
        <v>298</v>
      </c>
      <c r="U932" s="183">
        <v>33</v>
      </c>
      <c r="V932" s="183">
        <v>630</v>
      </c>
      <c r="W932" s="183">
        <v>275</v>
      </c>
      <c r="X932" s="183">
        <v>317</v>
      </c>
      <c r="Y932" s="183">
        <v>39</v>
      </c>
    </row>
    <row r="933" spans="1:25" x14ac:dyDescent="0.2">
      <c r="A933" s="184">
        <v>11045009</v>
      </c>
      <c r="B933" s="183" t="str">
        <f>[1]店マスタ!B932</f>
        <v>ＬＰヤマノイ　オオハシテン</v>
      </c>
      <c r="C933" s="183">
        <v>2</v>
      </c>
      <c r="D933" s="183">
        <v>2</v>
      </c>
      <c r="E933" s="183">
        <f>_xlfn.XLOOKUP(A933,[2]Sheet1!$R:$R,[2]Sheet1!$AB:$AB,"",0)</f>
        <v>2.5</v>
      </c>
      <c r="F933" s="183">
        <f>_xlfn.XLOOKUP($A933,[3]【2026年03月度_全社】RFM客層一覧表データ!$A:$A,[3]【2026年03月度_全社】RFM客層一覧表データ!C:C,"",0)</f>
        <v>294</v>
      </c>
      <c r="G933" s="183">
        <f>_xlfn.XLOOKUP($A933,[3]【2026年03月度_全社】RFM客層一覧表データ!$A:$A,[3]【2026年03月度_全社】RFM客層一覧表データ!D:D,"",0)</f>
        <v>152</v>
      </c>
      <c r="H933" s="183">
        <f>_xlfn.XLOOKUP($A933,[3]【2026年03月度_全社】RFM客層一覧表データ!$A:$A,[3]【2026年03月度_全社】RFM客層一覧表データ!E:E,"",0)</f>
        <v>160</v>
      </c>
      <c r="I933" s="183">
        <f>_xlfn.XLOOKUP($A933,[3]【2026年03月度_全社】RFM客層一覧表データ!$A:$A,[3]【2026年03月度_全社】RFM客層一覧表データ!F:F,"",0)</f>
        <v>18</v>
      </c>
      <c r="J933" s="183">
        <v>295</v>
      </c>
      <c r="K933" s="183">
        <v>168</v>
      </c>
      <c r="L933" s="183">
        <v>164</v>
      </c>
      <c r="M933" s="183">
        <v>25</v>
      </c>
      <c r="N933" s="183">
        <v>282</v>
      </c>
      <c r="O933" s="183">
        <v>152</v>
      </c>
      <c r="P933" s="183">
        <v>168</v>
      </c>
      <c r="Q933" s="183">
        <v>18</v>
      </c>
      <c r="R933" s="183">
        <v>267</v>
      </c>
      <c r="S933" s="183">
        <v>108</v>
      </c>
      <c r="T933" s="183">
        <v>164</v>
      </c>
      <c r="U933" s="183">
        <v>7</v>
      </c>
      <c r="V933" s="183">
        <v>278</v>
      </c>
      <c r="W933" s="183">
        <v>114</v>
      </c>
      <c r="X933" s="183">
        <v>164</v>
      </c>
      <c r="Y933" s="183">
        <v>14</v>
      </c>
    </row>
    <row r="934" spans="1:25" x14ac:dyDescent="0.2">
      <c r="A934" s="184">
        <v>11045012</v>
      </c>
      <c r="B934" s="183" t="str">
        <f>[1]店マスタ!B933</f>
        <v>（株）ライフパートナーヤマノイ</v>
      </c>
      <c r="C934" s="183">
        <v>8</v>
      </c>
      <c r="D934" s="183">
        <v>8</v>
      </c>
      <c r="E934" s="183">
        <f>_xlfn.XLOOKUP(A934,[2]Sheet1!$R:$R,[2]Sheet1!$AB:$AB,"",0)</f>
        <v>8.5</v>
      </c>
      <c r="F934" s="183">
        <f>_xlfn.XLOOKUP($A934,[3]【2026年03月度_全社】RFM客層一覧表データ!$A:$A,[3]【2026年03月度_全社】RFM客層一覧表データ!C:C,"",0)</f>
        <v>1317</v>
      </c>
      <c r="G934" s="183">
        <f>_xlfn.XLOOKUP($A934,[3]【2026年03月度_全社】RFM客層一覧表データ!$A:$A,[3]【2026年03月度_全社】RFM客層一覧表データ!D:D,"",0)</f>
        <v>675</v>
      </c>
      <c r="H934" s="183">
        <f>_xlfn.XLOOKUP($A934,[3]【2026年03月度_全社】RFM客層一覧表データ!$A:$A,[3]【2026年03月度_全社】RFM客層一覧表データ!E:E,"",0)</f>
        <v>747</v>
      </c>
      <c r="I934" s="183">
        <f>_xlfn.XLOOKUP($A934,[3]【2026年03月度_全社】RFM客層一覧表データ!$A:$A,[3]【2026年03月度_全社】RFM客層一覧表データ!F:F,"",0)</f>
        <v>90</v>
      </c>
      <c r="J934" s="183">
        <v>1309</v>
      </c>
      <c r="K934" s="183">
        <v>698</v>
      </c>
      <c r="L934" s="183">
        <v>730</v>
      </c>
      <c r="M934" s="183">
        <v>95</v>
      </c>
      <c r="N934" s="183">
        <v>1285</v>
      </c>
      <c r="O934" s="183">
        <v>671</v>
      </c>
      <c r="P934" s="183">
        <v>719</v>
      </c>
      <c r="Q934" s="183">
        <v>78</v>
      </c>
      <c r="R934" s="183">
        <v>1301</v>
      </c>
      <c r="S934" s="183">
        <v>687</v>
      </c>
      <c r="T934" s="183">
        <v>707</v>
      </c>
      <c r="U934" s="183">
        <v>72</v>
      </c>
      <c r="V934" s="183">
        <v>1302</v>
      </c>
      <c r="W934" s="183">
        <v>671</v>
      </c>
      <c r="X934" s="183">
        <v>690</v>
      </c>
      <c r="Y934" s="183">
        <v>85</v>
      </c>
    </row>
    <row r="935" spans="1:25" x14ac:dyDescent="0.2">
      <c r="A935" s="184">
        <v>11045017</v>
      </c>
      <c r="B935" s="183" t="str">
        <f>[1]店マスタ!B934</f>
        <v>（株）ライフパートナー岩田</v>
      </c>
      <c r="C935" s="183">
        <v>2</v>
      </c>
      <c r="D935" s="183">
        <v>2</v>
      </c>
      <c r="E935" s="183">
        <f>_xlfn.XLOOKUP(A935,[2]Sheet1!$R:$R,[2]Sheet1!$AB:$AB,"",0)</f>
        <v>2</v>
      </c>
      <c r="F935" s="183">
        <f>_xlfn.XLOOKUP($A935,[3]【2026年03月度_全社】RFM客層一覧表データ!$A:$A,[3]【2026年03月度_全社】RFM客層一覧表データ!C:C,"",0)</f>
        <v>319</v>
      </c>
      <c r="G935" s="183">
        <f>_xlfn.XLOOKUP($A935,[3]【2026年03月度_全社】RFM客層一覧表データ!$A:$A,[3]【2026年03月度_全社】RFM客層一覧表データ!D:D,"",0)</f>
        <v>148</v>
      </c>
      <c r="H935" s="183">
        <f>_xlfn.XLOOKUP($A935,[3]【2026年03月度_全社】RFM客層一覧表データ!$A:$A,[3]【2026年03月度_全社】RFM客層一覧表データ!E:E,"",0)</f>
        <v>186</v>
      </c>
      <c r="I935" s="183">
        <f>_xlfn.XLOOKUP($A935,[3]【2026年03月度_全社】RFM客層一覧表データ!$A:$A,[3]【2026年03月度_全社】RFM客層一覧表データ!F:F,"",0)</f>
        <v>15</v>
      </c>
      <c r="J935" s="183">
        <v>327</v>
      </c>
      <c r="K935" s="183">
        <v>140</v>
      </c>
      <c r="L935" s="183">
        <v>185</v>
      </c>
      <c r="M935" s="183">
        <v>12</v>
      </c>
      <c r="N935" s="183">
        <v>354</v>
      </c>
      <c r="O935" s="183">
        <v>137</v>
      </c>
      <c r="P935" s="183">
        <v>194</v>
      </c>
      <c r="Q935" s="183">
        <v>16</v>
      </c>
      <c r="R935" s="183">
        <v>368</v>
      </c>
      <c r="S935" s="183">
        <v>142</v>
      </c>
      <c r="T935" s="183">
        <v>203</v>
      </c>
      <c r="U935" s="183">
        <v>17</v>
      </c>
      <c r="V935" s="183">
        <v>373</v>
      </c>
      <c r="W935" s="183">
        <v>163</v>
      </c>
      <c r="X935" s="183">
        <v>208</v>
      </c>
      <c r="Y935" s="183">
        <v>12</v>
      </c>
    </row>
    <row r="936" spans="1:25" x14ac:dyDescent="0.2">
      <c r="A936" s="184">
        <v>11045023</v>
      </c>
      <c r="B936" s="183" t="str">
        <f>[1]店マスタ!B935</f>
        <v>（株）ライフパートナー</v>
      </c>
      <c r="C936" s="183">
        <v>1</v>
      </c>
      <c r="D936" s="183">
        <v>1</v>
      </c>
      <c r="E936" s="183">
        <f>_xlfn.XLOOKUP(A936,[2]Sheet1!$R:$R,[2]Sheet1!$AB:$AB,"",0)</f>
        <v>1</v>
      </c>
      <c r="F936" s="183" t="str">
        <f>_xlfn.XLOOKUP($A936,[3]【2026年03月度_全社】RFM客層一覧表データ!$A:$A,[3]【2026年03月度_全社】RFM客層一覧表データ!C:C,"",0)</f>
        <v/>
      </c>
      <c r="G936" s="183" t="str">
        <f>_xlfn.XLOOKUP($A936,[3]【2026年03月度_全社】RFM客層一覧表データ!$A:$A,[3]【2026年03月度_全社】RFM客層一覧表データ!D:D,"",0)</f>
        <v/>
      </c>
      <c r="H936" s="183" t="str">
        <f>_xlfn.XLOOKUP($A936,[3]【2026年03月度_全社】RFM客層一覧表データ!$A:$A,[3]【2026年03月度_全社】RFM客層一覧表データ!E:E,"",0)</f>
        <v/>
      </c>
      <c r="I936" s="183" t="str">
        <f>_xlfn.XLOOKUP($A936,[3]【2026年03月度_全社】RFM客層一覧表データ!$A:$A,[3]【2026年03月度_全社】RFM客層一覧表データ!F:F,"",0)</f>
        <v/>
      </c>
      <c r="J936" s="183">
        <v>0</v>
      </c>
      <c r="K936" s="183">
        <v>0</v>
      </c>
      <c r="L936" s="183">
        <v>0</v>
      </c>
      <c r="M936" s="183">
        <v>0</v>
      </c>
      <c r="N936" s="183">
        <v>0</v>
      </c>
      <c r="O936" s="183">
        <v>0</v>
      </c>
      <c r="P936" s="183">
        <v>0</v>
      </c>
      <c r="Q936" s="183">
        <v>0</v>
      </c>
      <c r="R936" s="183">
        <v>0</v>
      </c>
      <c r="S936" s="183">
        <v>0</v>
      </c>
      <c r="T936" s="183">
        <v>0</v>
      </c>
      <c r="U936" s="183">
        <v>0</v>
      </c>
      <c r="V936" s="183">
        <v>0</v>
      </c>
      <c r="W936" s="183">
        <v>0</v>
      </c>
      <c r="X936" s="183">
        <v>0</v>
      </c>
      <c r="Y936" s="183">
        <v>0</v>
      </c>
    </row>
    <row r="937" spans="1:25" x14ac:dyDescent="0.2">
      <c r="A937" s="184">
        <v>11045025</v>
      </c>
      <c r="B937" s="183" t="str">
        <f>[1]店マスタ!B936</f>
        <v>すまいる電機　アオノ</v>
      </c>
      <c r="C937" s="183">
        <v>3.5</v>
      </c>
      <c r="D937" s="183">
        <v>3.5</v>
      </c>
      <c r="E937" s="183">
        <f>_xlfn.XLOOKUP(A937,[2]Sheet1!$R:$R,[2]Sheet1!$AB:$AB,"",0)</f>
        <v>3.5</v>
      </c>
      <c r="F937" s="183">
        <f>_xlfn.XLOOKUP($A937,[3]【2026年03月度_全社】RFM客層一覧表データ!$A:$A,[3]【2026年03月度_全社】RFM客層一覧表データ!C:C,"",0)</f>
        <v>724</v>
      </c>
      <c r="G937" s="183">
        <f>_xlfn.XLOOKUP($A937,[3]【2026年03月度_全社】RFM客層一覧表データ!$A:$A,[3]【2026年03月度_全社】RFM客層一覧表データ!D:D,"",0)</f>
        <v>410</v>
      </c>
      <c r="H937" s="183">
        <f>_xlfn.XLOOKUP($A937,[3]【2026年03月度_全社】RFM客層一覧表データ!$A:$A,[3]【2026年03月度_全社】RFM客層一覧表データ!E:E,"",0)</f>
        <v>480</v>
      </c>
      <c r="I937" s="183">
        <f>_xlfn.XLOOKUP($A937,[3]【2026年03月度_全社】RFM客層一覧表データ!$A:$A,[3]【2026年03月度_全社】RFM客層一覧表データ!F:F,"",0)</f>
        <v>32</v>
      </c>
      <c r="J937" s="183">
        <v>730</v>
      </c>
      <c r="K937" s="183">
        <v>418</v>
      </c>
      <c r="L937" s="183">
        <v>488</v>
      </c>
      <c r="M937" s="183">
        <v>39</v>
      </c>
      <c r="N937" s="183">
        <v>728</v>
      </c>
      <c r="O937" s="183">
        <v>423</v>
      </c>
      <c r="P937" s="183">
        <v>484</v>
      </c>
      <c r="Q937" s="183">
        <v>35</v>
      </c>
      <c r="R937" s="183">
        <v>731</v>
      </c>
      <c r="S937" s="183">
        <v>435</v>
      </c>
      <c r="T937" s="183">
        <v>490</v>
      </c>
      <c r="U937" s="183">
        <v>47</v>
      </c>
      <c r="V937" s="183">
        <v>723</v>
      </c>
      <c r="W937" s="183">
        <v>421</v>
      </c>
      <c r="X937" s="183">
        <v>498</v>
      </c>
      <c r="Y937" s="183">
        <v>41</v>
      </c>
    </row>
    <row r="938" spans="1:25" x14ac:dyDescent="0.2">
      <c r="A938" s="184">
        <v>11045070</v>
      </c>
      <c r="B938" s="183" t="str">
        <f>[1]店マスタ!B937</f>
        <v>すまいる電機　あおき</v>
      </c>
      <c r="C938" s="183">
        <v>1.5</v>
      </c>
      <c r="D938" s="183">
        <v>1.5</v>
      </c>
      <c r="E938" s="183">
        <f>_xlfn.XLOOKUP(A938,[2]Sheet1!$R:$R,[2]Sheet1!$AB:$AB,"",0)</f>
        <v>1.5</v>
      </c>
      <c r="F938" s="183">
        <f>_xlfn.XLOOKUP($A938,[3]【2026年03月度_全社】RFM客層一覧表データ!$A:$A,[3]【2026年03月度_全社】RFM客層一覧表データ!C:C,"",0)</f>
        <v>380</v>
      </c>
      <c r="G938" s="183">
        <f>_xlfn.XLOOKUP($A938,[3]【2026年03月度_全社】RFM客層一覧表データ!$A:$A,[3]【2026年03月度_全社】RFM客層一覧表データ!D:D,"",0)</f>
        <v>170</v>
      </c>
      <c r="H938" s="183">
        <f>_xlfn.XLOOKUP($A938,[3]【2026年03月度_全社】RFM客層一覧表データ!$A:$A,[3]【2026年03月度_全社】RFM客層一覧表データ!E:E,"",0)</f>
        <v>245</v>
      </c>
      <c r="I938" s="183">
        <f>_xlfn.XLOOKUP($A938,[3]【2026年03月度_全社】RFM客層一覧表データ!$A:$A,[3]【2026年03月度_全社】RFM客層一覧表データ!F:F,"",0)</f>
        <v>11</v>
      </c>
      <c r="J938" s="183">
        <v>406</v>
      </c>
      <c r="K938" s="183">
        <v>171</v>
      </c>
      <c r="L938" s="183">
        <v>261</v>
      </c>
      <c r="M938" s="183">
        <v>16</v>
      </c>
      <c r="N938" s="183">
        <v>404</v>
      </c>
      <c r="O938" s="183">
        <v>182</v>
      </c>
      <c r="P938" s="183">
        <v>267</v>
      </c>
      <c r="Q938" s="183">
        <v>14</v>
      </c>
      <c r="R938" s="183">
        <v>401</v>
      </c>
      <c r="S938" s="183">
        <v>175</v>
      </c>
      <c r="T938" s="183">
        <v>277</v>
      </c>
      <c r="U938" s="183">
        <v>14</v>
      </c>
      <c r="V938" s="183">
        <v>410</v>
      </c>
      <c r="W938" s="183">
        <v>220</v>
      </c>
      <c r="X938" s="183">
        <v>277</v>
      </c>
      <c r="Y938" s="183">
        <v>22</v>
      </c>
    </row>
    <row r="939" spans="1:25" x14ac:dyDescent="0.2">
      <c r="A939" s="184">
        <v>11046001</v>
      </c>
      <c r="B939" s="183" t="str">
        <f>[1]店マスタ!B938</f>
        <v>ライフパートナーマルビー</v>
      </c>
      <c r="C939" s="183">
        <v>2</v>
      </c>
      <c r="D939" s="183">
        <v>2</v>
      </c>
      <c r="E939" s="183">
        <f>_xlfn.XLOOKUP(A939,[2]Sheet1!$R:$R,[2]Sheet1!$AB:$AB,"",0)</f>
        <v>2</v>
      </c>
      <c r="F939" s="183">
        <f>_xlfn.XLOOKUP($A939,[3]【2026年03月度_全社】RFM客層一覧表データ!$A:$A,[3]【2026年03月度_全社】RFM客層一覧表データ!C:C,"",0)</f>
        <v>135</v>
      </c>
      <c r="G939" s="183">
        <f>_xlfn.XLOOKUP($A939,[3]【2026年03月度_全社】RFM客層一覧表データ!$A:$A,[3]【2026年03月度_全社】RFM客層一覧表データ!D:D,"",0)</f>
        <v>0</v>
      </c>
      <c r="H939" s="183">
        <f>_xlfn.XLOOKUP($A939,[3]【2026年03月度_全社】RFM客層一覧表データ!$A:$A,[3]【2026年03月度_全社】RFM客層一覧表データ!E:E,"",0)</f>
        <v>13</v>
      </c>
      <c r="I939" s="183">
        <f>_xlfn.XLOOKUP($A939,[3]【2026年03月度_全社】RFM客層一覧表データ!$A:$A,[3]【2026年03月度_全社】RFM客層一覧表データ!F:F,"",0)</f>
        <v>0</v>
      </c>
      <c r="J939" s="183">
        <v>181</v>
      </c>
      <c r="K939" s="183">
        <v>12</v>
      </c>
      <c r="L939" s="183">
        <v>27</v>
      </c>
      <c r="M939" s="183">
        <v>2</v>
      </c>
      <c r="N939" s="183">
        <v>218</v>
      </c>
      <c r="O939" s="183">
        <v>24</v>
      </c>
      <c r="P939" s="183">
        <v>28</v>
      </c>
      <c r="Q939" s="183">
        <v>8</v>
      </c>
      <c r="R939" s="183">
        <v>228</v>
      </c>
      <c r="S939" s="183">
        <v>1</v>
      </c>
      <c r="T939" s="183">
        <v>21</v>
      </c>
      <c r="U939" s="183">
        <v>1</v>
      </c>
      <c r="V939" s="183">
        <v>254</v>
      </c>
      <c r="W939" s="183">
        <v>57</v>
      </c>
      <c r="X939" s="183">
        <v>21</v>
      </c>
      <c r="Y939" s="183">
        <v>19</v>
      </c>
    </row>
    <row r="940" spans="1:25" x14ac:dyDescent="0.2">
      <c r="A940" s="184">
        <v>11046002</v>
      </c>
      <c r="B940" s="183" t="str">
        <f>[1]店マスタ!B939</f>
        <v>ライフパートナーアキマ</v>
      </c>
      <c r="C940" s="183">
        <v>1.5</v>
      </c>
      <c r="D940" s="183">
        <v>1.5</v>
      </c>
      <c r="E940" s="183">
        <f>_xlfn.XLOOKUP(A940,[2]Sheet1!$R:$R,[2]Sheet1!$AB:$AB,"",0)</f>
        <v>1.5</v>
      </c>
      <c r="F940" s="183">
        <f>_xlfn.XLOOKUP($A940,[3]【2026年03月度_全社】RFM客層一覧表データ!$A:$A,[3]【2026年03月度_全社】RFM客層一覧表データ!C:C,"",0)</f>
        <v>0</v>
      </c>
      <c r="G940" s="183">
        <f>_xlfn.XLOOKUP($A940,[3]【2026年03月度_全社】RFM客層一覧表データ!$A:$A,[3]【2026年03月度_全社】RFM客層一覧表データ!D:D,"",0)</f>
        <v>0</v>
      </c>
      <c r="H940" s="183">
        <f>_xlfn.XLOOKUP($A940,[3]【2026年03月度_全社】RFM客層一覧表データ!$A:$A,[3]【2026年03月度_全社】RFM客層一覧表データ!E:E,"",0)</f>
        <v>0</v>
      </c>
      <c r="I940" s="183">
        <f>_xlfn.XLOOKUP($A940,[3]【2026年03月度_全社】RFM客層一覧表データ!$A:$A,[3]【2026年03月度_全社】RFM客層一覧表データ!F:F,"",0)</f>
        <v>0</v>
      </c>
      <c r="J940" s="183">
        <v>0</v>
      </c>
      <c r="K940" s="183">
        <v>0</v>
      </c>
      <c r="L940" s="183">
        <v>0</v>
      </c>
      <c r="M940" s="183">
        <v>0</v>
      </c>
      <c r="N940" s="183">
        <v>0</v>
      </c>
      <c r="O940" s="183">
        <v>0</v>
      </c>
      <c r="P940" s="183">
        <v>0</v>
      </c>
      <c r="Q940" s="183">
        <v>0</v>
      </c>
      <c r="R940" s="183">
        <v>0</v>
      </c>
      <c r="S940" s="183">
        <v>0</v>
      </c>
      <c r="T940" s="183">
        <v>0</v>
      </c>
      <c r="U940" s="183">
        <v>0</v>
      </c>
      <c r="V940" s="183">
        <v>0</v>
      </c>
      <c r="W940" s="183">
        <v>0</v>
      </c>
      <c r="X940" s="183">
        <v>0</v>
      </c>
      <c r="Y940" s="183">
        <v>0</v>
      </c>
    </row>
    <row r="941" spans="1:25" x14ac:dyDescent="0.2">
      <c r="A941" s="184">
        <v>11046014</v>
      </c>
      <c r="B941" s="183" t="str">
        <f>[1]店マスタ!B940</f>
        <v>（株）ライフパートナー関口</v>
      </c>
      <c r="C941" s="183">
        <v>3</v>
      </c>
      <c r="D941" s="183">
        <v>3</v>
      </c>
      <c r="E941" s="183">
        <f>_xlfn.XLOOKUP(A941,[2]Sheet1!$R:$R,[2]Sheet1!$AB:$AB,"",0)</f>
        <v>3.5</v>
      </c>
      <c r="F941" s="183">
        <f>_xlfn.XLOOKUP($A941,[3]【2026年03月度_全社】RFM客層一覧表データ!$A:$A,[3]【2026年03月度_全社】RFM客層一覧表データ!C:C,"",0)</f>
        <v>574</v>
      </c>
      <c r="G941" s="183">
        <f>_xlfn.XLOOKUP($A941,[3]【2026年03月度_全社】RFM客層一覧表データ!$A:$A,[3]【2026年03月度_全社】RFM客層一覧表データ!D:D,"",0)</f>
        <v>128</v>
      </c>
      <c r="H941" s="183">
        <f>_xlfn.XLOOKUP($A941,[3]【2026年03月度_全社】RFM客層一覧表データ!$A:$A,[3]【2026年03月度_全社】RFM客層一覧表データ!E:E,"",0)</f>
        <v>189</v>
      </c>
      <c r="I941" s="183">
        <f>_xlfn.XLOOKUP($A941,[3]【2026年03月度_全社】RFM客層一覧表データ!$A:$A,[3]【2026年03月度_全社】RFM客層一覧表データ!F:F,"",0)</f>
        <v>0</v>
      </c>
      <c r="J941" s="183">
        <v>595</v>
      </c>
      <c r="K941" s="183">
        <v>203</v>
      </c>
      <c r="L941" s="183">
        <v>191</v>
      </c>
      <c r="M941" s="183">
        <v>0</v>
      </c>
      <c r="N941" s="183">
        <v>603</v>
      </c>
      <c r="O941" s="183">
        <v>180</v>
      </c>
      <c r="P941" s="183">
        <v>150</v>
      </c>
      <c r="Q941" s="183">
        <v>0</v>
      </c>
      <c r="R941" s="183">
        <v>626</v>
      </c>
      <c r="S941" s="183">
        <v>163</v>
      </c>
      <c r="T941" s="183">
        <v>148</v>
      </c>
      <c r="U941" s="183">
        <v>0</v>
      </c>
      <c r="V941" s="183">
        <v>635</v>
      </c>
      <c r="W941" s="183">
        <v>254</v>
      </c>
      <c r="X941" s="183">
        <v>190</v>
      </c>
      <c r="Y941" s="183">
        <v>0</v>
      </c>
    </row>
    <row r="942" spans="1:25" x14ac:dyDescent="0.2">
      <c r="A942" s="184">
        <v>11046019</v>
      </c>
      <c r="B942" s="183" t="str">
        <f>[1]店マスタ!B941</f>
        <v>（有）アレックス　アライデンカ</v>
      </c>
      <c r="C942" s="183">
        <v>3.5</v>
      </c>
      <c r="D942" s="183">
        <v>3.5</v>
      </c>
      <c r="E942" s="183">
        <f>_xlfn.XLOOKUP(A942,[2]Sheet1!$R:$R,[2]Sheet1!$AB:$AB,"",0)</f>
        <v>3.5</v>
      </c>
      <c r="F942" s="183" t="str">
        <f>_xlfn.XLOOKUP($A942,[3]【2026年03月度_全社】RFM客層一覧表データ!$A:$A,[3]【2026年03月度_全社】RFM客層一覧表データ!C:C,"",0)</f>
        <v/>
      </c>
      <c r="G942" s="183" t="str">
        <f>_xlfn.XLOOKUP($A942,[3]【2026年03月度_全社】RFM客層一覧表データ!$A:$A,[3]【2026年03月度_全社】RFM客層一覧表データ!D:D,"",0)</f>
        <v/>
      </c>
      <c r="H942" s="183" t="str">
        <f>_xlfn.XLOOKUP($A942,[3]【2026年03月度_全社】RFM客層一覧表データ!$A:$A,[3]【2026年03月度_全社】RFM客層一覧表データ!E:E,"",0)</f>
        <v/>
      </c>
      <c r="I942" s="183" t="str">
        <f>_xlfn.XLOOKUP($A942,[3]【2026年03月度_全社】RFM客層一覧表データ!$A:$A,[3]【2026年03月度_全社】RFM客層一覧表データ!F:F,"",0)</f>
        <v/>
      </c>
      <c r="J942" s="183">
        <v>0</v>
      </c>
      <c r="K942" s="183">
        <v>0</v>
      </c>
      <c r="L942" s="183">
        <v>0</v>
      </c>
      <c r="M942" s="183">
        <v>0</v>
      </c>
      <c r="N942" s="183">
        <v>0</v>
      </c>
      <c r="O942" s="183">
        <v>0</v>
      </c>
      <c r="P942" s="183">
        <v>0</v>
      </c>
      <c r="Q942" s="183">
        <v>0</v>
      </c>
      <c r="R942" s="183">
        <v>0</v>
      </c>
      <c r="S942" s="183">
        <v>0</v>
      </c>
      <c r="T942" s="183">
        <v>0</v>
      </c>
      <c r="U942" s="183">
        <v>0</v>
      </c>
      <c r="V942" s="183">
        <v>0</v>
      </c>
      <c r="W942" s="183">
        <v>0</v>
      </c>
      <c r="X942" s="183">
        <v>0</v>
      </c>
      <c r="Y942" s="183">
        <v>0</v>
      </c>
    </row>
    <row r="943" spans="1:25" x14ac:dyDescent="0.2">
      <c r="A943" s="184">
        <v>11046034</v>
      </c>
      <c r="B943" s="183" t="str">
        <f>[1]店マスタ!B942</f>
        <v>（有）大安家庭電器</v>
      </c>
      <c r="C943" s="183">
        <v>3</v>
      </c>
      <c r="D943" s="183">
        <v>3</v>
      </c>
      <c r="E943" s="183">
        <f>_xlfn.XLOOKUP(A943,[2]Sheet1!$R:$R,[2]Sheet1!$AB:$AB,"",0)</f>
        <v>3.5</v>
      </c>
      <c r="F943" s="183">
        <f>_xlfn.XLOOKUP($A943,[3]【2026年03月度_全社】RFM客層一覧表データ!$A:$A,[3]【2026年03月度_全社】RFM客層一覧表データ!C:C,"",0)</f>
        <v>0</v>
      </c>
      <c r="G943" s="183">
        <f>_xlfn.XLOOKUP($A943,[3]【2026年03月度_全社】RFM客層一覧表データ!$A:$A,[3]【2026年03月度_全社】RFM客層一覧表データ!D:D,"",0)</f>
        <v>0</v>
      </c>
      <c r="H943" s="183">
        <f>_xlfn.XLOOKUP($A943,[3]【2026年03月度_全社】RFM客層一覧表データ!$A:$A,[3]【2026年03月度_全社】RFM客層一覧表データ!E:E,"",0)</f>
        <v>0</v>
      </c>
      <c r="I943" s="183">
        <f>_xlfn.XLOOKUP($A943,[3]【2026年03月度_全社】RFM客層一覧表データ!$A:$A,[3]【2026年03月度_全社】RFM客層一覧表データ!F:F,"",0)</f>
        <v>0</v>
      </c>
      <c r="J943" s="183">
        <v>1</v>
      </c>
      <c r="K943" s="183">
        <v>0</v>
      </c>
      <c r="L943" s="183">
        <v>0</v>
      </c>
      <c r="M943" s="183">
        <v>0</v>
      </c>
      <c r="N943" s="183">
        <v>1</v>
      </c>
      <c r="O943" s="183">
        <v>0</v>
      </c>
      <c r="P943" s="183">
        <v>0</v>
      </c>
      <c r="Q943" s="183">
        <v>0</v>
      </c>
      <c r="R943" s="183">
        <v>1</v>
      </c>
      <c r="S943" s="183">
        <v>0</v>
      </c>
      <c r="T943" s="183">
        <v>0</v>
      </c>
      <c r="U943" s="183">
        <v>0</v>
      </c>
      <c r="V943" s="183">
        <v>1</v>
      </c>
      <c r="W943" s="183">
        <v>0</v>
      </c>
      <c r="X943" s="183">
        <v>0</v>
      </c>
      <c r="Y943" s="183">
        <v>0</v>
      </c>
    </row>
    <row r="944" spans="1:25" x14ac:dyDescent="0.2">
      <c r="A944" s="184">
        <v>11046040</v>
      </c>
      <c r="B944" s="183" t="str">
        <f>[1]店マスタ!B943</f>
        <v>コヤノ電化</v>
      </c>
      <c r="C944" s="183">
        <v>2.5</v>
      </c>
      <c r="D944" s="183">
        <v>2.5</v>
      </c>
      <c r="E944" s="183">
        <f>_xlfn.XLOOKUP(A944,[2]Sheet1!$R:$R,[2]Sheet1!$AB:$AB,"",0)</f>
        <v>2.5</v>
      </c>
      <c r="F944" s="183" t="str">
        <f>_xlfn.XLOOKUP($A944,[3]【2026年03月度_全社】RFM客層一覧表データ!$A:$A,[3]【2026年03月度_全社】RFM客層一覧表データ!C:C,"",0)</f>
        <v/>
      </c>
      <c r="G944" s="183" t="str">
        <f>_xlfn.XLOOKUP($A944,[3]【2026年03月度_全社】RFM客層一覧表データ!$A:$A,[3]【2026年03月度_全社】RFM客層一覧表データ!D:D,"",0)</f>
        <v/>
      </c>
      <c r="H944" s="183" t="str">
        <f>_xlfn.XLOOKUP($A944,[3]【2026年03月度_全社】RFM客層一覧表データ!$A:$A,[3]【2026年03月度_全社】RFM客層一覧表データ!E:E,"",0)</f>
        <v/>
      </c>
      <c r="I944" s="183" t="str">
        <f>_xlfn.XLOOKUP($A944,[3]【2026年03月度_全社】RFM客層一覧表データ!$A:$A,[3]【2026年03月度_全社】RFM客層一覧表データ!F:F,"",0)</f>
        <v/>
      </c>
      <c r="J944" s="183">
        <v>0</v>
      </c>
      <c r="K944" s="183">
        <v>0</v>
      </c>
      <c r="L944" s="183">
        <v>0</v>
      </c>
      <c r="M944" s="183">
        <v>0</v>
      </c>
      <c r="N944" s="183">
        <v>0</v>
      </c>
      <c r="O944" s="183">
        <v>0</v>
      </c>
      <c r="P944" s="183">
        <v>0</v>
      </c>
      <c r="Q944" s="183">
        <v>0</v>
      </c>
      <c r="R944" s="183">
        <v>0</v>
      </c>
      <c r="S944" s="183">
        <v>0</v>
      </c>
      <c r="T944" s="183">
        <v>0</v>
      </c>
      <c r="U944" s="183">
        <v>0</v>
      </c>
      <c r="V944" s="183">
        <v>0</v>
      </c>
      <c r="W944" s="183">
        <v>0</v>
      </c>
      <c r="X944" s="183">
        <v>0</v>
      </c>
      <c r="Y944" s="183">
        <v>0</v>
      </c>
    </row>
    <row r="945" spans="1:25" x14ac:dyDescent="0.2">
      <c r="A945" s="184">
        <v>11046058</v>
      </c>
      <c r="B945" s="183" t="str">
        <f>[1]店マスタ!B944</f>
        <v>有限会社ビリオン</v>
      </c>
      <c r="C945" s="183">
        <v>2</v>
      </c>
      <c r="D945" s="183">
        <v>2</v>
      </c>
      <c r="E945" s="183">
        <f>_xlfn.XLOOKUP(A945,[2]Sheet1!$R:$R,[2]Sheet1!$AB:$AB,"",0)</f>
        <v>2</v>
      </c>
      <c r="F945" s="183" t="str">
        <f>_xlfn.XLOOKUP($A945,[3]【2026年03月度_全社】RFM客層一覧表データ!$A:$A,[3]【2026年03月度_全社】RFM客層一覧表データ!C:C,"",0)</f>
        <v/>
      </c>
      <c r="G945" s="183" t="str">
        <f>_xlfn.XLOOKUP($A945,[3]【2026年03月度_全社】RFM客層一覧表データ!$A:$A,[3]【2026年03月度_全社】RFM客層一覧表データ!D:D,"",0)</f>
        <v/>
      </c>
      <c r="H945" s="183" t="str">
        <f>_xlfn.XLOOKUP($A945,[3]【2026年03月度_全社】RFM客層一覧表データ!$A:$A,[3]【2026年03月度_全社】RFM客層一覧表データ!E:E,"",0)</f>
        <v/>
      </c>
      <c r="I945" s="183" t="str">
        <f>_xlfn.XLOOKUP($A945,[3]【2026年03月度_全社】RFM客層一覧表データ!$A:$A,[3]【2026年03月度_全社】RFM客層一覧表データ!F:F,"",0)</f>
        <v/>
      </c>
      <c r="J945" s="183">
        <v>0</v>
      </c>
      <c r="K945" s="183">
        <v>0</v>
      </c>
      <c r="L945" s="183">
        <v>0</v>
      </c>
      <c r="M945" s="183">
        <v>0</v>
      </c>
      <c r="N945" s="183">
        <v>0</v>
      </c>
      <c r="O945" s="183">
        <v>0</v>
      </c>
      <c r="P945" s="183">
        <v>0</v>
      </c>
      <c r="Q945" s="183">
        <v>0</v>
      </c>
      <c r="R945" s="183">
        <v>0</v>
      </c>
      <c r="S945" s="183">
        <v>0</v>
      </c>
      <c r="T945" s="183">
        <v>0</v>
      </c>
      <c r="U945" s="183">
        <v>0</v>
      </c>
      <c r="V945" s="183">
        <v>0</v>
      </c>
      <c r="W945" s="183">
        <v>0</v>
      </c>
      <c r="X945" s="183">
        <v>0</v>
      </c>
      <c r="Y945" s="183">
        <v>0</v>
      </c>
    </row>
    <row r="946" spans="1:25" x14ac:dyDescent="0.2">
      <c r="A946" s="184">
        <v>11046068</v>
      </c>
      <c r="B946" s="183" t="str">
        <f>[1]店マスタ!B945</f>
        <v>電化のキミデン</v>
      </c>
      <c r="C946" s="183">
        <v>2</v>
      </c>
      <c r="D946" s="183">
        <v>0</v>
      </c>
      <c r="E946" s="183" t="str">
        <f>_xlfn.XLOOKUP(A946,[2]Sheet1!$R:$R,[2]Sheet1!$AB:$AB,"",0)</f>
        <v/>
      </c>
      <c r="F946" s="183" t="str">
        <f>_xlfn.XLOOKUP($A946,[3]【2026年03月度_全社】RFM客層一覧表データ!$A:$A,[3]【2026年03月度_全社】RFM客層一覧表データ!C:C,"",0)</f>
        <v/>
      </c>
      <c r="G946" s="183" t="str">
        <f>_xlfn.XLOOKUP($A946,[3]【2026年03月度_全社】RFM客層一覧表データ!$A:$A,[3]【2026年03月度_全社】RFM客層一覧表データ!D:D,"",0)</f>
        <v/>
      </c>
      <c r="H946" s="183" t="str">
        <f>_xlfn.XLOOKUP($A946,[3]【2026年03月度_全社】RFM客層一覧表データ!$A:$A,[3]【2026年03月度_全社】RFM客層一覧表データ!E:E,"",0)</f>
        <v/>
      </c>
      <c r="I946" s="183" t="str">
        <f>_xlfn.XLOOKUP($A946,[3]【2026年03月度_全社】RFM客層一覧表データ!$A:$A,[3]【2026年03月度_全社】RFM客層一覧表データ!F:F,"",0)</f>
        <v/>
      </c>
      <c r="J946" s="183">
        <v>0</v>
      </c>
      <c r="K946" s="183">
        <v>0</v>
      </c>
      <c r="L946" s="183">
        <v>0</v>
      </c>
      <c r="M946" s="183">
        <v>0</v>
      </c>
      <c r="N946" s="183">
        <v>0</v>
      </c>
      <c r="O946" s="183">
        <v>0</v>
      </c>
      <c r="P946" s="183">
        <v>0</v>
      </c>
      <c r="Q946" s="183">
        <v>0</v>
      </c>
      <c r="R946" s="183">
        <v>0</v>
      </c>
      <c r="S946" s="183">
        <v>0</v>
      </c>
      <c r="T946" s="183">
        <v>0</v>
      </c>
      <c r="U946" s="183">
        <v>0</v>
      </c>
      <c r="V946" s="183">
        <v>0</v>
      </c>
      <c r="W946" s="183">
        <v>0</v>
      </c>
      <c r="X946" s="183">
        <v>0</v>
      </c>
      <c r="Y946" s="183">
        <v>0</v>
      </c>
    </row>
    <row r="947" spans="1:25" x14ac:dyDescent="0.2">
      <c r="A947" s="184">
        <v>11046072</v>
      </c>
      <c r="B947" s="183" t="str">
        <f>[1]店マスタ!B946</f>
        <v>パフォレ　中野店</v>
      </c>
      <c r="C947" s="183">
        <v>1</v>
      </c>
      <c r="D947" s="183">
        <v>1</v>
      </c>
      <c r="E947" s="183">
        <f>_xlfn.XLOOKUP(A947,[2]Sheet1!$R:$R,[2]Sheet1!$AB:$AB,"",0)</f>
        <v>1</v>
      </c>
      <c r="F947" s="183">
        <f>_xlfn.XLOOKUP($A947,[3]【2026年03月度_全社】RFM客層一覧表データ!$A:$A,[3]【2026年03月度_全社】RFM客層一覧表データ!C:C,"",0)</f>
        <v>671</v>
      </c>
      <c r="G947" s="183">
        <f>_xlfn.XLOOKUP($A947,[3]【2026年03月度_全社】RFM客層一覧表データ!$A:$A,[3]【2026年03月度_全社】RFM客層一覧表データ!D:D,"",0)</f>
        <v>222</v>
      </c>
      <c r="H947" s="183">
        <f>_xlfn.XLOOKUP($A947,[3]【2026年03月度_全社】RFM客層一覧表データ!$A:$A,[3]【2026年03月度_全社】RFM客層一覧表データ!E:E,"",0)</f>
        <v>293</v>
      </c>
      <c r="I947" s="183">
        <f>_xlfn.XLOOKUP($A947,[3]【2026年03月度_全社】RFM客層一覧表データ!$A:$A,[3]【2026年03月度_全社】RFM客層一覧表データ!F:F,"",0)</f>
        <v>44</v>
      </c>
      <c r="J947" s="183">
        <v>690</v>
      </c>
      <c r="K947" s="183">
        <v>212</v>
      </c>
      <c r="L947" s="183">
        <v>297</v>
      </c>
      <c r="M947" s="183">
        <v>34</v>
      </c>
      <c r="N947" s="183">
        <v>721</v>
      </c>
      <c r="O947" s="183">
        <v>241</v>
      </c>
      <c r="P947" s="183">
        <v>300</v>
      </c>
      <c r="Q947" s="183">
        <v>39</v>
      </c>
      <c r="R947" s="183">
        <v>747</v>
      </c>
      <c r="S947" s="183">
        <v>255</v>
      </c>
      <c r="T947" s="183">
        <v>313</v>
      </c>
      <c r="U947" s="183">
        <v>61</v>
      </c>
      <c r="V947" s="183">
        <v>760</v>
      </c>
      <c r="W947" s="183">
        <v>272</v>
      </c>
      <c r="X947" s="183">
        <v>322</v>
      </c>
      <c r="Y947" s="183">
        <v>53</v>
      </c>
    </row>
    <row r="948" spans="1:25" x14ac:dyDescent="0.2">
      <c r="A948" s="184">
        <v>11046096</v>
      </c>
      <c r="B948" s="183" t="str">
        <f>[1]店マスタ!B947</f>
        <v>すまいる電機　邑楽店</v>
      </c>
      <c r="C948" s="183">
        <v>2</v>
      </c>
      <c r="D948" s="183">
        <v>2</v>
      </c>
      <c r="E948" s="183">
        <f>_xlfn.XLOOKUP(A948,[2]Sheet1!$R:$R,[2]Sheet1!$AB:$AB,"",0)</f>
        <v>2</v>
      </c>
      <c r="F948" s="183">
        <f>_xlfn.XLOOKUP($A948,[3]【2026年03月度_全社】RFM客層一覧表データ!$A:$A,[3]【2026年03月度_全社】RFM客層一覧表データ!C:C,"",0)</f>
        <v>629</v>
      </c>
      <c r="G948" s="183">
        <f>_xlfn.XLOOKUP($A948,[3]【2026年03月度_全社】RFM客層一覧表データ!$A:$A,[3]【2026年03月度_全社】RFM客層一覧表データ!D:D,"",0)</f>
        <v>247</v>
      </c>
      <c r="H948" s="183">
        <f>_xlfn.XLOOKUP($A948,[3]【2026年03月度_全社】RFM客層一覧表データ!$A:$A,[3]【2026年03月度_全社】RFM客層一覧表データ!E:E,"",0)</f>
        <v>318</v>
      </c>
      <c r="I948" s="183">
        <f>_xlfn.XLOOKUP($A948,[3]【2026年03月度_全社】RFM客層一覧表データ!$A:$A,[3]【2026年03月度_全社】RFM客層一覧表データ!F:F,"",0)</f>
        <v>36</v>
      </c>
      <c r="J948" s="183">
        <v>671</v>
      </c>
      <c r="K948" s="183">
        <v>263</v>
      </c>
      <c r="L948" s="183">
        <v>341</v>
      </c>
      <c r="M948" s="183">
        <v>44</v>
      </c>
      <c r="N948" s="183">
        <v>711</v>
      </c>
      <c r="O948" s="183">
        <v>272</v>
      </c>
      <c r="P948" s="183">
        <v>349</v>
      </c>
      <c r="Q948" s="183">
        <v>39</v>
      </c>
      <c r="R948" s="183">
        <v>755</v>
      </c>
      <c r="S948" s="183">
        <v>284</v>
      </c>
      <c r="T948" s="183">
        <v>392</v>
      </c>
      <c r="U948" s="183">
        <v>36</v>
      </c>
      <c r="V948" s="183">
        <v>804</v>
      </c>
      <c r="W948" s="183">
        <v>298</v>
      </c>
      <c r="X948" s="183">
        <v>408</v>
      </c>
      <c r="Y948" s="183">
        <v>50</v>
      </c>
    </row>
    <row r="949" spans="1:25" x14ac:dyDescent="0.2">
      <c r="A949" s="184">
        <v>11051030</v>
      </c>
      <c r="B949" s="183" t="str">
        <f>[1]店マスタ!B948</f>
        <v>有限会社ハシモトデンキ</v>
      </c>
      <c r="C949" s="183">
        <v>2.5</v>
      </c>
      <c r="D949" s="183">
        <v>2.5</v>
      </c>
      <c r="E949" s="183">
        <f>_xlfn.XLOOKUP(A949,[2]Sheet1!$R:$R,[2]Sheet1!$AB:$AB,"",0)</f>
        <v>3</v>
      </c>
      <c r="F949" s="183">
        <f>_xlfn.XLOOKUP($A949,[3]【2026年03月度_全社】RFM客層一覧表データ!$A:$A,[3]【2026年03月度_全社】RFM客層一覧表データ!C:C,"",0)</f>
        <v>198</v>
      </c>
      <c r="G949" s="183">
        <f>_xlfn.XLOOKUP($A949,[3]【2026年03月度_全社】RFM客層一覧表データ!$A:$A,[3]【2026年03月度_全社】RFM客層一覧表データ!D:D,"",0)</f>
        <v>0</v>
      </c>
      <c r="H949" s="183">
        <f>_xlfn.XLOOKUP($A949,[3]【2026年03月度_全社】RFM客層一覧表データ!$A:$A,[3]【2026年03月度_全社】RFM客層一覧表データ!E:E,"",0)</f>
        <v>91</v>
      </c>
      <c r="I949" s="183">
        <f>_xlfn.XLOOKUP($A949,[3]【2026年03月度_全社】RFM客層一覧表データ!$A:$A,[3]【2026年03月度_全社】RFM客層一覧表データ!F:F,"",0)</f>
        <v>0</v>
      </c>
      <c r="J949" s="183">
        <v>274</v>
      </c>
      <c r="K949" s="183">
        <v>0</v>
      </c>
      <c r="L949" s="183">
        <v>124</v>
      </c>
      <c r="M949" s="183">
        <v>0</v>
      </c>
      <c r="N949" s="183">
        <v>318</v>
      </c>
      <c r="O949" s="183">
        <v>43</v>
      </c>
      <c r="P949" s="183">
        <v>153</v>
      </c>
      <c r="Q949" s="183">
        <v>12</v>
      </c>
      <c r="R949" s="183">
        <v>353</v>
      </c>
      <c r="S949" s="183">
        <v>76</v>
      </c>
      <c r="T949" s="183">
        <v>173</v>
      </c>
      <c r="U949" s="183">
        <v>10</v>
      </c>
      <c r="V949" s="183">
        <v>407</v>
      </c>
      <c r="W949" s="183">
        <v>99</v>
      </c>
      <c r="X949" s="183">
        <v>195</v>
      </c>
      <c r="Y949" s="183">
        <v>12</v>
      </c>
    </row>
    <row r="950" spans="1:25" x14ac:dyDescent="0.2">
      <c r="A950" s="184">
        <v>11071040</v>
      </c>
      <c r="B950" s="183" t="str">
        <f>[1]店マスタ!B949</f>
        <v>株式会社電気のさいとう</v>
      </c>
      <c r="C950" s="183">
        <v>2</v>
      </c>
      <c r="D950" s="183">
        <v>2</v>
      </c>
      <c r="E950" s="183">
        <f>_xlfn.XLOOKUP(A950,[2]Sheet1!$R:$R,[2]Sheet1!$AB:$AB,"",0)</f>
        <v>2.5</v>
      </c>
      <c r="F950" s="183">
        <f>_xlfn.XLOOKUP($A950,[3]【2026年03月度_全社】RFM客層一覧表データ!$A:$A,[3]【2026年03月度_全社】RFM客層一覧表データ!C:C,"",0)</f>
        <v>544</v>
      </c>
      <c r="G950" s="183">
        <f>_xlfn.XLOOKUP($A950,[3]【2026年03月度_全社】RFM客層一覧表データ!$A:$A,[3]【2026年03月度_全社】RFM客層一覧表データ!D:D,"",0)</f>
        <v>244</v>
      </c>
      <c r="H950" s="183">
        <f>_xlfn.XLOOKUP($A950,[3]【2026年03月度_全社】RFM客層一覧表データ!$A:$A,[3]【2026年03月度_全社】RFM客層一覧表データ!E:E,"",0)</f>
        <v>278</v>
      </c>
      <c r="I950" s="183">
        <f>_xlfn.XLOOKUP($A950,[3]【2026年03月度_全社】RFM客層一覧表データ!$A:$A,[3]【2026年03月度_全社】RFM客層一覧表データ!F:F,"",0)</f>
        <v>34</v>
      </c>
      <c r="J950" s="183">
        <v>548</v>
      </c>
      <c r="K950" s="183">
        <v>243</v>
      </c>
      <c r="L950" s="183">
        <v>270</v>
      </c>
      <c r="M950" s="183">
        <v>53</v>
      </c>
      <c r="N950" s="183">
        <v>529</v>
      </c>
      <c r="O950" s="183">
        <v>227</v>
      </c>
      <c r="P950" s="183">
        <v>279</v>
      </c>
      <c r="Q950" s="183">
        <v>52</v>
      </c>
      <c r="R950" s="183">
        <v>511</v>
      </c>
      <c r="S950" s="183">
        <v>229</v>
      </c>
      <c r="T950" s="183">
        <v>275</v>
      </c>
      <c r="U950" s="183">
        <v>42</v>
      </c>
      <c r="V950" s="183">
        <v>498</v>
      </c>
      <c r="W950" s="183">
        <v>237</v>
      </c>
      <c r="X950" s="183">
        <v>271</v>
      </c>
      <c r="Y950" s="183">
        <v>57</v>
      </c>
    </row>
    <row r="951" spans="1:25" x14ac:dyDescent="0.2">
      <c r="A951" s="184">
        <v>11100003</v>
      </c>
      <c r="B951" s="183" t="str">
        <f>[1]店マスタ!B950</f>
        <v>パナピット北部　株式会社</v>
      </c>
      <c r="C951" s="183">
        <v>0.5</v>
      </c>
      <c r="D951" s="183">
        <v>0.5</v>
      </c>
      <c r="E951" s="183">
        <f>_xlfn.XLOOKUP(A951,[2]Sheet1!$R:$R,[2]Sheet1!$AB:$AB,"",0)</f>
        <v>0.5</v>
      </c>
      <c r="F951" s="183" t="str">
        <f>_xlfn.XLOOKUP($A951,[3]【2026年03月度_全社】RFM客層一覧表データ!$A:$A,[3]【2026年03月度_全社】RFM客層一覧表データ!C:C,"",0)</f>
        <v/>
      </c>
      <c r="G951" s="183" t="str">
        <f>_xlfn.XLOOKUP($A951,[3]【2026年03月度_全社】RFM客層一覧表データ!$A:$A,[3]【2026年03月度_全社】RFM客層一覧表データ!D:D,"",0)</f>
        <v/>
      </c>
      <c r="H951" s="183" t="str">
        <f>_xlfn.XLOOKUP($A951,[3]【2026年03月度_全社】RFM客層一覧表データ!$A:$A,[3]【2026年03月度_全社】RFM客層一覧表データ!E:E,"",0)</f>
        <v/>
      </c>
      <c r="I951" s="183" t="str">
        <f>_xlfn.XLOOKUP($A951,[3]【2026年03月度_全社】RFM客層一覧表データ!$A:$A,[3]【2026年03月度_全社】RFM客層一覧表データ!F:F,"",0)</f>
        <v/>
      </c>
      <c r="J951" s="183">
        <v>0</v>
      </c>
      <c r="K951" s="183">
        <v>0</v>
      </c>
      <c r="L951" s="183">
        <v>0</v>
      </c>
      <c r="M951" s="183">
        <v>0</v>
      </c>
      <c r="N951" s="183">
        <v>0</v>
      </c>
      <c r="O951" s="183">
        <v>0</v>
      </c>
      <c r="P951" s="183">
        <v>0</v>
      </c>
      <c r="Q951" s="183">
        <v>0</v>
      </c>
      <c r="R951" s="183">
        <v>0</v>
      </c>
      <c r="S951" s="183">
        <v>0</v>
      </c>
      <c r="T951" s="183">
        <v>0</v>
      </c>
      <c r="U951" s="183">
        <v>0</v>
      </c>
      <c r="V951" s="183">
        <v>0</v>
      </c>
      <c r="W951" s="183">
        <v>0</v>
      </c>
      <c r="X951" s="183">
        <v>0</v>
      </c>
      <c r="Y951" s="183">
        <v>0</v>
      </c>
    </row>
    <row r="952" spans="1:25" x14ac:dyDescent="0.2">
      <c r="A952" s="184">
        <v>11103012</v>
      </c>
      <c r="B952" s="183" t="str">
        <f>[1]店マスタ!B951</f>
        <v>（株）アイトップでんきのワンズ</v>
      </c>
      <c r="C952" s="183">
        <v>4</v>
      </c>
      <c r="D952" s="183">
        <v>3</v>
      </c>
      <c r="E952" s="183">
        <f>_xlfn.XLOOKUP(A952,[2]Sheet1!$R:$R,[2]Sheet1!$AB:$AB,"",0)</f>
        <v>3</v>
      </c>
      <c r="F952" s="183">
        <f>_xlfn.XLOOKUP($A952,[3]【2026年03月度_全社】RFM客層一覧表データ!$A:$A,[3]【2026年03月度_全社】RFM客層一覧表データ!C:C,"",0)</f>
        <v>1192</v>
      </c>
      <c r="G952" s="183">
        <f>_xlfn.XLOOKUP($A952,[3]【2026年03月度_全社】RFM客層一覧表データ!$A:$A,[3]【2026年03月度_全社】RFM客層一覧表データ!D:D,"",0)</f>
        <v>414</v>
      </c>
      <c r="H952" s="183">
        <f>_xlfn.XLOOKUP($A952,[3]【2026年03月度_全社】RFM客層一覧表データ!$A:$A,[3]【2026年03月度_全社】RFM客層一覧表データ!E:E,"",0)</f>
        <v>338</v>
      </c>
      <c r="I952" s="183">
        <f>_xlfn.XLOOKUP($A952,[3]【2026年03月度_全社】RFM客層一覧表データ!$A:$A,[3]【2026年03月度_全社】RFM客層一覧表データ!F:F,"",0)</f>
        <v>147</v>
      </c>
      <c r="J952" s="183">
        <v>1130</v>
      </c>
      <c r="K952" s="183">
        <v>360</v>
      </c>
      <c r="L952" s="183">
        <v>335</v>
      </c>
      <c r="M952" s="183">
        <v>116</v>
      </c>
      <c r="N952" s="183">
        <v>1074</v>
      </c>
      <c r="O952" s="183">
        <v>387</v>
      </c>
      <c r="P952" s="183">
        <v>339</v>
      </c>
      <c r="Q952" s="183">
        <v>144</v>
      </c>
      <c r="R952" s="183">
        <v>1007</v>
      </c>
      <c r="S952" s="183">
        <v>459</v>
      </c>
      <c r="T952" s="183">
        <v>349</v>
      </c>
      <c r="U952" s="183">
        <v>160</v>
      </c>
      <c r="V952" s="183">
        <v>902</v>
      </c>
      <c r="W952" s="183">
        <v>381</v>
      </c>
      <c r="X952" s="183">
        <v>329</v>
      </c>
      <c r="Y952" s="183">
        <v>117</v>
      </c>
    </row>
    <row r="953" spans="1:25" x14ac:dyDescent="0.2">
      <c r="A953" s="184">
        <v>11103013</v>
      </c>
      <c r="B953" s="183" t="str">
        <f>[1]店マスタ!B952</f>
        <v>Ｓ－ＬＩＮＫ　イワシタ</v>
      </c>
      <c r="C953" s="183">
        <v>3.5</v>
      </c>
      <c r="D953" s="183">
        <v>3.5</v>
      </c>
      <c r="E953" s="183">
        <f>_xlfn.XLOOKUP(A953,[2]Sheet1!$R:$R,[2]Sheet1!$AB:$AB,"",0)</f>
        <v>3.5</v>
      </c>
      <c r="F953" s="183">
        <f>_xlfn.XLOOKUP($A953,[3]【2026年03月度_全社】RFM客層一覧表データ!$A:$A,[3]【2026年03月度_全社】RFM客層一覧表データ!C:C,"",0)</f>
        <v>684</v>
      </c>
      <c r="G953" s="183">
        <f>_xlfn.XLOOKUP($A953,[3]【2026年03月度_全社】RFM客層一覧表データ!$A:$A,[3]【2026年03月度_全社】RFM客層一覧表データ!D:D,"",0)</f>
        <v>353</v>
      </c>
      <c r="H953" s="183">
        <f>_xlfn.XLOOKUP($A953,[3]【2026年03月度_全社】RFM客層一覧表データ!$A:$A,[3]【2026年03月度_全社】RFM客層一覧表データ!E:E,"",0)</f>
        <v>366</v>
      </c>
      <c r="I953" s="183">
        <f>_xlfn.XLOOKUP($A953,[3]【2026年03月度_全社】RFM客層一覧表データ!$A:$A,[3]【2026年03月度_全社】RFM客層一覧表データ!F:F,"",0)</f>
        <v>76</v>
      </c>
      <c r="J953" s="183">
        <v>617</v>
      </c>
      <c r="K953" s="183">
        <v>316</v>
      </c>
      <c r="L953" s="183">
        <v>355</v>
      </c>
      <c r="M953" s="183">
        <v>61</v>
      </c>
      <c r="N953" s="183">
        <v>583</v>
      </c>
      <c r="O953" s="183">
        <v>322</v>
      </c>
      <c r="P953" s="183">
        <v>346</v>
      </c>
      <c r="Q953" s="183">
        <v>58</v>
      </c>
      <c r="R953" s="183">
        <v>547</v>
      </c>
      <c r="S953" s="183">
        <v>293</v>
      </c>
      <c r="T953" s="183">
        <v>359</v>
      </c>
      <c r="U953" s="183">
        <v>43</v>
      </c>
      <c r="V953" s="183">
        <v>526</v>
      </c>
      <c r="W953" s="183">
        <v>302</v>
      </c>
      <c r="X953" s="183">
        <v>347</v>
      </c>
      <c r="Y953" s="183">
        <v>45</v>
      </c>
    </row>
    <row r="954" spans="1:25" x14ac:dyDescent="0.2">
      <c r="A954" s="184">
        <v>11103040</v>
      </c>
      <c r="B954" s="183" t="str">
        <f>[1]店マスタ!B953</f>
        <v>でんきのワンズ狭山台店</v>
      </c>
      <c r="C954" s="183">
        <v>1.5</v>
      </c>
      <c r="D954" s="183">
        <v>4.5</v>
      </c>
      <c r="E954" s="183">
        <f>_xlfn.XLOOKUP(A954,[2]Sheet1!$R:$R,[2]Sheet1!$AB:$AB,"",0)</f>
        <v>4.5</v>
      </c>
      <c r="F954" s="183">
        <f>_xlfn.XLOOKUP($A954,[3]【2026年03月度_全社】RFM客層一覧表データ!$A:$A,[3]【2026年03月度_全社】RFM客層一覧表データ!C:C,"",0)</f>
        <v>1081</v>
      </c>
      <c r="G954" s="183">
        <f>_xlfn.XLOOKUP($A954,[3]【2026年03月度_全社】RFM客層一覧表データ!$A:$A,[3]【2026年03月度_全社】RFM客層一覧表データ!D:D,"",0)</f>
        <v>311</v>
      </c>
      <c r="H954" s="183">
        <f>_xlfn.XLOOKUP($A954,[3]【2026年03月度_全社】RFM客層一覧表データ!$A:$A,[3]【2026年03月度_全社】RFM客層一覧表データ!E:E,"",0)</f>
        <v>188</v>
      </c>
      <c r="I954" s="183">
        <f>_xlfn.XLOOKUP($A954,[3]【2026年03月度_全社】RFM客層一覧表データ!$A:$A,[3]【2026年03月度_全社】RFM客層一覧表データ!F:F,"",0)</f>
        <v>156</v>
      </c>
      <c r="J954" s="183">
        <v>994</v>
      </c>
      <c r="K954" s="183">
        <v>409</v>
      </c>
      <c r="L954" s="183">
        <v>177</v>
      </c>
      <c r="M954" s="183">
        <v>202</v>
      </c>
      <c r="N954" s="183">
        <v>832</v>
      </c>
      <c r="O954" s="183">
        <v>386</v>
      </c>
      <c r="P954" s="183">
        <v>152</v>
      </c>
      <c r="Q954" s="183">
        <v>198</v>
      </c>
      <c r="R954" s="183">
        <v>724</v>
      </c>
      <c r="S954" s="183">
        <v>256</v>
      </c>
      <c r="T954" s="183">
        <v>119</v>
      </c>
      <c r="U954" s="183">
        <v>139</v>
      </c>
      <c r="V954" s="183">
        <v>581</v>
      </c>
      <c r="W954" s="183">
        <v>149</v>
      </c>
      <c r="X954" s="183">
        <v>97</v>
      </c>
      <c r="Y954" s="183">
        <v>86</v>
      </c>
    </row>
    <row r="955" spans="1:25" x14ac:dyDescent="0.2">
      <c r="A955" s="184">
        <v>11103050</v>
      </c>
      <c r="B955" s="183" t="str">
        <f>[1]店マスタ!B954</f>
        <v>スマイルワン　ナカクボ店</v>
      </c>
      <c r="C955" s="183">
        <v>2.5</v>
      </c>
      <c r="D955" s="183">
        <v>2.5</v>
      </c>
      <c r="E955" s="183">
        <f>_xlfn.XLOOKUP(A955,[2]Sheet1!$R:$R,[2]Sheet1!$AB:$AB,"",0)</f>
        <v>2.5</v>
      </c>
      <c r="F955" s="183">
        <f>_xlfn.XLOOKUP($A955,[3]【2026年03月度_全社】RFM客層一覧表データ!$A:$A,[3]【2026年03月度_全社】RFM客層一覧表データ!C:C,"",0)</f>
        <v>1237</v>
      </c>
      <c r="G955" s="183">
        <f>_xlfn.XLOOKUP($A955,[3]【2026年03月度_全社】RFM客層一覧表データ!$A:$A,[3]【2026年03月度_全社】RFM客層一覧表データ!D:D,"",0)</f>
        <v>401</v>
      </c>
      <c r="H955" s="183">
        <f>_xlfn.XLOOKUP($A955,[3]【2026年03月度_全社】RFM客層一覧表データ!$A:$A,[3]【2026年03月度_全社】RFM客層一覧表データ!E:E,"",0)</f>
        <v>282</v>
      </c>
      <c r="I955" s="183">
        <f>_xlfn.XLOOKUP($A955,[3]【2026年03月度_全社】RFM客層一覧表データ!$A:$A,[3]【2026年03月度_全社】RFM客層一覧表データ!F:F,"",0)</f>
        <v>143</v>
      </c>
      <c r="J955" s="183">
        <v>1236</v>
      </c>
      <c r="K955" s="183">
        <v>437</v>
      </c>
      <c r="L955" s="183">
        <v>250</v>
      </c>
      <c r="M955" s="183">
        <v>178</v>
      </c>
      <c r="N955" s="183">
        <v>1110</v>
      </c>
      <c r="O955" s="183">
        <v>410</v>
      </c>
      <c r="P955" s="183">
        <v>213</v>
      </c>
      <c r="Q955" s="183">
        <v>195</v>
      </c>
      <c r="R955" s="183">
        <v>1005</v>
      </c>
      <c r="S955" s="183">
        <v>347</v>
      </c>
      <c r="T955" s="183">
        <v>208</v>
      </c>
      <c r="U955" s="183">
        <v>143</v>
      </c>
      <c r="V955" s="183">
        <v>869</v>
      </c>
      <c r="W955" s="183">
        <v>365</v>
      </c>
      <c r="X955" s="183">
        <v>177</v>
      </c>
      <c r="Y955" s="183">
        <v>184</v>
      </c>
    </row>
    <row r="956" spans="1:25" x14ac:dyDescent="0.2">
      <c r="A956" s="184">
        <v>11103070</v>
      </c>
      <c r="B956" s="183" t="str">
        <f>[1]店マスタ!B955</f>
        <v>（株）石井電気Ａ－ＯＮＥ</v>
      </c>
      <c r="C956" s="183">
        <v>3.5</v>
      </c>
      <c r="D956" s="183">
        <v>3.5</v>
      </c>
      <c r="E956" s="183">
        <f>_xlfn.XLOOKUP(A956,[2]Sheet1!$R:$R,[2]Sheet1!$AB:$AB,"",0)</f>
        <v>4</v>
      </c>
      <c r="F956" s="183">
        <f>_xlfn.XLOOKUP($A956,[3]【2026年03月度_全社】RFM客層一覧表データ!$A:$A,[3]【2026年03月度_全社】RFM客層一覧表データ!C:C,"",0)</f>
        <v>402</v>
      </c>
      <c r="G956" s="183">
        <f>_xlfn.XLOOKUP($A956,[3]【2026年03月度_全社】RFM客層一覧表データ!$A:$A,[3]【2026年03月度_全社】RFM客層一覧表データ!D:D,"",0)</f>
        <v>117</v>
      </c>
      <c r="H956" s="183">
        <f>_xlfn.XLOOKUP($A956,[3]【2026年03月度_全社】RFM客層一覧表データ!$A:$A,[3]【2026年03月度_全社】RFM客層一覧表データ!E:E,"",0)</f>
        <v>33</v>
      </c>
      <c r="I956" s="183">
        <f>_xlfn.XLOOKUP($A956,[3]【2026年03月度_全社】RFM客層一覧表データ!$A:$A,[3]【2026年03月度_全社】RFM客層一覧表データ!F:F,"",0)</f>
        <v>0</v>
      </c>
      <c r="J956" s="183">
        <v>321</v>
      </c>
      <c r="K956" s="183">
        <v>85</v>
      </c>
      <c r="L956" s="183">
        <v>25</v>
      </c>
      <c r="M956" s="183">
        <v>0</v>
      </c>
      <c r="N956" s="183">
        <v>267</v>
      </c>
      <c r="O956" s="183">
        <v>82</v>
      </c>
      <c r="P956" s="183">
        <v>16</v>
      </c>
      <c r="Q956" s="183">
        <v>0</v>
      </c>
      <c r="R956" s="183">
        <v>145</v>
      </c>
      <c r="S956" s="183">
        <v>45</v>
      </c>
      <c r="T956" s="183">
        <v>4</v>
      </c>
      <c r="U956" s="183">
        <v>1</v>
      </c>
      <c r="V956" s="183">
        <v>0</v>
      </c>
      <c r="W956" s="183">
        <v>0</v>
      </c>
      <c r="X956" s="183">
        <v>0</v>
      </c>
      <c r="Y956" s="183">
        <v>0</v>
      </c>
    </row>
    <row r="957" spans="1:25" x14ac:dyDescent="0.2">
      <c r="A957" s="184">
        <v>11109011</v>
      </c>
      <c r="B957" s="183" t="str">
        <f>[1]店マスタ!B956</f>
        <v>スマイルワン　オカノ</v>
      </c>
      <c r="C957" s="183">
        <v>1.5</v>
      </c>
      <c r="D957" s="183">
        <v>1.5</v>
      </c>
      <c r="E957" s="183">
        <f>_xlfn.XLOOKUP(A957,[2]Sheet1!$R:$R,[2]Sheet1!$AB:$AB,"",0)</f>
        <v>1.5</v>
      </c>
      <c r="F957" s="183">
        <f>_xlfn.XLOOKUP($A957,[3]【2026年03月度_全社】RFM客層一覧表データ!$A:$A,[3]【2026年03月度_全社】RFM客層一覧表データ!C:C,"",0)</f>
        <v>0</v>
      </c>
      <c r="G957" s="183">
        <f>_xlfn.XLOOKUP($A957,[3]【2026年03月度_全社】RFM客層一覧表データ!$A:$A,[3]【2026年03月度_全社】RFM客層一覧表データ!D:D,"",0)</f>
        <v>0</v>
      </c>
      <c r="H957" s="183">
        <f>_xlfn.XLOOKUP($A957,[3]【2026年03月度_全社】RFM客層一覧表データ!$A:$A,[3]【2026年03月度_全社】RFM客層一覧表データ!E:E,"",0)</f>
        <v>0</v>
      </c>
      <c r="I957" s="183">
        <f>_xlfn.XLOOKUP($A957,[3]【2026年03月度_全社】RFM客層一覧表データ!$A:$A,[3]【2026年03月度_全社】RFM客層一覧表データ!F:F,"",0)</f>
        <v>0</v>
      </c>
      <c r="J957" s="183">
        <v>0</v>
      </c>
      <c r="K957" s="183">
        <v>0</v>
      </c>
      <c r="L957" s="183">
        <v>0</v>
      </c>
      <c r="M957" s="183">
        <v>0</v>
      </c>
      <c r="N957" s="183">
        <v>0</v>
      </c>
      <c r="O957" s="183">
        <v>0</v>
      </c>
      <c r="P957" s="183">
        <v>0</v>
      </c>
      <c r="Q957" s="183">
        <v>0</v>
      </c>
      <c r="R957" s="183">
        <v>0</v>
      </c>
      <c r="S957" s="183">
        <v>0</v>
      </c>
      <c r="T957" s="183">
        <v>0</v>
      </c>
      <c r="U957" s="183">
        <v>0</v>
      </c>
      <c r="V957" s="183">
        <v>0</v>
      </c>
      <c r="W957" s="183">
        <v>0</v>
      </c>
      <c r="X957" s="183">
        <v>0</v>
      </c>
      <c r="Y957" s="183">
        <v>0</v>
      </c>
    </row>
    <row r="958" spans="1:25" x14ac:dyDescent="0.2">
      <c r="A958" s="184">
        <v>11109390</v>
      </c>
      <c r="B958" s="183" t="str">
        <f>[1]店マスタ!B957</f>
        <v>（有）オグラ電器</v>
      </c>
      <c r="C958" s="183">
        <v>1</v>
      </c>
      <c r="D958" s="183">
        <v>0</v>
      </c>
      <c r="E958" s="183" t="str">
        <f>_xlfn.XLOOKUP(A958,[2]Sheet1!$R:$R,[2]Sheet1!$AB:$AB,"",0)</f>
        <v/>
      </c>
      <c r="F958" s="183" t="str">
        <f>_xlfn.XLOOKUP($A958,[3]【2026年03月度_全社】RFM客層一覧表データ!$A:$A,[3]【2026年03月度_全社】RFM客層一覧表データ!C:C,"",0)</f>
        <v/>
      </c>
      <c r="G958" s="183" t="str">
        <f>_xlfn.XLOOKUP($A958,[3]【2026年03月度_全社】RFM客層一覧表データ!$A:$A,[3]【2026年03月度_全社】RFM客層一覧表データ!D:D,"",0)</f>
        <v/>
      </c>
      <c r="H958" s="183" t="str">
        <f>_xlfn.XLOOKUP($A958,[3]【2026年03月度_全社】RFM客層一覧表データ!$A:$A,[3]【2026年03月度_全社】RFM客層一覧表データ!E:E,"",0)</f>
        <v/>
      </c>
      <c r="I958" s="183" t="str">
        <f>_xlfn.XLOOKUP($A958,[3]【2026年03月度_全社】RFM客層一覧表データ!$A:$A,[3]【2026年03月度_全社】RFM客層一覧表データ!F:F,"",0)</f>
        <v/>
      </c>
      <c r="J958" s="183">
        <v>0</v>
      </c>
      <c r="K958" s="183">
        <v>0</v>
      </c>
      <c r="L958" s="183">
        <v>0</v>
      </c>
      <c r="M958" s="183">
        <v>0</v>
      </c>
      <c r="N958" s="183">
        <v>0</v>
      </c>
      <c r="O958" s="183">
        <v>0</v>
      </c>
      <c r="P958" s="183">
        <v>0</v>
      </c>
      <c r="Q958" s="183">
        <v>0</v>
      </c>
      <c r="R958" s="183">
        <v>0</v>
      </c>
      <c r="S958" s="183">
        <v>0</v>
      </c>
      <c r="T958" s="183">
        <v>0</v>
      </c>
      <c r="U958" s="183">
        <v>0</v>
      </c>
      <c r="V958" s="183">
        <v>0</v>
      </c>
      <c r="W958" s="183">
        <v>0</v>
      </c>
      <c r="X958" s="183">
        <v>0</v>
      </c>
      <c r="Y958" s="183">
        <v>0</v>
      </c>
    </row>
    <row r="959" spans="1:25" x14ac:dyDescent="0.2">
      <c r="A959" s="184">
        <v>11111106</v>
      </c>
      <c r="B959" s="183" t="str">
        <f>[1]店マスタ!B958</f>
        <v>（有）高木電気商会</v>
      </c>
      <c r="C959" s="183">
        <v>3</v>
      </c>
      <c r="D959" s="183">
        <v>3</v>
      </c>
      <c r="E959" s="183">
        <f>_xlfn.XLOOKUP(A959,[2]Sheet1!$R:$R,[2]Sheet1!$AB:$AB,"",0)</f>
        <v>3</v>
      </c>
      <c r="F959" s="183" t="str">
        <f>_xlfn.XLOOKUP($A959,[3]【2026年03月度_全社】RFM客層一覧表データ!$A:$A,[3]【2026年03月度_全社】RFM客層一覧表データ!C:C,"",0)</f>
        <v/>
      </c>
      <c r="G959" s="183" t="str">
        <f>_xlfn.XLOOKUP($A959,[3]【2026年03月度_全社】RFM客層一覧表データ!$A:$A,[3]【2026年03月度_全社】RFM客層一覧表データ!D:D,"",0)</f>
        <v/>
      </c>
      <c r="H959" s="183" t="str">
        <f>_xlfn.XLOOKUP($A959,[3]【2026年03月度_全社】RFM客層一覧表データ!$A:$A,[3]【2026年03月度_全社】RFM客層一覧表データ!E:E,"",0)</f>
        <v/>
      </c>
      <c r="I959" s="183" t="str">
        <f>_xlfn.XLOOKUP($A959,[3]【2026年03月度_全社】RFM客層一覧表データ!$A:$A,[3]【2026年03月度_全社】RFM客層一覧表データ!F:F,"",0)</f>
        <v/>
      </c>
      <c r="J959" s="183">
        <v>309</v>
      </c>
      <c r="K959" s="183">
        <v>45</v>
      </c>
      <c r="L959" s="183">
        <v>8</v>
      </c>
      <c r="M959" s="183">
        <v>0</v>
      </c>
      <c r="N959" s="183">
        <v>323</v>
      </c>
      <c r="O959" s="183">
        <v>55</v>
      </c>
      <c r="P959" s="183">
        <v>12</v>
      </c>
      <c r="Q959" s="183">
        <v>0</v>
      </c>
      <c r="R959" s="183">
        <v>359</v>
      </c>
      <c r="S959" s="183">
        <v>72</v>
      </c>
      <c r="T959" s="183">
        <v>11</v>
      </c>
      <c r="U959" s="183">
        <v>0</v>
      </c>
      <c r="V959" s="183">
        <v>390</v>
      </c>
      <c r="W959" s="183">
        <v>48</v>
      </c>
      <c r="X959" s="183">
        <v>13</v>
      </c>
      <c r="Y959" s="183">
        <v>0</v>
      </c>
    </row>
    <row r="960" spans="1:25" x14ac:dyDescent="0.2">
      <c r="A960" s="184">
        <v>11111114</v>
      </c>
      <c r="B960" s="183" t="str">
        <f>[1]店マスタ!B959</f>
        <v>Ｓ－ＬＩＮＫ　ヌマノ</v>
      </c>
      <c r="C960" s="183">
        <v>3</v>
      </c>
      <c r="D960" s="183">
        <v>2</v>
      </c>
      <c r="E960" s="183">
        <f>_xlfn.XLOOKUP(A960,[2]Sheet1!$R:$R,[2]Sheet1!$AB:$AB,"",0)</f>
        <v>2</v>
      </c>
      <c r="F960" s="183">
        <f>_xlfn.XLOOKUP($A960,[3]【2026年03月度_全社】RFM客層一覧表データ!$A:$A,[3]【2026年03月度_全社】RFM客層一覧表データ!C:C,"",0)</f>
        <v>646</v>
      </c>
      <c r="G960" s="183">
        <f>_xlfn.XLOOKUP($A960,[3]【2026年03月度_全社】RFM客層一覧表データ!$A:$A,[3]【2026年03月度_全社】RFM客層一覧表データ!D:D,"",0)</f>
        <v>275</v>
      </c>
      <c r="H960" s="183">
        <f>_xlfn.XLOOKUP($A960,[3]【2026年03月度_全社】RFM客層一覧表データ!$A:$A,[3]【2026年03月度_全社】RFM客層一覧表データ!E:E,"",0)</f>
        <v>339</v>
      </c>
      <c r="I960" s="183">
        <f>_xlfn.XLOOKUP($A960,[3]【2026年03月度_全社】RFM客層一覧表データ!$A:$A,[3]【2026年03月度_全社】RFM客層一覧表データ!F:F,"",0)</f>
        <v>39</v>
      </c>
      <c r="J960" s="183">
        <v>687</v>
      </c>
      <c r="K960" s="183">
        <v>286</v>
      </c>
      <c r="L960" s="183">
        <v>357</v>
      </c>
      <c r="M960" s="183">
        <v>43</v>
      </c>
      <c r="N960" s="183">
        <v>779</v>
      </c>
      <c r="O960" s="183">
        <v>389</v>
      </c>
      <c r="P960" s="183">
        <v>429</v>
      </c>
      <c r="Q960" s="183">
        <v>97</v>
      </c>
      <c r="R960" s="183">
        <v>824</v>
      </c>
      <c r="S960" s="183">
        <v>384</v>
      </c>
      <c r="T960" s="183">
        <v>468</v>
      </c>
      <c r="U960" s="183">
        <v>129</v>
      </c>
      <c r="V960" s="183">
        <v>892</v>
      </c>
      <c r="W960" s="183">
        <v>383</v>
      </c>
      <c r="X960" s="183">
        <v>448</v>
      </c>
      <c r="Y960" s="183">
        <v>78</v>
      </c>
    </row>
    <row r="961" spans="1:25" x14ac:dyDescent="0.2">
      <c r="A961" s="184">
        <v>11111152</v>
      </c>
      <c r="B961" s="183" t="str">
        <f>[1]店マスタ!B960</f>
        <v>（株）シンエイ</v>
      </c>
      <c r="C961" s="183">
        <v>2.5</v>
      </c>
      <c r="D961" s="183">
        <v>2.5</v>
      </c>
      <c r="E961" s="183">
        <f>_xlfn.XLOOKUP(A961,[2]Sheet1!$R:$R,[2]Sheet1!$AB:$AB,"",0)</f>
        <v>2.5</v>
      </c>
      <c r="F961" s="183">
        <f>_xlfn.XLOOKUP($A961,[3]【2026年03月度_全社】RFM客層一覧表データ!$A:$A,[3]【2026年03月度_全社】RFM客層一覧表データ!C:C,"",0)</f>
        <v>932</v>
      </c>
      <c r="G961" s="183">
        <f>_xlfn.XLOOKUP($A961,[3]【2026年03月度_全社】RFM客層一覧表データ!$A:$A,[3]【2026年03月度_全社】RFM客層一覧表データ!D:D,"",0)</f>
        <v>317</v>
      </c>
      <c r="H961" s="183">
        <f>_xlfn.XLOOKUP($A961,[3]【2026年03月度_全社】RFM客層一覧表データ!$A:$A,[3]【2026年03月度_全社】RFM客層一覧表データ!E:E,"",0)</f>
        <v>255</v>
      </c>
      <c r="I961" s="183">
        <f>_xlfn.XLOOKUP($A961,[3]【2026年03月度_全社】RFM客層一覧表データ!$A:$A,[3]【2026年03月度_全社】RFM客層一覧表データ!F:F,"",0)</f>
        <v>85</v>
      </c>
      <c r="J961" s="183">
        <v>891</v>
      </c>
      <c r="K961" s="183">
        <v>460</v>
      </c>
      <c r="L961" s="183">
        <v>258</v>
      </c>
      <c r="M961" s="183">
        <v>205</v>
      </c>
      <c r="N961" s="183">
        <v>733</v>
      </c>
      <c r="O961" s="183">
        <v>302</v>
      </c>
      <c r="P961" s="183">
        <v>257</v>
      </c>
      <c r="Q961" s="183">
        <v>71</v>
      </c>
      <c r="R961" s="183">
        <v>777</v>
      </c>
      <c r="S961" s="183">
        <v>332</v>
      </c>
      <c r="T961" s="183">
        <v>267</v>
      </c>
      <c r="U961" s="183">
        <v>93</v>
      </c>
      <c r="V961" s="183">
        <v>789</v>
      </c>
      <c r="W961" s="183">
        <v>189</v>
      </c>
      <c r="X961" s="183">
        <v>267</v>
      </c>
      <c r="Y961" s="183">
        <v>30</v>
      </c>
    </row>
    <row r="962" spans="1:25" x14ac:dyDescent="0.2">
      <c r="A962" s="184">
        <v>11111159</v>
      </c>
      <c r="B962" s="183" t="str">
        <f>[1]店マスタ!B961</f>
        <v>パナハート　ミズイ</v>
      </c>
      <c r="C962" s="183">
        <v>1.5</v>
      </c>
      <c r="D962" s="183">
        <v>1.5</v>
      </c>
      <c r="E962" s="183">
        <f>_xlfn.XLOOKUP(A962,[2]Sheet1!$R:$R,[2]Sheet1!$AB:$AB,"",0)</f>
        <v>1.5</v>
      </c>
      <c r="F962" s="183">
        <f>_xlfn.XLOOKUP($A962,[3]【2026年03月度_全社】RFM客層一覧表データ!$A:$A,[3]【2026年03月度_全社】RFM客層一覧表データ!C:C,"",0)</f>
        <v>480</v>
      </c>
      <c r="G962" s="183">
        <f>_xlfn.XLOOKUP($A962,[3]【2026年03月度_全社】RFM客層一覧表データ!$A:$A,[3]【2026年03月度_全社】RFM客層一覧表データ!D:D,"",0)</f>
        <v>197</v>
      </c>
      <c r="H962" s="183">
        <f>_xlfn.XLOOKUP($A962,[3]【2026年03月度_全社】RFM客層一覧表データ!$A:$A,[3]【2026年03月度_全社】RFM客層一覧表データ!E:E,"",0)</f>
        <v>211</v>
      </c>
      <c r="I962" s="183">
        <f>_xlfn.XLOOKUP($A962,[3]【2026年03月度_全社】RFM客層一覧表データ!$A:$A,[3]【2026年03月度_全社】RFM客層一覧表データ!F:F,"",0)</f>
        <v>34</v>
      </c>
      <c r="J962" s="183">
        <v>479</v>
      </c>
      <c r="K962" s="183">
        <v>228</v>
      </c>
      <c r="L962" s="183">
        <v>213</v>
      </c>
      <c r="M962" s="183">
        <v>52</v>
      </c>
      <c r="N962" s="183">
        <v>468</v>
      </c>
      <c r="O962" s="183">
        <v>204</v>
      </c>
      <c r="P962" s="183">
        <v>212</v>
      </c>
      <c r="Q962" s="183">
        <v>34</v>
      </c>
      <c r="R962" s="183">
        <v>469</v>
      </c>
      <c r="S962" s="183">
        <v>199</v>
      </c>
      <c r="T962" s="183">
        <v>213</v>
      </c>
      <c r="U962" s="183">
        <v>29</v>
      </c>
      <c r="V962" s="183">
        <v>465</v>
      </c>
      <c r="W962" s="183">
        <v>201</v>
      </c>
      <c r="X962" s="183">
        <v>208</v>
      </c>
      <c r="Y962" s="183">
        <v>38</v>
      </c>
    </row>
    <row r="963" spans="1:25" x14ac:dyDescent="0.2">
      <c r="A963" s="184">
        <v>11111216</v>
      </c>
      <c r="B963" s="183" t="str">
        <f>[1]店マスタ!B962</f>
        <v>Ｓ－ＬＩＮＫ　ハヤシ</v>
      </c>
      <c r="C963" s="183">
        <v>4</v>
      </c>
      <c r="D963" s="183">
        <v>4</v>
      </c>
      <c r="E963" s="183">
        <f>_xlfn.XLOOKUP(A963,[2]Sheet1!$R:$R,[2]Sheet1!$AB:$AB,"",0)</f>
        <v>4.5</v>
      </c>
      <c r="F963" s="183">
        <f>_xlfn.XLOOKUP($A963,[3]【2026年03月度_全社】RFM客層一覧表データ!$A:$A,[3]【2026年03月度_全社】RFM客層一覧表データ!C:C,"",0)</f>
        <v>851</v>
      </c>
      <c r="G963" s="183">
        <f>_xlfn.XLOOKUP($A963,[3]【2026年03月度_全社】RFM客層一覧表データ!$A:$A,[3]【2026年03月度_全社】RFM客層一覧表データ!D:D,"",0)</f>
        <v>395</v>
      </c>
      <c r="H963" s="183">
        <f>_xlfn.XLOOKUP($A963,[3]【2026年03月度_全社】RFM客層一覧表データ!$A:$A,[3]【2026年03月度_全社】RFM客層一覧表データ!E:E,"",0)</f>
        <v>451</v>
      </c>
      <c r="I963" s="183">
        <f>_xlfn.XLOOKUP($A963,[3]【2026年03月度_全社】RFM客層一覧表データ!$A:$A,[3]【2026年03月度_全社】RFM客層一覧表データ!F:F,"",0)</f>
        <v>48</v>
      </c>
      <c r="J963" s="183">
        <v>881</v>
      </c>
      <c r="K963" s="183">
        <v>408</v>
      </c>
      <c r="L963" s="183">
        <v>449</v>
      </c>
      <c r="M963" s="183">
        <v>46</v>
      </c>
      <c r="N963" s="183">
        <v>902</v>
      </c>
      <c r="O963" s="183">
        <v>460</v>
      </c>
      <c r="P963" s="183">
        <v>440</v>
      </c>
      <c r="Q963" s="183">
        <v>80</v>
      </c>
      <c r="R963" s="183">
        <v>872</v>
      </c>
      <c r="S963" s="183">
        <v>436</v>
      </c>
      <c r="T963" s="183">
        <v>425</v>
      </c>
      <c r="U963" s="183">
        <v>65</v>
      </c>
      <c r="V963" s="183">
        <v>868</v>
      </c>
      <c r="W963" s="183">
        <v>431</v>
      </c>
      <c r="X963" s="183">
        <v>416</v>
      </c>
      <c r="Y963" s="183">
        <v>77</v>
      </c>
    </row>
    <row r="964" spans="1:25" x14ac:dyDescent="0.2">
      <c r="A964" s="184">
        <v>11111239</v>
      </c>
      <c r="B964" s="183" t="str">
        <f>[1]店マスタ!B963</f>
        <v>クニトモ電器（株）</v>
      </c>
      <c r="C964" s="183">
        <v>2.5</v>
      </c>
      <c r="D964" s="183">
        <v>2.5</v>
      </c>
      <c r="E964" s="183">
        <f>_xlfn.XLOOKUP(A964,[2]Sheet1!$R:$R,[2]Sheet1!$AB:$AB,"",0)</f>
        <v>2.5</v>
      </c>
      <c r="F964" s="183" t="str">
        <f>_xlfn.XLOOKUP($A964,[3]【2026年03月度_全社】RFM客層一覧表データ!$A:$A,[3]【2026年03月度_全社】RFM客層一覧表データ!C:C,"",0)</f>
        <v/>
      </c>
      <c r="G964" s="183" t="str">
        <f>_xlfn.XLOOKUP($A964,[3]【2026年03月度_全社】RFM客層一覧表データ!$A:$A,[3]【2026年03月度_全社】RFM客層一覧表データ!D:D,"",0)</f>
        <v/>
      </c>
      <c r="H964" s="183" t="str">
        <f>_xlfn.XLOOKUP($A964,[3]【2026年03月度_全社】RFM客層一覧表データ!$A:$A,[3]【2026年03月度_全社】RFM客層一覧表データ!E:E,"",0)</f>
        <v/>
      </c>
      <c r="I964" s="183" t="str">
        <f>_xlfn.XLOOKUP($A964,[3]【2026年03月度_全社】RFM客層一覧表データ!$A:$A,[3]【2026年03月度_全社】RFM客層一覧表データ!F:F,"",0)</f>
        <v/>
      </c>
      <c r="J964" s="183">
        <v>0</v>
      </c>
      <c r="K964" s="183">
        <v>0</v>
      </c>
      <c r="L964" s="183">
        <v>0</v>
      </c>
      <c r="M964" s="183">
        <v>0</v>
      </c>
      <c r="N964" s="183">
        <v>0</v>
      </c>
      <c r="O964" s="183">
        <v>0</v>
      </c>
      <c r="P964" s="183">
        <v>0</v>
      </c>
      <c r="Q964" s="183">
        <v>0</v>
      </c>
      <c r="R964" s="183">
        <v>0</v>
      </c>
      <c r="S964" s="183">
        <v>0</v>
      </c>
      <c r="T964" s="183">
        <v>0</v>
      </c>
      <c r="U964" s="183">
        <v>0</v>
      </c>
      <c r="V964" s="183">
        <v>0</v>
      </c>
      <c r="W964" s="183">
        <v>0</v>
      </c>
      <c r="X964" s="183">
        <v>0</v>
      </c>
      <c r="Y964" s="183">
        <v>0</v>
      </c>
    </row>
    <row r="965" spans="1:25" x14ac:dyDescent="0.2">
      <c r="A965" s="184">
        <v>11111260</v>
      </c>
      <c r="B965" s="183" t="str">
        <f>[1]店マスタ!B964</f>
        <v>オンダ電気</v>
      </c>
      <c r="C965" s="183">
        <v>1.5</v>
      </c>
      <c r="D965" s="183">
        <v>1.5</v>
      </c>
      <c r="E965" s="183">
        <f>_xlfn.XLOOKUP(A965,[2]Sheet1!$R:$R,[2]Sheet1!$AB:$AB,"",0)</f>
        <v>1.5</v>
      </c>
      <c r="F965" s="183">
        <f>_xlfn.XLOOKUP($A965,[3]【2026年03月度_全社】RFM客層一覧表データ!$A:$A,[3]【2026年03月度_全社】RFM客層一覧表データ!C:C,"",0)</f>
        <v>217</v>
      </c>
      <c r="G965" s="183">
        <f>_xlfn.XLOOKUP($A965,[3]【2026年03月度_全社】RFM客層一覧表データ!$A:$A,[3]【2026年03月度_全社】RFM客層一覧表データ!D:D,"",0)</f>
        <v>102</v>
      </c>
      <c r="H965" s="183">
        <f>_xlfn.XLOOKUP($A965,[3]【2026年03月度_全社】RFM客層一覧表データ!$A:$A,[3]【2026年03月度_全社】RFM客層一覧表データ!E:E,"",0)</f>
        <v>62</v>
      </c>
      <c r="I965" s="183">
        <f>_xlfn.XLOOKUP($A965,[3]【2026年03月度_全社】RFM客層一覧表データ!$A:$A,[3]【2026年03月度_全社】RFM客層一覧表データ!F:F,"",0)</f>
        <v>52</v>
      </c>
      <c r="J965" s="183">
        <v>178</v>
      </c>
      <c r="K965" s="183">
        <v>64</v>
      </c>
      <c r="L965" s="183">
        <v>54</v>
      </c>
      <c r="M965" s="183">
        <v>25</v>
      </c>
      <c r="N965" s="183">
        <v>165</v>
      </c>
      <c r="O965" s="183">
        <v>67</v>
      </c>
      <c r="P965" s="183">
        <v>42</v>
      </c>
      <c r="Q965" s="183">
        <v>40</v>
      </c>
      <c r="R965" s="183">
        <v>143</v>
      </c>
      <c r="S965" s="183">
        <v>67</v>
      </c>
      <c r="T965" s="183">
        <v>37</v>
      </c>
      <c r="U965" s="183">
        <v>38</v>
      </c>
      <c r="V965" s="183">
        <v>136</v>
      </c>
      <c r="W965" s="183">
        <v>57</v>
      </c>
      <c r="X965" s="183">
        <v>23</v>
      </c>
      <c r="Y965" s="183">
        <v>51</v>
      </c>
    </row>
    <row r="966" spans="1:25" x14ac:dyDescent="0.2">
      <c r="A966" s="184">
        <v>11111940</v>
      </c>
      <c r="B966" s="183" t="str">
        <f>[1]店マスタ!B965</f>
        <v>ニューライフねぎし</v>
      </c>
      <c r="C966" s="183">
        <v>1.5</v>
      </c>
      <c r="D966" s="183">
        <v>1.5</v>
      </c>
      <c r="E966" s="183">
        <f>_xlfn.XLOOKUP(A966,[2]Sheet1!$R:$R,[2]Sheet1!$AB:$AB,"",0)</f>
        <v>1.5</v>
      </c>
      <c r="F966" s="183">
        <f>_xlfn.XLOOKUP($A966,[3]【2026年03月度_全社】RFM客層一覧表データ!$A:$A,[3]【2026年03月度_全社】RFM客層一覧表データ!C:C,"",0)</f>
        <v>1</v>
      </c>
      <c r="G966" s="183">
        <f>_xlfn.XLOOKUP($A966,[3]【2026年03月度_全社】RFM客層一覧表データ!$A:$A,[3]【2026年03月度_全社】RFM客層一覧表データ!D:D,"",0)</f>
        <v>0</v>
      </c>
      <c r="H966" s="183">
        <f>_xlfn.XLOOKUP($A966,[3]【2026年03月度_全社】RFM客層一覧表データ!$A:$A,[3]【2026年03月度_全社】RFM客層一覧表データ!E:E,"",0)</f>
        <v>0</v>
      </c>
      <c r="I966" s="183">
        <f>_xlfn.XLOOKUP($A966,[3]【2026年03月度_全社】RFM客層一覧表データ!$A:$A,[3]【2026年03月度_全社】RFM客層一覧表データ!F:F,"",0)</f>
        <v>0</v>
      </c>
      <c r="J966" s="183">
        <v>1</v>
      </c>
      <c r="K966" s="183">
        <v>0</v>
      </c>
      <c r="L966" s="183">
        <v>0</v>
      </c>
      <c r="M966" s="183">
        <v>0</v>
      </c>
      <c r="N966" s="183">
        <v>1</v>
      </c>
      <c r="O966" s="183">
        <v>1</v>
      </c>
      <c r="P966" s="183">
        <v>0</v>
      </c>
      <c r="Q966" s="183">
        <v>0</v>
      </c>
      <c r="R966" s="183">
        <v>0</v>
      </c>
      <c r="S966" s="183">
        <v>0</v>
      </c>
      <c r="T966" s="183">
        <v>0</v>
      </c>
      <c r="U966" s="183">
        <v>0</v>
      </c>
      <c r="V966" s="183">
        <v>3</v>
      </c>
      <c r="W966" s="183">
        <v>0</v>
      </c>
      <c r="X966" s="183">
        <v>0</v>
      </c>
      <c r="Y966" s="183">
        <v>0</v>
      </c>
    </row>
    <row r="967" spans="1:25" x14ac:dyDescent="0.2">
      <c r="A967" s="184">
        <v>11112102</v>
      </c>
      <c r="B967" s="183" t="str">
        <f>[1]店マスタ!B966</f>
        <v>（株）田村商会</v>
      </c>
      <c r="C967" s="183">
        <v>2.5</v>
      </c>
      <c r="D967" s="183">
        <v>2.5</v>
      </c>
      <c r="E967" s="183">
        <f>_xlfn.XLOOKUP(A967,[2]Sheet1!$R:$R,[2]Sheet1!$AB:$AB,"",0)</f>
        <v>2.5</v>
      </c>
      <c r="F967" s="183" t="str">
        <f>_xlfn.XLOOKUP($A967,[3]【2026年03月度_全社】RFM客層一覧表データ!$A:$A,[3]【2026年03月度_全社】RFM客層一覧表データ!C:C,"",0)</f>
        <v/>
      </c>
      <c r="G967" s="183" t="str">
        <f>_xlfn.XLOOKUP($A967,[3]【2026年03月度_全社】RFM客層一覧表データ!$A:$A,[3]【2026年03月度_全社】RFM客層一覧表データ!D:D,"",0)</f>
        <v/>
      </c>
      <c r="H967" s="183" t="str">
        <f>_xlfn.XLOOKUP($A967,[3]【2026年03月度_全社】RFM客層一覧表データ!$A:$A,[3]【2026年03月度_全社】RFM客層一覧表データ!E:E,"",0)</f>
        <v/>
      </c>
      <c r="I967" s="183" t="str">
        <f>_xlfn.XLOOKUP($A967,[3]【2026年03月度_全社】RFM客層一覧表データ!$A:$A,[3]【2026年03月度_全社】RFM客層一覧表データ!F:F,"",0)</f>
        <v/>
      </c>
      <c r="J967" s="183">
        <v>0</v>
      </c>
      <c r="K967" s="183">
        <v>0</v>
      </c>
      <c r="L967" s="183">
        <v>0</v>
      </c>
      <c r="M967" s="183">
        <v>0</v>
      </c>
      <c r="N967" s="183">
        <v>0</v>
      </c>
      <c r="O967" s="183">
        <v>0</v>
      </c>
      <c r="P967" s="183">
        <v>0</v>
      </c>
      <c r="Q967" s="183">
        <v>0</v>
      </c>
      <c r="R967" s="183">
        <v>0</v>
      </c>
      <c r="S967" s="183">
        <v>0</v>
      </c>
      <c r="T967" s="183">
        <v>0</v>
      </c>
      <c r="U967" s="183">
        <v>0</v>
      </c>
      <c r="V967" s="183">
        <v>0</v>
      </c>
      <c r="W967" s="183">
        <v>0</v>
      </c>
      <c r="X967" s="183">
        <v>0</v>
      </c>
      <c r="Y967" s="183">
        <v>0</v>
      </c>
    </row>
    <row r="968" spans="1:25" x14ac:dyDescent="0.2">
      <c r="A968" s="184">
        <v>11112114</v>
      </c>
      <c r="B968" s="183" t="str">
        <f>[1]店マスタ!B967</f>
        <v>Ｓ－ＬＩＮＫ　スター本店</v>
      </c>
      <c r="C968" s="183">
        <v>5</v>
      </c>
      <c r="D968" s="183">
        <v>5</v>
      </c>
      <c r="E968" s="183">
        <f>_xlfn.XLOOKUP(A968,[2]Sheet1!$R:$R,[2]Sheet1!$AB:$AB,"",0)</f>
        <v>5</v>
      </c>
      <c r="F968" s="183">
        <f>_xlfn.XLOOKUP($A968,[3]【2026年03月度_全社】RFM客層一覧表データ!$A:$A,[3]【2026年03月度_全社】RFM客層一覧表データ!C:C,"",0)</f>
        <v>1680</v>
      </c>
      <c r="G968" s="183">
        <f>_xlfn.XLOOKUP($A968,[3]【2026年03月度_全社】RFM客層一覧表データ!$A:$A,[3]【2026年03月度_全社】RFM客層一覧表データ!D:D,"",0)</f>
        <v>784</v>
      </c>
      <c r="H968" s="183">
        <f>_xlfn.XLOOKUP($A968,[3]【2026年03月度_全社】RFM客層一覧表データ!$A:$A,[3]【2026年03月度_全社】RFM客層一覧表データ!E:E,"",0)</f>
        <v>882</v>
      </c>
      <c r="I968" s="183">
        <f>_xlfn.XLOOKUP($A968,[3]【2026年03月度_全社】RFM客層一覧表データ!$A:$A,[3]【2026年03月度_全社】RFM客層一覧表データ!F:F,"",0)</f>
        <v>129</v>
      </c>
      <c r="J968" s="183">
        <v>1672</v>
      </c>
      <c r="K968" s="183">
        <v>801</v>
      </c>
      <c r="L968" s="183">
        <v>879</v>
      </c>
      <c r="M968" s="183">
        <v>112</v>
      </c>
      <c r="N968" s="183">
        <v>1646</v>
      </c>
      <c r="O968" s="183">
        <v>779</v>
      </c>
      <c r="P968" s="183">
        <v>873</v>
      </c>
      <c r="Q968" s="183">
        <v>87</v>
      </c>
      <c r="R968" s="183">
        <v>1697</v>
      </c>
      <c r="S968" s="183">
        <v>787</v>
      </c>
      <c r="T968" s="183">
        <v>874</v>
      </c>
      <c r="U968" s="183">
        <v>83</v>
      </c>
      <c r="V968" s="183">
        <v>1736</v>
      </c>
      <c r="W968" s="183">
        <v>777</v>
      </c>
      <c r="X968" s="183">
        <v>873</v>
      </c>
      <c r="Y968" s="183">
        <v>95</v>
      </c>
    </row>
    <row r="969" spans="1:25" x14ac:dyDescent="0.2">
      <c r="A969" s="184">
        <v>11112115</v>
      </c>
      <c r="B969" s="183" t="str">
        <f>[1]店マスタ!B968</f>
        <v>城南無線</v>
      </c>
      <c r="C969" s="183">
        <v>2</v>
      </c>
      <c r="D969" s="183">
        <v>2</v>
      </c>
      <c r="E969" s="183">
        <f>_xlfn.XLOOKUP(A969,[2]Sheet1!$R:$R,[2]Sheet1!$AB:$AB,"",0)</f>
        <v>2</v>
      </c>
      <c r="F969" s="183" t="str">
        <f>_xlfn.XLOOKUP($A969,[3]【2026年03月度_全社】RFM客層一覧表データ!$A:$A,[3]【2026年03月度_全社】RFM客層一覧表データ!C:C,"",0)</f>
        <v/>
      </c>
      <c r="G969" s="183" t="str">
        <f>_xlfn.XLOOKUP($A969,[3]【2026年03月度_全社】RFM客層一覧表データ!$A:$A,[3]【2026年03月度_全社】RFM客層一覧表データ!D:D,"",0)</f>
        <v/>
      </c>
      <c r="H969" s="183" t="str">
        <f>_xlfn.XLOOKUP($A969,[3]【2026年03月度_全社】RFM客層一覧表データ!$A:$A,[3]【2026年03月度_全社】RFM客層一覧表データ!E:E,"",0)</f>
        <v/>
      </c>
      <c r="I969" s="183" t="str">
        <f>_xlfn.XLOOKUP($A969,[3]【2026年03月度_全社】RFM客層一覧表データ!$A:$A,[3]【2026年03月度_全社】RFM客層一覧表データ!F:F,"",0)</f>
        <v/>
      </c>
      <c r="J969" s="183">
        <v>0</v>
      </c>
      <c r="K969" s="183">
        <v>0</v>
      </c>
      <c r="L969" s="183">
        <v>0</v>
      </c>
      <c r="M969" s="183">
        <v>0</v>
      </c>
      <c r="N969" s="183">
        <v>0</v>
      </c>
      <c r="O969" s="183">
        <v>0</v>
      </c>
      <c r="P969" s="183">
        <v>0</v>
      </c>
      <c r="Q969" s="183">
        <v>0</v>
      </c>
      <c r="R969" s="183">
        <v>0</v>
      </c>
      <c r="S969" s="183">
        <v>0</v>
      </c>
      <c r="T969" s="183">
        <v>0</v>
      </c>
      <c r="U969" s="183">
        <v>0</v>
      </c>
      <c r="V969" s="183">
        <v>0</v>
      </c>
      <c r="W969" s="183">
        <v>0</v>
      </c>
      <c r="X969" s="183">
        <v>0</v>
      </c>
      <c r="Y969" s="183">
        <v>0</v>
      </c>
    </row>
    <row r="970" spans="1:25" x14ac:dyDescent="0.2">
      <c r="A970" s="184">
        <v>11112134</v>
      </c>
      <c r="B970" s="183" t="str">
        <f>[1]店マスタ!B969</f>
        <v>（栗橋）ＴＯＰ電器</v>
      </c>
      <c r="C970" s="183">
        <v>2.5</v>
      </c>
      <c r="D970" s="183">
        <v>2.5</v>
      </c>
      <c r="E970" s="183">
        <f>_xlfn.XLOOKUP(A970,[2]Sheet1!$R:$R,[2]Sheet1!$AB:$AB,"",0)</f>
        <v>2.5</v>
      </c>
      <c r="F970" s="183">
        <f>_xlfn.XLOOKUP($A970,[3]【2026年03月度_全社】RFM客層一覧表データ!$A:$A,[3]【2026年03月度_全社】RFM客層一覧表データ!C:C,"",0)</f>
        <v>314</v>
      </c>
      <c r="G970" s="183">
        <f>_xlfn.XLOOKUP($A970,[3]【2026年03月度_全社】RFM客層一覧表データ!$A:$A,[3]【2026年03月度_全社】RFM客層一覧表データ!D:D,"",0)</f>
        <v>127</v>
      </c>
      <c r="H970" s="183">
        <f>_xlfn.XLOOKUP($A970,[3]【2026年03月度_全社】RFM客層一覧表データ!$A:$A,[3]【2026年03月度_全社】RFM客層一覧表データ!E:E,"",0)</f>
        <v>156</v>
      </c>
      <c r="I970" s="183">
        <f>_xlfn.XLOOKUP($A970,[3]【2026年03月度_全社】RFM客層一覧表データ!$A:$A,[3]【2026年03月度_全社】RFM客層一覧表データ!F:F,"",0)</f>
        <v>17</v>
      </c>
      <c r="J970" s="183">
        <v>339</v>
      </c>
      <c r="K970" s="183">
        <v>144</v>
      </c>
      <c r="L970" s="183">
        <v>172</v>
      </c>
      <c r="M970" s="183">
        <v>13</v>
      </c>
      <c r="N970" s="183">
        <v>365</v>
      </c>
      <c r="O970" s="183">
        <v>149</v>
      </c>
      <c r="P970" s="183">
        <v>179</v>
      </c>
      <c r="Q970" s="183">
        <v>17</v>
      </c>
      <c r="R970" s="183">
        <v>384</v>
      </c>
      <c r="S970" s="183">
        <v>155</v>
      </c>
      <c r="T970" s="183">
        <v>188</v>
      </c>
      <c r="U970" s="183">
        <v>13</v>
      </c>
      <c r="V970" s="183">
        <v>404</v>
      </c>
      <c r="W970" s="183">
        <v>153</v>
      </c>
      <c r="X970" s="183">
        <v>196</v>
      </c>
      <c r="Y970" s="183">
        <v>19</v>
      </c>
    </row>
    <row r="971" spans="1:25" x14ac:dyDescent="0.2">
      <c r="A971" s="184">
        <v>11112137</v>
      </c>
      <c r="B971" s="183" t="str">
        <f>[1]店マスタ!B970</f>
        <v>ＤＬＳ　イイダ</v>
      </c>
      <c r="C971" s="183">
        <v>3.5</v>
      </c>
      <c r="D971" s="183">
        <v>3</v>
      </c>
      <c r="E971" s="183">
        <f>_xlfn.XLOOKUP(A971,[2]Sheet1!$R:$R,[2]Sheet1!$AB:$AB,"",0)</f>
        <v>3.5</v>
      </c>
      <c r="F971" s="183">
        <f>_xlfn.XLOOKUP($A971,[3]【2026年03月度_全社】RFM客層一覧表データ!$A:$A,[3]【2026年03月度_全社】RFM客層一覧表データ!C:C,"",0)</f>
        <v>1406</v>
      </c>
      <c r="G971" s="183">
        <f>_xlfn.XLOOKUP($A971,[3]【2026年03月度_全社】RFM客層一覧表データ!$A:$A,[3]【2026年03月度_全社】RFM客層一覧表データ!D:D,"",0)</f>
        <v>642</v>
      </c>
      <c r="H971" s="183">
        <f>_xlfn.XLOOKUP($A971,[3]【2026年03月度_全社】RFM客層一覧表データ!$A:$A,[3]【2026年03月度_全社】RFM客層一覧表データ!E:E,"",0)</f>
        <v>651</v>
      </c>
      <c r="I971" s="183">
        <f>_xlfn.XLOOKUP($A971,[3]【2026年03月度_全社】RFM客層一覧表データ!$A:$A,[3]【2026年03月度_全社】RFM客層一覧表データ!F:F,"",0)</f>
        <v>120</v>
      </c>
      <c r="J971" s="183">
        <v>1415</v>
      </c>
      <c r="K971" s="183">
        <v>687</v>
      </c>
      <c r="L971" s="183">
        <v>648</v>
      </c>
      <c r="M971" s="183">
        <v>119</v>
      </c>
      <c r="N971" s="183">
        <v>1373</v>
      </c>
      <c r="O971" s="183">
        <v>645</v>
      </c>
      <c r="P971" s="183">
        <v>610</v>
      </c>
      <c r="Q971" s="183">
        <v>106</v>
      </c>
      <c r="R971" s="183">
        <v>1364</v>
      </c>
      <c r="S971" s="183">
        <v>705</v>
      </c>
      <c r="T971" s="183">
        <v>606</v>
      </c>
      <c r="U971" s="183">
        <v>100</v>
      </c>
      <c r="V971" s="183">
        <v>1418</v>
      </c>
      <c r="W971" s="183">
        <v>670</v>
      </c>
      <c r="X971" s="183">
        <v>588</v>
      </c>
      <c r="Y971" s="183">
        <v>123</v>
      </c>
    </row>
    <row r="972" spans="1:25" x14ac:dyDescent="0.2">
      <c r="A972" s="184">
        <v>11112166</v>
      </c>
      <c r="B972" s="183" t="str">
        <f>[1]店マスタ!B971</f>
        <v>Ｓ－ＬＩＮＫスター岩槻東町店</v>
      </c>
      <c r="C972" s="183">
        <v>4.5</v>
      </c>
      <c r="D972" s="183">
        <v>4.5</v>
      </c>
      <c r="E972" s="183">
        <f>_xlfn.XLOOKUP(A972,[2]Sheet1!$R:$R,[2]Sheet1!$AB:$AB,"",0)</f>
        <v>4.5</v>
      </c>
      <c r="F972" s="183">
        <f>_xlfn.XLOOKUP($A972,[3]【2026年03月度_全社】RFM客層一覧表データ!$A:$A,[3]【2026年03月度_全社】RFM客層一覧表データ!C:C,"",0)</f>
        <v>1330</v>
      </c>
      <c r="G972" s="183">
        <f>_xlfn.XLOOKUP($A972,[3]【2026年03月度_全社】RFM客層一覧表データ!$A:$A,[3]【2026年03月度_全社】RFM客層一覧表データ!D:D,"",0)</f>
        <v>548</v>
      </c>
      <c r="H972" s="183">
        <f>_xlfn.XLOOKUP($A972,[3]【2026年03月度_全社】RFM客層一覧表データ!$A:$A,[3]【2026年03月度_全社】RFM客層一覧表データ!E:E,"",0)</f>
        <v>505</v>
      </c>
      <c r="I972" s="183">
        <f>_xlfn.XLOOKUP($A972,[3]【2026年03月度_全社】RFM客層一覧表データ!$A:$A,[3]【2026年03月度_全社】RFM客層一覧表データ!F:F,"",0)</f>
        <v>124</v>
      </c>
      <c r="J972" s="183">
        <v>1335</v>
      </c>
      <c r="K972" s="183">
        <v>594</v>
      </c>
      <c r="L972" s="183">
        <v>498</v>
      </c>
      <c r="M972" s="183">
        <v>156</v>
      </c>
      <c r="N972" s="183">
        <v>1320</v>
      </c>
      <c r="O972" s="183">
        <v>534</v>
      </c>
      <c r="P972" s="183">
        <v>475</v>
      </c>
      <c r="Q972" s="183">
        <v>115</v>
      </c>
      <c r="R972" s="183">
        <v>1342</v>
      </c>
      <c r="S972" s="183">
        <v>527</v>
      </c>
      <c r="T972" s="183">
        <v>462</v>
      </c>
      <c r="U972" s="183">
        <v>147</v>
      </c>
      <c r="V972" s="183">
        <v>1306</v>
      </c>
      <c r="W972" s="183">
        <v>530</v>
      </c>
      <c r="X972" s="183">
        <v>441</v>
      </c>
      <c r="Y972" s="183">
        <v>130</v>
      </c>
    </row>
    <row r="973" spans="1:25" x14ac:dyDescent="0.2">
      <c r="A973" s="184">
        <v>11113108</v>
      </c>
      <c r="B973" s="183" t="str">
        <f>[1]店マスタ!B972</f>
        <v>Ｓ－ＬＩＮＫ　たざき</v>
      </c>
      <c r="C973" s="183">
        <v>4</v>
      </c>
      <c r="D973" s="183">
        <v>1.5</v>
      </c>
      <c r="E973" s="183">
        <f>_xlfn.XLOOKUP(A973,[2]Sheet1!$R:$R,[2]Sheet1!$AB:$AB,"",0)</f>
        <v>2</v>
      </c>
      <c r="F973" s="183">
        <f>_xlfn.XLOOKUP($A973,[3]【2026年03月度_全社】RFM客層一覧表データ!$A:$A,[3]【2026年03月度_全社】RFM客層一覧表データ!C:C,"",0)</f>
        <v>686</v>
      </c>
      <c r="G973" s="183">
        <f>_xlfn.XLOOKUP($A973,[3]【2026年03月度_全社】RFM客層一覧表データ!$A:$A,[3]【2026年03月度_全社】RFM客層一覧表データ!D:D,"",0)</f>
        <v>243</v>
      </c>
      <c r="H973" s="183">
        <f>_xlfn.XLOOKUP($A973,[3]【2026年03月度_全社】RFM客層一覧表データ!$A:$A,[3]【2026年03月度_全社】RFM客層一覧表データ!E:E,"",0)</f>
        <v>298</v>
      </c>
      <c r="I973" s="183">
        <f>_xlfn.XLOOKUP($A973,[3]【2026年03月度_全社】RFM客層一覧表データ!$A:$A,[3]【2026年03月度_全社】RFM客層一覧表データ!F:F,"",0)</f>
        <v>55</v>
      </c>
      <c r="J973" s="183">
        <v>714</v>
      </c>
      <c r="K973" s="183">
        <v>253</v>
      </c>
      <c r="L973" s="183">
        <v>316</v>
      </c>
      <c r="M973" s="183">
        <v>63</v>
      </c>
      <c r="N973" s="183">
        <v>699</v>
      </c>
      <c r="O973" s="183">
        <v>292</v>
      </c>
      <c r="P973" s="183">
        <v>316</v>
      </c>
      <c r="Q973" s="183">
        <v>60</v>
      </c>
      <c r="R973" s="183">
        <v>664</v>
      </c>
      <c r="S973" s="183">
        <v>318</v>
      </c>
      <c r="T973" s="183">
        <v>269</v>
      </c>
      <c r="U973" s="183">
        <v>66</v>
      </c>
      <c r="V973" s="183">
        <v>662</v>
      </c>
      <c r="W973" s="183">
        <v>313</v>
      </c>
      <c r="X973" s="183">
        <v>266</v>
      </c>
      <c r="Y973" s="183">
        <v>85</v>
      </c>
    </row>
    <row r="974" spans="1:25" x14ac:dyDescent="0.2">
      <c r="A974" s="184">
        <v>11113111</v>
      </c>
      <c r="B974" s="183" t="str">
        <f>[1]店マスタ!B973</f>
        <v>Ｓ－ＬＩＮＫ　クロス</v>
      </c>
      <c r="C974" s="183">
        <v>5</v>
      </c>
      <c r="D974" s="183">
        <v>5</v>
      </c>
      <c r="E974" s="183">
        <f>_xlfn.XLOOKUP(A974,[2]Sheet1!$R:$R,[2]Sheet1!$AB:$AB,"",0)</f>
        <v>5.5</v>
      </c>
      <c r="F974" s="183">
        <f>_xlfn.XLOOKUP($A974,[3]【2026年03月度_全社】RFM客層一覧表データ!$A:$A,[3]【2026年03月度_全社】RFM客層一覧表データ!C:C,"",0)</f>
        <v>694</v>
      </c>
      <c r="G974" s="183">
        <f>_xlfn.XLOOKUP($A974,[3]【2026年03月度_全社】RFM客層一覧表データ!$A:$A,[3]【2026年03月度_全社】RFM客層一覧表データ!D:D,"",0)</f>
        <v>432</v>
      </c>
      <c r="H974" s="183">
        <f>_xlfn.XLOOKUP($A974,[3]【2026年03月度_全社】RFM客層一覧表データ!$A:$A,[3]【2026年03月度_全社】RFM客層一覧表データ!E:E,"",0)</f>
        <v>513</v>
      </c>
      <c r="I974" s="183">
        <f>_xlfn.XLOOKUP($A974,[3]【2026年03月度_全社】RFM客層一覧表データ!$A:$A,[3]【2026年03月度_全社】RFM客層一覧表データ!F:F,"",0)</f>
        <v>29</v>
      </c>
      <c r="J974" s="183">
        <v>674</v>
      </c>
      <c r="K974" s="183">
        <v>413</v>
      </c>
      <c r="L974" s="183">
        <v>496</v>
      </c>
      <c r="M974" s="183">
        <v>27</v>
      </c>
      <c r="N974" s="183">
        <v>636</v>
      </c>
      <c r="O974" s="183">
        <v>440</v>
      </c>
      <c r="P974" s="183">
        <v>479</v>
      </c>
      <c r="Q974" s="183">
        <v>46</v>
      </c>
      <c r="R974" s="183">
        <v>610</v>
      </c>
      <c r="S974" s="183">
        <v>415</v>
      </c>
      <c r="T974" s="183">
        <v>448</v>
      </c>
      <c r="U974" s="183">
        <v>30</v>
      </c>
      <c r="V974" s="183">
        <v>604</v>
      </c>
      <c r="W974" s="183">
        <v>431</v>
      </c>
      <c r="X974" s="183">
        <v>440</v>
      </c>
      <c r="Y974" s="183">
        <v>43</v>
      </c>
    </row>
    <row r="975" spans="1:25" x14ac:dyDescent="0.2">
      <c r="A975" s="184">
        <v>11113115</v>
      </c>
      <c r="B975" s="183" t="str">
        <f>[1]店マスタ!B974</f>
        <v>Ｓ－ＬＩＮＫ　カミツマ</v>
      </c>
      <c r="C975" s="183">
        <v>3</v>
      </c>
      <c r="D975" s="183">
        <v>3</v>
      </c>
      <c r="E975" s="183">
        <f>_xlfn.XLOOKUP(A975,[2]Sheet1!$R:$R,[2]Sheet1!$AB:$AB,"",0)</f>
        <v>3</v>
      </c>
      <c r="F975" s="183">
        <f>_xlfn.XLOOKUP($A975,[3]【2026年03月度_全社】RFM客層一覧表データ!$A:$A,[3]【2026年03月度_全社】RFM客層一覧表データ!C:C,"",0)</f>
        <v>802</v>
      </c>
      <c r="G975" s="183">
        <f>_xlfn.XLOOKUP($A975,[3]【2026年03月度_全社】RFM客層一覧表データ!$A:$A,[3]【2026年03月度_全社】RFM客層一覧表データ!D:D,"",0)</f>
        <v>342</v>
      </c>
      <c r="H975" s="183">
        <f>_xlfn.XLOOKUP($A975,[3]【2026年03月度_全社】RFM客層一覧表データ!$A:$A,[3]【2026年03月度_全社】RFM客層一覧表データ!E:E,"",0)</f>
        <v>385</v>
      </c>
      <c r="I975" s="183">
        <f>_xlfn.XLOOKUP($A975,[3]【2026年03月度_全社】RFM客層一覧表データ!$A:$A,[3]【2026年03月度_全社】RFM客層一覧表データ!F:F,"",0)</f>
        <v>66</v>
      </c>
      <c r="J975" s="183">
        <v>798</v>
      </c>
      <c r="K975" s="183">
        <v>338</v>
      </c>
      <c r="L975" s="183">
        <v>373</v>
      </c>
      <c r="M975" s="183">
        <v>66</v>
      </c>
      <c r="N975" s="183">
        <v>795</v>
      </c>
      <c r="O975" s="183">
        <v>346</v>
      </c>
      <c r="P975" s="183">
        <v>369</v>
      </c>
      <c r="Q975" s="183">
        <v>61</v>
      </c>
      <c r="R975" s="183">
        <v>773</v>
      </c>
      <c r="S975" s="183">
        <v>360</v>
      </c>
      <c r="T975" s="183">
        <v>370</v>
      </c>
      <c r="U975" s="183">
        <v>65</v>
      </c>
      <c r="V975" s="183">
        <v>770</v>
      </c>
      <c r="W975" s="183">
        <v>341</v>
      </c>
      <c r="X975" s="183">
        <v>370</v>
      </c>
      <c r="Y975" s="183">
        <v>50</v>
      </c>
    </row>
    <row r="976" spans="1:25" x14ac:dyDescent="0.2">
      <c r="A976" s="184">
        <v>11114165</v>
      </c>
      <c r="B976" s="183" t="str">
        <f>[1]店マスタ!B975</f>
        <v>（有）黒須無線</v>
      </c>
      <c r="C976" s="183">
        <v>2</v>
      </c>
      <c r="D976" s="183">
        <v>2</v>
      </c>
      <c r="E976" s="183" t="str">
        <f>_xlfn.XLOOKUP(A976,[2]Sheet1!$R:$R,[2]Sheet1!$AB:$AB,"",0)</f>
        <v/>
      </c>
      <c r="F976" s="183" t="str">
        <f>_xlfn.XLOOKUP($A976,[3]【2026年03月度_全社】RFM客層一覧表データ!$A:$A,[3]【2026年03月度_全社】RFM客層一覧表データ!C:C,"",0)</f>
        <v/>
      </c>
      <c r="G976" s="183" t="str">
        <f>_xlfn.XLOOKUP($A976,[3]【2026年03月度_全社】RFM客層一覧表データ!$A:$A,[3]【2026年03月度_全社】RFM客層一覧表データ!D:D,"",0)</f>
        <v/>
      </c>
      <c r="H976" s="183" t="str">
        <f>_xlfn.XLOOKUP($A976,[3]【2026年03月度_全社】RFM客層一覧表データ!$A:$A,[3]【2026年03月度_全社】RFM客層一覧表データ!E:E,"",0)</f>
        <v/>
      </c>
      <c r="I976" s="183" t="str">
        <f>_xlfn.XLOOKUP($A976,[3]【2026年03月度_全社】RFM客層一覧表データ!$A:$A,[3]【2026年03月度_全社】RFM客層一覧表データ!F:F,"",0)</f>
        <v/>
      </c>
      <c r="J976" s="183">
        <v>0</v>
      </c>
      <c r="K976" s="183">
        <v>0</v>
      </c>
      <c r="L976" s="183">
        <v>0</v>
      </c>
      <c r="M976" s="183">
        <v>0</v>
      </c>
      <c r="N976" s="183">
        <v>0</v>
      </c>
      <c r="O976" s="183">
        <v>0</v>
      </c>
      <c r="P976" s="183">
        <v>0</v>
      </c>
      <c r="Q976" s="183">
        <v>0</v>
      </c>
      <c r="R976" s="183">
        <v>0</v>
      </c>
      <c r="S976" s="183">
        <v>0</v>
      </c>
      <c r="T976" s="183">
        <v>0</v>
      </c>
      <c r="U976" s="183">
        <v>0</v>
      </c>
      <c r="V976" s="183">
        <v>0</v>
      </c>
      <c r="W976" s="183">
        <v>0</v>
      </c>
      <c r="X976" s="183">
        <v>0</v>
      </c>
      <c r="Y976" s="183">
        <v>0</v>
      </c>
    </row>
    <row r="977" spans="1:25" x14ac:dyDescent="0.2">
      <c r="A977" s="184">
        <v>11115100</v>
      </c>
      <c r="B977" s="183" t="str">
        <f>[1]店マスタ!B976</f>
        <v>（株）Ｓ－ＬＩＮＫ</v>
      </c>
      <c r="C977" s="183">
        <v>3.5</v>
      </c>
      <c r="D977" s="183">
        <v>3.5</v>
      </c>
      <c r="E977" s="183">
        <f>_xlfn.XLOOKUP(A977,[2]Sheet1!$R:$R,[2]Sheet1!$AB:$AB,"",0)</f>
        <v>3.5</v>
      </c>
      <c r="F977" s="183">
        <f>_xlfn.XLOOKUP($A977,[3]【2026年03月度_全社】RFM客層一覧表データ!$A:$A,[3]【2026年03月度_全社】RFM客層一覧表データ!C:C,"",0)</f>
        <v>0</v>
      </c>
      <c r="G977" s="183">
        <f>_xlfn.XLOOKUP($A977,[3]【2026年03月度_全社】RFM客層一覧表データ!$A:$A,[3]【2026年03月度_全社】RFM客層一覧表データ!D:D,"",0)</f>
        <v>0</v>
      </c>
      <c r="H977" s="183">
        <f>_xlfn.XLOOKUP($A977,[3]【2026年03月度_全社】RFM客層一覧表データ!$A:$A,[3]【2026年03月度_全社】RFM客層一覧表データ!E:E,"",0)</f>
        <v>0</v>
      </c>
      <c r="I977" s="183">
        <f>_xlfn.XLOOKUP($A977,[3]【2026年03月度_全社】RFM客層一覧表データ!$A:$A,[3]【2026年03月度_全社】RFM客層一覧表データ!F:F,"",0)</f>
        <v>0</v>
      </c>
      <c r="J977" s="183">
        <v>0</v>
      </c>
      <c r="K977" s="183">
        <v>0</v>
      </c>
      <c r="L977" s="183">
        <v>0</v>
      </c>
      <c r="M977" s="183">
        <v>0</v>
      </c>
      <c r="N977" s="183">
        <v>0</v>
      </c>
      <c r="O977" s="183">
        <v>0</v>
      </c>
      <c r="P977" s="183">
        <v>0</v>
      </c>
      <c r="Q977" s="183">
        <v>0</v>
      </c>
      <c r="R977" s="183">
        <v>0</v>
      </c>
      <c r="S977" s="183">
        <v>0</v>
      </c>
      <c r="T977" s="183">
        <v>0</v>
      </c>
      <c r="U977" s="183">
        <v>0</v>
      </c>
      <c r="V977" s="183">
        <v>0</v>
      </c>
      <c r="W977" s="183">
        <v>0</v>
      </c>
      <c r="X977" s="183">
        <v>0</v>
      </c>
      <c r="Y977" s="183">
        <v>0</v>
      </c>
    </row>
    <row r="978" spans="1:25" x14ac:dyDescent="0.2">
      <c r="A978" s="184">
        <v>11115104</v>
      </c>
      <c r="B978" s="183" t="str">
        <f>[1]店マスタ!B977</f>
        <v>株式会社エコー</v>
      </c>
      <c r="C978" s="183">
        <v>8</v>
      </c>
      <c r="D978" s="183">
        <v>8</v>
      </c>
      <c r="E978" s="183">
        <f>_xlfn.XLOOKUP(A978,[2]Sheet1!$R:$R,[2]Sheet1!$AB:$AB,"",0)</f>
        <v>8</v>
      </c>
      <c r="F978" s="183">
        <f>_xlfn.XLOOKUP($A978,[3]【2026年03月度_全社】RFM客層一覧表データ!$A:$A,[3]【2026年03月度_全社】RFM客層一覧表データ!C:C,"",0)</f>
        <v>1431</v>
      </c>
      <c r="G978" s="183">
        <f>_xlfn.XLOOKUP($A978,[3]【2026年03月度_全社】RFM客層一覧表データ!$A:$A,[3]【2026年03月度_全社】RFM客層一覧表データ!D:D,"",0)</f>
        <v>386</v>
      </c>
      <c r="H978" s="183">
        <f>_xlfn.XLOOKUP($A978,[3]【2026年03月度_全社】RFM客層一覧表データ!$A:$A,[3]【2026年03月度_全社】RFM客層一覧表データ!E:E,"",0)</f>
        <v>477</v>
      </c>
      <c r="I978" s="183">
        <f>_xlfn.XLOOKUP($A978,[3]【2026年03月度_全社】RFM客層一覧表データ!$A:$A,[3]【2026年03月度_全社】RFM客層一覧表データ!F:F,"",0)</f>
        <v>81</v>
      </c>
      <c r="J978" s="183">
        <v>1552</v>
      </c>
      <c r="K978" s="183">
        <v>411</v>
      </c>
      <c r="L978" s="183">
        <v>524</v>
      </c>
      <c r="M978" s="183">
        <v>65</v>
      </c>
      <c r="N978" s="183">
        <v>1678</v>
      </c>
      <c r="O978" s="183">
        <v>525</v>
      </c>
      <c r="P978" s="183">
        <v>553</v>
      </c>
      <c r="Q978" s="183">
        <v>109</v>
      </c>
      <c r="R978" s="183">
        <v>1724</v>
      </c>
      <c r="S978" s="183">
        <v>560</v>
      </c>
      <c r="T978" s="183">
        <v>569</v>
      </c>
      <c r="U978" s="183">
        <v>138</v>
      </c>
      <c r="V978" s="183">
        <v>1766</v>
      </c>
      <c r="W978" s="183">
        <v>611</v>
      </c>
      <c r="X978" s="183">
        <v>595</v>
      </c>
      <c r="Y978" s="183">
        <v>130</v>
      </c>
    </row>
    <row r="979" spans="1:25" x14ac:dyDescent="0.2">
      <c r="A979" s="184">
        <v>11115109</v>
      </c>
      <c r="B979" s="183" t="str">
        <f>[1]店マスタ!B978</f>
        <v>（株）丸山電化サ－ビス</v>
      </c>
      <c r="C979" s="183">
        <v>3</v>
      </c>
      <c r="D979" s="183">
        <v>3</v>
      </c>
      <c r="E979" s="183">
        <f>_xlfn.XLOOKUP(A979,[2]Sheet1!$R:$R,[2]Sheet1!$AB:$AB,"",0)</f>
        <v>3.5</v>
      </c>
      <c r="F979" s="183">
        <f>_xlfn.XLOOKUP($A979,[3]【2026年03月度_全社】RFM客層一覧表データ!$A:$A,[3]【2026年03月度_全社】RFM客層一覧表データ!C:C,"",0)</f>
        <v>844</v>
      </c>
      <c r="G979" s="183">
        <f>_xlfn.XLOOKUP($A979,[3]【2026年03月度_全社】RFM客層一覧表データ!$A:$A,[3]【2026年03月度_全社】RFM客層一覧表データ!D:D,"",0)</f>
        <v>310</v>
      </c>
      <c r="H979" s="183">
        <f>_xlfn.XLOOKUP($A979,[3]【2026年03月度_全社】RFM客層一覧表データ!$A:$A,[3]【2026年03月度_全社】RFM客層一覧表データ!E:E,"",0)</f>
        <v>287</v>
      </c>
      <c r="I979" s="183">
        <f>_xlfn.XLOOKUP($A979,[3]【2026年03月度_全社】RFM客層一覧表データ!$A:$A,[3]【2026年03月度_全社】RFM客層一覧表データ!F:F,"",0)</f>
        <v>82</v>
      </c>
      <c r="J979" s="183">
        <v>825</v>
      </c>
      <c r="K979" s="183">
        <v>347</v>
      </c>
      <c r="L979" s="183">
        <v>285</v>
      </c>
      <c r="M979" s="183">
        <v>116</v>
      </c>
      <c r="N979" s="183">
        <v>763</v>
      </c>
      <c r="O979" s="183">
        <v>312</v>
      </c>
      <c r="P979" s="183">
        <v>273</v>
      </c>
      <c r="Q979" s="183">
        <v>81</v>
      </c>
      <c r="R979" s="183">
        <v>731</v>
      </c>
      <c r="S979" s="183">
        <v>315</v>
      </c>
      <c r="T979" s="183">
        <v>267</v>
      </c>
      <c r="U979" s="183">
        <v>87</v>
      </c>
      <c r="V979" s="183">
        <v>681</v>
      </c>
      <c r="W979" s="183">
        <v>292</v>
      </c>
      <c r="X979" s="183">
        <v>248</v>
      </c>
      <c r="Y979" s="183">
        <v>95</v>
      </c>
    </row>
    <row r="980" spans="1:25" x14ac:dyDescent="0.2">
      <c r="A980" s="184">
        <v>11115128</v>
      </c>
      <c r="B980" s="183" t="str">
        <f>[1]店マスタ!B979</f>
        <v>有限会社タケデン</v>
      </c>
      <c r="C980" s="183">
        <v>1</v>
      </c>
      <c r="D980" s="183">
        <v>1</v>
      </c>
      <c r="E980" s="183">
        <f>_xlfn.XLOOKUP(A980,[2]Sheet1!$R:$R,[2]Sheet1!$AB:$AB,"",0)</f>
        <v>1</v>
      </c>
      <c r="F980" s="183">
        <f>_xlfn.XLOOKUP($A980,[3]【2026年03月度_全社】RFM客層一覧表データ!$A:$A,[3]【2026年03月度_全社】RFM客層一覧表データ!C:C,"",0)</f>
        <v>30</v>
      </c>
      <c r="G980" s="183">
        <f>_xlfn.XLOOKUP($A980,[3]【2026年03月度_全社】RFM客層一覧表データ!$A:$A,[3]【2026年03月度_全社】RFM客層一覧表データ!D:D,"",0)</f>
        <v>0</v>
      </c>
      <c r="H980" s="183">
        <f>_xlfn.XLOOKUP($A980,[3]【2026年03月度_全社】RFM客層一覧表データ!$A:$A,[3]【2026年03月度_全社】RFM客層一覧表データ!E:E,"",0)</f>
        <v>0</v>
      </c>
      <c r="I980" s="183">
        <f>_xlfn.XLOOKUP($A980,[3]【2026年03月度_全社】RFM客層一覧表データ!$A:$A,[3]【2026年03月度_全社】RFM客層一覧表データ!F:F,"",0)</f>
        <v>0</v>
      </c>
      <c r="J980" s="183">
        <v>62</v>
      </c>
      <c r="K980" s="183">
        <v>0</v>
      </c>
      <c r="L980" s="183">
        <v>3</v>
      </c>
      <c r="M980" s="183">
        <v>0</v>
      </c>
      <c r="N980" s="183">
        <v>70</v>
      </c>
      <c r="O980" s="183">
        <v>0</v>
      </c>
      <c r="P980" s="183">
        <v>3</v>
      </c>
      <c r="Q980" s="183">
        <v>0</v>
      </c>
      <c r="R980" s="183">
        <v>84</v>
      </c>
      <c r="S980" s="183">
        <v>0</v>
      </c>
      <c r="T980" s="183">
        <v>3</v>
      </c>
      <c r="U980" s="183">
        <v>0</v>
      </c>
      <c r="V980" s="183">
        <v>99</v>
      </c>
      <c r="W980" s="183">
        <v>30</v>
      </c>
      <c r="X980" s="183">
        <v>3</v>
      </c>
      <c r="Y980" s="183">
        <v>0</v>
      </c>
    </row>
    <row r="981" spans="1:25" x14ac:dyDescent="0.2">
      <c r="A981" s="184">
        <v>11116102</v>
      </c>
      <c r="B981" s="183" t="str">
        <f>[1]店マスタ!B980</f>
        <v>岡村電気商会</v>
      </c>
      <c r="C981" s="183">
        <v>2.5</v>
      </c>
      <c r="D981" s="183">
        <v>2.5</v>
      </c>
      <c r="E981" s="183">
        <f>_xlfn.XLOOKUP(A981,[2]Sheet1!$R:$R,[2]Sheet1!$AB:$AB,"",0)</f>
        <v>2.5</v>
      </c>
      <c r="F981" s="183" t="str">
        <f>_xlfn.XLOOKUP($A981,[3]【2026年03月度_全社】RFM客層一覧表データ!$A:$A,[3]【2026年03月度_全社】RFM客層一覧表データ!C:C,"",0)</f>
        <v/>
      </c>
      <c r="G981" s="183" t="str">
        <f>_xlfn.XLOOKUP($A981,[3]【2026年03月度_全社】RFM客層一覧表データ!$A:$A,[3]【2026年03月度_全社】RFM客層一覧表データ!D:D,"",0)</f>
        <v/>
      </c>
      <c r="H981" s="183" t="str">
        <f>_xlfn.XLOOKUP($A981,[3]【2026年03月度_全社】RFM客層一覧表データ!$A:$A,[3]【2026年03月度_全社】RFM客層一覧表データ!E:E,"",0)</f>
        <v/>
      </c>
      <c r="I981" s="183" t="str">
        <f>_xlfn.XLOOKUP($A981,[3]【2026年03月度_全社】RFM客層一覧表データ!$A:$A,[3]【2026年03月度_全社】RFM客層一覧表データ!F:F,"",0)</f>
        <v/>
      </c>
      <c r="J981" s="183">
        <v>389</v>
      </c>
      <c r="K981" s="183">
        <v>142</v>
      </c>
      <c r="L981" s="183">
        <v>147</v>
      </c>
      <c r="M981" s="183">
        <v>38</v>
      </c>
      <c r="N981" s="183">
        <v>388</v>
      </c>
      <c r="O981" s="183">
        <v>150</v>
      </c>
      <c r="P981" s="183">
        <v>142</v>
      </c>
      <c r="Q981" s="183">
        <v>47</v>
      </c>
      <c r="R981" s="183">
        <v>360</v>
      </c>
      <c r="S981" s="183">
        <v>159</v>
      </c>
      <c r="T981" s="183">
        <v>142</v>
      </c>
      <c r="U981" s="183">
        <v>58</v>
      </c>
      <c r="V981" s="183">
        <v>330</v>
      </c>
      <c r="W981" s="183">
        <v>152</v>
      </c>
      <c r="X981" s="183">
        <v>134</v>
      </c>
      <c r="Y981" s="183">
        <v>51</v>
      </c>
    </row>
    <row r="982" spans="1:25" x14ac:dyDescent="0.2">
      <c r="A982" s="184">
        <v>11116103</v>
      </c>
      <c r="B982" s="183" t="str">
        <f>[1]店マスタ!B981</f>
        <v>川上電化サ－ビス</v>
      </c>
      <c r="C982" s="183">
        <v>4</v>
      </c>
      <c r="D982" s="183">
        <v>4</v>
      </c>
      <c r="E982" s="183">
        <f>_xlfn.XLOOKUP(A982,[2]Sheet1!$R:$R,[2]Sheet1!$AB:$AB,"",0)</f>
        <v>4</v>
      </c>
      <c r="F982" s="183">
        <f>_xlfn.XLOOKUP($A982,[3]【2026年03月度_全社】RFM客層一覧表データ!$A:$A,[3]【2026年03月度_全社】RFM客層一覧表データ!C:C,"",0)</f>
        <v>599</v>
      </c>
      <c r="G982" s="183">
        <f>_xlfn.XLOOKUP($A982,[3]【2026年03月度_全社】RFM客層一覧表データ!$A:$A,[3]【2026年03月度_全社】RFM客層一覧表データ!D:D,"",0)</f>
        <v>260</v>
      </c>
      <c r="H982" s="183">
        <f>_xlfn.XLOOKUP($A982,[3]【2026年03月度_全社】RFM客層一覧表データ!$A:$A,[3]【2026年03月度_全社】RFM客層一覧表データ!E:E,"",0)</f>
        <v>295</v>
      </c>
      <c r="I982" s="183">
        <f>_xlfn.XLOOKUP($A982,[3]【2026年03月度_全社】RFM客層一覧表データ!$A:$A,[3]【2026年03月度_全社】RFM客層一覧表データ!F:F,"",0)</f>
        <v>32</v>
      </c>
      <c r="J982" s="183">
        <v>630</v>
      </c>
      <c r="K982" s="183">
        <v>255</v>
      </c>
      <c r="L982" s="183">
        <v>308</v>
      </c>
      <c r="M982" s="183">
        <v>41</v>
      </c>
      <c r="N982" s="183">
        <v>635</v>
      </c>
      <c r="O982" s="183">
        <v>281</v>
      </c>
      <c r="P982" s="183">
        <v>314</v>
      </c>
      <c r="Q982" s="183">
        <v>39</v>
      </c>
      <c r="R982" s="183">
        <v>641</v>
      </c>
      <c r="S982" s="183">
        <v>296</v>
      </c>
      <c r="T982" s="183">
        <v>312</v>
      </c>
      <c r="U982" s="183">
        <v>39</v>
      </c>
      <c r="V982" s="183">
        <v>635</v>
      </c>
      <c r="W982" s="183">
        <v>283</v>
      </c>
      <c r="X982" s="183">
        <v>316</v>
      </c>
      <c r="Y982" s="183">
        <v>52</v>
      </c>
    </row>
    <row r="983" spans="1:25" x14ac:dyDescent="0.2">
      <c r="A983" s="184">
        <v>11116105</v>
      </c>
      <c r="B983" s="183" t="str">
        <f>[1]店マスタ!B982</f>
        <v>（有）コウノ電化センター</v>
      </c>
      <c r="C983" s="183">
        <v>2</v>
      </c>
      <c r="D983" s="183">
        <v>2</v>
      </c>
      <c r="E983" s="183">
        <f>_xlfn.XLOOKUP(A983,[2]Sheet1!$R:$R,[2]Sheet1!$AB:$AB,"",0)</f>
        <v>2</v>
      </c>
      <c r="F983" s="183">
        <f>_xlfn.XLOOKUP($A983,[3]【2026年03月度_全社】RFM客層一覧表データ!$A:$A,[3]【2026年03月度_全社】RFM客層一覧表データ!C:C,"",0)</f>
        <v>760</v>
      </c>
      <c r="G983" s="183">
        <f>_xlfn.XLOOKUP($A983,[3]【2026年03月度_全社】RFM客層一覧表データ!$A:$A,[3]【2026年03月度_全社】RFM客層一覧表データ!D:D,"",0)</f>
        <v>330</v>
      </c>
      <c r="H983" s="183">
        <f>_xlfn.XLOOKUP($A983,[3]【2026年03月度_全社】RFM客層一覧表データ!$A:$A,[3]【2026年03月度_全社】RFM客層一覧表データ!E:E,"",0)</f>
        <v>420</v>
      </c>
      <c r="I983" s="183">
        <f>_xlfn.XLOOKUP($A983,[3]【2026年03月度_全社】RFM客層一覧表データ!$A:$A,[3]【2026年03月度_全社】RFM客層一覧表データ!F:F,"",0)</f>
        <v>46</v>
      </c>
      <c r="J983" s="183">
        <v>772</v>
      </c>
      <c r="K983" s="183">
        <v>337</v>
      </c>
      <c r="L983" s="183">
        <v>428</v>
      </c>
      <c r="M983" s="183">
        <v>48</v>
      </c>
      <c r="N983" s="183">
        <v>763</v>
      </c>
      <c r="O983" s="183">
        <v>323</v>
      </c>
      <c r="P983" s="183">
        <v>429</v>
      </c>
      <c r="Q983" s="183">
        <v>47</v>
      </c>
      <c r="R983" s="183">
        <v>768</v>
      </c>
      <c r="S983" s="183">
        <v>348</v>
      </c>
      <c r="T983" s="183">
        <v>429</v>
      </c>
      <c r="U983" s="183">
        <v>41</v>
      </c>
      <c r="V983" s="183">
        <v>764</v>
      </c>
      <c r="W983" s="183">
        <v>336</v>
      </c>
      <c r="X983" s="183">
        <v>439</v>
      </c>
      <c r="Y983" s="183">
        <v>44</v>
      </c>
    </row>
    <row r="984" spans="1:25" x14ac:dyDescent="0.2">
      <c r="A984" s="184">
        <v>11116109</v>
      </c>
      <c r="B984" s="183" t="str">
        <f>[1]店マスタ!B983</f>
        <v>おうちサポート　協和</v>
      </c>
      <c r="C984" s="183">
        <v>3</v>
      </c>
      <c r="D984" s="183">
        <v>3</v>
      </c>
      <c r="E984" s="183">
        <f>_xlfn.XLOOKUP(A984,[2]Sheet1!$R:$R,[2]Sheet1!$AB:$AB,"",0)</f>
        <v>3</v>
      </c>
      <c r="F984" s="183">
        <f>_xlfn.XLOOKUP($A984,[3]【2026年03月度_全社】RFM客層一覧表データ!$A:$A,[3]【2026年03月度_全社】RFM客層一覧表データ!C:C,"",0)</f>
        <v>747</v>
      </c>
      <c r="G984" s="183">
        <f>_xlfn.XLOOKUP($A984,[3]【2026年03月度_全社】RFM客層一覧表データ!$A:$A,[3]【2026年03月度_全社】RFM客層一覧表データ!D:D,"",0)</f>
        <v>376</v>
      </c>
      <c r="H984" s="183">
        <f>_xlfn.XLOOKUP($A984,[3]【2026年03月度_全社】RFM客層一覧表データ!$A:$A,[3]【2026年03月度_全社】RFM客層一覧表データ!E:E,"",0)</f>
        <v>485</v>
      </c>
      <c r="I984" s="183">
        <f>_xlfn.XLOOKUP($A984,[3]【2026年03月度_全社】RFM客層一覧表データ!$A:$A,[3]【2026年03月度_全社】RFM客層一覧表データ!F:F,"",0)</f>
        <v>34</v>
      </c>
      <c r="J984" s="183">
        <v>773</v>
      </c>
      <c r="K984" s="183">
        <v>363</v>
      </c>
      <c r="L984" s="183">
        <v>492</v>
      </c>
      <c r="M984" s="183">
        <v>27</v>
      </c>
      <c r="N984" s="183">
        <v>788</v>
      </c>
      <c r="O984" s="183">
        <v>368</v>
      </c>
      <c r="P984" s="183">
        <v>515</v>
      </c>
      <c r="Q984" s="183">
        <v>33</v>
      </c>
      <c r="R984" s="183">
        <v>822</v>
      </c>
      <c r="S984" s="183">
        <v>394</v>
      </c>
      <c r="T984" s="183">
        <v>536</v>
      </c>
      <c r="U984" s="183">
        <v>41</v>
      </c>
      <c r="V984" s="183">
        <v>826</v>
      </c>
      <c r="W984" s="183">
        <v>394</v>
      </c>
      <c r="X984" s="183">
        <v>556</v>
      </c>
      <c r="Y984" s="183">
        <v>32</v>
      </c>
    </row>
    <row r="985" spans="1:25" x14ac:dyDescent="0.2">
      <c r="A985" s="184">
        <v>11117101</v>
      </c>
      <c r="B985" s="183" t="str">
        <f>[1]店マスタ!B984</f>
        <v>（株）小林電機</v>
      </c>
      <c r="C985" s="183">
        <v>4.5</v>
      </c>
      <c r="D985" s="183">
        <v>4.5</v>
      </c>
      <c r="E985" s="183">
        <f>_xlfn.XLOOKUP(A985,[2]Sheet1!$R:$R,[2]Sheet1!$AB:$AB,"",0)</f>
        <v>4.5</v>
      </c>
      <c r="F985" s="183">
        <f>_xlfn.XLOOKUP($A985,[3]【2026年03月度_全社】RFM客層一覧表データ!$A:$A,[3]【2026年03月度_全社】RFM客層一覧表データ!C:C,"",0)</f>
        <v>888</v>
      </c>
      <c r="G985" s="183">
        <f>_xlfn.XLOOKUP($A985,[3]【2026年03月度_全社】RFM客層一覧表データ!$A:$A,[3]【2026年03月度_全社】RFM客層一覧表データ!D:D,"",0)</f>
        <v>434</v>
      </c>
      <c r="H985" s="183">
        <f>_xlfn.XLOOKUP($A985,[3]【2026年03月度_全社】RFM客層一覧表データ!$A:$A,[3]【2026年03月度_全社】RFM客層一覧表データ!E:E,"",0)</f>
        <v>539</v>
      </c>
      <c r="I985" s="183">
        <f>_xlfn.XLOOKUP($A985,[3]【2026年03月度_全社】RFM客層一覧表データ!$A:$A,[3]【2026年03月度_全社】RFM客層一覧表データ!F:F,"",0)</f>
        <v>37</v>
      </c>
      <c r="J985" s="183">
        <v>901</v>
      </c>
      <c r="K985" s="183">
        <v>419</v>
      </c>
      <c r="L985" s="183">
        <v>548</v>
      </c>
      <c r="M985" s="183">
        <v>32</v>
      </c>
      <c r="N985" s="183">
        <v>912</v>
      </c>
      <c r="O985" s="183">
        <v>525</v>
      </c>
      <c r="P985" s="183">
        <v>551</v>
      </c>
      <c r="Q985" s="183">
        <v>41</v>
      </c>
      <c r="R985" s="183">
        <v>939</v>
      </c>
      <c r="S985" s="183">
        <v>524</v>
      </c>
      <c r="T985" s="183">
        <v>553</v>
      </c>
      <c r="U985" s="183">
        <v>44</v>
      </c>
      <c r="V985" s="183">
        <v>946</v>
      </c>
      <c r="W985" s="183">
        <v>518</v>
      </c>
      <c r="X985" s="183">
        <v>564</v>
      </c>
      <c r="Y985" s="183">
        <v>39</v>
      </c>
    </row>
    <row r="986" spans="1:25" x14ac:dyDescent="0.2">
      <c r="A986" s="184">
        <v>11117102</v>
      </c>
      <c r="B986" s="183" t="str">
        <f>[1]店マスタ!B985</f>
        <v>（株）小林電機　閏戸店</v>
      </c>
      <c r="C986" s="183">
        <v>5.5</v>
      </c>
      <c r="D986" s="183">
        <v>5.5</v>
      </c>
      <c r="E986" s="183">
        <f>_xlfn.XLOOKUP(A986,[2]Sheet1!$R:$R,[2]Sheet1!$AB:$AB,"",0)</f>
        <v>5.5</v>
      </c>
      <c r="F986" s="183">
        <f>_xlfn.XLOOKUP($A986,[3]【2026年03月度_全社】RFM客層一覧表データ!$A:$A,[3]【2026年03月度_全社】RFM客層一覧表データ!C:C,"",0)</f>
        <v>1060</v>
      </c>
      <c r="G986" s="183">
        <f>_xlfn.XLOOKUP($A986,[3]【2026年03月度_全社】RFM客層一覧表データ!$A:$A,[3]【2026年03月度_全社】RFM客層一覧表データ!D:D,"",0)</f>
        <v>531</v>
      </c>
      <c r="H986" s="183">
        <f>_xlfn.XLOOKUP($A986,[3]【2026年03月度_全社】RFM客層一覧表データ!$A:$A,[3]【2026年03月度_全社】RFM客層一覧表データ!E:E,"",0)</f>
        <v>703</v>
      </c>
      <c r="I986" s="183">
        <f>_xlfn.XLOOKUP($A986,[3]【2026年03月度_全社】RFM客層一覧表データ!$A:$A,[3]【2026年03月度_全社】RFM客層一覧表データ!F:F,"",0)</f>
        <v>38</v>
      </c>
      <c r="J986" s="183">
        <v>1076</v>
      </c>
      <c r="K986" s="183">
        <v>565</v>
      </c>
      <c r="L986" s="183">
        <v>713</v>
      </c>
      <c r="M986" s="183">
        <v>55</v>
      </c>
      <c r="N986" s="183">
        <v>1064</v>
      </c>
      <c r="O986" s="183">
        <v>620</v>
      </c>
      <c r="P986" s="183">
        <v>710</v>
      </c>
      <c r="Q986" s="183">
        <v>48</v>
      </c>
      <c r="R986" s="183">
        <v>1066</v>
      </c>
      <c r="S986" s="183">
        <v>618</v>
      </c>
      <c r="T986" s="183">
        <v>707</v>
      </c>
      <c r="U986" s="183">
        <v>44</v>
      </c>
      <c r="V986" s="183">
        <v>1070</v>
      </c>
      <c r="W986" s="183">
        <v>617</v>
      </c>
      <c r="X986" s="183">
        <v>705</v>
      </c>
      <c r="Y986" s="183">
        <v>41</v>
      </c>
    </row>
    <row r="987" spans="1:25" x14ac:dyDescent="0.2">
      <c r="A987" s="184">
        <v>11118106</v>
      </c>
      <c r="B987" s="183" t="str">
        <f>[1]店マスタ!B986</f>
        <v>ユー・ミックス白岡駅前店</v>
      </c>
      <c r="C987" s="183">
        <v>2</v>
      </c>
      <c r="D987" s="183">
        <v>2</v>
      </c>
      <c r="E987" s="183">
        <f>_xlfn.XLOOKUP(A987,[2]Sheet1!$R:$R,[2]Sheet1!$AB:$AB,"",0)</f>
        <v>2</v>
      </c>
      <c r="F987" s="183" t="str">
        <f>_xlfn.XLOOKUP($A987,[3]【2026年03月度_全社】RFM客層一覧表データ!$A:$A,[3]【2026年03月度_全社】RFM客層一覧表データ!C:C,"",0)</f>
        <v/>
      </c>
      <c r="G987" s="183" t="str">
        <f>_xlfn.XLOOKUP($A987,[3]【2026年03月度_全社】RFM客層一覧表データ!$A:$A,[3]【2026年03月度_全社】RFM客層一覧表データ!D:D,"",0)</f>
        <v/>
      </c>
      <c r="H987" s="183" t="str">
        <f>_xlfn.XLOOKUP($A987,[3]【2026年03月度_全社】RFM客層一覧表データ!$A:$A,[3]【2026年03月度_全社】RFM客層一覧表データ!E:E,"",0)</f>
        <v/>
      </c>
      <c r="I987" s="183" t="str">
        <f>_xlfn.XLOOKUP($A987,[3]【2026年03月度_全社】RFM客層一覧表データ!$A:$A,[3]【2026年03月度_全社】RFM客層一覧表データ!F:F,"",0)</f>
        <v/>
      </c>
      <c r="J987" s="183">
        <v>0</v>
      </c>
      <c r="K987" s="183">
        <v>0</v>
      </c>
      <c r="L987" s="183">
        <v>0</v>
      </c>
      <c r="M987" s="183">
        <v>0</v>
      </c>
      <c r="N987" s="183">
        <v>0</v>
      </c>
      <c r="O987" s="183">
        <v>0</v>
      </c>
      <c r="P987" s="183">
        <v>0</v>
      </c>
      <c r="Q987" s="183">
        <v>0</v>
      </c>
      <c r="R987" s="183">
        <v>0</v>
      </c>
      <c r="S987" s="183">
        <v>0</v>
      </c>
      <c r="T987" s="183">
        <v>0</v>
      </c>
      <c r="U987" s="183">
        <v>0</v>
      </c>
      <c r="V987" s="183">
        <v>0</v>
      </c>
      <c r="W987" s="183">
        <v>0</v>
      </c>
      <c r="X987" s="183">
        <v>0</v>
      </c>
      <c r="Y987" s="183">
        <v>0</v>
      </c>
    </row>
    <row r="988" spans="1:25" x14ac:dyDescent="0.2">
      <c r="A988" s="184">
        <v>11118108</v>
      </c>
      <c r="B988" s="183" t="str">
        <f>[1]店マスタ!B987</f>
        <v>有限会社　あすなろ</v>
      </c>
      <c r="C988" s="183">
        <v>4</v>
      </c>
      <c r="D988" s="183">
        <v>4</v>
      </c>
      <c r="E988" s="183">
        <f>_xlfn.XLOOKUP(A988,[2]Sheet1!$R:$R,[2]Sheet1!$AB:$AB,"",0)</f>
        <v>4</v>
      </c>
      <c r="F988" s="183">
        <f>_xlfn.XLOOKUP($A988,[3]【2026年03月度_全社】RFM客層一覧表データ!$A:$A,[3]【2026年03月度_全社】RFM客層一覧表データ!C:C,"",0)</f>
        <v>514</v>
      </c>
      <c r="G988" s="183">
        <f>_xlfn.XLOOKUP($A988,[3]【2026年03月度_全社】RFM客層一覧表データ!$A:$A,[3]【2026年03月度_全社】RFM客層一覧表データ!D:D,"",0)</f>
        <v>179</v>
      </c>
      <c r="H988" s="183">
        <f>_xlfn.XLOOKUP($A988,[3]【2026年03月度_全社】RFM客層一覧表データ!$A:$A,[3]【2026年03月度_全社】RFM客層一覧表データ!E:E,"",0)</f>
        <v>240</v>
      </c>
      <c r="I988" s="183">
        <f>_xlfn.XLOOKUP($A988,[3]【2026年03月度_全社】RFM客層一覧表データ!$A:$A,[3]【2026年03月度_全社】RFM客層一覧表データ!F:F,"",0)</f>
        <v>62</v>
      </c>
      <c r="J988" s="183">
        <v>515</v>
      </c>
      <c r="K988" s="183">
        <v>156</v>
      </c>
      <c r="L988" s="183">
        <v>209</v>
      </c>
      <c r="M988" s="183">
        <v>69</v>
      </c>
      <c r="N988" s="183">
        <v>502</v>
      </c>
      <c r="O988" s="183">
        <v>116</v>
      </c>
      <c r="P988" s="183">
        <v>190</v>
      </c>
      <c r="Q988" s="183">
        <v>69</v>
      </c>
      <c r="R988" s="183">
        <v>524</v>
      </c>
      <c r="S988" s="183">
        <v>166</v>
      </c>
      <c r="T988" s="183">
        <v>180</v>
      </c>
      <c r="U988" s="183">
        <v>144</v>
      </c>
      <c r="V988" s="183">
        <v>541</v>
      </c>
      <c r="W988" s="183">
        <v>184</v>
      </c>
      <c r="X988" s="183">
        <v>175</v>
      </c>
      <c r="Y988" s="183">
        <v>18</v>
      </c>
    </row>
    <row r="989" spans="1:25" x14ac:dyDescent="0.2">
      <c r="A989" s="184">
        <v>11118110</v>
      </c>
      <c r="B989" s="183" t="str">
        <f>[1]店マスタ!B988</f>
        <v>ユー・ミックスバイパス店</v>
      </c>
      <c r="C989" s="183">
        <v>7.5</v>
      </c>
      <c r="D989" s="183">
        <v>7.5</v>
      </c>
      <c r="E989" s="183">
        <f>_xlfn.XLOOKUP(A989,[2]Sheet1!$R:$R,[2]Sheet1!$AB:$AB,"",0)</f>
        <v>7.5</v>
      </c>
      <c r="F989" s="183" t="str">
        <f>_xlfn.XLOOKUP($A989,[3]【2026年03月度_全社】RFM客層一覧表データ!$A:$A,[3]【2026年03月度_全社】RFM客層一覧表データ!C:C,"",0)</f>
        <v/>
      </c>
      <c r="G989" s="183" t="str">
        <f>_xlfn.XLOOKUP($A989,[3]【2026年03月度_全社】RFM客層一覧表データ!$A:$A,[3]【2026年03月度_全社】RFM客層一覧表データ!D:D,"",0)</f>
        <v/>
      </c>
      <c r="H989" s="183" t="str">
        <f>_xlfn.XLOOKUP($A989,[3]【2026年03月度_全社】RFM客層一覧表データ!$A:$A,[3]【2026年03月度_全社】RFM客層一覧表データ!E:E,"",0)</f>
        <v/>
      </c>
      <c r="I989" s="183" t="str">
        <f>_xlfn.XLOOKUP($A989,[3]【2026年03月度_全社】RFM客層一覧表データ!$A:$A,[3]【2026年03月度_全社】RFM客層一覧表データ!F:F,"",0)</f>
        <v/>
      </c>
      <c r="J989" s="183">
        <v>0</v>
      </c>
      <c r="K989" s="183">
        <v>0</v>
      </c>
      <c r="L989" s="183">
        <v>0</v>
      </c>
      <c r="M989" s="183">
        <v>0</v>
      </c>
      <c r="N989" s="183">
        <v>0</v>
      </c>
      <c r="O989" s="183">
        <v>0</v>
      </c>
      <c r="P989" s="183">
        <v>0</v>
      </c>
      <c r="Q989" s="183">
        <v>0</v>
      </c>
      <c r="R989" s="183">
        <v>0</v>
      </c>
      <c r="S989" s="183">
        <v>0</v>
      </c>
      <c r="T989" s="183">
        <v>0</v>
      </c>
      <c r="U989" s="183">
        <v>0</v>
      </c>
      <c r="V989" s="183">
        <v>0</v>
      </c>
      <c r="W989" s="183">
        <v>0</v>
      </c>
      <c r="X989" s="183">
        <v>0</v>
      </c>
      <c r="Y989" s="183">
        <v>0</v>
      </c>
    </row>
    <row r="990" spans="1:25" x14ac:dyDescent="0.2">
      <c r="A990" s="184">
        <v>11118602</v>
      </c>
      <c r="B990" s="183" t="str">
        <f>[1]店マスタ!B989</f>
        <v>内田電気商会</v>
      </c>
      <c r="C990" s="183">
        <v>2.5</v>
      </c>
      <c r="D990" s="183">
        <v>2.5</v>
      </c>
      <c r="E990" s="183">
        <f>_xlfn.XLOOKUP(A990,[2]Sheet1!$R:$R,[2]Sheet1!$AB:$AB,"",0)</f>
        <v>2.5</v>
      </c>
      <c r="F990" s="183">
        <f>_xlfn.XLOOKUP($A990,[3]【2026年03月度_全社】RFM客層一覧表データ!$A:$A,[3]【2026年03月度_全社】RFM客層一覧表データ!C:C,"",0)</f>
        <v>357</v>
      </c>
      <c r="G990" s="183">
        <f>_xlfn.XLOOKUP($A990,[3]【2026年03月度_全社】RFM客層一覧表データ!$A:$A,[3]【2026年03月度_全社】RFM客層一覧表データ!D:D,"",0)</f>
        <v>155</v>
      </c>
      <c r="H990" s="183">
        <f>_xlfn.XLOOKUP($A990,[3]【2026年03月度_全社】RFM客層一覧表データ!$A:$A,[3]【2026年03月度_全社】RFM客層一覧表データ!E:E,"",0)</f>
        <v>103</v>
      </c>
      <c r="I990" s="183">
        <f>_xlfn.XLOOKUP($A990,[3]【2026年03月度_全社】RFM客層一覧表データ!$A:$A,[3]【2026年03月度_全社】RFM客層一覧表データ!F:F,"",0)</f>
        <v>54</v>
      </c>
      <c r="J990" s="183">
        <v>299</v>
      </c>
      <c r="K990" s="183">
        <v>104</v>
      </c>
      <c r="L990" s="183">
        <v>104</v>
      </c>
      <c r="M990" s="183">
        <v>24</v>
      </c>
      <c r="N990" s="183">
        <v>285</v>
      </c>
      <c r="O990" s="183">
        <v>96</v>
      </c>
      <c r="P990" s="183">
        <v>106</v>
      </c>
      <c r="Q990" s="183">
        <v>22</v>
      </c>
      <c r="R990" s="183">
        <v>270</v>
      </c>
      <c r="S990" s="183">
        <v>97</v>
      </c>
      <c r="T990" s="183">
        <v>107</v>
      </c>
      <c r="U990" s="183">
        <v>31</v>
      </c>
      <c r="V990" s="183">
        <v>263</v>
      </c>
      <c r="W990" s="183">
        <v>91</v>
      </c>
      <c r="X990" s="183">
        <v>108</v>
      </c>
      <c r="Y990" s="183">
        <v>20</v>
      </c>
    </row>
    <row r="991" spans="1:25" x14ac:dyDescent="0.2">
      <c r="A991" s="184">
        <v>11118621</v>
      </c>
      <c r="B991" s="183" t="str">
        <f>[1]店マスタ!B990</f>
        <v>パナハートカワサキ</v>
      </c>
      <c r="C991" s="183">
        <v>2.5</v>
      </c>
      <c r="D991" s="183">
        <v>2.5</v>
      </c>
      <c r="E991" s="183" t="str">
        <f>_xlfn.XLOOKUP(A991,[2]Sheet1!$R:$R,[2]Sheet1!$AB:$AB,"",0)</f>
        <v/>
      </c>
      <c r="F991" s="183">
        <f>_xlfn.XLOOKUP($A991,[3]【2026年03月度_全社】RFM客層一覧表データ!$A:$A,[3]【2026年03月度_全社】RFM客層一覧表データ!C:C,"",0)</f>
        <v>17</v>
      </c>
      <c r="G991" s="183">
        <f>_xlfn.XLOOKUP($A991,[3]【2026年03月度_全社】RFM客層一覧表データ!$A:$A,[3]【2026年03月度_全社】RFM客層一覧表データ!D:D,"",0)</f>
        <v>1</v>
      </c>
      <c r="H991" s="183">
        <f>_xlfn.XLOOKUP($A991,[3]【2026年03月度_全社】RFM客層一覧表データ!$A:$A,[3]【2026年03月度_全社】RFM客層一覧表データ!E:E,"",0)</f>
        <v>0</v>
      </c>
      <c r="I991" s="183">
        <f>_xlfn.XLOOKUP($A991,[3]【2026年03月度_全社】RFM客層一覧表データ!$A:$A,[3]【2026年03月度_全社】RFM客層一覧表データ!F:F,"",0)</f>
        <v>1</v>
      </c>
      <c r="J991" s="183">
        <v>19</v>
      </c>
      <c r="K991" s="183">
        <v>1</v>
      </c>
      <c r="L991" s="183">
        <v>3</v>
      </c>
      <c r="M991" s="183">
        <v>0</v>
      </c>
      <c r="N991" s="183">
        <v>20</v>
      </c>
      <c r="O991" s="183">
        <v>4</v>
      </c>
      <c r="P991" s="183">
        <v>4</v>
      </c>
      <c r="Q991" s="183">
        <v>3</v>
      </c>
      <c r="R991" s="183">
        <v>25</v>
      </c>
      <c r="S991" s="183">
        <v>4</v>
      </c>
      <c r="T991" s="183">
        <v>4</v>
      </c>
      <c r="U991" s="183">
        <v>2</v>
      </c>
      <c r="V991" s="183">
        <v>77</v>
      </c>
      <c r="W991" s="183">
        <v>7</v>
      </c>
      <c r="X991" s="183">
        <v>5</v>
      </c>
      <c r="Y991" s="183">
        <v>3</v>
      </c>
    </row>
    <row r="992" spans="1:25" x14ac:dyDescent="0.2">
      <c r="A992" s="184">
        <v>11118808</v>
      </c>
      <c r="B992" s="183" t="str">
        <f>[1]店マスタ!B991</f>
        <v>セタデンキサービス</v>
      </c>
      <c r="C992" s="183">
        <v>1.5</v>
      </c>
      <c r="D992" s="183">
        <v>1.5</v>
      </c>
      <c r="E992" s="183">
        <f>_xlfn.XLOOKUP(A992,[2]Sheet1!$R:$R,[2]Sheet1!$AB:$AB,"",0)</f>
        <v>1.5</v>
      </c>
      <c r="F992" s="183" t="str">
        <f>_xlfn.XLOOKUP($A992,[3]【2026年03月度_全社】RFM客層一覧表データ!$A:$A,[3]【2026年03月度_全社】RFM客層一覧表データ!C:C,"",0)</f>
        <v/>
      </c>
      <c r="G992" s="183" t="str">
        <f>_xlfn.XLOOKUP($A992,[3]【2026年03月度_全社】RFM客層一覧表データ!$A:$A,[3]【2026年03月度_全社】RFM客層一覧表データ!D:D,"",0)</f>
        <v/>
      </c>
      <c r="H992" s="183" t="str">
        <f>_xlfn.XLOOKUP($A992,[3]【2026年03月度_全社】RFM客層一覧表データ!$A:$A,[3]【2026年03月度_全社】RFM客層一覧表データ!E:E,"",0)</f>
        <v/>
      </c>
      <c r="I992" s="183" t="str">
        <f>_xlfn.XLOOKUP($A992,[3]【2026年03月度_全社】RFM客層一覧表データ!$A:$A,[3]【2026年03月度_全社】RFM客層一覧表データ!F:F,"",0)</f>
        <v/>
      </c>
      <c r="J992" s="183">
        <v>0</v>
      </c>
      <c r="K992" s="183">
        <v>0</v>
      </c>
      <c r="L992" s="183">
        <v>0</v>
      </c>
      <c r="M992" s="183">
        <v>0</v>
      </c>
      <c r="N992" s="183">
        <v>0</v>
      </c>
      <c r="O992" s="183">
        <v>0</v>
      </c>
      <c r="P992" s="183">
        <v>0</v>
      </c>
      <c r="Q992" s="183">
        <v>0</v>
      </c>
      <c r="R992" s="183">
        <v>0</v>
      </c>
      <c r="S992" s="183">
        <v>0</v>
      </c>
      <c r="T992" s="183">
        <v>0</v>
      </c>
      <c r="U992" s="183">
        <v>0</v>
      </c>
      <c r="V992" s="183">
        <v>0</v>
      </c>
      <c r="W992" s="183">
        <v>0</v>
      </c>
      <c r="X992" s="183">
        <v>0</v>
      </c>
      <c r="Y992" s="183">
        <v>0</v>
      </c>
    </row>
    <row r="993" spans="1:25" x14ac:dyDescent="0.2">
      <c r="A993" s="184">
        <v>11119010</v>
      </c>
      <c r="B993" s="183" t="str">
        <f>[1]店マスタ!B992</f>
        <v>小林電機商会</v>
      </c>
      <c r="C993" s="183">
        <v>2.5</v>
      </c>
      <c r="D993" s="183">
        <v>2.5</v>
      </c>
      <c r="E993" s="183">
        <f>_xlfn.XLOOKUP(A993,[2]Sheet1!$R:$R,[2]Sheet1!$AB:$AB,"",0)</f>
        <v>3</v>
      </c>
      <c r="F993" s="183">
        <f>_xlfn.XLOOKUP($A993,[3]【2026年03月度_全社】RFM客層一覧表データ!$A:$A,[3]【2026年03月度_全社】RFM客層一覧表データ!C:C,"",0)</f>
        <v>0</v>
      </c>
      <c r="G993" s="183">
        <f>_xlfn.XLOOKUP($A993,[3]【2026年03月度_全社】RFM客層一覧表データ!$A:$A,[3]【2026年03月度_全社】RFM客層一覧表データ!D:D,"",0)</f>
        <v>0</v>
      </c>
      <c r="H993" s="183">
        <f>_xlfn.XLOOKUP($A993,[3]【2026年03月度_全社】RFM客層一覧表データ!$A:$A,[3]【2026年03月度_全社】RFM客層一覧表データ!E:E,"",0)</f>
        <v>0</v>
      </c>
      <c r="I993" s="183">
        <f>_xlfn.XLOOKUP($A993,[3]【2026年03月度_全社】RFM客層一覧表データ!$A:$A,[3]【2026年03月度_全社】RFM客層一覧表データ!F:F,"",0)</f>
        <v>0</v>
      </c>
      <c r="J993" s="183">
        <v>0</v>
      </c>
      <c r="K993" s="183">
        <v>0</v>
      </c>
      <c r="L993" s="183">
        <v>0</v>
      </c>
      <c r="M993" s="183">
        <v>0</v>
      </c>
      <c r="N993" s="183">
        <v>0</v>
      </c>
      <c r="O993" s="183">
        <v>0</v>
      </c>
      <c r="P993" s="183">
        <v>0</v>
      </c>
      <c r="Q993" s="183">
        <v>0</v>
      </c>
      <c r="R993" s="183">
        <v>0</v>
      </c>
      <c r="S993" s="183">
        <v>0</v>
      </c>
      <c r="T993" s="183">
        <v>0</v>
      </c>
      <c r="U993" s="183">
        <v>0</v>
      </c>
      <c r="V993" s="183">
        <v>0</v>
      </c>
      <c r="W993" s="183">
        <v>0</v>
      </c>
      <c r="X993" s="183">
        <v>0</v>
      </c>
      <c r="Y993" s="183">
        <v>0</v>
      </c>
    </row>
    <row r="994" spans="1:25" x14ac:dyDescent="0.2">
      <c r="A994" s="184">
        <v>11121010</v>
      </c>
      <c r="B994" s="183" t="str">
        <f>[1]店マスタ!B993</f>
        <v>（有）桜木電気商会</v>
      </c>
      <c r="C994" s="183">
        <v>2.5</v>
      </c>
      <c r="D994" s="183">
        <v>2.5</v>
      </c>
      <c r="E994" s="183">
        <f>_xlfn.XLOOKUP(A994,[2]Sheet1!$R:$R,[2]Sheet1!$AB:$AB,"",0)</f>
        <v>3</v>
      </c>
      <c r="F994" s="183">
        <f>_xlfn.XLOOKUP($A994,[3]【2026年03月度_全社】RFM客層一覧表データ!$A:$A,[3]【2026年03月度_全社】RFM客層一覧表データ!C:C,"",0)</f>
        <v>492</v>
      </c>
      <c r="G994" s="183">
        <f>_xlfn.XLOOKUP($A994,[3]【2026年03月度_全社】RFM客層一覧表データ!$A:$A,[3]【2026年03月度_全社】RFM客層一覧表データ!D:D,"",0)</f>
        <v>220</v>
      </c>
      <c r="H994" s="183">
        <f>_xlfn.XLOOKUP($A994,[3]【2026年03月度_全社】RFM客層一覧表データ!$A:$A,[3]【2026年03月度_全社】RFM客層一覧表データ!E:E,"",0)</f>
        <v>163</v>
      </c>
      <c r="I994" s="183">
        <f>_xlfn.XLOOKUP($A994,[3]【2026年03月度_全社】RFM客層一覧表データ!$A:$A,[3]【2026年03月度_全社】RFM客層一覧表データ!F:F,"",0)</f>
        <v>55</v>
      </c>
      <c r="J994" s="183">
        <v>493</v>
      </c>
      <c r="K994" s="183">
        <v>232</v>
      </c>
      <c r="L994" s="183">
        <v>149</v>
      </c>
      <c r="M994" s="183">
        <v>88</v>
      </c>
      <c r="N994" s="183">
        <v>407</v>
      </c>
      <c r="O994" s="183">
        <v>201</v>
      </c>
      <c r="P994" s="183">
        <v>111</v>
      </c>
      <c r="Q994" s="183">
        <v>70</v>
      </c>
      <c r="R994" s="183">
        <v>338</v>
      </c>
      <c r="S994" s="183">
        <v>180</v>
      </c>
      <c r="T994" s="183">
        <v>82</v>
      </c>
      <c r="U994" s="183">
        <v>88</v>
      </c>
      <c r="V994" s="183">
        <v>272</v>
      </c>
      <c r="W994" s="183">
        <v>181</v>
      </c>
      <c r="X994" s="183">
        <v>54</v>
      </c>
      <c r="Y994" s="183">
        <v>113</v>
      </c>
    </row>
    <row r="995" spans="1:25" x14ac:dyDescent="0.2">
      <c r="A995" s="184">
        <v>11121011</v>
      </c>
      <c r="B995" s="183" t="str">
        <f>[1]店マスタ!B994</f>
        <v>スマイルワン　サイトウ</v>
      </c>
      <c r="C995" s="183">
        <v>2.5</v>
      </c>
      <c r="D995" s="183">
        <v>2.5</v>
      </c>
      <c r="E995" s="183">
        <f>_xlfn.XLOOKUP(A995,[2]Sheet1!$R:$R,[2]Sheet1!$AB:$AB,"",0)</f>
        <v>2.5</v>
      </c>
      <c r="F995" s="183">
        <f>_xlfn.XLOOKUP($A995,[3]【2026年03月度_全社】RFM客層一覧表データ!$A:$A,[3]【2026年03月度_全社】RFM客層一覧表データ!C:C,"",0)</f>
        <v>0</v>
      </c>
      <c r="G995" s="183">
        <f>_xlfn.XLOOKUP($A995,[3]【2026年03月度_全社】RFM客層一覧表データ!$A:$A,[3]【2026年03月度_全社】RFM客層一覧表データ!D:D,"",0)</f>
        <v>0</v>
      </c>
      <c r="H995" s="183">
        <f>_xlfn.XLOOKUP($A995,[3]【2026年03月度_全社】RFM客層一覧表データ!$A:$A,[3]【2026年03月度_全社】RFM客層一覧表データ!E:E,"",0)</f>
        <v>0</v>
      </c>
      <c r="I995" s="183">
        <f>_xlfn.XLOOKUP($A995,[3]【2026年03月度_全社】RFM客層一覧表データ!$A:$A,[3]【2026年03月度_全社】RFM客層一覧表データ!F:F,"",0)</f>
        <v>0</v>
      </c>
      <c r="J995" s="183">
        <v>0</v>
      </c>
      <c r="K995" s="183">
        <v>0</v>
      </c>
      <c r="L995" s="183">
        <v>0</v>
      </c>
      <c r="M995" s="183">
        <v>0</v>
      </c>
      <c r="N995" s="183">
        <v>0</v>
      </c>
      <c r="O995" s="183">
        <v>0</v>
      </c>
      <c r="P995" s="183">
        <v>0</v>
      </c>
      <c r="Q995" s="183">
        <v>0</v>
      </c>
      <c r="R995" s="183">
        <v>0</v>
      </c>
      <c r="S995" s="183">
        <v>0</v>
      </c>
      <c r="T995" s="183">
        <v>0</v>
      </c>
      <c r="U995" s="183">
        <v>0</v>
      </c>
      <c r="V995" s="183">
        <v>0</v>
      </c>
      <c r="W995" s="183">
        <v>0</v>
      </c>
      <c r="X995" s="183">
        <v>0</v>
      </c>
      <c r="Y995" s="183">
        <v>0</v>
      </c>
    </row>
    <row r="996" spans="1:25" x14ac:dyDescent="0.2">
      <c r="A996" s="184">
        <v>11130320</v>
      </c>
      <c r="B996" s="183" t="str">
        <f>[1]店マスタ!B995</f>
        <v>（有）トツカ電機商会</v>
      </c>
      <c r="C996" s="183">
        <v>1.5</v>
      </c>
      <c r="D996" s="183">
        <v>0</v>
      </c>
      <c r="E996" s="183" t="str">
        <f>_xlfn.XLOOKUP(A996,[2]Sheet1!$R:$R,[2]Sheet1!$AB:$AB,"",0)</f>
        <v/>
      </c>
      <c r="F996" s="183" t="str">
        <f>_xlfn.XLOOKUP($A996,[3]【2026年03月度_全社】RFM客層一覧表データ!$A:$A,[3]【2026年03月度_全社】RFM客層一覧表データ!C:C,"",0)</f>
        <v/>
      </c>
      <c r="G996" s="183" t="str">
        <f>_xlfn.XLOOKUP($A996,[3]【2026年03月度_全社】RFM客層一覧表データ!$A:$A,[3]【2026年03月度_全社】RFM客層一覧表データ!D:D,"",0)</f>
        <v/>
      </c>
      <c r="H996" s="183" t="str">
        <f>_xlfn.XLOOKUP($A996,[3]【2026年03月度_全社】RFM客層一覧表データ!$A:$A,[3]【2026年03月度_全社】RFM客層一覧表データ!E:E,"",0)</f>
        <v/>
      </c>
      <c r="I996" s="183" t="str">
        <f>_xlfn.XLOOKUP($A996,[3]【2026年03月度_全社】RFM客層一覧表データ!$A:$A,[3]【2026年03月度_全社】RFM客層一覧表データ!F:F,"",0)</f>
        <v/>
      </c>
      <c r="J996" s="183">
        <v>0</v>
      </c>
      <c r="K996" s="183">
        <v>0</v>
      </c>
      <c r="L996" s="183">
        <v>0</v>
      </c>
      <c r="M996" s="183">
        <v>0</v>
      </c>
      <c r="N996" s="183">
        <v>0</v>
      </c>
      <c r="O996" s="183">
        <v>0</v>
      </c>
      <c r="P996" s="183">
        <v>0</v>
      </c>
      <c r="Q996" s="183">
        <v>0</v>
      </c>
      <c r="R996" s="183">
        <v>0</v>
      </c>
      <c r="S996" s="183">
        <v>0</v>
      </c>
      <c r="T996" s="183">
        <v>0</v>
      </c>
      <c r="U996" s="183">
        <v>0</v>
      </c>
      <c r="V996" s="183">
        <v>0</v>
      </c>
      <c r="W996" s="183">
        <v>0</v>
      </c>
      <c r="X996" s="183">
        <v>0</v>
      </c>
      <c r="Y996" s="183">
        <v>0</v>
      </c>
    </row>
    <row r="997" spans="1:25" x14ac:dyDescent="0.2">
      <c r="A997" s="184">
        <v>11135010</v>
      </c>
      <c r="B997" s="183" t="str">
        <f>[1]店マスタ!B996</f>
        <v>スマイルワン　ツチヤ</v>
      </c>
      <c r="C997" s="183">
        <v>2.5</v>
      </c>
      <c r="D997" s="183">
        <v>2.5</v>
      </c>
      <c r="E997" s="183">
        <f>_xlfn.XLOOKUP(A997,[2]Sheet1!$R:$R,[2]Sheet1!$AB:$AB,"",0)</f>
        <v>2.5</v>
      </c>
      <c r="F997" s="183">
        <f>_xlfn.XLOOKUP($A997,[3]【2026年03月度_全社】RFM客層一覧表データ!$A:$A,[3]【2026年03月度_全社】RFM客層一覧表データ!C:C,"",0)</f>
        <v>258</v>
      </c>
      <c r="G997" s="183">
        <f>_xlfn.XLOOKUP($A997,[3]【2026年03月度_全社】RFM客層一覧表データ!$A:$A,[3]【2026年03月度_全社】RFM客層一覧表データ!D:D,"",0)</f>
        <v>91</v>
      </c>
      <c r="H997" s="183">
        <f>_xlfn.XLOOKUP($A997,[3]【2026年03月度_全社】RFM客層一覧表データ!$A:$A,[3]【2026年03月度_全社】RFM客層一覧表データ!E:E,"",0)</f>
        <v>99</v>
      </c>
      <c r="I997" s="183">
        <f>_xlfn.XLOOKUP($A997,[3]【2026年03月度_全社】RFM客層一覧表データ!$A:$A,[3]【2026年03月度_全社】RFM客層一覧表データ!F:F,"",0)</f>
        <v>20</v>
      </c>
      <c r="J997" s="183">
        <v>262</v>
      </c>
      <c r="K997" s="183">
        <v>69</v>
      </c>
      <c r="L997" s="183">
        <v>103</v>
      </c>
      <c r="M997" s="183">
        <v>16</v>
      </c>
      <c r="N997" s="183">
        <v>278</v>
      </c>
      <c r="O997" s="183">
        <v>67</v>
      </c>
      <c r="P997" s="183">
        <v>107</v>
      </c>
      <c r="Q997" s="183">
        <v>17</v>
      </c>
      <c r="R997" s="183">
        <v>293</v>
      </c>
      <c r="S997" s="183">
        <v>117</v>
      </c>
      <c r="T997" s="183">
        <v>112</v>
      </c>
      <c r="U997" s="183">
        <v>25</v>
      </c>
      <c r="V997" s="183">
        <v>312</v>
      </c>
      <c r="W997" s="183">
        <v>114</v>
      </c>
      <c r="X997" s="183">
        <v>106</v>
      </c>
      <c r="Y997" s="183">
        <v>30</v>
      </c>
    </row>
    <row r="998" spans="1:25" x14ac:dyDescent="0.2">
      <c r="A998" s="184">
        <v>11150230</v>
      </c>
      <c r="B998" s="183" t="str">
        <f>[1]店マスタ!B997</f>
        <v>ＤＬＳ　アンクル</v>
      </c>
      <c r="C998" s="183">
        <v>9</v>
      </c>
      <c r="D998" s="183">
        <v>9</v>
      </c>
      <c r="E998" s="183">
        <f>_xlfn.XLOOKUP(A998,[2]Sheet1!$R:$R,[2]Sheet1!$AB:$AB,"",0)</f>
        <v>9</v>
      </c>
      <c r="F998" s="183" t="str">
        <f>_xlfn.XLOOKUP($A998,[3]【2026年03月度_全社】RFM客層一覧表データ!$A:$A,[3]【2026年03月度_全社】RFM客層一覧表データ!C:C,"",0)</f>
        <v/>
      </c>
      <c r="G998" s="183" t="str">
        <f>_xlfn.XLOOKUP($A998,[3]【2026年03月度_全社】RFM客層一覧表データ!$A:$A,[3]【2026年03月度_全社】RFM客層一覧表データ!D:D,"",0)</f>
        <v/>
      </c>
      <c r="H998" s="183" t="str">
        <f>_xlfn.XLOOKUP($A998,[3]【2026年03月度_全社】RFM客層一覧表データ!$A:$A,[3]【2026年03月度_全社】RFM客層一覧表データ!E:E,"",0)</f>
        <v/>
      </c>
      <c r="I998" s="183" t="str">
        <f>_xlfn.XLOOKUP($A998,[3]【2026年03月度_全社】RFM客層一覧表データ!$A:$A,[3]【2026年03月度_全社】RFM客層一覧表データ!F:F,"",0)</f>
        <v/>
      </c>
      <c r="J998" s="183">
        <v>0</v>
      </c>
      <c r="K998" s="183">
        <v>0</v>
      </c>
      <c r="L998" s="183">
        <v>0</v>
      </c>
      <c r="M998" s="183">
        <v>0</v>
      </c>
      <c r="N998" s="183">
        <v>0</v>
      </c>
      <c r="O998" s="183">
        <v>0</v>
      </c>
      <c r="P998" s="183">
        <v>0</v>
      </c>
      <c r="Q998" s="183">
        <v>0</v>
      </c>
      <c r="R998" s="183">
        <v>0</v>
      </c>
      <c r="S998" s="183">
        <v>0</v>
      </c>
      <c r="T998" s="183">
        <v>0</v>
      </c>
      <c r="U998" s="183">
        <v>0</v>
      </c>
      <c r="V998" s="183">
        <v>0</v>
      </c>
      <c r="W998" s="183">
        <v>0</v>
      </c>
      <c r="X998" s="183">
        <v>0</v>
      </c>
      <c r="Y998" s="183">
        <v>0</v>
      </c>
    </row>
    <row r="999" spans="1:25" x14ac:dyDescent="0.2">
      <c r="A999" s="184">
        <v>11150837</v>
      </c>
      <c r="B999" s="183" t="str">
        <f>[1]店マスタ!B998</f>
        <v>森田電気商会</v>
      </c>
      <c r="C999" s="183">
        <v>2.5</v>
      </c>
      <c r="D999" s="183">
        <v>0</v>
      </c>
      <c r="E999" s="183" t="str">
        <f>_xlfn.XLOOKUP(A999,[2]Sheet1!$R:$R,[2]Sheet1!$AB:$AB,"",0)</f>
        <v/>
      </c>
      <c r="F999" s="183" t="str">
        <f>_xlfn.XLOOKUP($A999,[3]【2026年03月度_全社】RFM客層一覧表データ!$A:$A,[3]【2026年03月度_全社】RFM客層一覧表データ!C:C,"",0)</f>
        <v/>
      </c>
      <c r="G999" s="183" t="str">
        <f>_xlfn.XLOOKUP($A999,[3]【2026年03月度_全社】RFM客層一覧表データ!$A:$A,[3]【2026年03月度_全社】RFM客層一覧表データ!D:D,"",0)</f>
        <v/>
      </c>
      <c r="H999" s="183" t="str">
        <f>_xlfn.XLOOKUP($A999,[3]【2026年03月度_全社】RFM客層一覧表データ!$A:$A,[3]【2026年03月度_全社】RFM客層一覧表データ!E:E,"",0)</f>
        <v/>
      </c>
      <c r="I999" s="183" t="str">
        <f>_xlfn.XLOOKUP($A999,[3]【2026年03月度_全社】RFM客層一覧表データ!$A:$A,[3]【2026年03月度_全社】RFM客層一覧表データ!F:F,"",0)</f>
        <v/>
      </c>
      <c r="J999" s="183">
        <v>0</v>
      </c>
      <c r="K999" s="183">
        <v>0</v>
      </c>
      <c r="L999" s="183">
        <v>0</v>
      </c>
      <c r="M999" s="183">
        <v>0</v>
      </c>
      <c r="N999" s="183">
        <v>0</v>
      </c>
      <c r="O999" s="183">
        <v>0</v>
      </c>
      <c r="P999" s="183">
        <v>0</v>
      </c>
      <c r="Q999" s="183">
        <v>0</v>
      </c>
      <c r="R999" s="183">
        <v>0</v>
      </c>
      <c r="S999" s="183">
        <v>0</v>
      </c>
      <c r="T999" s="183">
        <v>0</v>
      </c>
      <c r="U999" s="183">
        <v>0</v>
      </c>
      <c r="V999" s="183">
        <v>0</v>
      </c>
      <c r="W999" s="183">
        <v>0</v>
      </c>
      <c r="X999" s="183">
        <v>0</v>
      </c>
      <c r="Y999" s="183">
        <v>0</v>
      </c>
    </row>
    <row r="1000" spans="1:25" x14ac:dyDescent="0.2">
      <c r="A1000" s="184">
        <v>11151182</v>
      </c>
      <c r="B1000" s="183" t="str">
        <f>[1]店マスタ!B999</f>
        <v>（有）岩崎電気</v>
      </c>
      <c r="C1000" s="183">
        <v>1</v>
      </c>
      <c r="D1000" s="183">
        <v>1</v>
      </c>
      <c r="E1000" s="183" t="str">
        <f>_xlfn.XLOOKUP(A1000,[2]Sheet1!$R:$R,[2]Sheet1!$AB:$AB,"",0)</f>
        <v/>
      </c>
      <c r="F1000" s="183" t="str">
        <f>_xlfn.XLOOKUP($A1000,[3]【2026年03月度_全社】RFM客層一覧表データ!$A:$A,[3]【2026年03月度_全社】RFM客層一覧表データ!C:C,"",0)</f>
        <v/>
      </c>
      <c r="G1000" s="183" t="str">
        <f>_xlfn.XLOOKUP($A1000,[3]【2026年03月度_全社】RFM客層一覧表データ!$A:$A,[3]【2026年03月度_全社】RFM客層一覧表データ!D:D,"",0)</f>
        <v/>
      </c>
      <c r="H1000" s="183" t="str">
        <f>_xlfn.XLOOKUP($A1000,[3]【2026年03月度_全社】RFM客層一覧表データ!$A:$A,[3]【2026年03月度_全社】RFM客層一覧表データ!E:E,"",0)</f>
        <v/>
      </c>
      <c r="I1000" s="183" t="str">
        <f>_xlfn.XLOOKUP($A1000,[3]【2026年03月度_全社】RFM客層一覧表データ!$A:$A,[3]【2026年03月度_全社】RFM客層一覧表データ!F:F,"",0)</f>
        <v/>
      </c>
      <c r="J1000" s="183">
        <v>0</v>
      </c>
      <c r="K1000" s="183">
        <v>0</v>
      </c>
      <c r="L1000" s="183">
        <v>0</v>
      </c>
      <c r="M1000" s="183">
        <v>0</v>
      </c>
      <c r="N1000" s="183">
        <v>0</v>
      </c>
      <c r="O1000" s="183">
        <v>0</v>
      </c>
      <c r="P1000" s="183">
        <v>0</v>
      </c>
      <c r="Q1000" s="183">
        <v>0</v>
      </c>
      <c r="R1000" s="183">
        <v>0</v>
      </c>
      <c r="S1000" s="183">
        <v>0</v>
      </c>
      <c r="T1000" s="183">
        <v>0</v>
      </c>
      <c r="U1000" s="183">
        <v>0</v>
      </c>
      <c r="V1000" s="183">
        <v>0</v>
      </c>
      <c r="W1000" s="183">
        <v>0</v>
      </c>
      <c r="X1000" s="183">
        <v>0</v>
      </c>
      <c r="Y1000" s="183">
        <v>0</v>
      </c>
    </row>
    <row r="1001" spans="1:25" x14ac:dyDescent="0.2">
      <c r="A1001" s="184">
        <v>11151503</v>
      </c>
      <c r="B1001" s="183" t="str">
        <f>[1]店マスタ!B1000</f>
        <v>（有）テックワン</v>
      </c>
      <c r="C1001" s="183">
        <v>2</v>
      </c>
      <c r="D1001" s="183">
        <v>2</v>
      </c>
      <c r="E1001" s="183">
        <f>_xlfn.XLOOKUP(A1001,[2]Sheet1!$R:$R,[2]Sheet1!$AB:$AB,"",0)</f>
        <v>2.5</v>
      </c>
      <c r="F1001" s="183">
        <f>_xlfn.XLOOKUP($A1001,[3]【2026年03月度_全社】RFM客層一覧表データ!$A:$A,[3]【2026年03月度_全社】RFM客層一覧表データ!C:C,"",0)</f>
        <v>317</v>
      </c>
      <c r="G1001" s="183">
        <f>_xlfn.XLOOKUP($A1001,[3]【2026年03月度_全社】RFM客層一覧表データ!$A:$A,[3]【2026年03月度_全社】RFM客層一覧表データ!D:D,"",0)</f>
        <v>112</v>
      </c>
      <c r="H1001" s="183">
        <f>_xlfn.XLOOKUP($A1001,[3]【2026年03月度_全社】RFM客層一覧表データ!$A:$A,[3]【2026年03月度_全社】RFM客層一覧表データ!E:E,"",0)</f>
        <v>131</v>
      </c>
      <c r="I1001" s="183">
        <f>_xlfn.XLOOKUP($A1001,[3]【2026年03月度_全社】RFM客層一覧表データ!$A:$A,[3]【2026年03月度_全社】RFM客層一覧表データ!F:F,"",0)</f>
        <v>0</v>
      </c>
      <c r="J1001" s="183">
        <v>316</v>
      </c>
      <c r="K1001" s="183">
        <v>116</v>
      </c>
      <c r="L1001" s="183">
        <v>127</v>
      </c>
      <c r="M1001" s="183">
        <v>1</v>
      </c>
      <c r="N1001" s="183">
        <v>0</v>
      </c>
      <c r="O1001" s="183">
        <v>0</v>
      </c>
      <c r="P1001" s="183">
        <v>0</v>
      </c>
      <c r="Q1001" s="183">
        <v>0</v>
      </c>
      <c r="R1001" s="183">
        <v>0</v>
      </c>
      <c r="S1001" s="183">
        <v>0</v>
      </c>
      <c r="T1001" s="183">
        <v>0</v>
      </c>
      <c r="U1001" s="183">
        <v>0</v>
      </c>
      <c r="V1001" s="183">
        <v>0</v>
      </c>
      <c r="W1001" s="183">
        <v>0</v>
      </c>
      <c r="X1001" s="183">
        <v>0</v>
      </c>
      <c r="Y1001" s="183">
        <v>0</v>
      </c>
    </row>
    <row r="1002" spans="1:25" x14ac:dyDescent="0.2">
      <c r="A1002" s="184">
        <v>11151700</v>
      </c>
      <c r="B1002" s="183" t="str">
        <f>[1]店マスタ!B1001</f>
        <v>（株）エルショップ</v>
      </c>
      <c r="C1002" s="183">
        <v>1.5</v>
      </c>
      <c r="D1002" s="183">
        <v>1.5</v>
      </c>
      <c r="E1002" s="183">
        <f>_xlfn.XLOOKUP(A1002,[2]Sheet1!$R:$R,[2]Sheet1!$AB:$AB,"",0)</f>
        <v>1.5</v>
      </c>
      <c r="F1002" s="183">
        <f>_xlfn.XLOOKUP($A1002,[3]【2026年03月度_全社】RFM客層一覧表データ!$A:$A,[3]【2026年03月度_全社】RFM客層一覧表データ!C:C,"",0)</f>
        <v>434</v>
      </c>
      <c r="G1002" s="183">
        <f>_xlfn.XLOOKUP($A1002,[3]【2026年03月度_全社】RFM客層一覧表データ!$A:$A,[3]【2026年03月度_全社】RFM客層一覧表データ!D:D,"",0)</f>
        <v>170</v>
      </c>
      <c r="H1002" s="183">
        <f>_xlfn.XLOOKUP($A1002,[3]【2026年03月度_全社】RFM客層一覧表データ!$A:$A,[3]【2026年03月度_全社】RFM客層一覧表データ!E:E,"",0)</f>
        <v>224</v>
      </c>
      <c r="I1002" s="183">
        <f>_xlfn.XLOOKUP($A1002,[3]【2026年03月度_全社】RFM客層一覧表データ!$A:$A,[3]【2026年03月度_全社】RFM客層一覧表データ!F:F,"",0)</f>
        <v>23</v>
      </c>
      <c r="J1002" s="183">
        <v>449</v>
      </c>
      <c r="K1002" s="183">
        <v>183</v>
      </c>
      <c r="L1002" s="183">
        <v>225</v>
      </c>
      <c r="M1002" s="183">
        <v>30</v>
      </c>
      <c r="N1002" s="183">
        <v>448</v>
      </c>
      <c r="O1002" s="183">
        <v>155</v>
      </c>
      <c r="P1002" s="183">
        <v>245</v>
      </c>
      <c r="Q1002" s="183">
        <v>22</v>
      </c>
      <c r="R1002" s="183">
        <v>463</v>
      </c>
      <c r="S1002" s="183">
        <v>169</v>
      </c>
      <c r="T1002" s="183">
        <v>270</v>
      </c>
      <c r="U1002" s="183">
        <v>19</v>
      </c>
      <c r="V1002" s="183">
        <v>480</v>
      </c>
      <c r="W1002" s="183">
        <v>173</v>
      </c>
      <c r="X1002" s="183">
        <v>271</v>
      </c>
      <c r="Y1002" s="183">
        <v>15</v>
      </c>
    </row>
    <row r="1003" spans="1:25" x14ac:dyDescent="0.2">
      <c r="A1003" s="184">
        <v>11151848</v>
      </c>
      <c r="B1003" s="183" t="str">
        <f>[1]店マスタ!B1002</f>
        <v>（有）シティデンキ　さとう</v>
      </c>
      <c r="C1003" s="183">
        <v>1.5</v>
      </c>
      <c r="D1003" s="183">
        <v>1.5</v>
      </c>
      <c r="E1003" s="183">
        <f>_xlfn.XLOOKUP(A1003,[2]Sheet1!$R:$R,[2]Sheet1!$AB:$AB,"",0)</f>
        <v>1.5</v>
      </c>
      <c r="F1003" s="183">
        <f>_xlfn.XLOOKUP($A1003,[3]【2026年03月度_全社】RFM客層一覧表データ!$A:$A,[3]【2026年03月度_全社】RFM客層一覧表データ!C:C,"",0)</f>
        <v>306</v>
      </c>
      <c r="G1003" s="183">
        <f>_xlfn.XLOOKUP($A1003,[3]【2026年03月度_全社】RFM客層一覧表データ!$A:$A,[3]【2026年03月度_全社】RFM客層一覧表データ!D:D,"",0)</f>
        <v>95</v>
      </c>
      <c r="H1003" s="183">
        <f>_xlfn.XLOOKUP($A1003,[3]【2026年03月度_全社】RFM客層一覧表データ!$A:$A,[3]【2026年03月度_全社】RFM客層一覧表データ!E:E,"",0)</f>
        <v>123</v>
      </c>
      <c r="I1003" s="183">
        <f>_xlfn.XLOOKUP($A1003,[3]【2026年03月度_全社】RFM客層一覧表データ!$A:$A,[3]【2026年03月度_全社】RFM客層一覧表データ!F:F,"",0)</f>
        <v>18</v>
      </c>
      <c r="J1003" s="183">
        <v>322</v>
      </c>
      <c r="K1003" s="183">
        <v>119</v>
      </c>
      <c r="L1003" s="183">
        <v>124</v>
      </c>
      <c r="M1003" s="183">
        <v>30</v>
      </c>
      <c r="N1003" s="183">
        <v>314</v>
      </c>
      <c r="O1003" s="183">
        <v>114</v>
      </c>
      <c r="P1003" s="183">
        <v>117</v>
      </c>
      <c r="Q1003" s="183">
        <v>16</v>
      </c>
      <c r="R1003" s="183">
        <v>219</v>
      </c>
      <c r="S1003" s="183">
        <v>37</v>
      </c>
      <c r="T1003" s="183">
        <v>74</v>
      </c>
      <c r="U1003" s="183">
        <v>13</v>
      </c>
      <c r="V1003" s="183">
        <v>227</v>
      </c>
      <c r="W1003" s="183">
        <v>36</v>
      </c>
      <c r="X1003" s="183">
        <v>88</v>
      </c>
      <c r="Y1003" s="183">
        <v>6</v>
      </c>
    </row>
    <row r="1004" spans="1:25" x14ac:dyDescent="0.2">
      <c r="A1004" s="184">
        <v>11152100</v>
      </c>
      <c r="B1004" s="183" t="str">
        <f>[1]店マスタ!B1003</f>
        <v>秋葉電化（有）</v>
      </c>
      <c r="C1004" s="183">
        <v>4.5</v>
      </c>
      <c r="D1004" s="183">
        <v>4.5</v>
      </c>
      <c r="E1004" s="183">
        <f>_xlfn.XLOOKUP(A1004,[2]Sheet1!$R:$R,[2]Sheet1!$AB:$AB,"",0)</f>
        <v>4.5</v>
      </c>
      <c r="F1004" s="183">
        <f>_xlfn.XLOOKUP($A1004,[3]【2026年03月度_全社】RFM客層一覧表データ!$A:$A,[3]【2026年03月度_全社】RFM客層一覧表データ!C:C,"",0)</f>
        <v>1508</v>
      </c>
      <c r="G1004" s="183">
        <f>_xlfn.XLOOKUP($A1004,[3]【2026年03月度_全社】RFM客層一覧表データ!$A:$A,[3]【2026年03月度_全社】RFM客層一覧表データ!D:D,"",0)</f>
        <v>723</v>
      </c>
      <c r="H1004" s="183">
        <f>_xlfn.XLOOKUP($A1004,[3]【2026年03月度_全社】RFM客層一覧表データ!$A:$A,[3]【2026年03月度_全社】RFM客層一覧表データ!E:E,"",0)</f>
        <v>615</v>
      </c>
      <c r="I1004" s="183">
        <f>_xlfn.XLOOKUP($A1004,[3]【2026年03月度_全社】RFM客層一覧表データ!$A:$A,[3]【2026年03月度_全社】RFM客層一覧表データ!F:F,"",0)</f>
        <v>172</v>
      </c>
      <c r="J1004" s="183">
        <v>1446</v>
      </c>
      <c r="K1004" s="183">
        <v>689</v>
      </c>
      <c r="L1004" s="183">
        <v>620</v>
      </c>
      <c r="M1004" s="183">
        <v>137</v>
      </c>
      <c r="N1004" s="183">
        <v>1402</v>
      </c>
      <c r="O1004" s="183">
        <v>705</v>
      </c>
      <c r="P1004" s="183">
        <v>605</v>
      </c>
      <c r="Q1004" s="183">
        <v>172</v>
      </c>
      <c r="R1004" s="183">
        <v>1318</v>
      </c>
      <c r="S1004" s="183">
        <v>664</v>
      </c>
      <c r="T1004" s="183">
        <v>606</v>
      </c>
      <c r="U1004" s="183">
        <v>146</v>
      </c>
      <c r="V1004" s="183">
        <v>1229</v>
      </c>
      <c r="W1004" s="183">
        <v>680</v>
      </c>
      <c r="X1004" s="183">
        <v>610</v>
      </c>
      <c r="Y1004" s="183">
        <v>137</v>
      </c>
    </row>
    <row r="1005" spans="1:25" x14ac:dyDescent="0.2">
      <c r="A1005" s="184">
        <v>11152102</v>
      </c>
      <c r="B1005" s="183" t="str">
        <f>[1]店マスタ!B1004</f>
        <v>（有）アスマ電気商会</v>
      </c>
      <c r="C1005" s="183">
        <v>4.5</v>
      </c>
      <c r="D1005" s="183">
        <v>4.5</v>
      </c>
      <c r="E1005" s="183">
        <f>_xlfn.XLOOKUP(A1005,[2]Sheet1!$R:$R,[2]Sheet1!$AB:$AB,"",0)</f>
        <v>4.5</v>
      </c>
      <c r="F1005" s="183" t="str">
        <f>_xlfn.XLOOKUP($A1005,[3]【2026年03月度_全社】RFM客層一覧表データ!$A:$A,[3]【2026年03月度_全社】RFM客層一覧表データ!C:C,"",0)</f>
        <v/>
      </c>
      <c r="G1005" s="183" t="str">
        <f>_xlfn.XLOOKUP($A1005,[3]【2026年03月度_全社】RFM客層一覧表データ!$A:$A,[3]【2026年03月度_全社】RFM客層一覧表データ!D:D,"",0)</f>
        <v/>
      </c>
      <c r="H1005" s="183" t="str">
        <f>_xlfn.XLOOKUP($A1005,[3]【2026年03月度_全社】RFM客層一覧表データ!$A:$A,[3]【2026年03月度_全社】RFM客層一覧表データ!E:E,"",0)</f>
        <v/>
      </c>
      <c r="I1005" s="183" t="str">
        <f>_xlfn.XLOOKUP($A1005,[3]【2026年03月度_全社】RFM客層一覧表データ!$A:$A,[3]【2026年03月度_全社】RFM客層一覧表データ!F:F,"",0)</f>
        <v/>
      </c>
      <c r="J1005" s="183">
        <v>0</v>
      </c>
      <c r="K1005" s="183">
        <v>0</v>
      </c>
      <c r="L1005" s="183">
        <v>0</v>
      </c>
      <c r="M1005" s="183">
        <v>0</v>
      </c>
      <c r="N1005" s="183">
        <v>0</v>
      </c>
      <c r="O1005" s="183">
        <v>0</v>
      </c>
      <c r="P1005" s="183">
        <v>0</v>
      </c>
      <c r="Q1005" s="183">
        <v>0</v>
      </c>
      <c r="R1005" s="183">
        <v>0</v>
      </c>
      <c r="S1005" s="183">
        <v>0</v>
      </c>
      <c r="T1005" s="183">
        <v>0</v>
      </c>
      <c r="U1005" s="183">
        <v>0</v>
      </c>
      <c r="V1005" s="183">
        <v>0</v>
      </c>
      <c r="W1005" s="183">
        <v>0</v>
      </c>
      <c r="X1005" s="183">
        <v>0</v>
      </c>
      <c r="Y1005" s="183">
        <v>0</v>
      </c>
    </row>
    <row r="1006" spans="1:25" x14ac:dyDescent="0.2">
      <c r="A1006" s="184">
        <v>11152151</v>
      </c>
      <c r="B1006" s="183" t="str">
        <f>[1]店マスタ!B1005</f>
        <v>技術はトップのウチヤマ電気</v>
      </c>
      <c r="C1006" s="183">
        <v>4.5</v>
      </c>
      <c r="D1006" s="183">
        <v>4.5</v>
      </c>
      <c r="E1006" s="183">
        <f>_xlfn.XLOOKUP(A1006,[2]Sheet1!$R:$R,[2]Sheet1!$AB:$AB,"",0)</f>
        <v>4.5</v>
      </c>
      <c r="F1006" s="183" t="str">
        <f>_xlfn.XLOOKUP($A1006,[3]【2026年03月度_全社】RFM客層一覧表データ!$A:$A,[3]【2026年03月度_全社】RFM客層一覧表データ!C:C,"",0)</f>
        <v/>
      </c>
      <c r="G1006" s="183" t="str">
        <f>_xlfn.XLOOKUP($A1006,[3]【2026年03月度_全社】RFM客層一覧表データ!$A:$A,[3]【2026年03月度_全社】RFM客層一覧表データ!D:D,"",0)</f>
        <v/>
      </c>
      <c r="H1006" s="183" t="str">
        <f>_xlfn.XLOOKUP($A1006,[3]【2026年03月度_全社】RFM客層一覧表データ!$A:$A,[3]【2026年03月度_全社】RFM客層一覧表データ!E:E,"",0)</f>
        <v/>
      </c>
      <c r="I1006" s="183" t="str">
        <f>_xlfn.XLOOKUP($A1006,[3]【2026年03月度_全社】RFM客層一覧表データ!$A:$A,[3]【2026年03月度_全社】RFM客層一覧表データ!F:F,"",0)</f>
        <v/>
      </c>
      <c r="J1006" s="183">
        <v>0</v>
      </c>
      <c r="K1006" s="183">
        <v>0</v>
      </c>
      <c r="L1006" s="183">
        <v>0</v>
      </c>
      <c r="M1006" s="183">
        <v>0</v>
      </c>
      <c r="N1006" s="183">
        <v>0</v>
      </c>
      <c r="O1006" s="183">
        <v>0</v>
      </c>
      <c r="P1006" s="183">
        <v>0</v>
      </c>
      <c r="Q1006" s="183">
        <v>0</v>
      </c>
      <c r="R1006" s="183">
        <v>0</v>
      </c>
      <c r="S1006" s="183">
        <v>0</v>
      </c>
      <c r="T1006" s="183">
        <v>0</v>
      </c>
      <c r="U1006" s="183">
        <v>0</v>
      </c>
      <c r="V1006" s="183">
        <v>0</v>
      </c>
      <c r="W1006" s="183">
        <v>0</v>
      </c>
      <c r="X1006" s="183">
        <v>0</v>
      </c>
      <c r="Y1006" s="183">
        <v>0</v>
      </c>
    </row>
    <row r="1007" spans="1:25" x14ac:dyDescent="0.2">
      <c r="A1007" s="184">
        <v>11152173</v>
      </c>
      <c r="B1007" s="183" t="str">
        <f>[1]店マスタ!B1006</f>
        <v>オカノデンキ</v>
      </c>
      <c r="C1007" s="183">
        <v>3.5</v>
      </c>
      <c r="D1007" s="183">
        <v>3.5</v>
      </c>
      <c r="E1007" s="183">
        <f>_xlfn.XLOOKUP(A1007,[2]Sheet1!$R:$R,[2]Sheet1!$AB:$AB,"",0)</f>
        <v>3.5</v>
      </c>
      <c r="F1007" s="183">
        <f>_xlfn.XLOOKUP($A1007,[3]【2026年03月度_全社】RFM客層一覧表データ!$A:$A,[3]【2026年03月度_全社】RFM客層一覧表データ!C:C,"",0)</f>
        <v>654</v>
      </c>
      <c r="G1007" s="183">
        <f>_xlfn.XLOOKUP($A1007,[3]【2026年03月度_全社】RFM客層一覧表データ!$A:$A,[3]【2026年03月度_全社】RFM客層一覧表データ!D:D,"",0)</f>
        <v>269</v>
      </c>
      <c r="H1007" s="183">
        <f>_xlfn.XLOOKUP($A1007,[3]【2026年03月度_全社】RFM客層一覧表データ!$A:$A,[3]【2026年03月度_全社】RFM客層一覧表データ!E:E,"",0)</f>
        <v>258</v>
      </c>
      <c r="I1007" s="183">
        <f>_xlfn.XLOOKUP($A1007,[3]【2026年03月度_全社】RFM客層一覧表データ!$A:$A,[3]【2026年03月度_全社】RFM客層一覧表データ!F:F,"",0)</f>
        <v>86</v>
      </c>
      <c r="J1007" s="183">
        <v>598</v>
      </c>
      <c r="K1007" s="183">
        <v>260</v>
      </c>
      <c r="L1007" s="183">
        <v>261</v>
      </c>
      <c r="M1007" s="183">
        <v>58</v>
      </c>
      <c r="N1007" s="183">
        <v>575</v>
      </c>
      <c r="O1007" s="183">
        <v>265</v>
      </c>
      <c r="P1007" s="183">
        <v>253</v>
      </c>
      <c r="Q1007" s="183">
        <v>67</v>
      </c>
      <c r="R1007" s="183">
        <v>550</v>
      </c>
      <c r="S1007" s="183">
        <v>253</v>
      </c>
      <c r="T1007" s="183">
        <v>252</v>
      </c>
      <c r="U1007" s="183">
        <v>40</v>
      </c>
      <c r="V1007" s="183">
        <v>545</v>
      </c>
      <c r="W1007" s="183">
        <v>247</v>
      </c>
      <c r="X1007" s="183">
        <v>259</v>
      </c>
      <c r="Y1007" s="183">
        <v>41</v>
      </c>
    </row>
    <row r="1008" spans="1:25" x14ac:dyDescent="0.2">
      <c r="A1008" s="184">
        <v>11152300</v>
      </c>
      <c r="B1008" s="183" t="str">
        <f>[1]店マスタ!B1007</f>
        <v>ドリーム・ライフ・サポート本部</v>
      </c>
      <c r="C1008" s="183">
        <v>1</v>
      </c>
      <c r="D1008" s="183">
        <v>1</v>
      </c>
      <c r="E1008" s="183">
        <f>_xlfn.XLOOKUP(A1008,[2]Sheet1!$R:$R,[2]Sheet1!$AB:$AB,"",0)</f>
        <v>1</v>
      </c>
      <c r="F1008" s="183">
        <f>_xlfn.XLOOKUP($A1008,[3]【2026年03月度_全社】RFM客層一覧表データ!$A:$A,[3]【2026年03月度_全社】RFM客層一覧表データ!C:C,"",0)</f>
        <v>1</v>
      </c>
      <c r="G1008" s="183">
        <f>_xlfn.XLOOKUP($A1008,[3]【2026年03月度_全社】RFM客層一覧表データ!$A:$A,[3]【2026年03月度_全社】RFM客層一覧表データ!D:D,"",0)</f>
        <v>1</v>
      </c>
      <c r="H1008" s="183">
        <f>_xlfn.XLOOKUP($A1008,[3]【2026年03月度_全社】RFM客層一覧表データ!$A:$A,[3]【2026年03月度_全社】RFM客層一覧表データ!E:E,"",0)</f>
        <v>1</v>
      </c>
      <c r="I1008" s="183">
        <f>_xlfn.XLOOKUP($A1008,[3]【2026年03月度_全社】RFM客層一覧表データ!$A:$A,[3]【2026年03月度_全社】RFM客層一覧表データ!F:F,"",0)</f>
        <v>0</v>
      </c>
      <c r="J1008" s="183">
        <v>63</v>
      </c>
      <c r="K1008" s="183">
        <v>1</v>
      </c>
      <c r="L1008" s="183">
        <v>1</v>
      </c>
      <c r="M1008" s="183">
        <v>0</v>
      </c>
      <c r="N1008" s="183">
        <v>63</v>
      </c>
      <c r="O1008" s="183">
        <v>1</v>
      </c>
      <c r="P1008" s="183">
        <v>1</v>
      </c>
      <c r="Q1008" s="183">
        <v>0</v>
      </c>
      <c r="R1008" s="183">
        <v>63</v>
      </c>
      <c r="S1008" s="183">
        <v>1</v>
      </c>
      <c r="T1008" s="183">
        <v>1</v>
      </c>
      <c r="U1008" s="183">
        <v>0</v>
      </c>
      <c r="V1008" s="183">
        <v>63</v>
      </c>
      <c r="W1008" s="183">
        <v>1</v>
      </c>
      <c r="X1008" s="183">
        <v>0</v>
      </c>
      <c r="Y1008" s="183">
        <v>1</v>
      </c>
    </row>
    <row r="1009" spans="1:25" x14ac:dyDescent="0.2">
      <c r="A1009" s="184">
        <v>11152305</v>
      </c>
      <c r="B1009" s="183" t="str">
        <f>[1]店マスタ!B1008</f>
        <v>ＤＬＳ　サンロード</v>
      </c>
      <c r="C1009" s="183">
        <v>13</v>
      </c>
      <c r="D1009" s="183">
        <v>13</v>
      </c>
      <c r="E1009" s="183">
        <f>_xlfn.XLOOKUP(A1009,[2]Sheet1!$R:$R,[2]Sheet1!$AB:$AB,"",0)</f>
        <v>14</v>
      </c>
      <c r="F1009" s="183">
        <f>_xlfn.XLOOKUP($A1009,[3]【2026年03月度_全社】RFM客層一覧表データ!$A:$A,[3]【2026年03月度_全社】RFM客層一覧表データ!C:C,"",0)</f>
        <v>3299</v>
      </c>
      <c r="G1009" s="183">
        <f>_xlfn.XLOOKUP($A1009,[3]【2026年03月度_全社】RFM客層一覧表データ!$A:$A,[3]【2026年03月度_全社】RFM客層一覧表データ!D:D,"",0)</f>
        <v>1181</v>
      </c>
      <c r="H1009" s="183">
        <f>_xlfn.XLOOKUP($A1009,[3]【2026年03月度_全社】RFM客層一覧表データ!$A:$A,[3]【2026年03月度_全社】RFM客層一覧表データ!E:E,"",0)</f>
        <v>1367</v>
      </c>
      <c r="I1009" s="183">
        <f>_xlfn.XLOOKUP($A1009,[3]【2026年03月度_全社】RFM客層一覧表データ!$A:$A,[3]【2026年03月度_全社】RFM客層一覧表データ!F:F,"",0)</f>
        <v>215</v>
      </c>
      <c r="J1009" s="183">
        <v>3451</v>
      </c>
      <c r="K1009" s="183">
        <v>1208</v>
      </c>
      <c r="L1009" s="183">
        <v>1395</v>
      </c>
      <c r="M1009" s="183">
        <v>228</v>
      </c>
      <c r="N1009" s="183">
        <v>3620</v>
      </c>
      <c r="O1009" s="183">
        <v>1368</v>
      </c>
      <c r="P1009" s="183">
        <v>1372</v>
      </c>
      <c r="Q1009" s="183">
        <v>288</v>
      </c>
      <c r="R1009" s="183">
        <v>3642</v>
      </c>
      <c r="S1009" s="183">
        <v>1439</v>
      </c>
      <c r="T1009" s="183">
        <v>1361</v>
      </c>
      <c r="U1009" s="183">
        <v>411</v>
      </c>
      <c r="V1009" s="183">
        <v>3543</v>
      </c>
      <c r="W1009" s="183">
        <v>1417</v>
      </c>
      <c r="X1009" s="183">
        <v>1380</v>
      </c>
      <c r="Y1009" s="183">
        <v>385</v>
      </c>
    </row>
    <row r="1010" spans="1:25" x14ac:dyDescent="0.2">
      <c r="A1010" s="184">
        <v>11152821</v>
      </c>
      <c r="B1010" s="183" t="str">
        <f>[1]店マスタ!B1009</f>
        <v>マスダデンキ</v>
      </c>
      <c r="C1010" s="183">
        <v>3</v>
      </c>
      <c r="D1010" s="183">
        <v>3</v>
      </c>
      <c r="E1010" s="183">
        <f>_xlfn.XLOOKUP(A1010,[2]Sheet1!$R:$R,[2]Sheet1!$AB:$AB,"",0)</f>
        <v>3</v>
      </c>
      <c r="F1010" s="183">
        <f>_xlfn.XLOOKUP($A1010,[3]【2026年03月度_全社】RFM客層一覧表データ!$A:$A,[3]【2026年03月度_全社】RFM客層一覧表データ!C:C,"",0)</f>
        <v>353</v>
      </c>
      <c r="G1010" s="183">
        <f>_xlfn.XLOOKUP($A1010,[3]【2026年03月度_全社】RFM客層一覧表データ!$A:$A,[3]【2026年03月度_全社】RFM客層一覧表データ!D:D,"",0)</f>
        <v>148</v>
      </c>
      <c r="H1010" s="183">
        <f>_xlfn.XLOOKUP($A1010,[3]【2026年03月度_全社】RFM客層一覧表データ!$A:$A,[3]【2026年03月度_全社】RFM客層一覧表データ!E:E,"",0)</f>
        <v>205</v>
      </c>
      <c r="I1010" s="183">
        <f>_xlfn.XLOOKUP($A1010,[3]【2026年03月度_全社】RFM客層一覧表データ!$A:$A,[3]【2026年03月度_全社】RFM客層一覧表データ!F:F,"",0)</f>
        <v>20</v>
      </c>
      <c r="J1010" s="183">
        <v>354</v>
      </c>
      <c r="K1010" s="183">
        <v>128</v>
      </c>
      <c r="L1010" s="183">
        <v>205</v>
      </c>
      <c r="M1010" s="183">
        <v>18</v>
      </c>
      <c r="N1010" s="183">
        <v>371</v>
      </c>
      <c r="O1010" s="183">
        <v>144</v>
      </c>
      <c r="P1010" s="183">
        <v>217</v>
      </c>
      <c r="Q1010" s="183">
        <v>18</v>
      </c>
      <c r="R1010" s="183">
        <v>357</v>
      </c>
      <c r="S1010" s="183">
        <v>158</v>
      </c>
      <c r="T1010" s="183">
        <v>226</v>
      </c>
      <c r="U1010" s="183">
        <v>15</v>
      </c>
      <c r="V1010" s="183">
        <v>348</v>
      </c>
      <c r="W1010" s="183">
        <v>152</v>
      </c>
      <c r="X1010" s="183">
        <v>234</v>
      </c>
      <c r="Y1010" s="183">
        <v>14</v>
      </c>
    </row>
    <row r="1011" spans="1:25" x14ac:dyDescent="0.2">
      <c r="A1011" s="184">
        <v>11153123</v>
      </c>
      <c r="B1011" s="183" t="str">
        <f>[1]店マスタ!B1010</f>
        <v>パナランド　イノウエ</v>
      </c>
      <c r="C1011" s="183">
        <v>2.5</v>
      </c>
      <c r="D1011" s="183">
        <v>2.5</v>
      </c>
      <c r="E1011" s="183">
        <f>_xlfn.XLOOKUP(A1011,[2]Sheet1!$R:$R,[2]Sheet1!$AB:$AB,"",0)</f>
        <v>2.5</v>
      </c>
      <c r="F1011" s="183" t="str">
        <f>_xlfn.XLOOKUP($A1011,[3]【2026年03月度_全社】RFM客層一覧表データ!$A:$A,[3]【2026年03月度_全社】RFM客層一覧表データ!C:C,"",0)</f>
        <v/>
      </c>
      <c r="G1011" s="183" t="str">
        <f>_xlfn.XLOOKUP($A1011,[3]【2026年03月度_全社】RFM客層一覧表データ!$A:$A,[3]【2026年03月度_全社】RFM客層一覧表データ!D:D,"",0)</f>
        <v/>
      </c>
      <c r="H1011" s="183" t="str">
        <f>_xlfn.XLOOKUP($A1011,[3]【2026年03月度_全社】RFM客層一覧表データ!$A:$A,[3]【2026年03月度_全社】RFM客層一覧表データ!E:E,"",0)</f>
        <v/>
      </c>
      <c r="I1011" s="183" t="str">
        <f>_xlfn.XLOOKUP($A1011,[3]【2026年03月度_全社】RFM客層一覧表データ!$A:$A,[3]【2026年03月度_全社】RFM客層一覧表データ!F:F,"",0)</f>
        <v/>
      </c>
      <c r="J1011" s="183">
        <v>0</v>
      </c>
      <c r="K1011" s="183">
        <v>0</v>
      </c>
      <c r="L1011" s="183">
        <v>0</v>
      </c>
      <c r="M1011" s="183">
        <v>0</v>
      </c>
      <c r="N1011" s="183">
        <v>0</v>
      </c>
      <c r="O1011" s="183">
        <v>0</v>
      </c>
      <c r="P1011" s="183">
        <v>0</v>
      </c>
      <c r="Q1011" s="183">
        <v>0</v>
      </c>
      <c r="R1011" s="183">
        <v>0</v>
      </c>
      <c r="S1011" s="183">
        <v>0</v>
      </c>
      <c r="T1011" s="183">
        <v>0</v>
      </c>
      <c r="U1011" s="183">
        <v>0</v>
      </c>
      <c r="V1011" s="183">
        <v>0</v>
      </c>
      <c r="W1011" s="183">
        <v>0</v>
      </c>
      <c r="X1011" s="183">
        <v>0</v>
      </c>
      <c r="Y1011" s="183">
        <v>0</v>
      </c>
    </row>
    <row r="1012" spans="1:25" x14ac:dyDescent="0.2">
      <c r="A1012" s="184">
        <v>11153272</v>
      </c>
      <c r="B1012" s="183" t="str">
        <f>[1]店マスタ!B1011</f>
        <v>パナランド　コトブキ</v>
      </c>
      <c r="C1012" s="183">
        <v>1</v>
      </c>
      <c r="D1012" s="183">
        <v>1</v>
      </c>
      <c r="E1012" s="183">
        <f>_xlfn.XLOOKUP(A1012,[2]Sheet1!$R:$R,[2]Sheet1!$AB:$AB,"",0)</f>
        <v>1</v>
      </c>
      <c r="F1012" s="183" t="str">
        <f>_xlfn.XLOOKUP($A1012,[3]【2026年03月度_全社】RFM客層一覧表データ!$A:$A,[3]【2026年03月度_全社】RFM客層一覧表データ!C:C,"",0)</f>
        <v/>
      </c>
      <c r="G1012" s="183" t="str">
        <f>_xlfn.XLOOKUP($A1012,[3]【2026年03月度_全社】RFM客層一覧表データ!$A:$A,[3]【2026年03月度_全社】RFM客層一覧表データ!D:D,"",0)</f>
        <v/>
      </c>
      <c r="H1012" s="183" t="str">
        <f>_xlfn.XLOOKUP($A1012,[3]【2026年03月度_全社】RFM客層一覧表データ!$A:$A,[3]【2026年03月度_全社】RFM客層一覧表データ!E:E,"",0)</f>
        <v/>
      </c>
      <c r="I1012" s="183" t="str">
        <f>_xlfn.XLOOKUP($A1012,[3]【2026年03月度_全社】RFM客層一覧表データ!$A:$A,[3]【2026年03月度_全社】RFM客層一覧表データ!F:F,"",0)</f>
        <v/>
      </c>
      <c r="J1012" s="183">
        <v>0</v>
      </c>
      <c r="K1012" s="183">
        <v>0</v>
      </c>
      <c r="L1012" s="183">
        <v>0</v>
      </c>
      <c r="M1012" s="183">
        <v>0</v>
      </c>
      <c r="N1012" s="183">
        <v>0</v>
      </c>
      <c r="O1012" s="183">
        <v>0</v>
      </c>
      <c r="P1012" s="183">
        <v>0</v>
      </c>
      <c r="Q1012" s="183">
        <v>0</v>
      </c>
      <c r="R1012" s="183">
        <v>0</v>
      </c>
      <c r="S1012" s="183">
        <v>0</v>
      </c>
      <c r="T1012" s="183">
        <v>0</v>
      </c>
      <c r="U1012" s="183">
        <v>0</v>
      </c>
      <c r="V1012" s="183">
        <v>0</v>
      </c>
      <c r="W1012" s="183">
        <v>0</v>
      </c>
      <c r="X1012" s="183">
        <v>0</v>
      </c>
      <c r="Y1012" s="183">
        <v>0</v>
      </c>
    </row>
    <row r="1013" spans="1:25" x14ac:dyDescent="0.2">
      <c r="A1013" s="184">
        <v>11153360</v>
      </c>
      <c r="B1013" s="183" t="str">
        <f>[1]店マスタ!B1012</f>
        <v>（株）正電社</v>
      </c>
      <c r="C1013" s="183">
        <v>3.5</v>
      </c>
      <c r="D1013" s="183">
        <v>3.5</v>
      </c>
      <c r="E1013" s="183">
        <f>_xlfn.XLOOKUP(A1013,[2]Sheet1!$R:$R,[2]Sheet1!$AB:$AB,"",0)</f>
        <v>4</v>
      </c>
      <c r="F1013" s="183">
        <f>_xlfn.XLOOKUP($A1013,[3]【2026年03月度_全社】RFM客層一覧表データ!$A:$A,[3]【2026年03月度_全社】RFM客層一覧表データ!C:C,"",0)</f>
        <v>2009</v>
      </c>
      <c r="G1013" s="183">
        <f>_xlfn.XLOOKUP($A1013,[3]【2026年03月度_全社】RFM客層一覧表データ!$A:$A,[3]【2026年03月度_全社】RFM客層一覧表データ!D:D,"",0)</f>
        <v>632</v>
      </c>
      <c r="H1013" s="183">
        <f>_xlfn.XLOOKUP($A1013,[3]【2026年03月度_全社】RFM客層一覧表データ!$A:$A,[3]【2026年03月度_全社】RFM客層一覧表データ!E:E,"",0)</f>
        <v>814</v>
      </c>
      <c r="I1013" s="183">
        <f>_xlfn.XLOOKUP($A1013,[3]【2026年03月度_全社】RFM客層一覧表データ!$A:$A,[3]【2026年03月度_全社】RFM客層一覧表データ!F:F,"",0)</f>
        <v>298</v>
      </c>
      <c r="J1013" s="183">
        <v>2171</v>
      </c>
      <c r="K1013" s="183">
        <v>768</v>
      </c>
      <c r="L1013" s="183">
        <v>872</v>
      </c>
      <c r="M1013" s="183">
        <v>219</v>
      </c>
      <c r="N1013" s="183">
        <v>1166</v>
      </c>
      <c r="O1013" s="183">
        <v>486</v>
      </c>
      <c r="P1013" s="183">
        <v>515</v>
      </c>
      <c r="Q1013" s="183">
        <v>190</v>
      </c>
      <c r="R1013" s="183">
        <v>1184</v>
      </c>
      <c r="S1013" s="183">
        <v>470</v>
      </c>
      <c r="T1013" s="183">
        <v>527</v>
      </c>
      <c r="U1013" s="183">
        <v>178</v>
      </c>
      <c r="V1013" s="183">
        <v>1199</v>
      </c>
      <c r="W1013" s="183">
        <v>489</v>
      </c>
      <c r="X1013" s="183">
        <v>499</v>
      </c>
      <c r="Y1013" s="183">
        <v>41</v>
      </c>
    </row>
    <row r="1014" spans="1:25" x14ac:dyDescent="0.2">
      <c r="A1014" s="184">
        <v>11153500</v>
      </c>
      <c r="B1014" s="183" t="str">
        <f>[1]店マスタ!B1013</f>
        <v>エルメックダイワ</v>
      </c>
      <c r="C1014" s="183">
        <v>4</v>
      </c>
      <c r="D1014" s="183">
        <v>0</v>
      </c>
      <c r="E1014" s="183" t="str">
        <f>_xlfn.XLOOKUP(A1014,[2]Sheet1!$R:$R,[2]Sheet1!$AB:$AB,"",0)</f>
        <v/>
      </c>
      <c r="F1014" s="183" t="str">
        <f>_xlfn.XLOOKUP($A1014,[3]【2026年03月度_全社】RFM客層一覧表データ!$A:$A,[3]【2026年03月度_全社】RFM客層一覧表データ!C:C,"",0)</f>
        <v/>
      </c>
      <c r="G1014" s="183" t="str">
        <f>_xlfn.XLOOKUP($A1014,[3]【2026年03月度_全社】RFM客層一覧表データ!$A:$A,[3]【2026年03月度_全社】RFM客層一覧表データ!D:D,"",0)</f>
        <v/>
      </c>
      <c r="H1014" s="183" t="str">
        <f>_xlfn.XLOOKUP($A1014,[3]【2026年03月度_全社】RFM客層一覧表データ!$A:$A,[3]【2026年03月度_全社】RFM客層一覧表データ!E:E,"",0)</f>
        <v/>
      </c>
      <c r="I1014" s="183" t="str">
        <f>_xlfn.XLOOKUP($A1014,[3]【2026年03月度_全社】RFM客層一覧表データ!$A:$A,[3]【2026年03月度_全社】RFM客層一覧表データ!F:F,"",0)</f>
        <v/>
      </c>
      <c r="J1014" s="183">
        <v>0</v>
      </c>
      <c r="K1014" s="183">
        <v>0</v>
      </c>
      <c r="L1014" s="183">
        <v>0</v>
      </c>
      <c r="M1014" s="183">
        <v>0</v>
      </c>
      <c r="N1014" s="183">
        <v>0</v>
      </c>
      <c r="O1014" s="183">
        <v>0</v>
      </c>
      <c r="P1014" s="183">
        <v>0</v>
      </c>
      <c r="Q1014" s="183">
        <v>0</v>
      </c>
      <c r="R1014" s="183">
        <v>0</v>
      </c>
      <c r="S1014" s="183">
        <v>0</v>
      </c>
      <c r="T1014" s="183">
        <v>0</v>
      </c>
      <c r="U1014" s="183">
        <v>0</v>
      </c>
      <c r="V1014" s="183">
        <v>0</v>
      </c>
      <c r="W1014" s="183">
        <v>0</v>
      </c>
      <c r="X1014" s="183">
        <v>0</v>
      </c>
      <c r="Y1014" s="183">
        <v>0</v>
      </c>
    </row>
    <row r="1015" spans="1:25" x14ac:dyDescent="0.2">
      <c r="A1015" s="184">
        <v>11155010</v>
      </c>
      <c r="B1015" s="183" t="str">
        <f>[1]店マスタ!B1014</f>
        <v>有限会社フクシマデンキ長瀞店</v>
      </c>
      <c r="C1015" s="183">
        <v>2</v>
      </c>
      <c r="D1015" s="183">
        <v>2</v>
      </c>
      <c r="E1015" s="183">
        <f>_xlfn.XLOOKUP(A1015,[2]Sheet1!$R:$R,[2]Sheet1!$AB:$AB,"",0)</f>
        <v>2</v>
      </c>
      <c r="F1015" s="183">
        <f>_xlfn.XLOOKUP($A1015,[3]【2026年03月度_全社】RFM客層一覧表データ!$A:$A,[3]【2026年03月度_全社】RFM客層一覧表データ!C:C,"",0)</f>
        <v>197</v>
      </c>
      <c r="G1015" s="183">
        <f>_xlfn.XLOOKUP($A1015,[3]【2026年03月度_全社】RFM客層一覧表データ!$A:$A,[3]【2026年03月度_全社】RFM客層一覧表データ!D:D,"",0)</f>
        <v>92</v>
      </c>
      <c r="H1015" s="183">
        <f>_xlfn.XLOOKUP($A1015,[3]【2026年03月度_全社】RFM客層一覧表データ!$A:$A,[3]【2026年03月度_全社】RFM客層一覧表データ!E:E,"",0)</f>
        <v>55</v>
      </c>
      <c r="I1015" s="183">
        <f>_xlfn.XLOOKUP($A1015,[3]【2026年03月度_全社】RFM客層一覧表データ!$A:$A,[3]【2026年03月度_全社】RFM客層一覧表データ!F:F,"",0)</f>
        <v>18</v>
      </c>
      <c r="J1015" s="183">
        <v>193</v>
      </c>
      <c r="K1015" s="183">
        <v>123</v>
      </c>
      <c r="L1015" s="183">
        <v>39</v>
      </c>
      <c r="M1015" s="183">
        <v>42</v>
      </c>
      <c r="N1015" s="183">
        <v>162</v>
      </c>
      <c r="O1015" s="183">
        <v>108</v>
      </c>
      <c r="P1015" s="183">
        <v>22</v>
      </c>
      <c r="Q1015" s="183">
        <v>55</v>
      </c>
      <c r="R1015" s="183">
        <v>108</v>
      </c>
      <c r="S1015" s="183">
        <v>108</v>
      </c>
      <c r="T1015" s="183">
        <v>7</v>
      </c>
      <c r="U1015" s="183">
        <v>108</v>
      </c>
      <c r="V1015" s="183">
        <v>0</v>
      </c>
      <c r="W1015" s="183">
        <v>0</v>
      </c>
      <c r="X1015" s="183">
        <v>0</v>
      </c>
      <c r="Y1015" s="183">
        <v>0</v>
      </c>
    </row>
    <row r="1016" spans="1:25" x14ac:dyDescent="0.2">
      <c r="A1016" s="184">
        <v>11155172</v>
      </c>
      <c r="B1016" s="183" t="str">
        <f>[1]店マスタ!B1015</f>
        <v>恩田電気（株）</v>
      </c>
      <c r="C1016" s="183">
        <v>1.5</v>
      </c>
      <c r="D1016" s="183">
        <v>1.5</v>
      </c>
      <c r="E1016" s="183">
        <f>_xlfn.XLOOKUP(A1016,[2]Sheet1!$R:$R,[2]Sheet1!$AB:$AB,"",0)</f>
        <v>1.5</v>
      </c>
      <c r="F1016" s="183" t="str">
        <f>_xlfn.XLOOKUP($A1016,[3]【2026年03月度_全社】RFM客層一覧表データ!$A:$A,[3]【2026年03月度_全社】RFM客層一覧表データ!C:C,"",0)</f>
        <v/>
      </c>
      <c r="G1016" s="183" t="str">
        <f>_xlfn.XLOOKUP($A1016,[3]【2026年03月度_全社】RFM客層一覧表データ!$A:$A,[3]【2026年03月度_全社】RFM客層一覧表データ!D:D,"",0)</f>
        <v/>
      </c>
      <c r="H1016" s="183" t="str">
        <f>_xlfn.XLOOKUP($A1016,[3]【2026年03月度_全社】RFM客層一覧表データ!$A:$A,[3]【2026年03月度_全社】RFM客層一覧表データ!E:E,"",0)</f>
        <v/>
      </c>
      <c r="I1016" s="183" t="str">
        <f>_xlfn.XLOOKUP($A1016,[3]【2026年03月度_全社】RFM客層一覧表データ!$A:$A,[3]【2026年03月度_全社】RFM客層一覧表データ!F:F,"",0)</f>
        <v/>
      </c>
      <c r="J1016" s="183">
        <v>0</v>
      </c>
      <c r="K1016" s="183">
        <v>0</v>
      </c>
      <c r="L1016" s="183">
        <v>0</v>
      </c>
      <c r="M1016" s="183">
        <v>0</v>
      </c>
      <c r="N1016" s="183">
        <v>0</v>
      </c>
      <c r="O1016" s="183">
        <v>0</v>
      </c>
      <c r="P1016" s="183">
        <v>0</v>
      </c>
      <c r="Q1016" s="183">
        <v>0</v>
      </c>
      <c r="R1016" s="183">
        <v>0</v>
      </c>
      <c r="S1016" s="183">
        <v>0</v>
      </c>
      <c r="T1016" s="183">
        <v>0</v>
      </c>
      <c r="U1016" s="183">
        <v>0</v>
      </c>
      <c r="V1016" s="183">
        <v>0</v>
      </c>
      <c r="W1016" s="183">
        <v>0</v>
      </c>
      <c r="X1016" s="183">
        <v>0</v>
      </c>
      <c r="Y1016" s="183">
        <v>0</v>
      </c>
    </row>
    <row r="1017" spans="1:25" x14ac:dyDescent="0.2">
      <c r="A1017" s="184">
        <v>11156173</v>
      </c>
      <c r="B1017" s="183" t="str">
        <f>[1]店マスタ!B1016</f>
        <v>（有）オザワデンキ</v>
      </c>
      <c r="C1017" s="183">
        <v>2</v>
      </c>
      <c r="D1017" s="183">
        <v>2</v>
      </c>
      <c r="E1017" s="183">
        <f>_xlfn.XLOOKUP(A1017,[2]Sheet1!$R:$R,[2]Sheet1!$AB:$AB,"",0)</f>
        <v>2</v>
      </c>
      <c r="F1017" s="183">
        <f>_xlfn.XLOOKUP($A1017,[3]【2026年03月度_全社】RFM客層一覧表データ!$A:$A,[3]【2026年03月度_全社】RFM客層一覧表データ!C:C,"",0)</f>
        <v>292</v>
      </c>
      <c r="G1017" s="183">
        <f>_xlfn.XLOOKUP($A1017,[3]【2026年03月度_全社】RFM客層一覧表データ!$A:$A,[3]【2026年03月度_全社】RFM客層一覧表データ!D:D,"",0)</f>
        <v>109</v>
      </c>
      <c r="H1017" s="183">
        <f>_xlfn.XLOOKUP($A1017,[3]【2026年03月度_全社】RFM客層一覧表データ!$A:$A,[3]【2026年03月度_全社】RFM客層一覧表データ!E:E,"",0)</f>
        <v>128</v>
      </c>
      <c r="I1017" s="183">
        <f>_xlfn.XLOOKUP($A1017,[3]【2026年03月度_全社】RFM客層一覧表データ!$A:$A,[3]【2026年03月度_全社】RFM客層一覧表データ!F:F,"",0)</f>
        <v>24</v>
      </c>
      <c r="J1017" s="183">
        <v>290</v>
      </c>
      <c r="K1017" s="183">
        <v>108</v>
      </c>
      <c r="L1017" s="183">
        <v>134</v>
      </c>
      <c r="M1017" s="183">
        <v>22</v>
      </c>
      <c r="N1017" s="183">
        <v>284</v>
      </c>
      <c r="O1017" s="183">
        <v>112</v>
      </c>
      <c r="P1017" s="183">
        <v>139</v>
      </c>
      <c r="Q1017" s="183">
        <v>18</v>
      </c>
      <c r="R1017" s="183">
        <v>294</v>
      </c>
      <c r="S1017" s="183">
        <v>114</v>
      </c>
      <c r="T1017" s="183">
        <v>134</v>
      </c>
      <c r="U1017" s="183">
        <v>16</v>
      </c>
      <c r="V1017" s="183">
        <v>292</v>
      </c>
      <c r="W1017" s="183">
        <v>116</v>
      </c>
      <c r="X1017" s="183">
        <v>135</v>
      </c>
      <c r="Y1017" s="183">
        <v>22</v>
      </c>
    </row>
    <row r="1018" spans="1:25" x14ac:dyDescent="0.2">
      <c r="A1018" s="184">
        <v>11157271</v>
      </c>
      <c r="B1018" s="183" t="str">
        <f>[1]店マスタ!B1017</f>
        <v>（有）エレキッド</v>
      </c>
      <c r="C1018" s="183">
        <v>2.5</v>
      </c>
      <c r="D1018" s="183">
        <v>2.5</v>
      </c>
      <c r="E1018" s="183">
        <f>_xlfn.XLOOKUP(A1018,[2]Sheet1!$R:$R,[2]Sheet1!$AB:$AB,"",0)</f>
        <v>2.5</v>
      </c>
      <c r="F1018" s="183">
        <f>_xlfn.XLOOKUP($A1018,[3]【2026年03月度_全社】RFM客層一覧表データ!$A:$A,[3]【2026年03月度_全社】RFM客層一覧表データ!C:C,"",0)</f>
        <v>749</v>
      </c>
      <c r="G1018" s="183">
        <f>_xlfn.XLOOKUP($A1018,[3]【2026年03月度_全社】RFM客層一覧表データ!$A:$A,[3]【2026年03月度_全社】RFM客層一覧表データ!D:D,"",0)</f>
        <v>291</v>
      </c>
      <c r="H1018" s="183">
        <f>_xlfn.XLOOKUP($A1018,[3]【2026年03月度_全社】RFM客層一覧表データ!$A:$A,[3]【2026年03月度_全社】RFM客層一覧表データ!E:E,"",0)</f>
        <v>235</v>
      </c>
      <c r="I1018" s="183">
        <f>_xlfn.XLOOKUP($A1018,[3]【2026年03月度_全社】RFM客層一覧表データ!$A:$A,[3]【2026年03月度_全社】RFM客層一覧表データ!F:F,"",0)</f>
        <v>70</v>
      </c>
      <c r="J1018" s="183">
        <v>794</v>
      </c>
      <c r="K1018" s="183">
        <v>308</v>
      </c>
      <c r="L1018" s="183">
        <v>238</v>
      </c>
      <c r="M1018" s="183">
        <v>81</v>
      </c>
      <c r="N1018" s="183">
        <v>793</v>
      </c>
      <c r="O1018" s="183">
        <v>288</v>
      </c>
      <c r="P1018" s="183">
        <v>227</v>
      </c>
      <c r="Q1018" s="183">
        <v>67</v>
      </c>
      <c r="R1018" s="183">
        <v>795</v>
      </c>
      <c r="S1018" s="183">
        <v>304</v>
      </c>
      <c r="T1018" s="183">
        <v>229</v>
      </c>
      <c r="U1018" s="183">
        <v>82</v>
      </c>
      <c r="V1018" s="183">
        <v>788</v>
      </c>
      <c r="W1018" s="183">
        <v>313</v>
      </c>
      <c r="X1018" s="183">
        <v>231</v>
      </c>
      <c r="Y1018" s="183">
        <v>77</v>
      </c>
    </row>
    <row r="1019" spans="1:25" x14ac:dyDescent="0.2">
      <c r="A1019" s="184">
        <v>11159030</v>
      </c>
      <c r="B1019" s="183" t="str">
        <f>[1]店マスタ!B1018</f>
        <v>（株）ＢＯＮＴＥＣサービス</v>
      </c>
      <c r="C1019" s="183">
        <v>2</v>
      </c>
      <c r="D1019" s="183">
        <v>2</v>
      </c>
      <c r="E1019" s="183">
        <f>_xlfn.XLOOKUP(A1019,[2]Sheet1!$R:$R,[2]Sheet1!$AB:$AB,"",0)</f>
        <v>2</v>
      </c>
      <c r="F1019" s="183" t="str">
        <f>_xlfn.XLOOKUP($A1019,[3]【2026年03月度_全社】RFM客層一覧表データ!$A:$A,[3]【2026年03月度_全社】RFM客層一覧表データ!C:C,"",0)</f>
        <v/>
      </c>
      <c r="G1019" s="183" t="str">
        <f>_xlfn.XLOOKUP($A1019,[3]【2026年03月度_全社】RFM客層一覧表データ!$A:$A,[3]【2026年03月度_全社】RFM客層一覧表データ!D:D,"",0)</f>
        <v/>
      </c>
      <c r="H1019" s="183" t="str">
        <f>_xlfn.XLOOKUP($A1019,[3]【2026年03月度_全社】RFM客層一覧表データ!$A:$A,[3]【2026年03月度_全社】RFM客層一覧表データ!E:E,"",0)</f>
        <v/>
      </c>
      <c r="I1019" s="183" t="str">
        <f>_xlfn.XLOOKUP($A1019,[3]【2026年03月度_全社】RFM客層一覧表データ!$A:$A,[3]【2026年03月度_全社】RFM客層一覧表データ!F:F,"",0)</f>
        <v/>
      </c>
      <c r="J1019" s="183">
        <v>0</v>
      </c>
      <c r="K1019" s="183">
        <v>0</v>
      </c>
      <c r="L1019" s="183">
        <v>0</v>
      </c>
      <c r="M1019" s="183">
        <v>0</v>
      </c>
      <c r="N1019" s="183">
        <v>0</v>
      </c>
      <c r="O1019" s="183">
        <v>0</v>
      </c>
      <c r="P1019" s="183">
        <v>0</v>
      </c>
      <c r="Q1019" s="183">
        <v>0</v>
      </c>
      <c r="R1019" s="183">
        <v>0</v>
      </c>
      <c r="S1019" s="183">
        <v>0</v>
      </c>
      <c r="T1019" s="183">
        <v>0</v>
      </c>
      <c r="U1019" s="183">
        <v>0</v>
      </c>
      <c r="V1019" s="183">
        <v>0</v>
      </c>
      <c r="W1019" s="183">
        <v>0</v>
      </c>
      <c r="X1019" s="183">
        <v>0</v>
      </c>
      <c r="Y1019" s="183">
        <v>0</v>
      </c>
    </row>
    <row r="1020" spans="1:25" x14ac:dyDescent="0.2">
      <c r="A1020" s="184">
        <v>11161104</v>
      </c>
      <c r="B1020" s="183" t="str">
        <f>[1]店マスタ!B1019</f>
        <v>浅沼電気商会</v>
      </c>
      <c r="C1020" s="183">
        <v>2</v>
      </c>
      <c r="D1020" s="183">
        <v>2</v>
      </c>
      <c r="E1020" s="183">
        <f>_xlfn.XLOOKUP(A1020,[2]Sheet1!$R:$R,[2]Sheet1!$AB:$AB,"",0)</f>
        <v>2</v>
      </c>
      <c r="F1020" s="183">
        <f>_xlfn.XLOOKUP($A1020,[3]【2026年03月度_全社】RFM客層一覧表データ!$A:$A,[3]【2026年03月度_全社】RFM客層一覧表データ!C:C,"",0)</f>
        <v>646</v>
      </c>
      <c r="G1020" s="183">
        <f>_xlfn.XLOOKUP($A1020,[3]【2026年03月度_全社】RFM客層一覧表データ!$A:$A,[3]【2026年03月度_全社】RFM客層一覧表データ!D:D,"",0)</f>
        <v>327</v>
      </c>
      <c r="H1020" s="183">
        <f>_xlfn.XLOOKUP($A1020,[3]【2026年03月度_全社】RFM客層一覧表データ!$A:$A,[3]【2026年03月度_全社】RFM客層一覧表データ!E:E,"",0)</f>
        <v>380</v>
      </c>
      <c r="I1020" s="183">
        <f>_xlfn.XLOOKUP($A1020,[3]【2026年03月度_全社】RFM客層一覧表データ!$A:$A,[3]【2026年03月度_全社】RFM客層一覧表データ!F:F,"",0)</f>
        <v>31</v>
      </c>
      <c r="J1020" s="183">
        <v>662</v>
      </c>
      <c r="K1020" s="183">
        <v>343</v>
      </c>
      <c r="L1020" s="183">
        <v>395</v>
      </c>
      <c r="M1020" s="183">
        <v>31</v>
      </c>
      <c r="N1020" s="183">
        <v>677</v>
      </c>
      <c r="O1020" s="183">
        <v>340</v>
      </c>
      <c r="P1020" s="183">
        <v>399</v>
      </c>
      <c r="Q1020" s="183">
        <v>34</v>
      </c>
      <c r="R1020" s="183">
        <v>710</v>
      </c>
      <c r="S1020" s="183">
        <v>358</v>
      </c>
      <c r="T1020" s="183">
        <v>416</v>
      </c>
      <c r="U1020" s="183">
        <v>23</v>
      </c>
      <c r="V1020" s="183">
        <v>742</v>
      </c>
      <c r="W1020" s="183">
        <v>360</v>
      </c>
      <c r="X1020" s="183">
        <v>424</v>
      </c>
      <c r="Y1020" s="183">
        <v>21</v>
      </c>
    </row>
    <row r="1021" spans="1:25" x14ac:dyDescent="0.2">
      <c r="A1021" s="184">
        <v>11161107</v>
      </c>
      <c r="B1021" s="183" t="str">
        <f>[1]店マスタ!B1020</f>
        <v>（株）飯塚兄弟電機商会</v>
      </c>
      <c r="C1021" s="183">
        <v>13.5</v>
      </c>
      <c r="D1021" s="183">
        <v>13.5</v>
      </c>
      <c r="E1021" s="183">
        <f>_xlfn.XLOOKUP(A1021,[2]Sheet1!$R:$R,[2]Sheet1!$AB:$AB,"",0)</f>
        <v>14.5</v>
      </c>
      <c r="F1021" s="183">
        <f>_xlfn.XLOOKUP($A1021,[3]【2026年03月度_全社】RFM客層一覧表データ!$A:$A,[3]【2026年03月度_全社】RFM客層一覧表データ!C:C,"",0)</f>
        <v>1841</v>
      </c>
      <c r="G1021" s="183">
        <f>_xlfn.XLOOKUP($A1021,[3]【2026年03月度_全社】RFM客層一覧表データ!$A:$A,[3]【2026年03月度_全社】RFM客層一覧表データ!D:D,"",0)</f>
        <v>704</v>
      </c>
      <c r="H1021" s="183">
        <f>_xlfn.XLOOKUP($A1021,[3]【2026年03月度_全社】RFM客層一覧表データ!$A:$A,[3]【2026年03月度_全社】RFM客層一覧表データ!E:E,"",0)</f>
        <v>606</v>
      </c>
      <c r="I1021" s="183">
        <f>_xlfn.XLOOKUP($A1021,[3]【2026年03月度_全社】RFM客層一覧表データ!$A:$A,[3]【2026年03月度_全社】RFM客層一覧表データ!F:F,"",0)</f>
        <v>251</v>
      </c>
      <c r="J1021" s="183">
        <v>1777</v>
      </c>
      <c r="K1021" s="183">
        <v>688</v>
      </c>
      <c r="L1021" s="183">
        <v>647</v>
      </c>
      <c r="M1021" s="183">
        <v>233</v>
      </c>
      <c r="N1021" s="183">
        <v>1667</v>
      </c>
      <c r="O1021" s="183">
        <v>590</v>
      </c>
      <c r="P1021" s="183">
        <v>678</v>
      </c>
      <c r="Q1021" s="183">
        <v>181</v>
      </c>
      <c r="R1021" s="183">
        <v>1616</v>
      </c>
      <c r="S1021" s="183">
        <v>572</v>
      </c>
      <c r="T1021" s="183">
        <v>729</v>
      </c>
      <c r="U1021" s="183">
        <v>143</v>
      </c>
      <c r="V1021" s="183">
        <v>1588</v>
      </c>
      <c r="W1021" s="183">
        <v>653</v>
      </c>
      <c r="X1021" s="183">
        <v>771</v>
      </c>
      <c r="Y1021" s="183">
        <v>133</v>
      </c>
    </row>
    <row r="1022" spans="1:25" x14ac:dyDescent="0.2">
      <c r="A1022" s="184">
        <v>11161122</v>
      </c>
      <c r="B1022" s="183" t="str">
        <f>[1]店マスタ!B1021</f>
        <v>（有）マックス　カミネデンキ</v>
      </c>
      <c r="C1022" s="183">
        <v>3</v>
      </c>
      <c r="D1022" s="183">
        <v>3</v>
      </c>
      <c r="E1022" s="183">
        <f>_xlfn.XLOOKUP(A1022,[2]Sheet1!$R:$R,[2]Sheet1!$AB:$AB,"",0)</f>
        <v>3</v>
      </c>
      <c r="F1022" s="183">
        <f>_xlfn.XLOOKUP($A1022,[3]【2026年03月度_全社】RFM客層一覧表データ!$A:$A,[3]【2026年03月度_全社】RFM客層一覧表データ!C:C,"",0)</f>
        <v>332</v>
      </c>
      <c r="G1022" s="183">
        <f>_xlfn.XLOOKUP($A1022,[3]【2026年03月度_全社】RFM客層一覧表データ!$A:$A,[3]【2026年03月度_全社】RFM客層一覧表データ!D:D,"",0)</f>
        <v>131</v>
      </c>
      <c r="H1022" s="183">
        <f>_xlfn.XLOOKUP($A1022,[3]【2026年03月度_全社】RFM客層一覧表データ!$A:$A,[3]【2026年03月度_全社】RFM客層一覧表データ!E:E,"",0)</f>
        <v>133</v>
      </c>
      <c r="I1022" s="183">
        <f>_xlfn.XLOOKUP($A1022,[3]【2026年03月度_全社】RFM客層一覧表データ!$A:$A,[3]【2026年03月度_全社】RFM客層一覧表データ!F:F,"",0)</f>
        <v>34</v>
      </c>
      <c r="J1022" s="183">
        <v>337</v>
      </c>
      <c r="K1022" s="183">
        <v>135</v>
      </c>
      <c r="L1022" s="183">
        <v>135</v>
      </c>
      <c r="M1022" s="183">
        <v>30</v>
      </c>
      <c r="N1022" s="183">
        <v>335</v>
      </c>
      <c r="O1022" s="183">
        <v>132</v>
      </c>
      <c r="P1022" s="183">
        <v>131</v>
      </c>
      <c r="Q1022" s="183">
        <v>32</v>
      </c>
      <c r="R1022" s="183">
        <v>351</v>
      </c>
      <c r="S1022" s="183">
        <v>130</v>
      </c>
      <c r="T1022" s="183">
        <v>133</v>
      </c>
      <c r="U1022" s="183">
        <v>36</v>
      </c>
      <c r="V1022" s="183">
        <v>335</v>
      </c>
      <c r="W1022" s="183">
        <v>145</v>
      </c>
      <c r="X1022" s="183">
        <v>142</v>
      </c>
      <c r="Y1022" s="183">
        <v>36</v>
      </c>
    </row>
    <row r="1023" spans="1:25" x14ac:dyDescent="0.2">
      <c r="A1023" s="184">
        <v>11161132</v>
      </c>
      <c r="B1023" s="183" t="str">
        <f>[1]店マスタ!B1022</f>
        <v>（有）栗原無線商会</v>
      </c>
      <c r="C1023" s="183">
        <v>2</v>
      </c>
      <c r="D1023" s="183">
        <v>2</v>
      </c>
      <c r="E1023" s="183">
        <f>_xlfn.XLOOKUP(A1023,[2]Sheet1!$R:$R,[2]Sheet1!$AB:$AB,"",0)</f>
        <v>2</v>
      </c>
      <c r="F1023" s="183" t="str">
        <f>_xlfn.XLOOKUP($A1023,[3]【2026年03月度_全社】RFM客層一覧表データ!$A:$A,[3]【2026年03月度_全社】RFM客層一覧表データ!C:C,"",0)</f>
        <v/>
      </c>
      <c r="G1023" s="183" t="str">
        <f>_xlfn.XLOOKUP($A1023,[3]【2026年03月度_全社】RFM客層一覧表データ!$A:$A,[3]【2026年03月度_全社】RFM客層一覧表データ!D:D,"",0)</f>
        <v/>
      </c>
      <c r="H1023" s="183" t="str">
        <f>_xlfn.XLOOKUP($A1023,[3]【2026年03月度_全社】RFM客層一覧表データ!$A:$A,[3]【2026年03月度_全社】RFM客層一覧表データ!E:E,"",0)</f>
        <v/>
      </c>
      <c r="I1023" s="183" t="str">
        <f>_xlfn.XLOOKUP($A1023,[3]【2026年03月度_全社】RFM客層一覧表データ!$A:$A,[3]【2026年03月度_全社】RFM客層一覧表データ!F:F,"",0)</f>
        <v/>
      </c>
      <c r="J1023" s="183">
        <v>0</v>
      </c>
      <c r="K1023" s="183">
        <v>0</v>
      </c>
      <c r="L1023" s="183">
        <v>0</v>
      </c>
      <c r="M1023" s="183">
        <v>0</v>
      </c>
      <c r="N1023" s="183">
        <v>0</v>
      </c>
      <c r="O1023" s="183">
        <v>0</v>
      </c>
      <c r="P1023" s="183">
        <v>0</v>
      </c>
      <c r="Q1023" s="183">
        <v>0</v>
      </c>
      <c r="R1023" s="183">
        <v>0</v>
      </c>
      <c r="S1023" s="183">
        <v>0</v>
      </c>
      <c r="T1023" s="183">
        <v>0</v>
      </c>
      <c r="U1023" s="183">
        <v>0</v>
      </c>
      <c r="V1023" s="183">
        <v>0</v>
      </c>
      <c r="W1023" s="183">
        <v>0</v>
      </c>
      <c r="X1023" s="183">
        <v>0</v>
      </c>
      <c r="Y1023" s="183">
        <v>0</v>
      </c>
    </row>
    <row r="1024" spans="1:25" x14ac:dyDescent="0.2">
      <c r="A1024" s="184">
        <v>11161148</v>
      </c>
      <c r="B1024" s="183" t="str">
        <f>[1]店マスタ!B1023</f>
        <v>佐富電機株式会社</v>
      </c>
      <c r="C1024" s="183">
        <v>2.5</v>
      </c>
      <c r="D1024" s="183">
        <v>2.5</v>
      </c>
      <c r="E1024" s="183">
        <f>_xlfn.XLOOKUP(A1024,[2]Sheet1!$R:$R,[2]Sheet1!$AB:$AB,"",0)</f>
        <v>2.5</v>
      </c>
      <c r="F1024" s="183">
        <f>_xlfn.XLOOKUP($A1024,[3]【2026年03月度_全社】RFM客層一覧表データ!$A:$A,[3]【2026年03月度_全社】RFM客層一覧表データ!C:C,"",0)</f>
        <v>285</v>
      </c>
      <c r="G1024" s="183">
        <f>_xlfn.XLOOKUP($A1024,[3]【2026年03月度_全社】RFM客層一覧表データ!$A:$A,[3]【2026年03月度_全社】RFM客層一覧表データ!D:D,"",0)</f>
        <v>83</v>
      </c>
      <c r="H1024" s="183">
        <f>_xlfn.XLOOKUP($A1024,[3]【2026年03月度_全社】RFM客層一覧表データ!$A:$A,[3]【2026年03月度_全社】RFM客層一覧表データ!E:E,"",0)</f>
        <v>80</v>
      </c>
      <c r="I1024" s="183">
        <f>_xlfn.XLOOKUP($A1024,[3]【2026年03月度_全社】RFM客層一覧表データ!$A:$A,[3]【2026年03月度_全社】RFM客層一覧表データ!F:F,"",0)</f>
        <v>0</v>
      </c>
      <c r="J1024" s="183">
        <v>312</v>
      </c>
      <c r="K1024" s="183">
        <v>95</v>
      </c>
      <c r="L1024" s="183">
        <v>80</v>
      </c>
      <c r="M1024" s="183">
        <v>0</v>
      </c>
      <c r="N1024" s="183">
        <v>315</v>
      </c>
      <c r="O1024" s="183">
        <v>89</v>
      </c>
      <c r="P1024" s="183">
        <v>78</v>
      </c>
      <c r="Q1024" s="183">
        <v>0</v>
      </c>
      <c r="R1024" s="183">
        <v>320</v>
      </c>
      <c r="S1024" s="183">
        <v>94</v>
      </c>
      <c r="T1024" s="183">
        <v>85</v>
      </c>
      <c r="U1024" s="183">
        <v>0</v>
      </c>
      <c r="V1024" s="183">
        <v>330</v>
      </c>
      <c r="W1024" s="183">
        <v>110</v>
      </c>
      <c r="X1024" s="183">
        <v>97</v>
      </c>
      <c r="Y1024" s="183">
        <v>0</v>
      </c>
    </row>
    <row r="1025" spans="1:25" x14ac:dyDescent="0.2">
      <c r="A1025" s="184">
        <v>11161151</v>
      </c>
      <c r="B1025" s="183" t="str">
        <f>[1]店マスタ!B1024</f>
        <v>（有）ゴールド電器</v>
      </c>
      <c r="C1025" s="183">
        <v>2.5</v>
      </c>
      <c r="D1025" s="183">
        <v>2.5</v>
      </c>
      <c r="E1025" s="183">
        <f>_xlfn.XLOOKUP(A1025,[2]Sheet1!$R:$R,[2]Sheet1!$AB:$AB,"",0)</f>
        <v>2.5</v>
      </c>
      <c r="F1025" s="183">
        <f>_xlfn.XLOOKUP($A1025,[3]【2026年03月度_全社】RFM客層一覧表データ!$A:$A,[3]【2026年03月度_全社】RFM客層一覧表データ!C:C,"",0)</f>
        <v>911</v>
      </c>
      <c r="G1025" s="183">
        <f>_xlfn.XLOOKUP($A1025,[3]【2026年03月度_全社】RFM客層一覧表データ!$A:$A,[3]【2026年03月度_全社】RFM客層一覧表データ!D:D,"",0)</f>
        <v>340</v>
      </c>
      <c r="H1025" s="183">
        <f>_xlfn.XLOOKUP($A1025,[3]【2026年03月度_全社】RFM客層一覧表データ!$A:$A,[3]【2026年03月度_全社】RFM客層一覧表データ!E:E,"",0)</f>
        <v>394</v>
      </c>
      <c r="I1025" s="183">
        <f>_xlfn.XLOOKUP($A1025,[3]【2026年03月度_全社】RFM客層一覧表データ!$A:$A,[3]【2026年03月度_全社】RFM客層一覧表データ!F:F,"",0)</f>
        <v>40</v>
      </c>
      <c r="J1025" s="183">
        <v>962</v>
      </c>
      <c r="K1025" s="183">
        <v>415</v>
      </c>
      <c r="L1025" s="183">
        <v>386</v>
      </c>
      <c r="M1025" s="183">
        <v>64</v>
      </c>
      <c r="N1025" s="183">
        <v>982</v>
      </c>
      <c r="O1025" s="183">
        <v>385</v>
      </c>
      <c r="P1025" s="183">
        <v>383</v>
      </c>
      <c r="Q1025" s="183">
        <v>60</v>
      </c>
      <c r="R1025" s="183">
        <v>1010</v>
      </c>
      <c r="S1025" s="183">
        <v>418</v>
      </c>
      <c r="T1025" s="183">
        <v>391</v>
      </c>
      <c r="U1025" s="183">
        <v>78</v>
      </c>
      <c r="V1025" s="183">
        <v>1021</v>
      </c>
      <c r="W1025" s="183">
        <v>428</v>
      </c>
      <c r="X1025" s="183">
        <v>380</v>
      </c>
      <c r="Y1025" s="183">
        <v>83</v>
      </c>
    </row>
    <row r="1026" spans="1:25" x14ac:dyDescent="0.2">
      <c r="A1026" s="184">
        <v>11161162</v>
      </c>
      <c r="B1026" s="183" t="str">
        <f>[1]店マスタ!B1025</f>
        <v>ヤマシタデンキ</v>
      </c>
      <c r="C1026" s="183">
        <v>1.5</v>
      </c>
      <c r="D1026" s="183">
        <v>1.5</v>
      </c>
      <c r="E1026" s="183">
        <f>_xlfn.XLOOKUP(A1026,[2]Sheet1!$R:$R,[2]Sheet1!$AB:$AB,"",0)</f>
        <v>1.5</v>
      </c>
      <c r="F1026" s="183" t="str">
        <f>_xlfn.XLOOKUP($A1026,[3]【2026年03月度_全社】RFM客層一覧表データ!$A:$A,[3]【2026年03月度_全社】RFM客層一覧表データ!C:C,"",0)</f>
        <v/>
      </c>
      <c r="G1026" s="183" t="str">
        <f>_xlfn.XLOOKUP($A1026,[3]【2026年03月度_全社】RFM客層一覧表データ!$A:$A,[3]【2026年03月度_全社】RFM客層一覧表データ!D:D,"",0)</f>
        <v/>
      </c>
      <c r="H1026" s="183" t="str">
        <f>_xlfn.XLOOKUP($A1026,[3]【2026年03月度_全社】RFM客層一覧表データ!$A:$A,[3]【2026年03月度_全社】RFM客層一覧表データ!E:E,"",0)</f>
        <v/>
      </c>
      <c r="I1026" s="183" t="str">
        <f>_xlfn.XLOOKUP($A1026,[3]【2026年03月度_全社】RFM客層一覧表データ!$A:$A,[3]【2026年03月度_全社】RFM客層一覧表データ!F:F,"",0)</f>
        <v/>
      </c>
      <c r="J1026" s="183">
        <v>0</v>
      </c>
      <c r="K1026" s="183">
        <v>0</v>
      </c>
      <c r="L1026" s="183">
        <v>0</v>
      </c>
      <c r="M1026" s="183">
        <v>0</v>
      </c>
      <c r="N1026" s="183">
        <v>0</v>
      </c>
      <c r="O1026" s="183">
        <v>0</v>
      </c>
      <c r="P1026" s="183">
        <v>0</v>
      </c>
      <c r="Q1026" s="183">
        <v>0</v>
      </c>
      <c r="R1026" s="183">
        <v>0</v>
      </c>
      <c r="S1026" s="183">
        <v>0</v>
      </c>
      <c r="T1026" s="183">
        <v>0</v>
      </c>
      <c r="U1026" s="183">
        <v>0</v>
      </c>
      <c r="V1026" s="183">
        <v>0</v>
      </c>
      <c r="W1026" s="183">
        <v>0</v>
      </c>
      <c r="X1026" s="183">
        <v>0</v>
      </c>
      <c r="Y1026" s="183">
        <v>0</v>
      </c>
    </row>
    <row r="1027" spans="1:25" x14ac:dyDescent="0.2">
      <c r="A1027" s="184">
        <v>11161205</v>
      </c>
      <c r="B1027" s="183" t="str">
        <f>[1]店マスタ!B1026</f>
        <v>高橋電化センター</v>
      </c>
      <c r="C1027" s="183">
        <v>1.5</v>
      </c>
      <c r="D1027" s="183">
        <v>1.5</v>
      </c>
      <c r="E1027" s="183" t="str">
        <f>_xlfn.XLOOKUP(A1027,[2]Sheet1!$R:$R,[2]Sheet1!$AB:$AB,"",0)</f>
        <v/>
      </c>
      <c r="F1027" s="183" t="str">
        <f>_xlfn.XLOOKUP($A1027,[3]【2026年03月度_全社】RFM客層一覧表データ!$A:$A,[3]【2026年03月度_全社】RFM客層一覧表データ!C:C,"",0)</f>
        <v/>
      </c>
      <c r="G1027" s="183" t="str">
        <f>_xlfn.XLOOKUP($A1027,[3]【2026年03月度_全社】RFM客層一覧表データ!$A:$A,[3]【2026年03月度_全社】RFM客層一覧表データ!D:D,"",0)</f>
        <v/>
      </c>
      <c r="H1027" s="183" t="str">
        <f>_xlfn.XLOOKUP($A1027,[3]【2026年03月度_全社】RFM客層一覧表データ!$A:$A,[3]【2026年03月度_全社】RFM客層一覧表データ!E:E,"",0)</f>
        <v/>
      </c>
      <c r="I1027" s="183" t="str">
        <f>_xlfn.XLOOKUP($A1027,[3]【2026年03月度_全社】RFM客層一覧表データ!$A:$A,[3]【2026年03月度_全社】RFM客層一覧表データ!F:F,"",0)</f>
        <v/>
      </c>
      <c r="J1027" s="183">
        <v>0</v>
      </c>
      <c r="K1027" s="183">
        <v>0</v>
      </c>
      <c r="L1027" s="183">
        <v>0</v>
      </c>
      <c r="M1027" s="183">
        <v>0</v>
      </c>
      <c r="N1027" s="183">
        <v>0</v>
      </c>
      <c r="O1027" s="183">
        <v>0</v>
      </c>
      <c r="P1027" s="183">
        <v>0</v>
      </c>
      <c r="Q1027" s="183">
        <v>0</v>
      </c>
      <c r="R1027" s="183">
        <v>0</v>
      </c>
      <c r="S1027" s="183">
        <v>0</v>
      </c>
      <c r="T1027" s="183">
        <v>0</v>
      </c>
      <c r="U1027" s="183">
        <v>0</v>
      </c>
      <c r="V1027" s="183">
        <v>0</v>
      </c>
      <c r="W1027" s="183">
        <v>0</v>
      </c>
      <c r="X1027" s="183">
        <v>0</v>
      </c>
      <c r="Y1027" s="183">
        <v>0</v>
      </c>
    </row>
    <row r="1028" spans="1:25" x14ac:dyDescent="0.2">
      <c r="A1028" s="184">
        <v>11161230</v>
      </c>
      <c r="B1028" s="183" t="str">
        <f>[1]店マスタ!B1027</f>
        <v>パナハート　ハシモト</v>
      </c>
      <c r="C1028" s="183">
        <v>1.5</v>
      </c>
      <c r="D1028" s="183">
        <v>1.5</v>
      </c>
      <c r="E1028" s="183">
        <f>_xlfn.XLOOKUP(A1028,[2]Sheet1!$R:$R,[2]Sheet1!$AB:$AB,"",0)</f>
        <v>1.5</v>
      </c>
      <c r="F1028" s="183">
        <f>_xlfn.XLOOKUP($A1028,[3]【2026年03月度_全社】RFM客層一覧表データ!$A:$A,[3]【2026年03月度_全社】RFM客層一覧表データ!C:C,"",0)</f>
        <v>306</v>
      </c>
      <c r="G1028" s="183">
        <f>_xlfn.XLOOKUP($A1028,[3]【2026年03月度_全社】RFM客層一覧表データ!$A:$A,[3]【2026年03月度_全社】RFM客層一覧表データ!D:D,"",0)</f>
        <v>123</v>
      </c>
      <c r="H1028" s="183">
        <f>_xlfn.XLOOKUP($A1028,[3]【2026年03月度_全社】RFM客層一覧表データ!$A:$A,[3]【2026年03月度_全社】RFM客層一覧表データ!E:E,"",0)</f>
        <v>151</v>
      </c>
      <c r="I1028" s="183">
        <f>_xlfn.XLOOKUP($A1028,[3]【2026年03月度_全社】RFM客層一覧表データ!$A:$A,[3]【2026年03月度_全社】RFM客層一覧表データ!F:F,"",0)</f>
        <v>13</v>
      </c>
      <c r="J1028" s="183">
        <v>320</v>
      </c>
      <c r="K1028" s="183">
        <v>127</v>
      </c>
      <c r="L1028" s="183">
        <v>151</v>
      </c>
      <c r="M1028" s="183">
        <v>19</v>
      </c>
      <c r="N1028" s="183">
        <v>344</v>
      </c>
      <c r="O1028" s="183">
        <v>136</v>
      </c>
      <c r="P1028" s="183">
        <v>162</v>
      </c>
      <c r="Q1028" s="183">
        <v>20</v>
      </c>
      <c r="R1028" s="183">
        <v>360</v>
      </c>
      <c r="S1028" s="183">
        <v>137</v>
      </c>
      <c r="T1028" s="183">
        <v>161</v>
      </c>
      <c r="U1028" s="183">
        <v>24</v>
      </c>
      <c r="V1028" s="183">
        <v>371</v>
      </c>
      <c r="W1028" s="183">
        <v>150</v>
      </c>
      <c r="X1028" s="183">
        <v>183</v>
      </c>
      <c r="Y1028" s="183">
        <v>21</v>
      </c>
    </row>
    <row r="1029" spans="1:25" x14ac:dyDescent="0.2">
      <c r="A1029" s="184">
        <v>11161235</v>
      </c>
      <c r="B1029" s="183" t="str">
        <f>[1]店マスタ!B1028</f>
        <v>（有）林電気商会</v>
      </c>
      <c r="C1029" s="183">
        <v>4.5</v>
      </c>
      <c r="D1029" s="183">
        <v>4.5</v>
      </c>
      <c r="E1029" s="183">
        <f>_xlfn.XLOOKUP(A1029,[2]Sheet1!$R:$R,[2]Sheet1!$AB:$AB,"",0)</f>
        <v>4.5</v>
      </c>
      <c r="F1029" s="183">
        <f>_xlfn.XLOOKUP($A1029,[3]【2026年03月度_全社】RFM客層一覧表データ!$A:$A,[3]【2026年03月度_全社】RFM客層一覧表データ!C:C,"",0)</f>
        <v>720</v>
      </c>
      <c r="G1029" s="183">
        <f>_xlfn.XLOOKUP($A1029,[3]【2026年03月度_全社】RFM客層一覧表データ!$A:$A,[3]【2026年03月度_全社】RFM客層一覧表データ!D:D,"",0)</f>
        <v>346</v>
      </c>
      <c r="H1029" s="183">
        <f>_xlfn.XLOOKUP($A1029,[3]【2026年03月度_全社】RFM客層一覧表データ!$A:$A,[3]【2026年03月度_全社】RFM客層一覧表データ!E:E,"",0)</f>
        <v>459</v>
      </c>
      <c r="I1029" s="183">
        <f>_xlfn.XLOOKUP($A1029,[3]【2026年03月度_全社】RFM客層一覧表データ!$A:$A,[3]【2026年03月度_全社】RFM客層一覧表データ!F:F,"",0)</f>
        <v>33</v>
      </c>
      <c r="J1029" s="183">
        <v>742</v>
      </c>
      <c r="K1029" s="183">
        <v>355</v>
      </c>
      <c r="L1029" s="183">
        <v>471</v>
      </c>
      <c r="M1029" s="183">
        <v>29</v>
      </c>
      <c r="N1029" s="183">
        <v>750</v>
      </c>
      <c r="O1029" s="183">
        <v>333</v>
      </c>
      <c r="P1029" s="183">
        <v>479</v>
      </c>
      <c r="Q1029" s="183">
        <v>24</v>
      </c>
      <c r="R1029" s="183">
        <v>781</v>
      </c>
      <c r="S1029" s="183">
        <v>391</v>
      </c>
      <c r="T1029" s="183">
        <v>518</v>
      </c>
      <c r="U1029" s="183">
        <v>36</v>
      </c>
      <c r="V1029" s="183">
        <v>809</v>
      </c>
      <c r="W1029" s="183">
        <v>404</v>
      </c>
      <c r="X1029" s="183">
        <v>533</v>
      </c>
      <c r="Y1029" s="183">
        <v>34</v>
      </c>
    </row>
    <row r="1030" spans="1:25" x14ac:dyDescent="0.2">
      <c r="A1030" s="184">
        <v>11161258</v>
      </c>
      <c r="B1030" s="183" t="str">
        <f>[1]店マスタ!B1029</f>
        <v>都電気商会</v>
      </c>
      <c r="C1030" s="183">
        <v>2.5</v>
      </c>
      <c r="D1030" s="183">
        <v>2.5</v>
      </c>
      <c r="E1030" s="183">
        <f>_xlfn.XLOOKUP(A1030,[2]Sheet1!$R:$R,[2]Sheet1!$AB:$AB,"",0)</f>
        <v>3</v>
      </c>
      <c r="F1030" s="183">
        <f>_xlfn.XLOOKUP($A1030,[3]【2026年03月度_全社】RFM客層一覧表データ!$A:$A,[3]【2026年03月度_全社】RFM客層一覧表データ!C:C,"",0)</f>
        <v>287</v>
      </c>
      <c r="G1030" s="183">
        <f>_xlfn.XLOOKUP($A1030,[3]【2026年03月度_全社】RFM客層一覧表データ!$A:$A,[3]【2026年03月度_全社】RFM客層一覧表データ!D:D,"",0)</f>
        <v>102</v>
      </c>
      <c r="H1030" s="183">
        <f>_xlfn.XLOOKUP($A1030,[3]【2026年03月度_全社】RFM客層一覧表データ!$A:$A,[3]【2026年03月度_全社】RFM客層一覧表データ!E:E,"",0)</f>
        <v>0</v>
      </c>
      <c r="I1030" s="183">
        <f>_xlfn.XLOOKUP($A1030,[3]【2026年03月度_全社】RFM客層一覧表データ!$A:$A,[3]【2026年03月度_全社】RFM客層一覧表データ!F:F,"",0)</f>
        <v>0</v>
      </c>
      <c r="J1030" s="183">
        <v>284</v>
      </c>
      <c r="K1030" s="183">
        <v>112</v>
      </c>
      <c r="L1030" s="183">
        <v>0</v>
      </c>
      <c r="M1030" s="183">
        <v>0</v>
      </c>
      <c r="N1030" s="183">
        <v>277</v>
      </c>
      <c r="O1030" s="183">
        <v>105</v>
      </c>
      <c r="P1030" s="183">
        <v>0</v>
      </c>
      <c r="Q1030" s="183">
        <v>0</v>
      </c>
      <c r="R1030" s="183">
        <v>263</v>
      </c>
      <c r="S1030" s="183">
        <v>116</v>
      </c>
      <c r="T1030" s="183">
        <v>0</v>
      </c>
      <c r="U1030" s="183">
        <v>0</v>
      </c>
      <c r="V1030" s="183">
        <v>235</v>
      </c>
      <c r="W1030" s="183">
        <v>113</v>
      </c>
      <c r="X1030" s="183">
        <v>0</v>
      </c>
      <c r="Y1030" s="183">
        <v>0</v>
      </c>
    </row>
    <row r="1031" spans="1:25" x14ac:dyDescent="0.2">
      <c r="A1031" s="184">
        <v>11162104</v>
      </c>
      <c r="B1031" s="183" t="str">
        <f>[1]店マスタ!B1030</f>
        <v>（有）植竹ラジオ商会</v>
      </c>
      <c r="C1031" s="183">
        <v>5</v>
      </c>
      <c r="D1031" s="183">
        <v>5</v>
      </c>
      <c r="E1031" s="183">
        <f>_xlfn.XLOOKUP(A1031,[2]Sheet1!$R:$R,[2]Sheet1!$AB:$AB,"",0)</f>
        <v>5</v>
      </c>
      <c r="F1031" s="183">
        <f>_xlfn.XLOOKUP($A1031,[3]【2026年03月度_全社】RFM客層一覧表データ!$A:$A,[3]【2026年03月度_全社】RFM客層一覧表データ!C:C,"",0)</f>
        <v>1700</v>
      </c>
      <c r="G1031" s="183">
        <f>_xlfn.XLOOKUP($A1031,[3]【2026年03月度_全社】RFM客層一覧表データ!$A:$A,[3]【2026年03月度_全社】RFM客層一覧表データ!D:D,"",0)</f>
        <v>616</v>
      </c>
      <c r="H1031" s="183">
        <f>_xlfn.XLOOKUP($A1031,[3]【2026年03月度_全社】RFM客層一覧表データ!$A:$A,[3]【2026年03月度_全社】RFM客層一覧表データ!E:E,"",0)</f>
        <v>725</v>
      </c>
      <c r="I1031" s="183">
        <f>_xlfn.XLOOKUP($A1031,[3]【2026年03月度_全社】RFM客層一覧表データ!$A:$A,[3]【2026年03月度_全社】RFM客層一覧表データ!F:F,"",0)</f>
        <v>92</v>
      </c>
      <c r="J1031" s="183">
        <v>1784</v>
      </c>
      <c r="K1031" s="183">
        <v>677</v>
      </c>
      <c r="L1031" s="183">
        <v>732</v>
      </c>
      <c r="M1031" s="183">
        <v>142</v>
      </c>
      <c r="N1031" s="183">
        <v>1795</v>
      </c>
      <c r="O1031" s="183">
        <v>718</v>
      </c>
      <c r="P1031" s="183">
        <v>737</v>
      </c>
      <c r="Q1031" s="183">
        <v>150</v>
      </c>
      <c r="R1031" s="183">
        <v>1764</v>
      </c>
      <c r="S1031" s="183">
        <v>713</v>
      </c>
      <c r="T1031" s="183">
        <v>744</v>
      </c>
      <c r="U1031" s="183">
        <v>155</v>
      </c>
      <c r="V1031" s="183">
        <v>1739</v>
      </c>
      <c r="W1031" s="183">
        <v>730</v>
      </c>
      <c r="X1031" s="183">
        <v>757</v>
      </c>
      <c r="Y1031" s="183">
        <v>154</v>
      </c>
    </row>
    <row r="1032" spans="1:25" x14ac:dyDescent="0.2">
      <c r="A1032" s="184">
        <v>11162108</v>
      </c>
      <c r="B1032" s="183" t="str">
        <f>[1]店マスタ!B1031</f>
        <v>（有）サイコ－</v>
      </c>
      <c r="C1032" s="183">
        <v>2</v>
      </c>
      <c r="D1032" s="183">
        <v>2</v>
      </c>
      <c r="E1032" s="183">
        <f>_xlfn.XLOOKUP(A1032,[2]Sheet1!$R:$R,[2]Sheet1!$AB:$AB,"",0)</f>
        <v>2</v>
      </c>
      <c r="F1032" s="183">
        <f>_xlfn.XLOOKUP($A1032,[3]【2026年03月度_全社】RFM客層一覧表データ!$A:$A,[3]【2026年03月度_全社】RFM客層一覧表データ!C:C,"",0)</f>
        <v>72</v>
      </c>
      <c r="G1032" s="183">
        <f>_xlfn.XLOOKUP($A1032,[3]【2026年03月度_全社】RFM客層一覧表データ!$A:$A,[3]【2026年03月度_全社】RFM客層一覧表データ!D:D,"",0)</f>
        <v>0</v>
      </c>
      <c r="H1032" s="183">
        <f>_xlfn.XLOOKUP($A1032,[3]【2026年03月度_全社】RFM客層一覧表データ!$A:$A,[3]【2026年03月度_全社】RFM客層一覧表データ!E:E,"",0)</f>
        <v>0</v>
      </c>
      <c r="I1032" s="183">
        <f>_xlfn.XLOOKUP($A1032,[3]【2026年03月度_全社】RFM客層一覧表データ!$A:$A,[3]【2026年03月度_全社】RFM客層一覧表データ!F:F,"",0)</f>
        <v>0</v>
      </c>
      <c r="J1032" s="183">
        <v>125</v>
      </c>
      <c r="K1032" s="183">
        <v>0</v>
      </c>
      <c r="L1032" s="183">
        <v>14</v>
      </c>
      <c r="M1032" s="183">
        <v>0</v>
      </c>
      <c r="N1032" s="183">
        <v>206</v>
      </c>
      <c r="O1032" s="183">
        <v>0</v>
      </c>
      <c r="P1032" s="183">
        <v>46</v>
      </c>
      <c r="Q1032" s="183">
        <v>0</v>
      </c>
      <c r="R1032" s="183">
        <v>289</v>
      </c>
      <c r="S1032" s="183">
        <v>1</v>
      </c>
      <c r="T1032" s="183">
        <v>78</v>
      </c>
      <c r="U1032" s="183">
        <v>0</v>
      </c>
      <c r="V1032" s="183">
        <v>352</v>
      </c>
      <c r="W1032" s="183">
        <v>15</v>
      </c>
      <c r="X1032" s="183">
        <v>105</v>
      </c>
      <c r="Y1032" s="183">
        <v>0</v>
      </c>
    </row>
    <row r="1033" spans="1:25" x14ac:dyDescent="0.2">
      <c r="A1033" s="184">
        <v>11162109</v>
      </c>
      <c r="B1033" s="183" t="str">
        <f>[1]店マスタ!B1032</f>
        <v>（株）サクライ電器</v>
      </c>
      <c r="C1033" s="183">
        <v>8</v>
      </c>
      <c r="D1033" s="183">
        <v>8</v>
      </c>
      <c r="E1033" s="183">
        <f>_xlfn.XLOOKUP(A1033,[2]Sheet1!$R:$R,[2]Sheet1!$AB:$AB,"",0)</f>
        <v>8</v>
      </c>
      <c r="F1033" s="183">
        <f>_xlfn.XLOOKUP($A1033,[3]【2026年03月度_全社】RFM客層一覧表データ!$A:$A,[3]【2026年03月度_全社】RFM客層一覧表データ!C:C,"",0)</f>
        <v>1274</v>
      </c>
      <c r="G1033" s="183">
        <f>_xlfn.XLOOKUP($A1033,[3]【2026年03月度_全社】RFM客層一覧表データ!$A:$A,[3]【2026年03月度_全社】RFM客層一覧表データ!D:D,"",0)</f>
        <v>800</v>
      </c>
      <c r="H1033" s="183">
        <f>_xlfn.XLOOKUP($A1033,[3]【2026年03月度_全社】RFM客層一覧表データ!$A:$A,[3]【2026年03月度_全社】RFM客層一覧表データ!E:E,"",0)</f>
        <v>963</v>
      </c>
      <c r="I1033" s="183">
        <f>_xlfn.XLOOKUP($A1033,[3]【2026年03月度_全社】RFM客層一覧表データ!$A:$A,[3]【2026年03月度_全社】RFM客層一覧表データ!F:F,"",0)</f>
        <v>88</v>
      </c>
      <c r="J1033" s="183">
        <v>1348</v>
      </c>
      <c r="K1033" s="183">
        <v>849</v>
      </c>
      <c r="L1033" s="183">
        <v>997</v>
      </c>
      <c r="M1033" s="183">
        <v>94</v>
      </c>
      <c r="N1033" s="183">
        <v>1392</v>
      </c>
      <c r="O1033" s="183">
        <v>838</v>
      </c>
      <c r="P1033" s="183">
        <v>1071</v>
      </c>
      <c r="Q1033" s="183">
        <v>96</v>
      </c>
      <c r="R1033" s="183">
        <v>1609</v>
      </c>
      <c r="S1033" s="183">
        <v>938</v>
      </c>
      <c r="T1033" s="183">
        <v>1132</v>
      </c>
      <c r="U1033" s="183">
        <v>107</v>
      </c>
      <c r="V1033" s="183">
        <v>1909</v>
      </c>
      <c r="W1033" s="183">
        <v>1115</v>
      </c>
      <c r="X1033" s="183">
        <v>1237</v>
      </c>
      <c r="Y1033" s="183">
        <v>155</v>
      </c>
    </row>
    <row r="1034" spans="1:25" x14ac:dyDescent="0.2">
      <c r="A1034" s="184">
        <v>11162117</v>
      </c>
      <c r="B1034" s="183" t="str">
        <f>[1]店マスタ!B1033</f>
        <v>（有）吉原電気商会</v>
      </c>
      <c r="C1034" s="183">
        <v>1</v>
      </c>
      <c r="D1034" s="183">
        <v>1</v>
      </c>
      <c r="E1034" s="183">
        <f>_xlfn.XLOOKUP(A1034,[2]Sheet1!$R:$R,[2]Sheet1!$AB:$AB,"",0)</f>
        <v>1</v>
      </c>
      <c r="F1034" s="183">
        <f>_xlfn.XLOOKUP($A1034,[3]【2026年03月度_全社】RFM客層一覧表データ!$A:$A,[3]【2026年03月度_全社】RFM客層一覧表データ!C:C,"",0)</f>
        <v>338</v>
      </c>
      <c r="G1034" s="183">
        <f>_xlfn.XLOOKUP($A1034,[3]【2026年03月度_全社】RFM客層一覧表データ!$A:$A,[3]【2026年03月度_全社】RFM客層一覧表データ!D:D,"",0)</f>
        <v>145</v>
      </c>
      <c r="H1034" s="183">
        <f>_xlfn.XLOOKUP($A1034,[3]【2026年03月度_全社】RFM客層一覧表データ!$A:$A,[3]【2026年03月度_全社】RFM客層一覧表データ!E:E,"",0)</f>
        <v>157</v>
      </c>
      <c r="I1034" s="183">
        <f>_xlfn.XLOOKUP($A1034,[3]【2026年03月度_全社】RFM客層一覧表データ!$A:$A,[3]【2026年03月度_全社】RFM客層一覧表データ!F:F,"",0)</f>
        <v>18</v>
      </c>
      <c r="J1034" s="183">
        <v>337</v>
      </c>
      <c r="K1034" s="183">
        <v>158</v>
      </c>
      <c r="L1034" s="183">
        <v>163</v>
      </c>
      <c r="M1034" s="183">
        <v>27</v>
      </c>
      <c r="N1034" s="183">
        <v>326</v>
      </c>
      <c r="O1034" s="183">
        <v>163</v>
      </c>
      <c r="P1034" s="183">
        <v>172</v>
      </c>
      <c r="Q1034" s="183">
        <v>23</v>
      </c>
      <c r="R1034" s="183">
        <v>326</v>
      </c>
      <c r="S1034" s="183">
        <v>162</v>
      </c>
      <c r="T1034" s="183">
        <v>177</v>
      </c>
      <c r="U1034" s="183">
        <v>27</v>
      </c>
      <c r="V1034" s="183">
        <v>313</v>
      </c>
      <c r="W1034" s="183">
        <v>165</v>
      </c>
      <c r="X1034" s="183">
        <v>172</v>
      </c>
      <c r="Y1034" s="183">
        <v>19</v>
      </c>
    </row>
    <row r="1035" spans="1:25" x14ac:dyDescent="0.2">
      <c r="A1035" s="184">
        <v>11163010</v>
      </c>
      <c r="B1035" s="183" t="str">
        <f>[1]店マスタ!B1034</f>
        <v>スマイルワン　みよし</v>
      </c>
      <c r="C1035" s="183">
        <v>2.5</v>
      </c>
      <c r="D1035" s="183">
        <v>2.5</v>
      </c>
      <c r="E1035" s="183">
        <f>_xlfn.XLOOKUP(A1035,[2]Sheet1!$R:$R,[2]Sheet1!$AB:$AB,"",0)</f>
        <v>2.5</v>
      </c>
      <c r="F1035" s="183">
        <f>_xlfn.XLOOKUP($A1035,[3]【2026年03月度_全社】RFM客層一覧表データ!$A:$A,[3]【2026年03月度_全社】RFM客層一覧表データ!C:C,"",0)</f>
        <v>228</v>
      </c>
      <c r="G1035" s="183">
        <f>_xlfn.XLOOKUP($A1035,[3]【2026年03月度_全社】RFM客層一覧表データ!$A:$A,[3]【2026年03月度_全社】RFM客層一覧表データ!D:D,"",0)</f>
        <v>0</v>
      </c>
      <c r="H1035" s="183">
        <f>_xlfn.XLOOKUP($A1035,[3]【2026年03月度_全社】RFM客層一覧表データ!$A:$A,[3]【2026年03月度_全社】RFM客層一覧表データ!E:E,"",0)</f>
        <v>81</v>
      </c>
      <c r="I1035" s="183">
        <f>_xlfn.XLOOKUP($A1035,[3]【2026年03月度_全社】RFM客層一覧表データ!$A:$A,[3]【2026年03月度_全社】RFM客層一覧表データ!F:F,"",0)</f>
        <v>0</v>
      </c>
      <c r="J1035" s="183">
        <v>269</v>
      </c>
      <c r="K1035" s="183">
        <v>9</v>
      </c>
      <c r="L1035" s="183">
        <v>113</v>
      </c>
      <c r="M1035" s="183">
        <v>0</v>
      </c>
      <c r="N1035" s="183">
        <v>311</v>
      </c>
      <c r="O1035" s="183">
        <v>107</v>
      </c>
      <c r="P1035" s="183">
        <v>132</v>
      </c>
      <c r="Q1035" s="183">
        <v>0</v>
      </c>
      <c r="R1035" s="183">
        <v>327</v>
      </c>
      <c r="S1035" s="183">
        <v>78</v>
      </c>
      <c r="T1035" s="183">
        <v>133</v>
      </c>
      <c r="U1035" s="183">
        <v>0</v>
      </c>
      <c r="V1035" s="183">
        <v>347</v>
      </c>
      <c r="W1035" s="183">
        <v>112</v>
      </c>
      <c r="X1035" s="183">
        <v>142</v>
      </c>
      <c r="Y1035" s="183">
        <v>1</v>
      </c>
    </row>
    <row r="1036" spans="1:25" x14ac:dyDescent="0.2">
      <c r="A1036" s="184">
        <v>11163125</v>
      </c>
      <c r="B1036" s="183" t="str">
        <f>[1]店マスタ!B1035</f>
        <v>（株）ホダカ電器</v>
      </c>
      <c r="C1036" s="183">
        <v>4.5</v>
      </c>
      <c r="D1036" s="183">
        <v>4.5</v>
      </c>
      <c r="E1036" s="183">
        <f>_xlfn.XLOOKUP(A1036,[2]Sheet1!$R:$R,[2]Sheet1!$AB:$AB,"",0)</f>
        <v>4.5</v>
      </c>
      <c r="F1036" s="183">
        <f>_xlfn.XLOOKUP($A1036,[3]【2026年03月度_全社】RFM客層一覧表データ!$A:$A,[3]【2026年03月度_全社】RFM客層一覧表データ!C:C,"",0)</f>
        <v>962</v>
      </c>
      <c r="G1036" s="183">
        <f>_xlfn.XLOOKUP($A1036,[3]【2026年03月度_全社】RFM客層一覧表データ!$A:$A,[3]【2026年03月度_全社】RFM客層一覧表データ!D:D,"",0)</f>
        <v>371</v>
      </c>
      <c r="H1036" s="183">
        <f>_xlfn.XLOOKUP($A1036,[3]【2026年03月度_全社】RFM客層一覧表データ!$A:$A,[3]【2026年03月度_全社】RFM客層一覧表データ!E:E,"",0)</f>
        <v>482</v>
      </c>
      <c r="I1036" s="183">
        <f>_xlfn.XLOOKUP($A1036,[3]【2026年03月度_全社】RFM客層一覧表データ!$A:$A,[3]【2026年03月度_全社】RFM客層一覧表データ!F:F,"",0)</f>
        <v>47</v>
      </c>
      <c r="J1036" s="183">
        <v>1029</v>
      </c>
      <c r="K1036" s="183">
        <v>384</v>
      </c>
      <c r="L1036" s="183">
        <v>516</v>
      </c>
      <c r="M1036" s="183">
        <v>58</v>
      </c>
      <c r="N1036" s="183">
        <v>1065</v>
      </c>
      <c r="O1036" s="183">
        <v>406</v>
      </c>
      <c r="P1036" s="183">
        <v>536</v>
      </c>
      <c r="Q1036" s="183">
        <v>55</v>
      </c>
      <c r="R1036" s="183">
        <v>1091</v>
      </c>
      <c r="S1036" s="183">
        <v>436</v>
      </c>
      <c r="T1036" s="183">
        <v>559</v>
      </c>
      <c r="U1036" s="183">
        <v>55</v>
      </c>
      <c r="V1036" s="183">
        <v>1132</v>
      </c>
      <c r="W1036" s="183">
        <v>464</v>
      </c>
      <c r="X1036" s="183">
        <v>574</v>
      </c>
      <c r="Y1036" s="183">
        <v>62</v>
      </c>
    </row>
    <row r="1037" spans="1:25" x14ac:dyDescent="0.2">
      <c r="A1037" s="184">
        <v>11165115</v>
      </c>
      <c r="B1037" s="183" t="str">
        <f>[1]店マスタ!B1036</f>
        <v>株式会社ウスキ電機</v>
      </c>
      <c r="C1037" s="183">
        <v>1.5</v>
      </c>
      <c r="D1037" s="183">
        <v>1.5</v>
      </c>
      <c r="E1037" s="183">
        <f>_xlfn.XLOOKUP(A1037,[2]Sheet1!$R:$R,[2]Sheet1!$AB:$AB,"",0)</f>
        <v>1.5</v>
      </c>
      <c r="F1037" s="183" t="str">
        <f>_xlfn.XLOOKUP($A1037,[3]【2026年03月度_全社】RFM客層一覧表データ!$A:$A,[3]【2026年03月度_全社】RFM客層一覧表データ!C:C,"",0)</f>
        <v/>
      </c>
      <c r="G1037" s="183" t="str">
        <f>_xlfn.XLOOKUP($A1037,[3]【2026年03月度_全社】RFM客層一覧表データ!$A:$A,[3]【2026年03月度_全社】RFM客層一覧表データ!D:D,"",0)</f>
        <v/>
      </c>
      <c r="H1037" s="183" t="str">
        <f>_xlfn.XLOOKUP($A1037,[3]【2026年03月度_全社】RFM客層一覧表データ!$A:$A,[3]【2026年03月度_全社】RFM客層一覧表データ!E:E,"",0)</f>
        <v/>
      </c>
      <c r="I1037" s="183" t="str">
        <f>_xlfn.XLOOKUP($A1037,[3]【2026年03月度_全社】RFM客層一覧表データ!$A:$A,[3]【2026年03月度_全社】RFM客層一覧表データ!F:F,"",0)</f>
        <v/>
      </c>
      <c r="J1037" s="183">
        <v>0</v>
      </c>
      <c r="K1037" s="183">
        <v>0</v>
      </c>
      <c r="L1037" s="183">
        <v>0</v>
      </c>
      <c r="M1037" s="183">
        <v>0</v>
      </c>
      <c r="N1037" s="183">
        <v>0</v>
      </c>
      <c r="O1037" s="183">
        <v>0</v>
      </c>
      <c r="P1037" s="183">
        <v>0</v>
      </c>
      <c r="Q1037" s="183">
        <v>0</v>
      </c>
      <c r="R1037" s="183">
        <v>0</v>
      </c>
      <c r="S1037" s="183">
        <v>0</v>
      </c>
      <c r="T1037" s="183">
        <v>0</v>
      </c>
      <c r="U1037" s="183">
        <v>0</v>
      </c>
      <c r="V1037" s="183">
        <v>0</v>
      </c>
      <c r="W1037" s="183">
        <v>0</v>
      </c>
      <c r="X1037" s="183">
        <v>0</v>
      </c>
      <c r="Y1037" s="183">
        <v>0</v>
      </c>
    </row>
    <row r="1038" spans="1:25" x14ac:dyDescent="0.2">
      <c r="A1038" s="184">
        <v>11165118</v>
      </c>
      <c r="B1038" s="183" t="str">
        <f>[1]店マスタ!B1037</f>
        <v>（有）遠藤電気商会</v>
      </c>
      <c r="C1038" s="183">
        <v>7</v>
      </c>
      <c r="D1038" s="183">
        <v>7</v>
      </c>
      <c r="E1038" s="183">
        <f>_xlfn.XLOOKUP(A1038,[2]Sheet1!$R:$R,[2]Sheet1!$AB:$AB,"",0)</f>
        <v>8</v>
      </c>
      <c r="F1038" s="183">
        <f>_xlfn.XLOOKUP($A1038,[3]【2026年03月度_全社】RFM客層一覧表データ!$A:$A,[3]【2026年03月度_全社】RFM客層一覧表データ!C:C,"",0)</f>
        <v>1913</v>
      </c>
      <c r="G1038" s="183">
        <f>_xlfn.XLOOKUP($A1038,[3]【2026年03月度_全社】RFM客層一覧表データ!$A:$A,[3]【2026年03月度_全社】RFM客層一覧表データ!D:D,"",0)</f>
        <v>1086</v>
      </c>
      <c r="H1038" s="183">
        <f>_xlfn.XLOOKUP($A1038,[3]【2026年03月度_全社】RFM客層一覧表データ!$A:$A,[3]【2026年03月度_全社】RFM客層一覧表データ!E:E,"",0)</f>
        <v>1423</v>
      </c>
      <c r="I1038" s="183">
        <f>_xlfn.XLOOKUP($A1038,[3]【2026年03月度_全社】RFM客層一覧表データ!$A:$A,[3]【2026年03月度_全社】RFM客層一覧表データ!F:F,"",0)</f>
        <v>62</v>
      </c>
      <c r="J1038" s="183">
        <v>1948</v>
      </c>
      <c r="K1038" s="183">
        <v>1108</v>
      </c>
      <c r="L1038" s="183">
        <v>1410</v>
      </c>
      <c r="M1038" s="183">
        <v>78</v>
      </c>
      <c r="N1038" s="183">
        <v>1970</v>
      </c>
      <c r="O1038" s="183">
        <v>1106</v>
      </c>
      <c r="P1038" s="183">
        <v>1422</v>
      </c>
      <c r="Q1038" s="183">
        <v>100</v>
      </c>
      <c r="R1038" s="183">
        <v>1994</v>
      </c>
      <c r="S1038" s="183">
        <v>1174</v>
      </c>
      <c r="T1038" s="183">
        <v>1454</v>
      </c>
      <c r="U1038" s="183">
        <v>117</v>
      </c>
      <c r="V1038" s="183">
        <v>1961</v>
      </c>
      <c r="W1038" s="183">
        <v>1158</v>
      </c>
      <c r="X1038" s="183">
        <v>1413</v>
      </c>
      <c r="Y1038" s="183">
        <v>120</v>
      </c>
    </row>
    <row r="1039" spans="1:25" x14ac:dyDescent="0.2">
      <c r="A1039" s="184">
        <v>11165119</v>
      </c>
      <c r="B1039" s="183" t="str">
        <f>[1]店マスタ!B1038</f>
        <v>（有）遠藤電気商会　栄和店</v>
      </c>
      <c r="C1039" s="183">
        <v>1.5</v>
      </c>
      <c r="D1039" s="183">
        <v>1.5</v>
      </c>
      <c r="E1039" s="183">
        <f>_xlfn.XLOOKUP(A1039,[2]Sheet1!$R:$R,[2]Sheet1!$AB:$AB,"",0)</f>
        <v>1.5</v>
      </c>
      <c r="F1039" s="183" t="str">
        <f>_xlfn.XLOOKUP($A1039,[3]【2026年03月度_全社】RFM客層一覧表データ!$A:$A,[3]【2026年03月度_全社】RFM客層一覧表データ!C:C,"",0)</f>
        <v/>
      </c>
      <c r="G1039" s="183" t="str">
        <f>_xlfn.XLOOKUP($A1039,[3]【2026年03月度_全社】RFM客層一覧表データ!$A:$A,[3]【2026年03月度_全社】RFM客層一覧表データ!D:D,"",0)</f>
        <v/>
      </c>
      <c r="H1039" s="183" t="str">
        <f>_xlfn.XLOOKUP($A1039,[3]【2026年03月度_全社】RFM客層一覧表データ!$A:$A,[3]【2026年03月度_全社】RFM客層一覧表データ!E:E,"",0)</f>
        <v/>
      </c>
      <c r="I1039" s="183" t="str">
        <f>_xlfn.XLOOKUP($A1039,[3]【2026年03月度_全社】RFM客層一覧表データ!$A:$A,[3]【2026年03月度_全社】RFM客層一覧表データ!F:F,"",0)</f>
        <v/>
      </c>
      <c r="J1039" s="183">
        <v>0</v>
      </c>
      <c r="K1039" s="183">
        <v>0</v>
      </c>
      <c r="L1039" s="183">
        <v>0</v>
      </c>
      <c r="M1039" s="183">
        <v>0</v>
      </c>
      <c r="N1039" s="183">
        <v>0</v>
      </c>
      <c r="O1039" s="183">
        <v>0</v>
      </c>
      <c r="P1039" s="183">
        <v>0</v>
      </c>
      <c r="Q1039" s="183">
        <v>0</v>
      </c>
      <c r="R1039" s="183">
        <v>0</v>
      </c>
      <c r="S1039" s="183">
        <v>0</v>
      </c>
      <c r="T1039" s="183">
        <v>0</v>
      </c>
      <c r="U1039" s="183">
        <v>0</v>
      </c>
      <c r="V1039" s="183">
        <v>0</v>
      </c>
      <c r="W1039" s="183">
        <v>0</v>
      </c>
      <c r="X1039" s="183">
        <v>0</v>
      </c>
      <c r="Y1039" s="183">
        <v>0</v>
      </c>
    </row>
    <row r="1040" spans="1:25" x14ac:dyDescent="0.2">
      <c r="A1040" s="184">
        <v>11165181</v>
      </c>
      <c r="B1040" s="183" t="str">
        <f>[1]店マスタ!B1039</f>
        <v>須崎電器</v>
      </c>
      <c r="C1040" s="183">
        <v>2</v>
      </c>
      <c r="D1040" s="183">
        <v>0</v>
      </c>
      <c r="E1040" s="183" t="str">
        <f>_xlfn.XLOOKUP(A1040,[2]Sheet1!$R:$R,[2]Sheet1!$AB:$AB,"",0)</f>
        <v/>
      </c>
      <c r="F1040" s="183" t="str">
        <f>_xlfn.XLOOKUP($A1040,[3]【2026年03月度_全社】RFM客層一覧表データ!$A:$A,[3]【2026年03月度_全社】RFM客層一覧表データ!C:C,"",0)</f>
        <v/>
      </c>
      <c r="G1040" s="183" t="str">
        <f>_xlfn.XLOOKUP($A1040,[3]【2026年03月度_全社】RFM客層一覧表データ!$A:$A,[3]【2026年03月度_全社】RFM客層一覧表データ!D:D,"",0)</f>
        <v/>
      </c>
      <c r="H1040" s="183" t="str">
        <f>_xlfn.XLOOKUP($A1040,[3]【2026年03月度_全社】RFM客層一覧表データ!$A:$A,[3]【2026年03月度_全社】RFM客層一覧表データ!E:E,"",0)</f>
        <v/>
      </c>
      <c r="I1040" s="183" t="str">
        <f>_xlfn.XLOOKUP($A1040,[3]【2026年03月度_全社】RFM客層一覧表データ!$A:$A,[3]【2026年03月度_全社】RFM客層一覧表データ!F:F,"",0)</f>
        <v/>
      </c>
      <c r="J1040" s="183">
        <v>232</v>
      </c>
      <c r="K1040" s="183">
        <v>85</v>
      </c>
      <c r="L1040" s="183">
        <v>89</v>
      </c>
      <c r="M1040" s="183">
        <v>17</v>
      </c>
      <c r="N1040" s="183">
        <v>242</v>
      </c>
      <c r="O1040" s="183">
        <v>94</v>
      </c>
      <c r="P1040" s="183">
        <v>97</v>
      </c>
      <c r="Q1040" s="183">
        <v>21</v>
      </c>
      <c r="R1040" s="183">
        <v>252</v>
      </c>
      <c r="S1040" s="183">
        <v>87</v>
      </c>
      <c r="T1040" s="183">
        <v>99</v>
      </c>
      <c r="U1040" s="183">
        <v>17</v>
      </c>
      <c r="V1040" s="183">
        <v>257</v>
      </c>
      <c r="W1040" s="183">
        <v>94</v>
      </c>
      <c r="X1040" s="183">
        <v>103</v>
      </c>
      <c r="Y1040" s="183">
        <v>21</v>
      </c>
    </row>
    <row r="1041" spans="1:25" x14ac:dyDescent="0.2">
      <c r="A1041" s="184">
        <v>11165243</v>
      </c>
      <c r="B1041" s="183" t="str">
        <f>[1]店マスタ!B1040</f>
        <v>Ｌ－ＭＥＤＩＡ　ヒマワリ</v>
      </c>
      <c r="C1041" s="183">
        <v>3</v>
      </c>
      <c r="D1041" s="183">
        <v>3</v>
      </c>
      <c r="E1041" s="183">
        <f>_xlfn.XLOOKUP(A1041,[2]Sheet1!$R:$R,[2]Sheet1!$AB:$AB,"",0)</f>
        <v>3</v>
      </c>
      <c r="F1041" s="183">
        <f>_xlfn.XLOOKUP($A1041,[3]【2026年03月度_全社】RFM客層一覧表データ!$A:$A,[3]【2026年03月度_全社】RFM客層一覧表データ!C:C,"",0)</f>
        <v>232</v>
      </c>
      <c r="G1041" s="183">
        <f>_xlfn.XLOOKUP($A1041,[3]【2026年03月度_全社】RFM客層一覧表データ!$A:$A,[3]【2026年03月度_全社】RFM客層一覧表データ!D:D,"",0)</f>
        <v>3</v>
      </c>
      <c r="H1041" s="183">
        <f>_xlfn.XLOOKUP($A1041,[3]【2026年03月度_全社】RFM客層一覧表データ!$A:$A,[3]【2026年03月度_全社】RFM客層一覧表データ!E:E,"",0)</f>
        <v>35</v>
      </c>
      <c r="I1041" s="183">
        <f>_xlfn.XLOOKUP($A1041,[3]【2026年03月度_全社】RFM客層一覧表データ!$A:$A,[3]【2026年03月度_全社】RFM客層一覧表データ!F:F,"",0)</f>
        <v>1</v>
      </c>
      <c r="J1041" s="183">
        <v>315</v>
      </c>
      <c r="K1041" s="183">
        <v>2</v>
      </c>
      <c r="L1041" s="183">
        <v>72</v>
      </c>
      <c r="M1041" s="183">
        <v>0</v>
      </c>
      <c r="N1041" s="183">
        <v>436</v>
      </c>
      <c r="O1041" s="183">
        <v>5</v>
      </c>
      <c r="P1041" s="183">
        <v>107</v>
      </c>
      <c r="Q1041" s="183">
        <v>2</v>
      </c>
      <c r="R1041" s="183">
        <v>474</v>
      </c>
      <c r="S1041" s="183">
        <v>135</v>
      </c>
      <c r="T1041" s="183">
        <v>151</v>
      </c>
      <c r="U1041" s="183">
        <v>31</v>
      </c>
      <c r="V1041" s="183">
        <v>550</v>
      </c>
      <c r="W1041" s="183">
        <v>62</v>
      </c>
      <c r="X1041" s="183">
        <v>152</v>
      </c>
      <c r="Y1041" s="183">
        <v>9</v>
      </c>
    </row>
    <row r="1042" spans="1:25" x14ac:dyDescent="0.2">
      <c r="A1042" s="184">
        <v>11165254</v>
      </c>
      <c r="B1042" s="183" t="str">
        <f>[1]店マスタ!B1041</f>
        <v>（有）細田無線</v>
      </c>
      <c r="C1042" s="183">
        <v>3.5</v>
      </c>
      <c r="D1042" s="183">
        <v>3.5</v>
      </c>
      <c r="E1042" s="183">
        <f>_xlfn.XLOOKUP(A1042,[2]Sheet1!$R:$R,[2]Sheet1!$AB:$AB,"",0)</f>
        <v>3.5</v>
      </c>
      <c r="F1042" s="183" t="str">
        <f>_xlfn.XLOOKUP($A1042,[3]【2026年03月度_全社】RFM客層一覧表データ!$A:$A,[3]【2026年03月度_全社】RFM客層一覧表データ!C:C,"",0)</f>
        <v/>
      </c>
      <c r="G1042" s="183" t="str">
        <f>_xlfn.XLOOKUP($A1042,[3]【2026年03月度_全社】RFM客層一覧表データ!$A:$A,[3]【2026年03月度_全社】RFM客層一覧表データ!D:D,"",0)</f>
        <v/>
      </c>
      <c r="H1042" s="183" t="str">
        <f>_xlfn.XLOOKUP($A1042,[3]【2026年03月度_全社】RFM客層一覧表データ!$A:$A,[3]【2026年03月度_全社】RFM客層一覧表データ!E:E,"",0)</f>
        <v/>
      </c>
      <c r="I1042" s="183" t="str">
        <f>_xlfn.XLOOKUP($A1042,[3]【2026年03月度_全社】RFM客層一覧表データ!$A:$A,[3]【2026年03月度_全社】RFM客層一覧表データ!F:F,"",0)</f>
        <v/>
      </c>
      <c r="J1042" s="183">
        <v>0</v>
      </c>
      <c r="K1042" s="183">
        <v>0</v>
      </c>
      <c r="L1042" s="183">
        <v>0</v>
      </c>
      <c r="M1042" s="183">
        <v>0</v>
      </c>
      <c r="N1042" s="183">
        <v>0</v>
      </c>
      <c r="O1042" s="183">
        <v>0</v>
      </c>
      <c r="P1042" s="183">
        <v>0</v>
      </c>
      <c r="Q1042" s="183">
        <v>0</v>
      </c>
      <c r="R1042" s="183">
        <v>0</v>
      </c>
      <c r="S1042" s="183">
        <v>0</v>
      </c>
      <c r="T1042" s="183">
        <v>0</v>
      </c>
      <c r="U1042" s="183">
        <v>0</v>
      </c>
      <c r="V1042" s="183">
        <v>0</v>
      </c>
      <c r="W1042" s="183">
        <v>0</v>
      </c>
      <c r="X1042" s="183">
        <v>0</v>
      </c>
      <c r="Y1042" s="183">
        <v>0</v>
      </c>
    </row>
    <row r="1043" spans="1:25" x14ac:dyDescent="0.2">
      <c r="A1043" s="184">
        <v>11165277</v>
      </c>
      <c r="B1043" s="183" t="str">
        <f>[1]店マスタ!B1042</f>
        <v>もり電器商会</v>
      </c>
      <c r="C1043" s="183">
        <v>2</v>
      </c>
      <c r="D1043" s="183">
        <v>2</v>
      </c>
      <c r="E1043" s="183" t="str">
        <f>_xlfn.XLOOKUP(A1043,[2]Sheet1!$R:$R,[2]Sheet1!$AB:$AB,"",0)</f>
        <v/>
      </c>
      <c r="F1043" s="183" t="str">
        <f>_xlfn.XLOOKUP($A1043,[3]【2026年03月度_全社】RFM客層一覧表データ!$A:$A,[3]【2026年03月度_全社】RFM客層一覧表データ!C:C,"",0)</f>
        <v/>
      </c>
      <c r="G1043" s="183" t="str">
        <f>_xlfn.XLOOKUP($A1043,[3]【2026年03月度_全社】RFM客層一覧表データ!$A:$A,[3]【2026年03月度_全社】RFM客層一覧表データ!D:D,"",0)</f>
        <v/>
      </c>
      <c r="H1043" s="183" t="str">
        <f>_xlfn.XLOOKUP($A1043,[3]【2026年03月度_全社】RFM客層一覧表データ!$A:$A,[3]【2026年03月度_全社】RFM客層一覧表データ!E:E,"",0)</f>
        <v/>
      </c>
      <c r="I1043" s="183" t="str">
        <f>_xlfn.XLOOKUP($A1043,[3]【2026年03月度_全社】RFM客層一覧表データ!$A:$A,[3]【2026年03月度_全社】RFM客層一覧表データ!F:F,"",0)</f>
        <v/>
      </c>
      <c r="J1043" s="183">
        <v>0</v>
      </c>
      <c r="K1043" s="183">
        <v>0</v>
      </c>
      <c r="L1043" s="183">
        <v>0</v>
      </c>
      <c r="M1043" s="183">
        <v>0</v>
      </c>
      <c r="N1043" s="183">
        <v>0</v>
      </c>
      <c r="O1043" s="183">
        <v>0</v>
      </c>
      <c r="P1043" s="183">
        <v>0</v>
      </c>
      <c r="Q1043" s="183">
        <v>0</v>
      </c>
      <c r="R1043" s="183">
        <v>0</v>
      </c>
      <c r="S1043" s="183">
        <v>0</v>
      </c>
      <c r="T1043" s="183">
        <v>0</v>
      </c>
      <c r="U1043" s="183">
        <v>0</v>
      </c>
      <c r="V1043" s="183">
        <v>0</v>
      </c>
      <c r="W1043" s="183">
        <v>0</v>
      </c>
      <c r="X1043" s="183">
        <v>0</v>
      </c>
      <c r="Y1043" s="183">
        <v>0</v>
      </c>
    </row>
    <row r="1044" spans="1:25" x14ac:dyDescent="0.2">
      <c r="A1044" s="184">
        <v>11165308</v>
      </c>
      <c r="B1044" s="183" t="str">
        <f>[1]店マスタ!B1043</f>
        <v>（有）譽田電器</v>
      </c>
      <c r="C1044" s="183">
        <v>1.5</v>
      </c>
      <c r="D1044" s="183">
        <v>1.5</v>
      </c>
      <c r="E1044" s="183">
        <f>_xlfn.XLOOKUP(A1044,[2]Sheet1!$R:$R,[2]Sheet1!$AB:$AB,"",0)</f>
        <v>1.5</v>
      </c>
      <c r="F1044" s="183">
        <f>_xlfn.XLOOKUP($A1044,[3]【2026年03月度_全社】RFM客層一覧表データ!$A:$A,[3]【2026年03月度_全社】RFM客層一覧表データ!C:C,"",0)</f>
        <v>351</v>
      </c>
      <c r="G1044" s="183">
        <f>_xlfn.XLOOKUP($A1044,[3]【2026年03月度_全社】RFM客層一覧表データ!$A:$A,[3]【2026年03月度_全社】RFM客層一覧表データ!D:D,"",0)</f>
        <v>157</v>
      </c>
      <c r="H1044" s="183">
        <f>_xlfn.XLOOKUP($A1044,[3]【2026年03月度_全社】RFM客層一覧表データ!$A:$A,[3]【2026年03月度_全社】RFM客層一覧表データ!E:E,"",0)</f>
        <v>194</v>
      </c>
      <c r="I1044" s="183">
        <f>_xlfn.XLOOKUP($A1044,[3]【2026年03月度_全社】RFM客層一覧表データ!$A:$A,[3]【2026年03月度_全社】RFM客層一覧表データ!F:F,"",0)</f>
        <v>11</v>
      </c>
      <c r="J1044" s="183">
        <v>357</v>
      </c>
      <c r="K1044" s="183">
        <v>165</v>
      </c>
      <c r="L1044" s="183">
        <v>205</v>
      </c>
      <c r="M1044" s="183">
        <v>27</v>
      </c>
      <c r="N1044" s="183">
        <v>356</v>
      </c>
      <c r="O1044" s="183">
        <v>163</v>
      </c>
      <c r="P1044" s="183">
        <v>202</v>
      </c>
      <c r="Q1044" s="183">
        <v>12</v>
      </c>
      <c r="R1044" s="183">
        <v>378</v>
      </c>
      <c r="S1044" s="183">
        <v>179</v>
      </c>
      <c r="T1044" s="183">
        <v>204</v>
      </c>
      <c r="U1044" s="183">
        <v>18</v>
      </c>
      <c r="V1044" s="183">
        <v>414</v>
      </c>
      <c r="W1044" s="183">
        <v>170</v>
      </c>
      <c r="X1044" s="183">
        <v>212</v>
      </c>
      <c r="Y1044" s="183">
        <v>32</v>
      </c>
    </row>
    <row r="1045" spans="1:25" x14ac:dyDescent="0.2">
      <c r="A1045" s="184">
        <v>11165370</v>
      </c>
      <c r="B1045" s="183" t="str">
        <f>[1]店マスタ!B1044</f>
        <v>たかはしでんき</v>
      </c>
      <c r="C1045" s="183">
        <v>2.5</v>
      </c>
      <c r="D1045" s="183">
        <v>2.5</v>
      </c>
      <c r="E1045" s="183">
        <f>_xlfn.XLOOKUP(A1045,[2]Sheet1!$R:$R,[2]Sheet1!$AB:$AB,"",0)</f>
        <v>2.5</v>
      </c>
      <c r="F1045" s="183">
        <f>_xlfn.XLOOKUP($A1045,[3]【2026年03月度_全社】RFM客層一覧表データ!$A:$A,[3]【2026年03月度_全社】RFM客層一覧表データ!C:C,"",0)</f>
        <v>240</v>
      </c>
      <c r="G1045" s="183">
        <f>_xlfn.XLOOKUP($A1045,[3]【2026年03月度_全社】RFM客層一覧表データ!$A:$A,[3]【2026年03月度_全社】RFM客層一覧表データ!D:D,"",0)</f>
        <v>97</v>
      </c>
      <c r="H1045" s="183">
        <f>_xlfn.XLOOKUP($A1045,[3]【2026年03月度_全社】RFM客層一覧表データ!$A:$A,[3]【2026年03月度_全社】RFM客層一覧表データ!E:E,"",0)</f>
        <v>137</v>
      </c>
      <c r="I1045" s="183">
        <f>_xlfn.XLOOKUP($A1045,[3]【2026年03月度_全社】RFM客層一覧表データ!$A:$A,[3]【2026年03月度_全社】RFM客層一覧表データ!F:F,"",0)</f>
        <v>12</v>
      </c>
      <c r="J1045" s="183">
        <v>264</v>
      </c>
      <c r="K1045" s="183">
        <v>96</v>
      </c>
      <c r="L1045" s="183">
        <v>136</v>
      </c>
      <c r="M1045" s="183">
        <v>11</v>
      </c>
      <c r="N1045" s="183">
        <v>271</v>
      </c>
      <c r="O1045" s="183">
        <v>95</v>
      </c>
      <c r="P1045" s="183">
        <v>147</v>
      </c>
      <c r="Q1045" s="183">
        <v>11</v>
      </c>
      <c r="R1045" s="183">
        <v>288</v>
      </c>
      <c r="S1045" s="183">
        <v>100</v>
      </c>
      <c r="T1045" s="183">
        <v>152</v>
      </c>
      <c r="U1045" s="183">
        <v>14</v>
      </c>
      <c r="V1045" s="183">
        <v>313</v>
      </c>
      <c r="W1045" s="183">
        <v>111</v>
      </c>
      <c r="X1045" s="183">
        <v>158</v>
      </c>
      <c r="Y1045" s="183">
        <v>21</v>
      </c>
    </row>
    <row r="1046" spans="1:25" x14ac:dyDescent="0.2">
      <c r="A1046" s="184">
        <v>11166144</v>
      </c>
      <c r="B1046" s="183" t="str">
        <f>[1]店マスタ!B1045</f>
        <v>さいたまユニオン梅原電気</v>
      </c>
      <c r="C1046" s="183">
        <v>2</v>
      </c>
      <c r="D1046" s="183">
        <v>0</v>
      </c>
      <c r="E1046" s="183" t="str">
        <f>_xlfn.XLOOKUP(A1046,[2]Sheet1!$R:$R,[2]Sheet1!$AB:$AB,"",0)</f>
        <v/>
      </c>
      <c r="F1046" s="183" t="str">
        <f>_xlfn.XLOOKUP($A1046,[3]【2026年03月度_全社】RFM客層一覧表データ!$A:$A,[3]【2026年03月度_全社】RFM客層一覧表データ!C:C,"",0)</f>
        <v/>
      </c>
      <c r="G1046" s="183" t="str">
        <f>_xlfn.XLOOKUP($A1046,[3]【2026年03月度_全社】RFM客層一覧表データ!$A:$A,[3]【2026年03月度_全社】RFM客層一覧表データ!D:D,"",0)</f>
        <v/>
      </c>
      <c r="H1046" s="183" t="str">
        <f>_xlfn.XLOOKUP($A1046,[3]【2026年03月度_全社】RFM客層一覧表データ!$A:$A,[3]【2026年03月度_全社】RFM客層一覧表データ!E:E,"",0)</f>
        <v/>
      </c>
      <c r="I1046" s="183" t="str">
        <f>_xlfn.XLOOKUP($A1046,[3]【2026年03月度_全社】RFM客層一覧表データ!$A:$A,[3]【2026年03月度_全社】RFM客層一覧表データ!F:F,"",0)</f>
        <v/>
      </c>
      <c r="J1046" s="183">
        <v>0</v>
      </c>
      <c r="K1046" s="183">
        <v>0</v>
      </c>
      <c r="L1046" s="183">
        <v>0</v>
      </c>
      <c r="M1046" s="183">
        <v>0</v>
      </c>
      <c r="N1046" s="183">
        <v>0</v>
      </c>
      <c r="O1046" s="183">
        <v>0</v>
      </c>
      <c r="P1046" s="183">
        <v>0</v>
      </c>
      <c r="Q1046" s="183">
        <v>0</v>
      </c>
      <c r="R1046" s="183">
        <v>0</v>
      </c>
      <c r="S1046" s="183">
        <v>0</v>
      </c>
      <c r="T1046" s="183">
        <v>0</v>
      </c>
      <c r="U1046" s="183">
        <v>0</v>
      </c>
      <c r="V1046" s="183">
        <v>0</v>
      </c>
      <c r="W1046" s="183">
        <v>0</v>
      </c>
      <c r="X1046" s="183">
        <v>0</v>
      </c>
      <c r="Y1046" s="183">
        <v>0</v>
      </c>
    </row>
    <row r="1047" spans="1:25" x14ac:dyDescent="0.2">
      <c r="A1047" s="184">
        <v>11167131</v>
      </c>
      <c r="B1047" s="183" t="str">
        <f>[1]店マスタ!B1046</f>
        <v>大明電機（株）</v>
      </c>
      <c r="C1047" s="183">
        <v>4.5</v>
      </c>
      <c r="D1047" s="183">
        <v>4.5</v>
      </c>
      <c r="E1047" s="183">
        <f>_xlfn.XLOOKUP(A1047,[2]Sheet1!$R:$R,[2]Sheet1!$AB:$AB,"",0)</f>
        <v>4.5</v>
      </c>
      <c r="F1047" s="183">
        <f>_xlfn.XLOOKUP($A1047,[3]【2026年03月度_全社】RFM客層一覧表データ!$A:$A,[3]【2026年03月度_全社】RFM客層一覧表データ!C:C,"",0)</f>
        <v>830</v>
      </c>
      <c r="G1047" s="183">
        <f>_xlfn.XLOOKUP($A1047,[3]【2026年03月度_全社】RFM客層一覧表データ!$A:$A,[3]【2026年03月度_全社】RFM客層一覧表データ!D:D,"",0)</f>
        <v>486</v>
      </c>
      <c r="H1047" s="183">
        <f>_xlfn.XLOOKUP($A1047,[3]【2026年03月度_全社】RFM客層一覧表データ!$A:$A,[3]【2026年03月度_全社】RFM客層一覧表データ!E:E,"",0)</f>
        <v>485</v>
      </c>
      <c r="I1047" s="183">
        <f>_xlfn.XLOOKUP($A1047,[3]【2026年03月度_全社】RFM客層一覧表データ!$A:$A,[3]【2026年03月度_全社】RFM客層一覧表データ!F:F,"",0)</f>
        <v>105</v>
      </c>
      <c r="J1047" s="183">
        <v>766</v>
      </c>
      <c r="K1047" s="183">
        <v>457</v>
      </c>
      <c r="L1047" s="183">
        <v>504</v>
      </c>
      <c r="M1047" s="183">
        <v>82</v>
      </c>
      <c r="N1047" s="183">
        <v>1004</v>
      </c>
      <c r="O1047" s="183">
        <v>481</v>
      </c>
      <c r="P1047" s="183">
        <v>489</v>
      </c>
      <c r="Q1047" s="183">
        <v>88</v>
      </c>
      <c r="R1047" s="183">
        <v>946</v>
      </c>
      <c r="S1047" s="183">
        <v>498</v>
      </c>
      <c r="T1047" s="183">
        <v>504</v>
      </c>
      <c r="U1047" s="183">
        <v>94</v>
      </c>
      <c r="V1047" s="183">
        <v>904</v>
      </c>
      <c r="W1047" s="183">
        <v>494</v>
      </c>
      <c r="X1047" s="183">
        <v>536</v>
      </c>
      <c r="Y1047" s="183">
        <v>95</v>
      </c>
    </row>
    <row r="1048" spans="1:25" x14ac:dyDescent="0.2">
      <c r="A1048" s="184">
        <v>11167133</v>
      </c>
      <c r="B1048" s="183" t="str">
        <f>[1]店マスタ!B1047</f>
        <v>タカチホ電機　朝志ケ丘</v>
      </c>
      <c r="C1048" s="183">
        <v>2.5</v>
      </c>
      <c r="D1048" s="183">
        <v>2.5</v>
      </c>
      <c r="E1048" s="183">
        <f>_xlfn.XLOOKUP(A1048,[2]Sheet1!$R:$R,[2]Sheet1!$AB:$AB,"",0)</f>
        <v>2.5</v>
      </c>
      <c r="F1048" s="183">
        <f>_xlfn.XLOOKUP($A1048,[3]【2026年03月度_全社】RFM客層一覧表データ!$A:$A,[3]【2026年03月度_全社】RFM客層一覧表データ!C:C,"",0)</f>
        <v>1096</v>
      </c>
      <c r="G1048" s="183">
        <f>_xlfn.XLOOKUP($A1048,[3]【2026年03月度_全社】RFM客層一覧表データ!$A:$A,[3]【2026年03月度_全社】RFM客層一覧表データ!D:D,"",0)</f>
        <v>436</v>
      </c>
      <c r="H1048" s="183">
        <f>_xlfn.XLOOKUP($A1048,[3]【2026年03月度_全社】RFM客層一覧表データ!$A:$A,[3]【2026年03月度_全社】RFM客層一覧表データ!E:E,"",0)</f>
        <v>475</v>
      </c>
      <c r="I1048" s="183">
        <f>_xlfn.XLOOKUP($A1048,[3]【2026年03月度_全社】RFM客層一覧表データ!$A:$A,[3]【2026年03月度_全社】RFM客層一覧表データ!F:F,"",0)</f>
        <v>69</v>
      </c>
      <c r="J1048" s="183">
        <v>1141</v>
      </c>
      <c r="K1048" s="183">
        <v>456</v>
      </c>
      <c r="L1048" s="183">
        <v>486</v>
      </c>
      <c r="M1048" s="183">
        <v>64</v>
      </c>
      <c r="N1048" s="183">
        <v>1177</v>
      </c>
      <c r="O1048" s="183">
        <v>466</v>
      </c>
      <c r="P1048" s="183">
        <v>500</v>
      </c>
      <c r="Q1048" s="183">
        <v>74</v>
      </c>
      <c r="R1048" s="183">
        <v>1226</v>
      </c>
      <c r="S1048" s="183">
        <v>458</v>
      </c>
      <c r="T1048" s="183">
        <v>518</v>
      </c>
      <c r="U1048" s="183">
        <v>82</v>
      </c>
      <c r="V1048" s="183">
        <v>1246</v>
      </c>
      <c r="W1048" s="183">
        <v>482</v>
      </c>
      <c r="X1048" s="183">
        <v>544</v>
      </c>
      <c r="Y1048" s="183">
        <v>65</v>
      </c>
    </row>
    <row r="1049" spans="1:25" x14ac:dyDescent="0.2">
      <c r="A1049" s="184">
        <v>11167136</v>
      </c>
      <c r="B1049" s="183" t="str">
        <f>[1]店マスタ!B1048</f>
        <v>（有）中央電化　朝霞店</v>
      </c>
      <c r="C1049" s="183">
        <v>5.5</v>
      </c>
      <c r="D1049" s="183">
        <v>5.5</v>
      </c>
      <c r="E1049" s="183">
        <f>_xlfn.XLOOKUP(A1049,[2]Sheet1!$R:$R,[2]Sheet1!$AB:$AB,"",0)</f>
        <v>6.5</v>
      </c>
      <c r="F1049" s="183" t="str">
        <f>_xlfn.XLOOKUP($A1049,[3]【2026年03月度_全社】RFM客層一覧表データ!$A:$A,[3]【2026年03月度_全社】RFM客層一覧表データ!C:C,"",0)</f>
        <v/>
      </c>
      <c r="G1049" s="183" t="str">
        <f>_xlfn.XLOOKUP($A1049,[3]【2026年03月度_全社】RFM客層一覧表データ!$A:$A,[3]【2026年03月度_全社】RFM客層一覧表データ!D:D,"",0)</f>
        <v/>
      </c>
      <c r="H1049" s="183" t="str">
        <f>_xlfn.XLOOKUP($A1049,[3]【2026年03月度_全社】RFM客層一覧表データ!$A:$A,[3]【2026年03月度_全社】RFM客層一覧表データ!E:E,"",0)</f>
        <v/>
      </c>
      <c r="I1049" s="183" t="str">
        <f>_xlfn.XLOOKUP($A1049,[3]【2026年03月度_全社】RFM客層一覧表データ!$A:$A,[3]【2026年03月度_全社】RFM客層一覧表データ!F:F,"",0)</f>
        <v/>
      </c>
      <c r="J1049" s="183">
        <v>0</v>
      </c>
      <c r="K1049" s="183">
        <v>0</v>
      </c>
      <c r="L1049" s="183">
        <v>0</v>
      </c>
      <c r="M1049" s="183">
        <v>0</v>
      </c>
      <c r="N1049" s="183">
        <v>0</v>
      </c>
      <c r="O1049" s="183">
        <v>0</v>
      </c>
      <c r="P1049" s="183">
        <v>0</v>
      </c>
      <c r="Q1049" s="183">
        <v>0</v>
      </c>
      <c r="R1049" s="183">
        <v>0</v>
      </c>
      <c r="S1049" s="183">
        <v>0</v>
      </c>
      <c r="T1049" s="183">
        <v>0</v>
      </c>
      <c r="U1049" s="183">
        <v>0</v>
      </c>
      <c r="V1049" s="183">
        <v>0</v>
      </c>
      <c r="W1049" s="183">
        <v>0</v>
      </c>
      <c r="X1049" s="183">
        <v>0</v>
      </c>
      <c r="Y1049" s="183">
        <v>0</v>
      </c>
    </row>
    <row r="1050" spans="1:25" x14ac:dyDescent="0.2">
      <c r="A1050" s="184">
        <v>11167202</v>
      </c>
      <c r="B1050" s="183" t="str">
        <f>[1]店マスタ!B1049</f>
        <v>（有）大熊電機</v>
      </c>
      <c r="C1050" s="183">
        <v>3.5</v>
      </c>
      <c r="D1050" s="183">
        <v>3.5</v>
      </c>
      <c r="E1050" s="183">
        <f>_xlfn.XLOOKUP(A1050,[2]Sheet1!$R:$R,[2]Sheet1!$AB:$AB,"",0)</f>
        <v>3.5</v>
      </c>
      <c r="F1050" s="183">
        <f>_xlfn.XLOOKUP($A1050,[3]【2026年03月度_全社】RFM客層一覧表データ!$A:$A,[3]【2026年03月度_全社】RFM客層一覧表データ!C:C,"",0)</f>
        <v>169</v>
      </c>
      <c r="G1050" s="183">
        <f>_xlfn.XLOOKUP($A1050,[3]【2026年03月度_全社】RFM客層一覧表データ!$A:$A,[3]【2026年03月度_全社】RFM客層一覧表データ!D:D,"",0)</f>
        <v>36</v>
      </c>
      <c r="H1050" s="183">
        <f>_xlfn.XLOOKUP($A1050,[3]【2026年03月度_全社】RFM客層一覧表データ!$A:$A,[3]【2026年03月度_全社】RFM客層一覧表データ!E:E,"",0)</f>
        <v>66</v>
      </c>
      <c r="I1050" s="183">
        <f>_xlfn.XLOOKUP($A1050,[3]【2026年03月度_全社】RFM客層一覧表データ!$A:$A,[3]【2026年03月度_全社】RFM客層一覧表データ!F:F,"",0)</f>
        <v>5</v>
      </c>
      <c r="J1050" s="183">
        <v>179</v>
      </c>
      <c r="K1050" s="183">
        <v>62</v>
      </c>
      <c r="L1050" s="183">
        <v>66</v>
      </c>
      <c r="M1050" s="183">
        <v>15</v>
      </c>
      <c r="N1050" s="183">
        <v>174</v>
      </c>
      <c r="O1050" s="183">
        <v>55</v>
      </c>
      <c r="P1050" s="183">
        <v>62</v>
      </c>
      <c r="Q1050" s="183">
        <v>11</v>
      </c>
      <c r="R1050" s="183">
        <v>171</v>
      </c>
      <c r="S1050" s="183">
        <v>52</v>
      </c>
      <c r="T1050" s="183">
        <v>66</v>
      </c>
      <c r="U1050" s="183">
        <v>10</v>
      </c>
      <c r="V1050" s="183">
        <v>168</v>
      </c>
      <c r="W1050" s="183">
        <v>55</v>
      </c>
      <c r="X1050" s="183">
        <v>69</v>
      </c>
      <c r="Y1050" s="183">
        <v>8</v>
      </c>
    </row>
    <row r="1051" spans="1:25" x14ac:dyDescent="0.2">
      <c r="A1051" s="184">
        <v>11167212</v>
      </c>
      <c r="B1051" s="183" t="str">
        <f>[1]店マスタ!B1050</f>
        <v>（有）毛塚電気商会</v>
      </c>
      <c r="C1051" s="183">
        <v>4.5</v>
      </c>
      <c r="D1051" s="183">
        <v>4.5</v>
      </c>
      <c r="E1051" s="183">
        <f>_xlfn.XLOOKUP(A1051,[2]Sheet1!$R:$R,[2]Sheet1!$AB:$AB,"",0)</f>
        <v>4.5</v>
      </c>
      <c r="F1051" s="183">
        <f>_xlfn.XLOOKUP($A1051,[3]【2026年03月度_全社】RFM客層一覧表データ!$A:$A,[3]【2026年03月度_全社】RFM客層一覧表データ!C:C,"",0)</f>
        <v>2163</v>
      </c>
      <c r="G1051" s="183">
        <f>_xlfn.XLOOKUP($A1051,[3]【2026年03月度_全社】RFM客層一覧表データ!$A:$A,[3]【2026年03月度_全社】RFM客層一覧表データ!D:D,"",0)</f>
        <v>850</v>
      </c>
      <c r="H1051" s="183">
        <f>_xlfn.XLOOKUP($A1051,[3]【2026年03月度_全社】RFM客層一覧表データ!$A:$A,[3]【2026年03月度_全社】RFM客層一覧表データ!E:E,"",0)</f>
        <v>856</v>
      </c>
      <c r="I1051" s="183">
        <f>_xlfn.XLOOKUP($A1051,[3]【2026年03月度_全社】RFM客層一覧表データ!$A:$A,[3]【2026年03月度_全社】RFM客層一覧表データ!F:F,"",0)</f>
        <v>173</v>
      </c>
      <c r="J1051" s="183">
        <v>2177</v>
      </c>
      <c r="K1051" s="183">
        <v>839</v>
      </c>
      <c r="L1051" s="183">
        <v>841</v>
      </c>
      <c r="M1051" s="183">
        <v>182</v>
      </c>
      <c r="N1051" s="183">
        <v>2217</v>
      </c>
      <c r="O1051" s="183">
        <v>863</v>
      </c>
      <c r="P1051" s="183">
        <v>872</v>
      </c>
      <c r="Q1051" s="183">
        <v>199</v>
      </c>
      <c r="R1051" s="183">
        <v>2028</v>
      </c>
      <c r="S1051" s="183">
        <v>861</v>
      </c>
      <c r="T1051" s="183">
        <v>890</v>
      </c>
      <c r="U1051" s="183">
        <v>159</v>
      </c>
      <c r="V1051" s="183">
        <v>1929</v>
      </c>
      <c r="W1051" s="183">
        <v>889</v>
      </c>
      <c r="X1051" s="183">
        <v>874</v>
      </c>
      <c r="Y1051" s="183">
        <v>169</v>
      </c>
    </row>
    <row r="1052" spans="1:25" x14ac:dyDescent="0.2">
      <c r="A1052" s="184">
        <v>11167232</v>
      </c>
      <c r="B1052" s="183" t="str">
        <f>[1]店マスタ!B1051</f>
        <v>（有）中央電化　和光店</v>
      </c>
      <c r="C1052" s="183">
        <v>6.5</v>
      </c>
      <c r="D1052" s="183">
        <v>6.5</v>
      </c>
      <c r="E1052" s="183">
        <f>_xlfn.XLOOKUP(A1052,[2]Sheet1!$R:$R,[2]Sheet1!$AB:$AB,"",0)</f>
        <v>6.5</v>
      </c>
      <c r="F1052" s="183" t="str">
        <f>_xlfn.XLOOKUP($A1052,[3]【2026年03月度_全社】RFM客層一覧表データ!$A:$A,[3]【2026年03月度_全社】RFM客層一覧表データ!C:C,"",0)</f>
        <v/>
      </c>
      <c r="G1052" s="183" t="str">
        <f>_xlfn.XLOOKUP($A1052,[3]【2026年03月度_全社】RFM客層一覧表データ!$A:$A,[3]【2026年03月度_全社】RFM客層一覧表データ!D:D,"",0)</f>
        <v/>
      </c>
      <c r="H1052" s="183" t="str">
        <f>_xlfn.XLOOKUP($A1052,[3]【2026年03月度_全社】RFM客層一覧表データ!$A:$A,[3]【2026年03月度_全社】RFM客層一覧表データ!E:E,"",0)</f>
        <v/>
      </c>
      <c r="I1052" s="183" t="str">
        <f>_xlfn.XLOOKUP($A1052,[3]【2026年03月度_全社】RFM客層一覧表データ!$A:$A,[3]【2026年03月度_全社】RFM客層一覧表データ!F:F,"",0)</f>
        <v/>
      </c>
      <c r="J1052" s="183">
        <v>0</v>
      </c>
      <c r="K1052" s="183">
        <v>0</v>
      </c>
      <c r="L1052" s="183">
        <v>0</v>
      </c>
      <c r="M1052" s="183">
        <v>0</v>
      </c>
      <c r="N1052" s="183">
        <v>0</v>
      </c>
      <c r="O1052" s="183">
        <v>0</v>
      </c>
      <c r="P1052" s="183">
        <v>0</v>
      </c>
      <c r="Q1052" s="183">
        <v>0</v>
      </c>
      <c r="R1052" s="183">
        <v>0</v>
      </c>
      <c r="S1052" s="183">
        <v>0</v>
      </c>
      <c r="T1052" s="183">
        <v>0</v>
      </c>
      <c r="U1052" s="183">
        <v>0</v>
      </c>
      <c r="V1052" s="183">
        <v>0</v>
      </c>
      <c r="W1052" s="183">
        <v>0</v>
      </c>
      <c r="X1052" s="183">
        <v>0</v>
      </c>
      <c r="Y1052" s="183">
        <v>0</v>
      </c>
    </row>
    <row r="1053" spans="1:25" x14ac:dyDescent="0.2">
      <c r="A1053" s="184">
        <v>11168153</v>
      </c>
      <c r="B1053" s="183" t="str">
        <f>[1]店マスタ!B1052</f>
        <v>（有）藤田電気</v>
      </c>
      <c r="C1053" s="183">
        <v>3</v>
      </c>
      <c r="D1053" s="183">
        <v>3</v>
      </c>
      <c r="E1053" s="183">
        <f>_xlfn.XLOOKUP(A1053,[2]Sheet1!$R:$R,[2]Sheet1!$AB:$AB,"",0)</f>
        <v>3.5</v>
      </c>
      <c r="F1053" s="183">
        <f>_xlfn.XLOOKUP($A1053,[3]【2026年03月度_全社】RFM客層一覧表データ!$A:$A,[3]【2026年03月度_全社】RFM客層一覧表データ!C:C,"",0)</f>
        <v>603</v>
      </c>
      <c r="G1053" s="183">
        <f>_xlfn.XLOOKUP($A1053,[3]【2026年03月度_全社】RFM客層一覧表データ!$A:$A,[3]【2026年03月度_全社】RFM客層一覧表データ!D:D,"",0)</f>
        <v>196</v>
      </c>
      <c r="H1053" s="183">
        <f>_xlfn.XLOOKUP($A1053,[3]【2026年03月度_全社】RFM客層一覧表データ!$A:$A,[3]【2026年03月度_全社】RFM客層一覧表データ!E:E,"",0)</f>
        <v>269</v>
      </c>
      <c r="I1053" s="183">
        <f>_xlfn.XLOOKUP($A1053,[3]【2026年03月度_全社】RFM客層一覧表データ!$A:$A,[3]【2026年03月度_全社】RFM客層一覧表データ!F:F,"",0)</f>
        <v>24</v>
      </c>
      <c r="J1053" s="183">
        <v>676</v>
      </c>
      <c r="K1053" s="183">
        <v>223</v>
      </c>
      <c r="L1053" s="183">
        <v>299</v>
      </c>
      <c r="M1053" s="183">
        <v>23</v>
      </c>
      <c r="N1053" s="183">
        <v>715</v>
      </c>
      <c r="O1053" s="183">
        <v>221</v>
      </c>
      <c r="P1053" s="183">
        <v>318</v>
      </c>
      <c r="Q1053" s="183">
        <v>30</v>
      </c>
      <c r="R1053" s="183">
        <v>750</v>
      </c>
      <c r="S1053" s="183">
        <v>247</v>
      </c>
      <c r="T1053" s="183">
        <v>335</v>
      </c>
      <c r="U1053" s="183">
        <v>32</v>
      </c>
      <c r="V1053" s="183">
        <v>791</v>
      </c>
      <c r="W1053" s="183">
        <v>282</v>
      </c>
      <c r="X1053" s="183">
        <v>358</v>
      </c>
      <c r="Y1053" s="183">
        <v>41</v>
      </c>
    </row>
    <row r="1054" spans="1:25" x14ac:dyDescent="0.2">
      <c r="A1054" s="184">
        <v>11168237</v>
      </c>
      <c r="B1054" s="183" t="str">
        <f>[1]店マスタ!B1053</f>
        <v>（株）タカチホ電機　宗岡本店</v>
      </c>
      <c r="C1054" s="183">
        <v>1.5</v>
      </c>
      <c r="D1054" s="183">
        <v>1.5</v>
      </c>
      <c r="E1054" s="183">
        <f>_xlfn.XLOOKUP(A1054,[2]Sheet1!$R:$R,[2]Sheet1!$AB:$AB,"",0)</f>
        <v>1.5</v>
      </c>
      <c r="F1054" s="183">
        <f>_xlfn.XLOOKUP($A1054,[3]【2026年03月度_全社】RFM客層一覧表データ!$A:$A,[3]【2026年03月度_全社】RFM客層一覧表データ!C:C,"",0)</f>
        <v>831</v>
      </c>
      <c r="G1054" s="183">
        <f>_xlfn.XLOOKUP($A1054,[3]【2026年03月度_全社】RFM客層一覧表データ!$A:$A,[3]【2026年03月度_全社】RFM客層一覧表データ!D:D,"",0)</f>
        <v>308</v>
      </c>
      <c r="H1054" s="183">
        <f>_xlfn.XLOOKUP($A1054,[3]【2026年03月度_全社】RFM客層一覧表データ!$A:$A,[3]【2026年03月度_全社】RFM客層一覧表データ!E:E,"",0)</f>
        <v>411</v>
      </c>
      <c r="I1054" s="183">
        <f>_xlfn.XLOOKUP($A1054,[3]【2026年03月度_全社】RFM客層一覧表データ!$A:$A,[3]【2026年03月度_全社】RFM客層一覧表データ!F:F,"",0)</f>
        <v>28</v>
      </c>
      <c r="J1054" s="183">
        <v>931</v>
      </c>
      <c r="K1054" s="183">
        <v>326</v>
      </c>
      <c r="L1054" s="183">
        <v>434</v>
      </c>
      <c r="M1054" s="183">
        <v>41</v>
      </c>
      <c r="N1054" s="183">
        <v>961</v>
      </c>
      <c r="O1054" s="183">
        <v>350</v>
      </c>
      <c r="P1054" s="183">
        <v>479</v>
      </c>
      <c r="Q1054" s="183">
        <v>37</v>
      </c>
      <c r="R1054" s="183">
        <v>1003</v>
      </c>
      <c r="S1054" s="183">
        <v>382</v>
      </c>
      <c r="T1054" s="183">
        <v>512</v>
      </c>
      <c r="U1054" s="183">
        <v>49</v>
      </c>
      <c r="V1054" s="183">
        <v>1042</v>
      </c>
      <c r="W1054" s="183">
        <v>356</v>
      </c>
      <c r="X1054" s="183">
        <v>536</v>
      </c>
      <c r="Y1054" s="183">
        <v>34</v>
      </c>
    </row>
    <row r="1055" spans="1:25" x14ac:dyDescent="0.2">
      <c r="A1055" s="184">
        <v>11169010</v>
      </c>
      <c r="B1055" s="183" t="str">
        <f>[1]店マスタ!B1054</f>
        <v>株式会社モリモト電機</v>
      </c>
      <c r="C1055" s="183">
        <v>2.5</v>
      </c>
      <c r="D1055" s="183">
        <v>2.5</v>
      </c>
      <c r="E1055" s="183">
        <f>_xlfn.XLOOKUP(A1055,[2]Sheet1!$R:$R,[2]Sheet1!$AB:$AB,"",0)</f>
        <v>2.5</v>
      </c>
      <c r="F1055" s="183" t="str">
        <f>_xlfn.XLOOKUP($A1055,[3]【2026年03月度_全社】RFM客層一覧表データ!$A:$A,[3]【2026年03月度_全社】RFM客層一覧表データ!C:C,"",0)</f>
        <v/>
      </c>
      <c r="G1055" s="183" t="str">
        <f>_xlfn.XLOOKUP($A1055,[3]【2026年03月度_全社】RFM客層一覧表データ!$A:$A,[3]【2026年03月度_全社】RFM客層一覧表データ!D:D,"",0)</f>
        <v/>
      </c>
      <c r="H1055" s="183" t="str">
        <f>_xlfn.XLOOKUP($A1055,[3]【2026年03月度_全社】RFM客層一覧表データ!$A:$A,[3]【2026年03月度_全社】RFM客層一覧表データ!E:E,"",0)</f>
        <v/>
      </c>
      <c r="I1055" s="183" t="str">
        <f>_xlfn.XLOOKUP($A1055,[3]【2026年03月度_全社】RFM客層一覧表データ!$A:$A,[3]【2026年03月度_全社】RFM客層一覧表データ!F:F,"",0)</f>
        <v/>
      </c>
      <c r="J1055" s="183">
        <v>0</v>
      </c>
      <c r="K1055" s="183">
        <v>0</v>
      </c>
      <c r="L1055" s="183">
        <v>0</v>
      </c>
      <c r="M1055" s="183">
        <v>0</v>
      </c>
      <c r="N1055" s="183">
        <v>0</v>
      </c>
      <c r="O1055" s="183">
        <v>0</v>
      </c>
      <c r="P1055" s="183">
        <v>0</v>
      </c>
      <c r="Q1055" s="183">
        <v>0</v>
      </c>
      <c r="R1055" s="183">
        <v>0</v>
      </c>
      <c r="S1055" s="183">
        <v>0</v>
      </c>
      <c r="T1055" s="183">
        <v>0</v>
      </c>
      <c r="U1055" s="183">
        <v>0</v>
      </c>
      <c r="V1055" s="183">
        <v>0</v>
      </c>
      <c r="W1055" s="183">
        <v>0</v>
      </c>
      <c r="X1055" s="183">
        <v>0</v>
      </c>
      <c r="Y1055" s="183">
        <v>0</v>
      </c>
    </row>
    <row r="1056" spans="1:25" x14ac:dyDescent="0.2">
      <c r="A1056" s="184">
        <v>11169234</v>
      </c>
      <c r="B1056" s="183" t="str">
        <f>[1]店マスタ!B1055</f>
        <v>（有）中央電化　練馬店</v>
      </c>
      <c r="C1056" s="183">
        <v>3</v>
      </c>
      <c r="D1056" s="183">
        <v>3</v>
      </c>
      <c r="E1056" s="183">
        <f>_xlfn.XLOOKUP(A1056,[2]Sheet1!$R:$R,[2]Sheet1!$AB:$AB,"",0)</f>
        <v>3</v>
      </c>
      <c r="F1056" s="183" t="str">
        <f>_xlfn.XLOOKUP($A1056,[3]【2026年03月度_全社】RFM客層一覧表データ!$A:$A,[3]【2026年03月度_全社】RFM客層一覧表データ!C:C,"",0)</f>
        <v/>
      </c>
      <c r="G1056" s="183" t="str">
        <f>_xlfn.XLOOKUP($A1056,[3]【2026年03月度_全社】RFM客層一覧表データ!$A:$A,[3]【2026年03月度_全社】RFM客層一覧表データ!D:D,"",0)</f>
        <v/>
      </c>
      <c r="H1056" s="183" t="str">
        <f>_xlfn.XLOOKUP($A1056,[3]【2026年03月度_全社】RFM客層一覧表データ!$A:$A,[3]【2026年03月度_全社】RFM客層一覧表データ!E:E,"",0)</f>
        <v/>
      </c>
      <c r="I1056" s="183" t="str">
        <f>_xlfn.XLOOKUP($A1056,[3]【2026年03月度_全社】RFM客層一覧表データ!$A:$A,[3]【2026年03月度_全社】RFM客層一覧表データ!F:F,"",0)</f>
        <v/>
      </c>
      <c r="J1056" s="183">
        <v>0</v>
      </c>
      <c r="K1056" s="183">
        <v>0</v>
      </c>
      <c r="L1056" s="183">
        <v>0</v>
      </c>
      <c r="M1056" s="183">
        <v>0</v>
      </c>
      <c r="N1056" s="183">
        <v>0</v>
      </c>
      <c r="O1056" s="183">
        <v>0</v>
      </c>
      <c r="P1056" s="183">
        <v>0</v>
      </c>
      <c r="Q1056" s="183">
        <v>0</v>
      </c>
      <c r="R1056" s="183">
        <v>0</v>
      </c>
      <c r="S1056" s="183">
        <v>0</v>
      </c>
      <c r="T1056" s="183">
        <v>0</v>
      </c>
      <c r="U1056" s="183">
        <v>0</v>
      </c>
      <c r="V1056" s="183">
        <v>0</v>
      </c>
      <c r="W1056" s="183">
        <v>0</v>
      </c>
      <c r="X1056" s="183">
        <v>0</v>
      </c>
      <c r="Y1056" s="183">
        <v>0</v>
      </c>
    </row>
    <row r="1057" spans="1:25" x14ac:dyDescent="0.2">
      <c r="A1057" s="184">
        <v>11169263</v>
      </c>
      <c r="B1057" s="183" t="str">
        <f>[1]店マスタ!B1056</f>
        <v>パナハート　ヤマザキ</v>
      </c>
      <c r="C1057" s="183">
        <v>1.5</v>
      </c>
      <c r="D1057" s="183">
        <v>1.5</v>
      </c>
      <c r="E1057" s="183" t="str">
        <f>_xlfn.XLOOKUP(A1057,[2]Sheet1!$R:$R,[2]Sheet1!$AB:$AB,"",0)</f>
        <v/>
      </c>
      <c r="F1057" s="183">
        <f>_xlfn.XLOOKUP($A1057,[3]【2026年03月度_全社】RFM客層一覧表データ!$A:$A,[3]【2026年03月度_全社】RFM客層一覧表データ!C:C,"",0)</f>
        <v>366</v>
      </c>
      <c r="G1057" s="183">
        <f>_xlfn.XLOOKUP($A1057,[3]【2026年03月度_全社】RFM客層一覧表データ!$A:$A,[3]【2026年03月度_全社】RFM客層一覧表データ!D:D,"",0)</f>
        <v>104</v>
      </c>
      <c r="H1057" s="183">
        <f>_xlfn.XLOOKUP($A1057,[3]【2026年03月度_全社】RFM客層一覧表データ!$A:$A,[3]【2026年03月度_全社】RFM客層一覧表データ!E:E,"",0)</f>
        <v>158</v>
      </c>
      <c r="I1057" s="183">
        <f>_xlfn.XLOOKUP($A1057,[3]【2026年03月度_全社】RFM客層一覧表データ!$A:$A,[3]【2026年03月度_全社】RFM客層一覧表データ!F:F,"",0)</f>
        <v>16</v>
      </c>
      <c r="J1057" s="183">
        <v>400</v>
      </c>
      <c r="K1057" s="183">
        <v>128</v>
      </c>
      <c r="L1057" s="183">
        <v>175</v>
      </c>
      <c r="M1057" s="183">
        <v>18</v>
      </c>
      <c r="N1057" s="183">
        <v>425</v>
      </c>
      <c r="O1057" s="183">
        <v>167</v>
      </c>
      <c r="P1057" s="183">
        <v>191</v>
      </c>
      <c r="Q1057" s="183">
        <v>19</v>
      </c>
      <c r="R1057" s="183">
        <v>439</v>
      </c>
      <c r="S1057" s="183">
        <v>159</v>
      </c>
      <c r="T1057" s="183">
        <v>203</v>
      </c>
      <c r="U1057" s="183">
        <v>18</v>
      </c>
      <c r="V1057" s="183">
        <v>456</v>
      </c>
      <c r="W1057" s="183">
        <v>169</v>
      </c>
      <c r="X1057" s="183">
        <v>200</v>
      </c>
      <c r="Y1057" s="183">
        <v>19</v>
      </c>
    </row>
    <row r="1058" spans="1:25" x14ac:dyDescent="0.2">
      <c r="A1058" s="184">
        <v>11169292</v>
      </c>
      <c r="B1058" s="183" t="str">
        <f>[1]店マスタ!B1057</f>
        <v>（有）中央電化　東十条店</v>
      </c>
      <c r="C1058" s="183">
        <v>3</v>
      </c>
      <c r="D1058" s="183">
        <v>3</v>
      </c>
      <c r="E1058" s="183">
        <f>_xlfn.XLOOKUP(A1058,[2]Sheet1!$R:$R,[2]Sheet1!$AB:$AB,"",0)</f>
        <v>3</v>
      </c>
      <c r="F1058" s="183" t="str">
        <f>_xlfn.XLOOKUP($A1058,[3]【2026年03月度_全社】RFM客層一覧表データ!$A:$A,[3]【2026年03月度_全社】RFM客層一覧表データ!C:C,"",0)</f>
        <v/>
      </c>
      <c r="G1058" s="183" t="str">
        <f>_xlfn.XLOOKUP($A1058,[3]【2026年03月度_全社】RFM客層一覧表データ!$A:$A,[3]【2026年03月度_全社】RFM客層一覧表データ!D:D,"",0)</f>
        <v/>
      </c>
      <c r="H1058" s="183" t="str">
        <f>_xlfn.XLOOKUP($A1058,[3]【2026年03月度_全社】RFM客層一覧表データ!$A:$A,[3]【2026年03月度_全社】RFM客層一覧表データ!E:E,"",0)</f>
        <v/>
      </c>
      <c r="I1058" s="183" t="str">
        <f>_xlfn.XLOOKUP($A1058,[3]【2026年03月度_全社】RFM客層一覧表データ!$A:$A,[3]【2026年03月度_全社】RFM客層一覧表データ!F:F,"",0)</f>
        <v/>
      </c>
      <c r="J1058" s="183">
        <v>0</v>
      </c>
      <c r="K1058" s="183">
        <v>0</v>
      </c>
      <c r="L1058" s="183">
        <v>0</v>
      </c>
      <c r="M1058" s="183">
        <v>0</v>
      </c>
      <c r="N1058" s="183">
        <v>0</v>
      </c>
      <c r="O1058" s="183">
        <v>0</v>
      </c>
      <c r="P1058" s="183">
        <v>0</v>
      </c>
      <c r="Q1058" s="183">
        <v>0</v>
      </c>
      <c r="R1058" s="183">
        <v>0</v>
      </c>
      <c r="S1058" s="183">
        <v>0</v>
      </c>
      <c r="T1058" s="183">
        <v>0</v>
      </c>
      <c r="U1058" s="183">
        <v>0</v>
      </c>
      <c r="V1058" s="183">
        <v>0</v>
      </c>
      <c r="W1058" s="183">
        <v>0</v>
      </c>
      <c r="X1058" s="183">
        <v>0</v>
      </c>
      <c r="Y1058" s="183">
        <v>0</v>
      </c>
    </row>
    <row r="1059" spans="1:25" x14ac:dyDescent="0.2">
      <c r="A1059" s="184">
        <v>11171010</v>
      </c>
      <c r="B1059" s="183" t="str">
        <f>[1]店マスタ!B1058</f>
        <v>パナピット　イノウエ</v>
      </c>
      <c r="C1059" s="183">
        <v>3.5</v>
      </c>
      <c r="D1059" s="183">
        <v>3.5</v>
      </c>
      <c r="E1059" s="183" t="str">
        <f>_xlfn.XLOOKUP(A1059,[2]Sheet1!$R:$R,[2]Sheet1!$AB:$AB,"",0)</f>
        <v/>
      </c>
      <c r="F1059" s="183">
        <f>_xlfn.XLOOKUP($A1059,[3]【2026年03月度_全社】RFM客層一覧表データ!$A:$A,[3]【2026年03月度_全社】RFM客層一覧表データ!C:C,"",0)</f>
        <v>813</v>
      </c>
      <c r="G1059" s="183">
        <f>_xlfn.XLOOKUP($A1059,[3]【2026年03月度_全社】RFM客層一覧表データ!$A:$A,[3]【2026年03月度_全社】RFM客層一覧表データ!D:D,"",0)</f>
        <v>231</v>
      </c>
      <c r="H1059" s="183">
        <f>_xlfn.XLOOKUP($A1059,[3]【2026年03月度_全社】RFM客層一覧表データ!$A:$A,[3]【2026年03月度_全社】RFM客層一覧表データ!E:E,"",0)</f>
        <v>306</v>
      </c>
      <c r="I1059" s="183">
        <f>_xlfn.XLOOKUP($A1059,[3]【2026年03月度_全社】RFM客層一覧表データ!$A:$A,[3]【2026年03月度_全社】RFM客層一覧表データ!F:F,"",0)</f>
        <v>52</v>
      </c>
      <c r="J1059" s="183">
        <v>849</v>
      </c>
      <c r="K1059" s="183">
        <v>291</v>
      </c>
      <c r="L1059" s="183">
        <v>320</v>
      </c>
      <c r="M1059" s="183">
        <v>68</v>
      </c>
      <c r="N1059" s="183">
        <v>835</v>
      </c>
      <c r="O1059" s="183">
        <v>313</v>
      </c>
      <c r="P1059" s="183">
        <v>346</v>
      </c>
      <c r="Q1059" s="183">
        <v>62</v>
      </c>
      <c r="R1059" s="183">
        <v>847</v>
      </c>
      <c r="S1059" s="183">
        <v>336</v>
      </c>
      <c r="T1059" s="183">
        <v>351</v>
      </c>
      <c r="U1059" s="183">
        <v>72</v>
      </c>
      <c r="V1059" s="183">
        <v>825</v>
      </c>
      <c r="W1059" s="183">
        <v>342</v>
      </c>
      <c r="X1059" s="183">
        <v>363</v>
      </c>
      <c r="Y1059" s="183">
        <v>60</v>
      </c>
    </row>
    <row r="1060" spans="1:25" x14ac:dyDescent="0.2">
      <c r="A1060" s="184">
        <v>11171020</v>
      </c>
      <c r="B1060" s="183" t="str">
        <f>[1]店マスタ!B1059</f>
        <v>岡野電気商会</v>
      </c>
      <c r="C1060" s="183">
        <v>2.5</v>
      </c>
      <c r="D1060" s="183">
        <v>0</v>
      </c>
      <c r="E1060" s="183" t="str">
        <f>_xlfn.XLOOKUP(A1060,[2]Sheet1!$R:$R,[2]Sheet1!$AB:$AB,"",0)</f>
        <v/>
      </c>
      <c r="F1060" s="183" t="str">
        <f>_xlfn.XLOOKUP($A1060,[3]【2026年03月度_全社】RFM客層一覧表データ!$A:$A,[3]【2026年03月度_全社】RFM客層一覧表データ!C:C,"",0)</f>
        <v/>
      </c>
      <c r="G1060" s="183" t="str">
        <f>_xlfn.XLOOKUP($A1060,[3]【2026年03月度_全社】RFM客層一覧表データ!$A:$A,[3]【2026年03月度_全社】RFM客層一覧表データ!D:D,"",0)</f>
        <v/>
      </c>
      <c r="H1060" s="183" t="str">
        <f>_xlfn.XLOOKUP($A1060,[3]【2026年03月度_全社】RFM客層一覧表データ!$A:$A,[3]【2026年03月度_全社】RFM客層一覧表データ!E:E,"",0)</f>
        <v/>
      </c>
      <c r="I1060" s="183" t="str">
        <f>_xlfn.XLOOKUP($A1060,[3]【2026年03月度_全社】RFM客層一覧表データ!$A:$A,[3]【2026年03月度_全社】RFM客層一覧表データ!F:F,"",0)</f>
        <v/>
      </c>
      <c r="J1060" s="183">
        <v>0</v>
      </c>
      <c r="K1060" s="183">
        <v>0</v>
      </c>
      <c r="L1060" s="183">
        <v>0</v>
      </c>
      <c r="M1060" s="183">
        <v>0</v>
      </c>
      <c r="N1060" s="183">
        <v>0</v>
      </c>
      <c r="O1060" s="183">
        <v>0</v>
      </c>
      <c r="P1060" s="183">
        <v>0</v>
      </c>
      <c r="Q1060" s="183">
        <v>0</v>
      </c>
      <c r="R1060" s="183">
        <v>0</v>
      </c>
      <c r="S1060" s="183">
        <v>0</v>
      </c>
      <c r="T1060" s="183">
        <v>0</v>
      </c>
      <c r="U1060" s="183">
        <v>0</v>
      </c>
      <c r="V1060" s="183">
        <v>0</v>
      </c>
      <c r="W1060" s="183">
        <v>0</v>
      </c>
      <c r="X1060" s="183">
        <v>0</v>
      </c>
      <c r="Y1060" s="183">
        <v>0</v>
      </c>
    </row>
    <row r="1061" spans="1:25" x14ac:dyDescent="0.2">
      <c r="A1061" s="184">
        <v>11171025</v>
      </c>
      <c r="B1061" s="183" t="str">
        <f>[1]店マスタ!B1060</f>
        <v>Ｓ－ＬＩＮＫ　かわしょう</v>
      </c>
      <c r="C1061" s="183">
        <v>4.5</v>
      </c>
      <c r="D1061" s="183">
        <v>4.5</v>
      </c>
      <c r="E1061" s="183">
        <f>_xlfn.XLOOKUP(A1061,[2]Sheet1!$R:$R,[2]Sheet1!$AB:$AB,"",0)</f>
        <v>4.5</v>
      </c>
      <c r="F1061" s="183">
        <f>_xlfn.XLOOKUP($A1061,[3]【2026年03月度_全社】RFM客層一覧表データ!$A:$A,[3]【2026年03月度_全社】RFM客層一覧表データ!C:C,"",0)</f>
        <v>1428</v>
      </c>
      <c r="G1061" s="183">
        <f>_xlfn.XLOOKUP($A1061,[3]【2026年03月度_全社】RFM客層一覧表データ!$A:$A,[3]【2026年03月度_全社】RFM客層一覧表データ!D:D,"",0)</f>
        <v>668</v>
      </c>
      <c r="H1061" s="183">
        <f>_xlfn.XLOOKUP($A1061,[3]【2026年03月度_全社】RFM客層一覧表データ!$A:$A,[3]【2026年03月度_全社】RFM客層一覧表データ!E:E,"",0)</f>
        <v>725</v>
      </c>
      <c r="I1061" s="183">
        <f>_xlfn.XLOOKUP($A1061,[3]【2026年03月度_全社】RFM客層一覧表データ!$A:$A,[3]【2026年03月度_全社】RFM客層一覧表データ!F:F,"",0)</f>
        <v>124</v>
      </c>
      <c r="J1061" s="183">
        <v>1365</v>
      </c>
      <c r="K1061" s="183">
        <v>681</v>
      </c>
      <c r="L1061" s="183">
        <v>705</v>
      </c>
      <c r="M1061" s="183">
        <v>102</v>
      </c>
      <c r="N1061" s="183">
        <v>1380</v>
      </c>
      <c r="O1061" s="183">
        <v>716</v>
      </c>
      <c r="P1061" s="183">
        <v>700</v>
      </c>
      <c r="Q1061" s="183">
        <v>132</v>
      </c>
      <c r="R1061" s="183">
        <v>1309</v>
      </c>
      <c r="S1061" s="183">
        <v>673</v>
      </c>
      <c r="T1061" s="183">
        <v>682</v>
      </c>
      <c r="U1061" s="183">
        <v>101</v>
      </c>
      <c r="V1061" s="183">
        <v>1321</v>
      </c>
      <c r="W1061" s="183">
        <v>669</v>
      </c>
      <c r="X1061" s="183">
        <v>667</v>
      </c>
      <c r="Y1061" s="183">
        <v>118</v>
      </c>
    </row>
    <row r="1062" spans="1:25" x14ac:dyDescent="0.2">
      <c r="A1062" s="184">
        <v>11171072</v>
      </c>
      <c r="B1062" s="183" t="str">
        <f>[1]店マスタ!B1061</f>
        <v>有限会社パナハートハシモト</v>
      </c>
      <c r="C1062" s="183">
        <v>1.5</v>
      </c>
      <c r="D1062" s="183">
        <v>1.5</v>
      </c>
      <c r="E1062" s="183">
        <f>_xlfn.XLOOKUP(A1062,[2]Sheet1!$R:$R,[2]Sheet1!$AB:$AB,"",0)</f>
        <v>1.5</v>
      </c>
      <c r="F1062" s="183">
        <f>_xlfn.XLOOKUP($A1062,[3]【2026年03月度_全社】RFM客層一覧表データ!$A:$A,[3]【2026年03月度_全社】RFM客層一覧表データ!C:C,"",0)</f>
        <v>476</v>
      </c>
      <c r="G1062" s="183">
        <f>_xlfn.XLOOKUP($A1062,[3]【2026年03月度_全社】RFM客層一覧表データ!$A:$A,[3]【2026年03月度_全社】RFM客層一覧表データ!D:D,"",0)</f>
        <v>234</v>
      </c>
      <c r="H1062" s="183">
        <f>_xlfn.XLOOKUP($A1062,[3]【2026年03月度_全社】RFM客層一覧表データ!$A:$A,[3]【2026年03月度_全社】RFM客層一覧表データ!E:E,"",0)</f>
        <v>293</v>
      </c>
      <c r="I1062" s="183">
        <f>_xlfn.XLOOKUP($A1062,[3]【2026年03月度_全社】RFM客層一覧表データ!$A:$A,[3]【2026年03月度_全社】RFM客層一覧表データ!F:F,"",0)</f>
        <v>25</v>
      </c>
      <c r="J1062" s="183">
        <v>486</v>
      </c>
      <c r="K1062" s="183">
        <v>250</v>
      </c>
      <c r="L1062" s="183">
        <v>293</v>
      </c>
      <c r="M1062" s="183">
        <v>27</v>
      </c>
      <c r="N1062" s="183">
        <v>501</v>
      </c>
      <c r="O1062" s="183">
        <v>243</v>
      </c>
      <c r="P1062" s="183">
        <v>302</v>
      </c>
      <c r="Q1062" s="183">
        <v>20</v>
      </c>
      <c r="R1062" s="183">
        <v>508</v>
      </c>
      <c r="S1062" s="183">
        <v>255</v>
      </c>
      <c r="T1062" s="183">
        <v>314</v>
      </c>
      <c r="U1062" s="183">
        <v>34</v>
      </c>
      <c r="V1062" s="183">
        <v>493</v>
      </c>
      <c r="W1062" s="183">
        <v>253</v>
      </c>
      <c r="X1062" s="183">
        <v>311</v>
      </c>
      <c r="Y1062" s="183">
        <v>20</v>
      </c>
    </row>
    <row r="1063" spans="1:25" x14ac:dyDescent="0.2">
      <c r="A1063" s="184">
        <v>11171090</v>
      </c>
      <c r="B1063" s="183" t="str">
        <f>[1]店マスタ!B1062</f>
        <v>Ｓ－ＬＩＮＫ　モロオカ</v>
      </c>
      <c r="C1063" s="183">
        <v>1.5</v>
      </c>
      <c r="D1063" s="183">
        <v>1.5</v>
      </c>
      <c r="E1063" s="183">
        <f>_xlfn.XLOOKUP(A1063,[2]Sheet1!$R:$R,[2]Sheet1!$AB:$AB,"",0)</f>
        <v>1.5</v>
      </c>
      <c r="F1063" s="183">
        <f>_xlfn.XLOOKUP($A1063,[3]【2026年03月度_全社】RFM客層一覧表データ!$A:$A,[3]【2026年03月度_全社】RFM客層一覧表データ!C:C,"",0)</f>
        <v>560</v>
      </c>
      <c r="G1063" s="183">
        <f>_xlfn.XLOOKUP($A1063,[3]【2026年03月度_全社】RFM客層一覧表データ!$A:$A,[3]【2026年03月度_全社】RFM客層一覧表データ!D:D,"",0)</f>
        <v>223</v>
      </c>
      <c r="H1063" s="183">
        <f>_xlfn.XLOOKUP($A1063,[3]【2026年03月度_全社】RFM客層一覧表データ!$A:$A,[3]【2026年03月度_全社】RFM客層一覧表データ!E:E,"",0)</f>
        <v>202</v>
      </c>
      <c r="I1063" s="183">
        <f>_xlfn.XLOOKUP($A1063,[3]【2026年03月度_全社】RFM客層一覧表データ!$A:$A,[3]【2026年03月度_全社】RFM客層一覧表データ!F:F,"",0)</f>
        <v>50</v>
      </c>
      <c r="J1063" s="183">
        <v>542</v>
      </c>
      <c r="K1063" s="183">
        <v>265</v>
      </c>
      <c r="L1063" s="183">
        <v>200</v>
      </c>
      <c r="M1063" s="183">
        <v>68</v>
      </c>
      <c r="N1063" s="183">
        <v>539</v>
      </c>
      <c r="O1063" s="183">
        <v>230</v>
      </c>
      <c r="P1063" s="183">
        <v>198</v>
      </c>
      <c r="Q1063" s="183">
        <v>65</v>
      </c>
      <c r="R1063" s="183">
        <v>503</v>
      </c>
      <c r="S1063" s="183">
        <v>223</v>
      </c>
      <c r="T1063" s="183">
        <v>209</v>
      </c>
      <c r="U1063" s="183">
        <v>31</v>
      </c>
      <c r="V1063" s="183">
        <v>511</v>
      </c>
      <c r="W1063" s="183">
        <v>217</v>
      </c>
      <c r="X1063" s="183">
        <v>213</v>
      </c>
      <c r="Y1063" s="183">
        <v>55</v>
      </c>
    </row>
    <row r="1064" spans="1:25" x14ac:dyDescent="0.2">
      <c r="A1064" s="184">
        <v>11171317</v>
      </c>
      <c r="B1064" s="183" t="str">
        <f>[1]店マスタ!B1063</f>
        <v>Ｓ－ＬＩＮＫ　トリイ</v>
      </c>
      <c r="C1064" s="183">
        <v>2.5</v>
      </c>
      <c r="D1064" s="183">
        <v>2.5</v>
      </c>
      <c r="E1064" s="183">
        <f>_xlfn.XLOOKUP(A1064,[2]Sheet1!$R:$R,[2]Sheet1!$AB:$AB,"",0)</f>
        <v>3</v>
      </c>
      <c r="F1064" s="183">
        <f>_xlfn.XLOOKUP($A1064,[3]【2026年03月度_全社】RFM客層一覧表データ!$A:$A,[3]【2026年03月度_全社】RFM客層一覧表データ!C:C,"",0)</f>
        <v>905</v>
      </c>
      <c r="G1064" s="183">
        <f>_xlfn.XLOOKUP($A1064,[3]【2026年03月度_全社】RFM客層一覧表データ!$A:$A,[3]【2026年03月度_全社】RFM客層一覧表データ!D:D,"",0)</f>
        <v>443</v>
      </c>
      <c r="H1064" s="183">
        <f>_xlfn.XLOOKUP($A1064,[3]【2026年03月度_全社】RFM客層一覧表データ!$A:$A,[3]【2026年03月度_全社】RFM客層一覧表データ!E:E,"",0)</f>
        <v>468</v>
      </c>
      <c r="I1064" s="183">
        <f>_xlfn.XLOOKUP($A1064,[3]【2026年03月度_全社】RFM客層一覧表データ!$A:$A,[3]【2026年03月度_全社】RFM客層一覧表データ!F:F,"",0)</f>
        <v>74</v>
      </c>
      <c r="J1064" s="183">
        <v>893</v>
      </c>
      <c r="K1064" s="183">
        <v>430</v>
      </c>
      <c r="L1064" s="183">
        <v>457</v>
      </c>
      <c r="M1064" s="183">
        <v>74</v>
      </c>
      <c r="N1064" s="183">
        <v>876</v>
      </c>
      <c r="O1064" s="183">
        <v>455</v>
      </c>
      <c r="P1064" s="183">
        <v>449</v>
      </c>
      <c r="Q1064" s="183">
        <v>61</v>
      </c>
      <c r="R1064" s="183">
        <v>855</v>
      </c>
      <c r="S1064" s="183">
        <v>422</v>
      </c>
      <c r="T1064" s="183">
        <v>453</v>
      </c>
      <c r="U1064" s="183">
        <v>61</v>
      </c>
      <c r="V1064" s="183">
        <v>846</v>
      </c>
      <c r="W1064" s="183">
        <v>425</v>
      </c>
      <c r="X1064" s="183">
        <v>447</v>
      </c>
      <c r="Y1064" s="183">
        <v>72</v>
      </c>
    </row>
    <row r="1065" spans="1:25" x14ac:dyDescent="0.2">
      <c r="A1065" s="184">
        <v>11172016</v>
      </c>
      <c r="B1065" s="183" t="str">
        <f>[1]店マスタ!B1064</f>
        <v>富士電化サービス</v>
      </c>
      <c r="C1065" s="183">
        <v>2</v>
      </c>
      <c r="D1065" s="183">
        <v>2</v>
      </c>
      <c r="E1065" s="183">
        <f>_xlfn.XLOOKUP(A1065,[2]Sheet1!$R:$R,[2]Sheet1!$AB:$AB,"",0)</f>
        <v>2</v>
      </c>
      <c r="F1065" s="183" t="str">
        <f>_xlfn.XLOOKUP($A1065,[3]【2026年03月度_全社】RFM客層一覧表データ!$A:$A,[3]【2026年03月度_全社】RFM客層一覧表データ!C:C,"",0)</f>
        <v/>
      </c>
      <c r="G1065" s="183" t="str">
        <f>_xlfn.XLOOKUP($A1065,[3]【2026年03月度_全社】RFM客層一覧表データ!$A:$A,[3]【2026年03月度_全社】RFM客層一覧表データ!D:D,"",0)</f>
        <v/>
      </c>
      <c r="H1065" s="183" t="str">
        <f>_xlfn.XLOOKUP($A1065,[3]【2026年03月度_全社】RFM客層一覧表データ!$A:$A,[3]【2026年03月度_全社】RFM客層一覧表データ!E:E,"",0)</f>
        <v/>
      </c>
      <c r="I1065" s="183" t="str">
        <f>_xlfn.XLOOKUP($A1065,[3]【2026年03月度_全社】RFM客層一覧表データ!$A:$A,[3]【2026年03月度_全社】RFM客層一覧表データ!F:F,"",0)</f>
        <v/>
      </c>
      <c r="J1065" s="183">
        <v>0</v>
      </c>
      <c r="K1065" s="183">
        <v>0</v>
      </c>
      <c r="L1065" s="183">
        <v>0</v>
      </c>
      <c r="M1065" s="183">
        <v>0</v>
      </c>
      <c r="N1065" s="183">
        <v>0</v>
      </c>
      <c r="O1065" s="183">
        <v>0</v>
      </c>
      <c r="P1065" s="183">
        <v>0</v>
      </c>
      <c r="Q1065" s="183">
        <v>0</v>
      </c>
      <c r="R1065" s="183">
        <v>0</v>
      </c>
      <c r="S1065" s="183">
        <v>0</v>
      </c>
      <c r="T1065" s="183">
        <v>0</v>
      </c>
      <c r="U1065" s="183">
        <v>0</v>
      </c>
      <c r="V1065" s="183">
        <v>0</v>
      </c>
      <c r="W1065" s="183">
        <v>0</v>
      </c>
      <c r="X1065" s="183">
        <v>0</v>
      </c>
      <c r="Y1065" s="183">
        <v>0</v>
      </c>
    </row>
    <row r="1066" spans="1:25" x14ac:dyDescent="0.2">
      <c r="A1066" s="184">
        <v>11172601</v>
      </c>
      <c r="B1066" s="183" t="str">
        <f>[1]店マスタ!B1065</f>
        <v>（有）コウゴ電器</v>
      </c>
      <c r="C1066" s="183">
        <v>1.5</v>
      </c>
      <c r="D1066" s="183">
        <v>1.5</v>
      </c>
      <c r="E1066" s="183">
        <f>_xlfn.XLOOKUP(A1066,[2]Sheet1!$R:$R,[2]Sheet1!$AB:$AB,"",0)</f>
        <v>1.5</v>
      </c>
      <c r="F1066" s="183">
        <f>_xlfn.XLOOKUP($A1066,[3]【2026年03月度_全社】RFM客層一覧表データ!$A:$A,[3]【2026年03月度_全社】RFM客層一覧表データ!C:C,"",0)</f>
        <v>547</v>
      </c>
      <c r="G1066" s="183">
        <f>_xlfn.XLOOKUP($A1066,[3]【2026年03月度_全社】RFM客層一覧表データ!$A:$A,[3]【2026年03月度_全社】RFM客層一覧表データ!D:D,"",0)</f>
        <v>191</v>
      </c>
      <c r="H1066" s="183">
        <f>_xlfn.XLOOKUP($A1066,[3]【2026年03月度_全社】RFM客層一覧表データ!$A:$A,[3]【2026年03月度_全社】RFM客層一覧表データ!E:E,"",0)</f>
        <v>237</v>
      </c>
      <c r="I1066" s="183">
        <f>_xlfn.XLOOKUP($A1066,[3]【2026年03月度_全社】RFM客層一覧表データ!$A:$A,[3]【2026年03月度_全社】RFM客層一覧表データ!F:F,"",0)</f>
        <v>28</v>
      </c>
      <c r="J1066" s="183">
        <v>585</v>
      </c>
      <c r="K1066" s="183">
        <v>183</v>
      </c>
      <c r="L1066" s="183">
        <v>269</v>
      </c>
      <c r="M1066" s="183">
        <v>21</v>
      </c>
      <c r="N1066" s="183">
        <v>638</v>
      </c>
      <c r="O1066" s="183">
        <v>206</v>
      </c>
      <c r="P1066" s="183">
        <v>281</v>
      </c>
      <c r="Q1066" s="183">
        <v>35</v>
      </c>
      <c r="R1066" s="183">
        <v>673</v>
      </c>
      <c r="S1066" s="183">
        <v>218</v>
      </c>
      <c r="T1066" s="183">
        <v>297</v>
      </c>
      <c r="U1066" s="183">
        <v>42</v>
      </c>
      <c r="V1066" s="183">
        <v>681</v>
      </c>
      <c r="W1066" s="183">
        <v>257</v>
      </c>
      <c r="X1066" s="183">
        <v>316</v>
      </c>
      <c r="Y1066" s="183">
        <v>38</v>
      </c>
    </row>
    <row r="1067" spans="1:25" x14ac:dyDescent="0.2">
      <c r="A1067" s="184">
        <v>11172609</v>
      </c>
      <c r="B1067" s="183" t="str">
        <f>[1]店マスタ!B1066</f>
        <v>株式会社エコショップドイ</v>
      </c>
      <c r="C1067" s="183">
        <v>3</v>
      </c>
      <c r="D1067" s="183">
        <v>3</v>
      </c>
      <c r="E1067" s="183">
        <f>_xlfn.XLOOKUP(A1067,[2]Sheet1!$R:$R,[2]Sheet1!$AB:$AB,"",0)</f>
        <v>3</v>
      </c>
      <c r="F1067" s="183">
        <f>_xlfn.XLOOKUP($A1067,[3]【2026年03月度_全社】RFM客層一覧表データ!$A:$A,[3]【2026年03月度_全社】RFM客層一覧表データ!C:C,"",0)</f>
        <v>1025</v>
      </c>
      <c r="G1067" s="183">
        <f>_xlfn.XLOOKUP($A1067,[3]【2026年03月度_全社】RFM客層一覧表データ!$A:$A,[3]【2026年03月度_全社】RFM客層一覧表データ!D:D,"",0)</f>
        <v>400</v>
      </c>
      <c r="H1067" s="183">
        <f>_xlfn.XLOOKUP($A1067,[3]【2026年03月度_全社】RFM客層一覧表データ!$A:$A,[3]【2026年03月度_全社】RFM客層一覧表データ!E:E,"",0)</f>
        <v>369</v>
      </c>
      <c r="I1067" s="183">
        <f>_xlfn.XLOOKUP($A1067,[3]【2026年03月度_全社】RFM客層一覧表データ!$A:$A,[3]【2026年03月度_全社】RFM客層一覧表データ!F:F,"",0)</f>
        <v>78</v>
      </c>
      <c r="J1067" s="183">
        <v>1024</v>
      </c>
      <c r="K1067" s="183">
        <v>454</v>
      </c>
      <c r="L1067" s="183">
        <v>366</v>
      </c>
      <c r="M1067" s="183">
        <v>92</v>
      </c>
      <c r="N1067" s="183">
        <v>982</v>
      </c>
      <c r="O1067" s="183">
        <v>409</v>
      </c>
      <c r="P1067" s="183">
        <v>368</v>
      </c>
      <c r="Q1067" s="183">
        <v>78</v>
      </c>
      <c r="R1067" s="183">
        <v>943</v>
      </c>
      <c r="S1067" s="183">
        <v>465</v>
      </c>
      <c r="T1067" s="183">
        <v>372</v>
      </c>
      <c r="U1067" s="183">
        <v>102</v>
      </c>
      <c r="V1067" s="183">
        <v>903</v>
      </c>
      <c r="W1067" s="183">
        <v>473</v>
      </c>
      <c r="X1067" s="183">
        <v>364</v>
      </c>
      <c r="Y1067" s="183">
        <v>116</v>
      </c>
    </row>
    <row r="1068" spans="1:25" x14ac:dyDescent="0.2">
      <c r="A1068" s="184">
        <v>11173017</v>
      </c>
      <c r="B1068" s="183" t="str">
        <f>[1]店マスタ!B1067</f>
        <v>（有）間野電気商会</v>
      </c>
      <c r="C1068" s="183">
        <v>5</v>
      </c>
      <c r="D1068" s="183">
        <v>5</v>
      </c>
      <c r="E1068" s="183">
        <f>_xlfn.XLOOKUP(A1068,[2]Sheet1!$R:$R,[2]Sheet1!$AB:$AB,"",0)</f>
        <v>5</v>
      </c>
      <c r="F1068" s="183">
        <f>_xlfn.XLOOKUP($A1068,[3]【2026年03月度_全社】RFM客層一覧表データ!$A:$A,[3]【2026年03月度_全社】RFM客層一覧表データ!C:C,"",0)</f>
        <v>523</v>
      </c>
      <c r="G1068" s="183">
        <f>_xlfn.XLOOKUP($A1068,[3]【2026年03月度_全社】RFM客層一覧表データ!$A:$A,[3]【2026年03月度_全社】RFM客層一覧表データ!D:D,"",0)</f>
        <v>110</v>
      </c>
      <c r="H1068" s="183">
        <f>_xlfn.XLOOKUP($A1068,[3]【2026年03月度_全社】RFM客層一覧表データ!$A:$A,[3]【2026年03月度_全社】RFM客層一覧表データ!E:E,"",0)</f>
        <v>1</v>
      </c>
      <c r="I1068" s="183">
        <f>_xlfn.XLOOKUP($A1068,[3]【2026年03月度_全社】RFM客層一覧表データ!$A:$A,[3]【2026年03月度_全社】RFM客層一覧表データ!F:F,"",0)</f>
        <v>0</v>
      </c>
      <c r="J1068" s="183">
        <v>551</v>
      </c>
      <c r="K1068" s="183">
        <v>123</v>
      </c>
      <c r="L1068" s="183">
        <v>3</v>
      </c>
      <c r="M1068" s="183">
        <v>0</v>
      </c>
      <c r="N1068" s="183">
        <v>570</v>
      </c>
      <c r="O1068" s="183">
        <v>113</v>
      </c>
      <c r="P1068" s="183">
        <v>3</v>
      </c>
      <c r="Q1068" s="183">
        <v>0</v>
      </c>
      <c r="R1068" s="183">
        <v>548</v>
      </c>
      <c r="S1068" s="183">
        <v>108</v>
      </c>
      <c r="T1068" s="183">
        <v>16</v>
      </c>
      <c r="U1068" s="183">
        <v>0</v>
      </c>
      <c r="V1068" s="183">
        <v>539</v>
      </c>
      <c r="W1068" s="183">
        <v>137</v>
      </c>
      <c r="X1068" s="183">
        <v>27</v>
      </c>
      <c r="Y1068" s="183">
        <v>0</v>
      </c>
    </row>
    <row r="1069" spans="1:25" x14ac:dyDescent="0.2">
      <c r="A1069" s="184">
        <v>11173024</v>
      </c>
      <c r="B1069" s="183" t="str">
        <f>[1]店マスタ!B1068</f>
        <v>スマイルワン　くどう</v>
      </c>
      <c r="C1069" s="183">
        <v>1</v>
      </c>
      <c r="D1069" s="183">
        <v>1.5</v>
      </c>
      <c r="E1069" s="183">
        <f>_xlfn.XLOOKUP(A1069,[2]Sheet1!$R:$R,[2]Sheet1!$AB:$AB,"",0)</f>
        <v>1.5</v>
      </c>
      <c r="F1069" s="183">
        <f>_xlfn.XLOOKUP($A1069,[3]【2026年03月度_全社】RFM客層一覧表データ!$A:$A,[3]【2026年03月度_全社】RFM客層一覧表データ!C:C,"",0)</f>
        <v>469</v>
      </c>
      <c r="G1069" s="183">
        <f>_xlfn.XLOOKUP($A1069,[3]【2026年03月度_全社】RFM客層一覧表データ!$A:$A,[3]【2026年03月度_全社】RFM客層一覧表データ!D:D,"",0)</f>
        <v>251</v>
      </c>
      <c r="H1069" s="183">
        <f>_xlfn.XLOOKUP($A1069,[3]【2026年03月度_全社】RFM客層一覧表データ!$A:$A,[3]【2026年03月度_全社】RFM客層一覧表データ!E:E,"",0)</f>
        <v>176</v>
      </c>
      <c r="I1069" s="183">
        <f>_xlfn.XLOOKUP($A1069,[3]【2026年03月度_全社】RFM客層一覧表データ!$A:$A,[3]【2026年03月度_全社】RFM客層一覧表データ!F:F,"",0)</f>
        <v>0</v>
      </c>
      <c r="J1069" s="183">
        <v>415</v>
      </c>
      <c r="K1069" s="183">
        <v>222</v>
      </c>
      <c r="L1069" s="183">
        <v>169</v>
      </c>
      <c r="M1069" s="183">
        <v>0</v>
      </c>
      <c r="N1069" s="183">
        <v>380</v>
      </c>
      <c r="O1069" s="183">
        <v>216</v>
      </c>
      <c r="P1069" s="183">
        <v>175</v>
      </c>
      <c r="Q1069" s="183">
        <v>0</v>
      </c>
      <c r="R1069" s="183">
        <v>396</v>
      </c>
      <c r="S1069" s="183">
        <v>231</v>
      </c>
      <c r="T1069" s="183">
        <v>192</v>
      </c>
      <c r="U1069" s="183">
        <v>0</v>
      </c>
      <c r="V1069" s="183">
        <v>337</v>
      </c>
      <c r="W1069" s="183">
        <v>190</v>
      </c>
      <c r="X1069" s="183">
        <v>201</v>
      </c>
      <c r="Y1069" s="183">
        <v>0</v>
      </c>
    </row>
    <row r="1070" spans="1:25" x14ac:dyDescent="0.2">
      <c r="A1070" s="184">
        <v>11173038</v>
      </c>
      <c r="B1070" s="183" t="str">
        <f>[1]店マスタ!B1069</f>
        <v>スマイルワン　イヌデン</v>
      </c>
      <c r="C1070" s="183">
        <v>5</v>
      </c>
      <c r="D1070" s="183">
        <v>4</v>
      </c>
      <c r="E1070" s="183">
        <f>_xlfn.XLOOKUP(A1070,[2]Sheet1!$R:$R,[2]Sheet1!$AB:$AB,"",0)</f>
        <v>4</v>
      </c>
      <c r="F1070" s="183">
        <f>_xlfn.XLOOKUP($A1070,[3]【2026年03月度_全社】RFM客層一覧表データ!$A:$A,[3]【2026年03月度_全社】RFM客層一覧表データ!C:C,"",0)</f>
        <v>1165</v>
      </c>
      <c r="G1070" s="183">
        <f>_xlfn.XLOOKUP($A1070,[3]【2026年03月度_全社】RFM客層一覧表データ!$A:$A,[3]【2026年03月度_全社】RFM客層一覧表データ!D:D,"",0)</f>
        <v>449</v>
      </c>
      <c r="H1070" s="183">
        <f>_xlfn.XLOOKUP($A1070,[3]【2026年03月度_全社】RFM客層一覧表データ!$A:$A,[3]【2026年03月度_全社】RFM客層一覧表データ!E:E,"",0)</f>
        <v>568</v>
      </c>
      <c r="I1070" s="183">
        <f>_xlfn.XLOOKUP($A1070,[3]【2026年03月度_全社】RFM客層一覧表データ!$A:$A,[3]【2026年03月度_全社】RFM客層一覧表データ!F:F,"",0)</f>
        <v>106</v>
      </c>
      <c r="J1070" s="183">
        <v>1155</v>
      </c>
      <c r="K1070" s="183">
        <v>522</v>
      </c>
      <c r="L1070" s="183">
        <v>584</v>
      </c>
      <c r="M1070" s="183">
        <v>128</v>
      </c>
      <c r="N1070" s="183">
        <v>1265</v>
      </c>
      <c r="O1070" s="183">
        <v>601</v>
      </c>
      <c r="P1070" s="183">
        <v>596</v>
      </c>
      <c r="Q1070" s="183">
        <v>214</v>
      </c>
      <c r="R1070" s="183">
        <v>1321</v>
      </c>
      <c r="S1070" s="183">
        <v>627</v>
      </c>
      <c r="T1070" s="183">
        <v>615</v>
      </c>
      <c r="U1070" s="183">
        <v>214</v>
      </c>
      <c r="V1070" s="183">
        <v>1054</v>
      </c>
      <c r="W1070" s="183">
        <v>530</v>
      </c>
      <c r="X1070" s="183">
        <v>493</v>
      </c>
      <c r="Y1070" s="183">
        <v>257</v>
      </c>
    </row>
    <row r="1071" spans="1:25" x14ac:dyDescent="0.2">
      <c r="A1071" s="184">
        <v>11175002</v>
      </c>
      <c r="B1071" s="183" t="str">
        <f>[1]店マスタ!B1070</f>
        <v>ＤＬＳ　オカモト</v>
      </c>
      <c r="C1071" s="183">
        <v>2.5</v>
      </c>
      <c r="D1071" s="183">
        <v>2.5</v>
      </c>
      <c r="E1071" s="183">
        <f>_xlfn.XLOOKUP(A1071,[2]Sheet1!$R:$R,[2]Sheet1!$AB:$AB,"",0)</f>
        <v>2.5</v>
      </c>
      <c r="F1071" s="183">
        <f>_xlfn.XLOOKUP($A1071,[3]【2026年03月度_全社】RFM客層一覧表データ!$A:$A,[3]【2026年03月度_全社】RFM客層一覧表データ!C:C,"",0)</f>
        <v>493</v>
      </c>
      <c r="G1071" s="183">
        <f>_xlfn.XLOOKUP($A1071,[3]【2026年03月度_全社】RFM客層一覧表データ!$A:$A,[3]【2026年03月度_全社】RFM客層一覧表データ!D:D,"",0)</f>
        <v>277</v>
      </c>
      <c r="H1071" s="183">
        <f>_xlfn.XLOOKUP($A1071,[3]【2026年03月度_全社】RFM客層一覧表データ!$A:$A,[3]【2026年03月度_全社】RFM客層一覧表データ!E:E,"",0)</f>
        <v>275</v>
      </c>
      <c r="I1071" s="183">
        <f>_xlfn.XLOOKUP($A1071,[3]【2026年03月度_全社】RFM客層一覧表データ!$A:$A,[3]【2026年03月度_全社】RFM客層一覧表データ!F:F,"",0)</f>
        <v>36</v>
      </c>
      <c r="J1071" s="183">
        <v>486</v>
      </c>
      <c r="K1071" s="183">
        <v>251</v>
      </c>
      <c r="L1071" s="183">
        <v>277</v>
      </c>
      <c r="M1071" s="183">
        <v>36</v>
      </c>
      <c r="N1071" s="183">
        <v>498</v>
      </c>
      <c r="O1071" s="183">
        <v>305</v>
      </c>
      <c r="P1071" s="183">
        <v>279</v>
      </c>
      <c r="Q1071" s="183">
        <v>35</v>
      </c>
      <c r="R1071" s="183">
        <v>492</v>
      </c>
      <c r="S1071" s="183">
        <v>286</v>
      </c>
      <c r="T1071" s="183">
        <v>282</v>
      </c>
      <c r="U1071" s="183">
        <v>40</v>
      </c>
      <c r="V1071" s="183">
        <v>472</v>
      </c>
      <c r="W1071" s="183">
        <v>286</v>
      </c>
      <c r="X1071" s="183">
        <v>278</v>
      </c>
      <c r="Y1071" s="183">
        <v>32</v>
      </c>
    </row>
    <row r="1072" spans="1:25" x14ac:dyDescent="0.2">
      <c r="A1072" s="184">
        <v>11175004</v>
      </c>
      <c r="B1072" s="183" t="str">
        <f>[1]店マスタ!B1071</f>
        <v>（有）粕谷ラジオテレビ商会</v>
      </c>
      <c r="C1072" s="183">
        <v>1.5</v>
      </c>
      <c r="D1072" s="183">
        <v>2.5</v>
      </c>
      <c r="E1072" s="183">
        <f>_xlfn.XLOOKUP(A1072,[2]Sheet1!$R:$R,[2]Sheet1!$AB:$AB,"",0)</f>
        <v>2.5</v>
      </c>
      <c r="F1072" s="183">
        <f>_xlfn.XLOOKUP($A1072,[3]【2026年03月度_全社】RFM客層一覧表データ!$A:$A,[3]【2026年03月度_全社】RFM客層一覧表データ!C:C,"",0)</f>
        <v>311</v>
      </c>
      <c r="G1072" s="183">
        <f>_xlfn.XLOOKUP($A1072,[3]【2026年03月度_全社】RFM客層一覧表データ!$A:$A,[3]【2026年03月度_全社】RFM客層一覧表データ!D:D,"",0)</f>
        <v>154</v>
      </c>
      <c r="H1072" s="183">
        <f>_xlfn.XLOOKUP($A1072,[3]【2026年03月度_全社】RFM客層一覧表データ!$A:$A,[3]【2026年03月度_全社】RFM客層一覧表データ!E:E,"",0)</f>
        <v>1</v>
      </c>
      <c r="I1072" s="183">
        <f>_xlfn.XLOOKUP($A1072,[3]【2026年03月度_全社】RFM客層一覧表データ!$A:$A,[3]【2026年03月度_全社】RFM客層一覧表データ!F:F,"",0)</f>
        <v>5</v>
      </c>
      <c r="J1072" s="183">
        <v>271</v>
      </c>
      <c r="K1072" s="183">
        <v>120</v>
      </c>
      <c r="L1072" s="183">
        <v>1</v>
      </c>
      <c r="M1072" s="183">
        <v>0</v>
      </c>
      <c r="N1072" s="183">
        <v>250</v>
      </c>
      <c r="O1072" s="183">
        <v>117</v>
      </c>
      <c r="P1072" s="183">
        <v>13</v>
      </c>
      <c r="Q1072" s="183">
        <v>0</v>
      </c>
      <c r="R1072" s="183">
        <v>242</v>
      </c>
      <c r="S1072" s="183">
        <v>104</v>
      </c>
      <c r="T1072" s="183">
        <v>32</v>
      </c>
      <c r="U1072" s="183">
        <v>0</v>
      </c>
      <c r="V1072" s="183">
        <v>221</v>
      </c>
      <c r="W1072" s="183">
        <v>91</v>
      </c>
      <c r="X1072" s="183">
        <v>54</v>
      </c>
      <c r="Y1072" s="183">
        <v>0</v>
      </c>
    </row>
    <row r="1073" spans="1:25" x14ac:dyDescent="0.2">
      <c r="A1073" s="184">
        <v>11175008</v>
      </c>
      <c r="B1073" s="183" t="str">
        <f>[1]店マスタ!B1072</f>
        <v>（株）クレ電機</v>
      </c>
      <c r="C1073" s="183">
        <v>1</v>
      </c>
      <c r="D1073" s="183">
        <v>1</v>
      </c>
      <c r="E1073" s="183">
        <f>_xlfn.XLOOKUP(A1073,[2]Sheet1!$R:$R,[2]Sheet1!$AB:$AB,"",0)</f>
        <v>1</v>
      </c>
      <c r="F1073" s="183">
        <f>_xlfn.XLOOKUP($A1073,[3]【2026年03月度_全社】RFM客層一覧表データ!$A:$A,[3]【2026年03月度_全社】RFM客層一覧表データ!C:C,"",0)</f>
        <v>257</v>
      </c>
      <c r="G1073" s="183">
        <f>_xlfn.XLOOKUP($A1073,[3]【2026年03月度_全社】RFM客層一覧表データ!$A:$A,[3]【2026年03月度_全社】RFM客層一覧表データ!D:D,"",0)</f>
        <v>147</v>
      </c>
      <c r="H1073" s="183">
        <f>_xlfn.XLOOKUP($A1073,[3]【2026年03月度_全社】RFM客層一覧表データ!$A:$A,[3]【2026年03月度_全社】RFM客層一覧表データ!E:E,"",0)</f>
        <v>206</v>
      </c>
      <c r="I1073" s="183">
        <f>_xlfn.XLOOKUP($A1073,[3]【2026年03月度_全社】RFM客層一覧表データ!$A:$A,[3]【2026年03月度_全社】RFM客層一覧表データ!F:F,"",0)</f>
        <v>1</v>
      </c>
      <c r="J1073" s="183">
        <v>265</v>
      </c>
      <c r="K1073" s="183">
        <v>143</v>
      </c>
      <c r="L1073" s="183">
        <v>213</v>
      </c>
      <c r="M1073" s="183">
        <v>1</v>
      </c>
      <c r="N1073" s="183">
        <v>279</v>
      </c>
      <c r="O1073" s="183">
        <v>150</v>
      </c>
      <c r="P1073" s="183">
        <v>216</v>
      </c>
      <c r="Q1073" s="183">
        <v>2</v>
      </c>
      <c r="R1073" s="183">
        <v>281</v>
      </c>
      <c r="S1073" s="183">
        <v>169</v>
      </c>
      <c r="T1073" s="183">
        <v>232</v>
      </c>
      <c r="U1073" s="183">
        <v>3</v>
      </c>
      <c r="V1073" s="183">
        <v>286</v>
      </c>
      <c r="W1073" s="183">
        <v>169</v>
      </c>
      <c r="X1073" s="183">
        <v>231</v>
      </c>
      <c r="Y1073" s="183">
        <v>3</v>
      </c>
    </row>
    <row r="1074" spans="1:25" x14ac:dyDescent="0.2">
      <c r="A1074" s="184">
        <v>11175012</v>
      </c>
      <c r="B1074" s="183" t="str">
        <f>[1]店マスタ!B1073</f>
        <v>（株）誠電社</v>
      </c>
      <c r="C1074" s="183">
        <v>3</v>
      </c>
      <c r="D1074" s="183">
        <v>3</v>
      </c>
      <c r="E1074" s="183">
        <f>_xlfn.XLOOKUP(A1074,[2]Sheet1!$R:$R,[2]Sheet1!$AB:$AB,"",0)</f>
        <v>3</v>
      </c>
      <c r="F1074" s="183">
        <f>_xlfn.XLOOKUP($A1074,[3]【2026年03月度_全社】RFM客層一覧表データ!$A:$A,[3]【2026年03月度_全社】RFM客層一覧表データ!C:C,"",0)</f>
        <v>613</v>
      </c>
      <c r="G1074" s="183">
        <f>_xlfn.XLOOKUP($A1074,[3]【2026年03月度_全社】RFM客層一覧表データ!$A:$A,[3]【2026年03月度_全社】RFM客層一覧表データ!D:D,"",0)</f>
        <v>232</v>
      </c>
      <c r="H1074" s="183">
        <f>_xlfn.XLOOKUP($A1074,[3]【2026年03月度_全社】RFM客層一覧表データ!$A:$A,[3]【2026年03月度_全社】RFM客層一覧表データ!E:E,"",0)</f>
        <v>245</v>
      </c>
      <c r="I1074" s="183">
        <f>_xlfn.XLOOKUP($A1074,[3]【2026年03月度_全社】RFM客層一覧表データ!$A:$A,[3]【2026年03月度_全社】RFM客層一覧表データ!F:F,"",0)</f>
        <v>30</v>
      </c>
      <c r="J1074" s="183">
        <v>627</v>
      </c>
      <c r="K1074" s="183">
        <v>258</v>
      </c>
      <c r="L1074" s="183">
        <v>248</v>
      </c>
      <c r="M1074" s="183">
        <v>48</v>
      </c>
      <c r="N1074" s="183">
        <v>626</v>
      </c>
      <c r="O1074" s="183">
        <v>259</v>
      </c>
      <c r="P1074" s="183">
        <v>250</v>
      </c>
      <c r="Q1074" s="183">
        <v>44</v>
      </c>
      <c r="R1074" s="183">
        <v>615</v>
      </c>
      <c r="S1074" s="183">
        <v>258</v>
      </c>
      <c r="T1074" s="183">
        <v>252</v>
      </c>
      <c r="U1074" s="183">
        <v>49</v>
      </c>
      <c r="V1074" s="183">
        <v>594</v>
      </c>
      <c r="W1074" s="183">
        <v>241</v>
      </c>
      <c r="X1074" s="183">
        <v>251</v>
      </c>
      <c r="Y1074" s="183">
        <v>44</v>
      </c>
    </row>
    <row r="1075" spans="1:25" x14ac:dyDescent="0.2">
      <c r="A1075" s="184">
        <v>11175020</v>
      </c>
      <c r="B1075" s="183" t="str">
        <f>[1]店マスタ!B1074</f>
        <v>（株）十一屋電機</v>
      </c>
      <c r="C1075" s="183">
        <v>4</v>
      </c>
      <c r="D1075" s="183">
        <v>0</v>
      </c>
      <c r="E1075" s="183" t="str">
        <f>_xlfn.XLOOKUP(A1075,[2]Sheet1!$R:$R,[2]Sheet1!$AB:$AB,"",0)</f>
        <v/>
      </c>
      <c r="F1075" s="183" t="str">
        <f>_xlfn.XLOOKUP($A1075,[3]【2026年03月度_全社】RFM客層一覧表データ!$A:$A,[3]【2026年03月度_全社】RFM客層一覧表データ!C:C,"",0)</f>
        <v/>
      </c>
      <c r="G1075" s="183" t="str">
        <f>_xlfn.XLOOKUP($A1075,[3]【2026年03月度_全社】RFM客層一覧表データ!$A:$A,[3]【2026年03月度_全社】RFM客層一覧表データ!D:D,"",0)</f>
        <v/>
      </c>
      <c r="H1075" s="183" t="str">
        <f>_xlfn.XLOOKUP($A1075,[3]【2026年03月度_全社】RFM客層一覧表データ!$A:$A,[3]【2026年03月度_全社】RFM客層一覧表データ!E:E,"",0)</f>
        <v/>
      </c>
      <c r="I1075" s="183" t="str">
        <f>_xlfn.XLOOKUP($A1075,[3]【2026年03月度_全社】RFM客層一覧表データ!$A:$A,[3]【2026年03月度_全社】RFM客層一覧表データ!F:F,"",0)</f>
        <v/>
      </c>
      <c r="J1075" s="183">
        <v>0</v>
      </c>
      <c r="K1075" s="183">
        <v>0</v>
      </c>
      <c r="L1075" s="183">
        <v>0</v>
      </c>
      <c r="M1075" s="183">
        <v>0</v>
      </c>
      <c r="N1075" s="183">
        <v>0</v>
      </c>
      <c r="O1075" s="183">
        <v>0</v>
      </c>
      <c r="P1075" s="183">
        <v>0</v>
      </c>
      <c r="Q1075" s="183">
        <v>0</v>
      </c>
      <c r="R1075" s="183">
        <v>0</v>
      </c>
      <c r="S1075" s="183">
        <v>0</v>
      </c>
      <c r="T1075" s="183">
        <v>0</v>
      </c>
      <c r="U1075" s="183">
        <v>0</v>
      </c>
      <c r="V1075" s="183">
        <v>0</v>
      </c>
      <c r="W1075" s="183">
        <v>0</v>
      </c>
      <c r="X1075" s="183">
        <v>0</v>
      </c>
      <c r="Y1075" s="183">
        <v>0</v>
      </c>
    </row>
    <row r="1076" spans="1:25" x14ac:dyDescent="0.2">
      <c r="A1076" s="184">
        <v>11176003</v>
      </c>
      <c r="B1076" s="183" t="str">
        <f>[1]店マスタ!B1075</f>
        <v>パナハート　イケノヤ</v>
      </c>
      <c r="C1076" s="183">
        <v>1.5</v>
      </c>
      <c r="D1076" s="183">
        <v>1.5</v>
      </c>
      <c r="E1076" s="183">
        <f>_xlfn.XLOOKUP(A1076,[2]Sheet1!$R:$R,[2]Sheet1!$AB:$AB,"",0)</f>
        <v>1.5</v>
      </c>
      <c r="F1076" s="183">
        <f>_xlfn.XLOOKUP($A1076,[3]【2026年03月度_全社】RFM客層一覧表データ!$A:$A,[3]【2026年03月度_全社】RFM客層一覧表データ!C:C,"",0)</f>
        <v>137</v>
      </c>
      <c r="G1076" s="183">
        <f>_xlfn.XLOOKUP($A1076,[3]【2026年03月度_全社】RFM客層一覧表データ!$A:$A,[3]【2026年03月度_全社】RFM客層一覧表データ!D:D,"",0)</f>
        <v>4</v>
      </c>
      <c r="H1076" s="183">
        <f>_xlfn.XLOOKUP($A1076,[3]【2026年03月度_全社】RFM客層一覧表データ!$A:$A,[3]【2026年03月度_全社】RFM客層一覧表データ!E:E,"",0)</f>
        <v>30</v>
      </c>
      <c r="I1076" s="183">
        <f>_xlfn.XLOOKUP($A1076,[3]【2026年03月度_全社】RFM客層一覧表データ!$A:$A,[3]【2026年03月度_全社】RFM客層一覧表データ!F:F,"",0)</f>
        <v>0</v>
      </c>
      <c r="J1076" s="183">
        <v>162</v>
      </c>
      <c r="K1076" s="183">
        <v>18</v>
      </c>
      <c r="L1076" s="183">
        <v>35</v>
      </c>
      <c r="M1076" s="183">
        <v>0</v>
      </c>
      <c r="N1076" s="183">
        <v>185</v>
      </c>
      <c r="O1076" s="183">
        <v>21</v>
      </c>
      <c r="P1076" s="183">
        <v>55</v>
      </c>
      <c r="Q1076" s="183">
        <v>0</v>
      </c>
      <c r="R1076" s="183">
        <v>196</v>
      </c>
      <c r="S1076" s="183">
        <v>66</v>
      </c>
      <c r="T1076" s="183">
        <v>67</v>
      </c>
      <c r="U1076" s="183">
        <v>0</v>
      </c>
      <c r="V1076" s="183">
        <v>184</v>
      </c>
      <c r="W1076" s="183">
        <v>53</v>
      </c>
      <c r="X1076" s="183">
        <v>68</v>
      </c>
      <c r="Y1076" s="183">
        <v>0</v>
      </c>
    </row>
    <row r="1077" spans="1:25" x14ac:dyDescent="0.2">
      <c r="A1077" s="184">
        <v>11176018</v>
      </c>
      <c r="B1077" s="183" t="str">
        <f>[1]店マスタ!B1076</f>
        <v>スマイルワン　きゅうでん</v>
      </c>
      <c r="C1077" s="183">
        <v>2</v>
      </c>
      <c r="D1077" s="183">
        <v>2</v>
      </c>
      <c r="E1077" s="183">
        <f>_xlfn.XLOOKUP(A1077,[2]Sheet1!$R:$R,[2]Sheet1!$AB:$AB,"",0)</f>
        <v>2</v>
      </c>
      <c r="F1077" s="183" t="str">
        <f>_xlfn.XLOOKUP($A1077,[3]【2026年03月度_全社】RFM客層一覧表データ!$A:$A,[3]【2026年03月度_全社】RFM客層一覧表データ!C:C,"",0)</f>
        <v/>
      </c>
      <c r="G1077" s="183" t="str">
        <f>_xlfn.XLOOKUP($A1077,[3]【2026年03月度_全社】RFM客層一覧表データ!$A:$A,[3]【2026年03月度_全社】RFM客層一覧表データ!D:D,"",0)</f>
        <v/>
      </c>
      <c r="H1077" s="183" t="str">
        <f>_xlfn.XLOOKUP($A1077,[3]【2026年03月度_全社】RFM客層一覧表データ!$A:$A,[3]【2026年03月度_全社】RFM客層一覧表データ!E:E,"",0)</f>
        <v/>
      </c>
      <c r="I1077" s="183" t="str">
        <f>_xlfn.XLOOKUP($A1077,[3]【2026年03月度_全社】RFM客層一覧表データ!$A:$A,[3]【2026年03月度_全社】RFM客層一覧表データ!F:F,"",0)</f>
        <v/>
      </c>
      <c r="J1077" s="183">
        <v>0</v>
      </c>
      <c r="K1077" s="183">
        <v>0</v>
      </c>
      <c r="L1077" s="183">
        <v>0</v>
      </c>
      <c r="M1077" s="183">
        <v>0</v>
      </c>
      <c r="N1077" s="183">
        <v>0</v>
      </c>
      <c r="O1077" s="183">
        <v>0</v>
      </c>
      <c r="P1077" s="183">
        <v>0</v>
      </c>
      <c r="Q1077" s="183">
        <v>0</v>
      </c>
      <c r="R1077" s="183">
        <v>0</v>
      </c>
      <c r="S1077" s="183">
        <v>0</v>
      </c>
      <c r="T1077" s="183">
        <v>0</v>
      </c>
      <c r="U1077" s="183">
        <v>0</v>
      </c>
      <c r="V1077" s="183">
        <v>0</v>
      </c>
      <c r="W1077" s="183">
        <v>0</v>
      </c>
      <c r="X1077" s="183">
        <v>0</v>
      </c>
      <c r="Y1077" s="183">
        <v>0</v>
      </c>
    </row>
    <row r="1078" spans="1:25" x14ac:dyDescent="0.2">
      <c r="A1078" s="184">
        <v>11176028</v>
      </c>
      <c r="B1078" s="183" t="str">
        <f>[1]店マスタ!B1077</f>
        <v>（有）サンエス電気</v>
      </c>
      <c r="C1078" s="183">
        <v>6.5</v>
      </c>
      <c r="D1078" s="183">
        <v>6.5</v>
      </c>
      <c r="E1078" s="183">
        <f>_xlfn.XLOOKUP(A1078,[2]Sheet1!$R:$R,[2]Sheet1!$AB:$AB,"",0)</f>
        <v>6.5</v>
      </c>
      <c r="F1078" s="183">
        <f>_xlfn.XLOOKUP($A1078,[3]【2026年03月度_全社】RFM客層一覧表データ!$A:$A,[3]【2026年03月度_全社】RFM客層一覧表データ!C:C,"",0)</f>
        <v>0</v>
      </c>
      <c r="G1078" s="183">
        <f>_xlfn.XLOOKUP($A1078,[3]【2026年03月度_全社】RFM客層一覧表データ!$A:$A,[3]【2026年03月度_全社】RFM客層一覧表データ!D:D,"",0)</f>
        <v>0</v>
      </c>
      <c r="H1078" s="183">
        <f>_xlfn.XLOOKUP($A1078,[3]【2026年03月度_全社】RFM客層一覧表データ!$A:$A,[3]【2026年03月度_全社】RFM客層一覧表データ!E:E,"",0)</f>
        <v>0</v>
      </c>
      <c r="I1078" s="183">
        <f>_xlfn.XLOOKUP($A1078,[3]【2026年03月度_全社】RFM客層一覧表データ!$A:$A,[3]【2026年03月度_全社】RFM客層一覧表データ!F:F,"",0)</f>
        <v>0</v>
      </c>
      <c r="J1078" s="183">
        <v>0</v>
      </c>
      <c r="K1078" s="183">
        <v>0</v>
      </c>
      <c r="L1078" s="183">
        <v>0</v>
      </c>
      <c r="M1078" s="183">
        <v>0</v>
      </c>
      <c r="N1078" s="183">
        <v>0</v>
      </c>
      <c r="O1078" s="183">
        <v>0</v>
      </c>
      <c r="P1078" s="183">
        <v>0</v>
      </c>
      <c r="Q1078" s="183">
        <v>0</v>
      </c>
      <c r="R1078" s="183">
        <v>0</v>
      </c>
      <c r="S1078" s="183">
        <v>0</v>
      </c>
      <c r="T1078" s="183">
        <v>0</v>
      </c>
      <c r="U1078" s="183">
        <v>0</v>
      </c>
      <c r="V1078" s="183">
        <v>0</v>
      </c>
      <c r="W1078" s="183">
        <v>0</v>
      </c>
      <c r="X1078" s="183">
        <v>0</v>
      </c>
      <c r="Y1078" s="183">
        <v>0</v>
      </c>
    </row>
    <row r="1079" spans="1:25" x14ac:dyDescent="0.2">
      <c r="A1079" s="184">
        <v>11176058</v>
      </c>
      <c r="B1079" s="183" t="str">
        <f>[1]店マスタ!B1078</f>
        <v>（株）フジデン</v>
      </c>
      <c r="C1079" s="183">
        <v>4</v>
      </c>
      <c r="D1079" s="183">
        <v>4</v>
      </c>
      <c r="E1079" s="183">
        <f>_xlfn.XLOOKUP(A1079,[2]Sheet1!$R:$R,[2]Sheet1!$AB:$AB,"",0)</f>
        <v>4</v>
      </c>
      <c r="F1079" s="183">
        <f>_xlfn.XLOOKUP($A1079,[3]【2026年03月度_全社】RFM客層一覧表データ!$A:$A,[3]【2026年03月度_全社】RFM客層一覧表データ!C:C,"",0)</f>
        <v>993</v>
      </c>
      <c r="G1079" s="183">
        <f>_xlfn.XLOOKUP($A1079,[3]【2026年03月度_全社】RFM客層一覧表データ!$A:$A,[3]【2026年03月度_全社】RFM客層一覧表データ!D:D,"",0)</f>
        <v>462</v>
      </c>
      <c r="H1079" s="183">
        <f>_xlfn.XLOOKUP($A1079,[3]【2026年03月度_全社】RFM客層一覧表データ!$A:$A,[3]【2026年03月度_全社】RFM客層一覧表データ!E:E,"",0)</f>
        <v>496</v>
      </c>
      <c r="I1079" s="183">
        <f>_xlfn.XLOOKUP($A1079,[3]【2026年03月度_全社】RFM客層一覧表データ!$A:$A,[3]【2026年03月度_全社】RFM客層一覧表データ!F:F,"",0)</f>
        <v>80</v>
      </c>
      <c r="J1079" s="183">
        <v>977</v>
      </c>
      <c r="K1079" s="183">
        <v>422</v>
      </c>
      <c r="L1079" s="183">
        <v>503</v>
      </c>
      <c r="M1079" s="183">
        <v>55</v>
      </c>
      <c r="N1079" s="183">
        <v>990</v>
      </c>
      <c r="O1079" s="183">
        <v>446</v>
      </c>
      <c r="P1079" s="183">
        <v>519</v>
      </c>
      <c r="Q1079" s="183">
        <v>62</v>
      </c>
      <c r="R1079" s="183">
        <v>992</v>
      </c>
      <c r="S1079" s="183">
        <v>452</v>
      </c>
      <c r="T1079" s="183">
        <v>533</v>
      </c>
      <c r="U1079" s="183">
        <v>66</v>
      </c>
      <c r="V1079" s="183">
        <v>974</v>
      </c>
      <c r="W1079" s="183">
        <v>453</v>
      </c>
      <c r="X1079" s="183">
        <v>560</v>
      </c>
      <c r="Y1079" s="183">
        <v>56</v>
      </c>
    </row>
    <row r="1080" spans="1:25" x14ac:dyDescent="0.2">
      <c r="A1080" s="184">
        <v>11176060</v>
      </c>
      <c r="B1080" s="183" t="str">
        <f>[1]店マスタ!B1079</f>
        <v>（株）松井電器商会</v>
      </c>
      <c r="C1080" s="183">
        <v>1.5</v>
      </c>
      <c r="D1080" s="183">
        <v>1.5</v>
      </c>
      <c r="E1080" s="183">
        <f>_xlfn.XLOOKUP(A1080,[2]Sheet1!$R:$R,[2]Sheet1!$AB:$AB,"",0)</f>
        <v>1.5</v>
      </c>
      <c r="F1080" s="183">
        <f>_xlfn.XLOOKUP($A1080,[3]【2026年03月度_全社】RFM客層一覧表データ!$A:$A,[3]【2026年03月度_全社】RFM客層一覧表データ!C:C,"",0)</f>
        <v>405</v>
      </c>
      <c r="G1080" s="183">
        <f>_xlfn.XLOOKUP($A1080,[3]【2026年03月度_全社】RFM客層一覧表データ!$A:$A,[3]【2026年03月度_全社】RFM客層一覧表データ!D:D,"",0)</f>
        <v>162</v>
      </c>
      <c r="H1080" s="183">
        <f>_xlfn.XLOOKUP($A1080,[3]【2026年03月度_全社】RFM客層一覧表データ!$A:$A,[3]【2026年03月度_全社】RFM客層一覧表データ!E:E,"",0)</f>
        <v>224</v>
      </c>
      <c r="I1080" s="183">
        <f>_xlfn.XLOOKUP($A1080,[3]【2026年03月度_全社】RFM客層一覧表データ!$A:$A,[3]【2026年03月度_全社】RFM客層一覧表データ!F:F,"",0)</f>
        <v>13</v>
      </c>
      <c r="J1080" s="183">
        <v>434</v>
      </c>
      <c r="K1080" s="183">
        <v>162</v>
      </c>
      <c r="L1080" s="183">
        <v>244</v>
      </c>
      <c r="M1080" s="183">
        <v>12</v>
      </c>
      <c r="N1080" s="183">
        <v>477</v>
      </c>
      <c r="O1080" s="183">
        <v>193</v>
      </c>
      <c r="P1080" s="183">
        <v>263</v>
      </c>
      <c r="Q1080" s="183">
        <v>14</v>
      </c>
      <c r="R1080" s="183">
        <v>493</v>
      </c>
      <c r="S1080" s="183">
        <v>196</v>
      </c>
      <c r="T1080" s="183">
        <v>292</v>
      </c>
      <c r="U1080" s="183">
        <v>16</v>
      </c>
      <c r="V1080" s="183">
        <v>517</v>
      </c>
      <c r="W1080" s="183">
        <v>206</v>
      </c>
      <c r="X1080" s="183">
        <v>313</v>
      </c>
      <c r="Y1080" s="183">
        <v>14</v>
      </c>
    </row>
    <row r="1081" spans="1:25" x14ac:dyDescent="0.2">
      <c r="A1081" s="184">
        <v>11176063</v>
      </c>
      <c r="B1081" s="183" t="str">
        <f>[1]店マスタ!B1080</f>
        <v>パナハート　マツダ</v>
      </c>
      <c r="C1081" s="183">
        <v>3.5</v>
      </c>
      <c r="D1081" s="183">
        <v>3.5</v>
      </c>
      <c r="E1081" s="183">
        <f>_xlfn.XLOOKUP(A1081,[2]Sheet1!$R:$R,[2]Sheet1!$AB:$AB,"",0)</f>
        <v>3.5</v>
      </c>
      <c r="F1081" s="183">
        <f>_xlfn.XLOOKUP($A1081,[3]【2026年03月度_全社】RFM客層一覧表データ!$A:$A,[3]【2026年03月度_全社】RFM客層一覧表データ!C:C,"",0)</f>
        <v>393</v>
      </c>
      <c r="G1081" s="183">
        <f>_xlfn.XLOOKUP($A1081,[3]【2026年03月度_全社】RFM客層一覧表データ!$A:$A,[3]【2026年03月度_全社】RFM客層一覧表データ!D:D,"",0)</f>
        <v>117</v>
      </c>
      <c r="H1081" s="183">
        <f>_xlfn.XLOOKUP($A1081,[3]【2026年03月度_全社】RFM客層一覧表データ!$A:$A,[3]【2026年03月度_全社】RFM客層一覧表データ!E:E,"",0)</f>
        <v>111</v>
      </c>
      <c r="I1081" s="183">
        <f>_xlfn.XLOOKUP($A1081,[3]【2026年03月度_全社】RFM客層一覧表データ!$A:$A,[3]【2026年03月度_全社】RFM客層一覧表データ!F:F,"",0)</f>
        <v>39</v>
      </c>
      <c r="J1081" s="183">
        <v>410</v>
      </c>
      <c r="K1081" s="183">
        <v>134</v>
      </c>
      <c r="L1081" s="183">
        <v>116</v>
      </c>
      <c r="M1081" s="183">
        <v>42</v>
      </c>
      <c r="N1081" s="183">
        <v>412</v>
      </c>
      <c r="O1081" s="183">
        <v>116</v>
      </c>
      <c r="P1081" s="183">
        <v>132</v>
      </c>
      <c r="Q1081" s="183">
        <v>32</v>
      </c>
      <c r="R1081" s="183">
        <v>433</v>
      </c>
      <c r="S1081" s="183">
        <v>114</v>
      </c>
      <c r="T1081" s="183">
        <v>151</v>
      </c>
      <c r="U1081" s="183">
        <v>29</v>
      </c>
      <c r="V1081" s="183">
        <v>462</v>
      </c>
      <c r="W1081" s="183">
        <v>135</v>
      </c>
      <c r="X1081" s="183">
        <v>159</v>
      </c>
      <c r="Y1081" s="183">
        <v>25</v>
      </c>
    </row>
    <row r="1082" spans="1:25" x14ac:dyDescent="0.2">
      <c r="A1082" s="184">
        <v>11176118</v>
      </c>
      <c r="B1082" s="183" t="str">
        <f>[1]店マスタ!B1081</f>
        <v>（所沢）おぎの電器</v>
      </c>
      <c r="C1082" s="183">
        <v>2</v>
      </c>
      <c r="D1082" s="183">
        <v>0</v>
      </c>
      <c r="E1082" s="183" t="str">
        <f>_xlfn.XLOOKUP(A1082,[2]Sheet1!$R:$R,[2]Sheet1!$AB:$AB,"",0)</f>
        <v/>
      </c>
      <c r="F1082" s="183" t="str">
        <f>_xlfn.XLOOKUP($A1082,[3]【2026年03月度_全社】RFM客層一覧表データ!$A:$A,[3]【2026年03月度_全社】RFM客層一覧表データ!C:C,"",0)</f>
        <v/>
      </c>
      <c r="G1082" s="183" t="str">
        <f>_xlfn.XLOOKUP($A1082,[3]【2026年03月度_全社】RFM客層一覧表データ!$A:$A,[3]【2026年03月度_全社】RFM客層一覧表データ!D:D,"",0)</f>
        <v/>
      </c>
      <c r="H1082" s="183" t="str">
        <f>_xlfn.XLOOKUP($A1082,[3]【2026年03月度_全社】RFM客層一覧表データ!$A:$A,[3]【2026年03月度_全社】RFM客層一覧表データ!E:E,"",0)</f>
        <v/>
      </c>
      <c r="I1082" s="183" t="str">
        <f>_xlfn.XLOOKUP($A1082,[3]【2026年03月度_全社】RFM客層一覧表データ!$A:$A,[3]【2026年03月度_全社】RFM客層一覧表データ!F:F,"",0)</f>
        <v/>
      </c>
      <c r="J1082" s="183">
        <v>0</v>
      </c>
      <c r="K1082" s="183">
        <v>0</v>
      </c>
      <c r="L1082" s="183">
        <v>0</v>
      </c>
      <c r="M1082" s="183">
        <v>0</v>
      </c>
      <c r="N1082" s="183">
        <v>0</v>
      </c>
      <c r="O1082" s="183">
        <v>0</v>
      </c>
      <c r="P1082" s="183">
        <v>0</v>
      </c>
      <c r="Q1082" s="183">
        <v>0</v>
      </c>
      <c r="R1082" s="183">
        <v>0</v>
      </c>
      <c r="S1082" s="183">
        <v>0</v>
      </c>
      <c r="T1082" s="183">
        <v>0</v>
      </c>
      <c r="U1082" s="183">
        <v>0</v>
      </c>
      <c r="V1082" s="183">
        <v>0</v>
      </c>
      <c r="W1082" s="183">
        <v>0</v>
      </c>
      <c r="X1082" s="183">
        <v>0</v>
      </c>
      <c r="Y1082" s="183">
        <v>0</v>
      </c>
    </row>
    <row r="1083" spans="1:25" x14ac:dyDescent="0.2">
      <c r="A1083" s="184">
        <v>11177013</v>
      </c>
      <c r="B1083" s="183" t="str">
        <f>[1]店マスタ!B1082</f>
        <v>（有）大徳電器</v>
      </c>
      <c r="C1083" s="183">
        <v>1.5</v>
      </c>
      <c r="D1083" s="183">
        <v>1.5</v>
      </c>
      <c r="E1083" s="183">
        <f>_xlfn.XLOOKUP(A1083,[2]Sheet1!$R:$R,[2]Sheet1!$AB:$AB,"",0)</f>
        <v>1.5</v>
      </c>
      <c r="F1083" s="183">
        <f>_xlfn.XLOOKUP($A1083,[3]【2026年03月度_全社】RFM客層一覧表データ!$A:$A,[3]【2026年03月度_全社】RFM客層一覧表データ!C:C,"",0)</f>
        <v>652</v>
      </c>
      <c r="G1083" s="183">
        <f>_xlfn.XLOOKUP($A1083,[3]【2026年03月度_全社】RFM客層一覧表データ!$A:$A,[3]【2026年03月度_全社】RFM客層一覧表データ!D:D,"",0)</f>
        <v>278</v>
      </c>
      <c r="H1083" s="183">
        <f>_xlfn.XLOOKUP($A1083,[3]【2026年03月度_全社】RFM客層一覧表データ!$A:$A,[3]【2026年03月度_全社】RFM客層一覧表データ!E:E,"",0)</f>
        <v>361</v>
      </c>
      <c r="I1083" s="183">
        <f>_xlfn.XLOOKUP($A1083,[3]【2026年03月度_全社】RFM客層一覧表データ!$A:$A,[3]【2026年03月度_全社】RFM客層一覧表データ!F:F,"",0)</f>
        <v>36</v>
      </c>
      <c r="J1083" s="183">
        <v>697</v>
      </c>
      <c r="K1083" s="183">
        <v>312</v>
      </c>
      <c r="L1083" s="183">
        <v>363</v>
      </c>
      <c r="M1083" s="183">
        <v>47</v>
      </c>
      <c r="N1083" s="183">
        <v>718</v>
      </c>
      <c r="O1083" s="183">
        <v>330</v>
      </c>
      <c r="P1083" s="183">
        <v>365</v>
      </c>
      <c r="Q1083" s="183">
        <v>43</v>
      </c>
      <c r="R1083" s="183">
        <v>741</v>
      </c>
      <c r="S1083" s="183">
        <v>347</v>
      </c>
      <c r="T1083" s="183">
        <v>371</v>
      </c>
      <c r="U1083" s="183">
        <v>49</v>
      </c>
      <c r="V1083" s="183">
        <v>734</v>
      </c>
      <c r="W1083" s="183">
        <v>337</v>
      </c>
      <c r="X1083" s="183">
        <v>360</v>
      </c>
      <c r="Y1083" s="183">
        <v>45</v>
      </c>
    </row>
    <row r="1084" spans="1:25" x14ac:dyDescent="0.2">
      <c r="A1084" s="184">
        <v>11177025</v>
      </c>
      <c r="B1084" s="183" t="str">
        <f>[1]店マスタ!B1083</f>
        <v>Ｓ－ＬＩＮＫ　ハニー</v>
      </c>
      <c r="C1084" s="183">
        <v>1.5</v>
      </c>
      <c r="D1084" s="183">
        <v>1.5</v>
      </c>
      <c r="E1084" s="183">
        <f>_xlfn.XLOOKUP(A1084,[2]Sheet1!$R:$R,[2]Sheet1!$AB:$AB,"",0)</f>
        <v>1.5</v>
      </c>
      <c r="F1084" s="183">
        <f>_xlfn.XLOOKUP($A1084,[3]【2026年03月度_全社】RFM客層一覧表データ!$A:$A,[3]【2026年03月度_全社】RFM客層一覧表データ!C:C,"",0)</f>
        <v>886</v>
      </c>
      <c r="G1084" s="183">
        <f>_xlfn.XLOOKUP($A1084,[3]【2026年03月度_全社】RFM客層一覧表データ!$A:$A,[3]【2026年03月度_全社】RFM客層一覧表データ!D:D,"",0)</f>
        <v>330</v>
      </c>
      <c r="H1084" s="183">
        <f>_xlfn.XLOOKUP($A1084,[3]【2026年03月度_全社】RFM客層一覧表データ!$A:$A,[3]【2026年03月度_全社】RFM客層一覧表データ!E:E,"",0)</f>
        <v>413</v>
      </c>
      <c r="I1084" s="183">
        <f>_xlfn.XLOOKUP($A1084,[3]【2026年03月度_全社】RFM客層一覧表データ!$A:$A,[3]【2026年03月度_全社】RFM客層一覧表データ!F:F,"",0)</f>
        <v>58</v>
      </c>
      <c r="J1084" s="183">
        <v>990</v>
      </c>
      <c r="K1084" s="183">
        <v>332</v>
      </c>
      <c r="L1084" s="183">
        <v>452</v>
      </c>
      <c r="M1084" s="183">
        <v>74</v>
      </c>
      <c r="N1084" s="183">
        <v>1021</v>
      </c>
      <c r="O1084" s="183">
        <v>366</v>
      </c>
      <c r="P1084" s="183">
        <v>459</v>
      </c>
      <c r="Q1084" s="183">
        <v>95</v>
      </c>
      <c r="R1084" s="183">
        <v>1044</v>
      </c>
      <c r="S1084" s="183">
        <v>404</v>
      </c>
      <c r="T1084" s="183">
        <v>468</v>
      </c>
      <c r="U1084" s="183">
        <v>106</v>
      </c>
      <c r="V1084" s="183">
        <v>1070</v>
      </c>
      <c r="W1084" s="183">
        <v>397</v>
      </c>
      <c r="X1084" s="183">
        <v>488</v>
      </c>
      <c r="Y1084" s="183">
        <v>125</v>
      </c>
    </row>
    <row r="1085" spans="1:25" x14ac:dyDescent="0.2">
      <c r="A1085" s="184">
        <v>11177028</v>
      </c>
      <c r="B1085" s="183" t="str">
        <f>[1]店マスタ!B1084</f>
        <v>坂戸　（有）ムラタデンキ</v>
      </c>
      <c r="C1085" s="183">
        <v>2.5</v>
      </c>
      <c r="D1085" s="183">
        <v>2.5</v>
      </c>
      <c r="E1085" s="183" t="str">
        <f>_xlfn.XLOOKUP(A1085,[2]Sheet1!$R:$R,[2]Sheet1!$AB:$AB,"",0)</f>
        <v/>
      </c>
      <c r="F1085" s="183">
        <f>_xlfn.XLOOKUP($A1085,[3]【2026年03月度_全社】RFM客層一覧表データ!$A:$A,[3]【2026年03月度_全社】RFM客層一覧表データ!C:C,"",0)</f>
        <v>375</v>
      </c>
      <c r="G1085" s="183">
        <f>_xlfn.XLOOKUP($A1085,[3]【2026年03月度_全社】RFM客層一覧表データ!$A:$A,[3]【2026年03月度_全社】RFM客層一覧表データ!D:D,"",0)</f>
        <v>86</v>
      </c>
      <c r="H1085" s="183">
        <f>_xlfn.XLOOKUP($A1085,[3]【2026年03月度_全社】RFM客層一覧表データ!$A:$A,[3]【2026年03月度_全社】RFM客層一覧表データ!E:E,"",0)</f>
        <v>33</v>
      </c>
      <c r="I1085" s="183">
        <f>_xlfn.XLOOKUP($A1085,[3]【2026年03月度_全社】RFM客層一覧表データ!$A:$A,[3]【2026年03月度_全社】RFM客層一覧表データ!F:F,"",0)</f>
        <v>0</v>
      </c>
      <c r="J1085" s="183">
        <v>389</v>
      </c>
      <c r="K1085" s="183">
        <v>92</v>
      </c>
      <c r="L1085" s="183">
        <v>47</v>
      </c>
      <c r="M1085" s="183">
        <v>0</v>
      </c>
      <c r="N1085" s="183">
        <v>382</v>
      </c>
      <c r="O1085" s="183">
        <v>112</v>
      </c>
      <c r="P1085" s="183">
        <v>60</v>
      </c>
      <c r="Q1085" s="183">
        <v>0</v>
      </c>
      <c r="R1085" s="183">
        <v>389</v>
      </c>
      <c r="S1085" s="183">
        <v>130</v>
      </c>
      <c r="T1085" s="183">
        <v>82</v>
      </c>
      <c r="U1085" s="183">
        <v>0</v>
      </c>
      <c r="V1085" s="183">
        <v>371</v>
      </c>
      <c r="W1085" s="183">
        <v>120</v>
      </c>
      <c r="X1085" s="183">
        <v>91</v>
      </c>
      <c r="Y1085" s="183">
        <v>0</v>
      </c>
    </row>
    <row r="1086" spans="1:25" x14ac:dyDescent="0.2">
      <c r="A1086" s="184">
        <v>11177044</v>
      </c>
      <c r="B1086" s="183" t="str">
        <f>[1]店マスタ!B1085</f>
        <v>有限会社　ワダデンキ</v>
      </c>
      <c r="C1086" s="183">
        <v>2.5</v>
      </c>
      <c r="D1086" s="183">
        <v>2.5</v>
      </c>
      <c r="E1086" s="183">
        <f>_xlfn.XLOOKUP(A1086,[2]Sheet1!$R:$R,[2]Sheet1!$AB:$AB,"",0)</f>
        <v>2.5</v>
      </c>
      <c r="F1086" s="183" t="str">
        <f>_xlfn.XLOOKUP($A1086,[3]【2026年03月度_全社】RFM客層一覧表データ!$A:$A,[3]【2026年03月度_全社】RFM客層一覧表データ!C:C,"",0)</f>
        <v/>
      </c>
      <c r="G1086" s="183" t="str">
        <f>_xlfn.XLOOKUP($A1086,[3]【2026年03月度_全社】RFM客層一覧表データ!$A:$A,[3]【2026年03月度_全社】RFM客層一覧表データ!D:D,"",0)</f>
        <v/>
      </c>
      <c r="H1086" s="183" t="str">
        <f>_xlfn.XLOOKUP($A1086,[3]【2026年03月度_全社】RFM客層一覧表データ!$A:$A,[3]【2026年03月度_全社】RFM客層一覧表データ!E:E,"",0)</f>
        <v/>
      </c>
      <c r="I1086" s="183" t="str">
        <f>_xlfn.XLOOKUP($A1086,[3]【2026年03月度_全社】RFM客層一覧表データ!$A:$A,[3]【2026年03月度_全社】RFM客層一覧表データ!F:F,"",0)</f>
        <v/>
      </c>
      <c r="J1086" s="183">
        <v>0</v>
      </c>
      <c r="K1086" s="183">
        <v>0</v>
      </c>
      <c r="L1086" s="183">
        <v>0</v>
      </c>
      <c r="M1086" s="183">
        <v>0</v>
      </c>
      <c r="N1086" s="183">
        <v>0</v>
      </c>
      <c r="O1086" s="183">
        <v>0</v>
      </c>
      <c r="P1086" s="183">
        <v>0</v>
      </c>
      <c r="Q1086" s="183">
        <v>0</v>
      </c>
      <c r="R1086" s="183">
        <v>0</v>
      </c>
      <c r="S1086" s="183">
        <v>0</v>
      </c>
      <c r="T1086" s="183">
        <v>0</v>
      </c>
      <c r="U1086" s="183">
        <v>0</v>
      </c>
      <c r="V1086" s="183">
        <v>0</v>
      </c>
      <c r="W1086" s="183">
        <v>0</v>
      </c>
      <c r="X1086" s="183">
        <v>0</v>
      </c>
      <c r="Y1086" s="183">
        <v>0</v>
      </c>
    </row>
    <row r="1087" spans="1:25" x14ac:dyDescent="0.2">
      <c r="A1087" s="184">
        <v>11177209</v>
      </c>
      <c r="B1087" s="183" t="str">
        <f>[1]店マスタ!B1086</f>
        <v>パナピット　ながみね</v>
      </c>
      <c r="C1087" s="183">
        <v>2.5</v>
      </c>
      <c r="D1087" s="183">
        <v>2.5</v>
      </c>
      <c r="E1087" s="183">
        <f>_xlfn.XLOOKUP(A1087,[2]Sheet1!$R:$R,[2]Sheet1!$AB:$AB,"",0)</f>
        <v>2.5</v>
      </c>
      <c r="F1087" s="183" t="str">
        <f>_xlfn.XLOOKUP($A1087,[3]【2026年03月度_全社】RFM客層一覧表データ!$A:$A,[3]【2026年03月度_全社】RFM客層一覧表データ!C:C,"",0)</f>
        <v/>
      </c>
      <c r="G1087" s="183" t="str">
        <f>_xlfn.XLOOKUP($A1087,[3]【2026年03月度_全社】RFM客層一覧表データ!$A:$A,[3]【2026年03月度_全社】RFM客層一覧表データ!D:D,"",0)</f>
        <v/>
      </c>
      <c r="H1087" s="183" t="str">
        <f>_xlfn.XLOOKUP($A1087,[3]【2026年03月度_全社】RFM客層一覧表データ!$A:$A,[3]【2026年03月度_全社】RFM客層一覧表データ!E:E,"",0)</f>
        <v/>
      </c>
      <c r="I1087" s="183" t="str">
        <f>_xlfn.XLOOKUP($A1087,[3]【2026年03月度_全社】RFM客層一覧表データ!$A:$A,[3]【2026年03月度_全社】RFM客層一覧表データ!F:F,"",0)</f>
        <v/>
      </c>
      <c r="J1087" s="183">
        <v>0</v>
      </c>
      <c r="K1087" s="183">
        <v>0</v>
      </c>
      <c r="L1087" s="183">
        <v>0</v>
      </c>
      <c r="M1087" s="183">
        <v>0</v>
      </c>
      <c r="N1087" s="183">
        <v>0</v>
      </c>
      <c r="O1087" s="183">
        <v>0</v>
      </c>
      <c r="P1087" s="183">
        <v>0</v>
      </c>
      <c r="Q1087" s="183">
        <v>0</v>
      </c>
      <c r="R1087" s="183">
        <v>0</v>
      </c>
      <c r="S1087" s="183">
        <v>0</v>
      </c>
      <c r="T1087" s="183">
        <v>0</v>
      </c>
      <c r="U1087" s="183">
        <v>0</v>
      </c>
      <c r="V1087" s="183">
        <v>0</v>
      </c>
      <c r="W1087" s="183">
        <v>0</v>
      </c>
      <c r="X1087" s="183">
        <v>0</v>
      </c>
      <c r="Y1087" s="183">
        <v>0</v>
      </c>
    </row>
    <row r="1088" spans="1:25" x14ac:dyDescent="0.2">
      <c r="A1088" s="184">
        <v>11177217</v>
      </c>
      <c r="B1088" s="183" t="str">
        <f>[1]店マスタ!B1087</f>
        <v>（有）若狭電器</v>
      </c>
      <c r="C1088" s="183">
        <v>1.5</v>
      </c>
      <c r="D1088" s="183">
        <v>1.5</v>
      </c>
      <c r="E1088" s="183">
        <f>_xlfn.XLOOKUP(A1088,[2]Sheet1!$R:$R,[2]Sheet1!$AB:$AB,"",0)</f>
        <v>1.5</v>
      </c>
      <c r="F1088" s="183">
        <f>_xlfn.XLOOKUP($A1088,[3]【2026年03月度_全社】RFM客層一覧表データ!$A:$A,[3]【2026年03月度_全社】RFM客層一覧表データ!C:C,"",0)</f>
        <v>0</v>
      </c>
      <c r="G1088" s="183">
        <f>_xlfn.XLOOKUP($A1088,[3]【2026年03月度_全社】RFM客層一覧表データ!$A:$A,[3]【2026年03月度_全社】RFM客層一覧表データ!D:D,"",0)</f>
        <v>0</v>
      </c>
      <c r="H1088" s="183">
        <f>_xlfn.XLOOKUP($A1088,[3]【2026年03月度_全社】RFM客層一覧表データ!$A:$A,[3]【2026年03月度_全社】RFM客層一覧表データ!E:E,"",0)</f>
        <v>0</v>
      </c>
      <c r="I1088" s="183">
        <f>_xlfn.XLOOKUP($A1088,[3]【2026年03月度_全社】RFM客層一覧表データ!$A:$A,[3]【2026年03月度_全社】RFM客層一覧表データ!F:F,"",0)</f>
        <v>0</v>
      </c>
      <c r="J1088" s="183">
        <v>0</v>
      </c>
      <c r="K1088" s="183">
        <v>0</v>
      </c>
      <c r="L1088" s="183">
        <v>0</v>
      </c>
      <c r="M1088" s="183">
        <v>0</v>
      </c>
      <c r="N1088" s="183">
        <v>0</v>
      </c>
      <c r="O1088" s="183">
        <v>0</v>
      </c>
      <c r="P1088" s="183">
        <v>0</v>
      </c>
      <c r="Q1088" s="183">
        <v>0</v>
      </c>
      <c r="R1088" s="183">
        <v>0</v>
      </c>
      <c r="S1088" s="183">
        <v>0</v>
      </c>
      <c r="T1088" s="183">
        <v>0</v>
      </c>
      <c r="U1088" s="183">
        <v>0</v>
      </c>
      <c r="V1088" s="183">
        <v>0</v>
      </c>
      <c r="W1088" s="183">
        <v>0</v>
      </c>
      <c r="X1088" s="183">
        <v>0</v>
      </c>
      <c r="Y1088" s="183">
        <v>0</v>
      </c>
    </row>
    <row r="1089" spans="1:25" x14ac:dyDescent="0.2">
      <c r="A1089" s="184">
        <v>11177406</v>
      </c>
      <c r="B1089" s="183" t="str">
        <f>[1]店マスタ!B1088</f>
        <v>高橋電気株式会社</v>
      </c>
      <c r="C1089" s="183">
        <v>7.5</v>
      </c>
      <c r="D1089" s="183">
        <v>7.5</v>
      </c>
      <c r="E1089" s="183">
        <f>_xlfn.XLOOKUP(A1089,[2]Sheet1!$R:$R,[2]Sheet1!$AB:$AB,"",0)</f>
        <v>8.5</v>
      </c>
      <c r="F1089" s="183">
        <f>_xlfn.XLOOKUP($A1089,[3]【2026年03月度_全社】RFM客層一覧表データ!$A:$A,[3]【2026年03月度_全社】RFM客層一覧表データ!C:C,"",0)</f>
        <v>2174</v>
      </c>
      <c r="G1089" s="183">
        <f>_xlfn.XLOOKUP($A1089,[3]【2026年03月度_全社】RFM客層一覧表データ!$A:$A,[3]【2026年03月度_全社】RFM客層一覧表データ!D:D,"",0)</f>
        <v>873</v>
      </c>
      <c r="H1089" s="183">
        <f>_xlfn.XLOOKUP($A1089,[3]【2026年03月度_全社】RFM客層一覧表データ!$A:$A,[3]【2026年03月度_全社】RFM客層一覧表データ!E:E,"",0)</f>
        <v>1005</v>
      </c>
      <c r="I1089" s="183">
        <f>_xlfn.XLOOKUP($A1089,[3]【2026年03月度_全社】RFM客層一覧表データ!$A:$A,[3]【2026年03月度_全社】RFM客層一覧表データ!F:F,"",0)</f>
        <v>154</v>
      </c>
      <c r="J1089" s="183">
        <v>2217</v>
      </c>
      <c r="K1089" s="183">
        <v>889</v>
      </c>
      <c r="L1089" s="183">
        <v>996</v>
      </c>
      <c r="M1089" s="183">
        <v>169</v>
      </c>
      <c r="N1089" s="183">
        <v>2225</v>
      </c>
      <c r="O1089" s="183">
        <v>872</v>
      </c>
      <c r="P1089" s="183">
        <v>1015</v>
      </c>
      <c r="Q1089" s="183">
        <v>160</v>
      </c>
      <c r="R1089" s="183">
        <v>2230</v>
      </c>
      <c r="S1089" s="183">
        <v>944</v>
      </c>
      <c r="T1089" s="183">
        <v>1025</v>
      </c>
      <c r="U1089" s="183">
        <v>171</v>
      </c>
      <c r="V1089" s="183">
        <v>2203</v>
      </c>
      <c r="W1089" s="183">
        <v>903</v>
      </c>
      <c r="X1089" s="183">
        <v>1010</v>
      </c>
      <c r="Y1089" s="183">
        <v>173</v>
      </c>
    </row>
    <row r="1090" spans="1:25" x14ac:dyDescent="0.2">
      <c r="A1090" s="184">
        <v>11177607</v>
      </c>
      <c r="B1090" s="183" t="str">
        <f>[1]店マスタ!B1089</f>
        <v>（日高）関口電気</v>
      </c>
      <c r="C1090" s="183">
        <v>1.5</v>
      </c>
      <c r="D1090" s="183">
        <v>1.5</v>
      </c>
      <c r="E1090" s="183">
        <f>_xlfn.XLOOKUP(A1090,[2]Sheet1!$R:$R,[2]Sheet1!$AB:$AB,"",0)</f>
        <v>1.5</v>
      </c>
      <c r="F1090" s="183">
        <f>_xlfn.XLOOKUP($A1090,[3]【2026年03月度_全社】RFM客層一覧表データ!$A:$A,[3]【2026年03月度_全社】RFM客層一覧表データ!C:C,"",0)</f>
        <v>218</v>
      </c>
      <c r="G1090" s="183">
        <f>_xlfn.XLOOKUP($A1090,[3]【2026年03月度_全社】RFM客層一覧表データ!$A:$A,[3]【2026年03月度_全社】RFM客層一覧表データ!D:D,"",0)</f>
        <v>96</v>
      </c>
      <c r="H1090" s="183">
        <f>_xlfn.XLOOKUP($A1090,[3]【2026年03月度_全社】RFM客層一覧表データ!$A:$A,[3]【2026年03月度_全社】RFM客層一覧表データ!E:E,"",0)</f>
        <v>109</v>
      </c>
      <c r="I1090" s="183">
        <f>_xlfn.XLOOKUP($A1090,[3]【2026年03月度_全社】RFM客層一覧表データ!$A:$A,[3]【2026年03月度_全社】RFM客層一覧表データ!F:F,"",0)</f>
        <v>17</v>
      </c>
      <c r="J1090" s="183">
        <v>226</v>
      </c>
      <c r="K1090" s="183">
        <v>87</v>
      </c>
      <c r="L1090" s="183">
        <v>119</v>
      </c>
      <c r="M1090" s="183">
        <v>10</v>
      </c>
      <c r="N1090" s="183">
        <v>237</v>
      </c>
      <c r="O1090" s="183">
        <v>82</v>
      </c>
      <c r="P1090" s="183">
        <v>114</v>
      </c>
      <c r="Q1090" s="183">
        <v>9</v>
      </c>
      <c r="R1090" s="183">
        <v>252</v>
      </c>
      <c r="S1090" s="183">
        <v>88</v>
      </c>
      <c r="T1090" s="183">
        <v>117</v>
      </c>
      <c r="U1090" s="183">
        <v>22</v>
      </c>
      <c r="V1090" s="183">
        <v>247</v>
      </c>
      <c r="W1090" s="183">
        <v>92</v>
      </c>
      <c r="X1090" s="183">
        <v>124</v>
      </c>
      <c r="Y1090" s="183">
        <v>13</v>
      </c>
    </row>
    <row r="1091" spans="1:25" x14ac:dyDescent="0.2">
      <c r="A1091" s="184">
        <v>11177614</v>
      </c>
      <c r="B1091" s="183" t="str">
        <f>[1]店マスタ!B1090</f>
        <v>Ｓ－ＬＩＮＫ　やまき</v>
      </c>
      <c r="C1091" s="183">
        <v>1.5</v>
      </c>
      <c r="D1091" s="183">
        <v>1.5</v>
      </c>
      <c r="E1091" s="183">
        <f>_xlfn.XLOOKUP(A1091,[2]Sheet1!$R:$R,[2]Sheet1!$AB:$AB,"",0)</f>
        <v>1.5</v>
      </c>
      <c r="F1091" s="183">
        <f>_xlfn.XLOOKUP($A1091,[3]【2026年03月度_全社】RFM客層一覧表データ!$A:$A,[3]【2026年03月度_全社】RFM客層一覧表データ!C:C,"",0)</f>
        <v>443</v>
      </c>
      <c r="G1091" s="183">
        <f>_xlfn.XLOOKUP($A1091,[3]【2026年03月度_全社】RFM客層一覧表データ!$A:$A,[3]【2026年03月度_全社】RFM客層一覧表データ!D:D,"",0)</f>
        <v>235</v>
      </c>
      <c r="H1091" s="183">
        <f>_xlfn.XLOOKUP($A1091,[3]【2026年03月度_全社】RFM客層一覧表データ!$A:$A,[3]【2026年03月度_全社】RFM客層一覧表データ!E:E,"",0)</f>
        <v>277</v>
      </c>
      <c r="I1091" s="183">
        <f>_xlfn.XLOOKUP($A1091,[3]【2026年03月度_全社】RFM客層一覧表データ!$A:$A,[3]【2026年03月度_全社】RFM客層一覧表データ!F:F,"",0)</f>
        <v>30</v>
      </c>
      <c r="J1091" s="183">
        <v>448</v>
      </c>
      <c r="K1091" s="183">
        <v>255</v>
      </c>
      <c r="L1091" s="183">
        <v>292</v>
      </c>
      <c r="M1091" s="183">
        <v>28</v>
      </c>
      <c r="N1091" s="183">
        <v>462</v>
      </c>
      <c r="O1091" s="183">
        <v>276</v>
      </c>
      <c r="P1091" s="183">
        <v>323</v>
      </c>
      <c r="Q1091" s="183">
        <v>19</v>
      </c>
      <c r="R1091" s="183">
        <v>466</v>
      </c>
      <c r="S1091" s="183">
        <v>254</v>
      </c>
      <c r="T1091" s="183">
        <v>300</v>
      </c>
      <c r="U1091" s="183">
        <v>30</v>
      </c>
      <c r="V1091" s="183">
        <v>485</v>
      </c>
      <c r="W1091" s="183">
        <v>249</v>
      </c>
      <c r="X1091" s="183">
        <v>327</v>
      </c>
      <c r="Y1091" s="183">
        <v>21</v>
      </c>
    </row>
    <row r="1092" spans="1:25" x14ac:dyDescent="0.2">
      <c r="A1092" s="184">
        <v>11177619</v>
      </c>
      <c r="B1092" s="183" t="str">
        <f>[1]店マスタ!B1091</f>
        <v>（日高）パナハートオオコシ</v>
      </c>
      <c r="C1092" s="183">
        <v>2</v>
      </c>
      <c r="D1092" s="183">
        <v>2</v>
      </c>
      <c r="E1092" s="183">
        <f>_xlfn.XLOOKUP(A1092,[2]Sheet1!$R:$R,[2]Sheet1!$AB:$AB,"",0)</f>
        <v>2</v>
      </c>
      <c r="F1092" s="183">
        <f>_xlfn.XLOOKUP($A1092,[3]【2026年03月度_全社】RFM客層一覧表データ!$A:$A,[3]【2026年03月度_全社】RFM客層一覧表データ!C:C,"",0)</f>
        <v>0</v>
      </c>
      <c r="G1092" s="183">
        <f>_xlfn.XLOOKUP($A1092,[3]【2026年03月度_全社】RFM客層一覧表データ!$A:$A,[3]【2026年03月度_全社】RFM客層一覧表データ!D:D,"",0)</f>
        <v>0</v>
      </c>
      <c r="H1092" s="183">
        <f>_xlfn.XLOOKUP($A1092,[3]【2026年03月度_全社】RFM客層一覧表データ!$A:$A,[3]【2026年03月度_全社】RFM客層一覧表データ!E:E,"",0)</f>
        <v>0</v>
      </c>
      <c r="I1092" s="183">
        <f>_xlfn.XLOOKUP($A1092,[3]【2026年03月度_全社】RFM客層一覧表データ!$A:$A,[3]【2026年03月度_全社】RFM客層一覧表データ!F:F,"",0)</f>
        <v>0</v>
      </c>
      <c r="J1092" s="183">
        <v>5</v>
      </c>
      <c r="K1092" s="183">
        <v>0</v>
      </c>
      <c r="L1092" s="183">
        <v>0</v>
      </c>
      <c r="M1092" s="183">
        <v>0</v>
      </c>
      <c r="N1092" s="183">
        <v>17</v>
      </c>
      <c r="O1092" s="183">
        <v>0</v>
      </c>
      <c r="P1092" s="183">
        <v>0</v>
      </c>
      <c r="Q1092" s="183">
        <v>0</v>
      </c>
      <c r="R1092" s="183">
        <v>36</v>
      </c>
      <c r="S1092" s="183">
        <v>0</v>
      </c>
      <c r="T1092" s="183">
        <v>0</v>
      </c>
      <c r="U1092" s="183">
        <v>0</v>
      </c>
      <c r="V1092" s="183">
        <v>50</v>
      </c>
      <c r="W1092" s="183">
        <v>0</v>
      </c>
      <c r="X1092" s="183">
        <v>0</v>
      </c>
      <c r="Y1092" s="183">
        <v>0</v>
      </c>
    </row>
    <row r="1093" spans="1:25" x14ac:dyDescent="0.2">
      <c r="A1093" s="184">
        <v>11178013</v>
      </c>
      <c r="B1093" s="183" t="str">
        <f>[1]店マスタ!B1092</f>
        <v>（有）塚本電気</v>
      </c>
      <c r="C1093" s="183">
        <v>1.5</v>
      </c>
      <c r="D1093" s="183">
        <v>1.5</v>
      </c>
      <c r="E1093" s="183">
        <f>_xlfn.XLOOKUP(A1093,[2]Sheet1!$R:$R,[2]Sheet1!$AB:$AB,"",0)</f>
        <v>1.5</v>
      </c>
      <c r="F1093" s="183">
        <f>_xlfn.XLOOKUP($A1093,[3]【2026年03月度_全社】RFM客層一覧表データ!$A:$A,[3]【2026年03月度_全社】RFM客層一覧表データ!C:C,"",0)</f>
        <v>549</v>
      </c>
      <c r="G1093" s="183">
        <f>_xlfn.XLOOKUP($A1093,[3]【2026年03月度_全社】RFM客層一覧表データ!$A:$A,[3]【2026年03月度_全社】RFM客層一覧表データ!D:D,"",0)</f>
        <v>220</v>
      </c>
      <c r="H1093" s="183">
        <f>_xlfn.XLOOKUP($A1093,[3]【2026年03月度_全社】RFM客層一覧表データ!$A:$A,[3]【2026年03月度_全社】RFM客層一覧表データ!E:E,"",0)</f>
        <v>238</v>
      </c>
      <c r="I1093" s="183">
        <f>_xlfn.XLOOKUP($A1093,[3]【2026年03月度_全社】RFM客層一覧表データ!$A:$A,[3]【2026年03月度_全社】RFM客層一覧表データ!F:F,"",0)</f>
        <v>50</v>
      </c>
      <c r="J1093" s="183">
        <v>533</v>
      </c>
      <c r="K1093" s="183">
        <v>215</v>
      </c>
      <c r="L1093" s="183">
        <v>238</v>
      </c>
      <c r="M1093" s="183">
        <v>54</v>
      </c>
      <c r="N1093" s="183">
        <v>507</v>
      </c>
      <c r="O1093" s="183">
        <v>188</v>
      </c>
      <c r="P1093" s="183">
        <v>241</v>
      </c>
      <c r="Q1093" s="183">
        <v>26</v>
      </c>
      <c r="R1093" s="183">
        <v>527</v>
      </c>
      <c r="S1093" s="183">
        <v>207</v>
      </c>
      <c r="T1093" s="183">
        <v>254</v>
      </c>
      <c r="U1093" s="183">
        <v>32</v>
      </c>
      <c r="V1093" s="183">
        <v>527</v>
      </c>
      <c r="W1093" s="183">
        <v>169</v>
      </c>
      <c r="X1093" s="183">
        <v>259</v>
      </c>
      <c r="Y1093" s="183">
        <v>19</v>
      </c>
    </row>
    <row r="1094" spans="1:25" x14ac:dyDescent="0.2">
      <c r="A1094" s="184">
        <v>11178401</v>
      </c>
      <c r="B1094" s="183" t="str">
        <f>[1]店マスタ!B1093</f>
        <v>（有）パナハート　こばやし</v>
      </c>
      <c r="C1094" s="183">
        <v>2.5</v>
      </c>
      <c r="D1094" s="183">
        <v>2.5</v>
      </c>
      <c r="E1094" s="183">
        <f>_xlfn.XLOOKUP(A1094,[2]Sheet1!$R:$R,[2]Sheet1!$AB:$AB,"",0)</f>
        <v>3.5</v>
      </c>
      <c r="F1094" s="183">
        <f>_xlfn.XLOOKUP($A1094,[3]【2026年03月度_全社】RFM客層一覧表データ!$A:$A,[3]【2026年03月度_全社】RFM客層一覧表データ!C:C,"",0)</f>
        <v>482</v>
      </c>
      <c r="G1094" s="183">
        <f>_xlfn.XLOOKUP($A1094,[3]【2026年03月度_全社】RFM客層一覧表データ!$A:$A,[3]【2026年03月度_全社】RFM客層一覧表データ!D:D,"",0)</f>
        <v>196</v>
      </c>
      <c r="H1094" s="183">
        <f>_xlfn.XLOOKUP($A1094,[3]【2026年03月度_全社】RFM客層一覧表データ!$A:$A,[3]【2026年03月度_全社】RFM客層一覧表データ!E:E,"",0)</f>
        <v>283</v>
      </c>
      <c r="I1094" s="183">
        <f>_xlfn.XLOOKUP($A1094,[3]【2026年03月度_全社】RFM客層一覧表データ!$A:$A,[3]【2026年03月度_全社】RFM客層一覧表データ!F:F,"",0)</f>
        <v>26</v>
      </c>
      <c r="J1094" s="183">
        <v>484</v>
      </c>
      <c r="K1094" s="183">
        <v>209</v>
      </c>
      <c r="L1094" s="183">
        <v>296</v>
      </c>
      <c r="M1094" s="183">
        <v>20</v>
      </c>
      <c r="N1094" s="183">
        <v>491</v>
      </c>
      <c r="O1094" s="183">
        <v>240</v>
      </c>
      <c r="P1094" s="183">
        <v>296</v>
      </c>
      <c r="Q1094" s="183">
        <v>32</v>
      </c>
      <c r="R1094" s="183">
        <v>489</v>
      </c>
      <c r="S1094" s="183">
        <v>222</v>
      </c>
      <c r="T1094" s="183">
        <v>313</v>
      </c>
      <c r="U1094" s="183">
        <v>25</v>
      </c>
      <c r="V1094" s="183">
        <v>490</v>
      </c>
      <c r="W1094" s="183">
        <v>233</v>
      </c>
      <c r="X1094" s="183">
        <v>322</v>
      </c>
      <c r="Y1094" s="183">
        <v>17</v>
      </c>
    </row>
    <row r="1095" spans="1:25" x14ac:dyDescent="0.2">
      <c r="A1095" s="184">
        <v>11179404</v>
      </c>
      <c r="B1095" s="183" t="str">
        <f>[1]店マスタ!B1094</f>
        <v>（鳩山）福島電気</v>
      </c>
      <c r="C1095" s="183">
        <v>3.5</v>
      </c>
      <c r="D1095" s="183">
        <v>3.5</v>
      </c>
      <c r="E1095" s="183">
        <f>_xlfn.XLOOKUP(A1095,[2]Sheet1!$R:$R,[2]Sheet1!$AB:$AB,"",0)</f>
        <v>3.5</v>
      </c>
      <c r="F1095" s="183">
        <f>_xlfn.XLOOKUP($A1095,[3]【2026年03月度_全社】RFM客層一覧表データ!$A:$A,[3]【2026年03月度_全社】RFM客層一覧表データ!C:C,"",0)</f>
        <v>1211</v>
      </c>
      <c r="G1095" s="183">
        <f>_xlfn.XLOOKUP($A1095,[3]【2026年03月度_全社】RFM客層一覧表データ!$A:$A,[3]【2026年03月度_全社】RFM客層一覧表データ!D:D,"",0)</f>
        <v>413</v>
      </c>
      <c r="H1095" s="183">
        <f>_xlfn.XLOOKUP($A1095,[3]【2026年03月度_全社】RFM客層一覧表データ!$A:$A,[3]【2026年03月度_全社】RFM客層一覧表データ!E:E,"",0)</f>
        <v>401</v>
      </c>
      <c r="I1095" s="183">
        <f>_xlfn.XLOOKUP($A1095,[3]【2026年03月度_全社】RFM客層一覧表データ!$A:$A,[3]【2026年03月度_全社】RFM客層一覧表データ!F:F,"",0)</f>
        <v>115</v>
      </c>
      <c r="J1095" s="183">
        <v>1168</v>
      </c>
      <c r="K1095" s="183">
        <v>404</v>
      </c>
      <c r="L1095" s="183">
        <v>387</v>
      </c>
      <c r="M1095" s="183">
        <v>135</v>
      </c>
      <c r="N1095" s="183">
        <v>1112</v>
      </c>
      <c r="O1095" s="183">
        <v>347</v>
      </c>
      <c r="P1095" s="183">
        <v>376</v>
      </c>
      <c r="Q1095" s="183">
        <v>101</v>
      </c>
      <c r="R1095" s="183">
        <v>1099</v>
      </c>
      <c r="S1095" s="183">
        <v>409</v>
      </c>
      <c r="T1095" s="183">
        <v>382</v>
      </c>
      <c r="U1095" s="183">
        <v>129</v>
      </c>
      <c r="V1095" s="183">
        <v>1004</v>
      </c>
      <c r="W1095" s="183">
        <v>370</v>
      </c>
      <c r="X1095" s="183">
        <v>332</v>
      </c>
      <c r="Y1095" s="183">
        <v>109</v>
      </c>
    </row>
    <row r="1096" spans="1:25" x14ac:dyDescent="0.2">
      <c r="A1096" s="184">
        <v>11180001</v>
      </c>
      <c r="B1096" s="183" t="str">
        <f>[1]店マスタ!B1095</f>
        <v>株式会社おうちサポート本部</v>
      </c>
      <c r="C1096" s="183">
        <v>0</v>
      </c>
      <c r="D1096" s="183">
        <v>0</v>
      </c>
      <c r="E1096" s="183" t="str">
        <f>_xlfn.XLOOKUP(A1096,[2]Sheet1!$R:$R,[2]Sheet1!$AB:$AB,"",0)</f>
        <v/>
      </c>
      <c r="F1096" s="183" t="str">
        <f>_xlfn.XLOOKUP($A1096,[3]【2026年03月度_全社】RFM客層一覧表データ!$A:$A,[3]【2026年03月度_全社】RFM客層一覧表データ!C:C,"",0)</f>
        <v/>
      </c>
      <c r="G1096" s="183" t="str">
        <f>_xlfn.XLOOKUP($A1096,[3]【2026年03月度_全社】RFM客層一覧表データ!$A:$A,[3]【2026年03月度_全社】RFM客層一覧表データ!D:D,"",0)</f>
        <v/>
      </c>
      <c r="H1096" s="183" t="str">
        <f>_xlfn.XLOOKUP($A1096,[3]【2026年03月度_全社】RFM客層一覧表データ!$A:$A,[3]【2026年03月度_全社】RFM客層一覧表データ!E:E,"",0)</f>
        <v/>
      </c>
      <c r="I1096" s="183" t="str">
        <f>_xlfn.XLOOKUP($A1096,[3]【2026年03月度_全社】RFM客層一覧表データ!$A:$A,[3]【2026年03月度_全社】RFM客層一覧表データ!F:F,"",0)</f>
        <v/>
      </c>
      <c r="J1096" s="183">
        <v>0</v>
      </c>
      <c r="K1096" s="183">
        <v>0</v>
      </c>
      <c r="L1096" s="183">
        <v>0</v>
      </c>
      <c r="M1096" s="183">
        <v>0</v>
      </c>
      <c r="N1096" s="183">
        <v>0</v>
      </c>
      <c r="O1096" s="183">
        <v>0</v>
      </c>
      <c r="P1096" s="183">
        <v>0</v>
      </c>
      <c r="Q1096" s="183">
        <v>0</v>
      </c>
      <c r="R1096" s="183">
        <v>0</v>
      </c>
      <c r="S1096" s="183">
        <v>0</v>
      </c>
      <c r="T1096" s="183">
        <v>0</v>
      </c>
      <c r="U1096" s="183">
        <v>0</v>
      </c>
      <c r="V1096" s="183">
        <v>0</v>
      </c>
      <c r="W1096" s="183">
        <v>0</v>
      </c>
      <c r="X1096" s="183">
        <v>0</v>
      </c>
      <c r="Y1096" s="183">
        <v>0</v>
      </c>
    </row>
    <row r="1097" spans="1:25" x14ac:dyDescent="0.2">
      <c r="A1097" s="184">
        <v>11180101</v>
      </c>
      <c r="B1097" s="183" t="str">
        <f>[1]店マスタ!B1096</f>
        <v>パナハート　クリハラ</v>
      </c>
      <c r="C1097" s="183">
        <v>2</v>
      </c>
      <c r="D1097" s="183">
        <v>2</v>
      </c>
      <c r="E1097" s="183" t="str">
        <f>_xlfn.XLOOKUP(A1097,[2]Sheet1!$R:$R,[2]Sheet1!$AB:$AB,"",0)</f>
        <v/>
      </c>
      <c r="F1097" s="183">
        <f>_xlfn.XLOOKUP($A1097,[3]【2026年03月度_全社】RFM客層一覧表データ!$A:$A,[3]【2026年03月度_全社】RFM客層一覧表データ!C:C,"",0)</f>
        <v>205</v>
      </c>
      <c r="G1097" s="183">
        <f>_xlfn.XLOOKUP($A1097,[3]【2026年03月度_全社】RFM客層一覧表データ!$A:$A,[3]【2026年03月度_全社】RFM客層一覧表データ!D:D,"",0)</f>
        <v>83</v>
      </c>
      <c r="H1097" s="183">
        <f>_xlfn.XLOOKUP($A1097,[3]【2026年03月度_全社】RFM客層一覧表データ!$A:$A,[3]【2026年03月度_全社】RFM客層一覧表データ!E:E,"",0)</f>
        <v>108</v>
      </c>
      <c r="I1097" s="183">
        <f>_xlfn.XLOOKUP($A1097,[3]【2026年03月度_全社】RFM客層一覧表データ!$A:$A,[3]【2026年03月度_全社】RFM客層一覧表データ!F:F,"",0)</f>
        <v>10</v>
      </c>
      <c r="J1097" s="183">
        <v>230</v>
      </c>
      <c r="K1097" s="183">
        <v>97</v>
      </c>
      <c r="L1097" s="183">
        <v>115</v>
      </c>
      <c r="M1097" s="183">
        <v>9</v>
      </c>
      <c r="N1097" s="183">
        <v>238</v>
      </c>
      <c r="O1097" s="183">
        <v>87</v>
      </c>
      <c r="P1097" s="183">
        <v>122</v>
      </c>
      <c r="Q1097" s="183">
        <v>12</v>
      </c>
      <c r="R1097" s="183">
        <v>238</v>
      </c>
      <c r="S1097" s="183">
        <v>104</v>
      </c>
      <c r="T1097" s="183">
        <v>134</v>
      </c>
      <c r="U1097" s="183">
        <v>13</v>
      </c>
      <c r="V1097" s="183">
        <v>252</v>
      </c>
      <c r="W1097" s="183">
        <v>103</v>
      </c>
      <c r="X1097" s="183">
        <v>145</v>
      </c>
      <c r="Y1097" s="183">
        <v>17</v>
      </c>
    </row>
    <row r="1098" spans="1:25" x14ac:dyDescent="0.2">
      <c r="A1098" s="184">
        <v>11180103</v>
      </c>
      <c r="B1098" s="183" t="str">
        <f>[1]店マスタ!B1097</f>
        <v>おうちサポート　かねこ</v>
      </c>
      <c r="C1098" s="183">
        <v>9</v>
      </c>
      <c r="D1098" s="183">
        <v>9</v>
      </c>
      <c r="E1098" s="183">
        <f>_xlfn.XLOOKUP(A1098,[2]Sheet1!$R:$R,[2]Sheet1!$AB:$AB,"",0)</f>
        <v>9</v>
      </c>
      <c r="F1098" s="183">
        <f>_xlfn.XLOOKUP($A1098,[3]【2026年03月度_全社】RFM客層一覧表データ!$A:$A,[3]【2026年03月度_全社】RFM客層一覧表データ!C:C,"",0)</f>
        <v>2487</v>
      </c>
      <c r="G1098" s="183">
        <f>_xlfn.XLOOKUP($A1098,[3]【2026年03月度_全社】RFM客層一覧表データ!$A:$A,[3]【2026年03月度_全社】RFM客層一覧表データ!D:D,"",0)</f>
        <v>1195</v>
      </c>
      <c r="H1098" s="183">
        <f>_xlfn.XLOOKUP($A1098,[3]【2026年03月度_全社】RFM客層一覧表データ!$A:$A,[3]【2026年03月度_全社】RFM客層一覧表データ!E:E,"",0)</f>
        <v>1273</v>
      </c>
      <c r="I1098" s="183">
        <f>_xlfn.XLOOKUP($A1098,[3]【2026年03月度_全社】RFM客層一覧表データ!$A:$A,[3]【2026年03月度_全社】RFM客層一覧表データ!F:F,"",0)</f>
        <v>187</v>
      </c>
      <c r="J1098" s="183">
        <v>2487</v>
      </c>
      <c r="K1098" s="183">
        <v>1203</v>
      </c>
      <c r="L1098" s="183">
        <v>1224</v>
      </c>
      <c r="M1098" s="183">
        <v>214</v>
      </c>
      <c r="N1098" s="183">
        <v>2424</v>
      </c>
      <c r="O1098" s="183">
        <v>1174</v>
      </c>
      <c r="P1098" s="183">
        <v>1212</v>
      </c>
      <c r="Q1098" s="183">
        <v>193</v>
      </c>
      <c r="R1098" s="183">
        <v>2368</v>
      </c>
      <c r="S1098" s="183">
        <v>1243</v>
      </c>
      <c r="T1098" s="183">
        <v>1234</v>
      </c>
      <c r="U1098" s="183">
        <v>214</v>
      </c>
      <c r="V1098" s="183">
        <v>2268</v>
      </c>
      <c r="W1098" s="183">
        <v>1155</v>
      </c>
      <c r="X1098" s="183">
        <v>1213</v>
      </c>
      <c r="Y1098" s="183">
        <v>201</v>
      </c>
    </row>
    <row r="1099" spans="1:25" x14ac:dyDescent="0.2">
      <c r="A1099" s="184">
        <v>11180112</v>
      </c>
      <c r="B1099" s="183" t="str">
        <f>[1]店マスタ!B1098</f>
        <v>まちだ電機</v>
      </c>
      <c r="C1099" s="183">
        <v>1.5</v>
      </c>
      <c r="D1099" s="183">
        <v>1.5</v>
      </c>
      <c r="E1099" s="183">
        <f>_xlfn.XLOOKUP(A1099,[2]Sheet1!$R:$R,[2]Sheet1!$AB:$AB,"",0)</f>
        <v>2</v>
      </c>
      <c r="F1099" s="183">
        <f>_xlfn.XLOOKUP($A1099,[3]【2026年03月度_全社】RFM客層一覧表データ!$A:$A,[3]【2026年03月度_全社】RFM客層一覧表データ!C:C,"",0)</f>
        <v>263</v>
      </c>
      <c r="G1099" s="183">
        <f>_xlfn.XLOOKUP($A1099,[3]【2026年03月度_全社】RFM客層一覧表データ!$A:$A,[3]【2026年03月度_全社】RFM客層一覧表データ!D:D,"",0)</f>
        <v>90</v>
      </c>
      <c r="H1099" s="183">
        <f>_xlfn.XLOOKUP($A1099,[3]【2026年03月度_全社】RFM客層一覧表データ!$A:$A,[3]【2026年03月度_全社】RFM客層一覧表データ!E:E,"",0)</f>
        <v>120</v>
      </c>
      <c r="I1099" s="183">
        <f>_xlfn.XLOOKUP($A1099,[3]【2026年03月度_全社】RFM客層一覧表データ!$A:$A,[3]【2026年03月度_全社】RFM客層一覧表データ!F:F,"",0)</f>
        <v>15</v>
      </c>
      <c r="J1099" s="183">
        <v>271</v>
      </c>
      <c r="K1099" s="183">
        <v>94</v>
      </c>
      <c r="L1099" s="183">
        <v>118</v>
      </c>
      <c r="M1099" s="183">
        <v>19</v>
      </c>
      <c r="N1099" s="183">
        <v>285</v>
      </c>
      <c r="O1099" s="183">
        <v>81</v>
      </c>
      <c r="P1099" s="183">
        <v>122</v>
      </c>
      <c r="Q1099" s="183">
        <v>11</v>
      </c>
      <c r="R1099" s="183">
        <v>298</v>
      </c>
      <c r="S1099" s="183">
        <v>111</v>
      </c>
      <c r="T1099" s="183">
        <v>124</v>
      </c>
      <c r="U1099" s="183">
        <v>21</v>
      </c>
      <c r="V1099" s="183">
        <v>297</v>
      </c>
      <c r="W1099" s="183">
        <v>91</v>
      </c>
      <c r="X1099" s="183">
        <v>126</v>
      </c>
      <c r="Y1099" s="183">
        <v>16</v>
      </c>
    </row>
    <row r="1100" spans="1:25" x14ac:dyDescent="0.2">
      <c r="A1100" s="184">
        <v>11180114</v>
      </c>
      <c r="B1100" s="183" t="str">
        <f>[1]店マスタ!B1099</f>
        <v>（有）中西電機</v>
      </c>
      <c r="C1100" s="183">
        <v>2</v>
      </c>
      <c r="D1100" s="183">
        <v>2</v>
      </c>
      <c r="E1100" s="183">
        <f>_xlfn.XLOOKUP(A1100,[2]Sheet1!$R:$R,[2]Sheet1!$AB:$AB,"",0)</f>
        <v>2</v>
      </c>
      <c r="F1100" s="183">
        <f>_xlfn.XLOOKUP($A1100,[3]【2026年03月度_全社】RFM客層一覧表データ!$A:$A,[3]【2026年03月度_全社】RFM客層一覧表データ!C:C,"",0)</f>
        <v>415</v>
      </c>
      <c r="G1100" s="183">
        <f>_xlfn.XLOOKUP($A1100,[3]【2026年03月度_全社】RFM客層一覧表データ!$A:$A,[3]【2026年03月度_全社】RFM客層一覧表データ!D:D,"",0)</f>
        <v>158</v>
      </c>
      <c r="H1100" s="183">
        <f>_xlfn.XLOOKUP($A1100,[3]【2026年03月度_全社】RFM客層一覧表データ!$A:$A,[3]【2026年03月度_全社】RFM客層一覧表データ!E:E,"",0)</f>
        <v>224</v>
      </c>
      <c r="I1100" s="183">
        <f>_xlfn.XLOOKUP($A1100,[3]【2026年03月度_全社】RFM客層一覧表データ!$A:$A,[3]【2026年03月度_全社】RFM客層一覧表データ!F:F,"",0)</f>
        <v>18</v>
      </c>
      <c r="J1100" s="183">
        <v>453</v>
      </c>
      <c r="K1100" s="183">
        <v>175</v>
      </c>
      <c r="L1100" s="183">
        <v>240</v>
      </c>
      <c r="M1100" s="183">
        <v>24</v>
      </c>
      <c r="N1100" s="183">
        <v>472</v>
      </c>
      <c r="O1100" s="183">
        <v>186</v>
      </c>
      <c r="P1100" s="183">
        <v>258</v>
      </c>
      <c r="Q1100" s="183">
        <v>37</v>
      </c>
      <c r="R1100" s="183">
        <v>466</v>
      </c>
      <c r="S1100" s="183">
        <v>182</v>
      </c>
      <c r="T1100" s="183">
        <v>277</v>
      </c>
      <c r="U1100" s="183">
        <v>26</v>
      </c>
      <c r="V1100" s="183">
        <v>475</v>
      </c>
      <c r="W1100" s="183">
        <v>202</v>
      </c>
      <c r="X1100" s="183">
        <v>281</v>
      </c>
      <c r="Y1100" s="183">
        <v>28</v>
      </c>
    </row>
    <row r="1101" spans="1:25" x14ac:dyDescent="0.2">
      <c r="A1101" s="184">
        <v>11180118</v>
      </c>
      <c r="B1101" s="183" t="str">
        <f>[1]店マスタ!B1100</f>
        <v>シマムラ電機</v>
      </c>
      <c r="C1101" s="183">
        <v>1.5</v>
      </c>
      <c r="D1101" s="183">
        <v>0</v>
      </c>
      <c r="E1101" s="183" t="str">
        <f>_xlfn.XLOOKUP(A1101,[2]Sheet1!$R:$R,[2]Sheet1!$AB:$AB,"",0)</f>
        <v/>
      </c>
      <c r="F1101" s="183" t="str">
        <f>_xlfn.XLOOKUP($A1101,[3]【2026年03月度_全社】RFM客層一覧表データ!$A:$A,[3]【2026年03月度_全社】RFM客層一覧表データ!C:C,"",0)</f>
        <v/>
      </c>
      <c r="G1101" s="183" t="str">
        <f>_xlfn.XLOOKUP($A1101,[3]【2026年03月度_全社】RFM客層一覧表データ!$A:$A,[3]【2026年03月度_全社】RFM客層一覧表データ!D:D,"",0)</f>
        <v/>
      </c>
      <c r="H1101" s="183" t="str">
        <f>_xlfn.XLOOKUP($A1101,[3]【2026年03月度_全社】RFM客層一覧表データ!$A:$A,[3]【2026年03月度_全社】RFM客層一覧表データ!E:E,"",0)</f>
        <v/>
      </c>
      <c r="I1101" s="183" t="str">
        <f>_xlfn.XLOOKUP($A1101,[3]【2026年03月度_全社】RFM客層一覧表データ!$A:$A,[3]【2026年03月度_全社】RFM客層一覧表データ!F:F,"",0)</f>
        <v/>
      </c>
      <c r="J1101" s="183">
        <v>0</v>
      </c>
      <c r="K1101" s="183">
        <v>0</v>
      </c>
      <c r="L1101" s="183">
        <v>0</v>
      </c>
      <c r="M1101" s="183">
        <v>0</v>
      </c>
      <c r="N1101" s="183">
        <v>0</v>
      </c>
      <c r="O1101" s="183">
        <v>0</v>
      </c>
      <c r="P1101" s="183">
        <v>0</v>
      </c>
      <c r="Q1101" s="183">
        <v>0</v>
      </c>
      <c r="R1101" s="183">
        <v>0</v>
      </c>
      <c r="S1101" s="183">
        <v>0</v>
      </c>
      <c r="T1101" s="183">
        <v>0</v>
      </c>
      <c r="U1101" s="183">
        <v>0</v>
      </c>
      <c r="V1101" s="183">
        <v>0</v>
      </c>
      <c r="W1101" s="183">
        <v>0</v>
      </c>
      <c r="X1101" s="183">
        <v>0</v>
      </c>
      <c r="Y1101" s="183">
        <v>0</v>
      </c>
    </row>
    <row r="1102" spans="1:25" x14ac:dyDescent="0.2">
      <c r="A1102" s="184">
        <v>11180124</v>
      </c>
      <c r="B1102" s="183" t="str">
        <f>[1]店マスタ!B1101</f>
        <v>パナハート　フジ</v>
      </c>
      <c r="C1102" s="183">
        <v>1.5</v>
      </c>
      <c r="D1102" s="183">
        <v>1.5</v>
      </c>
      <c r="E1102" s="183">
        <f>_xlfn.XLOOKUP(A1102,[2]Sheet1!$R:$R,[2]Sheet1!$AB:$AB,"",0)</f>
        <v>1.5</v>
      </c>
      <c r="F1102" s="183" t="str">
        <f>_xlfn.XLOOKUP($A1102,[3]【2026年03月度_全社】RFM客層一覧表データ!$A:$A,[3]【2026年03月度_全社】RFM客層一覧表データ!C:C,"",0)</f>
        <v/>
      </c>
      <c r="G1102" s="183" t="str">
        <f>_xlfn.XLOOKUP($A1102,[3]【2026年03月度_全社】RFM客層一覧表データ!$A:$A,[3]【2026年03月度_全社】RFM客層一覧表データ!D:D,"",0)</f>
        <v/>
      </c>
      <c r="H1102" s="183" t="str">
        <f>_xlfn.XLOOKUP($A1102,[3]【2026年03月度_全社】RFM客層一覧表データ!$A:$A,[3]【2026年03月度_全社】RFM客層一覧表データ!E:E,"",0)</f>
        <v/>
      </c>
      <c r="I1102" s="183" t="str">
        <f>_xlfn.XLOOKUP($A1102,[3]【2026年03月度_全社】RFM客層一覧表データ!$A:$A,[3]【2026年03月度_全社】RFM客層一覧表データ!F:F,"",0)</f>
        <v/>
      </c>
      <c r="J1102" s="183">
        <v>0</v>
      </c>
      <c r="K1102" s="183">
        <v>0</v>
      </c>
      <c r="L1102" s="183">
        <v>0</v>
      </c>
      <c r="M1102" s="183">
        <v>0</v>
      </c>
      <c r="N1102" s="183">
        <v>0</v>
      </c>
      <c r="O1102" s="183">
        <v>0</v>
      </c>
      <c r="P1102" s="183">
        <v>0</v>
      </c>
      <c r="Q1102" s="183">
        <v>0</v>
      </c>
      <c r="R1102" s="183">
        <v>0</v>
      </c>
      <c r="S1102" s="183">
        <v>0</v>
      </c>
      <c r="T1102" s="183">
        <v>0</v>
      </c>
      <c r="U1102" s="183">
        <v>0</v>
      </c>
      <c r="V1102" s="183">
        <v>0</v>
      </c>
      <c r="W1102" s="183">
        <v>0</v>
      </c>
      <c r="X1102" s="183">
        <v>0</v>
      </c>
      <c r="Y1102" s="183">
        <v>0</v>
      </c>
    </row>
    <row r="1103" spans="1:25" x14ac:dyDescent="0.2">
      <c r="A1103" s="184">
        <v>11180155</v>
      </c>
      <c r="B1103" s="183" t="str">
        <f>[1]店マスタ!B1102</f>
        <v>おうちサポート　つねみ</v>
      </c>
      <c r="C1103" s="183">
        <v>7.5</v>
      </c>
      <c r="D1103" s="183">
        <v>8</v>
      </c>
      <c r="E1103" s="183">
        <f>_xlfn.XLOOKUP(A1103,[2]Sheet1!$R:$R,[2]Sheet1!$AB:$AB,"",0)</f>
        <v>8.5</v>
      </c>
      <c r="F1103" s="183">
        <f>_xlfn.XLOOKUP($A1103,[3]【2026年03月度_全社】RFM客層一覧表データ!$A:$A,[3]【2026年03月度_全社】RFM客層一覧表データ!C:C,"",0)</f>
        <v>1388</v>
      </c>
      <c r="G1103" s="183">
        <f>_xlfn.XLOOKUP($A1103,[3]【2026年03月度_全社】RFM客層一覧表データ!$A:$A,[3]【2026年03月度_全社】RFM客層一覧表データ!D:D,"",0)</f>
        <v>797</v>
      </c>
      <c r="H1103" s="183">
        <f>_xlfn.XLOOKUP($A1103,[3]【2026年03月度_全社】RFM客層一覧表データ!$A:$A,[3]【2026年03月度_全社】RFM客層一覧表データ!E:E,"",0)</f>
        <v>844</v>
      </c>
      <c r="I1103" s="183">
        <f>_xlfn.XLOOKUP($A1103,[3]【2026年03月度_全社】RFM客層一覧表データ!$A:$A,[3]【2026年03月度_全社】RFM客層一覧表データ!F:F,"",0)</f>
        <v>152</v>
      </c>
      <c r="J1103" s="183">
        <v>1357</v>
      </c>
      <c r="K1103" s="183">
        <v>795</v>
      </c>
      <c r="L1103" s="183">
        <v>839</v>
      </c>
      <c r="M1103" s="183">
        <v>138</v>
      </c>
      <c r="N1103" s="183">
        <v>1293</v>
      </c>
      <c r="O1103" s="183">
        <v>762</v>
      </c>
      <c r="P1103" s="183">
        <v>817</v>
      </c>
      <c r="Q1103" s="183">
        <v>137</v>
      </c>
      <c r="R1103" s="183">
        <v>1190</v>
      </c>
      <c r="S1103" s="183">
        <v>716</v>
      </c>
      <c r="T1103" s="183">
        <v>794</v>
      </c>
      <c r="U1103" s="183">
        <v>111</v>
      </c>
      <c r="V1103" s="183">
        <v>1163</v>
      </c>
      <c r="W1103" s="183">
        <v>650</v>
      </c>
      <c r="X1103" s="183">
        <v>761</v>
      </c>
      <c r="Y1103" s="183">
        <v>84</v>
      </c>
    </row>
    <row r="1104" spans="1:25" x14ac:dyDescent="0.2">
      <c r="A1104" s="184">
        <v>11180160</v>
      </c>
      <c r="B1104" s="183" t="str">
        <f>[1]店マスタ!B1103</f>
        <v>ヨシヒロ電器</v>
      </c>
      <c r="C1104" s="183">
        <v>2</v>
      </c>
      <c r="D1104" s="183">
        <v>0</v>
      </c>
      <c r="E1104" s="183" t="str">
        <f>_xlfn.XLOOKUP(A1104,[2]Sheet1!$R:$R,[2]Sheet1!$AB:$AB,"",0)</f>
        <v/>
      </c>
      <c r="F1104" s="183" t="str">
        <f>_xlfn.XLOOKUP($A1104,[3]【2026年03月度_全社】RFM客層一覧表データ!$A:$A,[3]【2026年03月度_全社】RFM客層一覧表データ!C:C,"",0)</f>
        <v/>
      </c>
      <c r="G1104" s="183" t="str">
        <f>_xlfn.XLOOKUP($A1104,[3]【2026年03月度_全社】RFM客層一覧表データ!$A:$A,[3]【2026年03月度_全社】RFM客層一覧表データ!D:D,"",0)</f>
        <v/>
      </c>
      <c r="H1104" s="183" t="str">
        <f>_xlfn.XLOOKUP($A1104,[3]【2026年03月度_全社】RFM客層一覧表データ!$A:$A,[3]【2026年03月度_全社】RFM客層一覧表データ!E:E,"",0)</f>
        <v/>
      </c>
      <c r="I1104" s="183" t="str">
        <f>_xlfn.XLOOKUP($A1104,[3]【2026年03月度_全社】RFM客層一覧表データ!$A:$A,[3]【2026年03月度_全社】RFM客層一覧表データ!F:F,"",0)</f>
        <v/>
      </c>
      <c r="J1104" s="183">
        <v>0</v>
      </c>
      <c r="K1104" s="183">
        <v>0</v>
      </c>
      <c r="L1104" s="183">
        <v>0</v>
      </c>
      <c r="M1104" s="183">
        <v>0</v>
      </c>
      <c r="N1104" s="183">
        <v>0</v>
      </c>
      <c r="O1104" s="183">
        <v>0</v>
      </c>
      <c r="P1104" s="183">
        <v>0</v>
      </c>
      <c r="Q1104" s="183">
        <v>0</v>
      </c>
      <c r="R1104" s="183">
        <v>0</v>
      </c>
      <c r="S1104" s="183">
        <v>0</v>
      </c>
      <c r="T1104" s="183">
        <v>0</v>
      </c>
      <c r="U1104" s="183">
        <v>0</v>
      </c>
      <c r="V1104" s="183">
        <v>0</v>
      </c>
      <c r="W1104" s="183">
        <v>0</v>
      </c>
      <c r="X1104" s="183">
        <v>0</v>
      </c>
      <c r="Y1104" s="183">
        <v>0</v>
      </c>
    </row>
    <row r="1105" spans="1:25" x14ac:dyDescent="0.2">
      <c r="A1105" s="184">
        <v>11181001</v>
      </c>
      <c r="B1105" s="183" t="str">
        <f>[1]店マスタ!B1104</f>
        <v>（株）新島電気</v>
      </c>
      <c r="C1105" s="183">
        <v>2.5</v>
      </c>
      <c r="D1105" s="183">
        <v>2.5</v>
      </c>
      <c r="E1105" s="183">
        <f>_xlfn.XLOOKUP(A1105,[2]Sheet1!$R:$R,[2]Sheet1!$AB:$AB,"",0)</f>
        <v>2.5</v>
      </c>
      <c r="F1105" s="183">
        <f>_xlfn.XLOOKUP($A1105,[3]【2026年03月度_全社】RFM客層一覧表データ!$A:$A,[3]【2026年03月度_全社】RFM客層一覧表データ!C:C,"",0)</f>
        <v>535</v>
      </c>
      <c r="G1105" s="183">
        <f>_xlfn.XLOOKUP($A1105,[3]【2026年03月度_全社】RFM客層一覧表データ!$A:$A,[3]【2026年03月度_全社】RFM客層一覧表データ!D:D,"",0)</f>
        <v>217</v>
      </c>
      <c r="H1105" s="183">
        <f>_xlfn.XLOOKUP($A1105,[3]【2026年03月度_全社】RFM客層一覧表データ!$A:$A,[3]【2026年03月度_全社】RFM客層一覧表データ!E:E,"",0)</f>
        <v>296</v>
      </c>
      <c r="I1105" s="183">
        <f>_xlfn.XLOOKUP($A1105,[3]【2026年03月度_全社】RFM客層一覧表データ!$A:$A,[3]【2026年03月度_全社】RFM客層一覧表データ!F:F,"",0)</f>
        <v>25</v>
      </c>
      <c r="J1105" s="183">
        <v>583</v>
      </c>
      <c r="K1105" s="183">
        <v>204</v>
      </c>
      <c r="L1105" s="183">
        <v>300</v>
      </c>
      <c r="M1105" s="183">
        <v>19</v>
      </c>
      <c r="N1105" s="183">
        <v>621</v>
      </c>
      <c r="O1105" s="183">
        <v>200</v>
      </c>
      <c r="P1105" s="183">
        <v>323</v>
      </c>
      <c r="Q1105" s="183">
        <v>24</v>
      </c>
      <c r="R1105" s="183">
        <v>648</v>
      </c>
      <c r="S1105" s="183">
        <v>230</v>
      </c>
      <c r="T1105" s="183">
        <v>342</v>
      </c>
      <c r="U1105" s="183">
        <v>30</v>
      </c>
      <c r="V1105" s="183">
        <v>674</v>
      </c>
      <c r="W1105" s="183">
        <v>230</v>
      </c>
      <c r="X1105" s="183">
        <v>352</v>
      </c>
      <c r="Y1105" s="183">
        <v>27</v>
      </c>
    </row>
    <row r="1106" spans="1:25" x14ac:dyDescent="0.2">
      <c r="A1106" s="184">
        <v>11181002</v>
      </c>
      <c r="B1106" s="183" t="str">
        <f>[1]店マスタ!B1105</f>
        <v>Ｓ－ＬＩＮＫ　クボデン</v>
      </c>
      <c r="C1106" s="183">
        <v>3.5</v>
      </c>
      <c r="D1106" s="183">
        <v>3.5</v>
      </c>
      <c r="E1106" s="183">
        <f>_xlfn.XLOOKUP(A1106,[2]Sheet1!$R:$R,[2]Sheet1!$AB:$AB,"",0)</f>
        <v>4</v>
      </c>
      <c r="F1106" s="183">
        <f>_xlfn.XLOOKUP($A1106,[3]【2026年03月度_全社】RFM客層一覧表データ!$A:$A,[3]【2026年03月度_全社】RFM客層一覧表データ!C:C,"",0)</f>
        <v>979</v>
      </c>
      <c r="G1106" s="183">
        <f>_xlfn.XLOOKUP($A1106,[3]【2026年03月度_全社】RFM客層一覧表データ!$A:$A,[3]【2026年03月度_全社】RFM客層一覧表データ!D:D,"",0)</f>
        <v>436</v>
      </c>
      <c r="H1106" s="183">
        <f>_xlfn.XLOOKUP($A1106,[3]【2026年03月度_全社】RFM客層一覧表データ!$A:$A,[3]【2026年03月度_全社】RFM客層一覧表データ!E:E,"",0)</f>
        <v>445</v>
      </c>
      <c r="I1106" s="183">
        <f>_xlfn.XLOOKUP($A1106,[3]【2026年03月度_全社】RFM客層一覧表データ!$A:$A,[3]【2026年03月度_全社】RFM客層一覧表データ!F:F,"",0)</f>
        <v>66</v>
      </c>
      <c r="J1106" s="183">
        <v>994</v>
      </c>
      <c r="K1106" s="183">
        <v>413</v>
      </c>
      <c r="L1106" s="183">
        <v>446</v>
      </c>
      <c r="M1106" s="183">
        <v>77</v>
      </c>
      <c r="N1106" s="183">
        <v>983</v>
      </c>
      <c r="O1106" s="183">
        <v>464</v>
      </c>
      <c r="P1106" s="183">
        <v>454</v>
      </c>
      <c r="Q1106" s="183">
        <v>57</v>
      </c>
      <c r="R1106" s="183">
        <v>988</v>
      </c>
      <c r="S1106" s="183">
        <v>445</v>
      </c>
      <c r="T1106" s="183">
        <v>454</v>
      </c>
      <c r="U1106" s="183">
        <v>91</v>
      </c>
      <c r="V1106" s="183">
        <v>944</v>
      </c>
      <c r="W1106" s="183">
        <v>433</v>
      </c>
      <c r="X1106" s="183">
        <v>447</v>
      </c>
      <c r="Y1106" s="183">
        <v>62</v>
      </c>
    </row>
    <row r="1107" spans="1:25" x14ac:dyDescent="0.2">
      <c r="A1107" s="184">
        <v>11181007</v>
      </c>
      <c r="B1107" s="183" t="str">
        <f>[1]店マスタ!B1106</f>
        <v>ごとうでんき</v>
      </c>
      <c r="C1107" s="183">
        <v>3.5</v>
      </c>
      <c r="D1107" s="183">
        <v>3.5</v>
      </c>
      <c r="E1107" s="183">
        <f>_xlfn.XLOOKUP(A1107,[2]Sheet1!$R:$R,[2]Sheet1!$AB:$AB,"",0)</f>
        <v>3.5</v>
      </c>
      <c r="F1107" s="183" t="str">
        <f>_xlfn.XLOOKUP($A1107,[3]【2026年03月度_全社】RFM客層一覧表データ!$A:$A,[3]【2026年03月度_全社】RFM客層一覧表データ!C:C,"",0)</f>
        <v/>
      </c>
      <c r="G1107" s="183" t="str">
        <f>_xlfn.XLOOKUP($A1107,[3]【2026年03月度_全社】RFM客層一覧表データ!$A:$A,[3]【2026年03月度_全社】RFM客層一覧表データ!D:D,"",0)</f>
        <v/>
      </c>
      <c r="H1107" s="183" t="str">
        <f>_xlfn.XLOOKUP($A1107,[3]【2026年03月度_全社】RFM客層一覧表データ!$A:$A,[3]【2026年03月度_全社】RFM客層一覧表データ!E:E,"",0)</f>
        <v/>
      </c>
      <c r="I1107" s="183" t="str">
        <f>_xlfn.XLOOKUP($A1107,[3]【2026年03月度_全社】RFM客層一覧表データ!$A:$A,[3]【2026年03月度_全社】RFM客層一覧表データ!F:F,"",0)</f>
        <v/>
      </c>
      <c r="J1107" s="183">
        <v>0</v>
      </c>
      <c r="K1107" s="183">
        <v>0</v>
      </c>
      <c r="L1107" s="183">
        <v>0</v>
      </c>
      <c r="M1107" s="183">
        <v>0</v>
      </c>
      <c r="N1107" s="183">
        <v>0</v>
      </c>
      <c r="O1107" s="183">
        <v>0</v>
      </c>
      <c r="P1107" s="183">
        <v>0</v>
      </c>
      <c r="Q1107" s="183">
        <v>0</v>
      </c>
      <c r="R1107" s="183">
        <v>0</v>
      </c>
      <c r="S1107" s="183">
        <v>0</v>
      </c>
      <c r="T1107" s="183">
        <v>0</v>
      </c>
      <c r="U1107" s="183">
        <v>0</v>
      </c>
      <c r="V1107" s="183">
        <v>0</v>
      </c>
      <c r="W1107" s="183">
        <v>0</v>
      </c>
      <c r="X1107" s="183">
        <v>0</v>
      </c>
      <c r="Y1107" s="183">
        <v>0</v>
      </c>
    </row>
    <row r="1108" spans="1:25" x14ac:dyDescent="0.2">
      <c r="A1108" s="184">
        <v>11181035</v>
      </c>
      <c r="B1108" s="183" t="str">
        <f>[1]店マスタ!B1107</f>
        <v>Ｓ－ＬＩＮＫ　クボデンカミシバ</v>
      </c>
      <c r="C1108" s="183">
        <v>3</v>
      </c>
      <c r="D1108" s="183">
        <v>3</v>
      </c>
      <c r="E1108" s="183">
        <f>_xlfn.XLOOKUP(A1108,[2]Sheet1!$R:$R,[2]Sheet1!$AB:$AB,"",0)</f>
        <v>3.5</v>
      </c>
      <c r="F1108" s="183">
        <f>_xlfn.XLOOKUP($A1108,[3]【2026年03月度_全社】RFM客層一覧表データ!$A:$A,[3]【2026年03月度_全社】RFM客層一覧表データ!C:C,"",0)</f>
        <v>784</v>
      </c>
      <c r="G1108" s="183">
        <f>_xlfn.XLOOKUP($A1108,[3]【2026年03月度_全社】RFM客層一覧表データ!$A:$A,[3]【2026年03月度_全社】RFM客層一覧表データ!D:D,"",0)</f>
        <v>361</v>
      </c>
      <c r="H1108" s="183">
        <f>_xlfn.XLOOKUP($A1108,[3]【2026年03月度_全社】RFM客層一覧表データ!$A:$A,[3]【2026年03月度_全社】RFM客層一覧表データ!E:E,"",0)</f>
        <v>364</v>
      </c>
      <c r="I1108" s="183">
        <f>_xlfn.XLOOKUP($A1108,[3]【2026年03月度_全社】RFM客層一覧表データ!$A:$A,[3]【2026年03月度_全社】RFM客層一覧表データ!F:F,"",0)</f>
        <v>67</v>
      </c>
      <c r="J1108" s="183">
        <v>788</v>
      </c>
      <c r="K1108" s="183">
        <v>375</v>
      </c>
      <c r="L1108" s="183">
        <v>357</v>
      </c>
      <c r="M1108" s="183">
        <v>81</v>
      </c>
      <c r="N1108" s="183">
        <v>782</v>
      </c>
      <c r="O1108" s="183">
        <v>377</v>
      </c>
      <c r="P1108" s="183">
        <v>362</v>
      </c>
      <c r="Q1108" s="183">
        <v>81</v>
      </c>
      <c r="R1108" s="183">
        <v>765</v>
      </c>
      <c r="S1108" s="183">
        <v>369</v>
      </c>
      <c r="T1108" s="183">
        <v>355</v>
      </c>
      <c r="U1108" s="183">
        <v>85</v>
      </c>
      <c r="V1108" s="183">
        <v>752</v>
      </c>
      <c r="W1108" s="183">
        <v>346</v>
      </c>
      <c r="X1108" s="183">
        <v>343</v>
      </c>
      <c r="Y1108" s="183">
        <v>66</v>
      </c>
    </row>
    <row r="1109" spans="1:25" x14ac:dyDescent="0.2">
      <c r="A1109" s="184">
        <v>11181047</v>
      </c>
      <c r="B1109" s="183" t="str">
        <f>[1]店マスタ!B1108</f>
        <v>パナハート　ネオ・かみしば</v>
      </c>
      <c r="C1109" s="183">
        <v>3</v>
      </c>
      <c r="D1109" s="183">
        <v>3</v>
      </c>
      <c r="E1109" s="183">
        <f>_xlfn.XLOOKUP(A1109,[2]Sheet1!$R:$R,[2]Sheet1!$AB:$AB,"",0)</f>
        <v>3</v>
      </c>
      <c r="F1109" s="183">
        <f>_xlfn.XLOOKUP($A1109,[3]【2026年03月度_全社】RFM客層一覧表データ!$A:$A,[3]【2026年03月度_全社】RFM客層一覧表データ!C:C,"",0)</f>
        <v>283</v>
      </c>
      <c r="G1109" s="183">
        <f>_xlfn.XLOOKUP($A1109,[3]【2026年03月度_全社】RFM客層一覧表データ!$A:$A,[3]【2026年03月度_全社】RFM客層一覧表データ!D:D,"",0)</f>
        <v>81</v>
      </c>
      <c r="H1109" s="183">
        <f>_xlfn.XLOOKUP($A1109,[3]【2026年03月度_全社】RFM客層一覧表データ!$A:$A,[3]【2026年03月度_全社】RFM客層一覧表データ!E:E,"",0)</f>
        <v>160</v>
      </c>
      <c r="I1109" s="183">
        <f>_xlfn.XLOOKUP($A1109,[3]【2026年03月度_全社】RFM客層一覧表データ!$A:$A,[3]【2026年03月度_全社】RFM客層一覧表データ!F:F,"",0)</f>
        <v>7</v>
      </c>
      <c r="J1109" s="183">
        <v>293</v>
      </c>
      <c r="K1109" s="183">
        <v>88</v>
      </c>
      <c r="L1109" s="183">
        <v>172</v>
      </c>
      <c r="M1109" s="183">
        <v>7</v>
      </c>
      <c r="N1109" s="183">
        <v>313</v>
      </c>
      <c r="O1109" s="183">
        <v>138</v>
      </c>
      <c r="P1109" s="183">
        <v>182</v>
      </c>
      <c r="Q1109" s="183">
        <v>13</v>
      </c>
      <c r="R1109" s="183">
        <v>311</v>
      </c>
      <c r="S1109" s="183">
        <v>144</v>
      </c>
      <c r="T1109" s="183">
        <v>186</v>
      </c>
      <c r="U1109" s="183">
        <v>20</v>
      </c>
      <c r="V1109" s="183">
        <v>303</v>
      </c>
      <c r="W1109" s="183">
        <v>133</v>
      </c>
      <c r="X1109" s="183">
        <v>189</v>
      </c>
      <c r="Y1109" s="183">
        <v>19</v>
      </c>
    </row>
    <row r="1110" spans="1:25" x14ac:dyDescent="0.2">
      <c r="A1110" s="184">
        <v>11182003</v>
      </c>
      <c r="B1110" s="183" t="str">
        <f>[1]店マスタ!B1109</f>
        <v>カネコ電化</v>
      </c>
      <c r="C1110" s="183">
        <v>1.5</v>
      </c>
      <c r="D1110" s="183">
        <v>0</v>
      </c>
      <c r="E1110" s="183" t="str">
        <f>_xlfn.XLOOKUP(A1110,[2]Sheet1!$R:$R,[2]Sheet1!$AB:$AB,"",0)</f>
        <v/>
      </c>
      <c r="F1110" s="183" t="str">
        <f>_xlfn.XLOOKUP($A1110,[3]【2026年03月度_全社】RFM客層一覧表データ!$A:$A,[3]【2026年03月度_全社】RFM客層一覧表データ!C:C,"",0)</f>
        <v/>
      </c>
      <c r="G1110" s="183" t="str">
        <f>_xlfn.XLOOKUP($A1110,[3]【2026年03月度_全社】RFM客層一覧表データ!$A:$A,[3]【2026年03月度_全社】RFM客層一覧表データ!D:D,"",0)</f>
        <v/>
      </c>
      <c r="H1110" s="183" t="str">
        <f>_xlfn.XLOOKUP($A1110,[3]【2026年03月度_全社】RFM客層一覧表データ!$A:$A,[3]【2026年03月度_全社】RFM客層一覧表データ!E:E,"",0)</f>
        <v/>
      </c>
      <c r="I1110" s="183" t="str">
        <f>_xlfn.XLOOKUP($A1110,[3]【2026年03月度_全社】RFM客層一覧表データ!$A:$A,[3]【2026年03月度_全社】RFM客層一覧表データ!F:F,"",0)</f>
        <v/>
      </c>
      <c r="J1110" s="183">
        <v>0</v>
      </c>
      <c r="K1110" s="183">
        <v>0</v>
      </c>
      <c r="L1110" s="183">
        <v>0</v>
      </c>
      <c r="M1110" s="183">
        <v>0</v>
      </c>
      <c r="N1110" s="183">
        <v>0</v>
      </c>
      <c r="O1110" s="183">
        <v>0</v>
      </c>
      <c r="P1110" s="183">
        <v>0</v>
      </c>
      <c r="Q1110" s="183">
        <v>0</v>
      </c>
      <c r="R1110" s="183">
        <v>0</v>
      </c>
      <c r="S1110" s="183">
        <v>0</v>
      </c>
      <c r="T1110" s="183">
        <v>0</v>
      </c>
      <c r="U1110" s="183">
        <v>0</v>
      </c>
      <c r="V1110" s="183">
        <v>0</v>
      </c>
      <c r="W1110" s="183">
        <v>0</v>
      </c>
      <c r="X1110" s="183">
        <v>0</v>
      </c>
      <c r="Y1110" s="183">
        <v>0</v>
      </c>
    </row>
    <row r="1111" spans="1:25" x14ac:dyDescent="0.2">
      <c r="A1111" s="184">
        <v>11183003</v>
      </c>
      <c r="B1111" s="183" t="str">
        <f>[1]店マスタ!B1110</f>
        <v>おうちサポートフラワー</v>
      </c>
      <c r="C1111" s="183">
        <v>3.5</v>
      </c>
      <c r="D1111" s="183">
        <v>3.5</v>
      </c>
      <c r="E1111" s="183">
        <f>_xlfn.XLOOKUP(A1111,[2]Sheet1!$R:$R,[2]Sheet1!$AB:$AB,"",0)</f>
        <v>3.5</v>
      </c>
      <c r="F1111" s="183">
        <f>_xlfn.XLOOKUP($A1111,[3]【2026年03月度_全社】RFM客層一覧表データ!$A:$A,[3]【2026年03月度_全社】RFM客層一覧表データ!C:C,"",0)</f>
        <v>617</v>
      </c>
      <c r="G1111" s="183">
        <f>_xlfn.XLOOKUP($A1111,[3]【2026年03月度_全社】RFM客層一覧表データ!$A:$A,[3]【2026年03月度_全社】RFM客層一覧表データ!D:D,"",0)</f>
        <v>356</v>
      </c>
      <c r="H1111" s="183">
        <f>_xlfn.XLOOKUP($A1111,[3]【2026年03月度_全社】RFM客層一覧表データ!$A:$A,[3]【2026年03月度_全社】RFM客層一覧表データ!E:E,"",0)</f>
        <v>462</v>
      </c>
      <c r="I1111" s="183">
        <f>_xlfn.XLOOKUP($A1111,[3]【2026年03月度_全社】RFM客層一覧表データ!$A:$A,[3]【2026年03月度_全社】RFM客層一覧表データ!F:F,"",0)</f>
        <v>11</v>
      </c>
      <c r="J1111" s="183">
        <v>642</v>
      </c>
      <c r="K1111" s="183">
        <v>341</v>
      </c>
      <c r="L1111" s="183">
        <v>469</v>
      </c>
      <c r="M1111" s="183">
        <v>14</v>
      </c>
      <c r="N1111" s="183">
        <v>669</v>
      </c>
      <c r="O1111" s="183">
        <v>358</v>
      </c>
      <c r="P1111" s="183">
        <v>476</v>
      </c>
      <c r="Q1111" s="183">
        <v>24</v>
      </c>
      <c r="R1111" s="183">
        <v>671</v>
      </c>
      <c r="S1111" s="183">
        <v>355</v>
      </c>
      <c r="T1111" s="183">
        <v>475</v>
      </c>
      <c r="U1111" s="183">
        <v>42</v>
      </c>
      <c r="V1111" s="183">
        <v>661</v>
      </c>
      <c r="W1111" s="183">
        <v>380</v>
      </c>
      <c r="X1111" s="183">
        <v>465</v>
      </c>
      <c r="Y1111" s="183">
        <v>56</v>
      </c>
    </row>
    <row r="1112" spans="1:25" x14ac:dyDescent="0.2">
      <c r="A1112" s="184">
        <v>11183004</v>
      </c>
      <c r="B1112" s="183" t="str">
        <f>[1]店マスタ!B1111</f>
        <v>おうちサポートアザミ</v>
      </c>
      <c r="C1112" s="183">
        <v>5.5</v>
      </c>
      <c r="D1112" s="183">
        <v>3.5</v>
      </c>
      <c r="E1112" s="183">
        <f>_xlfn.XLOOKUP(A1112,[2]Sheet1!$R:$R,[2]Sheet1!$AB:$AB,"",0)</f>
        <v>4.5</v>
      </c>
      <c r="F1112" s="183">
        <f>_xlfn.XLOOKUP($A1112,[3]【2026年03月度_全社】RFM客層一覧表データ!$A:$A,[3]【2026年03月度_全社】RFM客層一覧表データ!C:C,"",0)</f>
        <v>1307</v>
      </c>
      <c r="G1112" s="183">
        <f>_xlfn.XLOOKUP($A1112,[3]【2026年03月度_全社】RFM客層一覧表データ!$A:$A,[3]【2026年03月度_全社】RFM客層一覧表データ!D:D,"",0)</f>
        <v>651</v>
      </c>
      <c r="H1112" s="183">
        <f>_xlfn.XLOOKUP($A1112,[3]【2026年03月度_全社】RFM客層一覧表データ!$A:$A,[3]【2026年03月度_全社】RFM客層一覧表データ!E:E,"",0)</f>
        <v>770</v>
      </c>
      <c r="I1112" s="183">
        <f>_xlfn.XLOOKUP($A1112,[3]【2026年03月度_全社】RFM客層一覧表データ!$A:$A,[3]【2026年03月度_全社】RFM客層一覧表データ!F:F,"",0)</f>
        <v>86</v>
      </c>
      <c r="J1112" s="183">
        <v>1312</v>
      </c>
      <c r="K1112" s="183">
        <v>634</v>
      </c>
      <c r="L1112" s="183">
        <v>777</v>
      </c>
      <c r="M1112" s="183">
        <v>73</v>
      </c>
      <c r="N1112" s="183">
        <v>1327</v>
      </c>
      <c r="O1112" s="183">
        <v>666</v>
      </c>
      <c r="P1112" s="183">
        <v>776</v>
      </c>
      <c r="Q1112" s="183">
        <v>71</v>
      </c>
      <c r="R1112" s="183">
        <v>1324</v>
      </c>
      <c r="S1112" s="183">
        <v>619</v>
      </c>
      <c r="T1112" s="183">
        <v>773</v>
      </c>
      <c r="U1112" s="183">
        <v>59</v>
      </c>
      <c r="V1112" s="183">
        <v>1351</v>
      </c>
      <c r="W1112" s="183">
        <v>660</v>
      </c>
      <c r="X1112" s="183">
        <v>764</v>
      </c>
      <c r="Y1112" s="183">
        <v>74</v>
      </c>
    </row>
    <row r="1113" spans="1:25" x14ac:dyDescent="0.2">
      <c r="A1113" s="184">
        <v>11183017</v>
      </c>
      <c r="B1113" s="183" t="str">
        <f>[1]店マスタ!B1112</f>
        <v>ＤＬＳニッショー</v>
      </c>
      <c r="C1113" s="183">
        <v>10.5</v>
      </c>
      <c r="D1113" s="183">
        <v>10.5</v>
      </c>
      <c r="E1113" s="183">
        <f>_xlfn.XLOOKUP(A1113,[2]Sheet1!$R:$R,[2]Sheet1!$AB:$AB,"",0)</f>
        <v>11</v>
      </c>
      <c r="F1113" s="183">
        <f>_xlfn.XLOOKUP($A1113,[3]【2026年03月度_全社】RFM客層一覧表データ!$A:$A,[3]【2026年03月度_全社】RFM客層一覧表データ!C:C,"",0)</f>
        <v>1594</v>
      </c>
      <c r="G1113" s="183">
        <f>_xlfn.XLOOKUP($A1113,[3]【2026年03月度_全社】RFM客層一覧表データ!$A:$A,[3]【2026年03月度_全社】RFM客層一覧表データ!D:D,"",0)</f>
        <v>644</v>
      </c>
      <c r="H1113" s="183">
        <f>_xlfn.XLOOKUP($A1113,[3]【2026年03月度_全社】RFM客層一覧表データ!$A:$A,[3]【2026年03月度_全社】RFM客層一覧表データ!E:E,"",0)</f>
        <v>947</v>
      </c>
      <c r="I1113" s="183">
        <f>_xlfn.XLOOKUP($A1113,[3]【2026年03月度_全社】RFM客層一覧表データ!$A:$A,[3]【2026年03月度_全社】RFM客層一覧表データ!F:F,"",0)</f>
        <v>64</v>
      </c>
      <c r="J1113" s="183">
        <v>1697</v>
      </c>
      <c r="K1113" s="183">
        <v>736</v>
      </c>
      <c r="L1113" s="183">
        <v>1001</v>
      </c>
      <c r="M1113" s="183">
        <v>80</v>
      </c>
      <c r="N1113" s="183">
        <v>1788</v>
      </c>
      <c r="O1113" s="183">
        <v>757</v>
      </c>
      <c r="P1113" s="183">
        <v>1045</v>
      </c>
      <c r="Q1113" s="183">
        <v>81</v>
      </c>
      <c r="R1113" s="183">
        <v>1965</v>
      </c>
      <c r="S1113" s="183">
        <v>1226</v>
      </c>
      <c r="T1113" s="183">
        <v>1252</v>
      </c>
      <c r="U1113" s="183">
        <v>62</v>
      </c>
      <c r="V1113" s="183">
        <v>2105</v>
      </c>
      <c r="W1113" s="183">
        <v>1227</v>
      </c>
      <c r="X1113" s="183">
        <v>1281</v>
      </c>
      <c r="Y1113" s="183">
        <v>90</v>
      </c>
    </row>
    <row r="1114" spans="1:25" x14ac:dyDescent="0.2">
      <c r="A1114" s="184">
        <v>11183020</v>
      </c>
      <c r="B1114" s="183" t="str">
        <f>[1]店マスタ!B1113</f>
        <v>ダイワ電器</v>
      </c>
      <c r="C1114" s="183">
        <v>2</v>
      </c>
      <c r="D1114" s="183">
        <v>2</v>
      </c>
      <c r="E1114" s="183">
        <f>_xlfn.XLOOKUP(A1114,[2]Sheet1!$R:$R,[2]Sheet1!$AB:$AB,"",0)</f>
        <v>2.5</v>
      </c>
      <c r="F1114" s="183">
        <f>_xlfn.XLOOKUP($A1114,[3]【2026年03月度_全社】RFM客層一覧表データ!$A:$A,[3]【2026年03月度_全社】RFM客層一覧表データ!C:C,"",0)</f>
        <v>497</v>
      </c>
      <c r="G1114" s="183">
        <f>_xlfn.XLOOKUP($A1114,[3]【2026年03月度_全社】RFM客層一覧表データ!$A:$A,[3]【2026年03月度_全社】RFM客層一覧表データ!D:D,"",0)</f>
        <v>227</v>
      </c>
      <c r="H1114" s="183">
        <f>_xlfn.XLOOKUP($A1114,[3]【2026年03月度_全社】RFM客層一覧表データ!$A:$A,[3]【2026年03月度_全社】RFM客層一覧表データ!E:E,"",0)</f>
        <v>256</v>
      </c>
      <c r="I1114" s="183">
        <f>_xlfn.XLOOKUP($A1114,[3]【2026年03月度_全社】RFM客層一覧表データ!$A:$A,[3]【2026年03月度_全社】RFM客層一覧表データ!F:F,"",0)</f>
        <v>34</v>
      </c>
      <c r="J1114" s="183">
        <v>498</v>
      </c>
      <c r="K1114" s="183">
        <v>223</v>
      </c>
      <c r="L1114" s="183">
        <v>275</v>
      </c>
      <c r="M1114" s="183">
        <v>24</v>
      </c>
      <c r="N1114" s="183">
        <v>501</v>
      </c>
      <c r="O1114" s="183">
        <v>197</v>
      </c>
      <c r="P1114" s="183">
        <v>279</v>
      </c>
      <c r="Q1114" s="183">
        <v>26</v>
      </c>
      <c r="R1114" s="183">
        <v>520</v>
      </c>
      <c r="S1114" s="183">
        <v>200</v>
      </c>
      <c r="T1114" s="183">
        <v>294</v>
      </c>
      <c r="U1114" s="183">
        <v>19</v>
      </c>
      <c r="V1114" s="183">
        <v>528</v>
      </c>
      <c r="W1114" s="183">
        <v>235</v>
      </c>
      <c r="X1114" s="183">
        <v>306</v>
      </c>
      <c r="Y1114" s="183">
        <v>22</v>
      </c>
    </row>
    <row r="1115" spans="1:25" x14ac:dyDescent="0.2">
      <c r="A1115" s="184">
        <v>11183041</v>
      </c>
      <c r="B1115" s="183" t="str">
        <f>[1]店マスタ!B1114</f>
        <v>パナピット　アザミ</v>
      </c>
      <c r="C1115" s="183">
        <v>5.5</v>
      </c>
      <c r="D1115" s="183">
        <v>5.5</v>
      </c>
      <c r="E1115" s="183">
        <f>_xlfn.XLOOKUP(A1115,[2]Sheet1!$R:$R,[2]Sheet1!$AB:$AB,"",0)</f>
        <v>6</v>
      </c>
      <c r="F1115" s="183">
        <f>_xlfn.XLOOKUP($A1115,[3]【2026年03月度_全社】RFM客層一覧表データ!$A:$A,[3]【2026年03月度_全社】RFM客層一覧表データ!C:C,"",0)</f>
        <v>1215</v>
      </c>
      <c r="G1115" s="183">
        <f>_xlfn.XLOOKUP($A1115,[3]【2026年03月度_全社】RFM客層一覧表データ!$A:$A,[3]【2026年03月度_全社】RFM客層一覧表データ!D:D,"",0)</f>
        <v>622</v>
      </c>
      <c r="H1115" s="183">
        <f>_xlfn.XLOOKUP($A1115,[3]【2026年03月度_全社】RFM客層一覧表データ!$A:$A,[3]【2026年03月度_全社】RFM客層一覧表データ!E:E,"",0)</f>
        <v>782</v>
      </c>
      <c r="I1115" s="183">
        <f>_xlfn.XLOOKUP($A1115,[3]【2026年03月度_全社】RFM客層一覧表データ!$A:$A,[3]【2026年03月度_全社】RFM客層一覧表データ!F:F,"",0)</f>
        <v>58</v>
      </c>
      <c r="J1115" s="183">
        <v>1252</v>
      </c>
      <c r="K1115" s="183">
        <v>606</v>
      </c>
      <c r="L1115" s="183">
        <v>794</v>
      </c>
      <c r="M1115" s="183">
        <v>55</v>
      </c>
      <c r="N1115" s="183">
        <v>1288</v>
      </c>
      <c r="O1115" s="183">
        <v>640</v>
      </c>
      <c r="P1115" s="183">
        <v>801</v>
      </c>
      <c r="Q1115" s="183">
        <v>60</v>
      </c>
      <c r="R1115" s="183">
        <v>1319</v>
      </c>
      <c r="S1115" s="183">
        <v>620</v>
      </c>
      <c r="T1115" s="183">
        <v>812</v>
      </c>
      <c r="U1115" s="183">
        <v>76</v>
      </c>
      <c r="V1115" s="183">
        <v>1318</v>
      </c>
      <c r="W1115" s="183">
        <v>641</v>
      </c>
      <c r="X1115" s="183">
        <v>814</v>
      </c>
      <c r="Y1115" s="183">
        <v>78</v>
      </c>
    </row>
    <row r="1116" spans="1:25" x14ac:dyDescent="0.2">
      <c r="A1116" s="184">
        <v>11183049</v>
      </c>
      <c r="B1116" s="183" t="str">
        <f>[1]店マスタ!B1115</f>
        <v>Ｓ－ＬＩＮＫ　ファミリー</v>
      </c>
      <c r="C1116" s="183">
        <v>2</v>
      </c>
      <c r="D1116" s="183">
        <v>2</v>
      </c>
      <c r="E1116" s="183">
        <f>_xlfn.XLOOKUP(A1116,[2]Sheet1!$R:$R,[2]Sheet1!$AB:$AB,"",0)</f>
        <v>2</v>
      </c>
      <c r="F1116" s="183">
        <f>_xlfn.XLOOKUP($A1116,[3]【2026年03月度_全社】RFM客層一覧表データ!$A:$A,[3]【2026年03月度_全社】RFM客層一覧表データ!C:C,"",0)</f>
        <v>441</v>
      </c>
      <c r="G1116" s="183">
        <f>_xlfn.XLOOKUP($A1116,[3]【2026年03月度_全社】RFM客層一覧表データ!$A:$A,[3]【2026年03月度_全社】RFM客層一覧表データ!D:D,"",0)</f>
        <v>245</v>
      </c>
      <c r="H1116" s="183">
        <f>_xlfn.XLOOKUP($A1116,[3]【2026年03月度_全社】RFM客層一覧表データ!$A:$A,[3]【2026年03月度_全社】RFM客層一覧表データ!E:E,"",0)</f>
        <v>292</v>
      </c>
      <c r="I1116" s="183">
        <f>_xlfn.XLOOKUP($A1116,[3]【2026年03月度_全社】RFM客層一覧表データ!$A:$A,[3]【2026年03月度_全社】RFM客層一覧表データ!F:F,"",0)</f>
        <v>28</v>
      </c>
      <c r="J1116" s="183">
        <v>479</v>
      </c>
      <c r="K1116" s="183">
        <v>257</v>
      </c>
      <c r="L1116" s="183">
        <v>305</v>
      </c>
      <c r="M1116" s="183">
        <v>28</v>
      </c>
      <c r="N1116" s="183">
        <v>487</v>
      </c>
      <c r="O1116" s="183">
        <v>257</v>
      </c>
      <c r="P1116" s="183">
        <v>306</v>
      </c>
      <c r="Q1116" s="183">
        <v>15</v>
      </c>
      <c r="R1116" s="183">
        <v>478</v>
      </c>
      <c r="S1116" s="183">
        <v>238</v>
      </c>
      <c r="T1116" s="183">
        <v>312</v>
      </c>
      <c r="U1116" s="183">
        <v>23</v>
      </c>
      <c r="V1116" s="183">
        <v>494</v>
      </c>
      <c r="W1116" s="183">
        <v>251</v>
      </c>
      <c r="X1116" s="183">
        <v>310</v>
      </c>
      <c r="Y1116" s="183">
        <v>30</v>
      </c>
    </row>
    <row r="1117" spans="1:25" x14ac:dyDescent="0.2">
      <c r="A1117" s="184">
        <v>11183056</v>
      </c>
      <c r="B1117" s="183" t="str">
        <f>[1]店マスタ!B1116</f>
        <v>ヤクシン電器</v>
      </c>
      <c r="C1117" s="183">
        <v>1</v>
      </c>
      <c r="D1117" s="183">
        <v>1</v>
      </c>
      <c r="E1117" s="183">
        <f>_xlfn.XLOOKUP(A1117,[2]Sheet1!$R:$R,[2]Sheet1!$AB:$AB,"",0)</f>
        <v>1</v>
      </c>
      <c r="F1117" s="183" t="str">
        <f>_xlfn.XLOOKUP($A1117,[3]【2026年03月度_全社】RFM客層一覧表データ!$A:$A,[3]【2026年03月度_全社】RFM客層一覧表データ!C:C,"",0)</f>
        <v/>
      </c>
      <c r="G1117" s="183" t="str">
        <f>_xlfn.XLOOKUP($A1117,[3]【2026年03月度_全社】RFM客層一覧表データ!$A:$A,[3]【2026年03月度_全社】RFM客層一覧表データ!D:D,"",0)</f>
        <v/>
      </c>
      <c r="H1117" s="183" t="str">
        <f>_xlfn.XLOOKUP($A1117,[3]【2026年03月度_全社】RFM客層一覧表データ!$A:$A,[3]【2026年03月度_全社】RFM客層一覧表データ!E:E,"",0)</f>
        <v/>
      </c>
      <c r="I1117" s="183" t="str">
        <f>_xlfn.XLOOKUP($A1117,[3]【2026年03月度_全社】RFM客層一覧表データ!$A:$A,[3]【2026年03月度_全社】RFM客層一覧表データ!F:F,"",0)</f>
        <v/>
      </c>
      <c r="J1117" s="183">
        <v>0</v>
      </c>
      <c r="K1117" s="183">
        <v>0</v>
      </c>
      <c r="L1117" s="183">
        <v>0</v>
      </c>
      <c r="M1117" s="183">
        <v>0</v>
      </c>
      <c r="N1117" s="183">
        <v>0</v>
      </c>
      <c r="O1117" s="183">
        <v>0</v>
      </c>
      <c r="P1117" s="183">
        <v>0</v>
      </c>
      <c r="Q1117" s="183">
        <v>0</v>
      </c>
      <c r="R1117" s="183">
        <v>0</v>
      </c>
      <c r="S1117" s="183">
        <v>0</v>
      </c>
      <c r="T1117" s="183">
        <v>0</v>
      </c>
      <c r="U1117" s="183">
        <v>0</v>
      </c>
      <c r="V1117" s="183">
        <v>0</v>
      </c>
      <c r="W1117" s="183">
        <v>0</v>
      </c>
      <c r="X1117" s="183">
        <v>0</v>
      </c>
      <c r="Y1117" s="183">
        <v>0</v>
      </c>
    </row>
    <row r="1118" spans="1:25" x14ac:dyDescent="0.2">
      <c r="A1118" s="184">
        <v>11185014</v>
      </c>
      <c r="B1118" s="183" t="str">
        <f>[1]店マスタ!B1117</f>
        <v>おうちサポート　モテギ</v>
      </c>
      <c r="C1118" s="183">
        <v>3.5</v>
      </c>
      <c r="D1118" s="183">
        <v>3.5</v>
      </c>
      <c r="E1118" s="183">
        <f>_xlfn.XLOOKUP(A1118,[2]Sheet1!$R:$R,[2]Sheet1!$AB:$AB,"",0)</f>
        <v>3.5</v>
      </c>
      <c r="F1118" s="183">
        <f>_xlfn.XLOOKUP($A1118,[3]【2026年03月度_全社】RFM客層一覧表データ!$A:$A,[3]【2026年03月度_全社】RFM客層一覧表データ!C:C,"",0)</f>
        <v>671</v>
      </c>
      <c r="G1118" s="183">
        <f>_xlfn.XLOOKUP($A1118,[3]【2026年03月度_全社】RFM客層一覧表データ!$A:$A,[3]【2026年03月度_全社】RFM客層一覧表データ!D:D,"",0)</f>
        <v>308</v>
      </c>
      <c r="H1118" s="183">
        <f>_xlfn.XLOOKUP($A1118,[3]【2026年03月度_全社】RFM客層一覧表データ!$A:$A,[3]【2026年03月度_全社】RFM客層一覧表データ!E:E,"",0)</f>
        <v>307</v>
      </c>
      <c r="I1118" s="183">
        <f>_xlfn.XLOOKUP($A1118,[3]【2026年03月度_全社】RFM客層一覧表データ!$A:$A,[3]【2026年03月度_全社】RFM客層一覧表データ!F:F,"",0)</f>
        <v>51</v>
      </c>
      <c r="J1118" s="183">
        <v>632</v>
      </c>
      <c r="K1118" s="183">
        <v>283</v>
      </c>
      <c r="L1118" s="183">
        <v>281</v>
      </c>
      <c r="M1118" s="183">
        <v>62</v>
      </c>
      <c r="N1118" s="183">
        <v>608</v>
      </c>
      <c r="O1118" s="183">
        <v>281</v>
      </c>
      <c r="P1118" s="183">
        <v>285</v>
      </c>
      <c r="Q1118" s="183">
        <v>55</v>
      </c>
      <c r="R1118" s="183">
        <v>595</v>
      </c>
      <c r="S1118" s="183">
        <v>236</v>
      </c>
      <c r="T1118" s="183">
        <v>283</v>
      </c>
      <c r="U1118" s="183">
        <v>38</v>
      </c>
      <c r="V1118" s="183">
        <v>588</v>
      </c>
      <c r="W1118" s="183">
        <v>256</v>
      </c>
      <c r="X1118" s="183">
        <v>275</v>
      </c>
      <c r="Y1118" s="183">
        <v>68</v>
      </c>
    </row>
    <row r="1119" spans="1:25" x14ac:dyDescent="0.2">
      <c r="A1119" s="184">
        <v>11185108</v>
      </c>
      <c r="B1119" s="183" t="str">
        <f>[1]店マスタ!B1118</f>
        <v>Ｓ－ＬＩＮＫ　寄居ぎんせん堂</v>
      </c>
      <c r="C1119" s="183">
        <v>5</v>
      </c>
      <c r="D1119" s="183">
        <v>5</v>
      </c>
      <c r="E1119" s="183">
        <f>_xlfn.XLOOKUP(A1119,[2]Sheet1!$R:$R,[2]Sheet1!$AB:$AB,"",0)</f>
        <v>5</v>
      </c>
      <c r="F1119" s="183">
        <f>_xlfn.XLOOKUP($A1119,[3]【2026年03月度_全社】RFM客層一覧表データ!$A:$A,[3]【2026年03月度_全社】RFM客層一覧表データ!C:C,"",0)</f>
        <v>1018</v>
      </c>
      <c r="G1119" s="183">
        <f>_xlfn.XLOOKUP($A1119,[3]【2026年03月度_全社】RFM客層一覧表データ!$A:$A,[3]【2026年03月度_全社】RFM客層一覧表データ!D:D,"",0)</f>
        <v>592</v>
      </c>
      <c r="H1119" s="183">
        <f>_xlfn.XLOOKUP($A1119,[3]【2026年03月度_全社】RFM客層一覧表データ!$A:$A,[3]【2026年03月度_全社】RFM客層一覧表データ!E:E,"",0)</f>
        <v>731</v>
      </c>
      <c r="I1119" s="183">
        <f>_xlfn.XLOOKUP($A1119,[3]【2026年03月度_全社】RFM客層一覧表データ!$A:$A,[3]【2026年03月度_全社】RFM客層一覧表データ!F:F,"",0)</f>
        <v>52</v>
      </c>
      <c r="J1119" s="183">
        <v>1022</v>
      </c>
      <c r="K1119" s="183">
        <v>556</v>
      </c>
      <c r="L1119" s="183">
        <v>737</v>
      </c>
      <c r="M1119" s="183">
        <v>39</v>
      </c>
      <c r="N1119" s="183">
        <v>1065</v>
      </c>
      <c r="O1119" s="183">
        <v>611</v>
      </c>
      <c r="P1119" s="183">
        <v>784</v>
      </c>
      <c r="Q1119" s="183">
        <v>43</v>
      </c>
      <c r="R1119" s="183">
        <v>1058</v>
      </c>
      <c r="S1119" s="183">
        <v>689</v>
      </c>
      <c r="T1119" s="183">
        <v>811</v>
      </c>
      <c r="U1119" s="183">
        <v>54</v>
      </c>
      <c r="V1119" s="183">
        <v>1084</v>
      </c>
      <c r="W1119" s="183">
        <v>791</v>
      </c>
      <c r="X1119" s="183">
        <v>789</v>
      </c>
      <c r="Y1119" s="183">
        <v>52</v>
      </c>
    </row>
    <row r="1120" spans="1:25" x14ac:dyDescent="0.2">
      <c r="A1120" s="184">
        <v>11185205</v>
      </c>
      <c r="B1120" s="183" t="str">
        <f>[1]店マスタ!B1119</f>
        <v>内山電気</v>
      </c>
      <c r="C1120" s="183">
        <v>2.5</v>
      </c>
      <c r="D1120" s="183">
        <v>2.5</v>
      </c>
      <c r="E1120" s="183">
        <f>_xlfn.XLOOKUP(A1120,[2]Sheet1!$R:$R,[2]Sheet1!$AB:$AB,"",0)</f>
        <v>2.5</v>
      </c>
      <c r="F1120" s="183">
        <f>_xlfn.XLOOKUP($A1120,[3]【2026年03月度_全社】RFM客層一覧表データ!$A:$A,[3]【2026年03月度_全社】RFM客層一覧表データ!C:C,"",0)</f>
        <v>0</v>
      </c>
      <c r="G1120" s="183">
        <f>_xlfn.XLOOKUP($A1120,[3]【2026年03月度_全社】RFM客層一覧表データ!$A:$A,[3]【2026年03月度_全社】RFM客層一覧表データ!D:D,"",0)</f>
        <v>0</v>
      </c>
      <c r="H1120" s="183">
        <f>_xlfn.XLOOKUP($A1120,[3]【2026年03月度_全社】RFM客層一覧表データ!$A:$A,[3]【2026年03月度_全社】RFM客層一覧表データ!E:E,"",0)</f>
        <v>0</v>
      </c>
      <c r="I1120" s="183">
        <f>_xlfn.XLOOKUP($A1120,[3]【2026年03月度_全社】RFM客層一覧表データ!$A:$A,[3]【2026年03月度_全社】RFM客層一覧表データ!F:F,"",0)</f>
        <v>0</v>
      </c>
      <c r="J1120" s="183">
        <v>0</v>
      </c>
      <c r="K1120" s="183">
        <v>0</v>
      </c>
      <c r="L1120" s="183">
        <v>0</v>
      </c>
      <c r="M1120" s="183">
        <v>0</v>
      </c>
      <c r="N1120" s="183">
        <v>0</v>
      </c>
      <c r="O1120" s="183">
        <v>0</v>
      </c>
      <c r="P1120" s="183">
        <v>0</v>
      </c>
      <c r="Q1120" s="183">
        <v>0</v>
      </c>
      <c r="R1120" s="183">
        <v>0</v>
      </c>
      <c r="S1120" s="183">
        <v>0</v>
      </c>
      <c r="T1120" s="183">
        <v>0</v>
      </c>
      <c r="U1120" s="183">
        <v>0</v>
      </c>
      <c r="V1120" s="183">
        <v>0</v>
      </c>
      <c r="W1120" s="183">
        <v>0</v>
      </c>
      <c r="X1120" s="183">
        <v>0</v>
      </c>
      <c r="Y1120" s="183">
        <v>0</v>
      </c>
    </row>
    <row r="1121" spans="1:25" x14ac:dyDescent="0.2">
      <c r="A1121" s="184">
        <v>11185301</v>
      </c>
      <c r="B1121" s="183" t="str">
        <f>[1]店マスタ!B1120</f>
        <v>パナピット　オオヤ</v>
      </c>
      <c r="C1121" s="183">
        <v>3.5</v>
      </c>
      <c r="D1121" s="183">
        <v>3.5</v>
      </c>
      <c r="E1121" s="183">
        <f>_xlfn.XLOOKUP(A1121,[2]Sheet1!$R:$R,[2]Sheet1!$AB:$AB,"",0)</f>
        <v>3.5</v>
      </c>
      <c r="F1121" s="183">
        <f>_xlfn.XLOOKUP($A1121,[3]【2026年03月度_全社】RFM客層一覧表データ!$A:$A,[3]【2026年03月度_全社】RFM客層一覧表データ!C:C,"",0)</f>
        <v>447</v>
      </c>
      <c r="G1121" s="183">
        <f>_xlfn.XLOOKUP($A1121,[3]【2026年03月度_全社】RFM客層一覧表データ!$A:$A,[3]【2026年03月度_全社】RFM客層一覧表データ!D:D,"",0)</f>
        <v>194</v>
      </c>
      <c r="H1121" s="183">
        <f>_xlfn.XLOOKUP($A1121,[3]【2026年03月度_全社】RFM客層一覧表データ!$A:$A,[3]【2026年03月度_全社】RFM客層一覧表データ!E:E,"",0)</f>
        <v>295</v>
      </c>
      <c r="I1121" s="183">
        <f>_xlfn.XLOOKUP($A1121,[3]【2026年03月度_全社】RFM客層一覧表データ!$A:$A,[3]【2026年03月度_全社】RFM客層一覧表データ!F:F,"",0)</f>
        <v>18</v>
      </c>
      <c r="J1121" s="183">
        <v>478</v>
      </c>
      <c r="K1121" s="183">
        <v>203</v>
      </c>
      <c r="L1121" s="183">
        <v>304</v>
      </c>
      <c r="M1121" s="183">
        <v>21</v>
      </c>
      <c r="N1121" s="183">
        <v>486</v>
      </c>
      <c r="O1121" s="183">
        <v>224</v>
      </c>
      <c r="P1121" s="183">
        <v>306</v>
      </c>
      <c r="Q1121" s="183">
        <v>10</v>
      </c>
      <c r="R1121" s="183">
        <v>500</v>
      </c>
      <c r="S1121" s="183">
        <v>229</v>
      </c>
      <c r="T1121" s="183">
        <v>309</v>
      </c>
      <c r="U1121" s="183">
        <v>21</v>
      </c>
      <c r="V1121" s="183">
        <v>511</v>
      </c>
      <c r="W1121" s="183">
        <v>209</v>
      </c>
      <c r="X1121" s="183">
        <v>312</v>
      </c>
      <c r="Y1121" s="183">
        <v>20</v>
      </c>
    </row>
    <row r="1122" spans="1:25" x14ac:dyDescent="0.2">
      <c r="A1122" s="184">
        <v>11185602</v>
      </c>
      <c r="B1122" s="183" t="str">
        <f>[1]店マスタ!B1121</f>
        <v>（有）ヤジマ電気</v>
      </c>
      <c r="C1122" s="183">
        <v>1.5</v>
      </c>
      <c r="D1122" s="183">
        <v>1.5</v>
      </c>
      <c r="E1122" s="183">
        <f>_xlfn.XLOOKUP(A1122,[2]Sheet1!$R:$R,[2]Sheet1!$AB:$AB,"",0)</f>
        <v>1.5</v>
      </c>
      <c r="F1122" s="183" t="str">
        <f>_xlfn.XLOOKUP($A1122,[3]【2026年03月度_全社】RFM客層一覧表データ!$A:$A,[3]【2026年03月度_全社】RFM客層一覧表データ!C:C,"",0)</f>
        <v/>
      </c>
      <c r="G1122" s="183" t="str">
        <f>_xlfn.XLOOKUP($A1122,[3]【2026年03月度_全社】RFM客層一覧表データ!$A:$A,[3]【2026年03月度_全社】RFM客層一覧表データ!D:D,"",0)</f>
        <v/>
      </c>
      <c r="H1122" s="183" t="str">
        <f>_xlfn.XLOOKUP($A1122,[3]【2026年03月度_全社】RFM客層一覧表データ!$A:$A,[3]【2026年03月度_全社】RFM客層一覧表データ!E:E,"",0)</f>
        <v/>
      </c>
      <c r="I1122" s="183" t="str">
        <f>_xlfn.XLOOKUP($A1122,[3]【2026年03月度_全社】RFM客層一覧表データ!$A:$A,[3]【2026年03月度_全社】RFM客層一覧表データ!F:F,"",0)</f>
        <v/>
      </c>
      <c r="J1122" s="183">
        <v>0</v>
      </c>
      <c r="K1122" s="183">
        <v>0</v>
      </c>
      <c r="L1122" s="183">
        <v>0</v>
      </c>
      <c r="M1122" s="183">
        <v>0</v>
      </c>
      <c r="N1122" s="183">
        <v>0</v>
      </c>
      <c r="O1122" s="183">
        <v>0</v>
      </c>
      <c r="P1122" s="183">
        <v>0</v>
      </c>
      <c r="Q1122" s="183">
        <v>0</v>
      </c>
      <c r="R1122" s="183">
        <v>0</v>
      </c>
      <c r="S1122" s="183">
        <v>0</v>
      </c>
      <c r="T1122" s="183">
        <v>0</v>
      </c>
      <c r="U1122" s="183">
        <v>0</v>
      </c>
      <c r="V1122" s="183">
        <v>0</v>
      </c>
      <c r="W1122" s="183">
        <v>0</v>
      </c>
      <c r="X1122" s="183">
        <v>0</v>
      </c>
      <c r="Y1122" s="183">
        <v>0</v>
      </c>
    </row>
    <row r="1123" spans="1:25" x14ac:dyDescent="0.2">
      <c r="A1123" s="184">
        <v>11186006</v>
      </c>
      <c r="B1123" s="183" t="str">
        <f>[1]店マスタ!B1122</f>
        <v>パナピット　コダマデンカ</v>
      </c>
      <c r="C1123" s="183">
        <v>8</v>
      </c>
      <c r="D1123" s="183">
        <v>8.5</v>
      </c>
      <c r="E1123" s="183">
        <f>_xlfn.XLOOKUP(A1123,[2]Sheet1!$R:$R,[2]Sheet1!$AB:$AB,"",0)</f>
        <v>9</v>
      </c>
      <c r="F1123" s="183">
        <f>_xlfn.XLOOKUP($A1123,[3]【2026年03月度_全社】RFM客層一覧表データ!$A:$A,[3]【2026年03月度_全社】RFM客層一覧表データ!C:C,"",0)</f>
        <v>2506</v>
      </c>
      <c r="G1123" s="183">
        <f>_xlfn.XLOOKUP($A1123,[3]【2026年03月度_全社】RFM客層一覧表データ!$A:$A,[3]【2026年03月度_全社】RFM客層一覧表データ!D:D,"",0)</f>
        <v>1286</v>
      </c>
      <c r="H1123" s="183">
        <f>_xlfn.XLOOKUP($A1123,[3]【2026年03月度_全社】RFM客層一覧表データ!$A:$A,[3]【2026年03月度_全社】RFM客層一覧表データ!E:E,"",0)</f>
        <v>1502</v>
      </c>
      <c r="I1123" s="183">
        <f>_xlfn.XLOOKUP($A1123,[3]【2026年03月度_全社】RFM客層一覧表データ!$A:$A,[3]【2026年03月度_全社】RFM客層一覧表データ!F:F,"",0)</f>
        <v>128</v>
      </c>
      <c r="J1123" s="183">
        <v>2574</v>
      </c>
      <c r="K1123" s="183">
        <v>1164</v>
      </c>
      <c r="L1123" s="183">
        <v>1498</v>
      </c>
      <c r="M1123" s="183">
        <v>121</v>
      </c>
      <c r="N1123" s="183">
        <v>2646</v>
      </c>
      <c r="O1123" s="183">
        <v>1177</v>
      </c>
      <c r="P1123" s="183">
        <v>1543</v>
      </c>
      <c r="Q1123" s="183">
        <v>119</v>
      </c>
      <c r="R1123" s="183">
        <v>2710</v>
      </c>
      <c r="S1123" s="183">
        <v>1216</v>
      </c>
      <c r="T1123" s="183">
        <v>1577</v>
      </c>
      <c r="U1123" s="183">
        <v>138</v>
      </c>
      <c r="V1123" s="183">
        <v>2761</v>
      </c>
      <c r="W1123" s="183">
        <v>1202</v>
      </c>
      <c r="X1123" s="183">
        <v>1603</v>
      </c>
      <c r="Y1123" s="183">
        <v>138</v>
      </c>
    </row>
    <row r="1124" spans="1:25" x14ac:dyDescent="0.2">
      <c r="A1124" s="184">
        <v>11186009</v>
      </c>
      <c r="B1124" s="183" t="str">
        <f>[1]店マスタ!B1123</f>
        <v>井田電器</v>
      </c>
      <c r="C1124" s="183">
        <v>2.5</v>
      </c>
      <c r="D1124" s="183">
        <v>2.5</v>
      </c>
      <c r="E1124" s="183">
        <f>_xlfn.XLOOKUP(A1124,[2]Sheet1!$R:$R,[2]Sheet1!$AB:$AB,"",0)</f>
        <v>2.5</v>
      </c>
      <c r="F1124" s="183">
        <f>_xlfn.XLOOKUP($A1124,[3]【2026年03月度_全社】RFM客層一覧表データ!$A:$A,[3]【2026年03月度_全社】RFM客層一覧表データ!C:C,"",0)</f>
        <v>606</v>
      </c>
      <c r="G1124" s="183">
        <f>_xlfn.XLOOKUP($A1124,[3]【2026年03月度_全社】RFM客層一覧表データ!$A:$A,[3]【2026年03月度_全社】RFM客層一覧表データ!D:D,"",0)</f>
        <v>231</v>
      </c>
      <c r="H1124" s="183">
        <f>_xlfn.XLOOKUP($A1124,[3]【2026年03月度_全社】RFM客層一覧表データ!$A:$A,[3]【2026年03月度_全社】RFM客層一覧表データ!E:E,"",0)</f>
        <v>294</v>
      </c>
      <c r="I1124" s="183">
        <f>_xlfn.XLOOKUP($A1124,[3]【2026年03月度_全社】RFM客層一覧表データ!$A:$A,[3]【2026年03月度_全社】RFM客層一覧表データ!F:F,"",0)</f>
        <v>30</v>
      </c>
      <c r="J1124" s="183">
        <v>638</v>
      </c>
      <c r="K1124" s="183">
        <v>254</v>
      </c>
      <c r="L1124" s="183">
        <v>300</v>
      </c>
      <c r="M1124" s="183">
        <v>49</v>
      </c>
      <c r="N1124" s="183">
        <v>632</v>
      </c>
      <c r="O1124" s="183">
        <v>237</v>
      </c>
      <c r="P1124" s="183">
        <v>294</v>
      </c>
      <c r="Q1124" s="183">
        <v>36</v>
      </c>
      <c r="R1124" s="183">
        <v>655</v>
      </c>
      <c r="S1124" s="183">
        <v>285</v>
      </c>
      <c r="T1124" s="183">
        <v>311</v>
      </c>
      <c r="U1124" s="183">
        <v>56</v>
      </c>
      <c r="V1124" s="183">
        <v>635</v>
      </c>
      <c r="W1124" s="183">
        <v>261</v>
      </c>
      <c r="X1124" s="183">
        <v>326</v>
      </c>
      <c r="Y1124" s="183">
        <v>37</v>
      </c>
    </row>
    <row r="1125" spans="1:25" x14ac:dyDescent="0.2">
      <c r="A1125" s="184">
        <v>11186101</v>
      </c>
      <c r="B1125" s="183" t="str">
        <f>[1]店マスタ!B1124</f>
        <v>ＤＬＳ　たじま</v>
      </c>
      <c r="C1125" s="183">
        <v>3</v>
      </c>
      <c r="D1125" s="183">
        <v>3</v>
      </c>
      <c r="E1125" s="183">
        <f>_xlfn.XLOOKUP(A1125,[2]Sheet1!$R:$R,[2]Sheet1!$AB:$AB,"",0)</f>
        <v>3.5</v>
      </c>
      <c r="F1125" s="183">
        <f>_xlfn.XLOOKUP($A1125,[3]【2026年03月度_全社】RFM客層一覧表データ!$A:$A,[3]【2026年03月度_全社】RFM客層一覧表データ!C:C,"",0)</f>
        <v>449</v>
      </c>
      <c r="G1125" s="183">
        <f>_xlfn.XLOOKUP($A1125,[3]【2026年03月度_全社】RFM客層一覧表データ!$A:$A,[3]【2026年03月度_全社】RFM客層一覧表データ!D:D,"",0)</f>
        <v>245</v>
      </c>
      <c r="H1125" s="183">
        <f>_xlfn.XLOOKUP($A1125,[3]【2026年03月度_全社】RFM客層一覧表データ!$A:$A,[3]【2026年03月度_全社】RFM客層一覧表データ!E:E,"",0)</f>
        <v>271</v>
      </c>
      <c r="I1125" s="183">
        <f>_xlfn.XLOOKUP($A1125,[3]【2026年03月度_全社】RFM客層一覧表データ!$A:$A,[3]【2026年03月度_全社】RFM客層一覧表データ!F:F,"",0)</f>
        <v>32</v>
      </c>
      <c r="J1125" s="183">
        <v>446</v>
      </c>
      <c r="K1125" s="183">
        <v>243</v>
      </c>
      <c r="L1125" s="183">
        <v>268</v>
      </c>
      <c r="M1125" s="183">
        <v>33</v>
      </c>
      <c r="N1125" s="183">
        <v>458</v>
      </c>
      <c r="O1125" s="183">
        <v>228</v>
      </c>
      <c r="P1125" s="183">
        <v>260</v>
      </c>
      <c r="Q1125" s="183">
        <v>28</v>
      </c>
      <c r="R1125" s="183">
        <v>461</v>
      </c>
      <c r="S1125" s="183">
        <v>243</v>
      </c>
      <c r="T1125" s="183">
        <v>262</v>
      </c>
      <c r="U1125" s="183">
        <v>30</v>
      </c>
      <c r="V1125" s="183">
        <v>459</v>
      </c>
      <c r="W1125" s="183">
        <v>228</v>
      </c>
      <c r="X1125" s="183">
        <v>264</v>
      </c>
      <c r="Y1125" s="183">
        <v>24</v>
      </c>
    </row>
    <row r="1126" spans="1:25" x14ac:dyDescent="0.2">
      <c r="A1126" s="184">
        <v>11186301</v>
      </c>
      <c r="B1126" s="183" t="str">
        <f>[1]店マスタ!B1125</f>
        <v>（渡瀬）福島電器</v>
      </c>
      <c r="C1126" s="183">
        <v>1.5</v>
      </c>
      <c r="D1126" s="183">
        <v>0</v>
      </c>
      <c r="E1126" s="183" t="str">
        <f>_xlfn.XLOOKUP(A1126,[2]Sheet1!$R:$R,[2]Sheet1!$AB:$AB,"",0)</f>
        <v/>
      </c>
      <c r="F1126" s="183" t="str">
        <f>_xlfn.XLOOKUP($A1126,[3]【2026年03月度_全社】RFM客層一覧表データ!$A:$A,[3]【2026年03月度_全社】RFM客層一覧表データ!C:C,"",0)</f>
        <v/>
      </c>
      <c r="G1126" s="183" t="str">
        <f>_xlfn.XLOOKUP($A1126,[3]【2026年03月度_全社】RFM客層一覧表データ!$A:$A,[3]【2026年03月度_全社】RFM客層一覧表データ!D:D,"",0)</f>
        <v/>
      </c>
      <c r="H1126" s="183" t="str">
        <f>_xlfn.XLOOKUP($A1126,[3]【2026年03月度_全社】RFM客層一覧表データ!$A:$A,[3]【2026年03月度_全社】RFM客層一覧表データ!E:E,"",0)</f>
        <v/>
      </c>
      <c r="I1126" s="183" t="str">
        <f>_xlfn.XLOOKUP($A1126,[3]【2026年03月度_全社】RFM客層一覧表データ!$A:$A,[3]【2026年03月度_全社】RFM客層一覧表データ!F:F,"",0)</f>
        <v/>
      </c>
      <c r="J1126" s="183">
        <v>0</v>
      </c>
      <c r="K1126" s="183">
        <v>0</v>
      </c>
      <c r="L1126" s="183">
        <v>0</v>
      </c>
      <c r="M1126" s="183">
        <v>0</v>
      </c>
      <c r="N1126" s="183">
        <v>0</v>
      </c>
      <c r="O1126" s="183">
        <v>0</v>
      </c>
      <c r="P1126" s="183">
        <v>0</v>
      </c>
      <c r="Q1126" s="183">
        <v>0</v>
      </c>
      <c r="R1126" s="183">
        <v>0</v>
      </c>
      <c r="S1126" s="183">
        <v>0</v>
      </c>
      <c r="T1126" s="183">
        <v>0</v>
      </c>
      <c r="U1126" s="183">
        <v>0</v>
      </c>
      <c r="V1126" s="183">
        <v>0</v>
      </c>
      <c r="W1126" s="183">
        <v>0</v>
      </c>
      <c r="X1126" s="183">
        <v>0</v>
      </c>
      <c r="Y1126" s="183">
        <v>0</v>
      </c>
    </row>
    <row r="1127" spans="1:25" x14ac:dyDescent="0.2">
      <c r="A1127" s="184">
        <v>11187001</v>
      </c>
      <c r="B1127" s="183" t="str">
        <f>[1]店マスタ!B1126</f>
        <v>パナピット　エルフ</v>
      </c>
      <c r="C1127" s="183">
        <v>4.5</v>
      </c>
      <c r="D1127" s="183">
        <v>4.5</v>
      </c>
      <c r="E1127" s="183">
        <f>_xlfn.XLOOKUP(A1127,[2]Sheet1!$R:$R,[2]Sheet1!$AB:$AB,"",0)</f>
        <v>5</v>
      </c>
      <c r="F1127" s="183">
        <f>_xlfn.XLOOKUP($A1127,[3]【2026年03月度_全社】RFM客層一覧表データ!$A:$A,[3]【2026年03月度_全社】RFM客層一覧表データ!C:C,"",0)</f>
        <v>1498</v>
      </c>
      <c r="G1127" s="183">
        <f>_xlfn.XLOOKUP($A1127,[3]【2026年03月度_全社】RFM客層一覧表データ!$A:$A,[3]【2026年03月度_全社】RFM客層一覧表データ!D:D,"",0)</f>
        <v>728</v>
      </c>
      <c r="H1127" s="183">
        <f>_xlfn.XLOOKUP($A1127,[3]【2026年03月度_全社】RFM客層一覧表データ!$A:$A,[3]【2026年03月度_全社】RFM客層一覧表データ!E:E,"",0)</f>
        <v>835</v>
      </c>
      <c r="I1127" s="183">
        <f>_xlfn.XLOOKUP($A1127,[3]【2026年03月度_全社】RFM客層一覧表データ!$A:$A,[3]【2026年03月度_全社】RFM客層一覧表データ!F:F,"",0)</f>
        <v>91</v>
      </c>
      <c r="J1127" s="183">
        <v>1572</v>
      </c>
      <c r="K1127" s="183">
        <v>739</v>
      </c>
      <c r="L1127" s="183">
        <v>833</v>
      </c>
      <c r="M1127" s="183">
        <v>78</v>
      </c>
      <c r="N1127" s="183">
        <v>1675</v>
      </c>
      <c r="O1127" s="183">
        <v>786</v>
      </c>
      <c r="P1127" s="183">
        <v>859</v>
      </c>
      <c r="Q1127" s="183">
        <v>78</v>
      </c>
      <c r="R1127" s="183">
        <v>1709</v>
      </c>
      <c r="S1127" s="183">
        <v>822</v>
      </c>
      <c r="T1127" s="183">
        <v>861</v>
      </c>
      <c r="U1127" s="183">
        <v>82</v>
      </c>
      <c r="V1127" s="183">
        <v>1699</v>
      </c>
      <c r="W1127" s="183">
        <v>796</v>
      </c>
      <c r="X1127" s="183">
        <v>844</v>
      </c>
      <c r="Y1127" s="183">
        <v>80</v>
      </c>
    </row>
    <row r="1128" spans="1:25" x14ac:dyDescent="0.2">
      <c r="A1128" s="184">
        <v>11187010</v>
      </c>
      <c r="B1128" s="183" t="str">
        <f>[1]店マスタ!B1127</f>
        <v>エコハウス　モリヤ</v>
      </c>
      <c r="C1128" s="183">
        <v>2</v>
      </c>
      <c r="D1128" s="183">
        <v>2</v>
      </c>
      <c r="E1128" s="183">
        <f>_xlfn.XLOOKUP(A1128,[2]Sheet1!$R:$R,[2]Sheet1!$AB:$AB,"",0)</f>
        <v>2</v>
      </c>
      <c r="F1128" s="183">
        <f>_xlfn.XLOOKUP($A1128,[3]【2026年03月度_全社】RFM客層一覧表データ!$A:$A,[3]【2026年03月度_全社】RFM客層一覧表データ!C:C,"",0)</f>
        <v>511</v>
      </c>
      <c r="G1128" s="183">
        <f>_xlfn.XLOOKUP($A1128,[3]【2026年03月度_全社】RFM客層一覧表データ!$A:$A,[3]【2026年03月度_全社】RFM客層一覧表データ!D:D,"",0)</f>
        <v>264</v>
      </c>
      <c r="H1128" s="183">
        <f>_xlfn.XLOOKUP($A1128,[3]【2026年03月度_全社】RFM客層一覧表データ!$A:$A,[3]【2026年03月度_全社】RFM客層一覧表データ!E:E,"",0)</f>
        <v>315</v>
      </c>
      <c r="I1128" s="183">
        <f>_xlfn.XLOOKUP($A1128,[3]【2026年03月度_全社】RFM客層一覧表データ!$A:$A,[3]【2026年03月度_全社】RFM客層一覧表データ!F:F,"",0)</f>
        <v>36</v>
      </c>
      <c r="J1128" s="183">
        <v>505</v>
      </c>
      <c r="K1128" s="183">
        <v>269</v>
      </c>
      <c r="L1128" s="183">
        <v>311</v>
      </c>
      <c r="M1128" s="183">
        <v>15</v>
      </c>
      <c r="N1128" s="183">
        <v>521</v>
      </c>
      <c r="O1128" s="183">
        <v>287</v>
      </c>
      <c r="P1128" s="183">
        <v>315</v>
      </c>
      <c r="Q1128" s="183">
        <v>21</v>
      </c>
      <c r="R1128" s="183">
        <v>502</v>
      </c>
      <c r="S1128" s="183">
        <v>265</v>
      </c>
      <c r="T1128" s="183">
        <v>321</v>
      </c>
      <c r="U1128" s="183">
        <v>20</v>
      </c>
      <c r="V1128" s="183">
        <v>528</v>
      </c>
      <c r="W1128" s="183">
        <v>273</v>
      </c>
      <c r="X1128" s="183">
        <v>333</v>
      </c>
      <c r="Y1128" s="183">
        <v>22</v>
      </c>
    </row>
    <row r="1129" spans="1:25" x14ac:dyDescent="0.2">
      <c r="A1129" s="184">
        <v>11187201</v>
      </c>
      <c r="B1129" s="183" t="str">
        <f>[1]店マスタ!B1128</f>
        <v>ミサワ電機サ－ビス（株）</v>
      </c>
      <c r="C1129" s="183">
        <v>5</v>
      </c>
      <c r="D1129" s="183">
        <v>5</v>
      </c>
      <c r="E1129" s="183">
        <f>_xlfn.XLOOKUP(A1129,[2]Sheet1!$R:$R,[2]Sheet1!$AB:$AB,"",0)</f>
        <v>5.5</v>
      </c>
      <c r="F1129" s="183" t="str">
        <f>_xlfn.XLOOKUP($A1129,[3]【2026年03月度_全社】RFM客層一覧表データ!$A:$A,[3]【2026年03月度_全社】RFM客層一覧表データ!C:C,"",0)</f>
        <v/>
      </c>
      <c r="G1129" s="183" t="str">
        <f>_xlfn.XLOOKUP($A1129,[3]【2026年03月度_全社】RFM客層一覧表データ!$A:$A,[3]【2026年03月度_全社】RFM客層一覧表データ!D:D,"",0)</f>
        <v/>
      </c>
      <c r="H1129" s="183" t="str">
        <f>_xlfn.XLOOKUP($A1129,[3]【2026年03月度_全社】RFM客層一覧表データ!$A:$A,[3]【2026年03月度_全社】RFM客層一覧表データ!E:E,"",0)</f>
        <v/>
      </c>
      <c r="I1129" s="183" t="str">
        <f>_xlfn.XLOOKUP($A1129,[3]【2026年03月度_全社】RFM客層一覧表データ!$A:$A,[3]【2026年03月度_全社】RFM客層一覧表データ!F:F,"",0)</f>
        <v/>
      </c>
      <c r="J1129" s="183">
        <v>0</v>
      </c>
      <c r="K1129" s="183">
        <v>0</v>
      </c>
      <c r="L1129" s="183">
        <v>0</v>
      </c>
      <c r="M1129" s="183">
        <v>0</v>
      </c>
      <c r="N1129" s="183">
        <v>0</v>
      </c>
      <c r="O1129" s="183">
        <v>0</v>
      </c>
      <c r="P1129" s="183">
        <v>0</v>
      </c>
      <c r="Q1129" s="183">
        <v>0</v>
      </c>
      <c r="R1129" s="183">
        <v>0</v>
      </c>
      <c r="S1129" s="183">
        <v>0</v>
      </c>
      <c r="T1129" s="183">
        <v>0</v>
      </c>
      <c r="U1129" s="183">
        <v>0</v>
      </c>
      <c r="V1129" s="183">
        <v>0</v>
      </c>
      <c r="W1129" s="183">
        <v>0</v>
      </c>
      <c r="X1129" s="183">
        <v>0</v>
      </c>
      <c r="Y1129" s="183">
        <v>0</v>
      </c>
    </row>
    <row r="1130" spans="1:25" x14ac:dyDescent="0.2">
      <c r="A1130" s="184">
        <v>11187301</v>
      </c>
      <c r="B1130" s="183" t="str">
        <f>[1]店マスタ!B1129</f>
        <v>パナハート　おおさわ</v>
      </c>
      <c r="C1130" s="183">
        <v>2.5</v>
      </c>
      <c r="D1130" s="183">
        <v>2.5</v>
      </c>
      <c r="E1130" s="183">
        <f>_xlfn.XLOOKUP(A1130,[2]Sheet1!$R:$R,[2]Sheet1!$AB:$AB,"",0)</f>
        <v>2.5</v>
      </c>
      <c r="F1130" s="183">
        <f>_xlfn.XLOOKUP($A1130,[3]【2026年03月度_全社】RFM客層一覧表データ!$A:$A,[3]【2026年03月度_全社】RFM客層一覧表データ!C:C,"",0)</f>
        <v>606</v>
      </c>
      <c r="G1130" s="183">
        <f>_xlfn.XLOOKUP($A1130,[3]【2026年03月度_全社】RFM客層一覧表データ!$A:$A,[3]【2026年03月度_全社】RFM客層一覧表データ!D:D,"",0)</f>
        <v>267</v>
      </c>
      <c r="H1130" s="183">
        <f>_xlfn.XLOOKUP($A1130,[3]【2026年03月度_全社】RFM客層一覧表データ!$A:$A,[3]【2026年03月度_全社】RFM客層一覧表データ!E:E,"",0)</f>
        <v>359</v>
      </c>
      <c r="I1130" s="183">
        <f>_xlfn.XLOOKUP($A1130,[3]【2026年03月度_全社】RFM客層一覧表データ!$A:$A,[3]【2026年03月度_全社】RFM客層一覧表データ!F:F,"",0)</f>
        <v>30</v>
      </c>
      <c r="J1130" s="183">
        <v>619</v>
      </c>
      <c r="K1130" s="183">
        <v>280</v>
      </c>
      <c r="L1130" s="183">
        <v>371</v>
      </c>
      <c r="M1130" s="183">
        <v>31</v>
      </c>
      <c r="N1130" s="183">
        <v>638</v>
      </c>
      <c r="O1130" s="183">
        <v>276</v>
      </c>
      <c r="P1130" s="183">
        <v>377</v>
      </c>
      <c r="Q1130" s="183">
        <v>17</v>
      </c>
      <c r="R1130" s="183">
        <v>644</v>
      </c>
      <c r="S1130" s="183">
        <v>285</v>
      </c>
      <c r="T1130" s="183">
        <v>388</v>
      </c>
      <c r="U1130" s="183">
        <v>27</v>
      </c>
      <c r="V1130" s="183">
        <v>655</v>
      </c>
      <c r="W1130" s="183">
        <v>299</v>
      </c>
      <c r="X1130" s="183">
        <v>393</v>
      </c>
      <c r="Y1130" s="183">
        <v>31</v>
      </c>
    </row>
    <row r="1131" spans="1:25" x14ac:dyDescent="0.2">
      <c r="A1131" s="184">
        <v>11188108</v>
      </c>
      <c r="B1131" s="183" t="str">
        <f>[1]店マスタ!B1130</f>
        <v>おうちサポート　フカイ</v>
      </c>
      <c r="C1131" s="183">
        <v>2</v>
      </c>
      <c r="D1131" s="183">
        <v>2</v>
      </c>
      <c r="E1131" s="183">
        <f>_xlfn.XLOOKUP(A1131,[2]Sheet1!$R:$R,[2]Sheet1!$AB:$AB,"",0)</f>
        <v>2</v>
      </c>
      <c r="F1131" s="183">
        <f>_xlfn.XLOOKUP($A1131,[3]【2026年03月度_全社】RFM客層一覧表データ!$A:$A,[3]【2026年03月度_全社】RFM客層一覧表データ!C:C,"",0)</f>
        <v>496</v>
      </c>
      <c r="G1131" s="183">
        <f>_xlfn.XLOOKUP($A1131,[3]【2026年03月度_全社】RFM客層一覧表データ!$A:$A,[3]【2026年03月度_全社】RFM客層一覧表データ!D:D,"",0)</f>
        <v>198</v>
      </c>
      <c r="H1131" s="183">
        <f>_xlfn.XLOOKUP($A1131,[3]【2026年03月度_全社】RFM客層一覧表データ!$A:$A,[3]【2026年03月度_全社】RFM客層一覧表データ!E:E,"",0)</f>
        <v>279</v>
      </c>
      <c r="I1131" s="183">
        <f>_xlfn.XLOOKUP($A1131,[3]【2026年03月度_全社】RFM客層一覧表データ!$A:$A,[3]【2026年03月度_全社】RFM客層一覧表データ!F:F,"",0)</f>
        <v>21</v>
      </c>
      <c r="J1131" s="183">
        <v>511</v>
      </c>
      <c r="K1131" s="183">
        <v>207</v>
      </c>
      <c r="L1131" s="183">
        <v>280</v>
      </c>
      <c r="M1131" s="183">
        <v>27</v>
      </c>
      <c r="N1131" s="183">
        <v>522</v>
      </c>
      <c r="O1131" s="183">
        <v>242</v>
      </c>
      <c r="P1131" s="183">
        <v>278</v>
      </c>
      <c r="Q1131" s="183">
        <v>37</v>
      </c>
      <c r="R1131" s="183">
        <v>528</v>
      </c>
      <c r="S1131" s="183">
        <v>239</v>
      </c>
      <c r="T1131" s="183">
        <v>277</v>
      </c>
      <c r="U1131" s="183">
        <v>39</v>
      </c>
      <c r="V1131" s="183">
        <v>516</v>
      </c>
      <c r="W1131" s="183">
        <v>257</v>
      </c>
      <c r="X1131" s="183">
        <v>286</v>
      </c>
      <c r="Y1131" s="183">
        <v>31</v>
      </c>
    </row>
    <row r="1132" spans="1:25" x14ac:dyDescent="0.2">
      <c r="A1132" s="184">
        <v>11188146</v>
      </c>
      <c r="B1132" s="183" t="str">
        <f>[1]店マスタ!B1131</f>
        <v>おうちサポート　フカイ前谷</v>
      </c>
      <c r="C1132" s="183">
        <v>1</v>
      </c>
      <c r="D1132" s="183">
        <v>1</v>
      </c>
      <c r="E1132" s="183">
        <f>_xlfn.XLOOKUP(A1132,[2]Sheet1!$R:$R,[2]Sheet1!$AB:$AB,"",0)</f>
        <v>1</v>
      </c>
      <c r="F1132" s="183" t="str">
        <f>_xlfn.XLOOKUP($A1132,[3]【2026年03月度_全社】RFM客層一覧表データ!$A:$A,[3]【2026年03月度_全社】RFM客層一覧表データ!C:C,"",0)</f>
        <v/>
      </c>
      <c r="G1132" s="183" t="str">
        <f>_xlfn.XLOOKUP($A1132,[3]【2026年03月度_全社】RFM客層一覧表データ!$A:$A,[3]【2026年03月度_全社】RFM客層一覧表データ!D:D,"",0)</f>
        <v/>
      </c>
      <c r="H1132" s="183" t="str">
        <f>_xlfn.XLOOKUP($A1132,[3]【2026年03月度_全社】RFM客層一覧表データ!$A:$A,[3]【2026年03月度_全社】RFM客層一覧表データ!E:E,"",0)</f>
        <v/>
      </c>
      <c r="I1132" s="183" t="str">
        <f>_xlfn.XLOOKUP($A1132,[3]【2026年03月度_全社】RFM客層一覧表データ!$A:$A,[3]【2026年03月度_全社】RFM客層一覧表データ!F:F,"",0)</f>
        <v/>
      </c>
      <c r="J1132" s="183">
        <v>0</v>
      </c>
      <c r="K1132" s="183">
        <v>0</v>
      </c>
      <c r="L1132" s="183">
        <v>0</v>
      </c>
      <c r="M1132" s="183">
        <v>0</v>
      </c>
      <c r="N1132" s="183">
        <v>0</v>
      </c>
      <c r="O1132" s="183">
        <v>0</v>
      </c>
      <c r="P1132" s="183">
        <v>0</v>
      </c>
      <c r="Q1132" s="183">
        <v>0</v>
      </c>
      <c r="R1132" s="183">
        <v>0</v>
      </c>
      <c r="S1132" s="183">
        <v>0</v>
      </c>
      <c r="T1132" s="183">
        <v>0</v>
      </c>
      <c r="U1132" s="183">
        <v>0</v>
      </c>
      <c r="V1132" s="183">
        <v>0</v>
      </c>
      <c r="W1132" s="183">
        <v>0</v>
      </c>
      <c r="X1132" s="183">
        <v>0</v>
      </c>
      <c r="Y1132" s="183">
        <v>0</v>
      </c>
    </row>
    <row r="1133" spans="1:25" x14ac:dyDescent="0.2">
      <c r="A1133" s="184">
        <v>11188163</v>
      </c>
      <c r="B1133" s="183" t="str">
        <f>[1]店マスタ!B1132</f>
        <v>中西電機　桜ヶ丘店</v>
      </c>
      <c r="C1133" s="183">
        <v>1.5</v>
      </c>
      <c r="D1133" s="183">
        <v>1.5</v>
      </c>
      <c r="E1133" s="183">
        <f>_xlfn.XLOOKUP(A1133,[2]Sheet1!$R:$R,[2]Sheet1!$AB:$AB,"",0)</f>
        <v>1.5</v>
      </c>
      <c r="F1133" s="183">
        <f>_xlfn.XLOOKUP($A1133,[3]【2026年03月度_全社】RFM客層一覧表データ!$A:$A,[3]【2026年03月度_全社】RFM客層一覧表データ!C:C,"",0)</f>
        <v>304</v>
      </c>
      <c r="G1133" s="183">
        <f>_xlfn.XLOOKUP($A1133,[3]【2026年03月度_全社】RFM客層一覧表データ!$A:$A,[3]【2026年03月度_全社】RFM客層一覧表データ!D:D,"",0)</f>
        <v>120</v>
      </c>
      <c r="H1133" s="183">
        <f>_xlfn.XLOOKUP($A1133,[3]【2026年03月度_全社】RFM客層一覧表データ!$A:$A,[3]【2026年03月度_全社】RFM客層一覧表データ!E:E,"",0)</f>
        <v>161</v>
      </c>
      <c r="I1133" s="183">
        <f>_xlfn.XLOOKUP($A1133,[3]【2026年03月度_全社】RFM客層一覧表データ!$A:$A,[3]【2026年03月度_全社】RFM客層一覧表データ!F:F,"",0)</f>
        <v>12</v>
      </c>
      <c r="J1133" s="183">
        <v>306</v>
      </c>
      <c r="K1133" s="183">
        <v>121</v>
      </c>
      <c r="L1133" s="183">
        <v>161</v>
      </c>
      <c r="M1133" s="183">
        <v>17</v>
      </c>
      <c r="N1133" s="183">
        <v>305</v>
      </c>
      <c r="O1133" s="183">
        <v>134</v>
      </c>
      <c r="P1133" s="183">
        <v>172</v>
      </c>
      <c r="Q1133" s="183">
        <v>14</v>
      </c>
      <c r="R1133" s="183">
        <v>309</v>
      </c>
      <c r="S1133" s="183">
        <v>138</v>
      </c>
      <c r="T1133" s="183">
        <v>170</v>
      </c>
      <c r="U1133" s="183">
        <v>16</v>
      </c>
      <c r="V1133" s="183">
        <v>302</v>
      </c>
      <c r="W1133" s="183">
        <v>132</v>
      </c>
      <c r="X1133" s="183">
        <v>167</v>
      </c>
      <c r="Y1133" s="183">
        <v>15</v>
      </c>
    </row>
    <row r="1134" spans="1:25" x14ac:dyDescent="0.2">
      <c r="A1134" s="184">
        <v>11188201</v>
      </c>
      <c r="B1134" s="183" t="str">
        <f>[1]店マスタ!B1133</f>
        <v>パナハート　おぎはら</v>
      </c>
      <c r="C1134" s="183">
        <v>2.5</v>
      </c>
      <c r="D1134" s="183">
        <v>2.5</v>
      </c>
      <c r="E1134" s="183">
        <f>_xlfn.XLOOKUP(A1134,[2]Sheet1!$R:$R,[2]Sheet1!$AB:$AB,"",0)</f>
        <v>2.5</v>
      </c>
      <c r="F1134" s="183" t="str">
        <f>_xlfn.XLOOKUP($A1134,[3]【2026年03月度_全社】RFM客層一覧表データ!$A:$A,[3]【2026年03月度_全社】RFM客層一覧表データ!C:C,"",0)</f>
        <v/>
      </c>
      <c r="G1134" s="183" t="str">
        <f>_xlfn.XLOOKUP($A1134,[3]【2026年03月度_全社】RFM客層一覧表データ!$A:$A,[3]【2026年03月度_全社】RFM客層一覧表データ!D:D,"",0)</f>
        <v/>
      </c>
      <c r="H1134" s="183" t="str">
        <f>_xlfn.XLOOKUP($A1134,[3]【2026年03月度_全社】RFM客層一覧表データ!$A:$A,[3]【2026年03月度_全社】RFM客層一覧表データ!E:E,"",0)</f>
        <v/>
      </c>
      <c r="I1134" s="183" t="str">
        <f>_xlfn.XLOOKUP($A1134,[3]【2026年03月度_全社】RFM客層一覧表データ!$A:$A,[3]【2026年03月度_全社】RFM客層一覧表データ!F:F,"",0)</f>
        <v/>
      </c>
      <c r="J1134" s="183">
        <v>0</v>
      </c>
      <c r="K1134" s="183">
        <v>0</v>
      </c>
      <c r="L1134" s="183">
        <v>0</v>
      </c>
      <c r="M1134" s="183">
        <v>0</v>
      </c>
      <c r="N1134" s="183">
        <v>0</v>
      </c>
      <c r="O1134" s="183">
        <v>0</v>
      </c>
      <c r="P1134" s="183">
        <v>0</v>
      </c>
      <c r="Q1134" s="183">
        <v>0</v>
      </c>
      <c r="R1134" s="183">
        <v>0</v>
      </c>
      <c r="S1134" s="183">
        <v>0</v>
      </c>
      <c r="T1134" s="183">
        <v>0</v>
      </c>
      <c r="U1134" s="183">
        <v>0</v>
      </c>
      <c r="V1134" s="183">
        <v>0</v>
      </c>
      <c r="W1134" s="183">
        <v>0</v>
      </c>
      <c r="X1134" s="183">
        <v>0</v>
      </c>
      <c r="Y1134" s="183">
        <v>0</v>
      </c>
    </row>
    <row r="1135" spans="1:25" x14ac:dyDescent="0.2">
      <c r="A1135" s="184">
        <v>11188205</v>
      </c>
      <c r="B1135" s="183" t="str">
        <f>[1]店マスタ!B1134</f>
        <v>（有）長谷川電機センター</v>
      </c>
      <c r="C1135" s="183">
        <v>6</v>
      </c>
      <c r="D1135" s="183">
        <v>6</v>
      </c>
      <c r="E1135" s="183">
        <f>_xlfn.XLOOKUP(A1135,[2]Sheet1!$R:$R,[2]Sheet1!$AB:$AB,"",0)</f>
        <v>6.5</v>
      </c>
      <c r="F1135" s="183">
        <f>_xlfn.XLOOKUP($A1135,[3]【2026年03月度_全社】RFM客層一覧表データ!$A:$A,[3]【2026年03月度_全社】RFM客層一覧表データ!C:C,"",0)</f>
        <v>627</v>
      </c>
      <c r="G1135" s="183">
        <f>_xlfn.XLOOKUP($A1135,[3]【2026年03月度_全社】RFM客層一覧表データ!$A:$A,[3]【2026年03月度_全社】RFM客層一覧表データ!D:D,"",0)</f>
        <v>298</v>
      </c>
      <c r="H1135" s="183">
        <f>_xlfn.XLOOKUP($A1135,[3]【2026年03月度_全社】RFM客層一覧表データ!$A:$A,[3]【2026年03月度_全社】RFM客層一覧表データ!E:E,"",0)</f>
        <v>367</v>
      </c>
      <c r="I1135" s="183">
        <f>_xlfn.XLOOKUP($A1135,[3]【2026年03月度_全社】RFM客層一覧表データ!$A:$A,[3]【2026年03月度_全社】RFM客層一覧表データ!F:F,"",0)</f>
        <v>32</v>
      </c>
      <c r="J1135" s="183">
        <v>601</v>
      </c>
      <c r="K1135" s="183">
        <v>313</v>
      </c>
      <c r="L1135" s="183">
        <v>359</v>
      </c>
      <c r="M1135" s="183">
        <v>52</v>
      </c>
      <c r="N1135" s="183">
        <v>563</v>
      </c>
      <c r="O1135" s="183">
        <v>296</v>
      </c>
      <c r="P1135" s="183">
        <v>362</v>
      </c>
      <c r="Q1135" s="183">
        <v>36</v>
      </c>
      <c r="R1135" s="183">
        <v>541</v>
      </c>
      <c r="S1135" s="183">
        <v>307</v>
      </c>
      <c r="T1135" s="183">
        <v>360</v>
      </c>
      <c r="U1135" s="183">
        <v>43</v>
      </c>
      <c r="V1135" s="183">
        <v>491</v>
      </c>
      <c r="W1135" s="183">
        <v>271</v>
      </c>
      <c r="X1135" s="183">
        <v>344</v>
      </c>
      <c r="Y1135" s="183">
        <v>24</v>
      </c>
    </row>
    <row r="1136" spans="1:25" x14ac:dyDescent="0.2">
      <c r="A1136" s="184">
        <v>11188221</v>
      </c>
      <c r="B1136" s="183" t="str">
        <f>[1]店マスタ!B1135</f>
        <v>パナピット　サオトメ</v>
      </c>
      <c r="C1136" s="183">
        <v>5</v>
      </c>
      <c r="D1136" s="183">
        <v>5</v>
      </c>
      <c r="E1136" s="183">
        <f>_xlfn.XLOOKUP(A1136,[2]Sheet1!$R:$R,[2]Sheet1!$AB:$AB,"",0)</f>
        <v>6</v>
      </c>
      <c r="F1136" s="183">
        <f>_xlfn.XLOOKUP($A1136,[3]【2026年03月度_全社】RFM客層一覧表データ!$A:$A,[3]【2026年03月度_全社】RFM客層一覧表データ!C:C,"",0)</f>
        <v>1034</v>
      </c>
      <c r="G1136" s="183">
        <f>_xlfn.XLOOKUP($A1136,[3]【2026年03月度_全社】RFM客層一覧表データ!$A:$A,[3]【2026年03月度_全社】RFM客層一覧表データ!D:D,"",0)</f>
        <v>534</v>
      </c>
      <c r="H1136" s="183">
        <f>_xlfn.XLOOKUP($A1136,[3]【2026年03月度_全社】RFM客層一覧表データ!$A:$A,[3]【2026年03月度_全社】RFM客層一覧表データ!E:E,"",0)</f>
        <v>550</v>
      </c>
      <c r="I1136" s="183">
        <f>_xlfn.XLOOKUP($A1136,[3]【2026年03月度_全社】RFM客層一覧表データ!$A:$A,[3]【2026年03月度_全社】RFM客層一覧表データ!F:F,"",0)</f>
        <v>87</v>
      </c>
      <c r="J1136" s="183">
        <v>1013</v>
      </c>
      <c r="K1136" s="183">
        <v>491</v>
      </c>
      <c r="L1136" s="183">
        <v>539</v>
      </c>
      <c r="M1136" s="183">
        <v>76</v>
      </c>
      <c r="N1136" s="183">
        <v>994</v>
      </c>
      <c r="O1136" s="183">
        <v>500</v>
      </c>
      <c r="P1136" s="183">
        <v>525</v>
      </c>
      <c r="Q1136" s="183">
        <v>87</v>
      </c>
      <c r="R1136" s="183">
        <v>955</v>
      </c>
      <c r="S1136" s="183">
        <v>491</v>
      </c>
      <c r="T1136" s="183">
        <v>535</v>
      </c>
      <c r="U1136" s="183">
        <v>64</v>
      </c>
      <c r="V1136" s="183">
        <v>942</v>
      </c>
      <c r="W1136" s="183">
        <v>454</v>
      </c>
      <c r="X1136" s="183">
        <v>515</v>
      </c>
      <c r="Y1136" s="183">
        <v>66</v>
      </c>
    </row>
    <row r="1137" spans="1:25" x14ac:dyDescent="0.2">
      <c r="A1137" s="184">
        <v>11188302</v>
      </c>
      <c r="B1137" s="183" t="str">
        <f>[1]店マスタ!B1136</f>
        <v>おうちサポート　コボリ</v>
      </c>
      <c r="C1137" s="183">
        <v>3.5</v>
      </c>
      <c r="D1137" s="183">
        <v>3.5</v>
      </c>
      <c r="E1137" s="183">
        <f>_xlfn.XLOOKUP(A1137,[2]Sheet1!$R:$R,[2]Sheet1!$AB:$AB,"",0)</f>
        <v>4</v>
      </c>
      <c r="F1137" s="183">
        <f>_xlfn.XLOOKUP($A1137,[3]【2026年03月度_全社】RFM客層一覧表データ!$A:$A,[3]【2026年03月度_全社】RFM客層一覧表データ!C:C,"",0)</f>
        <v>482</v>
      </c>
      <c r="G1137" s="183">
        <f>_xlfn.XLOOKUP($A1137,[3]【2026年03月度_全社】RFM客層一覧表データ!$A:$A,[3]【2026年03月度_全社】RFM客層一覧表データ!D:D,"",0)</f>
        <v>262</v>
      </c>
      <c r="H1137" s="183">
        <f>_xlfn.XLOOKUP($A1137,[3]【2026年03月度_全社】RFM客層一覧表データ!$A:$A,[3]【2026年03月度_全社】RFM客層一覧表データ!E:E,"",0)</f>
        <v>283</v>
      </c>
      <c r="I1137" s="183">
        <f>_xlfn.XLOOKUP($A1137,[3]【2026年03月度_全社】RFM客層一覧表データ!$A:$A,[3]【2026年03月度_全社】RFM客層一覧表データ!F:F,"",0)</f>
        <v>30</v>
      </c>
      <c r="J1137" s="183">
        <v>477</v>
      </c>
      <c r="K1137" s="183">
        <v>251</v>
      </c>
      <c r="L1137" s="183">
        <v>277</v>
      </c>
      <c r="M1137" s="183">
        <v>32</v>
      </c>
      <c r="N1137" s="183">
        <v>474</v>
      </c>
      <c r="O1137" s="183">
        <v>260</v>
      </c>
      <c r="P1137" s="183">
        <v>277</v>
      </c>
      <c r="Q1137" s="183">
        <v>27</v>
      </c>
      <c r="R1137" s="183">
        <v>473</v>
      </c>
      <c r="S1137" s="183">
        <v>262</v>
      </c>
      <c r="T1137" s="183">
        <v>270</v>
      </c>
      <c r="U1137" s="183">
        <v>23</v>
      </c>
      <c r="V1137" s="183">
        <v>478</v>
      </c>
      <c r="W1137" s="183">
        <v>261</v>
      </c>
      <c r="X1137" s="183">
        <v>270</v>
      </c>
      <c r="Y1137" s="183">
        <v>32</v>
      </c>
    </row>
    <row r="1138" spans="1:25" x14ac:dyDescent="0.2">
      <c r="A1138" s="184">
        <v>11188303</v>
      </c>
      <c r="B1138" s="183" t="str">
        <f>[1]店マスタ!B1137</f>
        <v>ＤＬＳ　つじや</v>
      </c>
      <c r="C1138" s="183">
        <v>2.5</v>
      </c>
      <c r="D1138" s="183">
        <v>2.5</v>
      </c>
      <c r="E1138" s="183">
        <f>_xlfn.XLOOKUP(A1138,[2]Sheet1!$R:$R,[2]Sheet1!$AB:$AB,"",0)</f>
        <v>2.5</v>
      </c>
      <c r="F1138" s="183">
        <f>_xlfn.XLOOKUP($A1138,[3]【2026年03月度_全社】RFM客層一覧表データ!$A:$A,[3]【2026年03月度_全社】RFM客層一覧表データ!C:C,"",0)</f>
        <v>783</v>
      </c>
      <c r="G1138" s="183">
        <f>_xlfn.XLOOKUP($A1138,[3]【2026年03月度_全社】RFM客層一覧表データ!$A:$A,[3]【2026年03月度_全社】RFM客層一覧表データ!D:D,"",0)</f>
        <v>343</v>
      </c>
      <c r="H1138" s="183">
        <f>_xlfn.XLOOKUP($A1138,[3]【2026年03月度_全社】RFM客層一覧表データ!$A:$A,[3]【2026年03月度_全社】RFM客層一覧表データ!E:E,"",0)</f>
        <v>346</v>
      </c>
      <c r="I1138" s="183">
        <f>_xlfn.XLOOKUP($A1138,[3]【2026年03月度_全社】RFM客層一覧表データ!$A:$A,[3]【2026年03月度_全社】RFM客層一覧表データ!F:F,"",0)</f>
        <v>70</v>
      </c>
      <c r="J1138" s="183">
        <v>775</v>
      </c>
      <c r="K1138" s="183">
        <v>324</v>
      </c>
      <c r="L1138" s="183">
        <v>321</v>
      </c>
      <c r="M1138" s="183">
        <v>64</v>
      </c>
      <c r="N1138" s="183">
        <v>745</v>
      </c>
      <c r="O1138" s="183">
        <v>331</v>
      </c>
      <c r="P1138" s="183">
        <v>302</v>
      </c>
      <c r="Q1138" s="183">
        <v>71</v>
      </c>
      <c r="R1138" s="183">
        <v>704</v>
      </c>
      <c r="S1138" s="183">
        <v>367</v>
      </c>
      <c r="T1138" s="183">
        <v>292</v>
      </c>
      <c r="U1138" s="183">
        <v>83</v>
      </c>
      <c r="V1138" s="183">
        <v>650</v>
      </c>
      <c r="W1138" s="183">
        <v>345</v>
      </c>
      <c r="X1138" s="183">
        <v>257</v>
      </c>
      <c r="Y1138" s="183">
        <v>84</v>
      </c>
    </row>
    <row r="1139" spans="1:25" x14ac:dyDescent="0.2">
      <c r="A1139" s="184">
        <v>11188304</v>
      </c>
      <c r="B1139" s="183" t="str">
        <f>[1]店マスタ!B1138</f>
        <v>ＤＬＳ　はなさき</v>
      </c>
      <c r="C1139" s="183">
        <v>3.5</v>
      </c>
      <c r="D1139" s="183">
        <v>3.5</v>
      </c>
      <c r="E1139" s="183">
        <f>_xlfn.XLOOKUP(A1139,[2]Sheet1!$R:$R,[2]Sheet1!$AB:$AB,"",0)</f>
        <v>3.5</v>
      </c>
      <c r="F1139" s="183">
        <f>_xlfn.XLOOKUP($A1139,[3]【2026年03月度_全社】RFM客層一覧表データ!$A:$A,[3]【2026年03月度_全社】RFM客層一覧表データ!C:C,"",0)</f>
        <v>678</v>
      </c>
      <c r="G1139" s="183">
        <f>_xlfn.XLOOKUP($A1139,[3]【2026年03月度_全社】RFM客層一覧表データ!$A:$A,[3]【2026年03月度_全社】RFM客層一覧表データ!D:D,"",0)</f>
        <v>398</v>
      </c>
      <c r="H1139" s="183">
        <f>_xlfn.XLOOKUP($A1139,[3]【2026年03月度_全社】RFM客層一覧表データ!$A:$A,[3]【2026年03月度_全社】RFM客層一覧表データ!E:E,"",0)</f>
        <v>363</v>
      </c>
      <c r="I1139" s="183">
        <f>_xlfn.XLOOKUP($A1139,[3]【2026年03月度_全社】RFM客層一覧表データ!$A:$A,[3]【2026年03月度_全社】RFM客層一覧表データ!F:F,"",0)</f>
        <v>55</v>
      </c>
      <c r="J1139" s="183">
        <v>630</v>
      </c>
      <c r="K1139" s="183">
        <v>389</v>
      </c>
      <c r="L1139" s="183">
        <v>341</v>
      </c>
      <c r="M1139" s="183">
        <v>65</v>
      </c>
      <c r="N1139" s="183">
        <v>691</v>
      </c>
      <c r="O1139" s="183">
        <v>343</v>
      </c>
      <c r="P1139" s="183">
        <v>341</v>
      </c>
      <c r="Q1139" s="183">
        <v>50</v>
      </c>
      <c r="R1139" s="183">
        <v>675</v>
      </c>
      <c r="S1139" s="183">
        <v>380</v>
      </c>
      <c r="T1139" s="183">
        <v>334</v>
      </c>
      <c r="U1139" s="183">
        <v>62</v>
      </c>
      <c r="V1139" s="183">
        <v>635</v>
      </c>
      <c r="W1139" s="183">
        <v>312</v>
      </c>
      <c r="X1139" s="183">
        <v>330</v>
      </c>
      <c r="Y1139" s="183">
        <v>45</v>
      </c>
    </row>
    <row r="1140" spans="1:25" x14ac:dyDescent="0.2">
      <c r="A1140" s="184">
        <v>11188321</v>
      </c>
      <c r="B1140" s="183" t="str">
        <f>[1]店マスタ!B1139</f>
        <v>（加須）ワタナベでんき</v>
      </c>
      <c r="C1140" s="183">
        <v>1.5</v>
      </c>
      <c r="D1140" s="183">
        <v>1.5</v>
      </c>
      <c r="E1140" s="183">
        <f>_xlfn.XLOOKUP(A1140,[2]Sheet1!$R:$R,[2]Sheet1!$AB:$AB,"",0)</f>
        <v>1.5</v>
      </c>
      <c r="F1140" s="183">
        <f>_xlfn.XLOOKUP($A1140,[3]【2026年03月度_全社】RFM客層一覧表データ!$A:$A,[3]【2026年03月度_全社】RFM客層一覧表データ!C:C,"",0)</f>
        <v>293</v>
      </c>
      <c r="G1140" s="183">
        <f>_xlfn.XLOOKUP($A1140,[3]【2026年03月度_全社】RFM客層一覧表データ!$A:$A,[3]【2026年03月度_全社】RFM客層一覧表データ!D:D,"",0)</f>
        <v>112</v>
      </c>
      <c r="H1140" s="183">
        <f>_xlfn.XLOOKUP($A1140,[3]【2026年03月度_全社】RFM客層一覧表データ!$A:$A,[3]【2026年03月度_全社】RFM客層一覧表データ!E:E,"",0)</f>
        <v>135</v>
      </c>
      <c r="I1140" s="183">
        <f>_xlfn.XLOOKUP($A1140,[3]【2026年03月度_全社】RFM客層一覧表データ!$A:$A,[3]【2026年03月度_全社】RFM客層一覧表データ!F:F,"",0)</f>
        <v>15</v>
      </c>
      <c r="J1140" s="183">
        <v>292</v>
      </c>
      <c r="K1140" s="183">
        <v>125</v>
      </c>
      <c r="L1140" s="183">
        <v>138</v>
      </c>
      <c r="M1140" s="183">
        <v>18</v>
      </c>
      <c r="N1140" s="183">
        <v>285</v>
      </c>
      <c r="O1140" s="183">
        <v>109</v>
      </c>
      <c r="P1140" s="183">
        <v>128</v>
      </c>
      <c r="Q1140" s="183">
        <v>13</v>
      </c>
      <c r="R1140" s="183">
        <v>303</v>
      </c>
      <c r="S1140" s="183">
        <v>106</v>
      </c>
      <c r="T1140" s="183">
        <v>131</v>
      </c>
      <c r="U1140" s="183">
        <v>17</v>
      </c>
      <c r="V1140" s="183">
        <v>302</v>
      </c>
      <c r="W1140" s="183">
        <v>87</v>
      </c>
      <c r="X1140" s="183">
        <v>138</v>
      </c>
      <c r="Y1140" s="183">
        <v>7</v>
      </c>
    </row>
    <row r="1141" spans="1:25" x14ac:dyDescent="0.2">
      <c r="A1141" s="184">
        <v>11188504</v>
      </c>
      <c r="B1141" s="183" t="str">
        <f>[1]店マスタ!B1140</f>
        <v>えはら電化サ－ビス</v>
      </c>
      <c r="C1141" s="183">
        <v>2.5</v>
      </c>
      <c r="D1141" s="183">
        <v>2.5</v>
      </c>
      <c r="E1141" s="183">
        <f>_xlfn.XLOOKUP(A1141,[2]Sheet1!$R:$R,[2]Sheet1!$AB:$AB,"",0)</f>
        <v>2.5</v>
      </c>
      <c r="F1141" s="183">
        <f>_xlfn.XLOOKUP($A1141,[3]【2026年03月度_全社】RFM客層一覧表データ!$A:$A,[3]【2026年03月度_全社】RFM客層一覧表データ!C:C,"",0)</f>
        <v>252</v>
      </c>
      <c r="G1141" s="183">
        <f>_xlfn.XLOOKUP($A1141,[3]【2026年03月度_全社】RFM客層一覧表データ!$A:$A,[3]【2026年03月度_全社】RFM客層一覧表データ!D:D,"",0)</f>
        <v>93</v>
      </c>
      <c r="H1141" s="183">
        <f>_xlfn.XLOOKUP($A1141,[3]【2026年03月度_全社】RFM客層一覧表データ!$A:$A,[3]【2026年03月度_全社】RFM客層一覧表データ!E:E,"",0)</f>
        <v>106</v>
      </c>
      <c r="I1141" s="183">
        <f>_xlfn.XLOOKUP($A1141,[3]【2026年03月度_全社】RFM客層一覧表データ!$A:$A,[3]【2026年03月度_全社】RFM客層一覧表データ!F:F,"",0)</f>
        <v>20</v>
      </c>
      <c r="J1141" s="183">
        <v>241</v>
      </c>
      <c r="K1141" s="183">
        <v>98</v>
      </c>
      <c r="L1141" s="183">
        <v>95</v>
      </c>
      <c r="M1141" s="183">
        <v>12</v>
      </c>
      <c r="N1141" s="183">
        <v>249</v>
      </c>
      <c r="O1141" s="183">
        <v>124</v>
      </c>
      <c r="P1141" s="183">
        <v>86</v>
      </c>
      <c r="Q1141" s="183">
        <v>37</v>
      </c>
      <c r="R1141" s="183">
        <v>232</v>
      </c>
      <c r="S1141" s="183">
        <v>90</v>
      </c>
      <c r="T1141" s="183">
        <v>84</v>
      </c>
      <c r="U1141" s="183">
        <v>13</v>
      </c>
      <c r="V1141" s="183">
        <v>237</v>
      </c>
      <c r="W1141" s="183">
        <v>93</v>
      </c>
      <c r="X1141" s="183">
        <v>78</v>
      </c>
      <c r="Y1141" s="183">
        <v>22</v>
      </c>
    </row>
    <row r="1142" spans="1:25" x14ac:dyDescent="0.2">
      <c r="A1142" s="184">
        <v>11188601</v>
      </c>
      <c r="B1142" s="183" t="str">
        <f>[1]店マスタ!B1141</f>
        <v>田口デンキ</v>
      </c>
      <c r="C1142" s="183">
        <v>2.5</v>
      </c>
      <c r="D1142" s="183">
        <v>2.5</v>
      </c>
      <c r="E1142" s="183">
        <f>_xlfn.XLOOKUP(A1142,[2]Sheet1!$R:$R,[2]Sheet1!$AB:$AB,"",0)</f>
        <v>2.5</v>
      </c>
      <c r="F1142" s="183">
        <f>_xlfn.XLOOKUP($A1142,[3]【2026年03月度_全社】RFM客層一覧表データ!$A:$A,[3]【2026年03月度_全社】RFM客層一覧表データ!C:C,"",0)</f>
        <v>373</v>
      </c>
      <c r="G1142" s="183">
        <f>_xlfn.XLOOKUP($A1142,[3]【2026年03月度_全社】RFM客層一覧表データ!$A:$A,[3]【2026年03月度_全社】RFM客層一覧表データ!D:D,"",0)</f>
        <v>67</v>
      </c>
      <c r="H1142" s="183">
        <f>_xlfn.XLOOKUP($A1142,[3]【2026年03月度_全社】RFM客層一覧表データ!$A:$A,[3]【2026年03月度_全社】RFM客層一覧表データ!E:E,"",0)</f>
        <v>95</v>
      </c>
      <c r="I1142" s="183">
        <f>_xlfn.XLOOKUP($A1142,[3]【2026年03月度_全社】RFM客層一覧表データ!$A:$A,[3]【2026年03月度_全社】RFM客層一覧表データ!F:F,"",0)</f>
        <v>15</v>
      </c>
      <c r="J1142" s="183">
        <v>425</v>
      </c>
      <c r="K1142" s="183">
        <v>71</v>
      </c>
      <c r="L1142" s="183">
        <v>92</v>
      </c>
      <c r="M1142" s="183">
        <v>42</v>
      </c>
      <c r="N1142" s="183">
        <v>461</v>
      </c>
      <c r="O1142" s="183">
        <v>110</v>
      </c>
      <c r="P1142" s="183">
        <v>109</v>
      </c>
      <c r="Q1142" s="183">
        <v>12</v>
      </c>
      <c r="R1142" s="183">
        <v>489</v>
      </c>
      <c r="S1142" s="183">
        <v>114</v>
      </c>
      <c r="T1142" s="183">
        <v>121</v>
      </c>
      <c r="U1142" s="183">
        <v>39</v>
      </c>
      <c r="V1142" s="183">
        <v>491</v>
      </c>
      <c r="W1142" s="183">
        <v>165</v>
      </c>
      <c r="X1142" s="183">
        <v>147</v>
      </c>
      <c r="Y1142" s="183">
        <v>19</v>
      </c>
    </row>
    <row r="1143" spans="1:25" x14ac:dyDescent="0.2">
      <c r="A1143" s="184">
        <v>11188801</v>
      </c>
      <c r="B1143" s="183" t="str">
        <f>[1]店マスタ!B1142</f>
        <v>パナピット　ヤマモト</v>
      </c>
      <c r="C1143" s="183">
        <v>6</v>
      </c>
      <c r="D1143" s="183">
        <v>6</v>
      </c>
      <c r="E1143" s="183">
        <f>_xlfn.XLOOKUP(A1143,[2]Sheet1!$R:$R,[2]Sheet1!$AB:$AB,"",0)</f>
        <v>6.5</v>
      </c>
      <c r="F1143" s="183">
        <f>_xlfn.XLOOKUP($A1143,[3]【2026年03月度_全社】RFM客層一覧表データ!$A:$A,[3]【2026年03月度_全社】RFM客層一覧表データ!C:C,"",0)</f>
        <v>2155</v>
      </c>
      <c r="G1143" s="183">
        <f>_xlfn.XLOOKUP($A1143,[3]【2026年03月度_全社】RFM客層一覧表データ!$A:$A,[3]【2026年03月度_全社】RFM客層一覧表データ!D:D,"",0)</f>
        <v>1032</v>
      </c>
      <c r="H1143" s="183">
        <f>_xlfn.XLOOKUP($A1143,[3]【2026年03月度_全社】RFM客層一覧表データ!$A:$A,[3]【2026年03月度_全社】RFM客層一覧表データ!E:E,"",0)</f>
        <v>1185</v>
      </c>
      <c r="I1143" s="183">
        <f>_xlfn.XLOOKUP($A1143,[3]【2026年03月度_全社】RFM客層一覧表データ!$A:$A,[3]【2026年03月度_全社】RFM客層一覧表データ!F:F,"",0)</f>
        <v>161</v>
      </c>
      <c r="J1143" s="183">
        <v>2119</v>
      </c>
      <c r="K1143" s="183">
        <v>1028</v>
      </c>
      <c r="L1143" s="183">
        <v>1198</v>
      </c>
      <c r="M1143" s="183">
        <v>149</v>
      </c>
      <c r="N1143" s="183">
        <v>2062</v>
      </c>
      <c r="O1143" s="183">
        <v>987</v>
      </c>
      <c r="P1143" s="183">
        <v>1184</v>
      </c>
      <c r="Q1143" s="183">
        <v>135</v>
      </c>
      <c r="R1143" s="183">
        <v>2054</v>
      </c>
      <c r="S1143" s="183">
        <v>1022</v>
      </c>
      <c r="T1143" s="183">
        <v>1189</v>
      </c>
      <c r="U1143" s="183">
        <v>149</v>
      </c>
      <c r="V1143" s="183">
        <v>1972</v>
      </c>
      <c r="W1143" s="183">
        <v>1019</v>
      </c>
      <c r="X1143" s="183">
        <v>1202</v>
      </c>
      <c r="Y1143" s="183">
        <v>112</v>
      </c>
    </row>
    <row r="1144" spans="1:25" x14ac:dyDescent="0.2">
      <c r="A1144" s="184">
        <v>11200008</v>
      </c>
      <c r="B1144" s="183" t="str">
        <f>[1]店マスタ!B1143</f>
        <v>ライフパートナーいとう湊町店</v>
      </c>
      <c r="C1144" s="183">
        <v>0</v>
      </c>
      <c r="D1144" s="183">
        <v>0</v>
      </c>
      <c r="E1144" s="183" t="str">
        <f>_xlfn.XLOOKUP(A1144,[2]Sheet1!$R:$R,[2]Sheet1!$AB:$AB,"",0)</f>
        <v/>
      </c>
      <c r="F1144" s="183">
        <f>_xlfn.XLOOKUP($A1144,[3]【2026年03月度_全社】RFM客層一覧表データ!$A:$A,[3]【2026年03月度_全社】RFM客層一覧表データ!C:C,"",0)</f>
        <v>471</v>
      </c>
      <c r="G1144" s="183">
        <f>_xlfn.XLOOKUP($A1144,[3]【2026年03月度_全社】RFM客層一覧表データ!$A:$A,[3]【2026年03月度_全社】RFM客層一覧表データ!D:D,"",0)</f>
        <v>179</v>
      </c>
      <c r="H1144" s="183">
        <f>_xlfn.XLOOKUP($A1144,[3]【2026年03月度_全社】RFM客層一覧表データ!$A:$A,[3]【2026年03月度_全社】RFM客層一覧表データ!E:E,"",0)</f>
        <v>206</v>
      </c>
      <c r="I1144" s="183">
        <f>_xlfn.XLOOKUP($A1144,[3]【2026年03月度_全社】RFM客層一覧表データ!$A:$A,[3]【2026年03月度_全社】RFM客層一覧表データ!F:F,"",0)</f>
        <v>74</v>
      </c>
      <c r="J1144" s="183">
        <v>491</v>
      </c>
      <c r="K1144" s="183">
        <v>200</v>
      </c>
      <c r="L1144" s="183">
        <v>200</v>
      </c>
      <c r="M1144" s="183">
        <v>146</v>
      </c>
      <c r="N1144" s="183">
        <v>486</v>
      </c>
      <c r="O1144" s="183">
        <v>200</v>
      </c>
      <c r="P1144" s="183">
        <v>198</v>
      </c>
      <c r="Q1144" s="183">
        <v>84</v>
      </c>
      <c r="R1144" s="183">
        <v>0</v>
      </c>
      <c r="S1144" s="183">
        <v>0</v>
      </c>
      <c r="T1144" s="183">
        <v>0</v>
      </c>
      <c r="U1144" s="183">
        <v>0</v>
      </c>
      <c r="V1144" s="183">
        <v>0</v>
      </c>
      <c r="W1144" s="183">
        <v>0</v>
      </c>
      <c r="X1144" s="183">
        <v>0</v>
      </c>
      <c r="Y1144" s="183">
        <v>0</v>
      </c>
    </row>
    <row r="1145" spans="1:25" x14ac:dyDescent="0.2">
      <c r="A1145" s="184">
        <v>11200360</v>
      </c>
      <c r="B1145" s="183" t="str">
        <f>[1]店マスタ!B1144</f>
        <v>ヤマモトデンキ</v>
      </c>
      <c r="C1145" s="183">
        <v>1.5</v>
      </c>
      <c r="D1145" s="183">
        <v>1.5</v>
      </c>
      <c r="E1145" s="183">
        <f>_xlfn.XLOOKUP(A1145,[2]Sheet1!$R:$R,[2]Sheet1!$AB:$AB,"",0)</f>
        <v>1.5</v>
      </c>
      <c r="F1145" s="183" t="str">
        <f>_xlfn.XLOOKUP($A1145,[3]【2026年03月度_全社】RFM客層一覧表データ!$A:$A,[3]【2026年03月度_全社】RFM客層一覧表データ!C:C,"",0)</f>
        <v/>
      </c>
      <c r="G1145" s="183" t="str">
        <f>_xlfn.XLOOKUP($A1145,[3]【2026年03月度_全社】RFM客層一覧表データ!$A:$A,[3]【2026年03月度_全社】RFM客層一覧表データ!D:D,"",0)</f>
        <v/>
      </c>
      <c r="H1145" s="183" t="str">
        <f>_xlfn.XLOOKUP($A1145,[3]【2026年03月度_全社】RFM客層一覧表データ!$A:$A,[3]【2026年03月度_全社】RFM客層一覧表データ!E:E,"",0)</f>
        <v/>
      </c>
      <c r="I1145" s="183" t="str">
        <f>_xlfn.XLOOKUP($A1145,[3]【2026年03月度_全社】RFM客層一覧表データ!$A:$A,[3]【2026年03月度_全社】RFM客層一覧表データ!F:F,"",0)</f>
        <v/>
      </c>
      <c r="J1145" s="183">
        <v>0</v>
      </c>
      <c r="K1145" s="183">
        <v>0</v>
      </c>
      <c r="L1145" s="183">
        <v>0</v>
      </c>
      <c r="M1145" s="183">
        <v>0</v>
      </c>
      <c r="N1145" s="183">
        <v>0</v>
      </c>
      <c r="O1145" s="183">
        <v>0</v>
      </c>
      <c r="P1145" s="183">
        <v>0</v>
      </c>
      <c r="Q1145" s="183">
        <v>0</v>
      </c>
      <c r="R1145" s="183">
        <v>0</v>
      </c>
      <c r="S1145" s="183">
        <v>0</v>
      </c>
      <c r="T1145" s="183">
        <v>0</v>
      </c>
      <c r="U1145" s="183">
        <v>0</v>
      </c>
      <c r="V1145" s="183">
        <v>0</v>
      </c>
      <c r="W1145" s="183">
        <v>0</v>
      </c>
      <c r="X1145" s="183">
        <v>0</v>
      </c>
      <c r="Y1145" s="183">
        <v>0</v>
      </c>
    </row>
    <row r="1146" spans="1:25" x14ac:dyDescent="0.2">
      <c r="A1146" s="184">
        <v>11200440</v>
      </c>
      <c r="B1146" s="183" t="str">
        <f>[1]店マスタ!B1145</f>
        <v>（有）チハラデンキ</v>
      </c>
      <c r="C1146" s="183">
        <v>2.5</v>
      </c>
      <c r="D1146" s="183">
        <v>2.5</v>
      </c>
      <c r="E1146" s="183">
        <f>_xlfn.XLOOKUP(A1146,[2]Sheet1!$R:$R,[2]Sheet1!$AB:$AB,"",0)</f>
        <v>2.5</v>
      </c>
      <c r="F1146" s="183" t="str">
        <f>_xlfn.XLOOKUP($A1146,[3]【2026年03月度_全社】RFM客層一覧表データ!$A:$A,[3]【2026年03月度_全社】RFM客層一覧表データ!C:C,"",0)</f>
        <v/>
      </c>
      <c r="G1146" s="183" t="str">
        <f>_xlfn.XLOOKUP($A1146,[3]【2026年03月度_全社】RFM客層一覧表データ!$A:$A,[3]【2026年03月度_全社】RFM客層一覧表データ!D:D,"",0)</f>
        <v/>
      </c>
      <c r="H1146" s="183" t="str">
        <f>_xlfn.XLOOKUP($A1146,[3]【2026年03月度_全社】RFM客層一覧表データ!$A:$A,[3]【2026年03月度_全社】RFM客層一覧表データ!E:E,"",0)</f>
        <v/>
      </c>
      <c r="I1146" s="183" t="str">
        <f>_xlfn.XLOOKUP($A1146,[3]【2026年03月度_全社】RFM客層一覧表データ!$A:$A,[3]【2026年03月度_全社】RFM客層一覧表データ!F:F,"",0)</f>
        <v/>
      </c>
      <c r="J1146" s="183">
        <v>0</v>
      </c>
      <c r="K1146" s="183">
        <v>0</v>
      </c>
      <c r="L1146" s="183">
        <v>0</v>
      </c>
      <c r="M1146" s="183">
        <v>0</v>
      </c>
      <c r="N1146" s="183">
        <v>0</v>
      </c>
      <c r="O1146" s="183">
        <v>0</v>
      </c>
      <c r="P1146" s="183">
        <v>0</v>
      </c>
      <c r="Q1146" s="183">
        <v>0</v>
      </c>
      <c r="R1146" s="183">
        <v>0</v>
      </c>
      <c r="S1146" s="183">
        <v>0</v>
      </c>
      <c r="T1146" s="183">
        <v>0</v>
      </c>
      <c r="U1146" s="183">
        <v>0</v>
      </c>
      <c r="V1146" s="183">
        <v>0</v>
      </c>
      <c r="W1146" s="183">
        <v>0</v>
      </c>
      <c r="X1146" s="183">
        <v>0</v>
      </c>
      <c r="Y1146" s="183">
        <v>0</v>
      </c>
    </row>
    <row r="1147" spans="1:25" x14ac:dyDescent="0.2">
      <c r="A1147" s="184">
        <v>11200635</v>
      </c>
      <c r="B1147" s="183" t="str">
        <f>[1]店マスタ!B1146</f>
        <v>株式会社でんきぱるなりた</v>
      </c>
      <c r="C1147" s="183">
        <v>5.5</v>
      </c>
      <c r="D1147" s="183">
        <v>5.5</v>
      </c>
      <c r="E1147" s="183">
        <f>_xlfn.XLOOKUP(A1147,[2]Sheet1!$R:$R,[2]Sheet1!$AB:$AB,"",0)</f>
        <v>6.5</v>
      </c>
      <c r="F1147" s="183">
        <f>_xlfn.XLOOKUP($A1147,[3]【2026年03月度_全社】RFM客層一覧表データ!$A:$A,[3]【2026年03月度_全社】RFM客層一覧表データ!C:C,"",0)</f>
        <v>912</v>
      </c>
      <c r="G1147" s="183">
        <f>_xlfn.XLOOKUP($A1147,[3]【2026年03月度_全社】RFM客層一覧表データ!$A:$A,[3]【2026年03月度_全社】RFM客層一覧表データ!D:D,"",0)</f>
        <v>445</v>
      </c>
      <c r="H1147" s="183">
        <f>_xlfn.XLOOKUP($A1147,[3]【2026年03月度_全社】RFM客層一覧表データ!$A:$A,[3]【2026年03月度_全社】RFM客層一覧表データ!E:E,"",0)</f>
        <v>115</v>
      </c>
      <c r="I1147" s="183">
        <f>_xlfn.XLOOKUP($A1147,[3]【2026年03月度_全社】RFM客層一覧表データ!$A:$A,[3]【2026年03月度_全社】RFM客層一覧表データ!F:F,"",0)</f>
        <v>431</v>
      </c>
      <c r="J1147" s="183">
        <v>0</v>
      </c>
      <c r="K1147" s="183">
        <v>0</v>
      </c>
      <c r="L1147" s="183">
        <v>0</v>
      </c>
      <c r="M1147" s="183">
        <v>0</v>
      </c>
      <c r="N1147" s="183">
        <v>0</v>
      </c>
      <c r="O1147" s="183">
        <v>0</v>
      </c>
      <c r="P1147" s="183">
        <v>0</v>
      </c>
      <c r="Q1147" s="183">
        <v>0</v>
      </c>
      <c r="R1147" s="183">
        <v>0</v>
      </c>
      <c r="S1147" s="183">
        <v>0</v>
      </c>
      <c r="T1147" s="183">
        <v>0</v>
      </c>
      <c r="U1147" s="183">
        <v>0</v>
      </c>
      <c r="V1147" s="183">
        <v>0</v>
      </c>
      <c r="W1147" s="183">
        <v>0</v>
      </c>
      <c r="X1147" s="183">
        <v>0</v>
      </c>
      <c r="Y1147" s="183">
        <v>0</v>
      </c>
    </row>
    <row r="1148" spans="1:25" x14ac:dyDescent="0.2">
      <c r="A1148" s="184">
        <v>11200640</v>
      </c>
      <c r="B1148" s="183" t="str">
        <f>[1]店マスタ!B1147</f>
        <v>カタヤマデンキ</v>
      </c>
      <c r="C1148" s="183">
        <v>1.5</v>
      </c>
      <c r="D1148" s="183">
        <v>1.5</v>
      </c>
      <c r="E1148" s="183">
        <f>_xlfn.XLOOKUP(A1148,[2]Sheet1!$R:$R,[2]Sheet1!$AB:$AB,"",0)</f>
        <v>1.5</v>
      </c>
      <c r="F1148" s="183" t="str">
        <f>_xlfn.XLOOKUP($A1148,[3]【2026年03月度_全社】RFM客層一覧表データ!$A:$A,[3]【2026年03月度_全社】RFM客層一覧表データ!C:C,"",0)</f>
        <v/>
      </c>
      <c r="G1148" s="183" t="str">
        <f>_xlfn.XLOOKUP($A1148,[3]【2026年03月度_全社】RFM客層一覧表データ!$A:$A,[3]【2026年03月度_全社】RFM客層一覧表データ!D:D,"",0)</f>
        <v/>
      </c>
      <c r="H1148" s="183" t="str">
        <f>_xlfn.XLOOKUP($A1148,[3]【2026年03月度_全社】RFM客層一覧表データ!$A:$A,[3]【2026年03月度_全社】RFM客層一覧表データ!E:E,"",0)</f>
        <v/>
      </c>
      <c r="I1148" s="183" t="str">
        <f>_xlfn.XLOOKUP($A1148,[3]【2026年03月度_全社】RFM客層一覧表データ!$A:$A,[3]【2026年03月度_全社】RFM客層一覧表データ!F:F,"",0)</f>
        <v/>
      </c>
      <c r="J1148" s="183">
        <v>0</v>
      </c>
      <c r="K1148" s="183">
        <v>0</v>
      </c>
      <c r="L1148" s="183">
        <v>0</v>
      </c>
      <c r="M1148" s="183">
        <v>0</v>
      </c>
      <c r="N1148" s="183">
        <v>0</v>
      </c>
      <c r="O1148" s="183">
        <v>0</v>
      </c>
      <c r="P1148" s="183">
        <v>0</v>
      </c>
      <c r="Q1148" s="183">
        <v>0</v>
      </c>
      <c r="R1148" s="183">
        <v>0</v>
      </c>
      <c r="S1148" s="183">
        <v>0</v>
      </c>
      <c r="T1148" s="183">
        <v>0</v>
      </c>
      <c r="U1148" s="183">
        <v>0</v>
      </c>
      <c r="V1148" s="183">
        <v>0</v>
      </c>
      <c r="W1148" s="183">
        <v>0</v>
      </c>
      <c r="X1148" s="183">
        <v>0</v>
      </c>
      <c r="Y1148" s="183">
        <v>0</v>
      </c>
    </row>
    <row r="1149" spans="1:25" x14ac:dyDescent="0.2">
      <c r="A1149" s="184">
        <v>11201480</v>
      </c>
      <c r="B1149" s="183" t="str">
        <f>[1]店マスタ!B1148</f>
        <v>（有）岩本電機</v>
      </c>
      <c r="C1149" s="183">
        <v>1.5</v>
      </c>
      <c r="D1149" s="183">
        <v>1.5</v>
      </c>
      <c r="E1149" s="183">
        <f>_xlfn.XLOOKUP(A1149,[2]Sheet1!$R:$R,[2]Sheet1!$AB:$AB,"",0)</f>
        <v>1.5</v>
      </c>
      <c r="F1149" s="183">
        <f>_xlfn.XLOOKUP($A1149,[3]【2026年03月度_全社】RFM客層一覧表データ!$A:$A,[3]【2026年03月度_全社】RFM客層一覧表データ!C:C,"",0)</f>
        <v>4</v>
      </c>
      <c r="G1149" s="183">
        <f>_xlfn.XLOOKUP($A1149,[3]【2026年03月度_全社】RFM客層一覧表データ!$A:$A,[3]【2026年03月度_全社】RFM客層一覧表データ!D:D,"",0)</f>
        <v>0</v>
      </c>
      <c r="H1149" s="183">
        <f>_xlfn.XLOOKUP($A1149,[3]【2026年03月度_全社】RFM客層一覧表データ!$A:$A,[3]【2026年03月度_全社】RFM客層一覧表データ!E:E,"",0)</f>
        <v>0</v>
      </c>
      <c r="I1149" s="183">
        <f>_xlfn.XLOOKUP($A1149,[3]【2026年03月度_全社】RFM客層一覧表データ!$A:$A,[3]【2026年03月度_全社】RFM客層一覧表データ!F:F,"",0)</f>
        <v>0</v>
      </c>
      <c r="J1149" s="183">
        <v>4</v>
      </c>
      <c r="K1149" s="183">
        <v>4</v>
      </c>
      <c r="L1149" s="183">
        <v>0</v>
      </c>
      <c r="M1149" s="183">
        <v>4</v>
      </c>
      <c r="N1149" s="183">
        <v>0</v>
      </c>
      <c r="O1149" s="183">
        <v>0</v>
      </c>
      <c r="P1149" s="183">
        <v>0</v>
      </c>
      <c r="Q1149" s="183">
        <v>0</v>
      </c>
      <c r="R1149" s="183">
        <v>0</v>
      </c>
      <c r="S1149" s="183">
        <v>0</v>
      </c>
      <c r="T1149" s="183">
        <v>0</v>
      </c>
      <c r="U1149" s="183">
        <v>0</v>
      </c>
      <c r="V1149" s="183">
        <v>0</v>
      </c>
      <c r="W1149" s="183">
        <v>0</v>
      </c>
      <c r="X1149" s="183">
        <v>0</v>
      </c>
      <c r="Y1149" s="183">
        <v>0</v>
      </c>
    </row>
    <row r="1150" spans="1:25" x14ac:dyDescent="0.2">
      <c r="A1150" s="184">
        <v>11201890</v>
      </c>
      <c r="B1150" s="183" t="str">
        <f>[1]店マスタ!B1149</f>
        <v>アベデンキ</v>
      </c>
      <c r="C1150" s="183">
        <v>4</v>
      </c>
      <c r="D1150" s="183">
        <v>4</v>
      </c>
      <c r="E1150" s="183">
        <f>_xlfn.XLOOKUP(A1150,[2]Sheet1!$R:$R,[2]Sheet1!$AB:$AB,"",0)</f>
        <v>4</v>
      </c>
      <c r="F1150" s="183">
        <f>_xlfn.XLOOKUP($A1150,[3]【2026年03月度_全社】RFM客層一覧表データ!$A:$A,[3]【2026年03月度_全社】RFM客層一覧表データ!C:C,"",0)</f>
        <v>351</v>
      </c>
      <c r="G1150" s="183">
        <f>_xlfn.XLOOKUP($A1150,[3]【2026年03月度_全社】RFM客層一覧表データ!$A:$A,[3]【2026年03月度_全社】RFM客層一覧表データ!D:D,"",0)</f>
        <v>37</v>
      </c>
      <c r="H1150" s="183">
        <f>_xlfn.XLOOKUP($A1150,[3]【2026年03月度_全社】RFM客層一覧表データ!$A:$A,[3]【2026年03月度_全社】RFM客層一覧表データ!E:E,"",0)</f>
        <v>6</v>
      </c>
      <c r="I1150" s="183">
        <f>_xlfn.XLOOKUP($A1150,[3]【2026年03月度_全社】RFM客層一覧表データ!$A:$A,[3]【2026年03月度_全社】RFM客層一覧表データ!F:F,"",0)</f>
        <v>2</v>
      </c>
      <c r="J1150" s="183">
        <v>640</v>
      </c>
      <c r="K1150" s="183">
        <v>69</v>
      </c>
      <c r="L1150" s="183">
        <v>7</v>
      </c>
      <c r="M1150" s="183">
        <v>0</v>
      </c>
      <c r="N1150" s="183">
        <v>737</v>
      </c>
      <c r="O1150" s="183">
        <v>14</v>
      </c>
      <c r="P1150" s="183">
        <v>10</v>
      </c>
      <c r="Q1150" s="183">
        <v>0</v>
      </c>
      <c r="R1150" s="183">
        <v>797</v>
      </c>
      <c r="S1150" s="183">
        <v>97</v>
      </c>
      <c r="T1150" s="183">
        <v>11</v>
      </c>
      <c r="U1150" s="183">
        <v>0</v>
      </c>
      <c r="V1150" s="183">
        <v>901</v>
      </c>
      <c r="W1150" s="183">
        <v>165</v>
      </c>
      <c r="X1150" s="183">
        <v>11</v>
      </c>
      <c r="Y1150" s="183">
        <v>0</v>
      </c>
    </row>
    <row r="1151" spans="1:25" x14ac:dyDescent="0.2">
      <c r="A1151" s="184">
        <v>11202490</v>
      </c>
      <c r="B1151" s="183" t="str">
        <f>[1]店マスタ!B1150</f>
        <v>有）村上電化センタ－</v>
      </c>
      <c r="C1151" s="183">
        <v>2.5</v>
      </c>
      <c r="D1151" s="183">
        <v>2.5</v>
      </c>
      <c r="E1151" s="183">
        <f>_xlfn.XLOOKUP(A1151,[2]Sheet1!$R:$R,[2]Sheet1!$AB:$AB,"",0)</f>
        <v>3</v>
      </c>
      <c r="F1151" s="183">
        <f>_xlfn.XLOOKUP($A1151,[3]【2026年03月度_全社】RFM客層一覧表データ!$A:$A,[3]【2026年03月度_全社】RFM客層一覧表データ!C:C,"",0)</f>
        <v>1096</v>
      </c>
      <c r="G1151" s="183">
        <f>_xlfn.XLOOKUP($A1151,[3]【2026年03月度_全社】RFM客層一覧表データ!$A:$A,[3]【2026年03月度_全社】RFM客層一覧表データ!D:D,"",0)</f>
        <v>455</v>
      </c>
      <c r="H1151" s="183">
        <f>_xlfn.XLOOKUP($A1151,[3]【2026年03月度_全社】RFM客層一覧表データ!$A:$A,[3]【2026年03月度_全社】RFM客層一覧表データ!E:E,"",0)</f>
        <v>472</v>
      </c>
      <c r="I1151" s="183">
        <f>_xlfn.XLOOKUP($A1151,[3]【2026年03月度_全社】RFM客層一覧表データ!$A:$A,[3]【2026年03月度_全社】RFM客層一覧表データ!F:F,"",0)</f>
        <v>98</v>
      </c>
      <c r="J1151" s="183">
        <v>1095</v>
      </c>
      <c r="K1151" s="183">
        <v>449</v>
      </c>
      <c r="L1151" s="183">
        <v>459</v>
      </c>
      <c r="M1151" s="183">
        <v>90</v>
      </c>
      <c r="N1151" s="183">
        <v>1090</v>
      </c>
      <c r="O1151" s="183">
        <v>422</v>
      </c>
      <c r="P1151" s="183">
        <v>455</v>
      </c>
      <c r="Q1151" s="183">
        <v>88</v>
      </c>
      <c r="R1151" s="183">
        <v>1101</v>
      </c>
      <c r="S1151" s="183">
        <v>434</v>
      </c>
      <c r="T1151" s="183">
        <v>461</v>
      </c>
      <c r="U1151" s="183">
        <v>93</v>
      </c>
      <c r="V1151" s="183">
        <v>1105</v>
      </c>
      <c r="W1151" s="183">
        <v>452</v>
      </c>
      <c r="X1151" s="183">
        <v>463</v>
      </c>
      <c r="Y1151" s="183">
        <v>114</v>
      </c>
    </row>
    <row r="1152" spans="1:25" x14ac:dyDescent="0.2">
      <c r="A1152" s="184">
        <v>11202850</v>
      </c>
      <c r="B1152" s="183" t="str">
        <f>[1]店マスタ!B1151</f>
        <v>サイトウ電化サ－ビス</v>
      </c>
      <c r="C1152" s="183">
        <v>1.5</v>
      </c>
      <c r="D1152" s="183">
        <v>1.5</v>
      </c>
      <c r="E1152" s="183">
        <f>_xlfn.XLOOKUP(A1152,[2]Sheet1!$R:$R,[2]Sheet1!$AB:$AB,"",0)</f>
        <v>1.5</v>
      </c>
      <c r="F1152" s="183" t="str">
        <f>_xlfn.XLOOKUP($A1152,[3]【2026年03月度_全社】RFM客層一覧表データ!$A:$A,[3]【2026年03月度_全社】RFM客層一覧表データ!C:C,"",0)</f>
        <v/>
      </c>
      <c r="G1152" s="183" t="str">
        <f>_xlfn.XLOOKUP($A1152,[3]【2026年03月度_全社】RFM客層一覧表データ!$A:$A,[3]【2026年03月度_全社】RFM客層一覧表データ!D:D,"",0)</f>
        <v/>
      </c>
      <c r="H1152" s="183" t="str">
        <f>_xlfn.XLOOKUP($A1152,[3]【2026年03月度_全社】RFM客層一覧表データ!$A:$A,[3]【2026年03月度_全社】RFM客層一覧表データ!E:E,"",0)</f>
        <v/>
      </c>
      <c r="I1152" s="183" t="str">
        <f>_xlfn.XLOOKUP($A1152,[3]【2026年03月度_全社】RFM客層一覧表データ!$A:$A,[3]【2026年03月度_全社】RFM客層一覧表データ!F:F,"",0)</f>
        <v/>
      </c>
      <c r="J1152" s="183">
        <v>0</v>
      </c>
      <c r="K1152" s="183">
        <v>0</v>
      </c>
      <c r="L1152" s="183">
        <v>0</v>
      </c>
      <c r="M1152" s="183">
        <v>0</v>
      </c>
      <c r="N1152" s="183">
        <v>0</v>
      </c>
      <c r="O1152" s="183">
        <v>0</v>
      </c>
      <c r="P1152" s="183">
        <v>0</v>
      </c>
      <c r="Q1152" s="183">
        <v>0</v>
      </c>
      <c r="R1152" s="183">
        <v>0</v>
      </c>
      <c r="S1152" s="183">
        <v>0</v>
      </c>
      <c r="T1152" s="183">
        <v>0</v>
      </c>
      <c r="U1152" s="183">
        <v>0</v>
      </c>
      <c r="V1152" s="183">
        <v>0</v>
      </c>
      <c r="W1152" s="183">
        <v>0</v>
      </c>
      <c r="X1152" s="183">
        <v>0</v>
      </c>
      <c r="Y1152" s="183">
        <v>0</v>
      </c>
    </row>
    <row r="1153" spans="1:25" x14ac:dyDescent="0.2">
      <c r="A1153" s="184">
        <v>11203020</v>
      </c>
      <c r="B1153" s="183" t="str">
        <f>[1]店マスタ!B1152</f>
        <v>すまいるプラザＣ袖ヶ浦ＨＩＳ店</v>
      </c>
      <c r="C1153" s="183">
        <v>2</v>
      </c>
      <c r="D1153" s="183">
        <v>2</v>
      </c>
      <c r="E1153" s="183">
        <f>_xlfn.XLOOKUP(A1153,[2]Sheet1!$R:$R,[2]Sheet1!$AB:$AB,"",0)</f>
        <v>2</v>
      </c>
      <c r="F1153" s="183" t="str">
        <f>_xlfn.XLOOKUP($A1153,[3]【2026年03月度_全社】RFM客層一覧表データ!$A:$A,[3]【2026年03月度_全社】RFM客層一覧表データ!C:C,"",0)</f>
        <v/>
      </c>
      <c r="G1153" s="183" t="str">
        <f>_xlfn.XLOOKUP($A1153,[3]【2026年03月度_全社】RFM客層一覧表データ!$A:$A,[3]【2026年03月度_全社】RFM客層一覧表データ!D:D,"",0)</f>
        <v/>
      </c>
      <c r="H1153" s="183" t="str">
        <f>_xlfn.XLOOKUP($A1153,[3]【2026年03月度_全社】RFM客層一覧表データ!$A:$A,[3]【2026年03月度_全社】RFM客層一覧表データ!E:E,"",0)</f>
        <v/>
      </c>
      <c r="I1153" s="183" t="str">
        <f>_xlfn.XLOOKUP($A1153,[3]【2026年03月度_全社】RFM客層一覧表データ!$A:$A,[3]【2026年03月度_全社】RFM客層一覧表データ!F:F,"",0)</f>
        <v/>
      </c>
      <c r="J1153" s="183">
        <v>0</v>
      </c>
      <c r="K1153" s="183">
        <v>0</v>
      </c>
      <c r="L1153" s="183">
        <v>0</v>
      </c>
      <c r="M1153" s="183">
        <v>0</v>
      </c>
      <c r="N1153" s="183">
        <v>0</v>
      </c>
      <c r="O1153" s="183">
        <v>0</v>
      </c>
      <c r="P1153" s="183">
        <v>0</v>
      </c>
      <c r="Q1153" s="183">
        <v>0</v>
      </c>
      <c r="R1153" s="183">
        <v>0</v>
      </c>
      <c r="S1153" s="183">
        <v>0</v>
      </c>
      <c r="T1153" s="183">
        <v>0</v>
      </c>
      <c r="U1153" s="183">
        <v>0</v>
      </c>
      <c r="V1153" s="183">
        <v>0</v>
      </c>
      <c r="W1153" s="183">
        <v>0</v>
      </c>
      <c r="X1153" s="183">
        <v>0</v>
      </c>
      <c r="Y1153" s="183">
        <v>0</v>
      </c>
    </row>
    <row r="1154" spans="1:25" x14ac:dyDescent="0.2">
      <c r="A1154" s="184">
        <v>11204010</v>
      </c>
      <c r="B1154" s="183" t="str">
        <f>[1]店マスタ!B1153</f>
        <v>ｅ－Ｌｉｆｅ　のじま</v>
      </c>
      <c r="C1154" s="183">
        <v>2</v>
      </c>
      <c r="D1154" s="183">
        <v>2</v>
      </c>
      <c r="E1154" s="183">
        <f>_xlfn.XLOOKUP(A1154,[2]Sheet1!$R:$R,[2]Sheet1!$AB:$AB,"",0)</f>
        <v>2.5</v>
      </c>
      <c r="F1154" s="183">
        <f>_xlfn.XLOOKUP($A1154,[3]【2026年03月度_全社】RFM客層一覧表データ!$A:$A,[3]【2026年03月度_全社】RFM客層一覧表データ!C:C,"",0)</f>
        <v>385</v>
      </c>
      <c r="G1154" s="183">
        <f>_xlfn.XLOOKUP($A1154,[3]【2026年03月度_全社】RFM客層一覧表データ!$A:$A,[3]【2026年03月度_全社】RFM客層一覧表データ!D:D,"",0)</f>
        <v>203</v>
      </c>
      <c r="H1154" s="183">
        <f>_xlfn.XLOOKUP($A1154,[3]【2026年03月度_全社】RFM客層一覧表データ!$A:$A,[3]【2026年03月度_全社】RFM客層一覧表データ!E:E,"",0)</f>
        <v>217</v>
      </c>
      <c r="I1154" s="183">
        <f>_xlfn.XLOOKUP($A1154,[3]【2026年03月度_全社】RFM客層一覧表データ!$A:$A,[3]【2026年03月度_全社】RFM客層一覧表データ!F:F,"",0)</f>
        <v>36</v>
      </c>
      <c r="J1154" s="183">
        <v>406</v>
      </c>
      <c r="K1154" s="183">
        <v>192</v>
      </c>
      <c r="L1154" s="183">
        <v>215</v>
      </c>
      <c r="M1154" s="183">
        <v>36</v>
      </c>
      <c r="N1154" s="183">
        <v>451</v>
      </c>
      <c r="O1154" s="183">
        <v>186</v>
      </c>
      <c r="P1154" s="183">
        <v>226</v>
      </c>
      <c r="Q1154" s="183">
        <v>28</v>
      </c>
      <c r="R1154" s="183">
        <v>443</v>
      </c>
      <c r="S1154" s="183">
        <v>221</v>
      </c>
      <c r="T1154" s="183">
        <v>215</v>
      </c>
      <c r="U1154" s="183">
        <v>28</v>
      </c>
      <c r="V1154" s="183">
        <v>410</v>
      </c>
      <c r="W1154" s="183">
        <v>218</v>
      </c>
      <c r="X1154" s="183">
        <v>214</v>
      </c>
      <c r="Y1154" s="183">
        <v>20</v>
      </c>
    </row>
    <row r="1155" spans="1:25" x14ac:dyDescent="0.2">
      <c r="A1155" s="184">
        <v>11205020</v>
      </c>
      <c r="B1155" s="183" t="str">
        <f>[1]店マスタ!B1154</f>
        <v>ｅ－Ｌｉｆｅ　タケダ</v>
      </c>
      <c r="C1155" s="183">
        <v>4</v>
      </c>
      <c r="D1155" s="183">
        <v>4</v>
      </c>
      <c r="E1155" s="183">
        <f>_xlfn.XLOOKUP(A1155,[2]Sheet1!$R:$R,[2]Sheet1!$AB:$AB,"",0)</f>
        <v>4.5</v>
      </c>
      <c r="F1155" s="183">
        <f>_xlfn.XLOOKUP($A1155,[3]【2026年03月度_全社】RFM客層一覧表データ!$A:$A,[3]【2026年03月度_全社】RFM客層一覧表データ!C:C,"",0)</f>
        <v>837</v>
      </c>
      <c r="G1155" s="183">
        <f>_xlfn.XLOOKUP($A1155,[3]【2026年03月度_全社】RFM客層一覧表データ!$A:$A,[3]【2026年03月度_全社】RFM客層一覧表データ!D:D,"",0)</f>
        <v>285</v>
      </c>
      <c r="H1155" s="183">
        <f>_xlfn.XLOOKUP($A1155,[3]【2026年03月度_全社】RFM客層一覧表データ!$A:$A,[3]【2026年03月度_全社】RFM客層一覧表データ!E:E,"",0)</f>
        <v>331</v>
      </c>
      <c r="I1155" s="183">
        <f>_xlfn.XLOOKUP($A1155,[3]【2026年03月度_全社】RFM客層一覧表データ!$A:$A,[3]【2026年03月度_全社】RFM客層一覧表データ!F:F,"",0)</f>
        <v>59</v>
      </c>
      <c r="J1155" s="183">
        <v>855</v>
      </c>
      <c r="K1155" s="183">
        <v>273</v>
      </c>
      <c r="L1155" s="183">
        <v>343</v>
      </c>
      <c r="M1155" s="183">
        <v>58</v>
      </c>
      <c r="N1155" s="183">
        <v>846</v>
      </c>
      <c r="O1155" s="183">
        <v>317</v>
      </c>
      <c r="P1155" s="183">
        <v>359</v>
      </c>
      <c r="Q1155" s="183">
        <v>65</v>
      </c>
      <c r="R1155" s="183">
        <v>838</v>
      </c>
      <c r="S1155" s="183">
        <v>364</v>
      </c>
      <c r="T1155" s="183">
        <v>363</v>
      </c>
      <c r="U1155" s="183">
        <v>104</v>
      </c>
      <c r="V1155" s="183">
        <v>784</v>
      </c>
      <c r="W1155" s="183">
        <v>352</v>
      </c>
      <c r="X1155" s="183">
        <v>362</v>
      </c>
      <c r="Y1155" s="183">
        <v>71</v>
      </c>
    </row>
    <row r="1156" spans="1:25" x14ac:dyDescent="0.2">
      <c r="A1156" s="184">
        <v>11205200</v>
      </c>
      <c r="B1156" s="183" t="str">
        <f>[1]店マスタ!B1155</f>
        <v>（株）ｅ－Ｌｉｆｅ　本部</v>
      </c>
      <c r="C1156" s="183">
        <v>0.5</v>
      </c>
      <c r="D1156" s="183">
        <v>0.5</v>
      </c>
      <c r="E1156" s="183">
        <f>_xlfn.XLOOKUP(A1156,[2]Sheet1!$R:$R,[2]Sheet1!$AB:$AB,"",0)</f>
        <v>0.5</v>
      </c>
      <c r="F1156" s="183">
        <f>_xlfn.XLOOKUP($A1156,[3]【2026年03月度_全社】RFM客層一覧表データ!$A:$A,[3]【2026年03月度_全社】RFM客層一覧表データ!C:C,"",0)</f>
        <v>0</v>
      </c>
      <c r="G1156" s="183">
        <f>_xlfn.XLOOKUP($A1156,[3]【2026年03月度_全社】RFM客層一覧表データ!$A:$A,[3]【2026年03月度_全社】RFM客層一覧表データ!D:D,"",0)</f>
        <v>0</v>
      </c>
      <c r="H1156" s="183">
        <f>_xlfn.XLOOKUP($A1156,[3]【2026年03月度_全社】RFM客層一覧表データ!$A:$A,[3]【2026年03月度_全社】RFM客層一覧表データ!E:E,"",0)</f>
        <v>0</v>
      </c>
      <c r="I1156" s="183">
        <f>_xlfn.XLOOKUP($A1156,[3]【2026年03月度_全社】RFM客層一覧表データ!$A:$A,[3]【2026年03月度_全社】RFM客層一覧表データ!F:F,"",0)</f>
        <v>0</v>
      </c>
      <c r="J1156" s="183">
        <v>0</v>
      </c>
      <c r="K1156" s="183">
        <v>0</v>
      </c>
      <c r="L1156" s="183">
        <v>0</v>
      </c>
      <c r="M1156" s="183">
        <v>0</v>
      </c>
      <c r="N1156" s="183">
        <v>0</v>
      </c>
      <c r="O1156" s="183">
        <v>0</v>
      </c>
      <c r="P1156" s="183">
        <v>0</v>
      </c>
      <c r="Q1156" s="183">
        <v>0</v>
      </c>
      <c r="R1156" s="183">
        <v>0</v>
      </c>
      <c r="S1156" s="183">
        <v>0</v>
      </c>
      <c r="T1156" s="183">
        <v>0</v>
      </c>
      <c r="U1156" s="183">
        <v>0</v>
      </c>
      <c r="V1156" s="183">
        <v>0</v>
      </c>
      <c r="W1156" s="183">
        <v>0</v>
      </c>
      <c r="X1156" s="183">
        <v>0</v>
      </c>
      <c r="Y1156" s="183">
        <v>0</v>
      </c>
    </row>
    <row r="1157" spans="1:25" x14ac:dyDescent="0.2">
      <c r="A1157" s="184">
        <v>11206020</v>
      </c>
      <c r="B1157" s="183" t="str">
        <f>[1]店マスタ!B1156</f>
        <v>パナクレール　さくらい</v>
      </c>
      <c r="C1157" s="183">
        <v>2</v>
      </c>
      <c r="D1157" s="183">
        <v>2</v>
      </c>
      <c r="E1157" s="183" t="str">
        <f>_xlfn.XLOOKUP(A1157,[2]Sheet1!$R:$R,[2]Sheet1!$AB:$AB,"",0)</f>
        <v/>
      </c>
      <c r="F1157" s="183" t="str">
        <f>_xlfn.XLOOKUP($A1157,[3]【2026年03月度_全社】RFM客層一覧表データ!$A:$A,[3]【2026年03月度_全社】RFM客層一覧表データ!C:C,"",0)</f>
        <v/>
      </c>
      <c r="G1157" s="183" t="str">
        <f>_xlfn.XLOOKUP($A1157,[3]【2026年03月度_全社】RFM客層一覧表データ!$A:$A,[3]【2026年03月度_全社】RFM客層一覧表データ!D:D,"",0)</f>
        <v/>
      </c>
      <c r="H1157" s="183" t="str">
        <f>_xlfn.XLOOKUP($A1157,[3]【2026年03月度_全社】RFM客層一覧表データ!$A:$A,[3]【2026年03月度_全社】RFM客層一覧表データ!E:E,"",0)</f>
        <v/>
      </c>
      <c r="I1157" s="183" t="str">
        <f>_xlfn.XLOOKUP($A1157,[3]【2026年03月度_全社】RFM客層一覧表データ!$A:$A,[3]【2026年03月度_全社】RFM客層一覧表データ!F:F,"",0)</f>
        <v/>
      </c>
      <c r="J1157" s="183">
        <v>0</v>
      </c>
      <c r="K1157" s="183">
        <v>0</v>
      </c>
      <c r="L1157" s="183">
        <v>0</v>
      </c>
      <c r="M1157" s="183">
        <v>0</v>
      </c>
      <c r="N1157" s="183">
        <v>0</v>
      </c>
      <c r="O1157" s="183">
        <v>0</v>
      </c>
      <c r="P1157" s="183">
        <v>0</v>
      </c>
      <c r="Q1157" s="183">
        <v>0</v>
      </c>
      <c r="R1157" s="183">
        <v>0</v>
      </c>
      <c r="S1157" s="183">
        <v>0</v>
      </c>
      <c r="T1157" s="183">
        <v>0</v>
      </c>
      <c r="U1157" s="183">
        <v>0</v>
      </c>
      <c r="V1157" s="183">
        <v>0</v>
      </c>
      <c r="W1157" s="183">
        <v>0</v>
      </c>
      <c r="X1157" s="183">
        <v>0</v>
      </c>
      <c r="Y1157" s="183">
        <v>0</v>
      </c>
    </row>
    <row r="1158" spans="1:25" x14ac:dyDescent="0.2">
      <c r="A1158" s="184">
        <v>11207150</v>
      </c>
      <c r="B1158" s="183" t="str">
        <f>[1]店マスタ!B1157</f>
        <v>パナオックス</v>
      </c>
      <c r="C1158" s="183">
        <v>3.5</v>
      </c>
      <c r="D1158" s="183">
        <v>3.5</v>
      </c>
      <c r="E1158" s="183">
        <f>_xlfn.XLOOKUP(A1158,[2]Sheet1!$R:$R,[2]Sheet1!$AB:$AB,"",0)</f>
        <v>3.5</v>
      </c>
      <c r="F1158" s="183">
        <f>_xlfn.XLOOKUP($A1158,[3]【2026年03月度_全社】RFM客層一覧表データ!$A:$A,[3]【2026年03月度_全社】RFM客層一覧表データ!C:C,"",0)</f>
        <v>492</v>
      </c>
      <c r="G1158" s="183">
        <f>_xlfn.XLOOKUP($A1158,[3]【2026年03月度_全社】RFM客層一覧表データ!$A:$A,[3]【2026年03月度_全社】RFM客層一覧表データ!D:D,"",0)</f>
        <v>262</v>
      </c>
      <c r="H1158" s="183">
        <f>_xlfn.XLOOKUP($A1158,[3]【2026年03月度_全社】RFM客層一覧表データ!$A:$A,[3]【2026年03月度_全社】RFM客層一覧表データ!E:E,"",0)</f>
        <v>311</v>
      </c>
      <c r="I1158" s="183">
        <f>_xlfn.XLOOKUP($A1158,[3]【2026年03月度_全社】RFM客層一覧表データ!$A:$A,[3]【2026年03月度_全社】RFM客層一覧表データ!F:F,"",0)</f>
        <v>26</v>
      </c>
      <c r="J1158" s="183">
        <v>494</v>
      </c>
      <c r="K1158" s="183">
        <v>288</v>
      </c>
      <c r="L1158" s="183">
        <v>306</v>
      </c>
      <c r="M1158" s="183">
        <v>42</v>
      </c>
      <c r="N1158" s="183">
        <v>477</v>
      </c>
      <c r="O1158" s="183">
        <v>276</v>
      </c>
      <c r="P1158" s="183">
        <v>298</v>
      </c>
      <c r="Q1158" s="183">
        <v>30</v>
      </c>
      <c r="R1158" s="183">
        <v>470</v>
      </c>
      <c r="S1158" s="183">
        <v>267</v>
      </c>
      <c r="T1158" s="183">
        <v>297</v>
      </c>
      <c r="U1158" s="183">
        <v>24</v>
      </c>
      <c r="V1158" s="183">
        <v>488</v>
      </c>
      <c r="W1158" s="183">
        <v>276</v>
      </c>
      <c r="X1158" s="183">
        <v>293</v>
      </c>
      <c r="Y1158" s="183">
        <v>38</v>
      </c>
    </row>
    <row r="1159" spans="1:25" x14ac:dyDescent="0.2">
      <c r="A1159" s="184">
        <v>11211010</v>
      </c>
      <c r="B1159" s="183" t="str">
        <f>[1]店マスタ!B1158</f>
        <v>大洋電気商会</v>
      </c>
      <c r="C1159" s="183">
        <v>1.5</v>
      </c>
      <c r="D1159" s="183">
        <v>1.5</v>
      </c>
      <c r="E1159" s="183">
        <f>_xlfn.XLOOKUP(A1159,[2]Sheet1!$R:$R,[2]Sheet1!$AB:$AB,"",0)</f>
        <v>1.5</v>
      </c>
      <c r="F1159" s="183">
        <f>_xlfn.XLOOKUP($A1159,[3]【2026年03月度_全社】RFM客層一覧表データ!$A:$A,[3]【2026年03月度_全社】RFM客層一覧表データ!C:C,"",0)</f>
        <v>835</v>
      </c>
      <c r="G1159" s="183">
        <f>_xlfn.XLOOKUP($A1159,[3]【2026年03月度_全社】RFM客層一覧表データ!$A:$A,[3]【2026年03月度_全社】RFM客層一覧表データ!D:D,"",0)</f>
        <v>250</v>
      </c>
      <c r="H1159" s="183">
        <f>_xlfn.XLOOKUP($A1159,[3]【2026年03月度_全社】RFM客層一覧表データ!$A:$A,[3]【2026年03月度_全社】RFM客層一覧表データ!E:E,"",0)</f>
        <v>297</v>
      </c>
      <c r="I1159" s="183">
        <f>_xlfn.XLOOKUP($A1159,[3]【2026年03月度_全社】RFM客層一覧表データ!$A:$A,[3]【2026年03月度_全社】RFM客層一覧表データ!F:F,"",0)</f>
        <v>51</v>
      </c>
      <c r="J1159" s="183">
        <v>879</v>
      </c>
      <c r="K1159" s="183">
        <v>298</v>
      </c>
      <c r="L1159" s="183">
        <v>324</v>
      </c>
      <c r="M1159" s="183">
        <v>51</v>
      </c>
      <c r="N1159" s="183">
        <v>947</v>
      </c>
      <c r="O1159" s="183">
        <v>324</v>
      </c>
      <c r="P1159" s="183">
        <v>339</v>
      </c>
      <c r="Q1159" s="183">
        <v>65</v>
      </c>
      <c r="R1159" s="183">
        <v>947</v>
      </c>
      <c r="S1159" s="183">
        <v>305</v>
      </c>
      <c r="T1159" s="183">
        <v>351</v>
      </c>
      <c r="U1159" s="183">
        <v>55</v>
      </c>
      <c r="V1159" s="183">
        <v>953</v>
      </c>
      <c r="W1159" s="183">
        <v>395</v>
      </c>
      <c r="X1159" s="183">
        <v>349</v>
      </c>
      <c r="Y1159" s="183">
        <v>89</v>
      </c>
    </row>
    <row r="1160" spans="1:25" x14ac:dyDescent="0.2">
      <c r="A1160" s="184">
        <v>11213040</v>
      </c>
      <c r="B1160" s="183" t="str">
        <f>[1]店マスタ!B1159</f>
        <v>マルト電器商会</v>
      </c>
      <c r="C1160" s="183">
        <v>2.5</v>
      </c>
      <c r="D1160" s="183">
        <v>2.5</v>
      </c>
      <c r="E1160" s="183" t="str">
        <f>_xlfn.XLOOKUP(A1160,[2]Sheet1!$R:$R,[2]Sheet1!$AB:$AB,"",0)</f>
        <v/>
      </c>
      <c r="F1160" s="183">
        <f>_xlfn.XLOOKUP($A1160,[3]【2026年03月度_全社】RFM客層一覧表データ!$A:$A,[3]【2026年03月度_全社】RFM客層一覧表データ!C:C,"",0)</f>
        <v>0</v>
      </c>
      <c r="G1160" s="183">
        <f>_xlfn.XLOOKUP($A1160,[3]【2026年03月度_全社】RFM客層一覧表データ!$A:$A,[3]【2026年03月度_全社】RFM客層一覧表データ!D:D,"",0)</f>
        <v>0</v>
      </c>
      <c r="H1160" s="183">
        <f>_xlfn.XLOOKUP($A1160,[3]【2026年03月度_全社】RFM客層一覧表データ!$A:$A,[3]【2026年03月度_全社】RFM客層一覧表データ!E:E,"",0)</f>
        <v>0</v>
      </c>
      <c r="I1160" s="183">
        <f>_xlfn.XLOOKUP($A1160,[3]【2026年03月度_全社】RFM客層一覧表データ!$A:$A,[3]【2026年03月度_全社】RFM客層一覧表データ!F:F,"",0)</f>
        <v>0</v>
      </c>
      <c r="J1160" s="183">
        <v>0</v>
      </c>
      <c r="K1160" s="183">
        <v>0</v>
      </c>
      <c r="L1160" s="183">
        <v>0</v>
      </c>
      <c r="M1160" s="183">
        <v>0</v>
      </c>
      <c r="N1160" s="183">
        <v>15</v>
      </c>
      <c r="O1160" s="183">
        <v>0</v>
      </c>
      <c r="P1160" s="183">
        <v>0</v>
      </c>
      <c r="Q1160" s="183">
        <v>0</v>
      </c>
      <c r="R1160" s="183">
        <v>26</v>
      </c>
      <c r="S1160" s="183">
        <v>0</v>
      </c>
      <c r="T1160" s="183">
        <v>0</v>
      </c>
      <c r="U1160" s="183">
        <v>0</v>
      </c>
      <c r="V1160" s="183">
        <v>33</v>
      </c>
      <c r="W1160" s="183">
        <v>0</v>
      </c>
      <c r="X1160" s="183">
        <v>0</v>
      </c>
      <c r="Y1160" s="183">
        <v>0</v>
      </c>
    </row>
    <row r="1161" spans="1:25" x14ac:dyDescent="0.2">
      <c r="A1161" s="184">
        <v>11213070</v>
      </c>
      <c r="B1161" s="183" t="str">
        <f>[1]店マスタ!B1160</f>
        <v>（有）家電ノ村松</v>
      </c>
      <c r="C1161" s="183">
        <v>3</v>
      </c>
      <c r="D1161" s="183">
        <v>3</v>
      </c>
      <c r="E1161" s="183">
        <f>_xlfn.XLOOKUP(A1161,[2]Sheet1!$R:$R,[2]Sheet1!$AB:$AB,"",0)</f>
        <v>3</v>
      </c>
      <c r="F1161" s="183">
        <f>_xlfn.XLOOKUP($A1161,[3]【2026年03月度_全社】RFM客層一覧表データ!$A:$A,[3]【2026年03月度_全社】RFM客層一覧表データ!C:C,"",0)</f>
        <v>553</v>
      </c>
      <c r="G1161" s="183">
        <f>_xlfn.XLOOKUP($A1161,[3]【2026年03月度_全社】RFM客層一覧表データ!$A:$A,[3]【2026年03月度_全社】RFM客層一覧表データ!D:D,"",0)</f>
        <v>201</v>
      </c>
      <c r="H1161" s="183">
        <f>_xlfn.XLOOKUP($A1161,[3]【2026年03月度_全社】RFM客層一覧表データ!$A:$A,[3]【2026年03月度_全社】RFM客層一覧表データ!E:E,"",0)</f>
        <v>313</v>
      </c>
      <c r="I1161" s="183">
        <f>_xlfn.XLOOKUP($A1161,[3]【2026年03月度_全社】RFM客層一覧表データ!$A:$A,[3]【2026年03月度_全社】RFM客層一覧表データ!F:F,"",0)</f>
        <v>16</v>
      </c>
      <c r="J1161" s="183">
        <v>579</v>
      </c>
      <c r="K1161" s="183">
        <v>259</v>
      </c>
      <c r="L1161" s="183">
        <v>328</v>
      </c>
      <c r="M1161" s="183">
        <v>22</v>
      </c>
      <c r="N1161" s="183">
        <v>606</v>
      </c>
      <c r="O1161" s="183">
        <v>289</v>
      </c>
      <c r="P1161" s="183">
        <v>335</v>
      </c>
      <c r="Q1161" s="183">
        <v>25</v>
      </c>
      <c r="R1161" s="183">
        <v>603</v>
      </c>
      <c r="S1161" s="183">
        <v>281</v>
      </c>
      <c r="T1161" s="183">
        <v>339</v>
      </c>
      <c r="U1161" s="183">
        <v>25</v>
      </c>
      <c r="V1161" s="183">
        <v>623</v>
      </c>
      <c r="W1161" s="183">
        <v>304</v>
      </c>
      <c r="X1161" s="183">
        <v>349</v>
      </c>
      <c r="Y1161" s="183">
        <v>25</v>
      </c>
    </row>
    <row r="1162" spans="1:25" x14ac:dyDescent="0.2">
      <c r="A1162" s="184">
        <v>11213120</v>
      </c>
      <c r="B1162" s="183" t="str">
        <f>[1]店マスタ!B1161</f>
        <v>久保電気</v>
      </c>
      <c r="C1162" s="183">
        <v>2</v>
      </c>
      <c r="D1162" s="183">
        <v>2</v>
      </c>
      <c r="E1162" s="183">
        <f>_xlfn.XLOOKUP(A1162,[2]Sheet1!$R:$R,[2]Sheet1!$AB:$AB,"",0)</f>
        <v>2</v>
      </c>
      <c r="F1162" s="183">
        <f>_xlfn.XLOOKUP($A1162,[3]【2026年03月度_全社】RFM客層一覧表データ!$A:$A,[3]【2026年03月度_全社】RFM客層一覧表データ!C:C,"",0)</f>
        <v>610</v>
      </c>
      <c r="G1162" s="183">
        <f>_xlfn.XLOOKUP($A1162,[3]【2026年03月度_全社】RFM客層一覧表データ!$A:$A,[3]【2026年03月度_全社】RFM客層一覧表データ!D:D,"",0)</f>
        <v>236</v>
      </c>
      <c r="H1162" s="183">
        <f>_xlfn.XLOOKUP($A1162,[3]【2026年03月度_全社】RFM客層一覧表データ!$A:$A,[3]【2026年03月度_全社】RFM客層一覧表データ!E:E,"",0)</f>
        <v>318</v>
      </c>
      <c r="I1162" s="183">
        <f>_xlfn.XLOOKUP($A1162,[3]【2026年03月度_全社】RFM客層一覧表データ!$A:$A,[3]【2026年03月度_全社】RFM客層一覧表データ!F:F,"",0)</f>
        <v>28</v>
      </c>
      <c r="J1162" s="183">
        <v>659</v>
      </c>
      <c r="K1162" s="183">
        <v>279</v>
      </c>
      <c r="L1162" s="183">
        <v>334</v>
      </c>
      <c r="M1162" s="183">
        <v>42</v>
      </c>
      <c r="N1162" s="183">
        <v>684</v>
      </c>
      <c r="O1162" s="183">
        <v>243</v>
      </c>
      <c r="P1162" s="183">
        <v>331</v>
      </c>
      <c r="Q1162" s="183">
        <v>26</v>
      </c>
      <c r="R1162" s="183">
        <v>713</v>
      </c>
      <c r="S1162" s="183">
        <v>246</v>
      </c>
      <c r="T1162" s="183">
        <v>343</v>
      </c>
      <c r="U1162" s="183">
        <v>30</v>
      </c>
      <c r="V1162" s="183">
        <v>719</v>
      </c>
      <c r="W1162" s="183">
        <v>238</v>
      </c>
      <c r="X1162" s="183">
        <v>349</v>
      </c>
      <c r="Y1162" s="183">
        <v>32</v>
      </c>
    </row>
    <row r="1163" spans="1:25" x14ac:dyDescent="0.2">
      <c r="A1163" s="184">
        <v>11213630</v>
      </c>
      <c r="B1163" s="183" t="str">
        <f>[1]店マスタ!B1162</f>
        <v>有限会社ワイ、エスデンキ</v>
      </c>
      <c r="C1163" s="183">
        <v>4</v>
      </c>
      <c r="D1163" s="183">
        <v>4</v>
      </c>
      <c r="E1163" s="183">
        <f>_xlfn.XLOOKUP(A1163,[2]Sheet1!$R:$R,[2]Sheet1!$AB:$AB,"",0)</f>
        <v>5</v>
      </c>
      <c r="F1163" s="183">
        <f>_xlfn.XLOOKUP($A1163,[3]【2026年03月度_全社】RFM客層一覧表データ!$A:$A,[3]【2026年03月度_全社】RFM客層一覧表データ!C:C,"",0)</f>
        <v>788</v>
      </c>
      <c r="G1163" s="183">
        <f>_xlfn.XLOOKUP($A1163,[3]【2026年03月度_全社】RFM客層一覧表データ!$A:$A,[3]【2026年03月度_全社】RFM客層一覧表データ!D:D,"",0)</f>
        <v>296</v>
      </c>
      <c r="H1163" s="183">
        <f>_xlfn.XLOOKUP($A1163,[3]【2026年03月度_全社】RFM客層一覧表データ!$A:$A,[3]【2026年03月度_全社】RFM客層一覧表データ!E:E,"",0)</f>
        <v>376</v>
      </c>
      <c r="I1163" s="183">
        <f>_xlfn.XLOOKUP($A1163,[3]【2026年03月度_全社】RFM客層一覧表データ!$A:$A,[3]【2026年03月度_全社】RFM客層一覧表データ!F:F,"",0)</f>
        <v>45</v>
      </c>
      <c r="J1163" s="183">
        <v>826</v>
      </c>
      <c r="K1163" s="183">
        <v>354</v>
      </c>
      <c r="L1163" s="183">
        <v>376</v>
      </c>
      <c r="M1163" s="183">
        <v>54</v>
      </c>
      <c r="N1163" s="183">
        <v>867</v>
      </c>
      <c r="O1163" s="183">
        <v>343</v>
      </c>
      <c r="P1163" s="183">
        <v>382</v>
      </c>
      <c r="Q1163" s="183">
        <v>70</v>
      </c>
      <c r="R1163" s="183">
        <v>878</v>
      </c>
      <c r="S1163" s="183">
        <v>321</v>
      </c>
      <c r="T1163" s="183">
        <v>406</v>
      </c>
      <c r="U1163" s="183">
        <v>54</v>
      </c>
      <c r="V1163" s="183">
        <v>908</v>
      </c>
      <c r="W1163" s="183">
        <v>384</v>
      </c>
      <c r="X1163" s="183">
        <v>413</v>
      </c>
      <c r="Y1163" s="183">
        <v>73</v>
      </c>
    </row>
    <row r="1164" spans="1:25" x14ac:dyDescent="0.2">
      <c r="A1164" s="184">
        <v>11214020</v>
      </c>
      <c r="B1164" s="183" t="str">
        <f>[1]店マスタ!B1163</f>
        <v>リペアハウス．オーニシ</v>
      </c>
      <c r="C1164" s="183">
        <v>1.5</v>
      </c>
      <c r="D1164" s="183">
        <v>1.5</v>
      </c>
      <c r="E1164" s="183">
        <f>_xlfn.XLOOKUP(A1164,[2]Sheet1!$R:$R,[2]Sheet1!$AB:$AB,"",0)</f>
        <v>1.5</v>
      </c>
      <c r="F1164" s="183">
        <f>_xlfn.XLOOKUP($A1164,[3]【2026年03月度_全社】RFM客層一覧表データ!$A:$A,[3]【2026年03月度_全社】RFM客層一覧表データ!C:C,"",0)</f>
        <v>0</v>
      </c>
      <c r="G1164" s="183">
        <f>_xlfn.XLOOKUP($A1164,[3]【2026年03月度_全社】RFM客層一覧表データ!$A:$A,[3]【2026年03月度_全社】RFM客層一覧表データ!D:D,"",0)</f>
        <v>0</v>
      </c>
      <c r="H1164" s="183">
        <f>_xlfn.XLOOKUP($A1164,[3]【2026年03月度_全社】RFM客層一覧表データ!$A:$A,[3]【2026年03月度_全社】RFM客層一覧表データ!E:E,"",0)</f>
        <v>0</v>
      </c>
      <c r="I1164" s="183">
        <f>_xlfn.XLOOKUP($A1164,[3]【2026年03月度_全社】RFM客層一覧表データ!$A:$A,[3]【2026年03月度_全社】RFM客層一覧表データ!F:F,"",0)</f>
        <v>0</v>
      </c>
      <c r="J1164" s="183">
        <v>0</v>
      </c>
      <c r="K1164" s="183">
        <v>0</v>
      </c>
      <c r="L1164" s="183">
        <v>0</v>
      </c>
      <c r="M1164" s="183">
        <v>0</v>
      </c>
      <c r="N1164" s="183">
        <v>0</v>
      </c>
      <c r="O1164" s="183">
        <v>0</v>
      </c>
      <c r="P1164" s="183">
        <v>0</v>
      </c>
      <c r="Q1164" s="183">
        <v>0</v>
      </c>
      <c r="R1164" s="183">
        <v>0</v>
      </c>
      <c r="S1164" s="183">
        <v>0</v>
      </c>
      <c r="T1164" s="183">
        <v>0</v>
      </c>
      <c r="U1164" s="183">
        <v>0</v>
      </c>
      <c r="V1164" s="183">
        <v>0</v>
      </c>
      <c r="W1164" s="183">
        <v>0</v>
      </c>
      <c r="X1164" s="183">
        <v>0</v>
      </c>
      <c r="Y1164" s="183">
        <v>0</v>
      </c>
    </row>
    <row r="1165" spans="1:25" x14ac:dyDescent="0.2">
      <c r="A1165" s="184">
        <v>11214030</v>
      </c>
      <c r="B1165" s="183" t="str">
        <f>[1]店マスタ!B1164</f>
        <v>ジヨイスササキ</v>
      </c>
      <c r="C1165" s="183">
        <v>4</v>
      </c>
      <c r="D1165" s="183">
        <v>0</v>
      </c>
      <c r="E1165" s="183" t="str">
        <f>_xlfn.XLOOKUP(A1165,[2]Sheet1!$R:$R,[2]Sheet1!$AB:$AB,"",0)</f>
        <v/>
      </c>
      <c r="F1165" s="183" t="str">
        <f>_xlfn.XLOOKUP($A1165,[3]【2026年03月度_全社】RFM客層一覧表データ!$A:$A,[3]【2026年03月度_全社】RFM客層一覧表データ!C:C,"",0)</f>
        <v/>
      </c>
      <c r="G1165" s="183" t="str">
        <f>_xlfn.XLOOKUP($A1165,[3]【2026年03月度_全社】RFM客層一覧表データ!$A:$A,[3]【2026年03月度_全社】RFM客層一覧表データ!D:D,"",0)</f>
        <v/>
      </c>
      <c r="H1165" s="183" t="str">
        <f>_xlfn.XLOOKUP($A1165,[3]【2026年03月度_全社】RFM客層一覧表データ!$A:$A,[3]【2026年03月度_全社】RFM客層一覧表データ!E:E,"",0)</f>
        <v/>
      </c>
      <c r="I1165" s="183" t="str">
        <f>_xlfn.XLOOKUP($A1165,[3]【2026年03月度_全社】RFM客層一覧表データ!$A:$A,[3]【2026年03月度_全社】RFM客層一覧表データ!F:F,"",0)</f>
        <v/>
      </c>
      <c r="J1165" s="183">
        <v>0</v>
      </c>
      <c r="K1165" s="183">
        <v>0</v>
      </c>
      <c r="L1165" s="183">
        <v>0</v>
      </c>
      <c r="M1165" s="183">
        <v>0</v>
      </c>
      <c r="N1165" s="183">
        <v>0</v>
      </c>
      <c r="O1165" s="183">
        <v>0</v>
      </c>
      <c r="P1165" s="183">
        <v>0</v>
      </c>
      <c r="Q1165" s="183">
        <v>0</v>
      </c>
      <c r="R1165" s="183">
        <v>0</v>
      </c>
      <c r="S1165" s="183">
        <v>0</v>
      </c>
      <c r="T1165" s="183">
        <v>0</v>
      </c>
      <c r="U1165" s="183">
        <v>0</v>
      </c>
      <c r="V1165" s="183">
        <v>0</v>
      </c>
      <c r="W1165" s="183">
        <v>0</v>
      </c>
      <c r="X1165" s="183">
        <v>0</v>
      </c>
      <c r="Y1165" s="183">
        <v>0</v>
      </c>
    </row>
    <row r="1166" spans="1:25" x14ac:dyDescent="0.2">
      <c r="A1166" s="184">
        <v>11214050</v>
      </c>
      <c r="B1166" s="183" t="str">
        <f>[1]店マスタ!B1165</f>
        <v>（有）高梨電器</v>
      </c>
      <c r="C1166" s="183">
        <v>3</v>
      </c>
      <c r="D1166" s="183">
        <v>3</v>
      </c>
      <c r="E1166" s="183">
        <f>_xlfn.XLOOKUP(A1166,[2]Sheet1!$R:$R,[2]Sheet1!$AB:$AB,"",0)</f>
        <v>3.5</v>
      </c>
      <c r="F1166" s="183">
        <f>_xlfn.XLOOKUP($A1166,[3]【2026年03月度_全社】RFM客層一覧表データ!$A:$A,[3]【2026年03月度_全社】RFM客層一覧表データ!C:C,"",0)</f>
        <v>869</v>
      </c>
      <c r="G1166" s="183">
        <f>_xlfn.XLOOKUP($A1166,[3]【2026年03月度_全社】RFM客層一覧表データ!$A:$A,[3]【2026年03月度_全社】RFM客層一覧表データ!D:D,"",0)</f>
        <v>371</v>
      </c>
      <c r="H1166" s="183">
        <f>_xlfn.XLOOKUP($A1166,[3]【2026年03月度_全社】RFM客層一覧表データ!$A:$A,[3]【2026年03月度_全社】RFM客層一覧表データ!E:E,"",0)</f>
        <v>451</v>
      </c>
      <c r="I1166" s="183">
        <f>_xlfn.XLOOKUP($A1166,[3]【2026年03月度_全社】RFM客層一覧表データ!$A:$A,[3]【2026年03月度_全社】RFM客層一覧表データ!F:F,"",0)</f>
        <v>46</v>
      </c>
      <c r="J1166" s="183">
        <v>892</v>
      </c>
      <c r="K1166" s="183">
        <v>377</v>
      </c>
      <c r="L1166" s="183">
        <v>459</v>
      </c>
      <c r="M1166" s="183">
        <v>37</v>
      </c>
      <c r="N1166" s="183">
        <v>927</v>
      </c>
      <c r="O1166" s="183">
        <v>416</v>
      </c>
      <c r="P1166" s="183">
        <v>449</v>
      </c>
      <c r="Q1166" s="183">
        <v>63</v>
      </c>
      <c r="R1166" s="183">
        <v>924</v>
      </c>
      <c r="S1166" s="183">
        <v>396</v>
      </c>
      <c r="T1166" s="183">
        <v>461</v>
      </c>
      <c r="U1166" s="183">
        <v>54</v>
      </c>
      <c r="V1166" s="183">
        <v>949</v>
      </c>
      <c r="W1166" s="183">
        <v>411</v>
      </c>
      <c r="X1166" s="183">
        <v>464</v>
      </c>
      <c r="Y1166" s="183">
        <v>78</v>
      </c>
    </row>
    <row r="1167" spans="1:25" x14ac:dyDescent="0.2">
      <c r="A1167" s="184">
        <v>11214060</v>
      </c>
      <c r="B1167" s="183" t="str">
        <f>[1]店マスタ!B1166</f>
        <v>アイワデンキ</v>
      </c>
      <c r="C1167" s="183">
        <v>2.5</v>
      </c>
      <c r="D1167" s="183">
        <v>2.5</v>
      </c>
      <c r="E1167" s="183">
        <f>_xlfn.XLOOKUP(A1167,[2]Sheet1!$R:$R,[2]Sheet1!$AB:$AB,"",0)</f>
        <v>2.5</v>
      </c>
      <c r="F1167" s="183" t="str">
        <f>_xlfn.XLOOKUP($A1167,[3]【2026年03月度_全社】RFM客層一覧表データ!$A:$A,[3]【2026年03月度_全社】RFM客層一覧表データ!C:C,"",0)</f>
        <v/>
      </c>
      <c r="G1167" s="183" t="str">
        <f>_xlfn.XLOOKUP($A1167,[3]【2026年03月度_全社】RFM客層一覧表データ!$A:$A,[3]【2026年03月度_全社】RFM客層一覧表データ!D:D,"",0)</f>
        <v/>
      </c>
      <c r="H1167" s="183" t="str">
        <f>_xlfn.XLOOKUP($A1167,[3]【2026年03月度_全社】RFM客層一覧表データ!$A:$A,[3]【2026年03月度_全社】RFM客層一覧表データ!E:E,"",0)</f>
        <v/>
      </c>
      <c r="I1167" s="183" t="str">
        <f>_xlfn.XLOOKUP($A1167,[3]【2026年03月度_全社】RFM客層一覧表データ!$A:$A,[3]【2026年03月度_全社】RFM客層一覧表データ!F:F,"",0)</f>
        <v/>
      </c>
      <c r="J1167" s="183">
        <v>0</v>
      </c>
      <c r="K1167" s="183">
        <v>0</v>
      </c>
      <c r="L1167" s="183">
        <v>0</v>
      </c>
      <c r="M1167" s="183">
        <v>0</v>
      </c>
      <c r="N1167" s="183">
        <v>0</v>
      </c>
      <c r="O1167" s="183">
        <v>0</v>
      </c>
      <c r="P1167" s="183">
        <v>0</v>
      </c>
      <c r="Q1167" s="183">
        <v>0</v>
      </c>
      <c r="R1167" s="183">
        <v>0</v>
      </c>
      <c r="S1167" s="183">
        <v>0</v>
      </c>
      <c r="T1167" s="183">
        <v>0</v>
      </c>
      <c r="U1167" s="183">
        <v>0</v>
      </c>
      <c r="V1167" s="183">
        <v>0</v>
      </c>
      <c r="W1167" s="183">
        <v>0</v>
      </c>
      <c r="X1167" s="183">
        <v>0</v>
      </c>
      <c r="Y1167" s="183">
        <v>0</v>
      </c>
    </row>
    <row r="1168" spans="1:25" x14ac:dyDescent="0.2">
      <c r="A1168" s="184">
        <v>11214090</v>
      </c>
      <c r="B1168" s="183" t="str">
        <f>[1]店マスタ!B1167</f>
        <v>（有）君塚電器</v>
      </c>
      <c r="C1168" s="183">
        <v>3</v>
      </c>
      <c r="D1168" s="183">
        <v>3</v>
      </c>
      <c r="E1168" s="183">
        <f>_xlfn.XLOOKUP(A1168,[2]Sheet1!$R:$R,[2]Sheet1!$AB:$AB,"",0)</f>
        <v>3.5</v>
      </c>
      <c r="F1168" s="183">
        <f>_xlfn.XLOOKUP($A1168,[3]【2026年03月度_全社】RFM客層一覧表データ!$A:$A,[3]【2026年03月度_全社】RFM客層一覧表データ!C:C,"",0)</f>
        <v>703</v>
      </c>
      <c r="G1168" s="183">
        <f>_xlfn.XLOOKUP($A1168,[3]【2026年03月度_全社】RFM客層一覧表データ!$A:$A,[3]【2026年03月度_全社】RFM客層一覧表データ!D:D,"",0)</f>
        <v>249</v>
      </c>
      <c r="H1168" s="183">
        <f>_xlfn.XLOOKUP($A1168,[3]【2026年03月度_全社】RFM客層一覧表データ!$A:$A,[3]【2026年03月度_全社】RFM客層一覧表データ!E:E,"",0)</f>
        <v>324</v>
      </c>
      <c r="I1168" s="183">
        <f>_xlfn.XLOOKUP($A1168,[3]【2026年03月度_全社】RFM客層一覧表データ!$A:$A,[3]【2026年03月度_全社】RFM客層一覧表データ!F:F,"",0)</f>
        <v>50</v>
      </c>
      <c r="J1168" s="183">
        <v>719</v>
      </c>
      <c r="K1168" s="183">
        <v>263</v>
      </c>
      <c r="L1168" s="183">
        <v>335</v>
      </c>
      <c r="M1168" s="183">
        <v>44</v>
      </c>
      <c r="N1168" s="183">
        <v>742</v>
      </c>
      <c r="O1168" s="183">
        <v>282</v>
      </c>
      <c r="P1168" s="183">
        <v>347</v>
      </c>
      <c r="Q1168" s="183">
        <v>49</v>
      </c>
      <c r="R1168" s="183">
        <v>736</v>
      </c>
      <c r="S1168" s="183">
        <v>268</v>
      </c>
      <c r="T1168" s="183">
        <v>348</v>
      </c>
      <c r="U1168" s="183">
        <v>51</v>
      </c>
      <c r="V1168" s="183">
        <v>752</v>
      </c>
      <c r="W1168" s="183">
        <v>290</v>
      </c>
      <c r="X1168" s="183">
        <v>349</v>
      </c>
      <c r="Y1168" s="183">
        <v>51</v>
      </c>
    </row>
    <row r="1169" spans="1:25" x14ac:dyDescent="0.2">
      <c r="A1169" s="184">
        <v>11214170</v>
      </c>
      <c r="B1169" s="183" t="str">
        <f>[1]店マスタ!B1168</f>
        <v>ウイング　タカハシ</v>
      </c>
      <c r="C1169" s="183">
        <v>2.5</v>
      </c>
      <c r="D1169" s="183">
        <v>2.5</v>
      </c>
      <c r="E1169" s="183">
        <f>_xlfn.XLOOKUP(A1169,[2]Sheet1!$R:$R,[2]Sheet1!$AB:$AB,"",0)</f>
        <v>2.5</v>
      </c>
      <c r="F1169" s="183">
        <f>_xlfn.XLOOKUP($A1169,[3]【2026年03月度_全社】RFM客層一覧表データ!$A:$A,[3]【2026年03月度_全社】RFM客層一覧表データ!C:C,"",0)</f>
        <v>0</v>
      </c>
      <c r="G1169" s="183">
        <f>_xlfn.XLOOKUP($A1169,[3]【2026年03月度_全社】RFM客層一覧表データ!$A:$A,[3]【2026年03月度_全社】RFM客層一覧表データ!D:D,"",0)</f>
        <v>0</v>
      </c>
      <c r="H1169" s="183">
        <f>_xlfn.XLOOKUP($A1169,[3]【2026年03月度_全社】RFM客層一覧表データ!$A:$A,[3]【2026年03月度_全社】RFM客層一覧表データ!E:E,"",0)</f>
        <v>0</v>
      </c>
      <c r="I1169" s="183">
        <f>_xlfn.XLOOKUP($A1169,[3]【2026年03月度_全社】RFM客層一覧表データ!$A:$A,[3]【2026年03月度_全社】RFM客層一覧表データ!F:F,"",0)</f>
        <v>0</v>
      </c>
      <c r="J1169" s="183">
        <v>0</v>
      </c>
      <c r="K1169" s="183">
        <v>0</v>
      </c>
      <c r="L1169" s="183">
        <v>0</v>
      </c>
      <c r="M1169" s="183">
        <v>0</v>
      </c>
      <c r="N1169" s="183">
        <v>0</v>
      </c>
      <c r="O1169" s="183">
        <v>0</v>
      </c>
      <c r="P1169" s="183">
        <v>0</v>
      </c>
      <c r="Q1169" s="183">
        <v>0</v>
      </c>
      <c r="R1169" s="183">
        <v>0</v>
      </c>
      <c r="S1169" s="183">
        <v>0</v>
      </c>
      <c r="T1169" s="183">
        <v>0</v>
      </c>
      <c r="U1169" s="183">
        <v>0</v>
      </c>
      <c r="V1169" s="183">
        <v>0</v>
      </c>
      <c r="W1169" s="183">
        <v>0</v>
      </c>
      <c r="X1169" s="183">
        <v>0</v>
      </c>
      <c r="Y1169" s="183">
        <v>0</v>
      </c>
    </row>
    <row r="1170" spans="1:25" x14ac:dyDescent="0.2">
      <c r="A1170" s="184">
        <v>11216010</v>
      </c>
      <c r="B1170" s="183" t="str">
        <f>[1]店マスタ!B1169</f>
        <v>Ｐｌｕｇ－ｉｎ　トミナガ</v>
      </c>
      <c r="C1170" s="183">
        <v>8</v>
      </c>
      <c r="D1170" s="183">
        <v>5</v>
      </c>
      <c r="E1170" s="183">
        <f>_xlfn.XLOOKUP(A1170,[2]Sheet1!$R:$R,[2]Sheet1!$AB:$AB,"",0)</f>
        <v>10.5</v>
      </c>
      <c r="F1170" s="183">
        <f>_xlfn.XLOOKUP($A1170,[3]【2026年03月度_全社】RFM客層一覧表データ!$A:$A,[3]【2026年03月度_全社】RFM客層一覧表データ!C:C,"",0)</f>
        <v>1504</v>
      </c>
      <c r="G1170" s="183">
        <f>_xlfn.XLOOKUP($A1170,[3]【2026年03月度_全社】RFM客層一覧表データ!$A:$A,[3]【2026年03月度_全社】RFM客層一覧表データ!D:D,"",0)</f>
        <v>715</v>
      </c>
      <c r="H1170" s="183">
        <f>_xlfn.XLOOKUP($A1170,[3]【2026年03月度_全社】RFM客層一覧表データ!$A:$A,[3]【2026年03月度_全社】RFM客層一覧表データ!E:E,"",0)</f>
        <v>826</v>
      </c>
      <c r="I1170" s="183">
        <f>_xlfn.XLOOKUP($A1170,[3]【2026年03月度_全社】RFM客層一覧表データ!$A:$A,[3]【2026年03月度_全社】RFM客層一覧表データ!F:F,"",0)</f>
        <v>61</v>
      </c>
      <c r="J1170" s="183">
        <v>1534</v>
      </c>
      <c r="K1170" s="183">
        <v>728</v>
      </c>
      <c r="L1170" s="183">
        <v>830</v>
      </c>
      <c r="M1170" s="183">
        <v>65</v>
      </c>
      <c r="N1170" s="183">
        <v>1589</v>
      </c>
      <c r="O1170" s="183">
        <v>779</v>
      </c>
      <c r="P1170" s="183">
        <v>830</v>
      </c>
      <c r="Q1170" s="183">
        <v>88</v>
      </c>
      <c r="R1170" s="183">
        <v>1535</v>
      </c>
      <c r="S1170" s="183">
        <v>786</v>
      </c>
      <c r="T1170" s="183">
        <v>843</v>
      </c>
      <c r="U1170" s="183">
        <v>62</v>
      </c>
      <c r="V1170" s="183">
        <v>1527</v>
      </c>
      <c r="W1170" s="183">
        <v>776</v>
      </c>
      <c r="X1170" s="183">
        <v>840</v>
      </c>
      <c r="Y1170" s="183">
        <v>71</v>
      </c>
    </row>
    <row r="1171" spans="1:25" x14ac:dyDescent="0.2">
      <c r="A1171" s="184">
        <v>11217030</v>
      </c>
      <c r="B1171" s="183" t="str">
        <f>[1]店マスタ!B1170</f>
        <v>鳥海電機商会</v>
      </c>
      <c r="C1171" s="183">
        <v>2</v>
      </c>
      <c r="D1171" s="183">
        <v>2</v>
      </c>
      <c r="E1171" s="183">
        <f>_xlfn.XLOOKUP(A1171,[2]Sheet1!$R:$R,[2]Sheet1!$AB:$AB,"",0)</f>
        <v>2.5</v>
      </c>
      <c r="F1171" s="183" t="str">
        <f>_xlfn.XLOOKUP($A1171,[3]【2026年03月度_全社】RFM客層一覧表データ!$A:$A,[3]【2026年03月度_全社】RFM客層一覧表データ!C:C,"",0)</f>
        <v/>
      </c>
      <c r="G1171" s="183" t="str">
        <f>_xlfn.XLOOKUP($A1171,[3]【2026年03月度_全社】RFM客層一覧表データ!$A:$A,[3]【2026年03月度_全社】RFM客層一覧表データ!D:D,"",0)</f>
        <v/>
      </c>
      <c r="H1171" s="183" t="str">
        <f>_xlfn.XLOOKUP($A1171,[3]【2026年03月度_全社】RFM客層一覧表データ!$A:$A,[3]【2026年03月度_全社】RFM客層一覧表データ!E:E,"",0)</f>
        <v/>
      </c>
      <c r="I1171" s="183" t="str">
        <f>_xlfn.XLOOKUP($A1171,[3]【2026年03月度_全社】RFM客層一覧表データ!$A:$A,[3]【2026年03月度_全社】RFM客層一覧表データ!F:F,"",0)</f>
        <v/>
      </c>
      <c r="J1171" s="183">
        <v>0</v>
      </c>
      <c r="K1171" s="183">
        <v>0</v>
      </c>
      <c r="L1171" s="183">
        <v>0</v>
      </c>
      <c r="M1171" s="183">
        <v>0</v>
      </c>
      <c r="N1171" s="183">
        <v>0</v>
      </c>
      <c r="O1171" s="183">
        <v>0</v>
      </c>
      <c r="P1171" s="183">
        <v>0</v>
      </c>
      <c r="Q1171" s="183">
        <v>0</v>
      </c>
      <c r="R1171" s="183">
        <v>0</v>
      </c>
      <c r="S1171" s="183">
        <v>0</v>
      </c>
      <c r="T1171" s="183">
        <v>0</v>
      </c>
      <c r="U1171" s="183">
        <v>0</v>
      </c>
      <c r="V1171" s="183">
        <v>0</v>
      </c>
      <c r="W1171" s="183">
        <v>0</v>
      </c>
      <c r="X1171" s="183">
        <v>0</v>
      </c>
      <c r="Y1171" s="183">
        <v>0</v>
      </c>
    </row>
    <row r="1172" spans="1:25" x14ac:dyDescent="0.2">
      <c r="A1172" s="184">
        <v>11217230</v>
      </c>
      <c r="B1172" s="183" t="str">
        <f>[1]店マスタ!B1171</f>
        <v>有限会社パナロードたかはし</v>
      </c>
      <c r="C1172" s="183">
        <v>3</v>
      </c>
      <c r="D1172" s="183">
        <v>3</v>
      </c>
      <c r="E1172" s="183">
        <f>_xlfn.XLOOKUP(A1172,[2]Sheet1!$R:$R,[2]Sheet1!$AB:$AB,"",0)</f>
        <v>3</v>
      </c>
      <c r="F1172" s="183">
        <f>_xlfn.XLOOKUP($A1172,[3]【2026年03月度_全社】RFM客層一覧表データ!$A:$A,[3]【2026年03月度_全社】RFM客層一覧表データ!C:C,"",0)</f>
        <v>657</v>
      </c>
      <c r="G1172" s="183">
        <f>_xlfn.XLOOKUP($A1172,[3]【2026年03月度_全社】RFM客層一覧表データ!$A:$A,[3]【2026年03月度_全社】RFM客層一覧表データ!D:D,"",0)</f>
        <v>229</v>
      </c>
      <c r="H1172" s="183">
        <f>_xlfn.XLOOKUP($A1172,[3]【2026年03月度_全社】RFM客層一覧表データ!$A:$A,[3]【2026年03月度_全社】RFM客層一覧表データ!E:E,"",0)</f>
        <v>304</v>
      </c>
      <c r="I1172" s="183">
        <f>_xlfn.XLOOKUP($A1172,[3]【2026年03月度_全社】RFM客層一覧表データ!$A:$A,[3]【2026年03月度_全社】RFM客層一覧表データ!F:F,"",0)</f>
        <v>37</v>
      </c>
      <c r="J1172" s="183">
        <v>670</v>
      </c>
      <c r="K1172" s="183">
        <v>236</v>
      </c>
      <c r="L1172" s="183">
        <v>312</v>
      </c>
      <c r="M1172" s="183">
        <v>32</v>
      </c>
      <c r="N1172" s="183">
        <v>715</v>
      </c>
      <c r="O1172" s="183">
        <v>276</v>
      </c>
      <c r="P1172" s="183">
        <v>333</v>
      </c>
      <c r="Q1172" s="183">
        <v>44</v>
      </c>
      <c r="R1172" s="183">
        <v>747</v>
      </c>
      <c r="S1172" s="183">
        <v>298</v>
      </c>
      <c r="T1172" s="183">
        <v>349</v>
      </c>
      <c r="U1172" s="183">
        <v>57</v>
      </c>
      <c r="V1172" s="183">
        <v>742</v>
      </c>
      <c r="W1172" s="183">
        <v>286</v>
      </c>
      <c r="X1172" s="183">
        <v>354</v>
      </c>
      <c r="Y1172" s="183">
        <v>43</v>
      </c>
    </row>
    <row r="1173" spans="1:25" x14ac:dyDescent="0.2">
      <c r="A1173" s="184">
        <v>11221250</v>
      </c>
      <c r="B1173" s="183" t="str">
        <f>[1]店マスタ!B1172</f>
        <v>（有）サンエースなかじま</v>
      </c>
      <c r="C1173" s="183">
        <v>1</v>
      </c>
      <c r="D1173" s="183">
        <v>1</v>
      </c>
      <c r="E1173" s="183" t="str">
        <f>_xlfn.XLOOKUP(A1173,[2]Sheet1!$R:$R,[2]Sheet1!$AB:$AB,"",0)</f>
        <v/>
      </c>
      <c r="F1173" s="183" t="str">
        <f>_xlfn.XLOOKUP($A1173,[3]【2026年03月度_全社】RFM客層一覧表データ!$A:$A,[3]【2026年03月度_全社】RFM客層一覧表データ!C:C,"",0)</f>
        <v/>
      </c>
      <c r="G1173" s="183" t="str">
        <f>_xlfn.XLOOKUP($A1173,[3]【2026年03月度_全社】RFM客層一覧表データ!$A:$A,[3]【2026年03月度_全社】RFM客層一覧表データ!D:D,"",0)</f>
        <v/>
      </c>
      <c r="H1173" s="183" t="str">
        <f>_xlfn.XLOOKUP($A1173,[3]【2026年03月度_全社】RFM客層一覧表データ!$A:$A,[3]【2026年03月度_全社】RFM客層一覧表データ!E:E,"",0)</f>
        <v/>
      </c>
      <c r="I1173" s="183" t="str">
        <f>_xlfn.XLOOKUP($A1173,[3]【2026年03月度_全社】RFM客層一覧表データ!$A:$A,[3]【2026年03月度_全社】RFM客層一覧表データ!F:F,"",0)</f>
        <v/>
      </c>
      <c r="J1173" s="183">
        <v>0</v>
      </c>
      <c r="K1173" s="183">
        <v>0</v>
      </c>
      <c r="L1173" s="183">
        <v>0</v>
      </c>
      <c r="M1173" s="183">
        <v>0</v>
      </c>
      <c r="N1173" s="183">
        <v>0</v>
      </c>
      <c r="O1173" s="183">
        <v>0</v>
      </c>
      <c r="P1173" s="183">
        <v>0</v>
      </c>
      <c r="Q1173" s="183">
        <v>0</v>
      </c>
      <c r="R1173" s="183">
        <v>0</v>
      </c>
      <c r="S1173" s="183">
        <v>0</v>
      </c>
      <c r="T1173" s="183">
        <v>0</v>
      </c>
      <c r="U1173" s="183">
        <v>0</v>
      </c>
      <c r="V1173" s="183">
        <v>0</v>
      </c>
      <c r="W1173" s="183">
        <v>0</v>
      </c>
      <c r="X1173" s="183">
        <v>0</v>
      </c>
      <c r="Y1173" s="183">
        <v>0</v>
      </c>
    </row>
    <row r="1174" spans="1:25" x14ac:dyDescent="0.2">
      <c r="A1174" s="184">
        <v>11222010</v>
      </c>
      <c r="B1174" s="183" t="str">
        <f>[1]店マスタ!B1173</f>
        <v>（有）双立電機</v>
      </c>
      <c r="C1174" s="183">
        <v>2.5</v>
      </c>
      <c r="D1174" s="183">
        <v>2.5</v>
      </c>
      <c r="E1174" s="183">
        <f>_xlfn.XLOOKUP(A1174,[2]Sheet1!$R:$R,[2]Sheet1!$AB:$AB,"",0)</f>
        <v>2.5</v>
      </c>
      <c r="F1174" s="183">
        <f>_xlfn.XLOOKUP($A1174,[3]【2026年03月度_全社】RFM客層一覧表データ!$A:$A,[3]【2026年03月度_全社】RFM客層一覧表データ!C:C,"",0)</f>
        <v>467</v>
      </c>
      <c r="G1174" s="183">
        <f>_xlfn.XLOOKUP($A1174,[3]【2026年03月度_全社】RFM客層一覧表データ!$A:$A,[3]【2026年03月度_全社】RFM客層一覧表データ!D:D,"",0)</f>
        <v>212</v>
      </c>
      <c r="H1174" s="183">
        <f>_xlfn.XLOOKUP($A1174,[3]【2026年03月度_全社】RFM客層一覧表データ!$A:$A,[3]【2026年03月度_全社】RFM客層一覧表データ!E:E,"",0)</f>
        <v>280</v>
      </c>
      <c r="I1174" s="183">
        <f>_xlfn.XLOOKUP($A1174,[3]【2026年03月度_全社】RFM客層一覧表データ!$A:$A,[3]【2026年03月度_全社】RFM客層一覧表データ!F:F,"",0)</f>
        <v>17</v>
      </c>
      <c r="J1174" s="183">
        <v>478</v>
      </c>
      <c r="K1174" s="183">
        <v>226</v>
      </c>
      <c r="L1174" s="183">
        <v>291</v>
      </c>
      <c r="M1174" s="183">
        <v>16</v>
      </c>
      <c r="N1174" s="183">
        <v>479</v>
      </c>
      <c r="O1174" s="183">
        <v>238</v>
      </c>
      <c r="P1174" s="183">
        <v>296</v>
      </c>
      <c r="Q1174" s="183">
        <v>18</v>
      </c>
      <c r="R1174" s="183">
        <v>477</v>
      </c>
      <c r="S1174" s="183">
        <v>236</v>
      </c>
      <c r="T1174" s="183">
        <v>292</v>
      </c>
      <c r="U1174" s="183">
        <v>15</v>
      </c>
      <c r="V1174" s="183">
        <v>477</v>
      </c>
      <c r="W1174" s="183">
        <v>258</v>
      </c>
      <c r="X1174" s="183">
        <v>289</v>
      </c>
      <c r="Y1174" s="183">
        <v>14</v>
      </c>
    </row>
    <row r="1175" spans="1:25" x14ac:dyDescent="0.2">
      <c r="A1175" s="184">
        <v>11225010</v>
      </c>
      <c r="B1175" s="183" t="str">
        <f>[1]店マスタ!B1174</f>
        <v>ツチヤデンキ</v>
      </c>
      <c r="C1175" s="183">
        <v>1</v>
      </c>
      <c r="D1175" s="183">
        <v>1</v>
      </c>
      <c r="E1175" s="183">
        <f>_xlfn.XLOOKUP(A1175,[2]Sheet1!$R:$R,[2]Sheet1!$AB:$AB,"",0)</f>
        <v>1</v>
      </c>
      <c r="F1175" s="183">
        <f>_xlfn.XLOOKUP($A1175,[3]【2026年03月度_全社】RFM客層一覧表データ!$A:$A,[3]【2026年03月度_全社】RFM客層一覧表データ!C:C,"",0)</f>
        <v>313</v>
      </c>
      <c r="G1175" s="183">
        <f>_xlfn.XLOOKUP($A1175,[3]【2026年03月度_全社】RFM客層一覧表データ!$A:$A,[3]【2026年03月度_全社】RFM客層一覧表データ!D:D,"",0)</f>
        <v>91</v>
      </c>
      <c r="H1175" s="183">
        <f>_xlfn.XLOOKUP($A1175,[3]【2026年03月度_全社】RFM客層一覧表データ!$A:$A,[3]【2026年03月度_全社】RFM客層一覧表データ!E:E,"",0)</f>
        <v>0</v>
      </c>
      <c r="I1175" s="183">
        <f>_xlfn.XLOOKUP($A1175,[3]【2026年03月度_全社】RFM客層一覧表データ!$A:$A,[3]【2026年03月度_全社】RFM客層一覧表データ!F:F,"",0)</f>
        <v>0</v>
      </c>
      <c r="J1175" s="183">
        <v>333</v>
      </c>
      <c r="K1175" s="183">
        <v>103</v>
      </c>
      <c r="L1175" s="183">
        <v>0</v>
      </c>
      <c r="M1175" s="183">
        <v>0</v>
      </c>
      <c r="N1175" s="183">
        <v>337</v>
      </c>
      <c r="O1175" s="183">
        <v>98</v>
      </c>
      <c r="P1175" s="183">
        <v>0</v>
      </c>
      <c r="Q1175" s="183">
        <v>0</v>
      </c>
      <c r="R1175" s="183">
        <v>354</v>
      </c>
      <c r="S1175" s="183">
        <v>119</v>
      </c>
      <c r="T1175" s="183">
        <v>0</v>
      </c>
      <c r="U1175" s="183">
        <v>0</v>
      </c>
      <c r="V1175" s="183">
        <v>358</v>
      </c>
      <c r="W1175" s="183">
        <v>131</v>
      </c>
      <c r="X1175" s="183">
        <v>0</v>
      </c>
      <c r="Y1175" s="183">
        <v>0</v>
      </c>
    </row>
    <row r="1176" spans="1:25" x14ac:dyDescent="0.2">
      <c r="A1176" s="184">
        <v>11225020</v>
      </c>
      <c r="B1176" s="183" t="str">
        <f>[1]店マスタ!B1175</f>
        <v>パナクレール　みやざき</v>
      </c>
      <c r="C1176" s="183">
        <v>2</v>
      </c>
      <c r="D1176" s="183">
        <v>2</v>
      </c>
      <c r="E1176" s="183">
        <f>_xlfn.XLOOKUP(A1176,[2]Sheet1!$R:$R,[2]Sheet1!$AB:$AB,"",0)</f>
        <v>2.5</v>
      </c>
      <c r="F1176" s="183">
        <f>_xlfn.XLOOKUP($A1176,[3]【2026年03月度_全社】RFM客層一覧表データ!$A:$A,[3]【2026年03月度_全社】RFM客層一覧表データ!C:C,"",0)</f>
        <v>672</v>
      </c>
      <c r="G1176" s="183">
        <f>_xlfn.XLOOKUP($A1176,[3]【2026年03月度_全社】RFM客層一覧表データ!$A:$A,[3]【2026年03月度_全社】RFM客層一覧表データ!D:D,"",0)</f>
        <v>295</v>
      </c>
      <c r="H1176" s="183">
        <f>_xlfn.XLOOKUP($A1176,[3]【2026年03月度_全社】RFM客層一覧表データ!$A:$A,[3]【2026年03月度_全社】RFM客層一覧表データ!E:E,"",0)</f>
        <v>301</v>
      </c>
      <c r="I1176" s="183">
        <f>_xlfn.XLOOKUP($A1176,[3]【2026年03月度_全社】RFM客層一覧表データ!$A:$A,[3]【2026年03月度_全社】RFM客層一覧表データ!F:F,"",0)</f>
        <v>60</v>
      </c>
      <c r="J1176" s="183">
        <v>675</v>
      </c>
      <c r="K1176" s="183">
        <v>273</v>
      </c>
      <c r="L1176" s="183">
        <v>310</v>
      </c>
      <c r="M1176" s="183">
        <v>44</v>
      </c>
      <c r="N1176" s="183">
        <v>703</v>
      </c>
      <c r="O1176" s="183">
        <v>280</v>
      </c>
      <c r="P1176" s="183">
        <v>331</v>
      </c>
      <c r="Q1176" s="183">
        <v>37</v>
      </c>
      <c r="R1176" s="183">
        <v>716</v>
      </c>
      <c r="S1176" s="183">
        <v>301</v>
      </c>
      <c r="T1176" s="183">
        <v>350</v>
      </c>
      <c r="U1176" s="183">
        <v>49</v>
      </c>
      <c r="V1176" s="183">
        <v>705</v>
      </c>
      <c r="W1176" s="183">
        <v>324</v>
      </c>
      <c r="X1176" s="183">
        <v>351</v>
      </c>
      <c r="Y1176" s="183">
        <v>66</v>
      </c>
    </row>
    <row r="1177" spans="1:25" x14ac:dyDescent="0.2">
      <c r="A1177" s="184">
        <v>11227010</v>
      </c>
      <c r="B1177" s="183" t="str">
        <f>[1]店マスタ!B1176</f>
        <v>ライフパートナー　シーズあきば</v>
      </c>
      <c r="C1177" s="183">
        <v>3</v>
      </c>
      <c r="D1177" s="183">
        <v>3</v>
      </c>
      <c r="E1177" s="183">
        <f>_xlfn.XLOOKUP(A1177,[2]Sheet1!$R:$R,[2]Sheet1!$AB:$AB,"",0)</f>
        <v>3</v>
      </c>
      <c r="F1177" s="183">
        <f>_xlfn.XLOOKUP($A1177,[3]【2026年03月度_全社】RFM客層一覧表データ!$A:$A,[3]【2026年03月度_全社】RFM客層一覧表データ!C:C,"",0)</f>
        <v>589</v>
      </c>
      <c r="G1177" s="183">
        <f>_xlfn.XLOOKUP($A1177,[3]【2026年03月度_全社】RFM客層一覧表データ!$A:$A,[3]【2026年03月度_全社】RFM客層一覧表データ!D:D,"",0)</f>
        <v>323</v>
      </c>
      <c r="H1177" s="183">
        <f>_xlfn.XLOOKUP($A1177,[3]【2026年03月度_全社】RFM客層一覧表データ!$A:$A,[3]【2026年03月度_全社】RFM客層一覧表データ!E:E,"",0)</f>
        <v>372</v>
      </c>
      <c r="I1177" s="183">
        <f>_xlfn.XLOOKUP($A1177,[3]【2026年03月度_全社】RFM客層一覧表データ!$A:$A,[3]【2026年03月度_全社】RFM客層一覧表データ!F:F,"",0)</f>
        <v>33</v>
      </c>
      <c r="J1177" s="183">
        <v>595</v>
      </c>
      <c r="K1177" s="183">
        <v>320</v>
      </c>
      <c r="L1177" s="183">
        <v>367</v>
      </c>
      <c r="M1177" s="183">
        <v>39</v>
      </c>
      <c r="N1177" s="183">
        <v>608</v>
      </c>
      <c r="O1177" s="183">
        <v>318</v>
      </c>
      <c r="P1177" s="183">
        <v>386</v>
      </c>
      <c r="Q1177" s="183">
        <v>31</v>
      </c>
      <c r="R1177" s="183">
        <v>614</v>
      </c>
      <c r="S1177" s="183">
        <v>290</v>
      </c>
      <c r="T1177" s="183">
        <v>397</v>
      </c>
      <c r="U1177" s="183">
        <v>30</v>
      </c>
      <c r="V1177" s="183">
        <v>635</v>
      </c>
      <c r="W1177" s="183">
        <v>338</v>
      </c>
      <c r="X1177" s="183">
        <v>401</v>
      </c>
      <c r="Y1177" s="183">
        <v>30</v>
      </c>
    </row>
    <row r="1178" spans="1:25" x14ac:dyDescent="0.2">
      <c r="A1178" s="184">
        <v>11227050</v>
      </c>
      <c r="B1178" s="183" t="str">
        <f>[1]店マスタ!B1177</f>
        <v>よねもとでんき</v>
      </c>
      <c r="C1178" s="183">
        <v>2.5</v>
      </c>
      <c r="D1178" s="183">
        <v>2.5</v>
      </c>
      <c r="E1178" s="183">
        <f>_xlfn.XLOOKUP(A1178,[2]Sheet1!$R:$R,[2]Sheet1!$AB:$AB,"",0)</f>
        <v>2.5</v>
      </c>
      <c r="F1178" s="183">
        <f>_xlfn.XLOOKUP($A1178,[3]【2026年03月度_全社】RFM客層一覧表データ!$A:$A,[3]【2026年03月度_全社】RFM客層一覧表データ!C:C,"",0)</f>
        <v>213</v>
      </c>
      <c r="G1178" s="183">
        <f>_xlfn.XLOOKUP($A1178,[3]【2026年03月度_全社】RFM客層一覧表データ!$A:$A,[3]【2026年03月度_全社】RFM客層一覧表データ!D:D,"",0)</f>
        <v>68</v>
      </c>
      <c r="H1178" s="183">
        <f>_xlfn.XLOOKUP($A1178,[3]【2026年03月度_全社】RFM客層一覧表データ!$A:$A,[3]【2026年03月度_全社】RFM客層一覧表データ!E:E,"",0)</f>
        <v>88</v>
      </c>
      <c r="I1178" s="183">
        <f>_xlfn.XLOOKUP($A1178,[3]【2026年03月度_全社】RFM客層一覧表データ!$A:$A,[3]【2026年03月度_全社】RFM客層一覧表データ!F:F,"",0)</f>
        <v>8</v>
      </c>
      <c r="J1178" s="183">
        <v>233</v>
      </c>
      <c r="K1178" s="183">
        <v>83</v>
      </c>
      <c r="L1178" s="183">
        <v>98</v>
      </c>
      <c r="M1178" s="183">
        <v>5</v>
      </c>
      <c r="N1178" s="183">
        <v>267</v>
      </c>
      <c r="O1178" s="183">
        <v>75</v>
      </c>
      <c r="P1178" s="183">
        <v>106</v>
      </c>
      <c r="Q1178" s="183">
        <v>16</v>
      </c>
      <c r="R1178" s="183">
        <v>277</v>
      </c>
      <c r="S1178" s="183">
        <v>85</v>
      </c>
      <c r="T1178" s="183">
        <v>115</v>
      </c>
      <c r="U1178" s="183">
        <v>13</v>
      </c>
      <c r="V1178" s="183">
        <v>287</v>
      </c>
      <c r="W1178" s="183">
        <v>101</v>
      </c>
      <c r="X1178" s="183">
        <v>113</v>
      </c>
      <c r="Y1178" s="183">
        <v>15</v>
      </c>
    </row>
    <row r="1179" spans="1:25" x14ac:dyDescent="0.2">
      <c r="A1179" s="184">
        <v>11229010</v>
      </c>
      <c r="B1179" s="183" t="str">
        <f>[1]店マスタ!B1178</f>
        <v>（有）宇野沢楽只堂</v>
      </c>
      <c r="C1179" s="183">
        <v>3.5</v>
      </c>
      <c r="D1179" s="183">
        <v>3.5</v>
      </c>
      <c r="E1179" s="183">
        <f>_xlfn.XLOOKUP(A1179,[2]Sheet1!$R:$R,[2]Sheet1!$AB:$AB,"",0)</f>
        <v>4</v>
      </c>
      <c r="F1179" s="183">
        <f>_xlfn.XLOOKUP($A1179,[3]【2026年03月度_全社】RFM客層一覧表データ!$A:$A,[3]【2026年03月度_全社】RFM客層一覧表データ!C:C,"",0)</f>
        <v>1044</v>
      </c>
      <c r="G1179" s="183">
        <f>_xlfn.XLOOKUP($A1179,[3]【2026年03月度_全社】RFM客層一覧表データ!$A:$A,[3]【2026年03月度_全社】RFM客層一覧表データ!D:D,"",0)</f>
        <v>522</v>
      </c>
      <c r="H1179" s="183">
        <f>_xlfn.XLOOKUP($A1179,[3]【2026年03月度_全社】RFM客層一覧表データ!$A:$A,[3]【2026年03月度_全社】RFM客層一覧表データ!E:E,"",0)</f>
        <v>569</v>
      </c>
      <c r="I1179" s="183">
        <f>_xlfn.XLOOKUP($A1179,[3]【2026年03月度_全社】RFM客層一覧表データ!$A:$A,[3]【2026年03月度_全社】RFM客層一覧表データ!F:F,"",0)</f>
        <v>94</v>
      </c>
      <c r="J1179" s="183">
        <v>1016</v>
      </c>
      <c r="K1179" s="183">
        <v>492</v>
      </c>
      <c r="L1179" s="183">
        <v>545</v>
      </c>
      <c r="M1179" s="183">
        <v>60</v>
      </c>
      <c r="N1179" s="183">
        <v>1008</v>
      </c>
      <c r="O1179" s="183">
        <v>468</v>
      </c>
      <c r="P1179" s="183">
        <v>556</v>
      </c>
      <c r="Q1179" s="183">
        <v>54</v>
      </c>
      <c r="R1179" s="183">
        <v>994</v>
      </c>
      <c r="S1179" s="183">
        <v>463</v>
      </c>
      <c r="T1179" s="183">
        <v>559</v>
      </c>
      <c r="U1179" s="183">
        <v>35</v>
      </c>
      <c r="V1179" s="183">
        <v>995</v>
      </c>
      <c r="W1179" s="183">
        <v>496</v>
      </c>
      <c r="X1179" s="183">
        <v>556</v>
      </c>
      <c r="Y1179" s="183">
        <v>54</v>
      </c>
    </row>
    <row r="1180" spans="1:25" x14ac:dyDescent="0.2">
      <c r="A1180" s="184">
        <v>11229020</v>
      </c>
      <c r="B1180" s="183" t="str">
        <f>[1]店マスタ!B1179</f>
        <v>（有）ライフプラザすえよし</v>
      </c>
      <c r="C1180" s="183">
        <v>2.5</v>
      </c>
      <c r="D1180" s="183">
        <v>2.5</v>
      </c>
      <c r="E1180" s="183">
        <f>_xlfn.XLOOKUP(A1180,[2]Sheet1!$R:$R,[2]Sheet1!$AB:$AB,"",0)</f>
        <v>2.5</v>
      </c>
      <c r="F1180" s="183">
        <f>_xlfn.XLOOKUP($A1180,[3]【2026年03月度_全社】RFM客層一覧表データ!$A:$A,[3]【2026年03月度_全社】RFM客層一覧表データ!C:C,"",0)</f>
        <v>356</v>
      </c>
      <c r="G1180" s="183">
        <f>_xlfn.XLOOKUP($A1180,[3]【2026年03月度_全社】RFM客層一覧表データ!$A:$A,[3]【2026年03月度_全社】RFM客層一覧表データ!D:D,"",0)</f>
        <v>142</v>
      </c>
      <c r="H1180" s="183">
        <f>_xlfn.XLOOKUP($A1180,[3]【2026年03月度_全社】RFM客層一覧表データ!$A:$A,[3]【2026年03月度_全社】RFM客層一覧表データ!E:E,"",0)</f>
        <v>173</v>
      </c>
      <c r="I1180" s="183">
        <f>_xlfn.XLOOKUP($A1180,[3]【2026年03月度_全社】RFM客層一覧表データ!$A:$A,[3]【2026年03月度_全社】RFM客層一覧表データ!F:F,"",0)</f>
        <v>19</v>
      </c>
      <c r="J1180" s="183">
        <v>387</v>
      </c>
      <c r="K1180" s="183">
        <v>133</v>
      </c>
      <c r="L1180" s="183">
        <v>166</v>
      </c>
      <c r="M1180" s="183">
        <v>19</v>
      </c>
      <c r="N1180" s="183">
        <v>396</v>
      </c>
      <c r="O1180" s="183">
        <v>144</v>
      </c>
      <c r="P1180" s="183">
        <v>179</v>
      </c>
      <c r="Q1180" s="183">
        <v>19</v>
      </c>
      <c r="R1180" s="183">
        <v>415</v>
      </c>
      <c r="S1180" s="183">
        <v>136</v>
      </c>
      <c r="T1180" s="183">
        <v>190</v>
      </c>
      <c r="U1180" s="183">
        <v>15</v>
      </c>
      <c r="V1180" s="183">
        <v>441</v>
      </c>
      <c r="W1180" s="183">
        <v>159</v>
      </c>
      <c r="X1180" s="183">
        <v>206</v>
      </c>
      <c r="Y1180" s="183">
        <v>25</v>
      </c>
    </row>
    <row r="1181" spans="1:25" x14ac:dyDescent="0.2">
      <c r="A1181" s="184">
        <v>11236010</v>
      </c>
      <c r="B1181" s="183" t="str">
        <f>[1]店マスタ!B1180</f>
        <v>（有）白浜電気</v>
      </c>
      <c r="C1181" s="183">
        <v>2</v>
      </c>
      <c r="D1181" s="183">
        <v>2</v>
      </c>
      <c r="E1181" s="183">
        <f>_xlfn.XLOOKUP(A1181,[2]Sheet1!$R:$R,[2]Sheet1!$AB:$AB,"",0)</f>
        <v>2</v>
      </c>
      <c r="F1181" s="183" t="str">
        <f>_xlfn.XLOOKUP($A1181,[3]【2026年03月度_全社】RFM客層一覧表データ!$A:$A,[3]【2026年03月度_全社】RFM客層一覧表データ!C:C,"",0)</f>
        <v/>
      </c>
      <c r="G1181" s="183" t="str">
        <f>_xlfn.XLOOKUP($A1181,[3]【2026年03月度_全社】RFM客層一覧表データ!$A:$A,[3]【2026年03月度_全社】RFM客層一覧表データ!D:D,"",0)</f>
        <v/>
      </c>
      <c r="H1181" s="183" t="str">
        <f>_xlfn.XLOOKUP($A1181,[3]【2026年03月度_全社】RFM客層一覧表データ!$A:$A,[3]【2026年03月度_全社】RFM客層一覧表データ!E:E,"",0)</f>
        <v/>
      </c>
      <c r="I1181" s="183" t="str">
        <f>_xlfn.XLOOKUP($A1181,[3]【2026年03月度_全社】RFM客層一覧表データ!$A:$A,[3]【2026年03月度_全社】RFM客層一覧表データ!F:F,"",0)</f>
        <v/>
      </c>
      <c r="J1181" s="183">
        <v>0</v>
      </c>
      <c r="K1181" s="183">
        <v>0</v>
      </c>
      <c r="L1181" s="183">
        <v>0</v>
      </c>
      <c r="M1181" s="183">
        <v>0</v>
      </c>
      <c r="N1181" s="183">
        <v>0</v>
      </c>
      <c r="O1181" s="183">
        <v>0</v>
      </c>
      <c r="P1181" s="183">
        <v>0</v>
      </c>
      <c r="Q1181" s="183">
        <v>0</v>
      </c>
      <c r="R1181" s="183">
        <v>0</v>
      </c>
      <c r="S1181" s="183">
        <v>0</v>
      </c>
      <c r="T1181" s="183">
        <v>0</v>
      </c>
      <c r="U1181" s="183">
        <v>0</v>
      </c>
      <c r="V1181" s="183">
        <v>12</v>
      </c>
      <c r="W1181" s="183">
        <v>0</v>
      </c>
      <c r="X1181" s="183">
        <v>0</v>
      </c>
      <c r="Y1181" s="183">
        <v>0</v>
      </c>
    </row>
    <row r="1182" spans="1:25" x14ac:dyDescent="0.2">
      <c r="A1182" s="184">
        <v>11236020</v>
      </c>
      <c r="B1182" s="183" t="str">
        <f>[1]店マスタ!B1181</f>
        <v>（有）片岡時計電器店</v>
      </c>
      <c r="C1182" s="183">
        <v>2.5</v>
      </c>
      <c r="D1182" s="183">
        <v>2.5</v>
      </c>
      <c r="E1182" s="183">
        <f>_xlfn.XLOOKUP(A1182,[2]Sheet1!$R:$R,[2]Sheet1!$AB:$AB,"",0)</f>
        <v>2.5</v>
      </c>
      <c r="F1182" s="183">
        <f>_xlfn.XLOOKUP($A1182,[3]【2026年03月度_全社】RFM客層一覧表データ!$A:$A,[3]【2026年03月度_全社】RFM客層一覧表データ!C:C,"",0)</f>
        <v>878</v>
      </c>
      <c r="G1182" s="183">
        <f>_xlfn.XLOOKUP($A1182,[3]【2026年03月度_全社】RFM客層一覧表データ!$A:$A,[3]【2026年03月度_全社】RFM客層一覧表データ!D:D,"",0)</f>
        <v>363</v>
      </c>
      <c r="H1182" s="183">
        <f>_xlfn.XLOOKUP($A1182,[3]【2026年03月度_全社】RFM客層一覧表データ!$A:$A,[3]【2026年03月度_全社】RFM客層一覧表データ!E:E,"",0)</f>
        <v>373</v>
      </c>
      <c r="I1182" s="183">
        <f>_xlfn.XLOOKUP($A1182,[3]【2026年03月度_全社】RFM客層一覧表データ!$A:$A,[3]【2026年03月度_全社】RFM客層一覧表データ!F:F,"",0)</f>
        <v>66</v>
      </c>
      <c r="J1182" s="183">
        <v>879</v>
      </c>
      <c r="K1182" s="183">
        <v>352</v>
      </c>
      <c r="L1182" s="183">
        <v>357</v>
      </c>
      <c r="M1182" s="183">
        <v>80</v>
      </c>
      <c r="N1182" s="183">
        <v>897</v>
      </c>
      <c r="O1182" s="183">
        <v>373</v>
      </c>
      <c r="P1182" s="183">
        <v>347</v>
      </c>
      <c r="Q1182" s="183">
        <v>80</v>
      </c>
      <c r="R1182" s="183">
        <v>869</v>
      </c>
      <c r="S1182" s="183">
        <v>391</v>
      </c>
      <c r="T1182" s="183">
        <v>333</v>
      </c>
      <c r="U1182" s="183">
        <v>106</v>
      </c>
      <c r="V1182" s="183">
        <v>798</v>
      </c>
      <c r="W1182" s="183">
        <v>383</v>
      </c>
      <c r="X1182" s="183">
        <v>321</v>
      </c>
      <c r="Y1182" s="183">
        <v>108</v>
      </c>
    </row>
    <row r="1183" spans="1:25" x14ac:dyDescent="0.2">
      <c r="A1183" s="184">
        <v>11237080</v>
      </c>
      <c r="B1183" s="183" t="str">
        <f>[1]店マスタ!B1182</f>
        <v>でんきのＳＳＳ</v>
      </c>
      <c r="C1183" s="183">
        <v>1</v>
      </c>
      <c r="D1183" s="183">
        <v>1</v>
      </c>
      <c r="E1183" s="183">
        <f>_xlfn.XLOOKUP(A1183,[2]Sheet1!$R:$R,[2]Sheet1!$AB:$AB,"",0)</f>
        <v>1</v>
      </c>
      <c r="F1183" s="183" t="str">
        <f>_xlfn.XLOOKUP($A1183,[3]【2026年03月度_全社】RFM客層一覧表データ!$A:$A,[3]【2026年03月度_全社】RFM客層一覧表データ!C:C,"",0)</f>
        <v/>
      </c>
      <c r="G1183" s="183" t="str">
        <f>_xlfn.XLOOKUP($A1183,[3]【2026年03月度_全社】RFM客層一覧表データ!$A:$A,[3]【2026年03月度_全社】RFM客層一覧表データ!D:D,"",0)</f>
        <v/>
      </c>
      <c r="H1183" s="183" t="str">
        <f>_xlfn.XLOOKUP($A1183,[3]【2026年03月度_全社】RFM客層一覧表データ!$A:$A,[3]【2026年03月度_全社】RFM客層一覧表データ!E:E,"",0)</f>
        <v/>
      </c>
      <c r="I1183" s="183" t="str">
        <f>_xlfn.XLOOKUP($A1183,[3]【2026年03月度_全社】RFM客層一覧表データ!$A:$A,[3]【2026年03月度_全社】RFM客層一覧表データ!F:F,"",0)</f>
        <v/>
      </c>
      <c r="J1183" s="183">
        <v>0</v>
      </c>
      <c r="K1183" s="183">
        <v>0</v>
      </c>
      <c r="L1183" s="183">
        <v>0</v>
      </c>
      <c r="M1183" s="183">
        <v>0</v>
      </c>
      <c r="N1183" s="183">
        <v>0</v>
      </c>
      <c r="O1183" s="183">
        <v>0</v>
      </c>
      <c r="P1183" s="183">
        <v>0</v>
      </c>
      <c r="Q1183" s="183">
        <v>0</v>
      </c>
      <c r="R1183" s="183">
        <v>0</v>
      </c>
      <c r="S1183" s="183">
        <v>0</v>
      </c>
      <c r="T1183" s="183">
        <v>0</v>
      </c>
      <c r="U1183" s="183">
        <v>0</v>
      </c>
      <c r="V1183" s="183">
        <v>0</v>
      </c>
      <c r="W1183" s="183">
        <v>0</v>
      </c>
      <c r="X1183" s="183">
        <v>0</v>
      </c>
      <c r="Y1183" s="183">
        <v>0</v>
      </c>
    </row>
    <row r="1184" spans="1:25" x14ac:dyDescent="0.2">
      <c r="A1184" s="184">
        <v>11239090</v>
      </c>
      <c r="B1184" s="183" t="str">
        <f>[1]店マスタ!B1183</f>
        <v>ｅ－Ｌｉｆｅ　みやうち</v>
      </c>
      <c r="C1184" s="183">
        <v>4</v>
      </c>
      <c r="D1184" s="183">
        <v>3.5</v>
      </c>
      <c r="E1184" s="183">
        <f>_xlfn.XLOOKUP(A1184,[2]Sheet1!$R:$R,[2]Sheet1!$AB:$AB,"",0)</f>
        <v>4</v>
      </c>
      <c r="F1184" s="183">
        <f>_xlfn.XLOOKUP($A1184,[3]【2026年03月度_全社】RFM客層一覧表データ!$A:$A,[3]【2026年03月度_全社】RFM客層一覧表データ!C:C,"",0)</f>
        <v>668</v>
      </c>
      <c r="G1184" s="183">
        <f>_xlfn.XLOOKUP($A1184,[3]【2026年03月度_全社】RFM客層一覧表データ!$A:$A,[3]【2026年03月度_全社】RFM客層一覧表データ!D:D,"",0)</f>
        <v>339</v>
      </c>
      <c r="H1184" s="183">
        <f>_xlfn.XLOOKUP($A1184,[3]【2026年03月度_全社】RFM客層一覧表データ!$A:$A,[3]【2026年03月度_全社】RFM客層一覧表データ!E:E,"",0)</f>
        <v>356</v>
      </c>
      <c r="I1184" s="183">
        <f>_xlfn.XLOOKUP($A1184,[3]【2026年03月度_全社】RFM客層一覧表データ!$A:$A,[3]【2026年03月度_全社】RFM客層一覧表データ!F:F,"",0)</f>
        <v>67</v>
      </c>
      <c r="J1184" s="183">
        <v>638</v>
      </c>
      <c r="K1184" s="183">
        <v>295</v>
      </c>
      <c r="L1184" s="183">
        <v>350</v>
      </c>
      <c r="M1184" s="183">
        <v>36</v>
      </c>
      <c r="N1184" s="183">
        <v>628</v>
      </c>
      <c r="O1184" s="183">
        <v>308</v>
      </c>
      <c r="P1184" s="183">
        <v>351</v>
      </c>
      <c r="Q1184" s="183">
        <v>29</v>
      </c>
      <c r="R1184" s="183">
        <v>625</v>
      </c>
      <c r="S1184" s="183">
        <v>349</v>
      </c>
      <c r="T1184" s="183">
        <v>334</v>
      </c>
      <c r="U1184" s="183">
        <v>54</v>
      </c>
      <c r="V1184" s="183">
        <v>584</v>
      </c>
      <c r="W1184" s="183">
        <v>346</v>
      </c>
      <c r="X1184" s="183">
        <v>338</v>
      </c>
      <c r="Y1184" s="183">
        <v>42</v>
      </c>
    </row>
    <row r="1185" spans="1:25" x14ac:dyDescent="0.2">
      <c r="A1185" s="184">
        <v>11239100</v>
      </c>
      <c r="B1185" s="183" t="str">
        <f>[1]店マスタ!B1184</f>
        <v>飯島電機</v>
      </c>
      <c r="C1185" s="183">
        <v>2.5</v>
      </c>
      <c r="D1185" s="183">
        <v>2.5</v>
      </c>
      <c r="E1185" s="183">
        <f>_xlfn.XLOOKUP(A1185,[2]Sheet1!$R:$R,[2]Sheet1!$AB:$AB,"",0)</f>
        <v>2.5</v>
      </c>
      <c r="F1185" s="183">
        <f>_xlfn.XLOOKUP($A1185,[3]【2026年03月度_全社】RFM客層一覧表データ!$A:$A,[3]【2026年03月度_全社】RFM客層一覧表データ!C:C,"",0)</f>
        <v>482</v>
      </c>
      <c r="G1185" s="183">
        <f>_xlfn.XLOOKUP($A1185,[3]【2026年03月度_全社】RFM客層一覧表データ!$A:$A,[3]【2026年03月度_全社】RFM客層一覧表データ!D:D,"",0)</f>
        <v>263</v>
      </c>
      <c r="H1185" s="183">
        <f>_xlfn.XLOOKUP($A1185,[3]【2026年03月度_全社】RFM客層一覧表データ!$A:$A,[3]【2026年03月度_全社】RFM客層一覧表データ!E:E,"",0)</f>
        <v>351</v>
      </c>
      <c r="I1185" s="183">
        <f>_xlfn.XLOOKUP($A1185,[3]【2026年03月度_全社】RFM客層一覧表データ!$A:$A,[3]【2026年03月度_全社】RFM客層一覧表データ!F:F,"",0)</f>
        <v>18</v>
      </c>
      <c r="J1185" s="183">
        <v>495</v>
      </c>
      <c r="K1185" s="183">
        <v>267</v>
      </c>
      <c r="L1185" s="183">
        <v>347</v>
      </c>
      <c r="M1185" s="183">
        <v>25</v>
      </c>
      <c r="N1185" s="183">
        <v>494</v>
      </c>
      <c r="O1185" s="183">
        <v>269</v>
      </c>
      <c r="P1185" s="183">
        <v>343</v>
      </c>
      <c r="Q1185" s="183">
        <v>28</v>
      </c>
      <c r="R1185" s="183">
        <v>497</v>
      </c>
      <c r="S1185" s="183">
        <v>267</v>
      </c>
      <c r="T1185" s="183">
        <v>343</v>
      </c>
      <c r="U1185" s="183">
        <v>32</v>
      </c>
      <c r="V1185" s="183">
        <v>512</v>
      </c>
      <c r="W1185" s="183">
        <v>287</v>
      </c>
      <c r="X1185" s="183">
        <v>343</v>
      </c>
      <c r="Y1185" s="183">
        <v>52</v>
      </c>
    </row>
    <row r="1186" spans="1:25" x14ac:dyDescent="0.2">
      <c r="A1186" s="184">
        <v>11239110</v>
      </c>
      <c r="B1186" s="183" t="str">
        <f>[1]店マスタ!B1185</f>
        <v>タムラテレビ</v>
      </c>
      <c r="C1186" s="183">
        <v>1</v>
      </c>
      <c r="D1186" s="183">
        <v>1</v>
      </c>
      <c r="E1186" s="183">
        <f>_xlfn.XLOOKUP(A1186,[2]Sheet1!$R:$R,[2]Sheet1!$AB:$AB,"",0)</f>
        <v>1</v>
      </c>
      <c r="F1186" s="183">
        <f>_xlfn.XLOOKUP($A1186,[3]【2026年03月度_全社】RFM客層一覧表データ!$A:$A,[3]【2026年03月度_全社】RFM客層一覧表データ!C:C,"",0)</f>
        <v>286</v>
      </c>
      <c r="G1186" s="183">
        <f>_xlfn.XLOOKUP($A1186,[3]【2026年03月度_全社】RFM客層一覧表データ!$A:$A,[3]【2026年03月度_全社】RFM客層一覧表データ!D:D,"",0)</f>
        <v>113</v>
      </c>
      <c r="H1186" s="183">
        <f>_xlfn.XLOOKUP($A1186,[3]【2026年03月度_全社】RFM客層一覧表データ!$A:$A,[3]【2026年03月度_全社】RFM客層一覧表データ!E:E,"",0)</f>
        <v>144</v>
      </c>
      <c r="I1186" s="183">
        <f>_xlfn.XLOOKUP($A1186,[3]【2026年03月度_全社】RFM客層一覧表データ!$A:$A,[3]【2026年03月度_全社】RFM客層一覧表データ!F:F,"",0)</f>
        <v>10</v>
      </c>
      <c r="J1186" s="183">
        <v>304</v>
      </c>
      <c r="K1186" s="183">
        <v>112</v>
      </c>
      <c r="L1186" s="183">
        <v>154</v>
      </c>
      <c r="M1186" s="183">
        <v>10</v>
      </c>
      <c r="N1186" s="183">
        <v>308</v>
      </c>
      <c r="O1186" s="183">
        <v>113</v>
      </c>
      <c r="P1186" s="183">
        <v>159</v>
      </c>
      <c r="Q1186" s="183">
        <v>13</v>
      </c>
      <c r="R1186" s="183">
        <v>323</v>
      </c>
      <c r="S1186" s="183">
        <v>133</v>
      </c>
      <c r="T1186" s="183">
        <v>169</v>
      </c>
      <c r="U1186" s="183">
        <v>18</v>
      </c>
      <c r="V1186" s="183">
        <v>323</v>
      </c>
      <c r="W1186" s="183">
        <v>150</v>
      </c>
      <c r="X1186" s="183">
        <v>176</v>
      </c>
      <c r="Y1186" s="183">
        <v>25</v>
      </c>
    </row>
    <row r="1187" spans="1:25" x14ac:dyDescent="0.2">
      <c r="A1187" s="184">
        <v>11239140</v>
      </c>
      <c r="B1187" s="183" t="str">
        <f>[1]店マスタ!B1186</f>
        <v>安井電気</v>
      </c>
      <c r="C1187" s="183">
        <v>6.5</v>
      </c>
      <c r="D1187" s="183">
        <v>6.5</v>
      </c>
      <c r="E1187" s="183">
        <f>_xlfn.XLOOKUP(A1187,[2]Sheet1!$R:$R,[2]Sheet1!$AB:$AB,"",0)</f>
        <v>6.5</v>
      </c>
      <c r="F1187" s="183">
        <f>_xlfn.XLOOKUP($A1187,[3]【2026年03月度_全社】RFM客層一覧表データ!$A:$A,[3]【2026年03月度_全社】RFM客層一覧表データ!C:C,"",0)</f>
        <v>0</v>
      </c>
      <c r="G1187" s="183">
        <f>_xlfn.XLOOKUP($A1187,[3]【2026年03月度_全社】RFM客層一覧表データ!$A:$A,[3]【2026年03月度_全社】RFM客層一覧表データ!D:D,"",0)</f>
        <v>0</v>
      </c>
      <c r="H1187" s="183">
        <f>_xlfn.XLOOKUP($A1187,[3]【2026年03月度_全社】RFM客層一覧表データ!$A:$A,[3]【2026年03月度_全社】RFM客層一覧表データ!E:E,"",0)</f>
        <v>0</v>
      </c>
      <c r="I1187" s="183">
        <f>_xlfn.XLOOKUP($A1187,[3]【2026年03月度_全社】RFM客層一覧表データ!$A:$A,[3]【2026年03月度_全社】RFM客層一覧表データ!F:F,"",0)</f>
        <v>0</v>
      </c>
      <c r="J1187" s="183">
        <v>0</v>
      </c>
      <c r="K1187" s="183">
        <v>0</v>
      </c>
      <c r="L1187" s="183">
        <v>0</v>
      </c>
      <c r="M1187" s="183">
        <v>0</v>
      </c>
      <c r="N1187" s="183">
        <v>0</v>
      </c>
      <c r="O1187" s="183">
        <v>0</v>
      </c>
      <c r="P1187" s="183">
        <v>0</v>
      </c>
      <c r="Q1187" s="183">
        <v>0</v>
      </c>
      <c r="R1187" s="183">
        <v>0</v>
      </c>
      <c r="S1187" s="183">
        <v>0</v>
      </c>
      <c r="T1187" s="183">
        <v>0</v>
      </c>
      <c r="U1187" s="183">
        <v>0</v>
      </c>
      <c r="V1187" s="183">
        <v>0</v>
      </c>
      <c r="W1187" s="183">
        <v>0</v>
      </c>
      <c r="X1187" s="183">
        <v>0</v>
      </c>
      <c r="Y1187" s="183">
        <v>0</v>
      </c>
    </row>
    <row r="1188" spans="1:25" x14ac:dyDescent="0.2">
      <c r="A1188" s="184">
        <v>11239640</v>
      </c>
      <c r="B1188" s="183" t="str">
        <f>[1]店マスタ!B1187</f>
        <v>（株）メディア　ツカモト</v>
      </c>
      <c r="C1188" s="183">
        <v>3</v>
      </c>
      <c r="D1188" s="183">
        <v>3</v>
      </c>
      <c r="E1188" s="183">
        <f>_xlfn.XLOOKUP(A1188,[2]Sheet1!$R:$R,[2]Sheet1!$AB:$AB,"",0)</f>
        <v>3.5</v>
      </c>
      <c r="F1188" s="183">
        <f>_xlfn.XLOOKUP($A1188,[3]【2026年03月度_全社】RFM客層一覧表データ!$A:$A,[3]【2026年03月度_全社】RFM客層一覧表データ!C:C,"",0)</f>
        <v>810</v>
      </c>
      <c r="G1188" s="183">
        <f>_xlfn.XLOOKUP($A1188,[3]【2026年03月度_全社】RFM客層一覧表データ!$A:$A,[3]【2026年03月度_全社】RFM客層一覧表データ!D:D,"",0)</f>
        <v>401</v>
      </c>
      <c r="H1188" s="183">
        <f>_xlfn.XLOOKUP($A1188,[3]【2026年03月度_全社】RFM客層一覧表データ!$A:$A,[3]【2026年03月度_全社】RFM客層一覧表データ!E:E,"",0)</f>
        <v>536</v>
      </c>
      <c r="I1188" s="183">
        <f>_xlfn.XLOOKUP($A1188,[3]【2026年03月度_全社】RFM客層一覧表データ!$A:$A,[3]【2026年03月度_全社】RFM客層一覧表データ!F:F,"",0)</f>
        <v>27</v>
      </c>
      <c r="J1188" s="183">
        <v>848</v>
      </c>
      <c r="K1188" s="183">
        <v>406</v>
      </c>
      <c r="L1188" s="183">
        <v>540</v>
      </c>
      <c r="M1188" s="183">
        <v>25</v>
      </c>
      <c r="N1188" s="183">
        <v>900</v>
      </c>
      <c r="O1188" s="183">
        <v>421</v>
      </c>
      <c r="P1188" s="183">
        <v>540</v>
      </c>
      <c r="Q1188" s="183">
        <v>43</v>
      </c>
      <c r="R1188" s="183">
        <v>937</v>
      </c>
      <c r="S1188" s="183">
        <v>436</v>
      </c>
      <c r="T1188" s="183">
        <v>553</v>
      </c>
      <c r="U1188" s="183">
        <v>33</v>
      </c>
      <c r="V1188" s="183">
        <v>986</v>
      </c>
      <c r="W1188" s="183">
        <v>455</v>
      </c>
      <c r="X1188" s="183">
        <v>565</v>
      </c>
      <c r="Y1188" s="183">
        <v>52</v>
      </c>
    </row>
    <row r="1189" spans="1:25" x14ac:dyDescent="0.2">
      <c r="A1189" s="184">
        <v>11240010</v>
      </c>
      <c r="B1189" s="183" t="str">
        <f>[1]店マスタ!B1188</f>
        <v>ｅ－Ｌｉｆｅ　なかむら</v>
      </c>
      <c r="C1189" s="183">
        <v>5</v>
      </c>
      <c r="D1189" s="183">
        <v>5</v>
      </c>
      <c r="E1189" s="183">
        <f>_xlfn.XLOOKUP(A1189,[2]Sheet1!$R:$R,[2]Sheet1!$AB:$AB,"",0)</f>
        <v>5.5</v>
      </c>
      <c r="F1189" s="183">
        <f>_xlfn.XLOOKUP($A1189,[3]【2026年03月度_全社】RFM客層一覧表データ!$A:$A,[3]【2026年03月度_全社】RFM客層一覧表データ!C:C,"",0)</f>
        <v>1671</v>
      </c>
      <c r="G1189" s="183">
        <f>_xlfn.XLOOKUP($A1189,[3]【2026年03月度_全社】RFM客層一覧表データ!$A:$A,[3]【2026年03月度_全社】RFM客層一覧表データ!D:D,"",0)</f>
        <v>626</v>
      </c>
      <c r="H1189" s="183">
        <f>_xlfn.XLOOKUP($A1189,[3]【2026年03月度_全社】RFM客層一覧表データ!$A:$A,[3]【2026年03月度_全社】RFM客層一覧表データ!E:E,"",0)</f>
        <v>863</v>
      </c>
      <c r="I1189" s="183">
        <f>_xlfn.XLOOKUP($A1189,[3]【2026年03月度_全社】RFM客層一覧表データ!$A:$A,[3]【2026年03月度_全社】RFM客層一覧表データ!F:F,"",0)</f>
        <v>73</v>
      </c>
      <c r="J1189" s="183">
        <v>1690</v>
      </c>
      <c r="K1189" s="183">
        <v>736</v>
      </c>
      <c r="L1189" s="183">
        <v>882</v>
      </c>
      <c r="M1189" s="183">
        <v>117</v>
      </c>
      <c r="N1189" s="183">
        <v>1660</v>
      </c>
      <c r="O1189" s="183">
        <v>638</v>
      </c>
      <c r="P1189" s="183">
        <v>854</v>
      </c>
      <c r="Q1189" s="183">
        <v>88</v>
      </c>
      <c r="R1189" s="183">
        <v>1679</v>
      </c>
      <c r="S1189" s="183">
        <v>734</v>
      </c>
      <c r="T1189" s="183">
        <v>833</v>
      </c>
      <c r="U1189" s="183">
        <v>110</v>
      </c>
      <c r="V1189" s="183">
        <v>1702</v>
      </c>
      <c r="W1189" s="183">
        <v>729</v>
      </c>
      <c r="X1189" s="183">
        <v>801</v>
      </c>
      <c r="Y1189" s="183">
        <v>116</v>
      </c>
    </row>
    <row r="1190" spans="1:25" x14ac:dyDescent="0.2">
      <c r="A1190" s="184">
        <v>11240060</v>
      </c>
      <c r="B1190" s="183" t="str">
        <f>[1]店マスタ!B1189</f>
        <v>（有）精工堂電器商会</v>
      </c>
      <c r="C1190" s="183">
        <v>2.5</v>
      </c>
      <c r="D1190" s="183">
        <v>2.5</v>
      </c>
      <c r="E1190" s="183">
        <f>_xlfn.XLOOKUP(A1190,[2]Sheet1!$R:$R,[2]Sheet1!$AB:$AB,"",0)</f>
        <v>2.5</v>
      </c>
      <c r="F1190" s="183" t="str">
        <f>_xlfn.XLOOKUP($A1190,[3]【2026年03月度_全社】RFM客層一覧表データ!$A:$A,[3]【2026年03月度_全社】RFM客層一覧表データ!C:C,"",0)</f>
        <v/>
      </c>
      <c r="G1190" s="183" t="str">
        <f>_xlfn.XLOOKUP($A1190,[3]【2026年03月度_全社】RFM客層一覧表データ!$A:$A,[3]【2026年03月度_全社】RFM客層一覧表データ!D:D,"",0)</f>
        <v/>
      </c>
      <c r="H1190" s="183" t="str">
        <f>_xlfn.XLOOKUP($A1190,[3]【2026年03月度_全社】RFM客層一覧表データ!$A:$A,[3]【2026年03月度_全社】RFM客層一覧表データ!E:E,"",0)</f>
        <v/>
      </c>
      <c r="I1190" s="183" t="str">
        <f>_xlfn.XLOOKUP($A1190,[3]【2026年03月度_全社】RFM客層一覧表データ!$A:$A,[3]【2026年03月度_全社】RFM客層一覧表データ!F:F,"",0)</f>
        <v/>
      </c>
      <c r="J1190" s="183">
        <v>0</v>
      </c>
      <c r="K1190" s="183">
        <v>0</v>
      </c>
      <c r="L1190" s="183">
        <v>0</v>
      </c>
      <c r="M1190" s="183">
        <v>0</v>
      </c>
      <c r="N1190" s="183">
        <v>0</v>
      </c>
      <c r="O1190" s="183">
        <v>0</v>
      </c>
      <c r="P1190" s="183">
        <v>0</v>
      </c>
      <c r="Q1190" s="183">
        <v>0</v>
      </c>
      <c r="R1190" s="183">
        <v>0</v>
      </c>
      <c r="S1190" s="183">
        <v>0</v>
      </c>
      <c r="T1190" s="183">
        <v>0</v>
      </c>
      <c r="U1190" s="183">
        <v>0</v>
      </c>
      <c r="V1190" s="183">
        <v>0</v>
      </c>
      <c r="W1190" s="183">
        <v>0</v>
      </c>
      <c r="X1190" s="183">
        <v>0</v>
      </c>
      <c r="Y1190" s="183">
        <v>0</v>
      </c>
    </row>
    <row r="1191" spans="1:25" x14ac:dyDescent="0.2">
      <c r="A1191" s="184">
        <v>11241010</v>
      </c>
      <c r="B1191" s="183" t="str">
        <f>[1]店マスタ!B1190</f>
        <v>（株）ツクモデンキ</v>
      </c>
      <c r="C1191" s="183">
        <v>4</v>
      </c>
      <c r="D1191" s="183">
        <v>4</v>
      </c>
      <c r="E1191" s="183">
        <f>_xlfn.XLOOKUP(A1191,[2]Sheet1!$R:$R,[2]Sheet1!$AB:$AB,"",0)</f>
        <v>4</v>
      </c>
      <c r="F1191" s="183">
        <f>_xlfn.XLOOKUP($A1191,[3]【2026年03月度_全社】RFM客層一覧表データ!$A:$A,[3]【2026年03月度_全社】RFM客層一覧表データ!C:C,"",0)</f>
        <v>987</v>
      </c>
      <c r="G1191" s="183">
        <f>_xlfn.XLOOKUP($A1191,[3]【2026年03月度_全社】RFM客層一覧表データ!$A:$A,[3]【2026年03月度_全社】RFM客層一覧表データ!D:D,"",0)</f>
        <v>374</v>
      </c>
      <c r="H1191" s="183">
        <f>_xlfn.XLOOKUP($A1191,[3]【2026年03月度_全社】RFM客層一覧表データ!$A:$A,[3]【2026年03月度_全社】RFM客層一覧表データ!E:E,"",0)</f>
        <v>443</v>
      </c>
      <c r="I1191" s="183">
        <f>_xlfn.XLOOKUP($A1191,[3]【2026年03月度_全社】RFM客層一覧表データ!$A:$A,[3]【2026年03月度_全社】RFM客層一覧表データ!F:F,"",0)</f>
        <v>79</v>
      </c>
      <c r="J1191" s="183">
        <v>1009</v>
      </c>
      <c r="K1191" s="183">
        <v>402</v>
      </c>
      <c r="L1191" s="183">
        <v>470</v>
      </c>
      <c r="M1191" s="183">
        <v>74</v>
      </c>
      <c r="N1191" s="183">
        <v>1023</v>
      </c>
      <c r="O1191" s="183">
        <v>394</v>
      </c>
      <c r="P1191" s="183">
        <v>490</v>
      </c>
      <c r="Q1191" s="183">
        <v>53</v>
      </c>
      <c r="R1191" s="183">
        <v>1064</v>
      </c>
      <c r="S1191" s="183">
        <v>402</v>
      </c>
      <c r="T1191" s="183">
        <v>502</v>
      </c>
      <c r="U1191" s="183">
        <v>60</v>
      </c>
      <c r="V1191" s="183">
        <v>1085</v>
      </c>
      <c r="W1191" s="183">
        <v>439</v>
      </c>
      <c r="X1191" s="183">
        <v>513</v>
      </c>
      <c r="Y1191" s="183">
        <v>74</v>
      </c>
    </row>
    <row r="1192" spans="1:25" x14ac:dyDescent="0.2">
      <c r="A1192" s="184">
        <v>11241090</v>
      </c>
      <c r="B1192" s="183" t="str">
        <f>[1]店マスタ!B1191</f>
        <v>電化ショ－ル－ム小原</v>
      </c>
      <c r="C1192" s="183">
        <v>2.5</v>
      </c>
      <c r="D1192" s="183">
        <v>2.5</v>
      </c>
      <c r="E1192" s="183">
        <f>_xlfn.XLOOKUP(A1192,[2]Sheet1!$R:$R,[2]Sheet1!$AB:$AB,"",0)</f>
        <v>2.5</v>
      </c>
      <c r="F1192" s="183">
        <f>_xlfn.XLOOKUP($A1192,[3]【2026年03月度_全社】RFM客層一覧表データ!$A:$A,[3]【2026年03月度_全社】RFM客層一覧表データ!C:C,"",0)</f>
        <v>557</v>
      </c>
      <c r="G1192" s="183">
        <f>_xlfn.XLOOKUP($A1192,[3]【2026年03月度_全社】RFM客層一覧表データ!$A:$A,[3]【2026年03月度_全社】RFM客層一覧表データ!D:D,"",0)</f>
        <v>269</v>
      </c>
      <c r="H1192" s="183">
        <f>_xlfn.XLOOKUP($A1192,[3]【2026年03月度_全社】RFM客層一覧表データ!$A:$A,[3]【2026年03月度_全社】RFM客層一覧表データ!E:E,"",0)</f>
        <v>315</v>
      </c>
      <c r="I1192" s="183">
        <f>_xlfn.XLOOKUP($A1192,[3]【2026年03月度_全社】RFM客層一覧表データ!$A:$A,[3]【2026年03月度_全社】RFM客層一覧表データ!F:F,"",0)</f>
        <v>28</v>
      </c>
      <c r="J1192" s="183">
        <v>558</v>
      </c>
      <c r="K1192" s="183">
        <v>269</v>
      </c>
      <c r="L1192" s="183">
        <v>316</v>
      </c>
      <c r="M1192" s="183">
        <v>25</v>
      </c>
      <c r="N1192" s="183">
        <v>581</v>
      </c>
      <c r="O1192" s="183">
        <v>298</v>
      </c>
      <c r="P1192" s="183">
        <v>331</v>
      </c>
      <c r="Q1192" s="183">
        <v>21</v>
      </c>
      <c r="R1192" s="183">
        <v>580</v>
      </c>
      <c r="S1192" s="183">
        <v>282</v>
      </c>
      <c r="T1192" s="183">
        <v>316</v>
      </c>
      <c r="U1192" s="183">
        <v>16</v>
      </c>
      <c r="V1192" s="183">
        <v>616</v>
      </c>
      <c r="W1192" s="183">
        <v>295</v>
      </c>
      <c r="X1192" s="183">
        <v>321</v>
      </c>
      <c r="Y1192" s="183">
        <v>35</v>
      </c>
    </row>
    <row r="1193" spans="1:25" x14ac:dyDescent="0.2">
      <c r="A1193" s="184">
        <v>11247010</v>
      </c>
      <c r="B1193" s="183" t="str">
        <f>[1]店マスタ!B1192</f>
        <v>高寺電機</v>
      </c>
      <c r="C1193" s="183">
        <v>1</v>
      </c>
      <c r="D1193" s="183">
        <v>1</v>
      </c>
      <c r="E1193" s="183">
        <f>_xlfn.XLOOKUP(A1193,[2]Sheet1!$R:$R,[2]Sheet1!$AB:$AB,"",0)</f>
        <v>1</v>
      </c>
      <c r="F1193" s="183">
        <f>_xlfn.XLOOKUP($A1193,[3]【2026年03月度_全社】RFM客層一覧表データ!$A:$A,[3]【2026年03月度_全社】RFM客層一覧表データ!C:C,"",0)</f>
        <v>329</v>
      </c>
      <c r="G1193" s="183">
        <f>_xlfn.XLOOKUP($A1193,[3]【2026年03月度_全社】RFM客層一覧表データ!$A:$A,[3]【2026年03月度_全社】RFM客層一覧表データ!D:D,"",0)</f>
        <v>29</v>
      </c>
      <c r="H1193" s="183">
        <f>_xlfn.XLOOKUP($A1193,[3]【2026年03月度_全社】RFM客層一覧表データ!$A:$A,[3]【2026年03月度_全社】RFM客層一覧表データ!E:E,"",0)</f>
        <v>93</v>
      </c>
      <c r="I1193" s="183">
        <f>_xlfn.XLOOKUP($A1193,[3]【2026年03月度_全社】RFM客層一覧表データ!$A:$A,[3]【2026年03月度_全社】RFM客層一覧表データ!F:F,"",0)</f>
        <v>7</v>
      </c>
      <c r="J1193" s="183">
        <v>368</v>
      </c>
      <c r="K1193" s="183">
        <v>114</v>
      </c>
      <c r="L1193" s="183">
        <v>106</v>
      </c>
      <c r="M1193" s="183">
        <v>26</v>
      </c>
      <c r="N1193" s="183">
        <v>367</v>
      </c>
      <c r="O1193" s="183">
        <v>132</v>
      </c>
      <c r="P1193" s="183">
        <v>109</v>
      </c>
      <c r="Q1193" s="183">
        <v>29</v>
      </c>
      <c r="R1193" s="183">
        <v>344</v>
      </c>
      <c r="S1193" s="183">
        <v>133</v>
      </c>
      <c r="T1193" s="183">
        <v>102</v>
      </c>
      <c r="U1193" s="183">
        <v>38</v>
      </c>
      <c r="V1193" s="183">
        <v>311</v>
      </c>
      <c r="W1193" s="183">
        <v>54</v>
      </c>
      <c r="X1193" s="183">
        <v>75</v>
      </c>
      <c r="Y1193" s="183">
        <v>20</v>
      </c>
    </row>
    <row r="1194" spans="1:25" x14ac:dyDescent="0.2">
      <c r="A1194" s="184">
        <v>11247050</v>
      </c>
      <c r="B1194" s="183" t="str">
        <f>[1]店マスタ!B1193</f>
        <v>ｅ－Ｌｉｆｅ　はせがわ</v>
      </c>
      <c r="C1194" s="183">
        <v>2.5</v>
      </c>
      <c r="D1194" s="183">
        <v>2.5</v>
      </c>
      <c r="E1194" s="183">
        <f>_xlfn.XLOOKUP(A1194,[2]Sheet1!$R:$R,[2]Sheet1!$AB:$AB,"",0)</f>
        <v>3</v>
      </c>
      <c r="F1194" s="183">
        <f>_xlfn.XLOOKUP($A1194,[3]【2026年03月度_全社】RFM客層一覧表データ!$A:$A,[3]【2026年03月度_全社】RFM客層一覧表データ!C:C,"",0)</f>
        <v>818</v>
      </c>
      <c r="G1194" s="183">
        <f>_xlfn.XLOOKUP($A1194,[3]【2026年03月度_全社】RFM客層一覧表データ!$A:$A,[3]【2026年03月度_全社】RFM客層一覧表データ!D:D,"",0)</f>
        <v>402</v>
      </c>
      <c r="H1194" s="183">
        <f>_xlfn.XLOOKUP($A1194,[3]【2026年03月度_全社】RFM客層一覧表データ!$A:$A,[3]【2026年03月度_全社】RFM客層一覧表データ!E:E,"",0)</f>
        <v>517</v>
      </c>
      <c r="I1194" s="183">
        <f>_xlfn.XLOOKUP($A1194,[3]【2026年03月度_全社】RFM客層一覧表データ!$A:$A,[3]【2026年03月度_全社】RFM客層一覧表データ!F:F,"",0)</f>
        <v>48</v>
      </c>
      <c r="J1194" s="183">
        <v>809</v>
      </c>
      <c r="K1194" s="183">
        <v>384</v>
      </c>
      <c r="L1194" s="183">
        <v>513</v>
      </c>
      <c r="M1194" s="183">
        <v>29</v>
      </c>
      <c r="N1194" s="183">
        <v>822</v>
      </c>
      <c r="O1194" s="183">
        <v>401</v>
      </c>
      <c r="P1194" s="183">
        <v>507</v>
      </c>
      <c r="Q1194" s="183">
        <v>49</v>
      </c>
      <c r="R1194" s="183">
        <v>787</v>
      </c>
      <c r="S1194" s="183">
        <v>465</v>
      </c>
      <c r="T1194" s="183">
        <v>515</v>
      </c>
      <c r="U1194" s="183">
        <v>42</v>
      </c>
      <c r="V1194" s="183">
        <v>769</v>
      </c>
      <c r="W1194" s="183">
        <v>465</v>
      </c>
      <c r="X1194" s="183">
        <v>499</v>
      </c>
      <c r="Y1194" s="183">
        <v>44</v>
      </c>
    </row>
    <row r="1195" spans="1:25" x14ac:dyDescent="0.2">
      <c r="A1195" s="184">
        <v>11251010</v>
      </c>
      <c r="B1195" s="183" t="str">
        <f>[1]店マスタ!B1194</f>
        <v>（有）ナベック</v>
      </c>
      <c r="C1195" s="183">
        <v>2.5</v>
      </c>
      <c r="D1195" s="183">
        <v>2.5</v>
      </c>
      <c r="E1195" s="183">
        <f>_xlfn.XLOOKUP(A1195,[2]Sheet1!$R:$R,[2]Sheet1!$AB:$AB,"",0)</f>
        <v>2.5</v>
      </c>
      <c r="F1195" s="183">
        <f>_xlfn.XLOOKUP($A1195,[3]【2026年03月度_全社】RFM客層一覧表データ!$A:$A,[3]【2026年03月度_全社】RFM客層一覧表データ!C:C,"",0)</f>
        <v>208</v>
      </c>
      <c r="G1195" s="183">
        <f>_xlfn.XLOOKUP($A1195,[3]【2026年03月度_全社】RFM客層一覧表データ!$A:$A,[3]【2026年03月度_全社】RFM客層一覧表データ!D:D,"",0)</f>
        <v>27</v>
      </c>
      <c r="H1195" s="183">
        <f>_xlfn.XLOOKUP($A1195,[3]【2026年03月度_全社】RFM客層一覧表データ!$A:$A,[3]【2026年03月度_全社】RFM客層一覧表データ!E:E,"",0)</f>
        <v>48</v>
      </c>
      <c r="I1195" s="183">
        <f>_xlfn.XLOOKUP($A1195,[3]【2026年03月度_全社】RFM客層一覧表データ!$A:$A,[3]【2026年03月度_全社】RFM客層一覧表データ!F:F,"",0)</f>
        <v>0</v>
      </c>
      <c r="J1195" s="183">
        <v>215</v>
      </c>
      <c r="K1195" s="183">
        <v>55</v>
      </c>
      <c r="L1195" s="183">
        <v>53</v>
      </c>
      <c r="M1195" s="183">
        <v>0</v>
      </c>
      <c r="N1195" s="183">
        <v>221</v>
      </c>
      <c r="O1195" s="183">
        <v>76</v>
      </c>
      <c r="P1195" s="183">
        <v>55</v>
      </c>
      <c r="Q1195" s="183">
        <v>0</v>
      </c>
      <c r="R1195" s="183">
        <v>227</v>
      </c>
      <c r="S1195" s="183">
        <v>67</v>
      </c>
      <c r="T1195" s="183">
        <v>63</v>
      </c>
      <c r="U1195" s="183">
        <v>0</v>
      </c>
      <c r="V1195" s="183">
        <v>226</v>
      </c>
      <c r="W1195" s="183">
        <v>78</v>
      </c>
      <c r="X1195" s="183">
        <v>69</v>
      </c>
      <c r="Y1195" s="183">
        <v>0</v>
      </c>
    </row>
    <row r="1196" spans="1:25" x14ac:dyDescent="0.2">
      <c r="A1196" s="184">
        <v>11255182</v>
      </c>
      <c r="B1196" s="183" t="str">
        <f>[1]店マスタ!B1195</f>
        <v>ｅ－Ｌｉｆｅ　なかむら匝瑳店</v>
      </c>
      <c r="C1196" s="183">
        <v>1.5</v>
      </c>
      <c r="D1196" s="183">
        <v>1.5</v>
      </c>
      <c r="E1196" s="183">
        <f>_xlfn.XLOOKUP(A1196,[2]Sheet1!$R:$R,[2]Sheet1!$AB:$AB,"",0)</f>
        <v>1.5</v>
      </c>
      <c r="F1196" s="183" t="str">
        <f>_xlfn.XLOOKUP($A1196,[3]【2026年03月度_全社】RFM客層一覧表データ!$A:$A,[3]【2026年03月度_全社】RFM客層一覧表データ!C:C,"",0)</f>
        <v/>
      </c>
      <c r="G1196" s="183" t="str">
        <f>_xlfn.XLOOKUP($A1196,[3]【2026年03月度_全社】RFM客層一覧表データ!$A:$A,[3]【2026年03月度_全社】RFM客層一覧表データ!D:D,"",0)</f>
        <v/>
      </c>
      <c r="H1196" s="183" t="str">
        <f>_xlfn.XLOOKUP($A1196,[3]【2026年03月度_全社】RFM客層一覧表データ!$A:$A,[3]【2026年03月度_全社】RFM客層一覧表データ!E:E,"",0)</f>
        <v/>
      </c>
      <c r="I1196" s="183" t="str">
        <f>_xlfn.XLOOKUP($A1196,[3]【2026年03月度_全社】RFM客層一覧表データ!$A:$A,[3]【2026年03月度_全社】RFM客層一覧表データ!F:F,"",0)</f>
        <v/>
      </c>
      <c r="J1196" s="183">
        <v>0</v>
      </c>
      <c r="K1196" s="183">
        <v>0</v>
      </c>
      <c r="L1196" s="183">
        <v>0</v>
      </c>
      <c r="M1196" s="183">
        <v>0</v>
      </c>
      <c r="N1196" s="183">
        <v>0</v>
      </c>
      <c r="O1196" s="183">
        <v>0</v>
      </c>
      <c r="P1196" s="183">
        <v>0</v>
      </c>
      <c r="Q1196" s="183">
        <v>0</v>
      </c>
      <c r="R1196" s="183">
        <v>0</v>
      </c>
      <c r="S1196" s="183">
        <v>0</v>
      </c>
      <c r="T1196" s="183">
        <v>0</v>
      </c>
      <c r="U1196" s="183">
        <v>0</v>
      </c>
      <c r="V1196" s="183">
        <v>0</v>
      </c>
      <c r="W1196" s="183">
        <v>0</v>
      </c>
      <c r="X1196" s="183">
        <v>0</v>
      </c>
      <c r="Y1196" s="183">
        <v>0</v>
      </c>
    </row>
    <row r="1197" spans="1:25" x14ac:dyDescent="0.2">
      <c r="A1197" s="184">
        <v>11257310</v>
      </c>
      <c r="B1197" s="183" t="str">
        <f>[1]店マスタ!B1196</f>
        <v>ＰｒｏＬｉｎｋ　みゆき</v>
      </c>
      <c r="C1197" s="183">
        <v>3</v>
      </c>
      <c r="D1197" s="183">
        <v>3</v>
      </c>
      <c r="E1197" s="183">
        <f>_xlfn.XLOOKUP(A1197,[2]Sheet1!$R:$R,[2]Sheet1!$AB:$AB,"",0)</f>
        <v>3.5</v>
      </c>
      <c r="F1197" s="183">
        <f>_xlfn.XLOOKUP($A1197,[3]【2026年03月度_全社】RFM客層一覧表データ!$A:$A,[3]【2026年03月度_全社】RFM客層一覧表データ!C:C,"",0)</f>
        <v>531</v>
      </c>
      <c r="G1197" s="183">
        <f>_xlfn.XLOOKUP($A1197,[3]【2026年03月度_全社】RFM客層一覧表データ!$A:$A,[3]【2026年03月度_全社】RFM客層一覧表データ!D:D,"",0)</f>
        <v>193</v>
      </c>
      <c r="H1197" s="183">
        <f>_xlfn.XLOOKUP($A1197,[3]【2026年03月度_全社】RFM客層一覧表データ!$A:$A,[3]【2026年03月度_全社】RFM客層一覧表データ!E:E,"",0)</f>
        <v>266</v>
      </c>
      <c r="I1197" s="183">
        <f>_xlfn.XLOOKUP($A1197,[3]【2026年03月度_全社】RFM客層一覧表データ!$A:$A,[3]【2026年03月度_全社】RFM客層一覧表データ!F:F,"",0)</f>
        <v>29</v>
      </c>
      <c r="J1197" s="183">
        <v>523</v>
      </c>
      <c r="K1197" s="183">
        <v>219</v>
      </c>
      <c r="L1197" s="183">
        <v>276</v>
      </c>
      <c r="M1197" s="183">
        <v>34</v>
      </c>
      <c r="N1197" s="183">
        <v>516</v>
      </c>
      <c r="O1197" s="183">
        <v>242</v>
      </c>
      <c r="P1197" s="183">
        <v>271</v>
      </c>
      <c r="Q1197" s="183">
        <v>48</v>
      </c>
      <c r="R1197" s="183">
        <v>476</v>
      </c>
      <c r="S1197" s="183">
        <v>243</v>
      </c>
      <c r="T1197" s="183">
        <v>269</v>
      </c>
      <c r="U1197" s="183">
        <v>43</v>
      </c>
      <c r="V1197" s="183">
        <v>444</v>
      </c>
      <c r="W1197" s="183">
        <v>248</v>
      </c>
      <c r="X1197" s="183">
        <v>270</v>
      </c>
      <c r="Y1197" s="183">
        <v>42</v>
      </c>
    </row>
    <row r="1198" spans="1:25" x14ac:dyDescent="0.2">
      <c r="A1198" s="184">
        <v>11257320</v>
      </c>
      <c r="B1198" s="183" t="str">
        <f>[1]店マスタ!B1197</f>
        <v>有限会社　ヤハタ電機商会</v>
      </c>
      <c r="C1198" s="183">
        <v>4.5</v>
      </c>
      <c r="D1198" s="183">
        <v>4.5</v>
      </c>
      <c r="E1198" s="183">
        <f>_xlfn.XLOOKUP(A1198,[2]Sheet1!$R:$R,[2]Sheet1!$AB:$AB,"",0)</f>
        <v>4</v>
      </c>
      <c r="F1198" s="183">
        <f>_xlfn.XLOOKUP($A1198,[3]【2026年03月度_全社】RFM客層一覧表データ!$A:$A,[3]【2026年03月度_全社】RFM客層一覧表データ!C:C,"",0)</f>
        <v>1597</v>
      </c>
      <c r="G1198" s="183">
        <f>_xlfn.XLOOKUP($A1198,[3]【2026年03月度_全社】RFM客層一覧表データ!$A:$A,[3]【2026年03月度_全社】RFM客層一覧表データ!D:D,"",0)</f>
        <v>708</v>
      </c>
      <c r="H1198" s="183">
        <f>_xlfn.XLOOKUP($A1198,[3]【2026年03月度_全社】RFM客層一覧表データ!$A:$A,[3]【2026年03月度_全社】RFM客層一覧表データ!E:E,"",0)</f>
        <v>634</v>
      </c>
      <c r="I1198" s="183">
        <f>_xlfn.XLOOKUP($A1198,[3]【2026年03月度_全社】RFM客層一覧表データ!$A:$A,[3]【2026年03月度_全社】RFM客層一覧表データ!F:F,"",0)</f>
        <v>139</v>
      </c>
      <c r="J1198" s="183">
        <v>1634</v>
      </c>
      <c r="K1198" s="183">
        <v>659</v>
      </c>
      <c r="L1198" s="183">
        <v>631</v>
      </c>
      <c r="M1198" s="183">
        <v>126</v>
      </c>
      <c r="N1198" s="183">
        <v>1697</v>
      </c>
      <c r="O1198" s="183">
        <v>657</v>
      </c>
      <c r="P1198" s="183">
        <v>656</v>
      </c>
      <c r="Q1198" s="183">
        <v>119</v>
      </c>
      <c r="R1198" s="183">
        <v>1757</v>
      </c>
      <c r="S1198" s="183">
        <v>742</v>
      </c>
      <c r="T1198" s="183">
        <v>668</v>
      </c>
      <c r="U1198" s="183">
        <v>157</v>
      </c>
      <c r="V1198" s="183">
        <v>1785</v>
      </c>
      <c r="W1198" s="183">
        <v>712</v>
      </c>
      <c r="X1198" s="183">
        <v>686</v>
      </c>
      <c r="Y1198" s="183">
        <v>149</v>
      </c>
    </row>
    <row r="1199" spans="1:25" x14ac:dyDescent="0.2">
      <c r="A1199" s="184">
        <v>11258091</v>
      </c>
      <c r="B1199" s="183" t="str">
        <f>[1]店マスタ!B1198</f>
        <v>中央電気商会</v>
      </c>
      <c r="C1199" s="183">
        <v>3.5</v>
      </c>
      <c r="D1199" s="183">
        <v>3.5</v>
      </c>
      <c r="E1199" s="183">
        <f>_xlfn.XLOOKUP(A1199,[2]Sheet1!$R:$R,[2]Sheet1!$AB:$AB,"",0)</f>
        <v>3.5</v>
      </c>
      <c r="F1199" s="183">
        <f>_xlfn.XLOOKUP($A1199,[3]【2026年03月度_全社】RFM客層一覧表データ!$A:$A,[3]【2026年03月度_全社】RFM客層一覧表データ!C:C,"",0)</f>
        <v>528</v>
      </c>
      <c r="G1199" s="183">
        <f>_xlfn.XLOOKUP($A1199,[3]【2026年03月度_全社】RFM客層一覧表データ!$A:$A,[3]【2026年03月度_全社】RFM客層一覧表データ!D:D,"",0)</f>
        <v>254</v>
      </c>
      <c r="H1199" s="183">
        <f>_xlfn.XLOOKUP($A1199,[3]【2026年03月度_全社】RFM客層一覧表データ!$A:$A,[3]【2026年03月度_全社】RFM客層一覧表データ!E:E,"",0)</f>
        <v>284</v>
      </c>
      <c r="I1199" s="183">
        <f>_xlfn.XLOOKUP($A1199,[3]【2026年03月度_全社】RFM客層一覧表データ!$A:$A,[3]【2026年03月度_全社】RFM客層一覧表データ!F:F,"",0)</f>
        <v>36</v>
      </c>
      <c r="J1199" s="183">
        <v>514</v>
      </c>
      <c r="K1199" s="183">
        <v>282</v>
      </c>
      <c r="L1199" s="183">
        <v>276</v>
      </c>
      <c r="M1199" s="183">
        <v>37</v>
      </c>
      <c r="N1199" s="183">
        <v>497</v>
      </c>
      <c r="O1199" s="183">
        <v>265</v>
      </c>
      <c r="P1199" s="183">
        <v>264</v>
      </c>
      <c r="Q1199" s="183">
        <v>38</v>
      </c>
      <c r="R1199" s="183">
        <v>468</v>
      </c>
      <c r="S1199" s="183">
        <v>250</v>
      </c>
      <c r="T1199" s="183">
        <v>261</v>
      </c>
      <c r="U1199" s="183">
        <v>39</v>
      </c>
      <c r="V1199" s="183">
        <v>455</v>
      </c>
      <c r="W1199" s="183">
        <v>250</v>
      </c>
      <c r="X1199" s="183">
        <v>261</v>
      </c>
      <c r="Y1199" s="183">
        <v>37</v>
      </c>
    </row>
    <row r="1200" spans="1:25" x14ac:dyDescent="0.2">
      <c r="A1200" s="184">
        <v>11258170</v>
      </c>
      <c r="B1200" s="183" t="str">
        <f>[1]店マスタ!B1199</f>
        <v>（有）宮川電器</v>
      </c>
      <c r="C1200" s="183">
        <v>3</v>
      </c>
      <c r="D1200" s="183">
        <v>3</v>
      </c>
      <c r="E1200" s="183">
        <f>_xlfn.XLOOKUP(A1200,[2]Sheet1!$R:$R,[2]Sheet1!$AB:$AB,"",0)</f>
        <v>3</v>
      </c>
      <c r="F1200" s="183">
        <f>_xlfn.XLOOKUP($A1200,[3]【2026年03月度_全社】RFM客層一覧表データ!$A:$A,[3]【2026年03月度_全社】RFM客層一覧表データ!C:C,"",0)</f>
        <v>619</v>
      </c>
      <c r="G1200" s="183">
        <f>_xlfn.XLOOKUP($A1200,[3]【2026年03月度_全社】RFM客層一覧表データ!$A:$A,[3]【2026年03月度_全社】RFM客層一覧表データ!D:D,"",0)</f>
        <v>263</v>
      </c>
      <c r="H1200" s="183">
        <f>_xlfn.XLOOKUP($A1200,[3]【2026年03月度_全社】RFM客層一覧表データ!$A:$A,[3]【2026年03月度_全社】RFM客層一覧表データ!E:E,"",0)</f>
        <v>336</v>
      </c>
      <c r="I1200" s="183">
        <f>_xlfn.XLOOKUP($A1200,[3]【2026年03月度_全社】RFM客層一覧表データ!$A:$A,[3]【2026年03月度_全社】RFM客層一覧表データ!F:F,"",0)</f>
        <v>48</v>
      </c>
      <c r="J1200" s="183">
        <v>620</v>
      </c>
      <c r="K1200" s="183">
        <v>257</v>
      </c>
      <c r="L1200" s="183">
        <v>338</v>
      </c>
      <c r="M1200" s="183">
        <v>28</v>
      </c>
      <c r="N1200" s="183">
        <v>649</v>
      </c>
      <c r="O1200" s="183">
        <v>265</v>
      </c>
      <c r="P1200" s="183">
        <v>354</v>
      </c>
      <c r="Q1200" s="183">
        <v>23</v>
      </c>
      <c r="R1200" s="183">
        <v>658</v>
      </c>
      <c r="S1200" s="183">
        <v>266</v>
      </c>
      <c r="T1200" s="183">
        <v>372</v>
      </c>
      <c r="U1200" s="183">
        <v>29</v>
      </c>
      <c r="V1200" s="183">
        <v>650</v>
      </c>
      <c r="W1200" s="183">
        <v>276</v>
      </c>
      <c r="X1200" s="183">
        <v>372</v>
      </c>
      <c r="Y1200" s="183">
        <v>41</v>
      </c>
    </row>
    <row r="1201" spans="1:25" x14ac:dyDescent="0.2">
      <c r="A1201" s="184">
        <v>11258180</v>
      </c>
      <c r="B1201" s="183" t="str">
        <f>[1]店マスタ!B1200</f>
        <v>（有）山田電気商会</v>
      </c>
      <c r="C1201" s="183">
        <v>2.5</v>
      </c>
      <c r="D1201" s="183">
        <v>2.5</v>
      </c>
      <c r="E1201" s="183">
        <f>_xlfn.XLOOKUP(A1201,[2]Sheet1!$R:$R,[2]Sheet1!$AB:$AB,"",0)</f>
        <v>3</v>
      </c>
      <c r="F1201" s="183">
        <f>_xlfn.XLOOKUP($A1201,[3]【2026年03月度_全社】RFM客層一覧表データ!$A:$A,[3]【2026年03月度_全社】RFM客層一覧表データ!C:C,"",0)</f>
        <v>307</v>
      </c>
      <c r="G1201" s="183">
        <f>_xlfn.XLOOKUP($A1201,[3]【2026年03月度_全社】RFM客層一覧表データ!$A:$A,[3]【2026年03月度_全社】RFM客層一覧表データ!D:D,"",0)</f>
        <v>130</v>
      </c>
      <c r="H1201" s="183">
        <f>_xlfn.XLOOKUP($A1201,[3]【2026年03月度_全社】RFM客層一覧表データ!$A:$A,[3]【2026年03月度_全社】RFM客層一覧表データ!E:E,"",0)</f>
        <v>0</v>
      </c>
      <c r="I1201" s="183">
        <f>_xlfn.XLOOKUP($A1201,[3]【2026年03月度_全社】RFM客層一覧表データ!$A:$A,[3]【2026年03月度_全社】RFM客層一覧表データ!F:F,"",0)</f>
        <v>30</v>
      </c>
      <c r="J1201" s="183">
        <v>308</v>
      </c>
      <c r="K1201" s="183">
        <v>109</v>
      </c>
      <c r="L1201" s="183">
        <v>2</v>
      </c>
      <c r="M1201" s="183">
        <v>33</v>
      </c>
      <c r="N1201" s="183">
        <v>340</v>
      </c>
      <c r="O1201" s="183">
        <v>88</v>
      </c>
      <c r="P1201" s="183">
        <v>4</v>
      </c>
      <c r="Q1201" s="183">
        <v>29</v>
      </c>
      <c r="R1201" s="183">
        <v>312</v>
      </c>
      <c r="S1201" s="183">
        <v>110</v>
      </c>
      <c r="T1201" s="183">
        <v>3</v>
      </c>
      <c r="U1201" s="183">
        <v>39</v>
      </c>
      <c r="V1201" s="183">
        <v>273</v>
      </c>
      <c r="W1201" s="183">
        <v>102</v>
      </c>
      <c r="X1201" s="183">
        <v>3</v>
      </c>
      <c r="Y1201" s="183">
        <v>40</v>
      </c>
    </row>
    <row r="1202" spans="1:25" x14ac:dyDescent="0.2">
      <c r="A1202" s="184">
        <v>11258390</v>
      </c>
      <c r="B1202" s="183" t="str">
        <f>[1]店マスタ!B1201</f>
        <v>ツクモデンキ　都賀店</v>
      </c>
      <c r="C1202" s="183">
        <v>3.5</v>
      </c>
      <c r="D1202" s="183">
        <v>3.5</v>
      </c>
      <c r="E1202" s="183">
        <f>_xlfn.XLOOKUP(A1202,[2]Sheet1!$R:$R,[2]Sheet1!$AB:$AB,"",0)</f>
        <v>3.5</v>
      </c>
      <c r="F1202" s="183">
        <f>_xlfn.XLOOKUP($A1202,[3]【2026年03月度_全社】RFM客層一覧表データ!$A:$A,[3]【2026年03月度_全社】RFM客層一覧表データ!C:C,"",0)</f>
        <v>836</v>
      </c>
      <c r="G1202" s="183">
        <f>_xlfn.XLOOKUP($A1202,[3]【2026年03月度_全社】RFM客層一覧表データ!$A:$A,[3]【2026年03月度_全社】RFM客層一覧表データ!D:D,"",0)</f>
        <v>300</v>
      </c>
      <c r="H1202" s="183">
        <f>_xlfn.XLOOKUP($A1202,[3]【2026年03月度_全社】RFM客層一覧表データ!$A:$A,[3]【2026年03月度_全社】RFM客層一覧表データ!E:E,"",0)</f>
        <v>238</v>
      </c>
      <c r="I1202" s="183">
        <f>_xlfn.XLOOKUP($A1202,[3]【2026年03月度_全社】RFM客層一覧表データ!$A:$A,[3]【2026年03月度_全社】RFM客層一覧表データ!F:F,"",0)</f>
        <v>86</v>
      </c>
      <c r="J1202" s="183">
        <v>888</v>
      </c>
      <c r="K1202" s="183">
        <v>301</v>
      </c>
      <c r="L1202" s="183">
        <v>236</v>
      </c>
      <c r="M1202" s="183">
        <v>85</v>
      </c>
      <c r="N1202" s="183">
        <v>932</v>
      </c>
      <c r="O1202" s="183">
        <v>298</v>
      </c>
      <c r="P1202" s="183">
        <v>247</v>
      </c>
      <c r="Q1202" s="183">
        <v>84</v>
      </c>
      <c r="R1202" s="183">
        <v>928</v>
      </c>
      <c r="S1202" s="183">
        <v>333</v>
      </c>
      <c r="T1202" s="183">
        <v>253</v>
      </c>
      <c r="U1202" s="183">
        <v>100</v>
      </c>
      <c r="V1202" s="183">
        <v>912</v>
      </c>
      <c r="W1202" s="183">
        <v>307</v>
      </c>
      <c r="X1202" s="183">
        <v>241</v>
      </c>
      <c r="Y1202" s="183">
        <v>89</v>
      </c>
    </row>
    <row r="1203" spans="1:25" x14ac:dyDescent="0.2">
      <c r="A1203" s="184">
        <v>11258450</v>
      </c>
      <c r="B1203" s="183" t="str">
        <f>[1]店マスタ!B1202</f>
        <v>タナカデンキ</v>
      </c>
      <c r="C1203" s="183">
        <v>1.5</v>
      </c>
      <c r="D1203" s="183">
        <v>1.5</v>
      </c>
      <c r="E1203" s="183" t="str">
        <f>_xlfn.XLOOKUP(A1203,[2]Sheet1!$R:$R,[2]Sheet1!$AB:$AB,"",0)</f>
        <v/>
      </c>
      <c r="F1203" s="183" t="str">
        <f>_xlfn.XLOOKUP($A1203,[3]【2026年03月度_全社】RFM客層一覧表データ!$A:$A,[3]【2026年03月度_全社】RFM客層一覧表データ!C:C,"",0)</f>
        <v/>
      </c>
      <c r="G1203" s="183" t="str">
        <f>_xlfn.XLOOKUP($A1203,[3]【2026年03月度_全社】RFM客層一覧表データ!$A:$A,[3]【2026年03月度_全社】RFM客層一覧表データ!D:D,"",0)</f>
        <v/>
      </c>
      <c r="H1203" s="183" t="str">
        <f>_xlfn.XLOOKUP($A1203,[3]【2026年03月度_全社】RFM客層一覧表データ!$A:$A,[3]【2026年03月度_全社】RFM客層一覧表データ!E:E,"",0)</f>
        <v/>
      </c>
      <c r="I1203" s="183" t="str">
        <f>_xlfn.XLOOKUP($A1203,[3]【2026年03月度_全社】RFM客層一覧表データ!$A:$A,[3]【2026年03月度_全社】RFM客層一覧表データ!F:F,"",0)</f>
        <v/>
      </c>
      <c r="J1203" s="183">
        <v>0</v>
      </c>
      <c r="K1203" s="183">
        <v>0</v>
      </c>
      <c r="L1203" s="183">
        <v>0</v>
      </c>
      <c r="M1203" s="183">
        <v>0</v>
      </c>
      <c r="N1203" s="183">
        <v>0</v>
      </c>
      <c r="O1203" s="183">
        <v>0</v>
      </c>
      <c r="P1203" s="183">
        <v>0</v>
      </c>
      <c r="Q1203" s="183">
        <v>0</v>
      </c>
      <c r="R1203" s="183">
        <v>0</v>
      </c>
      <c r="S1203" s="183">
        <v>0</v>
      </c>
      <c r="T1203" s="183">
        <v>0</v>
      </c>
      <c r="U1203" s="183">
        <v>0</v>
      </c>
      <c r="V1203" s="183">
        <v>0</v>
      </c>
      <c r="W1203" s="183">
        <v>0</v>
      </c>
      <c r="X1203" s="183">
        <v>0</v>
      </c>
      <c r="Y1203" s="183">
        <v>0</v>
      </c>
    </row>
    <row r="1204" spans="1:25" x14ac:dyDescent="0.2">
      <c r="A1204" s="184">
        <v>11260111</v>
      </c>
      <c r="B1204" s="183" t="str">
        <f>[1]店マスタ!B1203</f>
        <v>（有）大和電器</v>
      </c>
      <c r="C1204" s="183">
        <v>1.5</v>
      </c>
      <c r="D1204" s="183">
        <v>1.5</v>
      </c>
      <c r="E1204" s="183">
        <f>_xlfn.XLOOKUP(A1204,[2]Sheet1!$R:$R,[2]Sheet1!$AB:$AB,"",0)</f>
        <v>1.5</v>
      </c>
      <c r="F1204" s="183" t="str">
        <f>_xlfn.XLOOKUP($A1204,[3]【2026年03月度_全社】RFM客層一覧表データ!$A:$A,[3]【2026年03月度_全社】RFM客層一覧表データ!C:C,"",0)</f>
        <v/>
      </c>
      <c r="G1204" s="183" t="str">
        <f>_xlfn.XLOOKUP($A1204,[3]【2026年03月度_全社】RFM客層一覧表データ!$A:$A,[3]【2026年03月度_全社】RFM客層一覧表データ!D:D,"",0)</f>
        <v/>
      </c>
      <c r="H1204" s="183" t="str">
        <f>_xlfn.XLOOKUP($A1204,[3]【2026年03月度_全社】RFM客層一覧表データ!$A:$A,[3]【2026年03月度_全社】RFM客層一覧表データ!E:E,"",0)</f>
        <v/>
      </c>
      <c r="I1204" s="183" t="str">
        <f>_xlfn.XLOOKUP($A1204,[3]【2026年03月度_全社】RFM客層一覧表データ!$A:$A,[3]【2026年03月度_全社】RFM客層一覧表データ!F:F,"",0)</f>
        <v/>
      </c>
      <c r="J1204" s="183">
        <v>0</v>
      </c>
      <c r="K1204" s="183">
        <v>0</v>
      </c>
      <c r="L1204" s="183">
        <v>0</v>
      </c>
      <c r="M1204" s="183">
        <v>0</v>
      </c>
      <c r="N1204" s="183">
        <v>0</v>
      </c>
      <c r="O1204" s="183">
        <v>0</v>
      </c>
      <c r="P1204" s="183">
        <v>0</v>
      </c>
      <c r="Q1204" s="183">
        <v>0</v>
      </c>
      <c r="R1204" s="183">
        <v>0</v>
      </c>
      <c r="S1204" s="183">
        <v>0</v>
      </c>
      <c r="T1204" s="183">
        <v>0</v>
      </c>
      <c r="U1204" s="183">
        <v>0</v>
      </c>
      <c r="V1204" s="183">
        <v>0</v>
      </c>
      <c r="W1204" s="183">
        <v>0</v>
      </c>
      <c r="X1204" s="183">
        <v>0</v>
      </c>
      <c r="Y1204" s="183">
        <v>0</v>
      </c>
    </row>
    <row r="1205" spans="1:25" x14ac:dyDescent="0.2">
      <c r="A1205" s="184">
        <v>11260130</v>
      </c>
      <c r="B1205" s="183" t="str">
        <f>[1]店マスタ!B1204</f>
        <v>ＰｒｏＬｉｎｋ　おざわ</v>
      </c>
      <c r="C1205" s="183">
        <v>4.5</v>
      </c>
      <c r="D1205" s="183">
        <v>4.5</v>
      </c>
      <c r="E1205" s="183">
        <f>_xlfn.XLOOKUP(A1205,[2]Sheet1!$R:$R,[2]Sheet1!$AB:$AB,"",0)</f>
        <v>5</v>
      </c>
      <c r="F1205" s="183">
        <f>_xlfn.XLOOKUP($A1205,[3]【2026年03月度_全社】RFM客層一覧表データ!$A:$A,[3]【2026年03月度_全社】RFM客層一覧表データ!C:C,"",0)</f>
        <v>1114</v>
      </c>
      <c r="G1205" s="183">
        <f>_xlfn.XLOOKUP($A1205,[3]【2026年03月度_全社】RFM客層一覧表データ!$A:$A,[3]【2026年03月度_全社】RFM客層一覧表データ!D:D,"",0)</f>
        <v>548</v>
      </c>
      <c r="H1205" s="183">
        <f>_xlfn.XLOOKUP($A1205,[3]【2026年03月度_全社】RFM客層一覧表データ!$A:$A,[3]【2026年03月度_全社】RFM客層一覧表データ!E:E,"",0)</f>
        <v>601</v>
      </c>
      <c r="I1205" s="183">
        <f>_xlfn.XLOOKUP($A1205,[3]【2026年03月度_全社】RFM客層一覧表データ!$A:$A,[3]【2026年03月度_全社】RFM客層一覧表データ!F:F,"",0)</f>
        <v>48</v>
      </c>
      <c r="J1205" s="183">
        <v>1199</v>
      </c>
      <c r="K1205" s="183">
        <v>553</v>
      </c>
      <c r="L1205" s="183">
        <v>612</v>
      </c>
      <c r="M1205" s="183">
        <v>42</v>
      </c>
      <c r="N1205" s="183">
        <v>1283</v>
      </c>
      <c r="O1205" s="183">
        <v>550</v>
      </c>
      <c r="P1205" s="183">
        <v>613</v>
      </c>
      <c r="Q1205" s="183">
        <v>50</v>
      </c>
      <c r="R1205" s="183">
        <v>1304</v>
      </c>
      <c r="S1205" s="183">
        <v>627</v>
      </c>
      <c r="T1205" s="183">
        <v>608</v>
      </c>
      <c r="U1205" s="183">
        <v>67</v>
      </c>
      <c r="V1205" s="183">
        <v>1296</v>
      </c>
      <c r="W1205" s="183">
        <v>685</v>
      </c>
      <c r="X1205" s="183">
        <v>579</v>
      </c>
      <c r="Y1205" s="183">
        <v>94</v>
      </c>
    </row>
    <row r="1206" spans="1:25" x14ac:dyDescent="0.2">
      <c r="A1206" s="184">
        <v>11260330</v>
      </c>
      <c r="B1206" s="183" t="str">
        <f>[1]店マスタ!B1205</f>
        <v>有）オカモトデンキ</v>
      </c>
      <c r="C1206" s="183">
        <v>3</v>
      </c>
      <c r="D1206" s="183">
        <v>3</v>
      </c>
      <c r="E1206" s="183">
        <f>_xlfn.XLOOKUP(A1206,[2]Sheet1!$R:$R,[2]Sheet1!$AB:$AB,"",0)</f>
        <v>3</v>
      </c>
      <c r="F1206" s="183">
        <f>_xlfn.XLOOKUP($A1206,[3]【2026年03月度_全社】RFM客層一覧表データ!$A:$A,[3]【2026年03月度_全社】RFM客層一覧表データ!C:C,"",0)</f>
        <v>1077</v>
      </c>
      <c r="G1206" s="183">
        <f>_xlfn.XLOOKUP($A1206,[3]【2026年03月度_全社】RFM客層一覧表データ!$A:$A,[3]【2026年03月度_全社】RFM客層一覧表データ!D:D,"",0)</f>
        <v>438</v>
      </c>
      <c r="H1206" s="183">
        <f>_xlfn.XLOOKUP($A1206,[3]【2026年03月度_全社】RFM客層一覧表データ!$A:$A,[3]【2026年03月度_全社】RFM客層一覧表データ!E:E,"",0)</f>
        <v>328</v>
      </c>
      <c r="I1206" s="183">
        <f>_xlfn.XLOOKUP($A1206,[3]【2026年03月度_全社】RFM客層一覧表データ!$A:$A,[3]【2026年03月度_全社】RFM客層一覧表データ!F:F,"",0)</f>
        <v>105</v>
      </c>
      <c r="J1206" s="183">
        <v>1077</v>
      </c>
      <c r="K1206" s="183">
        <v>422</v>
      </c>
      <c r="L1206" s="183">
        <v>339</v>
      </c>
      <c r="M1206" s="183">
        <v>123</v>
      </c>
      <c r="N1206" s="183">
        <v>1082</v>
      </c>
      <c r="O1206" s="183">
        <v>410</v>
      </c>
      <c r="P1206" s="183">
        <v>343</v>
      </c>
      <c r="Q1206" s="183">
        <v>112</v>
      </c>
      <c r="R1206" s="183">
        <v>1076</v>
      </c>
      <c r="S1206" s="183">
        <v>388</v>
      </c>
      <c r="T1206" s="183">
        <v>348</v>
      </c>
      <c r="U1206" s="183">
        <v>81</v>
      </c>
      <c r="V1206" s="183">
        <v>1093</v>
      </c>
      <c r="W1206" s="183">
        <v>375</v>
      </c>
      <c r="X1206" s="183">
        <v>374</v>
      </c>
      <c r="Y1206" s="183">
        <v>70</v>
      </c>
    </row>
    <row r="1207" spans="1:25" x14ac:dyDescent="0.2">
      <c r="A1207" s="184">
        <v>11261150</v>
      </c>
      <c r="B1207" s="183" t="str">
        <f>[1]店マスタ!B1206</f>
        <v>ｅ－Ｌｉｆｅ　やまぎし</v>
      </c>
      <c r="C1207" s="183">
        <v>4</v>
      </c>
      <c r="D1207" s="183">
        <v>4</v>
      </c>
      <c r="E1207" s="183">
        <f>_xlfn.XLOOKUP(A1207,[2]Sheet1!$R:$R,[2]Sheet1!$AB:$AB,"",0)</f>
        <v>4.5</v>
      </c>
      <c r="F1207" s="183">
        <f>_xlfn.XLOOKUP($A1207,[3]【2026年03月度_全社】RFM客層一覧表データ!$A:$A,[3]【2026年03月度_全社】RFM客層一覧表データ!C:C,"",0)</f>
        <v>771</v>
      </c>
      <c r="G1207" s="183">
        <f>_xlfn.XLOOKUP($A1207,[3]【2026年03月度_全社】RFM客層一覧表データ!$A:$A,[3]【2026年03月度_全社】RFM客層一覧表データ!D:D,"",0)</f>
        <v>411</v>
      </c>
      <c r="H1207" s="183">
        <f>_xlfn.XLOOKUP($A1207,[3]【2026年03月度_全社】RFM客層一覧表データ!$A:$A,[3]【2026年03月度_全社】RFM客層一覧表データ!E:E,"",0)</f>
        <v>499</v>
      </c>
      <c r="I1207" s="183">
        <f>_xlfn.XLOOKUP($A1207,[3]【2026年03月度_全社】RFM客層一覧表データ!$A:$A,[3]【2026年03月度_全社】RFM客層一覧表データ!F:F,"",0)</f>
        <v>50</v>
      </c>
      <c r="J1207" s="183">
        <v>742</v>
      </c>
      <c r="K1207" s="183">
        <v>439</v>
      </c>
      <c r="L1207" s="183">
        <v>497</v>
      </c>
      <c r="M1207" s="183">
        <v>45</v>
      </c>
      <c r="N1207" s="183">
        <v>736</v>
      </c>
      <c r="O1207" s="183">
        <v>434</v>
      </c>
      <c r="P1207" s="183">
        <v>496</v>
      </c>
      <c r="Q1207" s="183">
        <v>48</v>
      </c>
      <c r="R1207" s="183">
        <v>724</v>
      </c>
      <c r="S1207" s="183">
        <v>431</v>
      </c>
      <c r="T1207" s="183">
        <v>499</v>
      </c>
      <c r="U1207" s="183">
        <v>42</v>
      </c>
      <c r="V1207" s="183">
        <v>749</v>
      </c>
      <c r="W1207" s="183">
        <v>465</v>
      </c>
      <c r="X1207" s="183">
        <v>513</v>
      </c>
      <c r="Y1207" s="183">
        <v>45</v>
      </c>
    </row>
    <row r="1208" spans="1:25" x14ac:dyDescent="0.2">
      <c r="A1208" s="184">
        <v>11261290</v>
      </c>
      <c r="B1208" s="183" t="str">
        <f>[1]店マスタ!B1207</f>
        <v>つるおかでんき</v>
      </c>
      <c r="C1208" s="183">
        <v>3</v>
      </c>
      <c r="D1208" s="183">
        <v>3</v>
      </c>
      <c r="E1208" s="183">
        <f>_xlfn.XLOOKUP(A1208,[2]Sheet1!$R:$R,[2]Sheet1!$AB:$AB,"",0)</f>
        <v>3</v>
      </c>
      <c r="F1208" s="183">
        <f>_xlfn.XLOOKUP($A1208,[3]【2026年03月度_全社】RFM客層一覧表データ!$A:$A,[3]【2026年03月度_全社】RFM客層一覧表データ!C:C,"",0)</f>
        <v>145</v>
      </c>
      <c r="G1208" s="183">
        <f>_xlfn.XLOOKUP($A1208,[3]【2026年03月度_全社】RFM客層一覧表データ!$A:$A,[3]【2026年03月度_全社】RFM客層一覧表データ!D:D,"",0)</f>
        <v>40</v>
      </c>
      <c r="H1208" s="183">
        <f>_xlfn.XLOOKUP($A1208,[3]【2026年03月度_全社】RFM客層一覧表データ!$A:$A,[3]【2026年03月度_全社】RFM客層一覧表データ!E:E,"",0)</f>
        <v>27</v>
      </c>
      <c r="I1208" s="183">
        <f>_xlfn.XLOOKUP($A1208,[3]【2026年03月度_全社】RFM客層一覧表データ!$A:$A,[3]【2026年03月度_全社】RFM客層一覧表データ!F:F,"",0)</f>
        <v>14</v>
      </c>
      <c r="J1208" s="183">
        <v>163</v>
      </c>
      <c r="K1208" s="183">
        <v>32</v>
      </c>
      <c r="L1208" s="183">
        <v>23</v>
      </c>
      <c r="M1208" s="183">
        <v>8</v>
      </c>
      <c r="N1208" s="183">
        <v>182</v>
      </c>
      <c r="O1208" s="183">
        <v>26</v>
      </c>
      <c r="P1208" s="183">
        <v>25</v>
      </c>
      <c r="Q1208" s="183">
        <v>10</v>
      </c>
      <c r="R1208" s="183">
        <v>187</v>
      </c>
      <c r="S1208" s="183">
        <v>44</v>
      </c>
      <c r="T1208" s="183">
        <v>21</v>
      </c>
      <c r="U1208" s="183">
        <v>16</v>
      </c>
      <c r="V1208" s="183">
        <v>187</v>
      </c>
      <c r="W1208" s="183">
        <v>52</v>
      </c>
      <c r="X1208" s="183">
        <v>17</v>
      </c>
      <c r="Y1208" s="183">
        <v>30</v>
      </c>
    </row>
    <row r="1209" spans="1:25" x14ac:dyDescent="0.2">
      <c r="A1209" s="184">
        <v>11263021</v>
      </c>
      <c r="B1209" s="183" t="str">
        <f>[1]店マスタ!B1208</f>
        <v>株式会社マツドサンヨー</v>
      </c>
      <c r="C1209" s="183">
        <v>11</v>
      </c>
      <c r="D1209" s="183">
        <v>11</v>
      </c>
      <c r="E1209" s="183">
        <f>_xlfn.XLOOKUP(A1209,[2]Sheet1!$R:$R,[2]Sheet1!$AB:$AB,"",0)</f>
        <v>11</v>
      </c>
      <c r="F1209" s="183" t="str">
        <f>_xlfn.XLOOKUP($A1209,[3]【2026年03月度_全社】RFM客層一覧表データ!$A:$A,[3]【2026年03月度_全社】RFM客層一覧表データ!C:C,"",0)</f>
        <v/>
      </c>
      <c r="G1209" s="183" t="str">
        <f>_xlfn.XLOOKUP($A1209,[3]【2026年03月度_全社】RFM客層一覧表データ!$A:$A,[3]【2026年03月度_全社】RFM客層一覧表データ!D:D,"",0)</f>
        <v/>
      </c>
      <c r="H1209" s="183" t="str">
        <f>_xlfn.XLOOKUP($A1209,[3]【2026年03月度_全社】RFM客層一覧表データ!$A:$A,[3]【2026年03月度_全社】RFM客層一覧表データ!E:E,"",0)</f>
        <v/>
      </c>
      <c r="I1209" s="183" t="str">
        <f>_xlfn.XLOOKUP($A1209,[3]【2026年03月度_全社】RFM客層一覧表データ!$A:$A,[3]【2026年03月度_全社】RFM客層一覧表データ!F:F,"",0)</f>
        <v/>
      </c>
      <c r="J1209" s="183">
        <v>0</v>
      </c>
      <c r="K1209" s="183">
        <v>0</v>
      </c>
      <c r="L1209" s="183">
        <v>0</v>
      </c>
      <c r="M1209" s="183">
        <v>0</v>
      </c>
      <c r="N1209" s="183">
        <v>0</v>
      </c>
      <c r="O1209" s="183">
        <v>0</v>
      </c>
      <c r="P1209" s="183">
        <v>0</v>
      </c>
      <c r="Q1209" s="183">
        <v>0</v>
      </c>
      <c r="R1209" s="183">
        <v>0</v>
      </c>
      <c r="S1209" s="183">
        <v>0</v>
      </c>
      <c r="T1209" s="183">
        <v>0</v>
      </c>
      <c r="U1209" s="183">
        <v>0</v>
      </c>
      <c r="V1209" s="183">
        <v>0</v>
      </c>
      <c r="W1209" s="183">
        <v>0</v>
      </c>
      <c r="X1209" s="183">
        <v>0</v>
      </c>
      <c r="Y1209" s="183">
        <v>0</v>
      </c>
    </row>
    <row r="1210" spans="1:25" x14ac:dyDescent="0.2">
      <c r="A1210" s="184">
        <v>11270020</v>
      </c>
      <c r="B1210" s="183" t="str">
        <f>[1]店マスタ!B1209</f>
        <v>有）アキバ電器</v>
      </c>
      <c r="C1210" s="183">
        <v>1.5</v>
      </c>
      <c r="D1210" s="183">
        <v>1.5</v>
      </c>
      <c r="E1210" s="183">
        <f>_xlfn.XLOOKUP(A1210,[2]Sheet1!$R:$R,[2]Sheet1!$AB:$AB,"",0)</f>
        <v>1.5</v>
      </c>
      <c r="F1210" s="183">
        <f>_xlfn.XLOOKUP($A1210,[3]【2026年03月度_全社】RFM客層一覧表データ!$A:$A,[3]【2026年03月度_全社】RFM客層一覧表データ!C:C,"",0)</f>
        <v>1225</v>
      </c>
      <c r="G1210" s="183">
        <f>_xlfn.XLOOKUP($A1210,[3]【2026年03月度_全社】RFM客層一覧表データ!$A:$A,[3]【2026年03月度_全社】RFM客層一覧表データ!D:D,"",0)</f>
        <v>472</v>
      </c>
      <c r="H1210" s="183">
        <f>_xlfn.XLOOKUP($A1210,[3]【2026年03月度_全社】RFM客層一覧表データ!$A:$A,[3]【2026年03月度_全社】RFM客層一覧表データ!E:E,"",0)</f>
        <v>510</v>
      </c>
      <c r="I1210" s="183">
        <f>_xlfn.XLOOKUP($A1210,[3]【2026年03月度_全社】RFM客層一覧表データ!$A:$A,[3]【2026年03月度_全社】RFM客層一覧表データ!F:F,"",0)</f>
        <v>84</v>
      </c>
      <c r="J1210" s="183">
        <v>1323</v>
      </c>
      <c r="K1210" s="183">
        <v>444</v>
      </c>
      <c r="L1210" s="183">
        <v>547</v>
      </c>
      <c r="M1210" s="183">
        <v>84</v>
      </c>
      <c r="N1210" s="183">
        <v>1456</v>
      </c>
      <c r="O1210" s="183">
        <v>466</v>
      </c>
      <c r="P1210" s="183">
        <v>575</v>
      </c>
      <c r="Q1210" s="183">
        <v>75</v>
      </c>
      <c r="R1210" s="183">
        <v>1534</v>
      </c>
      <c r="S1210" s="183">
        <v>458</v>
      </c>
      <c r="T1210" s="183">
        <v>620</v>
      </c>
      <c r="U1210" s="183">
        <v>45</v>
      </c>
      <c r="V1210" s="183">
        <v>1670</v>
      </c>
      <c r="W1210" s="183">
        <v>531</v>
      </c>
      <c r="X1210" s="183">
        <v>623</v>
      </c>
      <c r="Y1210" s="183">
        <v>90</v>
      </c>
    </row>
    <row r="1211" spans="1:25" x14ac:dyDescent="0.2">
      <c r="A1211" s="184">
        <v>11271060</v>
      </c>
      <c r="B1211" s="183" t="str">
        <f>[1]店マスタ!B1210</f>
        <v>大川電器　　佐倉店</v>
      </c>
      <c r="C1211" s="183">
        <v>2.5</v>
      </c>
      <c r="D1211" s="183">
        <v>2.5</v>
      </c>
      <c r="E1211" s="183">
        <f>_xlfn.XLOOKUP(A1211,[2]Sheet1!$R:$R,[2]Sheet1!$AB:$AB,"",0)</f>
        <v>2.5</v>
      </c>
      <c r="F1211" s="183" t="str">
        <f>_xlfn.XLOOKUP($A1211,[3]【2026年03月度_全社】RFM客層一覧表データ!$A:$A,[3]【2026年03月度_全社】RFM客層一覧表データ!C:C,"",0)</f>
        <v/>
      </c>
      <c r="G1211" s="183" t="str">
        <f>_xlfn.XLOOKUP($A1211,[3]【2026年03月度_全社】RFM客層一覧表データ!$A:$A,[3]【2026年03月度_全社】RFM客層一覧表データ!D:D,"",0)</f>
        <v/>
      </c>
      <c r="H1211" s="183" t="str">
        <f>_xlfn.XLOOKUP($A1211,[3]【2026年03月度_全社】RFM客層一覧表データ!$A:$A,[3]【2026年03月度_全社】RFM客層一覧表データ!E:E,"",0)</f>
        <v/>
      </c>
      <c r="I1211" s="183" t="str">
        <f>_xlfn.XLOOKUP($A1211,[3]【2026年03月度_全社】RFM客層一覧表データ!$A:$A,[3]【2026年03月度_全社】RFM客層一覧表データ!F:F,"",0)</f>
        <v/>
      </c>
      <c r="J1211" s="183">
        <v>0</v>
      </c>
      <c r="K1211" s="183">
        <v>0</v>
      </c>
      <c r="L1211" s="183">
        <v>0</v>
      </c>
      <c r="M1211" s="183">
        <v>0</v>
      </c>
      <c r="N1211" s="183">
        <v>0</v>
      </c>
      <c r="O1211" s="183">
        <v>0</v>
      </c>
      <c r="P1211" s="183">
        <v>0</v>
      </c>
      <c r="Q1211" s="183">
        <v>0</v>
      </c>
      <c r="R1211" s="183">
        <v>0</v>
      </c>
      <c r="S1211" s="183">
        <v>0</v>
      </c>
      <c r="T1211" s="183">
        <v>0</v>
      </c>
      <c r="U1211" s="183">
        <v>0</v>
      </c>
      <c r="V1211" s="183">
        <v>0</v>
      </c>
      <c r="W1211" s="183">
        <v>0</v>
      </c>
      <c r="X1211" s="183">
        <v>0</v>
      </c>
      <c r="Y1211" s="183">
        <v>0</v>
      </c>
    </row>
    <row r="1212" spans="1:25" x14ac:dyDescent="0.2">
      <c r="A1212" s="184">
        <v>11271100</v>
      </c>
      <c r="B1212" s="183" t="str">
        <f>[1]店マスタ!B1211</f>
        <v>臼井電器</v>
      </c>
      <c r="C1212" s="183">
        <v>2</v>
      </c>
      <c r="D1212" s="183">
        <v>2</v>
      </c>
      <c r="E1212" s="183">
        <f>_xlfn.XLOOKUP(A1212,[2]Sheet1!$R:$R,[2]Sheet1!$AB:$AB,"",0)</f>
        <v>2</v>
      </c>
      <c r="F1212" s="183" t="str">
        <f>_xlfn.XLOOKUP($A1212,[3]【2026年03月度_全社】RFM客層一覧表データ!$A:$A,[3]【2026年03月度_全社】RFM客層一覧表データ!C:C,"",0)</f>
        <v/>
      </c>
      <c r="G1212" s="183" t="str">
        <f>_xlfn.XLOOKUP($A1212,[3]【2026年03月度_全社】RFM客層一覧表データ!$A:$A,[3]【2026年03月度_全社】RFM客層一覧表データ!D:D,"",0)</f>
        <v/>
      </c>
      <c r="H1212" s="183" t="str">
        <f>_xlfn.XLOOKUP($A1212,[3]【2026年03月度_全社】RFM客層一覧表データ!$A:$A,[3]【2026年03月度_全社】RFM客層一覧表データ!E:E,"",0)</f>
        <v/>
      </c>
      <c r="I1212" s="183" t="str">
        <f>_xlfn.XLOOKUP($A1212,[3]【2026年03月度_全社】RFM客層一覧表データ!$A:$A,[3]【2026年03月度_全社】RFM客層一覧表データ!F:F,"",0)</f>
        <v/>
      </c>
      <c r="J1212" s="183">
        <v>0</v>
      </c>
      <c r="K1212" s="183">
        <v>0</v>
      </c>
      <c r="L1212" s="183">
        <v>0</v>
      </c>
      <c r="M1212" s="183">
        <v>0</v>
      </c>
      <c r="N1212" s="183">
        <v>0</v>
      </c>
      <c r="O1212" s="183">
        <v>0</v>
      </c>
      <c r="P1212" s="183">
        <v>0</v>
      </c>
      <c r="Q1212" s="183">
        <v>0</v>
      </c>
      <c r="R1212" s="183">
        <v>0</v>
      </c>
      <c r="S1212" s="183">
        <v>0</v>
      </c>
      <c r="T1212" s="183">
        <v>0</v>
      </c>
      <c r="U1212" s="183">
        <v>0</v>
      </c>
      <c r="V1212" s="183">
        <v>0</v>
      </c>
      <c r="W1212" s="183">
        <v>0</v>
      </c>
      <c r="X1212" s="183">
        <v>0</v>
      </c>
      <c r="Y1212" s="183">
        <v>0</v>
      </c>
    </row>
    <row r="1213" spans="1:25" x14ac:dyDescent="0.2">
      <c r="A1213" s="184">
        <v>11272010</v>
      </c>
      <c r="B1213" s="183" t="str">
        <f>[1]店マスタ!B1212</f>
        <v>いしたに電器</v>
      </c>
      <c r="C1213" s="183">
        <v>1.5</v>
      </c>
      <c r="D1213" s="183">
        <v>0</v>
      </c>
      <c r="E1213" s="183" t="str">
        <f>_xlfn.XLOOKUP(A1213,[2]Sheet1!$R:$R,[2]Sheet1!$AB:$AB,"",0)</f>
        <v/>
      </c>
      <c r="F1213" s="183" t="str">
        <f>_xlfn.XLOOKUP($A1213,[3]【2026年03月度_全社】RFM客層一覧表データ!$A:$A,[3]【2026年03月度_全社】RFM客層一覧表データ!C:C,"",0)</f>
        <v/>
      </c>
      <c r="G1213" s="183" t="str">
        <f>_xlfn.XLOOKUP($A1213,[3]【2026年03月度_全社】RFM客層一覧表データ!$A:$A,[3]【2026年03月度_全社】RFM客層一覧表データ!D:D,"",0)</f>
        <v/>
      </c>
      <c r="H1213" s="183" t="str">
        <f>_xlfn.XLOOKUP($A1213,[3]【2026年03月度_全社】RFM客層一覧表データ!$A:$A,[3]【2026年03月度_全社】RFM客層一覧表データ!E:E,"",0)</f>
        <v/>
      </c>
      <c r="I1213" s="183" t="str">
        <f>_xlfn.XLOOKUP($A1213,[3]【2026年03月度_全社】RFM客層一覧表データ!$A:$A,[3]【2026年03月度_全社】RFM客層一覧表データ!F:F,"",0)</f>
        <v/>
      </c>
      <c r="J1213" s="183">
        <v>0</v>
      </c>
      <c r="K1213" s="183">
        <v>0</v>
      </c>
      <c r="L1213" s="183">
        <v>0</v>
      </c>
      <c r="M1213" s="183">
        <v>0</v>
      </c>
      <c r="N1213" s="183">
        <v>0</v>
      </c>
      <c r="O1213" s="183">
        <v>0</v>
      </c>
      <c r="P1213" s="183">
        <v>0</v>
      </c>
      <c r="Q1213" s="183">
        <v>0</v>
      </c>
      <c r="R1213" s="183">
        <v>0</v>
      </c>
      <c r="S1213" s="183">
        <v>0</v>
      </c>
      <c r="T1213" s="183">
        <v>0</v>
      </c>
      <c r="U1213" s="183">
        <v>0</v>
      </c>
      <c r="V1213" s="183">
        <v>7</v>
      </c>
      <c r="W1213" s="183">
        <v>0</v>
      </c>
      <c r="X1213" s="183">
        <v>0</v>
      </c>
      <c r="Y1213" s="183">
        <v>0</v>
      </c>
    </row>
    <row r="1214" spans="1:25" x14ac:dyDescent="0.2">
      <c r="A1214" s="184">
        <v>11272022</v>
      </c>
      <c r="B1214" s="183" t="str">
        <f>[1]店マスタ!B1213</f>
        <v>プラス・ショップ　ＩＴＯ</v>
      </c>
      <c r="C1214" s="183">
        <v>2.5</v>
      </c>
      <c r="D1214" s="183">
        <v>2.5</v>
      </c>
      <c r="E1214" s="183">
        <f>_xlfn.XLOOKUP(A1214,[2]Sheet1!$R:$R,[2]Sheet1!$AB:$AB,"",0)</f>
        <v>2.5</v>
      </c>
      <c r="F1214" s="183">
        <f>_xlfn.XLOOKUP($A1214,[3]【2026年03月度_全社】RFM客層一覧表データ!$A:$A,[3]【2026年03月度_全社】RFM客層一覧表データ!C:C,"",0)</f>
        <v>751</v>
      </c>
      <c r="G1214" s="183">
        <f>_xlfn.XLOOKUP($A1214,[3]【2026年03月度_全社】RFM客層一覧表データ!$A:$A,[3]【2026年03月度_全社】RFM客層一覧表データ!D:D,"",0)</f>
        <v>320</v>
      </c>
      <c r="H1214" s="183">
        <f>_xlfn.XLOOKUP($A1214,[3]【2026年03月度_全社】RFM客層一覧表データ!$A:$A,[3]【2026年03月度_全社】RFM客層一覧表データ!E:E,"",0)</f>
        <v>299</v>
      </c>
      <c r="I1214" s="183">
        <f>_xlfn.XLOOKUP($A1214,[3]【2026年03月度_全社】RFM客層一覧表データ!$A:$A,[3]【2026年03月度_全社】RFM客層一覧表データ!F:F,"",0)</f>
        <v>58</v>
      </c>
      <c r="J1214" s="183">
        <v>775</v>
      </c>
      <c r="K1214" s="183">
        <v>345</v>
      </c>
      <c r="L1214" s="183">
        <v>300</v>
      </c>
      <c r="M1214" s="183">
        <v>89</v>
      </c>
      <c r="N1214" s="183">
        <v>731</v>
      </c>
      <c r="O1214" s="183">
        <v>339</v>
      </c>
      <c r="P1214" s="183">
        <v>306</v>
      </c>
      <c r="Q1214" s="183">
        <v>71</v>
      </c>
      <c r="R1214" s="183">
        <v>707</v>
      </c>
      <c r="S1214" s="183">
        <v>373</v>
      </c>
      <c r="T1214" s="183">
        <v>300</v>
      </c>
      <c r="U1214" s="183">
        <v>74</v>
      </c>
      <c r="V1214" s="183">
        <v>685</v>
      </c>
      <c r="W1214" s="183">
        <v>375</v>
      </c>
      <c r="X1214" s="183">
        <v>306</v>
      </c>
      <c r="Y1214" s="183">
        <v>87</v>
      </c>
    </row>
    <row r="1215" spans="1:25" x14ac:dyDescent="0.2">
      <c r="A1215" s="184">
        <v>11272040</v>
      </c>
      <c r="B1215" s="183" t="str">
        <f>[1]店マスタ!B1214</f>
        <v>株）半田電気</v>
      </c>
      <c r="C1215" s="183">
        <v>2</v>
      </c>
      <c r="D1215" s="183">
        <v>2</v>
      </c>
      <c r="E1215" s="183">
        <f>_xlfn.XLOOKUP(A1215,[2]Sheet1!$R:$R,[2]Sheet1!$AB:$AB,"",0)</f>
        <v>2</v>
      </c>
      <c r="F1215" s="183" t="str">
        <f>_xlfn.XLOOKUP($A1215,[3]【2026年03月度_全社】RFM客層一覧表データ!$A:$A,[3]【2026年03月度_全社】RFM客層一覧表データ!C:C,"",0)</f>
        <v/>
      </c>
      <c r="G1215" s="183" t="str">
        <f>_xlfn.XLOOKUP($A1215,[3]【2026年03月度_全社】RFM客層一覧表データ!$A:$A,[3]【2026年03月度_全社】RFM客層一覧表データ!D:D,"",0)</f>
        <v/>
      </c>
      <c r="H1215" s="183" t="str">
        <f>_xlfn.XLOOKUP($A1215,[3]【2026年03月度_全社】RFM客層一覧表データ!$A:$A,[3]【2026年03月度_全社】RFM客層一覧表データ!E:E,"",0)</f>
        <v/>
      </c>
      <c r="I1215" s="183" t="str">
        <f>_xlfn.XLOOKUP($A1215,[3]【2026年03月度_全社】RFM客層一覧表データ!$A:$A,[3]【2026年03月度_全社】RFM客層一覧表データ!F:F,"",0)</f>
        <v/>
      </c>
      <c r="J1215" s="183">
        <v>0</v>
      </c>
      <c r="K1215" s="183">
        <v>0</v>
      </c>
      <c r="L1215" s="183">
        <v>0</v>
      </c>
      <c r="M1215" s="183">
        <v>0</v>
      </c>
      <c r="N1215" s="183">
        <v>0</v>
      </c>
      <c r="O1215" s="183">
        <v>0</v>
      </c>
      <c r="P1215" s="183">
        <v>0</v>
      </c>
      <c r="Q1215" s="183">
        <v>0</v>
      </c>
      <c r="R1215" s="183">
        <v>0</v>
      </c>
      <c r="S1215" s="183">
        <v>0</v>
      </c>
      <c r="T1215" s="183">
        <v>0</v>
      </c>
      <c r="U1215" s="183">
        <v>0</v>
      </c>
      <c r="V1215" s="183">
        <v>0</v>
      </c>
      <c r="W1215" s="183">
        <v>0</v>
      </c>
      <c r="X1215" s="183">
        <v>0</v>
      </c>
      <c r="Y1215" s="183">
        <v>0</v>
      </c>
    </row>
    <row r="1216" spans="1:25" x14ac:dyDescent="0.2">
      <c r="A1216" s="184">
        <v>11272124</v>
      </c>
      <c r="B1216" s="183" t="str">
        <f>[1]店マスタ!B1215</f>
        <v>プラス・ショップ　ニシザカ</v>
      </c>
      <c r="C1216" s="183">
        <v>3</v>
      </c>
      <c r="D1216" s="183">
        <v>3</v>
      </c>
      <c r="E1216" s="183">
        <f>_xlfn.XLOOKUP(A1216,[2]Sheet1!$R:$R,[2]Sheet1!$AB:$AB,"",0)</f>
        <v>3</v>
      </c>
      <c r="F1216" s="183">
        <f>_xlfn.XLOOKUP($A1216,[3]【2026年03月度_全社】RFM客層一覧表データ!$A:$A,[3]【2026年03月度_全社】RFM客層一覧表データ!C:C,"",0)</f>
        <v>911</v>
      </c>
      <c r="G1216" s="183">
        <f>_xlfn.XLOOKUP($A1216,[3]【2026年03月度_全社】RFM客層一覧表データ!$A:$A,[3]【2026年03月度_全社】RFM客層一覧表データ!D:D,"",0)</f>
        <v>419</v>
      </c>
      <c r="H1216" s="183">
        <f>_xlfn.XLOOKUP($A1216,[3]【2026年03月度_全社】RFM客層一覧表データ!$A:$A,[3]【2026年03月度_全社】RFM客層一覧表データ!E:E,"",0)</f>
        <v>473</v>
      </c>
      <c r="I1216" s="183">
        <f>_xlfn.XLOOKUP($A1216,[3]【2026年03月度_全社】RFM客層一覧表データ!$A:$A,[3]【2026年03月度_全社】RFM客層一覧表データ!F:F,"",0)</f>
        <v>46</v>
      </c>
      <c r="J1216" s="183">
        <v>912</v>
      </c>
      <c r="K1216" s="183">
        <v>422</v>
      </c>
      <c r="L1216" s="183">
        <v>470</v>
      </c>
      <c r="M1216" s="183">
        <v>76</v>
      </c>
      <c r="N1216" s="183">
        <v>881</v>
      </c>
      <c r="O1216" s="183">
        <v>425</v>
      </c>
      <c r="P1216" s="183">
        <v>450</v>
      </c>
      <c r="Q1216" s="183">
        <v>59</v>
      </c>
      <c r="R1216" s="183">
        <v>921</v>
      </c>
      <c r="S1216" s="183">
        <v>437</v>
      </c>
      <c r="T1216" s="183">
        <v>444</v>
      </c>
      <c r="U1216" s="183">
        <v>75</v>
      </c>
      <c r="V1216" s="183">
        <v>915</v>
      </c>
      <c r="W1216" s="183">
        <v>419</v>
      </c>
      <c r="X1216" s="183">
        <v>453</v>
      </c>
      <c r="Y1216" s="183">
        <v>66</v>
      </c>
    </row>
    <row r="1217" spans="1:25" x14ac:dyDescent="0.2">
      <c r="A1217" s="184">
        <v>11272200</v>
      </c>
      <c r="B1217" s="183" t="str">
        <f>[1]店マスタ!B1216</f>
        <v>プラス・ショップ　明光</v>
      </c>
      <c r="C1217" s="183">
        <v>3</v>
      </c>
      <c r="D1217" s="183">
        <v>3</v>
      </c>
      <c r="E1217" s="183">
        <f>_xlfn.XLOOKUP(A1217,[2]Sheet1!$R:$R,[2]Sheet1!$AB:$AB,"",0)</f>
        <v>3</v>
      </c>
      <c r="F1217" s="183">
        <f>_xlfn.XLOOKUP($A1217,[3]【2026年03月度_全社】RFM客層一覧表データ!$A:$A,[3]【2026年03月度_全社】RFM客層一覧表データ!C:C,"",0)</f>
        <v>609</v>
      </c>
      <c r="G1217" s="183">
        <f>_xlfn.XLOOKUP($A1217,[3]【2026年03月度_全社】RFM客層一覧表データ!$A:$A,[3]【2026年03月度_全社】RFM客層一覧表データ!D:D,"",0)</f>
        <v>343</v>
      </c>
      <c r="H1217" s="183">
        <f>_xlfn.XLOOKUP($A1217,[3]【2026年03月度_全社】RFM客層一覧表データ!$A:$A,[3]【2026年03月度_全社】RFM客層一覧表データ!E:E,"",0)</f>
        <v>471</v>
      </c>
      <c r="I1217" s="183">
        <f>_xlfn.XLOOKUP($A1217,[3]【2026年03月度_全社】RFM客層一覧表データ!$A:$A,[3]【2026年03月度_全社】RFM客層一覧表データ!F:F,"",0)</f>
        <v>7</v>
      </c>
      <c r="J1217" s="183">
        <v>617</v>
      </c>
      <c r="K1217" s="183">
        <v>348</v>
      </c>
      <c r="L1217" s="183">
        <v>480</v>
      </c>
      <c r="M1217" s="183">
        <v>12</v>
      </c>
      <c r="N1217" s="183">
        <v>633</v>
      </c>
      <c r="O1217" s="183">
        <v>373</v>
      </c>
      <c r="P1217" s="183">
        <v>476</v>
      </c>
      <c r="Q1217" s="183">
        <v>15</v>
      </c>
      <c r="R1217" s="183">
        <v>630</v>
      </c>
      <c r="S1217" s="183">
        <v>395</v>
      </c>
      <c r="T1217" s="183">
        <v>476</v>
      </c>
      <c r="U1217" s="183">
        <v>13</v>
      </c>
      <c r="V1217" s="183">
        <v>645</v>
      </c>
      <c r="W1217" s="183">
        <v>396</v>
      </c>
      <c r="X1217" s="183">
        <v>472</v>
      </c>
      <c r="Y1217" s="183">
        <v>16</v>
      </c>
    </row>
    <row r="1218" spans="1:25" x14ac:dyDescent="0.2">
      <c r="A1218" s="184">
        <v>11272300</v>
      </c>
      <c r="B1218" s="183" t="str">
        <f>[1]店マスタ!B1217</f>
        <v>（株）田中電気商会</v>
      </c>
      <c r="C1218" s="183">
        <v>3.5</v>
      </c>
      <c r="D1218" s="183">
        <v>3.5</v>
      </c>
      <c r="E1218" s="183">
        <f>_xlfn.XLOOKUP(A1218,[2]Sheet1!$R:$R,[2]Sheet1!$AB:$AB,"",0)</f>
        <v>3.5</v>
      </c>
      <c r="F1218" s="183">
        <f>_xlfn.XLOOKUP($A1218,[3]【2026年03月度_全社】RFM客層一覧表データ!$A:$A,[3]【2026年03月度_全社】RFM客層一覧表データ!C:C,"",0)</f>
        <v>663</v>
      </c>
      <c r="G1218" s="183">
        <f>_xlfn.XLOOKUP($A1218,[3]【2026年03月度_全社】RFM客層一覧表データ!$A:$A,[3]【2026年03月度_全社】RFM客層一覧表データ!D:D,"",0)</f>
        <v>245</v>
      </c>
      <c r="H1218" s="183">
        <f>_xlfn.XLOOKUP($A1218,[3]【2026年03月度_全社】RFM客層一覧表データ!$A:$A,[3]【2026年03月度_全社】RFM客層一覧表データ!E:E,"",0)</f>
        <v>234</v>
      </c>
      <c r="I1218" s="183">
        <f>_xlfn.XLOOKUP($A1218,[3]【2026年03月度_全社】RFM客層一覧表データ!$A:$A,[3]【2026年03月度_全社】RFM客層一覧表データ!F:F,"",0)</f>
        <v>67</v>
      </c>
      <c r="J1218" s="183">
        <v>663</v>
      </c>
      <c r="K1218" s="183">
        <v>193</v>
      </c>
      <c r="L1218" s="183">
        <v>239</v>
      </c>
      <c r="M1218" s="183">
        <v>45</v>
      </c>
      <c r="N1218" s="183">
        <v>681</v>
      </c>
      <c r="O1218" s="183">
        <v>193</v>
      </c>
      <c r="P1218" s="183">
        <v>226</v>
      </c>
      <c r="Q1218" s="183">
        <v>48</v>
      </c>
      <c r="R1218" s="183">
        <v>690</v>
      </c>
      <c r="S1218" s="183">
        <v>212</v>
      </c>
      <c r="T1218" s="183">
        <v>230</v>
      </c>
      <c r="U1218" s="183">
        <v>54</v>
      </c>
      <c r="V1218" s="183">
        <v>680</v>
      </c>
      <c r="W1218" s="183">
        <v>245</v>
      </c>
      <c r="X1218" s="183">
        <v>237</v>
      </c>
      <c r="Y1218" s="183">
        <v>55</v>
      </c>
    </row>
    <row r="1219" spans="1:25" x14ac:dyDescent="0.2">
      <c r="A1219" s="184">
        <v>11272590</v>
      </c>
      <c r="B1219" s="183" t="str">
        <f>[1]店マスタ!B1218</f>
        <v>ＢＡＲＡＫＩ　いしでん</v>
      </c>
      <c r="C1219" s="183">
        <v>1.5</v>
      </c>
      <c r="D1219" s="183">
        <v>1.5</v>
      </c>
      <c r="E1219" s="183">
        <f>_xlfn.XLOOKUP(A1219,[2]Sheet1!$R:$R,[2]Sheet1!$AB:$AB,"",0)</f>
        <v>1.5</v>
      </c>
      <c r="F1219" s="183">
        <f>_xlfn.XLOOKUP($A1219,[3]【2026年03月度_全社】RFM客層一覧表データ!$A:$A,[3]【2026年03月度_全社】RFM客層一覧表データ!C:C,"",0)</f>
        <v>219</v>
      </c>
      <c r="G1219" s="183">
        <f>_xlfn.XLOOKUP($A1219,[3]【2026年03月度_全社】RFM客層一覧表データ!$A:$A,[3]【2026年03月度_全社】RFM客層一覧表データ!D:D,"",0)</f>
        <v>110</v>
      </c>
      <c r="H1219" s="183">
        <f>_xlfn.XLOOKUP($A1219,[3]【2026年03月度_全社】RFM客層一覧表データ!$A:$A,[3]【2026年03月度_全社】RFM客層一覧表データ!E:E,"",0)</f>
        <v>121</v>
      </c>
      <c r="I1219" s="183">
        <f>_xlfn.XLOOKUP($A1219,[3]【2026年03月度_全社】RFM客層一覧表データ!$A:$A,[3]【2026年03月度_全社】RFM客層一覧表データ!F:F,"",0)</f>
        <v>18</v>
      </c>
      <c r="J1219" s="183">
        <v>218</v>
      </c>
      <c r="K1219" s="183">
        <v>89</v>
      </c>
      <c r="L1219" s="183">
        <v>112</v>
      </c>
      <c r="M1219" s="183">
        <v>14</v>
      </c>
      <c r="N1219" s="183">
        <v>214</v>
      </c>
      <c r="O1219" s="183">
        <v>95</v>
      </c>
      <c r="P1219" s="183">
        <v>125</v>
      </c>
      <c r="Q1219" s="183">
        <v>10</v>
      </c>
      <c r="R1219" s="183">
        <v>223</v>
      </c>
      <c r="S1219" s="183">
        <v>92</v>
      </c>
      <c r="T1219" s="183">
        <v>137</v>
      </c>
      <c r="U1219" s="183">
        <v>4</v>
      </c>
      <c r="V1219" s="183">
        <v>242</v>
      </c>
      <c r="W1219" s="183">
        <v>116</v>
      </c>
      <c r="X1219" s="183">
        <v>139</v>
      </c>
      <c r="Y1219" s="183">
        <v>17</v>
      </c>
    </row>
    <row r="1220" spans="1:25" x14ac:dyDescent="0.2">
      <c r="A1220" s="184">
        <v>11272980</v>
      </c>
      <c r="B1220" s="183" t="str">
        <f>[1]店マスタ!B1219</f>
        <v>すまいるプラザＣアイシン店</v>
      </c>
      <c r="C1220" s="183">
        <v>4</v>
      </c>
      <c r="D1220" s="183">
        <v>4</v>
      </c>
      <c r="E1220" s="183">
        <f>_xlfn.XLOOKUP(A1220,[2]Sheet1!$R:$R,[2]Sheet1!$AB:$AB,"",0)</f>
        <v>4</v>
      </c>
      <c r="F1220" s="183">
        <f>_xlfn.XLOOKUP($A1220,[3]【2026年03月度_全社】RFM客層一覧表データ!$A:$A,[3]【2026年03月度_全社】RFM客層一覧表データ!C:C,"",0)</f>
        <v>1894</v>
      </c>
      <c r="G1220" s="183">
        <f>_xlfn.XLOOKUP($A1220,[3]【2026年03月度_全社】RFM客層一覧表データ!$A:$A,[3]【2026年03月度_全社】RFM客層一覧表データ!D:D,"",0)</f>
        <v>814</v>
      </c>
      <c r="H1220" s="183">
        <f>_xlfn.XLOOKUP($A1220,[3]【2026年03月度_全社】RFM客層一覧表データ!$A:$A,[3]【2026年03月度_全社】RFM客層一覧表データ!E:E,"",0)</f>
        <v>808</v>
      </c>
      <c r="I1220" s="183">
        <f>_xlfn.XLOOKUP($A1220,[3]【2026年03月度_全社】RFM客層一覧表データ!$A:$A,[3]【2026年03月度_全社】RFM客層一覧表データ!F:F,"",0)</f>
        <v>0</v>
      </c>
      <c r="J1220" s="183">
        <v>1837</v>
      </c>
      <c r="K1220" s="183">
        <v>859</v>
      </c>
      <c r="L1220" s="183">
        <v>795</v>
      </c>
      <c r="M1220" s="183">
        <v>0</v>
      </c>
      <c r="N1220" s="183">
        <v>1799</v>
      </c>
      <c r="O1220" s="183">
        <v>802</v>
      </c>
      <c r="P1220" s="183">
        <v>766</v>
      </c>
      <c r="Q1220" s="183">
        <v>4</v>
      </c>
      <c r="R1220" s="183">
        <v>1757</v>
      </c>
      <c r="S1220" s="183">
        <v>771</v>
      </c>
      <c r="T1220" s="183">
        <v>746</v>
      </c>
      <c r="U1220" s="183">
        <v>0</v>
      </c>
      <c r="V1220" s="183">
        <v>1578</v>
      </c>
      <c r="W1220" s="183">
        <v>661</v>
      </c>
      <c r="X1220" s="183">
        <v>712</v>
      </c>
      <c r="Y1220" s="183">
        <v>0</v>
      </c>
    </row>
    <row r="1221" spans="1:25" x14ac:dyDescent="0.2">
      <c r="A1221" s="184">
        <v>11273010</v>
      </c>
      <c r="B1221" s="183" t="str">
        <f>[1]店マスタ!B1220</f>
        <v>ツダヌマ電器（株）大久保店</v>
      </c>
      <c r="C1221" s="183">
        <v>3.5</v>
      </c>
      <c r="D1221" s="183">
        <v>3.5</v>
      </c>
      <c r="E1221" s="183">
        <f>_xlfn.XLOOKUP(A1221,[2]Sheet1!$R:$R,[2]Sheet1!$AB:$AB,"",0)</f>
        <v>3.5</v>
      </c>
      <c r="F1221" s="183">
        <f>_xlfn.XLOOKUP($A1221,[3]【2026年03月度_全社】RFM客層一覧表データ!$A:$A,[3]【2026年03月度_全社】RFM客層一覧表データ!C:C,"",0)</f>
        <v>1664</v>
      </c>
      <c r="G1221" s="183">
        <f>_xlfn.XLOOKUP($A1221,[3]【2026年03月度_全社】RFM客層一覧表データ!$A:$A,[3]【2026年03月度_全社】RFM客層一覧表データ!D:D,"",0)</f>
        <v>633</v>
      </c>
      <c r="H1221" s="183">
        <f>_xlfn.XLOOKUP($A1221,[3]【2026年03月度_全社】RFM客層一覧表データ!$A:$A,[3]【2026年03月度_全社】RFM客層一覧表データ!E:E,"",0)</f>
        <v>616</v>
      </c>
      <c r="I1221" s="183">
        <f>_xlfn.XLOOKUP($A1221,[3]【2026年03月度_全社】RFM客層一覧表データ!$A:$A,[3]【2026年03月度_全社】RFM客層一覧表データ!F:F,"",0)</f>
        <v>142</v>
      </c>
      <c r="J1221" s="183">
        <v>1650</v>
      </c>
      <c r="K1221" s="183">
        <v>711</v>
      </c>
      <c r="L1221" s="183">
        <v>603</v>
      </c>
      <c r="M1221" s="183">
        <v>186</v>
      </c>
      <c r="N1221" s="183">
        <v>1548</v>
      </c>
      <c r="O1221" s="183">
        <v>731</v>
      </c>
      <c r="P1221" s="183">
        <v>591</v>
      </c>
      <c r="Q1221" s="183">
        <v>181</v>
      </c>
      <c r="R1221" s="183">
        <v>1460</v>
      </c>
      <c r="S1221" s="183">
        <v>746</v>
      </c>
      <c r="T1221" s="183">
        <v>574</v>
      </c>
      <c r="U1221" s="183">
        <v>219</v>
      </c>
      <c r="V1221" s="183">
        <v>1311</v>
      </c>
      <c r="W1221" s="183">
        <v>726</v>
      </c>
      <c r="X1221" s="183">
        <v>558</v>
      </c>
      <c r="Y1221" s="183">
        <v>190</v>
      </c>
    </row>
    <row r="1222" spans="1:25" x14ac:dyDescent="0.2">
      <c r="A1222" s="184">
        <v>11273011</v>
      </c>
      <c r="B1222" s="183" t="str">
        <f>[1]店マスタ!B1221</f>
        <v>ツダヌマ電器（株）本部</v>
      </c>
      <c r="C1222" s="183">
        <v>6.5</v>
      </c>
      <c r="D1222" s="183">
        <v>6.5</v>
      </c>
      <c r="E1222" s="183">
        <f>_xlfn.XLOOKUP(A1222,[2]Sheet1!$R:$R,[2]Sheet1!$AB:$AB,"",0)</f>
        <v>6.5</v>
      </c>
      <c r="F1222" s="183">
        <f>_xlfn.XLOOKUP($A1222,[3]【2026年03月度_全社】RFM客層一覧表データ!$A:$A,[3]【2026年03月度_全社】RFM客層一覧表データ!C:C,"",0)</f>
        <v>2</v>
      </c>
      <c r="G1222" s="183">
        <f>_xlfn.XLOOKUP($A1222,[3]【2026年03月度_全社】RFM客層一覧表データ!$A:$A,[3]【2026年03月度_全社】RFM客層一覧表データ!D:D,"",0)</f>
        <v>0</v>
      </c>
      <c r="H1222" s="183">
        <f>_xlfn.XLOOKUP($A1222,[3]【2026年03月度_全社】RFM客層一覧表データ!$A:$A,[3]【2026年03月度_全社】RFM客層一覧表データ!E:E,"",0)</f>
        <v>0</v>
      </c>
      <c r="I1222" s="183">
        <f>_xlfn.XLOOKUP($A1222,[3]【2026年03月度_全社】RFM客層一覧表データ!$A:$A,[3]【2026年03月度_全社】RFM客層一覧表データ!F:F,"",0)</f>
        <v>0</v>
      </c>
      <c r="J1222" s="183">
        <v>2</v>
      </c>
      <c r="K1222" s="183">
        <v>2</v>
      </c>
      <c r="L1222" s="183">
        <v>0</v>
      </c>
      <c r="M1222" s="183">
        <v>2</v>
      </c>
      <c r="N1222" s="183">
        <v>1767</v>
      </c>
      <c r="O1222" s="183">
        <v>870</v>
      </c>
      <c r="P1222" s="183">
        <v>1185</v>
      </c>
      <c r="Q1222" s="183">
        <v>63</v>
      </c>
      <c r="R1222" s="183">
        <v>1873</v>
      </c>
      <c r="S1222" s="183">
        <v>940</v>
      </c>
      <c r="T1222" s="183">
        <v>1237</v>
      </c>
      <c r="U1222" s="183">
        <v>83</v>
      </c>
      <c r="V1222" s="183">
        <v>1918</v>
      </c>
      <c r="W1222" s="183">
        <v>1026</v>
      </c>
      <c r="X1222" s="183">
        <v>1253</v>
      </c>
      <c r="Y1222" s="183">
        <v>119</v>
      </c>
    </row>
    <row r="1223" spans="1:25" x14ac:dyDescent="0.2">
      <c r="A1223" s="184">
        <v>11273012</v>
      </c>
      <c r="B1223" s="183" t="str">
        <f>[1]店マスタ!B1222</f>
        <v>ツダヌマ電器（株）　倉庫</v>
      </c>
      <c r="C1223" s="183">
        <v>0</v>
      </c>
      <c r="D1223" s="183">
        <v>0</v>
      </c>
      <c r="E1223" s="183" t="str">
        <f>_xlfn.XLOOKUP(A1223,[2]Sheet1!$R:$R,[2]Sheet1!$AB:$AB,"",0)</f>
        <v/>
      </c>
      <c r="F1223" s="183">
        <f>_xlfn.XLOOKUP($A1223,[3]【2026年03月度_全社】RFM客層一覧表データ!$A:$A,[3]【2026年03月度_全社】RFM客層一覧表データ!C:C,"",0)</f>
        <v>0</v>
      </c>
      <c r="G1223" s="183">
        <f>_xlfn.XLOOKUP($A1223,[3]【2026年03月度_全社】RFM客層一覧表データ!$A:$A,[3]【2026年03月度_全社】RFM客層一覧表データ!D:D,"",0)</f>
        <v>0</v>
      </c>
      <c r="H1223" s="183">
        <f>_xlfn.XLOOKUP($A1223,[3]【2026年03月度_全社】RFM客層一覧表データ!$A:$A,[3]【2026年03月度_全社】RFM客層一覧表データ!E:E,"",0)</f>
        <v>0</v>
      </c>
      <c r="I1223" s="183">
        <f>_xlfn.XLOOKUP($A1223,[3]【2026年03月度_全社】RFM客層一覧表データ!$A:$A,[3]【2026年03月度_全社】RFM客層一覧表データ!F:F,"",0)</f>
        <v>0</v>
      </c>
      <c r="J1223" s="183">
        <v>0</v>
      </c>
      <c r="K1223" s="183">
        <v>0</v>
      </c>
      <c r="L1223" s="183">
        <v>0</v>
      </c>
      <c r="M1223" s="183">
        <v>0</v>
      </c>
      <c r="N1223" s="183">
        <v>0</v>
      </c>
      <c r="O1223" s="183">
        <v>0</v>
      </c>
      <c r="P1223" s="183">
        <v>0</v>
      </c>
      <c r="Q1223" s="183">
        <v>0</v>
      </c>
      <c r="R1223" s="183">
        <v>0</v>
      </c>
      <c r="S1223" s="183">
        <v>0</v>
      </c>
      <c r="T1223" s="183">
        <v>0</v>
      </c>
      <c r="U1223" s="183">
        <v>0</v>
      </c>
      <c r="V1223" s="183">
        <v>0</v>
      </c>
      <c r="W1223" s="183">
        <v>0</v>
      </c>
      <c r="X1223" s="183">
        <v>0</v>
      </c>
      <c r="Y1223" s="183">
        <v>0</v>
      </c>
    </row>
    <row r="1224" spans="1:25" x14ac:dyDescent="0.2">
      <c r="A1224" s="184">
        <v>11273013</v>
      </c>
      <c r="B1224" s="183" t="str">
        <f>[1]店マスタ!B1223</f>
        <v>ツダヌマ電器　米本店</v>
      </c>
      <c r="C1224" s="183">
        <v>1.5</v>
      </c>
      <c r="D1224" s="183">
        <v>1.5</v>
      </c>
      <c r="E1224" s="183">
        <f>_xlfn.XLOOKUP(A1224,[2]Sheet1!$R:$R,[2]Sheet1!$AB:$AB,"",0)</f>
        <v>1.5</v>
      </c>
      <c r="F1224" s="183">
        <f>_xlfn.XLOOKUP($A1224,[3]【2026年03月度_全社】RFM客層一覧表データ!$A:$A,[3]【2026年03月度_全社】RFM客層一覧表データ!C:C,"",0)</f>
        <v>426</v>
      </c>
      <c r="G1224" s="183">
        <f>_xlfn.XLOOKUP($A1224,[3]【2026年03月度_全社】RFM客層一覧表データ!$A:$A,[3]【2026年03月度_全社】RFM客層一覧表データ!D:D,"",0)</f>
        <v>204</v>
      </c>
      <c r="H1224" s="183">
        <f>_xlfn.XLOOKUP($A1224,[3]【2026年03月度_全社】RFM客層一覧表データ!$A:$A,[3]【2026年03月度_全社】RFM客層一覧表データ!E:E,"",0)</f>
        <v>234</v>
      </c>
      <c r="I1224" s="183">
        <f>_xlfn.XLOOKUP($A1224,[3]【2026年03月度_全社】RFM客層一覧表データ!$A:$A,[3]【2026年03月度_全社】RFM客層一覧表データ!F:F,"",0)</f>
        <v>22</v>
      </c>
      <c r="J1224" s="183">
        <v>430</v>
      </c>
      <c r="K1224" s="183">
        <v>222</v>
      </c>
      <c r="L1224" s="183">
        <v>261</v>
      </c>
      <c r="M1224" s="183">
        <v>18</v>
      </c>
      <c r="N1224" s="183">
        <v>455</v>
      </c>
      <c r="O1224" s="183">
        <v>217</v>
      </c>
      <c r="P1224" s="183">
        <v>254</v>
      </c>
      <c r="Q1224" s="183">
        <v>22</v>
      </c>
      <c r="R1224" s="183">
        <v>482</v>
      </c>
      <c r="S1224" s="183">
        <v>237</v>
      </c>
      <c r="T1224" s="183">
        <v>273</v>
      </c>
      <c r="U1224" s="183">
        <v>29</v>
      </c>
      <c r="V1224" s="183">
        <v>476</v>
      </c>
      <c r="W1224" s="183">
        <v>248</v>
      </c>
      <c r="X1224" s="183">
        <v>284</v>
      </c>
      <c r="Y1224" s="183">
        <v>31</v>
      </c>
    </row>
    <row r="1225" spans="1:25" x14ac:dyDescent="0.2">
      <c r="A1225" s="184">
        <v>11273014</v>
      </c>
      <c r="B1225" s="183" t="str">
        <f>[1]店マスタ!B1224</f>
        <v>ツダヌマ電器（株）高根木戸店</v>
      </c>
      <c r="C1225" s="183">
        <v>0</v>
      </c>
      <c r="D1225" s="183">
        <v>0</v>
      </c>
      <c r="E1225" s="183">
        <f>_xlfn.XLOOKUP(A1225,[2]Sheet1!$R:$R,[2]Sheet1!$AB:$AB,"",0)</f>
        <v>5</v>
      </c>
      <c r="F1225" s="183">
        <f>_xlfn.XLOOKUP($A1225,[3]【2026年03月度_全社】RFM客層一覧表データ!$A:$A,[3]【2026年03月度_全社】RFM客層一覧表データ!C:C,"",0)</f>
        <v>1466</v>
      </c>
      <c r="G1225" s="183">
        <f>_xlfn.XLOOKUP($A1225,[3]【2026年03月度_全社】RFM客層一覧表データ!$A:$A,[3]【2026年03月度_全社】RFM客層一覧表データ!D:D,"",0)</f>
        <v>783</v>
      </c>
      <c r="H1225" s="183">
        <f>_xlfn.XLOOKUP($A1225,[3]【2026年03月度_全社】RFM客層一覧表データ!$A:$A,[3]【2026年03月度_全社】RFM客層一覧表データ!E:E,"",0)</f>
        <v>1051</v>
      </c>
      <c r="I1225" s="183">
        <f>_xlfn.XLOOKUP($A1225,[3]【2026年03月度_全社】RFM客層一覧表データ!$A:$A,[3]【2026年03月度_全社】RFM客層一覧表データ!F:F,"",0)</f>
        <v>302</v>
      </c>
      <c r="J1225" s="183">
        <v>1549</v>
      </c>
      <c r="K1225" s="183">
        <v>767</v>
      </c>
      <c r="L1225" s="183">
        <v>1085</v>
      </c>
      <c r="M1225" s="183">
        <v>755</v>
      </c>
      <c r="N1225" s="183">
        <v>0</v>
      </c>
      <c r="O1225" s="183">
        <v>0</v>
      </c>
      <c r="P1225" s="183">
        <v>0</v>
      </c>
      <c r="Q1225" s="183">
        <v>0</v>
      </c>
      <c r="R1225" s="183">
        <v>0</v>
      </c>
      <c r="S1225" s="183">
        <v>0</v>
      </c>
      <c r="T1225" s="183">
        <v>0</v>
      </c>
      <c r="U1225" s="183">
        <v>0</v>
      </c>
      <c r="V1225" s="183">
        <v>0</v>
      </c>
      <c r="W1225" s="183">
        <v>0</v>
      </c>
      <c r="X1225" s="183">
        <v>0</v>
      </c>
      <c r="Y1225" s="183">
        <v>0</v>
      </c>
    </row>
    <row r="1226" spans="1:25" x14ac:dyDescent="0.2">
      <c r="A1226" s="184">
        <v>11273200</v>
      </c>
      <c r="B1226" s="183" t="str">
        <f>[1]店マスタ!B1225</f>
        <v>プラス・ショップ　ヨシザワ</v>
      </c>
      <c r="C1226" s="183">
        <v>4.5</v>
      </c>
      <c r="D1226" s="183">
        <v>4.5</v>
      </c>
      <c r="E1226" s="183">
        <f>_xlfn.XLOOKUP(A1226,[2]Sheet1!$R:$R,[2]Sheet1!$AB:$AB,"",0)</f>
        <v>4.5</v>
      </c>
      <c r="F1226" s="183">
        <f>_xlfn.XLOOKUP($A1226,[3]【2026年03月度_全社】RFM客層一覧表データ!$A:$A,[3]【2026年03月度_全社】RFM客層一覧表データ!C:C,"",0)</f>
        <v>1311</v>
      </c>
      <c r="G1226" s="183">
        <f>_xlfn.XLOOKUP($A1226,[3]【2026年03月度_全社】RFM客層一覧表データ!$A:$A,[3]【2026年03月度_全社】RFM客層一覧表データ!D:D,"",0)</f>
        <v>606</v>
      </c>
      <c r="H1226" s="183">
        <f>_xlfn.XLOOKUP($A1226,[3]【2026年03月度_全社】RFM客層一覧表データ!$A:$A,[3]【2026年03月度_全社】RFM客層一覧表データ!E:E,"",0)</f>
        <v>631</v>
      </c>
      <c r="I1226" s="183">
        <f>_xlfn.XLOOKUP($A1226,[3]【2026年03月度_全社】RFM客層一覧表データ!$A:$A,[3]【2026年03月度_全社】RFM客層一覧表データ!F:F,"",0)</f>
        <v>93</v>
      </c>
      <c r="J1226" s="183">
        <v>1361</v>
      </c>
      <c r="K1226" s="183">
        <v>632</v>
      </c>
      <c r="L1226" s="183">
        <v>647</v>
      </c>
      <c r="M1226" s="183">
        <v>117</v>
      </c>
      <c r="N1226" s="183">
        <v>1383</v>
      </c>
      <c r="O1226" s="183">
        <v>650</v>
      </c>
      <c r="P1226" s="183">
        <v>654</v>
      </c>
      <c r="Q1226" s="183">
        <v>105</v>
      </c>
      <c r="R1226" s="183">
        <v>1370</v>
      </c>
      <c r="S1226" s="183">
        <v>707</v>
      </c>
      <c r="T1226" s="183">
        <v>654</v>
      </c>
      <c r="U1226" s="183">
        <v>92</v>
      </c>
      <c r="V1226" s="183">
        <v>1445</v>
      </c>
      <c r="W1226" s="183">
        <v>702</v>
      </c>
      <c r="X1226" s="183">
        <v>697</v>
      </c>
      <c r="Y1226" s="183">
        <v>117</v>
      </c>
    </row>
    <row r="1227" spans="1:25" x14ac:dyDescent="0.2">
      <c r="A1227" s="184">
        <v>11273680</v>
      </c>
      <c r="B1227" s="183" t="str">
        <f>[1]店マスタ!B1226</f>
        <v>ライフパートナーいとう</v>
      </c>
      <c r="C1227" s="183">
        <v>3.5</v>
      </c>
      <c r="D1227" s="183">
        <v>3.5</v>
      </c>
      <c r="E1227" s="183">
        <f>_xlfn.XLOOKUP(A1227,[2]Sheet1!$R:$R,[2]Sheet1!$AB:$AB,"",0)</f>
        <v>4</v>
      </c>
      <c r="F1227" s="183">
        <f>_xlfn.XLOOKUP($A1227,[3]【2026年03月度_全社】RFM客層一覧表データ!$A:$A,[3]【2026年03月度_全社】RFM客層一覧表データ!C:C,"",0)</f>
        <v>615</v>
      </c>
      <c r="G1227" s="183">
        <f>_xlfn.XLOOKUP($A1227,[3]【2026年03月度_全社】RFM客層一覧表データ!$A:$A,[3]【2026年03月度_全社】RFM客層一覧表データ!D:D,"",0)</f>
        <v>323</v>
      </c>
      <c r="H1227" s="183">
        <f>_xlfn.XLOOKUP($A1227,[3]【2026年03月度_全社】RFM客層一覧表データ!$A:$A,[3]【2026年03月度_全社】RFM客層一覧表データ!E:E,"",0)</f>
        <v>328</v>
      </c>
      <c r="I1227" s="183">
        <f>_xlfn.XLOOKUP($A1227,[3]【2026年03月度_全社】RFM客層一覧表データ!$A:$A,[3]【2026年03月度_全社】RFM客層一覧表データ!F:F,"",0)</f>
        <v>40</v>
      </c>
      <c r="J1227" s="183">
        <v>605</v>
      </c>
      <c r="K1227" s="183">
        <v>305</v>
      </c>
      <c r="L1227" s="183">
        <v>308</v>
      </c>
      <c r="M1227" s="183">
        <v>45</v>
      </c>
      <c r="N1227" s="183">
        <v>626</v>
      </c>
      <c r="O1227" s="183">
        <v>312</v>
      </c>
      <c r="P1227" s="183">
        <v>295</v>
      </c>
      <c r="Q1227" s="183">
        <v>52</v>
      </c>
      <c r="R1227" s="183">
        <v>608</v>
      </c>
      <c r="S1227" s="183">
        <v>293</v>
      </c>
      <c r="T1227" s="183">
        <v>288</v>
      </c>
      <c r="U1227" s="183">
        <v>42</v>
      </c>
      <c r="V1227" s="183">
        <v>595</v>
      </c>
      <c r="W1227" s="183">
        <v>268</v>
      </c>
      <c r="X1227" s="183">
        <v>282</v>
      </c>
      <c r="Y1227" s="183">
        <v>52</v>
      </c>
    </row>
    <row r="1228" spans="1:25" x14ac:dyDescent="0.2">
      <c r="A1228" s="184">
        <v>11273710</v>
      </c>
      <c r="B1228" s="183" t="str">
        <f>[1]店マスタ!B1227</f>
        <v>（株）フィットうえはら</v>
      </c>
      <c r="C1228" s="183">
        <v>3</v>
      </c>
      <c r="D1228" s="183">
        <v>3</v>
      </c>
      <c r="E1228" s="183">
        <f>_xlfn.XLOOKUP(A1228,[2]Sheet1!$R:$R,[2]Sheet1!$AB:$AB,"",0)</f>
        <v>3</v>
      </c>
      <c r="F1228" s="183">
        <f>_xlfn.XLOOKUP($A1228,[3]【2026年03月度_全社】RFM客層一覧表データ!$A:$A,[3]【2026年03月度_全社】RFM客層一覧表データ!C:C,"",0)</f>
        <v>556</v>
      </c>
      <c r="G1228" s="183">
        <f>_xlfn.XLOOKUP($A1228,[3]【2026年03月度_全社】RFM客層一覧表データ!$A:$A,[3]【2026年03月度_全社】RFM客層一覧表データ!D:D,"",0)</f>
        <v>260</v>
      </c>
      <c r="H1228" s="183">
        <f>_xlfn.XLOOKUP($A1228,[3]【2026年03月度_全社】RFM客層一覧表データ!$A:$A,[3]【2026年03月度_全社】RFM客層一覧表データ!E:E,"",0)</f>
        <v>282</v>
      </c>
      <c r="I1228" s="183">
        <f>_xlfn.XLOOKUP($A1228,[3]【2026年03月度_全社】RFM客層一覧表データ!$A:$A,[3]【2026年03月度_全社】RFM客層一覧表データ!F:F,"",0)</f>
        <v>41</v>
      </c>
      <c r="J1228" s="183">
        <v>579</v>
      </c>
      <c r="K1228" s="183">
        <v>281</v>
      </c>
      <c r="L1228" s="183">
        <v>282</v>
      </c>
      <c r="M1228" s="183">
        <v>36</v>
      </c>
      <c r="N1228" s="183">
        <v>594</v>
      </c>
      <c r="O1228" s="183">
        <v>263</v>
      </c>
      <c r="P1228" s="183">
        <v>278</v>
      </c>
      <c r="Q1228" s="183">
        <v>42</v>
      </c>
      <c r="R1228" s="183">
        <v>579</v>
      </c>
      <c r="S1228" s="183">
        <v>289</v>
      </c>
      <c r="T1228" s="183">
        <v>296</v>
      </c>
      <c r="U1228" s="183">
        <v>55</v>
      </c>
      <c r="V1228" s="183">
        <v>568</v>
      </c>
      <c r="W1228" s="183">
        <v>272</v>
      </c>
      <c r="X1228" s="183">
        <v>311</v>
      </c>
      <c r="Y1228" s="183">
        <v>41</v>
      </c>
    </row>
    <row r="1229" spans="1:25" x14ac:dyDescent="0.2">
      <c r="A1229" s="184">
        <v>11274310</v>
      </c>
      <c r="B1229" s="183" t="str">
        <f>[1]店マスタ!B1228</f>
        <v>（株）ながしま電器</v>
      </c>
      <c r="C1229" s="183">
        <v>3</v>
      </c>
      <c r="D1229" s="183">
        <v>3</v>
      </c>
      <c r="E1229" s="183">
        <f>_xlfn.XLOOKUP(A1229,[2]Sheet1!$R:$R,[2]Sheet1!$AB:$AB,"",0)</f>
        <v>3.5</v>
      </c>
      <c r="F1229" s="183">
        <f>_xlfn.XLOOKUP($A1229,[3]【2026年03月度_全社】RFM客層一覧表データ!$A:$A,[3]【2026年03月度_全社】RFM客層一覧表データ!C:C,"",0)</f>
        <v>795</v>
      </c>
      <c r="G1229" s="183">
        <f>_xlfn.XLOOKUP($A1229,[3]【2026年03月度_全社】RFM客層一覧表データ!$A:$A,[3]【2026年03月度_全社】RFM客層一覧表データ!D:D,"",0)</f>
        <v>370</v>
      </c>
      <c r="H1229" s="183">
        <f>_xlfn.XLOOKUP($A1229,[3]【2026年03月度_全社】RFM客層一覧表データ!$A:$A,[3]【2026年03月度_全社】RFM客層一覧表データ!E:E,"",0)</f>
        <v>474</v>
      </c>
      <c r="I1229" s="183">
        <f>_xlfn.XLOOKUP($A1229,[3]【2026年03月度_全社】RFM客層一覧表データ!$A:$A,[3]【2026年03月度_全社】RFM客層一覧表データ!F:F,"",0)</f>
        <v>21</v>
      </c>
      <c r="J1229" s="183">
        <v>815</v>
      </c>
      <c r="K1229" s="183">
        <v>383</v>
      </c>
      <c r="L1229" s="183">
        <v>488</v>
      </c>
      <c r="M1229" s="183">
        <v>22</v>
      </c>
      <c r="N1229" s="183">
        <v>847</v>
      </c>
      <c r="O1229" s="183">
        <v>394</v>
      </c>
      <c r="P1229" s="183">
        <v>494</v>
      </c>
      <c r="Q1229" s="183">
        <v>35</v>
      </c>
      <c r="R1229" s="183">
        <v>844</v>
      </c>
      <c r="S1229" s="183">
        <v>406</v>
      </c>
      <c r="T1229" s="183">
        <v>501</v>
      </c>
      <c r="U1229" s="183">
        <v>39</v>
      </c>
      <c r="V1229" s="183">
        <v>853</v>
      </c>
      <c r="W1229" s="183">
        <v>412</v>
      </c>
      <c r="X1229" s="183">
        <v>524</v>
      </c>
      <c r="Y1229" s="183">
        <v>29</v>
      </c>
    </row>
    <row r="1230" spans="1:25" x14ac:dyDescent="0.2">
      <c r="A1230" s="184">
        <v>11275000</v>
      </c>
      <c r="B1230" s="183" t="str">
        <f>[1]店マスタ!B1229</f>
        <v>株式会社プラス・ショップ</v>
      </c>
      <c r="C1230" s="183">
        <v>1.5</v>
      </c>
      <c r="D1230" s="183">
        <v>1.5</v>
      </c>
      <c r="E1230" s="183">
        <f>_xlfn.XLOOKUP(A1230,[2]Sheet1!$R:$R,[2]Sheet1!$AB:$AB,"",0)</f>
        <v>1.5</v>
      </c>
      <c r="F1230" s="183" t="str">
        <f>_xlfn.XLOOKUP($A1230,[3]【2026年03月度_全社】RFM客層一覧表データ!$A:$A,[3]【2026年03月度_全社】RFM客層一覧表データ!C:C,"",0)</f>
        <v/>
      </c>
      <c r="G1230" s="183" t="str">
        <f>_xlfn.XLOOKUP($A1230,[3]【2026年03月度_全社】RFM客層一覧表データ!$A:$A,[3]【2026年03月度_全社】RFM客層一覧表データ!D:D,"",0)</f>
        <v/>
      </c>
      <c r="H1230" s="183" t="str">
        <f>_xlfn.XLOOKUP($A1230,[3]【2026年03月度_全社】RFM客層一覧表データ!$A:$A,[3]【2026年03月度_全社】RFM客層一覧表データ!E:E,"",0)</f>
        <v/>
      </c>
      <c r="I1230" s="183" t="str">
        <f>_xlfn.XLOOKUP($A1230,[3]【2026年03月度_全社】RFM客層一覧表データ!$A:$A,[3]【2026年03月度_全社】RFM客層一覧表データ!F:F,"",0)</f>
        <v/>
      </c>
      <c r="J1230" s="183">
        <v>0</v>
      </c>
      <c r="K1230" s="183">
        <v>0</v>
      </c>
      <c r="L1230" s="183">
        <v>0</v>
      </c>
      <c r="M1230" s="183">
        <v>0</v>
      </c>
      <c r="N1230" s="183">
        <v>0</v>
      </c>
      <c r="O1230" s="183">
        <v>0</v>
      </c>
      <c r="P1230" s="183">
        <v>0</v>
      </c>
      <c r="Q1230" s="183">
        <v>0</v>
      </c>
      <c r="R1230" s="183">
        <v>0</v>
      </c>
      <c r="S1230" s="183">
        <v>0</v>
      </c>
      <c r="T1230" s="183">
        <v>0</v>
      </c>
      <c r="U1230" s="183">
        <v>0</v>
      </c>
      <c r="V1230" s="183">
        <v>0</v>
      </c>
      <c r="W1230" s="183">
        <v>0</v>
      </c>
      <c r="X1230" s="183">
        <v>0</v>
      </c>
      <c r="Y1230" s="183">
        <v>0</v>
      </c>
    </row>
    <row r="1231" spans="1:25" x14ac:dyDescent="0.2">
      <c r="A1231" s="184">
        <v>11275010</v>
      </c>
      <c r="B1231" s="183" t="str">
        <f>[1]店マスタ!B1230</f>
        <v>プラス・ショップ　むらやま</v>
      </c>
      <c r="C1231" s="183">
        <v>3</v>
      </c>
      <c r="D1231" s="183">
        <v>3</v>
      </c>
      <c r="E1231" s="183">
        <f>_xlfn.XLOOKUP(A1231,[2]Sheet1!$R:$R,[2]Sheet1!$AB:$AB,"",0)</f>
        <v>3</v>
      </c>
      <c r="F1231" s="183">
        <f>_xlfn.XLOOKUP($A1231,[3]【2026年03月度_全社】RFM客層一覧表データ!$A:$A,[3]【2026年03月度_全社】RFM客層一覧表データ!C:C,"",0)</f>
        <v>988</v>
      </c>
      <c r="G1231" s="183">
        <f>_xlfn.XLOOKUP($A1231,[3]【2026年03月度_全社】RFM客層一覧表データ!$A:$A,[3]【2026年03月度_全社】RFM客層一覧表データ!D:D,"",0)</f>
        <v>378</v>
      </c>
      <c r="H1231" s="183">
        <f>_xlfn.XLOOKUP($A1231,[3]【2026年03月度_全社】RFM客層一覧表データ!$A:$A,[3]【2026年03月度_全社】RFM客層一覧表データ!E:E,"",0)</f>
        <v>374</v>
      </c>
      <c r="I1231" s="183">
        <f>_xlfn.XLOOKUP($A1231,[3]【2026年03月度_全社】RFM客層一覧表データ!$A:$A,[3]【2026年03月度_全社】RFM客層一覧表データ!F:F,"",0)</f>
        <v>83</v>
      </c>
      <c r="J1231" s="183">
        <v>1020</v>
      </c>
      <c r="K1231" s="183">
        <v>410</v>
      </c>
      <c r="L1231" s="183">
        <v>386</v>
      </c>
      <c r="M1231" s="183">
        <v>76</v>
      </c>
      <c r="N1231" s="183">
        <v>1018</v>
      </c>
      <c r="O1231" s="183">
        <v>434</v>
      </c>
      <c r="P1231" s="183">
        <v>378</v>
      </c>
      <c r="Q1231" s="183">
        <v>109</v>
      </c>
      <c r="R1231" s="183">
        <v>935</v>
      </c>
      <c r="S1231" s="183">
        <v>441</v>
      </c>
      <c r="T1231" s="183">
        <v>369</v>
      </c>
      <c r="U1231" s="183">
        <v>95</v>
      </c>
      <c r="V1231" s="183">
        <v>901</v>
      </c>
      <c r="W1231" s="183">
        <v>432</v>
      </c>
      <c r="X1231" s="183">
        <v>361</v>
      </c>
      <c r="Y1231" s="183">
        <v>98</v>
      </c>
    </row>
    <row r="1232" spans="1:25" x14ac:dyDescent="0.2">
      <c r="A1232" s="184">
        <v>11275020</v>
      </c>
      <c r="B1232" s="183" t="str">
        <f>[1]店マスタ!B1231</f>
        <v>プラス・ショップ　ムラタ</v>
      </c>
      <c r="C1232" s="183">
        <v>1.5</v>
      </c>
      <c r="D1232" s="183">
        <v>1.5</v>
      </c>
      <c r="E1232" s="183">
        <f>_xlfn.XLOOKUP(A1232,[2]Sheet1!$R:$R,[2]Sheet1!$AB:$AB,"",0)</f>
        <v>1.5</v>
      </c>
      <c r="F1232" s="183">
        <f>_xlfn.XLOOKUP($A1232,[3]【2026年03月度_全社】RFM客層一覧表データ!$A:$A,[3]【2026年03月度_全社】RFM客層一覧表データ!C:C,"",0)</f>
        <v>438</v>
      </c>
      <c r="G1232" s="183">
        <f>_xlfn.XLOOKUP($A1232,[3]【2026年03月度_全社】RFM客層一覧表データ!$A:$A,[3]【2026年03月度_全社】RFM客層一覧表データ!D:D,"",0)</f>
        <v>151</v>
      </c>
      <c r="H1232" s="183">
        <f>_xlfn.XLOOKUP($A1232,[3]【2026年03月度_全社】RFM客層一覧表データ!$A:$A,[3]【2026年03月度_全社】RFM客層一覧表データ!E:E,"",0)</f>
        <v>192</v>
      </c>
      <c r="I1232" s="183">
        <f>_xlfn.XLOOKUP($A1232,[3]【2026年03月度_全社】RFM客層一覧表データ!$A:$A,[3]【2026年03月度_全社】RFM客層一覧表データ!F:F,"",0)</f>
        <v>26</v>
      </c>
      <c r="J1232" s="183">
        <v>466</v>
      </c>
      <c r="K1232" s="183">
        <v>166</v>
      </c>
      <c r="L1232" s="183">
        <v>198</v>
      </c>
      <c r="M1232" s="183">
        <v>37</v>
      </c>
      <c r="N1232" s="183">
        <v>466</v>
      </c>
      <c r="O1232" s="183">
        <v>206</v>
      </c>
      <c r="P1232" s="183">
        <v>208</v>
      </c>
      <c r="Q1232" s="183">
        <v>34</v>
      </c>
      <c r="R1232" s="183">
        <v>466</v>
      </c>
      <c r="S1232" s="183">
        <v>204</v>
      </c>
      <c r="T1232" s="183">
        <v>211</v>
      </c>
      <c r="U1232" s="183">
        <v>49</v>
      </c>
      <c r="V1232" s="183">
        <v>449</v>
      </c>
      <c r="W1232" s="183">
        <v>202</v>
      </c>
      <c r="X1232" s="183">
        <v>201</v>
      </c>
      <c r="Y1232" s="183">
        <v>51</v>
      </c>
    </row>
    <row r="1233" spans="1:25" x14ac:dyDescent="0.2">
      <c r="A1233" s="184">
        <v>11275060</v>
      </c>
      <c r="B1233" s="183" t="str">
        <f>[1]店マスタ!B1232</f>
        <v>プラス・ショップ　光陽</v>
      </c>
      <c r="C1233" s="183">
        <v>2.5</v>
      </c>
      <c r="D1233" s="183">
        <v>2.5</v>
      </c>
      <c r="E1233" s="183">
        <f>_xlfn.XLOOKUP(A1233,[2]Sheet1!$R:$R,[2]Sheet1!$AB:$AB,"",0)</f>
        <v>2.5</v>
      </c>
      <c r="F1233" s="183">
        <f>_xlfn.XLOOKUP($A1233,[3]【2026年03月度_全社】RFM客層一覧表データ!$A:$A,[3]【2026年03月度_全社】RFM客層一覧表データ!C:C,"",0)</f>
        <v>604</v>
      </c>
      <c r="G1233" s="183">
        <f>_xlfn.XLOOKUP($A1233,[3]【2026年03月度_全社】RFM客層一覧表データ!$A:$A,[3]【2026年03月度_全社】RFM客層一覧表データ!D:D,"",0)</f>
        <v>224</v>
      </c>
      <c r="H1233" s="183">
        <f>_xlfn.XLOOKUP($A1233,[3]【2026年03月度_全社】RFM客層一覧表データ!$A:$A,[3]【2026年03月度_全社】RFM客層一覧表データ!E:E,"",0)</f>
        <v>281</v>
      </c>
      <c r="I1233" s="183">
        <f>_xlfn.XLOOKUP($A1233,[3]【2026年03月度_全社】RFM客層一覧表データ!$A:$A,[3]【2026年03月度_全社】RFM客層一覧表データ!F:F,"",0)</f>
        <v>35</v>
      </c>
      <c r="J1233" s="183">
        <v>632</v>
      </c>
      <c r="K1233" s="183">
        <v>216</v>
      </c>
      <c r="L1233" s="183">
        <v>290</v>
      </c>
      <c r="M1233" s="183">
        <v>42</v>
      </c>
      <c r="N1233" s="183">
        <v>645</v>
      </c>
      <c r="O1233" s="183">
        <v>223</v>
      </c>
      <c r="P1233" s="183">
        <v>304</v>
      </c>
      <c r="Q1233" s="183">
        <v>42</v>
      </c>
      <c r="R1233" s="183">
        <v>682</v>
      </c>
      <c r="S1233" s="183">
        <v>271</v>
      </c>
      <c r="T1233" s="183">
        <v>313</v>
      </c>
      <c r="U1233" s="183">
        <v>46</v>
      </c>
      <c r="V1233" s="183">
        <v>688</v>
      </c>
      <c r="W1233" s="183">
        <v>270</v>
      </c>
      <c r="X1233" s="183">
        <v>307</v>
      </c>
      <c r="Y1233" s="183">
        <v>62</v>
      </c>
    </row>
    <row r="1234" spans="1:25" x14ac:dyDescent="0.2">
      <c r="A1234" s="184">
        <v>11275100</v>
      </c>
      <c r="B1234" s="183" t="str">
        <f>[1]店マスタ!B1233</f>
        <v>プラス・ショップ　ナンモ本部店</v>
      </c>
      <c r="C1234" s="183">
        <v>2.5</v>
      </c>
      <c r="D1234" s="183">
        <v>2.5</v>
      </c>
      <c r="E1234" s="183">
        <f>_xlfn.XLOOKUP(A1234,[2]Sheet1!$R:$R,[2]Sheet1!$AB:$AB,"",0)</f>
        <v>2.5</v>
      </c>
      <c r="F1234" s="183">
        <f>_xlfn.XLOOKUP($A1234,[3]【2026年03月度_全社】RFM客層一覧表データ!$A:$A,[3]【2026年03月度_全社】RFM客層一覧表データ!C:C,"",0)</f>
        <v>423</v>
      </c>
      <c r="G1234" s="183">
        <f>_xlfn.XLOOKUP($A1234,[3]【2026年03月度_全社】RFM客層一覧表データ!$A:$A,[3]【2026年03月度_全社】RFM客層一覧表データ!D:D,"",0)</f>
        <v>195</v>
      </c>
      <c r="H1234" s="183">
        <f>_xlfn.XLOOKUP($A1234,[3]【2026年03月度_全社】RFM客層一覧表データ!$A:$A,[3]【2026年03月度_全社】RFM客層一覧表データ!E:E,"",0)</f>
        <v>198</v>
      </c>
      <c r="I1234" s="183">
        <f>_xlfn.XLOOKUP($A1234,[3]【2026年03月度_全社】RFM客層一覧表データ!$A:$A,[3]【2026年03月度_全社】RFM客層一覧表データ!F:F,"",0)</f>
        <v>16</v>
      </c>
      <c r="J1234" s="183">
        <v>447</v>
      </c>
      <c r="K1234" s="183">
        <v>168</v>
      </c>
      <c r="L1234" s="183">
        <v>195</v>
      </c>
      <c r="M1234" s="183">
        <v>22</v>
      </c>
      <c r="N1234" s="183">
        <v>475</v>
      </c>
      <c r="O1234" s="183">
        <v>174</v>
      </c>
      <c r="P1234" s="183">
        <v>192</v>
      </c>
      <c r="Q1234" s="183">
        <v>30</v>
      </c>
      <c r="R1234" s="183">
        <v>480</v>
      </c>
      <c r="S1234" s="183">
        <v>216</v>
      </c>
      <c r="T1234" s="183">
        <v>208</v>
      </c>
      <c r="U1234" s="183">
        <v>43</v>
      </c>
      <c r="V1234" s="183">
        <v>461</v>
      </c>
      <c r="W1234" s="183">
        <v>215</v>
      </c>
      <c r="X1234" s="183">
        <v>212</v>
      </c>
      <c r="Y1234" s="183">
        <v>37</v>
      </c>
    </row>
    <row r="1235" spans="1:25" x14ac:dyDescent="0.2">
      <c r="A1235" s="184">
        <v>11275150</v>
      </c>
      <c r="B1235" s="183" t="str">
        <f>[1]店マスタ!B1234</f>
        <v>プラス・ショップ　習志野</v>
      </c>
      <c r="C1235" s="183">
        <v>1.5</v>
      </c>
      <c r="D1235" s="183">
        <v>1.5</v>
      </c>
      <c r="E1235" s="183">
        <f>_xlfn.XLOOKUP(A1235,[2]Sheet1!$R:$R,[2]Sheet1!$AB:$AB,"",0)</f>
        <v>1.5</v>
      </c>
      <c r="F1235" s="183">
        <f>_xlfn.XLOOKUP($A1235,[3]【2026年03月度_全社】RFM客層一覧表データ!$A:$A,[3]【2026年03月度_全社】RFM客層一覧表データ!C:C,"",0)</f>
        <v>315</v>
      </c>
      <c r="G1235" s="183">
        <f>_xlfn.XLOOKUP($A1235,[3]【2026年03月度_全社】RFM客層一覧表データ!$A:$A,[3]【2026年03月度_全社】RFM客層一覧表データ!D:D,"",0)</f>
        <v>112</v>
      </c>
      <c r="H1235" s="183">
        <f>_xlfn.XLOOKUP($A1235,[3]【2026年03月度_全社】RFM客層一覧表データ!$A:$A,[3]【2026年03月度_全社】RFM客層一覧表データ!E:E,"",0)</f>
        <v>123</v>
      </c>
      <c r="I1235" s="183">
        <f>_xlfn.XLOOKUP($A1235,[3]【2026年03月度_全社】RFM客層一覧表データ!$A:$A,[3]【2026年03月度_全社】RFM客層一覧表データ!F:F,"",0)</f>
        <v>20</v>
      </c>
      <c r="J1235" s="183">
        <v>331</v>
      </c>
      <c r="K1235" s="183">
        <v>94</v>
      </c>
      <c r="L1235" s="183">
        <v>124</v>
      </c>
      <c r="M1235" s="183">
        <v>19</v>
      </c>
      <c r="N1235" s="183">
        <v>354</v>
      </c>
      <c r="O1235" s="183">
        <v>110</v>
      </c>
      <c r="P1235" s="183">
        <v>133</v>
      </c>
      <c r="Q1235" s="183">
        <v>27</v>
      </c>
      <c r="R1235" s="183">
        <v>369</v>
      </c>
      <c r="S1235" s="183">
        <v>115</v>
      </c>
      <c r="T1235" s="183">
        <v>136</v>
      </c>
      <c r="U1235" s="183">
        <v>32</v>
      </c>
      <c r="V1235" s="183">
        <v>385</v>
      </c>
      <c r="W1235" s="183">
        <v>138</v>
      </c>
      <c r="X1235" s="183">
        <v>147</v>
      </c>
      <c r="Y1235" s="183">
        <v>48</v>
      </c>
    </row>
    <row r="1236" spans="1:25" x14ac:dyDescent="0.2">
      <c r="A1236" s="184">
        <v>11276120</v>
      </c>
      <c r="B1236" s="183" t="str">
        <f>[1]店マスタ!B1235</f>
        <v>（有）青山デンキプラザ</v>
      </c>
      <c r="C1236" s="183">
        <v>2.5</v>
      </c>
      <c r="D1236" s="183">
        <v>2.5</v>
      </c>
      <c r="E1236" s="183">
        <f>_xlfn.XLOOKUP(A1236,[2]Sheet1!$R:$R,[2]Sheet1!$AB:$AB,"",0)</f>
        <v>2.5</v>
      </c>
      <c r="F1236" s="183" t="str">
        <f>_xlfn.XLOOKUP($A1236,[3]【2026年03月度_全社】RFM客層一覧表データ!$A:$A,[3]【2026年03月度_全社】RFM客層一覧表データ!C:C,"",0)</f>
        <v/>
      </c>
      <c r="G1236" s="183" t="str">
        <f>_xlfn.XLOOKUP($A1236,[3]【2026年03月度_全社】RFM客層一覧表データ!$A:$A,[3]【2026年03月度_全社】RFM客層一覧表データ!D:D,"",0)</f>
        <v/>
      </c>
      <c r="H1236" s="183" t="str">
        <f>_xlfn.XLOOKUP($A1236,[3]【2026年03月度_全社】RFM客層一覧表データ!$A:$A,[3]【2026年03月度_全社】RFM客層一覧表データ!E:E,"",0)</f>
        <v/>
      </c>
      <c r="I1236" s="183" t="str">
        <f>_xlfn.XLOOKUP($A1236,[3]【2026年03月度_全社】RFM客層一覧表データ!$A:$A,[3]【2026年03月度_全社】RFM客層一覧表データ!F:F,"",0)</f>
        <v/>
      </c>
      <c r="J1236" s="183">
        <v>0</v>
      </c>
      <c r="K1236" s="183">
        <v>0</v>
      </c>
      <c r="L1236" s="183">
        <v>0</v>
      </c>
      <c r="M1236" s="183">
        <v>0</v>
      </c>
      <c r="N1236" s="183">
        <v>0</v>
      </c>
      <c r="O1236" s="183">
        <v>0</v>
      </c>
      <c r="P1236" s="183">
        <v>0</v>
      </c>
      <c r="Q1236" s="183">
        <v>0</v>
      </c>
      <c r="R1236" s="183">
        <v>0</v>
      </c>
      <c r="S1236" s="183">
        <v>0</v>
      </c>
      <c r="T1236" s="183">
        <v>0</v>
      </c>
      <c r="U1236" s="183">
        <v>0</v>
      </c>
      <c r="V1236" s="183">
        <v>0</v>
      </c>
      <c r="W1236" s="183">
        <v>0</v>
      </c>
      <c r="X1236" s="183">
        <v>0</v>
      </c>
      <c r="Y1236" s="183">
        <v>0</v>
      </c>
    </row>
    <row r="1237" spans="1:25" x14ac:dyDescent="0.2">
      <c r="A1237" s="184">
        <v>11278090</v>
      </c>
      <c r="B1237" s="183" t="str">
        <f>[1]店マスタ!B1236</f>
        <v>カツタ電気（有）</v>
      </c>
      <c r="C1237" s="183">
        <v>4.5</v>
      </c>
      <c r="D1237" s="183">
        <v>4.5</v>
      </c>
      <c r="E1237" s="183">
        <f>_xlfn.XLOOKUP(A1237,[2]Sheet1!$R:$R,[2]Sheet1!$AB:$AB,"",0)</f>
        <v>5</v>
      </c>
      <c r="F1237" s="183">
        <f>_xlfn.XLOOKUP($A1237,[3]【2026年03月度_全社】RFM客層一覧表データ!$A:$A,[3]【2026年03月度_全社】RFM客層一覧表データ!C:C,"",0)</f>
        <v>806</v>
      </c>
      <c r="G1237" s="183">
        <f>_xlfn.XLOOKUP($A1237,[3]【2026年03月度_全社】RFM客層一覧表データ!$A:$A,[3]【2026年03月度_全社】RFM客層一覧表データ!D:D,"",0)</f>
        <v>405</v>
      </c>
      <c r="H1237" s="183">
        <f>_xlfn.XLOOKUP($A1237,[3]【2026年03月度_全社】RFM客層一覧表データ!$A:$A,[3]【2026年03月度_全社】RFM客層一覧表データ!E:E,"",0)</f>
        <v>328</v>
      </c>
      <c r="I1237" s="183">
        <f>_xlfn.XLOOKUP($A1237,[3]【2026年03月度_全社】RFM客層一覧表データ!$A:$A,[3]【2026年03月度_全社】RFM客層一覧表データ!F:F,"",0)</f>
        <v>105</v>
      </c>
      <c r="J1237" s="183">
        <v>774</v>
      </c>
      <c r="K1237" s="183">
        <v>334</v>
      </c>
      <c r="L1237" s="183">
        <v>311</v>
      </c>
      <c r="M1237" s="183">
        <v>67</v>
      </c>
      <c r="N1237" s="183">
        <v>758</v>
      </c>
      <c r="O1237" s="183">
        <v>299</v>
      </c>
      <c r="P1237" s="183">
        <v>308</v>
      </c>
      <c r="Q1237" s="183">
        <v>60</v>
      </c>
      <c r="R1237" s="183">
        <v>770</v>
      </c>
      <c r="S1237" s="183">
        <v>340</v>
      </c>
      <c r="T1237" s="183">
        <v>317</v>
      </c>
      <c r="U1237" s="183">
        <v>74</v>
      </c>
      <c r="V1237" s="183">
        <v>716</v>
      </c>
      <c r="W1237" s="183">
        <v>315</v>
      </c>
      <c r="X1237" s="183">
        <v>308</v>
      </c>
      <c r="Y1237" s="183">
        <v>72</v>
      </c>
    </row>
    <row r="1238" spans="1:25" x14ac:dyDescent="0.2">
      <c r="A1238" s="184">
        <v>11278170</v>
      </c>
      <c r="B1238" s="183" t="str">
        <f>[1]店マスタ!B1237</f>
        <v>ＰｒｏＬｉｎｋ　中央野田店</v>
      </c>
      <c r="C1238" s="183">
        <v>4.5</v>
      </c>
      <c r="D1238" s="183">
        <v>4.5</v>
      </c>
      <c r="E1238" s="183">
        <f>_xlfn.XLOOKUP(A1238,[2]Sheet1!$R:$R,[2]Sheet1!$AB:$AB,"",0)</f>
        <v>4.5</v>
      </c>
      <c r="F1238" s="183">
        <f>_xlfn.XLOOKUP($A1238,[3]【2026年03月度_全社】RFM客層一覧表データ!$A:$A,[3]【2026年03月度_全社】RFM客層一覧表データ!C:C,"",0)</f>
        <v>821</v>
      </c>
      <c r="G1238" s="183">
        <f>_xlfn.XLOOKUP($A1238,[3]【2026年03月度_全社】RFM客層一覧表データ!$A:$A,[3]【2026年03月度_全社】RFM客層一覧表データ!D:D,"",0)</f>
        <v>421</v>
      </c>
      <c r="H1238" s="183">
        <f>_xlfn.XLOOKUP($A1238,[3]【2026年03月度_全社】RFM客層一覧表データ!$A:$A,[3]【2026年03月度_全社】RFM客層一覧表データ!E:E,"",0)</f>
        <v>440</v>
      </c>
      <c r="I1238" s="183">
        <f>_xlfn.XLOOKUP($A1238,[3]【2026年03月度_全社】RFM客層一覧表データ!$A:$A,[3]【2026年03月度_全社】RFM客層一覧表データ!F:F,"",0)</f>
        <v>85</v>
      </c>
      <c r="J1238" s="183">
        <v>796</v>
      </c>
      <c r="K1238" s="183">
        <v>450</v>
      </c>
      <c r="L1238" s="183">
        <v>431</v>
      </c>
      <c r="M1238" s="183">
        <v>85</v>
      </c>
      <c r="N1238" s="183">
        <v>778</v>
      </c>
      <c r="O1238" s="183">
        <v>472</v>
      </c>
      <c r="P1238" s="183">
        <v>425</v>
      </c>
      <c r="Q1238" s="183">
        <v>102</v>
      </c>
      <c r="R1238" s="183">
        <v>696</v>
      </c>
      <c r="S1238" s="183">
        <v>421</v>
      </c>
      <c r="T1238" s="183">
        <v>400</v>
      </c>
      <c r="U1238" s="183">
        <v>74</v>
      </c>
      <c r="V1238" s="183">
        <v>676</v>
      </c>
      <c r="W1238" s="183">
        <v>406</v>
      </c>
      <c r="X1238" s="183">
        <v>387</v>
      </c>
      <c r="Y1238" s="183">
        <v>94</v>
      </c>
    </row>
    <row r="1239" spans="1:25" x14ac:dyDescent="0.2">
      <c r="A1239" s="184">
        <v>11278340</v>
      </c>
      <c r="B1239" s="183" t="str">
        <f>[1]店マスタ!B1238</f>
        <v>パ－ム　フレンディオオクマ</v>
      </c>
      <c r="C1239" s="183">
        <v>4.5</v>
      </c>
      <c r="D1239" s="183">
        <v>4.5</v>
      </c>
      <c r="E1239" s="183">
        <f>_xlfn.XLOOKUP(A1239,[2]Sheet1!$R:$R,[2]Sheet1!$AB:$AB,"",0)</f>
        <v>4.5</v>
      </c>
      <c r="F1239" s="183">
        <f>_xlfn.XLOOKUP($A1239,[3]【2026年03月度_全社】RFM客層一覧表データ!$A:$A,[3]【2026年03月度_全社】RFM客層一覧表データ!C:C,"",0)</f>
        <v>1014</v>
      </c>
      <c r="G1239" s="183">
        <f>_xlfn.XLOOKUP($A1239,[3]【2026年03月度_全社】RFM客層一覧表データ!$A:$A,[3]【2026年03月度_全社】RFM客層一覧表データ!D:D,"",0)</f>
        <v>515</v>
      </c>
      <c r="H1239" s="183">
        <f>_xlfn.XLOOKUP($A1239,[3]【2026年03月度_全社】RFM客層一覧表データ!$A:$A,[3]【2026年03月度_全社】RFM客層一覧表データ!E:E,"",0)</f>
        <v>555</v>
      </c>
      <c r="I1239" s="183">
        <f>_xlfn.XLOOKUP($A1239,[3]【2026年03月度_全社】RFM客層一覧表データ!$A:$A,[3]【2026年03月度_全社】RFM客層一覧表データ!F:F,"",0)</f>
        <v>102</v>
      </c>
      <c r="J1239" s="183">
        <v>955</v>
      </c>
      <c r="K1239" s="183">
        <v>452</v>
      </c>
      <c r="L1239" s="183">
        <v>545</v>
      </c>
      <c r="M1239" s="183">
        <v>74</v>
      </c>
      <c r="N1239" s="183">
        <v>1077</v>
      </c>
      <c r="O1239" s="183">
        <v>505</v>
      </c>
      <c r="P1239" s="183">
        <v>539</v>
      </c>
      <c r="Q1239" s="183">
        <v>83</v>
      </c>
      <c r="R1239" s="183">
        <v>1027</v>
      </c>
      <c r="S1239" s="183">
        <v>498</v>
      </c>
      <c r="T1239" s="183">
        <v>533</v>
      </c>
      <c r="U1239" s="183">
        <v>78</v>
      </c>
      <c r="V1239" s="183">
        <v>984</v>
      </c>
      <c r="W1239" s="183">
        <v>489</v>
      </c>
      <c r="X1239" s="183">
        <v>533</v>
      </c>
      <c r="Y1239" s="183">
        <v>86</v>
      </c>
    </row>
    <row r="1240" spans="1:25" x14ac:dyDescent="0.2">
      <c r="A1240" s="184">
        <v>11278380</v>
      </c>
      <c r="B1240" s="183" t="str">
        <f>[1]店マスタ!B1239</f>
        <v>（有）シバタ電機</v>
      </c>
      <c r="C1240" s="183">
        <v>1.5</v>
      </c>
      <c r="D1240" s="183">
        <v>1.5</v>
      </c>
      <c r="E1240" s="183">
        <f>_xlfn.XLOOKUP(A1240,[2]Sheet1!$R:$R,[2]Sheet1!$AB:$AB,"",0)</f>
        <v>1.5</v>
      </c>
      <c r="F1240" s="183" t="str">
        <f>_xlfn.XLOOKUP($A1240,[3]【2026年03月度_全社】RFM客層一覧表データ!$A:$A,[3]【2026年03月度_全社】RFM客層一覧表データ!C:C,"",0)</f>
        <v/>
      </c>
      <c r="G1240" s="183" t="str">
        <f>_xlfn.XLOOKUP($A1240,[3]【2026年03月度_全社】RFM客層一覧表データ!$A:$A,[3]【2026年03月度_全社】RFM客層一覧表データ!D:D,"",0)</f>
        <v/>
      </c>
      <c r="H1240" s="183" t="str">
        <f>_xlfn.XLOOKUP($A1240,[3]【2026年03月度_全社】RFM客層一覧表データ!$A:$A,[3]【2026年03月度_全社】RFM客層一覧表データ!E:E,"",0)</f>
        <v/>
      </c>
      <c r="I1240" s="183" t="str">
        <f>_xlfn.XLOOKUP($A1240,[3]【2026年03月度_全社】RFM客層一覧表データ!$A:$A,[3]【2026年03月度_全社】RFM客層一覧表データ!F:F,"",0)</f>
        <v/>
      </c>
      <c r="J1240" s="183">
        <v>0</v>
      </c>
      <c r="K1240" s="183">
        <v>0</v>
      </c>
      <c r="L1240" s="183">
        <v>0</v>
      </c>
      <c r="M1240" s="183">
        <v>0</v>
      </c>
      <c r="N1240" s="183">
        <v>0</v>
      </c>
      <c r="O1240" s="183">
        <v>0</v>
      </c>
      <c r="P1240" s="183">
        <v>0</v>
      </c>
      <c r="Q1240" s="183">
        <v>0</v>
      </c>
      <c r="R1240" s="183">
        <v>0</v>
      </c>
      <c r="S1240" s="183">
        <v>0</v>
      </c>
      <c r="T1240" s="183">
        <v>0</v>
      </c>
      <c r="U1240" s="183">
        <v>0</v>
      </c>
      <c r="V1240" s="183">
        <v>0</v>
      </c>
      <c r="W1240" s="183">
        <v>0</v>
      </c>
      <c r="X1240" s="183">
        <v>0</v>
      </c>
      <c r="Y1240" s="183">
        <v>0</v>
      </c>
    </row>
    <row r="1241" spans="1:25" x14ac:dyDescent="0.2">
      <c r="A1241" s="184">
        <v>11278410</v>
      </c>
      <c r="B1241" s="183" t="str">
        <f>[1]店マスタ!B1240</f>
        <v>（株）八三電機</v>
      </c>
      <c r="C1241" s="183">
        <v>5.5</v>
      </c>
      <c r="D1241" s="183">
        <v>5.5</v>
      </c>
      <c r="E1241" s="183">
        <f>_xlfn.XLOOKUP(A1241,[2]Sheet1!$R:$R,[2]Sheet1!$AB:$AB,"",0)</f>
        <v>5.5</v>
      </c>
      <c r="F1241" s="183">
        <f>_xlfn.XLOOKUP($A1241,[3]【2026年03月度_全社】RFM客層一覧表データ!$A:$A,[3]【2026年03月度_全社】RFM客層一覧表データ!C:C,"",0)</f>
        <v>1635</v>
      </c>
      <c r="G1241" s="183">
        <f>_xlfn.XLOOKUP($A1241,[3]【2026年03月度_全社】RFM客層一覧表データ!$A:$A,[3]【2026年03月度_全社】RFM客層一覧表データ!D:D,"",0)</f>
        <v>636</v>
      </c>
      <c r="H1241" s="183">
        <f>_xlfn.XLOOKUP($A1241,[3]【2026年03月度_全社】RFM客層一覧表データ!$A:$A,[3]【2026年03月度_全社】RFM客層一覧表データ!E:E,"",0)</f>
        <v>723</v>
      </c>
      <c r="I1241" s="183">
        <f>_xlfn.XLOOKUP($A1241,[3]【2026年03月度_全社】RFM客層一覧表データ!$A:$A,[3]【2026年03月度_全社】RFM客層一覧表データ!F:F,"",0)</f>
        <v>81</v>
      </c>
      <c r="J1241" s="183">
        <v>1690</v>
      </c>
      <c r="K1241" s="183">
        <v>664</v>
      </c>
      <c r="L1241" s="183">
        <v>742</v>
      </c>
      <c r="M1241" s="183">
        <v>92</v>
      </c>
      <c r="N1241" s="183">
        <v>1717</v>
      </c>
      <c r="O1241" s="183">
        <v>727</v>
      </c>
      <c r="P1241" s="183">
        <v>760</v>
      </c>
      <c r="Q1241" s="183">
        <v>111</v>
      </c>
      <c r="R1241" s="183">
        <v>1727</v>
      </c>
      <c r="S1241" s="183">
        <v>742</v>
      </c>
      <c r="T1241" s="183">
        <v>788</v>
      </c>
      <c r="U1241" s="183">
        <v>96</v>
      </c>
      <c r="V1241" s="183">
        <v>1727</v>
      </c>
      <c r="W1241" s="183">
        <v>814</v>
      </c>
      <c r="X1241" s="183">
        <v>822</v>
      </c>
      <c r="Y1241" s="183">
        <v>109</v>
      </c>
    </row>
    <row r="1242" spans="1:25" x14ac:dyDescent="0.2">
      <c r="A1242" s="184">
        <v>11279000</v>
      </c>
      <c r="B1242" s="183" t="str">
        <f>[1]店マスタ!B1241</f>
        <v>株式会社ＰｒｏＬｉｎｋ</v>
      </c>
      <c r="C1242" s="183">
        <v>1</v>
      </c>
      <c r="D1242" s="183">
        <v>1</v>
      </c>
      <c r="E1242" s="183">
        <f>_xlfn.XLOOKUP(A1242,[2]Sheet1!$R:$R,[2]Sheet1!$AB:$AB,"",0)</f>
        <v>1</v>
      </c>
      <c r="F1242" s="183">
        <f>_xlfn.XLOOKUP($A1242,[3]【2026年03月度_全社】RFM客層一覧表データ!$A:$A,[3]【2026年03月度_全社】RFM客層一覧表データ!C:C,"",0)</f>
        <v>0</v>
      </c>
      <c r="G1242" s="183">
        <f>_xlfn.XLOOKUP($A1242,[3]【2026年03月度_全社】RFM客層一覧表データ!$A:$A,[3]【2026年03月度_全社】RFM客層一覧表データ!D:D,"",0)</f>
        <v>0</v>
      </c>
      <c r="H1242" s="183">
        <f>_xlfn.XLOOKUP($A1242,[3]【2026年03月度_全社】RFM客層一覧表データ!$A:$A,[3]【2026年03月度_全社】RFM客層一覧表データ!E:E,"",0)</f>
        <v>0</v>
      </c>
      <c r="I1242" s="183">
        <f>_xlfn.XLOOKUP($A1242,[3]【2026年03月度_全社】RFM客層一覧表データ!$A:$A,[3]【2026年03月度_全社】RFM客層一覧表データ!F:F,"",0)</f>
        <v>0</v>
      </c>
      <c r="J1242" s="183">
        <v>0</v>
      </c>
      <c r="K1242" s="183">
        <v>0</v>
      </c>
      <c r="L1242" s="183">
        <v>0</v>
      </c>
      <c r="M1242" s="183">
        <v>0</v>
      </c>
      <c r="N1242" s="183">
        <v>0</v>
      </c>
      <c r="O1242" s="183">
        <v>0</v>
      </c>
      <c r="P1242" s="183">
        <v>0</v>
      </c>
      <c r="Q1242" s="183">
        <v>0</v>
      </c>
      <c r="R1242" s="183">
        <v>0</v>
      </c>
      <c r="S1242" s="183">
        <v>0</v>
      </c>
      <c r="T1242" s="183">
        <v>0</v>
      </c>
      <c r="U1242" s="183">
        <v>0</v>
      </c>
      <c r="V1242" s="183">
        <v>0</v>
      </c>
      <c r="W1242" s="183">
        <v>0</v>
      </c>
      <c r="X1242" s="183">
        <v>0</v>
      </c>
      <c r="Y1242" s="183">
        <v>0</v>
      </c>
    </row>
    <row r="1243" spans="1:25" x14ac:dyDescent="0.2">
      <c r="A1243" s="184">
        <v>11279012</v>
      </c>
      <c r="B1243" s="183" t="str">
        <f>[1]店マスタ!B1242</f>
        <v>ハタケヤマデンキ</v>
      </c>
      <c r="C1243" s="183">
        <v>1.5</v>
      </c>
      <c r="D1243" s="183">
        <v>0</v>
      </c>
      <c r="E1243" s="183" t="str">
        <f>_xlfn.XLOOKUP(A1243,[2]Sheet1!$R:$R,[2]Sheet1!$AB:$AB,"",0)</f>
        <v/>
      </c>
      <c r="F1243" s="183" t="str">
        <f>_xlfn.XLOOKUP($A1243,[3]【2026年03月度_全社】RFM客層一覧表データ!$A:$A,[3]【2026年03月度_全社】RFM客層一覧表データ!C:C,"",0)</f>
        <v/>
      </c>
      <c r="G1243" s="183" t="str">
        <f>_xlfn.XLOOKUP($A1243,[3]【2026年03月度_全社】RFM客層一覧表データ!$A:$A,[3]【2026年03月度_全社】RFM客層一覧表データ!D:D,"",0)</f>
        <v/>
      </c>
      <c r="H1243" s="183" t="str">
        <f>_xlfn.XLOOKUP($A1243,[3]【2026年03月度_全社】RFM客層一覧表データ!$A:$A,[3]【2026年03月度_全社】RFM客層一覧表データ!E:E,"",0)</f>
        <v/>
      </c>
      <c r="I1243" s="183" t="str">
        <f>_xlfn.XLOOKUP($A1243,[3]【2026年03月度_全社】RFM客層一覧表データ!$A:$A,[3]【2026年03月度_全社】RFM客層一覧表データ!F:F,"",0)</f>
        <v/>
      </c>
      <c r="J1243" s="183">
        <v>2</v>
      </c>
      <c r="K1243" s="183">
        <v>0</v>
      </c>
      <c r="L1243" s="183">
        <v>0</v>
      </c>
      <c r="M1243" s="183">
        <v>0</v>
      </c>
      <c r="N1243" s="183">
        <v>3</v>
      </c>
      <c r="O1243" s="183">
        <v>0</v>
      </c>
      <c r="P1243" s="183">
        <v>0</v>
      </c>
      <c r="Q1243" s="183">
        <v>0</v>
      </c>
      <c r="R1243" s="183">
        <v>24</v>
      </c>
      <c r="S1243" s="183">
        <v>0</v>
      </c>
      <c r="T1243" s="183">
        <v>0</v>
      </c>
      <c r="U1243" s="183">
        <v>0</v>
      </c>
      <c r="V1243" s="183">
        <v>35</v>
      </c>
      <c r="W1243" s="183">
        <v>2</v>
      </c>
      <c r="X1243" s="183">
        <v>2</v>
      </c>
      <c r="Y1243" s="183">
        <v>1</v>
      </c>
    </row>
    <row r="1244" spans="1:25" x14ac:dyDescent="0.2">
      <c r="A1244" s="184">
        <v>11279015</v>
      </c>
      <c r="B1244" s="183" t="str">
        <f>[1]店マスタ!B1243</f>
        <v>モリイチデンキ　鈴木店</v>
      </c>
      <c r="C1244" s="183">
        <v>2</v>
      </c>
      <c r="D1244" s="183">
        <v>2</v>
      </c>
      <c r="E1244" s="183">
        <f>_xlfn.XLOOKUP(A1244,[2]Sheet1!$R:$R,[2]Sheet1!$AB:$AB,"",0)</f>
        <v>2</v>
      </c>
      <c r="F1244" s="183">
        <f>_xlfn.XLOOKUP($A1244,[3]【2026年03月度_全社】RFM客層一覧表データ!$A:$A,[3]【2026年03月度_全社】RFM客層一覧表データ!C:C,"",0)</f>
        <v>705</v>
      </c>
      <c r="G1244" s="183">
        <f>_xlfn.XLOOKUP($A1244,[3]【2026年03月度_全社】RFM客層一覧表データ!$A:$A,[3]【2026年03月度_全社】RFM客層一覧表データ!D:D,"",0)</f>
        <v>265</v>
      </c>
      <c r="H1244" s="183">
        <f>_xlfn.XLOOKUP($A1244,[3]【2026年03月度_全社】RFM客層一覧表データ!$A:$A,[3]【2026年03月度_全社】RFM客層一覧表データ!E:E,"",0)</f>
        <v>298</v>
      </c>
      <c r="I1244" s="183">
        <f>_xlfn.XLOOKUP($A1244,[3]【2026年03月度_全社】RFM客層一覧表データ!$A:$A,[3]【2026年03月度_全社】RFM客層一覧表データ!F:F,"",0)</f>
        <v>48</v>
      </c>
      <c r="J1244" s="183">
        <v>714</v>
      </c>
      <c r="K1244" s="183">
        <v>255</v>
      </c>
      <c r="L1244" s="183">
        <v>297</v>
      </c>
      <c r="M1244" s="183">
        <v>49</v>
      </c>
      <c r="N1244" s="183">
        <v>730</v>
      </c>
      <c r="O1244" s="183">
        <v>265</v>
      </c>
      <c r="P1244" s="183">
        <v>301</v>
      </c>
      <c r="Q1244" s="183">
        <v>52</v>
      </c>
      <c r="R1244" s="183">
        <v>760</v>
      </c>
      <c r="S1244" s="183">
        <v>263</v>
      </c>
      <c r="T1244" s="183">
        <v>308</v>
      </c>
      <c r="U1244" s="183">
        <v>50</v>
      </c>
      <c r="V1244" s="183">
        <v>761</v>
      </c>
      <c r="W1244" s="183">
        <v>279</v>
      </c>
      <c r="X1244" s="183">
        <v>308</v>
      </c>
      <c r="Y1244" s="183">
        <v>58</v>
      </c>
    </row>
    <row r="1245" spans="1:25" x14ac:dyDescent="0.2">
      <c r="A1245" s="184">
        <v>11279040</v>
      </c>
      <c r="B1245" s="183" t="str">
        <f>[1]店マスタ!B1244</f>
        <v>（株）宇田川電機</v>
      </c>
      <c r="C1245" s="183">
        <v>3</v>
      </c>
      <c r="D1245" s="183">
        <v>3</v>
      </c>
      <c r="E1245" s="183">
        <f>_xlfn.XLOOKUP(A1245,[2]Sheet1!$R:$R,[2]Sheet1!$AB:$AB,"",0)</f>
        <v>3</v>
      </c>
      <c r="F1245" s="183">
        <f>_xlfn.XLOOKUP($A1245,[3]【2026年03月度_全社】RFM客層一覧表データ!$A:$A,[3]【2026年03月度_全社】RFM客層一覧表データ!C:C,"",0)</f>
        <v>311</v>
      </c>
      <c r="G1245" s="183">
        <f>_xlfn.XLOOKUP($A1245,[3]【2026年03月度_全社】RFM客層一覧表データ!$A:$A,[3]【2026年03月度_全社】RFM客層一覧表データ!D:D,"",0)</f>
        <v>130</v>
      </c>
      <c r="H1245" s="183">
        <f>_xlfn.XLOOKUP($A1245,[3]【2026年03月度_全社】RFM客層一覧表データ!$A:$A,[3]【2026年03月度_全社】RFM客層一覧表データ!E:E,"",0)</f>
        <v>182</v>
      </c>
      <c r="I1245" s="183">
        <f>_xlfn.XLOOKUP($A1245,[3]【2026年03月度_全社】RFM客層一覧表データ!$A:$A,[3]【2026年03月度_全社】RFM客層一覧表データ!F:F,"",0)</f>
        <v>1</v>
      </c>
      <c r="J1245" s="183">
        <v>317</v>
      </c>
      <c r="K1245" s="183">
        <v>126</v>
      </c>
      <c r="L1245" s="183">
        <v>174</v>
      </c>
      <c r="M1245" s="183">
        <v>1</v>
      </c>
      <c r="N1245" s="183">
        <v>329</v>
      </c>
      <c r="O1245" s="183">
        <v>122</v>
      </c>
      <c r="P1245" s="183">
        <v>182</v>
      </c>
      <c r="Q1245" s="183">
        <v>0</v>
      </c>
      <c r="R1245" s="183">
        <v>327</v>
      </c>
      <c r="S1245" s="183">
        <v>145</v>
      </c>
      <c r="T1245" s="183">
        <v>188</v>
      </c>
      <c r="U1245" s="183">
        <v>0</v>
      </c>
      <c r="V1245" s="183">
        <v>326</v>
      </c>
      <c r="W1245" s="183">
        <v>118</v>
      </c>
      <c r="X1245" s="183">
        <v>180</v>
      </c>
      <c r="Y1245" s="183">
        <v>0</v>
      </c>
    </row>
    <row r="1246" spans="1:25" x14ac:dyDescent="0.2">
      <c r="A1246" s="184">
        <v>11279061</v>
      </c>
      <c r="B1246" s="183" t="str">
        <f>[1]店マスタ!B1245</f>
        <v>（有）大井電気商会</v>
      </c>
      <c r="C1246" s="183">
        <v>2</v>
      </c>
      <c r="D1246" s="183">
        <v>2</v>
      </c>
      <c r="E1246" s="183">
        <f>_xlfn.XLOOKUP(A1246,[2]Sheet1!$R:$R,[2]Sheet1!$AB:$AB,"",0)</f>
        <v>2</v>
      </c>
      <c r="F1246" s="183" t="str">
        <f>_xlfn.XLOOKUP($A1246,[3]【2026年03月度_全社】RFM客層一覧表データ!$A:$A,[3]【2026年03月度_全社】RFM客層一覧表データ!C:C,"",0)</f>
        <v/>
      </c>
      <c r="G1246" s="183" t="str">
        <f>_xlfn.XLOOKUP($A1246,[3]【2026年03月度_全社】RFM客層一覧表データ!$A:$A,[3]【2026年03月度_全社】RFM客層一覧表データ!D:D,"",0)</f>
        <v/>
      </c>
      <c r="H1246" s="183" t="str">
        <f>_xlfn.XLOOKUP($A1246,[3]【2026年03月度_全社】RFM客層一覧表データ!$A:$A,[3]【2026年03月度_全社】RFM客層一覧表データ!E:E,"",0)</f>
        <v/>
      </c>
      <c r="I1246" s="183" t="str">
        <f>_xlfn.XLOOKUP($A1246,[3]【2026年03月度_全社】RFM客層一覧表データ!$A:$A,[3]【2026年03月度_全社】RFM客層一覧表データ!F:F,"",0)</f>
        <v/>
      </c>
      <c r="J1246" s="183">
        <v>0</v>
      </c>
      <c r="K1246" s="183">
        <v>0</v>
      </c>
      <c r="L1246" s="183">
        <v>0</v>
      </c>
      <c r="M1246" s="183">
        <v>0</v>
      </c>
      <c r="N1246" s="183">
        <v>0</v>
      </c>
      <c r="O1246" s="183">
        <v>0</v>
      </c>
      <c r="P1246" s="183">
        <v>0</v>
      </c>
      <c r="Q1246" s="183">
        <v>0</v>
      </c>
      <c r="R1246" s="183">
        <v>0</v>
      </c>
      <c r="S1246" s="183">
        <v>0</v>
      </c>
      <c r="T1246" s="183">
        <v>0</v>
      </c>
      <c r="U1246" s="183">
        <v>0</v>
      </c>
      <c r="V1246" s="183">
        <v>0</v>
      </c>
      <c r="W1246" s="183">
        <v>0</v>
      </c>
      <c r="X1246" s="183">
        <v>0</v>
      </c>
      <c r="Y1246" s="183">
        <v>0</v>
      </c>
    </row>
    <row r="1247" spans="1:25" x14ac:dyDescent="0.2">
      <c r="A1247" s="184">
        <v>11279110</v>
      </c>
      <c r="B1247" s="183" t="str">
        <f>[1]店マスタ!B1246</f>
        <v>（有）久我電気商会</v>
      </c>
      <c r="C1247" s="183">
        <v>2</v>
      </c>
      <c r="D1247" s="183">
        <v>2</v>
      </c>
      <c r="E1247" s="183">
        <f>_xlfn.XLOOKUP(A1247,[2]Sheet1!$R:$R,[2]Sheet1!$AB:$AB,"",0)</f>
        <v>2</v>
      </c>
      <c r="F1247" s="183" t="str">
        <f>_xlfn.XLOOKUP($A1247,[3]【2026年03月度_全社】RFM客層一覧表データ!$A:$A,[3]【2026年03月度_全社】RFM客層一覧表データ!C:C,"",0)</f>
        <v/>
      </c>
      <c r="G1247" s="183" t="str">
        <f>_xlfn.XLOOKUP($A1247,[3]【2026年03月度_全社】RFM客層一覧表データ!$A:$A,[3]【2026年03月度_全社】RFM客層一覧表データ!D:D,"",0)</f>
        <v/>
      </c>
      <c r="H1247" s="183" t="str">
        <f>_xlfn.XLOOKUP($A1247,[3]【2026年03月度_全社】RFM客層一覧表データ!$A:$A,[3]【2026年03月度_全社】RFM客層一覧表データ!E:E,"",0)</f>
        <v/>
      </c>
      <c r="I1247" s="183" t="str">
        <f>_xlfn.XLOOKUP($A1247,[3]【2026年03月度_全社】RFM客層一覧表データ!$A:$A,[3]【2026年03月度_全社】RFM客層一覧表データ!F:F,"",0)</f>
        <v/>
      </c>
      <c r="J1247" s="183">
        <v>0</v>
      </c>
      <c r="K1247" s="183">
        <v>0</v>
      </c>
      <c r="L1247" s="183">
        <v>0</v>
      </c>
      <c r="M1247" s="183">
        <v>0</v>
      </c>
      <c r="N1247" s="183">
        <v>0</v>
      </c>
      <c r="O1247" s="183">
        <v>0</v>
      </c>
      <c r="P1247" s="183">
        <v>0</v>
      </c>
      <c r="Q1247" s="183">
        <v>0</v>
      </c>
      <c r="R1247" s="183">
        <v>0</v>
      </c>
      <c r="S1247" s="183">
        <v>0</v>
      </c>
      <c r="T1247" s="183">
        <v>0</v>
      </c>
      <c r="U1247" s="183">
        <v>0</v>
      </c>
      <c r="V1247" s="183">
        <v>0</v>
      </c>
      <c r="W1247" s="183">
        <v>0</v>
      </c>
      <c r="X1247" s="183">
        <v>0</v>
      </c>
      <c r="Y1247" s="183">
        <v>0</v>
      </c>
    </row>
    <row r="1248" spans="1:25" x14ac:dyDescent="0.2">
      <c r="A1248" s="184">
        <v>11279170</v>
      </c>
      <c r="B1248" s="183" t="str">
        <f>[1]店マスタ!B1247</f>
        <v>（株）コマ電機商会</v>
      </c>
      <c r="C1248" s="183">
        <v>6</v>
      </c>
      <c r="D1248" s="183">
        <v>6</v>
      </c>
      <c r="E1248" s="183">
        <f>_xlfn.XLOOKUP(A1248,[2]Sheet1!$R:$R,[2]Sheet1!$AB:$AB,"",0)</f>
        <v>6.5</v>
      </c>
      <c r="F1248" s="183" t="str">
        <f>_xlfn.XLOOKUP($A1248,[3]【2026年03月度_全社】RFM客層一覧表データ!$A:$A,[3]【2026年03月度_全社】RFM客層一覧表データ!C:C,"",0)</f>
        <v/>
      </c>
      <c r="G1248" s="183" t="str">
        <f>_xlfn.XLOOKUP($A1248,[3]【2026年03月度_全社】RFM客層一覧表データ!$A:$A,[3]【2026年03月度_全社】RFM客層一覧表データ!D:D,"",0)</f>
        <v/>
      </c>
      <c r="H1248" s="183" t="str">
        <f>_xlfn.XLOOKUP($A1248,[3]【2026年03月度_全社】RFM客層一覧表データ!$A:$A,[3]【2026年03月度_全社】RFM客層一覧表データ!E:E,"",0)</f>
        <v/>
      </c>
      <c r="I1248" s="183" t="str">
        <f>_xlfn.XLOOKUP($A1248,[3]【2026年03月度_全社】RFM客層一覧表データ!$A:$A,[3]【2026年03月度_全社】RFM客層一覧表データ!F:F,"",0)</f>
        <v/>
      </c>
      <c r="J1248" s="183">
        <v>0</v>
      </c>
      <c r="K1248" s="183">
        <v>0</v>
      </c>
      <c r="L1248" s="183">
        <v>0</v>
      </c>
      <c r="M1248" s="183">
        <v>0</v>
      </c>
      <c r="N1248" s="183">
        <v>0</v>
      </c>
      <c r="O1248" s="183">
        <v>0</v>
      </c>
      <c r="P1248" s="183">
        <v>0</v>
      </c>
      <c r="Q1248" s="183">
        <v>0</v>
      </c>
      <c r="R1248" s="183">
        <v>0</v>
      </c>
      <c r="S1248" s="183">
        <v>0</v>
      </c>
      <c r="T1248" s="183">
        <v>0</v>
      </c>
      <c r="U1248" s="183">
        <v>0</v>
      </c>
      <c r="V1248" s="183">
        <v>0</v>
      </c>
      <c r="W1248" s="183">
        <v>0</v>
      </c>
      <c r="X1248" s="183">
        <v>0</v>
      </c>
      <c r="Y1248" s="183">
        <v>0</v>
      </c>
    </row>
    <row r="1249" spans="1:25" x14ac:dyDescent="0.2">
      <c r="A1249" s="184">
        <v>11279190</v>
      </c>
      <c r="B1249" s="183" t="str">
        <f>[1]店マスタ!B1248</f>
        <v>パ－ム　ザマ</v>
      </c>
      <c r="C1249" s="183">
        <v>5</v>
      </c>
      <c r="D1249" s="183">
        <v>5</v>
      </c>
      <c r="E1249" s="183">
        <f>_xlfn.XLOOKUP(A1249,[2]Sheet1!$R:$R,[2]Sheet1!$AB:$AB,"",0)</f>
        <v>5</v>
      </c>
      <c r="F1249" s="183">
        <f>_xlfn.XLOOKUP($A1249,[3]【2026年03月度_全社】RFM客層一覧表データ!$A:$A,[3]【2026年03月度_全社】RFM客層一覧表データ!C:C,"",0)</f>
        <v>1052</v>
      </c>
      <c r="G1249" s="183">
        <f>_xlfn.XLOOKUP($A1249,[3]【2026年03月度_全社】RFM客層一覧表データ!$A:$A,[3]【2026年03月度_全社】RFM客層一覧表データ!D:D,"",0)</f>
        <v>377</v>
      </c>
      <c r="H1249" s="183">
        <f>_xlfn.XLOOKUP($A1249,[3]【2026年03月度_全社】RFM客層一覧表データ!$A:$A,[3]【2026年03月度_全社】RFM客層一覧表データ!E:E,"",0)</f>
        <v>369</v>
      </c>
      <c r="I1249" s="183">
        <f>_xlfn.XLOOKUP($A1249,[3]【2026年03月度_全社】RFM客層一覧表データ!$A:$A,[3]【2026年03月度_全社】RFM客層一覧表データ!F:F,"",0)</f>
        <v>86</v>
      </c>
      <c r="J1249" s="183">
        <v>1056</v>
      </c>
      <c r="K1249" s="183">
        <v>368</v>
      </c>
      <c r="L1249" s="183">
        <v>359</v>
      </c>
      <c r="M1249" s="183">
        <v>85</v>
      </c>
      <c r="N1249" s="183">
        <v>1066</v>
      </c>
      <c r="O1249" s="183">
        <v>374</v>
      </c>
      <c r="P1249" s="183">
        <v>371</v>
      </c>
      <c r="Q1249" s="183">
        <v>73</v>
      </c>
      <c r="R1249" s="183">
        <v>1120</v>
      </c>
      <c r="S1249" s="183">
        <v>386</v>
      </c>
      <c r="T1249" s="183">
        <v>384</v>
      </c>
      <c r="U1249" s="183">
        <v>85</v>
      </c>
      <c r="V1249" s="183">
        <v>1099</v>
      </c>
      <c r="W1249" s="183">
        <v>342</v>
      </c>
      <c r="X1249" s="183">
        <v>414</v>
      </c>
      <c r="Y1249" s="183">
        <v>66</v>
      </c>
    </row>
    <row r="1250" spans="1:25" x14ac:dyDescent="0.2">
      <c r="A1250" s="184">
        <v>11279260</v>
      </c>
      <c r="B1250" s="183" t="str">
        <f>[1]店マスタ!B1249</f>
        <v>千葉照明</v>
      </c>
      <c r="C1250" s="183">
        <v>1.5</v>
      </c>
      <c r="D1250" s="183">
        <v>1.5</v>
      </c>
      <c r="E1250" s="183" t="str">
        <f>_xlfn.XLOOKUP(A1250,[2]Sheet1!$R:$R,[2]Sheet1!$AB:$AB,"",0)</f>
        <v/>
      </c>
      <c r="F1250" s="183" t="str">
        <f>_xlfn.XLOOKUP($A1250,[3]【2026年03月度_全社】RFM客層一覧表データ!$A:$A,[3]【2026年03月度_全社】RFM客層一覧表データ!C:C,"",0)</f>
        <v/>
      </c>
      <c r="G1250" s="183" t="str">
        <f>_xlfn.XLOOKUP($A1250,[3]【2026年03月度_全社】RFM客層一覧表データ!$A:$A,[3]【2026年03月度_全社】RFM客層一覧表データ!D:D,"",0)</f>
        <v/>
      </c>
      <c r="H1250" s="183" t="str">
        <f>_xlfn.XLOOKUP($A1250,[3]【2026年03月度_全社】RFM客層一覧表データ!$A:$A,[3]【2026年03月度_全社】RFM客層一覧表データ!E:E,"",0)</f>
        <v/>
      </c>
      <c r="I1250" s="183" t="str">
        <f>_xlfn.XLOOKUP($A1250,[3]【2026年03月度_全社】RFM客層一覧表データ!$A:$A,[3]【2026年03月度_全社】RFM客層一覧表データ!F:F,"",0)</f>
        <v/>
      </c>
      <c r="J1250" s="183">
        <v>0</v>
      </c>
      <c r="K1250" s="183">
        <v>0</v>
      </c>
      <c r="L1250" s="183">
        <v>0</v>
      </c>
      <c r="M1250" s="183">
        <v>0</v>
      </c>
      <c r="N1250" s="183">
        <v>0</v>
      </c>
      <c r="O1250" s="183">
        <v>0</v>
      </c>
      <c r="P1250" s="183">
        <v>0</v>
      </c>
      <c r="Q1250" s="183">
        <v>0</v>
      </c>
      <c r="R1250" s="183">
        <v>0</v>
      </c>
      <c r="S1250" s="183">
        <v>0</v>
      </c>
      <c r="T1250" s="183">
        <v>0</v>
      </c>
      <c r="U1250" s="183">
        <v>0</v>
      </c>
      <c r="V1250" s="183">
        <v>0</v>
      </c>
      <c r="W1250" s="183">
        <v>0</v>
      </c>
      <c r="X1250" s="183">
        <v>0</v>
      </c>
      <c r="Y1250" s="183">
        <v>0</v>
      </c>
    </row>
    <row r="1251" spans="1:25" x14ac:dyDescent="0.2">
      <c r="A1251" s="184">
        <v>11279280</v>
      </c>
      <c r="B1251" s="183" t="str">
        <f>[1]店マスタ!B1250</f>
        <v>パナクレ－ル　つるた</v>
      </c>
      <c r="C1251" s="183">
        <v>1.5</v>
      </c>
      <c r="D1251" s="183">
        <v>1.5</v>
      </c>
      <c r="E1251" s="183">
        <f>_xlfn.XLOOKUP(A1251,[2]Sheet1!$R:$R,[2]Sheet1!$AB:$AB,"",0)</f>
        <v>2</v>
      </c>
      <c r="F1251" s="183">
        <f>_xlfn.XLOOKUP($A1251,[3]【2026年03月度_全社】RFM客層一覧表データ!$A:$A,[3]【2026年03月度_全社】RFM客層一覧表データ!C:C,"",0)</f>
        <v>1</v>
      </c>
      <c r="G1251" s="183">
        <f>_xlfn.XLOOKUP($A1251,[3]【2026年03月度_全社】RFM客層一覧表データ!$A:$A,[3]【2026年03月度_全社】RFM客層一覧表データ!D:D,"",0)</f>
        <v>0</v>
      </c>
      <c r="H1251" s="183">
        <f>_xlfn.XLOOKUP($A1251,[3]【2026年03月度_全社】RFM客層一覧表データ!$A:$A,[3]【2026年03月度_全社】RFM客層一覧表データ!E:E,"",0)</f>
        <v>0</v>
      </c>
      <c r="I1251" s="183">
        <f>_xlfn.XLOOKUP($A1251,[3]【2026年03月度_全社】RFM客層一覧表データ!$A:$A,[3]【2026年03月度_全社】RFM客層一覧表データ!F:F,"",0)</f>
        <v>0</v>
      </c>
      <c r="J1251" s="183">
        <v>1</v>
      </c>
      <c r="K1251" s="183">
        <v>1</v>
      </c>
      <c r="L1251" s="183">
        <v>0</v>
      </c>
      <c r="M1251" s="183">
        <v>1</v>
      </c>
      <c r="N1251" s="183">
        <v>0</v>
      </c>
      <c r="O1251" s="183">
        <v>0</v>
      </c>
      <c r="P1251" s="183">
        <v>0</v>
      </c>
      <c r="Q1251" s="183">
        <v>0</v>
      </c>
      <c r="R1251" s="183">
        <v>0</v>
      </c>
      <c r="S1251" s="183">
        <v>0</v>
      </c>
      <c r="T1251" s="183">
        <v>0</v>
      </c>
      <c r="U1251" s="183">
        <v>0</v>
      </c>
      <c r="V1251" s="183">
        <v>0</v>
      </c>
      <c r="W1251" s="183">
        <v>0</v>
      </c>
      <c r="X1251" s="183">
        <v>0</v>
      </c>
      <c r="Y1251" s="183">
        <v>0</v>
      </c>
    </row>
    <row r="1252" spans="1:25" x14ac:dyDescent="0.2">
      <c r="A1252" s="184">
        <v>11279350</v>
      </c>
      <c r="B1252" s="183" t="str">
        <f>[1]店マスタ!B1251</f>
        <v>ＰｒｏＬｉｎｋ　ひばり堂</v>
      </c>
      <c r="C1252" s="183">
        <v>2.5</v>
      </c>
      <c r="D1252" s="183">
        <v>2.5</v>
      </c>
      <c r="E1252" s="183">
        <f>_xlfn.XLOOKUP(A1252,[2]Sheet1!$R:$R,[2]Sheet1!$AB:$AB,"",0)</f>
        <v>2.5</v>
      </c>
      <c r="F1252" s="183">
        <f>_xlfn.XLOOKUP($A1252,[3]【2026年03月度_全社】RFM客層一覧表データ!$A:$A,[3]【2026年03月度_全社】RFM客層一覧表データ!C:C,"",0)</f>
        <v>865</v>
      </c>
      <c r="G1252" s="183">
        <f>_xlfn.XLOOKUP($A1252,[3]【2026年03月度_全社】RFM客層一覧表データ!$A:$A,[3]【2026年03月度_全社】RFM客層一覧表データ!D:D,"",0)</f>
        <v>400</v>
      </c>
      <c r="H1252" s="183">
        <f>_xlfn.XLOOKUP($A1252,[3]【2026年03月度_全社】RFM客層一覧表データ!$A:$A,[3]【2026年03月度_全社】RFM客層一覧表データ!E:E,"",0)</f>
        <v>366</v>
      </c>
      <c r="I1252" s="183">
        <f>_xlfn.XLOOKUP($A1252,[3]【2026年03月度_全社】RFM客層一覧表データ!$A:$A,[3]【2026年03月度_全社】RFM客層一覧表データ!F:F,"",0)</f>
        <v>62</v>
      </c>
      <c r="J1252" s="183">
        <v>859</v>
      </c>
      <c r="K1252" s="183">
        <v>388</v>
      </c>
      <c r="L1252" s="183">
        <v>370</v>
      </c>
      <c r="M1252" s="183">
        <v>54</v>
      </c>
      <c r="N1252" s="183">
        <v>866</v>
      </c>
      <c r="O1252" s="183">
        <v>392</v>
      </c>
      <c r="P1252" s="183">
        <v>373</v>
      </c>
      <c r="Q1252" s="183">
        <v>69</v>
      </c>
      <c r="R1252" s="183">
        <v>855</v>
      </c>
      <c r="S1252" s="183">
        <v>420</v>
      </c>
      <c r="T1252" s="183">
        <v>384</v>
      </c>
      <c r="U1252" s="183">
        <v>80</v>
      </c>
      <c r="V1252" s="183">
        <v>837</v>
      </c>
      <c r="W1252" s="183">
        <v>416</v>
      </c>
      <c r="X1252" s="183">
        <v>373</v>
      </c>
      <c r="Y1252" s="183">
        <v>70</v>
      </c>
    </row>
    <row r="1253" spans="1:25" x14ac:dyDescent="0.2">
      <c r="A1253" s="184">
        <v>11279410</v>
      </c>
      <c r="B1253" s="183" t="str">
        <f>[1]店マスタ!B1252</f>
        <v>（有）矢口電機</v>
      </c>
      <c r="C1253" s="183">
        <v>2.5</v>
      </c>
      <c r="D1253" s="183">
        <v>2.5</v>
      </c>
      <c r="E1253" s="183">
        <f>_xlfn.XLOOKUP(A1253,[2]Sheet1!$R:$R,[2]Sheet1!$AB:$AB,"",0)</f>
        <v>2.5</v>
      </c>
      <c r="F1253" s="183">
        <f>_xlfn.XLOOKUP($A1253,[3]【2026年03月度_全社】RFM客層一覧表データ!$A:$A,[3]【2026年03月度_全社】RFM客層一覧表データ!C:C,"",0)</f>
        <v>219</v>
      </c>
      <c r="G1253" s="183">
        <f>_xlfn.XLOOKUP($A1253,[3]【2026年03月度_全社】RFM客層一覧表データ!$A:$A,[3]【2026年03月度_全社】RFM客層一覧表データ!D:D,"",0)</f>
        <v>112</v>
      </c>
      <c r="H1253" s="183">
        <f>_xlfn.XLOOKUP($A1253,[3]【2026年03月度_全社】RFM客層一覧表データ!$A:$A,[3]【2026年03月度_全社】RFM客層一覧表データ!E:E,"",0)</f>
        <v>5</v>
      </c>
      <c r="I1253" s="183">
        <f>_xlfn.XLOOKUP($A1253,[3]【2026年03月度_全社】RFM客層一覧表データ!$A:$A,[3]【2026年03月度_全社】RFM客層一覧表データ!F:F,"",0)</f>
        <v>80</v>
      </c>
      <c r="J1253" s="183">
        <v>0</v>
      </c>
      <c r="K1253" s="183">
        <v>0</v>
      </c>
      <c r="L1253" s="183">
        <v>0</v>
      </c>
      <c r="M1253" s="183">
        <v>0</v>
      </c>
      <c r="N1253" s="183">
        <v>0</v>
      </c>
      <c r="O1253" s="183">
        <v>0</v>
      </c>
      <c r="P1253" s="183">
        <v>0</v>
      </c>
      <c r="Q1253" s="183">
        <v>0</v>
      </c>
      <c r="R1253" s="183">
        <v>0</v>
      </c>
      <c r="S1253" s="183">
        <v>0</v>
      </c>
      <c r="T1253" s="183">
        <v>0</v>
      </c>
      <c r="U1253" s="183">
        <v>0</v>
      </c>
      <c r="V1253" s="183">
        <v>0</v>
      </c>
      <c r="W1253" s="183">
        <v>0</v>
      </c>
      <c r="X1253" s="183">
        <v>0</v>
      </c>
      <c r="Y1253" s="183">
        <v>0</v>
      </c>
    </row>
    <row r="1254" spans="1:25" x14ac:dyDescent="0.2">
      <c r="A1254" s="184">
        <v>11279420</v>
      </c>
      <c r="B1254" s="183" t="str">
        <f>[1]店マスタ!B1253</f>
        <v>（株）薮崎電気</v>
      </c>
      <c r="C1254" s="183">
        <v>1.5</v>
      </c>
      <c r="D1254" s="183">
        <v>1.5</v>
      </c>
      <c r="E1254" s="183">
        <f>_xlfn.XLOOKUP(A1254,[2]Sheet1!$R:$R,[2]Sheet1!$AB:$AB,"",0)</f>
        <v>1.5</v>
      </c>
      <c r="F1254" s="183" t="str">
        <f>_xlfn.XLOOKUP($A1254,[3]【2026年03月度_全社】RFM客層一覧表データ!$A:$A,[3]【2026年03月度_全社】RFM客層一覧表データ!C:C,"",0)</f>
        <v/>
      </c>
      <c r="G1254" s="183" t="str">
        <f>_xlfn.XLOOKUP($A1254,[3]【2026年03月度_全社】RFM客層一覧表データ!$A:$A,[3]【2026年03月度_全社】RFM客層一覧表データ!D:D,"",0)</f>
        <v/>
      </c>
      <c r="H1254" s="183" t="str">
        <f>_xlfn.XLOOKUP($A1254,[3]【2026年03月度_全社】RFM客層一覧表データ!$A:$A,[3]【2026年03月度_全社】RFM客層一覧表データ!E:E,"",0)</f>
        <v/>
      </c>
      <c r="I1254" s="183" t="str">
        <f>_xlfn.XLOOKUP($A1254,[3]【2026年03月度_全社】RFM客層一覧表データ!$A:$A,[3]【2026年03月度_全社】RFM客層一覧表データ!F:F,"",0)</f>
        <v/>
      </c>
      <c r="J1254" s="183">
        <v>0</v>
      </c>
      <c r="K1254" s="183">
        <v>0</v>
      </c>
      <c r="L1254" s="183">
        <v>0</v>
      </c>
      <c r="M1254" s="183">
        <v>0</v>
      </c>
      <c r="N1254" s="183">
        <v>0</v>
      </c>
      <c r="O1254" s="183">
        <v>0</v>
      </c>
      <c r="P1254" s="183">
        <v>0</v>
      </c>
      <c r="Q1254" s="183">
        <v>0</v>
      </c>
      <c r="R1254" s="183">
        <v>0</v>
      </c>
      <c r="S1254" s="183">
        <v>0</v>
      </c>
      <c r="T1254" s="183">
        <v>0</v>
      </c>
      <c r="U1254" s="183">
        <v>0</v>
      </c>
      <c r="V1254" s="183">
        <v>0</v>
      </c>
      <c r="W1254" s="183">
        <v>0</v>
      </c>
      <c r="X1254" s="183">
        <v>0</v>
      </c>
      <c r="Y1254" s="183">
        <v>0</v>
      </c>
    </row>
    <row r="1255" spans="1:25" x14ac:dyDescent="0.2">
      <c r="A1255" s="184">
        <v>11279450</v>
      </c>
      <c r="B1255" s="183" t="str">
        <f>[1]店マスタ!B1254</f>
        <v>ＰｒｏＬｉｎｋ　ラーク</v>
      </c>
      <c r="C1255" s="183">
        <v>4.5</v>
      </c>
      <c r="D1255" s="183">
        <v>4.5</v>
      </c>
      <c r="E1255" s="183">
        <f>_xlfn.XLOOKUP(A1255,[2]Sheet1!$R:$R,[2]Sheet1!$AB:$AB,"",0)</f>
        <v>5</v>
      </c>
      <c r="F1255" s="183">
        <f>_xlfn.XLOOKUP($A1255,[3]【2026年03月度_全社】RFM客層一覧表データ!$A:$A,[3]【2026年03月度_全社】RFM客層一覧表データ!C:C,"",0)</f>
        <v>1149</v>
      </c>
      <c r="G1255" s="183">
        <f>_xlfn.XLOOKUP($A1255,[3]【2026年03月度_全社】RFM客層一覧表データ!$A:$A,[3]【2026年03月度_全社】RFM客層一覧表データ!D:D,"",0)</f>
        <v>521</v>
      </c>
      <c r="H1255" s="183">
        <f>_xlfn.XLOOKUP($A1255,[3]【2026年03月度_全社】RFM客層一覧表データ!$A:$A,[3]【2026年03月度_全社】RFM客層一覧表データ!E:E,"",0)</f>
        <v>513</v>
      </c>
      <c r="I1255" s="183">
        <f>_xlfn.XLOOKUP($A1255,[3]【2026年03月度_全社】RFM客層一覧表データ!$A:$A,[3]【2026年03月度_全社】RFM客層一覧表データ!F:F,"",0)</f>
        <v>87</v>
      </c>
      <c r="J1255" s="183">
        <v>1135</v>
      </c>
      <c r="K1255" s="183">
        <v>521</v>
      </c>
      <c r="L1255" s="183">
        <v>517</v>
      </c>
      <c r="M1255" s="183">
        <v>84</v>
      </c>
      <c r="N1255" s="183">
        <v>1103</v>
      </c>
      <c r="O1255" s="183">
        <v>530</v>
      </c>
      <c r="P1255" s="183">
        <v>505</v>
      </c>
      <c r="Q1255" s="183">
        <v>72</v>
      </c>
      <c r="R1255" s="183">
        <v>1080</v>
      </c>
      <c r="S1255" s="183">
        <v>482</v>
      </c>
      <c r="T1255" s="183">
        <v>500</v>
      </c>
      <c r="U1255" s="183">
        <v>72</v>
      </c>
      <c r="V1255" s="183">
        <v>1066</v>
      </c>
      <c r="W1255" s="183">
        <v>501</v>
      </c>
      <c r="X1255" s="183">
        <v>502</v>
      </c>
      <c r="Y1255" s="183">
        <v>76</v>
      </c>
    </row>
    <row r="1256" spans="1:25" x14ac:dyDescent="0.2">
      <c r="A1256" s="184">
        <v>11279500</v>
      </c>
      <c r="B1256" s="183" t="str">
        <f>[1]店マスタ!B1255</f>
        <v>ＰｒｏＬｉｎｋ　かわの本部店</v>
      </c>
      <c r="C1256" s="183">
        <v>8.5</v>
      </c>
      <c r="D1256" s="183">
        <v>8.5</v>
      </c>
      <c r="E1256" s="183">
        <f>_xlfn.XLOOKUP(A1256,[2]Sheet1!$R:$R,[2]Sheet1!$AB:$AB,"",0)</f>
        <v>9</v>
      </c>
      <c r="F1256" s="183">
        <f>_xlfn.XLOOKUP($A1256,[3]【2026年03月度_全社】RFM客層一覧表データ!$A:$A,[3]【2026年03月度_全社】RFM客層一覧表データ!C:C,"",0)</f>
        <v>2709</v>
      </c>
      <c r="G1256" s="183">
        <f>_xlfn.XLOOKUP($A1256,[3]【2026年03月度_全社】RFM客層一覧表データ!$A:$A,[3]【2026年03月度_全社】RFM客層一覧表データ!D:D,"",0)</f>
        <v>1241</v>
      </c>
      <c r="H1256" s="183">
        <f>_xlfn.XLOOKUP($A1256,[3]【2026年03月度_全社】RFM客層一覧表データ!$A:$A,[3]【2026年03月度_全社】RFM客層一覧表データ!E:E,"",0)</f>
        <v>1273</v>
      </c>
      <c r="I1256" s="183">
        <f>_xlfn.XLOOKUP($A1256,[3]【2026年03月度_全社】RFM客層一覧表データ!$A:$A,[3]【2026年03月度_全社】RFM客層一覧表データ!F:F,"",0)</f>
        <v>227</v>
      </c>
      <c r="J1256" s="183">
        <v>2691</v>
      </c>
      <c r="K1256" s="183">
        <v>1230</v>
      </c>
      <c r="L1256" s="183">
        <v>1251</v>
      </c>
      <c r="M1256" s="183">
        <v>257</v>
      </c>
      <c r="N1256" s="183">
        <v>2584</v>
      </c>
      <c r="O1256" s="183">
        <v>1187</v>
      </c>
      <c r="P1256" s="183">
        <v>1241</v>
      </c>
      <c r="Q1256" s="183">
        <v>220</v>
      </c>
      <c r="R1256" s="183">
        <v>2507</v>
      </c>
      <c r="S1256" s="183">
        <v>1171</v>
      </c>
      <c r="T1256" s="183">
        <v>1223</v>
      </c>
      <c r="U1256" s="183">
        <v>220</v>
      </c>
      <c r="V1256" s="183">
        <v>2413</v>
      </c>
      <c r="W1256" s="183">
        <v>1058</v>
      </c>
      <c r="X1256" s="183">
        <v>1191</v>
      </c>
      <c r="Y1256" s="183">
        <v>202</v>
      </c>
    </row>
    <row r="1257" spans="1:25" x14ac:dyDescent="0.2">
      <c r="A1257" s="184">
        <v>11279520</v>
      </c>
      <c r="B1257" s="183" t="str">
        <f>[1]店マスタ!B1256</f>
        <v>ＰｒｏＬｉｎｋ　かわの我孫子店</v>
      </c>
      <c r="C1257" s="183">
        <v>3</v>
      </c>
      <c r="D1257" s="183">
        <v>3</v>
      </c>
      <c r="E1257" s="183">
        <f>_xlfn.XLOOKUP(A1257,[2]Sheet1!$R:$R,[2]Sheet1!$AB:$AB,"",0)</f>
        <v>3</v>
      </c>
      <c r="F1257" s="183">
        <f>_xlfn.XLOOKUP($A1257,[3]【2026年03月度_全社】RFM客層一覧表データ!$A:$A,[3]【2026年03月度_全社】RFM客層一覧表データ!C:C,"",0)</f>
        <v>595</v>
      </c>
      <c r="G1257" s="183">
        <f>_xlfn.XLOOKUP($A1257,[3]【2026年03月度_全社】RFM客層一覧表データ!$A:$A,[3]【2026年03月度_全社】RFM客層一覧表データ!D:D,"",0)</f>
        <v>270</v>
      </c>
      <c r="H1257" s="183">
        <f>_xlfn.XLOOKUP($A1257,[3]【2026年03月度_全社】RFM客層一覧表データ!$A:$A,[3]【2026年03月度_全社】RFM客層一覧表データ!E:E,"",0)</f>
        <v>316</v>
      </c>
      <c r="I1257" s="183">
        <f>_xlfn.XLOOKUP($A1257,[3]【2026年03月度_全社】RFM客層一覧表データ!$A:$A,[3]【2026年03月度_全社】RFM客層一覧表データ!F:F,"",0)</f>
        <v>42</v>
      </c>
      <c r="J1257" s="183">
        <v>644</v>
      </c>
      <c r="K1257" s="183">
        <v>266</v>
      </c>
      <c r="L1257" s="183">
        <v>329</v>
      </c>
      <c r="M1257" s="183">
        <v>27</v>
      </c>
      <c r="N1257" s="183">
        <v>653</v>
      </c>
      <c r="O1257" s="183">
        <v>300</v>
      </c>
      <c r="P1257" s="183">
        <v>336</v>
      </c>
      <c r="Q1257" s="183">
        <v>44</v>
      </c>
      <c r="R1257" s="183">
        <v>617</v>
      </c>
      <c r="S1257" s="183">
        <v>329</v>
      </c>
      <c r="T1257" s="183">
        <v>335</v>
      </c>
      <c r="U1257" s="183">
        <v>53</v>
      </c>
      <c r="V1257" s="183">
        <v>567</v>
      </c>
      <c r="W1257" s="183">
        <v>305</v>
      </c>
      <c r="X1257" s="183">
        <v>326</v>
      </c>
      <c r="Y1257" s="183">
        <v>31</v>
      </c>
    </row>
    <row r="1258" spans="1:25" x14ac:dyDescent="0.2">
      <c r="A1258" s="184">
        <v>11279551</v>
      </c>
      <c r="B1258" s="183" t="str">
        <f>[1]店マスタ!B1257</f>
        <v>はしもと電器</v>
      </c>
      <c r="C1258" s="183">
        <v>1</v>
      </c>
      <c r="D1258" s="183">
        <v>1</v>
      </c>
      <c r="E1258" s="183">
        <f>_xlfn.XLOOKUP(A1258,[2]Sheet1!$R:$R,[2]Sheet1!$AB:$AB,"",0)</f>
        <v>1</v>
      </c>
      <c r="F1258" s="183">
        <f>_xlfn.XLOOKUP($A1258,[3]【2026年03月度_全社】RFM客層一覧表データ!$A:$A,[3]【2026年03月度_全社】RFM客層一覧表データ!C:C,"",0)</f>
        <v>528</v>
      </c>
      <c r="G1258" s="183">
        <f>_xlfn.XLOOKUP($A1258,[3]【2026年03月度_全社】RFM客層一覧表データ!$A:$A,[3]【2026年03月度_全社】RFM客層一覧表データ!D:D,"",0)</f>
        <v>45</v>
      </c>
      <c r="H1258" s="183">
        <f>_xlfn.XLOOKUP($A1258,[3]【2026年03月度_全社】RFM客層一覧表データ!$A:$A,[3]【2026年03月度_全社】RFM客層一覧表データ!E:E,"",0)</f>
        <v>220</v>
      </c>
      <c r="I1258" s="183">
        <f>_xlfn.XLOOKUP($A1258,[3]【2026年03月度_全社】RFM客層一覧表データ!$A:$A,[3]【2026年03月度_全社】RFM客層一覧表データ!F:F,"",0)</f>
        <v>8</v>
      </c>
      <c r="J1258" s="183">
        <v>640</v>
      </c>
      <c r="K1258" s="183">
        <v>84</v>
      </c>
      <c r="L1258" s="183">
        <v>251</v>
      </c>
      <c r="M1258" s="183">
        <v>18</v>
      </c>
      <c r="N1258" s="183">
        <v>721</v>
      </c>
      <c r="O1258" s="183">
        <v>158</v>
      </c>
      <c r="P1258" s="183">
        <v>330</v>
      </c>
      <c r="Q1258" s="183">
        <v>35</v>
      </c>
      <c r="R1258" s="183">
        <v>744</v>
      </c>
      <c r="S1258" s="183">
        <v>208</v>
      </c>
      <c r="T1258" s="183">
        <v>378</v>
      </c>
      <c r="U1258" s="183">
        <v>61</v>
      </c>
      <c r="V1258" s="183">
        <v>777</v>
      </c>
      <c r="W1258" s="183">
        <v>282</v>
      </c>
      <c r="X1258" s="183">
        <v>383</v>
      </c>
      <c r="Y1258" s="183">
        <v>142</v>
      </c>
    </row>
    <row r="1259" spans="1:25" x14ac:dyDescent="0.2">
      <c r="A1259" s="184">
        <v>11279750</v>
      </c>
      <c r="B1259" s="183" t="str">
        <f>[1]店マスタ!B1258</f>
        <v>パ－ム　エポックタナカ</v>
      </c>
      <c r="C1259" s="183">
        <v>1</v>
      </c>
      <c r="D1259" s="183">
        <v>1</v>
      </c>
      <c r="E1259" s="183">
        <f>_xlfn.XLOOKUP(A1259,[2]Sheet1!$R:$R,[2]Sheet1!$AB:$AB,"",0)</f>
        <v>1</v>
      </c>
      <c r="F1259" s="183" t="str">
        <f>_xlfn.XLOOKUP($A1259,[3]【2026年03月度_全社】RFM客層一覧表データ!$A:$A,[3]【2026年03月度_全社】RFM客層一覧表データ!C:C,"",0)</f>
        <v/>
      </c>
      <c r="G1259" s="183" t="str">
        <f>_xlfn.XLOOKUP($A1259,[3]【2026年03月度_全社】RFM客層一覧表データ!$A:$A,[3]【2026年03月度_全社】RFM客層一覧表データ!D:D,"",0)</f>
        <v/>
      </c>
      <c r="H1259" s="183" t="str">
        <f>_xlfn.XLOOKUP($A1259,[3]【2026年03月度_全社】RFM客層一覧表データ!$A:$A,[3]【2026年03月度_全社】RFM客層一覧表データ!E:E,"",0)</f>
        <v/>
      </c>
      <c r="I1259" s="183" t="str">
        <f>_xlfn.XLOOKUP($A1259,[3]【2026年03月度_全社】RFM客層一覧表データ!$A:$A,[3]【2026年03月度_全社】RFM客層一覧表データ!F:F,"",0)</f>
        <v/>
      </c>
      <c r="J1259" s="183">
        <v>0</v>
      </c>
      <c r="K1259" s="183">
        <v>0</v>
      </c>
      <c r="L1259" s="183">
        <v>0</v>
      </c>
      <c r="M1259" s="183">
        <v>0</v>
      </c>
      <c r="N1259" s="183">
        <v>0</v>
      </c>
      <c r="O1259" s="183">
        <v>0</v>
      </c>
      <c r="P1259" s="183">
        <v>0</v>
      </c>
      <c r="Q1259" s="183">
        <v>0</v>
      </c>
      <c r="R1259" s="183">
        <v>0</v>
      </c>
      <c r="S1259" s="183">
        <v>0</v>
      </c>
      <c r="T1259" s="183">
        <v>0</v>
      </c>
      <c r="U1259" s="183">
        <v>0</v>
      </c>
      <c r="V1259" s="183">
        <v>0</v>
      </c>
      <c r="W1259" s="183">
        <v>0</v>
      </c>
      <c r="X1259" s="183">
        <v>0</v>
      </c>
      <c r="Y1259" s="183">
        <v>0</v>
      </c>
    </row>
    <row r="1260" spans="1:25" x14ac:dyDescent="0.2">
      <c r="A1260" s="184">
        <v>11279800</v>
      </c>
      <c r="B1260" s="183" t="str">
        <f>[1]店マスタ!B1259</f>
        <v>パナクレ－ル　こばやし</v>
      </c>
      <c r="C1260" s="183">
        <v>1.5</v>
      </c>
      <c r="D1260" s="183">
        <v>1.5</v>
      </c>
      <c r="E1260" s="183" t="str">
        <f>_xlfn.XLOOKUP(A1260,[2]Sheet1!$R:$R,[2]Sheet1!$AB:$AB,"",0)</f>
        <v/>
      </c>
      <c r="F1260" s="183">
        <f>_xlfn.XLOOKUP($A1260,[3]【2026年03月度_全社】RFM客層一覧表データ!$A:$A,[3]【2026年03月度_全社】RFM客層一覧表データ!C:C,"",0)</f>
        <v>0</v>
      </c>
      <c r="G1260" s="183">
        <f>_xlfn.XLOOKUP($A1260,[3]【2026年03月度_全社】RFM客層一覧表データ!$A:$A,[3]【2026年03月度_全社】RFM客層一覧表データ!D:D,"",0)</f>
        <v>0</v>
      </c>
      <c r="H1260" s="183">
        <f>_xlfn.XLOOKUP($A1260,[3]【2026年03月度_全社】RFM客層一覧表データ!$A:$A,[3]【2026年03月度_全社】RFM客層一覧表データ!E:E,"",0)</f>
        <v>0</v>
      </c>
      <c r="I1260" s="183">
        <f>_xlfn.XLOOKUP($A1260,[3]【2026年03月度_全社】RFM客層一覧表データ!$A:$A,[3]【2026年03月度_全社】RFM客層一覧表データ!F:F,"",0)</f>
        <v>0</v>
      </c>
      <c r="J1260" s="183">
        <v>0</v>
      </c>
      <c r="K1260" s="183">
        <v>0</v>
      </c>
      <c r="L1260" s="183">
        <v>0</v>
      </c>
      <c r="M1260" s="183">
        <v>0</v>
      </c>
      <c r="N1260" s="183">
        <v>0</v>
      </c>
      <c r="O1260" s="183">
        <v>0</v>
      </c>
      <c r="P1260" s="183">
        <v>0</v>
      </c>
      <c r="Q1260" s="183">
        <v>0</v>
      </c>
      <c r="R1260" s="183">
        <v>0</v>
      </c>
      <c r="S1260" s="183">
        <v>0</v>
      </c>
      <c r="T1260" s="183">
        <v>0</v>
      </c>
      <c r="U1260" s="183">
        <v>0</v>
      </c>
      <c r="V1260" s="183">
        <v>0</v>
      </c>
      <c r="W1260" s="183">
        <v>0</v>
      </c>
      <c r="X1260" s="183">
        <v>0</v>
      </c>
      <c r="Y1260" s="183">
        <v>0</v>
      </c>
    </row>
    <row r="1261" spans="1:25" x14ac:dyDescent="0.2">
      <c r="A1261" s="184">
        <v>11279920</v>
      </c>
      <c r="B1261" s="183" t="str">
        <f>[1]店マスタ!B1260</f>
        <v>株式会社　電化ライフ　カゴタニ</v>
      </c>
      <c r="C1261" s="183">
        <v>2</v>
      </c>
      <c r="D1261" s="183">
        <v>2</v>
      </c>
      <c r="E1261" s="183">
        <f>_xlfn.XLOOKUP(A1261,[2]Sheet1!$R:$R,[2]Sheet1!$AB:$AB,"",0)</f>
        <v>2.5</v>
      </c>
      <c r="F1261" s="183">
        <f>_xlfn.XLOOKUP($A1261,[3]【2026年03月度_全社】RFM客層一覧表データ!$A:$A,[3]【2026年03月度_全社】RFM客層一覧表データ!C:C,"",0)</f>
        <v>761</v>
      </c>
      <c r="G1261" s="183">
        <f>_xlfn.XLOOKUP($A1261,[3]【2026年03月度_全社】RFM客層一覧表データ!$A:$A,[3]【2026年03月度_全社】RFM客層一覧表データ!D:D,"",0)</f>
        <v>351</v>
      </c>
      <c r="H1261" s="183">
        <f>_xlfn.XLOOKUP($A1261,[3]【2026年03月度_全社】RFM客層一覧表データ!$A:$A,[3]【2026年03月度_全社】RFM客層一覧表データ!E:E,"",0)</f>
        <v>370</v>
      </c>
      <c r="I1261" s="183">
        <f>_xlfn.XLOOKUP($A1261,[3]【2026年03月度_全社】RFM客層一覧表データ!$A:$A,[3]【2026年03月度_全社】RFM客層一覧表データ!F:F,"",0)</f>
        <v>51</v>
      </c>
      <c r="J1261" s="183">
        <v>782</v>
      </c>
      <c r="K1261" s="183">
        <v>363</v>
      </c>
      <c r="L1261" s="183">
        <v>368</v>
      </c>
      <c r="M1261" s="183">
        <v>56</v>
      </c>
      <c r="N1261" s="183">
        <v>783</v>
      </c>
      <c r="O1261" s="183">
        <v>331</v>
      </c>
      <c r="P1261" s="183">
        <v>371</v>
      </c>
      <c r="Q1261" s="183">
        <v>55</v>
      </c>
      <c r="R1261" s="183">
        <v>782</v>
      </c>
      <c r="S1261" s="183">
        <v>359</v>
      </c>
      <c r="T1261" s="183">
        <v>389</v>
      </c>
      <c r="U1261" s="183">
        <v>54</v>
      </c>
      <c r="V1261" s="183">
        <v>784</v>
      </c>
      <c r="W1261" s="183">
        <v>350</v>
      </c>
      <c r="X1261" s="183">
        <v>390</v>
      </c>
      <c r="Y1261" s="183">
        <v>66</v>
      </c>
    </row>
    <row r="1262" spans="1:25" x14ac:dyDescent="0.2">
      <c r="A1262" s="184">
        <v>11280040</v>
      </c>
      <c r="B1262" s="183" t="str">
        <f>[1]店マスタ!B1261</f>
        <v>ＰｒｏＬｉｎｋ　シンザワ</v>
      </c>
      <c r="C1262" s="183">
        <v>3.5</v>
      </c>
      <c r="D1262" s="183">
        <v>3.5</v>
      </c>
      <c r="E1262" s="183">
        <f>_xlfn.XLOOKUP(A1262,[2]Sheet1!$R:$R,[2]Sheet1!$AB:$AB,"",0)</f>
        <v>3.5</v>
      </c>
      <c r="F1262" s="183">
        <f>_xlfn.XLOOKUP($A1262,[3]【2026年03月度_全社】RFM客層一覧表データ!$A:$A,[3]【2026年03月度_全社】RFM客層一覧表データ!C:C,"",0)</f>
        <v>806</v>
      </c>
      <c r="G1262" s="183">
        <f>_xlfn.XLOOKUP($A1262,[3]【2026年03月度_全社】RFM客層一覧表データ!$A:$A,[3]【2026年03月度_全社】RFM客層一覧表データ!D:D,"",0)</f>
        <v>322</v>
      </c>
      <c r="H1262" s="183">
        <f>_xlfn.XLOOKUP($A1262,[3]【2026年03月度_全社】RFM客層一覧表データ!$A:$A,[3]【2026年03月度_全社】RFM客層一覧表データ!E:E,"",0)</f>
        <v>343</v>
      </c>
      <c r="I1262" s="183">
        <f>_xlfn.XLOOKUP($A1262,[3]【2026年03月度_全社】RFM客層一覧表データ!$A:$A,[3]【2026年03月度_全社】RFM客層一覧表データ!F:F,"",0)</f>
        <v>70</v>
      </c>
      <c r="J1262" s="183">
        <v>840</v>
      </c>
      <c r="K1262" s="183">
        <v>314</v>
      </c>
      <c r="L1262" s="183">
        <v>351</v>
      </c>
      <c r="M1262" s="183">
        <v>69</v>
      </c>
      <c r="N1262" s="183">
        <v>807</v>
      </c>
      <c r="O1262" s="183">
        <v>321</v>
      </c>
      <c r="P1262" s="183">
        <v>353</v>
      </c>
      <c r="Q1262" s="183">
        <v>61</v>
      </c>
      <c r="R1262" s="183">
        <v>764</v>
      </c>
      <c r="S1262" s="183">
        <v>320</v>
      </c>
      <c r="T1262" s="183">
        <v>348</v>
      </c>
      <c r="U1262" s="183">
        <v>73</v>
      </c>
      <c r="V1262" s="183">
        <v>772</v>
      </c>
      <c r="W1262" s="183">
        <v>321</v>
      </c>
      <c r="X1262" s="183">
        <v>356</v>
      </c>
      <c r="Y1262" s="183">
        <v>58</v>
      </c>
    </row>
    <row r="1263" spans="1:25" x14ac:dyDescent="0.2">
      <c r="A1263" s="184">
        <v>11280130</v>
      </c>
      <c r="B1263" s="183" t="str">
        <f>[1]店マスタ!B1262</f>
        <v>ＰｒｏＬｉｎｋ　石橋</v>
      </c>
      <c r="C1263" s="183">
        <v>3</v>
      </c>
      <c r="D1263" s="183">
        <v>3</v>
      </c>
      <c r="E1263" s="183">
        <f>_xlfn.XLOOKUP(A1263,[2]Sheet1!$R:$R,[2]Sheet1!$AB:$AB,"",0)</f>
        <v>3.5</v>
      </c>
      <c r="F1263" s="183">
        <f>_xlfn.XLOOKUP($A1263,[3]【2026年03月度_全社】RFM客層一覧表データ!$A:$A,[3]【2026年03月度_全社】RFM客層一覧表データ!C:C,"",0)</f>
        <v>572</v>
      </c>
      <c r="G1263" s="183">
        <f>_xlfn.XLOOKUP($A1263,[3]【2026年03月度_全社】RFM客層一覧表データ!$A:$A,[3]【2026年03月度_全社】RFM客層一覧表データ!D:D,"",0)</f>
        <v>179</v>
      </c>
      <c r="H1263" s="183">
        <f>_xlfn.XLOOKUP($A1263,[3]【2026年03月度_全社】RFM客層一覧表データ!$A:$A,[3]【2026年03月度_全社】RFM客層一覧表データ!E:E,"",0)</f>
        <v>199</v>
      </c>
      <c r="I1263" s="183">
        <f>_xlfn.XLOOKUP($A1263,[3]【2026年03月度_全社】RFM客層一覧表データ!$A:$A,[3]【2026年03月度_全社】RFM客層一覧表データ!F:F,"",0)</f>
        <v>47</v>
      </c>
      <c r="J1263" s="183">
        <v>591</v>
      </c>
      <c r="K1263" s="183">
        <v>173</v>
      </c>
      <c r="L1263" s="183">
        <v>201</v>
      </c>
      <c r="M1263" s="183">
        <v>55</v>
      </c>
      <c r="N1263" s="183">
        <v>590</v>
      </c>
      <c r="O1263" s="183">
        <v>200</v>
      </c>
      <c r="P1263" s="183">
        <v>209</v>
      </c>
      <c r="Q1263" s="183">
        <v>67</v>
      </c>
      <c r="R1263" s="183">
        <v>578</v>
      </c>
      <c r="S1263" s="183">
        <v>220</v>
      </c>
      <c r="T1263" s="183">
        <v>204</v>
      </c>
      <c r="U1263" s="183">
        <v>84</v>
      </c>
      <c r="V1263" s="183">
        <v>565</v>
      </c>
      <c r="W1263" s="183">
        <v>231</v>
      </c>
      <c r="X1263" s="183">
        <v>199</v>
      </c>
      <c r="Y1263" s="183">
        <v>110</v>
      </c>
    </row>
    <row r="1264" spans="1:25" x14ac:dyDescent="0.2">
      <c r="A1264" s="184">
        <v>11281130</v>
      </c>
      <c r="B1264" s="183" t="str">
        <f>[1]店マスタ!B1263</f>
        <v>パ－ム　コバタ</v>
      </c>
      <c r="C1264" s="183">
        <v>1.5</v>
      </c>
      <c r="D1264" s="183">
        <v>1.5</v>
      </c>
      <c r="E1264" s="183">
        <f>_xlfn.XLOOKUP(A1264,[2]Sheet1!$R:$R,[2]Sheet1!$AB:$AB,"",0)</f>
        <v>1.5</v>
      </c>
      <c r="F1264" s="183" t="str">
        <f>_xlfn.XLOOKUP($A1264,[3]【2026年03月度_全社】RFM客層一覧表データ!$A:$A,[3]【2026年03月度_全社】RFM客層一覧表データ!C:C,"",0)</f>
        <v/>
      </c>
      <c r="G1264" s="183" t="str">
        <f>_xlfn.XLOOKUP($A1264,[3]【2026年03月度_全社】RFM客層一覧表データ!$A:$A,[3]【2026年03月度_全社】RFM客層一覧表データ!D:D,"",0)</f>
        <v/>
      </c>
      <c r="H1264" s="183" t="str">
        <f>_xlfn.XLOOKUP($A1264,[3]【2026年03月度_全社】RFM客層一覧表データ!$A:$A,[3]【2026年03月度_全社】RFM客層一覧表データ!E:E,"",0)</f>
        <v/>
      </c>
      <c r="I1264" s="183" t="str">
        <f>_xlfn.XLOOKUP($A1264,[3]【2026年03月度_全社】RFM客層一覧表データ!$A:$A,[3]【2026年03月度_全社】RFM客層一覧表データ!F:F,"",0)</f>
        <v/>
      </c>
      <c r="J1264" s="183">
        <v>0</v>
      </c>
      <c r="K1264" s="183">
        <v>0</v>
      </c>
      <c r="L1264" s="183">
        <v>0</v>
      </c>
      <c r="M1264" s="183">
        <v>0</v>
      </c>
      <c r="N1264" s="183">
        <v>63</v>
      </c>
      <c r="O1264" s="183">
        <v>0</v>
      </c>
      <c r="P1264" s="183">
        <v>0</v>
      </c>
      <c r="Q1264" s="183">
        <v>0</v>
      </c>
      <c r="R1264" s="183">
        <v>136</v>
      </c>
      <c r="S1264" s="183">
        <v>0</v>
      </c>
      <c r="T1264" s="183">
        <v>23</v>
      </c>
      <c r="U1264" s="183">
        <v>0</v>
      </c>
      <c r="V1264" s="183">
        <v>218</v>
      </c>
      <c r="W1264" s="183">
        <v>0</v>
      </c>
      <c r="X1264" s="183">
        <v>60</v>
      </c>
      <c r="Y1264" s="183">
        <v>0</v>
      </c>
    </row>
    <row r="1265" spans="1:25" x14ac:dyDescent="0.2">
      <c r="A1265" s="184">
        <v>11281280</v>
      </c>
      <c r="B1265" s="183" t="str">
        <f>[1]店マスタ!B1264</f>
        <v>有）ト－マツデンキ</v>
      </c>
      <c r="C1265" s="183">
        <v>2.5</v>
      </c>
      <c r="D1265" s="183">
        <v>2.5</v>
      </c>
      <c r="E1265" s="183">
        <f>_xlfn.XLOOKUP(A1265,[2]Sheet1!$R:$R,[2]Sheet1!$AB:$AB,"",0)</f>
        <v>3</v>
      </c>
      <c r="F1265" s="183" t="str">
        <f>_xlfn.XLOOKUP($A1265,[3]【2026年03月度_全社】RFM客層一覧表データ!$A:$A,[3]【2026年03月度_全社】RFM客層一覧表データ!C:C,"",0)</f>
        <v/>
      </c>
      <c r="G1265" s="183" t="str">
        <f>_xlfn.XLOOKUP($A1265,[3]【2026年03月度_全社】RFM客層一覧表データ!$A:$A,[3]【2026年03月度_全社】RFM客層一覧表データ!D:D,"",0)</f>
        <v/>
      </c>
      <c r="H1265" s="183" t="str">
        <f>_xlfn.XLOOKUP($A1265,[3]【2026年03月度_全社】RFM客層一覧表データ!$A:$A,[3]【2026年03月度_全社】RFM客層一覧表データ!E:E,"",0)</f>
        <v/>
      </c>
      <c r="I1265" s="183" t="str">
        <f>_xlfn.XLOOKUP($A1265,[3]【2026年03月度_全社】RFM客層一覧表データ!$A:$A,[3]【2026年03月度_全社】RFM客層一覧表データ!F:F,"",0)</f>
        <v/>
      </c>
      <c r="J1265" s="183">
        <v>0</v>
      </c>
      <c r="K1265" s="183">
        <v>0</v>
      </c>
      <c r="L1265" s="183">
        <v>0</v>
      </c>
      <c r="M1265" s="183">
        <v>0</v>
      </c>
      <c r="N1265" s="183">
        <v>0</v>
      </c>
      <c r="O1265" s="183">
        <v>0</v>
      </c>
      <c r="P1265" s="183">
        <v>0</v>
      </c>
      <c r="Q1265" s="183">
        <v>0</v>
      </c>
      <c r="R1265" s="183">
        <v>0</v>
      </c>
      <c r="S1265" s="183">
        <v>0</v>
      </c>
      <c r="T1265" s="183">
        <v>0</v>
      </c>
      <c r="U1265" s="183">
        <v>0</v>
      </c>
      <c r="V1265" s="183">
        <v>0</v>
      </c>
      <c r="W1265" s="183">
        <v>0</v>
      </c>
      <c r="X1265" s="183">
        <v>0</v>
      </c>
      <c r="Y1265" s="183">
        <v>0</v>
      </c>
    </row>
    <row r="1266" spans="1:25" x14ac:dyDescent="0.2">
      <c r="A1266" s="184">
        <v>11281390</v>
      </c>
      <c r="B1266" s="183" t="str">
        <f>[1]店マスタ!B1265</f>
        <v>（有）麓電気商会</v>
      </c>
      <c r="C1266" s="183">
        <v>4</v>
      </c>
      <c r="D1266" s="183">
        <v>4</v>
      </c>
      <c r="E1266" s="183">
        <f>_xlfn.XLOOKUP(A1266,[2]Sheet1!$R:$R,[2]Sheet1!$AB:$AB,"",0)</f>
        <v>4</v>
      </c>
      <c r="F1266" s="183">
        <f>_xlfn.XLOOKUP($A1266,[3]【2026年03月度_全社】RFM客層一覧表データ!$A:$A,[3]【2026年03月度_全社】RFM客層一覧表データ!C:C,"",0)</f>
        <v>1309</v>
      </c>
      <c r="G1266" s="183">
        <f>_xlfn.XLOOKUP($A1266,[3]【2026年03月度_全社】RFM客層一覧表データ!$A:$A,[3]【2026年03月度_全社】RFM客層一覧表データ!D:D,"",0)</f>
        <v>631</v>
      </c>
      <c r="H1266" s="183">
        <f>_xlfn.XLOOKUP($A1266,[3]【2026年03月度_全社】RFM客層一覧表データ!$A:$A,[3]【2026年03月度_全社】RFM客層一覧表データ!E:E,"",0)</f>
        <v>613</v>
      </c>
      <c r="I1266" s="183">
        <f>_xlfn.XLOOKUP($A1266,[3]【2026年03月度_全社】RFM客層一覧表データ!$A:$A,[3]【2026年03月度_全社】RFM客層一覧表データ!F:F,"",0)</f>
        <v>119</v>
      </c>
      <c r="J1266" s="183">
        <v>1266</v>
      </c>
      <c r="K1266" s="183">
        <v>643</v>
      </c>
      <c r="L1266" s="183">
        <v>598</v>
      </c>
      <c r="M1266" s="183">
        <v>162</v>
      </c>
      <c r="N1266" s="183">
        <v>1166</v>
      </c>
      <c r="O1266" s="183">
        <v>592</v>
      </c>
      <c r="P1266" s="183">
        <v>571</v>
      </c>
      <c r="Q1266" s="183">
        <v>140</v>
      </c>
      <c r="R1266" s="183">
        <v>1120</v>
      </c>
      <c r="S1266" s="183">
        <v>589</v>
      </c>
      <c r="T1266" s="183">
        <v>546</v>
      </c>
      <c r="U1266" s="183">
        <v>96</v>
      </c>
      <c r="V1266" s="183">
        <v>1187</v>
      </c>
      <c r="W1266" s="183">
        <v>588</v>
      </c>
      <c r="X1266" s="183">
        <v>547</v>
      </c>
      <c r="Y1266" s="183">
        <v>112</v>
      </c>
    </row>
    <row r="1267" spans="1:25" x14ac:dyDescent="0.2">
      <c r="A1267" s="184">
        <v>11281420</v>
      </c>
      <c r="B1267" s="183" t="str">
        <f>[1]店マスタ!B1266</f>
        <v>（株）電化のマンセイ</v>
      </c>
      <c r="C1267" s="183">
        <v>4.5</v>
      </c>
      <c r="D1267" s="183">
        <v>4.5</v>
      </c>
      <c r="E1267" s="183">
        <f>_xlfn.XLOOKUP(A1267,[2]Sheet1!$R:$R,[2]Sheet1!$AB:$AB,"",0)</f>
        <v>4.5</v>
      </c>
      <c r="F1267" s="183">
        <f>_xlfn.XLOOKUP($A1267,[3]【2026年03月度_全社】RFM客層一覧表データ!$A:$A,[3]【2026年03月度_全社】RFM客層一覧表データ!C:C,"",0)</f>
        <v>379</v>
      </c>
      <c r="G1267" s="183">
        <f>_xlfn.XLOOKUP($A1267,[3]【2026年03月度_全社】RFM客層一覧表データ!$A:$A,[3]【2026年03月度_全社】RFM客層一覧表データ!D:D,"",0)</f>
        <v>258</v>
      </c>
      <c r="H1267" s="183">
        <f>_xlfn.XLOOKUP($A1267,[3]【2026年03月度_全社】RFM客層一覧表データ!$A:$A,[3]【2026年03月度_全社】RFM客層一覧表データ!E:E,"",0)</f>
        <v>144</v>
      </c>
      <c r="I1267" s="183">
        <f>_xlfn.XLOOKUP($A1267,[3]【2026年03月度_全社】RFM客層一覧表データ!$A:$A,[3]【2026年03月度_全社】RFM客層一覧表データ!F:F,"",0)</f>
        <v>68</v>
      </c>
      <c r="J1267" s="183">
        <v>325</v>
      </c>
      <c r="K1267" s="183">
        <v>138</v>
      </c>
      <c r="L1267" s="183">
        <v>116</v>
      </c>
      <c r="M1267" s="183">
        <v>43</v>
      </c>
      <c r="N1267" s="183">
        <v>343</v>
      </c>
      <c r="O1267" s="183">
        <v>152</v>
      </c>
      <c r="P1267" s="183">
        <v>133</v>
      </c>
      <c r="Q1267" s="183">
        <v>70</v>
      </c>
      <c r="R1267" s="183">
        <v>351</v>
      </c>
      <c r="S1267" s="183">
        <v>136</v>
      </c>
      <c r="T1267" s="183">
        <v>133</v>
      </c>
      <c r="U1267" s="183">
        <v>124</v>
      </c>
      <c r="V1267" s="183">
        <v>350</v>
      </c>
      <c r="W1267" s="183">
        <v>112</v>
      </c>
      <c r="X1267" s="183">
        <v>121</v>
      </c>
      <c r="Y1267" s="183">
        <v>8</v>
      </c>
    </row>
    <row r="1268" spans="1:25" x14ac:dyDescent="0.2">
      <c r="A1268" s="184">
        <v>11281470</v>
      </c>
      <c r="B1268" s="183" t="str">
        <f>[1]店マスタ!B1267</f>
        <v>ＰｒｏＬｉｎｋ　ムラカミ</v>
      </c>
      <c r="C1268" s="183">
        <v>3.5</v>
      </c>
      <c r="D1268" s="183">
        <v>3.5</v>
      </c>
      <c r="E1268" s="183">
        <f>_xlfn.XLOOKUP(A1268,[2]Sheet1!$R:$R,[2]Sheet1!$AB:$AB,"",0)</f>
        <v>3.5</v>
      </c>
      <c r="F1268" s="183">
        <f>_xlfn.XLOOKUP($A1268,[3]【2026年03月度_全社】RFM客層一覧表データ!$A:$A,[3]【2026年03月度_全社】RFM客層一覧表データ!C:C,"",0)</f>
        <v>1202</v>
      </c>
      <c r="G1268" s="183">
        <f>_xlfn.XLOOKUP($A1268,[3]【2026年03月度_全社】RFM客層一覧表データ!$A:$A,[3]【2026年03月度_全社】RFM客層一覧表データ!D:D,"",0)</f>
        <v>520</v>
      </c>
      <c r="H1268" s="183">
        <f>_xlfn.XLOOKUP($A1268,[3]【2026年03月度_全社】RFM客層一覧表データ!$A:$A,[3]【2026年03月度_全社】RFM客層一覧表データ!E:E,"",0)</f>
        <v>451</v>
      </c>
      <c r="I1268" s="183">
        <f>_xlfn.XLOOKUP($A1268,[3]【2026年03月度_全社】RFM客層一覧表データ!$A:$A,[3]【2026年03月度_全社】RFM客層一覧表データ!F:F,"",0)</f>
        <v>112</v>
      </c>
      <c r="J1268" s="183">
        <v>1189</v>
      </c>
      <c r="K1268" s="183">
        <v>522</v>
      </c>
      <c r="L1268" s="183">
        <v>426</v>
      </c>
      <c r="M1268" s="183">
        <v>122</v>
      </c>
      <c r="N1268" s="183">
        <v>1126</v>
      </c>
      <c r="O1268" s="183">
        <v>500</v>
      </c>
      <c r="P1268" s="183">
        <v>425</v>
      </c>
      <c r="Q1268" s="183">
        <v>143</v>
      </c>
      <c r="R1268" s="183">
        <v>1062</v>
      </c>
      <c r="S1268" s="183">
        <v>488</v>
      </c>
      <c r="T1268" s="183">
        <v>404</v>
      </c>
      <c r="U1268" s="183">
        <v>138</v>
      </c>
      <c r="V1268" s="183">
        <v>1002</v>
      </c>
      <c r="W1268" s="183">
        <v>487</v>
      </c>
      <c r="X1268" s="183">
        <v>371</v>
      </c>
      <c r="Y1268" s="183">
        <v>158</v>
      </c>
    </row>
    <row r="1269" spans="1:25" x14ac:dyDescent="0.2">
      <c r="A1269" s="184">
        <v>11281671</v>
      </c>
      <c r="B1269" s="183" t="str">
        <f>[1]店マスタ!B1268</f>
        <v>あおき電器</v>
      </c>
      <c r="C1269" s="183">
        <v>1</v>
      </c>
      <c r="D1269" s="183">
        <v>1</v>
      </c>
      <c r="E1269" s="183">
        <f>_xlfn.XLOOKUP(A1269,[2]Sheet1!$R:$R,[2]Sheet1!$AB:$AB,"",0)</f>
        <v>1</v>
      </c>
      <c r="F1269" s="183">
        <f>_xlfn.XLOOKUP($A1269,[3]【2026年03月度_全社】RFM客層一覧表データ!$A:$A,[3]【2026年03月度_全社】RFM客層一覧表データ!C:C,"",0)</f>
        <v>355</v>
      </c>
      <c r="G1269" s="183">
        <f>_xlfn.XLOOKUP($A1269,[3]【2026年03月度_全社】RFM客層一覧表データ!$A:$A,[3]【2026年03月度_全社】RFM客層一覧表データ!D:D,"",0)</f>
        <v>168</v>
      </c>
      <c r="H1269" s="183">
        <f>_xlfn.XLOOKUP($A1269,[3]【2026年03月度_全社】RFM客層一覧表データ!$A:$A,[3]【2026年03月度_全社】RFM客層一覧表データ!E:E,"",0)</f>
        <v>190</v>
      </c>
      <c r="I1269" s="183">
        <f>_xlfn.XLOOKUP($A1269,[3]【2026年03月度_全社】RFM客層一覧表データ!$A:$A,[3]【2026年03月度_全社】RFM客層一覧表データ!F:F,"",0)</f>
        <v>0</v>
      </c>
      <c r="J1269" s="183">
        <v>367</v>
      </c>
      <c r="K1269" s="183">
        <v>142</v>
      </c>
      <c r="L1269" s="183">
        <v>170</v>
      </c>
      <c r="M1269" s="183">
        <v>0</v>
      </c>
      <c r="N1269" s="183">
        <v>387</v>
      </c>
      <c r="O1269" s="183">
        <v>152</v>
      </c>
      <c r="P1269" s="183">
        <v>164</v>
      </c>
      <c r="Q1269" s="183">
        <v>0</v>
      </c>
      <c r="R1269" s="183">
        <v>402</v>
      </c>
      <c r="S1269" s="183">
        <v>165</v>
      </c>
      <c r="T1269" s="183">
        <v>158</v>
      </c>
      <c r="U1269" s="183">
        <v>0</v>
      </c>
      <c r="V1269" s="183">
        <v>385</v>
      </c>
      <c r="W1269" s="183">
        <v>138</v>
      </c>
      <c r="X1269" s="183">
        <v>145</v>
      </c>
      <c r="Y1269" s="183">
        <v>0</v>
      </c>
    </row>
    <row r="1270" spans="1:25" x14ac:dyDescent="0.2">
      <c r="A1270" s="184">
        <v>11281848</v>
      </c>
      <c r="B1270" s="183" t="str">
        <f>[1]店マスタ!B1269</f>
        <v>パ－ム　コバタ馬橋店</v>
      </c>
      <c r="C1270" s="183">
        <v>1.5</v>
      </c>
      <c r="D1270" s="183">
        <v>1.5</v>
      </c>
      <c r="E1270" s="183">
        <f>_xlfn.XLOOKUP(A1270,[2]Sheet1!$R:$R,[2]Sheet1!$AB:$AB,"",0)</f>
        <v>1.5</v>
      </c>
      <c r="F1270" s="183" t="str">
        <f>_xlfn.XLOOKUP($A1270,[3]【2026年03月度_全社】RFM客層一覧表データ!$A:$A,[3]【2026年03月度_全社】RFM客層一覧表データ!C:C,"",0)</f>
        <v/>
      </c>
      <c r="G1270" s="183" t="str">
        <f>_xlfn.XLOOKUP($A1270,[3]【2026年03月度_全社】RFM客層一覧表データ!$A:$A,[3]【2026年03月度_全社】RFM客層一覧表データ!D:D,"",0)</f>
        <v/>
      </c>
      <c r="H1270" s="183" t="str">
        <f>_xlfn.XLOOKUP($A1270,[3]【2026年03月度_全社】RFM客層一覧表データ!$A:$A,[3]【2026年03月度_全社】RFM客層一覧表データ!E:E,"",0)</f>
        <v/>
      </c>
      <c r="I1270" s="183" t="str">
        <f>_xlfn.XLOOKUP($A1270,[3]【2026年03月度_全社】RFM客層一覧表データ!$A:$A,[3]【2026年03月度_全社】RFM客層一覧表データ!F:F,"",0)</f>
        <v/>
      </c>
      <c r="J1270" s="183">
        <v>0</v>
      </c>
      <c r="K1270" s="183">
        <v>0</v>
      </c>
      <c r="L1270" s="183">
        <v>0</v>
      </c>
      <c r="M1270" s="183">
        <v>0</v>
      </c>
      <c r="N1270" s="183">
        <v>0</v>
      </c>
      <c r="O1270" s="183">
        <v>0</v>
      </c>
      <c r="P1270" s="183">
        <v>0</v>
      </c>
      <c r="Q1270" s="183">
        <v>0</v>
      </c>
      <c r="R1270" s="183">
        <v>0</v>
      </c>
      <c r="S1270" s="183">
        <v>0</v>
      </c>
      <c r="T1270" s="183">
        <v>0</v>
      </c>
      <c r="U1270" s="183">
        <v>0</v>
      </c>
      <c r="V1270" s="183">
        <v>0</v>
      </c>
      <c r="W1270" s="183">
        <v>0</v>
      </c>
      <c r="X1270" s="183">
        <v>0</v>
      </c>
      <c r="Y1270" s="183">
        <v>0</v>
      </c>
    </row>
    <row r="1271" spans="1:25" x14ac:dyDescent="0.2">
      <c r="A1271" s="184">
        <v>11281877</v>
      </c>
      <c r="B1271" s="183" t="str">
        <f>[1]店マスタ!B1270</f>
        <v>有）二興電気</v>
      </c>
      <c r="C1271" s="183">
        <v>1</v>
      </c>
      <c r="D1271" s="183">
        <v>1</v>
      </c>
      <c r="E1271" s="183">
        <f>_xlfn.XLOOKUP(A1271,[2]Sheet1!$R:$R,[2]Sheet1!$AB:$AB,"",0)</f>
        <v>1</v>
      </c>
      <c r="F1271" s="183" t="str">
        <f>_xlfn.XLOOKUP($A1271,[3]【2026年03月度_全社】RFM客層一覧表データ!$A:$A,[3]【2026年03月度_全社】RFM客層一覧表データ!C:C,"",0)</f>
        <v/>
      </c>
      <c r="G1271" s="183" t="str">
        <f>_xlfn.XLOOKUP($A1271,[3]【2026年03月度_全社】RFM客層一覧表データ!$A:$A,[3]【2026年03月度_全社】RFM客層一覧表データ!D:D,"",0)</f>
        <v/>
      </c>
      <c r="H1271" s="183" t="str">
        <f>_xlfn.XLOOKUP($A1271,[3]【2026年03月度_全社】RFM客層一覧表データ!$A:$A,[3]【2026年03月度_全社】RFM客層一覧表データ!E:E,"",0)</f>
        <v/>
      </c>
      <c r="I1271" s="183" t="str">
        <f>_xlfn.XLOOKUP($A1271,[3]【2026年03月度_全社】RFM客層一覧表データ!$A:$A,[3]【2026年03月度_全社】RFM客層一覧表データ!F:F,"",0)</f>
        <v/>
      </c>
      <c r="J1271" s="183">
        <v>0</v>
      </c>
      <c r="K1271" s="183">
        <v>0</v>
      </c>
      <c r="L1271" s="183">
        <v>0</v>
      </c>
      <c r="M1271" s="183">
        <v>0</v>
      </c>
      <c r="N1271" s="183">
        <v>0</v>
      </c>
      <c r="O1271" s="183">
        <v>0</v>
      </c>
      <c r="P1271" s="183">
        <v>0</v>
      </c>
      <c r="Q1271" s="183">
        <v>0</v>
      </c>
      <c r="R1271" s="183">
        <v>0</v>
      </c>
      <c r="S1271" s="183">
        <v>0</v>
      </c>
      <c r="T1271" s="183">
        <v>0</v>
      </c>
      <c r="U1271" s="183">
        <v>0</v>
      </c>
      <c r="V1271" s="183">
        <v>0</v>
      </c>
      <c r="W1271" s="183">
        <v>0</v>
      </c>
      <c r="X1271" s="183">
        <v>0</v>
      </c>
      <c r="Y1271" s="183">
        <v>0</v>
      </c>
    </row>
    <row r="1272" spans="1:25" x14ac:dyDescent="0.2">
      <c r="A1272" s="184">
        <v>11281890</v>
      </c>
      <c r="B1272" s="183" t="str">
        <f>[1]店マスタ!B1271</f>
        <v>ＰｒｏＬｉｎｋ　ササキ</v>
      </c>
      <c r="C1272" s="183">
        <v>3</v>
      </c>
      <c r="D1272" s="183">
        <v>3</v>
      </c>
      <c r="E1272" s="183">
        <f>_xlfn.XLOOKUP(A1272,[2]Sheet1!$R:$R,[2]Sheet1!$AB:$AB,"",0)</f>
        <v>3</v>
      </c>
      <c r="F1272" s="183">
        <f>_xlfn.XLOOKUP($A1272,[3]【2026年03月度_全社】RFM客層一覧表データ!$A:$A,[3]【2026年03月度_全社】RFM客層一覧表データ!C:C,"",0)</f>
        <v>379</v>
      </c>
      <c r="G1272" s="183">
        <f>_xlfn.XLOOKUP($A1272,[3]【2026年03月度_全社】RFM客層一覧表データ!$A:$A,[3]【2026年03月度_全社】RFM客層一覧表データ!D:D,"",0)</f>
        <v>169</v>
      </c>
      <c r="H1272" s="183">
        <f>_xlfn.XLOOKUP($A1272,[3]【2026年03月度_全社】RFM客層一覧表データ!$A:$A,[3]【2026年03月度_全社】RFM客層一覧表データ!E:E,"",0)</f>
        <v>181</v>
      </c>
      <c r="I1272" s="183">
        <f>_xlfn.XLOOKUP($A1272,[3]【2026年03月度_全社】RFM客層一覧表データ!$A:$A,[3]【2026年03月度_全社】RFM客層一覧表データ!F:F,"",0)</f>
        <v>42</v>
      </c>
      <c r="J1272" s="183">
        <v>369</v>
      </c>
      <c r="K1272" s="183">
        <v>144</v>
      </c>
      <c r="L1272" s="183">
        <v>184</v>
      </c>
      <c r="M1272" s="183">
        <v>28</v>
      </c>
      <c r="N1272" s="183">
        <v>373</v>
      </c>
      <c r="O1272" s="183">
        <v>157</v>
      </c>
      <c r="P1272" s="183">
        <v>183</v>
      </c>
      <c r="Q1272" s="183">
        <v>26</v>
      </c>
      <c r="R1272" s="183">
        <v>347</v>
      </c>
      <c r="S1272" s="183">
        <v>141</v>
      </c>
      <c r="T1272" s="183">
        <v>179</v>
      </c>
      <c r="U1272" s="183">
        <v>23</v>
      </c>
      <c r="V1272" s="183">
        <v>337</v>
      </c>
      <c r="W1272" s="183">
        <v>176</v>
      </c>
      <c r="X1272" s="183">
        <v>171</v>
      </c>
      <c r="Y1272" s="183">
        <v>36</v>
      </c>
    </row>
    <row r="1273" spans="1:25" x14ac:dyDescent="0.2">
      <c r="A1273" s="184">
        <v>11281910</v>
      </c>
      <c r="B1273" s="183" t="str">
        <f>[1]店マスタ!B1272</f>
        <v>株式会社パルコンドウ</v>
      </c>
      <c r="C1273" s="183">
        <v>3.5</v>
      </c>
      <c r="D1273" s="183">
        <v>3.5</v>
      </c>
      <c r="E1273" s="183">
        <f>_xlfn.XLOOKUP(A1273,[2]Sheet1!$R:$R,[2]Sheet1!$AB:$AB,"",0)</f>
        <v>3.5</v>
      </c>
      <c r="F1273" s="183">
        <f>_xlfn.XLOOKUP($A1273,[3]【2026年03月度_全社】RFM客層一覧表データ!$A:$A,[3]【2026年03月度_全社】RFM客層一覧表データ!C:C,"",0)</f>
        <v>641</v>
      </c>
      <c r="G1273" s="183">
        <f>_xlfn.XLOOKUP($A1273,[3]【2026年03月度_全社】RFM客層一覧表データ!$A:$A,[3]【2026年03月度_全社】RFM客層一覧表データ!D:D,"",0)</f>
        <v>309</v>
      </c>
      <c r="H1273" s="183">
        <f>_xlfn.XLOOKUP($A1273,[3]【2026年03月度_全社】RFM客層一覧表データ!$A:$A,[3]【2026年03月度_全社】RFM客層一覧表データ!E:E,"",0)</f>
        <v>381</v>
      </c>
      <c r="I1273" s="183">
        <f>_xlfn.XLOOKUP($A1273,[3]【2026年03月度_全社】RFM客層一覧表データ!$A:$A,[3]【2026年03月度_全社】RFM客層一覧表データ!F:F,"",0)</f>
        <v>41</v>
      </c>
      <c r="J1273" s="183">
        <v>626</v>
      </c>
      <c r="K1273" s="183">
        <v>311</v>
      </c>
      <c r="L1273" s="183">
        <v>390</v>
      </c>
      <c r="M1273" s="183">
        <v>45</v>
      </c>
      <c r="N1273" s="183">
        <v>639</v>
      </c>
      <c r="O1273" s="183">
        <v>267</v>
      </c>
      <c r="P1273" s="183">
        <v>396</v>
      </c>
      <c r="Q1273" s="183">
        <v>35</v>
      </c>
      <c r="R1273" s="183">
        <v>634</v>
      </c>
      <c r="S1273" s="183">
        <v>291</v>
      </c>
      <c r="T1273" s="183">
        <v>406</v>
      </c>
      <c r="U1273" s="183">
        <v>40</v>
      </c>
      <c r="V1273" s="183">
        <v>650</v>
      </c>
      <c r="W1273" s="183">
        <v>331</v>
      </c>
      <c r="X1273" s="183">
        <v>431</v>
      </c>
      <c r="Y1273" s="183">
        <v>34</v>
      </c>
    </row>
    <row r="1274" spans="1:25" x14ac:dyDescent="0.2">
      <c r="A1274" s="184">
        <v>11282400</v>
      </c>
      <c r="B1274" s="183" t="str">
        <f>[1]店マスタ!B1273</f>
        <v>（有）サトミ電気</v>
      </c>
      <c r="C1274" s="183">
        <v>1.5</v>
      </c>
      <c r="D1274" s="183">
        <v>1.5</v>
      </c>
      <c r="E1274" s="183">
        <f>_xlfn.XLOOKUP(A1274,[2]Sheet1!$R:$R,[2]Sheet1!$AB:$AB,"",0)</f>
        <v>1.5</v>
      </c>
      <c r="F1274" s="183">
        <f>_xlfn.XLOOKUP($A1274,[3]【2026年03月度_全社】RFM客層一覧表データ!$A:$A,[3]【2026年03月度_全社】RFM客層一覧表データ!C:C,"",0)</f>
        <v>242</v>
      </c>
      <c r="G1274" s="183">
        <f>_xlfn.XLOOKUP($A1274,[3]【2026年03月度_全社】RFM客層一覧表データ!$A:$A,[3]【2026年03月度_全社】RFM客層一覧表データ!D:D,"",0)</f>
        <v>144</v>
      </c>
      <c r="H1274" s="183">
        <f>_xlfn.XLOOKUP($A1274,[3]【2026年03月度_全社】RFM客層一覧表データ!$A:$A,[3]【2026年03月度_全社】RFM客層一覧表データ!E:E,"",0)</f>
        <v>181</v>
      </c>
      <c r="I1274" s="183">
        <f>_xlfn.XLOOKUP($A1274,[3]【2026年03月度_全社】RFM客層一覧表データ!$A:$A,[3]【2026年03月度_全社】RFM客層一覧表データ!F:F,"",0)</f>
        <v>4</v>
      </c>
      <c r="J1274" s="183">
        <v>254</v>
      </c>
      <c r="K1274" s="183">
        <v>137</v>
      </c>
      <c r="L1274" s="183">
        <v>179</v>
      </c>
      <c r="M1274" s="183">
        <v>5</v>
      </c>
      <c r="N1274" s="183">
        <v>255</v>
      </c>
      <c r="O1274" s="183">
        <v>137</v>
      </c>
      <c r="P1274" s="183">
        <v>187</v>
      </c>
      <c r="Q1274" s="183">
        <v>5</v>
      </c>
      <c r="R1274" s="183">
        <v>257</v>
      </c>
      <c r="S1274" s="183">
        <v>149</v>
      </c>
      <c r="T1274" s="183">
        <v>191</v>
      </c>
      <c r="U1274" s="183">
        <v>10</v>
      </c>
      <c r="V1274" s="183">
        <v>269</v>
      </c>
      <c r="W1274" s="183">
        <v>143</v>
      </c>
      <c r="X1274" s="183">
        <v>194</v>
      </c>
      <c r="Y1274" s="183">
        <v>3</v>
      </c>
    </row>
    <row r="1275" spans="1:25" x14ac:dyDescent="0.2">
      <c r="A1275" s="184">
        <v>11283100</v>
      </c>
      <c r="B1275" s="183" t="str">
        <f>[1]店マスタ!B1274</f>
        <v>（有）サンワ電機販売</v>
      </c>
      <c r="C1275" s="183">
        <v>2</v>
      </c>
      <c r="D1275" s="183">
        <v>2</v>
      </c>
      <c r="E1275" s="183">
        <f>_xlfn.XLOOKUP(A1275,[2]Sheet1!$R:$R,[2]Sheet1!$AB:$AB,"",0)</f>
        <v>2.5</v>
      </c>
      <c r="F1275" s="183">
        <f>_xlfn.XLOOKUP($A1275,[3]【2026年03月度_全社】RFM客層一覧表データ!$A:$A,[3]【2026年03月度_全社】RFM客層一覧表データ!C:C,"",0)</f>
        <v>404</v>
      </c>
      <c r="G1275" s="183">
        <f>_xlfn.XLOOKUP($A1275,[3]【2026年03月度_全社】RFM客層一覧表データ!$A:$A,[3]【2026年03月度_全社】RFM客層一覧表データ!D:D,"",0)</f>
        <v>157</v>
      </c>
      <c r="H1275" s="183">
        <f>_xlfn.XLOOKUP($A1275,[3]【2026年03月度_全社】RFM客層一覧表データ!$A:$A,[3]【2026年03月度_全社】RFM客層一覧表データ!E:E,"",0)</f>
        <v>158</v>
      </c>
      <c r="I1275" s="183">
        <f>_xlfn.XLOOKUP($A1275,[3]【2026年03月度_全社】RFM客層一覧表データ!$A:$A,[3]【2026年03月度_全社】RFM客層一覧表データ!F:F,"",0)</f>
        <v>39</v>
      </c>
      <c r="J1275" s="183">
        <v>412</v>
      </c>
      <c r="K1275" s="183">
        <v>133</v>
      </c>
      <c r="L1275" s="183">
        <v>165</v>
      </c>
      <c r="M1275" s="183">
        <v>27</v>
      </c>
      <c r="N1275" s="183">
        <v>439</v>
      </c>
      <c r="O1275" s="183">
        <v>137</v>
      </c>
      <c r="P1275" s="183">
        <v>179</v>
      </c>
      <c r="Q1275" s="183">
        <v>25</v>
      </c>
      <c r="R1275" s="183">
        <v>472</v>
      </c>
      <c r="S1275" s="183">
        <v>141</v>
      </c>
      <c r="T1275" s="183">
        <v>195</v>
      </c>
      <c r="U1275" s="183">
        <v>24</v>
      </c>
      <c r="V1275" s="183">
        <v>490</v>
      </c>
      <c r="W1275" s="183">
        <v>155</v>
      </c>
      <c r="X1275" s="183">
        <v>217</v>
      </c>
      <c r="Y1275" s="183">
        <v>32</v>
      </c>
    </row>
    <row r="1276" spans="1:25" x14ac:dyDescent="0.2">
      <c r="A1276" s="184">
        <v>11285020</v>
      </c>
      <c r="B1276" s="183" t="str">
        <f>[1]店マスタ!B1275</f>
        <v>パ－ム　ウィングホンダ</v>
      </c>
      <c r="C1276" s="183">
        <v>4</v>
      </c>
      <c r="D1276" s="183">
        <v>4</v>
      </c>
      <c r="E1276" s="183">
        <f>_xlfn.XLOOKUP(A1276,[2]Sheet1!$R:$R,[2]Sheet1!$AB:$AB,"",0)</f>
        <v>4</v>
      </c>
      <c r="F1276" s="183">
        <f>_xlfn.XLOOKUP($A1276,[3]【2026年03月度_全社】RFM客層一覧表データ!$A:$A,[3]【2026年03月度_全社】RFM客層一覧表データ!C:C,"",0)</f>
        <v>538</v>
      </c>
      <c r="G1276" s="183">
        <f>_xlfn.XLOOKUP($A1276,[3]【2026年03月度_全社】RFM客層一覧表データ!$A:$A,[3]【2026年03月度_全社】RFM客層一覧表データ!D:D,"",0)</f>
        <v>238</v>
      </c>
      <c r="H1276" s="183">
        <f>_xlfn.XLOOKUP($A1276,[3]【2026年03月度_全社】RFM客層一覧表データ!$A:$A,[3]【2026年03月度_全社】RFM客層一覧表データ!E:E,"",0)</f>
        <v>318</v>
      </c>
      <c r="I1276" s="183">
        <f>_xlfn.XLOOKUP($A1276,[3]【2026年03月度_全社】RFM客層一覧表データ!$A:$A,[3]【2026年03月度_全社】RFM客層一覧表データ!F:F,"",0)</f>
        <v>25</v>
      </c>
      <c r="J1276" s="183">
        <v>538</v>
      </c>
      <c r="K1276" s="183">
        <v>236</v>
      </c>
      <c r="L1276" s="183">
        <v>323</v>
      </c>
      <c r="M1276" s="183">
        <v>14</v>
      </c>
      <c r="N1276" s="183">
        <v>541</v>
      </c>
      <c r="O1276" s="183">
        <v>231</v>
      </c>
      <c r="P1276" s="183">
        <v>321</v>
      </c>
      <c r="Q1276" s="183">
        <v>20</v>
      </c>
      <c r="R1276" s="183">
        <v>535</v>
      </c>
      <c r="S1276" s="183">
        <v>243</v>
      </c>
      <c r="T1276" s="183">
        <v>326</v>
      </c>
      <c r="U1276" s="183">
        <v>17</v>
      </c>
      <c r="V1276" s="183">
        <v>528</v>
      </c>
      <c r="W1276" s="183">
        <v>256</v>
      </c>
      <c r="X1276" s="183">
        <v>310</v>
      </c>
      <c r="Y1276" s="183">
        <v>22</v>
      </c>
    </row>
    <row r="1277" spans="1:25" x14ac:dyDescent="0.2">
      <c r="A1277" s="184">
        <v>11286540</v>
      </c>
      <c r="B1277" s="183" t="str">
        <f>[1]店マスタ!B1276</f>
        <v>有）石井電化</v>
      </c>
      <c r="C1277" s="183">
        <v>1</v>
      </c>
      <c r="D1277" s="183">
        <v>1</v>
      </c>
      <c r="E1277" s="183" t="str">
        <f>_xlfn.XLOOKUP(A1277,[2]Sheet1!$R:$R,[2]Sheet1!$AB:$AB,"",0)</f>
        <v/>
      </c>
      <c r="F1277" s="183" t="str">
        <f>_xlfn.XLOOKUP($A1277,[3]【2026年03月度_全社】RFM客層一覧表データ!$A:$A,[3]【2026年03月度_全社】RFM客層一覧表データ!C:C,"",0)</f>
        <v/>
      </c>
      <c r="G1277" s="183" t="str">
        <f>_xlfn.XLOOKUP($A1277,[3]【2026年03月度_全社】RFM客層一覧表データ!$A:$A,[3]【2026年03月度_全社】RFM客層一覧表データ!D:D,"",0)</f>
        <v/>
      </c>
      <c r="H1277" s="183" t="str">
        <f>_xlfn.XLOOKUP($A1277,[3]【2026年03月度_全社】RFM客層一覧表データ!$A:$A,[3]【2026年03月度_全社】RFM客層一覧表データ!E:E,"",0)</f>
        <v/>
      </c>
      <c r="I1277" s="183" t="str">
        <f>_xlfn.XLOOKUP($A1277,[3]【2026年03月度_全社】RFM客層一覧表データ!$A:$A,[3]【2026年03月度_全社】RFM客層一覧表データ!F:F,"",0)</f>
        <v/>
      </c>
      <c r="J1277" s="183">
        <v>0</v>
      </c>
      <c r="K1277" s="183">
        <v>0</v>
      </c>
      <c r="L1277" s="183">
        <v>0</v>
      </c>
      <c r="M1277" s="183">
        <v>0</v>
      </c>
      <c r="N1277" s="183">
        <v>0</v>
      </c>
      <c r="O1277" s="183">
        <v>0</v>
      </c>
      <c r="P1277" s="183">
        <v>0</v>
      </c>
      <c r="Q1277" s="183">
        <v>0</v>
      </c>
      <c r="R1277" s="183">
        <v>0</v>
      </c>
      <c r="S1277" s="183">
        <v>0</v>
      </c>
      <c r="T1277" s="183">
        <v>0</v>
      </c>
      <c r="U1277" s="183">
        <v>0</v>
      </c>
      <c r="V1277" s="183">
        <v>0</v>
      </c>
      <c r="W1277" s="183">
        <v>0</v>
      </c>
      <c r="X1277" s="183">
        <v>0</v>
      </c>
      <c r="Y1277" s="183">
        <v>0</v>
      </c>
    </row>
    <row r="1278" spans="1:25" x14ac:dyDescent="0.2">
      <c r="A1278" s="184">
        <v>11290040</v>
      </c>
      <c r="B1278" s="183" t="str">
        <f>[1]店マスタ!B1277</f>
        <v>（有）高橋テレビ店</v>
      </c>
      <c r="C1278" s="183">
        <v>2.5</v>
      </c>
      <c r="D1278" s="183">
        <v>2.5</v>
      </c>
      <c r="E1278" s="183">
        <f>_xlfn.XLOOKUP(A1278,[2]Sheet1!$R:$R,[2]Sheet1!$AB:$AB,"",0)</f>
        <v>2.5</v>
      </c>
      <c r="F1278" s="183" t="str">
        <f>_xlfn.XLOOKUP($A1278,[3]【2026年03月度_全社】RFM客層一覧表データ!$A:$A,[3]【2026年03月度_全社】RFM客層一覧表データ!C:C,"",0)</f>
        <v/>
      </c>
      <c r="G1278" s="183" t="str">
        <f>_xlfn.XLOOKUP($A1278,[3]【2026年03月度_全社】RFM客層一覧表データ!$A:$A,[3]【2026年03月度_全社】RFM客層一覧表データ!D:D,"",0)</f>
        <v/>
      </c>
      <c r="H1278" s="183" t="str">
        <f>_xlfn.XLOOKUP($A1278,[3]【2026年03月度_全社】RFM客層一覧表データ!$A:$A,[3]【2026年03月度_全社】RFM客層一覧表データ!E:E,"",0)</f>
        <v/>
      </c>
      <c r="I1278" s="183" t="str">
        <f>_xlfn.XLOOKUP($A1278,[3]【2026年03月度_全社】RFM客層一覧表データ!$A:$A,[3]【2026年03月度_全社】RFM客層一覧表データ!F:F,"",0)</f>
        <v/>
      </c>
      <c r="J1278" s="183">
        <v>0</v>
      </c>
      <c r="K1278" s="183">
        <v>0</v>
      </c>
      <c r="L1278" s="183">
        <v>0</v>
      </c>
      <c r="M1278" s="183">
        <v>0</v>
      </c>
      <c r="N1278" s="183">
        <v>0</v>
      </c>
      <c r="O1278" s="183">
        <v>0</v>
      </c>
      <c r="P1278" s="183">
        <v>0</v>
      </c>
      <c r="Q1278" s="183">
        <v>0</v>
      </c>
      <c r="R1278" s="183">
        <v>0</v>
      </c>
      <c r="S1278" s="183">
        <v>0</v>
      </c>
      <c r="T1278" s="183">
        <v>0</v>
      </c>
      <c r="U1278" s="183">
        <v>0</v>
      </c>
      <c r="V1278" s="183">
        <v>0</v>
      </c>
      <c r="W1278" s="183">
        <v>0</v>
      </c>
      <c r="X1278" s="183">
        <v>0</v>
      </c>
      <c r="Y1278" s="183">
        <v>0</v>
      </c>
    </row>
    <row r="1279" spans="1:25" x14ac:dyDescent="0.2">
      <c r="A1279" s="184">
        <v>11290060</v>
      </c>
      <c r="B1279" s="183" t="str">
        <f>[1]店マスタ!B1278</f>
        <v>（株）モリデンキ</v>
      </c>
      <c r="C1279" s="183">
        <v>3.5</v>
      </c>
      <c r="D1279" s="183">
        <v>3.5</v>
      </c>
      <c r="E1279" s="183">
        <f>_xlfn.XLOOKUP(A1279,[2]Sheet1!$R:$R,[2]Sheet1!$AB:$AB,"",0)</f>
        <v>4.5</v>
      </c>
      <c r="F1279" s="183">
        <f>_xlfn.XLOOKUP($A1279,[3]【2026年03月度_全社】RFM客層一覧表データ!$A:$A,[3]【2026年03月度_全社】RFM客層一覧表データ!C:C,"",0)</f>
        <v>0</v>
      </c>
      <c r="G1279" s="183">
        <f>_xlfn.XLOOKUP($A1279,[3]【2026年03月度_全社】RFM客層一覧表データ!$A:$A,[3]【2026年03月度_全社】RFM客層一覧表データ!D:D,"",0)</f>
        <v>0</v>
      </c>
      <c r="H1279" s="183">
        <f>_xlfn.XLOOKUP($A1279,[3]【2026年03月度_全社】RFM客層一覧表データ!$A:$A,[3]【2026年03月度_全社】RFM客層一覧表データ!E:E,"",0)</f>
        <v>0</v>
      </c>
      <c r="I1279" s="183">
        <f>_xlfn.XLOOKUP($A1279,[3]【2026年03月度_全社】RFM客層一覧表データ!$A:$A,[3]【2026年03月度_全社】RFM客層一覧表データ!F:F,"",0)</f>
        <v>0</v>
      </c>
      <c r="J1279" s="183">
        <v>0</v>
      </c>
      <c r="K1279" s="183">
        <v>0</v>
      </c>
      <c r="L1279" s="183">
        <v>0</v>
      </c>
      <c r="M1279" s="183">
        <v>0</v>
      </c>
      <c r="N1279" s="183">
        <v>0</v>
      </c>
      <c r="O1279" s="183">
        <v>0</v>
      </c>
      <c r="P1279" s="183">
        <v>0</v>
      </c>
      <c r="Q1279" s="183">
        <v>0</v>
      </c>
      <c r="R1279" s="183">
        <v>0</v>
      </c>
      <c r="S1279" s="183">
        <v>0</v>
      </c>
      <c r="T1279" s="183">
        <v>0</v>
      </c>
      <c r="U1279" s="183">
        <v>0</v>
      </c>
      <c r="V1279" s="183">
        <v>0</v>
      </c>
      <c r="W1279" s="183">
        <v>0</v>
      </c>
      <c r="X1279" s="183">
        <v>0</v>
      </c>
      <c r="Y1279" s="183">
        <v>0</v>
      </c>
    </row>
    <row r="1280" spans="1:25" x14ac:dyDescent="0.2">
      <c r="A1280" s="184">
        <v>11290110</v>
      </c>
      <c r="B1280" s="183" t="str">
        <f>[1]店マスタ!B1279</f>
        <v>（有）江沢電器</v>
      </c>
      <c r="C1280" s="183">
        <v>1.5</v>
      </c>
      <c r="D1280" s="183">
        <v>1.5</v>
      </c>
      <c r="E1280" s="183">
        <f>_xlfn.XLOOKUP(A1280,[2]Sheet1!$R:$R,[2]Sheet1!$AB:$AB,"",0)</f>
        <v>1.5</v>
      </c>
      <c r="F1280" s="183" t="str">
        <f>_xlfn.XLOOKUP($A1280,[3]【2026年03月度_全社】RFM客層一覧表データ!$A:$A,[3]【2026年03月度_全社】RFM客層一覧表データ!C:C,"",0)</f>
        <v/>
      </c>
      <c r="G1280" s="183" t="str">
        <f>_xlfn.XLOOKUP($A1280,[3]【2026年03月度_全社】RFM客層一覧表データ!$A:$A,[3]【2026年03月度_全社】RFM客層一覧表データ!D:D,"",0)</f>
        <v/>
      </c>
      <c r="H1280" s="183" t="str">
        <f>_xlfn.XLOOKUP($A1280,[3]【2026年03月度_全社】RFM客層一覧表データ!$A:$A,[3]【2026年03月度_全社】RFM客層一覧表データ!E:E,"",0)</f>
        <v/>
      </c>
      <c r="I1280" s="183" t="str">
        <f>_xlfn.XLOOKUP($A1280,[3]【2026年03月度_全社】RFM客層一覧表データ!$A:$A,[3]【2026年03月度_全社】RFM客層一覧表データ!F:F,"",0)</f>
        <v/>
      </c>
      <c r="J1280" s="183">
        <v>0</v>
      </c>
      <c r="K1280" s="183">
        <v>0</v>
      </c>
      <c r="L1280" s="183">
        <v>0</v>
      </c>
      <c r="M1280" s="183">
        <v>0</v>
      </c>
      <c r="N1280" s="183">
        <v>0</v>
      </c>
      <c r="O1280" s="183">
        <v>0</v>
      </c>
      <c r="P1280" s="183">
        <v>0</v>
      </c>
      <c r="Q1280" s="183">
        <v>0</v>
      </c>
      <c r="R1280" s="183">
        <v>0</v>
      </c>
      <c r="S1280" s="183">
        <v>0</v>
      </c>
      <c r="T1280" s="183">
        <v>0</v>
      </c>
      <c r="U1280" s="183">
        <v>0</v>
      </c>
      <c r="V1280" s="183">
        <v>0</v>
      </c>
      <c r="W1280" s="183">
        <v>0</v>
      </c>
      <c r="X1280" s="183">
        <v>0</v>
      </c>
      <c r="Y1280" s="183">
        <v>0</v>
      </c>
    </row>
    <row r="1281" spans="1:25" x14ac:dyDescent="0.2">
      <c r="A1281" s="184">
        <v>11290390</v>
      </c>
      <c r="B1281" s="183" t="str">
        <f>[1]店マスタ!B1280</f>
        <v>Ｐｌｕｇ－ｉｎ　ニシムラ</v>
      </c>
      <c r="C1281" s="183">
        <v>7.5</v>
      </c>
      <c r="D1281" s="183">
        <v>7.5</v>
      </c>
      <c r="E1281" s="183">
        <f>_xlfn.XLOOKUP(A1281,[2]Sheet1!$R:$R,[2]Sheet1!$AB:$AB,"",0)</f>
        <v>8</v>
      </c>
      <c r="F1281" s="183">
        <f>_xlfn.XLOOKUP($A1281,[3]【2026年03月度_全社】RFM客層一覧表データ!$A:$A,[3]【2026年03月度_全社】RFM客層一覧表データ!C:C,"",0)</f>
        <v>2315</v>
      </c>
      <c r="G1281" s="183">
        <f>_xlfn.XLOOKUP($A1281,[3]【2026年03月度_全社】RFM客層一覧表データ!$A:$A,[3]【2026年03月度_全社】RFM客層一覧表データ!D:D,"",0)</f>
        <v>1144</v>
      </c>
      <c r="H1281" s="183">
        <f>_xlfn.XLOOKUP($A1281,[3]【2026年03月度_全社】RFM客層一覧表データ!$A:$A,[3]【2026年03月度_全社】RFM客層一覧表データ!E:E,"",0)</f>
        <v>1030</v>
      </c>
      <c r="I1281" s="183">
        <f>_xlfn.XLOOKUP($A1281,[3]【2026年03月度_全社】RFM客層一覧表データ!$A:$A,[3]【2026年03月度_全社】RFM客層一覧表データ!F:F,"",0)</f>
        <v>135</v>
      </c>
      <c r="J1281" s="183">
        <v>2352</v>
      </c>
      <c r="K1281" s="183">
        <v>1189</v>
      </c>
      <c r="L1281" s="183">
        <v>1008</v>
      </c>
      <c r="M1281" s="183">
        <v>151</v>
      </c>
      <c r="N1281" s="183">
        <v>2434</v>
      </c>
      <c r="O1281" s="183">
        <v>1170</v>
      </c>
      <c r="P1281" s="183">
        <v>997</v>
      </c>
      <c r="Q1281" s="183">
        <v>127</v>
      </c>
      <c r="R1281" s="183">
        <v>2459</v>
      </c>
      <c r="S1281" s="183">
        <v>1167</v>
      </c>
      <c r="T1281" s="183">
        <v>999</v>
      </c>
      <c r="U1281" s="183">
        <v>151</v>
      </c>
      <c r="V1281" s="183">
        <v>2474</v>
      </c>
      <c r="W1281" s="183">
        <v>1189</v>
      </c>
      <c r="X1281" s="183">
        <v>993</v>
      </c>
      <c r="Y1281" s="183">
        <v>180</v>
      </c>
    </row>
    <row r="1282" spans="1:25" x14ac:dyDescent="0.2">
      <c r="A1282" s="184">
        <v>11290541</v>
      </c>
      <c r="B1282" s="183" t="str">
        <f>[1]店マスタ!B1281</f>
        <v>有）グリーンハウスヤマダ</v>
      </c>
      <c r="C1282" s="183">
        <v>2</v>
      </c>
      <c r="D1282" s="183">
        <v>2</v>
      </c>
      <c r="E1282" s="183">
        <f>_xlfn.XLOOKUP(A1282,[2]Sheet1!$R:$R,[2]Sheet1!$AB:$AB,"",0)</f>
        <v>2</v>
      </c>
      <c r="F1282" s="183">
        <f>_xlfn.XLOOKUP($A1282,[3]【2026年03月度_全社】RFM客層一覧表データ!$A:$A,[3]【2026年03月度_全社】RFM客層一覧表データ!C:C,"",0)</f>
        <v>609</v>
      </c>
      <c r="G1282" s="183">
        <f>_xlfn.XLOOKUP($A1282,[3]【2026年03月度_全社】RFM客層一覧表データ!$A:$A,[3]【2026年03月度_全社】RFM客層一覧表データ!D:D,"",0)</f>
        <v>296</v>
      </c>
      <c r="H1282" s="183">
        <f>_xlfn.XLOOKUP($A1282,[3]【2026年03月度_全社】RFM客層一覧表データ!$A:$A,[3]【2026年03月度_全社】RFM客層一覧表データ!E:E,"",0)</f>
        <v>326</v>
      </c>
      <c r="I1282" s="183">
        <f>_xlfn.XLOOKUP($A1282,[3]【2026年03月度_全社】RFM客層一覧表データ!$A:$A,[3]【2026年03月度_全社】RFM客層一覧表データ!F:F,"",0)</f>
        <v>27</v>
      </c>
      <c r="J1282" s="183">
        <v>638</v>
      </c>
      <c r="K1282" s="183">
        <v>320</v>
      </c>
      <c r="L1282" s="183">
        <v>343</v>
      </c>
      <c r="M1282" s="183">
        <v>23</v>
      </c>
      <c r="N1282" s="183">
        <v>658</v>
      </c>
      <c r="O1282" s="183">
        <v>319</v>
      </c>
      <c r="P1282" s="183">
        <v>365</v>
      </c>
      <c r="Q1282" s="183">
        <v>18</v>
      </c>
      <c r="R1282" s="183">
        <v>680</v>
      </c>
      <c r="S1282" s="183">
        <v>325</v>
      </c>
      <c r="T1282" s="183">
        <v>369</v>
      </c>
      <c r="U1282" s="183">
        <v>18</v>
      </c>
      <c r="V1282" s="183">
        <v>726</v>
      </c>
      <c r="W1282" s="183">
        <v>354</v>
      </c>
      <c r="X1282" s="183">
        <v>389</v>
      </c>
      <c r="Y1282" s="183">
        <v>28</v>
      </c>
    </row>
    <row r="1283" spans="1:25" x14ac:dyDescent="0.2">
      <c r="A1283" s="184">
        <v>11290544</v>
      </c>
      <c r="B1283" s="183" t="str">
        <f>[1]店マスタ!B1282</f>
        <v>ニューライフ　しみず</v>
      </c>
      <c r="C1283" s="183">
        <v>1.5</v>
      </c>
      <c r="D1283" s="183">
        <v>1.5</v>
      </c>
      <c r="E1283" s="183">
        <f>_xlfn.XLOOKUP(A1283,[2]Sheet1!$R:$R,[2]Sheet1!$AB:$AB,"",0)</f>
        <v>1.5</v>
      </c>
      <c r="F1283" s="183" t="str">
        <f>_xlfn.XLOOKUP($A1283,[3]【2026年03月度_全社】RFM客層一覧表データ!$A:$A,[3]【2026年03月度_全社】RFM客層一覧表データ!C:C,"",0)</f>
        <v/>
      </c>
      <c r="G1283" s="183" t="str">
        <f>_xlfn.XLOOKUP($A1283,[3]【2026年03月度_全社】RFM客層一覧表データ!$A:$A,[3]【2026年03月度_全社】RFM客層一覧表データ!D:D,"",0)</f>
        <v/>
      </c>
      <c r="H1283" s="183" t="str">
        <f>_xlfn.XLOOKUP($A1283,[3]【2026年03月度_全社】RFM客層一覧表データ!$A:$A,[3]【2026年03月度_全社】RFM客層一覧表データ!E:E,"",0)</f>
        <v/>
      </c>
      <c r="I1283" s="183" t="str">
        <f>_xlfn.XLOOKUP($A1283,[3]【2026年03月度_全社】RFM客層一覧表データ!$A:$A,[3]【2026年03月度_全社】RFM客層一覧表データ!F:F,"",0)</f>
        <v/>
      </c>
      <c r="J1283" s="183">
        <v>0</v>
      </c>
      <c r="K1283" s="183">
        <v>0</v>
      </c>
      <c r="L1283" s="183">
        <v>0</v>
      </c>
      <c r="M1283" s="183">
        <v>0</v>
      </c>
      <c r="N1283" s="183">
        <v>0</v>
      </c>
      <c r="O1283" s="183">
        <v>0</v>
      </c>
      <c r="P1283" s="183">
        <v>0</v>
      </c>
      <c r="Q1283" s="183">
        <v>0</v>
      </c>
      <c r="R1283" s="183">
        <v>0</v>
      </c>
      <c r="S1283" s="183">
        <v>0</v>
      </c>
      <c r="T1283" s="183">
        <v>0</v>
      </c>
      <c r="U1283" s="183">
        <v>0</v>
      </c>
      <c r="V1283" s="183">
        <v>0</v>
      </c>
      <c r="W1283" s="183">
        <v>0</v>
      </c>
      <c r="X1283" s="183">
        <v>0</v>
      </c>
      <c r="Y1283" s="183">
        <v>0</v>
      </c>
    </row>
    <row r="1284" spans="1:25" x14ac:dyDescent="0.2">
      <c r="A1284" s="184">
        <v>11290611</v>
      </c>
      <c r="B1284" s="183" t="str">
        <f>[1]店マスタ!B1283</f>
        <v>Ｐｌｕｇ－ｉｎ　いしい木更津店</v>
      </c>
      <c r="C1284" s="183">
        <v>8.5</v>
      </c>
      <c r="D1284" s="183">
        <v>7.5</v>
      </c>
      <c r="E1284" s="183">
        <f>_xlfn.XLOOKUP(A1284,[2]Sheet1!$R:$R,[2]Sheet1!$AB:$AB,"",0)</f>
        <v>7.5</v>
      </c>
      <c r="F1284" s="183">
        <f>_xlfn.XLOOKUP($A1284,[3]【2026年03月度_全社】RFM客層一覧表データ!$A:$A,[3]【2026年03月度_全社】RFM客層一覧表データ!C:C,"",0)</f>
        <v>1185</v>
      </c>
      <c r="G1284" s="183">
        <f>_xlfn.XLOOKUP($A1284,[3]【2026年03月度_全社】RFM客層一覧表データ!$A:$A,[3]【2026年03月度_全社】RFM客層一覧表データ!D:D,"",0)</f>
        <v>532</v>
      </c>
      <c r="H1284" s="183">
        <f>_xlfn.XLOOKUP($A1284,[3]【2026年03月度_全社】RFM客層一覧表データ!$A:$A,[3]【2026年03月度_全社】RFM客層一覧表データ!E:E,"",0)</f>
        <v>505</v>
      </c>
      <c r="I1284" s="183">
        <f>_xlfn.XLOOKUP($A1284,[3]【2026年03月度_全社】RFM客層一覧表データ!$A:$A,[3]【2026年03月度_全社】RFM客層一覧表データ!F:F,"",0)</f>
        <v>114</v>
      </c>
      <c r="J1284" s="183">
        <v>1194</v>
      </c>
      <c r="K1284" s="183">
        <v>533</v>
      </c>
      <c r="L1284" s="183">
        <v>485</v>
      </c>
      <c r="M1284" s="183">
        <v>121</v>
      </c>
      <c r="N1284" s="183">
        <v>1206</v>
      </c>
      <c r="O1284" s="183">
        <v>514</v>
      </c>
      <c r="P1284" s="183">
        <v>493</v>
      </c>
      <c r="Q1284" s="183">
        <v>120</v>
      </c>
      <c r="R1284" s="183">
        <v>1199</v>
      </c>
      <c r="S1284" s="183">
        <v>527</v>
      </c>
      <c r="T1284" s="183">
        <v>505</v>
      </c>
      <c r="U1284" s="183">
        <v>140</v>
      </c>
      <c r="V1284" s="183">
        <v>1128</v>
      </c>
      <c r="W1284" s="183">
        <v>498</v>
      </c>
      <c r="X1284" s="183">
        <v>499</v>
      </c>
      <c r="Y1284" s="183">
        <v>111</v>
      </c>
    </row>
    <row r="1285" spans="1:25" x14ac:dyDescent="0.2">
      <c r="A1285" s="184">
        <v>11290621</v>
      </c>
      <c r="B1285" s="183" t="str">
        <f>[1]店マスタ!B1284</f>
        <v>Ｐｌｕｇ－ｉｎ　いしい畑沢店</v>
      </c>
      <c r="C1285" s="183">
        <v>2</v>
      </c>
      <c r="D1285" s="183">
        <v>1</v>
      </c>
      <c r="E1285" s="183">
        <f>_xlfn.XLOOKUP(A1285,[2]Sheet1!$R:$R,[2]Sheet1!$AB:$AB,"",0)</f>
        <v>1</v>
      </c>
      <c r="F1285" s="183">
        <f>_xlfn.XLOOKUP($A1285,[3]【2026年03月度_全社】RFM客層一覧表データ!$A:$A,[3]【2026年03月度_全社】RFM客層一覧表データ!C:C,"",0)</f>
        <v>982</v>
      </c>
      <c r="G1285" s="183">
        <f>_xlfn.XLOOKUP($A1285,[3]【2026年03月度_全社】RFM客層一覧表データ!$A:$A,[3]【2026年03月度_全社】RFM客層一覧表データ!D:D,"",0)</f>
        <v>390</v>
      </c>
      <c r="H1285" s="183">
        <f>_xlfn.XLOOKUP($A1285,[3]【2026年03月度_全社】RFM客層一覧表データ!$A:$A,[3]【2026年03月度_全社】RFM客層一覧表データ!E:E,"",0)</f>
        <v>335</v>
      </c>
      <c r="I1285" s="183">
        <f>_xlfn.XLOOKUP($A1285,[3]【2026年03月度_全社】RFM客層一覧表データ!$A:$A,[3]【2026年03月度_全社】RFM客層一覧表データ!F:F,"",0)</f>
        <v>97</v>
      </c>
      <c r="J1285" s="183">
        <v>980</v>
      </c>
      <c r="K1285" s="183">
        <v>399</v>
      </c>
      <c r="L1285" s="183">
        <v>329</v>
      </c>
      <c r="M1285" s="183">
        <v>96</v>
      </c>
      <c r="N1285" s="183">
        <v>996</v>
      </c>
      <c r="O1285" s="183">
        <v>410</v>
      </c>
      <c r="P1285" s="183">
        <v>327</v>
      </c>
      <c r="Q1285" s="183">
        <v>104</v>
      </c>
      <c r="R1285" s="183">
        <v>979</v>
      </c>
      <c r="S1285" s="183">
        <v>391</v>
      </c>
      <c r="T1285" s="183">
        <v>316</v>
      </c>
      <c r="U1285" s="183">
        <v>94</v>
      </c>
      <c r="V1285" s="183">
        <v>949</v>
      </c>
      <c r="W1285" s="183">
        <v>387</v>
      </c>
      <c r="X1285" s="183">
        <v>317</v>
      </c>
      <c r="Y1285" s="183">
        <v>91</v>
      </c>
    </row>
    <row r="1286" spans="1:25" x14ac:dyDescent="0.2">
      <c r="A1286" s="184">
        <v>11291020</v>
      </c>
      <c r="B1286" s="183" t="str">
        <f>[1]店マスタ!B1285</f>
        <v>Ｐｌｕｇ－ｉｎ　おぐら</v>
      </c>
      <c r="C1286" s="183">
        <v>3.5</v>
      </c>
      <c r="D1286" s="183">
        <v>3.5</v>
      </c>
      <c r="E1286" s="183">
        <f>_xlfn.XLOOKUP(A1286,[2]Sheet1!$R:$R,[2]Sheet1!$AB:$AB,"",0)</f>
        <v>3.5</v>
      </c>
      <c r="F1286" s="183">
        <f>_xlfn.XLOOKUP($A1286,[3]【2026年03月度_全社】RFM客層一覧表データ!$A:$A,[3]【2026年03月度_全社】RFM客層一覧表データ!C:C,"",0)</f>
        <v>491</v>
      </c>
      <c r="G1286" s="183">
        <f>_xlfn.XLOOKUP($A1286,[3]【2026年03月度_全社】RFM客層一覧表データ!$A:$A,[3]【2026年03月度_全社】RFM客層一覧表データ!D:D,"",0)</f>
        <v>247</v>
      </c>
      <c r="H1286" s="183">
        <f>_xlfn.XLOOKUP($A1286,[3]【2026年03月度_全社】RFM客層一覧表データ!$A:$A,[3]【2026年03月度_全社】RFM客層一覧表データ!E:E,"",0)</f>
        <v>355</v>
      </c>
      <c r="I1286" s="183">
        <f>_xlfn.XLOOKUP($A1286,[3]【2026年03月度_全社】RFM客層一覧表データ!$A:$A,[3]【2026年03月度_全社】RFM客層一覧表データ!F:F,"",0)</f>
        <v>11</v>
      </c>
      <c r="J1286" s="183">
        <v>515</v>
      </c>
      <c r="K1286" s="183">
        <v>269</v>
      </c>
      <c r="L1286" s="183">
        <v>354</v>
      </c>
      <c r="M1286" s="183">
        <v>19</v>
      </c>
      <c r="N1286" s="183">
        <v>534</v>
      </c>
      <c r="O1286" s="183">
        <v>261</v>
      </c>
      <c r="P1286" s="183">
        <v>366</v>
      </c>
      <c r="Q1286" s="183">
        <v>15</v>
      </c>
      <c r="R1286" s="183">
        <v>545</v>
      </c>
      <c r="S1286" s="183">
        <v>260</v>
      </c>
      <c r="T1286" s="183">
        <v>379</v>
      </c>
      <c r="U1286" s="183">
        <v>10</v>
      </c>
      <c r="V1286" s="183">
        <v>563</v>
      </c>
      <c r="W1286" s="183">
        <v>261</v>
      </c>
      <c r="X1286" s="183">
        <v>386</v>
      </c>
      <c r="Y1286" s="183">
        <v>16</v>
      </c>
    </row>
    <row r="1287" spans="1:25" x14ac:dyDescent="0.2">
      <c r="A1287" s="184">
        <v>11291040</v>
      </c>
      <c r="B1287" s="183" t="str">
        <f>[1]店マスタ!B1286</f>
        <v>スワダ電器店</v>
      </c>
      <c r="C1287" s="183">
        <v>2.5</v>
      </c>
      <c r="D1287" s="183">
        <v>2.5</v>
      </c>
      <c r="E1287" s="183">
        <f>_xlfn.XLOOKUP(A1287,[2]Sheet1!$R:$R,[2]Sheet1!$AB:$AB,"",0)</f>
        <v>2.5</v>
      </c>
      <c r="F1287" s="183">
        <f>_xlfn.XLOOKUP($A1287,[3]【2026年03月度_全社】RFM客層一覧表データ!$A:$A,[3]【2026年03月度_全社】RFM客層一覧表データ!C:C,"",0)</f>
        <v>480</v>
      </c>
      <c r="G1287" s="183">
        <f>_xlfn.XLOOKUP($A1287,[3]【2026年03月度_全社】RFM客層一覧表データ!$A:$A,[3]【2026年03月度_全社】RFM客層一覧表データ!D:D,"",0)</f>
        <v>0</v>
      </c>
      <c r="H1287" s="183">
        <f>_xlfn.XLOOKUP($A1287,[3]【2026年03月度_全社】RFM客層一覧表データ!$A:$A,[3]【2026年03月度_全社】RFM客層一覧表データ!E:E,"",0)</f>
        <v>254</v>
      </c>
      <c r="I1287" s="183">
        <f>_xlfn.XLOOKUP($A1287,[3]【2026年03月度_全社】RFM客層一覧表データ!$A:$A,[3]【2026年03月度_全社】RFM客層一覧表データ!F:F,"",0)</f>
        <v>0</v>
      </c>
      <c r="J1287" s="183">
        <v>581</v>
      </c>
      <c r="K1287" s="183">
        <v>1</v>
      </c>
      <c r="L1287" s="183">
        <v>306</v>
      </c>
      <c r="M1287" s="183">
        <v>0</v>
      </c>
      <c r="N1287" s="183">
        <v>655</v>
      </c>
      <c r="O1287" s="183">
        <v>219</v>
      </c>
      <c r="P1287" s="183">
        <v>359</v>
      </c>
      <c r="Q1287" s="183">
        <v>16</v>
      </c>
      <c r="R1287" s="183">
        <v>693</v>
      </c>
      <c r="S1287" s="183">
        <v>297</v>
      </c>
      <c r="T1287" s="183">
        <v>382</v>
      </c>
      <c r="U1287" s="183">
        <v>23</v>
      </c>
      <c r="V1287" s="183">
        <v>708</v>
      </c>
      <c r="W1287" s="183">
        <v>256</v>
      </c>
      <c r="X1287" s="183">
        <v>388</v>
      </c>
      <c r="Y1287" s="183">
        <v>29</v>
      </c>
    </row>
    <row r="1288" spans="1:25" x14ac:dyDescent="0.2">
      <c r="A1288" s="184">
        <v>11291070</v>
      </c>
      <c r="B1288" s="183" t="str">
        <f>[1]店マスタ!B1287</f>
        <v>Ｐｌｕｇ－ｉｎ　いしい松丘店</v>
      </c>
      <c r="C1288" s="183">
        <v>2.5</v>
      </c>
      <c r="D1288" s="183">
        <v>2.5</v>
      </c>
      <c r="E1288" s="183">
        <f>_xlfn.XLOOKUP(A1288,[2]Sheet1!$R:$R,[2]Sheet1!$AB:$AB,"",0)</f>
        <v>3</v>
      </c>
      <c r="F1288" s="183">
        <f>_xlfn.XLOOKUP($A1288,[3]【2026年03月度_全社】RFM客層一覧表データ!$A:$A,[3]【2026年03月度_全社】RFM客層一覧表データ!C:C,"",0)</f>
        <v>160</v>
      </c>
      <c r="G1288" s="183">
        <f>_xlfn.XLOOKUP($A1288,[3]【2026年03月度_全社】RFM客層一覧表データ!$A:$A,[3]【2026年03月度_全社】RFM客層一覧表データ!D:D,"",0)</f>
        <v>117</v>
      </c>
      <c r="H1288" s="183">
        <f>_xlfn.XLOOKUP($A1288,[3]【2026年03月度_全社】RFM客層一覧表データ!$A:$A,[3]【2026年03月度_全社】RFM客層一覧表データ!E:E,"",0)</f>
        <v>123</v>
      </c>
      <c r="I1288" s="183">
        <f>_xlfn.XLOOKUP($A1288,[3]【2026年03月度_全社】RFM客層一覧表データ!$A:$A,[3]【2026年03月度_全社】RFM客層一覧表データ!F:F,"",0)</f>
        <v>16</v>
      </c>
      <c r="J1288" s="183">
        <v>177</v>
      </c>
      <c r="K1288" s="183">
        <v>130</v>
      </c>
      <c r="L1288" s="183">
        <v>128</v>
      </c>
      <c r="M1288" s="183">
        <v>16</v>
      </c>
      <c r="N1288" s="183">
        <v>190</v>
      </c>
      <c r="O1288" s="183">
        <v>128</v>
      </c>
      <c r="P1288" s="183">
        <v>138</v>
      </c>
      <c r="Q1288" s="183">
        <v>6</v>
      </c>
      <c r="R1288" s="183">
        <v>195</v>
      </c>
      <c r="S1288" s="183">
        <v>133</v>
      </c>
      <c r="T1288" s="183">
        <v>141</v>
      </c>
      <c r="U1288" s="183">
        <v>9</v>
      </c>
      <c r="V1288" s="183">
        <v>203</v>
      </c>
      <c r="W1288" s="183">
        <v>127</v>
      </c>
      <c r="X1288" s="183">
        <v>150</v>
      </c>
      <c r="Y1288" s="183">
        <v>8</v>
      </c>
    </row>
    <row r="1289" spans="1:25" x14ac:dyDescent="0.2">
      <c r="A1289" s="184">
        <v>11291071</v>
      </c>
      <c r="B1289" s="183" t="str">
        <f>[1]店マスタ!B1288</f>
        <v>Ｐｌｕｇ－ｉｎ　本部</v>
      </c>
      <c r="C1289" s="183">
        <v>0.5</v>
      </c>
      <c r="D1289" s="183">
        <v>0.5</v>
      </c>
      <c r="E1289" s="183">
        <f>_xlfn.XLOOKUP(A1289,[2]Sheet1!$R:$R,[2]Sheet1!$AB:$AB,"",0)</f>
        <v>0.5</v>
      </c>
      <c r="F1289" s="183" t="str">
        <f>_xlfn.XLOOKUP($A1289,[3]【2026年03月度_全社】RFM客層一覧表データ!$A:$A,[3]【2026年03月度_全社】RFM客層一覧表データ!C:C,"",0)</f>
        <v/>
      </c>
      <c r="G1289" s="183" t="str">
        <f>_xlfn.XLOOKUP($A1289,[3]【2026年03月度_全社】RFM客層一覧表データ!$A:$A,[3]【2026年03月度_全社】RFM客層一覧表データ!D:D,"",0)</f>
        <v/>
      </c>
      <c r="H1289" s="183" t="str">
        <f>_xlfn.XLOOKUP($A1289,[3]【2026年03月度_全社】RFM客層一覧表データ!$A:$A,[3]【2026年03月度_全社】RFM客層一覧表データ!E:E,"",0)</f>
        <v/>
      </c>
      <c r="I1289" s="183" t="str">
        <f>_xlfn.XLOOKUP($A1289,[3]【2026年03月度_全社】RFM客層一覧表データ!$A:$A,[3]【2026年03月度_全社】RFM客層一覧表データ!F:F,"",0)</f>
        <v/>
      </c>
      <c r="J1289" s="183">
        <v>0</v>
      </c>
      <c r="K1289" s="183">
        <v>0</v>
      </c>
      <c r="L1289" s="183">
        <v>0</v>
      </c>
      <c r="M1289" s="183">
        <v>0</v>
      </c>
      <c r="N1289" s="183">
        <v>0</v>
      </c>
      <c r="O1289" s="183">
        <v>0</v>
      </c>
      <c r="P1289" s="183">
        <v>0</v>
      </c>
      <c r="Q1289" s="183">
        <v>0</v>
      </c>
      <c r="R1289" s="183">
        <v>0</v>
      </c>
      <c r="S1289" s="183">
        <v>0</v>
      </c>
      <c r="T1289" s="183">
        <v>0</v>
      </c>
      <c r="U1289" s="183">
        <v>0</v>
      </c>
      <c r="V1289" s="183">
        <v>0</v>
      </c>
      <c r="W1289" s="183">
        <v>0</v>
      </c>
      <c r="X1289" s="183">
        <v>0</v>
      </c>
      <c r="Y1289" s="183">
        <v>0</v>
      </c>
    </row>
    <row r="1290" spans="1:25" x14ac:dyDescent="0.2">
      <c r="A1290" s="184">
        <v>11291360</v>
      </c>
      <c r="B1290" s="183" t="str">
        <f>[1]店マスタ!B1289</f>
        <v>ヤマダデンキ　君津店</v>
      </c>
      <c r="C1290" s="183">
        <v>1.5</v>
      </c>
      <c r="D1290" s="183">
        <v>1.5</v>
      </c>
      <c r="E1290" s="183" t="str">
        <f>_xlfn.XLOOKUP(A1290,[2]Sheet1!$R:$R,[2]Sheet1!$AB:$AB,"",0)</f>
        <v/>
      </c>
      <c r="F1290" s="183" t="str">
        <f>_xlfn.XLOOKUP($A1290,[3]【2026年03月度_全社】RFM客層一覧表データ!$A:$A,[3]【2026年03月度_全社】RFM客層一覧表データ!C:C,"",0)</f>
        <v/>
      </c>
      <c r="G1290" s="183" t="str">
        <f>_xlfn.XLOOKUP($A1290,[3]【2026年03月度_全社】RFM客層一覧表データ!$A:$A,[3]【2026年03月度_全社】RFM客層一覧表データ!D:D,"",0)</f>
        <v/>
      </c>
      <c r="H1290" s="183" t="str">
        <f>_xlfn.XLOOKUP($A1290,[3]【2026年03月度_全社】RFM客層一覧表データ!$A:$A,[3]【2026年03月度_全社】RFM客層一覧表データ!E:E,"",0)</f>
        <v/>
      </c>
      <c r="I1290" s="183" t="str">
        <f>_xlfn.XLOOKUP($A1290,[3]【2026年03月度_全社】RFM客層一覧表データ!$A:$A,[3]【2026年03月度_全社】RFM客層一覧表データ!F:F,"",0)</f>
        <v/>
      </c>
      <c r="J1290" s="183">
        <v>375</v>
      </c>
      <c r="K1290" s="183">
        <v>74</v>
      </c>
      <c r="L1290" s="183">
        <v>81</v>
      </c>
      <c r="M1290" s="183">
        <v>20</v>
      </c>
      <c r="N1290" s="183">
        <v>421</v>
      </c>
      <c r="O1290" s="183">
        <v>80</v>
      </c>
      <c r="P1290" s="183">
        <v>93</v>
      </c>
      <c r="Q1290" s="183">
        <v>22</v>
      </c>
      <c r="R1290" s="183">
        <v>473</v>
      </c>
      <c r="S1290" s="183">
        <v>111</v>
      </c>
      <c r="T1290" s="183">
        <v>107</v>
      </c>
      <c r="U1290" s="183">
        <v>32</v>
      </c>
      <c r="V1290" s="183">
        <v>512</v>
      </c>
      <c r="W1290" s="183">
        <v>133</v>
      </c>
      <c r="X1290" s="183">
        <v>126</v>
      </c>
      <c r="Y1290" s="183">
        <v>45</v>
      </c>
    </row>
    <row r="1291" spans="1:25" x14ac:dyDescent="0.2">
      <c r="A1291" s="184">
        <v>11292010</v>
      </c>
      <c r="B1291" s="183" t="str">
        <f>[1]店マスタ!B1290</f>
        <v>Ｐｌｕｇ－ｉｎ　ヤマダ</v>
      </c>
      <c r="C1291" s="183">
        <v>7.5</v>
      </c>
      <c r="D1291" s="183">
        <v>7.5</v>
      </c>
      <c r="E1291" s="183">
        <f>_xlfn.XLOOKUP(A1291,[2]Sheet1!$R:$R,[2]Sheet1!$AB:$AB,"",0)</f>
        <v>8</v>
      </c>
      <c r="F1291" s="183">
        <f>_xlfn.XLOOKUP($A1291,[3]【2026年03月度_全社】RFM客層一覧表データ!$A:$A,[3]【2026年03月度_全社】RFM客層一覧表データ!C:C,"",0)</f>
        <v>1446</v>
      </c>
      <c r="G1291" s="183">
        <f>_xlfn.XLOOKUP($A1291,[3]【2026年03月度_全社】RFM客層一覧表データ!$A:$A,[3]【2026年03月度_全社】RFM客層一覧表データ!D:D,"",0)</f>
        <v>711</v>
      </c>
      <c r="H1291" s="183">
        <f>_xlfn.XLOOKUP($A1291,[3]【2026年03月度_全社】RFM客層一覧表データ!$A:$A,[3]【2026年03月度_全社】RFM客層一覧表データ!E:E,"",0)</f>
        <v>646</v>
      </c>
      <c r="I1291" s="183">
        <f>_xlfn.XLOOKUP($A1291,[3]【2026年03月度_全社】RFM客層一覧表データ!$A:$A,[3]【2026年03月度_全社】RFM客層一覧表データ!F:F,"",0)</f>
        <v>203</v>
      </c>
      <c r="J1291" s="183">
        <v>1360</v>
      </c>
      <c r="K1291" s="183">
        <v>615</v>
      </c>
      <c r="L1291" s="183">
        <v>654</v>
      </c>
      <c r="M1291" s="183">
        <v>105</v>
      </c>
      <c r="N1291" s="183">
        <v>1358</v>
      </c>
      <c r="O1291" s="183">
        <v>669</v>
      </c>
      <c r="P1291" s="183">
        <v>652</v>
      </c>
      <c r="Q1291" s="183">
        <v>114</v>
      </c>
      <c r="R1291" s="183">
        <v>1359</v>
      </c>
      <c r="S1291" s="183">
        <v>667</v>
      </c>
      <c r="T1291" s="183">
        <v>662</v>
      </c>
      <c r="U1291" s="183">
        <v>111</v>
      </c>
      <c r="V1291" s="183">
        <v>1341</v>
      </c>
      <c r="W1291" s="183">
        <v>631</v>
      </c>
      <c r="X1291" s="183">
        <v>656</v>
      </c>
      <c r="Y1291" s="183">
        <v>91</v>
      </c>
    </row>
    <row r="1292" spans="1:25" x14ac:dyDescent="0.2">
      <c r="A1292" s="184">
        <v>11292040</v>
      </c>
      <c r="B1292" s="183" t="str">
        <f>[1]店マスタ!B1291</f>
        <v>（有）イシイデンキ</v>
      </c>
      <c r="C1292" s="183">
        <v>3</v>
      </c>
      <c r="D1292" s="183">
        <v>3</v>
      </c>
      <c r="E1292" s="183">
        <f>_xlfn.XLOOKUP(A1292,[2]Sheet1!$R:$R,[2]Sheet1!$AB:$AB,"",0)</f>
        <v>3</v>
      </c>
      <c r="F1292" s="183">
        <f>_xlfn.XLOOKUP($A1292,[3]【2026年03月度_全社】RFM客層一覧表データ!$A:$A,[3]【2026年03月度_全社】RFM客層一覧表データ!C:C,"",0)</f>
        <v>423</v>
      </c>
      <c r="G1292" s="183">
        <f>_xlfn.XLOOKUP($A1292,[3]【2026年03月度_全社】RFM客層一覧表データ!$A:$A,[3]【2026年03月度_全社】RFM客層一覧表データ!D:D,"",0)</f>
        <v>180</v>
      </c>
      <c r="H1292" s="183">
        <f>_xlfn.XLOOKUP($A1292,[3]【2026年03月度_全社】RFM客層一覧表データ!$A:$A,[3]【2026年03月度_全社】RFM客層一覧表データ!E:E,"",0)</f>
        <v>201</v>
      </c>
      <c r="I1292" s="183">
        <f>_xlfn.XLOOKUP($A1292,[3]【2026年03月度_全社】RFM客層一覧表データ!$A:$A,[3]【2026年03月度_全社】RFM客層一覧表データ!F:F,"",0)</f>
        <v>22</v>
      </c>
      <c r="J1292" s="183">
        <v>436</v>
      </c>
      <c r="K1292" s="183">
        <v>161</v>
      </c>
      <c r="L1292" s="183">
        <v>207</v>
      </c>
      <c r="M1292" s="183">
        <v>27</v>
      </c>
      <c r="N1292" s="183">
        <v>444</v>
      </c>
      <c r="O1292" s="183">
        <v>178</v>
      </c>
      <c r="P1292" s="183">
        <v>199</v>
      </c>
      <c r="Q1292" s="183">
        <v>29</v>
      </c>
      <c r="R1292" s="183">
        <v>438</v>
      </c>
      <c r="S1292" s="183">
        <v>179</v>
      </c>
      <c r="T1292" s="183">
        <v>200</v>
      </c>
      <c r="U1292" s="183">
        <v>21</v>
      </c>
      <c r="V1292" s="183">
        <v>457</v>
      </c>
      <c r="W1292" s="183">
        <v>173</v>
      </c>
      <c r="X1292" s="183">
        <v>206</v>
      </c>
      <c r="Y1292" s="183">
        <v>19</v>
      </c>
    </row>
    <row r="1293" spans="1:25" x14ac:dyDescent="0.2">
      <c r="A1293" s="184">
        <v>11292090</v>
      </c>
      <c r="B1293" s="183" t="str">
        <f>[1]店マスタ!B1292</f>
        <v>（有）小駒ラジオ店</v>
      </c>
      <c r="C1293" s="183">
        <v>3.5</v>
      </c>
      <c r="D1293" s="183">
        <v>3.5</v>
      </c>
      <c r="E1293" s="183">
        <f>_xlfn.XLOOKUP(A1293,[2]Sheet1!$R:$R,[2]Sheet1!$AB:$AB,"",0)</f>
        <v>3.5</v>
      </c>
      <c r="F1293" s="183" t="str">
        <f>_xlfn.XLOOKUP($A1293,[3]【2026年03月度_全社】RFM客層一覧表データ!$A:$A,[3]【2026年03月度_全社】RFM客層一覧表データ!C:C,"",0)</f>
        <v/>
      </c>
      <c r="G1293" s="183" t="str">
        <f>_xlfn.XLOOKUP($A1293,[3]【2026年03月度_全社】RFM客層一覧表データ!$A:$A,[3]【2026年03月度_全社】RFM客層一覧表データ!D:D,"",0)</f>
        <v/>
      </c>
      <c r="H1293" s="183" t="str">
        <f>_xlfn.XLOOKUP($A1293,[3]【2026年03月度_全社】RFM客層一覧表データ!$A:$A,[3]【2026年03月度_全社】RFM客層一覧表データ!E:E,"",0)</f>
        <v/>
      </c>
      <c r="I1293" s="183" t="str">
        <f>_xlfn.XLOOKUP($A1293,[3]【2026年03月度_全社】RFM客層一覧表データ!$A:$A,[3]【2026年03月度_全社】RFM客層一覧表データ!F:F,"",0)</f>
        <v/>
      </c>
      <c r="J1293" s="183">
        <v>0</v>
      </c>
      <c r="K1293" s="183">
        <v>0</v>
      </c>
      <c r="L1293" s="183">
        <v>0</v>
      </c>
      <c r="M1293" s="183">
        <v>0</v>
      </c>
      <c r="N1293" s="183">
        <v>0</v>
      </c>
      <c r="O1293" s="183">
        <v>0</v>
      </c>
      <c r="P1293" s="183">
        <v>0</v>
      </c>
      <c r="Q1293" s="183">
        <v>0</v>
      </c>
      <c r="R1293" s="183">
        <v>0</v>
      </c>
      <c r="S1293" s="183">
        <v>0</v>
      </c>
      <c r="T1293" s="183">
        <v>0</v>
      </c>
      <c r="U1293" s="183">
        <v>0</v>
      </c>
      <c r="V1293" s="183">
        <v>0</v>
      </c>
      <c r="W1293" s="183">
        <v>0</v>
      </c>
      <c r="X1293" s="183">
        <v>0</v>
      </c>
      <c r="Y1293" s="183">
        <v>0</v>
      </c>
    </row>
    <row r="1294" spans="1:25" x14ac:dyDescent="0.2">
      <c r="A1294" s="184">
        <v>11292100</v>
      </c>
      <c r="B1294" s="183" t="str">
        <f>[1]店マスタ!B1293</f>
        <v>（有）石井電化センタ－</v>
      </c>
      <c r="C1294" s="183">
        <v>2.5</v>
      </c>
      <c r="D1294" s="183">
        <v>2.5</v>
      </c>
      <c r="E1294" s="183">
        <f>_xlfn.XLOOKUP(A1294,[2]Sheet1!$R:$R,[2]Sheet1!$AB:$AB,"",0)</f>
        <v>2.5</v>
      </c>
      <c r="F1294" s="183">
        <f>_xlfn.XLOOKUP($A1294,[3]【2026年03月度_全社】RFM客層一覧表データ!$A:$A,[3]【2026年03月度_全社】RFM客層一覧表データ!C:C,"",0)</f>
        <v>461</v>
      </c>
      <c r="G1294" s="183">
        <f>_xlfn.XLOOKUP($A1294,[3]【2026年03月度_全社】RFM客層一覧表データ!$A:$A,[3]【2026年03月度_全社】RFM客層一覧表データ!D:D,"",0)</f>
        <v>178</v>
      </c>
      <c r="H1294" s="183">
        <f>_xlfn.XLOOKUP($A1294,[3]【2026年03月度_全社】RFM客層一覧表データ!$A:$A,[3]【2026年03月度_全社】RFM客層一覧表データ!E:E,"",0)</f>
        <v>269</v>
      </c>
      <c r="I1294" s="183">
        <f>_xlfn.XLOOKUP($A1294,[3]【2026年03月度_全社】RFM客層一覧表データ!$A:$A,[3]【2026年03月度_全社】RFM客層一覧表データ!F:F,"",0)</f>
        <v>11</v>
      </c>
      <c r="J1294" s="183">
        <v>493</v>
      </c>
      <c r="K1294" s="183">
        <v>187</v>
      </c>
      <c r="L1294" s="183">
        <v>276</v>
      </c>
      <c r="M1294" s="183">
        <v>12</v>
      </c>
      <c r="N1294" s="183">
        <v>524</v>
      </c>
      <c r="O1294" s="183">
        <v>233</v>
      </c>
      <c r="P1294" s="183">
        <v>300</v>
      </c>
      <c r="Q1294" s="183">
        <v>19</v>
      </c>
      <c r="R1294" s="183">
        <v>528</v>
      </c>
      <c r="S1294" s="183">
        <v>223</v>
      </c>
      <c r="T1294" s="183">
        <v>316</v>
      </c>
      <c r="U1294" s="183">
        <v>19</v>
      </c>
      <c r="V1294" s="183">
        <v>571</v>
      </c>
      <c r="W1294" s="183">
        <v>219</v>
      </c>
      <c r="X1294" s="183">
        <v>327</v>
      </c>
      <c r="Y1294" s="183">
        <v>16</v>
      </c>
    </row>
    <row r="1295" spans="1:25" x14ac:dyDescent="0.2">
      <c r="A1295" s="184">
        <v>11292250</v>
      </c>
      <c r="B1295" s="183" t="str">
        <f>[1]店マスタ!B1294</f>
        <v>小熊電気商会</v>
      </c>
      <c r="C1295" s="183">
        <v>2.5</v>
      </c>
      <c r="D1295" s="183">
        <v>2.5</v>
      </c>
      <c r="E1295" s="183">
        <f>_xlfn.XLOOKUP(A1295,[2]Sheet1!$R:$R,[2]Sheet1!$AB:$AB,"",0)</f>
        <v>2.5</v>
      </c>
      <c r="F1295" s="183" t="str">
        <f>_xlfn.XLOOKUP($A1295,[3]【2026年03月度_全社】RFM客層一覧表データ!$A:$A,[3]【2026年03月度_全社】RFM客層一覧表データ!C:C,"",0)</f>
        <v/>
      </c>
      <c r="G1295" s="183" t="str">
        <f>_xlfn.XLOOKUP($A1295,[3]【2026年03月度_全社】RFM客層一覧表データ!$A:$A,[3]【2026年03月度_全社】RFM客層一覧表データ!D:D,"",0)</f>
        <v/>
      </c>
      <c r="H1295" s="183" t="str">
        <f>_xlfn.XLOOKUP($A1295,[3]【2026年03月度_全社】RFM客層一覧表データ!$A:$A,[3]【2026年03月度_全社】RFM客層一覧表データ!E:E,"",0)</f>
        <v/>
      </c>
      <c r="I1295" s="183" t="str">
        <f>_xlfn.XLOOKUP($A1295,[3]【2026年03月度_全社】RFM客層一覧表データ!$A:$A,[3]【2026年03月度_全社】RFM客層一覧表データ!F:F,"",0)</f>
        <v/>
      </c>
      <c r="J1295" s="183">
        <v>0</v>
      </c>
      <c r="K1295" s="183">
        <v>0</v>
      </c>
      <c r="L1295" s="183">
        <v>0</v>
      </c>
      <c r="M1295" s="183">
        <v>0</v>
      </c>
      <c r="N1295" s="183">
        <v>0</v>
      </c>
      <c r="O1295" s="183">
        <v>0</v>
      </c>
      <c r="P1295" s="183">
        <v>0</v>
      </c>
      <c r="Q1295" s="183">
        <v>0</v>
      </c>
      <c r="R1295" s="183">
        <v>0</v>
      </c>
      <c r="S1295" s="183">
        <v>0</v>
      </c>
      <c r="T1295" s="183">
        <v>0</v>
      </c>
      <c r="U1295" s="183">
        <v>0</v>
      </c>
      <c r="V1295" s="183">
        <v>0</v>
      </c>
      <c r="W1295" s="183">
        <v>0</v>
      </c>
      <c r="X1295" s="183">
        <v>0</v>
      </c>
      <c r="Y1295" s="183">
        <v>0</v>
      </c>
    </row>
    <row r="1296" spans="1:25" x14ac:dyDescent="0.2">
      <c r="A1296" s="184">
        <v>11293100</v>
      </c>
      <c r="B1296" s="183" t="str">
        <f>[1]店マスタ!B1295</f>
        <v>Ｐｌｕｇ－ｉｎ　タニ</v>
      </c>
      <c r="C1296" s="183">
        <v>3.5</v>
      </c>
      <c r="D1296" s="183">
        <v>3.5</v>
      </c>
      <c r="E1296" s="183">
        <f>_xlfn.XLOOKUP(A1296,[2]Sheet1!$R:$R,[2]Sheet1!$AB:$AB,"",0)</f>
        <v>3.5</v>
      </c>
      <c r="F1296" s="183">
        <f>_xlfn.XLOOKUP($A1296,[3]【2026年03月度_全社】RFM客層一覧表データ!$A:$A,[3]【2026年03月度_全社】RFM客層一覧表データ!C:C,"",0)</f>
        <v>1040</v>
      </c>
      <c r="G1296" s="183">
        <f>_xlfn.XLOOKUP($A1296,[3]【2026年03月度_全社】RFM客層一覧表データ!$A:$A,[3]【2026年03月度_全社】RFM客層一覧表データ!D:D,"",0)</f>
        <v>417</v>
      </c>
      <c r="H1296" s="183">
        <f>_xlfn.XLOOKUP($A1296,[3]【2026年03月度_全社】RFM客層一覧表データ!$A:$A,[3]【2026年03月度_全社】RFM客層一覧表データ!E:E,"",0)</f>
        <v>472</v>
      </c>
      <c r="I1296" s="183">
        <f>_xlfn.XLOOKUP($A1296,[3]【2026年03月度_全社】RFM客層一覧表データ!$A:$A,[3]【2026年03月度_全社】RFM客層一覧表データ!F:F,"",0)</f>
        <v>72</v>
      </c>
      <c r="J1296" s="183">
        <v>1054</v>
      </c>
      <c r="K1296" s="183">
        <v>459</v>
      </c>
      <c r="L1296" s="183">
        <v>478</v>
      </c>
      <c r="M1296" s="183">
        <v>73</v>
      </c>
      <c r="N1296" s="183">
        <v>1069</v>
      </c>
      <c r="O1296" s="183">
        <v>444</v>
      </c>
      <c r="P1296" s="183">
        <v>466</v>
      </c>
      <c r="Q1296" s="183">
        <v>69</v>
      </c>
      <c r="R1296" s="183">
        <v>1056</v>
      </c>
      <c r="S1296" s="183">
        <v>419</v>
      </c>
      <c r="T1296" s="183">
        <v>476</v>
      </c>
      <c r="U1296" s="183">
        <v>50</v>
      </c>
      <c r="V1296" s="183">
        <v>1090</v>
      </c>
      <c r="W1296" s="183">
        <v>449</v>
      </c>
      <c r="X1296" s="183">
        <v>474</v>
      </c>
      <c r="Y1296" s="183">
        <v>66</v>
      </c>
    </row>
    <row r="1297" spans="1:25" x14ac:dyDescent="0.2">
      <c r="A1297" s="184">
        <v>11293110</v>
      </c>
      <c r="B1297" s="183" t="str">
        <f>[1]店マスタ!B1296</f>
        <v>すまいるプラザＣ須藤店</v>
      </c>
      <c r="C1297" s="183">
        <v>1.5</v>
      </c>
      <c r="D1297" s="183">
        <v>1.5</v>
      </c>
      <c r="E1297" s="183">
        <f>_xlfn.XLOOKUP(A1297,[2]Sheet1!$R:$R,[2]Sheet1!$AB:$AB,"",0)</f>
        <v>2</v>
      </c>
      <c r="F1297" s="183" t="str">
        <f>_xlfn.XLOOKUP($A1297,[3]【2026年03月度_全社】RFM客層一覧表データ!$A:$A,[3]【2026年03月度_全社】RFM客層一覧表データ!C:C,"",0)</f>
        <v/>
      </c>
      <c r="G1297" s="183" t="str">
        <f>_xlfn.XLOOKUP($A1297,[3]【2026年03月度_全社】RFM客層一覧表データ!$A:$A,[3]【2026年03月度_全社】RFM客層一覧表データ!D:D,"",0)</f>
        <v/>
      </c>
      <c r="H1297" s="183" t="str">
        <f>_xlfn.XLOOKUP($A1297,[3]【2026年03月度_全社】RFM客層一覧表データ!$A:$A,[3]【2026年03月度_全社】RFM客層一覧表データ!E:E,"",0)</f>
        <v/>
      </c>
      <c r="I1297" s="183" t="str">
        <f>_xlfn.XLOOKUP($A1297,[3]【2026年03月度_全社】RFM客層一覧表データ!$A:$A,[3]【2026年03月度_全社】RFM客層一覧表データ!F:F,"",0)</f>
        <v/>
      </c>
      <c r="J1297" s="183">
        <v>0</v>
      </c>
      <c r="K1297" s="183">
        <v>0</v>
      </c>
      <c r="L1297" s="183">
        <v>0</v>
      </c>
      <c r="M1297" s="183">
        <v>0</v>
      </c>
      <c r="N1297" s="183">
        <v>0</v>
      </c>
      <c r="O1297" s="183">
        <v>0</v>
      </c>
      <c r="P1297" s="183">
        <v>0</v>
      </c>
      <c r="Q1297" s="183">
        <v>0</v>
      </c>
      <c r="R1297" s="183">
        <v>0</v>
      </c>
      <c r="S1297" s="183">
        <v>0</v>
      </c>
      <c r="T1297" s="183">
        <v>0</v>
      </c>
      <c r="U1297" s="183">
        <v>0</v>
      </c>
      <c r="V1297" s="183">
        <v>0</v>
      </c>
      <c r="W1297" s="183">
        <v>0</v>
      </c>
      <c r="X1297" s="183">
        <v>0</v>
      </c>
      <c r="Y1297" s="183">
        <v>0</v>
      </c>
    </row>
    <row r="1298" spans="1:25" x14ac:dyDescent="0.2">
      <c r="A1298" s="184">
        <v>11293130</v>
      </c>
      <c r="B1298" s="183" t="str">
        <f>[1]店マスタ!B1297</f>
        <v>（有）ツユザキ電器</v>
      </c>
      <c r="C1298" s="183">
        <v>1.5</v>
      </c>
      <c r="D1298" s="183">
        <v>1.5</v>
      </c>
      <c r="E1298" s="183">
        <f>_xlfn.XLOOKUP(A1298,[2]Sheet1!$R:$R,[2]Sheet1!$AB:$AB,"",0)</f>
        <v>1.5</v>
      </c>
      <c r="F1298" s="183" t="str">
        <f>_xlfn.XLOOKUP($A1298,[3]【2026年03月度_全社】RFM客層一覧表データ!$A:$A,[3]【2026年03月度_全社】RFM客層一覧表データ!C:C,"",0)</f>
        <v/>
      </c>
      <c r="G1298" s="183" t="str">
        <f>_xlfn.XLOOKUP($A1298,[3]【2026年03月度_全社】RFM客層一覧表データ!$A:$A,[3]【2026年03月度_全社】RFM客層一覧表データ!D:D,"",0)</f>
        <v/>
      </c>
      <c r="H1298" s="183" t="str">
        <f>_xlfn.XLOOKUP($A1298,[3]【2026年03月度_全社】RFM客層一覧表データ!$A:$A,[3]【2026年03月度_全社】RFM客層一覧表データ!E:E,"",0)</f>
        <v/>
      </c>
      <c r="I1298" s="183" t="str">
        <f>_xlfn.XLOOKUP($A1298,[3]【2026年03月度_全社】RFM客層一覧表データ!$A:$A,[3]【2026年03月度_全社】RFM客層一覧表データ!F:F,"",0)</f>
        <v/>
      </c>
      <c r="J1298" s="183">
        <v>0</v>
      </c>
      <c r="K1298" s="183">
        <v>0</v>
      </c>
      <c r="L1298" s="183">
        <v>0</v>
      </c>
      <c r="M1298" s="183">
        <v>0</v>
      </c>
      <c r="N1298" s="183">
        <v>0</v>
      </c>
      <c r="O1298" s="183">
        <v>0</v>
      </c>
      <c r="P1298" s="183">
        <v>0</v>
      </c>
      <c r="Q1298" s="183">
        <v>0</v>
      </c>
      <c r="R1298" s="183">
        <v>0</v>
      </c>
      <c r="S1298" s="183">
        <v>0</v>
      </c>
      <c r="T1298" s="183">
        <v>0</v>
      </c>
      <c r="U1298" s="183">
        <v>0</v>
      </c>
      <c r="V1298" s="183">
        <v>0</v>
      </c>
      <c r="W1298" s="183">
        <v>0</v>
      </c>
      <c r="X1298" s="183">
        <v>0</v>
      </c>
      <c r="Y1298" s="183">
        <v>0</v>
      </c>
    </row>
    <row r="1299" spans="1:25" x14ac:dyDescent="0.2">
      <c r="A1299" s="184">
        <v>11295030</v>
      </c>
      <c r="B1299" s="183" t="str">
        <f>[1]店マスタ!B1298</f>
        <v>有）Ｊｏｉｎカツナン</v>
      </c>
      <c r="C1299" s="183">
        <v>4</v>
      </c>
      <c r="D1299" s="183">
        <v>4</v>
      </c>
      <c r="E1299" s="183">
        <f>_xlfn.XLOOKUP(A1299,[2]Sheet1!$R:$R,[2]Sheet1!$AB:$AB,"",0)</f>
        <v>4</v>
      </c>
      <c r="F1299" s="183">
        <f>_xlfn.XLOOKUP($A1299,[3]【2026年03月度_全社】RFM客層一覧表データ!$A:$A,[3]【2026年03月度_全社】RFM客層一覧表データ!C:C,"",0)</f>
        <v>663</v>
      </c>
      <c r="G1299" s="183">
        <f>_xlfn.XLOOKUP($A1299,[3]【2026年03月度_全社】RFM客層一覧表データ!$A:$A,[3]【2026年03月度_全社】RFM客層一覧表データ!D:D,"",0)</f>
        <v>311</v>
      </c>
      <c r="H1299" s="183">
        <f>_xlfn.XLOOKUP($A1299,[3]【2026年03月度_全社】RFM客層一覧表データ!$A:$A,[3]【2026年03月度_全社】RFM客層一覧表データ!E:E,"",0)</f>
        <v>445</v>
      </c>
      <c r="I1299" s="183">
        <f>_xlfn.XLOOKUP($A1299,[3]【2026年03月度_全社】RFM客層一覧表データ!$A:$A,[3]【2026年03月度_全社】RFM客層一覧表データ!F:F,"",0)</f>
        <v>29</v>
      </c>
      <c r="J1299" s="183">
        <v>704</v>
      </c>
      <c r="K1299" s="183">
        <v>309</v>
      </c>
      <c r="L1299" s="183">
        <v>460</v>
      </c>
      <c r="M1299" s="183">
        <v>36</v>
      </c>
      <c r="N1299" s="183">
        <v>732</v>
      </c>
      <c r="O1299" s="183">
        <v>303</v>
      </c>
      <c r="P1299" s="183">
        <v>490</v>
      </c>
      <c r="Q1299" s="183">
        <v>47</v>
      </c>
      <c r="R1299" s="183">
        <v>769</v>
      </c>
      <c r="S1299" s="183">
        <v>340</v>
      </c>
      <c r="T1299" s="183">
        <v>513</v>
      </c>
      <c r="U1299" s="183">
        <v>70</v>
      </c>
      <c r="V1299" s="183">
        <v>625</v>
      </c>
      <c r="W1299" s="183">
        <v>267</v>
      </c>
      <c r="X1299" s="183">
        <v>409</v>
      </c>
      <c r="Y1299" s="183">
        <v>19</v>
      </c>
    </row>
    <row r="1300" spans="1:25" x14ac:dyDescent="0.2">
      <c r="A1300" s="184">
        <v>11295110</v>
      </c>
      <c r="B1300" s="183" t="str">
        <f>[1]店マスタ!B1299</f>
        <v>すまいるプラザチェーン仲店</v>
      </c>
      <c r="C1300" s="183">
        <v>1.5</v>
      </c>
      <c r="D1300" s="183">
        <v>1.5</v>
      </c>
      <c r="E1300" s="183">
        <f>_xlfn.XLOOKUP(A1300,[2]Sheet1!$R:$R,[2]Sheet1!$AB:$AB,"",0)</f>
        <v>1.5</v>
      </c>
      <c r="F1300" s="183">
        <f>_xlfn.XLOOKUP($A1300,[3]【2026年03月度_全社】RFM客層一覧表データ!$A:$A,[3]【2026年03月度_全社】RFM客層一覧表データ!C:C,"",0)</f>
        <v>1</v>
      </c>
      <c r="G1300" s="183">
        <f>_xlfn.XLOOKUP($A1300,[3]【2026年03月度_全社】RFM客層一覧表データ!$A:$A,[3]【2026年03月度_全社】RFM客層一覧表データ!D:D,"",0)</f>
        <v>0</v>
      </c>
      <c r="H1300" s="183">
        <f>_xlfn.XLOOKUP($A1300,[3]【2026年03月度_全社】RFM客層一覧表データ!$A:$A,[3]【2026年03月度_全社】RFM客層一覧表データ!E:E,"",0)</f>
        <v>0</v>
      </c>
      <c r="I1300" s="183">
        <f>_xlfn.XLOOKUP($A1300,[3]【2026年03月度_全社】RFM客層一覧表データ!$A:$A,[3]【2026年03月度_全社】RFM客層一覧表データ!F:F,"",0)</f>
        <v>0</v>
      </c>
      <c r="J1300" s="183">
        <v>1</v>
      </c>
      <c r="K1300" s="183">
        <v>0</v>
      </c>
      <c r="L1300" s="183">
        <v>0</v>
      </c>
      <c r="M1300" s="183">
        <v>0</v>
      </c>
      <c r="N1300" s="183">
        <v>1</v>
      </c>
      <c r="O1300" s="183">
        <v>0</v>
      </c>
      <c r="P1300" s="183">
        <v>0</v>
      </c>
      <c r="Q1300" s="183">
        <v>0</v>
      </c>
      <c r="R1300" s="183">
        <v>1</v>
      </c>
      <c r="S1300" s="183">
        <v>0</v>
      </c>
      <c r="T1300" s="183">
        <v>0</v>
      </c>
      <c r="U1300" s="183">
        <v>0</v>
      </c>
      <c r="V1300" s="183">
        <v>1</v>
      </c>
      <c r="W1300" s="183">
        <v>1</v>
      </c>
      <c r="X1300" s="183">
        <v>0</v>
      </c>
      <c r="Y1300" s="183">
        <v>0</v>
      </c>
    </row>
    <row r="1301" spans="1:25" x14ac:dyDescent="0.2">
      <c r="A1301" s="184">
        <v>11295220</v>
      </c>
      <c r="B1301" s="183" t="str">
        <f>[1]店マスタ!B1300</f>
        <v>（有）ミウラ電気商会</v>
      </c>
      <c r="C1301" s="183">
        <v>5</v>
      </c>
      <c r="D1301" s="183">
        <v>5</v>
      </c>
      <c r="E1301" s="183">
        <f>_xlfn.XLOOKUP(A1301,[2]Sheet1!$R:$R,[2]Sheet1!$AB:$AB,"",0)</f>
        <v>5</v>
      </c>
      <c r="F1301" s="183">
        <f>_xlfn.XLOOKUP($A1301,[3]【2026年03月度_全社】RFM客層一覧表データ!$A:$A,[3]【2026年03月度_全社】RFM客層一覧表データ!C:C,"",0)</f>
        <v>321</v>
      </c>
      <c r="G1301" s="183">
        <f>_xlfn.XLOOKUP($A1301,[3]【2026年03月度_全社】RFM客層一覧表データ!$A:$A,[3]【2026年03月度_全社】RFM客層一覧表データ!D:D,"",0)</f>
        <v>58</v>
      </c>
      <c r="H1301" s="183">
        <f>_xlfn.XLOOKUP($A1301,[3]【2026年03月度_全社】RFM客層一覧表データ!$A:$A,[3]【2026年03月度_全社】RFM客層一覧表データ!E:E,"",0)</f>
        <v>2</v>
      </c>
      <c r="I1301" s="183">
        <f>_xlfn.XLOOKUP($A1301,[3]【2026年03月度_全社】RFM客層一覧表データ!$A:$A,[3]【2026年03月度_全社】RFM客層一覧表データ!F:F,"",0)</f>
        <v>0</v>
      </c>
      <c r="J1301" s="183">
        <v>379</v>
      </c>
      <c r="K1301" s="183">
        <v>86</v>
      </c>
      <c r="L1301" s="183">
        <v>2</v>
      </c>
      <c r="M1301" s="183">
        <v>0</v>
      </c>
      <c r="N1301" s="183">
        <v>408</v>
      </c>
      <c r="O1301" s="183">
        <v>101</v>
      </c>
      <c r="P1301" s="183">
        <v>1</v>
      </c>
      <c r="Q1301" s="183">
        <v>2</v>
      </c>
      <c r="R1301" s="183">
        <v>431</v>
      </c>
      <c r="S1301" s="183">
        <v>110</v>
      </c>
      <c r="T1301" s="183">
        <v>1</v>
      </c>
      <c r="U1301" s="183">
        <v>0</v>
      </c>
      <c r="V1301" s="183">
        <v>412</v>
      </c>
      <c r="W1301" s="183">
        <v>83</v>
      </c>
      <c r="X1301" s="183">
        <v>0</v>
      </c>
      <c r="Y1301" s="183">
        <v>0</v>
      </c>
    </row>
    <row r="1302" spans="1:25" x14ac:dyDescent="0.2">
      <c r="A1302" s="184">
        <v>11295290</v>
      </c>
      <c r="B1302" s="183" t="str">
        <f>[1]店マスタ!B1301</f>
        <v>ナカノデンキ</v>
      </c>
      <c r="C1302" s="183">
        <v>1.5</v>
      </c>
      <c r="D1302" s="183">
        <v>1.5</v>
      </c>
      <c r="E1302" s="183">
        <f>_xlfn.XLOOKUP(A1302,[2]Sheet1!$R:$R,[2]Sheet1!$AB:$AB,"",0)</f>
        <v>1.5</v>
      </c>
      <c r="F1302" s="183">
        <f>_xlfn.XLOOKUP($A1302,[3]【2026年03月度_全社】RFM客層一覧表データ!$A:$A,[3]【2026年03月度_全社】RFM客層一覧表データ!C:C,"",0)</f>
        <v>132</v>
      </c>
      <c r="G1302" s="183">
        <f>_xlfn.XLOOKUP($A1302,[3]【2026年03月度_全社】RFM客層一覧表データ!$A:$A,[3]【2026年03月度_全社】RFM客層一覧表データ!D:D,"",0)</f>
        <v>22</v>
      </c>
      <c r="H1302" s="183">
        <f>_xlfn.XLOOKUP($A1302,[3]【2026年03月度_全社】RFM客層一覧表データ!$A:$A,[3]【2026年03月度_全社】RFM客層一覧表データ!E:E,"",0)</f>
        <v>35</v>
      </c>
      <c r="I1302" s="183">
        <f>_xlfn.XLOOKUP($A1302,[3]【2026年03月度_全社】RFM客層一覧表データ!$A:$A,[3]【2026年03月度_全社】RFM客層一覧表データ!F:F,"",0)</f>
        <v>0</v>
      </c>
      <c r="J1302" s="183">
        <v>134</v>
      </c>
      <c r="K1302" s="183">
        <v>28</v>
      </c>
      <c r="L1302" s="183">
        <v>37</v>
      </c>
      <c r="M1302" s="183">
        <v>0</v>
      </c>
      <c r="N1302" s="183">
        <v>131</v>
      </c>
      <c r="O1302" s="183">
        <v>39</v>
      </c>
      <c r="P1302" s="183">
        <v>41</v>
      </c>
      <c r="Q1302" s="183">
        <v>0</v>
      </c>
      <c r="R1302" s="183">
        <v>130</v>
      </c>
      <c r="S1302" s="183">
        <v>39</v>
      </c>
      <c r="T1302" s="183">
        <v>36</v>
      </c>
      <c r="U1302" s="183">
        <v>0</v>
      </c>
      <c r="V1302" s="183">
        <v>134</v>
      </c>
      <c r="W1302" s="183">
        <v>17</v>
      </c>
      <c r="X1302" s="183">
        <v>52</v>
      </c>
      <c r="Y1302" s="183">
        <v>0</v>
      </c>
    </row>
    <row r="1303" spans="1:25" x14ac:dyDescent="0.2">
      <c r="A1303" s="184">
        <v>11295700</v>
      </c>
      <c r="B1303" s="183" t="str">
        <f>[1]店マスタ!B1302</f>
        <v>ア－ト電器</v>
      </c>
      <c r="C1303" s="183">
        <v>2.5</v>
      </c>
      <c r="D1303" s="183">
        <v>2.5</v>
      </c>
      <c r="E1303" s="183">
        <f>_xlfn.XLOOKUP(A1303,[2]Sheet1!$R:$R,[2]Sheet1!$AB:$AB,"",0)</f>
        <v>3</v>
      </c>
      <c r="F1303" s="183" t="str">
        <f>_xlfn.XLOOKUP($A1303,[3]【2026年03月度_全社】RFM客層一覧表データ!$A:$A,[3]【2026年03月度_全社】RFM客層一覧表データ!C:C,"",0)</f>
        <v/>
      </c>
      <c r="G1303" s="183" t="str">
        <f>_xlfn.XLOOKUP($A1303,[3]【2026年03月度_全社】RFM客層一覧表データ!$A:$A,[3]【2026年03月度_全社】RFM客層一覧表データ!D:D,"",0)</f>
        <v/>
      </c>
      <c r="H1303" s="183" t="str">
        <f>_xlfn.XLOOKUP($A1303,[3]【2026年03月度_全社】RFM客層一覧表データ!$A:$A,[3]【2026年03月度_全社】RFM客層一覧表データ!E:E,"",0)</f>
        <v/>
      </c>
      <c r="I1303" s="183" t="str">
        <f>_xlfn.XLOOKUP($A1303,[3]【2026年03月度_全社】RFM客層一覧表データ!$A:$A,[3]【2026年03月度_全社】RFM客層一覧表データ!F:F,"",0)</f>
        <v/>
      </c>
      <c r="J1303" s="183">
        <v>0</v>
      </c>
      <c r="K1303" s="183">
        <v>0</v>
      </c>
      <c r="L1303" s="183">
        <v>0</v>
      </c>
      <c r="M1303" s="183">
        <v>0</v>
      </c>
      <c r="N1303" s="183">
        <v>0</v>
      </c>
      <c r="O1303" s="183">
        <v>0</v>
      </c>
      <c r="P1303" s="183">
        <v>0</v>
      </c>
      <c r="Q1303" s="183">
        <v>0</v>
      </c>
      <c r="R1303" s="183">
        <v>0</v>
      </c>
      <c r="S1303" s="183">
        <v>0</v>
      </c>
      <c r="T1303" s="183">
        <v>0</v>
      </c>
      <c r="U1303" s="183">
        <v>0</v>
      </c>
      <c r="V1303" s="183">
        <v>0</v>
      </c>
      <c r="W1303" s="183">
        <v>0</v>
      </c>
      <c r="X1303" s="183">
        <v>0</v>
      </c>
      <c r="Y1303" s="183">
        <v>0</v>
      </c>
    </row>
    <row r="1304" spans="1:25" x14ac:dyDescent="0.2">
      <c r="A1304" s="184">
        <v>11295830</v>
      </c>
      <c r="B1304" s="183" t="str">
        <f>[1]店マスタ!B1303</f>
        <v>ＰｒｏＬｉｎｋ　日の出</v>
      </c>
      <c r="C1304" s="183">
        <v>4</v>
      </c>
      <c r="D1304" s="183">
        <v>4</v>
      </c>
      <c r="E1304" s="183">
        <f>_xlfn.XLOOKUP(A1304,[2]Sheet1!$R:$R,[2]Sheet1!$AB:$AB,"",0)</f>
        <v>5</v>
      </c>
      <c r="F1304" s="183">
        <f>_xlfn.XLOOKUP($A1304,[3]【2026年03月度_全社】RFM客層一覧表データ!$A:$A,[3]【2026年03月度_全社】RFM客層一覧表データ!C:C,"",0)</f>
        <v>905</v>
      </c>
      <c r="G1304" s="183">
        <f>_xlfn.XLOOKUP($A1304,[3]【2026年03月度_全社】RFM客層一覧表データ!$A:$A,[3]【2026年03月度_全社】RFM客層一覧表データ!D:D,"",0)</f>
        <v>620</v>
      </c>
      <c r="H1304" s="183">
        <f>_xlfn.XLOOKUP($A1304,[3]【2026年03月度_全社】RFM客層一覧表データ!$A:$A,[3]【2026年03月度_全社】RFM客層一覧表データ!E:E,"",0)</f>
        <v>686</v>
      </c>
      <c r="I1304" s="183">
        <f>_xlfn.XLOOKUP($A1304,[3]【2026年03月度_全社】RFM客層一覧表データ!$A:$A,[3]【2026年03月度_全社】RFM客層一覧表データ!F:F,"",0)</f>
        <v>41</v>
      </c>
      <c r="J1304" s="183">
        <v>914</v>
      </c>
      <c r="K1304" s="183">
        <v>616</v>
      </c>
      <c r="L1304" s="183">
        <v>690</v>
      </c>
      <c r="M1304" s="183">
        <v>56</v>
      </c>
      <c r="N1304" s="183">
        <v>929</v>
      </c>
      <c r="O1304" s="183">
        <v>593</v>
      </c>
      <c r="P1304" s="183">
        <v>678</v>
      </c>
      <c r="Q1304" s="183">
        <v>42</v>
      </c>
      <c r="R1304" s="183">
        <v>958</v>
      </c>
      <c r="S1304" s="183">
        <v>655</v>
      </c>
      <c r="T1304" s="183">
        <v>709</v>
      </c>
      <c r="U1304" s="183">
        <v>49</v>
      </c>
      <c r="V1304" s="183">
        <v>978</v>
      </c>
      <c r="W1304" s="183">
        <v>649</v>
      </c>
      <c r="X1304" s="183">
        <v>722</v>
      </c>
      <c r="Y1304" s="183">
        <v>36</v>
      </c>
    </row>
    <row r="1305" spans="1:25" x14ac:dyDescent="0.2">
      <c r="A1305" s="184">
        <v>11295835</v>
      </c>
      <c r="B1305" s="183" t="str">
        <f>[1]店マスタ!B1304</f>
        <v>すまいるプラザチェーン本部</v>
      </c>
      <c r="C1305" s="183">
        <v>1.5</v>
      </c>
      <c r="D1305" s="183">
        <v>1.5</v>
      </c>
      <c r="E1305" s="183">
        <f>_xlfn.XLOOKUP(A1305,[2]Sheet1!$R:$R,[2]Sheet1!$AB:$AB,"",0)</f>
        <v>1.5</v>
      </c>
      <c r="F1305" s="183" t="str">
        <f>_xlfn.XLOOKUP($A1305,[3]【2026年03月度_全社】RFM客層一覧表データ!$A:$A,[3]【2026年03月度_全社】RFM客層一覧表データ!C:C,"",0)</f>
        <v/>
      </c>
      <c r="G1305" s="183" t="str">
        <f>_xlfn.XLOOKUP($A1305,[3]【2026年03月度_全社】RFM客層一覧表データ!$A:$A,[3]【2026年03月度_全社】RFM客層一覧表データ!D:D,"",0)</f>
        <v/>
      </c>
      <c r="H1305" s="183" t="str">
        <f>_xlfn.XLOOKUP($A1305,[3]【2026年03月度_全社】RFM客層一覧表データ!$A:$A,[3]【2026年03月度_全社】RFM客層一覧表データ!E:E,"",0)</f>
        <v/>
      </c>
      <c r="I1305" s="183" t="str">
        <f>_xlfn.XLOOKUP($A1305,[3]【2026年03月度_全社】RFM客層一覧表データ!$A:$A,[3]【2026年03月度_全社】RFM客層一覧表データ!F:F,"",0)</f>
        <v/>
      </c>
      <c r="J1305" s="183">
        <v>0</v>
      </c>
      <c r="K1305" s="183">
        <v>0</v>
      </c>
      <c r="L1305" s="183">
        <v>0</v>
      </c>
      <c r="M1305" s="183">
        <v>0</v>
      </c>
      <c r="N1305" s="183">
        <v>0</v>
      </c>
      <c r="O1305" s="183">
        <v>0</v>
      </c>
      <c r="P1305" s="183">
        <v>0</v>
      </c>
      <c r="Q1305" s="183">
        <v>0</v>
      </c>
      <c r="R1305" s="183">
        <v>0</v>
      </c>
      <c r="S1305" s="183">
        <v>0</v>
      </c>
      <c r="T1305" s="183">
        <v>0</v>
      </c>
      <c r="U1305" s="183">
        <v>0</v>
      </c>
      <c r="V1305" s="183">
        <v>0</v>
      </c>
      <c r="W1305" s="183">
        <v>0</v>
      </c>
      <c r="X1305" s="183">
        <v>0</v>
      </c>
      <c r="Y1305" s="183">
        <v>0</v>
      </c>
    </row>
    <row r="1306" spans="1:25" x14ac:dyDescent="0.2">
      <c r="A1306" s="184">
        <v>11296030</v>
      </c>
      <c r="B1306" s="183" t="str">
        <f>[1]店マスタ!B1305</f>
        <v>マツダ電器</v>
      </c>
      <c r="C1306" s="183">
        <v>1.5</v>
      </c>
      <c r="D1306" s="183">
        <v>1.5</v>
      </c>
      <c r="E1306" s="183" t="str">
        <f>_xlfn.XLOOKUP(A1306,[2]Sheet1!$R:$R,[2]Sheet1!$AB:$AB,"",0)</f>
        <v/>
      </c>
      <c r="F1306" s="183" t="str">
        <f>_xlfn.XLOOKUP($A1306,[3]【2026年03月度_全社】RFM客層一覧表データ!$A:$A,[3]【2026年03月度_全社】RFM客層一覧表データ!C:C,"",0)</f>
        <v/>
      </c>
      <c r="G1306" s="183" t="str">
        <f>_xlfn.XLOOKUP($A1306,[3]【2026年03月度_全社】RFM客層一覧表データ!$A:$A,[3]【2026年03月度_全社】RFM客層一覧表データ!D:D,"",0)</f>
        <v/>
      </c>
      <c r="H1306" s="183" t="str">
        <f>_xlfn.XLOOKUP($A1306,[3]【2026年03月度_全社】RFM客層一覧表データ!$A:$A,[3]【2026年03月度_全社】RFM客層一覧表データ!E:E,"",0)</f>
        <v/>
      </c>
      <c r="I1306" s="183" t="str">
        <f>_xlfn.XLOOKUP($A1306,[3]【2026年03月度_全社】RFM客層一覧表データ!$A:$A,[3]【2026年03月度_全社】RFM客層一覧表データ!F:F,"",0)</f>
        <v/>
      </c>
      <c r="J1306" s="183">
        <v>105</v>
      </c>
      <c r="K1306" s="183">
        <v>36</v>
      </c>
      <c r="L1306" s="183">
        <v>54</v>
      </c>
      <c r="M1306" s="183">
        <v>0</v>
      </c>
      <c r="N1306" s="183">
        <v>110</v>
      </c>
      <c r="O1306" s="183">
        <v>34</v>
      </c>
      <c r="P1306" s="183">
        <v>58</v>
      </c>
      <c r="Q1306" s="183">
        <v>0</v>
      </c>
      <c r="R1306" s="183">
        <v>124</v>
      </c>
      <c r="S1306" s="183">
        <v>35</v>
      </c>
      <c r="T1306" s="183">
        <v>64</v>
      </c>
      <c r="U1306" s="183">
        <v>0</v>
      </c>
      <c r="V1306" s="183">
        <v>136</v>
      </c>
      <c r="W1306" s="183">
        <v>33</v>
      </c>
      <c r="X1306" s="183">
        <v>73</v>
      </c>
      <c r="Y1306" s="183">
        <v>0</v>
      </c>
    </row>
    <row r="1307" spans="1:25" x14ac:dyDescent="0.2">
      <c r="A1307" s="184">
        <v>11296390</v>
      </c>
      <c r="B1307" s="183" t="str">
        <f>[1]店マスタ!B1306</f>
        <v>すまいるプラザＣ本部店きたざわ</v>
      </c>
      <c r="C1307" s="183">
        <v>3</v>
      </c>
      <c r="D1307" s="183">
        <v>3</v>
      </c>
      <c r="E1307" s="183">
        <f>_xlfn.XLOOKUP(A1307,[2]Sheet1!$R:$R,[2]Sheet1!$AB:$AB,"",0)</f>
        <v>3</v>
      </c>
      <c r="F1307" s="183">
        <f>_xlfn.XLOOKUP($A1307,[3]【2026年03月度_全社】RFM客層一覧表データ!$A:$A,[3]【2026年03月度_全社】RFM客層一覧表データ!C:C,"",0)</f>
        <v>1058</v>
      </c>
      <c r="G1307" s="183">
        <f>_xlfn.XLOOKUP($A1307,[3]【2026年03月度_全社】RFM客層一覧表データ!$A:$A,[3]【2026年03月度_全社】RFM客層一覧表データ!D:D,"",0)</f>
        <v>431</v>
      </c>
      <c r="H1307" s="183">
        <f>_xlfn.XLOOKUP($A1307,[3]【2026年03月度_全社】RFM客層一覧表データ!$A:$A,[3]【2026年03月度_全社】RFM客層一覧表データ!E:E,"",0)</f>
        <v>408</v>
      </c>
      <c r="I1307" s="183">
        <f>_xlfn.XLOOKUP($A1307,[3]【2026年03月度_全社】RFM客層一覧表データ!$A:$A,[3]【2026年03月度_全社】RFM客層一覧表データ!F:F,"",0)</f>
        <v>87</v>
      </c>
      <c r="J1307" s="183">
        <v>1140</v>
      </c>
      <c r="K1307" s="183">
        <v>440</v>
      </c>
      <c r="L1307" s="183">
        <v>414</v>
      </c>
      <c r="M1307" s="183">
        <v>115</v>
      </c>
      <c r="N1307" s="183">
        <v>1146</v>
      </c>
      <c r="O1307" s="183">
        <v>428</v>
      </c>
      <c r="P1307" s="183">
        <v>432</v>
      </c>
      <c r="Q1307" s="183">
        <v>99</v>
      </c>
      <c r="R1307" s="183">
        <v>1182</v>
      </c>
      <c r="S1307" s="183">
        <v>422</v>
      </c>
      <c r="T1307" s="183">
        <v>442</v>
      </c>
      <c r="U1307" s="183">
        <v>100</v>
      </c>
      <c r="V1307" s="183">
        <v>1230</v>
      </c>
      <c r="W1307" s="183">
        <v>403</v>
      </c>
      <c r="X1307" s="183">
        <v>473</v>
      </c>
      <c r="Y1307" s="183">
        <v>91</v>
      </c>
    </row>
    <row r="1308" spans="1:25" x14ac:dyDescent="0.2">
      <c r="A1308" s="184">
        <v>11296450</v>
      </c>
      <c r="B1308" s="183" t="str">
        <f>[1]店マスタ!B1307</f>
        <v>パ－ム　タカセ</v>
      </c>
      <c r="C1308" s="183">
        <v>2</v>
      </c>
      <c r="D1308" s="183">
        <v>2</v>
      </c>
      <c r="E1308" s="183">
        <f>_xlfn.XLOOKUP(A1308,[2]Sheet1!$R:$R,[2]Sheet1!$AB:$AB,"",0)</f>
        <v>2</v>
      </c>
      <c r="F1308" s="183">
        <f>_xlfn.XLOOKUP($A1308,[3]【2026年03月度_全社】RFM客層一覧表データ!$A:$A,[3]【2026年03月度_全社】RFM客層一覧表データ!C:C,"",0)</f>
        <v>345</v>
      </c>
      <c r="G1308" s="183">
        <f>_xlfn.XLOOKUP($A1308,[3]【2026年03月度_全社】RFM客層一覧表データ!$A:$A,[3]【2026年03月度_全社】RFM客層一覧表データ!D:D,"",0)</f>
        <v>95</v>
      </c>
      <c r="H1308" s="183">
        <f>_xlfn.XLOOKUP($A1308,[3]【2026年03月度_全社】RFM客層一覧表データ!$A:$A,[3]【2026年03月度_全社】RFM客層一覧表データ!E:E,"",0)</f>
        <v>165</v>
      </c>
      <c r="I1308" s="183">
        <f>_xlfn.XLOOKUP($A1308,[3]【2026年03月度_全社】RFM客層一覧表データ!$A:$A,[3]【2026年03月度_全社】RFM客層一覧表データ!F:F,"",0)</f>
        <v>20</v>
      </c>
      <c r="J1308" s="183">
        <v>364</v>
      </c>
      <c r="K1308" s="183">
        <v>131</v>
      </c>
      <c r="L1308" s="183">
        <v>167</v>
      </c>
      <c r="M1308" s="183">
        <v>26</v>
      </c>
      <c r="N1308" s="183">
        <v>382</v>
      </c>
      <c r="O1308" s="183">
        <v>122</v>
      </c>
      <c r="P1308" s="183">
        <v>170</v>
      </c>
      <c r="Q1308" s="183">
        <v>13</v>
      </c>
      <c r="R1308" s="183">
        <v>399</v>
      </c>
      <c r="S1308" s="183">
        <v>82</v>
      </c>
      <c r="T1308" s="183">
        <v>174</v>
      </c>
      <c r="U1308" s="183">
        <v>12</v>
      </c>
      <c r="V1308" s="183">
        <v>416</v>
      </c>
      <c r="W1308" s="183">
        <v>145</v>
      </c>
      <c r="X1308" s="183">
        <v>187</v>
      </c>
      <c r="Y1308" s="183">
        <v>26</v>
      </c>
    </row>
    <row r="1309" spans="1:25" x14ac:dyDescent="0.2">
      <c r="A1309" s="184">
        <v>11296516</v>
      </c>
      <c r="B1309" s="183" t="str">
        <f>[1]店マスタ!B1308</f>
        <v>有）宇田川電器</v>
      </c>
      <c r="C1309" s="183">
        <v>1.5</v>
      </c>
      <c r="D1309" s="183">
        <v>1.5</v>
      </c>
      <c r="E1309" s="183">
        <f>_xlfn.XLOOKUP(A1309,[2]Sheet1!$R:$R,[2]Sheet1!$AB:$AB,"",0)</f>
        <v>1.5</v>
      </c>
      <c r="F1309" s="183">
        <f>_xlfn.XLOOKUP($A1309,[3]【2026年03月度_全社】RFM客層一覧表データ!$A:$A,[3]【2026年03月度_全社】RFM客層一覧表データ!C:C,"",0)</f>
        <v>112</v>
      </c>
      <c r="G1309" s="183">
        <f>_xlfn.XLOOKUP($A1309,[3]【2026年03月度_全社】RFM客層一覧表データ!$A:$A,[3]【2026年03月度_全社】RFM客層一覧表データ!D:D,"",0)</f>
        <v>45</v>
      </c>
      <c r="H1309" s="183">
        <f>_xlfn.XLOOKUP($A1309,[3]【2026年03月度_全社】RFM客層一覧表データ!$A:$A,[3]【2026年03月度_全社】RFM客層一覧表データ!E:E,"",0)</f>
        <v>63</v>
      </c>
      <c r="I1309" s="183">
        <f>_xlfn.XLOOKUP($A1309,[3]【2026年03月度_全社】RFM客層一覧表データ!$A:$A,[3]【2026年03月度_全社】RFM客層一覧表データ!F:F,"",0)</f>
        <v>3</v>
      </c>
      <c r="J1309" s="183">
        <v>117</v>
      </c>
      <c r="K1309" s="183">
        <v>12</v>
      </c>
      <c r="L1309" s="183">
        <v>63</v>
      </c>
      <c r="M1309" s="183">
        <v>1</v>
      </c>
      <c r="N1309" s="183">
        <v>141</v>
      </c>
      <c r="O1309" s="183">
        <v>28</v>
      </c>
      <c r="P1309" s="183">
        <v>69</v>
      </c>
      <c r="Q1309" s="183">
        <v>7</v>
      </c>
      <c r="R1309" s="183">
        <v>157</v>
      </c>
      <c r="S1309" s="183">
        <v>55</v>
      </c>
      <c r="T1309" s="183">
        <v>77</v>
      </c>
      <c r="U1309" s="183">
        <v>11</v>
      </c>
      <c r="V1309" s="183">
        <v>166</v>
      </c>
      <c r="W1309" s="183">
        <v>40</v>
      </c>
      <c r="X1309" s="183">
        <v>77</v>
      </c>
      <c r="Y1309" s="183">
        <v>12</v>
      </c>
    </row>
    <row r="1310" spans="1:25" x14ac:dyDescent="0.2">
      <c r="A1310" s="184">
        <v>11297100</v>
      </c>
      <c r="B1310" s="183" t="str">
        <f>[1]店マスタ!B1309</f>
        <v>株式会社　エルク</v>
      </c>
      <c r="C1310" s="183">
        <v>2.5</v>
      </c>
      <c r="D1310" s="183">
        <v>2.5</v>
      </c>
      <c r="E1310" s="183">
        <f>_xlfn.XLOOKUP(A1310,[2]Sheet1!$R:$R,[2]Sheet1!$AB:$AB,"",0)</f>
        <v>2.5</v>
      </c>
      <c r="F1310" s="183">
        <f>_xlfn.XLOOKUP($A1310,[3]【2026年03月度_全社】RFM客層一覧表データ!$A:$A,[3]【2026年03月度_全社】RFM客層一覧表データ!C:C,"",0)</f>
        <v>470</v>
      </c>
      <c r="G1310" s="183">
        <f>_xlfn.XLOOKUP($A1310,[3]【2026年03月度_全社】RFM客層一覧表データ!$A:$A,[3]【2026年03月度_全社】RFM客層一覧表データ!D:D,"",0)</f>
        <v>211</v>
      </c>
      <c r="H1310" s="183">
        <f>_xlfn.XLOOKUP($A1310,[3]【2026年03月度_全社】RFM客層一覧表データ!$A:$A,[3]【2026年03月度_全社】RFM客層一覧表データ!E:E,"",0)</f>
        <v>238</v>
      </c>
      <c r="I1310" s="183">
        <f>_xlfn.XLOOKUP($A1310,[3]【2026年03月度_全社】RFM客層一覧表データ!$A:$A,[3]【2026年03月度_全社】RFM客層一覧表データ!F:F,"",0)</f>
        <v>43</v>
      </c>
      <c r="J1310" s="183">
        <v>471</v>
      </c>
      <c r="K1310" s="183">
        <v>222</v>
      </c>
      <c r="L1310" s="183">
        <v>237</v>
      </c>
      <c r="M1310" s="183">
        <v>41</v>
      </c>
      <c r="N1310" s="183">
        <v>484</v>
      </c>
      <c r="O1310" s="183">
        <v>229</v>
      </c>
      <c r="P1310" s="183">
        <v>248</v>
      </c>
      <c r="Q1310" s="183">
        <v>31</v>
      </c>
      <c r="R1310" s="183">
        <v>521</v>
      </c>
      <c r="S1310" s="183">
        <v>237</v>
      </c>
      <c r="T1310" s="183">
        <v>254</v>
      </c>
      <c r="U1310" s="183">
        <v>38</v>
      </c>
      <c r="V1310" s="183">
        <v>546</v>
      </c>
      <c r="W1310" s="183">
        <v>248</v>
      </c>
      <c r="X1310" s="183">
        <v>249</v>
      </c>
      <c r="Y1310" s="183">
        <v>36</v>
      </c>
    </row>
    <row r="1311" spans="1:25" x14ac:dyDescent="0.2">
      <c r="A1311" s="184">
        <v>11297842</v>
      </c>
      <c r="B1311" s="183" t="str">
        <f>[1]店マスタ!B1310</f>
        <v>タカハシデンキ株式会社</v>
      </c>
      <c r="C1311" s="183">
        <v>6</v>
      </c>
      <c r="D1311" s="183">
        <v>6</v>
      </c>
      <c r="E1311" s="183">
        <f>_xlfn.XLOOKUP(A1311,[2]Sheet1!$R:$R,[2]Sheet1!$AB:$AB,"",0)</f>
        <v>6</v>
      </c>
      <c r="F1311" s="183">
        <f>_xlfn.XLOOKUP($A1311,[3]【2026年03月度_全社】RFM客層一覧表データ!$A:$A,[3]【2026年03月度_全社】RFM客層一覧表データ!C:C,"",0)</f>
        <v>1133</v>
      </c>
      <c r="G1311" s="183">
        <f>_xlfn.XLOOKUP($A1311,[3]【2026年03月度_全社】RFM客層一覧表データ!$A:$A,[3]【2026年03月度_全社】RFM客層一覧表データ!D:D,"",0)</f>
        <v>436</v>
      </c>
      <c r="H1311" s="183">
        <f>_xlfn.XLOOKUP($A1311,[3]【2026年03月度_全社】RFM客層一覧表データ!$A:$A,[3]【2026年03月度_全社】RFM客層一覧表データ!E:E,"",0)</f>
        <v>353</v>
      </c>
      <c r="I1311" s="183">
        <f>_xlfn.XLOOKUP($A1311,[3]【2026年03月度_全社】RFM客層一覧表データ!$A:$A,[3]【2026年03月度_全社】RFM客層一覧表データ!F:F,"",0)</f>
        <v>150</v>
      </c>
      <c r="J1311" s="183">
        <v>1110</v>
      </c>
      <c r="K1311" s="183">
        <v>459</v>
      </c>
      <c r="L1311" s="183">
        <v>348</v>
      </c>
      <c r="M1311" s="183">
        <v>190</v>
      </c>
      <c r="N1311" s="183">
        <v>1014</v>
      </c>
      <c r="O1311" s="183">
        <v>376</v>
      </c>
      <c r="P1311" s="183">
        <v>341</v>
      </c>
      <c r="Q1311" s="183">
        <v>130</v>
      </c>
      <c r="R1311" s="183">
        <v>980</v>
      </c>
      <c r="S1311" s="183">
        <v>362</v>
      </c>
      <c r="T1311" s="183">
        <v>333</v>
      </c>
      <c r="U1311" s="183">
        <v>123</v>
      </c>
      <c r="V1311" s="183">
        <v>910</v>
      </c>
      <c r="W1311" s="183">
        <v>346</v>
      </c>
      <c r="X1311" s="183">
        <v>331</v>
      </c>
      <c r="Y1311" s="183">
        <v>131</v>
      </c>
    </row>
    <row r="1312" spans="1:25" x14ac:dyDescent="0.2">
      <c r="A1312" s="184">
        <v>11300053</v>
      </c>
      <c r="B1312" s="183" t="str">
        <f>[1]店マスタ!B1311</f>
        <v>有限会社住吉電器　赤羽店</v>
      </c>
      <c r="C1312" s="183">
        <v>0</v>
      </c>
      <c r="D1312" s="183">
        <v>0</v>
      </c>
      <c r="E1312" s="183" t="str">
        <f>_xlfn.XLOOKUP(A1312,[2]Sheet1!$R:$R,[2]Sheet1!$AB:$AB,"",0)</f>
        <v/>
      </c>
      <c r="F1312" s="183">
        <f>_xlfn.XLOOKUP($A1312,[3]【2026年03月度_全社】RFM客層一覧表データ!$A:$A,[3]【2026年03月度_全社】RFM客層一覧表データ!C:C,"",0)</f>
        <v>11</v>
      </c>
      <c r="G1312" s="183">
        <f>_xlfn.XLOOKUP($A1312,[3]【2026年03月度_全社】RFM客層一覧表データ!$A:$A,[3]【2026年03月度_全社】RFM客層一覧表データ!D:D,"",0)</f>
        <v>7</v>
      </c>
      <c r="H1312" s="183">
        <f>_xlfn.XLOOKUP($A1312,[3]【2026年03月度_全社】RFM客層一覧表データ!$A:$A,[3]【2026年03月度_全社】RFM客層一覧表データ!E:E,"",0)</f>
        <v>0</v>
      </c>
      <c r="I1312" s="183">
        <f>_xlfn.XLOOKUP($A1312,[3]【2026年03月度_全社】RFM客層一覧表データ!$A:$A,[3]【2026年03月度_全社】RFM客層一覧表データ!F:F,"",0)</f>
        <v>4</v>
      </c>
      <c r="J1312" s="183">
        <v>7</v>
      </c>
      <c r="K1312" s="183">
        <v>7</v>
      </c>
      <c r="L1312" s="183">
        <v>0</v>
      </c>
      <c r="M1312" s="183">
        <v>7</v>
      </c>
      <c r="N1312" s="183">
        <v>0</v>
      </c>
      <c r="O1312" s="183">
        <v>0</v>
      </c>
      <c r="P1312" s="183">
        <v>0</v>
      </c>
      <c r="Q1312" s="183">
        <v>0</v>
      </c>
      <c r="R1312" s="183">
        <v>0</v>
      </c>
      <c r="S1312" s="183">
        <v>0</v>
      </c>
      <c r="T1312" s="183">
        <v>0</v>
      </c>
      <c r="U1312" s="183">
        <v>0</v>
      </c>
      <c r="V1312" s="183">
        <v>0</v>
      </c>
      <c r="W1312" s="183">
        <v>0</v>
      </c>
      <c r="X1312" s="183">
        <v>0</v>
      </c>
      <c r="Y1312" s="183">
        <v>0</v>
      </c>
    </row>
    <row r="1313" spans="1:25" x14ac:dyDescent="0.2">
      <c r="A1313" s="184">
        <v>11300468</v>
      </c>
      <c r="B1313" s="183" t="str">
        <f>[1]店マスタ!B1312</f>
        <v>株式会社まさご電機</v>
      </c>
      <c r="C1313" s="183">
        <v>1</v>
      </c>
      <c r="D1313" s="183">
        <v>1</v>
      </c>
      <c r="E1313" s="183">
        <f>_xlfn.XLOOKUP(A1313,[2]Sheet1!$R:$R,[2]Sheet1!$AB:$AB,"",0)</f>
        <v>1</v>
      </c>
      <c r="F1313" s="183" t="str">
        <f>_xlfn.XLOOKUP($A1313,[3]【2026年03月度_全社】RFM客層一覧表データ!$A:$A,[3]【2026年03月度_全社】RFM客層一覧表データ!C:C,"",0)</f>
        <v/>
      </c>
      <c r="G1313" s="183" t="str">
        <f>_xlfn.XLOOKUP($A1313,[3]【2026年03月度_全社】RFM客層一覧表データ!$A:$A,[3]【2026年03月度_全社】RFM客層一覧表データ!D:D,"",0)</f>
        <v/>
      </c>
      <c r="H1313" s="183" t="str">
        <f>_xlfn.XLOOKUP($A1313,[3]【2026年03月度_全社】RFM客層一覧表データ!$A:$A,[3]【2026年03月度_全社】RFM客層一覧表データ!E:E,"",0)</f>
        <v/>
      </c>
      <c r="I1313" s="183" t="str">
        <f>_xlfn.XLOOKUP($A1313,[3]【2026年03月度_全社】RFM客層一覧表データ!$A:$A,[3]【2026年03月度_全社】RFM客層一覧表データ!F:F,"",0)</f>
        <v/>
      </c>
      <c r="J1313" s="183">
        <v>0</v>
      </c>
      <c r="K1313" s="183">
        <v>0</v>
      </c>
      <c r="L1313" s="183">
        <v>0</v>
      </c>
      <c r="M1313" s="183">
        <v>0</v>
      </c>
      <c r="N1313" s="183">
        <v>0</v>
      </c>
      <c r="O1313" s="183">
        <v>0</v>
      </c>
      <c r="P1313" s="183">
        <v>0</v>
      </c>
      <c r="Q1313" s="183">
        <v>0</v>
      </c>
      <c r="R1313" s="183">
        <v>0</v>
      </c>
      <c r="S1313" s="183">
        <v>0</v>
      </c>
      <c r="T1313" s="183">
        <v>0</v>
      </c>
      <c r="U1313" s="183">
        <v>0</v>
      </c>
      <c r="V1313" s="183">
        <v>0</v>
      </c>
      <c r="W1313" s="183">
        <v>0</v>
      </c>
      <c r="X1313" s="183">
        <v>0</v>
      </c>
      <c r="Y1313" s="183">
        <v>0</v>
      </c>
    </row>
    <row r="1314" spans="1:25" x14ac:dyDescent="0.2">
      <c r="A1314" s="184">
        <v>11300476</v>
      </c>
      <c r="B1314" s="183" t="str">
        <f>[1]店マスタ!B1313</f>
        <v>株式会社まさご電機浦安店</v>
      </c>
      <c r="C1314" s="183">
        <v>0</v>
      </c>
      <c r="D1314" s="183">
        <v>0</v>
      </c>
      <c r="E1314" s="183" t="str">
        <f>_xlfn.XLOOKUP(A1314,[2]Sheet1!$R:$R,[2]Sheet1!$AB:$AB,"",0)</f>
        <v/>
      </c>
      <c r="F1314" s="183" t="str">
        <f>_xlfn.XLOOKUP($A1314,[3]【2026年03月度_全社】RFM客層一覧表データ!$A:$A,[3]【2026年03月度_全社】RFM客層一覧表データ!C:C,"",0)</f>
        <v/>
      </c>
      <c r="G1314" s="183" t="str">
        <f>_xlfn.XLOOKUP($A1314,[3]【2026年03月度_全社】RFM客層一覧表データ!$A:$A,[3]【2026年03月度_全社】RFM客層一覧表データ!D:D,"",0)</f>
        <v/>
      </c>
      <c r="H1314" s="183" t="str">
        <f>_xlfn.XLOOKUP($A1314,[3]【2026年03月度_全社】RFM客層一覧表データ!$A:$A,[3]【2026年03月度_全社】RFM客層一覧表データ!E:E,"",0)</f>
        <v/>
      </c>
      <c r="I1314" s="183" t="str">
        <f>_xlfn.XLOOKUP($A1314,[3]【2026年03月度_全社】RFM客層一覧表データ!$A:$A,[3]【2026年03月度_全社】RFM客層一覧表データ!F:F,"",0)</f>
        <v/>
      </c>
      <c r="J1314" s="183">
        <v>0</v>
      </c>
      <c r="K1314" s="183">
        <v>0</v>
      </c>
      <c r="L1314" s="183">
        <v>0</v>
      </c>
      <c r="M1314" s="183">
        <v>0</v>
      </c>
      <c r="N1314" s="183">
        <v>0</v>
      </c>
      <c r="O1314" s="183">
        <v>0</v>
      </c>
      <c r="P1314" s="183">
        <v>0</v>
      </c>
      <c r="Q1314" s="183">
        <v>0</v>
      </c>
      <c r="R1314" s="183">
        <v>0</v>
      </c>
      <c r="S1314" s="183">
        <v>0</v>
      </c>
      <c r="T1314" s="183">
        <v>0</v>
      </c>
      <c r="U1314" s="183">
        <v>0</v>
      </c>
      <c r="V1314" s="183">
        <v>0</v>
      </c>
      <c r="W1314" s="183">
        <v>0</v>
      </c>
      <c r="X1314" s="183">
        <v>0</v>
      </c>
      <c r="Y1314" s="183">
        <v>0</v>
      </c>
    </row>
    <row r="1315" spans="1:25" x14ac:dyDescent="0.2">
      <c r="A1315" s="184">
        <v>11301013</v>
      </c>
      <c r="B1315" s="183" t="str">
        <f>[1]店マスタ!B1314</f>
        <v>パナピット　あまの</v>
      </c>
      <c r="C1315" s="183">
        <v>4</v>
      </c>
      <c r="D1315" s="183">
        <v>4</v>
      </c>
      <c r="E1315" s="183">
        <f>_xlfn.XLOOKUP(A1315,[2]Sheet1!$R:$R,[2]Sheet1!$AB:$AB,"",0)</f>
        <v>4.5</v>
      </c>
      <c r="F1315" s="183">
        <f>_xlfn.XLOOKUP($A1315,[3]【2026年03月度_全社】RFM客層一覧表データ!$A:$A,[3]【2026年03月度_全社】RFM客層一覧表データ!C:C,"",0)</f>
        <v>882</v>
      </c>
      <c r="G1315" s="183">
        <f>_xlfn.XLOOKUP($A1315,[3]【2026年03月度_全社】RFM客層一覧表データ!$A:$A,[3]【2026年03月度_全社】RFM客層一覧表データ!D:D,"",0)</f>
        <v>414</v>
      </c>
      <c r="H1315" s="183">
        <f>_xlfn.XLOOKUP($A1315,[3]【2026年03月度_全社】RFM客層一覧表データ!$A:$A,[3]【2026年03月度_全社】RFM客層一覧表データ!E:E,"",0)</f>
        <v>474</v>
      </c>
      <c r="I1315" s="183">
        <f>_xlfn.XLOOKUP($A1315,[3]【2026年03月度_全社】RFM客層一覧表データ!$A:$A,[3]【2026年03月度_全社】RFM客層一覧表データ!F:F,"",0)</f>
        <v>44</v>
      </c>
      <c r="J1315" s="183">
        <v>944</v>
      </c>
      <c r="K1315" s="183">
        <v>456</v>
      </c>
      <c r="L1315" s="183">
        <v>489</v>
      </c>
      <c r="M1315" s="183">
        <v>46</v>
      </c>
      <c r="N1315" s="183">
        <v>976</v>
      </c>
      <c r="O1315" s="183">
        <v>444</v>
      </c>
      <c r="P1315" s="183">
        <v>499</v>
      </c>
      <c r="Q1315" s="183">
        <v>49</v>
      </c>
      <c r="R1315" s="183">
        <v>1020</v>
      </c>
      <c r="S1315" s="183">
        <v>450</v>
      </c>
      <c r="T1315" s="183">
        <v>516</v>
      </c>
      <c r="U1315" s="183">
        <v>36</v>
      </c>
      <c r="V1315" s="183">
        <v>1067</v>
      </c>
      <c r="W1315" s="183">
        <v>482</v>
      </c>
      <c r="X1315" s="183">
        <v>514</v>
      </c>
      <c r="Y1315" s="183">
        <v>73</v>
      </c>
    </row>
    <row r="1316" spans="1:25" x14ac:dyDescent="0.2">
      <c r="A1316" s="184">
        <v>11301021</v>
      </c>
      <c r="B1316" s="183" t="str">
        <f>[1]店マスタ!B1315</f>
        <v>ライフテクト　イトウ</v>
      </c>
      <c r="C1316" s="183">
        <v>8</v>
      </c>
      <c r="D1316" s="183">
        <v>8</v>
      </c>
      <c r="E1316" s="183">
        <f>_xlfn.XLOOKUP(A1316,[2]Sheet1!$R:$R,[2]Sheet1!$AB:$AB,"",0)</f>
        <v>8</v>
      </c>
      <c r="F1316" s="183">
        <f>_xlfn.XLOOKUP($A1316,[3]【2026年03月度_全社】RFM客層一覧表データ!$A:$A,[3]【2026年03月度_全社】RFM客層一覧表データ!C:C,"",0)</f>
        <v>1326</v>
      </c>
      <c r="G1316" s="183">
        <f>_xlfn.XLOOKUP($A1316,[3]【2026年03月度_全社】RFM客層一覧表データ!$A:$A,[3]【2026年03月度_全社】RFM客層一覧表データ!D:D,"",0)</f>
        <v>701</v>
      </c>
      <c r="H1316" s="183">
        <f>_xlfn.XLOOKUP($A1316,[3]【2026年03月度_全社】RFM客層一覧表データ!$A:$A,[3]【2026年03月度_全社】RFM客層一覧表データ!E:E,"",0)</f>
        <v>665</v>
      </c>
      <c r="I1316" s="183">
        <f>_xlfn.XLOOKUP($A1316,[3]【2026年03月度_全社】RFM客層一覧表データ!$A:$A,[3]【2026年03月度_全社】RFM客層一覧表データ!F:F,"",0)</f>
        <v>111</v>
      </c>
      <c r="J1316" s="183">
        <v>1361</v>
      </c>
      <c r="K1316" s="183">
        <v>721</v>
      </c>
      <c r="L1316" s="183">
        <v>653</v>
      </c>
      <c r="M1316" s="183">
        <v>133</v>
      </c>
      <c r="N1316" s="183">
        <v>1339</v>
      </c>
      <c r="O1316" s="183">
        <v>747</v>
      </c>
      <c r="P1316" s="183">
        <v>640</v>
      </c>
      <c r="Q1316" s="183">
        <v>167</v>
      </c>
      <c r="R1316" s="183">
        <v>1245</v>
      </c>
      <c r="S1316" s="183">
        <v>728</v>
      </c>
      <c r="T1316" s="183">
        <v>612</v>
      </c>
      <c r="U1316" s="183">
        <v>186</v>
      </c>
      <c r="V1316" s="183">
        <v>1159</v>
      </c>
      <c r="W1316" s="183">
        <v>719</v>
      </c>
      <c r="X1316" s="183">
        <v>576</v>
      </c>
      <c r="Y1316" s="183">
        <v>190</v>
      </c>
    </row>
    <row r="1317" spans="1:25" x14ac:dyDescent="0.2">
      <c r="A1317" s="184">
        <v>11301034</v>
      </c>
      <c r="B1317" s="183" t="str">
        <f>[1]店マスタ!B1316</f>
        <v>パナピット　こやまでんき</v>
      </c>
      <c r="C1317" s="183">
        <v>5</v>
      </c>
      <c r="D1317" s="183">
        <v>4</v>
      </c>
      <c r="E1317" s="183">
        <f>_xlfn.XLOOKUP(A1317,[2]Sheet1!$R:$R,[2]Sheet1!$AB:$AB,"",0)</f>
        <v>5</v>
      </c>
      <c r="F1317" s="183">
        <f>_xlfn.XLOOKUP($A1317,[3]【2026年03月度_全社】RFM客層一覧表データ!$A:$A,[3]【2026年03月度_全社】RFM客層一覧表データ!C:C,"",0)</f>
        <v>1472</v>
      </c>
      <c r="G1317" s="183">
        <f>_xlfn.XLOOKUP($A1317,[3]【2026年03月度_全社】RFM客層一覧表データ!$A:$A,[3]【2026年03月度_全社】RFM客層一覧表データ!D:D,"",0)</f>
        <v>796</v>
      </c>
      <c r="H1317" s="183">
        <f>_xlfn.XLOOKUP($A1317,[3]【2026年03月度_全社】RFM客層一覧表データ!$A:$A,[3]【2026年03月度_全社】RFM客層一覧表データ!E:E,"",0)</f>
        <v>708</v>
      </c>
      <c r="I1317" s="183">
        <f>_xlfn.XLOOKUP($A1317,[3]【2026年03月度_全社】RFM客層一覧表データ!$A:$A,[3]【2026年03月度_全社】RFM客層一覧表データ!F:F,"",0)</f>
        <v>180</v>
      </c>
      <c r="J1317" s="183">
        <v>1394</v>
      </c>
      <c r="K1317" s="183">
        <v>822</v>
      </c>
      <c r="L1317" s="183">
        <v>661</v>
      </c>
      <c r="M1317" s="183">
        <v>198</v>
      </c>
      <c r="N1317" s="183">
        <v>1238</v>
      </c>
      <c r="O1317" s="183">
        <v>830</v>
      </c>
      <c r="P1317" s="183">
        <v>623</v>
      </c>
      <c r="Q1317" s="183">
        <v>201</v>
      </c>
      <c r="R1317" s="183">
        <v>1126</v>
      </c>
      <c r="S1317" s="183">
        <v>653</v>
      </c>
      <c r="T1317" s="183">
        <v>565</v>
      </c>
      <c r="U1317" s="183">
        <v>123</v>
      </c>
      <c r="V1317" s="183">
        <v>1081</v>
      </c>
      <c r="W1317" s="183">
        <v>605</v>
      </c>
      <c r="X1317" s="183">
        <v>516</v>
      </c>
      <c r="Y1317" s="183">
        <v>133</v>
      </c>
    </row>
    <row r="1318" spans="1:25" x14ac:dyDescent="0.2">
      <c r="A1318" s="184">
        <v>11301038</v>
      </c>
      <c r="B1318" s="183" t="str">
        <f>[1]店マスタ!B1317</f>
        <v>（株）田中テレビサ－ビス</v>
      </c>
      <c r="C1318" s="183">
        <v>4.5</v>
      </c>
      <c r="D1318" s="183">
        <v>4.5</v>
      </c>
      <c r="E1318" s="183">
        <f>_xlfn.XLOOKUP(A1318,[2]Sheet1!$R:$R,[2]Sheet1!$AB:$AB,"",0)</f>
        <v>4.5</v>
      </c>
      <c r="F1318" s="183">
        <f>_xlfn.XLOOKUP($A1318,[3]【2026年03月度_全社】RFM客層一覧表データ!$A:$A,[3]【2026年03月度_全社】RFM客層一覧表データ!C:C,"",0)</f>
        <v>643</v>
      </c>
      <c r="G1318" s="183">
        <f>_xlfn.XLOOKUP($A1318,[3]【2026年03月度_全社】RFM客層一覧表データ!$A:$A,[3]【2026年03月度_全社】RFM客層一覧表データ!D:D,"",0)</f>
        <v>270</v>
      </c>
      <c r="H1318" s="183">
        <f>_xlfn.XLOOKUP($A1318,[3]【2026年03月度_全社】RFM客層一覧表データ!$A:$A,[3]【2026年03月度_全社】RFM客層一覧表データ!E:E,"",0)</f>
        <v>291</v>
      </c>
      <c r="I1318" s="183">
        <f>_xlfn.XLOOKUP($A1318,[3]【2026年03月度_全社】RFM客層一覧表データ!$A:$A,[3]【2026年03月度_全社】RFM客層一覧表データ!F:F,"",0)</f>
        <v>43</v>
      </c>
      <c r="J1318" s="183">
        <v>660</v>
      </c>
      <c r="K1318" s="183">
        <v>253</v>
      </c>
      <c r="L1318" s="183">
        <v>281</v>
      </c>
      <c r="M1318" s="183">
        <v>39</v>
      </c>
      <c r="N1318" s="183">
        <v>660</v>
      </c>
      <c r="O1318" s="183">
        <v>267</v>
      </c>
      <c r="P1318" s="183">
        <v>286</v>
      </c>
      <c r="Q1318" s="183">
        <v>37</v>
      </c>
      <c r="R1318" s="183">
        <v>721</v>
      </c>
      <c r="S1318" s="183">
        <v>280</v>
      </c>
      <c r="T1318" s="183">
        <v>285</v>
      </c>
      <c r="U1318" s="183">
        <v>49</v>
      </c>
      <c r="V1318" s="183">
        <v>726</v>
      </c>
      <c r="W1318" s="183">
        <v>255</v>
      </c>
      <c r="X1318" s="183">
        <v>287</v>
      </c>
      <c r="Y1318" s="183">
        <v>38</v>
      </c>
    </row>
    <row r="1319" spans="1:25" x14ac:dyDescent="0.2">
      <c r="A1319" s="184">
        <v>11301046</v>
      </c>
      <c r="B1319" s="183" t="str">
        <f>[1]店マスタ!B1318</f>
        <v>パナピット　みやかわ</v>
      </c>
      <c r="C1319" s="183">
        <v>2.5</v>
      </c>
      <c r="D1319" s="183">
        <v>0</v>
      </c>
      <c r="E1319" s="183" t="str">
        <f>_xlfn.XLOOKUP(A1319,[2]Sheet1!$R:$R,[2]Sheet1!$AB:$AB,"",0)</f>
        <v/>
      </c>
      <c r="F1319" s="183" t="str">
        <f>_xlfn.XLOOKUP($A1319,[3]【2026年03月度_全社】RFM客層一覧表データ!$A:$A,[3]【2026年03月度_全社】RFM客層一覧表データ!C:C,"",0)</f>
        <v/>
      </c>
      <c r="G1319" s="183" t="str">
        <f>_xlfn.XLOOKUP($A1319,[3]【2026年03月度_全社】RFM客層一覧表データ!$A:$A,[3]【2026年03月度_全社】RFM客層一覧表データ!D:D,"",0)</f>
        <v/>
      </c>
      <c r="H1319" s="183" t="str">
        <f>_xlfn.XLOOKUP($A1319,[3]【2026年03月度_全社】RFM客層一覧表データ!$A:$A,[3]【2026年03月度_全社】RFM客層一覧表データ!E:E,"",0)</f>
        <v/>
      </c>
      <c r="I1319" s="183" t="str">
        <f>_xlfn.XLOOKUP($A1319,[3]【2026年03月度_全社】RFM客層一覧表データ!$A:$A,[3]【2026年03月度_全社】RFM客層一覧表データ!F:F,"",0)</f>
        <v/>
      </c>
      <c r="J1319" s="183">
        <v>251</v>
      </c>
      <c r="K1319" s="183">
        <v>34</v>
      </c>
      <c r="L1319" s="183">
        <v>76</v>
      </c>
      <c r="M1319" s="183">
        <v>9</v>
      </c>
      <c r="N1319" s="183">
        <v>274</v>
      </c>
      <c r="O1319" s="183">
        <v>78</v>
      </c>
      <c r="P1319" s="183">
        <v>87</v>
      </c>
      <c r="Q1319" s="183">
        <v>24</v>
      </c>
      <c r="R1319" s="183">
        <v>290</v>
      </c>
      <c r="S1319" s="183">
        <v>85</v>
      </c>
      <c r="T1319" s="183">
        <v>90</v>
      </c>
      <c r="U1319" s="183">
        <v>22</v>
      </c>
      <c r="V1319" s="183">
        <v>292</v>
      </c>
      <c r="W1319" s="183">
        <v>100</v>
      </c>
      <c r="X1319" s="183">
        <v>99</v>
      </c>
      <c r="Y1319" s="183">
        <v>29</v>
      </c>
    </row>
    <row r="1320" spans="1:25" x14ac:dyDescent="0.2">
      <c r="A1320" s="184">
        <v>11301054</v>
      </c>
      <c r="B1320" s="183" t="str">
        <f>[1]店マスタ!B1319</f>
        <v>パナピット　フジタ</v>
      </c>
      <c r="C1320" s="183">
        <v>2</v>
      </c>
      <c r="D1320" s="183">
        <v>2</v>
      </c>
      <c r="E1320" s="183">
        <f>_xlfn.XLOOKUP(A1320,[2]Sheet1!$R:$R,[2]Sheet1!$AB:$AB,"",0)</f>
        <v>2</v>
      </c>
      <c r="F1320" s="183">
        <f>_xlfn.XLOOKUP($A1320,[3]【2026年03月度_全社】RFM客層一覧表データ!$A:$A,[3]【2026年03月度_全社】RFM客層一覧表データ!C:C,"",0)</f>
        <v>300</v>
      </c>
      <c r="G1320" s="183">
        <f>_xlfn.XLOOKUP($A1320,[3]【2026年03月度_全社】RFM客層一覧表データ!$A:$A,[3]【2026年03月度_全社】RFM客層一覧表データ!D:D,"",0)</f>
        <v>110</v>
      </c>
      <c r="H1320" s="183">
        <f>_xlfn.XLOOKUP($A1320,[3]【2026年03月度_全社】RFM客層一覧表データ!$A:$A,[3]【2026年03月度_全社】RFM客層一覧表データ!E:E,"",0)</f>
        <v>131</v>
      </c>
      <c r="I1320" s="183">
        <f>_xlfn.XLOOKUP($A1320,[3]【2026年03月度_全社】RFM客層一覧表データ!$A:$A,[3]【2026年03月度_全社】RFM客層一覧表データ!F:F,"",0)</f>
        <v>25</v>
      </c>
      <c r="J1320" s="183">
        <v>312</v>
      </c>
      <c r="K1320" s="183">
        <v>111</v>
      </c>
      <c r="L1320" s="183">
        <v>134</v>
      </c>
      <c r="M1320" s="183">
        <v>16</v>
      </c>
      <c r="N1320" s="183">
        <v>334</v>
      </c>
      <c r="O1320" s="183">
        <v>115</v>
      </c>
      <c r="P1320" s="183">
        <v>137</v>
      </c>
      <c r="Q1320" s="183">
        <v>19</v>
      </c>
      <c r="R1320" s="183">
        <v>345</v>
      </c>
      <c r="S1320" s="183">
        <v>123</v>
      </c>
      <c r="T1320" s="183">
        <v>149</v>
      </c>
      <c r="U1320" s="183">
        <v>22</v>
      </c>
      <c r="V1320" s="183">
        <v>371</v>
      </c>
      <c r="W1320" s="183">
        <v>114</v>
      </c>
      <c r="X1320" s="183">
        <v>152</v>
      </c>
      <c r="Y1320" s="183">
        <v>18</v>
      </c>
    </row>
    <row r="1321" spans="1:25" x14ac:dyDescent="0.2">
      <c r="A1321" s="184">
        <v>11301088</v>
      </c>
      <c r="B1321" s="183" t="str">
        <f>[1]店マスタ!B1320</f>
        <v>株式会社　ヤスダ電器</v>
      </c>
      <c r="C1321" s="183">
        <v>1</v>
      </c>
      <c r="D1321" s="183">
        <v>1</v>
      </c>
      <c r="E1321" s="183">
        <f>_xlfn.XLOOKUP(A1321,[2]Sheet1!$R:$R,[2]Sheet1!$AB:$AB,"",0)</f>
        <v>1</v>
      </c>
      <c r="F1321" s="183" t="str">
        <f>_xlfn.XLOOKUP($A1321,[3]【2026年03月度_全社】RFM客層一覧表データ!$A:$A,[3]【2026年03月度_全社】RFM客層一覧表データ!C:C,"",0)</f>
        <v/>
      </c>
      <c r="G1321" s="183" t="str">
        <f>_xlfn.XLOOKUP($A1321,[3]【2026年03月度_全社】RFM客層一覧表データ!$A:$A,[3]【2026年03月度_全社】RFM客層一覧表データ!D:D,"",0)</f>
        <v/>
      </c>
      <c r="H1321" s="183" t="str">
        <f>_xlfn.XLOOKUP($A1321,[3]【2026年03月度_全社】RFM客層一覧表データ!$A:$A,[3]【2026年03月度_全社】RFM客層一覧表データ!E:E,"",0)</f>
        <v/>
      </c>
      <c r="I1321" s="183" t="str">
        <f>_xlfn.XLOOKUP($A1321,[3]【2026年03月度_全社】RFM客層一覧表データ!$A:$A,[3]【2026年03月度_全社】RFM客層一覧表データ!F:F,"",0)</f>
        <v/>
      </c>
      <c r="J1321" s="183">
        <v>0</v>
      </c>
      <c r="K1321" s="183">
        <v>0</v>
      </c>
      <c r="L1321" s="183">
        <v>0</v>
      </c>
      <c r="M1321" s="183">
        <v>0</v>
      </c>
      <c r="N1321" s="183">
        <v>0</v>
      </c>
      <c r="O1321" s="183">
        <v>0</v>
      </c>
      <c r="P1321" s="183">
        <v>0</v>
      </c>
      <c r="Q1321" s="183">
        <v>0</v>
      </c>
      <c r="R1321" s="183">
        <v>0</v>
      </c>
      <c r="S1321" s="183">
        <v>0</v>
      </c>
      <c r="T1321" s="183">
        <v>0</v>
      </c>
      <c r="U1321" s="183">
        <v>0</v>
      </c>
      <c r="V1321" s="183">
        <v>0</v>
      </c>
      <c r="W1321" s="183">
        <v>0</v>
      </c>
      <c r="X1321" s="183">
        <v>0</v>
      </c>
      <c r="Y1321" s="183">
        <v>0</v>
      </c>
    </row>
    <row r="1322" spans="1:25" x14ac:dyDescent="0.2">
      <c r="A1322" s="184">
        <v>11301205</v>
      </c>
      <c r="B1322" s="183" t="str">
        <f>[1]店マスタ!B1321</f>
        <v>パナピット　しもとり</v>
      </c>
      <c r="C1322" s="183">
        <v>2</v>
      </c>
      <c r="D1322" s="183">
        <v>2</v>
      </c>
      <c r="E1322" s="183">
        <f>_xlfn.XLOOKUP(A1322,[2]Sheet1!$R:$R,[2]Sheet1!$AB:$AB,"",0)</f>
        <v>2</v>
      </c>
      <c r="F1322" s="183">
        <f>_xlfn.XLOOKUP($A1322,[3]【2026年03月度_全社】RFM客層一覧表データ!$A:$A,[3]【2026年03月度_全社】RFM客層一覧表データ!C:C,"",0)</f>
        <v>474</v>
      </c>
      <c r="G1322" s="183">
        <f>_xlfn.XLOOKUP($A1322,[3]【2026年03月度_全社】RFM客層一覧表データ!$A:$A,[3]【2026年03月度_全社】RFM客層一覧表データ!D:D,"",0)</f>
        <v>210</v>
      </c>
      <c r="H1322" s="183">
        <f>_xlfn.XLOOKUP($A1322,[3]【2026年03月度_全社】RFM客層一覧表データ!$A:$A,[3]【2026年03月度_全社】RFM客層一覧表データ!E:E,"",0)</f>
        <v>254</v>
      </c>
      <c r="I1322" s="183">
        <f>_xlfn.XLOOKUP($A1322,[3]【2026年03月度_全社】RFM客層一覧表データ!$A:$A,[3]【2026年03月度_全社】RFM客層一覧表データ!F:F,"",0)</f>
        <v>29</v>
      </c>
      <c r="J1322" s="183">
        <v>483</v>
      </c>
      <c r="K1322" s="183">
        <v>243</v>
      </c>
      <c r="L1322" s="183">
        <v>263</v>
      </c>
      <c r="M1322" s="183">
        <v>32</v>
      </c>
      <c r="N1322" s="183">
        <v>481</v>
      </c>
      <c r="O1322" s="183">
        <v>231</v>
      </c>
      <c r="P1322" s="183">
        <v>257</v>
      </c>
      <c r="Q1322" s="183">
        <v>27</v>
      </c>
      <c r="R1322" s="183">
        <v>490</v>
      </c>
      <c r="S1322" s="183">
        <v>249</v>
      </c>
      <c r="T1322" s="183">
        <v>280</v>
      </c>
      <c r="U1322" s="183">
        <v>19</v>
      </c>
      <c r="V1322" s="183">
        <v>549</v>
      </c>
      <c r="W1322" s="183">
        <v>260</v>
      </c>
      <c r="X1322" s="183">
        <v>306</v>
      </c>
      <c r="Y1322" s="183">
        <v>37</v>
      </c>
    </row>
    <row r="1323" spans="1:25" x14ac:dyDescent="0.2">
      <c r="A1323" s="184">
        <v>11302002</v>
      </c>
      <c r="B1323" s="183" t="str">
        <f>[1]店マスタ!B1322</f>
        <v>パナピット　日野</v>
      </c>
      <c r="C1323" s="183">
        <v>1.5</v>
      </c>
      <c r="D1323" s="183">
        <v>1.5</v>
      </c>
      <c r="E1323" s="183">
        <f>_xlfn.XLOOKUP(A1323,[2]Sheet1!$R:$R,[2]Sheet1!$AB:$AB,"",0)</f>
        <v>1.5</v>
      </c>
      <c r="F1323" s="183">
        <f>_xlfn.XLOOKUP($A1323,[3]【2026年03月度_全社】RFM客層一覧表データ!$A:$A,[3]【2026年03月度_全社】RFM客層一覧表データ!C:C,"",0)</f>
        <v>569</v>
      </c>
      <c r="G1323" s="183">
        <f>_xlfn.XLOOKUP($A1323,[3]【2026年03月度_全社】RFM客層一覧表データ!$A:$A,[3]【2026年03月度_全社】RFM客層一覧表データ!D:D,"",0)</f>
        <v>234</v>
      </c>
      <c r="H1323" s="183">
        <f>_xlfn.XLOOKUP($A1323,[3]【2026年03月度_全社】RFM客層一覧表データ!$A:$A,[3]【2026年03月度_全社】RFM客層一覧表データ!E:E,"",0)</f>
        <v>242</v>
      </c>
      <c r="I1323" s="183">
        <f>_xlfn.XLOOKUP($A1323,[3]【2026年03月度_全社】RFM客層一覧表データ!$A:$A,[3]【2026年03月度_全社】RFM客層一覧表データ!F:F,"",0)</f>
        <v>39</v>
      </c>
      <c r="J1323" s="183">
        <v>578</v>
      </c>
      <c r="K1323" s="183">
        <v>238</v>
      </c>
      <c r="L1323" s="183">
        <v>245</v>
      </c>
      <c r="M1323" s="183">
        <v>35</v>
      </c>
      <c r="N1323" s="183">
        <v>584</v>
      </c>
      <c r="O1323" s="183">
        <v>239</v>
      </c>
      <c r="P1323" s="183">
        <v>254</v>
      </c>
      <c r="Q1323" s="183">
        <v>51</v>
      </c>
      <c r="R1323" s="183">
        <v>589</v>
      </c>
      <c r="S1323" s="183">
        <v>240</v>
      </c>
      <c r="T1323" s="183">
        <v>262</v>
      </c>
      <c r="U1323" s="183">
        <v>46</v>
      </c>
      <c r="V1323" s="183">
        <v>588</v>
      </c>
      <c r="W1323" s="183">
        <v>245</v>
      </c>
      <c r="X1323" s="183">
        <v>276</v>
      </c>
      <c r="Y1323" s="183">
        <v>47</v>
      </c>
    </row>
    <row r="1324" spans="1:25" x14ac:dyDescent="0.2">
      <c r="A1324" s="184">
        <v>11302010</v>
      </c>
      <c r="B1324" s="183" t="str">
        <f>[1]店マスタ!B1323</f>
        <v>パナピット　おがわ</v>
      </c>
      <c r="C1324" s="183">
        <v>2.5</v>
      </c>
      <c r="D1324" s="183">
        <v>2.5</v>
      </c>
      <c r="E1324" s="183">
        <f>_xlfn.XLOOKUP(A1324,[2]Sheet1!$R:$R,[2]Sheet1!$AB:$AB,"",0)</f>
        <v>2.5</v>
      </c>
      <c r="F1324" s="183">
        <f>_xlfn.XLOOKUP($A1324,[3]【2026年03月度_全社】RFM客層一覧表データ!$A:$A,[3]【2026年03月度_全社】RFM客層一覧表データ!C:C,"",0)</f>
        <v>471</v>
      </c>
      <c r="G1324" s="183">
        <f>_xlfn.XLOOKUP($A1324,[3]【2026年03月度_全社】RFM客層一覧表データ!$A:$A,[3]【2026年03月度_全社】RFM客層一覧表データ!D:D,"",0)</f>
        <v>166</v>
      </c>
      <c r="H1324" s="183">
        <f>_xlfn.XLOOKUP($A1324,[3]【2026年03月度_全社】RFM客層一覧表データ!$A:$A,[3]【2026年03月度_全社】RFM客層一覧表データ!E:E,"",0)</f>
        <v>210</v>
      </c>
      <c r="I1324" s="183">
        <f>_xlfn.XLOOKUP($A1324,[3]【2026年03月度_全社】RFM客層一覧表データ!$A:$A,[3]【2026年03月度_全社】RFM客層一覧表データ!F:F,"",0)</f>
        <v>31</v>
      </c>
      <c r="J1324" s="183">
        <v>480</v>
      </c>
      <c r="K1324" s="183">
        <v>197</v>
      </c>
      <c r="L1324" s="183">
        <v>215</v>
      </c>
      <c r="M1324" s="183">
        <v>26</v>
      </c>
      <c r="N1324" s="183">
        <v>479</v>
      </c>
      <c r="O1324" s="183">
        <v>186</v>
      </c>
      <c r="P1324" s="183">
        <v>207</v>
      </c>
      <c r="Q1324" s="183">
        <v>20</v>
      </c>
      <c r="R1324" s="183">
        <v>501</v>
      </c>
      <c r="S1324" s="183">
        <v>219</v>
      </c>
      <c r="T1324" s="183">
        <v>212</v>
      </c>
      <c r="U1324" s="183">
        <v>41</v>
      </c>
      <c r="V1324" s="183">
        <v>508</v>
      </c>
      <c r="W1324" s="183">
        <v>210</v>
      </c>
      <c r="X1324" s="183">
        <v>211</v>
      </c>
      <c r="Y1324" s="183">
        <v>29</v>
      </c>
    </row>
    <row r="1325" spans="1:25" x14ac:dyDescent="0.2">
      <c r="A1325" s="184">
        <v>11303005</v>
      </c>
      <c r="B1325" s="183" t="str">
        <f>[1]店マスタ!B1324</f>
        <v>ムラカミ電気商会</v>
      </c>
      <c r="C1325" s="183">
        <v>4</v>
      </c>
      <c r="D1325" s="183">
        <v>4</v>
      </c>
      <c r="E1325" s="183" t="str">
        <f>_xlfn.XLOOKUP(A1325,[2]Sheet1!$R:$R,[2]Sheet1!$AB:$AB,"",0)</f>
        <v/>
      </c>
      <c r="F1325" s="183" t="str">
        <f>_xlfn.XLOOKUP($A1325,[3]【2026年03月度_全社】RFM客層一覧表データ!$A:$A,[3]【2026年03月度_全社】RFM客層一覧表データ!C:C,"",0)</f>
        <v/>
      </c>
      <c r="G1325" s="183" t="str">
        <f>_xlfn.XLOOKUP($A1325,[3]【2026年03月度_全社】RFM客層一覧表データ!$A:$A,[3]【2026年03月度_全社】RFM客層一覧表データ!D:D,"",0)</f>
        <v/>
      </c>
      <c r="H1325" s="183" t="str">
        <f>_xlfn.XLOOKUP($A1325,[3]【2026年03月度_全社】RFM客層一覧表データ!$A:$A,[3]【2026年03月度_全社】RFM客層一覧表データ!E:E,"",0)</f>
        <v/>
      </c>
      <c r="I1325" s="183" t="str">
        <f>_xlfn.XLOOKUP($A1325,[3]【2026年03月度_全社】RFM客層一覧表データ!$A:$A,[3]【2026年03月度_全社】RFM客層一覧表データ!F:F,"",0)</f>
        <v/>
      </c>
      <c r="J1325" s="183">
        <v>0</v>
      </c>
      <c r="K1325" s="183">
        <v>0</v>
      </c>
      <c r="L1325" s="183">
        <v>0</v>
      </c>
      <c r="M1325" s="183">
        <v>0</v>
      </c>
      <c r="N1325" s="183">
        <v>0</v>
      </c>
      <c r="O1325" s="183">
        <v>0</v>
      </c>
      <c r="P1325" s="183">
        <v>0</v>
      </c>
      <c r="Q1325" s="183">
        <v>0</v>
      </c>
      <c r="R1325" s="183">
        <v>486</v>
      </c>
      <c r="S1325" s="183">
        <v>158</v>
      </c>
      <c r="T1325" s="183">
        <v>165</v>
      </c>
      <c r="U1325" s="183">
        <v>39</v>
      </c>
      <c r="V1325" s="183">
        <v>503</v>
      </c>
      <c r="W1325" s="183">
        <v>144</v>
      </c>
      <c r="X1325" s="183">
        <v>181</v>
      </c>
      <c r="Y1325" s="183">
        <v>45</v>
      </c>
    </row>
    <row r="1326" spans="1:25" x14ac:dyDescent="0.2">
      <c r="A1326" s="184">
        <v>11303017</v>
      </c>
      <c r="B1326" s="183" t="str">
        <f>[1]店マスタ!B1325</f>
        <v>志村電機商会</v>
      </c>
      <c r="C1326" s="183">
        <v>2</v>
      </c>
      <c r="D1326" s="183">
        <v>2</v>
      </c>
      <c r="E1326" s="183">
        <f>_xlfn.XLOOKUP(A1326,[2]Sheet1!$R:$R,[2]Sheet1!$AB:$AB,"",0)</f>
        <v>2</v>
      </c>
      <c r="F1326" s="183">
        <f>_xlfn.XLOOKUP($A1326,[3]【2026年03月度_全社】RFM客層一覧表データ!$A:$A,[3]【2026年03月度_全社】RFM客層一覧表データ!C:C,"",0)</f>
        <v>750</v>
      </c>
      <c r="G1326" s="183">
        <f>_xlfn.XLOOKUP($A1326,[3]【2026年03月度_全社】RFM客層一覧表データ!$A:$A,[3]【2026年03月度_全社】RFM客層一覧表データ!D:D,"",0)</f>
        <v>272</v>
      </c>
      <c r="H1326" s="183">
        <f>_xlfn.XLOOKUP($A1326,[3]【2026年03月度_全社】RFM客層一覧表データ!$A:$A,[3]【2026年03月度_全社】RFM客層一覧表データ!E:E,"",0)</f>
        <v>267</v>
      </c>
      <c r="I1326" s="183">
        <f>_xlfn.XLOOKUP($A1326,[3]【2026年03月度_全社】RFM客層一覧表データ!$A:$A,[3]【2026年03月度_全社】RFM客層一覧表データ!F:F,"",0)</f>
        <v>60</v>
      </c>
      <c r="J1326" s="183">
        <v>755</v>
      </c>
      <c r="K1326" s="183">
        <v>310</v>
      </c>
      <c r="L1326" s="183">
        <v>274</v>
      </c>
      <c r="M1326" s="183">
        <v>49</v>
      </c>
      <c r="N1326" s="183">
        <v>775</v>
      </c>
      <c r="O1326" s="183">
        <v>301</v>
      </c>
      <c r="P1326" s="183">
        <v>263</v>
      </c>
      <c r="Q1326" s="183">
        <v>72</v>
      </c>
      <c r="R1326" s="183">
        <v>749</v>
      </c>
      <c r="S1326" s="183">
        <v>294</v>
      </c>
      <c r="T1326" s="183">
        <v>275</v>
      </c>
      <c r="U1326" s="183">
        <v>58</v>
      </c>
      <c r="V1326" s="183">
        <v>743</v>
      </c>
      <c r="W1326" s="183">
        <v>279</v>
      </c>
      <c r="X1326" s="183">
        <v>285</v>
      </c>
      <c r="Y1326" s="183">
        <v>59</v>
      </c>
    </row>
    <row r="1327" spans="1:25" x14ac:dyDescent="0.2">
      <c r="A1327" s="184">
        <v>11303903</v>
      </c>
      <c r="B1327" s="183" t="str">
        <f>[1]店マスタ!B1326</f>
        <v>山本電機（株）</v>
      </c>
      <c r="C1327" s="183">
        <v>16</v>
      </c>
      <c r="D1327" s="183">
        <v>16</v>
      </c>
      <c r="E1327" s="183">
        <f>_xlfn.XLOOKUP(A1327,[2]Sheet1!$R:$R,[2]Sheet1!$AB:$AB,"",0)</f>
        <v>16.5</v>
      </c>
      <c r="F1327" s="183" t="str">
        <f>_xlfn.XLOOKUP($A1327,[3]【2026年03月度_全社】RFM客層一覧表データ!$A:$A,[3]【2026年03月度_全社】RFM客層一覧表データ!C:C,"",0)</f>
        <v/>
      </c>
      <c r="G1327" s="183" t="str">
        <f>_xlfn.XLOOKUP($A1327,[3]【2026年03月度_全社】RFM客層一覧表データ!$A:$A,[3]【2026年03月度_全社】RFM客層一覧表データ!D:D,"",0)</f>
        <v/>
      </c>
      <c r="H1327" s="183" t="str">
        <f>_xlfn.XLOOKUP($A1327,[3]【2026年03月度_全社】RFM客層一覧表データ!$A:$A,[3]【2026年03月度_全社】RFM客層一覧表データ!E:E,"",0)</f>
        <v/>
      </c>
      <c r="I1327" s="183" t="str">
        <f>_xlfn.XLOOKUP($A1327,[3]【2026年03月度_全社】RFM客層一覧表データ!$A:$A,[3]【2026年03月度_全社】RFM客層一覧表データ!F:F,"",0)</f>
        <v/>
      </c>
      <c r="J1327" s="183">
        <v>0</v>
      </c>
      <c r="K1327" s="183">
        <v>0</v>
      </c>
      <c r="L1327" s="183">
        <v>0</v>
      </c>
      <c r="M1327" s="183">
        <v>0</v>
      </c>
      <c r="N1327" s="183">
        <v>0</v>
      </c>
      <c r="O1327" s="183">
        <v>0</v>
      </c>
      <c r="P1327" s="183">
        <v>0</v>
      </c>
      <c r="Q1327" s="183">
        <v>0</v>
      </c>
      <c r="R1327" s="183">
        <v>0</v>
      </c>
      <c r="S1327" s="183">
        <v>0</v>
      </c>
      <c r="T1327" s="183">
        <v>0</v>
      </c>
      <c r="U1327" s="183">
        <v>0</v>
      </c>
      <c r="V1327" s="183">
        <v>0</v>
      </c>
      <c r="W1327" s="183">
        <v>0</v>
      </c>
      <c r="X1327" s="183">
        <v>0</v>
      </c>
      <c r="Y1327" s="183">
        <v>0</v>
      </c>
    </row>
    <row r="1328" spans="1:25" x14ac:dyDescent="0.2">
      <c r="A1328" s="184">
        <v>11303907</v>
      </c>
      <c r="B1328" s="183" t="str">
        <f>[1]店マスタ!B1327</f>
        <v>ライフテクト　ウチダ</v>
      </c>
      <c r="C1328" s="183">
        <v>4.5</v>
      </c>
      <c r="D1328" s="183">
        <v>4.5</v>
      </c>
      <c r="E1328" s="183">
        <f>_xlfn.XLOOKUP(A1328,[2]Sheet1!$R:$R,[2]Sheet1!$AB:$AB,"",0)</f>
        <v>4.5</v>
      </c>
      <c r="F1328" s="183">
        <f>_xlfn.XLOOKUP($A1328,[3]【2026年03月度_全社】RFM客層一覧表データ!$A:$A,[3]【2026年03月度_全社】RFM客層一覧表データ!C:C,"",0)</f>
        <v>1270</v>
      </c>
      <c r="G1328" s="183">
        <f>_xlfn.XLOOKUP($A1328,[3]【2026年03月度_全社】RFM客層一覧表データ!$A:$A,[3]【2026年03月度_全社】RFM客層一覧表データ!D:D,"",0)</f>
        <v>418</v>
      </c>
      <c r="H1328" s="183">
        <f>_xlfn.XLOOKUP($A1328,[3]【2026年03月度_全社】RFM客層一覧表データ!$A:$A,[3]【2026年03月度_全社】RFM客層一覧表データ!E:E,"",0)</f>
        <v>447</v>
      </c>
      <c r="I1328" s="183">
        <f>_xlfn.XLOOKUP($A1328,[3]【2026年03月度_全社】RFM客層一覧表データ!$A:$A,[3]【2026年03月度_全社】RFM客層一覧表データ!F:F,"",0)</f>
        <v>110</v>
      </c>
      <c r="J1328" s="183">
        <v>1254</v>
      </c>
      <c r="K1328" s="183">
        <v>459</v>
      </c>
      <c r="L1328" s="183">
        <v>428</v>
      </c>
      <c r="M1328" s="183">
        <v>103</v>
      </c>
      <c r="N1328" s="183">
        <v>1244</v>
      </c>
      <c r="O1328" s="183">
        <v>485</v>
      </c>
      <c r="P1328" s="183">
        <v>420</v>
      </c>
      <c r="Q1328" s="183">
        <v>123</v>
      </c>
      <c r="R1328" s="183">
        <v>1227</v>
      </c>
      <c r="S1328" s="183">
        <v>511</v>
      </c>
      <c r="T1328" s="183">
        <v>421</v>
      </c>
      <c r="U1328" s="183">
        <v>135</v>
      </c>
      <c r="V1328" s="183">
        <v>1236</v>
      </c>
      <c r="W1328" s="183">
        <v>469</v>
      </c>
      <c r="X1328" s="183">
        <v>413</v>
      </c>
      <c r="Y1328" s="183">
        <v>119</v>
      </c>
    </row>
    <row r="1329" spans="1:25" x14ac:dyDescent="0.2">
      <c r="A1329" s="184">
        <v>11304001</v>
      </c>
      <c r="B1329" s="183" t="str">
        <f>[1]店マスタ!B1328</f>
        <v>川辺電気</v>
      </c>
      <c r="C1329" s="183">
        <v>1.5</v>
      </c>
      <c r="D1329" s="183">
        <v>1.5</v>
      </c>
      <c r="E1329" s="183">
        <f>_xlfn.XLOOKUP(A1329,[2]Sheet1!$R:$R,[2]Sheet1!$AB:$AB,"",0)</f>
        <v>1.5</v>
      </c>
      <c r="F1329" s="183">
        <f>_xlfn.XLOOKUP($A1329,[3]【2026年03月度_全社】RFM客層一覧表データ!$A:$A,[3]【2026年03月度_全社】RFM客層一覧表データ!C:C,"",0)</f>
        <v>289</v>
      </c>
      <c r="G1329" s="183">
        <f>_xlfn.XLOOKUP($A1329,[3]【2026年03月度_全社】RFM客層一覧表データ!$A:$A,[3]【2026年03月度_全社】RFM客層一覧表データ!D:D,"",0)</f>
        <v>103</v>
      </c>
      <c r="H1329" s="183">
        <f>_xlfn.XLOOKUP($A1329,[3]【2026年03月度_全社】RFM客層一覧表データ!$A:$A,[3]【2026年03月度_全社】RFM客層一覧表データ!E:E,"",0)</f>
        <v>116</v>
      </c>
      <c r="I1329" s="183">
        <f>_xlfn.XLOOKUP($A1329,[3]【2026年03月度_全社】RFM客層一覧表データ!$A:$A,[3]【2026年03月度_全社】RFM客層一覧表データ!F:F,"",0)</f>
        <v>24</v>
      </c>
      <c r="J1329" s="183">
        <v>310</v>
      </c>
      <c r="K1329" s="183">
        <v>122</v>
      </c>
      <c r="L1329" s="183">
        <v>120</v>
      </c>
      <c r="M1329" s="183">
        <v>24</v>
      </c>
      <c r="N1329" s="183">
        <v>315</v>
      </c>
      <c r="O1329" s="183">
        <v>111</v>
      </c>
      <c r="P1329" s="183">
        <v>128</v>
      </c>
      <c r="Q1329" s="183">
        <v>14</v>
      </c>
      <c r="R1329" s="183">
        <v>327</v>
      </c>
      <c r="S1329" s="183">
        <v>107</v>
      </c>
      <c r="T1329" s="183">
        <v>135</v>
      </c>
      <c r="U1329" s="183">
        <v>17</v>
      </c>
      <c r="V1329" s="183">
        <v>331</v>
      </c>
      <c r="W1329" s="183">
        <v>126</v>
      </c>
      <c r="X1329" s="183">
        <v>141</v>
      </c>
      <c r="Y1329" s="183">
        <v>25</v>
      </c>
    </row>
    <row r="1330" spans="1:25" x14ac:dyDescent="0.2">
      <c r="A1330" s="184">
        <v>11304013</v>
      </c>
      <c r="B1330" s="183" t="str">
        <f>[1]店マスタ!B1329</f>
        <v>有限会社　北村電気商会</v>
      </c>
      <c r="C1330" s="183">
        <v>5</v>
      </c>
      <c r="D1330" s="183">
        <v>5</v>
      </c>
      <c r="E1330" s="183">
        <f>_xlfn.XLOOKUP(A1330,[2]Sheet1!$R:$R,[2]Sheet1!$AB:$AB,"",0)</f>
        <v>5</v>
      </c>
      <c r="F1330" s="183" t="str">
        <f>_xlfn.XLOOKUP($A1330,[3]【2026年03月度_全社】RFM客層一覧表データ!$A:$A,[3]【2026年03月度_全社】RFM客層一覧表データ!C:C,"",0)</f>
        <v/>
      </c>
      <c r="G1330" s="183" t="str">
        <f>_xlfn.XLOOKUP($A1330,[3]【2026年03月度_全社】RFM客層一覧表データ!$A:$A,[3]【2026年03月度_全社】RFM客層一覧表データ!D:D,"",0)</f>
        <v/>
      </c>
      <c r="H1330" s="183" t="str">
        <f>_xlfn.XLOOKUP($A1330,[3]【2026年03月度_全社】RFM客層一覧表データ!$A:$A,[3]【2026年03月度_全社】RFM客層一覧表データ!E:E,"",0)</f>
        <v/>
      </c>
      <c r="I1330" s="183" t="str">
        <f>_xlfn.XLOOKUP($A1330,[3]【2026年03月度_全社】RFM客層一覧表データ!$A:$A,[3]【2026年03月度_全社】RFM客層一覧表データ!F:F,"",0)</f>
        <v/>
      </c>
      <c r="J1330" s="183">
        <v>0</v>
      </c>
      <c r="K1330" s="183">
        <v>0</v>
      </c>
      <c r="L1330" s="183">
        <v>0</v>
      </c>
      <c r="M1330" s="183">
        <v>0</v>
      </c>
      <c r="N1330" s="183">
        <v>0</v>
      </c>
      <c r="O1330" s="183">
        <v>0</v>
      </c>
      <c r="P1330" s="183">
        <v>0</v>
      </c>
      <c r="Q1330" s="183">
        <v>0</v>
      </c>
      <c r="R1330" s="183">
        <v>0</v>
      </c>
      <c r="S1330" s="183">
        <v>0</v>
      </c>
      <c r="T1330" s="183">
        <v>0</v>
      </c>
      <c r="U1330" s="183">
        <v>0</v>
      </c>
      <c r="V1330" s="183">
        <v>0</v>
      </c>
      <c r="W1330" s="183">
        <v>0</v>
      </c>
      <c r="X1330" s="183">
        <v>0</v>
      </c>
      <c r="Y1330" s="183">
        <v>0</v>
      </c>
    </row>
    <row r="1331" spans="1:25" x14ac:dyDescent="0.2">
      <c r="A1331" s="184">
        <v>11304046</v>
      </c>
      <c r="B1331" s="183" t="str">
        <f>[1]店マスタ!B1330</f>
        <v>生活彩館ニシムラ</v>
      </c>
      <c r="C1331" s="183">
        <v>2.5</v>
      </c>
      <c r="D1331" s="183">
        <v>2.5</v>
      </c>
      <c r="E1331" s="183">
        <f>_xlfn.XLOOKUP(A1331,[2]Sheet1!$R:$R,[2]Sheet1!$AB:$AB,"",0)</f>
        <v>2.5</v>
      </c>
      <c r="F1331" s="183">
        <f>_xlfn.XLOOKUP($A1331,[3]【2026年03月度_全社】RFM客層一覧表データ!$A:$A,[3]【2026年03月度_全社】RFM客層一覧表データ!C:C,"",0)</f>
        <v>841</v>
      </c>
      <c r="G1331" s="183">
        <f>_xlfn.XLOOKUP($A1331,[3]【2026年03月度_全社】RFM客層一覧表データ!$A:$A,[3]【2026年03月度_全社】RFM客層一覧表データ!D:D,"",0)</f>
        <v>425</v>
      </c>
      <c r="H1331" s="183">
        <f>_xlfn.XLOOKUP($A1331,[3]【2026年03月度_全社】RFM客層一覧表データ!$A:$A,[3]【2026年03月度_全社】RFM客層一覧表データ!E:E,"",0)</f>
        <v>263</v>
      </c>
      <c r="I1331" s="183">
        <f>_xlfn.XLOOKUP($A1331,[3]【2026年03月度_全社】RFM客層一覧表データ!$A:$A,[3]【2026年03月度_全社】RFM客層一覧表データ!F:F,"",0)</f>
        <v>164</v>
      </c>
      <c r="J1331" s="183">
        <v>744</v>
      </c>
      <c r="K1331" s="183">
        <v>334</v>
      </c>
      <c r="L1331" s="183">
        <v>247</v>
      </c>
      <c r="M1331" s="183">
        <v>106</v>
      </c>
      <c r="N1331" s="183">
        <v>710</v>
      </c>
      <c r="O1331" s="183">
        <v>280</v>
      </c>
      <c r="P1331" s="183">
        <v>249</v>
      </c>
      <c r="Q1331" s="183">
        <v>88</v>
      </c>
      <c r="R1331" s="183">
        <v>679</v>
      </c>
      <c r="S1331" s="183">
        <v>276</v>
      </c>
      <c r="T1331" s="183">
        <v>250</v>
      </c>
      <c r="U1331" s="183">
        <v>77</v>
      </c>
      <c r="V1331" s="183">
        <v>644</v>
      </c>
      <c r="W1331" s="183">
        <v>266</v>
      </c>
      <c r="X1331" s="183">
        <v>256</v>
      </c>
      <c r="Y1331" s="183">
        <v>69</v>
      </c>
    </row>
    <row r="1332" spans="1:25" x14ac:dyDescent="0.2">
      <c r="A1332" s="184">
        <v>11305001</v>
      </c>
      <c r="B1332" s="183" t="str">
        <f>[1]店マスタ!B1331</f>
        <v>ライフテクト　ベック</v>
      </c>
      <c r="C1332" s="183">
        <v>6</v>
      </c>
      <c r="D1332" s="183">
        <v>6</v>
      </c>
      <c r="E1332" s="183">
        <f>_xlfn.XLOOKUP(A1332,[2]Sheet1!$R:$R,[2]Sheet1!$AB:$AB,"",0)</f>
        <v>6.5</v>
      </c>
      <c r="F1332" s="183">
        <f>_xlfn.XLOOKUP($A1332,[3]【2026年03月度_全社】RFM客層一覧表データ!$A:$A,[3]【2026年03月度_全社】RFM客層一覧表データ!C:C,"",0)</f>
        <v>1473</v>
      </c>
      <c r="G1332" s="183">
        <f>_xlfn.XLOOKUP($A1332,[3]【2026年03月度_全社】RFM客層一覧表データ!$A:$A,[3]【2026年03月度_全社】RFM客層一覧表データ!D:D,"",0)</f>
        <v>724</v>
      </c>
      <c r="H1332" s="183">
        <f>_xlfn.XLOOKUP($A1332,[3]【2026年03月度_全社】RFM客層一覧表データ!$A:$A,[3]【2026年03月度_全社】RFM客層一覧表データ!E:E,"",0)</f>
        <v>776</v>
      </c>
      <c r="I1332" s="183">
        <f>_xlfn.XLOOKUP($A1332,[3]【2026年03月度_全社】RFM客層一覧表データ!$A:$A,[3]【2026年03月度_全社】RFM客層一覧表データ!F:F,"",0)</f>
        <v>137</v>
      </c>
      <c r="J1332" s="183">
        <v>1487</v>
      </c>
      <c r="K1332" s="183">
        <v>715</v>
      </c>
      <c r="L1332" s="183">
        <v>772</v>
      </c>
      <c r="M1332" s="183">
        <v>139</v>
      </c>
      <c r="N1332" s="183">
        <v>1437</v>
      </c>
      <c r="O1332" s="183">
        <v>737</v>
      </c>
      <c r="P1332" s="183">
        <v>774</v>
      </c>
      <c r="Q1332" s="183">
        <v>149</v>
      </c>
      <c r="R1332" s="183">
        <v>1391</v>
      </c>
      <c r="S1332" s="183">
        <v>748</v>
      </c>
      <c r="T1332" s="183">
        <v>777</v>
      </c>
      <c r="U1332" s="183">
        <v>138</v>
      </c>
      <c r="V1332" s="183">
        <v>1365</v>
      </c>
      <c r="W1332" s="183">
        <v>744</v>
      </c>
      <c r="X1332" s="183">
        <v>783</v>
      </c>
      <c r="Y1332" s="183">
        <v>118</v>
      </c>
    </row>
    <row r="1333" spans="1:25" x14ac:dyDescent="0.2">
      <c r="A1333" s="184">
        <v>11306000</v>
      </c>
      <c r="B1333" s="183" t="str">
        <f>[1]店マスタ!B1332</f>
        <v>（株）ライフテクト　本部</v>
      </c>
      <c r="C1333" s="183">
        <v>0.5</v>
      </c>
      <c r="D1333" s="183">
        <v>0.5</v>
      </c>
      <c r="E1333" s="183">
        <f>_xlfn.XLOOKUP(A1333,[2]Sheet1!$R:$R,[2]Sheet1!$AB:$AB,"",0)</f>
        <v>0.5</v>
      </c>
      <c r="F1333" s="183">
        <f>_xlfn.XLOOKUP($A1333,[3]【2026年03月度_全社】RFM客層一覧表データ!$A:$A,[3]【2026年03月度_全社】RFM客層一覧表データ!C:C,"",0)</f>
        <v>0</v>
      </c>
      <c r="G1333" s="183">
        <f>_xlfn.XLOOKUP($A1333,[3]【2026年03月度_全社】RFM客層一覧表データ!$A:$A,[3]【2026年03月度_全社】RFM客層一覧表データ!D:D,"",0)</f>
        <v>0</v>
      </c>
      <c r="H1333" s="183">
        <f>_xlfn.XLOOKUP($A1333,[3]【2026年03月度_全社】RFM客層一覧表データ!$A:$A,[3]【2026年03月度_全社】RFM客層一覧表データ!E:E,"",0)</f>
        <v>0</v>
      </c>
      <c r="I1333" s="183">
        <f>_xlfn.XLOOKUP($A1333,[3]【2026年03月度_全社】RFM客層一覧表データ!$A:$A,[3]【2026年03月度_全社】RFM客層一覧表データ!F:F,"",0)</f>
        <v>0</v>
      </c>
      <c r="J1333" s="183">
        <v>0</v>
      </c>
      <c r="K1333" s="183">
        <v>0</v>
      </c>
      <c r="L1333" s="183">
        <v>0</v>
      </c>
      <c r="M1333" s="183">
        <v>0</v>
      </c>
      <c r="N1333" s="183">
        <v>0</v>
      </c>
      <c r="O1333" s="183">
        <v>0</v>
      </c>
      <c r="P1333" s="183">
        <v>0</v>
      </c>
      <c r="Q1333" s="183">
        <v>0</v>
      </c>
      <c r="R1333" s="183">
        <v>0</v>
      </c>
      <c r="S1333" s="183">
        <v>0</v>
      </c>
      <c r="T1333" s="183">
        <v>0</v>
      </c>
      <c r="U1333" s="183">
        <v>0</v>
      </c>
      <c r="V1333" s="183">
        <v>0</v>
      </c>
      <c r="W1333" s="183">
        <v>0</v>
      </c>
      <c r="X1333" s="183">
        <v>0</v>
      </c>
      <c r="Y1333" s="183">
        <v>0</v>
      </c>
    </row>
    <row r="1334" spans="1:25" x14ac:dyDescent="0.2">
      <c r="A1334" s="184">
        <v>11306009</v>
      </c>
      <c r="B1334" s="183" t="str">
        <f>[1]店マスタ!B1333</f>
        <v>ライフテクト　ヤマグチ商品Ｃ</v>
      </c>
      <c r="C1334" s="183">
        <v>12</v>
      </c>
      <c r="D1334" s="183">
        <v>12</v>
      </c>
      <c r="E1334" s="183">
        <f>_xlfn.XLOOKUP(A1334,[2]Sheet1!$R:$R,[2]Sheet1!$AB:$AB,"",0)</f>
        <v>12</v>
      </c>
      <c r="F1334" s="183" t="str">
        <f>_xlfn.XLOOKUP($A1334,[3]【2026年03月度_全社】RFM客層一覧表データ!$A:$A,[3]【2026年03月度_全社】RFM客層一覧表データ!C:C,"",0)</f>
        <v/>
      </c>
      <c r="G1334" s="183" t="str">
        <f>_xlfn.XLOOKUP($A1334,[3]【2026年03月度_全社】RFM客層一覧表データ!$A:$A,[3]【2026年03月度_全社】RFM客層一覧表データ!D:D,"",0)</f>
        <v/>
      </c>
      <c r="H1334" s="183" t="str">
        <f>_xlfn.XLOOKUP($A1334,[3]【2026年03月度_全社】RFM客層一覧表データ!$A:$A,[3]【2026年03月度_全社】RFM客層一覧表データ!E:E,"",0)</f>
        <v/>
      </c>
      <c r="I1334" s="183" t="str">
        <f>_xlfn.XLOOKUP($A1334,[3]【2026年03月度_全社】RFM客層一覧表データ!$A:$A,[3]【2026年03月度_全社】RFM客層一覧表データ!F:F,"",0)</f>
        <v/>
      </c>
      <c r="J1334" s="183">
        <v>0</v>
      </c>
      <c r="K1334" s="183">
        <v>0</v>
      </c>
      <c r="L1334" s="183">
        <v>0</v>
      </c>
      <c r="M1334" s="183">
        <v>0</v>
      </c>
      <c r="N1334" s="183">
        <v>0</v>
      </c>
      <c r="O1334" s="183">
        <v>0</v>
      </c>
      <c r="P1334" s="183">
        <v>0</v>
      </c>
      <c r="Q1334" s="183">
        <v>0</v>
      </c>
      <c r="R1334" s="183">
        <v>0</v>
      </c>
      <c r="S1334" s="183">
        <v>0</v>
      </c>
      <c r="T1334" s="183">
        <v>0</v>
      </c>
      <c r="U1334" s="183">
        <v>0</v>
      </c>
      <c r="V1334" s="183">
        <v>0</v>
      </c>
      <c r="W1334" s="183">
        <v>0</v>
      </c>
      <c r="X1334" s="183">
        <v>0</v>
      </c>
      <c r="Y1334" s="183">
        <v>0</v>
      </c>
    </row>
    <row r="1335" spans="1:25" x14ac:dyDescent="0.2">
      <c r="A1335" s="184">
        <v>11306010</v>
      </c>
      <c r="B1335" s="183" t="str">
        <f>[1]店マスタ!B1334</f>
        <v>ライフテクト　ヤマグチ</v>
      </c>
      <c r="C1335" s="183">
        <v>8.5</v>
      </c>
      <c r="D1335" s="183">
        <v>8.5</v>
      </c>
      <c r="E1335" s="183">
        <f>_xlfn.XLOOKUP(A1335,[2]Sheet1!$R:$R,[2]Sheet1!$AB:$AB,"",0)</f>
        <v>8.5</v>
      </c>
      <c r="F1335" s="183">
        <f>_xlfn.XLOOKUP($A1335,[3]【2026年03月度_全社】RFM客層一覧表データ!$A:$A,[3]【2026年03月度_全社】RFM客層一覧表データ!C:C,"",0)</f>
        <v>7564</v>
      </c>
      <c r="G1335" s="183">
        <f>_xlfn.XLOOKUP($A1335,[3]【2026年03月度_全社】RFM客層一覧表データ!$A:$A,[3]【2026年03月度_全社】RFM客層一覧表データ!D:D,"",0)</f>
        <v>2968</v>
      </c>
      <c r="H1335" s="183">
        <f>_xlfn.XLOOKUP($A1335,[3]【2026年03月度_全社】RFM客層一覧表データ!$A:$A,[3]【2026年03月度_全社】RFM客層一覧表データ!E:E,"",0)</f>
        <v>3946</v>
      </c>
      <c r="I1335" s="183">
        <f>_xlfn.XLOOKUP($A1335,[3]【2026年03月度_全社】RFM客層一覧表データ!$A:$A,[3]【2026年03月度_全社】RFM客層一覧表データ!F:F,"",0)</f>
        <v>485</v>
      </c>
      <c r="J1335" s="183">
        <v>7967</v>
      </c>
      <c r="K1335" s="183">
        <v>3062</v>
      </c>
      <c r="L1335" s="183">
        <v>4139</v>
      </c>
      <c r="M1335" s="183">
        <v>433</v>
      </c>
      <c r="N1335" s="183">
        <v>8396</v>
      </c>
      <c r="O1335" s="183">
        <v>3187</v>
      </c>
      <c r="P1335" s="183">
        <v>4304</v>
      </c>
      <c r="Q1335" s="183">
        <v>466</v>
      </c>
      <c r="R1335" s="183">
        <v>8764</v>
      </c>
      <c r="S1335" s="183">
        <v>3707</v>
      </c>
      <c r="T1335" s="183">
        <v>4545</v>
      </c>
      <c r="U1335" s="183">
        <v>462</v>
      </c>
      <c r="V1335" s="183">
        <v>9214</v>
      </c>
      <c r="W1335" s="183">
        <v>3650</v>
      </c>
      <c r="X1335" s="183">
        <v>4596</v>
      </c>
      <c r="Y1335" s="183">
        <v>558</v>
      </c>
    </row>
    <row r="1336" spans="1:25" x14ac:dyDescent="0.2">
      <c r="A1336" s="184">
        <v>11306011</v>
      </c>
      <c r="B1336" s="183" t="str">
        <f>[1]店マスタ!B1335</f>
        <v>ライフテクト　ヤマグチ根岸</v>
      </c>
      <c r="C1336" s="183">
        <v>17.5</v>
      </c>
      <c r="D1336" s="183">
        <v>17.5</v>
      </c>
      <c r="E1336" s="183">
        <f>_xlfn.XLOOKUP(A1336,[2]Sheet1!$R:$R,[2]Sheet1!$AB:$AB,"",0)</f>
        <v>17.5</v>
      </c>
      <c r="F1336" s="183" t="str">
        <f>_xlfn.XLOOKUP($A1336,[3]【2026年03月度_全社】RFM客層一覧表データ!$A:$A,[3]【2026年03月度_全社】RFM客層一覧表データ!C:C,"",0)</f>
        <v/>
      </c>
      <c r="G1336" s="183" t="str">
        <f>_xlfn.XLOOKUP($A1336,[3]【2026年03月度_全社】RFM客層一覧表データ!$A:$A,[3]【2026年03月度_全社】RFM客層一覧表データ!D:D,"",0)</f>
        <v/>
      </c>
      <c r="H1336" s="183" t="str">
        <f>_xlfn.XLOOKUP($A1336,[3]【2026年03月度_全社】RFM客層一覧表データ!$A:$A,[3]【2026年03月度_全社】RFM客層一覧表データ!E:E,"",0)</f>
        <v/>
      </c>
      <c r="I1336" s="183" t="str">
        <f>_xlfn.XLOOKUP($A1336,[3]【2026年03月度_全社】RFM客層一覧表データ!$A:$A,[3]【2026年03月度_全社】RFM客層一覧表データ!F:F,"",0)</f>
        <v/>
      </c>
      <c r="J1336" s="183">
        <v>0</v>
      </c>
      <c r="K1336" s="183">
        <v>0</v>
      </c>
      <c r="L1336" s="183">
        <v>0</v>
      </c>
      <c r="M1336" s="183">
        <v>0</v>
      </c>
      <c r="N1336" s="183">
        <v>0</v>
      </c>
      <c r="O1336" s="183">
        <v>0</v>
      </c>
      <c r="P1336" s="183">
        <v>0</v>
      </c>
      <c r="Q1336" s="183">
        <v>0</v>
      </c>
      <c r="R1336" s="183">
        <v>0</v>
      </c>
      <c r="S1336" s="183">
        <v>0</v>
      </c>
      <c r="T1336" s="183">
        <v>0</v>
      </c>
      <c r="U1336" s="183">
        <v>0</v>
      </c>
      <c r="V1336" s="183">
        <v>0</v>
      </c>
      <c r="W1336" s="183">
        <v>0</v>
      </c>
      <c r="X1336" s="183">
        <v>0</v>
      </c>
      <c r="Y1336" s="183">
        <v>0</v>
      </c>
    </row>
    <row r="1337" spans="1:25" x14ac:dyDescent="0.2">
      <c r="A1337" s="184">
        <v>11306012</v>
      </c>
      <c r="B1337" s="183" t="str">
        <f>[1]店マスタ!B1336</f>
        <v>ライフテクト　ヤマグチサービス</v>
      </c>
      <c r="C1337" s="183">
        <v>4.5</v>
      </c>
      <c r="D1337" s="183">
        <v>4.5</v>
      </c>
      <c r="E1337" s="183">
        <f>_xlfn.XLOOKUP(A1337,[2]Sheet1!$R:$R,[2]Sheet1!$AB:$AB,"",0)</f>
        <v>4.5</v>
      </c>
      <c r="F1337" s="183" t="str">
        <f>_xlfn.XLOOKUP($A1337,[3]【2026年03月度_全社】RFM客層一覧表データ!$A:$A,[3]【2026年03月度_全社】RFM客層一覧表データ!C:C,"",0)</f>
        <v/>
      </c>
      <c r="G1337" s="183" t="str">
        <f>_xlfn.XLOOKUP($A1337,[3]【2026年03月度_全社】RFM客層一覧表データ!$A:$A,[3]【2026年03月度_全社】RFM客層一覧表データ!D:D,"",0)</f>
        <v/>
      </c>
      <c r="H1337" s="183" t="str">
        <f>_xlfn.XLOOKUP($A1337,[3]【2026年03月度_全社】RFM客層一覧表データ!$A:$A,[3]【2026年03月度_全社】RFM客層一覧表データ!E:E,"",0)</f>
        <v/>
      </c>
      <c r="I1337" s="183" t="str">
        <f>_xlfn.XLOOKUP($A1337,[3]【2026年03月度_全社】RFM客層一覧表データ!$A:$A,[3]【2026年03月度_全社】RFM客層一覧表データ!F:F,"",0)</f>
        <v/>
      </c>
      <c r="J1337" s="183">
        <v>0</v>
      </c>
      <c r="K1337" s="183">
        <v>0</v>
      </c>
      <c r="L1337" s="183">
        <v>0</v>
      </c>
      <c r="M1337" s="183">
        <v>0</v>
      </c>
      <c r="N1337" s="183">
        <v>0</v>
      </c>
      <c r="O1337" s="183">
        <v>0</v>
      </c>
      <c r="P1337" s="183">
        <v>0</v>
      </c>
      <c r="Q1337" s="183">
        <v>0</v>
      </c>
      <c r="R1337" s="183">
        <v>0</v>
      </c>
      <c r="S1337" s="183">
        <v>0</v>
      </c>
      <c r="T1337" s="183">
        <v>0</v>
      </c>
      <c r="U1337" s="183">
        <v>0</v>
      </c>
      <c r="V1337" s="183">
        <v>0</v>
      </c>
      <c r="W1337" s="183">
        <v>0</v>
      </c>
      <c r="X1337" s="183">
        <v>0</v>
      </c>
      <c r="Y1337" s="183">
        <v>0</v>
      </c>
    </row>
    <row r="1338" spans="1:25" x14ac:dyDescent="0.2">
      <c r="A1338" s="184">
        <v>11306030</v>
      </c>
      <c r="B1338" s="183" t="str">
        <f>[1]店マスタ!B1337</f>
        <v>でんきのイチカワ</v>
      </c>
      <c r="C1338" s="183">
        <v>1.5</v>
      </c>
      <c r="D1338" s="183">
        <v>1.5</v>
      </c>
      <c r="E1338" s="183">
        <f>_xlfn.XLOOKUP(A1338,[2]Sheet1!$R:$R,[2]Sheet1!$AB:$AB,"",0)</f>
        <v>1.5</v>
      </c>
      <c r="F1338" s="183">
        <f>_xlfn.XLOOKUP($A1338,[3]【2026年03月度_全社】RFM客層一覧表データ!$A:$A,[3]【2026年03月度_全社】RFM客層一覧表データ!C:C,"",0)</f>
        <v>346</v>
      </c>
      <c r="G1338" s="183">
        <f>_xlfn.XLOOKUP($A1338,[3]【2026年03月度_全社】RFM客層一覧表データ!$A:$A,[3]【2026年03月度_全社】RFM客層一覧表データ!D:D,"",0)</f>
        <v>131</v>
      </c>
      <c r="H1338" s="183">
        <f>_xlfn.XLOOKUP($A1338,[3]【2026年03月度_全社】RFM客層一覧表データ!$A:$A,[3]【2026年03月度_全社】RFM客層一覧表データ!E:E,"",0)</f>
        <v>143</v>
      </c>
      <c r="I1338" s="183">
        <f>_xlfn.XLOOKUP($A1338,[3]【2026年03月度_全社】RFM客層一覧表データ!$A:$A,[3]【2026年03月度_全社】RFM客層一覧表データ!F:F,"",0)</f>
        <v>0</v>
      </c>
      <c r="J1338" s="183">
        <v>346</v>
      </c>
      <c r="K1338" s="183">
        <v>136</v>
      </c>
      <c r="L1338" s="183">
        <v>137</v>
      </c>
      <c r="M1338" s="183">
        <v>0</v>
      </c>
      <c r="N1338" s="183">
        <v>348</v>
      </c>
      <c r="O1338" s="183">
        <v>142</v>
      </c>
      <c r="P1338" s="183">
        <v>140</v>
      </c>
      <c r="Q1338" s="183">
        <v>0</v>
      </c>
      <c r="R1338" s="183">
        <v>338</v>
      </c>
      <c r="S1338" s="183">
        <v>143</v>
      </c>
      <c r="T1338" s="183">
        <v>137</v>
      </c>
      <c r="U1338" s="183">
        <v>0</v>
      </c>
      <c r="V1338" s="183">
        <v>340</v>
      </c>
      <c r="W1338" s="183">
        <v>127</v>
      </c>
      <c r="X1338" s="183">
        <v>130</v>
      </c>
      <c r="Y1338" s="183">
        <v>0</v>
      </c>
    </row>
    <row r="1339" spans="1:25" x14ac:dyDescent="0.2">
      <c r="A1339" s="184">
        <v>11306076</v>
      </c>
      <c r="B1339" s="183" t="str">
        <f>[1]店マスタ!B1338</f>
        <v>有限会社　ワ－ルド電器</v>
      </c>
      <c r="C1339" s="183">
        <v>5</v>
      </c>
      <c r="D1339" s="183">
        <v>5</v>
      </c>
      <c r="E1339" s="183">
        <f>_xlfn.XLOOKUP(A1339,[2]Sheet1!$R:$R,[2]Sheet1!$AB:$AB,"",0)</f>
        <v>5.5</v>
      </c>
      <c r="F1339" s="183">
        <f>_xlfn.XLOOKUP($A1339,[3]【2026年03月度_全社】RFM客層一覧表データ!$A:$A,[3]【2026年03月度_全社】RFM客層一覧表データ!C:C,"",0)</f>
        <v>1925</v>
      </c>
      <c r="G1339" s="183">
        <f>_xlfn.XLOOKUP($A1339,[3]【2026年03月度_全社】RFM客層一覧表データ!$A:$A,[3]【2026年03月度_全社】RFM客層一覧表データ!D:D,"",0)</f>
        <v>772</v>
      </c>
      <c r="H1339" s="183">
        <f>_xlfn.XLOOKUP($A1339,[3]【2026年03月度_全社】RFM客層一覧表データ!$A:$A,[3]【2026年03月度_全社】RFM客層一覧表データ!E:E,"",0)</f>
        <v>747</v>
      </c>
      <c r="I1339" s="183">
        <f>_xlfn.XLOOKUP($A1339,[3]【2026年03月度_全社】RFM客層一覧表データ!$A:$A,[3]【2026年03月度_全社】RFM客層一覧表データ!F:F,"",0)</f>
        <v>180</v>
      </c>
      <c r="J1339" s="183">
        <v>1905</v>
      </c>
      <c r="K1339" s="183">
        <v>749</v>
      </c>
      <c r="L1339" s="183">
        <v>763</v>
      </c>
      <c r="M1339" s="183">
        <v>169</v>
      </c>
      <c r="N1339" s="183">
        <v>1889</v>
      </c>
      <c r="O1339" s="183">
        <v>751</v>
      </c>
      <c r="P1339" s="183">
        <v>757</v>
      </c>
      <c r="Q1339" s="183">
        <v>160</v>
      </c>
      <c r="R1339" s="183">
        <v>1900</v>
      </c>
      <c r="S1339" s="183">
        <v>764</v>
      </c>
      <c r="T1339" s="183">
        <v>781</v>
      </c>
      <c r="U1339" s="183">
        <v>171</v>
      </c>
      <c r="V1339" s="183">
        <v>1852</v>
      </c>
      <c r="W1339" s="183">
        <v>764</v>
      </c>
      <c r="X1339" s="183">
        <v>813</v>
      </c>
      <c r="Y1339" s="183">
        <v>163</v>
      </c>
    </row>
    <row r="1340" spans="1:25" x14ac:dyDescent="0.2">
      <c r="A1340" s="184">
        <v>11306125</v>
      </c>
      <c r="B1340" s="183" t="str">
        <f>[1]店マスタ!B1339</f>
        <v>（有）デンキの　したら</v>
      </c>
      <c r="C1340" s="183">
        <v>3</v>
      </c>
      <c r="D1340" s="183">
        <v>3</v>
      </c>
      <c r="E1340" s="183">
        <f>_xlfn.XLOOKUP(A1340,[2]Sheet1!$R:$R,[2]Sheet1!$AB:$AB,"",0)</f>
        <v>3</v>
      </c>
      <c r="F1340" s="183">
        <f>_xlfn.XLOOKUP($A1340,[3]【2026年03月度_全社】RFM客層一覧表データ!$A:$A,[3]【2026年03月度_全社】RFM客層一覧表データ!C:C,"",0)</f>
        <v>314</v>
      </c>
      <c r="G1340" s="183">
        <f>_xlfn.XLOOKUP($A1340,[3]【2026年03月度_全社】RFM客層一覧表データ!$A:$A,[3]【2026年03月度_全社】RFM客層一覧表データ!D:D,"",0)</f>
        <v>0</v>
      </c>
      <c r="H1340" s="183">
        <f>_xlfn.XLOOKUP($A1340,[3]【2026年03月度_全社】RFM客層一覧表データ!$A:$A,[3]【2026年03月度_全社】RFM客層一覧表データ!E:E,"",0)</f>
        <v>4</v>
      </c>
      <c r="I1340" s="183">
        <f>_xlfn.XLOOKUP($A1340,[3]【2026年03月度_全社】RFM客層一覧表データ!$A:$A,[3]【2026年03月度_全社】RFM客層一覧表データ!F:F,"",0)</f>
        <v>0</v>
      </c>
      <c r="J1340" s="183">
        <v>619</v>
      </c>
      <c r="K1340" s="183">
        <v>0</v>
      </c>
      <c r="L1340" s="183">
        <v>87</v>
      </c>
      <c r="M1340" s="183">
        <v>0</v>
      </c>
      <c r="N1340" s="183">
        <v>737</v>
      </c>
      <c r="O1340" s="183">
        <v>0</v>
      </c>
      <c r="P1340" s="183">
        <v>119</v>
      </c>
      <c r="Q1340" s="183">
        <v>0</v>
      </c>
      <c r="R1340" s="183">
        <v>773</v>
      </c>
      <c r="S1340" s="183">
        <v>10</v>
      </c>
      <c r="T1340" s="183">
        <v>123</v>
      </c>
      <c r="U1340" s="183">
        <v>4</v>
      </c>
      <c r="V1340" s="183">
        <v>769</v>
      </c>
      <c r="W1340" s="183">
        <v>307</v>
      </c>
      <c r="X1340" s="183">
        <v>121</v>
      </c>
      <c r="Y1340" s="183">
        <v>117</v>
      </c>
    </row>
    <row r="1341" spans="1:25" x14ac:dyDescent="0.2">
      <c r="A1341" s="184">
        <v>11306145</v>
      </c>
      <c r="B1341" s="183" t="str">
        <f>[1]店マスタ!B1340</f>
        <v>電化の総合サ―ビスＥＣＳ</v>
      </c>
      <c r="C1341" s="183">
        <v>3.5</v>
      </c>
      <c r="D1341" s="183">
        <v>3.5</v>
      </c>
      <c r="E1341" s="183">
        <f>_xlfn.XLOOKUP(A1341,[2]Sheet1!$R:$R,[2]Sheet1!$AB:$AB,"",0)</f>
        <v>3.5</v>
      </c>
      <c r="F1341" s="183" t="str">
        <f>_xlfn.XLOOKUP($A1341,[3]【2026年03月度_全社】RFM客層一覧表データ!$A:$A,[3]【2026年03月度_全社】RFM客層一覧表データ!C:C,"",0)</f>
        <v/>
      </c>
      <c r="G1341" s="183" t="str">
        <f>_xlfn.XLOOKUP($A1341,[3]【2026年03月度_全社】RFM客層一覧表データ!$A:$A,[3]【2026年03月度_全社】RFM客層一覧表データ!D:D,"",0)</f>
        <v/>
      </c>
      <c r="H1341" s="183" t="str">
        <f>_xlfn.XLOOKUP($A1341,[3]【2026年03月度_全社】RFM客層一覧表データ!$A:$A,[3]【2026年03月度_全社】RFM客層一覧表データ!E:E,"",0)</f>
        <v/>
      </c>
      <c r="I1341" s="183" t="str">
        <f>_xlfn.XLOOKUP($A1341,[3]【2026年03月度_全社】RFM客層一覧表データ!$A:$A,[3]【2026年03月度_全社】RFM客層一覧表データ!F:F,"",0)</f>
        <v/>
      </c>
      <c r="J1341" s="183">
        <v>0</v>
      </c>
      <c r="K1341" s="183">
        <v>0</v>
      </c>
      <c r="L1341" s="183">
        <v>0</v>
      </c>
      <c r="M1341" s="183">
        <v>0</v>
      </c>
      <c r="N1341" s="183">
        <v>0</v>
      </c>
      <c r="O1341" s="183">
        <v>0</v>
      </c>
      <c r="P1341" s="183">
        <v>0</v>
      </c>
      <c r="Q1341" s="183">
        <v>0</v>
      </c>
      <c r="R1341" s="183">
        <v>0</v>
      </c>
      <c r="S1341" s="183">
        <v>0</v>
      </c>
      <c r="T1341" s="183">
        <v>0</v>
      </c>
      <c r="U1341" s="183">
        <v>0</v>
      </c>
      <c r="V1341" s="183">
        <v>0</v>
      </c>
      <c r="W1341" s="183">
        <v>0</v>
      </c>
      <c r="X1341" s="183">
        <v>0</v>
      </c>
      <c r="Y1341" s="183">
        <v>0</v>
      </c>
    </row>
    <row r="1342" spans="1:25" x14ac:dyDescent="0.2">
      <c r="A1342" s="184">
        <v>11306151</v>
      </c>
      <c r="B1342" s="183" t="str">
        <f>[1]店マスタ!B1341</f>
        <v>（株）ジャストオン</v>
      </c>
      <c r="C1342" s="183">
        <v>4.5</v>
      </c>
      <c r="D1342" s="183">
        <v>4.5</v>
      </c>
      <c r="E1342" s="183">
        <f>_xlfn.XLOOKUP(A1342,[2]Sheet1!$R:$R,[2]Sheet1!$AB:$AB,"",0)</f>
        <v>4.5</v>
      </c>
      <c r="F1342" s="183">
        <f>_xlfn.XLOOKUP($A1342,[3]【2026年03月度_全社】RFM客層一覧表データ!$A:$A,[3]【2026年03月度_全社】RFM客層一覧表データ!C:C,"",0)</f>
        <v>1388</v>
      </c>
      <c r="G1342" s="183">
        <f>_xlfn.XLOOKUP($A1342,[3]【2026年03月度_全社】RFM客層一覧表データ!$A:$A,[3]【2026年03月度_全社】RFM客層一覧表データ!D:D,"",0)</f>
        <v>624</v>
      </c>
      <c r="H1342" s="183">
        <f>_xlfn.XLOOKUP($A1342,[3]【2026年03月度_全社】RFM客層一覧表データ!$A:$A,[3]【2026年03月度_全社】RFM客層一覧表データ!E:E,"",0)</f>
        <v>636</v>
      </c>
      <c r="I1342" s="183">
        <f>_xlfn.XLOOKUP($A1342,[3]【2026年03月度_全社】RFM客層一覧表データ!$A:$A,[3]【2026年03月度_全社】RFM客層一覧表データ!F:F,"",0)</f>
        <v>127</v>
      </c>
      <c r="J1342" s="183">
        <v>1364</v>
      </c>
      <c r="K1342" s="183">
        <v>633</v>
      </c>
      <c r="L1342" s="183">
        <v>624</v>
      </c>
      <c r="M1342" s="183">
        <v>121</v>
      </c>
      <c r="N1342" s="183">
        <v>1361</v>
      </c>
      <c r="O1342" s="183">
        <v>623</v>
      </c>
      <c r="P1342" s="183">
        <v>617</v>
      </c>
      <c r="Q1342" s="183">
        <v>110</v>
      </c>
      <c r="R1342" s="183">
        <v>1347</v>
      </c>
      <c r="S1342" s="183">
        <v>639</v>
      </c>
      <c r="T1342" s="183">
        <v>629</v>
      </c>
      <c r="U1342" s="183">
        <v>130</v>
      </c>
      <c r="V1342" s="183">
        <v>1332</v>
      </c>
      <c r="W1342" s="183">
        <v>615</v>
      </c>
      <c r="X1342" s="183">
        <v>647</v>
      </c>
      <c r="Y1342" s="183">
        <v>114</v>
      </c>
    </row>
    <row r="1343" spans="1:25" x14ac:dyDescent="0.2">
      <c r="A1343" s="184">
        <v>11307080</v>
      </c>
      <c r="B1343" s="183" t="str">
        <f>[1]店マスタ!B1342</f>
        <v>（有）エーエス電器</v>
      </c>
      <c r="C1343" s="183">
        <v>2</v>
      </c>
      <c r="D1343" s="183">
        <v>0</v>
      </c>
      <c r="E1343" s="183" t="str">
        <f>_xlfn.XLOOKUP(A1343,[2]Sheet1!$R:$R,[2]Sheet1!$AB:$AB,"",0)</f>
        <v/>
      </c>
      <c r="F1343" s="183" t="str">
        <f>_xlfn.XLOOKUP($A1343,[3]【2026年03月度_全社】RFM客層一覧表データ!$A:$A,[3]【2026年03月度_全社】RFM客層一覧表データ!C:C,"",0)</f>
        <v/>
      </c>
      <c r="G1343" s="183" t="str">
        <f>_xlfn.XLOOKUP($A1343,[3]【2026年03月度_全社】RFM客層一覧表データ!$A:$A,[3]【2026年03月度_全社】RFM客層一覧表データ!D:D,"",0)</f>
        <v/>
      </c>
      <c r="H1343" s="183" t="str">
        <f>_xlfn.XLOOKUP($A1343,[3]【2026年03月度_全社】RFM客層一覧表データ!$A:$A,[3]【2026年03月度_全社】RFM客層一覧表データ!E:E,"",0)</f>
        <v/>
      </c>
      <c r="I1343" s="183" t="str">
        <f>_xlfn.XLOOKUP($A1343,[3]【2026年03月度_全社】RFM客層一覧表データ!$A:$A,[3]【2026年03月度_全社】RFM客層一覧表データ!F:F,"",0)</f>
        <v/>
      </c>
      <c r="J1343" s="183">
        <v>0</v>
      </c>
      <c r="K1343" s="183">
        <v>0</v>
      </c>
      <c r="L1343" s="183">
        <v>0</v>
      </c>
      <c r="M1343" s="183">
        <v>0</v>
      </c>
      <c r="N1343" s="183">
        <v>0</v>
      </c>
      <c r="O1343" s="183">
        <v>0</v>
      </c>
      <c r="P1343" s="183">
        <v>0</v>
      </c>
      <c r="Q1343" s="183">
        <v>0</v>
      </c>
      <c r="R1343" s="183">
        <v>0</v>
      </c>
      <c r="S1343" s="183">
        <v>0</v>
      </c>
      <c r="T1343" s="183">
        <v>0</v>
      </c>
      <c r="U1343" s="183">
        <v>0</v>
      </c>
      <c r="V1343" s="183">
        <v>0</v>
      </c>
      <c r="W1343" s="183">
        <v>0</v>
      </c>
      <c r="X1343" s="183">
        <v>0</v>
      </c>
      <c r="Y1343" s="183">
        <v>0</v>
      </c>
    </row>
    <row r="1344" spans="1:25" x14ac:dyDescent="0.2">
      <c r="A1344" s="184">
        <v>11312007</v>
      </c>
      <c r="B1344" s="183" t="str">
        <f>[1]店マスタ!B1343</f>
        <v>（有）ムトウデンキ</v>
      </c>
      <c r="C1344" s="183">
        <v>2.5</v>
      </c>
      <c r="D1344" s="183">
        <v>2.5</v>
      </c>
      <c r="E1344" s="183">
        <f>_xlfn.XLOOKUP(A1344,[2]Sheet1!$R:$R,[2]Sheet1!$AB:$AB,"",0)</f>
        <v>3</v>
      </c>
      <c r="F1344" s="183">
        <f>_xlfn.XLOOKUP($A1344,[3]【2026年03月度_全社】RFM客層一覧表データ!$A:$A,[3]【2026年03月度_全社】RFM客層一覧表データ!C:C,"",0)</f>
        <v>905</v>
      </c>
      <c r="G1344" s="183">
        <f>_xlfn.XLOOKUP($A1344,[3]【2026年03月度_全社】RFM客層一覧表データ!$A:$A,[3]【2026年03月度_全社】RFM客層一覧表データ!D:D,"",0)</f>
        <v>329</v>
      </c>
      <c r="H1344" s="183">
        <f>_xlfn.XLOOKUP($A1344,[3]【2026年03月度_全社】RFM客層一覧表データ!$A:$A,[3]【2026年03月度_全社】RFM客層一覧表データ!E:E,"",0)</f>
        <v>294</v>
      </c>
      <c r="I1344" s="183">
        <f>_xlfn.XLOOKUP($A1344,[3]【2026年03月度_全社】RFM客層一覧表データ!$A:$A,[3]【2026年03月度_全社】RFM客層一覧表データ!F:F,"",0)</f>
        <v>71</v>
      </c>
      <c r="J1344" s="183">
        <v>930</v>
      </c>
      <c r="K1344" s="183">
        <v>356</v>
      </c>
      <c r="L1344" s="183">
        <v>275</v>
      </c>
      <c r="M1344" s="183">
        <v>77</v>
      </c>
      <c r="N1344" s="183">
        <v>946</v>
      </c>
      <c r="O1344" s="183">
        <v>360</v>
      </c>
      <c r="P1344" s="183">
        <v>249</v>
      </c>
      <c r="Q1344" s="183">
        <v>70</v>
      </c>
      <c r="R1344" s="183">
        <v>921</v>
      </c>
      <c r="S1344" s="183">
        <v>387</v>
      </c>
      <c r="T1344" s="183">
        <v>209</v>
      </c>
      <c r="U1344" s="183">
        <v>103</v>
      </c>
      <c r="V1344" s="183">
        <v>886</v>
      </c>
      <c r="W1344" s="183">
        <v>415</v>
      </c>
      <c r="X1344" s="183">
        <v>158</v>
      </c>
      <c r="Y1344" s="183">
        <v>136</v>
      </c>
    </row>
    <row r="1345" spans="1:25" x14ac:dyDescent="0.2">
      <c r="A1345" s="184">
        <v>11312112</v>
      </c>
      <c r="B1345" s="183" t="str">
        <f>[1]店マスタ!B1344</f>
        <v>（有）　信濃無線</v>
      </c>
      <c r="C1345" s="183">
        <v>5.5</v>
      </c>
      <c r="D1345" s="183">
        <v>5.5</v>
      </c>
      <c r="E1345" s="183">
        <f>_xlfn.XLOOKUP(A1345,[2]Sheet1!$R:$R,[2]Sheet1!$AB:$AB,"",0)</f>
        <v>6</v>
      </c>
      <c r="F1345" s="183">
        <f>_xlfn.XLOOKUP($A1345,[3]【2026年03月度_全社】RFM客層一覧表データ!$A:$A,[3]【2026年03月度_全社】RFM客層一覧表データ!C:C,"",0)</f>
        <v>4</v>
      </c>
      <c r="G1345" s="183">
        <f>_xlfn.XLOOKUP($A1345,[3]【2026年03月度_全社】RFM客層一覧表データ!$A:$A,[3]【2026年03月度_全社】RFM客層一覧表データ!D:D,"",0)</f>
        <v>0</v>
      </c>
      <c r="H1345" s="183">
        <f>_xlfn.XLOOKUP($A1345,[3]【2026年03月度_全社】RFM客層一覧表データ!$A:$A,[3]【2026年03月度_全社】RFM客層一覧表データ!E:E,"",0)</f>
        <v>0</v>
      </c>
      <c r="I1345" s="183">
        <f>_xlfn.XLOOKUP($A1345,[3]【2026年03月度_全社】RFM客層一覧表データ!$A:$A,[3]【2026年03月度_全社】RFM客層一覧表データ!F:F,"",0)</f>
        <v>0</v>
      </c>
      <c r="J1345" s="183">
        <v>4</v>
      </c>
      <c r="K1345" s="183">
        <v>1</v>
      </c>
      <c r="L1345" s="183">
        <v>0</v>
      </c>
      <c r="M1345" s="183">
        <v>0</v>
      </c>
      <c r="N1345" s="183">
        <v>3</v>
      </c>
      <c r="O1345" s="183">
        <v>1</v>
      </c>
      <c r="P1345" s="183">
        <v>0</v>
      </c>
      <c r="Q1345" s="183">
        <v>0</v>
      </c>
      <c r="R1345" s="183">
        <v>48</v>
      </c>
      <c r="S1345" s="183">
        <v>2</v>
      </c>
      <c r="T1345" s="183">
        <v>0</v>
      </c>
      <c r="U1345" s="183">
        <v>0</v>
      </c>
      <c r="V1345" s="183">
        <v>81</v>
      </c>
      <c r="W1345" s="183">
        <v>0</v>
      </c>
      <c r="X1345" s="183">
        <v>1</v>
      </c>
      <c r="Y1345" s="183">
        <v>0</v>
      </c>
    </row>
    <row r="1346" spans="1:25" x14ac:dyDescent="0.2">
      <c r="A1346" s="184">
        <v>11312210</v>
      </c>
      <c r="B1346" s="183" t="str">
        <f>[1]店マスタ!B1345</f>
        <v>今原電機</v>
      </c>
      <c r="C1346" s="183">
        <v>1</v>
      </c>
      <c r="D1346" s="183">
        <v>0</v>
      </c>
      <c r="E1346" s="183" t="str">
        <f>_xlfn.XLOOKUP(A1346,[2]Sheet1!$R:$R,[2]Sheet1!$AB:$AB,"",0)</f>
        <v/>
      </c>
      <c r="F1346" s="183" t="str">
        <f>_xlfn.XLOOKUP($A1346,[3]【2026年03月度_全社】RFM客層一覧表データ!$A:$A,[3]【2026年03月度_全社】RFM客層一覧表データ!C:C,"",0)</f>
        <v/>
      </c>
      <c r="G1346" s="183" t="str">
        <f>_xlfn.XLOOKUP($A1346,[3]【2026年03月度_全社】RFM客層一覧表データ!$A:$A,[3]【2026年03月度_全社】RFM客層一覧表データ!D:D,"",0)</f>
        <v/>
      </c>
      <c r="H1346" s="183" t="str">
        <f>_xlfn.XLOOKUP($A1346,[3]【2026年03月度_全社】RFM客層一覧表データ!$A:$A,[3]【2026年03月度_全社】RFM客層一覧表データ!E:E,"",0)</f>
        <v/>
      </c>
      <c r="I1346" s="183" t="str">
        <f>_xlfn.XLOOKUP($A1346,[3]【2026年03月度_全社】RFM客層一覧表データ!$A:$A,[3]【2026年03月度_全社】RFM客層一覧表データ!F:F,"",0)</f>
        <v/>
      </c>
      <c r="J1346" s="183">
        <v>0</v>
      </c>
      <c r="K1346" s="183">
        <v>0</v>
      </c>
      <c r="L1346" s="183">
        <v>0</v>
      </c>
      <c r="M1346" s="183">
        <v>0</v>
      </c>
      <c r="N1346" s="183">
        <v>0</v>
      </c>
      <c r="O1346" s="183">
        <v>0</v>
      </c>
      <c r="P1346" s="183">
        <v>0</v>
      </c>
      <c r="Q1346" s="183">
        <v>0</v>
      </c>
      <c r="R1346" s="183">
        <v>0</v>
      </c>
      <c r="S1346" s="183">
        <v>0</v>
      </c>
      <c r="T1346" s="183">
        <v>0</v>
      </c>
      <c r="U1346" s="183">
        <v>0</v>
      </c>
      <c r="V1346" s="183">
        <v>0</v>
      </c>
      <c r="W1346" s="183">
        <v>0</v>
      </c>
      <c r="X1346" s="183">
        <v>0</v>
      </c>
      <c r="Y1346" s="183">
        <v>0</v>
      </c>
    </row>
    <row r="1347" spans="1:25" x14ac:dyDescent="0.2">
      <c r="A1347" s="184">
        <v>11312211</v>
      </c>
      <c r="B1347" s="183" t="str">
        <f>[1]店マスタ!B1346</f>
        <v>株式会社　フクダヤ</v>
      </c>
      <c r="C1347" s="183">
        <v>6.5</v>
      </c>
      <c r="D1347" s="183">
        <v>6.5</v>
      </c>
      <c r="E1347" s="183">
        <f>_xlfn.XLOOKUP(A1347,[2]Sheet1!$R:$R,[2]Sheet1!$AB:$AB,"",0)</f>
        <v>7</v>
      </c>
      <c r="F1347" s="183">
        <f>_xlfn.XLOOKUP($A1347,[3]【2026年03月度_全社】RFM客層一覧表データ!$A:$A,[3]【2026年03月度_全社】RFM客層一覧表データ!C:C,"",0)</f>
        <v>2034</v>
      </c>
      <c r="G1347" s="183">
        <f>_xlfn.XLOOKUP($A1347,[3]【2026年03月度_全社】RFM客層一覧表データ!$A:$A,[3]【2026年03月度_全社】RFM客層一覧表データ!D:D,"",0)</f>
        <v>896</v>
      </c>
      <c r="H1347" s="183">
        <f>_xlfn.XLOOKUP($A1347,[3]【2026年03月度_全社】RFM客層一覧表データ!$A:$A,[3]【2026年03月度_全社】RFM客層一覧表データ!E:E,"",0)</f>
        <v>1020</v>
      </c>
      <c r="I1347" s="183">
        <f>_xlfn.XLOOKUP($A1347,[3]【2026年03月度_全社】RFM客層一覧表データ!$A:$A,[3]【2026年03月度_全社】RFM客層一覧表データ!F:F,"",0)</f>
        <v>77</v>
      </c>
      <c r="J1347" s="183">
        <v>2091</v>
      </c>
      <c r="K1347" s="183">
        <v>932</v>
      </c>
      <c r="L1347" s="183">
        <v>1011</v>
      </c>
      <c r="M1347" s="183">
        <v>113</v>
      </c>
      <c r="N1347" s="183">
        <v>2106</v>
      </c>
      <c r="O1347" s="183">
        <v>961</v>
      </c>
      <c r="P1347" s="183">
        <v>1032</v>
      </c>
      <c r="Q1347" s="183">
        <v>90</v>
      </c>
      <c r="R1347" s="183">
        <v>2124</v>
      </c>
      <c r="S1347" s="183">
        <v>997</v>
      </c>
      <c r="T1347" s="183">
        <v>1004</v>
      </c>
      <c r="U1347" s="183">
        <v>115</v>
      </c>
      <c r="V1347" s="183">
        <v>2130</v>
      </c>
      <c r="W1347" s="183">
        <v>1067</v>
      </c>
      <c r="X1347" s="183">
        <v>959</v>
      </c>
      <c r="Y1347" s="183">
        <v>147</v>
      </c>
    </row>
    <row r="1348" spans="1:25" x14ac:dyDescent="0.2">
      <c r="A1348" s="184">
        <v>11312249</v>
      </c>
      <c r="B1348" s="183" t="str">
        <f>[1]店マスタ!B1347</f>
        <v>（有）　フタバ</v>
      </c>
      <c r="C1348" s="183">
        <v>1</v>
      </c>
      <c r="D1348" s="183">
        <v>1</v>
      </c>
      <c r="E1348" s="183">
        <f>_xlfn.XLOOKUP(A1348,[2]Sheet1!$R:$R,[2]Sheet1!$AB:$AB,"",0)</f>
        <v>1</v>
      </c>
      <c r="F1348" s="183" t="str">
        <f>_xlfn.XLOOKUP($A1348,[3]【2026年03月度_全社】RFM客層一覧表データ!$A:$A,[3]【2026年03月度_全社】RFM客層一覧表データ!C:C,"",0)</f>
        <v/>
      </c>
      <c r="G1348" s="183" t="str">
        <f>_xlfn.XLOOKUP($A1348,[3]【2026年03月度_全社】RFM客層一覧表データ!$A:$A,[3]【2026年03月度_全社】RFM客層一覧表データ!D:D,"",0)</f>
        <v/>
      </c>
      <c r="H1348" s="183" t="str">
        <f>_xlfn.XLOOKUP($A1348,[3]【2026年03月度_全社】RFM客層一覧表データ!$A:$A,[3]【2026年03月度_全社】RFM客層一覧表データ!E:E,"",0)</f>
        <v/>
      </c>
      <c r="I1348" s="183" t="str">
        <f>_xlfn.XLOOKUP($A1348,[3]【2026年03月度_全社】RFM客層一覧表データ!$A:$A,[3]【2026年03月度_全社】RFM客層一覧表データ!F:F,"",0)</f>
        <v/>
      </c>
      <c r="J1348" s="183">
        <v>0</v>
      </c>
      <c r="K1348" s="183">
        <v>0</v>
      </c>
      <c r="L1348" s="183">
        <v>0</v>
      </c>
      <c r="M1348" s="183">
        <v>0</v>
      </c>
      <c r="N1348" s="183">
        <v>0</v>
      </c>
      <c r="O1348" s="183">
        <v>0</v>
      </c>
      <c r="P1348" s="183">
        <v>0</v>
      </c>
      <c r="Q1348" s="183">
        <v>0</v>
      </c>
      <c r="R1348" s="183">
        <v>0</v>
      </c>
      <c r="S1348" s="183">
        <v>0</v>
      </c>
      <c r="T1348" s="183">
        <v>0</v>
      </c>
      <c r="U1348" s="183">
        <v>0</v>
      </c>
      <c r="V1348" s="183">
        <v>0</v>
      </c>
      <c r="W1348" s="183">
        <v>0</v>
      </c>
      <c r="X1348" s="183">
        <v>0</v>
      </c>
      <c r="Y1348" s="183">
        <v>0</v>
      </c>
    </row>
    <row r="1349" spans="1:25" x14ac:dyDescent="0.2">
      <c r="A1349" s="184">
        <v>11312360</v>
      </c>
      <c r="B1349" s="183" t="str">
        <f>[1]店マスタ!B1348</f>
        <v>（株）三栄商会</v>
      </c>
      <c r="C1349" s="183">
        <v>1.5</v>
      </c>
      <c r="D1349" s="183">
        <v>1.5</v>
      </c>
      <c r="E1349" s="183">
        <f>_xlfn.XLOOKUP(A1349,[2]Sheet1!$R:$R,[2]Sheet1!$AB:$AB,"",0)</f>
        <v>1.5</v>
      </c>
      <c r="F1349" s="183">
        <f>_xlfn.XLOOKUP($A1349,[3]【2026年03月度_全社】RFM客層一覧表データ!$A:$A,[3]【2026年03月度_全社】RFM客層一覧表データ!C:C,"",0)</f>
        <v>320</v>
      </c>
      <c r="G1349" s="183">
        <f>_xlfn.XLOOKUP($A1349,[3]【2026年03月度_全社】RFM客層一覧表データ!$A:$A,[3]【2026年03月度_全社】RFM客層一覧表データ!D:D,"",0)</f>
        <v>110</v>
      </c>
      <c r="H1349" s="183">
        <f>_xlfn.XLOOKUP($A1349,[3]【2026年03月度_全社】RFM客層一覧表データ!$A:$A,[3]【2026年03月度_全社】RFM客層一覧表データ!E:E,"",0)</f>
        <v>152</v>
      </c>
      <c r="I1349" s="183">
        <f>_xlfn.XLOOKUP($A1349,[3]【2026年03月度_全社】RFM客層一覧表データ!$A:$A,[3]【2026年03月度_全社】RFM客層一覧表データ!F:F,"",0)</f>
        <v>32</v>
      </c>
      <c r="J1349" s="183">
        <v>318</v>
      </c>
      <c r="K1349" s="183">
        <v>83</v>
      </c>
      <c r="L1349" s="183">
        <v>154</v>
      </c>
      <c r="M1349" s="183">
        <v>15</v>
      </c>
      <c r="N1349" s="183">
        <v>341</v>
      </c>
      <c r="O1349" s="183">
        <v>131</v>
      </c>
      <c r="P1349" s="183">
        <v>169</v>
      </c>
      <c r="Q1349" s="183">
        <v>26</v>
      </c>
      <c r="R1349" s="183">
        <v>348</v>
      </c>
      <c r="S1349" s="183">
        <v>134</v>
      </c>
      <c r="T1349" s="183">
        <v>182</v>
      </c>
      <c r="U1349" s="183">
        <v>20</v>
      </c>
      <c r="V1349" s="183">
        <v>377</v>
      </c>
      <c r="W1349" s="183">
        <v>121</v>
      </c>
      <c r="X1349" s="183">
        <v>181</v>
      </c>
      <c r="Y1349" s="183">
        <v>20</v>
      </c>
    </row>
    <row r="1350" spans="1:25" x14ac:dyDescent="0.2">
      <c r="A1350" s="184">
        <v>11313028</v>
      </c>
      <c r="B1350" s="183" t="str">
        <f>[1]店マスタ!B1349</f>
        <v>星野電器（株）</v>
      </c>
      <c r="C1350" s="183">
        <v>3.5</v>
      </c>
      <c r="D1350" s="183">
        <v>3.5</v>
      </c>
      <c r="E1350" s="183">
        <f>_xlfn.XLOOKUP(A1350,[2]Sheet1!$R:$R,[2]Sheet1!$AB:$AB,"",0)</f>
        <v>4.5</v>
      </c>
      <c r="F1350" s="183">
        <f>_xlfn.XLOOKUP($A1350,[3]【2026年03月度_全社】RFM客層一覧表データ!$A:$A,[3]【2026年03月度_全社】RFM客層一覧表データ!C:C,"",0)</f>
        <v>575</v>
      </c>
      <c r="G1350" s="183">
        <f>_xlfn.XLOOKUP($A1350,[3]【2026年03月度_全社】RFM客層一覧表データ!$A:$A,[3]【2026年03月度_全社】RFM客層一覧表データ!D:D,"",0)</f>
        <v>166</v>
      </c>
      <c r="H1350" s="183">
        <f>_xlfn.XLOOKUP($A1350,[3]【2026年03月度_全社】RFM客層一覧表データ!$A:$A,[3]【2026年03月度_全社】RFM客層一覧表データ!E:E,"",0)</f>
        <v>165</v>
      </c>
      <c r="I1350" s="183">
        <f>_xlfn.XLOOKUP($A1350,[3]【2026年03月度_全社】RFM客層一覧表データ!$A:$A,[3]【2026年03月度_全社】RFM客層一覧表データ!F:F,"",0)</f>
        <v>42</v>
      </c>
      <c r="J1350" s="183">
        <v>583</v>
      </c>
      <c r="K1350" s="183">
        <v>166</v>
      </c>
      <c r="L1350" s="183">
        <v>173</v>
      </c>
      <c r="M1350" s="183">
        <v>46</v>
      </c>
      <c r="N1350" s="183">
        <v>597</v>
      </c>
      <c r="O1350" s="183">
        <v>181</v>
      </c>
      <c r="P1350" s="183">
        <v>178</v>
      </c>
      <c r="Q1350" s="183">
        <v>47</v>
      </c>
      <c r="R1350" s="183">
        <v>596</v>
      </c>
      <c r="S1350" s="183">
        <v>249</v>
      </c>
      <c r="T1350" s="183">
        <v>183</v>
      </c>
      <c r="U1350" s="183">
        <v>102</v>
      </c>
      <c r="V1350" s="183">
        <v>549</v>
      </c>
      <c r="W1350" s="183">
        <v>227</v>
      </c>
      <c r="X1350" s="183">
        <v>174</v>
      </c>
      <c r="Y1350" s="183">
        <v>73</v>
      </c>
    </row>
    <row r="1351" spans="1:25" x14ac:dyDescent="0.2">
      <c r="A1351" s="184">
        <v>11313039</v>
      </c>
      <c r="B1351" s="183" t="str">
        <f>[1]店マスタ!B1350</f>
        <v>（株）　野村電気　柴又</v>
      </c>
      <c r="C1351" s="183">
        <v>1.5</v>
      </c>
      <c r="D1351" s="183">
        <v>1.5</v>
      </c>
      <c r="E1351" s="183">
        <f>_xlfn.XLOOKUP(A1351,[2]Sheet1!$R:$R,[2]Sheet1!$AB:$AB,"",0)</f>
        <v>1.5</v>
      </c>
      <c r="F1351" s="183" t="str">
        <f>_xlfn.XLOOKUP($A1351,[3]【2026年03月度_全社】RFM客層一覧表データ!$A:$A,[3]【2026年03月度_全社】RFM客層一覧表データ!C:C,"",0)</f>
        <v/>
      </c>
      <c r="G1351" s="183" t="str">
        <f>_xlfn.XLOOKUP($A1351,[3]【2026年03月度_全社】RFM客層一覧表データ!$A:$A,[3]【2026年03月度_全社】RFM客層一覧表データ!D:D,"",0)</f>
        <v/>
      </c>
      <c r="H1351" s="183" t="str">
        <f>_xlfn.XLOOKUP($A1351,[3]【2026年03月度_全社】RFM客層一覧表データ!$A:$A,[3]【2026年03月度_全社】RFM客層一覧表データ!E:E,"",0)</f>
        <v/>
      </c>
      <c r="I1351" s="183" t="str">
        <f>_xlfn.XLOOKUP($A1351,[3]【2026年03月度_全社】RFM客層一覧表データ!$A:$A,[3]【2026年03月度_全社】RFM客層一覧表データ!F:F,"",0)</f>
        <v/>
      </c>
      <c r="J1351" s="183">
        <v>0</v>
      </c>
      <c r="K1351" s="183">
        <v>0</v>
      </c>
      <c r="L1351" s="183">
        <v>0</v>
      </c>
      <c r="M1351" s="183">
        <v>0</v>
      </c>
      <c r="N1351" s="183">
        <v>0</v>
      </c>
      <c r="O1351" s="183">
        <v>0</v>
      </c>
      <c r="P1351" s="183">
        <v>0</v>
      </c>
      <c r="Q1351" s="183">
        <v>0</v>
      </c>
      <c r="R1351" s="183">
        <v>0</v>
      </c>
      <c r="S1351" s="183">
        <v>0</v>
      </c>
      <c r="T1351" s="183">
        <v>0</v>
      </c>
      <c r="U1351" s="183">
        <v>0</v>
      </c>
      <c r="V1351" s="183">
        <v>0</v>
      </c>
      <c r="W1351" s="183">
        <v>0</v>
      </c>
      <c r="X1351" s="183">
        <v>0</v>
      </c>
      <c r="Y1351" s="183">
        <v>0</v>
      </c>
    </row>
    <row r="1352" spans="1:25" x14ac:dyDescent="0.2">
      <c r="A1352" s="184">
        <v>11313046</v>
      </c>
      <c r="B1352" s="183" t="str">
        <f>[1]店マスタ!B1351</f>
        <v>（有）　本山テレビ商会</v>
      </c>
      <c r="C1352" s="183">
        <v>4</v>
      </c>
      <c r="D1352" s="183">
        <v>4</v>
      </c>
      <c r="E1352" s="183">
        <f>_xlfn.XLOOKUP(A1352,[2]Sheet1!$R:$R,[2]Sheet1!$AB:$AB,"",0)</f>
        <v>4.5</v>
      </c>
      <c r="F1352" s="183" t="str">
        <f>_xlfn.XLOOKUP($A1352,[3]【2026年03月度_全社】RFM客層一覧表データ!$A:$A,[3]【2026年03月度_全社】RFM客層一覧表データ!C:C,"",0)</f>
        <v/>
      </c>
      <c r="G1352" s="183" t="str">
        <f>_xlfn.XLOOKUP($A1352,[3]【2026年03月度_全社】RFM客層一覧表データ!$A:$A,[3]【2026年03月度_全社】RFM客層一覧表データ!D:D,"",0)</f>
        <v/>
      </c>
      <c r="H1352" s="183" t="str">
        <f>_xlfn.XLOOKUP($A1352,[3]【2026年03月度_全社】RFM客層一覧表データ!$A:$A,[3]【2026年03月度_全社】RFM客層一覧表データ!E:E,"",0)</f>
        <v/>
      </c>
      <c r="I1352" s="183" t="str">
        <f>_xlfn.XLOOKUP($A1352,[3]【2026年03月度_全社】RFM客層一覧表データ!$A:$A,[3]【2026年03月度_全社】RFM客層一覧表データ!F:F,"",0)</f>
        <v/>
      </c>
      <c r="J1352" s="183">
        <v>0</v>
      </c>
      <c r="K1352" s="183">
        <v>0</v>
      </c>
      <c r="L1352" s="183">
        <v>0</v>
      </c>
      <c r="M1352" s="183">
        <v>0</v>
      </c>
      <c r="N1352" s="183">
        <v>0</v>
      </c>
      <c r="O1352" s="183">
        <v>0</v>
      </c>
      <c r="P1352" s="183">
        <v>0</v>
      </c>
      <c r="Q1352" s="183">
        <v>0</v>
      </c>
      <c r="R1352" s="183">
        <v>0</v>
      </c>
      <c r="S1352" s="183">
        <v>0</v>
      </c>
      <c r="T1352" s="183">
        <v>0</v>
      </c>
      <c r="U1352" s="183">
        <v>0</v>
      </c>
      <c r="V1352" s="183">
        <v>0</v>
      </c>
      <c r="W1352" s="183">
        <v>0</v>
      </c>
      <c r="X1352" s="183">
        <v>0</v>
      </c>
      <c r="Y1352" s="183">
        <v>0</v>
      </c>
    </row>
    <row r="1353" spans="1:25" x14ac:dyDescent="0.2">
      <c r="A1353" s="184">
        <v>11313102</v>
      </c>
      <c r="B1353" s="183" t="str">
        <f>[1]店マスタ!B1352</f>
        <v>ノムラ　ムセン</v>
      </c>
      <c r="C1353" s="183">
        <v>1.5</v>
      </c>
      <c r="D1353" s="183">
        <v>1.5</v>
      </c>
      <c r="E1353" s="183">
        <f>_xlfn.XLOOKUP(A1353,[2]Sheet1!$R:$R,[2]Sheet1!$AB:$AB,"",0)</f>
        <v>1.5</v>
      </c>
      <c r="F1353" s="183" t="str">
        <f>_xlfn.XLOOKUP($A1353,[3]【2026年03月度_全社】RFM客層一覧表データ!$A:$A,[3]【2026年03月度_全社】RFM客層一覧表データ!C:C,"",0)</f>
        <v/>
      </c>
      <c r="G1353" s="183" t="str">
        <f>_xlfn.XLOOKUP($A1353,[3]【2026年03月度_全社】RFM客層一覧表データ!$A:$A,[3]【2026年03月度_全社】RFM客層一覧表データ!D:D,"",0)</f>
        <v/>
      </c>
      <c r="H1353" s="183" t="str">
        <f>_xlfn.XLOOKUP($A1353,[3]【2026年03月度_全社】RFM客層一覧表データ!$A:$A,[3]【2026年03月度_全社】RFM客層一覧表データ!E:E,"",0)</f>
        <v/>
      </c>
      <c r="I1353" s="183" t="str">
        <f>_xlfn.XLOOKUP($A1353,[3]【2026年03月度_全社】RFM客層一覧表データ!$A:$A,[3]【2026年03月度_全社】RFM客層一覧表データ!F:F,"",0)</f>
        <v/>
      </c>
      <c r="J1353" s="183">
        <v>0</v>
      </c>
      <c r="K1353" s="183">
        <v>0</v>
      </c>
      <c r="L1353" s="183">
        <v>0</v>
      </c>
      <c r="M1353" s="183">
        <v>0</v>
      </c>
      <c r="N1353" s="183">
        <v>0</v>
      </c>
      <c r="O1353" s="183">
        <v>0</v>
      </c>
      <c r="P1353" s="183">
        <v>0</v>
      </c>
      <c r="Q1353" s="183">
        <v>0</v>
      </c>
      <c r="R1353" s="183">
        <v>0</v>
      </c>
      <c r="S1353" s="183">
        <v>0</v>
      </c>
      <c r="T1353" s="183">
        <v>0</v>
      </c>
      <c r="U1353" s="183">
        <v>0</v>
      </c>
      <c r="V1353" s="183">
        <v>0</v>
      </c>
      <c r="W1353" s="183">
        <v>0</v>
      </c>
      <c r="X1353" s="183">
        <v>0</v>
      </c>
      <c r="Y1353" s="183">
        <v>0</v>
      </c>
    </row>
    <row r="1354" spans="1:25" x14ac:dyDescent="0.2">
      <c r="A1354" s="184">
        <v>11313124</v>
      </c>
      <c r="B1354" s="183" t="str">
        <f>[1]店マスタ!B1353</f>
        <v>（株）　電器堂</v>
      </c>
      <c r="C1354" s="183">
        <v>4.5</v>
      </c>
      <c r="D1354" s="183">
        <v>4.5</v>
      </c>
      <c r="E1354" s="183">
        <f>_xlfn.XLOOKUP(A1354,[2]Sheet1!$R:$R,[2]Sheet1!$AB:$AB,"",0)</f>
        <v>5</v>
      </c>
      <c r="F1354" s="183" t="str">
        <f>_xlfn.XLOOKUP($A1354,[3]【2026年03月度_全社】RFM客層一覧表データ!$A:$A,[3]【2026年03月度_全社】RFM客層一覧表データ!C:C,"",0)</f>
        <v/>
      </c>
      <c r="G1354" s="183" t="str">
        <f>_xlfn.XLOOKUP($A1354,[3]【2026年03月度_全社】RFM客層一覧表データ!$A:$A,[3]【2026年03月度_全社】RFM客層一覧表データ!D:D,"",0)</f>
        <v/>
      </c>
      <c r="H1354" s="183" t="str">
        <f>_xlfn.XLOOKUP($A1354,[3]【2026年03月度_全社】RFM客層一覧表データ!$A:$A,[3]【2026年03月度_全社】RFM客層一覧表データ!E:E,"",0)</f>
        <v/>
      </c>
      <c r="I1354" s="183" t="str">
        <f>_xlfn.XLOOKUP($A1354,[3]【2026年03月度_全社】RFM客層一覧表データ!$A:$A,[3]【2026年03月度_全社】RFM客層一覧表データ!F:F,"",0)</f>
        <v/>
      </c>
      <c r="J1354" s="183">
        <v>0</v>
      </c>
      <c r="K1354" s="183">
        <v>0</v>
      </c>
      <c r="L1354" s="183">
        <v>0</v>
      </c>
      <c r="M1354" s="183">
        <v>0</v>
      </c>
      <c r="N1354" s="183">
        <v>0</v>
      </c>
      <c r="O1354" s="183">
        <v>0</v>
      </c>
      <c r="P1354" s="183">
        <v>0</v>
      </c>
      <c r="Q1354" s="183">
        <v>0</v>
      </c>
      <c r="R1354" s="183">
        <v>0</v>
      </c>
      <c r="S1354" s="183">
        <v>0</v>
      </c>
      <c r="T1354" s="183">
        <v>0</v>
      </c>
      <c r="U1354" s="183">
        <v>0</v>
      </c>
      <c r="V1354" s="183">
        <v>0</v>
      </c>
      <c r="W1354" s="183">
        <v>0</v>
      </c>
      <c r="X1354" s="183">
        <v>0</v>
      </c>
      <c r="Y1354" s="183">
        <v>0</v>
      </c>
    </row>
    <row r="1355" spans="1:25" x14ac:dyDescent="0.2">
      <c r="A1355" s="184">
        <v>11313168</v>
      </c>
      <c r="B1355" s="183" t="str">
        <f>[1]店マスタ!B1354</f>
        <v>（有）東京テレビサービス</v>
      </c>
      <c r="C1355" s="183">
        <v>2</v>
      </c>
      <c r="D1355" s="183">
        <v>2</v>
      </c>
      <c r="E1355" s="183" t="str">
        <f>_xlfn.XLOOKUP(A1355,[2]Sheet1!$R:$R,[2]Sheet1!$AB:$AB,"",0)</f>
        <v/>
      </c>
      <c r="F1355" s="183" t="str">
        <f>_xlfn.XLOOKUP($A1355,[3]【2026年03月度_全社】RFM客層一覧表データ!$A:$A,[3]【2026年03月度_全社】RFM客層一覧表データ!C:C,"",0)</f>
        <v/>
      </c>
      <c r="G1355" s="183" t="str">
        <f>_xlfn.XLOOKUP($A1355,[3]【2026年03月度_全社】RFM客層一覧表データ!$A:$A,[3]【2026年03月度_全社】RFM客層一覧表データ!D:D,"",0)</f>
        <v/>
      </c>
      <c r="H1355" s="183" t="str">
        <f>_xlfn.XLOOKUP($A1355,[3]【2026年03月度_全社】RFM客層一覧表データ!$A:$A,[3]【2026年03月度_全社】RFM客層一覧表データ!E:E,"",0)</f>
        <v/>
      </c>
      <c r="I1355" s="183" t="str">
        <f>_xlfn.XLOOKUP($A1355,[3]【2026年03月度_全社】RFM客層一覧表データ!$A:$A,[3]【2026年03月度_全社】RFM客層一覧表データ!F:F,"",0)</f>
        <v/>
      </c>
      <c r="J1355" s="183">
        <v>0</v>
      </c>
      <c r="K1355" s="183">
        <v>0</v>
      </c>
      <c r="L1355" s="183">
        <v>0</v>
      </c>
      <c r="M1355" s="183">
        <v>0</v>
      </c>
      <c r="N1355" s="183">
        <v>0</v>
      </c>
      <c r="O1355" s="183">
        <v>0</v>
      </c>
      <c r="P1355" s="183">
        <v>0</v>
      </c>
      <c r="Q1355" s="183">
        <v>0</v>
      </c>
      <c r="R1355" s="183">
        <v>0</v>
      </c>
      <c r="S1355" s="183">
        <v>0</v>
      </c>
      <c r="T1355" s="183">
        <v>0</v>
      </c>
      <c r="U1355" s="183">
        <v>0</v>
      </c>
      <c r="V1355" s="183">
        <v>0</v>
      </c>
      <c r="W1355" s="183">
        <v>0</v>
      </c>
      <c r="X1355" s="183">
        <v>0</v>
      </c>
      <c r="Y1355" s="183">
        <v>0</v>
      </c>
    </row>
    <row r="1356" spans="1:25" x14ac:dyDescent="0.2">
      <c r="A1356" s="184">
        <v>11313207</v>
      </c>
      <c r="B1356" s="183" t="str">
        <f>[1]店マスタ!B1355</f>
        <v>クサマデンキ（株）</v>
      </c>
      <c r="C1356" s="183">
        <v>9</v>
      </c>
      <c r="D1356" s="183">
        <v>8.5</v>
      </c>
      <c r="E1356" s="183">
        <f>_xlfn.XLOOKUP(A1356,[2]Sheet1!$R:$R,[2]Sheet1!$AB:$AB,"",0)</f>
        <v>9</v>
      </c>
      <c r="F1356" s="183">
        <f>_xlfn.XLOOKUP($A1356,[3]【2026年03月度_全社】RFM客層一覧表データ!$A:$A,[3]【2026年03月度_全社】RFM客層一覧表データ!C:C,"",0)</f>
        <v>1974</v>
      </c>
      <c r="G1356" s="183">
        <f>_xlfn.XLOOKUP($A1356,[3]【2026年03月度_全社】RFM客層一覧表データ!$A:$A,[3]【2026年03月度_全社】RFM客層一覧表データ!D:D,"",0)</f>
        <v>824</v>
      </c>
      <c r="H1356" s="183">
        <f>_xlfn.XLOOKUP($A1356,[3]【2026年03月度_全社】RFM客層一覧表データ!$A:$A,[3]【2026年03月度_全社】RFM客層一覧表データ!E:E,"",0)</f>
        <v>885</v>
      </c>
      <c r="I1356" s="183">
        <f>_xlfn.XLOOKUP($A1356,[3]【2026年03月度_全社】RFM客層一覧表データ!$A:$A,[3]【2026年03月度_全社】RFM客層一覧表データ!F:F,"",0)</f>
        <v>188</v>
      </c>
      <c r="J1356" s="183">
        <v>1940</v>
      </c>
      <c r="K1356" s="183">
        <v>842</v>
      </c>
      <c r="L1356" s="183">
        <v>878</v>
      </c>
      <c r="M1356" s="183">
        <v>166</v>
      </c>
      <c r="N1356" s="183">
        <v>1918</v>
      </c>
      <c r="O1356" s="183">
        <v>853</v>
      </c>
      <c r="P1356" s="183">
        <v>875</v>
      </c>
      <c r="Q1356" s="183">
        <v>185</v>
      </c>
      <c r="R1356" s="183">
        <v>1869</v>
      </c>
      <c r="S1356" s="183">
        <v>824</v>
      </c>
      <c r="T1356" s="183">
        <v>861</v>
      </c>
      <c r="U1356" s="183">
        <v>154</v>
      </c>
      <c r="V1356" s="183">
        <v>1806</v>
      </c>
      <c r="W1356" s="183">
        <v>823</v>
      </c>
      <c r="X1356" s="183">
        <v>848</v>
      </c>
      <c r="Y1356" s="183">
        <v>149</v>
      </c>
    </row>
    <row r="1357" spans="1:25" x14ac:dyDescent="0.2">
      <c r="A1357" s="184">
        <v>11313282</v>
      </c>
      <c r="B1357" s="183" t="str">
        <f>[1]店マスタ!B1356</f>
        <v>生活彩館　むらやま電器</v>
      </c>
      <c r="C1357" s="183">
        <v>1.5</v>
      </c>
      <c r="D1357" s="183">
        <v>1.5</v>
      </c>
      <c r="E1357" s="183">
        <f>_xlfn.XLOOKUP(A1357,[2]Sheet1!$R:$R,[2]Sheet1!$AB:$AB,"",0)</f>
        <v>1.5</v>
      </c>
      <c r="F1357" s="183" t="str">
        <f>_xlfn.XLOOKUP($A1357,[3]【2026年03月度_全社】RFM客層一覧表データ!$A:$A,[3]【2026年03月度_全社】RFM客層一覧表データ!C:C,"",0)</f>
        <v/>
      </c>
      <c r="G1357" s="183" t="str">
        <f>_xlfn.XLOOKUP($A1357,[3]【2026年03月度_全社】RFM客層一覧表データ!$A:$A,[3]【2026年03月度_全社】RFM客層一覧表データ!D:D,"",0)</f>
        <v/>
      </c>
      <c r="H1357" s="183" t="str">
        <f>_xlfn.XLOOKUP($A1357,[3]【2026年03月度_全社】RFM客層一覧表データ!$A:$A,[3]【2026年03月度_全社】RFM客層一覧表データ!E:E,"",0)</f>
        <v/>
      </c>
      <c r="I1357" s="183" t="str">
        <f>_xlfn.XLOOKUP($A1357,[3]【2026年03月度_全社】RFM客層一覧表データ!$A:$A,[3]【2026年03月度_全社】RFM客層一覧表データ!F:F,"",0)</f>
        <v/>
      </c>
      <c r="J1357" s="183">
        <v>0</v>
      </c>
      <c r="K1357" s="183">
        <v>0</v>
      </c>
      <c r="L1357" s="183">
        <v>0</v>
      </c>
      <c r="M1357" s="183">
        <v>0</v>
      </c>
      <c r="N1357" s="183">
        <v>0</v>
      </c>
      <c r="O1357" s="183">
        <v>0</v>
      </c>
      <c r="P1357" s="183">
        <v>0</v>
      </c>
      <c r="Q1357" s="183">
        <v>0</v>
      </c>
      <c r="R1357" s="183">
        <v>0</v>
      </c>
      <c r="S1357" s="183">
        <v>0</v>
      </c>
      <c r="T1357" s="183">
        <v>0</v>
      </c>
      <c r="U1357" s="183">
        <v>0</v>
      </c>
      <c r="V1357" s="183">
        <v>0</v>
      </c>
      <c r="W1357" s="183">
        <v>0</v>
      </c>
      <c r="X1357" s="183">
        <v>0</v>
      </c>
      <c r="Y1357" s="183">
        <v>0</v>
      </c>
    </row>
    <row r="1358" spans="1:25" x14ac:dyDescent="0.2">
      <c r="A1358" s="184">
        <v>11313293</v>
      </c>
      <c r="B1358" s="183" t="str">
        <f>[1]店マスタ!B1357</f>
        <v>株式会社　古城家電</v>
      </c>
      <c r="C1358" s="183">
        <v>5</v>
      </c>
      <c r="D1358" s="183">
        <v>5</v>
      </c>
      <c r="E1358" s="183">
        <f>_xlfn.XLOOKUP(A1358,[2]Sheet1!$R:$R,[2]Sheet1!$AB:$AB,"",0)</f>
        <v>5.5</v>
      </c>
      <c r="F1358" s="183">
        <f>_xlfn.XLOOKUP($A1358,[3]【2026年03月度_全社】RFM客層一覧表データ!$A:$A,[3]【2026年03月度_全社】RFM客層一覧表データ!C:C,"",0)</f>
        <v>1115</v>
      </c>
      <c r="G1358" s="183">
        <f>_xlfn.XLOOKUP($A1358,[3]【2026年03月度_全社】RFM客層一覧表データ!$A:$A,[3]【2026年03月度_全社】RFM客層一覧表データ!D:D,"",0)</f>
        <v>449</v>
      </c>
      <c r="H1358" s="183">
        <f>_xlfn.XLOOKUP($A1358,[3]【2026年03月度_全社】RFM客層一覧表データ!$A:$A,[3]【2026年03月度_全社】RFM客層一覧表データ!E:E,"",0)</f>
        <v>536</v>
      </c>
      <c r="I1358" s="183">
        <f>_xlfn.XLOOKUP($A1358,[3]【2026年03月度_全社】RFM客層一覧表データ!$A:$A,[3]【2026年03月度_全社】RFM客層一覧表データ!F:F,"",0)</f>
        <v>89</v>
      </c>
      <c r="J1358" s="183">
        <v>1170</v>
      </c>
      <c r="K1358" s="183">
        <v>474</v>
      </c>
      <c r="L1358" s="183">
        <v>546</v>
      </c>
      <c r="M1358" s="183">
        <v>91</v>
      </c>
      <c r="N1358" s="183">
        <v>1172</v>
      </c>
      <c r="O1358" s="183">
        <v>480</v>
      </c>
      <c r="P1358" s="183">
        <v>566</v>
      </c>
      <c r="Q1358" s="183">
        <v>90</v>
      </c>
      <c r="R1358" s="183">
        <v>1208</v>
      </c>
      <c r="S1358" s="183">
        <v>539</v>
      </c>
      <c r="T1358" s="183">
        <v>568</v>
      </c>
      <c r="U1358" s="183">
        <v>102</v>
      </c>
      <c r="V1358" s="183">
        <v>1218</v>
      </c>
      <c r="W1358" s="183">
        <v>524</v>
      </c>
      <c r="X1358" s="183">
        <v>601</v>
      </c>
      <c r="Y1358" s="183">
        <v>100</v>
      </c>
    </row>
    <row r="1359" spans="1:25" x14ac:dyDescent="0.2">
      <c r="A1359" s="184">
        <v>11313384</v>
      </c>
      <c r="B1359" s="183" t="str">
        <f>[1]店マスタ!B1358</f>
        <v>小岩家電お花茶屋店</v>
      </c>
      <c r="C1359" s="183">
        <v>3</v>
      </c>
      <c r="D1359" s="183">
        <v>3</v>
      </c>
      <c r="E1359" s="183">
        <f>_xlfn.XLOOKUP(A1359,[2]Sheet1!$R:$R,[2]Sheet1!$AB:$AB,"",0)</f>
        <v>3</v>
      </c>
      <c r="F1359" s="183" t="str">
        <f>_xlfn.XLOOKUP($A1359,[3]【2026年03月度_全社】RFM客層一覧表データ!$A:$A,[3]【2026年03月度_全社】RFM客層一覧表データ!C:C,"",0)</f>
        <v/>
      </c>
      <c r="G1359" s="183" t="str">
        <f>_xlfn.XLOOKUP($A1359,[3]【2026年03月度_全社】RFM客層一覧表データ!$A:$A,[3]【2026年03月度_全社】RFM客層一覧表データ!D:D,"",0)</f>
        <v/>
      </c>
      <c r="H1359" s="183" t="str">
        <f>_xlfn.XLOOKUP($A1359,[3]【2026年03月度_全社】RFM客層一覧表データ!$A:$A,[3]【2026年03月度_全社】RFM客層一覧表データ!E:E,"",0)</f>
        <v/>
      </c>
      <c r="I1359" s="183" t="str">
        <f>_xlfn.XLOOKUP($A1359,[3]【2026年03月度_全社】RFM客層一覧表データ!$A:$A,[3]【2026年03月度_全社】RFM客層一覧表データ!F:F,"",0)</f>
        <v/>
      </c>
      <c r="J1359" s="183">
        <v>973</v>
      </c>
      <c r="K1359" s="183">
        <v>265</v>
      </c>
      <c r="L1359" s="183">
        <v>81</v>
      </c>
      <c r="M1359" s="183">
        <v>136</v>
      </c>
      <c r="N1359" s="183">
        <v>1016</v>
      </c>
      <c r="O1359" s="183">
        <v>242</v>
      </c>
      <c r="P1359" s="183">
        <v>29</v>
      </c>
      <c r="Q1359" s="183">
        <v>189</v>
      </c>
      <c r="R1359" s="183">
        <v>1120</v>
      </c>
      <c r="S1359" s="183">
        <v>2</v>
      </c>
      <c r="T1359" s="183">
        <v>0</v>
      </c>
      <c r="U1359" s="183">
        <v>1</v>
      </c>
      <c r="V1359" s="183">
        <v>1258</v>
      </c>
      <c r="W1359" s="183">
        <v>375</v>
      </c>
      <c r="X1359" s="183">
        <v>0</v>
      </c>
      <c r="Y1359" s="183">
        <v>59</v>
      </c>
    </row>
    <row r="1360" spans="1:25" x14ac:dyDescent="0.2">
      <c r="A1360" s="184">
        <v>11313413</v>
      </c>
      <c r="B1360" s="183" t="str">
        <f>[1]店マスタ!B1359</f>
        <v>大澤電器サービス</v>
      </c>
      <c r="C1360" s="183">
        <v>1.5</v>
      </c>
      <c r="D1360" s="183">
        <v>1.5</v>
      </c>
      <c r="E1360" s="183">
        <f>_xlfn.XLOOKUP(A1360,[2]Sheet1!$R:$R,[2]Sheet1!$AB:$AB,"",0)</f>
        <v>1.5</v>
      </c>
      <c r="F1360" s="183">
        <f>_xlfn.XLOOKUP($A1360,[3]【2026年03月度_全社】RFM客層一覧表データ!$A:$A,[3]【2026年03月度_全社】RFM客層一覧表データ!C:C,"",0)</f>
        <v>374</v>
      </c>
      <c r="G1360" s="183">
        <f>_xlfn.XLOOKUP($A1360,[3]【2026年03月度_全社】RFM客層一覧表データ!$A:$A,[3]【2026年03月度_全社】RFM客層一覧表データ!D:D,"",0)</f>
        <v>174</v>
      </c>
      <c r="H1360" s="183">
        <f>_xlfn.XLOOKUP($A1360,[3]【2026年03月度_全社】RFM客層一覧表データ!$A:$A,[3]【2026年03月度_全社】RFM客層一覧表データ!E:E,"",0)</f>
        <v>80</v>
      </c>
      <c r="I1360" s="183">
        <f>_xlfn.XLOOKUP($A1360,[3]【2026年03月度_全社】RFM客層一覧表データ!$A:$A,[3]【2026年03月度_全社】RFM客層一覧表データ!F:F,"",0)</f>
        <v>66</v>
      </c>
      <c r="J1360" s="183">
        <v>308</v>
      </c>
      <c r="K1360" s="183">
        <v>171</v>
      </c>
      <c r="L1360" s="183">
        <v>58</v>
      </c>
      <c r="M1360" s="183">
        <v>59</v>
      </c>
      <c r="N1360" s="183">
        <v>249</v>
      </c>
      <c r="O1360" s="183">
        <v>159</v>
      </c>
      <c r="P1360" s="183">
        <v>27</v>
      </c>
      <c r="Q1360" s="183">
        <v>85</v>
      </c>
      <c r="R1360" s="183">
        <v>161</v>
      </c>
      <c r="S1360" s="183">
        <v>157</v>
      </c>
      <c r="T1360" s="183">
        <v>14</v>
      </c>
      <c r="U1360" s="183">
        <v>138</v>
      </c>
      <c r="V1360" s="183">
        <v>21</v>
      </c>
      <c r="W1360" s="183">
        <v>21</v>
      </c>
      <c r="X1360" s="183">
        <v>1</v>
      </c>
      <c r="Y1360" s="183">
        <v>21</v>
      </c>
    </row>
    <row r="1361" spans="1:25" x14ac:dyDescent="0.2">
      <c r="A1361" s="184">
        <v>11314007</v>
      </c>
      <c r="B1361" s="183" t="str">
        <f>[1]店マスタ!B1360</f>
        <v>（株）大垣電器</v>
      </c>
      <c r="C1361" s="183">
        <v>6</v>
      </c>
      <c r="D1361" s="183">
        <v>6</v>
      </c>
      <c r="E1361" s="183">
        <f>_xlfn.XLOOKUP(A1361,[2]Sheet1!$R:$R,[2]Sheet1!$AB:$AB,"",0)</f>
        <v>6.5</v>
      </c>
      <c r="F1361" s="183">
        <f>_xlfn.XLOOKUP($A1361,[3]【2026年03月度_全社】RFM客層一覧表データ!$A:$A,[3]【2026年03月度_全社】RFM客層一覧表データ!C:C,"",0)</f>
        <v>2269</v>
      </c>
      <c r="G1361" s="183">
        <f>_xlfn.XLOOKUP($A1361,[3]【2026年03月度_全社】RFM客層一覧表データ!$A:$A,[3]【2026年03月度_全社】RFM客層一覧表データ!D:D,"",0)</f>
        <v>900</v>
      </c>
      <c r="H1361" s="183">
        <f>_xlfn.XLOOKUP($A1361,[3]【2026年03月度_全社】RFM客層一覧表データ!$A:$A,[3]【2026年03月度_全社】RFM客層一覧表データ!E:E,"",0)</f>
        <v>1011</v>
      </c>
      <c r="I1361" s="183">
        <f>_xlfn.XLOOKUP($A1361,[3]【2026年03月度_全社】RFM客層一覧表データ!$A:$A,[3]【2026年03月度_全社】RFM客層一覧表データ!F:F,"",0)</f>
        <v>144</v>
      </c>
      <c r="J1361" s="183">
        <v>2392</v>
      </c>
      <c r="K1361" s="183">
        <v>967</v>
      </c>
      <c r="L1361" s="183">
        <v>1016</v>
      </c>
      <c r="M1361" s="183">
        <v>163</v>
      </c>
      <c r="N1361" s="183">
        <v>2478</v>
      </c>
      <c r="O1361" s="183">
        <v>991</v>
      </c>
      <c r="P1361" s="183">
        <v>1038</v>
      </c>
      <c r="Q1361" s="183">
        <v>171</v>
      </c>
      <c r="R1361" s="183">
        <v>2556</v>
      </c>
      <c r="S1361" s="183">
        <v>1042</v>
      </c>
      <c r="T1361" s="183">
        <v>1069</v>
      </c>
      <c r="U1361" s="183">
        <v>166</v>
      </c>
      <c r="V1361" s="183">
        <v>2630</v>
      </c>
      <c r="W1361" s="183">
        <v>1069</v>
      </c>
      <c r="X1361" s="183">
        <v>1088</v>
      </c>
      <c r="Y1361" s="183">
        <v>164</v>
      </c>
    </row>
    <row r="1362" spans="1:25" x14ac:dyDescent="0.2">
      <c r="A1362" s="184">
        <v>11314135</v>
      </c>
      <c r="B1362" s="183" t="str">
        <f>[1]店マスタ!B1361</f>
        <v>（有）さとうでんきサービス</v>
      </c>
      <c r="C1362" s="183">
        <v>4</v>
      </c>
      <c r="D1362" s="183">
        <v>4</v>
      </c>
      <c r="E1362" s="183">
        <f>_xlfn.XLOOKUP(A1362,[2]Sheet1!$R:$R,[2]Sheet1!$AB:$AB,"",0)</f>
        <v>3</v>
      </c>
      <c r="F1362" s="183">
        <f>_xlfn.XLOOKUP($A1362,[3]【2026年03月度_全社】RFM客層一覧表データ!$A:$A,[3]【2026年03月度_全社】RFM客層一覧表データ!C:C,"",0)</f>
        <v>639</v>
      </c>
      <c r="G1362" s="183">
        <f>_xlfn.XLOOKUP($A1362,[3]【2026年03月度_全社】RFM客層一覧表データ!$A:$A,[3]【2026年03月度_全社】RFM客層一覧表データ!D:D,"",0)</f>
        <v>265</v>
      </c>
      <c r="H1362" s="183">
        <f>_xlfn.XLOOKUP($A1362,[3]【2026年03月度_全社】RFM客層一覧表データ!$A:$A,[3]【2026年03月度_全社】RFM客層一覧表データ!E:E,"",0)</f>
        <v>308</v>
      </c>
      <c r="I1362" s="183">
        <f>_xlfn.XLOOKUP($A1362,[3]【2026年03月度_全社】RFM客層一覧表データ!$A:$A,[3]【2026年03月度_全社】RFM客層一覧表データ!F:F,"",0)</f>
        <v>46</v>
      </c>
      <c r="J1362" s="183">
        <v>641</v>
      </c>
      <c r="K1362" s="183">
        <v>318</v>
      </c>
      <c r="L1362" s="183">
        <v>317</v>
      </c>
      <c r="M1362" s="183">
        <v>50</v>
      </c>
      <c r="N1362" s="183">
        <v>604</v>
      </c>
      <c r="O1362" s="183">
        <v>313</v>
      </c>
      <c r="P1362" s="183">
        <v>317</v>
      </c>
      <c r="Q1362" s="183">
        <v>60</v>
      </c>
      <c r="R1362" s="183">
        <v>567</v>
      </c>
      <c r="S1362" s="183">
        <v>293</v>
      </c>
      <c r="T1362" s="183">
        <v>321</v>
      </c>
      <c r="U1362" s="183">
        <v>50</v>
      </c>
      <c r="V1362" s="183">
        <v>506</v>
      </c>
      <c r="W1362" s="183">
        <v>294</v>
      </c>
      <c r="X1362" s="183">
        <v>307</v>
      </c>
      <c r="Y1362" s="183">
        <v>41</v>
      </c>
    </row>
    <row r="1363" spans="1:25" x14ac:dyDescent="0.2">
      <c r="A1363" s="184">
        <v>11314149</v>
      </c>
      <c r="B1363" s="183" t="str">
        <f>[1]店マスタ!B1362</f>
        <v>（有）マサミツ電気</v>
      </c>
      <c r="C1363" s="183">
        <v>3</v>
      </c>
      <c r="D1363" s="183">
        <v>3</v>
      </c>
      <c r="E1363" s="183">
        <f>_xlfn.XLOOKUP(A1363,[2]Sheet1!$R:$R,[2]Sheet1!$AB:$AB,"",0)</f>
        <v>3</v>
      </c>
      <c r="F1363" s="183">
        <f>_xlfn.XLOOKUP($A1363,[3]【2026年03月度_全社】RFM客層一覧表データ!$A:$A,[3]【2026年03月度_全社】RFM客層一覧表データ!C:C,"",0)</f>
        <v>517</v>
      </c>
      <c r="G1363" s="183">
        <f>_xlfn.XLOOKUP($A1363,[3]【2026年03月度_全社】RFM客層一覧表データ!$A:$A,[3]【2026年03月度_全社】RFM客層一覧表データ!D:D,"",0)</f>
        <v>175</v>
      </c>
      <c r="H1363" s="183">
        <f>_xlfn.XLOOKUP($A1363,[3]【2026年03月度_全社】RFM客層一覧表データ!$A:$A,[3]【2026年03月度_全社】RFM客層一覧表データ!E:E,"",0)</f>
        <v>110</v>
      </c>
      <c r="I1363" s="183">
        <f>_xlfn.XLOOKUP($A1363,[3]【2026年03月度_全社】RFM客層一覧表データ!$A:$A,[3]【2026年03月度_全社】RFM客層一覧表データ!F:F,"",0)</f>
        <v>63</v>
      </c>
      <c r="J1363" s="183">
        <v>483</v>
      </c>
      <c r="K1363" s="183">
        <v>179</v>
      </c>
      <c r="L1363" s="183">
        <v>102</v>
      </c>
      <c r="M1363" s="183">
        <v>79</v>
      </c>
      <c r="N1363" s="183">
        <v>418</v>
      </c>
      <c r="O1363" s="183">
        <v>82</v>
      </c>
      <c r="P1363" s="183">
        <v>126</v>
      </c>
      <c r="Q1363" s="183">
        <v>24</v>
      </c>
      <c r="R1363" s="183">
        <v>390</v>
      </c>
      <c r="S1363" s="183">
        <v>51</v>
      </c>
      <c r="T1363" s="183">
        <v>147</v>
      </c>
      <c r="U1363" s="183">
        <v>16</v>
      </c>
      <c r="V1363" s="183">
        <v>397</v>
      </c>
      <c r="W1363" s="183">
        <v>163</v>
      </c>
      <c r="X1363" s="183">
        <v>154</v>
      </c>
      <c r="Y1363" s="183">
        <v>69</v>
      </c>
    </row>
    <row r="1364" spans="1:25" x14ac:dyDescent="0.2">
      <c r="A1364" s="184">
        <v>11314178</v>
      </c>
      <c r="B1364" s="183" t="str">
        <f>[1]店マスタ!B1363</f>
        <v>江戸川電化フルタ</v>
      </c>
      <c r="C1364" s="183">
        <v>2</v>
      </c>
      <c r="D1364" s="183">
        <v>2</v>
      </c>
      <c r="E1364" s="183">
        <f>_xlfn.XLOOKUP(A1364,[2]Sheet1!$R:$R,[2]Sheet1!$AB:$AB,"",0)</f>
        <v>2</v>
      </c>
      <c r="F1364" s="183" t="str">
        <f>_xlfn.XLOOKUP($A1364,[3]【2026年03月度_全社】RFM客層一覧表データ!$A:$A,[3]【2026年03月度_全社】RFM客層一覧表データ!C:C,"",0)</f>
        <v/>
      </c>
      <c r="G1364" s="183" t="str">
        <f>_xlfn.XLOOKUP($A1364,[3]【2026年03月度_全社】RFM客層一覧表データ!$A:$A,[3]【2026年03月度_全社】RFM客層一覧表データ!D:D,"",0)</f>
        <v/>
      </c>
      <c r="H1364" s="183" t="str">
        <f>_xlfn.XLOOKUP($A1364,[3]【2026年03月度_全社】RFM客層一覧表データ!$A:$A,[3]【2026年03月度_全社】RFM客層一覧表データ!E:E,"",0)</f>
        <v/>
      </c>
      <c r="I1364" s="183" t="str">
        <f>_xlfn.XLOOKUP($A1364,[3]【2026年03月度_全社】RFM客層一覧表データ!$A:$A,[3]【2026年03月度_全社】RFM客層一覧表データ!F:F,"",0)</f>
        <v/>
      </c>
      <c r="J1364" s="183">
        <v>0</v>
      </c>
      <c r="K1364" s="183">
        <v>0</v>
      </c>
      <c r="L1364" s="183">
        <v>0</v>
      </c>
      <c r="M1364" s="183">
        <v>0</v>
      </c>
      <c r="N1364" s="183">
        <v>0</v>
      </c>
      <c r="O1364" s="183">
        <v>0</v>
      </c>
      <c r="P1364" s="183">
        <v>0</v>
      </c>
      <c r="Q1364" s="183">
        <v>0</v>
      </c>
      <c r="R1364" s="183">
        <v>0</v>
      </c>
      <c r="S1364" s="183">
        <v>0</v>
      </c>
      <c r="T1364" s="183">
        <v>0</v>
      </c>
      <c r="U1364" s="183">
        <v>0</v>
      </c>
      <c r="V1364" s="183">
        <v>0</v>
      </c>
      <c r="W1364" s="183">
        <v>0</v>
      </c>
      <c r="X1364" s="183">
        <v>0</v>
      </c>
      <c r="Y1364" s="183">
        <v>0</v>
      </c>
    </row>
    <row r="1365" spans="1:25" x14ac:dyDescent="0.2">
      <c r="A1365" s="184">
        <v>11314223</v>
      </c>
      <c r="B1365" s="183" t="str">
        <f>[1]店マスタ!B1364</f>
        <v>アオヤマ電器</v>
      </c>
      <c r="C1365" s="183">
        <v>2</v>
      </c>
      <c r="D1365" s="183">
        <v>0</v>
      </c>
      <c r="E1365" s="183" t="str">
        <f>_xlfn.XLOOKUP(A1365,[2]Sheet1!$R:$R,[2]Sheet1!$AB:$AB,"",0)</f>
        <v/>
      </c>
      <c r="F1365" s="183" t="str">
        <f>_xlfn.XLOOKUP($A1365,[3]【2026年03月度_全社】RFM客層一覧表データ!$A:$A,[3]【2026年03月度_全社】RFM客層一覧表データ!C:C,"",0)</f>
        <v/>
      </c>
      <c r="G1365" s="183" t="str">
        <f>_xlfn.XLOOKUP($A1365,[3]【2026年03月度_全社】RFM客層一覧表データ!$A:$A,[3]【2026年03月度_全社】RFM客層一覧表データ!D:D,"",0)</f>
        <v/>
      </c>
      <c r="H1365" s="183" t="str">
        <f>_xlfn.XLOOKUP($A1365,[3]【2026年03月度_全社】RFM客層一覧表データ!$A:$A,[3]【2026年03月度_全社】RFM客層一覧表データ!E:E,"",0)</f>
        <v/>
      </c>
      <c r="I1365" s="183" t="str">
        <f>_xlfn.XLOOKUP($A1365,[3]【2026年03月度_全社】RFM客層一覧表データ!$A:$A,[3]【2026年03月度_全社】RFM客層一覧表データ!F:F,"",0)</f>
        <v/>
      </c>
      <c r="J1365" s="183">
        <v>0</v>
      </c>
      <c r="K1365" s="183">
        <v>0</v>
      </c>
      <c r="L1365" s="183">
        <v>0</v>
      </c>
      <c r="M1365" s="183">
        <v>0</v>
      </c>
      <c r="N1365" s="183">
        <v>0</v>
      </c>
      <c r="O1365" s="183">
        <v>0</v>
      </c>
      <c r="P1365" s="183">
        <v>0</v>
      </c>
      <c r="Q1365" s="183">
        <v>0</v>
      </c>
      <c r="R1365" s="183">
        <v>0</v>
      </c>
      <c r="S1365" s="183">
        <v>0</v>
      </c>
      <c r="T1365" s="183">
        <v>0</v>
      </c>
      <c r="U1365" s="183">
        <v>0</v>
      </c>
      <c r="V1365" s="183">
        <v>0</v>
      </c>
      <c r="W1365" s="183">
        <v>0</v>
      </c>
      <c r="X1365" s="183">
        <v>0</v>
      </c>
      <c r="Y1365" s="183">
        <v>0</v>
      </c>
    </row>
    <row r="1366" spans="1:25" x14ac:dyDescent="0.2">
      <c r="A1366" s="184">
        <v>11314247</v>
      </c>
      <c r="B1366" s="183" t="str">
        <f>[1]店マスタ!B1365</f>
        <v>株式会社　小岩家電</v>
      </c>
      <c r="C1366" s="183">
        <v>4.5</v>
      </c>
      <c r="D1366" s="183">
        <v>4.5</v>
      </c>
      <c r="E1366" s="183">
        <f>_xlfn.XLOOKUP(A1366,[2]Sheet1!$R:$R,[2]Sheet1!$AB:$AB,"",0)</f>
        <v>5</v>
      </c>
      <c r="F1366" s="183">
        <f>_xlfn.XLOOKUP($A1366,[3]【2026年03月度_全社】RFM客層一覧表データ!$A:$A,[3]【2026年03月度_全社】RFM客層一覧表データ!C:C,"",0)</f>
        <v>2076</v>
      </c>
      <c r="G1366" s="183">
        <f>_xlfn.XLOOKUP($A1366,[3]【2026年03月度_全社】RFM客層一覧表データ!$A:$A,[3]【2026年03月度_全社】RFM客層一覧表データ!D:D,"",0)</f>
        <v>191</v>
      </c>
      <c r="H1366" s="183">
        <f>_xlfn.XLOOKUP($A1366,[3]【2026年03月度_全社】RFM客層一覧表データ!$A:$A,[3]【2026年03月度_全社】RFM客層一覧表データ!E:E,"",0)</f>
        <v>252</v>
      </c>
      <c r="I1366" s="183">
        <f>_xlfn.XLOOKUP($A1366,[3]【2026年03月度_全社】RFM客層一覧表データ!$A:$A,[3]【2026年03月度_全社】RFM客層一覧表データ!F:F,"",0)</f>
        <v>41</v>
      </c>
      <c r="J1366" s="183">
        <v>1414</v>
      </c>
      <c r="K1366" s="183">
        <v>464</v>
      </c>
      <c r="L1366" s="183">
        <v>173</v>
      </c>
      <c r="M1366" s="183">
        <v>190</v>
      </c>
      <c r="N1366" s="183">
        <v>1492</v>
      </c>
      <c r="O1366" s="183">
        <v>433</v>
      </c>
      <c r="P1366" s="183">
        <v>112</v>
      </c>
      <c r="Q1366" s="183">
        <v>216</v>
      </c>
      <c r="R1366" s="183">
        <v>1550</v>
      </c>
      <c r="S1366" s="183">
        <v>488</v>
      </c>
      <c r="T1366" s="183">
        <v>0</v>
      </c>
      <c r="U1366" s="183">
        <v>350</v>
      </c>
      <c r="V1366" s="183">
        <v>1622</v>
      </c>
      <c r="W1366" s="183">
        <v>493</v>
      </c>
      <c r="X1366" s="183">
        <v>0</v>
      </c>
      <c r="Y1366" s="183">
        <v>137</v>
      </c>
    </row>
    <row r="1367" spans="1:25" x14ac:dyDescent="0.2">
      <c r="A1367" s="184">
        <v>11314256</v>
      </c>
      <c r="B1367" s="183" t="str">
        <f>[1]店マスタ!B1366</f>
        <v>（株）　アイデン</v>
      </c>
      <c r="C1367" s="183">
        <v>3</v>
      </c>
      <c r="D1367" s="183">
        <v>3</v>
      </c>
      <c r="E1367" s="183">
        <f>_xlfn.XLOOKUP(A1367,[2]Sheet1!$R:$R,[2]Sheet1!$AB:$AB,"",0)</f>
        <v>3</v>
      </c>
      <c r="F1367" s="183" t="str">
        <f>_xlfn.XLOOKUP($A1367,[3]【2026年03月度_全社】RFM客層一覧表データ!$A:$A,[3]【2026年03月度_全社】RFM客層一覧表データ!C:C,"",0)</f>
        <v/>
      </c>
      <c r="G1367" s="183" t="str">
        <f>_xlfn.XLOOKUP($A1367,[3]【2026年03月度_全社】RFM客層一覧表データ!$A:$A,[3]【2026年03月度_全社】RFM客層一覧表データ!D:D,"",0)</f>
        <v/>
      </c>
      <c r="H1367" s="183" t="str">
        <f>_xlfn.XLOOKUP($A1367,[3]【2026年03月度_全社】RFM客層一覧表データ!$A:$A,[3]【2026年03月度_全社】RFM客層一覧表データ!E:E,"",0)</f>
        <v/>
      </c>
      <c r="I1367" s="183" t="str">
        <f>_xlfn.XLOOKUP($A1367,[3]【2026年03月度_全社】RFM客層一覧表データ!$A:$A,[3]【2026年03月度_全社】RFM客層一覧表データ!F:F,"",0)</f>
        <v/>
      </c>
      <c r="J1367" s="183">
        <v>0</v>
      </c>
      <c r="K1367" s="183">
        <v>0</v>
      </c>
      <c r="L1367" s="183">
        <v>0</v>
      </c>
      <c r="M1367" s="183">
        <v>0</v>
      </c>
      <c r="N1367" s="183">
        <v>0</v>
      </c>
      <c r="O1367" s="183">
        <v>0</v>
      </c>
      <c r="P1367" s="183">
        <v>0</v>
      </c>
      <c r="Q1367" s="183">
        <v>0</v>
      </c>
      <c r="R1367" s="183">
        <v>0</v>
      </c>
      <c r="S1367" s="183">
        <v>0</v>
      </c>
      <c r="T1367" s="183">
        <v>0</v>
      </c>
      <c r="U1367" s="183">
        <v>0</v>
      </c>
      <c r="V1367" s="183">
        <v>0</v>
      </c>
      <c r="W1367" s="183">
        <v>0</v>
      </c>
      <c r="X1367" s="183">
        <v>0</v>
      </c>
      <c r="Y1367" s="183">
        <v>0</v>
      </c>
    </row>
    <row r="1368" spans="1:25" x14ac:dyDescent="0.2">
      <c r="A1368" s="184">
        <v>11314361</v>
      </c>
      <c r="B1368" s="183" t="str">
        <f>[1]店マスタ!B1367</f>
        <v>生活彩館　かさい電器（株）</v>
      </c>
      <c r="C1368" s="183">
        <v>2</v>
      </c>
      <c r="D1368" s="183">
        <v>2</v>
      </c>
      <c r="E1368" s="183">
        <f>_xlfn.XLOOKUP(A1368,[2]Sheet1!$R:$R,[2]Sheet1!$AB:$AB,"",0)</f>
        <v>2</v>
      </c>
      <c r="F1368" s="183">
        <f>_xlfn.XLOOKUP($A1368,[3]【2026年03月度_全社】RFM客層一覧表データ!$A:$A,[3]【2026年03月度_全社】RFM客層一覧表データ!C:C,"",0)</f>
        <v>848</v>
      </c>
      <c r="G1368" s="183">
        <f>_xlfn.XLOOKUP($A1368,[3]【2026年03月度_全社】RFM客層一覧表データ!$A:$A,[3]【2026年03月度_全社】RFM客層一覧表データ!D:D,"",0)</f>
        <v>336</v>
      </c>
      <c r="H1368" s="183">
        <f>_xlfn.XLOOKUP($A1368,[3]【2026年03月度_全社】RFM客層一覧表データ!$A:$A,[3]【2026年03月度_全社】RFM客層一覧表データ!E:E,"",0)</f>
        <v>322</v>
      </c>
      <c r="I1368" s="183">
        <f>_xlfn.XLOOKUP($A1368,[3]【2026年03月度_全社】RFM客層一覧表データ!$A:$A,[3]【2026年03月度_全社】RFM客層一覧表データ!F:F,"",0)</f>
        <v>127</v>
      </c>
      <c r="J1368" s="183">
        <v>802</v>
      </c>
      <c r="K1368" s="183">
        <v>301</v>
      </c>
      <c r="L1368" s="183">
        <v>333</v>
      </c>
      <c r="M1368" s="183">
        <v>77</v>
      </c>
      <c r="N1368" s="183">
        <v>785</v>
      </c>
      <c r="O1368" s="183">
        <v>288</v>
      </c>
      <c r="P1368" s="183">
        <v>352</v>
      </c>
      <c r="Q1368" s="183">
        <v>62</v>
      </c>
      <c r="R1368" s="183">
        <v>792</v>
      </c>
      <c r="S1368" s="183">
        <v>318</v>
      </c>
      <c r="T1368" s="183">
        <v>369</v>
      </c>
      <c r="U1368" s="183">
        <v>76</v>
      </c>
      <c r="V1368" s="183">
        <v>791</v>
      </c>
      <c r="W1368" s="183">
        <v>364</v>
      </c>
      <c r="X1368" s="183">
        <v>381</v>
      </c>
      <c r="Y1368" s="183">
        <v>84</v>
      </c>
    </row>
    <row r="1369" spans="1:25" x14ac:dyDescent="0.2">
      <c r="A1369" s="184">
        <v>11314432</v>
      </c>
      <c r="B1369" s="183" t="str">
        <f>[1]店マスタ!B1368</f>
        <v>生活彩館　もりよし電器</v>
      </c>
      <c r="C1369" s="183">
        <v>2.5</v>
      </c>
      <c r="D1369" s="183">
        <v>2.5</v>
      </c>
      <c r="E1369" s="183">
        <f>_xlfn.XLOOKUP(A1369,[2]Sheet1!$R:$R,[2]Sheet1!$AB:$AB,"",0)</f>
        <v>2.5</v>
      </c>
      <c r="F1369" s="183">
        <f>_xlfn.XLOOKUP($A1369,[3]【2026年03月度_全社】RFM客層一覧表データ!$A:$A,[3]【2026年03月度_全社】RFM客層一覧表データ!C:C,"",0)</f>
        <v>482</v>
      </c>
      <c r="G1369" s="183">
        <f>_xlfn.XLOOKUP($A1369,[3]【2026年03月度_全社】RFM客層一覧表データ!$A:$A,[3]【2026年03月度_全社】RFM客層一覧表データ!D:D,"",0)</f>
        <v>197</v>
      </c>
      <c r="H1369" s="183">
        <f>_xlfn.XLOOKUP($A1369,[3]【2026年03月度_全社】RFM客層一覧表データ!$A:$A,[3]【2026年03月度_全社】RFM客層一覧表データ!E:E,"",0)</f>
        <v>268</v>
      </c>
      <c r="I1369" s="183">
        <f>_xlfn.XLOOKUP($A1369,[3]【2026年03月度_全社】RFM客層一覧表データ!$A:$A,[3]【2026年03月度_全社】RFM客層一覧表データ!F:F,"",0)</f>
        <v>23</v>
      </c>
      <c r="J1369" s="183">
        <v>494</v>
      </c>
      <c r="K1369" s="183">
        <v>226</v>
      </c>
      <c r="L1369" s="183">
        <v>264</v>
      </c>
      <c r="M1369" s="183">
        <v>32</v>
      </c>
      <c r="N1369" s="183">
        <v>501</v>
      </c>
      <c r="O1369" s="183">
        <v>237</v>
      </c>
      <c r="P1369" s="183">
        <v>262</v>
      </c>
      <c r="Q1369" s="183">
        <v>32</v>
      </c>
      <c r="R1369" s="183">
        <v>502</v>
      </c>
      <c r="S1369" s="183">
        <v>226</v>
      </c>
      <c r="T1369" s="183">
        <v>269</v>
      </c>
      <c r="U1369" s="183">
        <v>25</v>
      </c>
      <c r="V1369" s="183">
        <v>505</v>
      </c>
      <c r="W1369" s="183">
        <v>247</v>
      </c>
      <c r="X1369" s="183">
        <v>276</v>
      </c>
      <c r="Y1369" s="183">
        <v>44</v>
      </c>
    </row>
    <row r="1370" spans="1:25" x14ac:dyDescent="0.2">
      <c r="A1370" s="184">
        <v>11314494</v>
      </c>
      <c r="B1370" s="183" t="str">
        <f>[1]店マスタ!B1369</f>
        <v>（株）マキノインクス</v>
      </c>
      <c r="C1370" s="183">
        <v>8.5</v>
      </c>
      <c r="D1370" s="183">
        <v>8.5</v>
      </c>
      <c r="E1370" s="183">
        <f>_xlfn.XLOOKUP(A1370,[2]Sheet1!$R:$R,[2]Sheet1!$AB:$AB,"",0)</f>
        <v>8.5</v>
      </c>
      <c r="F1370" s="183">
        <f>_xlfn.XLOOKUP($A1370,[3]【2026年03月度_全社】RFM客層一覧表データ!$A:$A,[3]【2026年03月度_全社】RFM客層一覧表データ!C:C,"",0)</f>
        <v>1693</v>
      </c>
      <c r="G1370" s="183">
        <f>_xlfn.XLOOKUP($A1370,[3]【2026年03月度_全社】RFM客層一覧表データ!$A:$A,[3]【2026年03月度_全社】RFM客層一覧表データ!D:D,"",0)</f>
        <v>651</v>
      </c>
      <c r="H1370" s="183">
        <f>_xlfn.XLOOKUP($A1370,[3]【2026年03月度_全社】RFM客層一覧表データ!$A:$A,[3]【2026年03月度_全社】RFM客層一覧表データ!E:E,"",0)</f>
        <v>519</v>
      </c>
      <c r="I1370" s="183">
        <f>_xlfn.XLOOKUP($A1370,[3]【2026年03月度_全社】RFM客層一覧表データ!$A:$A,[3]【2026年03月度_全社】RFM客層一覧表データ!F:F,"",0)</f>
        <v>204</v>
      </c>
      <c r="J1370" s="183">
        <v>1644</v>
      </c>
      <c r="K1370" s="183">
        <v>651</v>
      </c>
      <c r="L1370" s="183">
        <v>505</v>
      </c>
      <c r="M1370" s="183">
        <v>172</v>
      </c>
      <c r="N1370" s="183">
        <v>1618</v>
      </c>
      <c r="O1370" s="183">
        <v>611</v>
      </c>
      <c r="P1370" s="183">
        <v>518</v>
      </c>
      <c r="Q1370" s="183">
        <v>162</v>
      </c>
      <c r="R1370" s="183">
        <v>1607</v>
      </c>
      <c r="S1370" s="183">
        <v>625</v>
      </c>
      <c r="T1370" s="183">
        <v>524</v>
      </c>
      <c r="U1370" s="183">
        <v>167</v>
      </c>
      <c r="V1370" s="183">
        <v>1624</v>
      </c>
      <c r="W1370" s="183">
        <v>547</v>
      </c>
      <c r="X1370" s="183">
        <v>516</v>
      </c>
      <c r="Y1370" s="183">
        <v>137</v>
      </c>
    </row>
    <row r="1371" spans="1:25" x14ac:dyDescent="0.2">
      <c r="A1371" s="184">
        <v>11315014</v>
      </c>
      <c r="B1371" s="183" t="str">
        <f>[1]店マスタ!B1370</f>
        <v>（有）　長沼電気商会（江北）</v>
      </c>
      <c r="C1371" s="183">
        <v>2.5</v>
      </c>
      <c r="D1371" s="183">
        <v>0</v>
      </c>
      <c r="E1371" s="183" t="str">
        <f>_xlfn.XLOOKUP(A1371,[2]Sheet1!$R:$R,[2]Sheet1!$AB:$AB,"",0)</f>
        <v/>
      </c>
      <c r="F1371" s="183" t="str">
        <f>_xlfn.XLOOKUP($A1371,[3]【2026年03月度_全社】RFM客層一覧表データ!$A:$A,[3]【2026年03月度_全社】RFM客層一覧表データ!C:C,"",0)</f>
        <v/>
      </c>
      <c r="G1371" s="183" t="str">
        <f>_xlfn.XLOOKUP($A1371,[3]【2026年03月度_全社】RFM客層一覧表データ!$A:$A,[3]【2026年03月度_全社】RFM客層一覧表データ!D:D,"",0)</f>
        <v/>
      </c>
      <c r="H1371" s="183" t="str">
        <f>_xlfn.XLOOKUP($A1371,[3]【2026年03月度_全社】RFM客層一覧表データ!$A:$A,[3]【2026年03月度_全社】RFM客層一覧表データ!E:E,"",0)</f>
        <v/>
      </c>
      <c r="I1371" s="183" t="str">
        <f>_xlfn.XLOOKUP($A1371,[3]【2026年03月度_全社】RFM客層一覧表データ!$A:$A,[3]【2026年03月度_全社】RFM客層一覧表データ!F:F,"",0)</f>
        <v/>
      </c>
      <c r="J1371" s="183">
        <v>410</v>
      </c>
      <c r="K1371" s="183">
        <v>184</v>
      </c>
      <c r="L1371" s="183">
        <v>190</v>
      </c>
      <c r="M1371" s="183">
        <v>32</v>
      </c>
      <c r="N1371" s="183">
        <v>415</v>
      </c>
      <c r="O1371" s="183">
        <v>174</v>
      </c>
      <c r="P1371" s="183">
        <v>197</v>
      </c>
      <c r="Q1371" s="183">
        <v>34</v>
      </c>
      <c r="R1371" s="183">
        <v>432</v>
      </c>
      <c r="S1371" s="183">
        <v>180</v>
      </c>
      <c r="T1371" s="183">
        <v>217</v>
      </c>
      <c r="U1371" s="183">
        <v>32</v>
      </c>
      <c r="V1371" s="183">
        <v>437</v>
      </c>
      <c r="W1371" s="183">
        <v>190</v>
      </c>
      <c r="X1371" s="183">
        <v>214</v>
      </c>
      <c r="Y1371" s="183">
        <v>26</v>
      </c>
    </row>
    <row r="1372" spans="1:25" x14ac:dyDescent="0.2">
      <c r="A1372" s="184">
        <v>11315106</v>
      </c>
      <c r="B1372" s="183" t="str">
        <f>[1]店マスタ!B1371</f>
        <v>杉下電器商会</v>
      </c>
      <c r="C1372" s="183">
        <v>2.5</v>
      </c>
      <c r="D1372" s="183">
        <v>2.5</v>
      </c>
      <c r="E1372" s="183">
        <f>_xlfn.XLOOKUP(A1372,[2]Sheet1!$R:$R,[2]Sheet1!$AB:$AB,"",0)</f>
        <v>2.5</v>
      </c>
      <c r="F1372" s="183" t="str">
        <f>_xlfn.XLOOKUP($A1372,[3]【2026年03月度_全社】RFM客層一覧表データ!$A:$A,[3]【2026年03月度_全社】RFM客層一覧表データ!C:C,"",0)</f>
        <v/>
      </c>
      <c r="G1372" s="183" t="str">
        <f>_xlfn.XLOOKUP($A1372,[3]【2026年03月度_全社】RFM客層一覧表データ!$A:$A,[3]【2026年03月度_全社】RFM客層一覧表データ!D:D,"",0)</f>
        <v/>
      </c>
      <c r="H1372" s="183" t="str">
        <f>_xlfn.XLOOKUP($A1372,[3]【2026年03月度_全社】RFM客層一覧表データ!$A:$A,[3]【2026年03月度_全社】RFM客層一覧表データ!E:E,"",0)</f>
        <v/>
      </c>
      <c r="I1372" s="183" t="str">
        <f>_xlfn.XLOOKUP($A1372,[3]【2026年03月度_全社】RFM客層一覧表データ!$A:$A,[3]【2026年03月度_全社】RFM客層一覧表データ!F:F,"",0)</f>
        <v/>
      </c>
      <c r="J1372" s="183">
        <v>0</v>
      </c>
      <c r="K1372" s="183">
        <v>0</v>
      </c>
      <c r="L1372" s="183">
        <v>0</v>
      </c>
      <c r="M1372" s="183">
        <v>0</v>
      </c>
      <c r="N1372" s="183">
        <v>0</v>
      </c>
      <c r="O1372" s="183">
        <v>0</v>
      </c>
      <c r="P1372" s="183">
        <v>0</v>
      </c>
      <c r="Q1372" s="183">
        <v>0</v>
      </c>
      <c r="R1372" s="183">
        <v>0</v>
      </c>
      <c r="S1372" s="183">
        <v>0</v>
      </c>
      <c r="T1372" s="183">
        <v>0</v>
      </c>
      <c r="U1372" s="183">
        <v>0</v>
      </c>
      <c r="V1372" s="183">
        <v>0</v>
      </c>
      <c r="W1372" s="183">
        <v>0</v>
      </c>
      <c r="X1372" s="183">
        <v>0</v>
      </c>
      <c r="Y1372" s="183">
        <v>0</v>
      </c>
    </row>
    <row r="1373" spans="1:25" x14ac:dyDescent="0.2">
      <c r="A1373" s="184">
        <v>11315171</v>
      </c>
      <c r="B1373" s="183" t="str">
        <f>[1]店マスタ!B1372</f>
        <v>生活彩館　（有）ルックマルゼン</v>
      </c>
      <c r="C1373" s="183">
        <v>4</v>
      </c>
      <c r="D1373" s="183">
        <v>4</v>
      </c>
      <c r="E1373" s="183">
        <f>_xlfn.XLOOKUP(A1373,[2]Sheet1!$R:$R,[2]Sheet1!$AB:$AB,"",0)</f>
        <v>4.5</v>
      </c>
      <c r="F1373" s="183">
        <f>_xlfn.XLOOKUP($A1373,[3]【2026年03月度_全社】RFM客層一覧表データ!$A:$A,[3]【2026年03月度_全社】RFM客層一覧表データ!C:C,"",0)</f>
        <v>0</v>
      </c>
      <c r="G1373" s="183">
        <f>_xlfn.XLOOKUP($A1373,[3]【2026年03月度_全社】RFM客層一覧表データ!$A:$A,[3]【2026年03月度_全社】RFM客層一覧表データ!D:D,"",0)</f>
        <v>0</v>
      </c>
      <c r="H1373" s="183">
        <f>_xlfn.XLOOKUP($A1373,[3]【2026年03月度_全社】RFM客層一覧表データ!$A:$A,[3]【2026年03月度_全社】RFM客層一覧表データ!E:E,"",0)</f>
        <v>0</v>
      </c>
      <c r="I1373" s="183">
        <f>_xlfn.XLOOKUP($A1373,[3]【2026年03月度_全社】RFM客層一覧表データ!$A:$A,[3]【2026年03月度_全社】RFM客層一覧表データ!F:F,"",0)</f>
        <v>0</v>
      </c>
      <c r="J1373" s="183">
        <v>0</v>
      </c>
      <c r="K1373" s="183">
        <v>0</v>
      </c>
      <c r="L1373" s="183">
        <v>0</v>
      </c>
      <c r="M1373" s="183">
        <v>0</v>
      </c>
      <c r="N1373" s="183">
        <v>0</v>
      </c>
      <c r="O1373" s="183">
        <v>0</v>
      </c>
      <c r="P1373" s="183">
        <v>0</v>
      </c>
      <c r="Q1373" s="183">
        <v>0</v>
      </c>
      <c r="R1373" s="183">
        <v>0</v>
      </c>
      <c r="S1373" s="183">
        <v>0</v>
      </c>
      <c r="T1373" s="183">
        <v>0</v>
      </c>
      <c r="U1373" s="183">
        <v>0</v>
      </c>
      <c r="V1373" s="183">
        <v>0</v>
      </c>
      <c r="W1373" s="183">
        <v>0</v>
      </c>
      <c r="X1373" s="183">
        <v>0</v>
      </c>
      <c r="Y1373" s="183">
        <v>0</v>
      </c>
    </row>
    <row r="1374" spans="1:25" x14ac:dyDescent="0.2">
      <c r="A1374" s="184">
        <v>11315173</v>
      </c>
      <c r="B1374" s="183" t="str">
        <f>[1]店マスタ!B1373</f>
        <v>エニータイム　エイデン</v>
      </c>
      <c r="C1374" s="183">
        <v>2</v>
      </c>
      <c r="D1374" s="183">
        <v>2</v>
      </c>
      <c r="E1374" s="183">
        <f>_xlfn.XLOOKUP(A1374,[2]Sheet1!$R:$R,[2]Sheet1!$AB:$AB,"",0)</f>
        <v>2.5</v>
      </c>
      <c r="F1374" s="183" t="str">
        <f>_xlfn.XLOOKUP($A1374,[3]【2026年03月度_全社】RFM客層一覧表データ!$A:$A,[3]【2026年03月度_全社】RFM客層一覧表データ!C:C,"",0)</f>
        <v/>
      </c>
      <c r="G1374" s="183" t="str">
        <f>_xlfn.XLOOKUP($A1374,[3]【2026年03月度_全社】RFM客層一覧表データ!$A:$A,[3]【2026年03月度_全社】RFM客層一覧表データ!D:D,"",0)</f>
        <v/>
      </c>
      <c r="H1374" s="183" t="str">
        <f>_xlfn.XLOOKUP($A1374,[3]【2026年03月度_全社】RFM客層一覧表データ!$A:$A,[3]【2026年03月度_全社】RFM客層一覧表データ!E:E,"",0)</f>
        <v/>
      </c>
      <c r="I1374" s="183" t="str">
        <f>_xlfn.XLOOKUP($A1374,[3]【2026年03月度_全社】RFM客層一覧表データ!$A:$A,[3]【2026年03月度_全社】RFM客層一覧表データ!F:F,"",0)</f>
        <v/>
      </c>
      <c r="J1374" s="183">
        <v>0</v>
      </c>
      <c r="K1374" s="183">
        <v>0</v>
      </c>
      <c r="L1374" s="183">
        <v>0</v>
      </c>
      <c r="M1374" s="183">
        <v>0</v>
      </c>
      <c r="N1374" s="183">
        <v>0</v>
      </c>
      <c r="O1374" s="183">
        <v>0</v>
      </c>
      <c r="P1374" s="183">
        <v>0</v>
      </c>
      <c r="Q1374" s="183">
        <v>0</v>
      </c>
      <c r="R1374" s="183">
        <v>0</v>
      </c>
      <c r="S1374" s="183">
        <v>0</v>
      </c>
      <c r="T1374" s="183">
        <v>0</v>
      </c>
      <c r="U1374" s="183">
        <v>0</v>
      </c>
      <c r="V1374" s="183">
        <v>0</v>
      </c>
      <c r="W1374" s="183">
        <v>0</v>
      </c>
      <c r="X1374" s="183">
        <v>0</v>
      </c>
      <c r="Y1374" s="183">
        <v>0</v>
      </c>
    </row>
    <row r="1375" spans="1:25" x14ac:dyDescent="0.2">
      <c r="A1375" s="184">
        <v>11315231</v>
      </c>
      <c r="B1375" s="183" t="str">
        <f>[1]店マスタ!B1374</f>
        <v>有限会社　石川電器</v>
      </c>
      <c r="C1375" s="183">
        <v>2.5</v>
      </c>
      <c r="D1375" s="183">
        <v>0</v>
      </c>
      <c r="E1375" s="183" t="str">
        <f>_xlfn.XLOOKUP(A1375,[2]Sheet1!$R:$R,[2]Sheet1!$AB:$AB,"",0)</f>
        <v/>
      </c>
      <c r="F1375" s="183" t="str">
        <f>_xlfn.XLOOKUP($A1375,[3]【2026年03月度_全社】RFM客層一覧表データ!$A:$A,[3]【2026年03月度_全社】RFM客層一覧表データ!C:C,"",0)</f>
        <v/>
      </c>
      <c r="G1375" s="183" t="str">
        <f>_xlfn.XLOOKUP($A1375,[3]【2026年03月度_全社】RFM客層一覧表データ!$A:$A,[3]【2026年03月度_全社】RFM客層一覧表データ!D:D,"",0)</f>
        <v/>
      </c>
      <c r="H1375" s="183" t="str">
        <f>_xlfn.XLOOKUP($A1375,[3]【2026年03月度_全社】RFM客層一覧表データ!$A:$A,[3]【2026年03月度_全社】RFM客層一覧表データ!E:E,"",0)</f>
        <v/>
      </c>
      <c r="I1375" s="183" t="str">
        <f>_xlfn.XLOOKUP($A1375,[3]【2026年03月度_全社】RFM客層一覧表データ!$A:$A,[3]【2026年03月度_全社】RFM客層一覧表データ!F:F,"",0)</f>
        <v/>
      </c>
      <c r="J1375" s="183">
        <v>270</v>
      </c>
      <c r="K1375" s="183">
        <v>114</v>
      </c>
      <c r="L1375" s="183">
        <v>138</v>
      </c>
      <c r="M1375" s="183">
        <v>23</v>
      </c>
      <c r="N1375" s="183">
        <v>266</v>
      </c>
      <c r="O1375" s="183">
        <v>112</v>
      </c>
      <c r="P1375" s="183">
        <v>142</v>
      </c>
      <c r="Q1375" s="183">
        <v>12</v>
      </c>
      <c r="R1375" s="183">
        <v>288</v>
      </c>
      <c r="S1375" s="183">
        <v>106</v>
      </c>
      <c r="T1375" s="183">
        <v>161</v>
      </c>
      <c r="U1375" s="183">
        <v>9</v>
      </c>
      <c r="V1375" s="183">
        <v>311</v>
      </c>
      <c r="W1375" s="183">
        <v>137</v>
      </c>
      <c r="X1375" s="183">
        <v>169</v>
      </c>
      <c r="Y1375" s="183">
        <v>17</v>
      </c>
    </row>
    <row r="1376" spans="1:25" x14ac:dyDescent="0.2">
      <c r="A1376" s="184">
        <v>11315282</v>
      </c>
      <c r="B1376" s="183" t="str">
        <f>[1]店マスタ!B1375</f>
        <v>ＡＶＡＮＴ　レッツヤマギシＰ１</v>
      </c>
      <c r="C1376" s="183">
        <v>2.5</v>
      </c>
      <c r="D1376" s="183">
        <v>2.5</v>
      </c>
      <c r="E1376" s="183">
        <f>_xlfn.XLOOKUP(A1376,[2]Sheet1!$R:$R,[2]Sheet1!$AB:$AB,"",0)</f>
        <v>3</v>
      </c>
      <c r="F1376" s="183">
        <f>_xlfn.XLOOKUP($A1376,[3]【2026年03月度_全社】RFM客層一覧表データ!$A:$A,[3]【2026年03月度_全社】RFM客層一覧表データ!C:C,"",0)</f>
        <v>643</v>
      </c>
      <c r="G1376" s="183">
        <f>_xlfn.XLOOKUP($A1376,[3]【2026年03月度_全社】RFM客層一覧表データ!$A:$A,[3]【2026年03月度_全社】RFM客層一覧表データ!D:D,"",0)</f>
        <v>259</v>
      </c>
      <c r="H1376" s="183">
        <f>_xlfn.XLOOKUP($A1376,[3]【2026年03月度_全社】RFM客層一覧表データ!$A:$A,[3]【2026年03月度_全社】RFM客層一覧表データ!E:E,"",0)</f>
        <v>304</v>
      </c>
      <c r="I1376" s="183">
        <f>_xlfn.XLOOKUP($A1376,[3]【2026年03月度_全社】RFM客層一覧表データ!$A:$A,[3]【2026年03月度_全社】RFM客層一覧表データ!F:F,"",0)</f>
        <v>42</v>
      </c>
      <c r="J1376" s="183">
        <v>704</v>
      </c>
      <c r="K1376" s="183">
        <v>262</v>
      </c>
      <c r="L1376" s="183">
        <v>308</v>
      </c>
      <c r="M1376" s="183">
        <v>59</v>
      </c>
      <c r="N1376" s="183">
        <v>730</v>
      </c>
      <c r="O1376" s="183">
        <v>271</v>
      </c>
      <c r="P1376" s="183">
        <v>325</v>
      </c>
      <c r="Q1376" s="183">
        <v>58</v>
      </c>
      <c r="R1376" s="183">
        <v>716</v>
      </c>
      <c r="S1376" s="183">
        <v>305</v>
      </c>
      <c r="T1376" s="183">
        <v>327</v>
      </c>
      <c r="U1376" s="183">
        <v>56</v>
      </c>
      <c r="V1376" s="183">
        <v>726</v>
      </c>
      <c r="W1376" s="183">
        <v>282</v>
      </c>
      <c r="X1376" s="183">
        <v>333</v>
      </c>
      <c r="Y1376" s="183">
        <v>54</v>
      </c>
    </row>
    <row r="1377" spans="1:25" x14ac:dyDescent="0.2">
      <c r="A1377" s="184">
        <v>11315329</v>
      </c>
      <c r="B1377" s="183" t="str">
        <f>[1]店マスタ!B1376</f>
        <v>エニータイム　（有）セイノ電器</v>
      </c>
      <c r="C1377" s="183">
        <v>2.5</v>
      </c>
      <c r="D1377" s="183">
        <v>2.5</v>
      </c>
      <c r="E1377" s="183">
        <f>_xlfn.XLOOKUP(A1377,[2]Sheet1!$R:$R,[2]Sheet1!$AB:$AB,"",0)</f>
        <v>2.5</v>
      </c>
      <c r="F1377" s="183">
        <f>_xlfn.XLOOKUP($A1377,[3]【2026年03月度_全社】RFM客層一覧表データ!$A:$A,[3]【2026年03月度_全社】RFM客層一覧表データ!C:C,"",0)</f>
        <v>312</v>
      </c>
      <c r="G1377" s="183">
        <f>_xlfn.XLOOKUP($A1377,[3]【2026年03月度_全社】RFM客層一覧表データ!$A:$A,[3]【2026年03月度_全社】RFM客層一覧表データ!D:D,"",0)</f>
        <v>133</v>
      </c>
      <c r="H1377" s="183">
        <f>_xlfn.XLOOKUP($A1377,[3]【2026年03月度_全社】RFM客層一覧表データ!$A:$A,[3]【2026年03月度_全社】RFM客層一覧表データ!E:E,"",0)</f>
        <v>169</v>
      </c>
      <c r="I1377" s="183">
        <f>_xlfn.XLOOKUP($A1377,[3]【2026年03月度_全社】RFM客層一覧表データ!$A:$A,[3]【2026年03月度_全社】RFM客層一覧表データ!F:F,"",0)</f>
        <v>9</v>
      </c>
      <c r="J1377" s="183">
        <v>344</v>
      </c>
      <c r="K1377" s="183">
        <v>151</v>
      </c>
      <c r="L1377" s="183">
        <v>181</v>
      </c>
      <c r="M1377" s="183">
        <v>16</v>
      </c>
      <c r="N1377" s="183">
        <v>345</v>
      </c>
      <c r="O1377" s="183">
        <v>147</v>
      </c>
      <c r="P1377" s="183">
        <v>180</v>
      </c>
      <c r="Q1377" s="183">
        <v>25</v>
      </c>
      <c r="R1377" s="183">
        <v>337</v>
      </c>
      <c r="S1377" s="183">
        <v>140</v>
      </c>
      <c r="T1377" s="183">
        <v>181</v>
      </c>
      <c r="U1377" s="183">
        <v>15</v>
      </c>
      <c r="V1377" s="183">
        <v>338</v>
      </c>
      <c r="W1377" s="183">
        <v>142</v>
      </c>
      <c r="X1377" s="183">
        <v>176</v>
      </c>
      <c r="Y1377" s="183">
        <v>19</v>
      </c>
    </row>
    <row r="1378" spans="1:25" x14ac:dyDescent="0.2">
      <c r="A1378" s="184">
        <v>11315383</v>
      </c>
      <c r="B1378" s="183" t="str">
        <f>[1]店マスタ!B1377</f>
        <v>市原電化サービス</v>
      </c>
      <c r="C1378" s="183">
        <v>1.5</v>
      </c>
      <c r="D1378" s="183">
        <v>1.5</v>
      </c>
      <c r="E1378" s="183">
        <f>_xlfn.XLOOKUP(A1378,[2]Sheet1!$R:$R,[2]Sheet1!$AB:$AB,"",0)</f>
        <v>1.5</v>
      </c>
      <c r="F1378" s="183">
        <f>_xlfn.XLOOKUP($A1378,[3]【2026年03月度_全社】RFM客層一覧表データ!$A:$A,[3]【2026年03月度_全社】RFM客層一覧表データ!C:C,"",0)</f>
        <v>278</v>
      </c>
      <c r="G1378" s="183">
        <f>_xlfn.XLOOKUP($A1378,[3]【2026年03月度_全社】RFM客層一覧表データ!$A:$A,[3]【2026年03月度_全社】RFM客層一覧表データ!D:D,"",0)</f>
        <v>103</v>
      </c>
      <c r="H1378" s="183">
        <f>_xlfn.XLOOKUP($A1378,[3]【2026年03月度_全社】RFM客層一覧表データ!$A:$A,[3]【2026年03月度_全社】RFM客層一覧表データ!E:E,"",0)</f>
        <v>120</v>
      </c>
      <c r="I1378" s="183">
        <f>_xlfn.XLOOKUP($A1378,[3]【2026年03月度_全社】RFM客層一覧表データ!$A:$A,[3]【2026年03月度_全社】RFM客層一覧表データ!F:F,"",0)</f>
        <v>23</v>
      </c>
      <c r="J1378" s="183">
        <v>274</v>
      </c>
      <c r="K1378" s="183">
        <v>97</v>
      </c>
      <c r="L1378" s="183">
        <v>130</v>
      </c>
      <c r="M1378" s="183">
        <v>18</v>
      </c>
      <c r="N1378" s="183">
        <v>288</v>
      </c>
      <c r="O1378" s="183">
        <v>97</v>
      </c>
      <c r="P1378" s="183">
        <v>134</v>
      </c>
      <c r="Q1378" s="183">
        <v>14</v>
      </c>
      <c r="R1378" s="183">
        <v>314</v>
      </c>
      <c r="S1378" s="183">
        <v>107</v>
      </c>
      <c r="T1378" s="183">
        <v>150</v>
      </c>
      <c r="U1378" s="183">
        <v>20</v>
      </c>
      <c r="V1378" s="183">
        <v>320</v>
      </c>
      <c r="W1378" s="183">
        <v>121</v>
      </c>
      <c r="X1378" s="183">
        <v>145</v>
      </c>
      <c r="Y1378" s="183">
        <v>17</v>
      </c>
    </row>
    <row r="1379" spans="1:25" x14ac:dyDescent="0.2">
      <c r="A1379" s="184">
        <v>11315386</v>
      </c>
      <c r="B1379" s="183" t="str">
        <f>[1]店マスタ!B1378</f>
        <v>パナリブＶＩＶＩＤトーシン</v>
      </c>
      <c r="C1379" s="183">
        <v>7</v>
      </c>
      <c r="D1379" s="183">
        <v>7</v>
      </c>
      <c r="E1379" s="183">
        <f>_xlfn.XLOOKUP(A1379,[2]Sheet1!$R:$R,[2]Sheet1!$AB:$AB,"",0)</f>
        <v>7</v>
      </c>
      <c r="F1379" s="183">
        <f>_xlfn.XLOOKUP($A1379,[3]【2026年03月度_全社】RFM客層一覧表データ!$A:$A,[3]【2026年03月度_全社】RFM客層一覧表データ!C:C,"",0)</f>
        <v>1745</v>
      </c>
      <c r="G1379" s="183">
        <f>_xlfn.XLOOKUP($A1379,[3]【2026年03月度_全社】RFM客層一覧表データ!$A:$A,[3]【2026年03月度_全社】RFM客層一覧表データ!D:D,"",0)</f>
        <v>791</v>
      </c>
      <c r="H1379" s="183">
        <f>_xlfn.XLOOKUP($A1379,[3]【2026年03月度_全社】RFM客層一覧表データ!$A:$A,[3]【2026年03月度_全社】RFM客層一覧表データ!E:E,"",0)</f>
        <v>1046</v>
      </c>
      <c r="I1379" s="183">
        <f>_xlfn.XLOOKUP($A1379,[3]【2026年03月度_全社】RFM客層一覧表データ!$A:$A,[3]【2026年03月度_全社】RFM客層一覧表データ!F:F,"",0)</f>
        <v>61</v>
      </c>
      <c r="J1379" s="183">
        <v>1806</v>
      </c>
      <c r="K1379" s="183">
        <v>796</v>
      </c>
      <c r="L1379" s="183">
        <v>1071</v>
      </c>
      <c r="M1379" s="183">
        <v>82</v>
      </c>
      <c r="N1379" s="183">
        <v>1827</v>
      </c>
      <c r="O1379" s="183">
        <v>832</v>
      </c>
      <c r="P1379" s="183">
        <v>1067</v>
      </c>
      <c r="Q1379" s="183">
        <v>57</v>
      </c>
      <c r="R1379" s="183">
        <v>1843</v>
      </c>
      <c r="S1379" s="183">
        <v>975</v>
      </c>
      <c r="T1379" s="183">
        <v>1052</v>
      </c>
      <c r="U1379" s="183">
        <v>84</v>
      </c>
      <c r="V1379" s="183">
        <v>1826</v>
      </c>
      <c r="W1379" s="183">
        <v>969</v>
      </c>
      <c r="X1379" s="183">
        <v>1063</v>
      </c>
      <c r="Y1379" s="183">
        <v>175</v>
      </c>
    </row>
    <row r="1380" spans="1:25" x14ac:dyDescent="0.2">
      <c r="A1380" s="184">
        <v>11315444</v>
      </c>
      <c r="B1380" s="183" t="str">
        <f>[1]店マスタ!B1379</f>
        <v>ＡＶＡＮＴ　レッツヤマギシＰ２</v>
      </c>
      <c r="C1380" s="183">
        <v>2.5</v>
      </c>
      <c r="D1380" s="183">
        <v>2.5</v>
      </c>
      <c r="E1380" s="183">
        <f>_xlfn.XLOOKUP(A1380,[2]Sheet1!$R:$R,[2]Sheet1!$AB:$AB,"",0)</f>
        <v>3</v>
      </c>
      <c r="F1380" s="183">
        <f>_xlfn.XLOOKUP($A1380,[3]【2026年03月度_全社】RFM客層一覧表データ!$A:$A,[3]【2026年03月度_全社】RFM客層一覧表データ!C:C,"",0)</f>
        <v>983</v>
      </c>
      <c r="G1380" s="183">
        <f>_xlfn.XLOOKUP($A1380,[3]【2026年03月度_全社】RFM客層一覧表データ!$A:$A,[3]【2026年03月度_全社】RFM客層一覧表データ!D:D,"",0)</f>
        <v>380</v>
      </c>
      <c r="H1380" s="183">
        <f>_xlfn.XLOOKUP($A1380,[3]【2026年03月度_全社】RFM客層一覧表データ!$A:$A,[3]【2026年03月度_全社】RFM客層一覧表データ!E:E,"",0)</f>
        <v>441</v>
      </c>
      <c r="I1380" s="183">
        <f>_xlfn.XLOOKUP($A1380,[3]【2026年03月度_全社】RFM客層一覧表データ!$A:$A,[3]【2026年03月度_全社】RFM客層一覧表データ!F:F,"",0)</f>
        <v>78</v>
      </c>
      <c r="J1380" s="183">
        <v>1022</v>
      </c>
      <c r="K1380" s="183">
        <v>378</v>
      </c>
      <c r="L1380" s="183">
        <v>454</v>
      </c>
      <c r="M1380" s="183">
        <v>94</v>
      </c>
      <c r="N1380" s="183">
        <v>1041</v>
      </c>
      <c r="O1380" s="183">
        <v>398</v>
      </c>
      <c r="P1380" s="183">
        <v>463</v>
      </c>
      <c r="Q1380" s="183">
        <v>72</v>
      </c>
      <c r="R1380" s="183">
        <v>1074</v>
      </c>
      <c r="S1380" s="183">
        <v>423</v>
      </c>
      <c r="T1380" s="183">
        <v>471</v>
      </c>
      <c r="U1380" s="183">
        <v>77</v>
      </c>
      <c r="V1380" s="183">
        <v>1120</v>
      </c>
      <c r="W1380" s="183">
        <v>441</v>
      </c>
      <c r="X1380" s="183">
        <v>502</v>
      </c>
      <c r="Y1380" s="183">
        <v>77</v>
      </c>
    </row>
    <row r="1381" spans="1:25" x14ac:dyDescent="0.2">
      <c r="A1381" s="184">
        <v>11315451</v>
      </c>
      <c r="B1381" s="183" t="str">
        <f>[1]店マスタ!B1380</f>
        <v>生活彩館（有）キシモトデンキ</v>
      </c>
      <c r="C1381" s="183">
        <v>5.5</v>
      </c>
      <c r="D1381" s="183">
        <v>5.5</v>
      </c>
      <c r="E1381" s="183">
        <f>_xlfn.XLOOKUP(A1381,[2]Sheet1!$R:$R,[2]Sheet1!$AB:$AB,"",0)</f>
        <v>5.5</v>
      </c>
      <c r="F1381" s="183">
        <f>_xlfn.XLOOKUP($A1381,[3]【2026年03月度_全社】RFM客層一覧表データ!$A:$A,[3]【2026年03月度_全社】RFM客層一覧表データ!C:C,"",0)</f>
        <v>1577</v>
      </c>
      <c r="G1381" s="183">
        <f>_xlfn.XLOOKUP($A1381,[3]【2026年03月度_全社】RFM客層一覧表データ!$A:$A,[3]【2026年03月度_全社】RFM客層一覧表データ!D:D,"",0)</f>
        <v>759</v>
      </c>
      <c r="H1381" s="183">
        <f>_xlfn.XLOOKUP($A1381,[3]【2026年03月度_全社】RFM客層一覧表データ!$A:$A,[3]【2026年03月度_全社】RFM客層一覧表データ!E:E,"",0)</f>
        <v>794</v>
      </c>
      <c r="I1381" s="183">
        <f>_xlfn.XLOOKUP($A1381,[3]【2026年03月度_全社】RFM客層一覧表データ!$A:$A,[3]【2026年03月度_全社】RFM客層一覧表データ!F:F,"",0)</f>
        <v>126</v>
      </c>
      <c r="J1381" s="183">
        <v>1703</v>
      </c>
      <c r="K1381" s="183">
        <v>773</v>
      </c>
      <c r="L1381" s="183">
        <v>806</v>
      </c>
      <c r="M1381" s="183">
        <v>150</v>
      </c>
      <c r="N1381" s="183">
        <v>1635</v>
      </c>
      <c r="O1381" s="183">
        <v>825</v>
      </c>
      <c r="P1381" s="183">
        <v>806</v>
      </c>
      <c r="Q1381" s="183">
        <v>142</v>
      </c>
      <c r="R1381" s="183">
        <v>1575</v>
      </c>
      <c r="S1381" s="183">
        <v>791</v>
      </c>
      <c r="T1381" s="183">
        <v>780</v>
      </c>
      <c r="U1381" s="183">
        <v>124</v>
      </c>
      <c r="V1381" s="183">
        <v>1522</v>
      </c>
      <c r="W1381" s="183">
        <v>790</v>
      </c>
      <c r="X1381" s="183">
        <v>778</v>
      </c>
      <c r="Y1381" s="183">
        <v>121</v>
      </c>
    </row>
    <row r="1382" spans="1:25" x14ac:dyDescent="0.2">
      <c r="A1382" s="184">
        <v>11315456</v>
      </c>
      <c r="B1382" s="183" t="str">
        <f>[1]店マスタ!B1381</f>
        <v>生活彩館　石井電気</v>
      </c>
      <c r="C1382" s="183">
        <v>2</v>
      </c>
      <c r="D1382" s="183">
        <v>2</v>
      </c>
      <c r="E1382" s="183">
        <f>_xlfn.XLOOKUP(A1382,[2]Sheet1!$R:$R,[2]Sheet1!$AB:$AB,"",0)</f>
        <v>2</v>
      </c>
      <c r="F1382" s="183">
        <f>_xlfn.XLOOKUP($A1382,[3]【2026年03月度_全社】RFM客層一覧表データ!$A:$A,[3]【2026年03月度_全社】RFM客層一覧表データ!C:C,"",0)</f>
        <v>352</v>
      </c>
      <c r="G1382" s="183">
        <f>_xlfn.XLOOKUP($A1382,[3]【2026年03月度_全社】RFM客層一覧表データ!$A:$A,[3]【2026年03月度_全社】RFM客層一覧表データ!D:D,"",0)</f>
        <v>98</v>
      </c>
      <c r="H1382" s="183">
        <f>_xlfn.XLOOKUP($A1382,[3]【2026年03月度_全社】RFM客層一覧表データ!$A:$A,[3]【2026年03月度_全社】RFM客層一覧表データ!E:E,"",0)</f>
        <v>79</v>
      </c>
      <c r="I1382" s="183">
        <f>_xlfn.XLOOKUP($A1382,[3]【2026年03月度_全社】RFM客層一覧表データ!$A:$A,[3]【2026年03月度_全社】RFM客層一覧表データ!F:F,"",0)</f>
        <v>0</v>
      </c>
      <c r="J1382" s="183">
        <v>354</v>
      </c>
      <c r="K1382" s="183">
        <v>93</v>
      </c>
      <c r="L1382" s="183">
        <v>85</v>
      </c>
      <c r="M1382" s="183">
        <v>0</v>
      </c>
      <c r="N1382" s="183">
        <v>353</v>
      </c>
      <c r="O1382" s="183">
        <v>110</v>
      </c>
      <c r="P1382" s="183">
        <v>83</v>
      </c>
      <c r="Q1382" s="183">
        <v>1</v>
      </c>
      <c r="R1382" s="183">
        <v>337</v>
      </c>
      <c r="S1382" s="183">
        <v>87</v>
      </c>
      <c r="T1382" s="183">
        <v>81</v>
      </c>
      <c r="U1382" s="183">
        <v>0</v>
      </c>
      <c r="V1382" s="183">
        <v>331</v>
      </c>
      <c r="W1382" s="183">
        <v>112</v>
      </c>
      <c r="X1382" s="183">
        <v>86</v>
      </c>
      <c r="Y1382" s="183">
        <v>0</v>
      </c>
    </row>
    <row r="1383" spans="1:25" x14ac:dyDescent="0.2">
      <c r="A1383" s="184">
        <v>11315473</v>
      </c>
      <c r="B1383" s="183" t="str">
        <f>[1]店マスタ!B1382</f>
        <v>生活彩館キシモトデンキ八潮店</v>
      </c>
      <c r="C1383" s="183">
        <v>2</v>
      </c>
      <c r="D1383" s="183">
        <v>2</v>
      </c>
      <c r="E1383" s="183">
        <f>_xlfn.XLOOKUP(A1383,[2]Sheet1!$R:$R,[2]Sheet1!$AB:$AB,"",0)</f>
        <v>2</v>
      </c>
      <c r="F1383" s="183" t="str">
        <f>_xlfn.XLOOKUP($A1383,[3]【2026年03月度_全社】RFM客層一覧表データ!$A:$A,[3]【2026年03月度_全社】RFM客層一覧表データ!C:C,"",0)</f>
        <v/>
      </c>
      <c r="G1383" s="183" t="str">
        <f>_xlfn.XLOOKUP($A1383,[3]【2026年03月度_全社】RFM客層一覧表データ!$A:$A,[3]【2026年03月度_全社】RFM客層一覧表データ!D:D,"",0)</f>
        <v/>
      </c>
      <c r="H1383" s="183" t="str">
        <f>_xlfn.XLOOKUP($A1383,[3]【2026年03月度_全社】RFM客層一覧表データ!$A:$A,[3]【2026年03月度_全社】RFM客層一覧表データ!E:E,"",0)</f>
        <v/>
      </c>
      <c r="I1383" s="183" t="str">
        <f>_xlfn.XLOOKUP($A1383,[3]【2026年03月度_全社】RFM客層一覧表データ!$A:$A,[3]【2026年03月度_全社】RFM客層一覧表データ!F:F,"",0)</f>
        <v/>
      </c>
      <c r="J1383" s="183">
        <v>0</v>
      </c>
      <c r="K1383" s="183">
        <v>0</v>
      </c>
      <c r="L1383" s="183">
        <v>0</v>
      </c>
      <c r="M1383" s="183">
        <v>0</v>
      </c>
      <c r="N1383" s="183">
        <v>0</v>
      </c>
      <c r="O1383" s="183">
        <v>0</v>
      </c>
      <c r="P1383" s="183">
        <v>0</v>
      </c>
      <c r="Q1383" s="183">
        <v>0</v>
      </c>
      <c r="R1383" s="183">
        <v>0</v>
      </c>
      <c r="S1383" s="183">
        <v>0</v>
      </c>
      <c r="T1383" s="183">
        <v>0</v>
      </c>
      <c r="U1383" s="183">
        <v>0</v>
      </c>
      <c r="V1383" s="183">
        <v>0</v>
      </c>
      <c r="W1383" s="183">
        <v>0</v>
      </c>
      <c r="X1383" s="183">
        <v>0</v>
      </c>
      <c r="Y1383" s="183">
        <v>0</v>
      </c>
    </row>
    <row r="1384" spans="1:25" x14ac:dyDescent="0.2">
      <c r="A1384" s="184">
        <v>11315549</v>
      </c>
      <c r="B1384" s="183" t="str">
        <f>[1]店マスタ!B1383</f>
        <v>（有）　コガイ電気商会</v>
      </c>
      <c r="C1384" s="183">
        <v>4.5</v>
      </c>
      <c r="D1384" s="183">
        <v>4.5</v>
      </c>
      <c r="E1384" s="183">
        <f>_xlfn.XLOOKUP(A1384,[2]Sheet1!$R:$R,[2]Sheet1!$AB:$AB,"",0)</f>
        <v>4.5</v>
      </c>
      <c r="F1384" s="183" t="str">
        <f>_xlfn.XLOOKUP($A1384,[3]【2026年03月度_全社】RFM客層一覧表データ!$A:$A,[3]【2026年03月度_全社】RFM客層一覧表データ!C:C,"",0)</f>
        <v/>
      </c>
      <c r="G1384" s="183" t="str">
        <f>_xlfn.XLOOKUP($A1384,[3]【2026年03月度_全社】RFM客層一覧表データ!$A:$A,[3]【2026年03月度_全社】RFM客層一覧表データ!D:D,"",0)</f>
        <v/>
      </c>
      <c r="H1384" s="183" t="str">
        <f>_xlfn.XLOOKUP($A1384,[3]【2026年03月度_全社】RFM客層一覧表データ!$A:$A,[3]【2026年03月度_全社】RFM客層一覧表データ!E:E,"",0)</f>
        <v/>
      </c>
      <c r="I1384" s="183" t="str">
        <f>_xlfn.XLOOKUP($A1384,[3]【2026年03月度_全社】RFM客層一覧表データ!$A:$A,[3]【2026年03月度_全社】RFM客層一覧表データ!F:F,"",0)</f>
        <v/>
      </c>
      <c r="J1384" s="183">
        <v>0</v>
      </c>
      <c r="K1384" s="183">
        <v>0</v>
      </c>
      <c r="L1384" s="183">
        <v>0</v>
      </c>
      <c r="M1384" s="183">
        <v>0</v>
      </c>
      <c r="N1384" s="183">
        <v>0</v>
      </c>
      <c r="O1384" s="183">
        <v>0</v>
      </c>
      <c r="P1384" s="183">
        <v>0</v>
      </c>
      <c r="Q1384" s="183">
        <v>0</v>
      </c>
      <c r="R1384" s="183">
        <v>0</v>
      </c>
      <c r="S1384" s="183">
        <v>0</v>
      </c>
      <c r="T1384" s="183">
        <v>0</v>
      </c>
      <c r="U1384" s="183">
        <v>0</v>
      </c>
      <c r="V1384" s="183">
        <v>0</v>
      </c>
      <c r="W1384" s="183">
        <v>0</v>
      </c>
      <c r="X1384" s="183">
        <v>0</v>
      </c>
      <c r="Y1384" s="183">
        <v>0</v>
      </c>
    </row>
    <row r="1385" spans="1:25" x14ac:dyDescent="0.2">
      <c r="A1385" s="184">
        <v>11315556</v>
      </c>
      <c r="B1385" s="183" t="str">
        <f>[1]店マスタ!B1384</f>
        <v>（有）デンキ館　ノバ</v>
      </c>
      <c r="C1385" s="183">
        <v>0</v>
      </c>
      <c r="D1385" s="183">
        <v>0</v>
      </c>
      <c r="E1385" s="183">
        <f>_xlfn.XLOOKUP(A1385,[2]Sheet1!$R:$R,[2]Sheet1!$AB:$AB,"",0)</f>
        <v>1</v>
      </c>
      <c r="F1385" s="183" t="str">
        <f>_xlfn.XLOOKUP($A1385,[3]【2026年03月度_全社】RFM客層一覧表データ!$A:$A,[3]【2026年03月度_全社】RFM客層一覧表データ!C:C,"",0)</f>
        <v/>
      </c>
      <c r="G1385" s="183" t="str">
        <f>_xlfn.XLOOKUP($A1385,[3]【2026年03月度_全社】RFM客層一覧表データ!$A:$A,[3]【2026年03月度_全社】RFM客層一覧表データ!D:D,"",0)</f>
        <v/>
      </c>
      <c r="H1385" s="183" t="str">
        <f>_xlfn.XLOOKUP($A1385,[3]【2026年03月度_全社】RFM客層一覧表データ!$A:$A,[3]【2026年03月度_全社】RFM客層一覧表データ!E:E,"",0)</f>
        <v/>
      </c>
      <c r="I1385" s="183" t="str">
        <f>_xlfn.XLOOKUP($A1385,[3]【2026年03月度_全社】RFM客層一覧表データ!$A:$A,[3]【2026年03月度_全社】RFM客層一覧表データ!F:F,"",0)</f>
        <v/>
      </c>
      <c r="J1385" s="183">
        <v>0</v>
      </c>
      <c r="K1385" s="183">
        <v>0</v>
      </c>
      <c r="L1385" s="183">
        <v>0</v>
      </c>
      <c r="M1385" s="183">
        <v>0</v>
      </c>
      <c r="N1385" s="183">
        <v>0</v>
      </c>
      <c r="O1385" s="183">
        <v>0</v>
      </c>
      <c r="P1385" s="183">
        <v>0</v>
      </c>
      <c r="Q1385" s="183">
        <v>0</v>
      </c>
      <c r="R1385" s="183">
        <v>0</v>
      </c>
      <c r="S1385" s="183">
        <v>0</v>
      </c>
      <c r="T1385" s="183">
        <v>0</v>
      </c>
      <c r="U1385" s="183">
        <v>0</v>
      </c>
      <c r="V1385" s="183">
        <v>0</v>
      </c>
      <c r="W1385" s="183">
        <v>0</v>
      </c>
      <c r="X1385" s="183">
        <v>0</v>
      </c>
      <c r="Y1385" s="183">
        <v>0</v>
      </c>
    </row>
    <row r="1386" spans="1:25" x14ac:dyDescent="0.2">
      <c r="A1386" s="184">
        <v>11315560</v>
      </c>
      <c r="B1386" s="183" t="str">
        <f>[1]店マスタ!B1385</f>
        <v>（有）久保田商店</v>
      </c>
      <c r="C1386" s="183">
        <v>2.5</v>
      </c>
      <c r="D1386" s="183">
        <v>2.5</v>
      </c>
      <c r="E1386" s="183">
        <f>_xlfn.XLOOKUP(A1386,[2]Sheet1!$R:$R,[2]Sheet1!$AB:$AB,"",0)</f>
        <v>3</v>
      </c>
      <c r="F1386" s="183" t="str">
        <f>_xlfn.XLOOKUP($A1386,[3]【2026年03月度_全社】RFM客層一覧表データ!$A:$A,[3]【2026年03月度_全社】RFM客層一覧表データ!C:C,"",0)</f>
        <v/>
      </c>
      <c r="G1386" s="183" t="str">
        <f>_xlfn.XLOOKUP($A1386,[3]【2026年03月度_全社】RFM客層一覧表データ!$A:$A,[3]【2026年03月度_全社】RFM客層一覧表データ!D:D,"",0)</f>
        <v/>
      </c>
      <c r="H1386" s="183" t="str">
        <f>_xlfn.XLOOKUP($A1386,[3]【2026年03月度_全社】RFM客層一覧表データ!$A:$A,[3]【2026年03月度_全社】RFM客層一覧表データ!E:E,"",0)</f>
        <v/>
      </c>
      <c r="I1386" s="183" t="str">
        <f>_xlfn.XLOOKUP($A1386,[3]【2026年03月度_全社】RFM客層一覧表データ!$A:$A,[3]【2026年03月度_全社】RFM客層一覧表データ!F:F,"",0)</f>
        <v/>
      </c>
      <c r="J1386" s="183">
        <v>0</v>
      </c>
      <c r="K1386" s="183">
        <v>0</v>
      </c>
      <c r="L1386" s="183">
        <v>0</v>
      </c>
      <c r="M1386" s="183">
        <v>0</v>
      </c>
      <c r="N1386" s="183">
        <v>0</v>
      </c>
      <c r="O1386" s="183">
        <v>0</v>
      </c>
      <c r="P1386" s="183">
        <v>0</v>
      </c>
      <c r="Q1386" s="183">
        <v>0</v>
      </c>
      <c r="R1386" s="183">
        <v>0</v>
      </c>
      <c r="S1386" s="183">
        <v>0</v>
      </c>
      <c r="T1386" s="183">
        <v>0</v>
      </c>
      <c r="U1386" s="183">
        <v>0</v>
      </c>
      <c r="V1386" s="183">
        <v>0</v>
      </c>
      <c r="W1386" s="183">
        <v>0</v>
      </c>
      <c r="X1386" s="183">
        <v>0</v>
      </c>
      <c r="Y1386" s="183">
        <v>0</v>
      </c>
    </row>
    <row r="1387" spans="1:25" x14ac:dyDescent="0.2">
      <c r="A1387" s="184">
        <v>11315564</v>
      </c>
      <c r="B1387" s="183" t="str">
        <f>[1]店マスタ!B1386</f>
        <v>（株）デンカショップ　ライフ</v>
      </c>
      <c r="C1387" s="183">
        <v>4.5</v>
      </c>
      <c r="D1387" s="183">
        <v>4.5</v>
      </c>
      <c r="E1387" s="183">
        <f>_xlfn.XLOOKUP(A1387,[2]Sheet1!$R:$R,[2]Sheet1!$AB:$AB,"",0)</f>
        <v>5</v>
      </c>
      <c r="F1387" s="183">
        <f>_xlfn.XLOOKUP($A1387,[3]【2026年03月度_全社】RFM客層一覧表データ!$A:$A,[3]【2026年03月度_全社】RFM客層一覧表データ!C:C,"",0)</f>
        <v>951</v>
      </c>
      <c r="G1387" s="183">
        <f>_xlfn.XLOOKUP($A1387,[3]【2026年03月度_全社】RFM客層一覧表データ!$A:$A,[3]【2026年03月度_全社】RFM客層一覧表データ!D:D,"",0)</f>
        <v>159</v>
      </c>
      <c r="H1387" s="183">
        <f>_xlfn.XLOOKUP($A1387,[3]【2026年03月度_全社】RFM客層一覧表データ!$A:$A,[3]【2026年03月度_全社】RFM客層一覧表データ!E:E,"",0)</f>
        <v>189</v>
      </c>
      <c r="I1387" s="183">
        <f>_xlfn.XLOOKUP($A1387,[3]【2026年03月度_全社】RFM客層一覧表データ!$A:$A,[3]【2026年03月度_全社】RFM客層一覧表データ!F:F,"",0)</f>
        <v>65</v>
      </c>
      <c r="J1387" s="183">
        <v>1016</v>
      </c>
      <c r="K1387" s="183">
        <v>183</v>
      </c>
      <c r="L1387" s="183">
        <v>217</v>
      </c>
      <c r="M1387" s="183">
        <v>85</v>
      </c>
      <c r="N1387" s="183">
        <v>1104</v>
      </c>
      <c r="O1387" s="183">
        <v>242</v>
      </c>
      <c r="P1387" s="183">
        <v>229</v>
      </c>
      <c r="Q1387" s="183">
        <v>139</v>
      </c>
      <c r="R1387" s="183">
        <v>1075</v>
      </c>
      <c r="S1387" s="183">
        <v>323</v>
      </c>
      <c r="T1387" s="183">
        <v>245</v>
      </c>
      <c r="U1387" s="183">
        <v>147</v>
      </c>
      <c r="V1387" s="183">
        <v>985</v>
      </c>
      <c r="W1387" s="183">
        <v>329</v>
      </c>
      <c r="X1387" s="183">
        <v>226</v>
      </c>
      <c r="Y1387" s="183">
        <v>168</v>
      </c>
    </row>
    <row r="1388" spans="1:25" x14ac:dyDescent="0.2">
      <c r="A1388" s="184">
        <v>11315585</v>
      </c>
      <c r="B1388" s="183" t="str">
        <f>[1]店マスタ!B1387</f>
        <v>有限会社　エフシートムス</v>
      </c>
      <c r="C1388" s="183">
        <v>2</v>
      </c>
      <c r="D1388" s="183">
        <v>0</v>
      </c>
      <c r="E1388" s="183" t="str">
        <f>_xlfn.XLOOKUP(A1388,[2]Sheet1!$R:$R,[2]Sheet1!$AB:$AB,"",0)</f>
        <v/>
      </c>
      <c r="F1388" s="183" t="str">
        <f>_xlfn.XLOOKUP($A1388,[3]【2026年03月度_全社】RFM客層一覧表データ!$A:$A,[3]【2026年03月度_全社】RFM客層一覧表データ!C:C,"",0)</f>
        <v/>
      </c>
      <c r="G1388" s="183" t="str">
        <f>_xlfn.XLOOKUP($A1388,[3]【2026年03月度_全社】RFM客層一覧表データ!$A:$A,[3]【2026年03月度_全社】RFM客層一覧表データ!D:D,"",0)</f>
        <v/>
      </c>
      <c r="H1388" s="183" t="str">
        <f>_xlfn.XLOOKUP($A1388,[3]【2026年03月度_全社】RFM客層一覧表データ!$A:$A,[3]【2026年03月度_全社】RFM客層一覧表データ!E:E,"",0)</f>
        <v/>
      </c>
      <c r="I1388" s="183" t="str">
        <f>_xlfn.XLOOKUP($A1388,[3]【2026年03月度_全社】RFM客層一覧表データ!$A:$A,[3]【2026年03月度_全社】RFM客層一覧表データ!F:F,"",0)</f>
        <v/>
      </c>
      <c r="J1388" s="183">
        <v>173</v>
      </c>
      <c r="K1388" s="183">
        <v>2</v>
      </c>
      <c r="L1388" s="183">
        <v>0</v>
      </c>
      <c r="M1388" s="183">
        <v>0</v>
      </c>
      <c r="N1388" s="183">
        <v>208</v>
      </c>
      <c r="O1388" s="183">
        <v>73</v>
      </c>
      <c r="P1388" s="183">
        <v>0</v>
      </c>
      <c r="Q1388" s="183">
        <v>0</v>
      </c>
      <c r="R1388" s="183">
        <v>203</v>
      </c>
      <c r="S1388" s="183">
        <v>67</v>
      </c>
      <c r="T1388" s="183">
        <v>0</v>
      </c>
      <c r="U1388" s="183">
        <v>0</v>
      </c>
      <c r="V1388" s="183">
        <v>215</v>
      </c>
      <c r="W1388" s="183">
        <v>66</v>
      </c>
      <c r="X1388" s="183">
        <v>0</v>
      </c>
      <c r="Y1388" s="183">
        <v>0</v>
      </c>
    </row>
    <row r="1389" spans="1:25" x14ac:dyDescent="0.2">
      <c r="A1389" s="184">
        <v>11316003</v>
      </c>
      <c r="B1389" s="183" t="str">
        <f>[1]店マスタ!B1388</f>
        <v>（株）　近藤電機商会</v>
      </c>
      <c r="C1389" s="183">
        <v>5.5</v>
      </c>
      <c r="D1389" s="183">
        <v>5.5</v>
      </c>
      <c r="E1389" s="183">
        <f>_xlfn.XLOOKUP(A1389,[2]Sheet1!$R:$R,[2]Sheet1!$AB:$AB,"",0)</f>
        <v>5.5</v>
      </c>
      <c r="F1389" s="183" t="str">
        <f>_xlfn.XLOOKUP($A1389,[3]【2026年03月度_全社】RFM客層一覧表データ!$A:$A,[3]【2026年03月度_全社】RFM客層一覧表データ!C:C,"",0)</f>
        <v/>
      </c>
      <c r="G1389" s="183" t="str">
        <f>_xlfn.XLOOKUP($A1389,[3]【2026年03月度_全社】RFM客層一覧表データ!$A:$A,[3]【2026年03月度_全社】RFM客層一覧表データ!D:D,"",0)</f>
        <v/>
      </c>
      <c r="H1389" s="183" t="str">
        <f>_xlfn.XLOOKUP($A1389,[3]【2026年03月度_全社】RFM客層一覧表データ!$A:$A,[3]【2026年03月度_全社】RFM客層一覧表データ!E:E,"",0)</f>
        <v/>
      </c>
      <c r="I1389" s="183" t="str">
        <f>_xlfn.XLOOKUP($A1389,[3]【2026年03月度_全社】RFM客層一覧表データ!$A:$A,[3]【2026年03月度_全社】RFM客層一覧表データ!F:F,"",0)</f>
        <v/>
      </c>
      <c r="J1389" s="183">
        <v>0</v>
      </c>
      <c r="K1389" s="183">
        <v>0</v>
      </c>
      <c r="L1389" s="183">
        <v>0</v>
      </c>
      <c r="M1389" s="183">
        <v>0</v>
      </c>
      <c r="N1389" s="183">
        <v>0</v>
      </c>
      <c r="O1389" s="183">
        <v>0</v>
      </c>
      <c r="P1389" s="183">
        <v>0</v>
      </c>
      <c r="Q1389" s="183">
        <v>0</v>
      </c>
      <c r="R1389" s="183">
        <v>0</v>
      </c>
      <c r="S1389" s="183">
        <v>0</v>
      </c>
      <c r="T1389" s="183">
        <v>0</v>
      </c>
      <c r="U1389" s="183">
        <v>0</v>
      </c>
      <c r="V1389" s="183">
        <v>0</v>
      </c>
      <c r="W1389" s="183">
        <v>0</v>
      </c>
      <c r="X1389" s="183">
        <v>0</v>
      </c>
      <c r="Y1389" s="183">
        <v>0</v>
      </c>
    </row>
    <row r="1390" spans="1:25" x14ac:dyDescent="0.2">
      <c r="A1390" s="184">
        <v>11316135</v>
      </c>
      <c r="B1390" s="183" t="str">
        <f>[1]店マスタ!B1389</f>
        <v>生活彩館　さかえ電気</v>
      </c>
      <c r="C1390" s="183">
        <v>2</v>
      </c>
      <c r="D1390" s="183">
        <v>2</v>
      </c>
      <c r="E1390" s="183">
        <f>_xlfn.XLOOKUP(A1390,[2]Sheet1!$R:$R,[2]Sheet1!$AB:$AB,"",0)</f>
        <v>2</v>
      </c>
      <c r="F1390" s="183" t="str">
        <f>_xlfn.XLOOKUP($A1390,[3]【2026年03月度_全社】RFM客層一覧表データ!$A:$A,[3]【2026年03月度_全社】RFM客層一覧表データ!C:C,"",0)</f>
        <v/>
      </c>
      <c r="G1390" s="183" t="str">
        <f>_xlfn.XLOOKUP($A1390,[3]【2026年03月度_全社】RFM客層一覧表データ!$A:$A,[3]【2026年03月度_全社】RFM客層一覧表データ!D:D,"",0)</f>
        <v/>
      </c>
      <c r="H1390" s="183" t="str">
        <f>_xlfn.XLOOKUP($A1390,[3]【2026年03月度_全社】RFM客層一覧表データ!$A:$A,[3]【2026年03月度_全社】RFM客層一覧表データ!E:E,"",0)</f>
        <v/>
      </c>
      <c r="I1390" s="183" t="str">
        <f>_xlfn.XLOOKUP($A1390,[3]【2026年03月度_全社】RFM客層一覧表データ!$A:$A,[3]【2026年03月度_全社】RFM客層一覧表データ!F:F,"",0)</f>
        <v/>
      </c>
      <c r="J1390" s="183">
        <v>0</v>
      </c>
      <c r="K1390" s="183">
        <v>0</v>
      </c>
      <c r="L1390" s="183">
        <v>0</v>
      </c>
      <c r="M1390" s="183">
        <v>0</v>
      </c>
      <c r="N1390" s="183">
        <v>0</v>
      </c>
      <c r="O1390" s="183">
        <v>0</v>
      </c>
      <c r="P1390" s="183">
        <v>0</v>
      </c>
      <c r="Q1390" s="183">
        <v>0</v>
      </c>
      <c r="R1390" s="183">
        <v>0</v>
      </c>
      <c r="S1390" s="183">
        <v>0</v>
      </c>
      <c r="T1390" s="183">
        <v>0</v>
      </c>
      <c r="U1390" s="183">
        <v>0</v>
      </c>
      <c r="V1390" s="183">
        <v>0</v>
      </c>
      <c r="W1390" s="183">
        <v>0</v>
      </c>
      <c r="X1390" s="183">
        <v>0</v>
      </c>
      <c r="Y1390" s="183">
        <v>0</v>
      </c>
    </row>
    <row r="1391" spans="1:25" x14ac:dyDescent="0.2">
      <c r="A1391" s="184">
        <v>11316183</v>
      </c>
      <c r="B1391" s="183" t="str">
        <f>[1]店マスタ!B1390</f>
        <v>生活彩館　いしづ電器</v>
      </c>
      <c r="C1391" s="183">
        <v>2.5</v>
      </c>
      <c r="D1391" s="183">
        <v>2.5</v>
      </c>
      <c r="E1391" s="183">
        <f>_xlfn.XLOOKUP(A1391,[2]Sheet1!$R:$R,[2]Sheet1!$AB:$AB,"",0)</f>
        <v>2.5</v>
      </c>
      <c r="F1391" s="183">
        <f>_xlfn.XLOOKUP($A1391,[3]【2026年03月度_全社】RFM客層一覧表データ!$A:$A,[3]【2026年03月度_全社】RFM客層一覧表データ!C:C,"",0)</f>
        <v>836</v>
      </c>
      <c r="G1391" s="183">
        <f>_xlfn.XLOOKUP($A1391,[3]【2026年03月度_全社】RFM客層一覧表データ!$A:$A,[3]【2026年03月度_全社】RFM客層一覧表データ!D:D,"",0)</f>
        <v>269</v>
      </c>
      <c r="H1391" s="183">
        <f>_xlfn.XLOOKUP($A1391,[3]【2026年03月度_全社】RFM客層一覧表データ!$A:$A,[3]【2026年03月度_全社】RFM客層一覧表データ!E:E,"",0)</f>
        <v>302</v>
      </c>
      <c r="I1391" s="183">
        <f>_xlfn.XLOOKUP($A1391,[3]【2026年03月度_全社】RFM客層一覧表データ!$A:$A,[3]【2026年03月度_全社】RFM客層一覧表データ!F:F,"",0)</f>
        <v>63</v>
      </c>
      <c r="J1391" s="183">
        <v>900</v>
      </c>
      <c r="K1391" s="183">
        <v>279</v>
      </c>
      <c r="L1391" s="183">
        <v>320</v>
      </c>
      <c r="M1391" s="183">
        <v>50</v>
      </c>
      <c r="N1391" s="183">
        <v>931</v>
      </c>
      <c r="O1391" s="183">
        <v>289</v>
      </c>
      <c r="P1391" s="183">
        <v>338</v>
      </c>
      <c r="Q1391" s="183">
        <v>64</v>
      </c>
      <c r="R1391" s="183">
        <v>967</v>
      </c>
      <c r="S1391" s="183">
        <v>312</v>
      </c>
      <c r="T1391" s="183">
        <v>339</v>
      </c>
      <c r="U1391" s="183">
        <v>65</v>
      </c>
      <c r="V1391" s="183">
        <v>988</v>
      </c>
      <c r="W1391" s="183">
        <v>337</v>
      </c>
      <c r="X1391" s="183">
        <v>346</v>
      </c>
      <c r="Y1391" s="183">
        <v>92</v>
      </c>
    </row>
    <row r="1392" spans="1:25" x14ac:dyDescent="0.2">
      <c r="A1392" s="184">
        <v>11316220</v>
      </c>
      <c r="B1392" s="183" t="str">
        <f>[1]店マスタ!B1391</f>
        <v>（株）サンエス電気</v>
      </c>
      <c r="C1392" s="183">
        <v>3</v>
      </c>
      <c r="D1392" s="183">
        <v>3</v>
      </c>
      <c r="E1392" s="183">
        <f>_xlfn.XLOOKUP(A1392,[2]Sheet1!$R:$R,[2]Sheet1!$AB:$AB,"",0)</f>
        <v>3</v>
      </c>
      <c r="F1392" s="183">
        <f>_xlfn.XLOOKUP($A1392,[3]【2026年03月度_全社】RFM客層一覧表データ!$A:$A,[3]【2026年03月度_全社】RFM客層一覧表データ!C:C,"",0)</f>
        <v>1002</v>
      </c>
      <c r="G1392" s="183">
        <f>_xlfn.XLOOKUP($A1392,[3]【2026年03月度_全社】RFM客層一覧表データ!$A:$A,[3]【2026年03月度_全社】RFM客層一覧表データ!D:D,"",0)</f>
        <v>406</v>
      </c>
      <c r="H1392" s="183">
        <f>_xlfn.XLOOKUP($A1392,[3]【2026年03月度_全社】RFM客層一覧表データ!$A:$A,[3]【2026年03月度_全社】RFM客層一覧表データ!E:E,"",0)</f>
        <v>376</v>
      </c>
      <c r="I1392" s="183">
        <f>_xlfn.XLOOKUP($A1392,[3]【2026年03月度_全社】RFM客層一覧表データ!$A:$A,[3]【2026年03月度_全社】RFM客層一覧表データ!F:F,"",0)</f>
        <v>106</v>
      </c>
      <c r="J1392" s="183">
        <v>1005</v>
      </c>
      <c r="K1392" s="183">
        <v>369</v>
      </c>
      <c r="L1392" s="183">
        <v>374</v>
      </c>
      <c r="M1392" s="183">
        <v>92</v>
      </c>
      <c r="N1392" s="183">
        <v>1019</v>
      </c>
      <c r="O1392" s="183">
        <v>352</v>
      </c>
      <c r="P1392" s="183">
        <v>373</v>
      </c>
      <c r="Q1392" s="183">
        <v>99</v>
      </c>
      <c r="R1392" s="183">
        <v>1021</v>
      </c>
      <c r="S1392" s="183">
        <v>404</v>
      </c>
      <c r="T1392" s="183">
        <v>381</v>
      </c>
      <c r="U1392" s="183">
        <v>109</v>
      </c>
      <c r="V1392" s="183">
        <v>1028</v>
      </c>
      <c r="W1392" s="183">
        <v>356</v>
      </c>
      <c r="X1392" s="183">
        <v>377</v>
      </c>
      <c r="Y1392" s="183">
        <v>81</v>
      </c>
    </row>
    <row r="1393" spans="1:25" x14ac:dyDescent="0.2">
      <c r="A1393" s="184">
        <v>11317008</v>
      </c>
      <c r="B1393" s="183" t="str">
        <f>[1]店マスタ!B1392</f>
        <v>（有）　杉田電機商会　（台東）</v>
      </c>
      <c r="C1393" s="183">
        <v>2</v>
      </c>
      <c r="D1393" s="183">
        <v>2</v>
      </c>
      <c r="E1393" s="183">
        <f>_xlfn.XLOOKUP(A1393,[2]Sheet1!$R:$R,[2]Sheet1!$AB:$AB,"",0)</f>
        <v>2</v>
      </c>
      <c r="F1393" s="183">
        <f>_xlfn.XLOOKUP($A1393,[3]【2026年03月度_全社】RFM客層一覧表データ!$A:$A,[3]【2026年03月度_全社】RFM客層一覧表データ!C:C,"",0)</f>
        <v>634</v>
      </c>
      <c r="G1393" s="183">
        <f>_xlfn.XLOOKUP($A1393,[3]【2026年03月度_全社】RFM客層一覧表データ!$A:$A,[3]【2026年03月度_全社】RFM客層一覧表データ!D:D,"",0)</f>
        <v>224</v>
      </c>
      <c r="H1393" s="183">
        <f>_xlfn.XLOOKUP($A1393,[3]【2026年03月度_全社】RFM客層一覧表データ!$A:$A,[3]【2026年03月度_全社】RFM客層一覧表データ!E:E,"",0)</f>
        <v>295</v>
      </c>
      <c r="I1393" s="183">
        <f>_xlfn.XLOOKUP($A1393,[3]【2026年03月度_全社】RFM客層一覧表データ!$A:$A,[3]【2026年03月度_全社】RFM客層一覧表データ!F:F,"",0)</f>
        <v>0</v>
      </c>
      <c r="J1393" s="183">
        <v>624</v>
      </c>
      <c r="K1393" s="183">
        <v>209</v>
      </c>
      <c r="L1393" s="183">
        <v>276</v>
      </c>
      <c r="M1393" s="183">
        <v>0</v>
      </c>
      <c r="N1393" s="183">
        <v>627</v>
      </c>
      <c r="O1393" s="183">
        <v>244</v>
      </c>
      <c r="P1393" s="183">
        <v>287</v>
      </c>
      <c r="Q1393" s="183">
        <v>0</v>
      </c>
      <c r="R1393" s="183">
        <v>636</v>
      </c>
      <c r="S1393" s="183">
        <v>309</v>
      </c>
      <c r="T1393" s="183">
        <v>290</v>
      </c>
      <c r="U1393" s="183">
        <v>0</v>
      </c>
      <c r="V1393" s="183">
        <v>618</v>
      </c>
      <c r="W1393" s="183">
        <v>290</v>
      </c>
      <c r="X1393" s="183">
        <v>293</v>
      </c>
      <c r="Y1393" s="183">
        <v>0</v>
      </c>
    </row>
    <row r="1394" spans="1:25" x14ac:dyDescent="0.2">
      <c r="A1394" s="184">
        <v>11317016</v>
      </c>
      <c r="B1394" s="183" t="str">
        <f>[1]店マスタ!B1393</f>
        <v>有限会社ひばり堂　ラーク電器</v>
      </c>
      <c r="C1394" s="183">
        <v>3.5</v>
      </c>
      <c r="D1394" s="183">
        <v>3.5</v>
      </c>
      <c r="E1394" s="183">
        <f>_xlfn.XLOOKUP(A1394,[2]Sheet1!$R:$R,[2]Sheet1!$AB:$AB,"",0)</f>
        <v>3.5</v>
      </c>
      <c r="F1394" s="183">
        <f>_xlfn.XLOOKUP($A1394,[3]【2026年03月度_全社】RFM客層一覧表データ!$A:$A,[3]【2026年03月度_全社】RFM客層一覧表データ!C:C,"",0)</f>
        <v>847</v>
      </c>
      <c r="G1394" s="183">
        <f>_xlfn.XLOOKUP($A1394,[3]【2026年03月度_全社】RFM客層一覧表データ!$A:$A,[3]【2026年03月度_全社】RFM客層一覧表データ!D:D,"",0)</f>
        <v>349</v>
      </c>
      <c r="H1394" s="183">
        <f>_xlfn.XLOOKUP($A1394,[3]【2026年03月度_全社】RFM客層一覧表データ!$A:$A,[3]【2026年03月度_全社】RFM客層一覧表データ!E:E,"",0)</f>
        <v>331</v>
      </c>
      <c r="I1394" s="183">
        <f>_xlfn.XLOOKUP($A1394,[3]【2026年03月度_全社】RFM客層一覧表データ!$A:$A,[3]【2026年03月度_全社】RFM客層一覧表データ!F:F,"",0)</f>
        <v>91</v>
      </c>
      <c r="J1394" s="183">
        <v>825</v>
      </c>
      <c r="K1394" s="183">
        <v>332</v>
      </c>
      <c r="L1394" s="183">
        <v>348</v>
      </c>
      <c r="M1394" s="183">
        <v>93</v>
      </c>
      <c r="N1394" s="183">
        <v>800</v>
      </c>
      <c r="O1394" s="183">
        <v>305</v>
      </c>
      <c r="P1394" s="183">
        <v>363</v>
      </c>
      <c r="Q1394" s="183">
        <v>72</v>
      </c>
      <c r="R1394" s="183">
        <v>811</v>
      </c>
      <c r="S1394" s="183">
        <v>310</v>
      </c>
      <c r="T1394" s="183">
        <v>357</v>
      </c>
      <c r="U1394" s="183">
        <v>78</v>
      </c>
      <c r="V1394" s="183">
        <v>798</v>
      </c>
      <c r="W1394" s="183">
        <v>333</v>
      </c>
      <c r="X1394" s="183">
        <v>356</v>
      </c>
      <c r="Y1394" s="183">
        <v>70</v>
      </c>
    </row>
    <row r="1395" spans="1:25" x14ac:dyDescent="0.2">
      <c r="A1395" s="184">
        <v>11317281</v>
      </c>
      <c r="B1395" s="183" t="str">
        <f>[1]店マスタ!B1394</f>
        <v>（株）　サトウ電化サービス</v>
      </c>
      <c r="C1395" s="183">
        <v>2</v>
      </c>
      <c r="D1395" s="183">
        <v>2</v>
      </c>
      <c r="E1395" s="183" t="str">
        <f>_xlfn.XLOOKUP(A1395,[2]Sheet1!$R:$R,[2]Sheet1!$AB:$AB,"",0)</f>
        <v/>
      </c>
      <c r="F1395" s="183">
        <f>_xlfn.XLOOKUP($A1395,[3]【2026年03月度_全社】RFM客層一覧表データ!$A:$A,[3]【2026年03月度_全社】RFM客層一覧表データ!C:C,"",0)</f>
        <v>551</v>
      </c>
      <c r="G1395" s="183">
        <f>_xlfn.XLOOKUP($A1395,[3]【2026年03月度_全社】RFM客層一覧表データ!$A:$A,[3]【2026年03月度_全社】RFM客層一覧表データ!D:D,"",0)</f>
        <v>126</v>
      </c>
      <c r="H1395" s="183">
        <f>_xlfn.XLOOKUP($A1395,[3]【2026年03月度_全社】RFM客層一覧表データ!$A:$A,[3]【2026年03月度_全社】RFM客層一覧表データ!E:E,"",0)</f>
        <v>223</v>
      </c>
      <c r="I1395" s="183">
        <f>_xlfn.XLOOKUP($A1395,[3]【2026年03月度_全社】RFM客層一覧表データ!$A:$A,[3]【2026年03月度_全社】RFM客層一覧表データ!F:F,"",0)</f>
        <v>21</v>
      </c>
      <c r="J1395" s="183">
        <v>550</v>
      </c>
      <c r="K1395" s="183">
        <v>130</v>
      </c>
      <c r="L1395" s="183">
        <v>243</v>
      </c>
      <c r="M1395" s="183">
        <v>24</v>
      </c>
      <c r="N1395" s="183">
        <v>542</v>
      </c>
      <c r="O1395" s="183">
        <v>134</v>
      </c>
      <c r="P1395" s="183">
        <v>265</v>
      </c>
      <c r="Q1395" s="183">
        <v>22</v>
      </c>
      <c r="R1395" s="183">
        <v>595</v>
      </c>
      <c r="S1395" s="183">
        <v>231</v>
      </c>
      <c r="T1395" s="183">
        <v>279</v>
      </c>
      <c r="U1395" s="183">
        <v>78</v>
      </c>
      <c r="V1395" s="183">
        <v>580</v>
      </c>
      <c r="W1395" s="183">
        <v>231</v>
      </c>
      <c r="X1395" s="183">
        <v>293</v>
      </c>
      <c r="Y1395" s="183">
        <v>104</v>
      </c>
    </row>
    <row r="1396" spans="1:25" x14ac:dyDescent="0.2">
      <c r="A1396" s="184">
        <v>11317334</v>
      </c>
      <c r="B1396" s="183" t="str">
        <f>[1]店マスタ!B1395</f>
        <v>マイハラ電機</v>
      </c>
      <c r="C1396" s="183">
        <v>1</v>
      </c>
      <c r="D1396" s="183">
        <v>1</v>
      </c>
      <c r="E1396" s="183" t="str">
        <f>_xlfn.XLOOKUP(A1396,[2]Sheet1!$R:$R,[2]Sheet1!$AB:$AB,"",0)</f>
        <v/>
      </c>
      <c r="F1396" s="183" t="str">
        <f>_xlfn.XLOOKUP($A1396,[3]【2026年03月度_全社】RFM客層一覧表データ!$A:$A,[3]【2026年03月度_全社】RFM客層一覧表データ!C:C,"",0)</f>
        <v/>
      </c>
      <c r="G1396" s="183" t="str">
        <f>_xlfn.XLOOKUP($A1396,[3]【2026年03月度_全社】RFM客層一覧表データ!$A:$A,[3]【2026年03月度_全社】RFM客層一覧表データ!D:D,"",0)</f>
        <v/>
      </c>
      <c r="H1396" s="183" t="str">
        <f>_xlfn.XLOOKUP($A1396,[3]【2026年03月度_全社】RFM客層一覧表データ!$A:$A,[3]【2026年03月度_全社】RFM客層一覧表データ!E:E,"",0)</f>
        <v/>
      </c>
      <c r="I1396" s="183" t="str">
        <f>_xlfn.XLOOKUP($A1396,[3]【2026年03月度_全社】RFM客層一覧表データ!$A:$A,[3]【2026年03月度_全社】RFM客層一覧表データ!F:F,"",0)</f>
        <v/>
      </c>
      <c r="J1396" s="183">
        <v>0</v>
      </c>
      <c r="K1396" s="183">
        <v>0</v>
      </c>
      <c r="L1396" s="183">
        <v>0</v>
      </c>
      <c r="M1396" s="183">
        <v>0</v>
      </c>
      <c r="N1396" s="183">
        <v>0</v>
      </c>
      <c r="O1396" s="183">
        <v>0</v>
      </c>
      <c r="P1396" s="183">
        <v>0</v>
      </c>
      <c r="Q1396" s="183">
        <v>0</v>
      </c>
      <c r="R1396" s="183">
        <v>0</v>
      </c>
      <c r="S1396" s="183">
        <v>0</v>
      </c>
      <c r="T1396" s="183">
        <v>0</v>
      </c>
      <c r="U1396" s="183">
        <v>0</v>
      </c>
      <c r="V1396" s="183">
        <v>0</v>
      </c>
      <c r="W1396" s="183">
        <v>0</v>
      </c>
      <c r="X1396" s="183">
        <v>0</v>
      </c>
      <c r="Y1396" s="183">
        <v>0</v>
      </c>
    </row>
    <row r="1397" spans="1:25" x14ac:dyDescent="0.2">
      <c r="A1397" s="184">
        <v>11318001</v>
      </c>
      <c r="B1397" s="183" t="str">
        <f>[1]店マスタ!B1396</f>
        <v>東陽電気（株）東陽店</v>
      </c>
      <c r="C1397" s="183">
        <v>11</v>
      </c>
      <c r="D1397" s="183">
        <v>11</v>
      </c>
      <c r="E1397" s="183">
        <f>_xlfn.XLOOKUP(A1397,[2]Sheet1!$R:$R,[2]Sheet1!$AB:$AB,"",0)</f>
        <v>12</v>
      </c>
      <c r="F1397" s="183" t="str">
        <f>_xlfn.XLOOKUP($A1397,[3]【2026年03月度_全社】RFM客層一覧表データ!$A:$A,[3]【2026年03月度_全社】RFM客層一覧表データ!C:C,"",0)</f>
        <v/>
      </c>
      <c r="G1397" s="183" t="str">
        <f>_xlfn.XLOOKUP($A1397,[3]【2026年03月度_全社】RFM客層一覧表データ!$A:$A,[3]【2026年03月度_全社】RFM客層一覧表データ!D:D,"",0)</f>
        <v/>
      </c>
      <c r="H1397" s="183" t="str">
        <f>_xlfn.XLOOKUP($A1397,[3]【2026年03月度_全社】RFM客層一覧表データ!$A:$A,[3]【2026年03月度_全社】RFM客層一覧表データ!E:E,"",0)</f>
        <v/>
      </c>
      <c r="I1397" s="183" t="str">
        <f>_xlfn.XLOOKUP($A1397,[3]【2026年03月度_全社】RFM客層一覧表データ!$A:$A,[3]【2026年03月度_全社】RFM客層一覧表データ!F:F,"",0)</f>
        <v/>
      </c>
      <c r="J1397" s="183">
        <v>0</v>
      </c>
      <c r="K1397" s="183">
        <v>0</v>
      </c>
      <c r="L1397" s="183">
        <v>0</v>
      </c>
      <c r="M1397" s="183">
        <v>0</v>
      </c>
      <c r="N1397" s="183">
        <v>0</v>
      </c>
      <c r="O1397" s="183">
        <v>0</v>
      </c>
      <c r="P1397" s="183">
        <v>0</v>
      </c>
      <c r="Q1397" s="183">
        <v>0</v>
      </c>
      <c r="R1397" s="183">
        <v>0</v>
      </c>
      <c r="S1397" s="183">
        <v>0</v>
      </c>
      <c r="T1397" s="183">
        <v>0</v>
      </c>
      <c r="U1397" s="183">
        <v>0</v>
      </c>
      <c r="V1397" s="183">
        <v>0</v>
      </c>
      <c r="W1397" s="183">
        <v>0</v>
      </c>
      <c r="X1397" s="183">
        <v>0</v>
      </c>
      <c r="Y1397" s="183">
        <v>0</v>
      </c>
    </row>
    <row r="1398" spans="1:25" x14ac:dyDescent="0.2">
      <c r="A1398" s="184">
        <v>11318039</v>
      </c>
      <c r="B1398" s="183" t="str">
        <f>[1]店マスタ!B1397</f>
        <v>合資会社　伊藤商店</v>
      </c>
      <c r="C1398" s="183">
        <v>1</v>
      </c>
      <c r="D1398" s="183">
        <v>1</v>
      </c>
      <c r="E1398" s="183">
        <f>_xlfn.XLOOKUP(A1398,[2]Sheet1!$R:$R,[2]Sheet1!$AB:$AB,"",0)</f>
        <v>1</v>
      </c>
      <c r="F1398" s="183" t="str">
        <f>_xlfn.XLOOKUP($A1398,[3]【2026年03月度_全社】RFM客層一覧表データ!$A:$A,[3]【2026年03月度_全社】RFM客層一覧表データ!C:C,"",0)</f>
        <v/>
      </c>
      <c r="G1398" s="183" t="str">
        <f>_xlfn.XLOOKUP($A1398,[3]【2026年03月度_全社】RFM客層一覧表データ!$A:$A,[3]【2026年03月度_全社】RFM客層一覧表データ!D:D,"",0)</f>
        <v/>
      </c>
      <c r="H1398" s="183" t="str">
        <f>_xlfn.XLOOKUP($A1398,[3]【2026年03月度_全社】RFM客層一覧表データ!$A:$A,[3]【2026年03月度_全社】RFM客層一覧表データ!E:E,"",0)</f>
        <v/>
      </c>
      <c r="I1398" s="183" t="str">
        <f>_xlfn.XLOOKUP($A1398,[3]【2026年03月度_全社】RFM客層一覧表データ!$A:$A,[3]【2026年03月度_全社】RFM客層一覧表データ!F:F,"",0)</f>
        <v/>
      </c>
      <c r="J1398" s="183">
        <v>0</v>
      </c>
      <c r="K1398" s="183">
        <v>0</v>
      </c>
      <c r="L1398" s="183">
        <v>0</v>
      </c>
      <c r="M1398" s="183">
        <v>0</v>
      </c>
      <c r="N1398" s="183">
        <v>0</v>
      </c>
      <c r="O1398" s="183">
        <v>0</v>
      </c>
      <c r="P1398" s="183">
        <v>0</v>
      </c>
      <c r="Q1398" s="183">
        <v>0</v>
      </c>
      <c r="R1398" s="183">
        <v>0</v>
      </c>
      <c r="S1398" s="183">
        <v>0</v>
      </c>
      <c r="T1398" s="183">
        <v>0</v>
      </c>
      <c r="U1398" s="183">
        <v>0</v>
      </c>
      <c r="V1398" s="183">
        <v>0</v>
      </c>
      <c r="W1398" s="183">
        <v>0</v>
      </c>
      <c r="X1398" s="183">
        <v>0</v>
      </c>
      <c r="Y1398" s="183">
        <v>0</v>
      </c>
    </row>
    <row r="1399" spans="1:25" x14ac:dyDescent="0.2">
      <c r="A1399" s="184">
        <v>11318223</v>
      </c>
      <c r="B1399" s="183" t="str">
        <f>[1]店マスタ!B1398</f>
        <v>（有）ワタナベレック</v>
      </c>
      <c r="C1399" s="183">
        <v>2.5</v>
      </c>
      <c r="D1399" s="183">
        <v>2.5</v>
      </c>
      <c r="E1399" s="183">
        <f>_xlfn.XLOOKUP(A1399,[2]Sheet1!$R:$R,[2]Sheet1!$AB:$AB,"",0)</f>
        <v>2.5</v>
      </c>
      <c r="F1399" s="183">
        <f>_xlfn.XLOOKUP($A1399,[3]【2026年03月度_全社】RFM客層一覧表データ!$A:$A,[3]【2026年03月度_全社】RFM客層一覧表データ!C:C,"",0)</f>
        <v>1000</v>
      </c>
      <c r="G1399" s="183">
        <f>_xlfn.XLOOKUP($A1399,[3]【2026年03月度_全社】RFM客層一覧表データ!$A:$A,[3]【2026年03月度_全社】RFM客層一覧表データ!D:D,"",0)</f>
        <v>414</v>
      </c>
      <c r="H1399" s="183">
        <f>_xlfn.XLOOKUP($A1399,[3]【2026年03月度_全社】RFM客層一覧表データ!$A:$A,[3]【2026年03月度_全社】RFM客層一覧表データ!E:E,"",0)</f>
        <v>395</v>
      </c>
      <c r="I1399" s="183">
        <f>_xlfn.XLOOKUP($A1399,[3]【2026年03月度_全社】RFM客層一覧表データ!$A:$A,[3]【2026年03月度_全社】RFM客層一覧表データ!F:F,"",0)</f>
        <v>104</v>
      </c>
      <c r="J1399" s="183">
        <v>975</v>
      </c>
      <c r="K1399" s="183">
        <v>401</v>
      </c>
      <c r="L1399" s="183">
        <v>400</v>
      </c>
      <c r="M1399" s="183">
        <v>100</v>
      </c>
      <c r="N1399" s="183">
        <v>939</v>
      </c>
      <c r="O1399" s="183">
        <v>372</v>
      </c>
      <c r="P1399" s="183">
        <v>400</v>
      </c>
      <c r="Q1399" s="183">
        <v>90</v>
      </c>
      <c r="R1399" s="183">
        <v>916</v>
      </c>
      <c r="S1399" s="183">
        <v>394</v>
      </c>
      <c r="T1399" s="183">
        <v>399</v>
      </c>
      <c r="U1399" s="183">
        <v>84</v>
      </c>
      <c r="V1399" s="183">
        <v>909</v>
      </c>
      <c r="W1399" s="183">
        <v>395</v>
      </c>
      <c r="X1399" s="183">
        <v>407</v>
      </c>
      <c r="Y1399" s="183">
        <v>102</v>
      </c>
    </row>
    <row r="1400" spans="1:25" x14ac:dyDescent="0.2">
      <c r="A1400" s="184">
        <v>11318287</v>
      </c>
      <c r="B1400" s="183" t="str">
        <f>[1]店マスタ!B1399</f>
        <v>東陽電気（株）設備営業課</v>
      </c>
      <c r="C1400" s="183">
        <v>1.5</v>
      </c>
      <c r="D1400" s="183">
        <v>1.5</v>
      </c>
      <c r="E1400" s="183">
        <f>_xlfn.XLOOKUP(A1400,[2]Sheet1!$R:$R,[2]Sheet1!$AB:$AB,"",0)</f>
        <v>1.5</v>
      </c>
      <c r="F1400" s="183" t="str">
        <f>_xlfn.XLOOKUP($A1400,[3]【2026年03月度_全社】RFM客層一覧表データ!$A:$A,[3]【2026年03月度_全社】RFM客層一覧表データ!C:C,"",0)</f>
        <v/>
      </c>
      <c r="G1400" s="183" t="str">
        <f>_xlfn.XLOOKUP($A1400,[3]【2026年03月度_全社】RFM客層一覧表データ!$A:$A,[3]【2026年03月度_全社】RFM客層一覧表データ!D:D,"",0)</f>
        <v/>
      </c>
      <c r="H1400" s="183" t="str">
        <f>_xlfn.XLOOKUP($A1400,[3]【2026年03月度_全社】RFM客層一覧表データ!$A:$A,[3]【2026年03月度_全社】RFM客層一覧表データ!E:E,"",0)</f>
        <v/>
      </c>
      <c r="I1400" s="183" t="str">
        <f>_xlfn.XLOOKUP($A1400,[3]【2026年03月度_全社】RFM客層一覧表データ!$A:$A,[3]【2026年03月度_全社】RFM客層一覧表データ!F:F,"",0)</f>
        <v/>
      </c>
      <c r="J1400" s="183">
        <v>0</v>
      </c>
      <c r="K1400" s="183">
        <v>0</v>
      </c>
      <c r="L1400" s="183">
        <v>0</v>
      </c>
      <c r="M1400" s="183">
        <v>0</v>
      </c>
      <c r="N1400" s="183">
        <v>0</v>
      </c>
      <c r="O1400" s="183">
        <v>0</v>
      </c>
      <c r="P1400" s="183">
        <v>0</v>
      </c>
      <c r="Q1400" s="183">
        <v>0</v>
      </c>
      <c r="R1400" s="183">
        <v>0</v>
      </c>
      <c r="S1400" s="183">
        <v>0</v>
      </c>
      <c r="T1400" s="183">
        <v>0</v>
      </c>
      <c r="U1400" s="183">
        <v>0</v>
      </c>
      <c r="V1400" s="183">
        <v>0</v>
      </c>
      <c r="W1400" s="183">
        <v>0</v>
      </c>
      <c r="X1400" s="183">
        <v>0</v>
      </c>
      <c r="Y1400" s="183">
        <v>0</v>
      </c>
    </row>
    <row r="1401" spans="1:25" x14ac:dyDescent="0.2">
      <c r="A1401" s="184">
        <v>11319009</v>
      </c>
      <c r="B1401" s="183" t="str">
        <f>[1]店マスタ!B1400</f>
        <v>（有）大橋電気商会（鐘ケ渕）</v>
      </c>
      <c r="C1401" s="183">
        <v>5</v>
      </c>
      <c r="D1401" s="183">
        <v>5</v>
      </c>
      <c r="E1401" s="183">
        <f>_xlfn.XLOOKUP(A1401,[2]Sheet1!$R:$R,[2]Sheet1!$AB:$AB,"",0)</f>
        <v>5</v>
      </c>
      <c r="F1401" s="183">
        <f>_xlfn.XLOOKUP($A1401,[3]【2026年03月度_全社】RFM客層一覧表データ!$A:$A,[3]【2026年03月度_全社】RFM客層一覧表データ!C:C,"",0)</f>
        <v>560</v>
      </c>
      <c r="G1401" s="183">
        <f>_xlfn.XLOOKUP($A1401,[3]【2026年03月度_全社】RFM客層一覧表データ!$A:$A,[3]【2026年03月度_全社】RFM客層一覧表データ!D:D,"",0)</f>
        <v>195</v>
      </c>
      <c r="H1401" s="183">
        <f>_xlfn.XLOOKUP($A1401,[3]【2026年03月度_全社】RFM客層一覧表データ!$A:$A,[3]【2026年03月度_全社】RFM客層一覧表データ!E:E,"",0)</f>
        <v>243</v>
      </c>
      <c r="I1401" s="183">
        <f>_xlfn.XLOOKUP($A1401,[3]【2026年03月度_全社】RFM客層一覧表データ!$A:$A,[3]【2026年03月度_全社】RFM客層一覧表データ!F:F,"",0)</f>
        <v>40</v>
      </c>
      <c r="J1401" s="183">
        <v>589</v>
      </c>
      <c r="K1401" s="183">
        <v>193</v>
      </c>
      <c r="L1401" s="183">
        <v>250</v>
      </c>
      <c r="M1401" s="183">
        <v>31</v>
      </c>
      <c r="N1401" s="183">
        <v>598</v>
      </c>
      <c r="O1401" s="183">
        <v>194</v>
      </c>
      <c r="P1401" s="183">
        <v>274</v>
      </c>
      <c r="Q1401" s="183">
        <v>36</v>
      </c>
      <c r="R1401" s="183">
        <v>616</v>
      </c>
      <c r="S1401" s="183">
        <v>219</v>
      </c>
      <c r="T1401" s="183">
        <v>283</v>
      </c>
      <c r="U1401" s="183">
        <v>24</v>
      </c>
      <c r="V1401" s="183">
        <v>656</v>
      </c>
      <c r="W1401" s="183">
        <v>243</v>
      </c>
      <c r="X1401" s="183">
        <v>280</v>
      </c>
      <c r="Y1401" s="183">
        <v>43</v>
      </c>
    </row>
    <row r="1402" spans="1:25" x14ac:dyDescent="0.2">
      <c r="A1402" s="184">
        <v>11319034</v>
      </c>
      <c r="B1402" s="183" t="str">
        <f>[1]店マスタ!B1401</f>
        <v>磯電気商会</v>
      </c>
      <c r="C1402" s="183">
        <v>1.5</v>
      </c>
      <c r="D1402" s="183">
        <v>0</v>
      </c>
      <c r="E1402" s="183" t="str">
        <f>_xlfn.XLOOKUP(A1402,[2]Sheet1!$R:$R,[2]Sheet1!$AB:$AB,"",0)</f>
        <v/>
      </c>
      <c r="F1402" s="183" t="str">
        <f>_xlfn.XLOOKUP($A1402,[3]【2026年03月度_全社】RFM客層一覧表データ!$A:$A,[3]【2026年03月度_全社】RFM客層一覧表データ!C:C,"",0)</f>
        <v/>
      </c>
      <c r="G1402" s="183" t="str">
        <f>_xlfn.XLOOKUP($A1402,[3]【2026年03月度_全社】RFM客層一覧表データ!$A:$A,[3]【2026年03月度_全社】RFM客層一覧表データ!D:D,"",0)</f>
        <v/>
      </c>
      <c r="H1402" s="183" t="str">
        <f>_xlfn.XLOOKUP($A1402,[3]【2026年03月度_全社】RFM客層一覧表データ!$A:$A,[3]【2026年03月度_全社】RFM客層一覧表データ!E:E,"",0)</f>
        <v/>
      </c>
      <c r="I1402" s="183" t="str">
        <f>_xlfn.XLOOKUP($A1402,[3]【2026年03月度_全社】RFM客層一覧表データ!$A:$A,[3]【2026年03月度_全社】RFM客層一覧表データ!F:F,"",0)</f>
        <v/>
      </c>
      <c r="J1402" s="183">
        <v>302</v>
      </c>
      <c r="K1402" s="183">
        <v>84</v>
      </c>
      <c r="L1402" s="183">
        <v>101</v>
      </c>
      <c r="M1402" s="183">
        <v>18</v>
      </c>
      <c r="N1402" s="183">
        <v>307</v>
      </c>
      <c r="O1402" s="183">
        <v>95</v>
      </c>
      <c r="P1402" s="183">
        <v>107</v>
      </c>
      <c r="Q1402" s="183">
        <v>25</v>
      </c>
      <c r="R1402" s="183">
        <v>301</v>
      </c>
      <c r="S1402" s="183">
        <v>106</v>
      </c>
      <c r="T1402" s="183">
        <v>113</v>
      </c>
      <c r="U1402" s="183">
        <v>24</v>
      </c>
      <c r="V1402" s="183">
        <v>298</v>
      </c>
      <c r="W1402" s="183">
        <v>102</v>
      </c>
      <c r="X1402" s="183">
        <v>115</v>
      </c>
      <c r="Y1402" s="183">
        <v>26</v>
      </c>
    </row>
    <row r="1403" spans="1:25" x14ac:dyDescent="0.2">
      <c r="A1403" s="184">
        <v>11319140</v>
      </c>
      <c r="B1403" s="183" t="str">
        <f>[1]店マスタ!B1402</f>
        <v>小沢電気商会</v>
      </c>
      <c r="C1403" s="183">
        <v>2</v>
      </c>
      <c r="D1403" s="183">
        <v>2</v>
      </c>
      <c r="E1403" s="183">
        <f>_xlfn.XLOOKUP(A1403,[2]Sheet1!$R:$R,[2]Sheet1!$AB:$AB,"",0)</f>
        <v>2</v>
      </c>
      <c r="F1403" s="183" t="str">
        <f>_xlfn.XLOOKUP($A1403,[3]【2026年03月度_全社】RFM客層一覧表データ!$A:$A,[3]【2026年03月度_全社】RFM客層一覧表データ!C:C,"",0)</f>
        <v/>
      </c>
      <c r="G1403" s="183" t="str">
        <f>_xlfn.XLOOKUP($A1403,[3]【2026年03月度_全社】RFM客層一覧表データ!$A:$A,[3]【2026年03月度_全社】RFM客層一覧表データ!D:D,"",0)</f>
        <v/>
      </c>
      <c r="H1403" s="183" t="str">
        <f>_xlfn.XLOOKUP($A1403,[3]【2026年03月度_全社】RFM客層一覧表データ!$A:$A,[3]【2026年03月度_全社】RFM客層一覧表データ!E:E,"",0)</f>
        <v/>
      </c>
      <c r="I1403" s="183" t="str">
        <f>_xlfn.XLOOKUP($A1403,[3]【2026年03月度_全社】RFM客層一覧表データ!$A:$A,[3]【2026年03月度_全社】RFM客層一覧表データ!F:F,"",0)</f>
        <v/>
      </c>
      <c r="J1403" s="183">
        <v>0</v>
      </c>
      <c r="K1403" s="183">
        <v>0</v>
      </c>
      <c r="L1403" s="183">
        <v>0</v>
      </c>
      <c r="M1403" s="183">
        <v>0</v>
      </c>
      <c r="N1403" s="183">
        <v>0</v>
      </c>
      <c r="O1403" s="183">
        <v>0</v>
      </c>
      <c r="P1403" s="183">
        <v>0</v>
      </c>
      <c r="Q1403" s="183">
        <v>0</v>
      </c>
      <c r="R1403" s="183">
        <v>0</v>
      </c>
      <c r="S1403" s="183">
        <v>0</v>
      </c>
      <c r="T1403" s="183">
        <v>0</v>
      </c>
      <c r="U1403" s="183">
        <v>0</v>
      </c>
      <c r="V1403" s="183">
        <v>0</v>
      </c>
      <c r="W1403" s="183">
        <v>0</v>
      </c>
      <c r="X1403" s="183">
        <v>0</v>
      </c>
      <c r="Y1403" s="183">
        <v>0</v>
      </c>
    </row>
    <row r="1404" spans="1:25" x14ac:dyDescent="0.2">
      <c r="A1404" s="184">
        <v>11320014</v>
      </c>
      <c r="B1404" s="183" t="str">
        <f>[1]店マスタ!B1403</f>
        <v>（株）電　子　堂</v>
      </c>
      <c r="C1404" s="183">
        <v>2</v>
      </c>
      <c r="D1404" s="183">
        <v>1</v>
      </c>
      <c r="E1404" s="183">
        <f>_xlfn.XLOOKUP(A1404,[2]Sheet1!$R:$R,[2]Sheet1!$AB:$AB,"",0)</f>
        <v>1</v>
      </c>
      <c r="F1404" s="183">
        <f>_xlfn.XLOOKUP($A1404,[3]【2026年03月度_全社】RFM客層一覧表データ!$A:$A,[3]【2026年03月度_全社】RFM客層一覧表データ!C:C,"",0)</f>
        <v>1165</v>
      </c>
      <c r="G1404" s="183">
        <f>_xlfn.XLOOKUP($A1404,[3]【2026年03月度_全社】RFM客層一覧表データ!$A:$A,[3]【2026年03月度_全社】RFM客層一覧表データ!D:D,"",0)</f>
        <v>421</v>
      </c>
      <c r="H1404" s="183">
        <f>_xlfn.XLOOKUP($A1404,[3]【2026年03月度_全社】RFM客層一覧表データ!$A:$A,[3]【2026年03月度_全社】RFM客層一覧表データ!E:E,"",0)</f>
        <v>421</v>
      </c>
      <c r="I1404" s="183">
        <f>_xlfn.XLOOKUP($A1404,[3]【2026年03月度_全社】RFM客層一覧表データ!$A:$A,[3]【2026年03月度_全社】RFM客層一覧表データ!F:F,"",0)</f>
        <v>67</v>
      </c>
      <c r="J1404" s="183">
        <v>1200</v>
      </c>
      <c r="K1404" s="183">
        <v>467</v>
      </c>
      <c r="L1404" s="183">
        <v>432</v>
      </c>
      <c r="M1404" s="183">
        <v>80</v>
      </c>
      <c r="N1404" s="183">
        <v>1247</v>
      </c>
      <c r="O1404" s="183">
        <v>478</v>
      </c>
      <c r="P1404" s="183">
        <v>435</v>
      </c>
      <c r="Q1404" s="183">
        <v>69</v>
      </c>
      <c r="R1404" s="183">
        <v>1311</v>
      </c>
      <c r="S1404" s="183">
        <v>538</v>
      </c>
      <c r="T1404" s="183">
        <v>454</v>
      </c>
      <c r="U1404" s="183">
        <v>88</v>
      </c>
      <c r="V1404" s="183">
        <v>1349</v>
      </c>
      <c r="W1404" s="183">
        <v>613</v>
      </c>
      <c r="X1404" s="183">
        <v>461</v>
      </c>
      <c r="Y1404" s="183">
        <v>113</v>
      </c>
    </row>
    <row r="1405" spans="1:25" x14ac:dyDescent="0.2">
      <c r="A1405" s="184">
        <v>11320016</v>
      </c>
      <c r="B1405" s="183" t="str">
        <f>[1]店マスタ!B1404</f>
        <v>（株）三　晃　電　機</v>
      </c>
      <c r="C1405" s="183">
        <v>9</v>
      </c>
      <c r="D1405" s="183">
        <v>9</v>
      </c>
      <c r="E1405" s="183">
        <f>_xlfn.XLOOKUP(A1405,[2]Sheet1!$R:$R,[2]Sheet1!$AB:$AB,"",0)</f>
        <v>9.5</v>
      </c>
      <c r="F1405" s="183">
        <f>_xlfn.XLOOKUP($A1405,[3]【2026年03月度_全社】RFM客層一覧表データ!$A:$A,[3]【2026年03月度_全社】RFM客層一覧表データ!C:C,"",0)</f>
        <v>1786</v>
      </c>
      <c r="G1405" s="183">
        <f>_xlfn.XLOOKUP($A1405,[3]【2026年03月度_全社】RFM客層一覧表データ!$A:$A,[3]【2026年03月度_全社】RFM客層一覧表データ!D:D,"",0)</f>
        <v>736</v>
      </c>
      <c r="H1405" s="183">
        <f>_xlfn.XLOOKUP($A1405,[3]【2026年03月度_全社】RFM客層一覧表データ!$A:$A,[3]【2026年03月度_全社】RFM客層一覧表データ!E:E,"",0)</f>
        <v>515</v>
      </c>
      <c r="I1405" s="183">
        <f>_xlfn.XLOOKUP($A1405,[3]【2026年03月度_全社】RFM客層一覧表データ!$A:$A,[3]【2026年03月度_全社】RFM客層一覧表データ!F:F,"",0)</f>
        <v>280</v>
      </c>
      <c r="J1405" s="183">
        <v>1992</v>
      </c>
      <c r="K1405" s="183">
        <v>681</v>
      </c>
      <c r="L1405" s="183">
        <v>504</v>
      </c>
      <c r="M1405" s="183">
        <v>245</v>
      </c>
      <c r="N1405" s="183">
        <v>2020</v>
      </c>
      <c r="O1405" s="183">
        <v>714</v>
      </c>
      <c r="P1405" s="183">
        <v>463</v>
      </c>
      <c r="Q1405" s="183">
        <v>361</v>
      </c>
      <c r="R1405" s="183">
        <v>2094</v>
      </c>
      <c r="S1405" s="183">
        <v>697</v>
      </c>
      <c r="T1405" s="183">
        <v>444</v>
      </c>
      <c r="U1405" s="183">
        <v>360</v>
      </c>
      <c r="V1405" s="183">
        <v>2222</v>
      </c>
      <c r="W1405" s="183">
        <v>654</v>
      </c>
      <c r="X1405" s="183">
        <v>480</v>
      </c>
      <c r="Y1405" s="183">
        <v>352</v>
      </c>
    </row>
    <row r="1406" spans="1:25" x14ac:dyDescent="0.2">
      <c r="A1406" s="184">
        <v>11320035</v>
      </c>
      <c r="B1406" s="183" t="str">
        <f>[1]店マスタ!B1405</f>
        <v>有限会社　海老名電機</v>
      </c>
      <c r="C1406" s="183">
        <v>2</v>
      </c>
      <c r="D1406" s="183">
        <v>2</v>
      </c>
      <c r="E1406" s="183">
        <f>_xlfn.XLOOKUP(A1406,[2]Sheet1!$R:$R,[2]Sheet1!$AB:$AB,"",0)</f>
        <v>3</v>
      </c>
      <c r="F1406" s="183">
        <f>_xlfn.XLOOKUP($A1406,[3]【2026年03月度_全社】RFM客層一覧表データ!$A:$A,[3]【2026年03月度_全社】RFM客層一覧表データ!C:C,"",0)</f>
        <v>274</v>
      </c>
      <c r="G1406" s="183">
        <f>_xlfn.XLOOKUP($A1406,[3]【2026年03月度_全社】RFM客層一覧表データ!$A:$A,[3]【2026年03月度_全社】RFM客層一覧表データ!D:D,"",0)</f>
        <v>97</v>
      </c>
      <c r="H1406" s="183">
        <f>_xlfn.XLOOKUP($A1406,[3]【2026年03月度_全社】RFM客層一覧表データ!$A:$A,[3]【2026年03月度_全社】RFM客層一覧表データ!E:E,"",0)</f>
        <v>133</v>
      </c>
      <c r="I1406" s="183">
        <f>_xlfn.XLOOKUP($A1406,[3]【2026年03月度_全社】RFM客層一覧表データ!$A:$A,[3]【2026年03月度_全社】RFM客層一覧表データ!F:F,"",0)</f>
        <v>14</v>
      </c>
      <c r="J1406" s="183">
        <v>290</v>
      </c>
      <c r="K1406" s="183">
        <v>97</v>
      </c>
      <c r="L1406" s="183">
        <v>128</v>
      </c>
      <c r="M1406" s="183">
        <v>8</v>
      </c>
      <c r="N1406" s="183">
        <v>302</v>
      </c>
      <c r="O1406" s="183">
        <v>118</v>
      </c>
      <c r="P1406" s="183">
        <v>130</v>
      </c>
      <c r="Q1406" s="183">
        <v>18</v>
      </c>
      <c r="R1406" s="183">
        <v>312</v>
      </c>
      <c r="S1406" s="183">
        <v>118</v>
      </c>
      <c r="T1406" s="183">
        <v>138</v>
      </c>
      <c r="U1406" s="183">
        <v>29</v>
      </c>
      <c r="V1406" s="183">
        <v>302</v>
      </c>
      <c r="W1406" s="183">
        <v>115</v>
      </c>
      <c r="X1406" s="183">
        <v>145</v>
      </c>
      <c r="Y1406" s="183">
        <v>21</v>
      </c>
    </row>
    <row r="1407" spans="1:25" x14ac:dyDescent="0.2">
      <c r="A1407" s="184">
        <v>11320036</v>
      </c>
      <c r="B1407" s="183" t="str">
        <f>[1]店マスタ!B1406</f>
        <v>（株）清　水　電　気</v>
      </c>
      <c r="C1407" s="183">
        <v>3.5</v>
      </c>
      <c r="D1407" s="183">
        <v>3.5</v>
      </c>
      <c r="E1407" s="183">
        <f>_xlfn.XLOOKUP(A1407,[2]Sheet1!$R:$R,[2]Sheet1!$AB:$AB,"",0)</f>
        <v>4</v>
      </c>
      <c r="F1407" s="183">
        <f>_xlfn.XLOOKUP($A1407,[3]【2026年03月度_全社】RFM客層一覧表データ!$A:$A,[3]【2026年03月度_全社】RFM客層一覧表データ!C:C,"",0)</f>
        <v>1084</v>
      </c>
      <c r="G1407" s="183">
        <f>_xlfn.XLOOKUP($A1407,[3]【2026年03月度_全社】RFM客層一覧表データ!$A:$A,[3]【2026年03月度_全社】RFM客層一覧表データ!D:D,"",0)</f>
        <v>536</v>
      </c>
      <c r="H1407" s="183">
        <f>_xlfn.XLOOKUP($A1407,[3]【2026年03月度_全社】RFM客層一覧表データ!$A:$A,[3]【2026年03月度_全社】RFM客層一覧表データ!E:E,"",0)</f>
        <v>565</v>
      </c>
      <c r="I1407" s="183">
        <f>_xlfn.XLOOKUP($A1407,[3]【2026年03月度_全社】RFM客層一覧表データ!$A:$A,[3]【2026年03月度_全社】RFM客層一覧表データ!F:F,"",0)</f>
        <v>68</v>
      </c>
      <c r="J1407" s="183">
        <v>1074</v>
      </c>
      <c r="K1407" s="183">
        <v>550</v>
      </c>
      <c r="L1407" s="183">
        <v>584</v>
      </c>
      <c r="M1407" s="183">
        <v>81</v>
      </c>
      <c r="N1407" s="183">
        <v>1037</v>
      </c>
      <c r="O1407" s="183">
        <v>536</v>
      </c>
      <c r="P1407" s="183">
        <v>573</v>
      </c>
      <c r="Q1407" s="183">
        <v>62</v>
      </c>
      <c r="R1407" s="183">
        <v>1017</v>
      </c>
      <c r="S1407" s="183">
        <v>538</v>
      </c>
      <c r="T1407" s="183">
        <v>563</v>
      </c>
      <c r="U1407" s="183">
        <v>81</v>
      </c>
      <c r="V1407" s="183">
        <v>971</v>
      </c>
      <c r="W1407" s="183">
        <v>538</v>
      </c>
      <c r="X1407" s="183">
        <v>549</v>
      </c>
      <c r="Y1407" s="183">
        <v>74</v>
      </c>
    </row>
    <row r="1408" spans="1:25" x14ac:dyDescent="0.2">
      <c r="A1408" s="184">
        <v>11320038</v>
      </c>
      <c r="B1408" s="183" t="str">
        <f>[1]店マスタ!B1407</f>
        <v>（有）渋　谷　電　機</v>
      </c>
      <c r="C1408" s="183">
        <v>4</v>
      </c>
      <c r="D1408" s="183">
        <v>4</v>
      </c>
      <c r="E1408" s="183">
        <f>_xlfn.XLOOKUP(A1408,[2]Sheet1!$R:$R,[2]Sheet1!$AB:$AB,"",0)</f>
        <v>4</v>
      </c>
      <c r="F1408" s="183">
        <f>_xlfn.XLOOKUP($A1408,[3]【2026年03月度_全社】RFM客層一覧表データ!$A:$A,[3]【2026年03月度_全社】RFM客層一覧表データ!C:C,"",0)</f>
        <v>29</v>
      </c>
      <c r="G1408" s="183">
        <f>_xlfn.XLOOKUP($A1408,[3]【2026年03月度_全社】RFM客層一覧表データ!$A:$A,[3]【2026年03月度_全社】RFM客層一覧表データ!D:D,"",0)</f>
        <v>6</v>
      </c>
      <c r="H1408" s="183">
        <f>_xlfn.XLOOKUP($A1408,[3]【2026年03月度_全社】RFM客層一覧表データ!$A:$A,[3]【2026年03月度_全社】RFM客層一覧表データ!E:E,"",0)</f>
        <v>9</v>
      </c>
      <c r="I1408" s="183">
        <f>_xlfn.XLOOKUP($A1408,[3]【2026年03月度_全社】RFM客層一覧表データ!$A:$A,[3]【2026年03月度_全社】RFM客層一覧表データ!F:F,"",0)</f>
        <v>0</v>
      </c>
      <c r="J1408" s="183">
        <v>38</v>
      </c>
      <c r="K1408" s="183">
        <v>7</v>
      </c>
      <c r="L1408" s="183">
        <v>11</v>
      </c>
      <c r="M1408" s="183">
        <v>2</v>
      </c>
      <c r="N1408" s="183">
        <v>44</v>
      </c>
      <c r="O1408" s="183">
        <v>9</v>
      </c>
      <c r="P1408" s="183">
        <v>15</v>
      </c>
      <c r="Q1408" s="183">
        <v>2</v>
      </c>
      <c r="R1408" s="183">
        <v>47</v>
      </c>
      <c r="S1408" s="183">
        <v>9</v>
      </c>
      <c r="T1408" s="183">
        <v>19</v>
      </c>
      <c r="U1408" s="183">
        <v>2</v>
      </c>
      <c r="V1408" s="183">
        <v>59</v>
      </c>
      <c r="W1408" s="183">
        <v>12</v>
      </c>
      <c r="X1408" s="183">
        <v>22</v>
      </c>
      <c r="Y1408" s="183">
        <v>3</v>
      </c>
    </row>
    <row r="1409" spans="1:25" x14ac:dyDescent="0.2">
      <c r="A1409" s="184">
        <v>11320065</v>
      </c>
      <c r="B1409" s="183" t="str">
        <f>[1]店マスタ!B1408</f>
        <v>安藤テレビ商会</v>
      </c>
      <c r="C1409" s="183">
        <v>2.5</v>
      </c>
      <c r="D1409" s="183">
        <v>2.5</v>
      </c>
      <c r="E1409" s="183">
        <f>_xlfn.XLOOKUP(A1409,[2]Sheet1!$R:$R,[2]Sheet1!$AB:$AB,"",0)</f>
        <v>3</v>
      </c>
      <c r="F1409" s="183">
        <f>_xlfn.XLOOKUP($A1409,[3]【2026年03月度_全社】RFM客層一覧表データ!$A:$A,[3]【2026年03月度_全社】RFM客層一覧表データ!C:C,"",0)</f>
        <v>149</v>
      </c>
      <c r="G1409" s="183">
        <f>_xlfn.XLOOKUP($A1409,[3]【2026年03月度_全社】RFM客層一覧表データ!$A:$A,[3]【2026年03月度_全社】RFM客層一覧表データ!D:D,"",0)</f>
        <v>26</v>
      </c>
      <c r="H1409" s="183">
        <f>_xlfn.XLOOKUP($A1409,[3]【2026年03月度_全社】RFM客層一覧表データ!$A:$A,[3]【2026年03月度_全社】RFM客層一覧表データ!E:E,"",0)</f>
        <v>0</v>
      </c>
      <c r="I1409" s="183">
        <f>_xlfn.XLOOKUP($A1409,[3]【2026年03月度_全社】RFM客層一覧表データ!$A:$A,[3]【2026年03月度_全社】RFM客層一覧表データ!F:F,"",0)</f>
        <v>0</v>
      </c>
      <c r="J1409" s="183">
        <v>175</v>
      </c>
      <c r="K1409" s="183">
        <v>33</v>
      </c>
      <c r="L1409" s="183">
        <v>0</v>
      </c>
      <c r="M1409" s="183">
        <v>0</v>
      </c>
      <c r="N1409" s="183">
        <v>200</v>
      </c>
      <c r="O1409" s="183">
        <v>20</v>
      </c>
      <c r="P1409" s="183">
        <v>0</v>
      </c>
      <c r="Q1409" s="183">
        <v>0</v>
      </c>
      <c r="R1409" s="183">
        <v>226</v>
      </c>
      <c r="S1409" s="183">
        <v>51</v>
      </c>
      <c r="T1409" s="183">
        <v>0</v>
      </c>
      <c r="U1409" s="183">
        <v>0</v>
      </c>
      <c r="V1409" s="183">
        <v>233</v>
      </c>
      <c r="W1409" s="183">
        <v>79</v>
      </c>
      <c r="X1409" s="183">
        <v>0</v>
      </c>
      <c r="Y1409" s="183">
        <v>0</v>
      </c>
    </row>
    <row r="1410" spans="1:25" x14ac:dyDescent="0.2">
      <c r="A1410" s="184">
        <v>11320136</v>
      </c>
      <c r="B1410" s="183" t="str">
        <f>[1]店マスタ!B1409</f>
        <v>木　所　電　器　店</v>
      </c>
      <c r="C1410" s="183">
        <v>1.5</v>
      </c>
      <c r="D1410" s="183">
        <v>1.5</v>
      </c>
      <c r="E1410" s="183" t="str">
        <f>_xlfn.XLOOKUP(A1410,[2]Sheet1!$R:$R,[2]Sheet1!$AB:$AB,"",0)</f>
        <v/>
      </c>
      <c r="F1410" s="183" t="str">
        <f>_xlfn.XLOOKUP($A1410,[3]【2026年03月度_全社】RFM客層一覧表データ!$A:$A,[3]【2026年03月度_全社】RFM客層一覧表データ!C:C,"",0)</f>
        <v/>
      </c>
      <c r="G1410" s="183" t="str">
        <f>_xlfn.XLOOKUP($A1410,[3]【2026年03月度_全社】RFM客層一覧表データ!$A:$A,[3]【2026年03月度_全社】RFM客層一覧表データ!D:D,"",0)</f>
        <v/>
      </c>
      <c r="H1410" s="183" t="str">
        <f>_xlfn.XLOOKUP($A1410,[3]【2026年03月度_全社】RFM客層一覧表データ!$A:$A,[3]【2026年03月度_全社】RFM客層一覧表データ!E:E,"",0)</f>
        <v/>
      </c>
      <c r="I1410" s="183" t="str">
        <f>_xlfn.XLOOKUP($A1410,[3]【2026年03月度_全社】RFM客層一覧表データ!$A:$A,[3]【2026年03月度_全社】RFM客層一覧表データ!F:F,"",0)</f>
        <v/>
      </c>
      <c r="J1410" s="183">
        <v>0</v>
      </c>
      <c r="K1410" s="183">
        <v>0</v>
      </c>
      <c r="L1410" s="183">
        <v>0</v>
      </c>
      <c r="M1410" s="183">
        <v>0</v>
      </c>
      <c r="N1410" s="183">
        <v>0</v>
      </c>
      <c r="O1410" s="183">
        <v>0</v>
      </c>
      <c r="P1410" s="183">
        <v>0</v>
      </c>
      <c r="Q1410" s="183">
        <v>0</v>
      </c>
      <c r="R1410" s="183">
        <v>0</v>
      </c>
      <c r="S1410" s="183">
        <v>0</v>
      </c>
      <c r="T1410" s="183">
        <v>0</v>
      </c>
      <c r="U1410" s="183">
        <v>0</v>
      </c>
      <c r="V1410" s="183">
        <v>0</v>
      </c>
      <c r="W1410" s="183">
        <v>0</v>
      </c>
      <c r="X1410" s="183">
        <v>0</v>
      </c>
      <c r="Y1410" s="183">
        <v>0</v>
      </c>
    </row>
    <row r="1411" spans="1:25" x14ac:dyDescent="0.2">
      <c r="A1411" s="184">
        <v>11320242</v>
      </c>
      <c r="B1411" s="183" t="str">
        <f>[1]店マスタ!B1410</f>
        <v>（株）　優　工　社</v>
      </c>
      <c r="C1411" s="183">
        <v>3.5</v>
      </c>
      <c r="D1411" s="183">
        <v>3.5</v>
      </c>
      <c r="E1411" s="183">
        <f>_xlfn.XLOOKUP(A1411,[2]Sheet1!$R:$R,[2]Sheet1!$AB:$AB,"",0)</f>
        <v>4</v>
      </c>
      <c r="F1411" s="183">
        <f>_xlfn.XLOOKUP($A1411,[3]【2026年03月度_全社】RFM客層一覧表データ!$A:$A,[3]【2026年03月度_全社】RFM客層一覧表データ!C:C,"",0)</f>
        <v>1077</v>
      </c>
      <c r="G1411" s="183">
        <f>_xlfn.XLOOKUP($A1411,[3]【2026年03月度_全社】RFM客層一覧表データ!$A:$A,[3]【2026年03月度_全社】RFM客層一覧表データ!D:D,"",0)</f>
        <v>246</v>
      </c>
      <c r="H1411" s="183">
        <f>_xlfn.XLOOKUP($A1411,[3]【2026年03月度_全社】RFM客層一覧表データ!$A:$A,[3]【2026年03月度_全社】RFM客層一覧表データ!E:E,"",0)</f>
        <v>273</v>
      </c>
      <c r="I1411" s="183">
        <f>_xlfn.XLOOKUP($A1411,[3]【2026年03月度_全社】RFM客層一覧表データ!$A:$A,[3]【2026年03月度_全社】RFM客層一覧表データ!F:F,"",0)</f>
        <v>81</v>
      </c>
      <c r="J1411" s="183">
        <v>1100</v>
      </c>
      <c r="K1411" s="183">
        <v>244</v>
      </c>
      <c r="L1411" s="183">
        <v>274</v>
      </c>
      <c r="M1411" s="183">
        <v>76</v>
      </c>
      <c r="N1411" s="183">
        <v>1142</v>
      </c>
      <c r="O1411" s="183">
        <v>302</v>
      </c>
      <c r="P1411" s="183">
        <v>289</v>
      </c>
      <c r="Q1411" s="183">
        <v>92</v>
      </c>
      <c r="R1411" s="183">
        <v>1281</v>
      </c>
      <c r="S1411" s="183">
        <v>355</v>
      </c>
      <c r="T1411" s="183">
        <v>286</v>
      </c>
      <c r="U1411" s="183">
        <v>123</v>
      </c>
      <c r="V1411" s="183">
        <v>1292</v>
      </c>
      <c r="W1411" s="183">
        <v>371</v>
      </c>
      <c r="X1411" s="183">
        <v>297</v>
      </c>
      <c r="Y1411" s="183">
        <v>137</v>
      </c>
    </row>
    <row r="1412" spans="1:25" x14ac:dyDescent="0.2">
      <c r="A1412" s="184">
        <v>11320289</v>
      </c>
      <c r="B1412" s="183" t="str">
        <f>[1]店マスタ!B1411</f>
        <v>（株）ワタナベ電器サービス</v>
      </c>
      <c r="C1412" s="183">
        <v>3.5</v>
      </c>
      <c r="D1412" s="183">
        <v>3.5</v>
      </c>
      <c r="E1412" s="183">
        <f>_xlfn.XLOOKUP(A1412,[2]Sheet1!$R:$R,[2]Sheet1!$AB:$AB,"",0)</f>
        <v>4</v>
      </c>
      <c r="F1412" s="183">
        <f>_xlfn.XLOOKUP($A1412,[3]【2026年03月度_全社】RFM客層一覧表データ!$A:$A,[3]【2026年03月度_全社】RFM客層一覧表データ!C:C,"",0)</f>
        <v>2463</v>
      </c>
      <c r="G1412" s="183">
        <f>_xlfn.XLOOKUP($A1412,[3]【2026年03月度_全社】RFM客層一覧表データ!$A:$A,[3]【2026年03月度_全社】RFM客層一覧表データ!D:D,"",0)</f>
        <v>854</v>
      </c>
      <c r="H1412" s="183">
        <f>_xlfn.XLOOKUP($A1412,[3]【2026年03月度_全社】RFM客層一覧表データ!$A:$A,[3]【2026年03月度_全社】RFM客層一覧表データ!E:E,"",0)</f>
        <v>1046</v>
      </c>
      <c r="I1412" s="183">
        <f>_xlfn.XLOOKUP($A1412,[3]【2026年03月度_全社】RFM客層一覧表データ!$A:$A,[3]【2026年03月度_全社】RFM客層一覧表データ!F:F,"",0)</f>
        <v>225</v>
      </c>
      <c r="J1412" s="183">
        <v>2435</v>
      </c>
      <c r="K1412" s="183">
        <v>900</v>
      </c>
      <c r="L1412" s="183">
        <v>1021</v>
      </c>
      <c r="M1412" s="183">
        <v>227</v>
      </c>
      <c r="N1412" s="183">
        <v>2404</v>
      </c>
      <c r="O1412" s="183">
        <v>854</v>
      </c>
      <c r="P1412" s="183">
        <v>1034</v>
      </c>
      <c r="Q1412" s="183">
        <v>168</v>
      </c>
      <c r="R1412" s="183">
        <v>2494</v>
      </c>
      <c r="S1412" s="183">
        <v>895</v>
      </c>
      <c r="T1412" s="183">
        <v>1054</v>
      </c>
      <c r="U1412" s="183">
        <v>167</v>
      </c>
      <c r="V1412" s="183">
        <v>2512</v>
      </c>
      <c r="W1412" s="183">
        <v>906</v>
      </c>
      <c r="X1412" s="183">
        <v>1064</v>
      </c>
      <c r="Y1412" s="183">
        <v>205</v>
      </c>
    </row>
    <row r="1413" spans="1:25" x14ac:dyDescent="0.2">
      <c r="A1413" s="184">
        <v>11320348</v>
      </c>
      <c r="B1413" s="183" t="str">
        <f>[1]店マスタ!B1412</f>
        <v>（有）ヤマザキ電化</v>
      </c>
      <c r="C1413" s="183">
        <v>14.5</v>
      </c>
      <c r="D1413" s="183">
        <v>14.5</v>
      </c>
      <c r="E1413" s="183">
        <f>_xlfn.XLOOKUP(A1413,[2]Sheet1!$R:$R,[2]Sheet1!$AB:$AB,"",0)</f>
        <v>14.5</v>
      </c>
      <c r="F1413" s="183">
        <f>_xlfn.XLOOKUP($A1413,[3]【2026年03月度_全社】RFM客層一覧表データ!$A:$A,[3]【2026年03月度_全社】RFM客層一覧表データ!C:C,"",0)</f>
        <v>2145</v>
      </c>
      <c r="G1413" s="183">
        <f>_xlfn.XLOOKUP($A1413,[3]【2026年03月度_全社】RFM客層一覧表データ!$A:$A,[3]【2026年03月度_全社】RFM客層一覧表データ!D:D,"",0)</f>
        <v>543</v>
      </c>
      <c r="H1413" s="183">
        <f>_xlfn.XLOOKUP($A1413,[3]【2026年03月度_全社】RFM客層一覧表データ!$A:$A,[3]【2026年03月度_全社】RFM客層一覧表データ!E:E,"",0)</f>
        <v>618</v>
      </c>
      <c r="I1413" s="183">
        <f>_xlfn.XLOOKUP($A1413,[3]【2026年03月度_全社】RFM客層一覧表データ!$A:$A,[3]【2026年03月度_全社】RFM客層一覧表データ!F:F,"",0)</f>
        <v>160</v>
      </c>
      <c r="J1413" s="183">
        <v>2857</v>
      </c>
      <c r="K1413" s="183">
        <v>544</v>
      </c>
      <c r="L1413" s="183">
        <v>599</v>
      </c>
      <c r="M1413" s="183">
        <v>185</v>
      </c>
      <c r="N1413" s="183">
        <v>4890</v>
      </c>
      <c r="O1413" s="183">
        <v>571</v>
      </c>
      <c r="P1413" s="183">
        <v>727</v>
      </c>
      <c r="Q1413" s="183">
        <v>233</v>
      </c>
      <c r="R1413" s="183">
        <v>6349</v>
      </c>
      <c r="S1413" s="183">
        <v>610</v>
      </c>
      <c r="T1413" s="183">
        <v>1116</v>
      </c>
      <c r="U1413" s="183">
        <v>240</v>
      </c>
      <c r="V1413" s="183">
        <v>6025</v>
      </c>
      <c r="W1413" s="183">
        <v>623</v>
      </c>
      <c r="X1413" s="183">
        <v>781</v>
      </c>
      <c r="Y1413" s="183">
        <v>246</v>
      </c>
    </row>
    <row r="1414" spans="1:25" x14ac:dyDescent="0.2">
      <c r="A1414" s="184">
        <v>11320358</v>
      </c>
      <c r="B1414" s="183" t="str">
        <f>[1]店マスタ!B1413</f>
        <v>東　洋　電　機　産　業（株）</v>
      </c>
      <c r="C1414" s="183">
        <v>7.5</v>
      </c>
      <c r="D1414" s="183">
        <v>7.5</v>
      </c>
      <c r="E1414" s="183">
        <f>_xlfn.XLOOKUP(A1414,[2]Sheet1!$R:$R,[2]Sheet1!$AB:$AB,"",0)</f>
        <v>7.5</v>
      </c>
      <c r="F1414" s="183" t="str">
        <f>_xlfn.XLOOKUP($A1414,[3]【2026年03月度_全社】RFM客層一覧表データ!$A:$A,[3]【2026年03月度_全社】RFM客層一覧表データ!C:C,"",0)</f>
        <v/>
      </c>
      <c r="G1414" s="183" t="str">
        <f>_xlfn.XLOOKUP($A1414,[3]【2026年03月度_全社】RFM客層一覧表データ!$A:$A,[3]【2026年03月度_全社】RFM客層一覧表データ!D:D,"",0)</f>
        <v/>
      </c>
      <c r="H1414" s="183" t="str">
        <f>_xlfn.XLOOKUP($A1414,[3]【2026年03月度_全社】RFM客層一覧表データ!$A:$A,[3]【2026年03月度_全社】RFM客層一覧表データ!E:E,"",0)</f>
        <v/>
      </c>
      <c r="I1414" s="183" t="str">
        <f>_xlfn.XLOOKUP($A1414,[3]【2026年03月度_全社】RFM客層一覧表データ!$A:$A,[3]【2026年03月度_全社】RFM客層一覧表データ!F:F,"",0)</f>
        <v/>
      </c>
      <c r="J1414" s="183">
        <v>0</v>
      </c>
      <c r="K1414" s="183">
        <v>0</v>
      </c>
      <c r="L1414" s="183">
        <v>0</v>
      </c>
      <c r="M1414" s="183">
        <v>0</v>
      </c>
      <c r="N1414" s="183">
        <v>0</v>
      </c>
      <c r="O1414" s="183">
        <v>0</v>
      </c>
      <c r="P1414" s="183">
        <v>0</v>
      </c>
      <c r="Q1414" s="183">
        <v>0</v>
      </c>
      <c r="R1414" s="183">
        <v>0</v>
      </c>
      <c r="S1414" s="183">
        <v>0</v>
      </c>
      <c r="T1414" s="183">
        <v>0</v>
      </c>
      <c r="U1414" s="183">
        <v>0</v>
      </c>
      <c r="V1414" s="183">
        <v>0</v>
      </c>
      <c r="W1414" s="183">
        <v>0</v>
      </c>
      <c r="X1414" s="183">
        <v>0</v>
      </c>
      <c r="Y1414" s="183">
        <v>0</v>
      </c>
    </row>
    <row r="1415" spans="1:25" x14ac:dyDescent="0.2">
      <c r="A1415" s="184">
        <v>11320371</v>
      </c>
      <c r="B1415" s="183" t="str">
        <f>[1]店マスタ!B1414</f>
        <v>（有）マツムラデンキ</v>
      </c>
      <c r="C1415" s="183">
        <v>1</v>
      </c>
      <c r="D1415" s="183">
        <v>1</v>
      </c>
      <c r="E1415" s="183" t="str">
        <f>_xlfn.XLOOKUP(A1415,[2]Sheet1!$R:$R,[2]Sheet1!$AB:$AB,"",0)</f>
        <v/>
      </c>
      <c r="F1415" s="183">
        <f>_xlfn.XLOOKUP($A1415,[3]【2026年03月度_全社】RFM客層一覧表データ!$A:$A,[3]【2026年03月度_全社】RFM客層一覧表データ!C:C,"",0)</f>
        <v>141</v>
      </c>
      <c r="G1415" s="183">
        <f>_xlfn.XLOOKUP($A1415,[3]【2026年03月度_全社】RFM客層一覧表データ!$A:$A,[3]【2026年03月度_全社】RFM客層一覧表データ!D:D,"",0)</f>
        <v>34</v>
      </c>
      <c r="H1415" s="183">
        <f>_xlfn.XLOOKUP($A1415,[3]【2026年03月度_全社】RFM客層一覧表データ!$A:$A,[3]【2026年03月度_全社】RFM客層一覧表データ!E:E,"",0)</f>
        <v>52</v>
      </c>
      <c r="I1415" s="183">
        <f>_xlfn.XLOOKUP($A1415,[3]【2026年03月度_全社】RFM客層一覧表データ!$A:$A,[3]【2026年03月度_全社】RFM客層一覧表データ!F:F,"",0)</f>
        <v>3</v>
      </c>
      <c r="J1415" s="183">
        <v>184</v>
      </c>
      <c r="K1415" s="183">
        <v>45</v>
      </c>
      <c r="L1415" s="183">
        <v>62</v>
      </c>
      <c r="M1415" s="183">
        <v>6</v>
      </c>
      <c r="N1415" s="183">
        <v>222</v>
      </c>
      <c r="O1415" s="183">
        <v>50</v>
      </c>
      <c r="P1415" s="183">
        <v>89</v>
      </c>
      <c r="Q1415" s="183">
        <v>10</v>
      </c>
      <c r="R1415" s="183">
        <v>255</v>
      </c>
      <c r="S1415" s="183">
        <v>54</v>
      </c>
      <c r="T1415" s="183">
        <v>102</v>
      </c>
      <c r="U1415" s="183">
        <v>13</v>
      </c>
      <c r="V1415" s="183">
        <v>280</v>
      </c>
      <c r="W1415" s="183">
        <v>58</v>
      </c>
      <c r="X1415" s="183">
        <v>114</v>
      </c>
      <c r="Y1415" s="183">
        <v>16</v>
      </c>
    </row>
    <row r="1416" spans="1:25" x14ac:dyDescent="0.2">
      <c r="A1416" s="184">
        <v>11320404</v>
      </c>
      <c r="B1416" s="183" t="str">
        <f>[1]店マスタ!B1415</f>
        <v>（有）ヤマザキ電化　梅屋敷店</v>
      </c>
      <c r="C1416" s="183">
        <v>0.5</v>
      </c>
      <c r="D1416" s="183">
        <v>3</v>
      </c>
      <c r="E1416" s="183">
        <f>_xlfn.XLOOKUP(A1416,[2]Sheet1!$R:$R,[2]Sheet1!$AB:$AB,"",0)</f>
        <v>3</v>
      </c>
      <c r="F1416" s="183">
        <f>_xlfn.XLOOKUP($A1416,[3]【2026年03月度_全社】RFM客層一覧表データ!$A:$A,[3]【2026年03月度_全社】RFM客層一覧表データ!C:C,"",0)</f>
        <v>23</v>
      </c>
      <c r="G1416" s="183">
        <f>_xlfn.XLOOKUP($A1416,[3]【2026年03月度_全社】RFM客層一覧表データ!$A:$A,[3]【2026年03月度_全社】RFM客層一覧表データ!D:D,"",0)</f>
        <v>23</v>
      </c>
      <c r="H1416" s="183">
        <f>_xlfn.XLOOKUP($A1416,[3]【2026年03月度_全社】RFM客層一覧表データ!$A:$A,[3]【2026年03月度_全社】RFM客層一覧表データ!E:E,"",0)</f>
        <v>0</v>
      </c>
      <c r="I1416" s="183">
        <f>_xlfn.XLOOKUP($A1416,[3]【2026年03月度_全社】RFM客層一覧表データ!$A:$A,[3]【2026年03月度_全社】RFM客層一覧表データ!F:F,"",0)</f>
        <v>1</v>
      </c>
      <c r="J1416" s="183">
        <v>0</v>
      </c>
      <c r="K1416" s="183">
        <v>0</v>
      </c>
      <c r="L1416" s="183">
        <v>0</v>
      </c>
      <c r="M1416" s="183">
        <v>0</v>
      </c>
      <c r="N1416" s="183">
        <v>0</v>
      </c>
      <c r="O1416" s="183">
        <v>0</v>
      </c>
      <c r="P1416" s="183">
        <v>0</v>
      </c>
      <c r="Q1416" s="183">
        <v>0</v>
      </c>
      <c r="R1416" s="183">
        <v>0</v>
      </c>
      <c r="S1416" s="183">
        <v>0</v>
      </c>
      <c r="T1416" s="183">
        <v>0</v>
      </c>
      <c r="U1416" s="183">
        <v>0</v>
      </c>
      <c r="V1416" s="183">
        <v>0</v>
      </c>
      <c r="W1416" s="183">
        <v>0</v>
      </c>
      <c r="X1416" s="183">
        <v>0</v>
      </c>
      <c r="Y1416" s="183">
        <v>0</v>
      </c>
    </row>
    <row r="1417" spans="1:25" x14ac:dyDescent="0.2">
      <c r="A1417" s="184">
        <v>11320411</v>
      </c>
      <c r="B1417" s="183" t="str">
        <f>[1]店マスタ!B1416</f>
        <v>（有）スヤマ家電</v>
      </c>
      <c r="C1417" s="183">
        <v>3</v>
      </c>
      <c r="D1417" s="183">
        <v>3</v>
      </c>
      <c r="E1417" s="183">
        <f>_xlfn.XLOOKUP(A1417,[2]Sheet1!$R:$R,[2]Sheet1!$AB:$AB,"",0)</f>
        <v>3</v>
      </c>
      <c r="F1417" s="183" t="str">
        <f>_xlfn.XLOOKUP($A1417,[3]【2026年03月度_全社】RFM客層一覧表データ!$A:$A,[3]【2026年03月度_全社】RFM客層一覧表データ!C:C,"",0)</f>
        <v/>
      </c>
      <c r="G1417" s="183" t="str">
        <f>_xlfn.XLOOKUP($A1417,[3]【2026年03月度_全社】RFM客層一覧表データ!$A:$A,[3]【2026年03月度_全社】RFM客層一覧表データ!D:D,"",0)</f>
        <v/>
      </c>
      <c r="H1417" s="183" t="str">
        <f>_xlfn.XLOOKUP($A1417,[3]【2026年03月度_全社】RFM客層一覧表データ!$A:$A,[3]【2026年03月度_全社】RFM客層一覧表データ!E:E,"",0)</f>
        <v/>
      </c>
      <c r="I1417" s="183" t="str">
        <f>_xlfn.XLOOKUP($A1417,[3]【2026年03月度_全社】RFM客層一覧表データ!$A:$A,[3]【2026年03月度_全社】RFM客層一覧表データ!F:F,"",0)</f>
        <v/>
      </c>
      <c r="J1417" s="183">
        <v>0</v>
      </c>
      <c r="K1417" s="183">
        <v>0</v>
      </c>
      <c r="L1417" s="183">
        <v>0</v>
      </c>
      <c r="M1417" s="183">
        <v>0</v>
      </c>
      <c r="N1417" s="183">
        <v>0</v>
      </c>
      <c r="O1417" s="183">
        <v>0</v>
      </c>
      <c r="P1417" s="183">
        <v>0</v>
      </c>
      <c r="Q1417" s="183">
        <v>0</v>
      </c>
      <c r="R1417" s="183">
        <v>0</v>
      </c>
      <c r="S1417" s="183">
        <v>0</v>
      </c>
      <c r="T1417" s="183">
        <v>0</v>
      </c>
      <c r="U1417" s="183">
        <v>0</v>
      </c>
      <c r="V1417" s="183">
        <v>0</v>
      </c>
      <c r="W1417" s="183">
        <v>0</v>
      </c>
      <c r="X1417" s="183">
        <v>0</v>
      </c>
      <c r="Y1417" s="183">
        <v>0</v>
      </c>
    </row>
    <row r="1418" spans="1:25" x14ac:dyDescent="0.2">
      <c r="A1418" s="184">
        <v>11320432</v>
      </c>
      <c r="B1418" s="183" t="str">
        <f>[1]店マスタ!B1417</f>
        <v>さいとうでんき</v>
      </c>
      <c r="C1418" s="183">
        <v>3.5</v>
      </c>
      <c r="D1418" s="183">
        <v>3.5</v>
      </c>
      <c r="E1418" s="183">
        <f>_xlfn.XLOOKUP(A1418,[2]Sheet1!$R:$R,[2]Sheet1!$AB:$AB,"",0)</f>
        <v>3.5</v>
      </c>
      <c r="F1418" s="183">
        <f>_xlfn.XLOOKUP($A1418,[3]【2026年03月度_全社】RFM客層一覧表データ!$A:$A,[3]【2026年03月度_全社】RFM客層一覧表データ!C:C,"",0)</f>
        <v>905</v>
      </c>
      <c r="G1418" s="183">
        <f>_xlfn.XLOOKUP($A1418,[3]【2026年03月度_全社】RFM客層一覧表データ!$A:$A,[3]【2026年03月度_全社】RFM客層一覧表データ!D:D,"",0)</f>
        <v>314</v>
      </c>
      <c r="H1418" s="183">
        <f>_xlfn.XLOOKUP($A1418,[3]【2026年03月度_全社】RFM客層一覧表データ!$A:$A,[3]【2026年03月度_全社】RFM客層一覧表データ!E:E,"",0)</f>
        <v>175</v>
      </c>
      <c r="I1418" s="183">
        <f>_xlfn.XLOOKUP($A1418,[3]【2026年03月度_全社】RFM客層一覧表データ!$A:$A,[3]【2026年03月度_全社】RFM客層一覧表データ!F:F,"",0)</f>
        <v>0</v>
      </c>
      <c r="J1418" s="183">
        <v>922</v>
      </c>
      <c r="K1418" s="183">
        <v>319</v>
      </c>
      <c r="L1418" s="183">
        <v>232</v>
      </c>
      <c r="M1418" s="183">
        <v>0</v>
      </c>
      <c r="N1418" s="183">
        <v>953</v>
      </c>
      <c r="O1418" s="183">
        <v>355</v>
      </c>
      <c r="P1418" s="183">
        <v>268</v>
      </c>
      <c r="Q1418" s="183">
        <v>0</v>
      </c>
      <c r="R1418" s="183">
        <v>954</v>
      </c>
      <c r="S1418" s="183">
        <v>391</v>
      </c>
      <c r="T1418" s="183">
        <v>310</v>
      </c>
      <c r="U1418" s="183">
        <v>0</v>
      </c>
      <c r="V1418" s="183">
        <v>922</v>
      </c>
      <c r="W1418" s="183">
        <v>357</v>
      </c>
      <c r="X1418" s="183">
        <v>341</v>
      </c>
      <c r="Y1418" s="183">
        <v>0</v>
      </c>
    </row>
    <row r="1419" spans="1:25" x14ac:dyDescent="0.2">
      <c r="A1419" s="184">
        <v>11320462</v>
      </c>
      <c r="B1419" s="183" t="str">
        <f>[1]店マスタ!B1418</f>
        <v>（株）ワタナベ電器サービス池上</v>
      </c>
      <c r="C1419" s="183">
        <v>4.5</v>
      </c>
      <c r="D1419" s="183">
        <v>4.5</v>
      </c>
      <c r="E1419" s="183">
        <f>_xlfn.XLOOKUP(A1419,[2]Sheet1!$R:$R,[2]Sheet1!$AB:$AB,"",0)</f>
        <v>4.5</v>
      </c>
      <c r="F1419" s="183">
        <f>_xlfn.XLOOKUP($A1419,[3]【2026年03月度_全社】RFM客層一覧表データ!$A:$A,[3]【2026年03月度_全社】RFM客層一覧表データ!C:C,"",0)</f>
        <v>1216</v>
      </c>
      <c r="G1419" s="183">
        <f>_xlfn.XLOOKUP($A1419,[3]【2026年03月度_全社】RFM客層一覧表データ!$A:$A,[3]【2026年03月度_全社】RFM客層一覧表データ!D:D,"",0)</f>
        <v>401</v>
      </c>
      <c r="H1419" s="183">
        <f>_xlfn.XLOOKUP($A1419,[3]【2026年03月度_全社】RFM客層一覧表データ!$A:$A,[3]【2026年03月度_全社】RFM客層一覧表データ!E:E,"",0)</f>
        <v>381</v>
      </c>
      <c r="I1419" s="183">
        <f>_xlfn.XLOOKUP($A1419,[3]【2026年03月度_全社】RFM客層一覧表データ!$A:$A,[3]【2026年03月度_全社】RFM客層一覧表データ!F:F,"",0)</f>
        <v>124</v>
      </c>
      <c r="J1419" s="183">
        <v>1211</v>
      </c>
      <c r="K1419" s="183">
        <v>377</v>
      </c>
      <c r="L1419" s="183">
        <v>394</v>
      </c>
      <c r="M1419" s="183">
        <v>109</v>
      </c>
      <c r="N1419" s="183">
        <v>1209</v>
      </c>
      <c r="O1419" s="183">
        <v>371</v>
      </c>
      <c r="P1419" s="183">
        <v>392</v>
      </c>
      <c r="Q1419" s="183">
        <v>100</v>
      </c>
      <c r="R1419" s="183">
        <v>1213</v>
      </c>
      <c r="S1419" s="183">
        <v>420</v>
      </c>
      <c r="T1419" s="183">
        <v>406</v>
      </c>
      <c r="U1419" s="183">
        <v>118</v>
      </c>
      <c r="V1419" s="183">
        <v>1239</v>
      </c>
      <c r="W1419" s="183">
        <v>456</v>
      </c>
      <c r="X1419" s="183">
        <v>405</v>
      </c>
      <c r="Y1419" s="183">
        <v>134</v>
      </c>
    </row>
    <row r="1420" spans="1:25" x14ac:dyDescent="0.2">
      <c r="A1420" s="184">
        <v>11320465</v>
      </c>
      <c r="B1420" s="183" t="str">
        <f>[1]店マスタ!B1419</f>
        <v>くらしテックヨネヤマ蒲田店</v>
      </c>
      <c r="C1420" s="183">
        <v>3</v>
      </c>
      <c r="D1420" s="183">
        <v>3</v>
      </c>
      <c r="E1420" s="183">
        <f>_xlfn.XLOOKUP(A1420,[2]Sheet1!$R:$R,[2]Sheet1!$AB:$AB,"",0)</f>
        <v>3</v>
      </c>
      <c r="F1420" s="183">
        <f>_xlfn.XLOOKUP($A1420,[3]【2026年03月度_全社】RFM客層一覧表データ!$A:$A,[3]【2026年03月度_全社】RFM客層一覧表データ!C:C,"",0)</f>
        <v>1037</v>
      </c>
      <c r="G1420" s="183">
        <f>_xlfn.XLOOKUP($A1420,[3]【2026年03月度_全社】RFM客層一覧表データ!$A:$A,[3]【2026年03月度_全社】RFM客層一覧表データ!D:D,"",0)</f>
        <v>378</v>
      </c>
      <c r="H1420" s="183">
        <f>_xlfn.XLOOKUP($A1420,[3]【2026年03月度_全社】RFM客層一覧表データ!$A:$A,[3]【2026年03月度_全社】RFM客層一覧表データ!E:E,"",0)</f>
        <v>425</v>
      </c>
      <c r="I1420" s="183">
        <f>_xlfn.XLOOKUP($A1420,[3]【2026年03月度_全社】RFM客層一覧表データ!$A:$A,[3]【2026年03月度_全社】RFM客層一覧表データ!F:F,"",0)</f>
        <v>77</v>
      </c>
      <c r="J1420" s="183">
        <v>1056</v>
      </c>
      <c r="K1420" s="183">
        <v>271</v>
      </c>
      <c r="L1420" s="183">
        <v>430</v>
      </c>
      <c r="M1420" s="183">
        <v>54</v>
      </c>
      <c r="N1420" s="183">
        <v>1092</v>
      </c>
      <c r="O1420" s="183">
        <v>367</v>
      </c>
      <c r="P1420" s="183">
        <v>456</v>
      </c>
      <c r="Q1420" s="183">
        <v>77</v>
      </c>
      <c r="R1420" s="183">
        <v>1124</v>
      </c>
      <c r="S1420" s="183">
        <v>451</v>
      </c>
      <c r="T1420" s="183">
        <v>471</v>
      </c>
      <c r="U1420" s="183">
        <v>80</v>
      </c>
      <c r="V1420" s="183">
        <v>1176</v>
      </c>
      <c r="W1420" s="183">
        <v>503</v>
      </c>
      <c r="X1420" s="183">
        <v>464</v>
      </c>
      <c r="Y1420" s="183">
        <v>103</v>
      </c>
    </row>
    <row r="1421" spans="1:25" x14ac:dyDescent="0.2">
      <c r="A1421" s="184">
        <v>11320476</v>
      </c>
      <c r="B1421" s="183" t="str">
        <f>[1]店マスタ!B1420</f>
        <v>（有）ヤマザキ電化　下丸子店</v>
      </c>
      <c r="C1421" s="183">
        <v>1</v>
      </c>
      <c r="D1421" s="183">
        <v>2</v>
      </c>
      <c r="E1421" s="183">
        <f>_xlfn.XLOOKUP(A1421,[2]Sheet1!$R:$R,[2]Sheet1!$AB:$AB,"",0)</f>
        <v>2</v>
      </c>
      <c r="F1421" s="183">
        <f>_xlfn.XLOOKUP($A1421,[3]【2026年03月度_全社】RFM客層一覧表データ!$A:$A,[3]【2026年03月度_全社】RFM客層一覧表データ!C:C,"",0)</f>
        <v>3</v>
      </c>
      <c r="G1421" s="183">
        <f>_xlfn.XLOOKUP($A1421,[3]【2026年03月度_全社】RFM客層一覧表データ!$A:$A,[3]【2026年03月度_全社】RFM客層一覧表データ!D:D,"",0)</f>
        <v>3</v>
      </c>
      <c r="H1421" s="183">
        <f>_xlfn.XLOOKUP($A1421,[3]【2026年03月度_全社】RFM客層一覧表データ!$A:$A,[3]【2026年03月度_全社】RFM客層一覧表データ!E:E,"",0)</f>
        <v>0</v>
      </c>
      <c r="I1421" s="183">
        <f>_xlfn.XLOOKUP($A1421,[3]【2026年03月度_全社】RFM客層一覧表データ!$A:$A,[3]【2026年03月度_全社】RFM客層一覧表データ!F:F,"",0)</f>
        <v>3</v>
      </c>
      <c r="J1421" s="183">
        <v>0</v>
      </c>
      <c r="K1421" s="183">
        <v>0</v>
      </c>
      <c r="L1421" s="183">
        <v>0</v>
      </c>
      <c r="M1421" s="183">
        <v>0</v>
      </c>
      <c r="N1421" s="183">
        <v>0</v>
      </c>
      <c r="O1421" s="183">
        <v>0</v>
      </c>
      <c r="P1421" s="183">
        <v>0</v>
      </c>
      <c r="Q1421" s="183">
        <v>0</v>
      </c>
      <c r="R1421" s="183">
        <v>0</v>
      </c>
      <c r="S1421" s="183">
        <v>0</v>
      </c>
      <c r="T1421" s="183">
        <v>0</v>
      </c>
      <c r="U1421" s="183">
        <v>0</v>
      </c>
      <c r="V1421" s="183">
        <v>0</v>
      </c>
      <c r="W1421" s="183">
        <v>0</v>
      </c>
      <c r="X1421" s="183">
        <v>0</v>
      </c>
      <c r="Y1421" s="183">
        <v>0</v>
      </c>
    </row>
    <row r="1422" spans="1:25" x14ac:dyDescent="0.2">
      <c r="A1422" s="184">
        <v>11320483</v>
      </c>
      <c r="B1422" s="183" t="str">
        <f>[1]店マスタ!B1421</f>
        <v>（有）テルミー電機</v>
      </c>
      <c r="C1422" s="183">
        <v>1.5</v>
      </c>
      <c r="D1422" s="183">
        <v>1.5</v>
      </c>
      <c r="E1422" s="183">
        <f>_xlfn.XLOOKUP(A1422,[2]Sheet1!$R:$R,[2]Sheet1!$AB:$AB,"",0)</f>
        <v>1.5</v>
      </c>
      <c r="F1422" s="183">
        <f>_xlfn.XLOOKUP($A1422,[3]【2026年03月度_全社】RFM客層一覧表データ!$A:$A,[3]【2026年03月度_全社】RFM客層一覧表データ!C:C,"",0)</f>
        <v>817</v>
      </c>
      <c r="G1422" s="183">
        <f>_xlfn.XLOOKUP($A1422,[3]【2026年03月度_全社】RFM客層一覧表データ!$A:$A,[3]【2026年03月度_全社】RFM客層一覧表データ!D:D,"",0)</f>
        <v>290</v>
      </c>
      <c r="H1422" s="183">
        <f>_xlfn.XLOOKUP($A1422,[3]【2026年03月度_全社】RFM客層一覧表データ!$A:$A,[3]【2026年03月度_全社】RFM客層一覧表データ!E:E,"",0)</f>
        <v>285</v>
      </c>
      <c r="I1422" s="183">
        <f>_xlfn.XLOOKUP($A1422,[3]【2026年03月度_全社】RFM客層一覧表データ!$A:$A,[3]【2026年03月度_全社】RFM客層一覧表データ!F:F,"",0)</f>
        <v>74</v>
      </c>
      <c r="J1422" s="183">
        <v>841</v>
      </c>
      <c r="K1422" s="183">
        <v>298</v>
      </c>
      <c r="L1422" s="183">
        <v>289</v>
      </c>
      <c r="M1422" s="183">
        <v>75</v>
      </c>
      <c r="N1422" s="183">
        <v>862</v>
      </c>
      <c r="O1422" s="183">
        <v>299</v>
      </c>
      <c r="P1422" s="183">
        <v>285</v>
      </c>
      <c r="Q1422" s="183">
        <v>72</v>
      </c>
      <c r="R1422" s="183">
        <v>869</v>
      </c>
      <c r="S1422" s="183">
        <v>294</v>
      </c>
      <c r="T1422" s="183">
        <v>292</v>
      </c>
      <c r="U1422" s="183">
        <v>67</v>
      </c>
      <c r="V1422" s="183">
        <v>877</v>
      </c>
      <c r="W1422" s="183">
        <v>316</v>
      </c>
      <c r="X1422" s="183">
        <v>298</v>
      </c>
      <c r="Y1422" s="183">
        <v>77</v>
      </c>
    </row>
    <row r="1423" spans="1:25" x14ac:dyDescent="0.2">
      <c r="A1423" s="184">
        <v>11320484</v>
      </c>
      <c r="B1423" s="183" t="str">
        <f>[1]店マスタ!B1422</f>
        <v>（有）マコト電機</v>
      </c>
      <c r="C1423" s="183">
        <v>1</v>
      </c>
      <c r="D1423" s="183">
        <v>1</v>
      </c>
      <c r="E1423" s="183">
        <f>_xlfn.XLOOKUP(A1423,[2]Sheet1!$R:$R,[2]Sheet1!$AB:$AB,"",0)</f>
        <v>1</v>
      </c>
      <c r="F1423" s="183">
        <f>_xlfn.XLOOKUP($A1423,[3]【2026年03月度_全社】RFM客層一覧表データ!$A:$A,[3]【2026年03月度_全社】RFM客層一覧表データ!C:C,"",0)</f>
        <v>250</v>
      </c>
      <c r="G1423" s="183">
        <f>_xlfn.XLOOKUP($A1423,[3]【2026年03月度_全社】RFM客層一覧表データ!$A:$A,[3]【2026年03月度_全社】RFM客層一覧表データ!D:D,"",0)</f>
        <v>91</v>
      </c>
      <c r="H1423" s="183">
        <f>_xlfn.XLOOKUP($A1423,[3]【2026年03月度_全社】RFM客層一覧表データ!$A:$A,[3]【2026年03月度_全社】RFM客層一覧表データ!E:E,"",0)</f>
        <v>99</v>
      </c>
      <c r="I1423" s="183">
        <f>_xlfn.XLOOKUP($A1423,[3]【2026年03月度_全社】RFM客層一覧表データ!$A:$A,[3]【2026年03月度_全社】RFM客層一覧表データ!F:F,"",0)</f>
        <v>13</v>
      </c>
      <c r="J1423" s="183">
        <v>256</v>
      </c>
      <c r="K1423" s="183">
        <v>99</v>
      </c>
      <c r="L1423" s="183">
        <v>105</v>
      </c>
      <c r="M1423" s="183">
        <v>23</v>
      </c>
      <c r="N1423" s="183">
        <v>246</v>
      </c>
      <c r="O1423" s="183">
        <v>103</v>
      </c>
      <c r="P1423" s="183">
        <v>106</v>
      </c>
      <c r="Q1423" s="183">
        <v>27</v>
      </c>
      <c r="R1423" s="183">
        <v>215</v>
      </c>
      <c r="S1423" s="183">
        <v>96</v>
      </c>
      <c r="T1423" s="183">
        <v>101</v>
      </c>
      <c r="U1423" s="183">
        <v>13</v>
      </c>
      <c r="V1423" s="183">
        <v>192</v>
      </c>
      <c r="W1423" s="183">
        <v>103</v>
      </c>
      <c r="X1423" s="183">
        <v>95</v>
      </c>
      <c r="Y1423" s="183">
        <v>17</v>
      </c>
    </row>
    <row r="1424" spans="1:25" x14ac:dyDescent="0.2">
      <c r="A1424" s="184">
        <v>11320491</v>
      </c>
      <c r="B1424" s="183" t="str">
        <f>[1]店マスタ!B1423</f>
        <v>（有）藤田電気商会</v>
      </c>
      <c r="C1424" s="183">
        <v>2</v>
      </c>
      <c r="D1424" s="183">
        <v>2</v>
      </c>
      <c r="E1424" s="183">
        <f>_xlfn.XLOOKUP(A1424,[2]Sheet1!$R:$R,[2]Sheet1!$AB:$AB,"",0)</f>
        <v>2</v>
      </c>
      <c r="F1424" s="183" t="str">
        <f>_xlfn.XLOOKUP($A1424,[3]【2026年03月度_全社】RFM客層一覧表データ!$A:$A,[3]【2026年03月度_全社】RFM客層一覧表データ!C:C,"",0)</f>
        <v/>
      </c>
      <c r="G1424" s="183" t="str">
        <f>_xlfn.XLOOKUP($A1424,[3]【2026年03月度_全社】RFM客層一覧表データ!$A:$A,[3]【2026年03月度_全社】RFM客層一覧表データ!D:D,"",0)</f>
        <v/>
      </c>
      <c r="H1424" s="183" t="str">
        <f>_xlfn.XLOOKUP($A1424,[3]【2026年03月度_全社】RFM客層一覧表データ!$A:$A,[3]【2026年03月度_全社】RFM客層一覧表データ!E:E,"",0)</f>
        <v/>
      </c>
      <c r="I1424" s="183" t="str">
        <f>_xlfn.XLOOKUP($A1424,[3]【2026年03月度_全社】RFM客層一覧表データ!$A:$A,[3]【2026年03月度_全社】RFM客層一覧表データ!F:F,"",0)</f>
        <v/>
      </c>
      <c r="J1424" s="183">
        <v>0</v>
      </c>
      <c r="K1424" s="183">
        <v>0</v>
      </c>
      <c r="L1424" s="183">
        <v>0</v>
      </c>
      <c r="M1424" s="183">
        <v>0</v>
      </c>
      <c r="N1424" s="183">
        <v>0</v>
      </c>
      <c r="O1424" s="183">
        <v>0</v>
      </c>
      <c r="P1424" s="183">
        <v>0</v>
      </c>
      <c r="Q1424" s="183">
        <v>0</v>
      </c>
      <c r="R1424" s="183">
        <v>0</v>
      </c>
      <c r="S1424" s="183">
        <v>0</v>
      </c>
      <c r="T1424" s="183">
        <v>0</v>
      </c>
      <c r="U1424" s="183">
        <v>0</v>
      </c>
      <c r="V1424" s="183">
        <v>0</v>
      </c>
      <c r="W1424" s="183">
        <v>0</v>
      </c>
      <c r="X1424" s="183">
        <v>0</v>
      </c>
      <c r="Y1424" s="183">
        <v>0</v>
      </c>
    </row>
    <row r="1425" spans="1:25" x14ac:dyDescent="0.2">
      <c r="A1425" s="184">
        <v>11320509</v>
      </c>
      <c r="B1425" s="183" t="str">
        <f>[1]店マスタ!B1424</f>
        <v>（有）ヤマザキ電化　久ケ原店</v>
      </c>
      <c r="C1425" s="183">
        <v>0.5</v>
      </c>
      <c r="D1425" s="183">
        <v>0.5</v>
      </c>
      <c r="E1425" s="183">
        <f>_xlfn.XLOOKUP(A1425,[2]Sheet1!$R:$R,[2]Sheet1!$AB:$AB,"",0)</f>
        <v>1</v>
      </c>
      <c r="F1425" s="183">
        <f>_xlfn.XLOOKUP($A1425,[3]【2026年03月度_全社】RFM客層一覧表データ!$A:$A,[3]【2026年03月度_全社】RFM客層一覧表データ!C:C,"",0)</f>
        <v>154</v>
      </c>
      <c r="G1425" s="183">
        <f>_xlfn.XLOOKUP($A1425,[3]【2026年03月度_全社】RFM客層一覧表データ!$A:$A,[3]【2026年03月度_全社】RFM客層一覧表データ!D:D,"",0)</f>
        <v>86</v>
      </c>
      <c r="H1425" s="183">
        <f>_xlfn.XLOOKUP($A1425,[3]【2026年03月度_全社】RFM客層一覧表データ!$A:$A,[3]【2026年03月度_全社】RFM客層一覧表データ!E:E,"",0)</f>
        <v>0</v>
      </c>
      <c r="I1425" s="183">
        <f>_xlfn.XLOOKUP($A1425,[3]【2026年03月度_全社】RFM客層一覧表データ!$A:$A,[3]【2026年03月度_全社】RFM客層一覧表データ!F:F,"",0)</f>
        <v>6</v>
      </c>
      <c r="J1425" s="183">
        <v>0</v>
      </c>
      <c r="K1425" s="183">
        <v>0</v>
      </c>
      <c r="L1425" s="183">
        <v>0</v>
      </c>
      <c r="M1425" s="183">
        <v>0</v>
      </c>
      <c r="N1425" s="183">
        <v>0</v>
      </c>
      <c r="O1425" s="183">
        <v>0</v>
      </c>
      <c r="P1425" s="183">
        <v>0</v>
      </c>
      <c r="Q1425" s="183">
        <v>0</v>
      </c>
      <c r="R1425" s="183">
        <v>0</v>
      </c>
      <c r="S1425" s="183">
        <v>0</v>
      </c>
      <c r="T1425" s="183">
        <v>0</v>
      </c>
      <c r="U1425" s="183">
        <v>0</v>
      </c>
      <c r="V1425" s="183">
        <v>0</v>
      </c>
      <c r="W1425" s="183">
        <v>0</v>
      </c>
      <c r="X1425" s="183">
        <v>0</v>
      </c>
      <c r="Y1425" s="183">
        <v>0</v>
      </c>
    </row>
    <row r="1426" spans="1:25" x14ac:dyDescent="0.2">
      <c r="A1426" s="184">
        <v>11320561</v>
      </c>
      <c r="B1426" s="183" t="str">
        <f>[1]店マスタ!B1425</f>
        <v>（株）ＶＩＰ　三晃</v>
      </c>
      <c r="C1426" s="183">
        <v>13.5</v>
      </c>
      <c r="D1426" s="183">
        <v>13.5</v>
      </c>
      <c r="E1426" s="183">
        <f>_xlfn.XLOOKUP(A1426,[2]Sheet1!$R:$R,[2]Sheet1!$AB:$AB,"",0)</f>
        <v>14.5</v>
      </c>
      <c r="F1426" s="183">
        <f>_xlfn.XLOOKUP($A1426,[3]【2026年03月度_全社】RFM客層一覧表データ!$A:$A,[3]【2026年03月度_全社】RFM客層一覧表データ!C:C,"",0)</f>
        <v>2587</v>
      </c>
      <c r="G1426" s="183">
        <f>_xlfn.XLOOKUP($A1426,[3]【2026年03月度_全社】RFM客層一覧表データ!$A:$A,[3]【2026年03月度_全社】RFM客層一覧表データ!D:D,"",0)</f>
        <v>905</v>
      </c>
      <c r="H1426" s="183">
        <f>_xlfn.XLOOKUP($A1426,[3]【2026年03月度_全社】RFM客層一覧表データ!$A:$A,[3]【2026年03月度_全社】RFM客層一覧表データ!E:E,"",0)</f>
        <v>1124</v>
      </c>
      <c r="I1426" s="183">
        <f>_xlfn.XLOOKUP($A1426,[3]【2026年03月度_全社】RFM客層一覧表データ!$A:$A,[3]【2026年03月度_全社】RFM客層一覧表データ!F:F,"",0)</f>
        <v>148</v>
      </c>
      <c r="J1426" s="183">
        <v>2698</v>
      </c>
      <c r="K1426" s="183">
        <v>1040</v>
      </c>
      <c r="L1426" s="183">
        <v>1194</v>
      </c>
      <c r="M1426" s="183">
        <v>247</v>
      </c>
      <c r="N1426" s="183">
        <v>2685</v>
      </c>
      <c r="O1426" s="183">
        <v>1069</v>
      </c>
      <c r="P1426" s="183">
        <v>1209</v>
      </c>
      <c r="Q1426" s="183">
        <v>206</v>
      </c>
      <c r="R1426" s="183">
        <v>2710</v>
      </c>
      <c r="S1426" s="183">
        <v>1083</v>
      </c>
      <c r="T1426" s="183">
        <v>1221</v>
      </c>
      <c r="U1426" s="183">
        <v>185</v>
      </c>
      <c r="V1426" s="183">
        <v>2873</v>
      </c>
      <c r="W1426" s="183">
        <v>1339</v>
      </c>
      <c r="X1426" s="183">
        <v>1238</v>
      </c>
      <c r="Y1426" s="183">
        <v>263</v>
      </c>
    </row>
    <row r="1427" spans="1:25" x14ac:dyDescent="0.2">
      <c r="A1427" s="184">
        <v>11320585</v>
      </c>
      <c r="B1427" s="183" t="str">
        <f>[1]店マスタ!B1426</f>
        <v>（株）パナハルス三晃　蒲田店</v>
      </c>
      <c r="C1427" s="183">
        <v>0.5</v>
      </c>
      <c r="D1427" s="183">
        <v>0.5</v>
      </c>
      <c r="E1427" s="183">
        <f>_xlfn.XLOOKUP(A1427,[2]Sheet1!$R:$R,[2]Sheet1!$AB:$AB,"",0)</f>
        <v>1</v>
      </c>
      <c r="F1427" s="183">
        <f>_xlfn.XLOOKUP($A1427,[3]【2026年03月度_全社】RFM客層一覧表データ!$A:$A,[3]【2026年03月度_全社】RFM客層一覧表データ!C:C,"",0)</f>
        <v>0</v>
      </c>
      <c r="G1427" s="183">
        <f>_xlfn.XLOOKUP($A1427,[3]【2026年03月度_全社】RFM客層一覧表データ!$A:$A,[3]【2026年03月度_全社】RFM客層一覧表データ!D:D,"",0)</f>
        <v>0</v>
      </c>
      <c r="H1427" s="183">
        <f>_xlfn.XLOOKUP($A1427,[3]【2026年03月度_全社】RFM客層一覧表データ!$A:$A,[3]【2026年03月度_全社】RFM客層一覧表データ!E:E,"",0)</f>
        <v>0</v>
      </c>
      <c r="I1427" s="183">
        <f>_xlfn.XLOOKUP($A1427,[3]【2026年03月度_全社】RFM客層一覧表データ!$A:$A,[3]【2026年03月度_全社】RFM客層一覧表データ!F:F,"",0)</f>
        <v>0</v>
      </c>
      <c r="J1427" s="183">
        <v>0</v>
      </c>
      <c r="K1427" s="183">
        <v>0</v>
      </c>
      <c r="L1427" s="183">
        <v>0</v>
      </c>
      <c r="M1427" s="183">
        <v>0</v>
      </c>
      <c r="N1427" s="183">
        <v>377</v>
      </c>
      <c r="O1427" s="183">
        <v>0</v>
      </c>
      <c r="P1427" s="183">
        <v>0</v>
      </c>
      <c r="Q1427" s="183">
        <v>0</v>
      </c>
      <c r="R1427" s="183">
        <v>1020</v>
      </c>
      <c r="S1427" s="183">
        <v>0</v>
      </c>
      <c r="T1427" s="183">
        <v>177</v>
      </c>
      <c r="U1427" s="183">
        <v>0</v>
      </c>
      <c r="V1427" s="183">
        <v>1477</v>
      </c>
      <c r="W1427" s="183">
        <v>0</v>
      </c>
      <c r="X1427" s="183">
        <v>373</v>
      </c>
      <c r="Y1427" s="183">
        <v>0</v>
      </c>
    </row>
    <row r="1428" spans="1:25" x14ac:dyDescent="0.2">
      <c r="A1428" s="184">
        <v>11320589</v>
      </c>
      <c r="B1428" s="183" t="str">
        <f>[1]店マスタ!B1427</f>
        <v>（有）マツムラデンキ　石川台店</v>
      </c>
      <c r="C1428" s="183">
        <v>1.5</v>
      </c>
      <c r="D1428" s="183">
        <v>1.5</v>
      </c>
      <c r="E1428" s="183" t="str">
        <f>_xlfn.XLOOKUP(A1428,[2]Sheet1!$R:$R,[2]Sheet1!$AB:$AB,"",0)</f>
        <v/>
      </c>
      <c r="F1428" s="183">
        <f>_xlfn.XLOOKUP($A1428,[3]【2026年03月度_全社】RFM客層一覧表データ!$A:$A,[3]【2026年03月度_全社】RFM客層一覧表データ!C:C,"",0)</f>
        <v>563</v>
      </c>
      <c r="G1428" s="183">
        <f>_xlfn.XLOOKUP($A1428,[3]【2026年03月度_全社】RFM客層一覧表データ!$A:$A,[3]【2026年03月度_全社】RFM客層一覧表データ!D:D,"",0)</f>
        <v>148</v>
      </c>
      <c r="H1428" s="183">
        <f>_xlfn.XLOOKUP($A1428,[3]【2026年03月度_全社】RFM客層一覧表データ!$A:$A,[3]【2026年03月度_全社】RFM客層一覧表データ!E:E,"",0)</f>
        <v>95</v>
      </c>
      <c r="I1428" s="183">
        <f>_xlfn.XLOOKUP($A1428,[3]【2026年03月度_全社】RFM客層一覧表データ!$A:$A,[3]【2026年03月度_全社】RFM客層一覧表データ!F:F,"",0)</f>
        <v>48</v>
      </c>
      <c r="J1428" s="183">
        <v>605</v>
      </c>
      <c r="K1428" s="183">
        <v>190</v>
      </c>
      <c r="L1428" s="183">
        <v>98</v>
      </c>
      <c r="M1428" s="183">
        <v>87</v>
      </c>
      <c r="N1428" s="183">
        <v>630</v>
      </c>
      <c r="O1428" s="183">
        <v>185</v>
      </c>
      <c r="P1428" s="183">
        <v>104</v>
      </c>
      <c r="Q1428" s="183">
        <v>82</v>
      </c>
      <c r="R1428" s="183">
        <v>651</v>
      </c>
      <c r="S1428" s="183">
        <v>176</v>
      </c>
      <c r="T1428" s="183">
        <v>118</v>
      </c>
      <c r="U1428" s="183">
        <v>80</v>
      </c>
      <c r="V1428" s="183">
        <v>655</v>
      </c>
      <c r="W1428" s="183">
        <v>125</v>
      </c>
      <c r="X1428" s="183">
        <v>127</v>
      </c>
      <c r="Y1428" s="183">
        <v>37</v>
      </c>
    </row>
    <row r="1429" spans="1:25" x14ac:dyDescent="0.2">
      <c r="A1429" s="184">
        <v>11320594</v>
      </c>
      <c r="B1429" s="183" t="str">
        <f>[1]店マスタ!B1428</f>
        <v>（株）パナハルス三晃</v>
      </c>
      <c r="C1429" s="183">
        <v>8</v>
      </c>
      <c r="D1429" s="183">
        <v>8</v>
      </c>
      <c r="E1429" s="183">
        <f>_xlfn.XLOOKUP(A1429,[2]Sheet1!$R:$R,[2]Sheet1!$AB:$AB,"",0)</f>
        <v>9</v>
      </c>
      <c r="F1429" s="183">
        <f>_xlfn.XLOOKUP($A1429,[3]【2026年03月度_全社】RFM客層一覧表データ!$A:$A,[3]【2026年03月度_全社】RFM客層一覧表データ!C:C,"",0)</f>
        <v>1884</v>
      </c>
      <c r="G1429" s="183">
        <f>_xlfn.XLOOKUP($A1429,[3]【2026年03月度_全社】RFM客層一覧表データ!$A:$A,[3]【2026年03月度_全社】RFM客層一覧表データ!D:D,"",0)</f>
        <v>783</v>
      </c>
      <c r="H1429" s="183">
        <f>_xlfn.XLOOKUP($A1429,[3]【2026年03月度_全社】RFM客層一覧表データ!$A:$A,[3]【2026年03月度_全社】RFM客層一覧表データ!E:E,"",0)</f>
        <v>737</v>
      </c>
      <c r="I1429" s="183">
        <f>_xlfn.XLOOKUP($A1429,[3]【2026年03月度_全社】RFM客層一覧表データ!$A:$A,[3]【2026年03月度_全社】RFM客層一覧表データ!F:F,"",0)</f>
        <v>165</v>
      </c>
      <c r="J1429" s="183">
        <v>1956</v>
      </c>
      <c r="K1429" s="183">
        <v>819</v>
      </c>
      <c r="L1429" s="183">
        <v>736</v>
      </c>
      <c r="M1429" s="183">
        <v>179</v>
      </c>
      <c r="N1429" s="183">
        <v>1974</v>
      </c>
      <c r="O1429" s="183">
        <v>732</v>
      </c>
      <c r="P1429" s="183">
        <v>718</v>
      </c>
      <c r="Q1429" s="183">
        <v>179</v>
      </c>
      <c r="R1429" s="183">
        <v>1981</v>
      </c>
      <c r="S1429" s="183">
        <v>787</v>
      </c>
      <c r="T1429" s="183">
        <v>732</v>
      </c>
      <c r="U1429" s="183">
        <v>185</v>
      </c>
      <c r="V1429" s="183">
        <v>2016</v>
      </c>
      <c r="W1429" s="183">
        <v>798</v>
      </c>
      <c r="X1429" s="183">
        <v>714</v>
      </c>
      <c r="Y1429" s="183">
        <v>188</v>
      </c>
    </row>
    <row r="1430" spans="1:25" x14ac:dyDescent="0.2">
      <c r="A1430" s="184">
        <v>11320595</v>
      </c>
      <c r="B1430" s="183" t="str">
        <f>[1]店マスタ!B1429</f>
        <v>（有）ヤマザキ電化　池上館</v>
      </c>
      <c r="C1430" s="183">
        <v>1</v>
      </c>
      <c r="D1430" s="183">
        <v>1</v>
      </c>
      <c r="E1430" s="183">
        <f>_xlfn.XLOOKUP(A1430,[2]Sheet1!$R:$R,[2]Sheet1!$AB:$AB,"",0)</f>
        <v>1</v>
      </c>
      <c r="F1430" s="183">
        <f>_xlfn.XLOOKUP($A1430,[3]【2026年03月度_全社】RFM客層一覧表データ!$A:$A,[3]【2026年03月度_全社】RFM客層一覧表データ!C:C,"",0)</f>
        <v>0</v>
      </c>
      <c r="G1430" s="183">
        <f>_xlfn.XLOOKUP($A1430,[3]【2026年03月度_全社】RFM客層一覧表データ!$A:$A,[3]【2026年03月度_全社】RFM客層一覧表データ!D:D,"",0)</f>
        <v>0</v>
      </c>
      <c r="H1430" s="183">
        <f>_xlfn.XLOOKUP($A1430,[3]【2026年03月度_全社】RFM客層一覧表データ!$A:$A,[3]【2026年03月度_全社】RFM客層一覧表データ!E:E,"",0)</f>
        <v>0</v>
      </c>
      <c r="I1430" s="183">
        <f>_xlfn.XLOOKUP($A1430,[3]【2026年03月度_全社】RFM客層一覧表データ!$A:$A,[3]【2026年03月度_全社】RFM客層一覧表データ!F:F,"",0)</f>
        <v>0</v>
      </c>
      <c r="J1430" s="183">
        <v>0</v>
      </c>
      <c r="K1430" s="183">
        <v>0</v>
      </c>
      <c r="L1430" s="183">
        <v>0</v>
      </c>
      <c r="M1430" s="183">
        <v>0</v>
      </c>
      <c r="N1430" s="183">
        <v>0</v>
      </c>
      <c r="O1430" s="183">
        <v>0</v>
      </c>
      <c r="P1430" s="183">
        <v>0</v>
      </c>
      <c r="Q1430" s="183">
        <v>0</v>
      </c>
      <c r="R1430" s="183">
        <v>0</v>
      </c>
      <c r="S1430" s="183">
        <v>0</v>
      </c>
      <c r="T1430" s="183">
        <v>0</v>
      </c>
      <c r="U1430" s="183">
        <v>0</v>
      </c>
      <c r="V1430" s="183">
        <v>0</v>
      </c>
      <c r="W1430" s="183">
        <v>0</v>
      </c>
      <c r="X1430" s="183">
        <v>0</v>
      </c>
      <c r="Y1430" s="183">
        <v>0</v>
      </c>
    </row>
    <row r="1431" spans="1:25" x14ac:dyDescent="0.2">
      <c r="A1431" s="184">
        <v>11320603</v>
      </c>
      <c r="B1431" s="183" t="str">
        <f>[1]店マスタ!B1430</f>
        <v>（有）エコー電器</v>
      </c>
      <c r="C1431" s="183">
        <v>1.5</v>
      </c>
      <c r="D1431" s="183">
        <v>0</v>
      </c>
      <c r="E1431" s="183" t="str">
        <f>_xlfn.XLOOKUP(A1431,[2]Sheet1!$R:$R,[2]Sheet1!$AB:$AB,"",0)</f>
        <v/>
      </c>
      <c r="F1431" s="183" t="str">
        <f>_xlfn.XLOOKUP($A1431,[3]【2026年03月度_全社】RFM客層一覧表データ!$A:$A,[3]【2026年03月度_全社】RFM客層一覧表データ!C:C,"",0)</f>
        <v/>
      </c>
      <c r="G1431" s="183" t="str">
        <f>_xlfn.XLOOKUP($A1431,[3]【2026年03月度_全社】RFM客層一覧表データ!$A:$A,[3]【2026年03月度_全社】RFM客層一覧表データ!D:D,"",0)</f>
        <v/>
      </c>
      <c r="H1431" s="183" t="str">
        <f>_xlfn.XLOOKUP($A1431,[3]【2026年03月度_全社】RFM客層一覧表データ!$A:$A,[3]【2026年03月度_全社】RFM客層一覧表データ!E:E,"",0)</f>
        <v/>
      </c>
      <c r="I1431" s="183" t="str">
        <f>_xlfn.XLOOKUP($A1431,[3]【2026年03月度_全社】RFM客層一覧表データ!$A:$A,[3]【2026年03月度_全社】RFM客層一覧表データ!F:F,"",0)</f>
        <v/>
      </c>
      <c r="J1431" s="183">
        <v>0</v>
      </c>
      <c r="K1431" s="183">
        <v>0</v>
      </c>
      <c r="L1431" s="183">
        <v>0</v>
      </c>
      <c r="M1431" s="183">
        <v>0</v>
      </c>
      <c r="N1431" s="183">
        <v>0</v>
      </c>
      <c r="O1431" s="183">
        <v>0</v>
      </c>
      <c r="P1431" s="183">
        <v>0</v>
      </c>
      <c r="Q1431" s="183">
        <v>0</v>
      </c>
      <c r="R1431" s="183">
        <v>0</v>
      </c>
      <c r="S1431" s="183">
        <v>0</v>
      </c>
      <c r="T1431" s="183">
        <v>0</v>
      </c>
      <c r="U1431" s="183">
        <v>0</v>
      </c>
      <c r="V1431" s="183">
        <v>0</v>
      </c>
      <c r="W1431" s="183">
        <v>0</v>
      </c>
      <c r="X1431" s="183">
        <v>0</v>
      </c>
      <c r="Y1431" s="183">
        <v>0</v>
      </c>
    </row>
    <row r="1432" spans="1:25" x14ac:dyDescent="0.2">
      <c r="A1432" s="184">
        <v>11320611</v>
      </c>
      <c r="B1432" s="183" t="str">
        <f>[1]店マスタ!B1431</f>
        <v>（有）ヤマザキ電化　鹿島田店</v>
      </c>
      <c r="C1432" s="183">
        <v>2</v>
      </c>
      <c r="D1432" s="183">
        <v>2</v>
      </c>
      <c r="E1432" s="183">
        <f>_xlfn.XLOOKUP(A1432,[2]Sheet1!$R:$R,[2]Sheet1!$AB:$AB,"",0)</f>
        <v>2</v>
      </c>
      <c r="F1432" s="183">
        <f>_xlfn.XLOOKUP($A1432,[3]【2026年03月度_全社】RFM客層一覧表データ!$A:$A,[3]【2026年03月度_全社】RFM客層一覧表データ!C:C,"",0)</f>
        <v>63</v>
      </c>
      <c r="G1432" s="183">
        <f>_xlfn.XLOOKUP($A1432,[3]【2026年03月度_全社】RFM客層一覧表データ!$A:$A,[3]【2026年03月度_全社】RFM客層一覧表データ!D:D,"",0)</f>
        <v>63</v>
      </c>
      <c r="H1432" s="183">
        <f>_xlfn.XLOOKUP($A1432,[3]【2026年03月度_全社】RFM客層一覧表データ!$A:$A,[3]【2026年03月度_全社】RFM客層一覧表データ!E:E,"",0)</f>
        <v>0</v>
      </c>
      <c r="I1432" s="183">
        <f>_xlfn.XLOOKUP($A1432,[3]【2026年03月度_全社】RFM客層一覧表データ!$A:$A,[3]【2026年03月度_全社】RFM客層一覧表データ!F:F,"",0)</f>
        <v>63</v>
      </c>
      <c r="J1432" s="183">
        <v>0</v>
      </c>
      <c r="K1432" s="183">
        <v>0</v>
      </c>
      <c r="L1432" s="183">
        <v>0</v>
      </c>
      <c r="M1432" s="183">
        <v>0</v>
      </c>
      <c r="N1432" s="183">
        <v>0</v>
      </c>
      <c r="O1432" s="183">
        <v>0</v>
      </c>
      <c r="P1432" s="183">
        <v>0</v>
      </c>
      <c r="Q1432" s="183">
        <v>0</v>
      </c>
      <c r="R1432" s="183">
        <v>0</v>
      </c>
      <c r="S1432" s="183">
        <v>0</v>
      </c>
      <c r="T1432" s="183">
        <v>0</v>
      </c>
      <c r="U1432" s="183">
        <v>0</v>
      </c>
      <c r="V1432" s="183">
        <v>0</v>
      </c>
      <c r="W1432" s="183">
        <v>0</v>
      </c>
      <c r="X1432" s="183">
        <v>0</v>
      </c>
      <c r="Y1432" s="183">
        <v>0</v>
      </c>
    </row>
    <row r="1433" spans="1:25" x14ac:dyDescent="0.2">
      <c r="A1433" s="184">
        <v>11320612</v>
      </c>
      <c r="B1433" s="183" t="str">
        <f>[1]店マスタ!B1432</f>
        <v>（株）サンコーフレックス</v>
      </c>
      <c r="C1433" s="183">
        <v>8</v>
      </c>
      <c r="D1433" s="183">
        <v>8</v>
      </c>
      <c r="E1433" s="183">
        <f>_xlfn.XLOOKUP(A1433,[2]Sheet1!$R:$R,[2]Sheet1!$AB:$AB,"",0)</f>
        <v>8.5</v>
      </c>
      <c r="F1433" s="183">
        <f>_xlfn.XLOOKUP($A1433,[3]【2026年03月度_全社】RFM客層一覧表データ!$A:$A,[3]【2026年03月度_全社】RFM客層一覧表データ!C:C,"",0)</f>
        <v>1872</v>
      </c>
      <c r="G1433" s="183">
        <f>_xlfn.XLOOKUP($A1433,[3]【2026年03月度_全社】RFM客層一覧表データ!$A:$A,[3]【2026年03月度_全社】RFM客層一覧表データ!D:D,"",0)</f>
        <v>474</v>
      </c>
      <c r="H1433" s="183">
        <f>_xlfn.XLOOKUP($A1433,[3]【2026年03月度_全社】RFM客層一覧表データ!$A:$A,[3]【2026年03月度_全社】RFM客層一覧表データ!E:E,"",0)</f>
        <v>277</v>
      </c>
      <c r="I1433" s="183">
        <f>_xlfn.XLOOKUP($A1433,[3]【2026年03月度_全社】RFM客層一覧表データ!$A:$A,[3]【2026年03月度_全社】RFM客層一覧表データ!F:F,"",0)</f>
        <v>0</v>
      </c>
      <c r="J1433" s="183">
        <v>2095</v>
      </c>
      <c r="K1433" s="183">
        <v>386</v>
      </c>
      <c r="L1433" s="183">
        <v>294</v>
      </c>
      <c r="M1433" s="183">
        <v>0</v>
      </c>
      <c r="N1433" s="183">
        <v>2226</v>
      </c>
      <c r="O1433" s="183">
        <v>416</v>
      </c>
      <c r="P1433" s="183">
        <v>307</v>
      </c>
      <c r="Q1433" s="183">
        <v>0</v>
      </c>
      <c r="R1433" s="183">
        <v>2344</v>
      </c>
      <c r="S1433" s="183">
        <v>549</v>
      </c>
      <c r="T1433" s="183">
        <v>325</v>
      </c>
      <c r="U1433" s="183">
        <v>0</v>
      </c>
      <c r="V1433" s="183">
        <v>2233</v>
      </c>
      <c r="W1433" s="183">
        <v>612</v>
      </c>
      <c r="X1433" s="183">
        <v>320</v>
      </c>
      <c r="Y1433" s="183">
        <v>0</v>
      </c>
    </row>
    <row r="1434" spans="1:25" x14ac:dyDescent="0.2">
      <c r="A1434" s="184">
        <v>11321010</v>
      </c>
      <c r="B1434" s="183" t="str">
        <f>[1]店マスタ!B1433</f>
        <v>（有）田中無線</v>
      </c>
      <c r="C1434" s="183">
        <v>3</v>
      </c>
      <c r="D1434" s="183">
        <v>3</v>
      </c>
      <c r="E1434" s="183">
        <f>_xlfn.XLOOKUP(A1434,[2]Sheet1!$R:$R,[2]Sheet1!$AB:$AB,"",0)</f>
        <v>3.5</v>
      </c>
      <c r="F1434" s="183">
        <f>_xlfn.XLOOKUP($A1434,[3]【2026年03月度_全社】RFM客層一覧表データ!$A:$A,[3]【2026年03月度_全社】RFM客層一覧表データ!C:C,"",0)</f>
        <v>796</v>
      </c>
      <c r="G1434" s="183">
        <f>_xlfn.XLOOKUP($A1434,[3]【2026年03月度_全社】RFM客層一覧表データ!$A:$A,[3]【2026年03月度_全社】RFM客層一覧表データ!D:D,"",0)</f>
        <v>346</v>
      </c>
      <c r="H1434" s="183">
        <f>_xlfn.XLOOKUP($A1434,[3]【2026年03月度_全社】RFM客層一覧表データ!$A:$A,[3]【2026年03月度_全社】RFM客層一覧表データ!E:E,"",0)</f>
        <v>356</v>
      </c>
      <c r="I1434" s="183">
        <f>_xlfn.XLOOKUP($A1434,[3]【2026年03月度_全社】RFM客層一覧表データ!$A:$A,[3]【2026年03月度_全社】RFM客層一覧表データ!F:F,"",0)</f>
        <v>85</v>
      </c>
      <c r="J1434" s="183">
        <v>787</v>
      </c>
      <c r="K1434" s="183">
        <v>329</v>
      </c>
      <c r="L1434" s="183">
        <v>358</v>
      </c>
      <c r="M1434" s="183">
        <v>66</v>
      </c>
      <c r="N1434" s="183">
        <v>780</v>
      </c>
      <c r="O1434" s="183">
        <v>323</v>
      </c>
      <c r="P1434" s="183">
        <v>374</v>
      </c>
      <c r="Q1434" s="183">
        <v>55</v>
      </c>
      <c r="R1434" s="183">
        <v>781</v>
      </c>
      <c r="S1434" s="183">
        <v>347</v>
      </c>
      <c r="T1434" s="183">
        <v>382</v>
      </c>
      <c r="U1434" s="183">
        <v>60</v>
      </c>
      <c r="V1434" s="183">
        <v>783</v>
      </c>
      <c r="W1434" s="183">
        <v>355</v>
      </c>
      <c r="X1434" s="183">
        <v>384</v>
      </c>
      <c r="Y1434" s="183">
        <v>73</v>
      </c>
    </row>
    <row r="1435" spans="1:25" x14ac:dyDescent="0.2">
      <c r="A1435" s="184">
        <v>11321175</v>
      </c>
      <c r="B1435" s="183" t="str">
        <f>[1]店マスタ!B1434</f>
        <v>菊地電器大井店</v>
      </c>
      <c r="C1435" s="183">
        <v>2</v>
      </c>
      <c r="D1435" s="183">
        <v>2</v>
      </c>
      <c r="E1435" s="183">
        <f>_xlfn.XLOOKUP(A1435,[2]Sheet1!$R:$R,[2]Sheet1!$AB:$AB,"",0)</f>
        <v>2</v>
      </c>
      <c r="F1435" s="183">
        <f>_xlfn.XLOOKUP($A1435,[3]【2026年03月度_全社】RFM客層一覧表データ!$A:$A,[3]【2026年03月度_全社】RFM客層一覧表データ!C:C,"",0)</f>
        <v>682</v>
      </c>
      <c r="G1435" s="183">
        <f>_xlfn.XLOOKUP($A1435,[3]【2026年03月度_全社】RFM客層一覧表データ!$A:$A,[3]【2026年03月度_全社】RFM客層一覧表データ!D:D,"",0)</f>
        <v>375</v>
      </c>
      <c r="H1435" s="183">
        <f>_xlfn.XLOOKUP($A1435,[3]【2026年03月度_全社】RFM客層一覧表データ!$A:$A,[3]【2026年03月度_全社】RFM客層一覧表データ!E:E,"",0)</f>
        <v>213</v>
      </c>
      <c r="I1435" s="183">
        <f>_xlfn.XLOOKUP($A1435,[3]【2026年03月度_全社】RFM客層一覧表データ!$A:$A,[3]【2026年03月度_全社】RFM客層一覧表データ!F:F,"",0)</f>
        <v>226</v>
      </c>
      <c r="J1435" s="183">
        <v>535</v>
      </c>
      <c r="K1435" s="183">
        <v>318</v>
      </c>
      <c r="L1435" s="183">
        <v>200</v>
      </c>
      <c r="M1435" s="183">
        <v>314</v>
      </c>
      <c r="N1435" s="183">
        <v>429</v>
      </c>
      <c r="O1435" s="183">
        <v>143</v>
      </c>
      <c r="P1435" s="183">
        <v>199</v>
      </c>
      <c r="Q1435" s="183">
        <v>0</v>
      </c>
      <c r="R1435" s="183">
        <v>429</v>
      </c>
      <c r="S1435" s="183">
        <v>144</v>
      </c>
      <c r="T1435" s="183">
        <v>214</v>
      </c>
      <c r="U1435" s="183">
        <v>0</v>
      </c>
      <c r="V1435" s="183">
        <v>453</v>
      </c>
      <c r="W1435" s="183">
        <v>167</v>
      </c>
      <c r="X1435" s="183">
        <v>219</v>
      </c>
      <c r="Y1435" s="183">
        <v>0</v>
      </c>
    </row>
    <row r="1436" spans="1:25" x14ac:dyDescent="0.2">
      <c r="A1436" s="184">
        <v>11321193</v>
      </c>
      <c r="B1436" s="183" t="str">
        <f>[1]店マスタ!B1435</f>
        <v>（株）菊地電器</v>
      </c>
      <c r="C1436" s="183">
        <v>2.5</v>
      </c>
      <c r="D1436" s="183">
        <v>2.5</v>
      </c>
      <c r="E1436" s="183">
        <f>_xlfn.XLOOKUP(A1436,[2]Sheet1!$R:$R,[2]Sheet1!$AB:$AB,"",0)</f>
        <v>2.5</v>
      </c>
      <c r="F1436" s="183">
        <f>_xlfn.XLOOKUP($A1436,[3]【2026年03月度_全社】RFM客層一覧表データ!$A:$A,[3]【2026年03月度_全社】RFM客層一覧表データ!C:C,"",0)</f>
        <v>917</v>
      </c>
      <c r="G1436" s="183">
        <f>_xlfn.XLOOKUP($A1436,[3]【2026年03月度_全社】RFM客層一覧表データ!$A:$A,[3]【2026年03月度_全社】RFM客層一覧表データ!D:D,"",0)</f>
        <v>358</v>
      </c>
      <c r="H1436" s="183">
        <f>_xlfn.XLOOKUP($A1436,[3]【2026年03月度_全社】RFM客層一覧表データ!$A:$A,[3]【2026年03月度_全社】RFM客層一覧表データ!E:E,"",0)</f>
        <v>371</v>
      </c>
      <c r="I1436" s="183">
        <f>_xlfn.XLOOKUP($A1436,[3]【2026年03月度_全社】RFM客層一覧表データ!$A:$A,[3]【2026年03月度_全社】RFM客層一覧表データ!F:F,"",0)</f>
        <v>62</v>
      </c>
      <c r="J1436" s="183">
        <v>953</v>
      </c>
      <c r="K1436" s="183">
        <v>401</v>
      </c>
      <c r="L1436" s="183">
        <v>369</v>
      </c>
      <c r="M1436" s="183">
        <v>68</v>
      </c>
      <c r="N1436" s="183">
        <v>1019</v>
      </c>
      <c r="O1436" s="183">
        <v>432</v>
      </c>
      <c r="P1436" s="183">
        <v>373</v>
      </c>
      <c r="Q1436" s="183">
        <v>97</v>
      </c>
      <c r="R1436" s="183">
        <v>1002</v>
      </c>
      <c r="S1436" s="183">
        <v>453</v>
      </c>
      <c r="T1436" s="183">
        <v>374</v>
      </c>
      <c r="U1436" s="183">
        <v>102</v>
      </c>
      <c r="V1436" s="183">
        <v>985</v>
      </c>
      <c r="W1436" s="183">
        <v>445</v>
      </c>
      <c r="X1436" s="183">
        <v>353</v>
      </c>
      <c r="Y1436" s="183">
        <v>100</v>
      </c>
    </row>
    <row r="1437" spans="1:25" x14ac:dyDescent="0.2">
      <c r="A1437" s="184">
        <v>11321215</v>
      </c>
      <c r="B1437" s="183" t="str">
        <f>[1]店マスタ!B1436</f>
        <v>パナライフ　さか</v>
      </c>
      <c r="C1437" s="183">
        <v>3.5</v>
      </c>
      <c r="D1437" s="183">
        <v>3.5</v>
      </c>
      <c r="E1437" s="183">
        <f>_xlfn.XLOOKUP(A1437,[2]Sheet1!$R:$R,[2]Sheet1!$AB:$AB,"",0)</f>
        <v>4</v>
      </c>
      <c r="F1437" s="183">
        <f>_xlfn.XLOOKUP($A1437,[3]【2026年03月度_全社】RFM客層一覧表データ!$A:$A,[3]【2026年03月度_全社】RFM客層一覧表データ!C:C,"",0)</f>
        <v>243</v>
      </c>
      <c r="G1437" s="183">
        <f>_xlfn.XLOOKUP($A1437,[3]【2026年03月度_全社】RFM客層一覧表データ!$A:$A,[3]【2026年03月度_全社】RFM客層一覧表データ!D:D,"",0)</f>
        <v>68</v>
      </c>
      <c r="H1437" s="183">
        <f>_xlfn.XLOOKUP($A1437,[3]【2026年03月度_全社】RFM客層一覧表データ!$A:$A,[3]【2026年03月度_全社】RFM客層一覧表データ!E:E,"",0)</f>
        <v>41</v>
      </c>
      <c r="I1437" s="183">
        <f>_xlfn.XLOOKUP($A1437,[3]【2026年03月度_全社】RFM客層一覧表データ!$A:$A,[3]【2026年03月度_全社】RFM客層一覧表データ!F:F,"",0)</f>
        <v>31</v>
      </c>
      <c r="J1437" s="183">
        <v>229</v>
      </c>
      <c r="K1437" s="183">
        <v>90</v>
      </c>
      <c r="L1437" s="183">
        <v>49</v>
      </c>
      <c r="M1437" s="183">
        <v>32</v>
      </c>
      <c r="N1437" s="183">
        <v>215</v>
      </c>
      <c r="O1437" s="183">
        <v>67</v>
      </c>
      <c r="P1437" s="183">
        <v>48</v>
      </c>
      <c r="Q1437" s="183">
        <v>21</v>
      </c>
      <c r="R1437" s="183">
        <v>199</v>
      </c>
      <c r="S1437" s="183">
        <v>76</v>
      </c>
      <c r="T1437" s="183">
        <v>57</v>
      </c>
      <c r="U1437" s="183">
        <v>30</v>
      </c>
      <c r="V1437" s="183">
        <v>250</v>
      </c>
      <c r="W1437" s="183">
        <v>51</v>
      </c>
      <c r="X1437" s="183">
        <v>61</v>
      </c>
      <c r="Y1437" s="183">
        <v>14</v>
      </c>
    </row>
    <row r="1438" spans="1:25" x14ac:dyDescent="0.2">
      <c r="A1438" s="184">
        <v>11321314</v>
      </c>
      <c r="B1438" s="183" t="str">
        <f>[1]店マスタ!B1437</f>
        <v>（有）ウヅキデンキ</v>
      </c>
      <c r="C1438" s="183">
        <v>2.5</v>
      </c>
      <c r="D1438" s="183">
        <v>2.5</v>
      </c>
      <c r="E1438" s="183">
        <f>_xlfn.XLOOKUP(A1438,[2]Sheet1!$R:$R,[2]Sheet1!$AB:$AB,"",0)</f>
        <v>3</v>
      </c>
      <c r="F1438" s="183" t="str">
        <f>_xlfn.XLOOKUP($A1438,[3]【2026年03月度_全社】RFM客層一覧表データ!$A:$A,[3]【2026年03月度_全社】RFM客層一覧表データ!C:C,"",0)</f>
        <v/>
      </c>
      <c r="G1438" s="183" t="str">
        <f>_xlfn.XLOOKUP($A1438,[3]【2026年03月度_全社】RFM客層一覧表データ!$A:$A,[3]【2026年03月度_全社】RFM客層一覧表データ!D:D,"",0)</f>
        <v/>
      </c>
      <c r="H1438" s="183" t="str">
        <f>_xlfn.XLOOKUP($A1438,[3]【2026年03月度_全社】RFM客層一覧表データ!$A:$A,[3]【2026年03月度_全社】RFM客層一覧表データ!E:E,"",0)</f>
        <v/>
      </c>
      <c r="I1438" s="183" t="str">
        <f>_xlfn.XLOOKUP($A1438,[3]【2026年03月度_全社】RFM客層一覧表データ!$A:$A,[3]【2026年03月度_全社】RFM客層一覧表データ!F:F,"",0)</f>
        <v/>
      </c>
      <c r="J1438" s="183">
        <v>0</v>
      </c>
      <c r="K1438" s="183">
        <v>0</v>
      </c>
      <c r="L1438" s="183">
        <v>0</v>
      </c>
      <c r="M1438" s="183">
        <v>0</v>
      </c>
      <c r="N1438" s="183">
        <v>0</v>
      </c>
      <c r="O1438" s="183">
        <v>0</v>
      </c>
      <c r="P1438" s="183">
        <v>0</v>
      </c>
      <c r="Q1438" s="183">
        <v>0</v>
      </c>
      <c r="R1438" s="183">
        <v>0</v>
      </c>
      <c r="S1438" s="183">
        <v>0</v>
      </c>
      <c r="T1438" s="183">
        <v>0</v>
      </c>
      <c r="U1438" s="183">
        <v>0</v>
      </c>
      <c r="V1438" s="183">
        <v>0</v>
      </c>
      <c r="W1438" s="183">
        <v>0</v>
      </c>
      <c r="X1438" s="183">
        <v>0</v>
      </c>
      <c r="Y1438" s="183">
        <v>0</v>
      </c>
    </row>
    <row r="1439" spans="1:25" x14ac:dyDescent="0.2">
      <c r="A1439" s="184">
        <v>11322003</v>
      </c>
      <c r="B1439" s="183" t="str">
        <f>[1]店マスタ!B1438</f>
        <v>（株）村田電器商会　（喜多見）</v>
      </c>
      <c r="C1439" s="183">
        <v>4.5</v>
      </c>
      <c r="D1439" s="183">
        <v>4</v>
      </c>
      <c r="E1439" s="183">
        <f>_xlfn.XLOOKUP(A1439,[2]Sheet1!$R:$R,[2]Sheet1!$AB:$AB,"",0)</f>
        <v>4</v>
      </c>
      <c r="F1439" s="183">
        <f>_xlfn.XLOOKUP($A1439,[3]【2026年03月度_全社】RFM客層一覧表データ!$A:$A,[3]【2026年03月度_全社】RFM客層一覧表データ!C:C,"",0)</f>
        <v>1991</v>
      </c>
      <c r="G1439" s="183">
        <f>_xlfn.XLOOKUP($A1439,[3]【2026年03月度_全社】RFM客層一覧表データ!$A:$A,[3]【2026年03月度_全社】RFM客層一覧表データ!D:D,"",0)</f>
        <v>723</v>
      </c>
      <c r="H1439" s="183">
        <f>_xlfn.XLOOKUP($A1439,[3]【2026年03月度_全社】RFM客層一覧表データ!$A:$A,[3]【2026年03月度_全社】RFM客層一覧表データ!E:E,"",0)</f>
        <v>605</v>
      </c>
      <c r="I1439" s="183">
        <f>_xlfn.XLOOKUP($A1439,[3]【2026年03月度_全社】RFM客層一覧表データ!$A:$A,[3]【2026年03月度_全社】RFM客層一覧表データ!F:F,"",0)</f>
        <v>191</v>
      </c>
      <c r="J1439" s="183">
        <v>1994</v>
      </c>
      <c r="K1439" s="183">
        <v>676</v>
      </c>
      <c r="L1439" s="183">
        <v>584</v>
      </c>
      <c r="M1439" s="183">
        <v>174</v>
      </c>
      <c r="N1439" s="183">
        <v>2042</v>
      </c>
      <c r="O1439" s="183">
        <v>695</v>
      </c>
      <c r="P1439" s="183">
        <v>585</v>
      </c>
      <c r="Q1439" s="183">
        <v>167</v>
      </c>
      <c r="R1439" s="183">
        <v>2103</v>
      </c>
      <c r="S1439" s="183">
        <v>735</v>
      </c>
      <c r="T1439" s="183">
        <v>604</v>
      </c>
      <c r="U1439" s="183">
        <v>205</v>
      </c>
      <c r="V1439" s="183">
        <v>2087</v>
      </c>
      <c r="W1439" s="183">
        <v>734</v>
      </c>
      <c r="X1439" s="183">
        <v>621</v>
      </c>
      <c r="Y1439" s="183">
        <v>213</v>
      </c>
    </row>
    <row r="1440" spans="1:25" x14ac:dyDescent="0.2">
      <c r="A1440" s="184">
        <v>11322005</v>
      </c>
      <c r="B1440" s="183" t="str">
        <f>[1]店マスタ!B1439</f>
        <v>（有）小林電気商会〈成城地区〉</v>
      </c>
      <c r="C1440" s="183">
        <v>2.5</v>
      </c>
      <c r="D1440" s="183">
        <v>2.5</v>
      </c>
      <c r="E1440" s="183">
        <f>_xlfn.XLOOKUP(A1440,[2]Sheet1!$R:$R,[2]Sheet1!$AB:$AB,"",0)</f>
        <v>2.5</v>
      </c>
      <c r="F1440" s="183" t="str">
        <f>_xlfn.XLOOKUP($A1440,[3]【2026年03月度_全社】RFM客層一覧表データ!$A:$A,[3]【2026年03月度_全社】RFM客層一覧表データ!C:C,"",0)</f>
        <v/>
      </c>
      <c r="G1440" s="183" t="str">
        <f>_xlfn.XLOOKUP($A1440,[3]【2026年03月度_全社】RFM客層一覧表データ!$A:$A,[3]【2026年03月度_全社】RFM客層一覧表データ!D:D,"",0)</f>
        <v/>
      </c>
      <c r="H1440" s="183" t="str">
        <f>_xlfn.XLOOKUP($A1440,[3]【2026年03月度_全社】RFM客層一覧表データ!$A:$A,[3]【2026年03月度_全社】RFM客層一覧表データ!E:E,"",0)</f>
        <v/>
      </c>
      <c r="I1440" s="183" t="str">
        <f>_xlfn.XLOOKUP($A1440,[3]【2026年03月度_全社】RFM客層一覧表データ!$A:$A,[3]【2026年03月度_全社】RFM客層一覧表データ!F:F,"",0)</f>
        <v/>
      </c>
      <c r="J1440" s="183">
        <v>0</v>
      </c>
      <c r="K1440" s="183">
        <v>0</v>
      </c>
      <c r="L1440" s="183">
        <v>0</v>
      </c>
      <c r="M1440" s="183">
        <v>0</v>
      </c>
      <c r="N1440" s="183">
        <v>0</v>
      </c>
      <c r="O1440" s="183">
        <v>0</v>
      </c>
      <c r="P1440" s="183">
        <v>0</v>
      </c>
      <c r="Q1440" s="183">
        <v>0</v>
      </c>
      <c r="R1440" s="183">
        <v>0</v>
      </c>
      <c r="S1440" s="183">
        <v>0</v>
      </c>
      <c r="T1440" s="183">
        <v>0</v>
      </c>
      <c r="U1440" s="183">
        <v>0</v>
      </c>
      <c r="V1440" s="183">
        <v>0</v>
      </c>
      <c r="W1440" s="183">
        <v>0</v>
      </c>
      <c r="X1440" s="183">
        <v>0</v>
      </c>
      <c r="Y1440" s="183">
        <v>0</v>
      </c>
    </row>
    <row r="1441" spans="1:25" x14ac:dyDescent="0.2">
      <c r="A1441" s="184">
        <v>11322013</v>
      </c>
      <c r="B1441" s="183" t="str">
        <f>[1]店マスタ!B1440</f>
        <v>（有）タチバナデンキ</v>
      </c>
      <c r="C1441" s="183">
        <v>1</v>
      </c>
      <c r="D1441" s="183">
        <v>0</v>
      </c>
      <c r="E1441" s="183" t="str">
        <f>_xlfn.XLOOKUP(A1441,[2]Sheet1!$R:$R,[2]Sheet1!$AB:$AB,"",0)</f>
        <v/>
      </c>
      <c r="F1441" s="183" t="str">
        <f>_xlfn.XLOOKUP($A1441,[3]【2026年03月度_全社】RFM客層一覧表データ!$A:$A,[3]【2026年03月度_全社】RFM客層一覧表データ!C:C,"",0)</f>
        <v/>
      </c>
      <c r="G1441" s="183" t="str">
        <f>_xlfn.XLOOKUP($A1441,[3]【2026年03月度_全社】RFM客層一覧表データ!$A:$A,[3]【2026年03月度_全社】RFM客層一覧表データ!D:D,"",0)</f>
        <v/>
      </c>
      <c r="H1441" s="183" t="str">
        <f>_xlfn.XLOOKUP($A1441,[3]【2026年03月度_全社】RFM客層一覧表データ!$A:$A,[3]【2026年03月度_全社】RFM客層一覧表データ!E:E,"",0)</f>
        <v/>
      </c>
      <c r="I1441" s="183" t="str">
        <f>_xlfn.XLOOKUP($A1441,[3]【2026年03月度_全社】RFM客層一覧表データ!$A:$A,[3]【2026年03月度_全社】RFM客層一覧表データ!F:F,"",0)</f>
        <v/>
      </c>
      <c r="J1441" s="183">
        <v>0</v>
      </c>
      <c r="K1441" s="183">
        <v>0</v>
      </c>
      <c r="L1441" s="183">
        <v>0</v>
      </c>
      <c r="M1441" s="183">
        <v>0</v>
      </c>
      <c r="N1441" s="183">
        <v>0</v>
      </c>
      <c r="O1441" s="183">
        <v>0</v>
      </c>
      <c r="P1441" s="183">
        <v>0</v>
      </c>
      <c r="Q1441" s="183">
        <v>0</v>
      </c>
      <c r="R1441" s="183">
        <v>0</v>
      </c>
      <c r="S1441" s="183">
        <v>0</v>
      </c>
      <c r="T1441" s="183">
        <v>0</v>
      </c>
      <c r="U1441" s="183">
        <v>0</v>
      </c>
      <c r="V1441" s="183">
        <v>0</v>
      </c>
      <c r="W1441" s="183">
        <v>0</v>
      </c>
      <c r="X1441" s="183">
        <v>0</v>
      </c>
      <c r="Y1441" s="183">
        <v>0</v>
      </c>
    </row>
    <row r="1442" spans="1:25" x14ac:dyDescent="0.2">
      <c r="A1442" s="184">
        <v>11322050</v>
      </c>
      <c r="B1442" s="183" t="str">
        <f>[1]店マスタ!B1441</f>
        <v>株式会社ししど</v>
      </c>
      <c r="C1442" s="183">
        <v>1.5</v>
      </c>
      <c r="D1442" s="183">
        <v>1.5</v>
      </c>
      <c r="E1442" s="183">
        <f>_xlfn.XLOOKUP(A1442,[2]Sheet1!$R:$R,[2]Sheet1!$AB:$AB,"",0)</f>
        <v>1.5</v>
      </c>
      <c r="F1442" s="183" t="str">
        <f>_xlfn.XLOOKUP($A1442,[3]【2026年03月度_全社】RFM客層一覧表データ!$A:$A,[3]【2026年03月度_全社】RFM客層一覧表データ!C:C,"",0)</f>
        <v/>
      </c>
      <c r="G1442" s="183" t="str">
        <f>_xlfn.XLOOKUP($A1442,[3]【2026年03月度_全社】RFM客層一覧表データ!$A:$A,[3]【2026年03月度_全社】RFM客層一覧表データ!D:D,"",0)</f>
        <v/>
      </c>
      <c r="H1442" s="183" t="str">
        <f>_xlfn.XLOOKUP($A1442,[3]【2026年03月度_全社】RFM客層一覧表データ!$A:$A,[3]【2026年03月度_全社】RFM客層一覧表データ!E:E,"",0)</f>
        <v/>
      </c>
      <c r="I1442" s="183" t="str">
        <f>_xlfn.XLOOKUP($A1442,[3]【2026年03月度_全社】RFM客層一覧表データ!$A:$A,[3]【2026年03月度_全社】RFM客層一覧表データ!F:F,"",0)</f>
        <v/>
      </c>
      <c r="J1442" s="183">
        <v>0</v>
      </c>
      <c r="K1442" s="183">
        <v>0</v>
      </c>
      <c r="L1442" s="183">
        <v>0</v>
      </c>
      <c r="M1442" s="183">
        <v>0</v>
      </c>
      <c r="N1442" s="183">
        <v>0</v>
      </c>
      <c r="O1442" s="183">
        <v>0</v>
      </c>
      <c r="P1442" s="183">
        <v>0</v>
      </c>
      <c r="Q1442" s="183">
        <v>0</v>
      </c>
      <c r="R1442" s="183">
        <v>0</v>
      </c>
      <c r="S1442" s="183">
        <v>0</v>
      </c>
      <c r="T1442" s="183">
        <v>0</v>
      </c>
      <c r="U1442" s="183">
        <v>0</v>
      </c>
      <c r="V1442" s="183">
        <v>0</v>
      </c>
      <c r="W1442" s="183">
        <v>0</v>
      </c>
      <c r="X1442" s="183">
        <v>0</v>
      </c>
      <c r="Y1442" s="183">
        <v>0</v>
      </c>
    </row>
    <row r="1443" spans="1:25" x14ac:dyDescent="0.2">
      <c r="A1443" s="184">
        <v>11322166</v>
      </c>
      <c r="B1443" s="183" t="str">
        <f>[1]店マスタ!B1442</f>
        <v>（有）五十嵐電気</v>
      </c>
      <c r="C1443" s="183">
        <v>2</v>
      </c>
      <c r="D1443" s="183">
        <v>2</v>
      </c>
      <c r="E1443" s="183">
        <f>_xlfn.XLOOKUP(A1443,[2]Sheet1!$R:$R,[2]Sheet1!$AB:$AB,"",0)</f>
        <v>2.5</v>
      </c>
      <c r="F1443" s="183" t="str">
        <f>_xlfn.XLOOKUP($A1443,[3]【2026年03月度_全社】RFM客層一覧表データ!$A:$A,[3]【2026年03月度_全社】RFM客層一覧表データ!C:C,"",0)</f>
        <v/>
      </c>
      <c r="G1443" s="183" t="str">
        <f>_xlfn.XLOOKUP($A1443,[3]【2026年03月度_全社】RFM客層一覧表データ!$A:$A,[3]【2026年03月度_全社】RFM客層一覧表データ!D:D,"",0)</f>
        <v/>
      </c>
      <c r="H1443" s="183" t="str">
        <f>_xlfn.XLOOKUP($A1443,[3]【2026年03月度_全社】RFM客層一覧表データ!$A:$A,[3]【2026年03月度_全社】RFM客層一覧表データ!E:E,"",0)</f>
        <v/>
      </c>
      <c r="I1443" s="183" t="str">
        <f>_xlfn.XLOOKUP($A1443,[3]【2026年03月度_全社】RFM客層一覧表データ!$A:$A,[3]【2026年03月度_全社】RFM客層一覧表データ!F:F,"",0)</f>
        <v/>
      </c>
      <c r="J1443" s="183">
        <v>0</v>
      </c>
      <c r="K1443" s="183">
        <v>0</v>
      </c>
      <c r="L1443" s="183">
        <v>0</v>
      </c>
      <c r="M1443" s="183">
        <v>0</v>
      </c>
      <c r="N1443" s="183">
        <v>0</v>
      </c>
      <c r="O1443" s="183">
        <v>0</v>
      </c>
      <c r="P1443" s="183">
        <v>0</v>
      </c>
      <c r="Q1443" s="183">
        <v>0</v>
      </c>
      <c r="R1443" s="183">
        <v>0</v>
      </c>
      <c r="S1443" s="183">
        <v>0</v>
      </c>
      <c r="T1443" s="183">
        <v>0</v>
      </c>
      <c r="U1443" s="183">
        <v>0</v>
      </c>
      <c r="V1443" s="183">
        <v>0</v>
      </c>
      <c r="W1443" s="183">
        <v>0</v>
      </c>
      <c r="X1443" s="183">
        <v>0</v>
      </c>
      <c r="Y1443" s="183">
        <v>0</v>
      </c>
    </row>
    <row r="1444" spans="1:25" x14ac:dyDescent="0.2">
      <c r="A1444" s="184">
        <v>11322176</v>
      </c>
      <c r="B1444" s="183" t="str">
        <f>[1]店マスタ!B1443</f>
        <v>（有）信越電機</v>
      </c>
      <c r="C1444" s="183">
        <v>3</v>
      </c>
      <c r="D1444" s="183">
        <v>0</v>
      </c>
      <c r="E1444" s="183" t="str">
        <f>_xlfn.XLOOKUP(A1444,[2]Sheet1!$R:$R,[2]Sheet1!$AB:$AB,"",0)</f>
        <v/>
      </c>
      <c r="F1444" s="183" t="str">
        <f>_xlfn.XLOOKUP($A1444,[3]【2026年03月度_全社】RFM客層一覧表データ!$A:$A,[3]【2026年03月度_全社】RFM客層一覧表データ!C:C,"",0)</f>
        <v/>
      </c>
      <c r="G1444" s="183" t="str">
        <f>_xlfn.XLOOKUP($A1444,[3]【2026年03月度_全社】RFM客層一覧表データ!$A:$A,[3]【2026年03月度_全社】RFM客層一覧表データ!D:D,"",0)</f>
        <v/>
      </c>
      <c r="H1444" s="183" t="str">
        <f>_xlfn.XLOOKUP($A1444,[3]【2026年03月度_全社】RFM客層一覧表データ!$A:$A,[3]【2026年03月度_全社】RFM客層一覧表データ!E:E,"",0)</f>
        <v/>
      </c>
      <c r="I1444" s="183" t="str">
        <f>_xlfn.XLOOKUP($A1444,[3]【2026年03月度_全社】RFM客層一覧表データ!$A:$A,[3]【2026年03月度_全社】RFM客層一覧表データ!F:F,"",0)</f>
        <v/>
      </c>
      <c r="J1444" s="183">
        <v>0</v>
      </c>
      <c r="K1444" s="183">
        <v>0</v>
      </c>
      <c r="L1444" s="183">
        <v>0</v>
      </c>
      <c r="M1444" s="183">
        <v>0</v>
      </c>
      <c r="N1444" s="183">
        <v>0</v>
      </c>
      <c r="O1444" s="183">
        <v>0</v>
      </c>
      <c r="P1444" s="183">
        <v>0</v>
      </c>
      <c r="Q1444" s="183">
        <v>0</v>
      </c>
      <c r="R1444" s="183">
        <v>0</v>
      </c>
      <c r="S1444" s="183">
        <v>0</v>
      </c>
      <c r="T1444" s="183">
        <v>0</v>
      </c>
      <c r="U1444" s="183">
        <v>0</v>
      </c>
      <c r="V1444" s="183">
        <v>0</v>
      </c>
      <c r="W1444" s="183">
        <v>0</v>
      </c>
      <c r="X1444" s="183">
        <v>0</v>
      </c>
      <c r="Y1444" s="183">
        <v>0</v>
      </c>
    </row>
    <row r="1445" spans="1:25" x14ac:dyDescent="0.2">
      <c r="A1445" s="184">
        <v>11322334</v>
      </c>
      <c r="B1445" s="183" t="str">
        <f>[1]店マスタ!B1444</f>
        <v>（株）パナ電器</v>
      </c>
      <c r="C1445" s="183">
        <v>1</v>
      </c>
      <c r="D1445" s="183">
        <v>1</v>
      </c>
      <c r="E1445" s="183">
        <f>_xlfn.XLOOKUP(A1445,[2]Sheet1!$R:$R,[2]Sheet1!$AB:$AB,"",0)</f>
        <v>1</v>
      </c>
      <c r="F1445" s="183">
        <f>_xlfn.XLOOKUP($A1445,[3]【2026年03月度_全社】RFM客層一覧表データ!$A:$A,[3]【2026年03月度_全社】RFM客層一覧表データ!C:C,"",0)</f>
        <v>332</v>
      </c>
      <c r="G1445" s="183">
        <f>_xlfn.XLOOKUP($A1445,[3]【2026年03月度_全社】RFM客層一覧表データ!$A:$A,[3]【2026年03月度_全社】RFM客層一覧表データ!D:D,"",0)</f>
        <v>132</v>
      </c>
      <c r="H1445" s="183">
        <f>_xlfn.XLOOKUP($A1445,[3]【2026年03月度_全社】RFM客層一覧表データ!$A:$A,[3]【2026年03月度_全社】RFM客層一覧表データ!E:E,"",0)</f>
        <v>210</v>
      </c>
      <c r="I1445" s="183">
        <f>_xlfn.XLOOKUP($A1445,[3]【2026年03月度_全社】RFM客層一覧表データ!$A:$A,[3]【2026年03月度_全社】RFM客層一覧表データ!F:F,"",0)</f>
        <v>8</v>
      </c>
      <c r="J1445" s="183">
        <v>362</v>
      </c>
      <c r="K1445" s="183">
        <v>129</v>
      </c>
      <c r="L1445" s="183">
        <v>228</v>
      </c>
      <c r="M1445" s="183">
        <v>10</v>
      </c>
      <c r="N1445" s="183">
        <v>395</v>
      </c>
      <c r="O1445" s="183">
        <v>157</v>
      </c>
      <c r="P1445" s="183">
        <v>250</v>
      </c>
      <c r="Q1445" s="183">
        <v>11</v>
      </c>
      <c r="R1445" s="183">
        <v>439</v>
      </c>
      <c r="S1445" s="183">
        <v>168</v>
      </c>
      <c r="T1445" s="183">
        <v>275</v>
      </c>
      <c r="U1445" s="183">
        <v>7</v>
      </c>
      <c r="V1445" s="183">
        <v>475</v>
      </c>
      <c r="W1445" s="183">
        <v>202</v>
      </c>
      <c r="X1445" s="183">
        <v>305</v>
      </c>
      <c r="Y1445" s="183">
        <v>14</v>
      </c>
    </row>
    <row r="1446" spans="1:25" x14ac:dyDescent="0.2">
      <c r="A1446" s="184">
        <v>11322340</v>
      </c>
      <c r="B1446" s="183" t="str">
        <f>[1]店マスタ!B1445</f>
        <v>（株）日の出電機　三軒茶屋店</v>
      </c>
      <c r="C1446" s="183">
        <v>4.5</v>
      </c>
      <c r="D1446" s="183">
        <v>4.5</v>
      </c>
      <c r="E1446" s="183">
        <f>_xlfn.XLOOKUP(A1446,[2]Sheet1!$R:$R,[2]Sheet1!$AB:$AB,"",0)</f>
        <v>4.5</v>
      </c>
      <c r="F1446" s="183">
        <f>_xlfn.XLOOKUP($A1446,[3]【2026年03月度_全社】RFM客層一覧表データ!$A:$A,[3]【2026年03月度_全社】RFM客層一覧表データ!C:C,"",0)</f>
        <v>1029</v>
      </c>
      <c r="G1446" s="183">
        <f>_xlfn.XLOOKUP($A1446,[3]【2026年03月度_全社】RFM客層一覧表データ!$A:$A,[3]【2026年03月度_全社】RFM客層一覧表データ!D:D,"",0)</f>
        <v>281</v>
      </c>
      <c r="H1446" s="183">
        <f>_xlfn.XLOOKUP($A1446,[3]【2026年03月度_全社】RFM客層一覧表データ!$A:$A,[3]【2026年03月度_全社】RFM客層一覧表データ!E:E,"",0)</f>
        <v>489</v>
      </c>
      <c r="I1446" s="183">
        <f>_xlfn.XLOOKUP($A1446,[3]【2026年03月度_全社】RFM客層一覧表データ!$A:$A,[3]【2026年03月度_全社】RFM客層一覧表データ!F:F,"",0)</f>
        <v>60</v>
      </c>
      <c r="J1446" s="183">
        <v>1021</v>
      </c>
      <c r="K1446" s="183">
        <v>342</v>
      </c>
      <c r="L1446" s="183">
        <v>471</v>
      </c>
      <c r="M1446" s="183">
        <v>69</v>
      </c>
      <c r="N1446" s="183">
        <v>1103</v>
      </c>
      <c r="O1446" s="183">
        <v>360</v>
      </c>
      <c r="P1446" s="183">
        <v>501</v>
      </c>
      <c r="Q1446" s="183">
        <v>47</v>
      </c>
      <c r="R1446" s="183">
        <v>1224</v>
      </c>
      <c r="S1446" s="183">
        <v>351</v>
      </c>
      <c r="T1446" s="183">
        <v>540</v>
      </c>
      <c r="U1446" s="183">
        <v>76</v>
      </c>
      <c r="V1446" s="183">
        <v>1302</v>
      </c>
      <c r="W1446" s="183">
        <v>449</v>
      </c>
      <c r="X1446" s="183">
        <v>592</v>
      </c>
      <c r="Y1446" s="183">
        <v>80</v>
      </c>
    </row>
    <row r="1447" spans="1:25" x14ac:dyDescent="0.2">
      <c r="A1447" s="184">
        <v>11322349</v>
      </c>
      <c r="B1447" s="183" t="str">
        <f>[1]店マスタ!B1446</f>
        <v>（有）中島電化センター（桜ケ丘</v>
      </c>
      <c r="C1447" s="183">
        <v>2.5</v>
      </c>
      <c r="D1447" s="183">
        <v>2.5</v>
      </c>
      <c r="E1447" s="183" t="str">
        <f>_xlfn.XLOOKUP(A1447,[2]Sheet1!$R:$R,[2]Sheet1!$AB:$AB,"",0)</f>
        <v/>
      </c>
      <c r="F1447" s="183">
        <f>_xlfn.XLOOKUP($A1447,[3]【2026年03月度_全社】RFM客層一覧表データ!$A:$A,[3]【2026年03月度_全社】RFM客層一覧表データ!C:C,"",0)</f>
        <v>175</v>
      </c>
      <c r="G1447" s="183">
        <f>_xlfn.XLOOKUP($A1447,[3]【2026年03月度_全社】RFM客層一覧表データ!$A:$A,[3]【2026年03月度_全社】RFM客層一覧表データ!D:D,"",0)</f>
        <v>35</v>
      </c>
      <c r="H1447" s="183">
        <f>_xlfn.XLOOKUP($A1447,[3]【2026年03月度_全社】RFM客層一覧表データ!$A:$A,[3]【2026年03月度_全社】RFM客層一覧表データ!E:E,"",0)</f>
        <v>39</v>
      </c>
      <c r="I1447" s="183">
        <f>_xlfn.XLOOKUP($A1447,[3]【2026年03月度_全社】RFM客層一覧表データ!$A:$A,[3]【2026年03月度_全社】RFM客層一覧表データ!F:F,"",0)</f>
        <v>11</v>
      </c>
      <c r="J1447" s="183">
        <v>184</v>
      </c>
      <c r="K1447" s="183">
        <v>43</v>
      </c>
      <c r="L1447" s="183">
        <v>57</v>
      </c>
      <c r="M1447" s="183">
        <v>11</v>
      </c>
      <c r="N1447" s="183">
        <v>190</v>
      </c>
      <c r="O1447" s="183">
        <v>52</v>
      </c>
      <c r="P1447" s="183">
        <v>62</v>
      </c>
      <c r="Q1447" s="183">
        <v>10</v>
      </c>
      <c r="R1447" s="183">
        <v>215</v>
      </c>
      <c r="S1447" s="183">
        <v>64</v>
      </c>
      <c r="T1447" s="183">
        <v>68</v>
      </c>
      <c r="U1447" s="183">
        <v>19</v>
      </c>
      <c r="V1447" s="183">
        <v>204</v>
      </c>
      <c r="W1447" s="183">
        <v>4</v>
      </c>
      <c r="X1447" s="183">
        <v>72</v>
      </c>
      <c r="Y1447" s="183">
        <v>0</v>
      </c>
    </row>
    <row r="1448" spans="1:25" x14ac:dyDescent="0.2">
      <c r="A1448" s="184">
        <v>11322403</v>
      </c>
      <c r="B1448" s="183" t="str">
        <f>[1]店マスタ!B1447</f>
        <v>（有）セキネデンキ</v>
      </c>
      <c r="C1448" s="183">
        <v>4</v>
      </c>
      <c r="D1448" s="183">
        <v>4</v>
      </c>
      <c r="E1448" s="183">
        <f>_xlfn.XLOOKUP(A1448,[2]Sheet1!$R:$R,[2]Sheet1!$AB:$AB,"",0)</f>
        <v>4</v>
      </c>
      <c r="F1448" s="183">
        <f>_xlfn.XLOOKUP($A1448,[3]【2026年03月度_全社】RFM客層一覧表データ!$A:$A,[3]【2026年03月度_全社】RFM客層一覧表データ!C:C,"",0)</f>
        <v>969</v>
      </c>
      <c r="G1448" s="183">
        <f>_xlfn.XLOOKUP($A1448,[3]【2026年03月度_全社】RFM客層一覧表データ!$A:$A,[3]【2026年03月度_全社】RFM客層一覧表データ!D:D,"",0)</f>
        <v>419</v>
      </c>
      <c r="H1448" s="183">
        <f>_xlfn.XLOOKUP($A1448,[3]【2026年03月度_全社】RFM客層一覧表データ!$A:$A,[3]【2026年03月度_全社】RFM客層一覧表データ!E:E,"",0)</f>
        <v>385</v>
      </c>
      <c r="I1448" s="183">
        <f>_xlfn.XLOOKUP($A1448,[3]【2026年03月度_全社】RFM客層一覧表データ!$A:$A,[3]【2026年03月度_全社】RFM客層一覧表データ!F:F,"",0)</f>
        <v>101</v>
      </c>
      <c r="J1448" s="183">
        <v>945</v>
      </c>
      <c r="K1448" s="183">
        <v>367</v>
      </c>
      <c r="L1448" s="183">
        <v>383</v>
      </c>
      <c r="M1448" s="183">
        <v>89</v>
      </c>
      <c r="N1448" s="183">
        <v>957</v>
      </c>
      <c r="O1448" s="183">
        <v>374</v>
      </c>
      <c r="P1448" s="183">
        <v>398</v>
      </c>
      <c r="Q1448" s="183">
        <v>63</v>
      </c>
      <c r="R1448" s="183">
        <v>972</v>
      </c>
      <c r="S1448" s="183">
        <v>401</v>
      </c>
      <c r="T1448" s="183">
        <v>423</v>
      </c>
      <c r="U1448" s="183">
        <v>82</v>
      </c>
      <c r="V1448" s="183">
        <v>991</v>
      </c>
      <c r="W1448" s="183">
        <v>407</v>
      </c>
      <c r="X1448" s="183">
        <v>422</v>
      </c>
      <c r="Y1448" s="183">
        <v>80</v>
      </c>
    </row>
    <row r="1449" spans="1:25" x14ac:dyDescent="0.2">
      <c r="A1449" s="184">
        <v>11322442</v>
      </c>
      <c r="B1449" s="183" t="str">
        <f>[1]店マスタ!B1448</f>
        <v>（有）電化サロンシナガワ</v>
      </c>
      <c r="C1449" s="183">
        <v>2.5</v>
      </c>
      <c r="D1449" s="183">
        <v>2.5</v>
      </c>
      <c r="E1449" s="183">
        <f>_xlfn.XLOOKUP(A1449,[2]Sheet1!$R:$R,[2]Sheet1!$AB:$AB,"",0)</f>
        <v>2.5</v>
      </c>
      <c r="F1449" s="183">
        <f>_xlfn.XLOOKUP($A1449,[3]【2026年03月度_全社】RFM客層一覧表データ!$A:$A,[3]【2026年03月度_全社】RFM客層一覧表データ!C:C,"",0)</f>
        <v>468</v>
      </c>
      <c r="G1449" s="183">
        <f>_xlfn.XLOOKUP($A1449,[3]【2026年03月度_全社】RFM客層一覧表データ!$A:$A,[3]【2026年03月度_全社】RFM客層一覧表データ!D:D,"",0)</f>
        <v>227</v>
      </c>
      <c r="H1449" s="183">
        <f>_xlfn.XLOOKUP($A1449,[3]【2026年03月度_全社】RFM客層一覧表データ!$A:$A,[3]【2026年03月度_全社】RFM客層一覧表データ!E:E,"",0)</f>
        <v>242</v>
      </c>
      <c r="I1449" s="183">
        <f>_xlfn.XLOOKUP($A1449,[3]【2026年03月度_全社】RFM客層一覧表データ!$A:$A,[3]【2026年03月度_全社】RFM客層一覧表データ!F:F,"",0)</f>
        <v>50</v>
      </c>
      <c r="J1449" s="183">
        <v>464</v>
      </c>
      <c r="K1449" s="183">
        <v>207</v>
      </c>
      <c r="L1449" s="183">
        <v>249</v>
      </c>
      <c r="M1449" s="183">
        <v>32</v>
      </c>
      <c r="N1449" s="183">
        <v>481</v>
      </c>
      <c r="O1449" s="183">
        <v>218</v>
      </c>
      <c r="P1449" s="183">
        <v>258</v>
      </c>
      <c r="Q1449" s="183">
        <v>37</v>
      </c>
      <c r="R1449" s="183">
        <v>486</v>
      </c>
      <c r="S1449" s="183">
        <v>249</v>
      </c>
      <c r="T1449" s="183">
        <v>262</v>
      </c>
      <c r="U1449" s="183">
        <v>47</v>
      </c>
      <c r="V1449" s="183">
        <v>483</v>
      </c>
      <c r="W1449" s="183">
        <v>205</v>
      </c>
      <c r="X1449" s="183">
        <v>271</v>
      </c>
      <c r="Y1449" s="183">
        <v>27</v>
      </c>
    </row>
    <row r="1450" spans="1:25" x14ac:dyDescent="0.2">
      <c r="A1450" s="184">
        <v>11322448</v>
      </c>
      <c r="B1450" s="183" t="str">
        <f>[1]店マスタ!B1449</f>
        <v>株式会社京王電業社成城店</v>
      </c>
      <c r="C1450" s="183">
        <v>4</v>
      </c>
      <c r="D1450" s="183">
        <v>4</v>
      </c>
      <c r="E1450" s="183">
        <f>_xlfn.XLOOKUP(A1450,[2]Sheet1!$R:$R,[2]Sheet1!$AB:$AB,"",0)</f>
        <v>4</v>
      </c>
      <c r="F1450" s="183">
        <f>_xlfn.XLOOKUP($A1450,[3]【2026年03月度_全社】RFM客層一覧表データ!$A:$A,[3]【2026年03月度_全社】RFM客層一覧表データ!C:C,"",0)</f>
        <v>1058</v>
      </c>
      <c r="G1450" s="183">
        <f>_xlfn.XLOOKUP($A1450,[3]【2026年03月度_全社】RFM客層一覧表データ!$A:$A,[3]【2026年03月度_全社】RFM客層一覧表データ!D:D,"",0)</f>
        <v>458</v>
      </c>
      <c r="H1450" s="183">
        <f>_xlfn.XLOOKUP($A1450,[3]【2026年03月度_全社】RFM客層一覧表データ!$A:$A,[3]【2026年03月度_全社】RFM客層一覧表データ!E:E,"",0)</f>
        <v>316</v>
      </c>
      <c r="I1450" s="183">
        <f>_xlfn.XLOOKUP($A1450,[3]【2026年03月度_全社】RFM客層一覧表データ!$A:$A,[3]【2026年03月度_全社】RFM客層一覧表データ!F:F,"",0)</f>
        <v>175</v>
      </c>
      <c r="J1450" s="183">
        <v>934</v>
      </c>
      <c r="K1450" s="183">
        <v>412</v>
      </c>
      <c r="L1450" s="183">
        <v>279</v>
      </c>
      <c r="M1450" s="183">
        <v>166</v>
      </c>
      <c r="N1450" s="183">
        <v>797</v>
      </c>
      <c r="O1450" s="183">
        <v>358</v>
      </c>
      <c r="P1450" s="183">
        <v>249</v>
      </c>
      <c r="Q1450" s="183">
        <v>125</v>
      </c>
      <c r="R1450" s="183">
        <v>702</v>
      </c>
      <c r="S1450" s="183">
        <v>348</v>
      </c>
      <c r="T1450" s="183">
        <v>233</v>
      </c>
      <c r="U1450" s="183">
        <v>147</v>
      </c>
      <c r="V1450" s="183">
        <v>600</v>
      </c>
      <c r="W1450" s="183">
        <v>335</v>
      </c>
      <c r="X1450" s="183">
        <v>237</v>
      </c>
      <c r="Y1450" s="183">
        <v>134</v>
      </c>
    </row>
    <row r="1451" spans="1:25" x14ac:dyDescent="0.2">
      <c r="A1451" s="184">
        <v>11322537</v>
      </c>
      <c r="B1451" s="183" t="str">
        <f>[1]店マスタ!B1450</f>
        <v>石　塚　デ　ン　キ</v>
      </c>
      <c r="C1451" s="183">
        <v>3</v>
      </c>
      <c r="D1451" s="183">
        <v>3</v>
      </c>
      <c r="E1451" s="183">
        <f>_xlfn.XLOOKUP(A1451,[2]Sheet1!$R:$R,[2]Sheet1!$AB:$AB,"",0)</f>
        <v>3</v>
      </c>
      <c r="F1451" s="183">
        <f>_xlfn.XLOOKUP($A1451,[3]【2026年03月度_全社】RFM客層一覧表データ!$A:$A,[3]【2026年03月度_全社】RFM客層一覧表データ!C:C,"",0)</f>
        <v>954</v>
      </c>
      <c r="G1451" s="183">
        <f>_xlfn.XLOOKUP($A1451,[3]【2026年03月度_全社】RFM客層一覧表データ!$A:$A,[3]【2026年03月度_全社】RFM客層一覧表データ!D:D,"",0)</f>
        <v>334</v>
      </c>
      <c r="H1451" s="183">
        <f>_xlfn.XLOOKUP($A1451,[3]【2026年03月度_全社】RFM客層一覧表データ!$A:$A,[3]【2026年03月度_全社】RFM客層一覧表データ!E:E,"",0)</f>
        <v>339</v>
      </c>
      <c r="I1451" s="183">
        <f>_xlfn.XLOOKUP($A1451,[3]【2026年03月度_全社】RFM客層一覧表データ!$A:$A,[3]【2026年03月度_全社】RFM客層一覧表データ!F:F,"",0)</f>
        <v>79</v>
      </c>
      <c r="J1451" s="183">
        <v>976</v>
      </c>
      <c r="K1451" s="183">
        <v>410</v>
      </c>
      <c r="L1451" s="183">
        <v>336</v>
      </c>
      <c r="M1451" s="183">
        <v>84</v>
      </c>
      <c r="N1451" s="183">
        <v>987</v>
      </c>
      <c r="O1451" s="183">
        <v>391</v>
      </c>
      <c r="P1451" s="183">
        <v>341</v>
      </c>
      <c r="Q1451" s="183">
        <v>80</v>
      </c>
      <c r="R1451" s="183">
        <v>1027</v>
      </c>
      <c r="S1451" s="183">
        <v>435</v>
      </c>
      <c r="T1451" s="183">
        <v>351</v>
      </c>
      <c r="U1451" s="183">
        <v>85</v>
      </c>
      <c r="V1451" s="183">
        <v>1063</v>
      </c>
      <c r="W1451" s="183">
        <v>411</v>
      </c>
      <c r="X1451" s="183">
        <v>369</v>
      </c>
      <c r="Y1451" s="183">
        <v>76</v>
      </c>
    </row>
    <row r="1452" spans="1:25" x14ac:dyDescent="0.2">
      <c r="A1452" s="184">
        <v>11322584</v>
      </c>
      <c r="B1452" s="183" t="str">
        <f>[1]店マスタ!B1451</f>
        <v>（株）日の出電機　本社</v>
      </c>
      <c r="C1452" s="183">
        <v>2</v>
      </c>
      <c r="D1452" s="183">
        <v>2</v>
      </c>
      <c r="E1452" s="183">
        <f>_xlfn.XLOOKUP(A1452,[2]Sheet1!$R:$R,[2]Sheet1!$AB:$AB,"",0)</f>
        <v>2.5</v>
      </c>
      <c r="F1452" s="183" t="str">
        <f>_xlfn.XLOOKUP($A1452,[3]【2026年03月度_全社】RFM客層一覧表データ!$A:$A,[3]【2026年03月度_全社】RFM客層一覧表データ!C:C,"",0)</f>
        <v/>
      </c>
      <c r="G1452" s="183" t="str">
        <f>_xlfn.XLOOKUP($A1452,[3]【2026年03月度_全社】RFM客層一覧表データ!$A:$A,[3]【2026年03月度_全社】RFM客層一覧表データ!D:D,"",0)</f>
        <v/>
      </c>
      <c r="H1452" s="183" t="str">
        <f>_xlfn.XLOOKUP($A1452,[3]【2026年03月度_全社】RFM客層一覧表データ!$A:$A,[3]【2026年03月度_全社】RFM客層一覧表データ!E:E,"",0)</f>
        <v/>
      </c>
      <c r="I1452" s="183" t="str">
        <f>_xlfn.XLOOKUP($A1452,[3]【2026年03月度_全社】RFM客層一覧表データ!$A:$A,[3]【2026年03月度_全社】RFM客層一覧表データ!F:F,"",0)</f>
        <v/>
      </c>
      <c r="J1452" s="183">
        <v>0</v>
      </c>
      <c r="K1452" s="183">
        <v>0</v>
      </c>
      <c r="L1452" s="183">
        <v>0</v>
      </c>
      <c r="M1452" s="183">
        <v>0</v>
      </c>
      <c r="N1452" s="183">
        <v>0</v>
      </c>
      <c r="O1452" s="183">
        <v>0</v>
      </c>
      <c r="P1452" s="183">
        <v>0</v>
      </c>
      <c r="Q1452" s="183">
        <v>0</v>
      </c>
      <c r="R1452" s="183">
        <v>0</v>
      </c>
      <c r="S1452" s="183">
        <v>0</v>
      </c>
      <c r="T1452" s="183">
        <v>0</v>
      </c>
      <c r="U1452" s="183">
        <v>0</v>
      </c>
      <c r="V1452" s="183">
        <v>0</v>
      </c>
      <c r="W1452" s="183">
        <v>0</v>
      </c>
      <c r="X1452" s="183">
        <v>0</v>
      </c>
      <c r="Y1452" s="183">
        <v>0</v>
      </c>
    </row>
    <row r="1453" spans="1:25" x14ac:dyDescent="0.2">
      <c r="A1453" s="184">
        <v>11322667</v>
      </c>
      <c r="B1453" s="183" t="str">
        <f>[1]店マスタ!B1452</f>
        <v>（有）日の出　佐藤</v>
      </c>
      <c r="C1453" s="183">
        <v>2</v>
      </c>
      <c r="D1453" s="183">
        <v>2</v>
      </c>
      <c r="E1453" s="183">
        <f>_xlfn.XLOOKUP(A1453,[2]Sheet1!$R:$R,[2]Sheet1!$AB:$AB,"",0)</f>
        <v>2</v>
      </c>
      <c r="F1453" s="183">
        <f>_xlfn.XLOOKUP($A1453,[3]【2026年03月度_全社】RFM客層一覧表データ!$A:$A,[3]【2026年03月度_全社】RFM客層一覧表データ!C:C,"",0)</f>
        <v>364</v>
      </c>
      <c r="G1453" s="183">
        <f>_xlfn.XLOOKUP($A1453,[3]【2026年03月度_全社】RFM客層一覧表データ!$A:$A,[3]【2026年03月度_全社】RFM客層一覧表データ!D:D,"",0)</f>
        <v>99</v>
      </c>
      <c r="H1453" s="183">
        <f>_xlfn.XLOOKUP($A1453,[3]【2026年03月度_全社】RFM客層一覧表データ!$A:$A,[3]【2026年03月度_全社】RFM客層一覧表データ!E:E,"",0)</f>
        <v>104</v>
      </c>
      <c r="I1453" s="183">
        <f>_xlfn.XLOOKUP($A1453,[3]【2026年03月度_全社】RFM客層一覧表データ!$A:$A,[3]【2026年03月度_全社】RFM客層一覧表データ!F:F,"",0)</f>
        <v>16</v>
      </c>
      <c r="J1453" s="183">
        <v>371</v>
      </c>
      <c r="K1453" s="183">
        <v>68</v>
      </c>
      <c r="L1453" s="183">
        <v>98</v>
      </c>
      <c r="M1453" s="183">
        <v>2</v>
      </c>
      <c r="N1453" s="183">
        <v>418</v>
      </c>
      <c r="O1453" s="183">
        <v>96</v>
      </c>
      <c r="P1453" s="183">
        <v>87</v>
      </c>
      <c r="Q1453" s="183">
        <v>0</v>
      </c>
      <c r="R1453" s="183">
        <v>431</v>
      </c>
      <c r="S1453" s="183">
        <v>32</v>
      </c>
      <c r="T1453" s="183">
        <v>76</v>
      </c>
      <c r="U1453" s="183">
        <v>7</v>
      </c>
      <c r="V1453" s="183">
        <v>415</v>
      </c>
      <c r="W1453" s="183">
        <v>104</v>
      </c>
      <c r="X1453" s="183">
        <v>80</v>
      </c>
      <c r="Y1453" s="183">
        <v>50</v>
      </c>
    </row>
    <row r="1454" spans="1:25" x14ac:dyDescent="0.2">
      <c r="A1454" s="184">
        <v>11322675</v>
      </c>
      <c r="B1454" s="183" t="str">
        <f>[1]店マスタ!B1453</f>
        <v>電化パークいしの</v>
      </c>
      <c r="C1454" s="183">
        <v>1.5</v>
      </c>
      <c r="D1454" s="183">
        <v>1.5</v>
      </c>
      <c r="E1454" s="183">
        <f>_xlfn.XLOOKUP(A1454,[2]Sheet1!$R:$R,[2]Sheet1!$AB:$AB,"",0)</f>
        <v>1.5</v>
      </c>
      <c r="F1454" s="183">
        <f>_xlfn.XLOOKUP($A1454,[3]【2026年03月度_全社】RFM客層一覧表データ!$A:$A,[3]【2026年03月度_全社】RFM客層一覧表データ!C:C,"",0)</f>
        <v>290</v>
      </c>
      <c r="G1454" s="183">
        <f>_xlfn.XLOOKUP($A1454,[3]【2026年03月度_全社】RFM客層一覧表データ!$A:$A,[3]【2026年03月度_全社】RFM客層一覧表データ!D:D,"",0)</f>
        <v>131</v>
      </c>
      <c r="H1454" s="183">
        <f>_xlfn.XLOOKUP($A1454,[3]【2026年03月度_全社】RFM客層一覧表データ!$A:$A,[3]【2026年03月度_全社】RFM客層一覧表データ!E:E,"",0)</f>
        <v>176</v>
      </c>
      <c r="I1454" s="183">
        <f>_xlfn.XLOOKUP($A1454,[3]【2026年03月度_全社】RFM客層一覧表データ!$A:$A,[3]【2026年03月度_全社】RFM客層一覧表データ!F:F,"",0)</f>
        <v>16</v>
      </c>
      <c r="J1454" s="183">
        <v>293</v>
      </c>
      <c r="K1454" s="183">
        <v>132</v>
      </c>
      <c r="L1454" s="183">
        <v>178</v>
      </c>
      <c r="M1454" s="183">
        <v>20</v>
      </c>
      <c r="N1454" s="183">
        <v>298</v>
      </c>
      <c r="O1454" s="183">
        <v>144</v>
      </c>
      <c r="P1454" s="183">
        <v>186</v>
      </c>
      <c r="Q1454" s="183">
        <v>8</v>
      </c>
      <c r="R1454" s="183">
        <v>315</v>
      </c>
      <c r="S1454" s="183">
        <v>130</v>
      </c>
      <c r="T1454" s="183">
        <v>191</v>
      </c>
      <c r="U1454" s="183">
        <v>23</v>
      </c>
      <c r="V1454" s="183">
        <v>305</v>
      </c>
      <c r="W1454" s="183">
        <v>136</v>
      </c>
      <c r="X1454" s="183">
        <v>197</v>
      </c>
      <c r="Y1454" s="183">
        <v>9</v>
      </c>
    </row>
    <row r="1455" spans="1:25" x14ac:dyDescent="0.2">
      <c r="A1455" s="184">
        <v>11322676</v>
      </c>
      <c r="B1455" s="183" t="str">
        <f>[1]店マスタ!B1454</f>
        <v>アオキデンキ</v>
      </c>
      <c r="C1455" s="183">
        <v>6.5</v>
      </c>
      <c r="D1455" s="183">
        <v>6.5</v>
      </c>
      <c r="E1455" s="183" t="str">
        <f>_xlfn.XLOOKUP(A1455,[2]Sheet1!$R:$R,[2]Sheet1!$AB:$AB,"",0)</f>
        <v/>
      </c>
      <c r="F1455" s="183" t="str">
        <f>_xlfn.XLOOKUP($A1455,[3]【2026年03月度_全社】RFM客層一覧表データ!$A:$A,[3]【2026年03月度_全社】RFM客層一覧表データ!C:C,"",0)</f>
        <v/>
      </c>
      <c r="G1455" s="183" t="str">
        <f>_xlfn.XLOOKUP($A1455,[3]【2026年03月度_全社】RFM客層一覧表データ!$A:$A,[3]【2026年03月度_全社】RFM客層一覧表データ!D:D,"",0)</f>
        <v/>
      </c>
      <c r="H1455" s="183" t="str">
        <f>_xlfn.XLOOKUP($A1455,[3]【2026年03月度_全社】RFM客層一覧表データ!$A:$A,[3]【2026年03月度_全社】RFM客層一覧表データ!E:E,"",0)</f>
        <v/>
      </c>
      <c r="I1455" s="183" t="str">
        <f>_xlfn.XLOOKUP($A1455,[3]【2026年03月度_全社】RFM客層一覧表データ!$A:$A,[3]【2026年03月度_全社】RFM客層一覧表データ!F:F,"",0)</f>
        <v/>
      </c>
      <c r="J1455" s="183">
        <v>0</v>
      </c>
      <c r="K1455" s="183">
        <v>0</v>
      </c>
      <c r="L1455" s="183">
        <v>0</v>
      </c>
      <c r="M1455" s="183">
        <v>0</v>
      </c>
      <c r="N1455" s="183">
        <v>0</v>
      </c>
      <c r="O1455" s="183">
        <v>0</v>
      </c>
      <c r="P1455" s="183">
        <v>0</v>
      </c>
      <c r="Q1455" s="183">
        <v>0</v>
      </c>
      <c r="R1455" s="183">
        <v>0</v>
      </c>
      <c r="S1455" s="183">
        <v>0</v>
      </c>
      <c r="T1455" s="183">
        <v>0</v>
      </c>
      <c r="U1455" s="183">
        <v>0</v>
      </c>
      <c r="V1455" s="183">
        <v>0</v>
      </c>
      <c r="W1455" s="183">
        <v>0</v>
      </c>
      <c r="X1455" s="183">
        <v>0</v>
      </c>
      <c r="Y1455" s="183">
        <v>0</v>
      </c>
    </row>
    <row r="1456" spans="1:25" x14ac:dyDescent="0.2">
      <c r="A1456" s="184">
        <v>11323043</v>
      </c>
      <c r="B1456" s="183" t="str">
        <f>[1]店マスタ!B1455</f>
        <v>（株）北　原　電　気　商　会</v>
      </c>
      <c r="C1456" s="183">
        <v>3.5</v>
      </c>
      <c r="D1456" s="183">
        <v>3.5</v>
      </c>
      <c r="E1456" s="183">
        <f>_xlfn.XLOOKUP(A1456,[2]Sheet1!$R:$R,[2]Sheet1!$AB:$AB,"",0)</f>
        <v>3.5</v>
      </c>
      <c r="F1456" s="183">
        <f>_xlfn.XLOOKUP($A1456,[3]【2026年03月度_全社】RFM客層一覧表データ!$A:$A,[3]【2026年03月度_全社】RFM客層一覧表データ!C:C,"",0)</f>
        <v>598</v>
      </c>
      <c r="G1456" s="183">
        <f>_xlfn.XLOOKUP($A1456,[3]【2026年03月度_全社】RFM客層一覧表データ!$A:$A,[3]【2026年03月度_全社】RFM客層一覧表データ!D:D,"",0)</f>
        <v>163</v>
      </c>
      <c r="H1456" s="183">
        <f>_xlfn.XLOOKUP($A1456,[3]【2026年03月度_全社】RFM客層一覧表データ!$A:$A,[3]【2026年03月度_全社】RFM客層一覧表データ!E:E,"",0)</f>
        <v>0</v>
      </c>
      <c r="I1456" s="183">
        <f>_xlfn.XLOOKUP($A1456,[3]【2026年03月度_全社】RFM客層一覧表データ!$A:$A,[3]【2026年03月度_全社】RFM客層一覧表データ!F:F,"",0)</f>
        <v>0</v>
      </c>
      <c r="J1456" s="183">
        <v>636</v>
      </c>
      <c r="K1456" s="183">
        <v>198</v>
      </c>
      <c r="L1456" s="183">
        <v>0</v>
      </c>
      <c r="M1456" s="183">
        <v>0</v>
      </c>
      <c r="N1456" s="183">
        <v>673</v>
      </c>
      <c r="O1456" s="183">
        <v>199</v>
      </c>
      <c r="P1456" s="183">
        <v>0</v>
      </c>
      <c r="Q1456" s="183">
        <v>0</v>
      </c>
      <c r="R1456" s="183">
        <v>681</v>
      </c>
      <c r="S1456" s="183">
        <v>189</v>
      </c>
      <c r="T1456" s="183">
        <v>0</v>
      </c>
      <c r="U1456" s="183">
        <v>0</v>
      </c>
      <c r="V1456" s="183">
        <v>696</v>
      </c>
      <c r="W1456" s="183">
        <v>193</v>
      </c>
      <c r="X1456" s="183">
        <v>0</v>
      </c>
      <c r="Y1456" s="183">
        <v>0</v>
      </c>
    </row>
    <row r="1457" spans="1:25" x14ac:dyDescent="0.2">
      <c r="A1457" s="184">
        <v>11323121</v>
      </c>
      <c r="B1457" s="183" t="str">
        <f>[1]店マスタ!B1456</f>
        <v>関　戸　電　気　商　会</v>
      </c>
      <c r="C1457" s="183">
        <v>4</v>
      </c>
      <c r="D1457" s="183">
        <v>4</v>
      </c>
      <c r="E1457" s="183">
        <f>_xlfn.XLOOKUP(A1457,[2]Sheet1!$R:$R,[2]Sheet1!$AB:$AB,"",0)</f>
        <v>4</v>
      </c>
      <c r="F1457" s="183">
        <f>_xlfn.XLOOKUP($A1457,[3]【2026年03月度_全社】RFM客層一覧表データ!$A:$A,[3]【2026年03月度_全社】RFM客層一覧表データ!C:C,"",0)</f>
        <v>879</v>
      </c>
      <c r="G1457" s="183">
        <f>_xlfn.XLOOKUP($A1457,[3]【2026年03月度_全社】RFM客層一覧表データ!$A:$A,[3]【2026年03月度_全社】RFM客層一覧表データ!D:D,"",0)</f>
        <v>370</v>
      </c>
      <c r="H1457" s="183">
        <f>_xlfn.XLOOKUP($A1457,[3]【2026年03月度_全社】RFM客層一覧表データ!$A:$A,[3]【2026年03月度_全社】RFM客層一覧表データ!E:E,"",0)</f>
        <v>370</v>
      </c>
      <c r="I1457" s="183">
        <f>_xlfn.XLOOKUP($A1457,[3]【2026年03月度_全社】RFM客層一覧表データ!$A:$A,[3]【2026年03月度_全社】RFM客層一覧表データ!F:F,"",0)</f>
        <v>85</v>
      </c>
      <c r="J1457" s="183">
        <v>871</v>
      </c>
      <c r="K1457" s="183">
        <v>330</v>
      </c>
      <c r="L1457" s="183">
        <v>369</v>
      </c>
      <c r="M1457" s="183">
        <v>57</v>
      </c>
      <c r="N1457" s="183">
        <v>885</v>
      </c>
      <c r="O1457" s="183">
        <v>329</v>
      </c>
      <c r="P1457" s="183">
        <v>382</v>
      </c>
      <c r="Q1457" s="183">
        <v>55</v>
      </c>
      <c r="R1457" s="183">
        <v>925</v>
      </c>
      <c r="S1457" s="183">
        <v>353</v>
      </c>
      <c r="T1457" s="183">
        <v>389</v>
      </c>
      <c r="U1457" s="183">
        <v>75</v>
      </c>
      <c r="V1457" s="183">
        <v>955</v>
      </c>
      <c r="W1457" s="183">
        <v>351</v>
      </c>
      <c r="X1457" s="183">
        <v>403</v>
      </c>
      <c r="Y1457" s="183">
        <v>65</v>
      </c>
    </row>
    <row r="1458" spans="1:25" x14ac:dyDescent="0.2">
      <c r="A1458" s="184">
        <v>11323125</v>
      </c>
      <c r="B1458" s="183" t="str">
        <f>[1]店マスタ!B1457</f>
        <v>（有）共栄電器　（洗足本店）</v>
      </c>
      <c r="C1458" s="183">
        <v>2</v>
      </c>
      <c r="D1458" s="183">
        <v>2</v>
      </c>
      <c r="E1458" s="183">
        <f>_xlfn.XLOOKUP(A1458,[2]Sheet1!$R:$R,[2]Sheet1!$AB:$AB,"",0)</f>
        <v>2</v>
      </c>
      <c r="F1458" s="183">
        <f>_xlfn.XLOOKUP($A1458,[3]【2026年03月度_全社】RFM客層一覧表データ!$A:$A,[3]【2026年03月度_全社】RFM客層一覧表データ!C:C,"",0)</f>
        <v>334</v>
      </c>
      <c r="G1458" s="183">
        <f>_xlfn.XLOOKUP($A1458,[3]【2026年03月度_全社】RFM客層一覧表データ!$A:$A,[3]【2026年03月度_全社】RFM客層一覧表データ!D:D,"",0)</f>
        <v>103</v>
      </c>
      <c r="H1458" s="183">
        <f>_xlfn.XLOOKUP($A1458,[3]【2026年03月度_全社】RFM客層一覧表データ!$A:$A,[3]【2026年03月度_全社】RFM客層一覧表データ!E:E,"",0)</f>
        <v>105</v>
      </c>
      <c r="I1458" s="183">
        <f>_xlfn.XLOOKUP($A1458,[3]【2026年03月度_全社】RFM客層一覧表データ!$A:$A,[3]【2026年03月度_全社】RFM客層一覧表データ!F:F,"",0)</f>
        <v>28</v>
      </c>
      <c r="J1458" s="183">
        <v>346</v>
      </c>
      <c r="K1458" s="183">
        <v>94</v>
      </c>
      <c r="L1458" s="183">
        <v>94</v>
      </c>
      <c r="M1458" s="183">
        <v>18</v>
      </c>
      <c r="N1458" s="183">
        <v>374</v>
      </c>
      <c r="O1458" s="183">
        <v>101</v>
      </c>
      <c r="P1458" s="183">
        <v>88</v>
      </c>
      <c r="Q1458" s="183">
        <v>33</v>
      </c>
      <c r="R1458" s="183">
        <v>377</v>
      </c>
      <c r="S1458" s="183">
        <v>127</v>
      </c>
      <c r="T1458" s="183">
        <v>81</v>
      </c>
      <c r="U1458" s="183">
        <v>44</v>
      </c>
      <c r="V1458" s="183">
        <v>361</v>
      </c>
      <c r="W1458" s="183">
        <v>133</v>
      </c>
      <c r="X1458" s="183">
        <v>67</v>
      </c>
      <c r="Y1458" s="183">
        <v>56</v>
      </c>
    </row>
    <row r="1459" spans="1:25" x14ac:dyDescent="0.2">
      <c r="A1459" s="184">
        <v>11323167</v>
      </c>
      <c r="B1459" s="183" t="str">
        <f>[1]店マスタ!B1458</f>
        <v>（有）東大でんき</v>
      </c>
      <c r="C1459" s="183">
        <v>1.5</v>
      </c>
      <c r="D1459" s="183">
        <v>1.5</v>
      </c>
      <c r="E1459" s="183">
        <f>_xlfn.XLOOKUP(A1459,[2]Sheet1!$R:$R,[2]Sheet1!$AB:$AB,"",0)</f>
        <v>1.5</v>
      </c>
      <c r="F1459" s="183">
        <f>_xlfn.XLOOKUP($A1459,[3]【2026年03月度_全社】RFM客層一覧表データ!$A:$A,[3]【2026年03月度_全社】RFM客層一覧表データ!C:C,"",0)</f>
        <v>265</v>
      </c>
      <c r="G1459" s="183">
        <f>_xlfn.XLOOKUP($A1459,[3]【2026年03月度_全社】RFM客層一覧表データ!$A:$A,[3]【2026年03月度_全社】RFM客層一覧表データ!D:D,"",0)</f>
        <v>51</v>
      </c>
      <c r="H1459" s="183">
        <f>_xlfn.XLOOKUP($A1459,[3]【2026年03月度_全社】RFM客層一覧表データ!$A:$A,[3]【2026年03月度_全社】RFM客層一覧表データ!E:E,"",0)</f>
        <v>107</v>
      </c>
      <c r="I1459" s="183">
        <f>_xlfn.XLOOKUP($A1459,[3]【2026年03月度_全社】RFM客層一覧表データ!$A:$A,[3]【2026年03月度_全社】RFM客層一覧表データ!F:F,"",0)</f>
        <v>12</v>
      </c>
      <c r="J1459" s="183">
        <v>272</v>
      </c>
      <c r="K1459" s="183">
        <v>100</v>
      </c>
      <c r="L1459" s="183">
        <v>107</v>
      </c>
      <c r="M1459" s="183">
        <v>9</v>
      </c>
      <c r="N1459" s="183">
        <v>268</v>
      </c>
      <c r="O1459" s="183">
        <v>132</v>
      </c>
      <c r="P1459" s="183">
        <v>103</v>
      </c>
      <c r="Q1459" s="183">
        <v>20</v>
      </c>
      <c r="R1459" s="183">
        <v>247</v>
      </c>
      <c r="S1459" s="183">
        <v>91</v>
      </c>
      <c r="T1459" s="183">
        <v>101</v>
      </c>
      <c r="U1459" s="183">
        <v>9</v>
      </c>
      <c r="V1459" s="183">
        <v>253</v>
      </c>
      <c r="W1459" s="183">
        <v>120</v>
      </c>
      <c r="X1459" s="183">
        <v>105</v>
      </c>
      <c r="Y1459" s="183">
        <v>9</v>
      </c>
    </row>
    <row r="1460" spans="1:25" x14ac:dyDescent="0.2">
      <c r="A1460" s="184">
        <v>11323214</v>
      </c>
      <c r="B1460" s="183" t="str">
        <f>[1]店マスタ!B1459</f>
        <v>（有）共栄電器加藤店</v>
      </c>
      <c r="C1460" s="183">
        <v>1.5</v>
      </c>
      <c r="D1460" s="183">
        <v>1.5</v>
      </c>
      <c r="E1460" s="183">
        <f>_xlfn.XLOOKUP(A1460,[2]Sheet1!$R:$R,[2]Sheet1!$AB:$AB,"",0)</f>
        <v>1.5</v>
      </c>
      <c r="F1460" s="183" t="str">
        <f>_xlfn.XLOOKUP($A1460,[3]【2026年03月度_全社】RFM客層一覧表データ!$A:$A,[3]【2026年03月度_全社】RFM客層一覧表データ!C:C,"",0)</f>
        <v/>
      </c>
      <c r="G1460" s="183" t="str">
        <f>_xlfn.XLOOKUP($A1460,[3]【2026年03月度_全社】RFM客層一覧表データ!$A:$A,[3]【2026年03月度_全社】RFM客層一覧表データ!D:D,"",0)</f>
        <v/>
      </c>
      <c r="H1460" s="183" t="str">
        <f>_xlfn.XLOOKUP($A1460,[3]【2026年03月度_全社】RFM客層一覧表データ!$A:$A,[3]【2026年03月度_全社】RFM客層一覧表データ!E:E,"",0)</f>
        <v/>
      </c>
      <c r="I1460" s="183" t="str">
        <f>_xlfn.XLOOKUP($A1460,[3]【2026年03月度_全社】RFM客層一覧表データ!$A:$A,[3]【2026年03月度_全社】RFM客層一覧表データ!F:F,"",0)</f>
        <v/>
      </c>
      <c r="J1460" s="183">
        <v>0</v>
      </c>
      <c r="K1460" s="183">
        <v>0</v>
      </c>
      <c r="L1460" s="183">
        <v>0</v>
      </c>
      <c r="M1460" s="183">
        <v>0</v>
      </c>
      <c r="N1460" s="183">
        <v>0</v>
      </c>
      <c r="O1460" s="183">
        <v>0</v>
      </c>
      <c r="P1460" s="183">
        <v>0</v>
      </c>
      <c r="Q1460" s="183">
        <v>0</v>
      </c>
      <c r="R1460" s="183">
        <v>0</v>
      </c>
      <c r="S1460" s="183">
        <v>0</v>
      </c>
      <c r="T1460" s="183">
        <v>0</v>
      </c>
      <c r="U1460" s="183">
        <v>0</v>
      </c>
      <c r="V1460" s="183">
        <v>0</v>
      </c>
      <c r="W1460" s="183">
        <v>0</v>
      </c>
      <c r="X1460" s="183">
        <v>0</v>
      </c>
      <c r="Y1460" s="183">
        <v>0</v>
      </c>
    </row>
    <row r="1461" spans="1:25" x14ac:dyDescent="0.2">
      <c r="A1461" s="184">
        <v>11323223</v>
      </c>
      <c r="B1461" s="183" t="str">
        <f>[1]店マスタ!B1460</f>
        <v>（株）日の出電機家電・住設セン</v>
      </c>
      <c r="C1461" s="183">
        <v>1.5</v>
      </c>
      <c r="D1461" s="183">
        <v>1.5</v>
      </c>
      <c r="E1461" s="183">
        <f>_xlfn.XLOOKUP(A1461,[2]Sheet1!$R:$R,[2]Sheet1!$AB:$AB,"",0)</f>
        <v>2</v>
      </c>
      <c r="F1461" s="183">
        <f>_xlfn.XLOOKUP($A1461,[3]【2026年03月度_全社】RFM客層一覧表データ!$A:$A,[3]【2026年03月度_全社】RFM客層一覧表データ!C:C,"",0)</f>
        <v>228</v>
      </c>
      <c r="G1461" s="183">
        <f>_xlfn.XLOOKUP($A1461,[3]【2026年03月度_全社】RFM客層一覧表データ!$A:$A,[3]【2026年03月度_全社】RFM客層一覧表データ!D:D,"",0)</f>
        <v>89</v>
      </c>
      <c r="H1461" s="183">
        <f>_xlfn.XLOOKUP($A1461,[3]【2026年03月度_全社】RFM客層一覧表データ!$A:$A,[3]【2026年03月度_全社】RFM客層一覧表データ!E:E,"",0)</f>
        <v>138</v>
      </c>
      <c r="I1461" s="183">
        <f>_xlfn.XLOOKUP($A1461,[3]【2026年03月度_全社】RFM客層一覧表データ!$A:$A,[3]【2026年03月度_全社】RFM客層一覧表データ!F:F,"",0)</f>
        <v>15</v>
      </c>
      <c r="J1461" s="183">
        <v>240</v>
      </c>
      <c r="K1461" s="183">
        <v>88</v>
      </c>
      <c r="L1461" s="183">
        <v>147</v>
      </c>
      <c r="M1461" s="183">
        <v>3</v>
      </c>
      <c r="N1461" s="183">
        <v>260</v>
      </c>
      <c r="O1461" s="183">
        <v>98</v>
      </c>
      <c r="P1461" s="183">
        <v>151</v>
      </c>
      <c r="Q1461" s="183">
        <v>6</v>
      </c>
      <c r="R1461" s="183">
        <v>266</v>
      </c>
      <c r="S1461" s="183">
        <v>101</v>
      </c>
      <c r="T1461" s="183">
        <v>153</v>
      </c>
      <c r="U1461" s="183">
        <v>4</v>
      </c>
      <c r="V1461" s="183">
        <v>287</v>
      </c>
      <c r="W1461" s="183">
        <v>122</v>
      </c>
      <c r="X1461" s="183">
        <v>164</v>
      </c>
      <c r="Y1461" s="183">
        <v>17</v>
      </c>
    </row>
    <row r="1462" spans="1:25" x14ac:dyDescent="0.2">
      <c r="A1462" s="184">
        <v>11323282</v>
      </c>
      <c r="B1462" s="183" t="str">
        <f>[1]店マスタ!B1461</f>
        <v>（株）電化のホシノ</v>
      </c>
      <c r="C1462" s="183">
        <v>4.5</v>
      </c>
      <c r="D1462" s="183">
        <v>4.5</v>
      </c>
      <c r="E1462" s="183">
        <f>_xlfn.XLOOKUP(A1462,[2]Sheet1!$R:$R,[2]Sheet1!$AB:$AB,"",0)</f>
        <v>4.5</v>
      </c>
      <c r="F1462" s="183">
        <f>_xlfn.XLOOKUP($A1462,[3]【2026年03月度_全社】RFM客層一覧表データ!$A:$A,[3]【2026年03月度_全社】RFM客層一覧表データ!C:C,"",0)</f>
        <v>1633</v>
      </c>
      <c r="G1462" s="183">
        <f>_xlfn.XLOOKUP($A1462,[3]【2026年03月度_全社】RFM客層一覧表データ!$A:$A,[3]【2026年03月度_全社】RFM客層一覧表データ!D:D,"",0)</f>
        <v>773</v>
      </c>
      <c r="H1462" s="183">
        <f>_xlfn.XLOOKUP($A1462,[3]【2026年03月度_全社】RFM客層一覧表データ!$A:$A,[3]【2026年03月度_全社】RFM客層一覧表データ!E:E,"",0)</f>
        <v>834</v>
      </c>
      <c r="I1462" s="183">
        <f>_xlfn.XLOOKUP($A1462,[3]【2026年03月度_全社】RFM客層一覧表データ!$A:$A,[3]【2026年03月度_全社】RFM客層一覧表データ!F:F,"",0)</f>
        <v>165</v>
      </c>
      <c r="J1462" s="183">
        <v>1595</v>
      </c>
      <c r="K1462" s="183">
        <v>771</v>
      </c>
      <c r="L1462" s="183">
        <v>825</v>
      </c>
      <c r="M1462" s="183">
        <v>140</v>
      </c>
      <c r="N1462" s="183">
        <v>1757</v>
      </c>
      <c r="O1462" s="183">
        <v>774</v>
      </c>
      <c r="P1462" s="183">
        <v>848</v>
      </c>
      <c r="Q1462" s="183">
        <v>164</v>
      </c>
      <c r="R1462" s="183">
        <v>1697</v>
      </c>
      <c r="S1462" s="183">
        <v>791</v>
      </c>
      <c r="T1462" s="183">
        <v>860</v>
      </c>
      <c r="U1462" s="183">
        <v>173</v>
      </c>
      <c r="V1462" s="183">
        <v>1620</v>
      </c>
      <c r="W1462" s="183">
        <v>773</v>
      </c>
      <c r="X1462" s="183">
        <v>867</v>
      </c>
      <c r="Y1462" s="183">
        <v>122</v>
      </c>
    </row>
    <row r="1463" spans="1:25" x14ac:dyDescent="0.2">
      <c r="A1463" s="184">
        <v>11324001</v>
      </c>
      <c r="B1463" s="183" t="str">
        <f>[1]店マスタ!B1462</f>
        <v>東　大　電　気　株式会社</v>
      </c>
      <c r="C1463" s="183">
        <v>2.5</v>
      </c>
      <c r="D1463" s="183">
        <v>2.5</v>
      </c>
      <c r="E1463" s="183">
        <f>_xlfn.XLOOKUP(A1463,[2]Sheet1!$R:$R,[2]Sheet1!$AB:$AB,"",0)</f>
        <v>3</v>
      </c>
      <c r="F1463" s="183">
        <f>_xlfn.XLOOKUP($A1463,[3]【2026年03月度_全社】RFM客層一覧表データ!$A:$A,[3]【2026年03月度_全社】RFM客層一覧表データ!C:C,"",0)</f>
        <v>851</v>
      </c>
      <c r="G1463" s="183">
        <f>_xlfn.XLOOKUP($A1463,[3]【2026年03月度_全社】RFM客層一覧表データ!$A:$A,[3]【2026年03月度_全社】RFM客層一覧表データ!D:D,"",0)</f>
        <v>244</v>
      </c>
      <c r="H1463" s="183">
        <f>_xlfn.XLOOKUP($A1463,[3]【2026年03月度_全社】RFM客層一覧表データ!$A:$A,[3]【2026年03月度_全社】RFM客層一覧表データ!E:E,"",0)</f>
        <v>323</v>
      </c>
      <c r="I1463" s="183">
        <f>_xlfn.XLOOKUP($A1463,[3]【2026年03月度_全社】RFM客層一覧表データ!$A:$A,[3]【2026年03月度_全社】RFM客層一覧表データ!F:F,"",0)</f>
        <v>29</v>
      </c>
      <c r="J1463" s="183">
        <v>979</v>
      </c>
      <c r="K1463" s="183">
        <v>299</v>
      </c>
      <c r="L1463" s="183">
        <v>342</v>
      </c>
      <c r="M1463" s="183">
        <v>51</v>
      </c>
      <c r="N1463" s="183">
        <v>1046</v>
      </c>
      <c r="O1463" s="183">
        <v>325</v>
      </c>
      <c r="P1463" s="183">
        <v>402</v>
      </c>
      <c r="Q1463" s="183">
        <v>49</v>
      </c>
      <c r="R1463" s="183">
        <v>1122</v>
      </c>
      <c r="S1463" s="183">
        <v>365</v>
      </c>
      <c r="T1463" s="183">
        <v>431</v>
      </c>
      <c r="U1463" s="183">
        <v>65</v>
      </c>
      <c r="V1463" s="183">
        <v>1156</v>
      </c>
      <c r="W1463" s="183">
        <v>395</v>
      </c>
      <c r="X1463" s="183">
        <v>460</v>
      </c>
      <c r="Y1463" s="183">
        <v>68</v>
      </c>
    </row>
    <row r="1464" spans="1:25" x14ac:dyDescent="0.2">
      <c r="A1464" s="184">
        <v>11324011</v>
      </c>
      <c r="B1464" s="183" t="str">
        <f>[1]店マスタ!B1463</f>
        <v>（株）三晃電気</v>
      </c>
      <c r="C1464" s="183">
        <v>3</v>
      </c>
      <c r="D1464" s="183">
        <v>3</v>
      </c>
      <c r="E1464" s="183">
        <f>_xlfn.XLOOKUP(A1464,[2]Sheet1!$R:$R,[2]Sheet1!$AB:$AB,"",0)</f>
        <v>3.5</v>
      </c>
      <c r="F1464" s="183">
        <f>_xlfn.XLOOKUP($A1464,[3]【2026年03月度_全社】RFM客層一覧表データ!$A:$A,[3]【2026年03月度_全社】RFM客層一覧表データ!C:C,"",0)</f>
        <v>870</v>
      </c>
      <c r="G1464" s="183">
        <f>_xlfn.XLOOKUP($A1464,[3]【2026年03月度_全社】RFM客層一覧表データ!$A:$A,[3]【2026年03月度_全社】RFM客層一覧表データ!D:D,"",0)</f>
        <v>392</v>
      </c>
      <c r="H1464" s="183">
        <f>_xlfn.XLOOKUP($A1464,[3]【2026年03月度_全社】RFM客層一覧表データ!$A:$A,[3]【2026年03月度_全社】RFM客層一覧表データ!E:E,"",0)</f>
        <v>461</v>
      </c>
      <c r="I1464" s="183">
        <f>_xlfn.XLOOKUP($A1464,[3]【2026年03月度_全社】RFM客層一覧表データ!$A:$A,[3]【2026年03月度_全社】RFM客層一覧表データ!F:F,"",0)</f>
        <v>48</v>
      </c>
      <c r="J1464" s="183">
        <v>891</v>
      </c>
      <c r="K1464" s="183">
        <v>412</v>
      </c>
      <c r="L1464" s="183">
        <v>475</v>
      </c>
      <c r="M1464" s="183">
        <v>39</v>
      </c>
      <c r="N1464" s="183">
        <v>916</v>
      </c>
      <c r="O1464" s="183">
        <v>434</v>
      </c>
      <c r="P1464" s="183">
        <v>485</v>
      </c>
      <c r="Q1464" s="183">
        <v>47</v>
      </c>
      <c r="R1464" s="183">
        <v>1047</v>
      </c>
      <c r="S1464" s="183">
        <v>429</v>
      </c>
      <c r="T1464" s="183">
        <v>514</v>
      </c>
      <c r="U1464" s="183">
        <v>54</v>
      </c>
      <c r="V1464" s="183">
        <v>1016</v>
      </c>
      <c r="W1464" s="183">
        <v>441</v>
      </c>
      <c r="X1464" s="183">
        <v>579</v>
      </c>
      <c r="Y1464" s="183">
        <v>40</v>
      </c>
    </row>
    <row r="1465" spans="1:25" x14ac:dyDescent="0.2">
      <c r="A1465" s="184">
        <v>11324013</v>
      </c>
      <c r="B1465" s="183" t="str">
        <f>[1]店マスタ!B1464</f>
        <v>（株）リビング　ニホンドウ</v>
      </c>
      <c r="C1465" s="183">
        <v>4.5</v>
      </c>
      <c r="D1465" s="183">
        <v>4.5</v>
      </c>
      <c r="E1465" s="183">
        <f>_xlfn.XLOOKUP(A1465,[2]Sheet1!$R:$R,[2]Sheet1!$AB:$AB,"",0)</f>
        <v>4.5</v>
      </c>
      <c r="F1465" s="183">
        <f>_xlfn.XLOOKUP($A1465,[3]【2026年03月度_全社】RFM客層一覧表データ!$A:$A,[3]【2026年03月度_全社】RFM客層一覧表データ!C:C,"",0)</f>
        <v>1122</v>
      </c>
      <c r="G1465" s="183">
        <f>_xlfn.XLOOKUP($A1465,[3]【2026年03月度_全社】RFM客層一覧表データ!$A:$A,[3]【2026年03月度_全社】RFM客層一覧表データ!D:D,"",0)</f>
        <v>444</v>
      </c>
      <c r="H1465" s="183">
        <f>_xlfn.XLOOKUP($A1465,[3]【2026年03月度_全社】RFM客層一覧表データ!$A:$A,[3]【2026年03月度_全社】RFM客層一覧表データ!E:E,"",0)</f>
        <v>409</v>
      </c>
      <c r="I1465" s="183">
        <f>_xlfn.XLOOKUP($A1465,[3]【2026年03月度_全社】RFM客層一覧表データ!$A:$A,[3]【2026年03月度_全社】RFM客層一覧表データ!F:F,"",0)</f>
        <v>133</v>
      </c>
      <c r="J1465" s="183">
        <v>1097</v>
      </c>
      <c r="K1465" s="183">
        <v>432</v>
      </c>
      <c r="L1465" s="183">
        <v>413</v>
      </c>
      <c r="M1465" s="183">
        <v>136</v>
      </c>
      <c r="N1465" s="183">
        <v>1080</v>
      </c>
      <c r="O1465" s="183">
        <v>420</v>
      </c>
      <c r="P1465" s="183">
        <v>410</v>
      </c>
      <c r="Q1465" s="183">
        <v>104</v>
      </c>
      <c r="R1465" s="183">
        <v>1085</v>
      </c>
      <c r="S1465" s="183">
        <v>426</v>
      </c>
      <c r="T1465" s="183">
        <v>410</v>
      </c>
      <c r="U1465" s="183">
        <v>115</v>
      </c>
      <c r="V1465" s="183">
        <v>1088</v>
      </c>
      <c r="W1465" s="183">
        <v>420</v>
      </c>
      <c r="X1465" s="183">
        <v>408</v>
      </c>
      <c r="Y1465" s="183">
        <v>119</v>
      </c>
    </row>
    <row r="1466" spans="1:25" x14ac:dyDescent="0.2">
      <c r="A1466" s="184">
        <v>11324017</v>
      </c>
      <c r="B1466" s="183" t="str">
        <f>[1]店マスタ!B1465</f>
        <v>（株）　東　京　電　化</v>
      </c>
      <c r="C1466" s="183">
        <v>3.5</v>
      </c>
      <c r="D1466" s="183">
        <v>3.5</v>
      </c>
      <c r="E1466" s="183" t="str">
        <f>_xlfn.XLOOKUP(A1466,[2]Sheet1!$R:$R,[2]Sheet1!$AB:$AB,"",0)</f>
        <v/>
      </c>
      <c r="F1466" s="183" t="str">
        <f>_xlfn.XLOOKUP($A1466,[3]【2026年03月度_全社】RFM客層一覧表データ!$A:$A,[3]【2026年03月度_全社】RFM客層一覧表データ!C:C,"",0)</f>
        <v/>
      </c>
      <c r="G1466" s="183" t="str">
        <f>_xlfn.XLOOKUP($A1466,[3]【2026年03月度_全社】RFM客層一覧表データ!$A:$A,[3]【2026年03月度_全社】RFM客層一覧表データ!D:D,"",0)</f>
        <v/>
      </c>
      <c r="H1466" s="183" t="str">
        <f>_xlfn.XLOOKUP($A1466,[3]【2026年03月度_全社】RFM客層一覧表データ!$A:$A,[3]【2026年03月度_全社】RFM客層一覧表データ!E:E,"",0)</f>
        <v/>
      </c>
      <c r="I1466" s="183" t="str">
        <f>_xlfn.XLOOKUP($A1466,[3]【2026年03月度_全社】RFM客層一覧表データ!$A:$A,[3]【2026年03月度_全社】RFM客層一覧表データ!F:F,"",0)</f>
        <v/>
      </c>
      <c r="J1466" s="183">
        <v>0</v>
      </c>
      <c r="K1466" s="183">
        <v>0</v>
      </c>
      <c r="L1466" s="183">
        <v>0</v>
      </c>
      <c r="M1466" s="183">
        <v>0</v>
      </c>
      <c r="N1466" s="183">
        <v>0</v>
      </c>
      <c r="O1466" s="183">
        <v>0</v>
      </c>
      <c r="P1466" s="183">
        <v>0</v>
      </c>
      <c r="Q1466" s="183">
        <v>0</v>
      </c>
      <c r="R1466" s="183">
        <v>0</v>
      </c>
      <c r="S1466" s="183">
        <v>0</v>
      </c>
      <c r="T1466" s="183">
        <v>0</v>
      </c>
      <c r="U1466" s="183">
        <v>0</v>
      </c>
      <c r="V1466" s="183">
        <v>0</v>
      </c>
      <c r="W1466" s="183">
        <v>0</v>
      </c>
      <c r="X1466" s="183">
        <v>0</v>
      </c>
      <c r="Y1466" s="183">
        <v>0</v>
      </c>
    </row>
    <row r="1467" spans="1:25" x14ac:dyDescent="0.2">
      <c r="A1467" s="184">
        <v>11324042</v>
      </c>
      <c r="B1467" s="183" t="str">
        <f>[1]店マスタ!B1466</f>
        <v>（有）パラックス</v>
      </c>
      <c r="C1467" s="183">
        <v>3.5</v>
      </c>
      <c r="D1467" s="183">
        <v>3.5</v>
      </c>
      <c r="E1467" s="183">
        <f>_xlfn.XLOOKUP(A1467,[2]Sheet1!$R:$R,[2]Sheet1!$AB:$AB,"",0)</f>
        <v>3.5</v>
      </c>
      <c r="F1467" s="183">
        <f>_xlfn.XLOOKUP($A1467,[3]【2026年03月度_全社】RFM客層一覧表データ!$A:$A,[3]【2026年03月度_全社】RFM客層一覧表データ!C:C,"",0)</f>
        <v>1083</v>
      </c>
      <c r="G1467" s="183">
        <f>_xlfn.XLOOKUP($A1467,[3]【2026年03月度_全社】RFM客層一覧表データ!$A:$A,[3]【2026年03月度_全社】RFM客層一覧表データ!D:D,"",0)</f>
        <v>419</v>
      </c>
      <c r="H1467" s="183">
        <f>_xlfn.XLOOKUP($A1467,[3]【2026年03月度_全社】RFM客層一覧表データ!$A:$A,[3]【2026年03月度_全社】RFM客層一覧表データ!E:E,"",0)</f>
        <v>369</v>
      </c>
      <c r="I1467" s="183">
        <f>_xlfn.XLOOKUP($A1467,[3]【2026年03月度_全社】RFM客層一覧表データ!$A:$A,[3]【2026年03月度_全社】RFM客層一覧表データ!F:F,"",0)</f>
        <v>131</v>
      </c>
      <c r="J1467" s="183">
        <v>1063</v>
      </c>
      <c r="K1467" s="183">
        <v>397</v>
      </c>
      <c r="L1467" s="183">
        <v>354</v>
      </c>
      <c r="M1467" s="183">
        <v>112</v>
      </c>
      <c r="N1467" s="183">
        <v>1057</v>
      </c>
      <c r="O1467" s="183">
        <v>376</v>
      </c>
      <c r="P1467" s="183">
        <v>367</v>
      </c>
      <c r="Q1467" s="183">
        <v>92</v>
      </c>
      <c r="R1467" s="183">
        <v>1119</v>
      </c>
      <c r="S1467" s="183">
        <v>400</v>
      </c>
      <c r="T1467" s="183">
        <v>367</v>
      </c>
      <c r="U1467" s="183">
        <v>103</v>
      </c>
      <c r="V1467" s="183">
        <v>1177</v>
      </c>
      <c r="W1467" s="183">
        <v>388</v>
      </c>
      <c r="X1467" s="183">
        <v>367</v>
      </c>
      <c r="Y1467" s="183">
        <v>105</v>
      </c>
    </row>
    <row r="1468" spans="1:25" x14ac:dyDescent="0.2">
      <c r="A1468" s="184">
        <v>11324164</v>
      </c>
      <c r="B1468" s="183" t="str">
        <f>[1]店マスタ!B1467</f>
        <v>（有）わーるどデンキ</v>
      </c>
      <c r="C1468" s="183">
        <v>3</v>
      </c>
      <c r="D1468" s="183">
        <v>3</v>
      </c>
      <c r="E1468" s="183">
        <f>_xlfn.XLOOKUP(A1468,[2]Sheet1!$R:$R,[2]Sheet1!$AB:$AB,"",0)</f>
        <v>3</v>
      </c>
      <c r="F1468" s="183">
        <f>_xlfn.XLOOKUP($A1468,[3]【2026年03月度_全社】RFM客層一覧表データ!$A:$A,[3]【2026年03月度_全社】RFM客層一覧表データ!C:C,"",0)</f>
        <v>648</v>
      </c>
      <c r="G1468" s="183">
        <f>_xlfn.XLOOKUP($A1468,[3]【2026年03月度_全社】RFM客層一覧表データ!$A:$A,[3]【2026年03月度_全社】RFM客層一覧表データ!D:D,"",0)</f>
        <v>238</v>
      </c>
      <c r="H1468" s="183">
        <f>_xlfn.XLOOKUP($A1468,[3]【2026年03月度_全社】RFM客層一覧表データ!$A:$A,[3]【2026年03月度_全社】RFM客層一覧表データ!E:E,"",0)</f>
        <v>243</v>
      </c>
      <c r="I1468" s="183">
        <f>_xlfn.XLOOKUP($A1468,[3]【2026年03月度_全社】RFM客層一覧表データ!$A:$A,[3]【2026年03月度_全社】RFM客層一覧表データ!F:F,"",0)</f>
        <v>54</v>
      </c>
      <c r="J1468" s="183">
        <v>673</v>
      </c>
      <c r="K1468" s="183">
        <v>242</v>
      </c>
      <c r="L1468" s="183">
        <v>246</v>
      </c>
      <c r="M1468" s="183">
        <v>51</v>
      </c>
      <c r="N1468" s="183">
        <v>700</v>
      </c>
      <c r="O1468" s="183">
        <v>256</v>
      </c>
      <c r="P1468" s="183">
        <v>251</v>
      </c>
      <c r="Q1468" s="183">
        <v>55</v>
      </c>
      <c r="R1468" s="183">
        <v>726</v>
      </c>
      <c r="S1468" s="183">
        <v>265</v>
      </c>
      <c r="T1468" s="183">
        <v>267</v>
      </c>
      <c r="U1468" s="183">
        <v>55</v>
      </c>
      <c r="V1468" s="183">
        <v>746</v>
      </c>
      <c r="W1468" s="183">
        <v>258</v>
      </c>
      <c r="X1468" s="183">
        <v>281</v>
      </c>
      <c r="Y1468" s="183">
        <v>47</v>
      </c>
    </row>
    <row r="1469" spans="1:25" x14ac:dyDescent="0.2">
      <c r="A1469" s="184">
        <v>11324182</v>
      </c>
      <c r="B1469" s="183" t="str">
        <f>[1]店マスタ!B1468</f>
        <v>（株）日の出電機　白金店</v>
      </c>
      <c r="C1469" s="183">
        <v>3</v>
      </c>
      <c r="D1469" s="183">
        <v>3</v>
      </c>
      <c r="E1469" s="183">
        <f>_xlfn.XLOOKUP(A1469,[2]Sheet1!$R:$R,[2]Sheet1!$AB:$AB,"",0)</f>
        <v>3</v>
      </c>
      <c r="F1469" s="183">
        <f>_xlfn.XLOOKUP($A1469,[3]【2026年03月度_全社】RFM客層一覧表データ!$A:$A,[3]【2026年03月度_全社】RFM客層一覧表データ!C:C,"",0)</f>
        <v>2</v>
      </c>
      <c r="G1469" s="183">
        <f>_xlfn.XLOOKUP($A1469,[3]【2026年03月度_全社】RFM客層一覧表データ!$A:$A,[3]【2026年03月度_全社】RFM客層一覧表データ!D:D,"",0)</f>
        <v>0</v>
      </c>
      <c r="H1469" s="183">
        <f>_xlfn.XLOOKUP($A1469,[3]【2026年03月度_全社】RFM客層一覧表データ!$A:$A,[3]【2026年03月度_全社】RFM客層一覧表データ!E:E,"",0)</f>
        <v>1</v>
      </c>
      <c r="I1469" s="183">
        <f>_xlfn.XLOOKUP($A1469,[3]【2026年03月度_全社】RFM客層一覧表データ!$A:$A,[3]【2026年03月度_全社】RFM客層一覧表データ!F:F,"",0)</f>
        <v>0</v>
      </c>
      <c r="J1469" s="183">
        <v>300</v>
      </c>
      <c r="K1469" s="183">
        <v>37</v>
      </c>
      <c r="L1469" s="183">
        <v>135</v>
      </c>
      <c r="M1469" s="183">
        <v>3</v>
      </c>
      <c r="N1469" s="183">
        <v>346</v>
      </c>
      <c r="O1469" s="183">
        <v>31</v>
      </c>
      <c r="P1469" s="183">
        <v>169</v>
      </c>
      <c r="Q1469" s="183">
        <v>3</v>
      </c>
      <c r="R1469" s="183">
        <v>373</v>
      </c>
      <c r="S1469" s="183">
        <v>0</v>
      </c>
      <c r="T1469" s="183">
        <v>188</v>
      </c>
      <c r="U1469" s="183">
        <v>0</v>
      </c>
      <c r="V1469" s="183">
        <v>415</v>
      </c>
      <c r="W1469" s="183">
        <v>162</v>
      </c>
      <c r="X1469" s="183">
        <v>224</v>
      </c>
      <c r="Y1469" s="183">
        <v>70</v>
      </c>
    </row>
    <row r="1470" spans="1:25" x14ac:dyDescent="0.2">
      <c r="A1470" s="184">
        <v>11324199</v>
      </c>
      <c r="B1470" s="183" t="str">
        <f>[1]店マスタ!B1469</f>
        <v>（株）京王電業社本店</v>
      </c>
      <c r="C1470" s="183">
        <v>16</v>
      </c>
      <c r="D1470" s="183">
        <v>16</v>
      </c>
      <c r="E1470" s="183">
        <f>_xlfn.XLOOKUP(A1470,[2]Sheet1!$R:$R,[2]Sheet1!$AB:$AB,"",0)</f>
        <v>16.5</v>
      </c>
      <c r="F1470" s="183">
        <f>_xlfn.XLOOKUP($A1470,[3]【2026年03月度_全社】RFM客層一覧表データ!$A:$A,[3]【2026年03月度_全社】RFM客層一覧表データ!C:C,"",0)</f>
        <v>2826</v>
      </c>
      <c r="G1470" s="183">
        <f>_xlfn.XLOOKUP($A1470,[3]【2026年03月度_全社】RFM客層一覧表データ!$A:$A,[3]【2026年03月度_全社】RFM客層一覧表データ!D:D,"",0)</f>
        <v>1091</v>
      </c>
      <c r="H1470" s="183">
        <f>_xlfn.XLOOKUP($A1470,[3]【2026年03月度_全社】RFM客層一覧表データ!$A:$A,[3]【2026年03月度_全社】RFM客層一覧表データ!E:E,"",0)</f>
        <v>1051</v>
      </c>
      <c r="I1470" s="183">
        <f>_xlfn.XLOOKUP($A1470,[3]【2026年03月度_全社】RFM客層一覧表データ!$A:$A,[3]【2026年03月度_全社】RFM客層一覧表データ!F:F,"",0)</f>
        <v>383</v>
      </c>
      <c r="J1470" s="183">
        <v>2651</v>
      </c>
      <c r="K1470" s="183">
        <v>1097</v>
      </c>
      <c r="L1470" s="183">
        <v>977</v>
      </c>
      <c r="M1470" s="183">
        <v>395</v>
      </c>
      <c r="N1470" s="183">
        <v>2442</v>
      </c>
      <c r="O1470" s="183">
        <v>1169</v>
      </c>
      <c r="P1470" s="183">
        <v>915</v>
      </c>
      <c r="Q1470" s="183">
        <v>352</v>
      </c>
      <c r="R1470" s="183">
        <v>3018</v>
      </c>
      <c r="S1470" s="183">
        <v>1219</v>
      </c>
      <c r="T1470" s="183">
        <v>1065</v>
      </c>
      <c r="U1470" s="183">
        <v>402</v>
      </c>
      <c r="V1470" s="183">
        <v>2917</v>
      </c>
      <c r="W1470" s="183">
        <v>1139</v>
      </c>
      <c r="X1470" s="183">
        <v>944</v>
      </c>
      <c r="Y1470" s="183">
        <v>393</v>
      </c>
    </row>
    <row r="1471" spans="1:25" x14ac:dyDescent="0.2">
      <c r="A1471" s="184">
        <v>11324212</v>
      </c>
      <c r="B1471" s="183" t="str">
        <f>[1]店マスタ!B1470</f>
        <v>（株）アルプスデンキ原宿</v>
      </c>
      <c r="C1471" s="183">
        <v>1</v>
      </c>
      <c r="D1471" s="183">
        <v>1</v>
      </c>
      <c r="E1471" s="183" t="str">
        <f>_xlfn.XLOOKUP(A1471,[2]Sheet1!$R:$R,[2]Sheet1!$AB:$AB,"",0)</f>
        <v/>
      </c>
      <c r="F1471" s="183" t="str">
        <f>_xlfn.XLOOKUP($A1471,[3]【2026年03月度_全社】RFM客層一覧表データ!$A:$A,[3]【2026年03月度_全社】RFM客層一覧表データ!C:C,"",0)</f>
        <v/>
      </c>
      <c r="G1471" s="183" t="str">
        <f>_xlfn.XLOOKUP($A1471,[3]【2026年03月度_全社】RFM客層一覧表データ!$A:$A,[3]【2026年03月度_全社】RFM客層一覧表データ!D:D,"",0)</f>
        <v/>
      </c>
      <c r="H1471" s="183" t="str">
        <f>_xlfn.XLOOKUP($A1471,[3]【2026年03月度_全社】RFM客層一覧表データ!$A:$A,[3]【2026年03月度_全社】RFM客層一覧表データ!E:E,"",0)</f>
        <v/>
      </c>
      <c r="I1471" s="183" t="str">
        <f>_xlfn.XLOOKUP($A1471,[3]【2026年03月度_全社】RFM客層一覧表データ!$A:$A,[3]【2026年03月度_全社】RFM客層一覧表データ!F:F,"",0)</f>
        <v/>
      </c>
      <c r="J1471" s="183">
        <v>0</v>
      </c>
      <c r="K1471" s="183">
        <v>0</v>
      </c>
      <c r="L1471" s="183">
        <v>0</v>
      </c>
      <c r="M1471" s="183">
        <v>0</v>
      </c>
      <c r="N1471" s="183">
        <v>0</v>
      </c>
      <c r="O1471" s="183">
        <v>0</v>
      </c>
      <c r="P1471" s="183">
        <v>0</v>
      </c>
      <c r="Q1471" s="183">
        <v>0</v>
      </c>
      <c r="R1471" s="183">
        <v>0</v>
      </c>
      <c r="S1471" s="183">
        <v>0</v>
      </c>
      <c r="T1471" s="183">
        <v>0</v>
      </c>
      <c r="U1471" s="183">
        <v>0</v>
      </c>
      <c r="V1471" s="183">
        <v>0</v>
      </c>
      <c r="W1471" s="183">
        <v>0</v>
      </c>
      <c r="X1471" s="183">
        <v>0</v>
      </c>
      <c r="Y1471" s="183">
        <v>0</v>
      </c>
    </row>
    <row r="1472" spans="1:25" x14ac:dyDescent="0.2">
      <c r="A1472" s="184">
        <v>11324221</v>
      </c>
      <c r="B1472" s="183" t="str">
        <f>[1]店マスタ!B1471</f>
        <v>（株）日の出電機商事部</v>
      </c>
      <c r="C1472" s="183">
        <v>1.5</v>
      </c>
      <c r="D1472" s="183">
        <v>1.5</v>
      </c>
      <c r="E1472" s="183">
        <f>_xlfn.XLOOKUP(A1472,[2]Sheet1!$R:$R,[2]Sheet1!$AB:$AB,"",0)</f>
        <v>1.5</v>
      </c>
      <c r="F1472" s="183" t="str">
        <f>_xlfn.XLOOKUP($A1472,[3]【2026年03月度_全社】RFM客層一覧表データ!$A:$A,[3]【2026年03月度_全社】RFM客層一覧表データ!C:C,"",0)</f>
        <v/>
      </c>
      <c r="G1472" s="183" t="str">
        <f>_xlfn.XLOOKUP($A1472,[3]【2026年03月度_全社】RFM客層一覧表データ!$A:$A,[3]【2026年03月度_全社】RFM客層一覧表データ!D:D,"",0)</f>
        <v/>
      </c>
      <c r="H1472" s="183" t="str">
        <f>_xlfn.XLOOKUP($A1472,[3]【2026年03月度_全社】RFM客層一覧表データ!$A:$A,[3]【2026年03月度_全社】RFM客層一覧表データ!E:E,"",0)</f>
        <v/>
      </c>
      <c r="I1472" s="183" t="str">
        <f>_xlfn.XLOOKUP($A1472,[3]【2026年03月度_全社】RFM客層一覧表データ!$A:$A,[3]【2026年03月度_全社】RFM客層一覧表データ!F:F,"",0)</f>
        <v/>
      </c>
      <c r="J1472" s="183">
        <v>0</v>
      </c>
      <c r="K1472" s="183">
        <v>0</v>
      </c>
      <c r="L1472" s="183">
        <v>0</v>
      </c>
      <c r="M1472" s="183">
        <v>0</v>
      </c>
      <c r="N1472" s="183">
        <v>0</v>
      </c>
      <c r="O1472" s="183">
        <v>0</v>
      </c>
      <c r="P1472" s="183">
        <v>0</v>
      </c>
      <c r="Q1472" s="183">
        <v>0</v>
      </c>
      <c r="R1472" s="183">
        <v>0</v>
      </c>
      <c r="S1472" s="183">
        <v>0</v>
      </c>
      <c r="T1472" s="183">
        <v>0</v>
      </c>
      <c r="U1472" s="183">
        <v>0</v>
      </c>
      <c r="V1472" s="183">
        <v>0</v>
      </c>
      <c r="W1472" s="183">
        <v>0</v>
      </c>
      <c r="X1472" s="183">
        <v>0</v>
      </c>
      <c r="Y1472" s="183">
        <v>0</v>
      </c>
    </row>
    <row r="1473" spans="1:25" x14ac:dyDescent="0.2">
      <c r="A1473" s="184">
        <v>11324224</v>
      </c>
      <c r="B1473" s="183" t="str">
        <f>[1]店マスタ!B1472</f>
        <v>株）日の出電機住設工事センター</v>
      </c>
      <c r="C1473" s="183">
        <v>2</v>
      </c>
      <c r="D1473" s="183">
        <v>2</v>
      </c>
      <c r="E1473" s="183">
        <f>_xlfn.XLOOKUP(A1473,[2]Sheet1!$R:$R,[2]Sheet1!$AB:$AB,"",0)</f>
        <v>2</v>
      </c>
      <c r="F1473" s="183" t="str">
        <f>_xlfn.XLOOKUP($A1473,[3]【2026年03月度_全社】RFM客層一覧表データ!$A:$A,[3]【2026年03月度_全社】RFM客層一覧表データ!C:C,"",0)</f>
        <v/>
      </c>
      <c r="G1473" s="183" t="str">
        <f>_xlfn.XLOOKUP($A1473,[3]【2026年03月度_全社】RFM客層一覧表データ!$A:$A,[3]【2026年03月度_全社】RFM客層一覧表データ!D:D,"",0)</f>
        <v/>
      </c>
      <c r="H1473" s="183" t="str">
        <f>_xlfn.XLOOKUP($A1473,[3]【2026年03月度_全社】RFM客層一覧表データ!$A:$A,[3]【2026年03月度_全社】RFM客層一覧表データ!E:E,"",0)</f>
        <v/>
      </c>
      <c r="I1473" s="183" t="str">
        <f>_xlfn.XLOOKUP($A1473,[3]【2026年03月度_全社】RFM客層一覧表データ!$A:$A,[3]【2026年03月度_全社】RFM客層一覧表データ!F:F,"",0)</f>
        <v/>
      </c>
      <c r="J1473" s="183">
        <v>0</v>
      </c>
      <c r="K1473" s="183">
        <v>0</v>
      </c>
      <c r="L1473" s="183">
        <v>0</v>
      </c>
      <c r="M1473" s="183">
        <v>0</v>
      </c>
      <c r="N1473" s="183">
        <v>0</v>
      </c>
      <c r="O1473" s="183">
        <v>0</v>
      </c>
      <c r="P1473" s="183">
        <v>0</v>
      </c>
      <c r="Q1473" s="183">
        <v>0</v>
      </c>
      <c r="R1473" s="183">
        <v>0</v>
      </c>
      <c r="S1473" s="183">
        <v>0</v>
      </c>
      <c r="T1473" s="183">
        <v>0</v>
      </c>
      <c r="U1473" s="183">
        <v>0</v>
      </c>
      <c r="V1473" s="183">
        <v>0</v>
      </c>
      <c r="W1473" s="183">
        <v>0</v>
      </c>
      <c r="X1473" s="183">
        <v>0</v>
      </c>
      <c r="Y1473" s="183">
        <v>0</v>
      </c>
    </row>
    <row r="1474" spans="1:25" x14ac:dyDescent="0.2">
      <c r="A1474" s="184">
        <v>11324233</v>
      </c>
      <c r="B1474" s="183" t="str">
        <f>[1]店マスタ!B1473</f>
        <v>（株）京王電業社　十号通店</v>
      </c>
      <c r="C1474" s="183">
        <v>1.5</v>
      </c>
      <c r="D1474" s="183">
        <v>1.5</v>
      </c>
      <c r="E1474" s="183">
        <f>_xlfn.XLOOKUP(A1474,[2]Sheet1!$R:$R,[2]Sheet1!$AB:$AB,"",0)</f>
        <v>1.5</v>
      </c>
      <c r="F1474" s="183" t="str">
        <f>_xlfn.XLOOKUP($A1474,[3]【2026年03月度_全社】RFM客層一覧表データ!$A:$A,[3]【2026年03月度_全社】RFM客層一覧表データ!C:C,"",0)</f>
        <v/>
      </c>
      <c r="G1474" s="183" t="str">
        <f>_xlfn.XLOOKUP($A1474,[3]【2026年03月度_全社】RFM客層一覧表データ!$A:$A,[3]【2026年03月度_全社】RFM客層一覧表データ!D:D,"",0)</f>
        <v/>
      </c>
      <c r="H1474" s="183" t="str">
        <f>_xlfn.XLOOKUP($A1474,[3]【2026年03月度_全社】RFM客層一覧表データ!$A:$A,[3]【2026年03月度_全社】RFM客層一覧表データ!E:E,"",0)</f>
        <v/>
      </c>
      <c r="I1474" s="183" t="str">
        <f>_xlfn.XLOOKUP($A1474,[3]【2026年03月度_全社】RFM客層一覧表データ!$A:$A,[3]【2026年03月度_全社】RFM客層一覧表データ!F:F,"",0)</f>
        <v/>
      </c>
      <c r="J1474" s="183">
        <v>0</v>
      </c>
      <c r="K1474" s="183">
        <v>0</v>
      </c>
      <c r="L1474" s="183">
        <v>0</v>
      </c>
      <c r="M1474" s="183">
        <v>0</v>
      </c>
      <c r="N1474" s="183">
        <v>0</v>
      </c>
      <c r="O1474" s="183">
        <v>0</v>
      </c>
      <c r="P1474" s="183">
        <v>0</v>
      </c>
      <c r="Q1474" s="183">
        <v>0</v>
      </c>
      <c r="R1474" s="183">
        <v>0</v>
      </c>
      <c r="S1474" s="183">
        <v>0</v>
      </c>
      <c r="T1474" s="183">
        <v>0</v>
      </c>
      <c r="U1474" s="183">
        <v>0</v>
      </c>
      <c r="V1474" s="183">
        <v>0</v>
      </c>
      <c r="W1474" s="183">
        <v>0</v>
      </c>
      <c r="X1474" s="183">
        <v>0</v>
      </c>
      <c r="Y1474" s="183">
        <v>0</v>
      </c>
    </row>
    <row r="1475" spans="1:25" x14ac:dyDescent="0.2">
      <c r="A1475" s="184">
        <v>11324283</v>
      </c>
      <c r="B1475" s="183" t="str">
        <f>[1]店マスタ!B1474</f>
        <v>（有）コンノ　不動通りの電気屋</v>
      </c>
      <c r="C1475" s="183">
        <v>2.5</v>
      </c>
      <c r="D1475" s="183">
        <v>2.5</v>
      </c>
      <c r="E1475" s="183" t="str">
        <f>_xlfn.XLOOKUP(A1475,[2]Sheet1!$R:$R,[2]Sheet1!$AB:$AB,"",0)</f>
        <v/>
      </c>
      <c r="F1475" s="183" t="str">
        <f>_xlfn.XLOOKUP($A1475,[3]【2026年03月度_全社】RFM客層一覧表データ!$A:$A,[3]【2026年03月度_全社】RFM客層一覧表データ!C:C,"",0)</f>
        <v/>
      </c>
      <c r="G1475" s="183" t="str">
        <f>_xlfn.XLOOKUP($A1475,[3]【2026年03月度_全社】RFM客層一覧表データ!$A:$A,[3]【2026年03月度_全社】RFM客層一覧表データ!D:D,"",0)</f>
        <v/>
      </c>
      <c r="H1475" s="183" t="str">
        <f>_xlfn.XLOOKUP($A1475,[3]【2026年03月度_全社】RFM客層一覧表データ!$A:$A,[3]【2026年03月度_全社】RFM客層一覧表データ!E:E,"",0)</f>
        <v/>
      </c>
      <c r="I1475" s="183" t="str">
        <f>_xlfn.XLOOKUP($A1475,[3]【2026年03月度_全社】RFM客層一覧表データ!$A:$A,[3]【2026年03月度_全社】RFM客層一覧表データ!F:F,"",0)</f>
        <v/>
      </c>
      <c r="J1475" s="183">
        <v>1291</v>
      </c>
      <c r="K1475" s="183">
        <v>370</v>
      </c>
      <c r="L1475" s="183">
        <v>587</v>
      </c>
      <c r="M1475" s="183">
        <v>17</v>
      </c>
      <c r="N1475" s="183">
        <v>1370</v>
      </c>
      <c r="O1475" s="183">
        <v>691</v>
      </c>
      <c r="P1475" s="183">
        <v>616</v>
      </c>
      <c r="Q1475" s="183">
        <v>41</v>
      </c>
      <c r="R1475" s="183">
        <v>1449</v>
      </c>
      <c r="S1475" s="183">
        <v>796</v>
      </c>
      <c r="T1475" s="183">
        <v>636</v>
      </c>
      <c r="U1475" s="183">
        <v>37</v>
      </c>
      <c r="V1475" s="183">
        <v>1483</v>
      </c>
      <c r="W1475" s="183">
        <v>795</v>
      </c>
      <c r="X1475" s="183">
        <v>654</v>
      </c>
      <c r="Y1475" s="183">
        <v>80</v>
      </c>
    </row>
    <row r="1476" spans="1:25" x14ac:dyDescent="0.2">
      <c r="A1476" s="184">
        <v>11327004</v>
      </c>
      <c r="B1476" s="183" t="str">
        <f>[1]店マスタ!B1475</f>
        <v>（株）　三　平　商　会</v>
      </c>
      <c r="C1476" s="183">
        <v>2.5</v>
      </c>
      <c r="D1476" s="183">
        <v>2.5</v>
      </c>
      <c r="E1476" s="183">
        <f>_xlfn.XLOOKUP(A1476,[2]Sheet1!$R:$R,[2]Sheet1!$AB:$AB,"",0)</f>
        <v>3</v>
      </c>
      <c r="F1476" s="183" t="str">
        <f>_xlfn.XLOOKUP($A1476,[3]【2026年03月度_全社】RFM客層一覧表データ!$A:$A,[3]【2026年03月度_全社】RFM客層一覧表データ!C:C,"",0)</f>
        <v/>
      </c>
      <c r="G1476" s="183" t="str">
        <f>_xlfn.XLOOKUP($A1476,[3]【2026年03月度_全社】RFM客層一覧表データ!$A:$A,[3]【2026年03月度_全社】RFM客層一覧表データ!D:D,"",0)</f>
        <v/>
      </c>
      <c r="H1476" s="183" t="str">
        <f>_xlfn.XLOOKUP($A1476,[3]【2026年03月度_全社】RFM客層一覧表データ!$A:$A,[3]【2026年03月度_全社】RFM客層一覧表データ!E:E,"",0)</f>
        <v/>
      </c>
      <c r="I1476" s="183" t="str">
        <f>_xlfn.XLOOKUP($A1476,[3]【2026年03月度_全社】RFM客層一覧表データ!$A:$A,[3]【2026年03月度_全社】RFM客層一覧表データ!F:F,"",0)</f>
        <v/>
      </c>
      <c r="J1476" s="183">
        <v>0</v>
      </c>
      <c r="K1476" s="183">
        <v>0</v>
      </c>
      <c r="L1476" s="183">
        <v>0</v>
      </c>
      <c r="M1476" s="183">
        <v>0</v>
      </c>
      <c r="N1476" s="183">
        <v>0</v>
      </c>
      <c r="O1476" s="183">
        <v>0</v>
      </c>
      <c r="P1476" s="183">
        <v>0</v>
      </c>
      <c r="Q1476" s="183">
        <v>0</v>
      </c>
      <c r="R1476" s="183">
        <v>0</v>
      </c>
      <c r="S1476" s="183">
        <v>0</v>
      </c>
      <c r="T1476" s="183">
        <v>0</v>
      </c>
      <c r="U1476" s="183">
        <v>0</v>
      </c>
      <c r="V1476" s="183">
        <v>0</v>
      </c>
      <c r="W1476" s="183">
        <v>0</v>
      </c>
      <c r="X1476" s="183">
        <v>0</v>
      </c>
      <c r="Y1476" s="183">
        <v>0</v>
      </c>
    </row>
    <row r="1477" spans="1:25" x14ac:dyDescent="0.2">
      <c r="A1477" s="184">
        <v>11328008</v>
      </c>
      <c r="B1477" s="183" t="str">
        <f>[1]店マスタ!B1476</f>
        <v>今　野　電　機</v>
      </c>
      <c r="C1477" s="183">
        <v>5</v>
      </c>
      <c r="D1477" s="183">
        <v>0</v>
      </c>
      <c r="E1477" s="183" t="str">
        <f>_xlfn.XLOOKUP(A1477,[2]Sheet1!$R:$R,[2]Sheet1!$AB:$AB,"",0)</f>
        <v/>
      </c>
      <c r="F1477" s="183" t="str">
        <f>_xlfn.XLOOKUP($A1477,[3]【2026年03月度_全社】RFM客層一覧表データ!$A:$A,[3]【2026年03月度_全社】RFM客層一覧表データ!C:C,"",0)</f>
        <v/>
      </c>
      <c r="G1477" s="183" t="str">
        <f>_xlfn.XLOOKUP($A1477,[3]【2026年03月度_全社】RFM客層一覧表データ!$A:$A,[3]【2026年03月度_全社】RFM客層一覧表データ!D:D,"",0)</f>
        <v/>
      </c>
      <c r="H1477" s="183" t="str">
        <f>_xlfn.XLOOKUP($A1477,[3]【2026年03月度_全社】RFM客層一覧表データ!$A:$A,[3]【2026年03月度_全社】RFM客層一覧表データ!E:E,"",0)</f>
        <v/>
      </c>
      <c r="I1477" s="183" t="str">
        <f>_xlfn.XLOOKUP($A1477,[3]【2026年03月度_全社】RFM客層一覧表データ!$A:$A,[3]【2026年03月度_全社】RFM客層一覧表データ!F:F,"",0)</f>
        <v/>
      </c>
      <c r="J1477" s="183">
        <v>0</v>
      </c>
      <c r="K1477" s="183">
        <v>0</v>
      </c>
      <c r="L1477" s="183">
        <v>0</v>
      </c>
      <c r="M1477" s="183">
        <v>0</v>
      </c>
      <c r="N1477" s="183">
        <v>0</v>
      </c>
      <c r="O1477" s="183">
        <v>0</v>
      </c>
      <c r="P1477" s="183">
        <v>0</v>
      </c>
      <c r="Q1477" s="183">
        <v>0</v>
      </c>
      <c r="R1477" s="183">
        <v>0</v>
      </c>
      <c r="S1477" s="183">
        <v>0</v>
      </c>
      <c r="T1477" s="183">
        <v>0</v>
      </c>
      <c r="U1477" s="183">
        <v>0</v>
      </c>
      <c r="V1477" s="183">
        <v>0</v>
      </c>
      <c r="W1477" s="183">
        <v>0</v>
      </c>
      <c r="X1477" s="183">
        <v>0</v>
      </c>
      <c r="Y1477" s="183">
        <v>0</v>
      </c>
    </row>
    <row r="1478" spans="1:25" x14ac:dyDescent="0.2">
      <c r="A1478" s="184">
        <v>11328009</v>
      </c>
      <c r="B1478" s="183" t="str">
        <f>[1]店マスタ!B1477</f>
        <v>（有）ワガヤ電気商会</v>
      </c>
      <c r="C1478" s="183">
        <v>3.5</v>
      </c>
      <c r="D1478" s="183">
        <v>3.5</v>
      </c>
      <c r="E1478" s="183">
        <f>_xlfn.XLOOKUP(A1478,[2]Sheet1!$R:$R,[2]Sheet1!$AB:$AB,"",0)</f>
        <v>3.5</v>
      </c>
      <c r="F1478" s="183" t="str">
        <f>_xlfn.XLOOKUP($A1478,[3]【2026年03月度_全社】RFM客層一覧表データ!$A:$A,[3]【2026年03月度_全社】RFM客層一覧表データ!C:C,"",0)</f>
        <v/>
      </c>
      <c r="G1478" s="183" t="str">
        <f>_xlfn.XLOOKUP($A1478,[3]【2026年03月度_全社】RFM客層一覧表データ!$A:$A,[3]【2026年03月度_全社】RFM客層一覧表データ!D:D,"",0)</f>
        <v/>
      </c>
      <c r="H1478" s="183" t="str">
        <f>_xlfn.XLOOKUP($A1478,[3]【2026年03月度_全社】RFM客層一覧表データ!$A:$A,[3]【2026年03月度_全社】RFM客層一覧表データ!E:E,"",0)</f>
        <v/>
      </c>
      <c r="I1478" s="183" t="str">
        <f>_xlfn.XLOOKUP($A1478,[3]【2026年03月度_全社】RFM客層一覧表データ!$A:$A,[3]【2026年03月度_全社】RFM客層一覧表データ!F:F,"",0)</f>
        <v/>
      </c>
      <c r="J1478" s="183">
        <v>0</v>
      </c>
      <c r="K1478" s="183">
        <v>0</v>
      </c>
      <c r="L1478" s="183">
        <v>0</v>
      </c>
      <c r="M1478" s="183">
        <v>0</v>
      </c>
      <c r="N1478" s="183">
        <v>0</v>
      </c>
      <c r="O1478" s="183">
        <v>0</v>
      </c>
      <c r="P1478" s="183">
        <v>0</v>
      </c>
      <c r="Q1478" s="183">
        <v>0</v>
      </c>
      <c r="R1478" s="183">
        <v>0</v>
      </c>
      <c r="S1478" s="183">
        <v>0</v>
      </c>
      <c r="T1478" s="183">
        <v>0</v>
      </c>
      <c r="U1478" s="183">
        <v>0</v>
      </c>
      <c r="V1478" s="183">
        <v>0</v>
      </c>
      <c r="W1478" s="183">
        <v>0</v>
      </c>
      <c r="X1478" s="183">
        <v>0</v>
      </c>
      <c r="Y1478" s="183">
        <v>0</v>
      </c>
    </row>
    <row r="1479" spans="1:25" x14ac:dyDescent="0.2">
      <c r="A1479" s="184">
        <v>11328020</v>
      </c>
      <c r="B1479" s="183" t="str">
        <f>[1]店マスタ!B1478</f>
        <v>（有）古田電気商会</v>
      </c>
      <c r="C1479" s="183">
        <v>3</v>
      </c>
      <c r="D1479" s="183">
        <v>3</v>
      </c>
      <c r="E1479" s="183">
        <f>_xlfn.XLOOKUP(A1479,[2]Sheet1!$R:$R,[2]Sheet1!$AB:$AB,"",0)</f>
        <v>3</v>
      </c>
      <c r="F1479" s="183" t="str">
        <f>_xlfn.XLOOKUP($A1479,[3]【2026年03月度_全社】RFM客層一覧表データ!$A:$A,[3]【2026年03月度_全社】RFM客層一覧表データ!C:C,"",0)</f>
        <v/>
      </c>
      <c r="G1479" s="183" t="str">
        <f>_xlfn.XLOOKUP($A1479,[3]【2026年03月度_全社】RFM客層一覧表データ!$A:$A,[3]【2026年03月度_全社】RFM客層一覧表データ!D:D,"",0)</f>
        <v/>
      </c>
      <c r="H1479" s="183" t="str">
        <f>_xlfn.XLOOKUP($A1479,[3]【2026年03月度_全社】RFM客層一覧表データ!$A:$A,[3]【2026年03月度_全社】RFM客層一覧表データ!E:E,"",0)</f>
        <v/>
      </c>
      <c r="I1479" s="183" t="str">
        <f>_xlfn.XLOOKUP($A1479,[3]【2026年03月度_全社】RFM客層一覧表データ!$A:$A,[3]【2026年03月度_全社】RFM客層一覧表データ!F:F,"",0)</f>
        <v/>
      </c>
      <c r="J1479" s="183">
        <v>0</v>
      </c>
      <c r="K1479" s="183">
        <v>0</v>
      </c>
      <c r="L1479" s="183">
        <v>0</v>
      </c>
      <c r="M1479" s="183">
        <v>0</v>
      </c>
      <c r="N1479" s="183">
        <v>0</v>
      </c>
      <c r="O1479" s="183">
        <v>0</v>
      </c>
      <c r="P1479" s="183">
        <v>0</v>
      </c>
      <c r="Q1479" s="183">
        <v>0</v>
      </c>
      <c r="R1479" s="183">
        <v>0</v>
      </c>
      <c r="S1479" s="183">
        <v>0</v>
      </c>
      <c r="T1479" s="183">
        <v>0</v>
      </c>
      <c r="U1479" s="183">
        <v>0</v>
      </c>
      <c r="V1479" s="183">
        <v>0</v>
      </c>
      <c r="W1479" s="183">
        <v>0</v>
      </c>
      <c r="X1479" s="183">
        <v>0</v>
      </c>
      <c r="Y1479" s="183">
        <v>0</v>
      </c>
    </row>
    <row r="1480" spans="1:25" x14ac:dyDescent="0.2">
      <c r="A1480" s="184">
        <v>11328038</v>
      </c>
      <c r="B1480" s="183" t="str">
        <f>[1]店マスタ!B1479</f>
        <v>（有）古川橋電気商会</v>
      </c>
      <c r="C1480" s="183">
        <v>2.5</v>
      </c>
      <c r="D1480" s="183">
        <v>2.5</v>
      </c>
      <c r="E1480" s="183">
        <f>_xlfn.XLOOKUP(A1480,[2]Sheet1!$R:$R,[2]Sheet1!$AB:$AB,"",0)</f>
        <v>2.5</v>
      </c>
      <c r="F1480" s="183" t="str">
        <f>_xlfn.XLOOKUP($A1480,[3]【2026年03月度_全社】RFM客層一覧表データ!$A:$A,[3]【2026年03月度_全社】RFM客層一覧表データ!C:C,"",0)</f>
        <v/>
      </c>
      <c r="G1480" s="183" t="str">
        <f>_xlfn.XLOOKUP($A1480,[3]【2026年03月度_全社】RFM客層一覧表データ!$A:$A,[3]【2026年03月度_全社】RFM客層一覧表データ!D:D,"",0)</f>
        <v/>
      </c>
      <c r="H1480" s="183" t="str">
        <f>_xlfn.XLOOKUP($A1480,[3]【2026年03月度_全社】RFM客層一覧表データ!$A:$A,[3]【2026年03月度_全社】RFM客層一覧表データ!E:E,"",0)</f>
        <v/>
      </c>
      <c r="I1480" s="183" t="str">
        <f>_xlfn.XLOOKUP($A1480,[3]【2026年03月度_全社】RFM客層一覧表データ!$A:$A,[3]【2026年03月度_全社】RFM客層一覧表データ!F:F,"",0)</f>
        <v/>
      </c>
      <c r="J1480" s="183">
        <v>0</v>
      </c>
      <c r="K1480" s="183">
        <v>0</v>
      </c>
      <c r="L1480" s="183">
        <v>0</v>
      </c>
      <c r="M1480" s="183">
        <v>0</v>
      </c>
      <c r="N1480" s="183">
        <v>0</v>
      </c>
      <c r="O1480" s="183">
        <v>0</v>
      </c>
      <c r="P1480" s="183">
        <v>0</v>
      </c>
      <c r="Q1480" s="183">
        <v>0</v>
      </c>
      <c r="R1480" s="183">
        <v>0</v>
      </c>
      <c r="S1480" s="183">
        <v>0</v>
      </c>
      <c r="T1480" s="183">
        <v>0</v>
      </c>
      <c r="U1480" s="183">
        <v>0</v>
      </c>
      <c r="V1480" s="183">
        <v>0</v>
      </c>
      <c r="W1480" s="183">
        <v>0</v>
      </c>
      <c r="X1480" s="183">
        <v>0</v>
      </c>
      <c r="Y1480" s="183">
        <v>0</v>
      </c>
    </row>
    <row r="1481" spans="1:25" x14ac:dyDescent="0.2">
      <c r="A1481" s="184">
        <v>11328283</v>
      </c>
      <c r="B1481" s="183" t="str">
        <f>[1]店マスタ!B1480</f>
        <v>浜野無線株式会社　芝店</v>
      </c>
      <c r="C1481" s="183">
        <v>5.5</v>
      </c>
      <c r="D1481" s="183">
        <v>5.5</v>
      </c>
      <c r="E1481" s="183">
        <f>_xlfn.XLOOKUP(A1481,[2]Sheet1!$R:$R,[2]Sheet1!$AB:$AB,"",0)</f>
        <v>6</v>
      </c>
      <c r="F1481" s="183" t="str">
        <f>_xlfn.XLOOKUP($A1481,[3]【2026年03月度_全社】RFM客層一覧表データ!$A:$A,[3]【2026年03月度_全社】RFM客層一覧表データ!C:C,"",0)</f>
        <v/>
      </c>
      <c r="G1481" s="183" t="str">
        <f>_xlfn.XLOOKUP($A1481,[3]【2026年03月度_全社】RFM客層一覧表データ!$A:$A,[3]【2026年03月度_全社】RFM客層一覧表データ!D:D,"",0)</f>
        <v/>
      </c>
      <c r="H1481" s="183" t="str">
        <f>_xlfn.XLOOKUP($A1481,[3]【2026年03月度_全社】RFM客層一覧表データ!$A:$A,[3]【2026年03月度_全社】RFM客層一覧表データ!E:E,"",0)</f>
        <v/>
      </c>
      <c r="I1481" s="183" t="str">
        <f>_xlfn.XLOOKUP($A1481,[3]【2026年03月度_全社】RFM客層一覧表データ!$A:$A,[3]【2026年03月度_全社】RFM客層一覧表データ!F:F,"",0)</f>
        <v/>
      </c>
      <c r="J1481" s="183">
        <v>0</v>
      </c>
      <c r="K1481" s="183">
        <v>0</v>
      </c>
      <c r="L1481" s="183">
        <v>0</v>
      </c>
      <c r="M1481" s="183">
        <v>0</v>
      </c>
      <c r="N1481" s="183">
        <v>0</v>
      </c>
      <c r="O1481" s="183">
        <v>0</v>
      </c>
      <c r="P1481" s="183">
        <v>0</v>
      </c>
      <c r="Q1481" s="183">
        <v>0</v>
      </c>
      <c r="R1481" s="183">
        <v>0</v>
      </c>
      <c r="S1481" s="183">
        <v>0</v>
      </c>
      <c r="T1481" s="183">
        <v>0</v>
      </c>
      <c r="U1481" s="183">
        <v>0</v>
      </c>
      <c r="V1481" s="183">
        <v>0</v>
      </c>
      <c r="W1481" s="183">
        <v>0</v>
      </c>
      <c r="X1481" s="183">
        <v>0</v>
      </c>
      <c r="Y1481" s="183">
        <v>0</v>
      </c>
    </row>
    <row r="1482" spans="1:25" x14ac:dyDescent="0.2">
      <c r="A1482" s="184">
        <v>11329031</v>
      </c>
      <c r="B1482" s="183" t="str">
        <f>[1]店マスタ!B1481</f>
        <v>小　　沢　　電　　気</v>
      </c>
      <c r="C1482" s="183">
        <v>3.5</v>
      </c>
      <c r="D1482" s="183">
        <v>3.5</v>
      </c>
      <c r="E1482" s="183">
        <f>_xlfn.XLOOKUP(A1482,[2]Sheet1!$R:$R,[2]Sheet1!$AB:$AB,"",0)</f>
        <v>3.5</v>
      </c>
      <c r="F1482" s="183">
        <f>_xlfn.XLOOKUP($A1482,[3]【2026年03月度_全社】RFM客層一覧表データ!$A:$A,[3]【2026年03月度_全社】RFM客層一覧表データ!C:C,"",0)</f>
        <v>1357</v>
      </c>
      <c r="G1482" s="183">
        <f>_xlfn.XLOOKUP($A1482,[3]【2026年03月度_全社】RFM客層一覧表データ!$A:$A,[3]【2026年03月度_全社】RFM客層一覧表データ!D:D,"",0)</f>
        <v>373</v>
      </c>
      <c r="H1482" s="183">
        <f>_xlfn.XLOOKUP($A1482,[3]【2026年03月度_全社】RFM客層一覧表データ!$A:$A,[3]【2026年03月度_全社】RFM客層一覧表データ!E:E,"",0)</f>
        <v>568</v>
      </c>
      <c r="I1482" s="183">
        <f>_xlfn.XLOOKUP($A1482,[3]【2026年03月度_全社】RFM客層一覧表データ!$A:$A,[3]【2026年03月度_全社】RFM客層一覧表データ!F:F,"",0)</f>
        <v>64</v>
      </c>
      <c r="J1482" s="183">
        <v>1478</v>
      </c>
      <c r="K1482" s="183">
        <v>465</v>
      </c>
      <c r="L1482" s="183">
        <v>607</v>
      </c>
      <c r="M1482" s="183">
        <v>61</v>
      </c>
      <c r="N1482" s="183">
        <v>1551</v>
      </c>
      <c r="O1482" s="183">
        <v>530</v>
      </c>
      <c r="P1482" s="183">
        <v>635</v>
      </c>
      <c r="Q1482" s="183">
        <v>74</v>
      </c>
      <c r="R1482" s="183">
        <v>1604</v>
      </c>
      <c r="S1482" s="183">
        <v>578</v>
      </c>
      <c r="T1482" s="183">
        <v>661</v>
      </c>
      <c r="U1482" s="183">
        <v>70</v>
      </c>
      <c r="V1482" s="183">
        <v>1702</v>
      </c>
      <c r="W1482" s="183">
        <v>680</v>
      </c>
      <c r="X1482" s="183">
        <v>670</v>
      </c>
      <c r="Y1482" s="183">
        <v>111</v>
      </c>
    </row>
    <row r="1483" spans="1:25" x14ac:dyDescent="0.2">
      <c r="A1483" s="184">
        <v>11329033</v>
      </c>
      <c r="B1483" s="183" t="str">
        <f>[1]店マスタ!B1482</f>
        <v>ア　メ　ノ　モ　リ</v>
      </c>
      <c r="C1483" s="183">
        <v>5.5</v>
      </c>
      <c r="D1483" s="183">
        <v>5.5</v>
      </c>
      <c r="E1483" s="183">
        <f>_xlfn.XLOOKUP(A1483,[2]Sheet1!$R:$R,[2]Sheet1!$AB:$AB,"",0)</f>
        <v>5.5</v>
      </c>
      <c r="F1483" s="183" t="str">
        <f>_xlfn.XLOOKUP($A1483,[3]【2026年03月度_全社】RFM客層一覧表データ!$A:$A,[3]【2026年03月度_全社】RFM客層一覧表データ!C:C,"",0)</f>
        <v/>
      </c>
      <c r="G1483" s="183" t="str">
        <f>_xlfn.XLOOKUP($A1483,[3]【2026年03月度_全社】RFM客層一覧表データ!$A:$A,[3]【2026年03月度_全社】RFM客層一覧表データ!D:D,"",0)</f>
        <v/>
      </c>
      <c r="H1483" s="183" t="str">
        <f>_xlfn.XLOOKUP($A1483,[3]【2026年03月度_全社】RFM客層一覧表データ!$A:$A,[3]【2026年03月度_全社】RFM客層一覧表データ!E:E,"",0)</f>
        <v/>
      </c>
      <c r="I1483" s="183" t="str">
        <f>_xlfn.XLOOKUP($A1483,[3]【2026年03月度_全社】RFM客層一覧表データ!$A:$A,[3]【2026年03月度_全社】RFM客層一覧表データ!F:F,"",0)</f>
        <v/>
      </c>
      <c r="J1483" s="183">
        <v>0</v>
      </c>
      <c r="K1483" s="183">
        <v>0</v>
      </c>
      <c r="L1483" s="183">
        <v>0</v>
      </c>
      <c r="M1483" s="183">
        <v>0</v>
      </c>
      <c r="N1483" s="183">
        <v>0</v>
      </c>
      <c r="O1483" s="183">
        <v>0</v>
      </c>
      <c r="P1483" s="183">
        <v>0</v>
      </c>
      <c r="Q1483" s="183">
        <v>0</v>
      </c>
      <c r="R1483" s="183">
        <v>0</v>
      </c>
      <c r="S1483" s="183">
        <v>0</v>
      </c>
      <c r="T1483" s="183">
        <v>0</v>
      </c>
      <c r="U1483" s="183">
        <v>0</v>
      </c>
      <c r="V1483" s="183">
        <v>0</v>
      </c>
      <c r="W1483" s="183">
        <v>0</v>
      </c>
      <c r="X1483" s="183">
        <v>0</v>
      </c>
      <c r="Y1483" s="183">
        <v>0</v>
      </c>
    </row>
    <row r="1484" spans="1:25" x14ac:dyDescent="0.2">
      <c r="A1484" s="184">
        <v>11330006</v>
      </c>
      <c r="B1484" s="183" t="str">
        <f>[1]店マスタ!B1483</f>
        <v>中村電設</v>
      </c>
      <c r="C1484" s="183">
        <v>1.5</v>
      </c>
      <c r="D1484" s="183">
        <v>1.5</v>
      </c>
      <c r="E1484" s="183">
        <f>_xlfn.XLOOKUP(A1484,[2]Sheet1!$R:$R,[2]Sheet1!$AB:$AB,"",0)</f>
        <v>1.5</v>
      </c>
      <c r="F1484" s="183">
        <f>_xlfn.XLOOKUP($A1484,[3]【2026年03月度_全社】RFM客層一覧表データ!$A:$A,[3]【2026年03月度_全社】RFM客層一覧表データ!C:C,"",0)</f>
        <v>156</v>
      </c>
      <c r="G1484" s="183">
        <f>_xlfn.XLOOKUP($A1484,[3]【2026年03月度_全社】RFM客層一覧表データ!$A:$A,[3]【2026年03月度_全社】RFM客層一覧表データ!D:D,"",0)</f>
        <v>43</v>
      </c>
      <c r="H1484" s="183">
        <f>_xlfn.XLOOKUP($A1484,[3]【2026年03月度_全社】RFM客層一覧表データ!$A:$A,[3]【2026年03月度_全社】RFM客層一覧表データ!E:E,"",0)</f>
        <v>98</v>
      </c>
      <c r="I1484" s="183">
        <f>_xlfn.XLOOKUP($A1484,[3]【2026年03月度_全社】RFM客層一覧表データ!$A:$A,[3]【2026年03月度_全社】RFM客層一覧表データ!F:F,"",0)</f>
        <v>0</v>
      </c>
      <c r="J1484" s="183">
        <v>166</v>
      </c>
      <c r="K1484" s="183">
        <v>48</v>
      </c>
      <c r="L1484" s="183">
        <v>114</v>
      </c>
      <c r="M1484" s="183">
        <v>0</v>
      </c>
      <c r="N1484" s="183">
        <v>175</v>
      </c>
      <c r="O1484" s="183">
        <v>84</v>
      </c>
      <c r="P1484" s="183">
        <v>125</v>
      </c>
      <c r="Q1484" s="183">
        <v>2</v>
      </c>
      <c r="R1484" s="183">
        <v>181</v>
      </c>
      <c r="S1484" s="183">
        <v>100</v>
      </c>
      <c r="T1484" s="183">
        <v>133</v>
      </c>
      <c r="U1484" s="183">
        <v>2</v>
      </c>
      <c r="V1484" s="183">
        <v>194</v>
      </c>
      <c r="W1484" s="183">
        <v>126</v>
      </c>
      <c r="X1484" s="183">
        <v>143</v>
      </c>
      <c r="Y1484" s="183">
        <v>3</v>
      </c>
    </row>
    <row r="1485" spans="1:25" x14ac:dyDescent="0.2">
      <c r="A1485" s="184">
        <v>11330008</v>
      </c>
      <c r="B1485" s="183" t="str">
        <f>[1]店マスタ!B1484</f>
        <v>株式会社　アサヒソニック</v>
      </c>
      <c r="C1485" s="183">
        <v>3</v>
      </c>
      <c r="D1485" s="183">
        <v>3</v>
      </c>
      <c r="E1485" s="183">
        <f>_xlfn.XLOOKUP(A1485,[2]Sheet1!$R:$R,[2]Sheet1!$AB:$AB,"",0)</f>
        <v>3</v>
      </c>
      <c r="F1485" s="183">
        <f>_xlfn.XLOOKUP($A1485,[3]【2026年03月度_全社】RFM客層一覧表データ!$A:$A,[3]【2026年03月度_全社】RFM客層一覧表データ!C:C,"",0)</f>
        <v>935</v>
      </c>
      <c r="G1485" s="183">
        <f>_xlfn.XLOOKUP($A1485,[3]【2026年03月度_全社】RFM客層一覧表データ!$A:$A,[3]【2026年03月度_全社】RFM客層一覧表データ!D:D,"",0)</f>
        <v>382</v>
      </c>
      <c r="H1485" s="183">
        <f>_xlfn.XLOOKUP($A1485,[3]【2026年03月度_全社】RFM客層一覧表データ!$A:$A,[3]【2026年03月度_全社】RFM客層一覧表データ!E:E,"",0)</f>
        <v>437</v>
      </c>
      <c r="I1485" s="183">
        <f>_xlfn.XLOOKUP($A1485,[3]【2026年03月度_全社】RFM客層一覧表データ!$A:$A,[3]【2026年03月度_全社】RFM客層一覧表データ!F:F,"",0)</f>
        <v>55</v>
      </c>
      <c r="J1485" s="183">
        <v>968</v>
      </c>
      <c r="K1485" s="183">
        <v>408</v>
      </c>
      <c r="L1485" s="183">
        <v>441</v>
      </c>
      <c r="M1485" s="183">
        <v>61</v>
      </c>
      <c r="N1485" s="183">
        <v>977</v>
      </c>
      <c r="O1485" s="183">
        <v>342</v>
      </c>
      <c r="P1485" s="183">
        <v>462</v>
      </c>
      <c r="Q1485" s="183">
        <v>36</v>
      </c>
      <c r="R1485" s="183">
        <v>1007</v>
      </c>
      <c r="S1485" s="183">
        <v>412</v>
      </c>
      <c r="T1485" s="183">
        <v>486</v>
      </c>
      <c r="U1485" s="183">
        <v>66</v>
      </c>
      <c r="V1485" s="183">
        <v>990</v>
      </c>
      <c r="W1485" s="183">
        <v>424</v>
      </c>
      <c r="X1485" s="183">
        <v>492</v>
      </c>
      <c r="Y1485" s="183">
        <v>64</v>
      </c>
    </row>
    <row r="1486" spans="1:25" x14ac:dyDescent="0.2">
      <c r="A1486" s="184">
        <v>11330012</v>
      </c>
      <c r="B1486" s="183" t="str">
        <f>[1]店マスタ!B1485</f>
        <v>（株）清和電機　本店</v>
      </c>
      <c r="C1486" s="183">
        <v>7</v>
      </c>
      <c r="D1486" s="183">
        <v>7</v>
      </c>
      <c r="E1486" s="183">
        <f>_xlfn.XLOOKUP(A1486,[2]Sheet1!$R:$R,[2]Sheet1!$AB:$AB,"",0)</f>
        <v>7</v>
      </c>
      <c r="F1486" s="183">
        <f>_xlfn.XLOOKUP($A1486,[3]【2026年03月度_全社】RFM客層一覧表データ!$A:$A,[3]【2026年03月度_全社】RFM客層一覧表データ!C:C,"",0)</f>
        <v>1574</v>
      </c>
      <c r="G1486" s="183">
        <f>_xlfn.XLOOKUP($A1486,[3]【2026年03月度_全社】RFM客層一覧表データ!$A:$A,[3]【2026年03月度_全社】RFM客層一覧表データ!D:D,"",0)</f>
        <v>608</v>
      </c>
      <c r="H1486" s="183">
        <f>_xlfn.XLOOKUP($A1486,[3]【2026年03月度_全社】RFM客層一覧表データ!$A:$A,[3]【2026年03月度_全社】RFM客層一覧表データ!E:E,"",0)</f>
        <v>801</v>
      </c>
      <c r="I1486" s="183">
        <f>_xlfn.XLOOKUP($A1486,[3]【2026年03月度_全社】RFM客層一覧表データ!$A:$A,[3]【2026年03月度_全社】RFM客層一覧表データ!F:F,"",0)</f>
        <v>97</v>
      </c>
      <c r="J1486" s="183">
        <v>1622</v>
      </c>
      <c r="K1486" s="183">
        <v>647</v>
      </c>
      <c r="L1486" s="183">
        <v>857</v>
      </c>
      <c r="M1486" s="183">
        <v>105</v>
      </c>
      <c r="N1486" s="183">
        <v>1659</v>
      </c>
      <c r="O1486" s="183">
        <v>687</v>
      </c>
      <c r="P1486" s="183">
        <v>894</v>
      </c>
      <c r="Q1486" s="183">
        <v>101</v>
      </c>
      <c r="R1486" s="183">
        <v>1683</v>
      </c>
      <c r="S1486" s="183">
        <v>760</v>
      </c>
      <c r="T1486" s="183">
        <v>931</v>
      </c>
      <c r="U1486" s="183">
        <v>103</v>
      </c>
      <c r="V1486" s="183">
        <v>1719</v>
      </c>
      <c r="W1486" s="183">
        <v>798</v>
      </c>
      <c r="X1486" s="183">
        <v>966</v>
      </c>
      <c r="Y1486" s="183">
        <v>109</v>
      </c>
    </row>
    <row r="1487" spans="1:25" x14ac:dyDescent="0.2">
      <c r="A1487" s="184">
        <v>11330015</v>
      </c>
      <c r="B1487" s="183" t="str">
        <f>[1]店マスタ!B1486</f>
        <v>（有）中村電気商会　本店</v>
      </c>
      <c r="C1487" s="183">
        <v>2.5</v>
      </c>
      <c r="D1487" s="183">
        <v>2.5</v>
      </c>
      <c r="E1487" s="183">
        <f>_xlfn.XLOOKUP(A1487,[2]Sheet1!$R:$R,[2]Sheet1!$AB:$AB,"",0)</f>
        <v>2.5</v>
      </c>
      <c r="F1487" s="183" t="str">
        <f>_xlfn.XLOOKUP($A1487,[3]【2026年03月度_全社】RFM客層一覧表データ!$A:$A,[3]【2026年03月度_全社】RFM客層一覧表データ!C:C,"",0)</f>
        <v/>
      </c>
      <c r="G1487" s="183" t="str">
        <f>_xlfn.XLOOKUP($A1487,[3]【2026年03月度_全社】RFM客層一覧表データ!$A:$A,[3]【2026年03月度_全社】RFM客層一覧表データ!D:D,"",0)</f>
        <v/>
      </c>
      <c r="H1487" s="183" t="str">
        <f>_xlfn.XLOOKUP($A1487,[3]【2026年03月度_全社】RFM客層一覧表データ!$A:$A,[3]【2026年03月度_全社】RFM客層一覧表データ!E:E,"",0)</f>
        <v/>
      </c>
      <c r="I1487" s="183" t="str">
        <f>_xlfn.XLOOKUP($A1487,[3]【2026年03月度_全社】RFM客層一覧表データ!$A:$A,[3]【2026年03月度_全社】RFM客層一覧表データ!F:F,"",0)</f>
        <v/>
      </c>
      <c r="J1487" s="183">
        <v>0</v>
      </c>
      <c r="K1487" s="183">
        <v>0</v>
      </c>
      <c r="L1487" s="183">
        <v>0</v>
      </c>
      <c r="M1487" s="183">
        <v>0</v>
      </c>
      <c r="N1487" s="183">
        <v>0</v>
      </c>
      <c r="O1487" s="183">
        <v>0</v>
      </c>
      <c r="P1487" s="183">
        <v>0</v>
      </c>
      <c r="Q1487" s="183">
        <v>0</v>
      </c>
      <c r="R1487" s="183">
        <v>0</v>
      </c>
      <c r="S1487" s="183">
        <v>0</v>
      </c>
      <c r="T1487" s="183">
        <v>0</v>
      </c>
      <c r="U1487" s="183">
        <v>0</v>
      </c>
      <c r="V1487" s="183">
        <v>0</v>
      </c>
      <c r="W1487" s="183">
        <v>0</v>
      </c>
      <c r="X1487" s="183">
        <v>0</v>
      </c>
      <c r="Y1487" s="183">
        <v>0</v>
      </c>
    </row>
    <row r="1488" spans="1:25" x14ac:dyDescent="0.2">
      <c r="A1488" s="184">
        <v>11330078</v>
      </c>
      <c r="B1488" s="183" t="str">
        <f>[1]店マスタ!B1487</f>
        <v>（株）光明電機　　本店</v>
      </c>
      <c r="C1488" s="183">
        <v>5.5</v>
      </c>
      <c r="D1488" s="183">
        <v>5.5</v>
      </c>
      <c r="E1488" s="183">
        <f>_xlfn.XLOOKUP(A1488,[2]Sheet1!$R:$R,[2]Sheet1!$AB:$AB,"",0)</f>
        <v>6.5</v>
      </c>
      <c r="F1488" s="183">
        <f>_xlfn.XLOOKUP($A1488,[3]【2026年03月度_全社】RFM客層一覧表データ!$A:$A,[3]【2026年03月度_全社】RFM客層一覧表データ!C:C,"",0)</f>
        <v>2854</v>
      </c>
      <c r="G1488" s="183">
        <f>_xlfn.XLOOKUP($A1488,[3]【2026年03月度_全社】RFM客層一覧表データ!$A:$A,[3]【2026年03月度_全社】RFM客層一覧表データ!D:D,"",0)</f>
        <v>967</v>
      </c>
      <c r="H1488" s="183">
        <f>_xlfn.XLOOKUP($A1488,[3]【2026年03月度_全社】RFM客層一覧表データ!$A:$A,[3]【2026年03月度_全社】RFM客層一覧表データ!E:E,"",0)</f>
        <v>867</v>
      </c>
      <c r="I1488" s="183">
        <f>_xlfn.XLOOKUP($A1488,[3]【2026年03月度_全社】RFM客層一覧表データ!$A:$A,[3]【2026年03月度_全社】RFM客層一覧表データ!F:F,"",0)</f>
        <v>295</v>
      </c>
      <c r="J1488" s="183">
        <v>2855</v>
      </c>
      <c r="K1488" s="183">
        <v>960</v>
      </c>
      <c r="L1488" s="183">
        <v>874</v>
      </c>
      <c r="M1488" s="183">
        <v>281</v>
      </c>
      <c r="N1488" s="183">
        <v>2850</v>
      </c>
      <c r="O1488" s="183">
        <v>958</v>
      </c>
      <c r="P1488" s="183">
        <v>908</v>
      </c>
      <c r="Q1488" s="183">
        <v>259</v>
      </c>
      <c r="R1488" s="183">
        <v>2835</v>
      </c>
      <c r="S1488" s="183">
        <v>975</v>
      </c>
      <c r="T1488" s="183">
        <v>946</v>
      </c>
      <c r="U1488" s="183">
        <v>275</v>
      </c>
      <c r="V1488" s="183">
        <v>2786</v>
      </c>
      <c r="W1488" s="183">
        <v>950</v>
      </c>
      <c r="X1488" s="183">
        <v>937</v>
      </c>
      <c r="Y1488" s="183">
        <v>243</v>
      </c>
    </row>
    <row r="1489" spans="1:25" x14ac:dyDescent="0.2">
      <c r="A1489" s="184">
        <v>11330140</v>
      </c>
      <c r="B1489" s="183" t="str">
        <f>[1]店マスタ!B1488</f>
        <v>（有）服部電気商会</v>
      </c>
      <c r="C1489" s="183">
        <v>2.5</v>
      </c>
      <c r="D1489" s="183">
        <v>2.5</v>
      </c>
      <c r="E1489" s="183">
        <f>_xlfn.XLOOKUP(A1489,[2]Sheet1!$R:$R,[2]Sheet1!$AB:$AB,"",0)</f>
        <v>2.5</v>
      </c>
      <c r="F1489" s="183">
        <f>_xlfn.XLOOKUP($A1489,[3]【2026年03月度_全社】RFM客層一覧表データ!$A:$A,[3]【2026年03月度_全社】RFM客層一覧表データ!C:C,"",0)</f>
        <v>314</v>
      </c>
      <c r="G1489" s="183">
        <f>_xlfn.XLOOKUP($A1489,[3]【2026年03月度_全社】RFM客層一覧表データ!$A:$A,[3]【2026年03月度_全社】RFM客層一覧表データ!D:D,"",0)</f>
        <v>82</v>
      </c>
      <c r="H1489" s="183">
        <f>_xlfn.XLOOKUP($A1489,[3]【2026年03月度_全社】RFM客層一覧表データ!$A:$A,[3]【2026年03月度_全社】RFM客層一覧表データ!E:E,"",0)</f>
        <v>122</v>
      </c>
      <c r="I1489" s="183">
        <f>_xlfn.XLOOKUP($A1489,[3]【2026年03月度_全社】RFM客層一覧表データ!$A:$A,[3]【2026年03月度_全社】RFM客層一覧表データ!F:F,"",0)</f>
        <v>18</v>
      </c>
      <c r="J1489" s="183">
        <v>330</v>
      </c>
      <c r="K1489" s="183">
        <v>98</v>
      </c>
      <c r="L1489" s="183">
        <v>132</v>
      </c>
      <c r="M1489" s="183">
        <v>21</v>
      </c>
      <c r="N1489" s="183">
        <v>339</v>
      </c>
      <c r="O1489" s="183">
        <v>88</v>
      </c>
      <c r="P1489" s="183">
        <v>136</v>
      </c>
      <c r="Q1489" s="183">
        <v>21</v>
      </c>
      <c r="R1489" s="183">
        <v>363</v>
      </c>
      <c r="S1489" s="183">
        <v>120</v>
      </c>
      <c r="T1489" s="183">
        <v>143</v>
      </c>
      <c r="U1489" s="183">
        <v>26</v>
      </c>
      <c r="V1489" s="183">
        <v>371</v>
      </c>
      <c r="W1489" s="183">
        <v>121</v>
      </c>
      <c r="X1489" s="183">
        <v>150</v>
      </c>
      <c r="Y1489" s="183">
        <v>29</v>
      </c>
    </row>
    <row r="1490" spans="1:25" x14ac:dyDescent="0.2">
      <c r="A1490" s="184">
        <v>11330153</v>
      </c>
      <c r="B1490" s="183" t="str">
        <f>[1]店マスタ!B1489</f>
        <v>中野）ナショナルブラザ－ス商会</v>
      </c>
      <c r="C1490" s="183">
        <v>1.5</v>
      </c>
      <c r="D1490" s="183">
        <v>1.5</v>
      </c>
      <c r="E1490" s="183">
        <f>_xlfn.XLOOKUP(A1490,[2]Sheet1!$R:$R,[2]Sheet1!$AB:$AB,"",0)</f>
        <v>1.5</v>
      </c>
      <c r="F1490" s="183" t="str">
        <f>_xlfn.XLOOKUP($A1490,[3]【2026年03月度_全社】RFM客層一覧表データ!$A:$A,[3]【2026年03月度_全社】RFM客層一覧表データ!C:C,"",0)</f>
        <v/>
      </c>
      <c r="G1490" s="183" t="str">
        <f>_xlfn.XLOOKUP($A1490,[3]【2026年03月度_全社】RFM客層一覧表データ!$A:$A,[3]【2026年03月度_全社】RFM客層一覧表データ!D:D,"",0)</f>
        <v/>
      </c>
      <c r="H1490" s="183" t="str">
        <f>_xlfn.XLOOKUP($A1490,[3]【2026年03月度_全社】RFM客層一覧表データ!$A:$A,[3]【2026年03月度_全社】RFM客層一覧表データ!E:E,"",0)</f>
        <v/>
      </c>
      <c r="I1490" s="183" t="str">
        <f>_xlfn.XLOOKUP($A1490,[3]【2026年03月度_全社】RFM客層一覧表データ!$A:$A,[3]【2026年03月度_全社】RFM客層一覧表データ!F:F,"",0)</f>
        <v/>
      </c>
      <c r="J1490" s="183">
        <v>0</v>
      </c>
      <c r="K1490" s="183">
        <v>0</v>
      </c>
      <c r="L1490" s="183">
        <v>0</v>
      </c>
      <c r="M1490" s="183">
        <v>0</v>
      </c>
      <c r="N1490" s="183">
        <v>0</v>
      </c>
      <c r="O1490" s="183">
        <v>0</v>
      </c>
      <c r="P1490" s="183">
        <v>0</v>
      </c>
      <c r="Q1490" s="183">
        <v>0</v>
      </c>
      <c r="R1490" s="183">
        <v>0</v>
      </c>
      <c r="S1490" s="183">
        <v>0</v>
      </c>
      <c r="T1490" s="183">
        <v>0</v>
      </c>
      <c r="U1490" s="183">
        <v>0</v>
      </c>
      <c r="V1490" s="183">
        <v>0</v>
      </c>
      <c r="W1490" s="183">
        <v>0</v>
      </c>
      <c r="X1490" s="183">
        <v>0</v>
      </c>
      <c r="Y1490" s="183">
        <v>0</v>
      </c>
    </row>
    <row r="1491" spans="1:25" x14ac:dyDescent="0.2">
      <c r="A1491" s="184">
        <v>11330156</v>
      </c>
      <c r="B1491" s="183" t="str">
        <f>[1]店マスタ!B1490</f>
        <v>大和田電機サ－ビス</v>
      </c>
      <c r="C1491" s="183">
        <v>1.5</v>
      </c>
      <c r="D1491" s="183">
        <v>1.5</v>
      </c>
      <c r="E1491" s="183">
        <f>_xlfn.XLOOKUP(A1491,[2]Sheet1!$R:$R,[2]Sheet1!$AB:$AB,"",0)</f>
        <v>1.5</v>
      </c>
      <c r="F1491" s="183" t="str">
        <f>_xlfn.XLOOKUP($A1491,[3]【2026年03月度_全社】RFM客層一覧表データ!$A:$A,[3]【2026年03月度_全社】RFM客層一覧表データ!C:C,"",0)</f>
        <v/>
      </c>
      <c r="G1491" s="183" t="str">
        <f>_xlfn.XLOOKUP($A1491,[3]【2026年03月度_全社】RFM客層一覧表データ!$A:$A,[3]【2026年03月度_全社】RFM客層一覧表データ!D:D,"",0)</f>
        <v/>
      </c>
      <c r="H1491" s="183" t="str">
        <f>_xlfn.XLOOKUP($A1491,[3]【2026年03月度_全社】RFM客層一覧表データ!$A:$A,[3]【2026年03月度_全社】RFM客層一覧表データ!E:E,"",0)</f>
        <v/>
      </c>
      <c r="I1491" s="183" t="str">
        <f>_xlfn.XLOOKUP($A1491,[3]【2026年03月度_全社】RFM客層一覧表データ!$A:$A,[3]【2026年03月度_全社】RFM客層一覧表データ!F:F,"",0)</f>
        <v/>
      </c>
      <c r="J1491" s="183">
        <v>0</v>
      </c>
      <c r="K1491" s="183">
        <v>0</v>
      </c>
      <c r="L1491" s="183">
        <v>0</v>
      </c>
      <c r="M1491" s="183">
        <v>0</v>
      </c>
      <c r="N1491" s="183">
        <v>0</v>
      </c>
      <c r="O1491" s="183">
        <v>0</v>
      </c>
      <c r="P1491" s="183">
        <v>0</v>
      </c>
      <c r="Q1491" s="183">
        <v>0</v>
      </c>
      <c r="R1491" s="183">
        <v>0</v>
      </c>
      <c r="S1491" s="183">
        <v>0</v>
      </c>
      <c r="T1491" s="183">
        <v>0</v>
      </c>
      <c r="U1491" s="183">
        <v>0</v>
      </c>
      <c r="V1491" s="183">
        <v>0</v>
      </c>
      <c r="W1491" s="183">
        <v>0</v>
      </c>
      <c r="X1491" s="183">
        <v>0</v>
      </c>
      <c r="Y1491" s="183">
        <v>0</v>
      </c>
    </row>
    <row r="1492" spans="1:25" x14ac:dyDescent="0.2">
      <c r="A1492" s="184">
        <v>11330239</v>
      </c>
      <c r="B1492" s="183" t="str">
        <f>[1]店マスタ!B1491</f>
        <v>（株）清和デンキ　江原店</v>
      </c>
      <c r="C1492" s="183">
        <v>1.5</v>
      </c>
      <c r="D1492" s="183">
        <v>1.5</v>
      </c>
      <c r="E1492" s="183">
        <f>_xlfn.XLOOKUP(A1492,[2]Sheet1!$R:$R,[2]Sheet1!$AB:$AB,"",0)</f>
        <v>1.5</v>
      </c>
      <c r="F1492" s="183">
        <f>_xlfn.XLOOKUP($A1492,[3]【2026年03月度_全社】RFM客層一覧表データ!$A:$A,[3]【2026年03月度_全社】RFM客層一覧表データ!C:C,"",0)</f>
        <v>521</v>
      </c>
      <c r="G1492" s="183">
        <f>_xlfn.XLOOKUP($A1492,[3]【2026年03月度_全社】RFM客層一覧表データ!$A:$A,[3]【2026年03月度_全社】RFM客層一覧表データ!D:D,"",0)</f>
        <v>197</v>
      </c>
      <c r="H1492" s="183">
        <f>_xlfn.XLOOKUP($A1492,[3]【2026年03月度_全社】RFM客層一覧表データ!$A:$A,[3]【2026年03月度_全社】RFM客層一覧表データ!E:E,"",0)</f>
        <v>227</v>
      </c>
      <c r="I1492" s="183">
        <f>_xlfn.XLOOKUP($A1492,[3]【2026年03月度_全社】RFM客層一覧表データ!$A:$A,[3]【2026年03月度_全社】RFM客層一覧表データ!F:F,"",0)</f>
        <v>29</v>
      </c>
      <c r="J1492" s="183">
        <v>542</v>
      </c>
      <c r="K1492" s="183">
        <v>205</v>
      </c>
      <c r="L1492" s="183">
        <v>239</v>
      </c>
      <c r="M1492" s="183">
        <v>32</v>
      </c>
      <c r="N1492" s="183">
        <v>569</v>
      </c>
      <c r="O1492" s="183">
        <v>220</v>
      </c>
      <c r="P1492" s="183">
        <v>260</v>
      </c>
      <c r="Q1492" s="183">
        <v>31</v>
      </c>
      <c r="R1492" s="183">
        <v>607</v>
      </c>
      <c r="S1492" s="183">
        <v>264</v>
      </c>
      <c r="T1492" s="183">
        <v>275</v>
      </c>
      <c r="U1492" s="183">
        <v>33</v>
      </c>
      <c r="V1492" s="183">
        <v>647</v>
      </c>
      <c r="W1492" s="183">
        <v>257</v>
      </c>
      <c r="X1492" s="183">
        <v>294</v>
      </c>
      <c r="Y1492" s="183">
        <v>32</v>
      </c>
    </row>
    <row r="1493" spans="1:25" x14ac:dyDescent="0.2">
      <c r="A1493" s="184">
        <v>11330300</v>
      </c>
      <c r="B1493" s="183" t="str">
        <f>[1]店マスタ!B1492</f>
        <v>（有）光明電機商会　桃園店</v>
      </c>
      <c r="C1493" s="183">
        <v>2.5</v>
      </c>
      <c r="D1493" s="183">
        <v>2.5</v>
      </c>
      <c r="E1493" s="183" t="str">
        <f>_xlfn.XLOOKUP(A1493,[2]Sheet1!$R:$R,[2]Sheet1!$AB:$AB,"",0)</f>
        <v/>
      </c>
      <c r="F1493" s="183" t="str">
        <f>_xlfn.XLOOKUP($A1493,[3]【2026年03月度_全社】RFM客層一覧表データ!$A:$A,[3]【2026年03月度_全社】RFM客層一覧表データ!C:C,"",0)</f>
        <v/>
      </c>
      <c r="G1493" s="183" t="str">
        <f>_xlfn.XLOOKUP($A1493,[3]【2026年03月度_全社】RFM客層一覧表データ!$A:$A,[3]【2026年03月度_全社】RFM客層一覧表データ!D:D,"",0)</f>
        <v/>
      </c>
      <c r="H1493" s="183" t="str">
        <f>_xlfn.XLOOKUP($A1493,[3]【2026年03月度_全社】RFM客層一覧表データ!$A:$A,[3]【2026年03月度_全社】RFM客層一覧表データ!E:E,"",0)</f>
        <v/>
      </c>
      <c r="I1493" s="183" t="str">
        <f>_xlfn.XLOOKUP($A1493,[3]【2026年03月度_全社】RFM客層一覧表データ!$A:$A,[3]【2026年03月度_全社】RFM客層一覧表データ!F:F,"",0)</f>
        <v/>
      </c>
      <c r="J1493" s="183">
        <v>401</v>
      </c>
      <c r="K1493" s="183">
        <v>121</v>
      </c>
      <c r="L1493" s="183">
        <v>175</v>
      </c>
      <c r="M1493" s="183">
        <v>16</v>
      </c>
      <c r="N1493" s="183">
        <v>416</v>
      </c>
      <c r="O1493" s="183">
        <v>139</v>
      </c>
      <c r="P1493" s="183">
        <v>193</v>
      </c>
      <c r="Q1493" s="183">
        <v>17</v>
      </c>
      <c r="R1493" s="183">
        <v>440</v>
      </c>
      <c r="S1493" s="183">
        <v>159</v>
      </c>
      <c r="T1493" s="183">
        <v>203</v>
      </c>
      <c r="U1493" s="183">
        <v>24</v>
      </c>
      <c r="V1493" s="183">
        <v>458</v>
      </c>
      <c r="W1493" s="183">
        <v>153</v>
      </c>
      <c r="X1493" s="183">
        <v>207</v>
      </c>
      <c r="Y1493" s="183">
        <v>18</v>
      </c>
    </row>
    <row r="1494" spans="1:25" x14ac:dyDescent="0.2">
      <c r="A1494" s="184">
        <v>11331001</v>
      </c>
      <c r="B1494" s="183" t="str">
        <f>[1]店マスタ!B1493</f>
        <v>（有）　湯川電気商会</v>
      </c>
      <c r="C1494" s="183">
        <v>1.5</v>
      </c>
      <c r="D1494" s="183">
        <v>1.5</v>
      </c>
      <c r="E1494" s="183">
        <f>_xlfn.XLOOKUP(A1494,[2]Sheet1!$R:$R,[2]Sheet1!$AB:$AB,"",0)</f>
        <v>1.5</v>
      </c>
      <c r="F1494" s="183">
        <f>_xlfn.XLOOKUP($A1494,[3]【2026年03月度_全社】RFM客層一覧表データ!$A:$A,[3]【2026年03月度_全社】RFM客層一覧表データ!C:C,"",0)</f>
        <v>441</v>
      </c>
      <c r="G1494" s="183">
        <f>_xlfn.XLOOKUP($A1494,[3]【2026年03月度_全社】RFM客層一覧表データ!$A:$A,[3]【2026年03月度_全社】RFM客層一覧表データ!D:D,"",0)</f>
        <v>128</v>
      </c>
      <c r="H1494" s="183">
        <f>_xlfn.XLOOKUP($A1494,[3]【2026年03月度_全社】RFM客層一覧表データ!$A:$A,[3]【2026年03月度_全社】RFM客層一覧表データ!E:E,"",0)</f>
        <v>135</v>
      </c>
      <c r="I1494" s="183">
        <f>_xlfn.XLOOKUP($A1494,[3]【2026年03月度_全社】RFM客層一覧表データ!$A:$A,[3]【2026年03月度_全社】RFM客層一覧表データ!F:F,"",0)</f>
        <v>39</v>
      </c>
      <c r="J1494" s="183">
        <v>416</v>
      </c>
      <c r="K1494" s="183">
        <v>102</v>
      </c>
      <c r="L1494" s="183">
        <v>128</v>
      </c>
      <c r="M1494" s="183">
        <v>31</v>
      </c>
      <c r="N1494" s="183">
        <v>408</v>
      </c>
      <c r="O1494" s="183">
        <v>164</v>
      </c>
      <c r="P1494" s="183">
        <v>130</v>
      </c>
      <c r="Q1494" s="183">
        <v>69</v>
      </c>
      <c r="R1494" s="183">
        <v>373</v>
      </c>
      <c r="S1494" s="183">
        <v>130</v>
      </c>
      <c r="T1494" s="183">
        <v>117</v>
      </c>
      <c r="U1494" s="183">
        <v>43</v>
      </c>
      <c r="V1494" s="183">
        <v>358</v>
      </c>
      <c r="W1494" s="183">
        <v>105</v>
      </c>
      <c r="X1494" s="183">
        <v>119</v>
      </c>
      <c r="Y1494" s="183">
        <v>26</v>
      </c>
    </row>
    <row r="1495" spans="1:25" x14ac:dyDescent="0.2">
      <c r="A1495" s="184">
        <v>11331014</v>
      </c>
      <c r="B1495" s="183" t="str">
        <f>[1]店マスタ!B1494</f>
        <v>（有）渡辺商会</v>
      </c>
      <c r="C1495" s="183">
        <v>1.5</v>
      </c>
      <c r="D1495" s="183">
        <v>1.5</v>
      </c>
      <c r="E1495" s="183">
        <f>_xlfn.XLOOKUP(A1495,[2]Sheet1!$R:$R,[2]Sheet1!$AB:$AB,"",0)</f>
        <v>1.5</v>
      </c>
      <c r="F1495" s="183" t="str">
        <f>_xlfn.XLOOKUP($A1495,[3]【2026年03月度_全社】RFM客層一覧表データ!$A:$A,[3]【2026年03月度_全社】RFM客層一覧表データ!C:C,"",0)</f>
        <v/>
      </c>
      <c r="G1495" s="183" t="str">
        <f>_xlfn.XLOOKUP($A1495,[3]【2026年03月度_全社】RFM客層一覧表データ!$A:$A,[3]【2026年03月度_全社】RFM客層一覧表データ!D:D,"",0)</f>
        <v/>
      </c>
      <c r="H1495" s="183" t="str">
        <f>_xlfn.XLOOKUP($A1495,[3]【2026年03月度_全社】RFM客層一覧表データ!$A:$A,[3]【2026年03月度_全社】RFM客層一覧表データ!E:E,"",0)</f>
        <v/>
      </c>
      <c r="I1495" s="183" t="str">
        <f>_xlfn.XLOOKUP($A1495,[3]【2026年03月度_全社】RFM客層一覧表データ!$A:$A,[3]【2026年03月度_全社】RFM客層一覧表データ!F:F,"",0)</f>
        <v/>
      </c>
      <c r="J1495" s="183">
        <v>0</v>
      </c>
      <c r="K1495" s="183">
        <v>0</v>
      </c>
      <c r="L1495" s="183">
        <v>0</v>
      </c>
      <c r="M1495" s="183">
        <v>0</v>
      </c>
      <c r="N1495" s="183">
        <v>0</v>
      </c>
      <c r="O1495" s="183">
        <v>0</v>
      </c>
      <c r="P1495" s="183">
        <v>0</v>
      </c>
      <c r="Q1495" s="183">
        <v>0</v>
      </c>
      <c r="R1495" s="183">
        <v>0</v>
      </c>
      <c r="S1495" s="183">
        <v>0</v>
      </c>
      <c r="T1495" s="183">
        <v>0</v>
      </c>
      <c r="U1495" s="183">
        <v>0</v>
      </c>
      <c r="V1495" s="183">
        <v>0</v>
      </c>
      <c r="W1495" s="183">
        <v>0</v>
      </c>
      <c r="X1495" s="183">
        <v>0</v>
      </c>
      <c r="Y1495" s="183">
        <v>0</v>
      </c>
    </row>
    <row r="1496" spans="1:25" x14ac:dyDescent="0.2">
      <c r="A1496" s="184">
        <v>11331029</v>
      </c>
      <c r="B1496" s="183" t="str">
        <f>[1]店マスタ!B1495</f>
        <v>（有）榎本電機</v>
      </c>
      <c r="C1496" s="183">
        <v>4</v>
      </c>
      <c r="D1496" s="183">
        <v>4</v>
      </c>
      <c r="E1496" s="183">
        <f>_xlfn.XLOOKUP(A1496,[2]Sheet1!$R:$R,[2]Sheet1!$AB:$AB,"",0)</f>
        <v>4</v>
      </c>
      <c r="F1496" s="183" t="str">
        <f>_xlfn.XLOOKUP($A1496,[3]【2026年03月度_全社】RFM客層一覧表データ!$A:$A,[3]【2026年03月度_全社】RFM客層一覧表データ!C:C,"",0)</f>
        <v/>
      </c>
      <c r="G1496" s="183" t="str">
        <f>_xlfn.XLOOKUP($A1496,[3]【2026年03月度_全社】RFM客層一覧表データ!$A:$A,[3]【2026年03月度_全社】RFM客層一覧表データ!D:D,"",0)</f>
        <v/>
      </c>
      <c r="H1496" s="183" t="str">
        <f>_xlfn.XLOOKUP($A1496,[3]【2026年03月度_全社】RFM客層一覧表データ!$A:$A,[3]【2026年03月度_全社】RFM客層一覧表データ!E:E,"",0)</f>
        <v/>
      </c>
      <c r="I1496" s="183" t="str">
        <f>_xlfn.XLOOKUP($A1496,[3]【2026年03月度_全社】RFM客層一覧表データ!$A:$A,[3]【2026年03月度_全社】RFM客層一覧表データ!F:F,"",0)</f>
        <v/>
      </c>
      <c r="J1496" s="183">
        <v>0</v>
      </c>
      <c r="K1496" s="183">
        <v>0</v>
      </c>
      <c r="L1496" s="183">
        <v>0</v>
      </c>
      <c r="M1496" s="183">
        <v>0</v>
      </c>
      <c r="N1496" s="183">
        <v>0</v>
      </c>
      <c r="O1496" s="183">
        <v>0</v>
      </c>
      <c r="P1496" s="183">
        <v>0</v>
      </c>
      <c r="Q1496" s="183">
        <v>0</v>
      </c>
      <c r="R1496" s="183">
        <v>0</v>
      </c>
      <c r="S1496" s="183">
        <v>0</v>
      </c>
      <c r="T1496" s="183">
        <v>0</v>
      </c>
      <c r="U1496" s="183">
        <v>0</v>
      </c>
      <c r="V1496" s="183">
        <v>0</v>
      </c>
      <c r="W1496" s="183">
        <v>0</v>
      </c>
      <c r="X1496" s="183">
        <v>0</v>
      </c>
      <c r="Y1496" s="183">
        <v>0</v>
      </c>
    </row>
    <row r="1497" spans="1:25" x14ac:dyDescent="0.2">
      <c r="A1497" s="184">
        <v>11331216</v>
      </c>
      <c r="B1497" s="183" t="str">
        <f>[1]店マスタ!B1496</f>
        <v>（株）田中電気</v>
      </c>
      <c r="C1497" s="183">
        <v>3</v>
      </c>
      <c r="D1497" s="183">
        <v>3</v>
      </c>
      <c r="E1497" s="183">
        <f>_xlfn.XLOOKUP(A1497,[2]Sheet1!$R:$R,[2]Sheet1!$AB:$AB,"",0)</f>
        <v>4</v>
      </c>
      <c r="F1497" s="183">
        <f>_xlfn.XLOOKUP($A1497,[3]【2026年03月度_全社】RFM客層一覧表データ!$A:$A,[3]【2026年03月度_全社】RFM客層一覧表データ!C:C,"",0)</f>
        <v>647</v>
      </c>
      <c r="G1497" s="183">
        <f>_xlfn.XLOOKUP($A1497,[3]【2026年03月度_全社】RFM客層一覧表データ!$A:$A,[3]【2026年03月度_全社】RFM客層一覧表データ!D:D,"",0)</f>
        <v>317</v>
      </c>
      <c r="H1497" s="183">
        <f>_xlfn.XLOOKUP($A1497,[3]【2026年03月度_全社】RFM客層一覧表データ!$A:$A,[3]【2026年03月度_全社】RFM客層一覧表データ!E:E,"",0)</f>
        <v>272</v>
      </c>
      <c r="I1497" s="183">
        <f>_xlfn.XLOOKUP($A1497,[3]【2026年03月度_全社】RFM客層一覧表データ!$A:$A,[3]【2026年03月度_全社】RFM客層一覧表データ!F:F,"",0)</f>
        <v>83</v>
      </c>
      <c r="J1497" s="183">
        <v>581</v>
      </c>
      <c r="K1497" s="183">
        <v>313</v>
      </c>
      <c r="L1497" s="183">
        <v>259</v>
      </c>
      <c r="M1497" s="183">
        <v>80</v>
      </c>
      <c r="N1497" s="183">
        <v>539</v>
      </c>
      <c r="O1497" s="183">
        <v>267</v>
      </c>
      <c r="P1497" s="183">
        <v>242</v>
      </c>
      <c r="Q1497" s="183">
        <v>80</v>
      </c>
      <c r="R1497" s="183">
        <v>529</v>
      </c>
      <c r="S1497" s="183">
        <v>196</v>
      </c>
      <c r="T1497" s="183">
        <v>248</v>
      </c>
      <c r="U1497" s="183">
        <v>37</v>
      </c>
      <c r="V1497" s="183">
        <v>544</v>
      </c>
      <c r="W1497" s="183">
        <v>139</v>
      </c>
      <c r="X1497" s="183">
        <v>257</v>
      </c>
      <c r="Y1497" s="183">
        <v>22</v>
      </c>
    </row>
    <row r="1498" spans="1:25" x14ac:dyDescent="0.2">
      <c r="A1498" s="184">
        <v>11331227</v>
      </c>
      <c r="B1498" s="183" t="str">
        <f>[1]店マスタ!B1497</f>
        <v>（株）清和電機　和田店</v>
      </c>
      <c r="C1498" s="183">
        <v>1.5</v>
      </c>
      <c r="D1498" s="183">
        <v>1.5</v>
      </c>
      <c r="E1498" s="183">
        <f>_xlfn.XLOOKUP(A1498,[2]Sheet1!$R:$R,[2]Sheet1!$AB:$AB,"",0)</f>
        <v>1.5</v>
      </c>
      <c r="F1498" s="183">
        <f>_xlfn.XLOOKUP($A1498,[3]【2026年03月度_全社】RFM客層一覧表データ!$A:$A,[3]【2026年03月度_全社】RFM客層一覧表データ!C:C,"",0)</f>
        <v>1</v>
      </c>
      <c r="G1498" s="183">
        <f>_xlfn.XLOOKUP($A1498,[3]【2026年03月度_全社】RFM客層一覧表データ!$A:$A,[3]【2026年03月度_全社】RFM客層一覧表データ!D:D,"",0)</f>
        <v>1</v>
      </c>
      <c r="H1498" s="183">
        <f>_xlfn.XLOOKUP($A1498,[3]【2026年03月度_全社】RFM客層一覧表データ!$A:$A,[3]【2026年03月度_全社】RFM客層一覧表データ!E:E,"",0)</f>
        <v>1</v>
      </c>
      <c r="I1498" s="183">
        <f>_xlfn.XLOOKUP($A1498,[3]【2026年03月度_全社】RFM客層一覧表データ!$A:$A,[3]【2026年03月度_全社】RFM客層一覧表データ!F:F,"",0)</f>
        <v>0</v>
      </c>
      <c r="J1498" s="183">
        <v>1</v>
      </c>
      <c r="K1498" s="183">
        <v>1</v>
      </c>
      <c r="L1498" s="183">
        <v>1</v>
      </c>
      <c r="M1498" s="183">
        <v>0</v>
      </c>
      <c r="N1498" s="183">
        <v>1</v>
      </c>
      <c r="O1498" s="183">
        <v>1</v>
      </c>
      <c r="P1498" s="183">
        <v>1</v>
      </c>
      <c r="Q1498" s="183">
        <v>0</v>
      </c>
      <c r="R1498" s="183">
        <v>3</v>
      </c>
      <c r="S1498" s="183">
        <v>1</v>
      </c>
      <c r="T1498" s="183">
        <v>1</v>
      </c>
      <c r="U1498" s="183">
        <v>0</v>
      </c>
      <c r="V1498" s="183">
        <v>3</v>
      </c>
      <c r="W1498" s="183">
        <v>1</v>
      </c>
      <c r="X1498" s="183">
        <v>1</v>
      </c>
      <c r="Y1498" s="183">
        <v>0</v>
      </c>
    </row>
    <row r="1499" spans="1:25" x14ac:dyDescent="0.2">
      <c r="A1499" s="184">
        <v>11331254</v>
      </c>
      <c r="B1499" s="183" t="str">
        <f>[1]店マスタ!B1498</f>
        <v>（株）光進電機</v>
      </c>
      <c r="C1499" s="183">
        <v>3</v>
      </c>
      <c r="D1499" s="183">
        <v>3</v>
      </c>
      <c r="E1499" s="183">
        <f>_xlfn.XLOOKUP(A1499,[2]Sheet1!$R:$R,[2]Sheet1!$AB:$AB,"",0)</f>
        <v>3</v>
      </c>
      <c r="F1499" s="183">
        <f>_xlfn.XLOOKUP($A1499,[3]【2026年03月度_全社】RFM客層一覧表データ!$A:$A,[3]【2026年03月度_全社】RFM客層一覧表データ!C:C,"",0)</f>
        <v>507</v>
      </c>
      <c r="G1499" s="183">
        <f>_xlfn.XLOOKUP($A1499,[3]【2026年03月度_全社】RFM客層一覧表データ!$A:$A,[3]【2026年03月度_全社】RFM客層一覧表データ!D:D,"",0)</f>
        <v>174</v>
      </c>
      <c r="H1499" s="183">
        <f>_xlfn.XLOOKUP($A1499,[3]【2026年03月度_全社】RFM客層一覧表データ!$A:$A,[3]【2026年03月度_全社】RFM客層一覧表データ!E:E,"",0)</f>
        <v>171</v>
      </c>
      <c r="I1499" s="183">
        <f>_xlfn.XLOOKUP($A1499,[3]【2026年03月度_全社】RFM客層一覧表データ!$A:$A,[3]【2026年03月度_全社】RFM客層一覧表データ!F:F,"",0)</f>
        <v>44</v>
      </c>
      <c r="J1499" s="183">
        <v>520</v>
      </c>
      <c r="K1499" s="183">
        <v>183</v>
      </c>
      <c r="L1499" s="183">
        <v>191</v>
      </c>
      <c r="M1499" s="183">
        <v>44</v>
      </c>
      <c r="N1499" s="183">
        <v>521</v>
      </c>
      <c r="O1499" s="183">
        <v>190</v>
      </c>
      <c r="P1499" s="183">
        <v>194</v>
      </c>
      <c r="Q1499" s="183">
        <v>43</v>
      </c>
      <c r="R1499" s="183">
        <v>514</v>
      </c>
      <c r="S1499" s="183">
        <v>193</v>
      </c>
      <c r="T1499" s="183">
        <v>195</v>
      </c>
      <c r="U1499" s="183">
        <v>31</v>
      </c>
      <c r="V1499" s="183">
        <v>500</v>
      </c>
      <c r="W1499" s="183">
        <v>234</v>
      </c>
      <c r="X1499" s="183">
        <v>200</v>
      </c>
      <c r="Y1499" s="183">
        <v>55</v>
      </c>
    </row>
    <row r="1500" spans="1:25" x14ac:dyDescent="0.2">
      <c r="A1500" s="184">
        <v>11331256</v>
      </c>
      <c r="B1500" s="183" t="str">
        <f>[1]店マスタ!B1499</f>
        <v>（有）荻窪　共同電気</v>
      </c>
      <c r="C1500" s="183">
        <v>2.5</v>
      </c>
      <c r="D1500" s="183">
        <v>2.5</v>
      </c>
      <c r="E1500" s="183">
        <f>_xlfn.XLOOKUP(A1500,[2]Sheet1!$R:$R,[2]Sheet1!$AB:$AB,"",0)</f>
        <v>2.5</v>
      </c>
      <c r="F1500" s="183">
        <f>_xlfn.XLOOKUP($A1500,[3]【2026年03月度_全社】RFM客層一覧表データ!$A:$A,[3]【2026年03月度_全社】RFM客層一覧表データ!C:C,"",0)</f>
        <v>341</v>
      </c>
      <c r="G1500" s="183">
        <f>_xlfn.XLOOKUP($A1500,[3]【2026年03月度_全社】RFM客層一覧表データ!$A:$A,[3]【2026年03月度_全社】RFM客層一覧表データ!D:D,"",0)</f>
        <v>1</v>
      </c>
      <c r="H1500" s="183">
        <f>_xlfn.XLOOKUP($A1500,[3]【2026年03月度_全社】RFM客層一覧表データ!$A:$A,[3]【2026年03月度_全社】RFM客層一覧表データ!E:E,"",0)</f>
        <v>141</v>
      </c>
      <c r="I1500" s="183">
        <f>_xlfn.XLOOKUP($A1500,[3]【2026年03月度_全社】RFM客層一覧表データ!$A:$A,[3]【2026年03月度_全社】RFM客層一覧表データ!F:F,"",0)</f>
        <v>1</v>
      </c>
      <c r="J1500" s="183">
        <v>394</v>
      </c>
      <c r="K1500" s="183">
        <v>30</v>
      </c>
      <c r="L1500" s="183">
        <v>178</v>
      </c>
      <c r="M1500" s="183">
        <v>8</v>
      </c>
      <c r="N1500" s="183">
        <v>429</v>
      </c>
      <c r="O1500" s="183">
        <v>158</v>
      </c>
      <c r="P1500" s="183">
        <v>200</v>
      </c>
      <c r="Q1500" s="183">
        <v>32</v>
      </c>
      <c r="R1500" s="183">
        <v>401</v>
      </c>
      <c r="S1500" s="183">
        <v>131</v>
      </c>
      <c r="T1500" s="183">
        <v>176</v>
      </c>
      <c r="U1500" s="183">
        <v>26</v>
      </c>
      <c r="V1500" s="183">
        <v>413</v>
      </c>
      <c r="W1500" s="183">
        <v>173</v>
      </c>
      <c r="X1500" s="183">
        <v>182</v>
      </c>
      <c r="Y1500" s="183">
        <v>36</v>
      </c>
    </row>
    <row r="1501" spans="1:25" x14ac:dyDescent="0.2">
      <c r="A1501" s="184">
        <v>11331262</v>
      </c>
      <c r="B1501" s="183" t="str">
        <f>[1]店マスタ!B1500</f>
        <v>（有）光栄電器商会</v>
      </c>
      <c r="C1501" s="183">
        <v>3</v>
      </c>
      <c r="D1501" s="183">
        <v>3</v>
      </c>
      <c r="E1501" s="183">
        <f>_xlfn.XLOOKUP(A1501,[2]Sheet1!$R:$R,[2]Sheet1!$AB:$AB,"",0)</f>
        <v>3</v>
      </c>
      <c r="F1501" s="183">
        <f>_xlfn.XLOOKUP($A1501,[3]【2026年03月度_全社】RFM客層一覧表データ!$A:$A,[3]【2026年03月度_全社】RFM客層一覧表データ!C:C,"",0)</f>
        <v>926</v>
      </c>
      <c r="G1501" s="183">
        <f>_xlfn.XLOOKUP($A1501,[3]【2026年03月度_全社】RFM客層一覧表データ!$A:$A,[3]【2026年03月度_全社】RFM客層一覧表データ!D:D,"",0)</f>
        <v>388</v>
      </c>
      <c r="H1501" s="183">
        <f>_xlfn.XLOOKUP($A1501,[3]【2026年03月度_全社】RFM客層一覧表データ!$A:$A,[3]【2026年03月度_全社】RFM客層一覧表データ!E:E,"",0)</f>
        <v>372</v>
      </c>
      <c r="I1501" s="183">
        <f>_xlfn.XLOOKUP($A1501,[3]【2026年03月度_全社】RFM客層一覧表データ!$A:$A,[3]【2026年03月度_全社】RFM客層一覧表データ!F:F,"",0)</f>
        <v>80</v>
      </c>
      <c r="J1501" s="183">
        <v>911</v>
      </c>
      <c r="K1501" s="183">
        <v>375</v>
      </c>
      <c r="L1501" s="183">
        <v>352</v>
      </c>
      <c r="M1501" s="183">
        <v>60</v>
      </c>
      <c r="N1501" s="183">
        <v>912</v>
      </c>
      <c r="O1501" s="183">
        <v>357</v>
      </c>
      <c r="P1501" s="183">
        <v>358</v>
      </c>
      <c r="Q1501" s="183">
        <v>66</v>
      </c>
      <c r="R1501" s="183">
        <v>899</v>
      </c>
      <c r="S1501" s="183">
        <v>368</v>
      </c>
      <c r="T1501" s="183">
        <v>354</v>
      </c>
      <c r="U1501" s="183">
        <v>75</v>
      </c>
      <c r="V1501" s="183">
        <v>891</v>
      </c>
      <c r="W1501" s="183">
        <v>398</v>
      </c>
      <c r="X1501" s="183">
        <v>349</v>
      </c>
      <c r="Y1501" s="183">
        <v>89</v>
      </c>
    </row>
    <row r="1502" spans="1:25" x14ac:dyDescent="0.2">
      <c r="A1502" s="184">
        <v>11331268</v>
      </c>
      <c r="B1502" s="183" t="str">
        <f>[1]店マスタ!B1501</f>
        <v>（株）清和電機　方南店</v>
      </c>
      <c r="C1502" s="183">
        <v>5</v>
      </c>
      <c r="D1502" s="183">
        <v>5</v>
      </c>
      <c r="E1502" s="183">
        <f>_xlfn.XLOOKUP(A1502,[2]Sheet1!$R:$R,[2]Sheet1!$AB:$AB,"",0)</f>
        <v>5.5</v>
      </c>
      <c r="F1502" s="183">
        <f>_xlfn.XLOOKUP($A1502,[3]【2026年03月度_全社】RFM客層一覧表データ!$A:$A,[3]【2026年03月度_全社】RFM客層一覧表データ!C:C,"",0)</f>
        <v>1361</v>
      </c>
      <c r="G1502" s="183">
        <f>_xlfn.XLOOKUP($A1502,[3]【2026年03月度_全社】RFM客層一覧表データ!$A:$A,[3]【2026年03月度_全社】RFM客層一覧表データ!D:D,"",0)</f>
        <v>501</v>
      </c>
      <c r="H1502" s="183">
        <f>_xlfn.XLOOKUP($A1502,[3]【2026年03月度_全社】RFM客層一覧表データ!$A:$A,[3]【2026年03月度_全社】RFM客層一覧表データ!E:E,"",0)</f>
        <v>638</v>
      </c>
      <c r="I1502" s="183">
        <f>_xlfn.XLOOKUP($A1502,[3]【2026年03月度_全社】RFM客層一覧表データ!$A:$A,[3]【2026年03月度_全社】RFM客層一覧表データ!F:F,"",0)</f>
        <v>99</v>
      </c>
      <c r="J1502" s="183">
        <v>1442</v>
      </c>
      <c r="K1502" s="183">
        <v>556</v>
      </c>
      <c r="L1502" s="183">
        <v>653</v>
      </c>
      <c r="M1502" s="183">
        <v>114</v>
      </c>
      <c r="N1502" s="183">
        <v>1470</v>
      </c>
      <c r="O1502" s="183">
        <v>525</v>
      </c>
      <c r="P1502" s="183">
        <v>703</v>
      </c>
      <c r="Q1502" s="183">
        <v>86</v>
      </c>
      <c r="R1502" s="183">
        <v>1499</v>
      </c>
      <c r="S1502" s="183">
        <v>592</v>
      </c>
      <c r="T1502" s="183">
        <v>743</v>
      </c>
      <c r="U1502" s="183">
        <v>98</v>
      </c>
      <c r="V1502" s="183">
        <v>1529</v>
      </c>
      <c r="W1502" s="183">
        <v>608</v>
      </c>
      <c r="X1502" s="183">
        <v>772</v>
      </c>
      <c r="Y1502" s="183">
        <v>104</v>
      </c>
    </row>
    <row r="1503" spans="1:25" x14ac:dyDescent="0.2">
      <c r="A1503" s="184">
        <v>11331302</v>
      </c>
      <c r="B1503" s="183" t="str">
        <f>[1]店マスタ!B1502</f>
        <v>長谷川電機商会</v>
      </c>
      <c r="C1503" s="183">
        <v>2.5</v>
      </c>
      <c r="D1503" s="183">
        <v>2.5</v>
      </c>
      <c r="E1503" s="183">
        <f>_xlfn.XLOOKUP(A1503,[2]Sheet1!$R:$R,[2]Sheet1!$AB:$AB,"",0)</f>
        <v>2.5</v>
      </c>
      <c r="F1503" s="183">
        <f>_xlfn.XLOOKUP($A1503,[3]【2026年03月度_全社】RFM客層一覧表データ!$A:$A,[3]【2026年03月度_全社】RFM客層一覧表データ!C:C,"",0)</f>
        <v>0</v>
      </c>
      <c r="G1503" s="183">
        <f>_xlfn.XLOOKUP($A1503,[3]【2026年03月度_全社】RFM客層一覧表データ!$A:$A,[3]【2026年03月度_全社】RFM客層一覧表データ!D:D,"",0)</f>
        <v>0</v>
      </c>
      <c r="H1503" s="183">
        <f>_xlfn.XLOOKUP($A1503,[3]【2026年03月度_全社】RFM客層一覧表データ!$A:$A,[3]【2026年03月度_全社】RFM客層一覧表データ!E:E,"",0)</f>
        <v>0</v>
      </c>
      <c r="I1503" s="183">
        <f>_xlfn.XLOOKUP($A1503,[3]【2026年03月度_全社】RFM客層一覧表データ!$A:$A,[3]【2026年03月度_全社】RFM客層一覧表データ!F:F,"",0)</f>
        <v>0</v>
      </c>
      <c r="J1503" s="183">
        <v>16</v>
      </c>
      <c r="K1503" s="183">
        <v>0</v>
      </c>
      <c r="L1503" s="183">
        <v>0</v>
      </c>
      <c r="M1503" s="183">
        <v>0</v>
      </c>
      <c r="N1503" s="183">
        <v>16</v>
      </c>
      <c r="O1503" s="183">
        <v>0</v>
      </c>
      <c r="P1503" s="183">
        <v>0</v>
      </c>
      <c r="Q1503" s="183">
        <v>0</v>
      </c>
      <c r="R1503" s="183">
        <v>19</v>
      </c>
      <c r="S1503" s="183">
        <v>0</v>
      </c>
      <c r="T1503" s="183">
        <v>0</v>
      </c>
      <c r="U1503" s="183">
        <v>0</v>
      </c>
      <c r="V1503" s="183">
        <v>28</v>
      </c>
      <c r="W1503" s="183">
        <v>0</v>
      </c>
      <c r="X1503" s="183">
        <v>0</v>
      </c>
      <c r="Y1503" s="183">
        <v>0</v>
      </c>
    </row>
    <row r="1504" spans="1:25" x14ac:dyDescent="0.2">
      <c r="A1504" s="184">
        <v>11331320</v>
      </c>
      <c r="B1504" s="183" t="str">
        <f>[1]店マスタ!B1503</f>
        <v>（有）清和電機　西荻店</v>
      </c>
      <c r="C1504" s="183">
        <v>5</v>
      </c>
      <c r="D1504" s="183">
        <v>5</v>
      </c>
      <c r="E1504" s="183">
        <f>_xlfn.XLOOKUP(A1504,[2]Sheet1!$R:$R,[2]Sheet1!$AB:$AB,"",0)</f>
        <v>5.5</v>
      </c>
      <c r="F1504" s="183" t="str">
        <f>_xlfn.XLOOKUP($A1504,[3]【2026年03月度_全社】RFM客層一覧表データ!$A:$A,[3]【2026年03月度_全社】RFM客層一覧表データ!C:C,"",0)</f>
        <v/>
      </c>
      <c r="G1504" s="183" t="str">
        <f>_xlfn.XLOOKUP($A1504,[3]【2026年03月度_全社】RFM客層一覧表データ!$A:$A,[3]【2026年03月度_全社】RFM客層一覧表データ!D:D,"",0)</f>
        <v/>
      </c>
      <c r="H1504" s="183" t="str">
        <f>_xlfn.XLOOKUP($A1504,[3]【2026年03月度_全社】RFM客層一覧表データ!$A:$A,[3]【2026年03月度_全社】RFM客層一覧表データ!E:E,"",0)</f>
        <v/>
      </c>
      <c r="I1504" s="183" t="str">
        <f>_xlfn.XLOOKUP($A1504,[3]【2026年03月度_全社】RFM客層一覧表データ!$A:$A,[3]【2026年03月度_全社】RFM客層一覧表データ!F:F,"",0)</f>
        <v/>
      </c>
      <c r="J1504" s="183">
        <v>0</v>
      </c>
      <c r="K1504" s="183">
        <v>0</v>
      </c>
      <c r="L1504" s="183">
        <v>0</v>
      </c>
      <c r="M1504" s="183">
        <v>0</v>
      </c>
      <c r="N1504" s="183">
        <v>0</v>
      </c>
      <c r="O1504" s="183">
        <v>0</v>
      </c>
      <c r="P1504" s="183">
        <v>0</v>
      </c>
      <c r="Q1504" s="183">
        <v>0</v>
      </c>
      <c r="R1504" s="183">
        <v>0</v>
      </c>
      <c r="S1504" s="183">
        <v>0</v>
      </c>
      <c r="T1504" s="183">
        <v>0</v>
      </c>
      <c r="U1504" s="183">
        <v>0</v>
      </c>
      <c r="V1504" s="183">
        <v>0</v>
      </c>
      <c r="W1504" s="183">
        <v>0</v>
      </c>
      <c r="X1504" s="183">
        <v>0</v>
      </c>
      <c r="Y1504" s="183">
        <v>0</v>
      </c>
    </row>
    <row r="1505" spans="1:25" x14ac:dyDescent="0.2">
      <c r="A1505" s="184">
        <v>11331340</v>
      </c>
      <c r="B1505" s="183" t="str">
        <f>[1]店マスタ!B1504</f>
        <v>ナショナルブラザ－ス商会</v>
      </c>
      <c r="C1505" s="183">
        <v>3</v>
      </c>
      <c r="D1505" s="183">
        <v>3</v>
      </c>
      <c r="E1505" s="183">
        <f>_xlfn.XLOOKUP(A1505,[2]Sheet1!$R:$R,[2]Sheet1!$AB:$AB,"",0)</f>
        <v>3</v>
      </c>
      <c r="F1505" s="183" t="str">
        <f>_xlfn.XLOOKUP($A1505,[3]【2026年03月度_全社】RFM客層一覧表データ!$A:$A,[3]【2026年03月度_全社】RFM客層一覧表データ!C:C,"",0)</f>
        <v/>
      </c>
      <c r="G1505" s="183" t="str">
        <f>_xlfn.XLOOKUP($A1505,[3]【2026年03月度_全社】RFM客層一覧表データ!$A:$A,[3]【2026年03月度_全社】RFM客層一覧表データ!D:D,"",0)</f>
        <v/>
      </c>
      <c r="H1505" s="183" t="str">
        <f>_xlfn.XLOOKUP($A1505,[3]【2026年03月度_全社】RFM客層一覧表データ!$A:$A,[3]【2026年03月度_全社】RFM客層一覧表データ!E:E,"",0)</f>
        <v/>
      </c>
      <c r="I1505" s="183" t="str">
        <f>_xlfn.XLOOKUP($A1505,[3]【2026年03月度_全社】RFM客層一覧表データ!$A:$A,[3]【2026年03月度_全社】RFM客層一覧表データ!F:F,"",0)</f>
        <v/>
      </c>
      <c r="J1505" s="183">
        <v>0</v>
      </c>
      <c r="K1505" s="183">
        <v>0</v>
      </c>
      <c r="L1505" s="183">
        <v>0</v>
      </c>
      <c r="M1505" s="183">
        <v>0</v>
      </c>
      <c r="N1505" s="183">
        <v>0</v>
      </c>
      <c r="O1505" s="183">
        <v>0</v>
      </c>
      <c r="P1505" s="183">
        <v>0</v>
      </c>
      <c r="Q1505" s="183">
        <v>0</v>
      </c>
      <c r="R1505" s="183">
        <v>0</v>
      </c>
      <c r="S1505" s="183">
        <v>0</v>
      </c>
      <c r="T1505" s="183">
        <v>0</v>
      </c>
      <c r="U1505" s="183">
        <v>0</v>
      </c>
      <c r="V1505" s="183">
        <v>0</v>
      </c>
      <c r="W1505" s="183">
        <v>0</v>
      </c>
      <c r="X1505" s="183">
        <v>0</v>
      </c>
      <c r="Y1505" s="183">
        <v>0</v>
      </c>
    </row>
    <row r="1506" spans="1:25" x14ac:dyDescent="0.2">
      <c r="A1506" s="184">
        <v>11331391</v>
      </c>
      <c r="B1506" s="183" t="str">
        <f>[1]店マスタ!B1505</f>
        <v>（有）エスエス　ミトモデンキ</v>
      </c>
      <c r="C1506" s="183">
        <v>2</v>
      </c>
      <c r="D1506" s="183">
        <v>0</v>
      </c>
      <c r="E1506" s="183" t="str">
        <f>_xlfn.XLOOKUP(A1506,[2]Sheet1!$R:$R,[2]Sheet1!$AB:$AB,"",0)</f>
        <v/>
      </c>
      <c r="F1506" s="183" t="str">
        <f>_xlfn.XLOOKUP($A1506,[3]【2026年03月度_全社】RFM客層一覧表データ!$A:$A,[3]【2026年03月度_全社】RFM客層一覧表データ!C:C,"",0)</f>
        <v/>
      </c>
      <c r="G1506" s="183" t="str">
        <f>_xlfn.XLOOKUP($A1506,[3]【2026年03月度_全社】RFM客層一覧表データ!$A:$A,[3]【2026年03月度_全社】RFM客層一覧表データ!D:D,"",0)</f>
        <v/>
      </c>
      <c r="H1506" s="183" t="str">
        <f>_xlfn.XLOOKUP($A1506,[3]【2026年03月度_全社】RFM客層一覧表データ!$A:$A,[3]【2026年03月度_全社】RFM客層一覧表データ!E:E,"",0)</f>
        <v/>
      </c>
      <c r="I1506" s="183" t="str">
        <f>_xlfn.XLOOKUP($A1506,[3]【2026年03月度_全社】RFM客層一覧表データ!$A:$A,[3]【2026年03月度_全社】RFM客層一覧表データ!F:F,"",0)</f>
        <v/>
      </c>
      <c r="J1506" s="183">
        <v>0</v>
      </c>
      <c r="K1506" s="183">
        <v>0</v>
      </c>
      <c r="L1506" s="183">
        <v>0</v>
      </c>
      <c r="M1506" s="183">
        <v>0</v>
      </c>
      <c r="N1506" s="183">
        <v>0</v>
      </c>
      <c r="O1506" s="183">
        <v>0</v>
      </c>
      <c r="P1506" s="183">
        <v>0</v>
      </c>
      <c r="Q1506" s="183">
        <v>0</v>
      </c>
      <c r="R1506" s="183">
        <v>0</v>
      </c>
      <c r="S1506" s="183">
        <v>0</v>
      </c>
      <c r="T1506" s="183">
        <v>0</v>
      </c>
      <c r="U1506" s="183">
        <v>0</v>
      </c>
      <c r="V1506" s="183">
        <v>0</v>
      </c>
      <c r="W1506" s="183">
        <v>0</v>
      </c>
      <c r="X1506" s="183">
        <v>0</v>
      </c>
      <c r="Y1506" s="183">
        <v>0</v>
      </c>
    </row>
    <row r="1507" spans="1:25" x14ac:dyDescent="0.2">
      <c r="A1507" s="184">
        <v>11331397</v>
      </c>
      <c r="B1507" s="183" t="str">
        <f>[1]店マスタ!B1506</f>
        <v>（株）デンカランド</v>
      </c>
      <c r="C1507" s="183">
        <v>7</v>
      </c>
      <c r="D1507" s="183">
        <v>7</v>
      </c>
      <c r="E1507" s="183">
        <f>_xlfn.XLOOKUP(A1507,[2]Sheet1!$R:$R,[2]Sheet1!$AB:$AB,"",0)</f>
        <v>8</v>
      </c>
      <c r="F1507" s="183">
        <f>_xlfn.XLOOKUP($A1507,[3]【2026年03月度_全社】RFM客層一覧表データ!$A:$A,[3]【2026年03月度_全社】RFM客層一覧表データ!C:C,"",0)</f>
        <v>3326</v>
      </c>
      <c r="G1507" s="183">
        <f>_xlfn.XLOOKUP($A1507,[3]【2026年03月度_全社】RFM客層一覧表データ!$A:$A,[3]【2026年03月度_全社】RFM客層一覧表データ!D:D,"",0)</f>
        <v>797</v>
      </c>
      <c r="H1507" s="183">
        <f>_xlfn.XLOOKUP($A1507,[3]【2026年03月度_全社】RFM客層一覧表データ!$A:$A,[3]【2026年03月度_全社】RFM客層一覧表データ!E:E,"",0)</f>
        <v>828</v>
      </c>
      <c r="I1507" s="183">
        <f>_xlfn.XLOOKUP($A1507,[3]【2026年03月度_全社】RFM客層一覧表データ!$A:$A,[3]【2026年03月度_全社】RFM客層一覧表データ!F:F,"",0)</f>
        <v>300</v>
      </c>
      <c r="J1507" s="183">
        <v>3553</v>
      </c>
      <c r="K1507" s="183">
        <v>996</v>
      </c>
      <c r="L1507" s="183">
        <v>878</v>
      </c>
      <c r="M1507" s="183">
        <v>374</v>
      </c>
      <c r="N1507" s="183">
        <v>3516</v>
      </c>
      <c r="O1507" s="183">
        <v>963</v>
      </c>
      <c r="P1507" s="183">
        <v>864</v>
      </c>
      <c r="Q1507" s="183">
        <v>345</v>
      </c>
      <c r="R1507" s="183">
        <v>3373</v>
      </c>
      <c r="S1507" s="183">
        <v>927</v>
      </c>
      <c r="T1507" s="183">
        <v>861</v>
      </c>
      <c r="U1507" s="183">
        <v>343</v>
      </c>
      <c r="V1507" s="183">
        <v>3335</v>
      </c>
      <c r="W1507" s="183">
        <v>1059</v>
      </c>
      <c r="X1507" s="183">
        <v>859</v>
      </c>
      <c r="Y1507" s="183">
        <v>394</v>
      </c>
    </row>
    <row r="1508" spans="1:25" x14ac:dyDescent="0.2">
      <c r="A1508" s="184">
        <v>11331403</v>
      </c>
      <c r="B1508" s="183" t="str">
        <f>[1]店マスタ!B1507</f>
        <v>西口（有）長谷川電家商会</v>
      </c>
      <c r="C1508" s="183">
        <v>3.5</v>
      </c>
      <c r="D1508" s="183">
        <v>3.5</v>
      </c>
      <c r="E1508" s="183">
        <f>_xlfn.XLOOKUP(A1508,[2]Sheet1!$R:$R,[2]Sheet1!$AB:$AB,"",0)</f>
        <v>4</v>
      </c>
      <c r="F1508" s="183">
        <f>_xlfn.XLOOKUP($A1508,[3]【2026年03月度_全社】RFM客層一覧表データ!$A:$A,[3]【2026年03月度_全社】RFM客層一覧表データ!C:C,"",0)</f>
        <v>223</v>
      </c>
      <c r="G1508" s="183">
        <f>_xlfn.XLOOKUP($A1508,[3]【2026年03月度_全社】RFM客層一覧表データ!$A:$A,[3]【2026年03月度_全社】RFM客層一覧表データ!D:D,"",0)</f>
        <v>43</v>
      </c>
      <c r="H1508" s="183">
        <f>_xlfn.XLOOKUP($A1508,[3]【2026年03月度_全社】RFM客層一覧表データ!$A:$A,[3]【2026年03月度_全社】RFM客層一覧表データ!E:E,"",0)</f>
        <v>16</v>
      </c>
      <c r="I1508" s="183">
        <f>_xlfn.XLOOKUP($A1508,[3]【2026年03月度_全社】RFM客層一覧表データ!$A:$A,[3]【2026年03月度_全社】RFM客層一覧表データ!F:F,"",0)</f>
        <v>0</v>
      </c>
      <c r="J1508" s="183">
        <v>185</v>
      </c>
      <c r="K1508" s="183">
        <v>22</v>
      </c>
      <c r="L1508" s="183">
        <v>4</v>
      </c>
      <c r="M1508" s="183">
        <v>0</v>
      </c>
      <c r="N1508" s="183">
        <v>258</v>
      </c>
      <c r="O1508" s="183">
        <v>21</v>
      </c>
      <c r="P1508" s="183">
        <v>4</v>
      </c>
      <c r="Q1508" s="183">
        <v>0</v>
      </c>
      <c r="R1508" s="183">
        <v>319</v>
      </c>
      <c r="S1508" s="183">
        <v>2</v>
      </c>
      <c r="T1508" s="183">
        <v>9</v>
      </c>
      <c r="U1508" s="183">
        <v>0</v>
      </c>
      <c r="V1508" s="183">
        <v>397</v>
      </c>
      <c r="W1508" s="183">
        <v>11</v>
      </c>
      <c r="X1508" s="183">
        <v>17</v>
      </c>
      <c r="Y1508" s="183">
        <v>0</v>
      </c>
    </row>
    <row r="1509" spans="1:25" x14ac:dyDescent="0.2">
      <c r="A1509" s="184">
        <v>11331410</v>
      </c>
      <c r="B1509" s="183" t="str">
        <f>[1]店マスタ!B1508</f>
        <v>（有）英電社</v>
      </c>
      <c r="C1509" s="183">
        <v>3</v>
      </c>
      <c r="D1509" s="183">
        <v>3</v>
      </c>
      <c r="E1509" s="183">
        <f>_xlfn.XLOOKUP(A1509,[2]Sheet1!$R:$R,[2]Sheet1!$AB:$AB,"",0)</f>
        <v>3</v>
      </c>
      <c r="F1509" s="183">
        <f>_xlfn.XLOOKUP($A1509,[3]【2026年03月度_全社】RFM客層一覧表データ!$A:$A,[3]【2026年03月度_全社】RFM客層一覧表データ!C:C,"",0)</f>
        <v>1521</v>
      </c>
      <c r="G1509" s="183">
        <f>_xlfn.XLOOKUP($A1509,[3]【2026年03月度_全社】RFM客層一覧表データ!$A:$A,[3]【2026年03月度_全社】RFM客層一覧表データ!D:D,"",0)</f>
        <v>556</v>
      </c>
      <c r="H1509" s="183">
        <f>_xlfn.XLOOKUP($A1509,[3]【2026年03月度_全社】RFM客層一覧表データ!$A:$A,[3]【2026年03月度_全社】RFM客層一覧表データ!E:E,"",0)</f>
        <v>513</v>
      </c>
      <c r="I1509" s="183">
        <f>_xlfn.XLOOKUP($A1509,[3]【2026年03月度_全社】RFM客層一覧表データ!$A:$A,[3]【2026年03月度_全社】RFM客層一覧表データ!F:F,"",0)</f>
        <v>123</v>
      </c>
      <c r="J1509" s="183">
        <v>1516</v>
      </c>
      <c r="K1509" s="183">
        <v>623</v>
      </c>
      <c r="L1509" s="183">
        <v>520</v>
      </c>
      <c r="M1509" s="183">
        <v>170</v>
      </c>
      <c r="N1509" s="183">
        <v>1447</v>
      </c>
      <c r="O1509" s="183">
        <v>607</v>
      </c>
      <c r="P1509" s="183">
        <v>529</v>
      </c>
      <c r="Q1509" s="183">
        <v>154</v>
      </c>
      <c r="R1509" s="183">
        <v>1428</v>
      </c>
      <c r="S1509" s="183">
        <v>584</v>
      </c>
      <c r="T1509" s="183">
        <v>525</v>
      </c>
      <c r="U1509" s="183">
        <v>137</v>
      </c>
      <c r="V1509" s="183">
        <v>1459</v>
      </c>
      <c r="W1509" s="183">
        <v>594</v>
      </c>
      <c r="X1509" s="183">
        <v>539</v>
      </c>
      <c r="Y1509" s="183">
        <v>134</v>
      </c>
    </row>
    <row r="1510" spans="1:25" x14ac:dyDescent="0.2">
      <c r="A1510" s="184">
        <v>11331418</v>
      </c>
      <c r="B1510" s="183" t="str">
        <f>[1]店マスタ!B1509</f>
        <v>くらしテック相川方南町店</v>
      </c>
      <c r="C1510" s="183">
        <v>3</v>
      </c>
      <c r="D1510" s="183">
        <v>3</v>
      </c>
      <c r="E1510" s="183">
        <f>_xlfn.XLOOKUP(A1510,[2]Sheet1!$R:$R,[2]Sheet1!$AB:$AB,"",0)</f>
        <v>3</v>
      </c>
      <c r="F1510" s="183">
        <f>_xlfn.XLOOKUP($A1510,[3]【2026年03月度_全社】RFM客層一覧表データ!$A:$A,[3]【2026年03月度_全社】RFM客層一覧表データ!C:C,"",0)</f>
        <v>759</v>
      </c>
      <c r="G1510" s="183">
        <f>_xlfn.XLOOKUP($A1510,[3]【2026年03月度_全社】RFM客層一覧表データ!$A:$A,[3]【2026年03月度_全社】RFM客層一覧表データ!D:D,"",0)</f>
        <v>320</v>
      </c>
      <c r="H1510" s="183">
        <f>_xlfn.XLOOKUP($A1510,[3]【2026年03月度_全社】RFM客層一覧表データ!$A:$A,[3]【2026年03月度_全社】RFM客層一覧表データ!E:E,"",0)</f>
        <v>329</v>
      </c>
      <c r="I1510" s="183">
        <f>_xlfn.XLOOKUP($A1510,[3]【2026年03月度_全社】RFM客層一覧表データ!$A:$A,[3]【2026年03月度_全社】RFM客層一覧表データ!F:F,"",0)</f>
        <v>69</v>
      </c>
      <c r="J1510" s="183">
        <v>729</v>
      </c>
      <c r="K1510" s="183">
        <v>306</v>
      </c>
      <c r="L1510" s="183">
        <v>313</v>
      </c>
      <c r="M1510" s="183">
        <v>67</v>
      </c>
      <c r="N1510" s="183">
        <v>707</v>
      </c>
      <c r="O1510" s="183">
        <v>299</v>
      </c>
      <c r="P1510" s="183">
        <v>308</v>
      </c>
      <c r="Q1510" s="183">
        <v>60</v>
      </c>
      <c r="R1510" s="183">
        <v>697</v>
      </c>
      <c r="S1510" s="183">
        <v>331</v>
      </c>
      <c r="T1510" s="183">
        <v>312</v>
      </c>
      <c r="U1510" s="183">
        <v>75</v>
      </c>
      <c r="V1510" s="183">
        <v>681</v>
      </c>
      <c r="W1510" s="183">
        <v>317</v>
      </c>
      <c r="X1510" s="183">
        <v>304</v>
      </c>
      <c r="Y1510" s="183">
        <v>75</v>
      </c>
    </row>
    <row r="1511" spans="1:25" x14ac:dyDescent="0.2">
      <c r="A1511" s="184">
        <v>11331451</v>
      </c>
      <c r="B1511" s="183" t="str">
        <f>[1]店マスタ!B1510</f>
        <v>アキラ電器</v>
      </c>
      <c r="C1511" s="183">
        <v>2</v>
      </c>
      <c r="D1511" s="183">
        <v>2</v>
      </c>
      <c r="E1511" s="183">
        <f>_xlfn.XLOOKUP(A1511,[2]Sheet1!$R:$R,[2]Sheet1!$AB:$AB,"",0)</f>
        <v>2</v>
      </c>
      <c r="F1511" s="183" t="str">
        <f>_xlfn.XLOOKUP($A1511,[3]【2026年03月度_全社】RFM客層一覧表データ!$A:$A,[3]【2026年03月度_全社】RFM客層一覧表データ!C:C,"",0)</f>
        <v/>
      </c>
      <c r="G1511" s="183" t="str">
        <f>_xlfn.XLOOKUP($A1511,[3]【2026年03月度_全社】RFM客層一覧表データ!$A:$A,[3]【2026年03月度_全社】RFM客層一覧表データ!D:D,"",0)</f>
        <v/>
      </c>
      <c r="H1511" s="183" t="str">
        <f>_xlfn.XLOOKUP($A1511,[3]【2026年03月度_全社】RFM客層一覧表データ!$A:$A,[3]【2026年03月度_全社】RFM客層一覧表データ!E:E,"",0)</f>
        <v/>
      </c>
      <c r="I1511" s="183" t="str">
        <f>_xlfn.XLOOKUP($A1511,[3]【2026年03月度_全社】RFM客層一覧表データ!$A:$A,[3]【2026年03月度_全社】RFM客層一覧表データ!F:F,"",0)</f>
        <v/>
      </c>
      <c r="J1511" s="183">
        <v>0</v>
      </c>
      <c r="K1511" s="183">
        <v>0</v>
      </c>
      <c r="L1511" s="183">
        <v>0</v>
      </c>
      <c r="M1511" s="183">
        <v>0</v>
      </c>
      <c r="N1511" s="183">
        <v>0</v>
      </c>
      <c r="O1511" s="183">
        <v>0</v>
      </c>
      <c r="P1511" s="183">
        <v>0</v>
      </c>
      <c r="Q1511" s="183">
        <v>0</v>
      </c>
      <c r="R1511" s="183">
        <v>0</v>
      </c>
      <c r="S1511" s="183">
        <v>0</v>
      </c>
      <c r="T1511" s="183">
        <v>0</v>
      </c>
      <c r="U1511" s="183">
        <v>0</v>
      </c>
      <c r="V1511" s="183">
        <v>0</v>
      </c>
      <c r="W1511" s="183">
        <v>0</v>
      </c>
      <c r="X1511" s="183">
        <v>0</v>
      </c>
      <c r="Y1511" s="183">
        <v>0</v>
      </c>
    </row>
    <row r="1512" spans="1:25" x14ac:dyDescent="0.2">
      <c r="A1512" s="184">
        <v>11331497</v>
      </c>
      <c r="B1512" s="183" t="str">
        <f>[1]店マスタ!B1511</f>
        <v>くらしテックミヨシヤ久我山店</v>
      </c>
      <c r="C1512" s="183">
        <v>4</v>
      </c>
      <c r="D1512" s="183">
        <v>4</v>
      </c>
      <c r="E1512" s="183">
        <f>_xlfn.XLOOKUP(A1512,[2]Sheet1!$R:$R,[2]Sheet1!$AB:$AB,"",0)</f>
        <v>4.5</v>
      </c>
      <c r="F1512" s="183">
        <f>_xlfn.XLOOKUP($A1512,[3]【2026年03月度_全社】RFM客層一覧表データ!$A:$A,[3]【2026年03月度_全社】RFM客層一覧表データ!C:C,"",0)</f>
        <v>1849</v>
      </c>
      <c r="G1512" s="183">
        <f>_xlfn.XLOOKUP($A1512,[3]【2026年03月度_全社】RFM客層一覧表データ!$A:$A,[3]【2026年03月度_全社】RFM客層一覧表データ!D:D,"",0)</f>
        <v>760</v>
      </c>
      <c r="H1512" s="183">
        <f>_xlfn.XLOOKUP($A1512,[3]【2026年03月度_全社】RFM客層一覧表データ!$A:$A,[3]【2026年03月度_全社】RFM客層一覧表データ!E:E,"",0)</f>
        <v>671</v>
      </c>
      <c r="I1512" s="183">
        <f>_xlfn.XLOOKUP($A1512,[3]【2026年03月度_全社】RFM客層一覧表データ!$A:$A,[3]【2026年03月度_全社】RFM客層一覧表データ!F:F,"",0)</f>
        <v>163</v>
      </c>
      <c r="J1512" s="183">
        <v>1836</v>
      </c>
      <c r="K1512" s="183">
        <v>767</v>
      </c>
      <c r="L1512" s="183">
        <v>675</v>
      </c>
      <c r="M1512" s="183">
        <v>159</v>
      </c>
      <c r="N1512" s="183">
        <v>1831</v>
      </c>
      <c r="O1512" s="183">
        <v>757</v>
      </c>
      <c r="P1512" s="183">
        <v>666</v>
      </c>
      <c r="Q1512" s="183">
        <v>148</v>
      </c>
      <c r="R1512" s="183">
        <v>1837</v>
      </c>
      <c r="S1512" s="183">
        <v>799</v>
      </c>
      <c r="T1512" s="183">
        <v>680</v>
      </c>
      <c r="U1512" s="183">
        <v>191</v>
      </c>
      <c r="V1512" s="183">
        <v>1752</v>
      </c>
      <c r="W1512" s="183">
        <v>825</v>
      </c>
      <c r="X1512" s="183">
        <v>705</v>
      </c>
      <c r="Y1512" s="183">
        <v>170</v>
      </c>
    </row>
    <row r="1513" spans="1:25" x14ac:dyDescent="0.2">
      <c r="A1513" s="184">
        <v>11332007</v>
      </c>
      <c r="B1513" s="183" t="str">
        <f>[1]店マスタ!B1512</f>
        <v>（有）大野無線電気</v>
      </c>
      <c r="C1513" s="183">
        <v>2.5</v>
      </c>
      <c r="D1513" s="183">
        <v>2.5</v>
      </c>
      <c r="E1513" s="183">
        <f>_xlfn.XLOOKUP(A1513,[2]Sheet1!$R:$R,[2]Sheet1!$AB:$AB,"",0)</f>
        <v>2.5</v>
      </c>
      <c r="F1513" s="183" t="str">
        <f>_xlfn.XLOOKUP($A1513,[3]【2026年03月度_全社】RFM客層一覧表データ!$A:$A,[3]【2026年03月度_全社】RFM客層一覧表データ!C:C,"",0)</f>
        <v/>
      </c>
      <c r="G1513" s="183" t="str">
        <f>_xlfn.XLOOKUP($A1513,[3]【2026年03月度_全社】RFM客層一覧表データ!$A:$A,[3]【2026年03月度_全社】RFM客層一覧表データ!D:D,"",0)</f>
        <v/>
      </c>
      <c r="H1513" s="183" t="str">
        <f>_xlfn.XLOOKUP($A1513,[3]【2026年03月度_全社】RFM客層一覧表データ!$A:$A,[3]【2026年03月度_全社】RFM客層一覧表データ!E:E,"",0)</f>
        <v/>
      </c>
      <c r="I1513" s="183" t="str">
        <f>_xlfn.XLOOKUP($A1513,[3]【2026年03月度_全社】RFM客層一覧表データ!$A:$A,[3]【2026年03月度_全社】RFM客層一覧表データ!F:F,"",0)</f>
        <v/>
      </c>
      <c r="J1513" s="183">
        <v>0</v>
      </c>
      <c r="K1513" s="183">
        <v>0</v>
      </c>
      <c r="L1513" s="183">
        <v>0</v>
      </c>
      <c r="M1513" s="183">
        <v>0</v>
      </c>
      <c r="N1513" s="183">
        <v>0</v>
      </c>
      <c r="O1513" s="183">
        <v>0</v>
      </c>
      <c r="P1513" s="183">
        <v>0</v>
      </c>
      <c r="Q1513" s="183">
        <v>0</v>
      </c>
      <c r="R1513" s="183">
        <v>0</v>
      </c>
      <c r="S1513" s="183">
        <v>0</v>
      </c>
      <c r="T1513" s="183">
        <v>0</v>
      </c>
      <c r="U1513" s="183">
        <v>0</v>
      </c>
      <c r="V1513" s="183">
        <v>0</v>
      </c>
      <c r="W1513" s="183">
        <v>0</v>
      </c>
      <c r="X1513" s="183">
        <v>0</v>
      </c>
      <c r="Y1513" s="183">
        <v>0</v>
      </c>
    </row>
    <row r="1514" spans="1:25" x14ac:dyDescent="0.2">
      <c r="A1514" s="184">
        <v>11332018</v>
      </c>
      <c r="B1514" s="183" t="str">
        <f>[1]店マスタ!B1513</f>
        <v>株式会社　サテライト・ウェイブ</v>
      </c>
      <c r="C1514" s="183">
        <v>3.5</v>
      </c>
      <c r="D1514" s="183">
        <v>3.5</v>
      </c>
      <c r="E1514" s="183">
        <f>_xlfn.XLOOKUP(A1514,[2]Sheet1!$R:$R,[2]Sheet1!$AB:$AB,"",0)</f>
        <v>3.5</v>
      </c>
      <c r="F1514" s="183">
        <f>_xlfn.XLOOKUP($A1514,[3]【2026年03月度_全社】RFM客層一覧表データ!$A:$A,[3]【2026年03月度_全社】RFM客層一覧表データ!C:C,"",0)</f>
        <v>903</v>
      </c>
      <c r="G1514" s="183">
        <f>_xlfn.XLOOKUP($A1514,[3]【2026年03月度_全社】RFM客層一覧表データ!$A:$A,[3]【2026年03月度_全社】RFM客層一覧表データ!D:D,"",0)</f>
        <v>356</v>
      </c>
      <c r="H1514" s="183">
        <f>_xlfn.XLOOKUP($A1514,[3]【2026年03月度_全社】RFM客層一覧表データ!$A:$A,[3]【2026年03月度_全社】RFM客層一覧表データ!E:E,"",0)</f>
        <v>388</v>
      </c>
      <c r="I1514" s="183">
        <f>_xlfn.XLOOKUP($A1514,[3]【2026年03月度_全社】RFM客層一覧表データ!$A:$A,[3]【2026年03月度_全社】RFM客層一覧表データ!F:F,"",0)</f>
        <v>74</v>
      </c>
      <c r="J1514" s="183">
        <v>949</v>
      </c>
      <c r="K1514" s="183">
        <v>351</v>
      </c>
      <c r="L1514" s="183">
        <v>409</v>
      </c>
      <c r="M1514" s="183">
        <v>71</v>
      </c>
      <c r="N1514" s="183">
        <v>997</v>
      </c>
      <c r="O1514" s="183">
        <v>353</v>
      </c>
      <c r="P1514" s="183">
        <v>421</v>
      </c>
      <c r="Q1514" s="183">
        <v>67</v>
      </c>
      <c r="R1514" s="183">
        <v>1035</v>
      </c>
      <c r="S1514" s="183">
        <v>353</v>
      </c>
      <c r="T1514" s="183">
        <v>428</v>
      </c>
      <c r="U1514" s="183">
        <v>67</v>
      </c>
      <c r="V1514" s="183">
        <v>1057</v>
      </c>
      <c r="W1514" s="183">
        <v>370</v>
      </c>
      <c r="X1514" s="183">
        <v>432</v>
      </c>
      <c r="Y1514" s="183">
        <v>65</v>
      </c>
    </row>
    <row r="1515" spans="1:25" x14ac:dyDescent="0.2">
      <c r="A1515" s="184">
        <v>11332055</v>
      </c>
      <c r="B1515" s="183" t="str">
        <f>[1]店マスタ!B1514</f>
        <v>（株）ニシムラ電器</v>
      </c>
      <c r="C1515" s="183">
        <v>1</v>
      </c>
      <c r="D1515" s="183">
        <v>1</v>
      </c>
      <c r="E1515" s="183">
        <f>_xlfn.XLOOKUP(A1515,[2]Sheet1!$R:$R,[2]Sheet1!$AB:$AB,"",0)</f>
        <v>1</v>
      </c>
      <c r="F1515" s="183" t="str">
        <f>_xlfn.XLOOKUP($A1515,[3]【2026年03月度_全社】RFM客層一覧表データ!$A:$A,[3]【2026年03月度_全社】RFM客層一覧表データ!C:C,"",0)</f>
        <v/>
      </c>
      <c r="G1515" s="183" t="str">
        <f>_xlfn.XLOOKUP($A1515,[3]【2026年03月度_全社】RFM客層一覧表データ!$A:$A,[3]【2026年03月度_全社】RFM客層一覧表データ!D:D,"",0)</f>
        <v/>
      </c>
      <c r="H1515" s="183" t="str">
        <f>_xlfn.XLOOKUP($A1515,[3]【2026年03月度_全社】RFM客層一覧表データ!$A:$A,[3]【2026年03月度_全社】RFM客層一覧表データ!E:E,"",0)</f>
        <v/>
      </c>
      <c r="I1515" s="183" t="str">
        <f>_xlfn.XLOOKUP($A1515,[3]【2026年03月度_全社】RFM客層一覧表データ!$A:$A,[3]【2026年03月度_全社】RFM客層一覧表データ!F:F,"",0)</f>
        <v/>
      </c>
      <c r="J1515" s="183">
        <v>0</v>
      </c>
      <c r="K1515" s="183">
        <v>0</v>
      </c>
      <c r="L1515" s="183">
        <v>0</v>
      </c>
      <c r="M1515" s="183">
        <v>0</v>
      </c>
      <c r="N1515" s="183">
        <v>0</v>
      </c>
      <c r="O1515" s="183">
        <v>0</v>
      </c>
      <c r="P1515" s="183">
        <v>0</v>
      </c>
      <c r="Q1515" s="183">
        <v>0</v>
      </c>
      <c r="R1515" s="183">
        <v>0</v>
      </c>
      <c r="S1515" s="183">
        <v>0</v>
      </c>
      <c r="T1515" s="183">
        <v>0</v>
      </c>
      <c r="U1515" s="183">
        <v>0</v>
      </c>
      <c r="V1515" s="183">
        <v>0</v>
      </c>
      <c r="W1515" s="183">
        <v>0</v>
      </c>
      <c r="X1515" s="183">
        <v>0</v>
      </c>
      <c r="Y1515" s="183">
        <v>0</v>
      </c>
    </row>
    <row r="1516" spans="1:25" x14ac:dyDescent="0.2">
      <c r="A1516" s="184">
        <v>11332103</v>
      </c>
      <c r="B1516" s="183" t="str">
        <f>[1]店マスタ!B1515</f>
        <v>（有）ソノベ電機商会</v>
      </c>
      <c r="C1516" s="183">
        <v>1.5</v>
      </c>
      <c r="D1516" s="183">
        <v>1.5</v>
      </c>
      <c r="E1516" s="183">
        <f>_xlfn.XLOOKUP(A1516,[2]Sheet1!$R:$R,[2]Sheet1!$AB:$AB,"",0)</f>
        <v>1.5</v>
      </c>
      <c r="F1516" s="183" t="str">
        <f>_xlfn.XLOOKUP($A1516,[3]【2026年03月度_全社】RFM客層一覧表データ!$A:$A,[3]【2026年03月度_全社】RFM客層一覧表データ!C:C,"",0)</f>
        <v/>
      </c>
      <c r="G1516" s="183" t="str">
        <f>_xlfn.XLOOKUP($A1516,[3]【2026年03月度_全社】RFM客層一覧表データ!$A:$A,[3]【2026年03月度_全社】RFM客層一覧表データ!D:D,"",0)</f>
        <v/>
      </c>
      <c r="H1516" s="183" t="str">
        <f>_xlfn.XLOOKUP($A1516,[3]【2026年03月度_全社】RFM客層一覧表データ!$A:$A,[3]【2026年03月度_全社】RFM客層一覧表データ!E:E,"",0)</f>
        <v/>
      </c>
      <c r="I1516" s="183" t="str">
        <f>_xlfn.XLOOKUP($A1516,[3]【2026年03月度_全社】RFM客層一覧表データ!$A:$A,[3]【2026年03月度_全社】RFM客層一覧表データ!F:F,"",0)</f>
        <v/>
      </c>
      <c r="J1516" s="183">
        <v>0</v>
      </c>
      <c r="K1516" s="183">
        <v>0</v>
      </c>
      <c r="L1516" s="183">
        <v>0</v>
      </c>
      <c r="M1516" s="183">
        <v>0</v>
      </c>
      <c r="N1516" s="183">
        <v>0</v>
      </c>
      <c r="O1516" s="183">
        <v>0</v>
      </c>
      <c r="P1516" s="183">
        <v>0</v>
      </c>
      <c r="Q1516" s="183">
        <v>0</v>
      </c>
      <c r="R1516" s="183">
        <v>0</v>
      </c>
      <c r="S1516" s="183">
        <v>0</v>
      </c>
      <c r="T1516" s="183">
        <v>0</v>
      </c>
      <c r="U1516" s="183">
        <v>0</v>
      </c>
      <c r="V1516" s="183">
        <v>0</v>
      </c>
      <c r="W1516" s="183">
        <v>0</v>
      </c>
      <c r="X1516" s="183">
        <v>0</v>
      </c>
      <c r="Y1516" s="183">
        <v>0</v>
      </c>
    </row>
    <row r="1517" spans="1:25" x14ac:dyDescent="0.2">
      <c r="A1517" s="184">
        <v>11332164</v>
      </c>
      <c r="B1517" s="183" t="str">
        <f>[1]店マスタ!B1516</f>
        <v>シャイニー・こいけ</v>
      </c>
      <c r="C1517" s="183">
        <v>3</v>
      </c>
      <c r="D1517" s="183">
        <v>3</v>
      </c>
      <c r="E1517" s="183">
        <f>_xlfn.XLOOKUP(A1517,[2]Sheet1!$R:$R,[2]Sheet1!$AB:$AB,"",0)</f>
        <v>3</v>
      </c>
      <c r="F1517" s="183">
        <f>_xlfn.XLOOKUP($A1517,[3]【2026年03月度_全社】RFM客層一覧表データ!$A:$A,[3]【2026年03月度_全社】RFM客層一覧表データ!C:C,"",0)</f>
        <v>634</v>
      </c>
      <c r="G1517" s="183">
        <f>_xlfn.XLOOKUP($A1517,[3]【2026年03月度_全社】RFM客層一覧表データ!$A:$A,[3]【2026年03月度_全社】RFM客層一覧表データ!D:D,"",0)</f>
        <v>203</v>
      </c>
      <c r="H1517" s="183">
        <f>_xlfn.XLOOKUP($A1517,[3]【2026年03月度_全社】RFM客層一覧表データ!$A:$A,[3]【2026年03月度_全社】RFM客層一覧表データ!E:E,"",0)</f>
        <v>196</v>
      </c>
      <c r="I1517" s="183">
        <f>_xlfn.XLOOKUP($A1517,[3]【2026年03月度_全社】RFM客層一覧表データ!$A:$A,[3]【2026年03月度_全社】RFM客層一覧表データ!F:F,"",0)</f>
        <v>0</v>
      </c>
      <c r="J1517" s="183">
        <v>635</v>
      </c>
      <c r="K1517" s="183">
        <v>168</v>
      </c>
      <c r="L1517" s="183">
        <v>189</v>
      </c>
      <c r="M1517" s="183">
        <v>0</v>
      </c>
      <c r="N1517" s="183">
        <v>637</v>
      </c>
      <c r="O1517" s="183">
        <v>219</v>
      </c>
      <c r="P1517" s="183">
        <v>201</v>
      </c>
      <c r="Q1517" s="183">
        <v>0</v>
      </c>
      <c r="R1517" s="183">
        <v>606</v>
      </c>
      <c r="S1517" s="183">
        <v>183</v>
      </c>
      <c r="T1517" s="183">
        <v>195</v>
      </c>
      <c r="U1517" s="183">
        <v>0</v>
      </c>
      <c r="V1517" s="183">
        <v>622</v>
      </c>
      <c r="W1517" s="183">
        <v>203</v>
      </c>
      <c r="X1517" s="183">
        <v>204</v>
      </c>
      <c r="Y1517" s="183">
        <v>0</v>
      </c>
    </row>
    <row r="1518" spans="1:25" x14ac:dyDescent="0.2">
      <c r="A1518" s="184">
        <v>11332166</v>
      </c>
      <c r="B1518" s="183" t="str">
        <f>[1]店マスタ!B1517</f>
        <v>マ　チ　ダ　電　器</v>
      </c>
      <c r="C1518" s="183">
        <v>2.5</v>
      </c>
      <c r="D1518" s="183">
        <v>2.5</v>
      </c>
      <c r="E1518" s="183">
        <f>_xlfn.XLOOKUP(A1518,[2]Sheet1!$R:$R,[2]Sheet1!$AB:$AB,"",0)</f>
        <v>2.5</v>
      </c>
      <c r="F1518" s="183" t="str">
        <f>_xlfn.XLOOKUP($A1518,[3]【2026年03月度_全社】RFM客層一覧表データ!$A:$A,[3]【2026年03月度_全社】RFM客層一覧表データ!C:C,"",0)</f>
        <v/>
      </c>
      <c r="G1518" s="183" t="str">
        <f>_xlfn.XLOOKUP($A1518,[3]【2026年03月度_全社】RFM客層一覧表データ!$A:$A,[3]【2026年03月度_全社】RFM客層一覧表データ!D:D,"",0)</f>
        <v/>
      </c>
      <c r="H1518" s="183" t="str">
        <f>_xlfn.XLOOKUP($A1518,[3]【2026年03月度_全社】RFM客層一覧表データ!$A:$A,[3]【2026年03月度_全社】RFM客層一覧表データ!E:E,"",0)</f>
        <v/>
      </c>
      <c r="I1518" s="183" t="str">
        <f>_xlfn.XLOOKUP($A1518,[3]【2026年03月度_全社】RFM客層一覧表データ!$A:$A,[3]【2026年03月度_全社】RFM客層一覧表データ!F:F,"",0)</f>
        <v/>
      </c>
      <c r="J1518" s="183">
        <v>0</v>
      </c>
      <c r="K1518" s="183">
        <v>0</v>
      </c>
      <c r="L1518" s="183">
        <v>0</v>
      </c>
      <c r="M1518" s="183">
        <v>0</v>
      </c>
      <c r="N1518" s="183">
        <v>0</v>
      </c>
      <c r="O1518" s="183">
        <v>0</v>
      </c>
      <c r="P1518" s="183">
        <v>0</v>
      </c>
      <c r="Q1518" s="183">
        <v>0</v>
      </c>
      <c r="R1518" s="183">
        <v>0</v>
      </c>
      <c r="S1518" s="183">
        <v>0</v>
      </c>
      <c r="T1518" s="183">
        <v>0</v>
      </c>
      <c r="U1518" s="183">
        <v>0</v>
      </c>
      <c r="V1518" s="183">
        <v>0</v>
      </c>
      <c r="W1518" s="183">
        <v>0</v>
      </c>
      <c r="X1518" s="183">
        <v>0</v>
      </c>
      <c r="Y1518" s="183">
        <v>0</v>
      </c>
    </row>
    <row r="1519" spans="1:25" x14ac:dyDescent="0.2">
      <c r="A1519" s="184">
        <v>11332211</v>
      </c>
      <c r="B1519" s="183" t="str">
        <f>[1]店マスタ!B1518</f>
        <v>でんきのこだま</v>
      </c>
      <c r="C1519" s="183">
        <v>2</v>
      </c>
      <c r="D1519" s="183">
        <v>2</v>
      </c>
      <c r="E1519" s="183" t="str">
        <f>_xlfn.XLOOKUP(A1519,[2]Sheet1!$R:$R,[2]Sheet1!$AB:$AB,"",0)</f>
        <v/>
      </c>
      <c r="F1519" s="183" t="str">
        <f>_xlfn.XLOOKUP($A1519,[3]【2026年03月度_全社】RFM客層一覧表データ!$A:$A,[3]【2026年03月度_全社】RFM客層一覧表データ!C:C,"",0)</f>
        <v/>
      </c>
      <c r="G1519" s="183" t="str">
        <f>_xlfn.XLOOKUP($A1519,[3]【2026年03月度_全社】RFM客層一覧表データ!$A:$A,[3]【2026年03月度_全社】RFM客層一覧表データ!D:D,"",0)</f>
        <v/>
      </c>
      <c r="H1519" s="183" t="str">
        <f>_xlfn.XLOOKUP($A1519,[3]【2026年03月度_全社】RFM客層一覧表データ!$A:$A,[3]【2026年03月度_全社】RFM客層一覧表データ!E:E,"",0)</f>
        <v/>
      </c>
      <c r="I1519" s="183" t="str">
        <f>_xlfn.XLOOKUP($A1519,[3]【2026年03月度_全社】RFM客層一覧表データ!$A:$A,[3]【2026年03月度_全社】RFM客層一覧表データ!F:F,"",0)</f>
        <v/>
      </c>
      <c r="J1519" s="183">
        <v>1351</v>
      </c>
      <c r="K1519" s="183">
        <v>328</v>
      </c>
      <c r="L1519" s="183">
        <v>502</v>
      </c>
      <c r="M1519" s="183">
        <v>100</v>
      </c>
      <c r="N1519" s="183">
        <v>1675</v>
      </c>
      <c r="O1519" s="183">
        <v>385</v>
      </c>
      <c r="P1519" s="183">
        <v>585</v>
      </c>
      <c r="Q1519" s="183">
        <v>111</v>
      </c>
      <c r="R1519" s="183">
        <v>2353</v>
      </c>
      <c r="S1519" s="183">
        <v>421</v>
      </c>
      <c r="T1519" s="183">
        <v>712</v>
      </c>
      <c r="U1519" s="183">
        <v>159</v>
      </c>
      <c r="V1519" s="183">
        <v>2984</v>
      </c>
      <c r="W1519" s="183">
        <v>350</v>
      </c>
      <c r="X1519" s="183">
        <v>907</v>
      </c>
      <c r="Y1519" s="183">
        <v>115</v>
      </c>
    </row>
    <row r="1520" spans="1:25" x14ac:dyDescent="0.2">
      <c r="A1520" s="184">
        <v>11332266</v>
      </c>
      <c r="B1520" s="183" t="str">
        <f>[1]店マスタ!B1519</f>
        <v>（有）ナカジマ電器</v>
      </c>
      <c r="C1520" s="183">
        <v>2</v>
      </c>
      <c r="D1520" s="183">
        <v>2</v>
      </c>
      <c r="E1520" s="183" t="str">
        <f>_xlfn.XLOOKUP(A1520,[2]Sheet1!$R:$R,[2]Sheet1!$AB:$AB,"",0)</f>
        <v/>
      </c>
      <c r="F1520" s="183">
        <f>_xlfn.XLOOKUP($A1520,[3]【2026年03月度_全社】RFM客層一覧表データ!$A:$A,[3]【2026年03月度_全社】RFM客層一覧表データ!C:C,"",0)</f>
        <v>393</v>
      </c>
      <c r="G1520" s="183">
        <f>_xlfn.XLOOKUP($A1520,[3]【2026年03月度_全社】RFM客層一覧表データ!$A:$A,[3]【2026年03月度_全社】RFM客層一覧表データ!D:D,"",0)</f>
        <v>142</v>
      </c>
      <c r="H1520" s="183">
        <f>_xlfn.XLOOKUP($A1520,[3]【2026年03月度_全社】RFM客層一覧表データ!$A:$A,[3]【2026年03月度_全社】RFM客層一覧表データ!E:E,"",0)</f>
        <v>134</v>
      </c>
      <c r="I1520" s="183">
        <f>_xlfn.XLOOKUP($A1520,[3]【2026年03月度_全社】RFM客層一覧表データ!$A:$A,[3]【2026年03月度_全社】RFM客層一覧表データ!F:F,"",0)</f>
        <v>41</v>
      </c>
      <c r="J1520" s="183">
        <v>400</v>
      </c>
      <c r="K1520" s="183">
        <v>132</v>
      </c>
      <c r="L1520" s="183">
        <v>147</v>
      </c>
      <c r="M1520" s="183">
        <v>39</v>
      </c>
      <c r="N1520" s="183">
        <v>414</v>
      </c>
      <c r="O1520" s="183">
        <v>118</v>
      </c>
      <c r="P1520" s="183">
        <v>172</v>
      </c>
      <c r="Q1520" s="183">
        <v>24</v>
      </c>
      <c r="R1520" s="183">
        <v>447</v>
      </c>
      <c r="S1520" s="183">
        <v>128</v>
      </c>
      <c r="T1520" s="183">
        <v>185</v>
      </c>
      <c r="U1520" s="183">
        <v>20</v>
      </c>
      <c r="V1520" s="183">
        <v>479</v>
      </c>
      <c r="W1520" s="183">
        <v>123</v>
      </c>
      <c r="X1520" s="183">
        <v>200</v>
      </c>
      <c r="Y1520" s="183">
        <v>19</v>
      </c>
    </row>
    <row r="1521" spans="1:25" x14ac:dyDescent="0.2">
      <c r="A1521" s="184">
        <v>11332286</v>
      </c>
      <c r="B1521" s="183" t="str">
        <f>[1]店マスタ!B1520</f>
        <v>オ　ミ　デ　ン　キ</v>
      </c>
      <c r="C1521" s="183">
        <v>2</v>
      </c>
      <c r="D1521" s="183">
        <v>2</v>
      </c>
      <c r="E1521" s="183">
        <f>_xlfn.XLOOKUP(A1521,[2]Sheet1!$R:$R,[2]Sheet1!$AB:$AB,"",0)</f>
        <v>2</v>
      </c>
      <c r="F1521" s="183">
        <f>_xlfn.XLOOKUP($A1521,[3]【2026年03月度_全社】RFM客層一覧表データ!$A:$A,[3]【2026年03月度_全社】RFM客層一覧表データ!C:C,"",0)</f>
        <v>262</v>
      </c>
      <c r="G1521" s="183">
        <f>_xlfn.XLOOKUP($A1521,[3]【2026年03月度_全社】RFM客層一覧表データ!$A:$A,[3]【2026年03月度_全社】RFM客層一覧表データ!D:D,"",0)</f>
        <v>100</v>
      </c>
      <c r="H1521" s="183">
        <f>_xlfn.XLOOKUP($A1521,[3]【2026年03月度_全社】RFM客層一覧表データ!$A:$A,[3]【2026年03月度_全社】RFM客層一覧表データ!E:E,"",0)</f>
        <v>175</v>
      </c>
      <c r="I1521" s="183">
        <f>_xlfn.XLOOKUP($A1521,[3]【2026年03月度_全社】RFM客層一覧表データ!$A:$A,[3]【2026年03月度_全社】RFM客層一覧表データ!F:F,"",0)</f>
        <v>9</v>
      </c>
      <c r="J1521" s="183">
        <v>279</v>
      </c>
      <c r="K1521" s="183">
        <v>117</v>
      </c>
      <c r="L1521" s="183">
        <v>184</v>
      </c>
      <c r="M1521" s="183">
        <v>7</v>
      </c>
      <c r="N1521" s="183">
        <v>301</v>
      </c>
      <c r="O1521" s="183">
        <v>126</v>
      </c>
      <c r="P1521" s="183">
        <v>187</v>
      </c>
      <c r="Q1521" s="183">
        <v>7</v>
      </c>
      <c r="R1521" s="183">
        <v>335</v>
      </c>
      <c r="S1521" s="183">
        <v>140</v>
      </c>
      <c r="T1521" s="183">
        <v>193</v>
      </c>
      <c r="U1521" s="183">
        <v>13</v>
      </c>
      <c r="V1521" s="183">
        <v>337</v>
      </c>
      <c r="W1521" s="183">
        <v>141</v>
      </c>
      <c r="X1521" s="183">
        <v>199</v>
      </c>
      <c r="Y1521" s="183">
        <v>15</v>
      </c>
    </row>
    <row r="1522" spans="1:25" x14ac:dyDescent="0.2">
      <c r="A1522" s="184">
        <v>11332349</v>
      </c>
      <c r="B1522" s="183" t="str">
        <f>[1]店マスタ!B1521</f>
        <v>マエダ電器大泉店・パナックＭ</v>
      </c>
      <c r="C1522" s="183">
        <v>2</v>
      </c>
      <c r="D1522" s="183">
        <v>0</v>
      </c>
      <c r="E1522" s="183" t="str">
        <f>_xlfn.XLOOKUP(A1522,[2]Sheet1!$R:$R,[2]Sheet1!$AB:$AB,"",0)</f>
        <v/>
      </c>
      <c r="F1522" s="183" t="str">
        <f>_xlfn.XLOOKUP($A1522,[3]【2026年03月度_全社】RFM客層一覧表データ!$A:$A,[3]【2026年03月度_全社】RFM客層一覧表データ!C:C,"",0)</f>
        <v/>
      </c>
      <c r="G1522" s="183" t="str">
        <f>_xlfn.XLOOKUP($A1522,[3]【2026年03月度_全社】RFM客層一覧表データ!$A:$A,[3]【2026年03月度_全社】RFM客層一覧表データ!D:D,"",0)</f>
        <v/>
      </c>
      <c r="H1522" s="183" t="str">
        <f>_xlfn.XLOOKUP($A1522,[3]【2026年03月度_全社】RFM客層一覧表データ!$A:$A,[3]【2026年03月度_全社】RFM客層一覧表データ!E:E,"",0)</f>
        <v/>
      </c>
      <c r="I1522" s="183" t="str">
        <f>_xlfn.XLOOKUP($A1522,[3]【2026年03月度_全社】RFM客層一覧表データ!$A:$A,[3]【2026年03月度_全社】RFM客層一覧表データ!F:F,"",0)</f>
        <v/>
      </c>
      <c r="J1522" s="183">
        <v>0</v>
      </c>
      <c r="K1522" s="183">
        <v>0</v>
      </c>
      <c r="L1522" s="183">
        <v>0</v>
      </c>
      <c r="M1522" s="183">
        <v>0</v>
      </c>
      <c r="N1522" s="183">
        <v>0</v>
      </c>
      <c r="O1522" s="183">
        <v>0</v>
      </c>
      <c r="P1522" s="183">
        <v>0</v>
      </c>
      <c r="Q1522" s="183">
        <v>0</v>
      </c>
      <c r="R1522" s="183">
        <v>0</v>
      </c>
      <c r="S1522" s="183">
        <v>0</v>
      </c>
      <c r="T1522" s="183">
        <v>0</v>
      </c>
      <c r="U1522" s="183">
        <v>0</v>
      </c>
      <c r="V1522" s="183">
        <v>0</v>
      </c>
      <c r="W1522" s="183">
        <v>0</v>
      </c>
      <c r="X1522" s="183">
        <v>0</v>
      </c>
      <c r="Y1522" s="183">
        <v>0</v>
      </c>
    </row>
    <row r="1523" spans="1:25" x14ac:dyDescent="0.2">
      <c r="A1523" s="184">
        <v>11332398</v>
      </c>
      <c r="B1523" s="183" t="str">
        <f>[1]店マスタ!B1522</f>
        <v>（有）マイコニック</v>
      </c>
      <c r="C1523" s="183">
        <v>1</v>
      </c>
      <c r="D1523" s="183">
        <v>1</v>
      </c>
      <c r="E1523" s="183">
        <f>_xlfn.XLOOKUP(A1523,[2]Sheet1!$R:$R,[2]Sheet1!$AB:$AB,"",0)</f>
        <v>1</v>
      </c>
      <c r="F1523" s="183">
        <f>_xlfn.XLOOKUP($A1523,[3]【2026年03月度_全社】RFM客層一覧表データ!$A:$A,[3]【2026年03月度_全社】RFM客層一覧表データ!C:C,"",0)</f>
        <v>709</v>
      </c>
      <c r="G1523" s="183">
        <f>_xlfn.XLOOKUP($A1523,[3]【2026年03月度_全社】RFM客層一覧表データ!$A:$A,[3]【2026年03月度_全社】RFM客層一覧表データ!D:D,"",0)</f>
        <v>305</v>
      </c>
      <c r="H1523" s="183">
        <f>_xlfn.XLOOKUP($A1523,[3]【2026年03月度_全社】RFM客層一覧表データ!$A:$A,[3]【2026年03月度_全社】RFM客層一覧表データ!E:E,"",0)</f>
        <v>282</v>
      </c>
      <c r="I1523" s="183">
        <f>_xlfn.XLOOKUP($A1523,[3]【2026年03月度_全社】RFM客層一覧表データ!$A:$A,[3]【2026年03月度_全社】RFM客層一覧表データ!F:F,"",0)</f>
        <v>60</v>
      </c>
      <c r="J1523" s="183">
        <v>708</v>
      </c>
      <c r="K1523" s="183">
        <v>315</v>
      </c>
      <c r="L1523" s="183">
        <v>287</v>
      </c>
      <c r="M1523" s="183">
        <v>58</v>
      </c>
      <c r="N1523" s="183">
        <v>679</v>
      </c>
      <c r="O1523" s="183">
        <v>301</v>
      </c>
      <c r="P1523" s="183">
        <v>286</v>
      </c>
      <c r="Q1523" s="183">
        <v>46</v>
      </c>
      <c r="R1523" s="183">
        <v>704</v>
      </c>
      <c r="S1523" s="183">
        <v>346</v>
      </c>
      <c r="T1523" s="183">
        <v>299</v>
      </c>
      <c r="U1523" s="183">
        <v>55</v>
      </c>
      <c r="V1523" s="183">
        <v>701</v>
      </c>
      <c r="W1523" s="183">
        <v>337</v>
      </c>
      <c r="X1523" s="183">
        <v>300</v>
      </c>
      <c r="Y1523" s="183">
        <v>66</v>
      </c>
    </row>
    <row r="1524" spans="1:25" x14ac:dyDescent="0.2">
      <c r="A1524" s="184">
        <v>11332402</v>
      </c>
      <c r="B1524" s="183" t="str">
        <f>[1]店マスタ!B1523</f>
        <v>エニータイム　ロッコウ</v>
      </c>
      <c r="C1524" s="183">
        <v>3</v>
      </c>
      <c r="D1524" s="183">
        <v>3</v>
      </c>
      <c r="E1524" s="183">
        <f>_xlfn.XLOOKUP(A1524,[2]Sheet1!$R:$R,[2]Sheet1!$AB:$AB,"",0)</f>
        <v>3</v>
      </c>
      <c r="F1524" s="183">
        <f>_xlfn.XLOOKUP($A1524,[3]【2026年03月度_全社】RFM客層一覧表データ!$A:$A,[3]【2026年03月度_全社】RFM客層一覧表データ!C:C,"",0)</f>
        <v>819</v>
      </c>
      <c r="G1524" s="183">
        <f>_xlfn.XLOOKUP($A1524,[3]【2026年03月度_全社】RFM客層一覧表データ!$A:$A,[3]【2026年03月度_全社】RFM客層一覧表データ!D:D,"",0)</f>
        <v>448</v>
      </c>
      <c r="H1524" s="183">
        <f>_xlfn.XLOOKUP($A1524,[3]【2026年03月度_全社】RFM客層一覧表データ!$A:$A,[3]【2026年03月度_全社】RFM客層一覧表データ!E:E,"",0)</f>
        <v>343</v>
      </c>
      <c r="I1524" s="183">
        <f>_xlfn.XLOOKUP($A1524,[3]【2026年03月度_全社】RFM客層一覧表データ!$A:$A,[3]【2026年03月度_全社】RFM客層一覧表データ!F:F,"",0)</f>
        <v>72</v>
      </c>
      <c r="J1524" s="183">
        <v>800</v>
      </c>
      <c r="K1524" s="183">
        <v>369</v>
      </c>
      <c r="L1524" s="183">
        <v>321</v>
      </c>
      <c r="M1524" s="183">
        <v>70</v>
      </c>
      <c r="N1524" s="183">
        <v>770</v>
      </c>
      <c r="O1524" s="183">
        <v>354</v>
      </c>
      <c r="P1524" s="183">
        <v>307</v>
      </c>
      <c r="Q1524" s="183">
        <v>89</v>
      </c>
      <c r="R1524" s="183">
        <v>733</v>
      </c>
      <c r="S1524" s="183">
        <v>306</v>
      </c>
      <c r="T1524" s="183">
        <v>308</v>
      </c>
      <c r="U1524" s="183">
        <v>42</v>
      </c>
      <c r="V1524" s="183">
        <v>742</v>
      </c>
      <c r="W1524" s="183">
        <v>326</v>
      </c>
      <c r="X1524" s="183">
        <v>318</v>
      </c>
      <c r="Y1524" s="183">
        <v>34</v>
      </c>
    </row>
    <row r="1525" spans="1:25" x14ac:dyDescent="0.2">
      <c r="A1525" s="184">
        <v>11332452</v>
      </c>
      <c r="B1525" s="183" t="str">
        <f>[1]店マスタ!B1524</f>
        <v>サウンド・サカタ（株）タケシゲ</v>
      </c>
      <c r="C1525" s="183">
        <v>4</v>
      </c>
      <c r="D1525" s="183">
        <v>3</v>
      </c>
      <c r="E1525" s="183">
        <f>_xlfn.XLOOKUP(A1525,[2]Sheet1!$R:$R,[2]Sheet1!$AB:$AB,"",0)</f>
        <v>3</v>
      </c>
      <c r="F1525" s="183">
        <f>_xlfn.XLOOKUP($A1525,[3]【2026年03月度_全社】RFM客層一覧表データ!$A:$A,[3]【2026年03月度_全社】RFM客層一覧表データ!C:C,"",0)</f>
        <v>1031</v>
      </c>
      <c r="G1525" s="183">
        <f>_xlfn.XLOOKUP($A1525,[3]【2026年03月度_全社】RFM客層一覧表データ!$A:$A,[3]【2026年03月度_全社】RFM客層一覧表データ!D:D,"",0)</f>
        <v>417</v>
      </c>
      <c r="H1525" s="183">
        <f>_xlfn.XLOOKUP($A1525,[3]【2026年03月度_全社】RFM客層一覧表データ!$A:$A,[3]【2026年03月度_全社】RFM客層一覧表データ!E:E,"",0)</f>
        <v>444</v>
      </c>
      <c r="I1525" s="183">
        <f>_xlfn.XLOOKUP($A1525,[3]【2026年03月度_全社】RFM客層一覧表データ!$A:$A,[3]【2026年03月度_全社】RFM客層一覧表データ!F:F,"",0)</f>
        <v>105</v>
      </c>
      <c r="J1525" s="183">
        <v>1039</v>
      </c>
      <c r="K1525" s="183">
        <v>405</v>
      </c>
      <c r="L1525" s="183">
        <v>444</v>
      </c>
      <c r="M1525" s="183">
        <v>99</v>
      </c>
      <c r="N1525" s="183">
        <v>1017</v>
      </c>
      <c r="O1525" s="183">
        <v>428</v>
      </c>
      <c r="P1525" s="183">
        <v>447</v>
      </c>
      <c r="Q1525" s="183">
        <v>88</v>
      </c>
      <c r="R1525" s="183">
        <v>997</v>
      </c>
      <c r="S1525" s="183">
        <v>433</v>
      </c>
      <c r="T1525" s="183">
        <v>453</v>
      </c>
      <c r="U1525" s="183">
        <v>90</v>
      </c>
      <c r="V1525" s="183">
        <v>991</v>
      </c>
      <c r="W1525" s="183">
        <v>454</v>
      </c>
      <c r="X1525" s="183">
        <v>473</v>
      </c>
      <c r="Y1525" s="183">
        <v>94</v>
      </c>
    </row>
    <row r="1526" spans="1:25" x14ac:dyDescent="0.2">
      <c r="A1526" s="184">
        <v>11332708</v>
      </c>
      <c r="B1526" s="183" t="str">
        <f>[1]店マスタ!B1525</f>
        <v>有限会社　楯電気</v>
      </c>
      <c r="C1526" s="183">
        <v>2.5</v>
      </c>
      <c r="D1526" s="183">
        <v>2.5</v>
      </c>
      <c r="E1526" s="183">
        <f>_xlfn.XLOOKUP(A1526,[2]Sheet1!$R:$R,[2]Sheet1!$AB:$AB,"",0)</f>
        <v>3</v>
      </c>
      <c r="F1526" s="183">
        <f>_xlfn.XLOOKUP($A1526,[3]【2026年03月度_全社】RFM客層一覧表データ!$A:$A,[3]【2026年03月度_全社】RFM客層一覧表データ!C:C,"",0)</f>
        <v>232</v>
      </c>
      <c r="G1526" s="183">
        <f>_xlfn.XLOOKUP($A1526,[3]【2026年03月度_全社】RFM客層一覧表データ!$A:$A,[3]【2026年03月度_全社】RFM客層一覧表データ!D:D,"",0)</f>
        <v>116</v>
      </c>
      <c r="H1526" s="183">
        <f>_xlfn.XLOOKUP($A1526,[3]【2026年03月度_全社】RFM客層一覧表データ!$A:$A,[3]【2026年03月度_全社】RFM客層一覧表データ!E:E,"",0)</f>
        <v>65</v>
      </c>
      <c r="I1526" s="183">
        <f>_xlfn.XLOOKUP($A1526,[3]【2026年03月度_全社】RFM客層一覧表データ!$A:$A,[3]【2026年03月度_全社】RFM客層一覧表データ!F:F,"",0)</f>
        <v>11</v>
      </c>
      <c r="J1526" s="183">
        <v>318</v>
      </c>
      <c r="K1526" s="183">
        <v>97</v>
      </c>
      <c r="L1526" s="183">
        <v>64</v>
      </c>
      <c r="M1526" s="183">
        <v>32</v>
      </c>
      <c r="N1526" s="183">
        <v>311</v>
      </c>
      <c r="O1526" s="183">
        <v>25</v>
      </c>
      <c r="P1526" s="183">
        <v>103</v>
      </c>
      <c r="Q1526" s="183">
        <v>4</v>
      </c>
      <c r="R1526" s="183">
        <v>309</v>
      </c>
      <c r="S1526" s="183">
        <v>7</v>
      </c>
      <c r="T1526" s="183">
        <v>121</v>
      </c>
      <c r="U1526" s="183">
        <v>1</v>
      </c>
      <c r="V1526" s="183">
        <v>306</v>
      </c>
      <c r="W1526" s="183">
        <v>18</v>
      </c>
      <c r="X1526" s="183">
        <v>124</v>
      </c>
      <c r="Y1526" s="183">
        <v>3</v>
      </c>
    </row>
    <row r="1527" spans="1:25" x14ac:dyDescent="0.2">
      <c r="A1527" s="184">
        <v>11332713</v>
      </c>
      <c r="B1527" s="183" t="str">
        <f>[1]店マスタ!B1526</f>
        <v>イマイ電気</v>
      </c>
      <c r="C1527" s="183">
        <v>1.5</v>
      </c>
      <c r="D1527" s="183">
        <v>1.5</v>
      </c>
      <c r="E1527" s="183">
        <f>_xlfn.XLOOKUP(A1527,[2]Sheet1!$R:$R,[2]Sheet1!$AB:$AB,"",0)</f>
        <v>1.5</v>
      </c>
      <c r="F1527" s="183" t="str">
        <f>_xlfn.XLOOKUP($A1527,[3]【2026年03月度_全社】RFM客層一覧表データ!$A:$A,[3]【2026年03月度_全社】RFM客層一覧表データ!C:C,"",0)</f>
        <v/>
      </c>
      <c r="G1527" s="183" t="str">
        <f>_xlfn.XLOOKUP($A1527,[3]【2026年03月度_全社】RFM客層一覧表データ!$A:$A,[3]【2026年03月度_全社】RFM客層一覧表データ!D:D,"",0)</f>
        <v/>
      </c>
      <c r="H1527" s="183" t="str">
        <f>_xlfn.XLOOKUP($A1527,[3]【2026年03月度_全社】RFM客層一覧表データ!$A:$A,[3]【2026年03月度_全社】RFM客層一覧表データ!E:E,"",0)</f>
        <v/>
      </c>
      <c r="I1527" s="183" t="str">
        <f>_xlfn.XLOOKUP($A1527,[3]【2026年03月度_全社】RFM客層一覧表データ!$A:$A,[3]【2026年03月度_全社】RFM客層一覧表データ!F:F,"",0)</f>
        <v/>
      </c>
      <c r="J1527" s="183">
        <v>0</v>
      </c>
      <c r="K1527" s="183">
        <v>0</v>
      </c>
      <c r="L1527" s="183">
        <v>0</v>
      </c>
      <c r="M1527" s="183">
        <v>0</v>
      </c>
      <c r="N1527" s="183">
        <v>0</v>
      </c>
      <c r="O1527" s="183">
        <v>0</v>
      </c>
      <c r="P1527" s="183">
        <v>0</v>
      </c>
      <c r="Q1527" s="183">
        <v>0</v>
      </c>
      <c r="R1527" s="183">
        <v>0</v>
      </c>
      <c r="S1527" s="183">
        <v>0</v>
      </c>
      <c r="T1527" s="183">
        <v>0</v>
      </c>
      <c r="U1527" s="183">
        <v>0</v>
      </c>
      <c r="V1527" s="183">
        <v>0</v>
      </c>
      <c r="W1527" s="183">
        <v>0</v>
      </c>
      <c r="X1527" s="183">
        <v>0</v>
      </c>
      <c r="Y1527" s="183">
        <v>0</v>
      </c>
    </row>
    <row r="1528" spans="1:25" x14ac:dyDescent="0.2">
      <c r="A1528" s="184">
        <v>11332720</v>
      </c>
      <c r="B1528" s="183" t="str">
        <f>[1]店マスタ!B1527</f>
        <v>はぁふたいむ</v>
      </c>
      <c r="C1528" s="183">
        <v>1</v>
      </c>
      <c r="D1528" s="183">
        <v>1</v>
      </c>
      <c r="E1528" s="183">
        <f>_xlfn.XLOOKUP(A1528,[2]Sheet1!$R:$R,[2]Sheet1!$AB:$AB,"",0)</f>
        <v>1</v>
      </c>
      <c r="F1528" s="183">
        <f>_xlfn.XLOOKUP($A1528,[3]【2026年03月度_全社】RFM客層一覧表データ!$A:$A,[3]【2026年03月度_全社】RFM客層一覧表データ!C:C,"",0)</f>
        <v>179</v>
      </c>
      <c r="G1528" s="183">
        <f>_xlfn.XLOOKUP($A1528,[3]【2026年03月度_全社】RFM客層一覧表データ!$A:$A,[3]【2026年03月度_全社】RFM客層一覧表データ!D:D,"",0)</f>
        <v>85</v>
      </c>
      <c r="H1528" s="183">
        <f>_xlfn.XLOOKUP($A1528,[3]【2026年03月度_全社】RFM客層一覧表データ!$A:$A,[3]【2026年03月度_全社】RFM客層一覧表データ!E:E,"",0)</f>
        <v>72</v>
      </c>
      <c r="I1528" s="183">
        <f>_xlfn.XLOOKUP($A1528,[3]【2026年03月度_全社】RFM客層一覧表データ!$A:$A,[3]【2026年03月度_全社】RFM客層一覧表データ!F:F,"",0)</f>
        <v>21</v>
      </c>
      <c r="J1528" s="183">
        <v>171</v>
      </c>
      <c r="K1528" s="183">
        <v>74</v>
      </c>
      <c r="L1528" s="183">
        <v>70</v>
      </c>
      <c r="M1528" s="183">
        <v>19</v>
      </c>
      <c r="N1528" s="183">
        <v>163</v>
      </c>
      <c r="O1528" s="183">
        <v>55</v>
      </c>
      <c r="P1528" s="183">
        <v>65</v>
      </c>
      <c r="Q1528" s="183">
        <v>9</v>
      </c>
      <c r="R1528" s="183">
        <v>173</v>
      </c>
      <c r="S1528" s="183">
        <v>69</v>
      </c>
      <c r="T1528" s="183">
        <v>66</v>
      </c>
      <c r="U1528" s="183">
        <v>16</v>
      </c>
      <c r="V1528" s="183">
        <v>188</v>
      </c>
      <c r="W1528" s="183">
        <v>59</v>
      </c>
      <c r="X1528" s="183">
        <v>64</v>
      </c>
      <c r="Y1528" s="183">
        <v>7</v>
      </c>
    </row>
    <row r="1529" spans="1:25" x14ac:dyDescent="0.2">
      <c r="A1529" s="184">
        <v>11335005</v>
      </c>
      <c r="B1529" s="183" t="str">
        <f>[1]店マスタ!B1528</f>
        <v>くらしテック佐藤高田馬場店</v>
      </c>
      <c r="C1529" s="183">
        <v>5</v>
      </c>
      <c r="D1529" s="183">
        <v>5</v>
      </c>
      <c r="E1529" s="183">
        <f>_xlfn.XLOOKUP(A1529,[2]Sheet1!$R:$R,[2]Sheet1!$AB:$AB,"",0)</f>
        <v>5</v>
      </c>
      <c r="F1529" s="183">
        <f>_xlfn.XLOOKUP($A1529,[3]【2026年03月度_全社】RFM客層一覧表データ!$A:$A,[3]【2026年03月度_全社】RFM客層一覧表データ!C:C,"",0)</f>
        <v>2314</v>
      </c>
      <c r="G1529" s="183">
        <f>_xlfn.XLOOKUP($A1529,[3]【2026年03月度_全社】RFM客層一覧表データ!$A:$A,[3]【2026年03月度_全社】RFM客層一覧表データ!D:D,"",0)</f>
        <v>973</v>
      </c>
      <c r="H1529" s="183">
        <f>_xlfn.XLOOKUP($A1529,[3]【2026年03月度_全社】RFM客層一覧表データ!$A:$A,[3]【2026年03月度_全社】RFM客層一覧表データ!E:E,"",0)</f>
        <v>896</v>
      </c>
      <c r="I1529" s="183">
        <f>_xlfn.XLOOKUP($A1529,[3]【2026年03月度_全社】RFM客層一覧表データ!$A:$A,[3]【2026年03月度_全社】RFM客層一覧表データ!F:F,"",0)</f>
        <v>176</v>
      </c>
      <c r="J1529" s="183">
        <v>2422</v>
      </c>
      <c r="K1529" s="183">
        <v>979</v>
      </c>
      <c r="L1529" s="183">
        <v>934</v>
      </c>
      <c r="M1529" s="183">
        <v>175</v>
      </c>
      <c r="N1529" s="183">
        <v>2492</v>
      </c>
      <c r="O1529" s="183">
        <v>980</v>
      </c>
      <c r="P1529" s="183">
        <v>961</v>
      </c>
      <c r="Q1529" s="183">
        <v>173</v>
      </c>
      <c r="R1529" s="183">
        <v>2616</v>
      </c>
      <c r="S1529" s="183">
        <v>992</v>
      </c>
      <c r="T1529" s="183">
        <v>998</v>
      </c>
      <c r="U1529" s="183">
        <v>202</v>
      </c>
      <c r="V1529" s="183">
        <v>2827</v>
      </c>
      <c r="W1529" s="183">
        <v>1102</v>
      </c>
      <c r="X1529" s="183">
        <v>1058</v>
      </c>
      <c r="Y1529" s="183">
        <v>221</v>
      </c>
    </row>
    <row r="1530" spans="1:25" x14ac:dyDescent="0.2">
      <c r="A1530" s="184">
        <v>11335006</v>
      </c>
      <c r="B1530" s="183" t="str">
        <f>[1]店マスタ!B1529</f>
        <v>（有）篠原電気</v>
      </c>
      <c r="C1530" s="183">
        <v>2.5</v>
      </c>
      <c r="D1530" s="183">
        <v>2.5</v>
      </c>
      <c r="E1530" s="183">
        <f>_xlfn.XLOOKUP(A1530,[2]Sheet1!$R:$R,[2]Sheet1!$AB:$AB,"",0)</f>
        <v>2.5</v>
      </c>
      <c r="F1530" s="183">
        <f>_xlfn.XLOOKUP($A1530,[3]【2026年03月度_全社】RFM客層一覧表データ!$A:$A,[3]【2026年03月度_全社】RFM客層一覧表データ!C:C,"",0)</f>
        <v>953</v>
      </c>
      <c r="G1530" s="183">
        <f>_xlfn.XLOOKUP($A1530,[3]【2026年03月度_全社】RFM客層一覧表データ!$A:$A,[3]【2026年03月度_全社】RFM客層一覧表データ!D:D,"",0)</f>
        <v>244</v>
      </c>
      <c r="H1530" s="183">
        <f>_xlfn.XLOOKUP($A1530,[3]【2026年03月度_全社】RFM客層一覧表データ!$A:$A,[3]【2026年03月度_全社】RFM客層一覧表データ!E:E,"",0)</f>
        <v>216</v>
      </c>
      <c r="I1530" s="183">
        <f>_xlfn.XLOOKUP($A1530,[3]【2026年03月度_全社】RFM客層一覧表データ!$A:$A,[3]【2026年03月度_全社】RFM客層一覧表データ!F:F,"",0)</f>
        <v>70</v>
      </c>
      <c r="J1530" s="183">
        <v>1021</v>
      </c>
      <c r="K1530" s="183">
        <v>267</v>
      </c>
      <c r="L1530" s="183">
        <v>226</v>
      </c>
      <c r="M1530" s="183">
        <v>65</v>
      </c>
      <c r="N1530" s="183">
        <v>1126</v>
      </c>
      <c r="O1530" s="183">
        <v>275</v>
      </c>
      <c r="P1530" s="183">
        <v>243</v>
      </c>
      <c r="Q1530" s="183">
        <v>26</v>
      </c>
      <c r="R1530" s="183">
        <v>1241</v>
      </c>
      <c r="S1530" s="183">
        <v>340</v>
      </c>
      <c r="T1530" s="183">
        <v>262</v>
      </c>
      <c r="U1530" s="183">
        <v>80</v>
      </c>
      <c r="V1530" s="183">
        <v>1384</v>
      </c>
      <c r="W1530" s="183">
        <v>390</v>
      </c>
      <c r="X1530" s="183">
        <v>297</v>
      </c>
      <c r="Y1530" s="183">
        <v>97</v>
      </c>
    </row>
    <row r="1531" spans="1:25" x14ac:dyDescent="0.2">
      <c r="A1531" s="184">
        <v>11335007</v>
      </c>
      <c r="B1531" s="183" t="str">
        <f>[1]店マスタ!B1530</f>
        <v>（有）遠山電気商会</v>
      </c>
      <c r="C1531" s="183">
        <v>1</v>
      </c>
      <c r="D1531" s="183">
        <v>1</v>
      </c>
      <c r="E1531" s="183">
        <f>_xlfn.XLOOKUP(A1531,[2]Sheet1!$R:$R,[2]Sheet1!$AB:$AB,"",0)</f>
        <v>1</v>
      </c>
      <c r="F1531" s="183" t="str">
        <f>_xlfn.XLOOKUP($A1531,[3]【2026年03月度_全社】RFM客層一覧表データ!$A:$A,[3]【2026年03月度_全社】RFM客層一覧表データ!C:C,"",0)</f>
        <v/>
      </c>
      <c r="G1531" s="183" t="str">
        <f>_xlfn.XLOOKUP($A1531,[3]【2026年03月度_全社】RFM客層一覧表データ!$A:$A,[3]【2026年03月度_全社】RFM客層一覧表データ!D:D,"",0)</f>
        <v/>
      </c>
      <c r="H1531" s="183" t="str">
        <f>_xlfn.XLOOKUP($A1531,[3]【2026年03月度_全社】RFM客層一覧表データ!$A:$A,[3]【2026年03月度_全社】RFM客層一覧表データ!E:E,"",0)</f>
        <v/>
      </c>
      <c r="I1531" s="183" t="str">
        <f>_xlfn.XLOOKUP($A1531,[3]【2026年03月度_全社】RFM客層一覧表データ!$A:$A,[3]【2026年03月度_全社】RFM客層一覧表データ!F:F,"",0)</f>
        <v/>
      </c>
      <c r="J1531" s="183">
        <v>0</v>
      </c>
      <c r="K1531" s="183">
        <v>0</v>
      </c>
      <c r="L1531" s="183">
        <v>0</v>
      </c>
      <c r="M1531" s="183">
        <v>0</v>
      </c>
      <c r="N1531" s="183">
        <v>0</v>
      </c>
      <c r="O1531" s="183">
        <v>0</v>
      </c>
      <c r="P1531" s="183">
        <v>0</v>
      </c>
      <c r="Q1531" s="183">
        <v>0</v>
      </c>
      <c r="R1531" s="183">
        <v>0</v>
      </c>
      <c r="S1531" s="183">
        <v>0</v>
      </c>
      <c r="T1531" s="183">
        <v>0</v>
      </c>
      <c r="U1531" s="183">
        <v>0</v>
      </c>
      <c r="V1531" s="183">
        <v>0</v>
      </c>
      <c r="W1531" s="183">
        <v>0</v>
      </c>
      <c r="X1531" s="183">
        <v>0</v>
      </c>
      <c r="Y1531" s="183">
        <v>0</v>
      </c>
    </row>
    <row r="1532" spans="1:25" x14ac:dyDescent="0.2">
      <c r="A1532" s="184">
        <v>11335010</v>
      </c>
      <c r="B1532" s="183" t="str">
        <f>[1]店マスタ!B1531</f>
        <v>（株）横関電気商会</v>
      </c>
      <c r="C1532" s="183">
        <v>2</v>
      </c>
      <c r="D1532" s="183">
        <v>2</v>
      </c>
      <c r="E1532" s="183">
        <f>_xlfn.XLOOKUP(A1532,[2]Sheet1!$R:$R,[2]Sheet1!$AB:$AB,"",0)</f>
        <v>2.5</v>
      </c>
      <c r="F1532" s="183">
        <f>_xlfn.XLOOKUP($A1532,[3]【2026年03月度_全社】RFM客層一覧表データ!$A:$A,[3]【2026年03月度_全社】RFM客層一覧表データ!C:C,"",0)</f>
        <v>472</v>
      </c>
      <c r="G1532" s="183">
        <f>_xlfn.XLOOKUP($A1532,[3]【2026年03月度_全社】RFM客層一覧表データ!$A:$A,[3]【2026年03月度_全社】RFM客層一覧表データ!D:D,"",0)</f>
        <v>183</v>
      </c>
      <c r="H1532" s="183">
        <f>_xlfn.XLOOKUP($A1532,[3]【2026年03月度_全社】RFM客層一覧表データ!$A:$A,[3]【2026年03月度_全社】RFM客層一覧表データ!E:E,"",0)</f>
        <v>201</v>
      </c>
      <c r="I1532" s="183">
        <f>_xlfn.XLOOKUP($A1532,[3]【2026年03月度_全社】RFM客層一覧表データ!$A:$A,[3]【2026年03月度_全社】RFM客層一覧表データ!F:F,"",0)</f>
        <v>36</v>
      </c>
      <c r="J1532" s="183">
        <v>485</v>
      </c>
      <c r="K1532" s="183">
        <v>196</v>
      </c>
      <c r="L1532" s="183">
        <v>183</v>
      </c>
      <c r="M1532" s="183">
        <v>45</v>
      </c>
      <c r="N1532" s="183">
        <v>469</v>
      </c>
      <c r="O1532" s="183">
        <v>183</v>
      </c>
      <c r="P1532" s="183">
        <v>178</v>
      </c>
      <c r="Q1532" s="183">
        <v>46</v>
      </c>
      <c r="R1532" s="183">
        <v>467</v>
      </c>
      <c r="S1532" s="183">
        <v>177</v>
      </c>
      <c r="T1532" s="183">
        <v>173</v>
      </c>
      <c r="U1532" s="183">
        <v>36</v>
      </c>
      <c r="V1532" s="183">
        <v>460</v>
      </c>
      <c r="W1532" s="183">
        <v>131</v>
      </c>
      <c r="X1532" s="183">
        <v>159</v>
      </c>
      <c r="Y1532" s="183">
        <v>29</v>
      </c>
    </row>
    <row r="1533" spans="1:25" x14ac:dyDescent="0.2">
      <c r="A1533" s="184">
        <v>11335015</v>
      </c>
      <c r="B1533" s="183" t="str">
        <f>[1]店マスタ!B1532</f>
        <v>（有）ノ－ブルテレビ商会</v>
      </c>
      <c r="C1533" s="183">
        <v>3</v>
      </c>
      <c r="D1533" s="183">
        <v>3</v>
      </c>
      <c r="E1533" s="183">
        <f>_xlfn.XLOOKUP(A1533,[2]Sheet1!$R:$R,[2]Sheet1!$AB:$AB,"",0)</f>
        <v>3</v>
      </c>
      <c r="F1533" s="183" t="str">
        <f>_xlfn.XLOOKUP($A1533,[3]【2026年03月度_全社】RFM客層一覧表データ!$A:$A,[3]【2026年03月度_全社】RFM客層一覧表データ!C:C,"",0)</f>
        <v/>
      </c>
      <c r="G1533" s="183" t="str">
        <f>_xlfn.XLOOKUP($A1533,[3]【2026年03月度_全社】RFM客層一覧表データ!$A:$A,[3]【2026年03月度_全社】RFM客層一覧表データ!D:D,"",0)</f>
        <v/>
      </c>
      <c r="H1533" s="183" t="str">
        <f>_xlfn.XLOOKUP($A1533,[3]【2026年03月度_全社】RFM客層一覧表データ!$A:$A,[3]【2026年03月度_全社】RFM客層一覧表データ!E:E,"",0)</f>
        <v/>
      </c>
      <c r="I1533" s="183" t="str">
        <f>_xlfn.XLOOKUP($A1533,[3]【2026年03月度_全社】RFM客層一覧表データ!$A:$A,[3]【2026年03月度_全社】RFM客層一覧表データ!F:F,"",0)</f>
        <v/>
      </c>
      <c r="J1533" s="183">
        <v>0</v>
      </c>
      <c r="K1533" s="183">
        <v>0</v>
      </c>
      <c r="L1533" s="183">
        <v>0</v>
      </c>
      <c r="M1533" s="183">
        <v>0</v>
      </c>
      <c r="N1533" s="183">
        <v>0</v>
      </c>
      <c r="O1533" s="183">
        <v>0</v>
      </c>
      <c r="P1533" s="183">
        <v>0</v>
      </c>
      <c r="Q1533" s="183">
        <v>0</v>
      </c>
      <c r="R1533" s="183">
        <v>0</v>
      </c>
      <c r="S1533" s="183">
        <v>0</v>
      </c>
      <c r="T1533" s="183">
        <v>0</v>
      </c>
      <c r="U1533" s="183">
        <v>0</v>
      </c>
      <c r="V1533" s="183">
        <v>0</v>
      </c>
      <c r="W1533" s="183">
        <v>0</v>
      </c>
      <c r="X1533" s="183">
        <v>0</v>
      </c>
      <c r="Y1533" s="183">
        <v>0</v>
      </c>
    </row>
    <row r="1534" spans="1:25" x14ac:dyDescent="0.2">
      <c r="A1534" s="184">
        <v>11335197</v>
      </c>
      <c r="B1534" s="183" t="str">
        <f>[1]店マスタ!B1533</f>
        <v>くらしテックサトウ北新宿店</v>
      </c>
      <c r="C1534" s="183">
        <v>2</v>
      </c>
      <c r="D1534" s="183">
        <v>2</v>
      </c>
      <c r="E1534" s="183">
        <f>_xlfn.XLOOKUP(A1534,[2]Sheet1!$R:$R,[2]Sheet1!$AB:$AB,"",0)</f>
        <v>2</v>
      </c>
      <c r="F1534" s="183">
        <f>_xlfn.XLOOKUP($A1534,[3]【2026年03月度_全社】RFM客層一覧表データ!$A:$A,[3]【2026年03月度_全社】RFM客層一覧表データ!C:C,"",0)</f>
        <v>1549</v>
      </c>
      <c r="G1534" s="183">
        <f>_xlfn.XLOOKUP($A1534,[3]【2026年03月度_全社】RFM客層一覧表データ!$A:$A,[3]【2026年03月度_全社】RFM客層一覧表データ!D:D,"",0)</f>
        <v>632</v>
      </c>
      <c r="H1534" s="183">
        <f>_xlfn.XLOOKUP($A1534,[3]【2026年03月度_全社】RFM客層一覧表データ!$A:$A,[3]【2026年03月度_全社】RFM客層一覧表データ!E:E,"",0)</f>
        <v>394</v>
      </c>
      <c r="I1534" s="183">
        <f>_xlfn.XLOOKUP($A1534,[3]【2026年03月度_全社】RFM客層一覧表データ!$A:$A,[3]【2026年03月度_全社】RFM客層一覧表データ!F:F,"",0)</f>
        <v>215</v>
      </c>
      <c r="J1534" s="183">
        <v>1493</v>
      </c>
      <c r="K1534" s="183">
        <v>589</v>
      </c>
      <c r="L1534" s="183">
        <v>357</v>
      </c>
      <c r="M1534" s="183">
        <v>230</v>
      </c>
      <c r="N1534" s="183">
        <v>1367</v>
      </c>
      <c r="O1534" s="183">
        <v>520</v>
      </c>
      <c r="P1534" s="183">
        <v>363</v>
      </c>
      <c r="Q1534" s="183">
        <v>171</v>
      </c>
      <c r="R1534" s="183">
        <v>1249</v>
      </c>
      <c r="S1534" s="183">
        <v>515</v>
      </c>
      <c r="T1534" s="183">
        <v>350</v>
      </c>
      <c r="U1534" s="183">
        <v>180</v>
      </c>
      <c r="V1534" s="183">
        <v>1146</v>
      </c>
      <c r="W1534" s="183">
        <v>508</v>
      </c>
      <c r="X1534" s="183">
        <v>330</v>
      </c>
      <c r="Y1534" s="183">
        <v>173</v>
      </c>
    </row>
    <row r="1535" spans="1:25" x14ac:dyDescent="0.2">
      <c r="A1535" s="184">
        <v>11335279</v>
      </c>
      <c r="B1535" s="183" t="str">
        <f>[1]店マスタ!B1534</f>
        <v>美鈴デンキ</v>
      </c>
      <c r="C1535" s="183">
        <v>1.5</v>
      </c>
      <c r="D1535" s="183">
        <v>1.5</v>
      </c>
      <c r="E1535" s="183">
        <f>_xlfn.XLOOKUP(A1535,[2]Sheet1!$R:$R,[2]Sheet1!$AB:$AB,"",0)</f>
        <v>1.5</v>
      </c>
      <c r="F1535" s="183">
        <f>_xlfn.XLOOKUP($A1535,[3]【2026年03月度_全社】RFM客層一覧表データ!$A:$A,[3]【2026年03月度_全社】RFM客層一覧表データ!C:C,"",0)</f>
        <v>0</v>
      </c>
      <c r="G1535" s="183">
        <f>_xlfn.XLOOKUP($A1535,[3]【2026年03月度_全社】RFM客層一覧表データ!$A:$A,[3]【2026年03月度_全社】RFM客層一覧表データ!D:D,"",0)</f>
        <v>0</v>
      </c>
      <c r="H1535" s="183">
        <f>_xlfn.XLOOKUP($A1535,[3]【2026年03月度_全社】RFM客層一覧表データ!$A:$A,[3]【2026年03月度_全社】RFM客層一覧表データ!E:E,"",0)</f>
        <v>0</v>
      </c>
      <c r="I1535" s="183">
        <f>_xlfn.XLOOKUP($A1535,[3]【2026年03月度_全社】RFM客層一覧表データ!$A:$A,[3]【2026年03月度_全社】RFM客層一覧表データ!F:F,"",0)</f>
        <v>0</v>
      </c>
      <c r="J1535" s="183">
        <v>0</v>
      </c>
      <c r="K1535" s="183">
        <v>0</v>
      </c>
      <c r="L1535" s="183">
        <v>0</v>
      </c>
      <c r="M1535" s="183">
        <v>0</v>
      </c>
      <c r="N1535" s="183">
        <v>0</v>
      </c>
      <c r="O1535" s="183">
        <v>0</v>
      </c>
      <c r="P1535" s="183">
        <v>0</v>
      </c>
      <c r="Q1535" s="183">
        <v>0</v>
      </c>
      <c r="R1535" s="183">
        <v>0</v>
      </c>
      <c r="S1535" s="183">
        <v>0</v>
      </c>
      <c r="T1535" s="183">
        <v>0</v>
      </c>
      <c r="U1535" s="183">
        <v>0</v>
      </c>
      <c r="V1535" s="183">
        <v>0</v>
      </c>
      <c r="W1535" s="183">
        <v>0</v>
      </c>
      <c r="X1535" s="183">
        <v>0</v>
      </c>
      <c r="Y1535" s="183">
        <v>0</v>
      </c>
    </row>
    <row r="1536" spans="1:25" x14ac:dyDescent="0.2">
      <c r="A1536" s="184">
        <v>11335487</v>
      </c>
      <c r="B1536" s="183" t="str">
        <f>[1]店マスタ!B1535</f>
        <v>くらしテックサトウ戸山店</v>
      </c>
      <c r="C1536" s="183">
        <v>1</v>
      </c>
      <c r="D1536" s="183">
        <v>1</v>
      </c>
      <c r="E1536" s="183">
        <f>_xlfn.XLOOKUP(A1536,[2]Sheet1!$R:$R,[2]Sheet1!$AB:$AB,"",0)</f>
        <v>1</v>
      </c>
      <c r="F1536" s="183" t="str">
        <f>_xlfn.XLOOKUP($A1536,[3]【2026年03月度_全社】RFM客層一覧表データ!$A:$A,[3]【2026年03月度_全社】RFM客層一覧表データ!C:C,"",0)</f>
        <v/>
      </c>
      <c r="G1536" s="183" t="str">
        <f>_xlfn.XLOOKUP($A1536,[3]【2026年03月度_全社】RFM客層一覧表データ!$A:$A,[3]【2026年03月度_全社】RFM客層一覧表データ!D:D,"",0)</f>
        <v/>
      </c>
      <c r="H1536" s="183" t="str">
        <f>_xlfn.XLOOKUP($A1536,[3]【2026年03月度_全社】RFM客層一覧表データ!$A:$A,[3]【2026年03月度_全社】RFM客層一覧表データ!E:E,"",0)</f>
        <v/>
      </c>
      <c r="I1536" s="183" t="str">
        <f>_xlfn.XLOOKUP($A1536,[3]【2026年03月度_全社】RFM客層一覧表データ!$A:$A,[3]【2026年03月度_全社】RFM客層一覧表データ!F:F,"",0)</f>
        <v/>
      </c>
      <c r="J1536" s="183">
        <v>0</v>
      </c>
      <c r="K1536" s="183">
        <v>0</v>
      </c>
      <c r="L1536" s="183">
        <v>0</v>
      </c>
      <c r="M1536" s="183">
        <v>0</v>
      </c>
      <c r="N1536" s="183">
        <v>0</v>
      </c>
      <c r="O1536" s="183">
        <v>0</v>
      </c>
      <c r="P1536" s="183">
        <v>0</v>
      </c>
      <c r="Q1536" s="183">
        <v>0</v>
      </c>
      <c r="R1536" s="183">
        <v>0</v>
      </c>
      <c r="S1536" s="183">
        <v>0</v>
      </c>
      <c r="T1536" s="183">
        <v>0</v>
      </c>
      <c r="U1536" s="183">
        <v>0</v>
      </c>
      <c r="V1536" s="183">
        <v>0</v>
      </c>
      <c r="W1536" s="183">
        <v>0</v>
      </c>
      <c r="X1536" s="183">
        <v>0</v>
      </c>
      <c r="Y1536" s="183">
        <v>0</v>
      </c>
    </row>
    <row r="1537" spans="1:25" x14ac:dyDescent="0.2">
      <c r="A1537" s="184">
        <v>11336051</v>
      </c>
      <c r="B1537" s="183" t="str">
        <f>[1]店マスタ!B1536</f>
        <v>西澤電機商会</v>
      </c>
      <c r="C1537" s="183">
        <v>2</v>
      </c>
      <c r="D1537" s="183">
        <v>2</v>
      </c>
      <c r="E1537" s="183">
        <f>_xlfn.XLOOKUP(A1537,[2]Sheet1!$R:$R,[2]Sheet1!$AB:$AB,"",0)</f>
        <v>2</v>
      </c>
      <c r="F1537" s="183" t="str">
        <f>_xlfn.XLOOKUP($A1537,[3]【2026年03月度_全社】RFM客層一覧表データ!$A:$A,[3]【2026年03月度_全社】RFM客層一覧表データ!C:C,"",0)</f>
        <v/>
      </c>
      <c r="G1537" s="183" t="str">
        <f>_xlfn.XLOOKUP($A1537,[3]【2026年03月度_全社】RFM客層一覧表データ!$A:$A,[3]【2026年03月度_全社】RFM客層一覧表データ!D:D,"",0)</f>
        <v/>
      </c>
      <c r="H1537" s="183" t="str">
        <f>_xlfn.XLOOKUP($A1537,[3]【2026年03月度_全社】RFM客層一覧表データ!$A:$A,[3]【2026年03月度_全社】RFM客層一覧表データ!E:E,"",0)</f>
        <v/>
      </c>
      <c r="I1537" s="183" t="str">
        <f>_xlfn.XLOOKUP($A1537,[3]【2026年03月度_全社】RFM客層一覧表データ!$A:$A,[3]【2026年03月度_全社】RFM客層一覧表データ!F:F,"",0)</f>
        <v/>
      </c>
      <c r="J1537" s="183">
        <v>0</v>
      </c>
      <c r="K1537" s="183">
        <v>0</v>
      </c>
      <c r="L1537" s="183">
        <v>0</v>
      </c>
      <c r="M1537" s="183">
        <v>0</v>
      </c>
      <c r="N1537" s="183">
        <v>0</v>
      </c>
      <c r="O1537" s="183">
        <v>0</v>
      </c>
      <c r="P1537" s="183">
        <v>0</v>
      </c>
      <c r="Q1537" s="183">
        <v>0</v>
      </c>
      <c r="R1537" s="183">
        <v>0</v>
      </c>
      <c r="S1537" s="183">
        <v>0</v>
      </c>
      <c r="T1537" s="183">
        <v>0</v>
      </c>
      <c r="U1537" s="183">
        <v>0</v>
      </c>
      <c r="V1537" s="183">
        <v>0</v>
      </c>
      <c r="W1537" s="183">
        <v>0</v>
      </c>
      <c r="X1537" s="183">
        <v>0</v>
      </c>
      <c r="Y1537" s="183">
        <v>0</v>
      </c>
    </row>
    <row r="1538" spans="1:25" x14ac:dyDescent="0.2">
      <c r="A1538" s="184">
        <v>11337011</v>
      </c>
      <c r="B1538" s="183" t="str">
        <f>[1]店マスタ!B1537</f>
        <v>でんきのスターズ</v>
      </c>
      <c r="C1538" s="183">
        <v>1.5</v>
      </c>
      <c r="D1538" s="183">
        <v>1.5</v>
      </c>
      <c r="E1538" s="183">
        <f>_xlfn.XLOOKUP(A1538,[2]Sheet1!$R:$R,[2]Sheet1!$AB:$AB,"",0)</f>
        <v>1.5</v>
      </c>
      <c r="F1538" s="183">
        <f>_xlfn.XLOOKUP($A1538,[3]【2026年03月度_全社】RFM客層一覧表データ!$A:$A,[3]【2026年03月度_全社】RFM客層一覧表データ!C:C,"",0)</f>
        <v>0</v>
      </c>
      <c r="G1538" s="183">
        <f>_xlfn.XLOOKUP($A1538,[3]【2026年03月度_全社】RFM客層一覧表データ!$A:$A,[3]【2026年03月度_全社】RFM客層一覧表データ!D:D,"",0)</f>
        <v>0</v>
      </c>
      <c r="H1538" s="183">
        <f>_xlfn.XLOOKUP($A1538,[3]【2026年03月度_全社】RFM客層一覧表データ!$A:$A,[3]【2026年03月度_全社】RFM客層一覧表データ!E:E,"",0)</f>
        <v>0</v>
      </c>
      <c r="I1538" s="183">
        <f>_xlfn.XLOOKUP($A1538,[3]【2026年03月度_全社】RFM客層一覧表データ!$A:$A,[3]【2026年03月度_全社】RFM客層一覧表データ!F:F,"",0)</f>
        <v>0</v>
      </c>
      <c r="J1538" s="183">
        <v>5</v>
      </c>
      <c r="K1538" s="183">
        <v>0</v>
      </c>
      <c r="L1538" s="183">
        <v>0</v>
      </c>
      <c r="M1538" s="183">
        <v>0</v>
      </c>
      <c r="N1538" s="183">
        <v>6</v>
      </c>
      <c r="O1538" s="183">
        <v>0</v>
      </c>
      <c r="P1538" s="183">
        <v>0</v>
      </c>
      <c r="Q1538" s="183">
        <v>0</v>
      </c>
      <c r="R1538" s="183">
        <v>6</v>
      </c>
      <c r="S1538" s="183">
        <v>0</v>
      </c>
      <c r="T1538" s="183">
        <v>0</v>
      </c>
      <c r="U1538" s="183">
        <v>0</v>
      </c>
      <c r="V1538" s="183">
        <v>6</v>
      </c>
      <c r="W1538" s="183">
        <v>0</v>
      </c>
      <c r="X1538" s="183">
        <v>0</v>
      </c>
      <c r="Y1538" s="183">
        <v>0</v>
      </c>
    </row>
    <row r="1539" spans="1:25" x14ac:dyDescent="0.2">
      <c r="A1539" s="184">
        <v>11337040</v>
      </c>
      <c r="B1539" s="183" t="str">
        <f>[1]店マスタ!B1538</f>
        <v>ヤマデンたかはし</v>
      </c>
      <c r="C1539" s="183">
        <v>3.5</v>
      </c>
      <c r="D1539" s="183">
        <v>0</v>
      </c>
      <c r="E1539" s="183" t="str">
        <f>_xlfn.XLOOKUP(A1539,[2]Sheet1!$R:$R,[2]Sheet1!$AB:$AB,"",0)</f>
        <v/>
      </c>
      <c r="F1539" s="183" t="str">
        <f>_xlfn.XLOOKUP($A1539,[3]【2026年03月度_全社】RFM客層一覧表データ!$A:$A,[3]【2026年03月度_全社】RFM客層一覧表データ!C:C,"",0)</f>
        <v/>
      </c>
      <c r="G1539" s="183" t="str">
        <f>_xlfn.XLOOKUP($A1539,[3]【2026年03月度_全社】RFM客層一覧表データ!$A:$A,[3]【2026年03月度_全社】RFM客層一覧表データ!D:D,"",0)</f>
        <v/>
      </c>
      <c r="H1539" s="183" t="str">
        <f>_xlfn.XLOOKUP($A1539,[3]【2026年03月度_全社】RFM客層一覧表データ!$A:$A,[3]【2026年03月度_全社】RFM客層一覧表データ!E:E,"",0)</f>
        <v/>
      </c>
      <c r="I1539" s="183" t="str">
        <f>_xlfn.XLOOKUP($A1539,[3]【2026年03月度_全社】RFM客層一覧表データ!$A:$A,[3]【2026年03月度_全社】RFM客層一覧表データ!F:F,"",0)</f>
        <v/>
      </c>
      <c r="J1539" s="183">
        <v>0</v>
      </c>
      <c r="K1539" s="183">
        <v>0</v>
      </c>
      <c r="L1539" s="183">
        <v>0</v>
      </c>
      <c r="M1539" s="183">
        <v>0</v>
      </c>
      <c r="N1539" s="183">
        <v>0</v>
      </c>
      <c r="O1539" s="183">
        <v>0</v>
      </c>
      <c r="P1539" s="183">
        <v>0</v>
      </c>
      <c r="Q1539" s="183">
        <v>0</v>
      </c>
      <c r="R1539" s="183">
        <v>0</v>
      </c>
      <c r="S1539" s="183">
        <v>0</v>
      </c>
      <c r="T1539" s="183">
        <v>0</v>
      </c>
      <c r="U1539" s="183">
        <v>0</v>
      </c>
      <c r="V1539" s="183">
        <v>0</v>
      </c>
      <c r="W1539" s="183">
        <v>0</v>
      </c>
      <c r="X1539" s="183">
        <v>0</v>
      </c>
      <c r="Y1539" s="183">
        <v>0</v>
      </c>
    </row>
    <row r="1540" spans="1:25" x14ac:dyDescent="0.2">
      <c r="A1540" s="184">
        <v>11337050</v>
      </c>
      <c r="B1540" s="183" t="str">
        <f>[1]店マスタ!B1539</f>
        <v>（株）Ｅ・Ｓ・Ｃ</v>
      </c>
      <c r="C1540" s="183">
        <v>1.5</v>
      </c>
      <c r="D1540" s="183">
        <v>1.5</v>
      </c>
      <c r="E1540" s="183" t="str">
        <f>_xlfn.XLOOKUP(A1540,[2]Sheet1!$R:$R,[2]Sheet1!$AB:$AB,"",0)</f>
        <v/>
      </c>
      <c r="F1540" s="183" t="str">
        <f>_xlfn.XLOOKUP($A1540,[3]【2026年03月度_全社】RFM客層一覧表データ!$A:$A,[3]【2026年03月度_全社】RFM客層一覧表データ!C:C,"",0)</f>
        <v/>
      </c>
      <c r="G1540" s="183" t="str">
        <f>_xlfn.XLOOKUP($A1540,[3]【2026年03月度_全社】RFM客層一覧表データ!$A:$A,[3]【2026年03月度_全社】RFM客層一覧表データ!D:D,"",0)</f>
        <v/>
      </c>
      <c r="H1540" s="183" t="str">
        <f>_xlfn.XLOOKUP($A1540,[3]【2026年03月度_全社】RFM客層一覧表データ!$A:$A,[3]【2026年03月度_全社】RFM客層一覧表データ!E:E,"",0)</f>
        <v/>
      </c>
      <c r="I1540" s="183" t="str">
        <f>_xlfn.XLOOKUP($A1540,[3]【2026年03月度_全社】RFM客層一覧表データ!$A:$A,[3]【2026年03月度_全社】RFM客層一覧表データ!F:F,"",0)</f>
        <v/>
      </c>
      <c r="J1540" s="183">
        <v>0</v>
      </c>
      <c r="K1540" s="183">
        <v>0</v>
      </c>
      <c r="L1540" s="183">
        <v>0</v>
      </c>
      <c r="M1540" s="183">
        <v>0</v>
      </c>
      <c r="N1540" s="183">
        <v>0</v>
      </c>
      <c r="O1540" s="183">
        <v>0</v>
      </c>
      <c r="P1540" s="183">
        <v>0</v>
      </c>
      <c r="Q1540" s="183">
        <v>0</v>
      </c>
      <c r="R1540" s="183">
        <v>0</v>
      </c>
      <c r="S1540" s="183">
        <v>0</v>
      </c>
      <c r="T1540" s="183">
        <v>0</v>
      </c>
      <c r="U1540" s="183">
        <v>0</v>
      </c>
      <c r="V1540" s="183">
        <v>0</v>
      </c>
      <c r="W1540" s="183">
        <v>0</v>
      </c>
      <c r="X1540" s="183">
        <v>0</v>
      </c>
      <c r="Y1540" s="183">
        <v>0</v>
      </c>
    </row>
    <row r="1541" spans="1:25" x14ac:dyDescent="0.2">
      <c r="A1541" s="184">
        <v>11338001</v>
      </c>
      <c r="B1541" s="183" t="str">
        <f>[1]店マスタ!B1540</f>
        <v>（有）大関電機商会</v>
      </c>
      <c r="C1541" s="183">
        <v>1.5</v>
      </c>
      <c r="D1541" s="183">
        <v>1.5</v>
      </c>
      <c r="E1541" s="183">
        <f>_xlfn.XLOOKUP(A1541,[2]Sheet1!$R:$R,[2]Sheet1!$AB:$AB,"",0)</f>
        <v>1.5</v>
      </c>
      <c r="F1541" s="183">
        <f>_xlfn.XLOOKUP($A1541,[3]【2026年03月度_全社】RFM客層一覧表データ!$A:$A,[3]【2026年03月度_全社】RFM客層一覧表データ!C:C,"",0)</f>
        <v>417</v>
      </c>
      <c r="G1541" s="183">
        <f>_xlfn.XLOOKUP($A1541,[3]【2026年03月度_全社】RFM客層一覧表データ!$A:$A,[3]【2026年03月度_全社】RFM客層一覧表データ!D:D,"",0)</f>
        <v>160</v>
      </c>
      <c r="H1541" s="183">
        <f>_xlfn.XLOOKUP($A1541,[3]【2026年03月度_全社】RFM客層一覧表データ!$A:$A,[3]【2026年03月度_全社】RFM客層一覧表データ!E:E,"",0)</f>
        <v>156</v>
      </c>
      <c r="I1541" s="183">
        <f>_xlfn.XLOOKUP($A1541,[3]【2026年03月度_全社】RFM客層一覧表データ!$A:$A,[3]【2026年03月度_全社】RFM客層一覧表データ!F:F,"",0)</f>
        <v>25</v>
      </c>
      <c r="J1541" s="183">
        <v>424</v>
      </c>
      <c r="K1541" s="183">
        <v>150</v>
      </c>
      <c r="L1541" s="183">
        <v>154</v>
      </c>
      <c r="M1541" s="183">
        <v>33</v>
      </c>
      <c r="N1541" s="183">
        <v>438</v>
      </c>
      <c r="O1541" s="183">
        <v>159</v>
      </c>
      <c r="P1541" s="183">
        <v>157</v>
      </c>
      <c r="Q1541" s="183">
        <v>35</v>
      </c>
      <c r="R1541" s="183">
        <v>441</v>
      </c>
      <c r="S1541" s="183">
        <v>175</v>
      </c>
      <c r="T1541" s="183">
        <v>170</v>
      </c>
      <c r="U1541" s="183">
        <v>37</v>
      </c>
      <c r="V1541" s="183">
        <v>440</v>
      </c>
      <c r="W1541" s="183">
        <v>193</v>
      </c>
      <c r="X1541" s="183">
        <v>170</v>
      </c>
      <c r="Y1541" s="183">
        <v>40</v>
      </c>
    </row>
    <row r="1542" spans="1:25" x14ac:dyDescent="0.2">
      <c r="A1542" s="184">
        <v>11338006</v>
      </c>
      <c r="B1542" s="183" t="str">
        <f>[1]店マスタ!B1541</f>
        <v>（有）森山電気商会</v>
      </c>
      <c r="C1542" s="183">
        <v>5.5</v>
      </c>
      <c r="D1542" s="183">
        <v>5.5</v>
      </c>
      <c r="E1542" s="183">
        <f>_xlfn.XLOOKUP(A1542,[2]Sheet1!$R:$R,[2]Sheet1!$AB:$AB,"",0)</f>
        <v>5.5</v>
      </c>
      <c r="F1542" s="183">
        <f>_xlfn.XLOOKUP($A1542,[3]【2026年03月度_全社】RFM客層一覧表データ!$A:$A,[3]【2026年03月度_全社】RFM客層一覧表データ!C:C,"",0)</f>
        <v>520</v>
      </c>
      <c r="G1542" s="183">
        <f>_xlfn.XLOOKUP($A1542,[3]【2026年03月度_全社】RFM客層一覧表データ!$A:$A,[3]【2026年03月度_全社】RFM客層一覧表データ!D:D,"",0)</f>
        <v>111</v>
      </c>
      <c r="H1542" s="183">
        <f>_xlfn.XLOOKUP($A1542,[3]【2026年03月度_全社】RFM客層一覧表データ!$A:$A,[3]【2026年03月度_全社】RFM客層一覧表データ!E:E,"",0)</f>
        <v>223</v>
      </c>
      <c r="I1542" s="183">
        <f>_xlfn.XLOOKUP($A1542,[3]【2026年03月度_全社】RFM客層一覧表データ!$A:$A,[3]【2026年03月度_全社】RFM客層一覧表データ!F:F,"",0)</f>
        <v>0</v>
      </c>
      <c r="J1542" s="183">
        <v>567</v>
      </c>
      <c r="K1542" s="183">
        <v>149</v>
      </c>
      <c r="L1542" s="183">
        <v>255</v>
      </c>
      <c r="M1542" s="183">
        <v>2</v>
      </c>
      <c r="N1542" s="183">
        <v>616</v>
      </c>
      <c r="O1542" s="183">
        <v>188</v>
      </c>
      <c r="P1542" s="183">
        <v>264</v>
      </c>
      <c r="Q1542" s="183">
        <v>0</v>
      </c>
      <c r="R1542" s="183">
        <v>653</v>
      </c>
      <c r="S1542" s="183">
        <v>195</v>
      </c>
      <c r="T1542" s="183">
        <v>277</v>
      </c>
      <c r="U1542" s="183">
        <v>0</v>
      </c>
      <c r="V1542" s="183">
        <v>644</v>
      </c>
      <c r="W1542" s="183">
        <v>221</v>
      </c>
      <c r="X1542" s="183">
        <v>276</v>
      </c>
      <c r="Y1542" s="183">
        <v>0</v>
      </c>
    </row>
    <row r="1543" spans="1:25" x14ac:dyDescent="0.2">
      <c r="A1543" s="184">
        <v>11338010</v>
      </c>
      <c r="B1543" s="183" t="str">
        <f>[1]店マスタ!B1542</f>
        <v>（有）光音堂</v>
      </c>
      <c r="C1543" s="183">
        <v>3.5</v>
      </c>
      <c r="D1543" s="183">
        <v>3.5</v>
      </c>
      <c r="E1543" s="183">
        <f>_xlfn.XLOOKUP(A1543,[2]Sheet1!$R:$R,[2]Sheet1!$AB:$AB,"",0)</f>
        <v>3.5</v>
      </c>
      <c r="F1543" s="183">
        <f>_xlfn.XLOOKUP($A1543,[3]【2026年03月度_全社】RFM客層一覧表データ!$A:$A,[3]【2026年03月度_全社】RFM客層一覧表データ!C:C,"",0)</f>
        <v>769</v>
      </c>
      <c r="G1543" s="183">
        <f>_xlfn.XLOOKUP($A1543,[3]【2026年03月度_全社】RFM客層一覧表データ!$A:$A,[3]【2026年03月度_全社】RFM客層一覧表データ!D:D,"",0)</f>
        <v>291</v>
      </c>
      <c r="H1543" s="183">
        <f>_xlfn.XLOOKUP($A1543,[3]【2026年03月度_全社】RFM客層一覧表データ!$A:$A,[3]【2026年03月度_全社】RFM客層一覧表データ!E:E,"",0)</f>
        <v>281</v>
      </c>
      <c r="I1543" s="183">
        <f>_xlfn.XLOOKUP($A1543,[3]【2026年03月度_全社】RFM客層一覧表データ!$A:$A,[3]【2026年03月度_全社】RFM客層一覧表データ!F:F,"",0)</f>
        <v>86</v>
      </c>
      <c r="J1543" s="183">
        <v>750</v>
      </c>
      <c r="K1543" s="183">
        <v>311</v>
      </c>
      <c r="L1543" s="183">
        <v>268</v>
      </c>
      <c r="M1543" s="183">
        <v>89</v>
      </c>
      <c r="N1543" s="183">
        <v>728</v>
      </c>
      <c r="O1543" s="183">
        <v>277</v>
      </c>
      <c r="P1543" s="183">
        <v>270</v>
      </c>
      <c r="Q1543" s="183">
        <v>78</v>
      </c>
      <c r="R1543" s="183">
        <v>717</v>
      </c>
      <c r="S1543" s="183">
        <v>274</v>
      </c>
      <c r="T1543" s="183">
        <v>263</v>
      </c>
      <c r="U1543" s="183">
        <v>64</v>
      </c>
      <c r="V1543" s="183">
        <v>697</v>
      </c>
      <c r="W1543" s="183">
        <v>276</v>
      </c>
      <c r="X1543" s="183">
        <v>259</v>
      </c>
      <c r="Y1543" s="183">
        <v>69</v>
      </c>
    </row>
    <row r="1544" spans="1:25" x14ac:dyDescent="0.2">
      <c r="A1544" s="184">
        <v>11338023</v>
      </c>
      <c r="B1544" s="183" t="str">
        <f>[1]店マスタ!B1543</f>
        <v>（有）鈴木ラヂオ商会</v>
      </c>
      <c r="C1544" s="183">
        <v>1.5</v>
      </c>
      <c r="D1544" s="183">
        <v>1.5</v>
      </c>
      <c r="E1544" s="183">
        <f>_xlfn.XLOOKUP(A1544,[2]Sheet1!$R:$R,[2]Sheet1!$AB:$AB,"",0)</f>
        <v>1.5</v>
      </c>
      <c r="F1544" s="183" t="str">
        <f>_xlfn.XLOOKUP($A1544,[3]【2026年03月度_全社】RFM客層一覧表データ!$A:$A,[3]【2026年03月度_全社】RFM客層一覧表データ!C:C,"",0)</f>
        <v/>
      </c>
      <c r="G1544" s="183" t="str">
        <f>_xlfn.XLOOKUP($A1544,[3]【2026年03月度_全社】RFM客層一覧表データ!$A:$A,[3]【2026年03月度_全社】RFM客層一覧表データ!D:D,"",0)</f>
        <v/>
      </c>
      <c r="H1544" s="183" t="str">
        <f>_xlfn.XLOOKUP($A1544,[3]【2026年03月度_全社】RFM客層一覧表データ!$A:$A,[3]【2026年03月度_全社】RFM客層一覧表データ!E:E,"",0)</f>
        <v/>
      </c>
      <c r="I1544" s="183" t="str">
        <f>_xlfn.XLOOKUP($A1544,[3]【2026年03月度_全社】RFM客層一覧表データ!$A:$A,[3]【2026年03月度_全社】RFM客層一覧表データ!F:F,"",0)</f>
        <v/>
      </c>
      <c r="J1544" s="183">
        <v>0</v>
      </c>
      <c r="K1544" s="183">
        <v>0</v>
      </c>
      <c r="L1544" s="183">
        <v>0</v>
      </c>
      <c r="M1544" s="183">
        <v>0</v>
      </c>
      <c r="N1544" s="183">
        <v>0</v>
      </c>
      <c r="O1544" s="183">
        <v>0</v>
      </c>
      <c r="P1544" s="183">
        <v>0</v>
      </c>
      <c r="Q1544" s="183">
        <v>0</v>
      </c>
      <c r="R1544" s="183">
        <v>0</v>
      </c>
      <c r="S1544" s="183">
        <v>0</v>
      </c>
      <c r="T1544" s="183">
        <v>0</v>
      </c>
      <c r="U1544" s="183">
        <v>0</v>
      </c>
      <c r="V1544" s="183">
        <v>0</v>
      </c>
      <c r="W1544" s="183">
        <v>0</v>
      </c>
      <c r="X1544" s="183">
        <v>0</v>
      </c>
      <c r="Y1544" s="183">
        <v>0</v>
      </c>
    </row>
    <row r="1545" spans="1:25" x14ac:dyDescent="0.2">
      <c r="A1545" s="184">
        <v>11338034</v>
      </c>
      <c r="B1545" s="183" t="str">
        <f>[1]店マスタ!B1544</f>
        <v>（株）折戸電機商会</v>
      </c>
      <c r="C1545" s="183">
        <v>2</v>
      </c>
      <c r="D1545" s="183">
        <v>2</v>
      </c>
      <c r="E1545" s="183">
        <f>_xlfn.XLOOKUP(A1545,[2]Sheet1!$R:$R,[2]Sheet1!$AB:$AB,"",0)</f>
        <v>2</v>
      </c>
      <c r="F1545" s="183">
        <f>_xlfn.XLOOKUP($A1545,[3]【2026年03月度_全社】RFM客層一覧表データ!$A:$A,[3]【2026年03月度_全社】RFM客層一覧表データ!C:C,"",0)</f>
        <v>486</v>
      </c>
      <c r="G1545" s="183">
        <f>_xlfn.XLOOKUP($A1545,[3]【2026年03月度_全社】RFM客層一覧表データ!$A:$A,[3]【2026年03月度_全社】RFM客層一覧表データ!D:D,"",0)</f>
        <v>155</v>
      </c>
      <c r="H1545" s="183">
        <f>_xlfn.XLOOKUP($A1545,[3]【2026年03月度_全社】RFM客層一覧表データ!$A:$A,[3]【2026年03月度_全社】RFM客層一覧表データ!E:E,"",0)</f>
        <v>187</v>
      </c>
      <c r="I1545" s="183">
        <f>_xlfn.XLOOKUP($A1545,[3]【2026年03月度_全社】RFM客層一覧表データ!$A:$A,[3]【2026年03月度_全社】RFM客層一覧表データ!F:F,"",0)</f>
        <v>36</v>
      </c>
      <c r="J1545" s="183">
        <v>505</v>
      </c>
      <c r="K1545" s="183">
        <v>158</v>
      </c>
      <c r="L1545" s="183">
        <v>187</v>
      </c>
      <c r="M1545" s="183">
        <v>34</v>
      </c>
      <c r="N1545" s="183">
        <v>525</v>
      </c>
      <c r="O1545" s="183">
        <v>156</v>
      </c>
      <c r="P1545" s="183">
        <v>191</v>
      </c>
      <c r="Q1545" s="183">
        <v>40</v>
      </c>
      <c r="R1545" s="183">
        <v>545</v>
      </c>
      <c r="S1545" s="183">
        <v>188</v>
      </c>
      <c r="T1545" s="183">
        <v>191</v>
      </c>
      <c r="U1545" s="183">
        <v>51</v>
      </c>
      <c r="V1545" s="183">
        <v>552</v>
      </c>
      <c r="W1545" s="183">
        <v>188</v>
      </c>
      <c r="X1545" s="183">
        <v>192</v>
      </c>
      <c r="Y1545" s="183">
        <v>49</v>
      </c>
    </row>
    <row r="1546" spans="1:25" x14ac:dyDescent="0.2">
      <c r="A1546" s="184">
        <v>11338036</v>
      </c>
      <c r="B1546" s="183" t="str">
        <f>[1]店マスタ!B1545</f>
        <v>（有）富澤ラジオ電気商会</v>
      </c>
      <c r="C1546" s="183">
        <v>3</v>
      </c>
      <c r="D1546" s="183">
        <v>0</v>
      </c>
      <c r="E1546" s="183" t="str">
        <f>_xlfn.XLOOKUP(A1546,[2]Sheet1!$R:$R,[2]Sheet1!$AB:$AB,"",0)</f>
        <v/>
      </c>
      <c r="F1546" s="183">
        <f>_xlfn.XLOOKUP($A1546,[3]【2026年03月度_全社】RFM客層一覧表データ!$A:$A,[3]【2026年03月度_全社】RFM客層一覧表データ!C:C,"",0)</f>
        <v>484</v>
      </c>
      <c r="G1546" s="183">
        <f>_xlfn.XLOOKUP($A1546,[3]【2026年03月度_全社】RFM客層一覧表データ!$A:$A,[3]【2026年03月度_全社】RFM客層一覧表データ!D:D,"",0)</f>
        <v>269</v>
      </c>
      <c r="H1546" s="183">
        <f>_xlfn.XLOOKUP($A1546,[3]【2026年03月度_全社】RFM客層一覧表データ!$A:$A,[3]【2026年03月度_全社】RFM客層一覧表データ!E:E,"",0)</f>
        <v>181</v>
      </c>
      <c r="I1546" s="183">
        <f>_xlfn.XLOOKUP($A1546,[3]【2026年03月度_全社】RFM客層一覧表データ!$A:$A,[3]【2026年03月度_全社】RFM客層一覧表データ!F:F,"",0)</f>
        <v>92</v>
      </c>
      <c r="J1546" s="183">
        <v>423</v>
      </c>
      <c r="K1546" s="183">
        <v>196</v>
      </c>
      <c r="L1546" s="183">
        <v>166</v>
      </c>
      <c r="M1546" s="183">
        <v>31</v>
      </c>
      <c r="N1546" s="183">
        <v>438</v>
      </c>
      <c r="O1546" s="183">
        <v>194</v>
      </c>
      <c r="P1546" s="183">
        <v>171</v>
      </c>
      <c r="Q1546" s="183">
        <v>41</v>
      </c>
      <c r="R1546" s="183">
        <v>422</v>
      </c>
      <c r="S1546" s="183">
        <v>197</v>
      </c>
      <c r="T1546" s="183">
        <v>167</v>
      </c>
      <c r="U1546" s="183">
        <v>43</v>
      </c>
      <c r="V1546" s="183">
        <v>409</v>
      </c>
      <c r="W1546" s="183">
        <v>209</v>
      </c>
      <c r="X1546" s="183">
        <v>169</v>
      </c>
      <c r="Y1546" s="183">
        <v>51</v>
      </c>
    </row>
    <row r="1547" spans="1:25" x14ac:dyDescent="0.2">
      <c r="A1547" s="184">
        <v>11338242</v>
      </c>
      <c r="B1547" s="183" t="str">
        <f>[1]店マスタ!B1546</f>
        <v>（有）ニシムラ電器</v>
      </c>
      <c r="C1547" s="183">
        <v>1.5</v>
      </c>
      <c r="D1547" s="183">
        <v>1.5</v>
      </c>
      <c r="E1547" s="183">
        <f>_xlfn.XLOOKUP(A1547,[2]Sheet1!$R:$R,[2]Sheet1!$AB:$AB,"",0)</f>
        <v>1.5</v>
      </c>
      <c r="F1547" s="183">
        <f>_xlfn.XLOOKUP($A1547,[3]【2026年03月度_全社】RFM客層一覧表データ!$A:$A,[3]【2026年03月度_全社】RFM客層一覧表データ!C:C,"",0)</f>
        <v>316</v>
      </c>
      <c r="G1547" s="183">
        <f>_xlfn.XLOOKUP($A1547,[3]【2026年03月度_全社】RFM客層一覧表データ!$A:$A,[3]【2026年03月度_全社】RFM客層一覧表データ!D:D,"",0)</f>
        <v>117</v>
      </c>
      <c r="H1547" s="183">
        <f>_xlfn.XLOOKUP($A1547,[3]【2026年03月度_全社】RFM客層一覧表データ!$A:$A,[3]【2026年03月度_全社】RFM客層一覧表データ!E:E,"",0)</f>
        <v>159</v>
      </c>
      <c r="I1547" s="183">
        <f>_xlfn.XLOOKUP($A1547,[3]【2026年03月度_全社】RFM客層一覧表データ!$A:$A,[3]【2026年03月度_全社】RFM客層一覧表データ!F:F,"",0)</f>
        <v>17</v>
      </c>
      <c r="J1547" s="183">
        <v>338</v>
      </c>
      <c r="K1547" s="183">
        <v>116</v>
      </c>
      <c r="L1547" s="183">
        <v>166</v>
      </c>
      <c r="M1547" s="183">
        <v>14</v>
      </c>
      <c r="N1547" s="183">
        <v>365</v>
      </c>
      <c r="O1547" s="183">
        <v>134</v>
      </c>
      <c r="P1547" s="183">
        <v>170</v>
      </c>
      <c r="Q1547" s="183">
        <v>24</v>
      </c>
      <c r="R1547" s="183">
        <v>366</v>
      </c>
      <c r="S1547" s="183">
        <v>140</v>
      </c>
      <c r="T1547" s="183">
        <v>173</v>
      </c>
      <c r="U1547" s="183">
        <v>25</v>
      </c>
      <c r="V1547" s="183">
        <v>359</v>
      </c>
      <c r="W1547" s="183">
        <v>136</v>
      </c>
      <c r="X1547" s="183">
        <v>174</v>
      </c>
      <c r="Y1547" s="183">
        <v>19</v>
      </c>
    </row>
    <row r="1548" spans="1:25" x14ac:dyDescent="0.2">
      <c r="A1548" s="184">
        <v>11338253</v>
      </c>
      <c r="B1548" s="183" t="str">
        <f>[1]店マスタ!B1547</f>
        <v>（有）ショップドイ</v>
      </c>
      <c r="C1548" s="183">
        <v>3</v>
      </c>
      <c r="D1548" s="183">
        <v>0</v>
      </c>
      <c r="E1548" s="183" t="str">
        <f>_xlfn.XLOOKUP(A1548,[2]Sheet1!$R:$R,[2]Sheet1!$AB:$AB,"",0)</f>
        <v/>
      </c>
      <c r="F1548" s="183" t="str">
        <f>_xlfn.XLOOKUP($A1548,[3]【2026年03月度_全社】RFM客層一覧表データ!$A:$A,[3]【2026年03月度_全社】RFM客層一覧表データ!C:C,"",0)</f>
        <v/>
      </c>
      <c r="G1548" s="183" t="str">
        <f>_xlfn.XLOOKUP($A1548,[3]【2026年03月度_全社】RFM客層一覧表データ!$A:$A,[3]【2026年03月度_全社】RFM客層一覧表データ!D:D,"",0)</f>
        <v/>
      </c>
      <c r="H1548" s="183" t="str">
        <f>_xlfn.XLOOKUP($A1548,[3]【2026年03月度_全社】RFM客層一覧表データ!$A:$A,[3]【2026年03月度_全社】RFM客層一覧表データ!E:E,"",0)</f>
        <v/>
      </c>
      <c r="I1548" s="183" t="str">
        <f>_xlfn.XLOOKUP($A1548,[3]【2026年03月度_全社】RFM客層一覧表データ!$A:$A,[3]【2026年03月度_全社】RFM客層一覧表データ!F:F,"",0)</f>
        <v/>
      </c>
      <c r="J1548" s="183">
        <v>461</v>
      </c>
      <c r="K1548" s="183">
        <v>173</v>
      </c>
      <c r="L1548" s="183">
        <v>245</v>
      </c>
      <c r="M1548" s="183">
        <v>17</v>
      </c>
      <c r="N1548" s="183">
        <v>495</v>
      </c>
      <c r="O1548" s="183">
        <v>194</v>
      </c>
      <c r="P1548" s="183">
        <v>255</v>
      </c>
      <c r="Q1548" s="183">
        <v>21</v>
      </c>
      <c r="R1548" s="183">
        <v>516</v>
      </c>
      <c r="S1548" s="183">
        <v>186</v>
      </c>
      <c r="T1548" s="183">
        <v>264</v>
      </c>
      <c r="U1548" s="183">
        <v>17</v>
      </c>
      <c r="V1548" s="183">
        <v>546</v>
      </c>
      <c r="W1548" s="183">
        <v>228</v>
      </c>
      <c r="X1548" s="183">
        <v>275</v>
      </c>
      <c r="Y1548" s="183">
        <v>27</v>
      </c>
    </row>
    <row r="1549" spans="1:25" x14ac:dyDescent="0.2">
      <c r="A1549" s="184">
        <v>11338303</v>
      </c>
      <c r="B1549" s="183" t="str">
        <f>[1]店マスタ!B1548</f>
        <v>（有）森山電気商会　新座店</v>
      </c>
      <c r="C1549" s="183">
        <v>1.5</v>
      </c>
      <c r="D1549" s="183">
        <v>0</v>
      </c>
      <c r="E1549" s="183" t="str">
        <f>_xlfn.XLOOKUP(A1549,[2]Sheet1!$R:$R,[2]Sheet1!$AB:$AB,"",0)</f>
        <v/>
      </c>
      <c r="F1549" s="183" t="str">
        <f>_xlfn.XLOOKUP($A1549,[3]【2026年03月度_全社】RFM客層一覧表データ!$A:$A,[3]【2026年03月度_全社】RFM客層一覧表データ!C:C,"",0)</f>
        <v/>
      </c>
      <c r="G1549" s="183" t="str">
        <f>_xlfn.XLOOKUP($A1549,[3]【2026年03月度_全社】RFM客層一覧表データ!$A:$A,[3]【2026年03月度_全社】RFM客層一覧表データ!D:D,"",0)</f>
        <v/>
      </c>
      <c r="H1549" s="183" t="str">
        <f>_xlfn.XLOOKUP($A1549,[3]【2026年03月度_全社】RFM客層一覧表データ!$A:$A,[3]【2026年03月度_全社】RFM客層一覧表データ!E:E,"",0)</f>
        <v/>
      </c>
      <c r="I1549" s="183" t="str">
        <f>_xlfn.XLOOKUP($A1549,[3]【2026年03月度_全社】RFM客層一覧表データ!$A:$A,[3]【2026年03月度_全社】RFM客層一覧表データ!F:F,"",0)</f>
        <v/>
      </c>
      <c r="J1549" s="183">
        <v>0</v>
      </c>
      <c r="K1549" s="183">
        <v>0</v>
      </c>
      <c r="L1549" s="183">
        <v>0</v>
      </c>
      <c r="M1549" s="183">
        <v>0</v>
      </c>
      <c r="N1549" s="183">
        <v>0</v>
      </c>
      <c r="O1549" s="183">
        <v>0</v>
      </c>
      <c r="P1549" s="183">
        <v>0</v>
      </c>
      <c r="Q1549" s="183">
        <v>0</v>
      </c>
      <c r="R1549" s="183">
        <v>0</v>
      </c>
      <c r="S1549" s="183">
        <v>0</v>
      </c>
      <c r="T1549" s="183">
        <v>0</v>
      </c>
      <c r="U1549" s="183">
        <v>0</v>
      </c>
      <c r="V1549" s="183">
        <v>0</v>
      </c>
      <c r="W1549" s="183">
        <v>0</v>
      </c>
      <c r="X1549" s="183">
        <v>0</v>
      </c>
      <c r="Y1549" s="183">
        <v>0</v>
      </c>
    </row>
    <row r="1550" spans="1:25" x14ac:dyDescent="0.2">
      <c r="A1550" s="184">
        <v>11339027</v>
      </c>
      <c r="B1550" s="183" t="str">
        <f>[1]店マスタ!B1549</f>
        <v>（株）市橋電気</v>
      </c>
      <c r="C1550" s="183">
        <v>3</v>
      </c>
      <c r="D1550" s="183">
        <v>3</v>
      </c>
      <c r="E1550" s="183">
        <f>_xlfn.XLOOKUP(A1550,[2]Sheet1!$R:$R,[2]Sheet1!$AB:$AB,"",0)</f>
        <v>3.5</v>
      </c>
      <c r="F1550" s="183">
        <f>_xlfn.XLOOKUP($A1550,[3]【2026年03月度_全社】RFM客層一覧表データ!$A:$A,[3]【2026年03月度_全社】RFM客層一覧表データ!C:C,"",0)</f>
        <v>881</v>
      </c>
      <c r="G1550" s="183">
        <f>_xlfn.XLOOKUP($A1550,[3]【2026年03月度_全社】RFM客層一覧表データ!$A:$A,[3]【2026年03月度_全社】RFM客層一覧表データ!D:D,"",0)</f>
        <v>315</v>
      </c>
      <c r="H1550" s="183">
        <f>_xlfn.XLOOKUP($A1550,[3]【2026年03月度_全社】RFM客層一覧表データ!$A:$A,[3]【2026年03月度_全社】RFM客層一覧表データ!E:E,"",0)</f>
        <v>356</v>
      </c>
      <c r="I1550" s="183">
        <f>_xlfn.XLOOKUP($A1550,[3]【2026年03月度_全社】RFM客層一覧表データ!$A:$A,[3]【2026年03月度_全社】RFM客層一覧表データ!F:F,"",0)</f>
        <v>54</v>
      </c>
      <c r="J1550" s="183">
        <v>900</v>
      </c>
      <c r="K1550" s="183">
        <v>354</v>
      </c>
      <c r="L1550" s="183">
        <v>328</v>
      </c>
      <c r="M1550" s="183">
        <v>71</v>
      </c>
      <c r="N1550" s="183">
        <v>870</v>
      </c>
      <c r="O1550" s="183">
        <v>326</v>
      </c>
      <c r="P1550" s="183">
        <v>296</v>
      </c>
      <c r="Q1550" s="183">
        <v>68</v>
      </c>
      <c r="R1550" s="183">
        <v>821</v>
      </c>
      <c r="S1550" s="183">
        <v>420</v>
      </c>
      <c r="T1550" s="183">
        <v>267</v>
      </c>
      <c r="U1550" s="183">
        <v>122</v>
      </c>
      <c r="V1550" s="183">
        <v>718</v>
      </c>
      <c r="W1550" s="183">
        <v>411</v>
      </c>
      <c r="X1550" s="183">
        <v>205</v>
      </c>
      <c r="Y1550" s="183">
        <v>161</v>
      </c>
    </row>
    <row r="1551" spans="1:25" x14ac:dyDescent="0.2">
      <c r="A1551" s="184">
        <v>11339121</v>
      </c>
      <c r="B1551" s="183" t="str">
        <f>[1]店マスタ!B1550</f>
        <v>芹沢電気商会</v>
      </c>
      <c r="C1551" s="183">
        <v>1.5</v>
      </c>
      <c r="D1551" s="183">
        <v>1.5</v>
      </c>
      <c r="E1551" s="183">
        <f>_xlfn.XLOOKUP(A1551,[2]Sheet1!$R:$R,[2]Sheet1!$AB:$AB,"",0)</f>
        <v>1.5</v>
      </c>
      <c r="F1551" s="183">
        <f>_xlfn.XLOOKUP($A1551,[3]【2026年03月度_全社】RFM客層一覧表データ!$A:$A,[3]【2026年03月度_全社】RFM客層一覧表データ!C:C,"",0)</f>
        <v>685</v>
      </c>
      <c r="G1551" s="183">
        <f>_xlfn.XLOOKUP($A1551,[3]【2026年03月度_全社】RFM客層一覧表データ!$A:$A,[3]【2026年03月度_全社】RFM客層一覧表データ!D:D,"",0)</f>
        <v>369</v>
      </c>
      <c r="H1551" s="183">
        <f>_xlfn.XLOOKUP($A1551,[3]【2026年03月度_全社】RFM客層一覧表データ!$A:$A,[3]【2026年03月度_全社】RFM客層一覧表データ!E:E,"",0)</f>
        <v>241</v>
      </c>
      <c r="I1551" s="183">
        <f>_xlfn.XLOOKUP($A1551,[3]【2026年03月度_全社】RFM客層一覧表データ!$A:$A,[3]【2026年03月度_全社】RFM客層一覧表データ!F:F,"",0)</f>
        <v>108</v>
      </c>
      <c r="J1551" s="183">
        <v>617</v>
      </c>
      <c r="K1551" s="183">
        <v>269</v>
      </c>
      <c r="L1551" s="183">
        <v>250</v>
      </c>
      <c r="M1551" s="183">
        <v>73</v>
      </c>
      <c r="N1551" s="183">
        <v>601</v>
      </c>
      <c r="O1551" s="183">
        <v>268</v>
      </c>
      <c r="P1551" s="183">
        <v>248</v>
      </c>
      <c r="Q1551" s="183">
        <v>49</v>
      </c>
      <c r="R1551" s="183">
        <v>592</v>
      </c>
      <c r="S1551" s="183">
        <v>275</v>
      </c>
      <c r="T1551" s="183">
        <v>239</v>
      </c>
      <c r="U1551" s="183">
        <v>57</v>
      </c>
      <c r="V1551" s="183">
        <v>551</v>
      </c>
      <c r="W1551" s="183">
        <v>277</v>
      </c>
      <c r="X1551" s="183">
        <v>232</v>
      </c>
      <c r="Y1551" s="183">
        <v>55</v>
      </c>
    </row>
    <row r="1552" spans="1:25" x14ac:dyDescent="0.2">
      <c r="A1552" s="184">
        <v>11339208</v>
      </c>
      <c r="B1552" s="183" t="str">
        <f>[1]店マスタ!B1551</f>
        <v>川又電化サ－ビス</v>
      </c>
      <c r="C1552" s="183">
        <v>2</v>
      </c>
      <c r="D1552" s="183">
        <v>2</v>
      </c>
      <c r="E1552" s="183">
        <f>_xlfn.XLOOKUP(A1552,[2]Sheet1!$R:$R,[2]Sheet1!$AB:$AB,"",0)</f>
        <v>2.5</v>
      </c>
      <c r="F1552" s="183">
        <f>_xlfn.XLOOKUP($A1552,[3]【2026年03月度_全社】RFM客層一覧表データ!$A:$A,[3]【2026年03月度_全社】RFM客層一覧表データ!C:C,"",0)</f>
        <v>603</v>
      </c>
      <c r="G1552" s="183">
        <f>_xlfn.XLOOKUP($A1552,[3]【2026年03月度_全社】RFM客層一覧表データ!$A:$A,[3]【2026年03月度_全社】RFM客層一覧表データ!D:D,"",0)</f>
        <v>248</v>
      </c>
      <c r="H1552" s="183">
        <f>_xlfn.XLOOKUP($A1552,[3]【2026年03月度_全社】RFM客層一覧表データ!$A:$A,[3]【2026年03月度_全社】RFM客層一覧表データ!E:E,"",0)</f>
        <v>238</v>
      </c>
      <c r="I1552" s="183">
        <f>_xlfn.XLOOKUP($A1552,[3]【2026年03月度_全社】RFM客層一覧表データ!$A:$A,[3]【2026年03月度_全社】RFM客層一覧表データ!F:F,"",0)</f>
        <v>73</v>
      </c>
      <c r="J1552" s="183">
        <v>586</v>
      </c>
      <c r="K1552" s="183">
        <v>257</v>
      </c>
      <c r="L1552" s="183">
        <v>228</v>
      </c>
      <c r="M1552" s="183">
        <v>65</v>
      </c>
      <c r="N1552" s="183">
        <v>573</v>
      </c>
      <c r="O1552" s="183">
        <v>227</v>
      </c>
      <c r="P1552" s="183">
        <v>220</v>
      </c>
      <c r="Q1552" s="183">
        <v>57</v>
      </c>
      <c r="R1552" s="183">
        <v>613</v>
      </c>
      <c r="S1552" s="183">
        <v>245</v>
      </c>
      <c r="T1552" s="183">
        <v>236</v>
      </c>
      <c r="U1552" s="183">
        <v>74</v>
      </c>
      <c r="V1552" s="183">
        <v>579</v>
      </c>
      <c r="W1552" s="183">
        <v>231</v>
      </c>
      <c r="X1552" s="183">
        <v>223</v>
      </c>
      <c r="Y1552" s="183">
        <v>71</v>
      </c>
    </row>
    <row r="1553" spans="1:25" x14ac:dyDescent="0.2">
      <c r="A1553" s="184">
        <v>11339247</v>
      </c>
      <c r="B1553" s="183" t="str">
        <f>[1]店マスタ!B1552</f>
        <v>谷　電　器　商　会</v>
      </c>
      <c r="C1553" s="183">
        <v>2.5</v>
      </c>
      <c r="D1553" s="183">
        <v>2.5</v>
      </c>
      <c r="E1553" s="183">
        <f>_xlfn.XLOOKUP(A1553,[2]Sheet1!$R:$R,[2]Sheet1!$AB:$AB,"",0)</f>
        <v>2.5</v>
      </c>
      <c r="F1553" s="183" t="str">
        <f>_xlfn.XLOOKUP($A1553,[3]【2026年03月度_全社】RFM客層一覧表データ!$A:$A,[3]【2026年03月度_全社】RFM客層一覧表データ!C:C,"",0)</f>
        <v/>
      </c>
      <c r="G1553" s="183" t="str">
        <f>_xlfn.XLOOKUP($A1553,[3]【2026年03月度_全社】RFM客層一覧表データ!$A:$A,[3]【2026年03月度_全社】RFM客層一覧表データ!D:D,"",0)</f>
        <v/>
      </c>
      <c r="H1553" s="183" t="str">
        <f>_xlfn.XLOOKUP($A1553,[3]【2026年03月度_全社】RFM客層一覧表データ!$A:$A,[3]【2026年03月度_全社】RFM客層一覧表データ!E:E,"",0)</f>
        <v/>
      </c>
      <c r="I1553" s="183" t="str">
        <f>_xlfn.XLOOKUP($A1553,[3]【2026年03月度_全社】RFM客層一覧表データ!$A:$A,[3]【2026年03月度_全社】RFM客層一覧表データ!F:F,"",0)</f>
        <v/>
      </c>
      <c r="J1553" s="183">
        <v>0</v>
      </c>
      <c r="K1553" s="183">
        <v>0</v>
      </c>
      <c r="L1553" s="183">
        <v>0</v>
      </c>
      <c r="M1553" s="183">
        <v>0</v>
      </c>
      <c r="N1553" s="183">
        <v>0</v>
      </c>
      <c r="O1553" s="183">
        <v>0</v>
      </c>
      <c r="P1553" s="183">
        <v>0</v>
      </c>
      <c r="Q1553" s="183">
        <v>0</v>
      </c>
      <c r="R1553" s="183">
        <v>0</v>
      </c>
      <c r="S1553" s="183">
        <v>0</v>
      </c>
      <c r="T1553" s="183">
        <v>0</v>
      </c>
      <c r="U1553" s="183">
        <v>0</v>
      </c>
      <c r="V1553" s="183">
        <v>0</v>
      </c>
      <c r="W1553" s="183">
        <v>0</v>
      </c>
      <c r="X1553" s="183">
        <v>0</v>
      </c>
      <c r="Y1553" s="183">
        <v>0</v>
      </c>
    </row>
    <row r="1554" spans="1:25" x14ac:dyDescent="0.2">
      <c r="A1554" s="184">
        <v>11339294</v>
      </c>
      <c r="B1554" s="183" t="str">
        <f>[1]店マスタ!B1553</f>
        <v>レッツ・ゴー　イイダ</v>
      </c>
      <c r="C1554" s="183">
        <v>3.5</v>
      </c>
      <c r="D1554" s="183">
        <v>3.5</v>
      </c>
      <c r="E1554" s="183" t="str">
        <f>_xlfn.XLOOKUP(A1554,[2]Sheet1!$R:$R,[2]Sheet1!$AB:$AB,"",0)</f>
        <v/>
      </c>
      <c r="F1554" s="183" t="str">
        <f>_xlfn.XLOOKUP($A1554,[3]【2026年03月度_全社】RFM客層一覧表データ!$A:$A,[3]【2026年03月度_全社】RFM客層一覧表データ!C:C,"",0)</f>
        <v/>
      </c>
      <c r="G1554" s="183" t="str">
        <f>_xlfn.XLOOKUP($A1554,[3]【2026年03月度_全社】RFM客層一覧表データ!$A:$A,[3]【2026年03月度_全社】RFM客層一覧表データ!D:D,"",0)</f>
        <v/>
      </c>
      <c r="H1554" s="183" t="str">
        <f>_xlfn.XLOOKUP($A1554,[3]【2026年03月度_全社】RFM客層一覧表データ!$A:$A,[3]【2026年03月度_全社】RFM客層一覧表データ!E:E,"",0)</f>
        <v/>
      </c>
      <c r="I1554" s="183" t="str">
        <f>_xlfn.XLOOKUP($A1554,[3]【2026年03月度_全社】RFM客層一覧表データ!$A:$A,[3]【2026年03月度_全社】RFM客層一覧表データ!F:F,"",0)</f>
        <v/>
      </c>
      <c r="J1554" s="183">
        <v>961</v>
      </c>
      <c r="K1554" s="183">
        <v>50</v>
      </c>
      <c r="L1554" s="183">
        <v>458</v>
      </c>
      <c r="M1554" s="183">
        <v>0</v>
      </c>
      <c r="N1554" s="183">
        <v>1043</v>
      </c>
      <c r="O1554" s="183">
        <v>424</v>
      </c>
      <c r="P1554" s="183">
        <v>505</v>
      </c>
      <c r="Q1554" s="183">
        <v>62</v>
      </c>
      <c r="R1554" s="183">
        <v>1068</v>
      </c>
      <c r="S1554" s="183">
        <v>445</v>
      </c>
      <c r="T1554" s="183">
        <v>521</v>
      </c>
      <c r="U1554" s="183">
        <v>61</v>
      </c>
      <c r="V1554" s="183">
        <v>1079</v>
      </c>
      <c r="W1554" s="183">
        <v>443</v>
      </c>
      <c r="X1554" s="183">
        <v>565</v>
      </c>
      <c r="Y1554" s="183">
        <v>40</v>
      </c>
    </row>
    <row r="1555" spans="1:25" x14ac:dyDescent="0.2">
      <c r="A1555" s="184">
        <v>11339325</v>
      </c>
      <c r="B1555" s="183" t="str">
        <f>[1]店マスタ!B1554</f>
        <v>（有）大嶽商店</v>
      </c>
      <c r="C1555" s="183">
        <v>1.5</v>
      </c>
      <c r="D1555" s="183">
        <v>1.5</v>
      </c>
      <c r="E1555" s="183">
        <f>_xlfn.XLOOKUP(A1555,[2]Sheet1!$R:$R,[2]Sheet1!$AB:$AB,"",0)</f>
        <v>1.5</v>
      </c>
      <c r="F1555" s="183">
        <f>_xlfn.XLOOKUP($A1555,[3]【2026年03月度_全社】RFM客層一覧表データ!$A:$A,[3]【2026年03月度_全社】RFM客層一覧表データ!C:C,"",0)</f>
        <v>315</v>
      </c>
      <c r="G1555" s="183">
        <f>_xlfn.XLOOKUP($A1555,[3]【2026年03月度_全社】RFM客層一覧表データ!$A:$A,[3]【2026年03月度_全社】RFM客層一覧表データ!D:D,"",0)</f>
        <v>95</v>
      </c>
      <c r="H1555" s="183">
        <f>_xlfn.XLOOKUP($A1555,[3]【2026年03月度_全社】RFM客層一覧表データ!$A:$A,[3]【2026年03月度_全社】RFM客層一覧表データ!E:E,"",0)</f>
        <v>111</v>
      </c>
      <c r="I1555" s="183">
        <f>_xlfn.XLOOKUP($A1555,[3]【2026年03月度_全社】RFM客層一覧表データ!$A:$A,[3]【2026年03月度_全社】RFM客層一覧表データ!F:F,"",0)</f>
        <v>29</v>
      </c>
      <c r="J1555" s="183">
        <v>308</v>
      </c>
      <c r="K1555" s="183">
        <v>109</v>
      </c>
      <c r="L1555" s="183">
        <v>122</v>
      </c>
      <c r="M1555" s="183">
        <v>31</v>
      </c>
      <c r="N1555" s="183">
        <v>363</v>
      </c>
      <c r="O1555" s="183">
        <v>112</v>
      </c>
      <c r="P1555" s="183">
        <v>113</v>
      </c>
      <c r="Q1555" s="183">
        <v>19</v>
      </c>
      <c r="R1555" s="183">
        <v>417</v>
      </c>
      <c r="S1555" s="183">
        <v>90</v>
      </c>
      <c r="T1555" s="183">
        <v>147</v>
      </c>
      <c r="U1555" s="183">
        <v>22</v>
      </c>
      <c r="V1555" s="183">
        <v>473</v>
      </c>
      <c r="W1555" s="183">
        <v>90</v>
      </c>
      <c r="X1555" s="183">
        <v>161</v>
      </c>
      <c r="Y1555" s="183">
        <v>32</v>
      </c>
    </row>
    <row r="1556" spans="1:25" x14ac:dyDescent="0.2">
      <c r="A1556" s="184">
        <v>11339619</v>
      </c>
      <c r="B1556" s="183" t="str">
        <f>[1]店マスタ!B1555</f>
        <v>（有）小俣電機</v>
      </c>
      <c r="C1556" s="183">
        <v>2.5</v>
      </c>
      <c r="D1556" s="183">
        <v>2.5</v>
      </c>
      <c r="E1556" s="183">
        <f>_xlfn.XLOOKUP(A1556,[2]Sheet1!$R:$R,[2]Sheet1!$AB:$AB,"",0)</f>
        <v>3</v>
      </c>
      <c r="F1556" s="183">
        <f>_xlfn.XLOOKUP($A1556,[3]【2026年03月度_全社】RFM客層一覧表データ!$A:$A,[3]【2026年03月度_全社】RFM客層一覧表データ!C:C,"",0)</f>
        <v>388</v>
      </c>
      <c r="G1556" s="183">
        <f>_xlfn.XLOOKUP($A1556,[3]【2026年03月度_全社】RFM客層一覧表データ!$A:$A,[3]【2026年03月度_全社】RFM客層一覧表データ!D:D,"",0)</f>
        <v>128</v>
      </c>
      <c r="H1556" s="183">
        <f>_xlfn.XLOOKUP($A1556,[3]【2026年03月度_全社】RFM客層一覧表データ!$A:$A,[3]【2026年03月度_全社】RFM客層一覧表データ!E:E,"",0)</f>
        <v>170</v>
      </c>
      <c r="I1556" s="183">
        <f>_xlfn.XLOOKUP($A1556,[3]【2026年03月度_全社】RFM客層一覧表データ!$A:$A,[3]【2026年03月度_全社】RFM客層一覧表データ!F:F,"",0)</f>
        <v>16</v>
      </c>
      <c r="J1556" s="183">
        <v>398</v>
      </c>
      <c r="K1556" s="183">
        <v>161</v>
      </c>
      <c r="L1556" s="183">
        <v>176</v>
      </c>
      <c r="M1556" s="183">
        <v>26</v>
      </c>
      <c r="N1556" s="183">
        <v>395</v>
      </c>
      <c r="O1556" s="183">
        <v>155</v>
      </c>
      <c r="P1556" s="183">
        <v>184</v>
      </c>
      <c r="Q1556" s="183">
        <v>21</v>
      </c>
      <c r="R1556" s="183">
        <v>422</v>
      </c>
      <c r="S1556" s="183">
        <v>165</v>
      </c>
      <c r="T1556" s="183">
        <v>192</v>
      </c>
      <c r="U1556" s="183">
        <v>27</v>
      </c>
      <c r="V1556" s="183">
        <v>437</v>
      </c>
      <c r="W1556" s="183">
        <v>147</v>
      </c>
      <c r="X1556" s="183">
        <v>203</v>
      </c>
      <c r="Y1556" s="183">
        <v>19</v>
      </c>
    </row>
    <row r="1557" spans="1:25" x14ac:dyDescent="0.2">
      <c r="A1557" s="184">
        <v>11339652</v>
      </c>
      <c r="B1557" s="183" t="str">
        <f>[1]店マスタ!B1556</f>
        <v>エニータイム　なかしろ</v>
      </c>
      <c r="C1557" s="183">
        <v>1.5</v>
      </c>
      <c r="D1557" s="183">
        <v>1.5</v>
      </c>
      <c r="E1557" s="183">
        <f>_xlfn.XLOOKUP(A1557,[2]Sheet1!$R:$R,[2]Sheet1!$AB:$AB,"",0)</f>
        <v>1.5</v>
      </c>
      <c r="F1557" s="183" t="str">
        <f>_xlfn.XLOOKUP($A1557,[3]【2026年03月度_全社】RFM客層一覧表データ!$A:$A,[3]【2026年03月度_全社】RFM客層一覧表データ!C:C,"",0)</f>
        <v/>
      </c>
      <c r="G1557" s="183" t="str">
        <f>_xlfn.XLOOKUP($A1557,[3]【2026年03月度_全社】RFM客層一覧表データ!$A:$A,[3]【2026年03月度_全社】RFM客層一覧表データ!D:D,"",0)</f>
        <v/>
      </c>
      <c r="H1557" s="183" t="str">
        <f>_xlfn.XLOOKUP($A1557,[3]【2026年03月度_全社】RFM客層一覧表データ!$A:$A,[3]【2026年03月度_全社】RFM客層一覧表データ!E:E,"",0)</f>
        <v/>
      </c>
      <c r="I1557" s="183" t="str">
        <f>_xlfn.XLOOKUP($A1557,[3]【2026年03月度_全社】RFM客層一覧表データ!$A:$A,[3]【2026年03月度_全社】RFM客層一覧表データ!F:F,"",0)</f>
        <v/>
      </c>
      <c r="J1557" s="183">
        <v>0</v>
      </c>
      <c r="K1557" s="183">
        <v>0</v>
      </c>
      <c r="L1557" s="183">
        <v>0</v>
      </c>
      <c r="M1557" s="183">
        <v>0</v>
      </c>
      <c r="N1557" s="183">
        <v>0</v>
      </c>
      <c r="O1557" s="183">
        <v>0</v>
      </c>
      <c r="P1557" s="183">
        <v>0</v>
      </c>
      <c r="Q1557" s="183">
        <v>0</v>
      </c>
      <c r="R1557" s="183">
        <v>0</v>
      </c>
      <c r="S1557" s="183">
        <v>0</v>
      </c>
      <c r="T1557" s="183">
        <v>0</v>
      </c>
      <c r="U1557" s="183">
        <v>0</v>
      </c>
      <c r="V1557" s="183">
        <v>0</v>
      </c>
      <c r="W1557" s="183">
        <v>0</v>
      </c>
      <c r="X1557" s="183">
        <v>0</v>
      </c>
      <c r="Y1557" s="183">
        <v>0</v>
      </c>
    </row>
    <row r="1558" spans="1:25" x14ac:dyDescent="0.2">
      <c r="A1558" s="184">
        <v>11339662</v>
      </c>
      <c r="B1558" s="183" t="str">
        <f>[1]店マスタ!B1557</f>
        <v>石原デンキ</v>
      </c>
      <c r="C1558" s="183">
        <v>1.5</v>
      </c>
      <c r="D1558" s="183">
        <v>0</v>
      </c>
      <c r="E1558" s="183" t="str">
        <f>_xlfn.XLOOKUP(A1558,[2]Sheet1!$R:$R,[2]Sheet1!$AB:$AB,"",0)</f>
        <v/>
      </c>
      <c r="F1558" s="183" t="str">
        <f>_xlfn.XLOOKUP($A1558,[3]【2026年03月度_全社】RFM客層一覧表データ!$A:$A,[3]【2026年03月度_全社】RFM客層一覧表データ!C:C,"",0)</f>
        <v/>
      </c>
      <c r="G1558" s="183" t="str">
        <f>_xlfn.XLOOKUP($A1558,[3]【2026年03月度_全社】RFM客層一覧表データ!$A:$A,[3]【2026年03月度_全社】RFM客層一覧表データ!D:D,"",0)</f>
        <v/>
      </c>
      <c r="H1558" s="183" t="str">
        <f>_xlfn.XLOOKUP($A1558,[3]【2026年03月度_全社】RFM客層一覧表データ!$A:$A,[3]【2026年03月度_全社】RFM客層一覧表データ!E:E,"",0)</f>
        <v/>
      </c>
      <c r="I1558" s="183" t="str">
        <f>_xlfn.XLOOKUP($A1558,[3]【2026年03月度_全社】RFM客層一覧表データ!$A:$A,[3]【2026年03月度_全社】RFM客層一覧表データ!F:F,"",0)</f>
        <v/>
      </c>
      <c r="J1558" s="183">
        <v>0</v>
      </c>
      <c r="K1558" s="183">
        <v>0</v>
      </c>
      <c r="L1558" s="183">
        <v>0</v>
      </c>
      <c r="M1558" s="183">
        <v>0</v>
      </c>
      <c r="N1558" s="183">
        <v>0</v>
      </c>
      <c r="O1558" s="183">
        <v>0</v>
      </c>
      <c r="P1558" s="183">
        <v>0</v>
      </c>
      <c r="Q1558" s="183">
        <v>0</v>
      </c>
      <c r="R1558" s="183">
        <v>0</v>
      </c>
      <c r="S1558" s="183">
        <v>0</v>
      </c>
      <c r="T1558" s="183">
        <v>0</v>
      </c>
      <c r="U1558" s="183">
        <v>0</v>
      </c>
      <c r="V1558" s="183">
        <v>0</v>
      </c>
      <c r="W1558" s="183">
        <v>0</v>
      </c>
      <c r="X1558" s="183">
        <v>0</v>
      </c>
      <c r="Y1558" s="183">
        <v>0</v>
      </c>
    </row>
    <row r="1559" spans="1:25" x14ac:dyDescent="0.2">
      <c r="A1559" s="184">
        <v>11339677</v>
      </c>
      <c r="B1559" s="183" t="str">
        <f>[1]店マスタ!B1558</f>
        <v>エニータイム　ムラカミ</v>
      </c>
      <c r="C1559" s="183">
        <v>1.5</v>
      </c>
      <c r="D1559" s="183">
        <v>1.5</v>
      </c>
      <c r="E1559" s="183">
        <f>_xlfn.XLOOKUP(A1559,[2]Sheet1!$R:$R,[2]Sheet1!$AB:$AB,"",0)</f>
        <v>1.5</v>
      </c>
      <c r="F1559" s="183">
        <f>_xlfn.XLOOKUP($A1559,[3]【2026年03月度_全社】RFM客層一覧表データ!$A:$A,[3]【2026年03月度_全社】RFM客層一覧表データ!C:C,"",0)</f>
        <v>233</v>
      </c>
      <c r="G1559" s="183">
        <f>_xlfn.XLOOKUP($A1559,[3]【2026年03月度_全社】RFM客層一覧表データ!$A:$A,[3]【2026年03月度_全社】RFM客層一覧表データ!D:D,"",0)</f>
        <v>3</v>
      </c>
      <c r="H1559" s="183">
        <f>_xlfn.XLOOKUP($A1559,[3]【2026年03月度_全社】RFM客層一覧表データ!$A:$A,[3]【2026年03月度_全社】RFM客層一覧表データ!E:E,"",0)</f>
        <v>95</v>
      </c>
      <c r="I1559" s="183">
        <f>_xlfn.XLOOKUP($A1559,[3]【2026年03月度_全社】RFM客層一覧表データ!$A:$A,[3]【2026年03月度_全社】RFM客層一覧表データ!F:F,"",0)</f>
        <v>0</v>
      </c>
      <c r="J1559" s="183">
        <v>260</v>
      </c>
      <c r="K1559" s="183">
        <v>125</v>
      </c>
      <c r="L1559" s="183">
        <v>114</v>
      </c>
      <c r="M1559" s="183">
        <v>25</v>
      </c>
      <c r="N1559" s="183">
        <v>260</v>
      </c>
      <c r="O1559" s="183">
        <v>66</v>
      </c>
      <c r="P1559" s="183">
        <v>116</v>
      </c>
      <c r="Q1559" s="183">
        <v>18</v>
      </c>
      <c r="R1559" s="183">
        <v>218</v>
      </c>
      <c r="S1559" s="183">
        <v>74</v>
      </c>
      <c r="T1559" s="183">
        <v>85</v>
      </c>
      <c r="U1559" s="183">
        <v>27</v>
      </c>
      <c r="V1559" s="183">
        <v>228</v>
      </c>
      <c r="W1559" s="183">
        <v>61</v>
      </c>
      <c r="X1559" s="183">
        <v>109</v>
      </c>
      <c r="Y1559" s="183">
        <v>11</v>
      </c>
    </row>
    <row r="1560" spans="1:25" x14ac:dyDescent="0.2">
      <c r="A1560" s="184">
        <v>11339723</v>
      </c>
      <c r="B1560" s="183" t="str">
        <f>[1]店マスタ!B1559</f>
        <v>大庭電機　高島平店</v>
      </c>
      <c r="C1560" s="183">
        <v>2.5</v>
      </c>
      <c r="D1560" s="183">
        <v>2.5</v>
      </c>
      <c r="E1560" s="183">
        <f>_xlfn.XLOOKUP(A1560,[2]Sheet1!$R:$R,[2]Sheet1!$AB:$AB,"",0)</f>
        <v>2.5</v>
      </c>
      <c r="F1560" s="183">
        <f>_xlfn.XLOOKUP($A1560,[3]【2026年03月度_全社】RFM客層一覧表データ!$A:$A,[3]【2026年03月度_全社】RFM客層一覧表データ!C:C,"",0)</f>
        <v>1532</v>
      </c>
      <c r="G1560" s="183">
        <f>_xlfn.XLOOKUP($A1560,[3]【2026年03月度_全社】RFM客層一覧表データ!$A:$A,[3]【2026年03月度_全社】RFM客層一覧表データ!D:D,"",0)</f>
        <v>656</v>
      </c>
      <c r="H1560" s="183">
        <f>_xlfn.XLOOKUP($A1560,[3]【2026年03月度_全社】RFM客層一覧表データ!$A:$A,[3]【2026年03月度_全社】RFM客層一覧表データ!E:E,"",0)</f>
        <v>521</v>
      </c>
      <c r="I1560" s="183">
        <f>_xlfn.XLOOKUP($A1560,[3]【2026年03月度_全社】RFM客層一覧表データ!$A:$A,[3]【2026年03月度_全社】RFM客層一覧表データ!F:F,"",0)</f>
        <v>164</v>
      </c>
      <c r="J1560" s="183">
        <v>1544</v>
      </c>
      <c r="K1560" s="183">
        <v>482</v>
      </c>
      <c r="L1560" s="183">
        <v>493</v>
      </c>
      <c r="M1560" s="183">
        <v>149</v>
      </c>
      <c r="N1560" s="183">
        <v>1575</v>
      </c>
      <c r="O1560" s="183">
        <v>485</v>
      </c>
      <c r="P1560" s="183">
        <v>508</v>
      </c>
      <c r="Q1560" s="183">
        <v>137</v>
      </c>
      <c r="R1560" s="183">
        <v>1638</v>
      </c>
      <c r="S1560" s="183">
        <v>494</v>
      </c>
      <c r="T1560" s="183">
        <v>509</v>
      </c>
      <c r="U1560" s="183">
        <v>152</v>
      </c>
      <c r="V1560" s="183">
        <v>1668</v>
      </c>
      <c r="W1560" s="183">
        <v>504</v>
      </c>
      <c r="X1560" s="183">
        <v>556</v>
      </c>
      <c r="Y1560" s="183">
        <v>157</v>
      </c>
    </row>
    <row r="1561" spans="1:25" x14ac:dyDescent="0.2">
      <c r="A1561" s="184">
        <v>11339750</v>
      </c>
      <c r="B1561" s="183" t="str">
        <f>[1]店マスタ!B1560</f>
        <v>市橋電気　飯能店</v>
      </c>
      <c r="C1561" s="183">
        <v>2.5</v>
      </c>
      <c r="D1561" s="183">
        <v>2.5</v>
      </c>
      <c r="E1561" s="183">
        <f>_xlfn.XLOOKUP(A1561,[2]Sheet1!$R:$R,[2]Sheet1!$AB:$AB,"",0)</f>
        <v>3</v>
      </c>
      <c r="F1561" s="183" t="str">
        <f>_xlfn.XLOOKUP($A1561,[3]【2026年03月度_全社】RFM客層一覧表データ!$A:$A,[3]【2026年03月度_全社】RFM客層一覧表データ!C:C,"",0)</f>
        <v/>
      </c>
      <c r="G1561" s="183" t="str">
        <f>_xlfn.XLOOKUP($A1561,[3]【2026年03月度_全社】RFM客層一覧表データ!$A:$A,[3]【2026年03月度_全社】RFM客層一覧表データ!D:D,"",0)</f>
        <v/>
      </c>
      <c r="H1561" s="183" t="str">
        <f>_xlfn.XLOOKUP($A1561,[3]【2026年03月度_全社】RFM客層一覧表データ!$A:$A,[3]【2026年03月度_全社】RFM客層一覧表データ!E:E,"",0)</f>
        <v/>
      </c>
      <c r="I1561" s="183" t="str">
        <f>_xlfn.XLOOKUP($A1561,[3]【2026年03月度_全社】RFM客層一覧表データ!$A:$A,[3]【2026年03月度_全社】RFM客層一覧表データ!F:F,"",0)</f>
        <v/>
      </c>
      <c r="J1561" s="183">
        <v>0</v>
      </c>
      <c r="K1561" s="183">
        <v>0</v>
      </c>
      <c r="L1561" s="183">
        <v>0</v>
      </c>
      <c r="M1561" s="183">
        <v>0</v>
      </c>
      <c r="N1561" s="183">
        <v>0</v>
      </c>
      <c r="O1561" s="183">
        <v>0</v>
      </c>
      <c r="P1561" s="183">
        <v>0</v>
      </c>
      <c r="Q1561" s="183">
        <v>0</v>
      </c>
      <c r="R1561" s="183">
        <v>0</v>
      </c>
      <c r="S1561" s="183">
        <v>0</v>
      </c>
      <c r="T1561" s="183">
        <v>0</v>
      </c>
      <c r="U1561" s="183">
        <v>0</v>
      </c>
      <c r="V1561" s="183">
        <v>0</v>
      </c>
      <c r="W1561" s="183">
        <v>0</v>
      </c>
      <c r="X1561" s="183">
        <v>0</v>
      </c>
      <c r="Y1561" s="183">
        <v>0</v>
      </c>
    </row>
    <row r="1562" spans="1:25" x14ac:dyDescent="0.2">
      <c r="A1562" s="184">
        <v>11340003</v>
      </c>
      <c r="B1562" s="183" t="str">
        <f>[1]店マスタ!B1561</f>
        <v>ＣＯＭ　イスズ</v>
      </c>
      <c r="C1562" s="183">
        <v>2</v>
      </c>
      <c r="D1562" s="183">
        <v>2</v>
      </c>
      <c r="E1562" s="183" t="str">
        <f>_xlfn.XLOOKUP(A1562,[2]Sheet1!$R:$R,[2]Sheet1!$AB:$AB,"",0)</f>
        <v/>
      </c>
      <c r="F1562" s="183" t="str">
        <f>_xlfn.XLOOKUP($A1562,[3]【2026年03月度_全社】RFM客層一覧表データ!$A:$A,[3]【2026年03月度_全社】RFM客層一覧表データ!C:C,"",0)</f>
        <v/>
      </c>
      <c r="G1562" s="183" t="str">
        <f>_xlfn.XLOOKUP($A1562,[3]【2026年03月度_全社】RFM客層一覧表データ!$A:$A,[3]【2026年03月度_全社】RFM客層一覧表データ!D:D,"",0)</f>
        <v/>
      </c>
      <c r="H1562" s="183" t="str">
        <f>_xlfn.XLOOKUP($A1562,[3]【2026年03月度_全社】RFM客層一覧表データ!$A:$A,[3]【2026年03月度_全社】RFM客層一覧表データ!E:E,"",0)</f>
        <v/>
      </c>
      <c r="I1562" s="183" t="str">
        <f>_xlfn.XLOOKUP($A1562,[3]【2026年03月度_全社】RFM客層一覧表データ!$A:$A,[3]【2026年03月度_全社】RFM客層一覧表データ!F:F,"",0)</f>
        <v/>
      </c>
      <c r="J1562" s="183">
        <v>322</v>
      </c>
      <c r="K1562" s="183">
        <v>62</v>
      </c>
      <c r="L1562" s="183">
        <v>25</v>
      </c>
      <c r="M1562" s="183">
        <v>0</v>
      </c>
      <c r="N1562" s="183">
        <v>338</v>
      </c>
      <c r="O1562" s="183">
        <v>63</v>
      </c>
      <c r="P1562" s="183">
        <v>33</v>
      </c>
      <c r="Q1562" s="183">
        <v>10</v>
      </c>
      <c r="R1562" s="183">
        <v>339</v>
      </c>
      <c r="S1562" s="183">
        <v>78</v>
      </c>
      <c r="T1562" s="183">
        <v>55</v>
      </c>
      <c r="U1562" s="183">
        <v>18</v>
      </c>
      <c r="V1562" s="183">
        <v>349</v>
      </c>
      <c r="W1562" s="183">
        <v>109</v>
      </c>
      <c r="X1562" s="183">
        <v>80</v>
      </c>
      <c r="Y1562" s="183">
        <v>25</v>
      </c>
    </row>
    <row r="1563" spans="1:25" x14ac:dyDescent="0.2">
      <c r="A1563" s="184">
        <v>11340054</v>
      </c>
      <c r="B1563" s="183" t="str">
        <f>[1]店マスタ!B1562</f>
        <v>株式会社　ミタカ電器</v>
      </c>
      <c r="C1563" s="183">
        <v>1.5</v>
      </c>
      <c r="D1563" s="183">
        <v>1.5</v>
      </c>
      <c r="E1563" s="183">
        <f>_xlfn.XLOOKUP(A1563,[2]Sheet1!$R:$R,[2]Sheet1!$AB:$AB,"",0)</f>
        <v>1.5</v>
      </c>
      <c r="F1563" s="183" t="str">
        <f>_xlfn.XLOOKUP($A1563,[3]【2026年03月度_全社】RFM客層一覧表データ!$A:$A,[3]【2026年03月度_全社】RFM客層一覧表データ!C:C,"",0)</f>
        <v/>
      </c>
      <c r="G1563" s="183" t="str">
        <f>_xlfn.XLOOKUP($A1563,[3]【2026年03月度_全社】RFM客層一覧表データ!$A:$A,[3]【2026年03月度_全社】RFM客層一覧表データ!D:D,"",0)</f>
        <v/>
      </c>
      <c r="H1563" s="183" t="str">
        <f>_xlfn.XLOOKUP($A1563,[3]【2026年03月度_全社】RFM客層一覧表データ!$A:$A,[3]【2026年03月度_全社】RFM客層一覧表データ!E:E,"",0)</f>
        <v/>
      </c>
      <c r="I1563" s="183" t="str">
        <f>_xlfn.XLOOKUP($A1563,[3]【2026年03月度_全社】RFM客層一覧表データ!$A:$A,[3]【2026年03月度_全社】RFM客層一覧表データ!F:F,"",0)</f>
        <v/>
      </c>
      <c r="J1563" s="183">
        <v>0</v>
      </c>
      <c r="K1563" s="183">
        <v>0</v>
      </c>
      <c r="L1563" s="183">
        <v>0</v>
      </c>
      <c r="M1563" s="183">
        <v>0</v>
      </c>
      <c r="N1563" s="183">
        <v>0</v>
      </c>
      <c r="O1563" s="183">
        <v>0</v>
      </c>
      <c r="P1563" s="183">
        <v>0</v>
      </c>
      <c r="Q1563" s="183">
        <v>0</v>
      </c>
      <c r="R1563" s="183">
        <v>0</v>
      </c>
      <c r="S1563" s="183">
        <v>0</v>
      </c>
      <c r="T1563" s="183">
        <v>0</v>
      </c>
      <c r="U1563" s="183">
        <v>0</v>
      </c>
      <c r="V1563" s="183">
        <v>0</v>
      </c>
      <c r="W1563" s="183">
        <v>0</v>
      </c>
      <c r="X1563" s="183">
        <v>0</v>
      </c>
      <c r="Y1563" s="183">
        <v>0</v>
      </c>
    </row>
    <row r="1564" spans="1:25" x14ac:dyDescent="0.2">
      <c r="A1564" s="184">
        <v>11340070</v>
      </c>
      <c r="B1564" s="183" t="str">
        <f>[1]店マスタ!B1563</f>
        <v>フジワラ電器</v>
      </c>
      <c r="C1564" s="183">
        <v>1.5</v>
      </c>
      <c r="D1564" s="183">
        <v>1.5</v>
      </c>
      <c r="E1564" s="183">
        <f>_xlfn.XLOOKUP(A1564,[2]Sheet1!$R:$R,[2]Sheet1!$AB:$AB,"",0)</f>
        <v>1.5</v>
      </c>
      <c r="F1564" s="183">
        <f>_xlfn.XLOOKUP($A1564,[3]【2026年03月度_全社】RFM客層一覧表データ!$A:$A,[3]【2026年03月度_全社】RFM客層一覧表データ!C:C,"",0)</f>
        <v>373</v>
      </c>
      <c r="G1564" s="183">
        <f>_xlfn.XLOOKUP($A1564,[3]【2026年03月度_全社】RFM客層一覧表データ!$A:$A,[3]【2026年03月度_全社】RFM客層一覧表データ!D:D,"",0)</f>
        <v>135</v>
      </c>
      <c r="H1564" s="183">
        <f>_xlfn.XLOOKUP($A1564,[3]【2026年03月度_全社】RFM客層一覧表データ!$A:$A,[3]【2026年03月度_全社】RFM客層一覧表データ!E:E,"",0)</f>
        <v>152</v>
      </c>
      <c r="I1564" s="183">
        <f>_xlfn.XLOOKUP($A1564,[3]【2026年03月度_全社】RFM客層一覧表データ!$A:$A,[3]【2026年03月度_全社】RFM客層一覧表データ!F:F,"",0)</f>
        <v>21</v>
      </c>
      <c r="J1564" s="183">
        <v>384</v>
      </c>
      <c r="K1564" s="183">
        <v>144</v>
      </c>
      <c r="L1564" s="183">
        <v>165</v>
      </c>
      <c r="M1564" s="183">
        <v>36</v>
      </c>
      <c r="N1564" s="183">
        <v>414</v>
      </c>
      <c r="O1564" s="183">
        <v>140</v>
      </c>
      <c r="P1564" s="183">
        <v>181</v>
      </c>
      <c r="Q1564" s="183">
        <v>36</v>
      </c>
      <c r="R1564" s="183">
        <v>430</v>
      </c>
      <c r="S1564" s="183">
        <v>154</v>
      </c>
      <c r="T1564" s="183">
        <v>186</v>
      </c>
      <c r="U1564" s="183">
        <v>33</v>
      </c>
      <c r="V1564" s="183">
        <v>800</v>
      </c>
      <c r="W1564" s="183">
        <v>360</v>
      </c>
      <c r="X1564" s="183">
        <v>313</v>
      </c>
      <c r="Y1564" s="183">
        <v>105</v>
      </c>
    </row>
    <row r="1565" spans="1:25" x14ac:dyDescent="0.2">
      <c r="A1565" s="184">
        <v>11340071</v>
      </c>
      <c r="B1565" s="183" t="str">
        <f>[1]店マスタ!B1564</f>
        <v>クマガイデンキ株式会社</v>
      </c>
      <c r="C1565" s="183">
        <v>1.5</v>
      </c>
      <c r="D1565" s="183">
        <v>1.5</v>
      </c>
      <c r="E1565" s="183">
        <f>_xlfn.XLOOKUP(A1565,[2]Sheet1!$R:$R,[2]Sheet1!$AB:$AB,"",0)</f>
        <v>1.5</v>
      </c>
      <c r="F1565" s="183">
        <f>_xlfn.XLOOKUP($A1565,[3]【2026年03月度_全社】RFM客層一覧表データ!$A:$A,[3]【2026年03月度_全社】RFM客層一覧表データ!C:C,"",0)</f>
        <v>430</v>
      </c>
      <c r="G1565" s="183">
        <f>_xlfn.XLOOKUP($A1565,[3]【2026年03月度_全社】RFM客層一覧表データ!$A:$A,[3]【2026年03月度_全社】RFM客層一覧表データ!D:D,"",0)</f>
        <v>206</v>
      </c>
      <c r="H1565" s="183">
        <f>_xlfn.XLOOKUP($A1565,[3]【2026年03月度_全社】RFM客層一覧表データ!$A:$A,[3]【2026年03月度_全社】RFM客層一覧表データ!E:E,"",0)</f>
        <v>170</v>
      </c>
      <c r="I1565" s="183">
        <f>_xlfn.XLOOKUP($A1565,[3]【2026年03月度_全社】RFM客層一覧表データ!$A:$A,[3]【2026年03月度_全社】RFM客層一覧表データ!F:F,"",0)</f>
        <v>55</v>
      </c>
      <c r="J1565" s="183">
        <v>438</v>
      </c>
      <c r="K1565" s="183">
        <v>218</v>
      </c>
      <c r="L1565" s="183">
        <v>156</v>
      </c>
      <c r="M1565" s="183">
        <v>89</v>
      </c>
      <c r="N1565" s="183">
        <v>444</v>
      </c>
      <c r="O1565" s="183">
        <v>227</v>
      </c>
      <c r="P1565" s="183">
        <v>147</v>
      </c>
      <c r="Q1565" s="183">
        <v>140</v>
      </c>
      <c r="R1565" s="183">
        <v>436</v>
      </c>
      <c r="S1565" s="183">
        <v>235</v>
      </c>
      <c r="T1565" s="183">
        <v>123</v>
      </c>
      <c r="U1565" s="183">
        <v>175</v>
      </c>
      <c r="V1565" s="183">
        <v>0</v>
      </c>
      <c r="W1565" s="183">
        <v>0</v>
      </c>
      <c r="X1565" s="183">
        <v>0</v>
      </c>
      <c r="Y1565" s="183">
        <v>0</v>
      </c>
    </row>
    <row r="1566" spans="1:25" x14ac:dyDescent="0.2">
      <c r="A1566" s="184">
        <v>11341001</v>
      </c>
      <c r="B1566" s="183" t="str">
        <f>[1]店マスタ!B1565</f>
        <v>株式会社　高坂デンキ商会</v>
      </c>
      <c r="C1566" s="183">
        <v>1.5</v>
      </c>
      <c r="D1566" s="183">
        <v>1.5</v>
      </c>
      <c r="E1566" s="183">
        <f>_xlfn.XLOOKUP(A1566,[2]Sheet1!$R:$R,[2]Sheet1!$AB:$AB,"",0)</f>
        <v>2</v>
      </c>
      <c r="F1566" s="183" t="str">
        <f>_xlfn.XLOOKUP($A1566,[3]【2026年03月度_全社】RFM客層一覧表データ!$A:$A,[3]【2026年03月度_全社】RFM客層一覧表データ!C:C,"",0)</f>
        <v/>
      </c>
      <c r="G1566" s="183" t="str">
        <f>_xlfn.XLOOKUP($A1566,[3]【2026年03月度_全社】RFM客層一覧表データ!$A:$A,[3]【2026年03月度_全社】RFM客層一覧表データ!D:D,"",0)</f>
        <v/>
      </c>
      <c r="H1566" s="183" t="str">
        <f>_xlfn.XLOOKUP($A1566,[3]【2026年03月度_全社】RFM客層一覧表データ!$A:$A,[3]【2026年03月度_全社】RFM客層一覧表データ!E:E,"",0)</f>
        <v/>
      </c>
      <c r="I1566" s="183" t="str">
        <f>_xlfn.XLOOKUP($A1566,[3]【2026年03月度_全社】RFM客層一覧表データ!$A:$A,[3]【2026年03月度_全社】RFM客層一覧表データ!F:F,"",0)</f>
        <v/>
      </c>
      <c r="J1566" s="183">
        <v>0</v>
      </c>
      <c r="K1566" s="183">
        <v>0</v>
      </c>
      <c r="L1566" s="183">
        <v>0</v>
      </c>
      <c r="M1566" s="183">
        <v>0</v>
      </c>
      <c r="N1566" s="183">
        <v>0</v>
      </c>
      <c r="O1566" s="183">
        <v>0</v>
      </c>
      <c r="P1566" s="183">
        <v>0</v>
      </c>
      <c r="Q1566" s="183">
        <v>0</v>
      </c>
      <c r="R1566" s="183">
        <v>0</v>
      </c>
      <c r="S1566" s="183">
        <v>0</v>
      </c>
      <c r="T1566" s="183">
        <v>0</v>
      </c>
      <c r="U1566" s="183">
        <v>0</v>
      </c>
      <c r="V1566" s="183">
        <v>0</v>
      </c>
      <c r="W1566" s="183">
        <v>0</v>
      </c>
      <c r="X1566" s="183">
        <v>0</v>
      </c>
      <c r="Y1566" s="183">
        <v>0</v>
      </c>
    </row>
    <row r="1567" spans="1:25" x14ac:dyDescent="0.2">
      <c r="A1567" s="184">
        <v>11342002</v>
      </c>
      <c r="B1567" s="183" t="str">
        <f>[1]店マスタ!B1566</f>
        <v>株式会社　マルエス佐藤電気</v>
      </c>
      <c r="C1567" s="183">
        <v>3</v>
      </c>
      <c r="D1567" s="183">
        <v>0</v>
      </c>
      <c r="E1567" s="183">
        <f>_xlfn.XLOOKUP(A1567,[2]Sheet1!$R:$R,[2]Sheet1!$AB:$AB,"",0)</f>
        <v>3</v>
      </c>
      <c r="F1567" s="183" t="str">
        <f>_xlfn.XLOOKUP($A1567,[3]【2026年03月度_全社】RFM客層一覧表データ!$A:$A,[3]【2026年03月度_全社】RFM客層一覧表データ!C:C,"",0)</f>
        <v/>
      </c>
      <c r="G1567" s="183" t="str">
        <f>_xlfn.XLOOKUP($A1567,[3]【2026年03月度_全社】RFM客層一覧表データ!$A:$A,[3]【2026年03月度_全社】RFM客層一覧表データ!D:D,"",0)</f>
        <v/>
      </c>
      <c r="H1567" s="183" t="str">
        <f>_xlfn.XLOOKUP($A1567,[3]【2026年03月度_全社】RFM客層一覧表データ!$A:$A,[3]【2026年03月度_全社】RFM客層一覧表データ!E:E,"",0)</f>
        <v/>
      </c>
      <c r="I1567" s="183" t="str">
        <f>_xlfn.XLOOKUP($A1567,[3]【2026年03月度_全社】RFM客層一覧表データ!$A:$A,[3]【2026年03月度_全社】RFM客層一覧表データ!F:F,"",0)</f>
        <v/>
      </c>
      <c r="J1567" s="183">
        <v>0</v>
      </c>
      <c r="K1567" s="183">
        <v>0</v>
      </c>
      <c r="L1567" s="183">
        <v>0</v>
      </c>
      <c r="M1567" s="183">
        <v>0</v>
      </c>
      <c r="N1567" s="183">
        <v>0</v>
      </c>
      <c r="O1567" s="183">
        <v>0</v>
      </c>
      <c r="P1567" s="183">
        <v>0</v>
      </c>
      <c r="Q1567" s="183">
        <v>0</v>
      </c>
      <c r="R1567" s="183">
        <v>0</v>
      </c>
      <c r="S1567" s="183">
        <v>0</v>
      </c>
      <c r="T1567" s="183">
        <v>0</v>
      </c>
      <c r="U1567" s="183">
        <v>0</v>
      </c>
      <c r="V1567" s="183">
        <v>0</v>
      </c>
      <c r="W1567" s="183">
        <v>0</v>
      </c>
      <c r="X1567" s="183">
        <v>0</v>
      </c>
      <c r="Y1567" s="183">
        <v>0</v>
      </c>
    </row>
    <row r="1568" spans="1:25" x14ac:dyDescent="0.2">
      <c r="A1568" s="184">
        <v>11342011</v>
      </c>
      <c r="B1568" s="183" t="str">
        <f>[1]店マスタ!B1567</f>
        <v>サトウ　デンキ</v>
      </c>
      <c r="C1568" s="183">
        <v>3</v>
      </c>
      <c r="D1568" s="183">
        <v>3</v>
      </c>
      <c r="E1568" s="183">
        <f>_xlfn.XLOOKUP(A1568,[2]Sheet1!$R:$R,[2]Sheet1!$AB:$AB,"",0)</f>
        <v>3.5</v>
      </c>
      <c r="F1568" s="183">
        <f>_xlfn.XLOOKUP($A1568,[3]【2026年03月度_全社】RFM客層一覧表データ!$A:$A,[3]【2026年03月度_全社】RFM客層一覧表データ!C:C,"",0)</f>
        <v>564</v>
      </c>
      <c r="G1568" s="183">
        <f>_xlfn.XLOOKUP($A1568,[3]【2026年03月度_全社】RFM客層一覧表データ!$A:$A,[3]【2026年03月度_全社】RFM客層一覧表データ!D:D,"",0)</f>
        <v>131</v>
      </c>
      <c r="H1568" s="183">
        <f>_xlfn.XLOOKUP($A1568,[3]【2026年03月度_全社】RFM客層一覧表データ!$A:$A,[3]【2026年03月度_全社】RFM客層一覧表データ!E:E,"",0)</f>
        <v>114</v>
      </c>
      <c r="I1568" s="183">
        <f>_xlfn.XLOOKUP($A1568,[3]【2026年03月度_全社】RFM客層一覧表データ!$A:$A,[3]【2026年03月度_全社】RFM客層一覧表データ!F:F,"",0)</f>
        <v>0</v>
      </c>
      <c r="J1568" s="183">
        <v>576</v>
      </c>
      <c r="K1568" s="183">
        <v>164</v>
      </c>
      <c r="L1568" s="183">
        <v>125</v>
      </c>
      <c r="M1568" s="183">
        <v>0</v>
      </c>
      <c r="N1568" s="183">
        <v>569</v>
      </c>
      <c r="O1568" s="183">
        <v>125</v>
      </c>
      <c r="P1568" s="183">
        <v>132</v>
      </c>
      <c r="Q1568" s="183">
        <v>0</v>
      </c>
      <c r="R1568" s="183">
        <v>600</v>
      </c>
      <c r="S1568" s="183">
        <v>176</v>
      </c>
      <c r="T1568" s="183">
        <v>148</v>
      </c>
      <c r="U1568" s="183">
        <v>0</v>
      </c>
      <c r="V1568" s="183">
        <v>632</v>
      </c>
      <c r="W1568" s="183">
        <v>143</v>
      </c>
      <c r="X1568" s="183">
        <v>141</v>
      </c>
      <c r="Y1568" s="183">
        <v>0</v>
      </c>
    </row>
    <row r="1569" spans="1:25" x14ac:dyDescent="0.2">
      <c r="A1569" s="184">
        <v>11342082</v>
      </c>
      <c r="B1569" s="183" t="str">
        <f>[1]店マスタ!B1568</f>
        <v>（株）高坂デンキ商会（国領店</v>
      </c>
      <c r="C1569" s="183">
        <v>3</v>
      </c>
      <c r="D1569" s="183">
        <v>3</v>
      </c>
      <c r="E1569" s="183">
        <f>_xlfn.XLOOKUP(A1569,[2]Sheet1!$R:$R,[2]Sheet1!$AB:$AB,"",0)</f>
        <v>3.5</v>
      </c>
      <c r="F1569" s="183">
        <f>_xlfn.XLOOKUP($A1569,[3]【2026年03月度_全社】RFM客層一覧表データ!$A:$A,[3]【2026年03月度_全社】RFM客層一覧表データ!C:C,"",0)</f>
        <v>694</v>
      </c>
      <c r="G1569" s="183">
        <f>_xlfn.XLOOKUP($A1569,[3]【2026年03月度_全社】RFM客層一覧表データ!$A:$A,[3]【2026年03月度_全社】RFM客層一覧表データ!D:D,"",0)</f>
        <v>399</v>
      </c>
      <c r="H1569" s="183">
        <f>_xlfn.XLOOKUP($A1569,[3]【2026年03月度_全社】RFM客層一覧表データ!$A:$A,[3]【2026年03月度_全社】RFM客層一覧表データ!E:E,"",0)</f>
        <v>208</v>
      </c>
      <c r="I1569" s="183">
        <f>_xlfn.XLOOKUP($A1569,[3]【2026年03月度_全社】RFM客層一覧表データ!$A:$A,[3]【2026年03月度_全社】RFM客層一覧表データ!F:F,"",0)</f>
        <v>188</v>
      </c>
      <c r="J1569" s="183">
        <v>553</v>
      </c>
      <c r="K1569" s="183">
        <v>125</v>
      </c>
      <c r="L1569" s="183">
        <v>143</v>
      </c>
      <c r="M1569" s="183">
        <v>24</v>
      </c>
      <c r="N1569" s="183">
        <v>614</v>
      </c>
      <c r="O1569" s="183">
        <v>15</v>
      </c>
      <c r="P1569" s="183">
        <v>167</v>
      </c>
      <c r="Q1569" s="183">
        <v>1</v>
      </c>
      <c r="R1569" s="183">
        <v>812</v>
      </c>
      <c r="S1569" s="183">
        <v>109</v>
      </c>
      <c r="T1569" s="183">
        <v>236</v>
      </c>
      <c r="U1569" s="183">
        <v>27</v>
      </c>
      <c r="V1569" s="183">
        <v>960</v>
      </c>
      <c r="W1569" s="183">
        <v>128</v>
      </c>
      <c r="X1569" s="183">
        <v>286</v>
      </c>
      <c r="Y1569" s="183">
        <v>41</v>
      </c>
    </row>
    <row r="1570" spans="1:25" x14ac:dyDescent="0.2">
      <c r="A1570" s="184">
        <v>11342092</v>
      </c>
      <c r="B1570" s="183" t="str">
        <f>[1]店マスタ!B1569</f>
        <v>（株）高坂デンキ商会多摩川住宅</v>
      </c>
      <c r="C1570" s="183">
        <v>1</v>
      </c>
      <c r="D1570" s="183">
        <v>1</v>
      </c>
      <c r="E1570" s="183">
        <f>_xlfn.XLOOKUP(A1570,[2]Sheet1!$R:$R,[2]Sheet1!$AB:$AB,"",0)</f>
        <v>1</v>
      </c>
      <c r="F1570" s="183">
        <f>_xlfn.XLOOKUP($A1570,[3]【2026年03月度_全社】RFM客層一覧表データ!$A:$A,[3]【2026年03月度_全社】RFM客層一覧表データ!C:C,"",0)</f>
        <v>0</v>
      </c>
      <c r="G1570" s="183">
        <f>_xlfn.XLOOKUP($A1570,[3]【2026年03月度_全社】RFM客層一覧表データ!$A:$A,[3]【2026年03月度_全社】RFM客層一覧表データ!D:D,"",0)</f>
        <v>0</v>
      </c>
      <c r="H1570" s="183">
        <f>_xlfn.XLOOKUP($A1570,[3]【2026年03月度_全社】RFM客層一覧表データ!$A:$A,[3]【2026年03月度_全社】RFM客層一覧表データ!E:E,"",0)</f>
        <v>0</v>
      </c>
      <c r="I1570" s="183">
        <f>_xlfn.XLOOKUP($A1570,[3]【2026年03月度_全社】RFM客層一覧表データ!$A:$A,[3]【2026年03月度_全社】RFM客層一覧表データ!F:F,"",0)</f>
        <v>0</v>
      </c>
      <c r="J1570" s="183">
        <v>0</v>
      </c>
      <c r="K1570" s="183">
        <v>0</v>
      </c>
      <c r="L1570" s="183">
        <v>0</v>
      </c>
      <c r="M1570" s="183">
        <v>0</v>
      </c>
      <c r="N1570" s="183">
        <v>0</v>
      </c>
      <c r="O1570" s="183">
        <v>0</v>
      </c>
      <c r="P1570" s="183">
        <v>0</v>
      </c>
      <c r="Q1570" s="183">
        <v>0</v>
      </c>
      <c r="R1570" s="183">
        <v>0</v>
      </c>
      <c r="S1570" s="183">
        <v>0</v>
      </c>
      <c r="T1570" s="183">
        <v>0</v>
      </c>
      <c r="U1570" s="183">
        <v>0</v>
      </c>
      <c r="V1570" s="183">
        <v>0</v>
      </c>
      <c r="W1570" s="183">
        <v>0</v>
      </c>
      <c r="X1570" s="183">
        <v>0</v>
      </c>
      <c r="Y1570" s="183">
        <v>0</v>
      </c>
    </row>
    <row r="1571" spans="1:25" x14ac:dyDescent="0.2">
      <c r="A1571" s="184">
        <v>11344004</v>
      </c>
      <c r="B1571" s="183" t="str">
        <f>[1]店マスタ!B1570</f>
        <v>パナピット　きたむら</v>
      </c>
      <c r="C1571" s="183">
        <v>1.5</v>
      </c>
      <c r="D1571" s="183">
        <v>1.5</v>
      </c>
      <c r="E1571" s="183">
        <f>_xlfn.XLOOKUP(A1571,[2]Sheet1!$R:$R,[2]Sheet1!$AB:$AB,"",0)</f>
        <v>1.5</v>
      </c>
      <c r="F1571" s="183">
        <f>_xlfn.XLOOKUP($A1571,[3]【2026年03月度_全社】RFM客層一覧表データ!$A:$A,[3]【2026年03月度_全社】RFM客層一覧表データ!C:C,"",0)</f>
        <v>422</v>
      </c>
      <c r="G1571" s="183">
        <f>_xlfn.XLOOKUP($A1571,[3]【2026年03月度_全社】RFM客層一覧表データ!$A:$A,[3]【2026年03月度_全社】RFM客層一覧表データ!D:D,"",0)</f>
        <v>0</v>
      </c>
      <c r="H1571" s="183">
        <f>_xlfn.XLOOKUP($A1571,[3]【2026年03月度_全社】RFM客層一覧表データ!$A:$A,[3]【2026年03月度_全社】RFM客層一覧表データ!E:E,"",0)</f>
        <v>163</v>
      </c>
      <c r="I1571" s="183">
        <f>_xlfn.XLOOKUP($A1571,[3]【2026年03月度_全社】RFM客層一覧表データ!$A:$A,[3]【2026年03月度_全社】RFM客層一覧表データ!F:F,"",0)</f>
        <v>0</v>
      </c>
      <c r="J1571" s="183">
        <v>501</v>
      </c>
      <c r="K1571" s="183">
        <v>109</v>
      </c>
      <c r="L1571" s="183">
        <v>196</v>
      </c>
      <c r="M1571" s="183">
        <v>10</v>
      </c>
      <c r="N1571" s="183">
        <v>550</v>
      </c>
      <c r="O1571" s="183">
        <v>154</v>
      </c>
      <c r="P1571" s="183">
        <v>217</v>
      </c>
      <c r="Q1571" s="183">
        <v>25</v>
      </c>
      <c r="R1571" s="183">
        <v>637</v>
      </c>
      <c r="S1571" s="183">
        <v>210</v>
      </c>
      <c r="T1571" s="183">
        <v>237</v>
      </c>
      <c r="U1571" s="183">
        <v>55</v>
      </c>
      <c r="V1571" s="183">
        <v>672</v>
      </c>
      <c r="W1571" s="183">
        <v>214</v>
      </c>
      <c r="X1571" s="183">
        <v>278</v>
      </c>
      <c r="Y1571" s="183">
        <v>40</v>
      </c>
    </row>
    <row r="1572" spans="1:25" x14ac:dyDescent="0.2">
      <c r="A1572" s="184">
        <v>11344011</v>
      </c>
      <c r="B1572" s="183" t="str">
        <f>[1]店マスタ!B1571</f>
        <v>パナピット　いいだ</v>
      </c>
      <c r="C1572" s="183">
        <v>3</v>
      </c>
      <c r="D1572" s="183">
        <v>3</v>
      </c>
      <c r="E1572" s="183">
        <f>_xlfn.XLOOKUP(A1572,[2]Sheet1!$R:$R,[2]Sheet1!$AB:$AB,"",0)</f>
        <v>3</v>
      </c>
      <c r="F1572" s="183">
        <f>_xlfn.XLOOKUP($A1572,[3]【2026年03月度_全社】RFM客層一覧表データ!$A:$A,[3]【2026年03月度_全社】RFM客層一覧表データ!C:C,"",0)</f>
        <v>414</v>
      </c>
      <c r="G1572" s="183">
        <f>_xlfn.XLOOKUP($A1572,[3]【2026年03月度_全社】RFM客層一覧表データ!$A:$A,[3]【2026年03月度_全社】RFM客層一覧表データ!D:D,"",0)</f>
        <v>194</v>
      </c>
      <c r="H1572" s="183">
        <f>_xlfn.XLOOKUP($A1572,[3]【2026年03月度_全社】RFM客層一覧表データ!$A:$A,[3]【2026年03月度_全社】RFM客層一覧表データ!E:E,"",0)</f>
        <v>211</v>
      </c>
      <c r="I1572" s="183">
        <f>_xlfn.XLOOKUP($A1572,[3]【2026年03月度_全社】RFM客層一覧表データ!$A:$A,[3]【2026年03月度_全社】RFM客層一覧表データ!F:F,"",0)</f>
        <v>18</v>
      </c>
      <c r="J1572" s="183">
        <v>434</v>
      </c>
      <c r="K1572" s="183">
        <v>201</v>
      </c>
      <c r="L1572" s="183">
        <v>223</v>
      </c>
      <c r="M1572" s="183">
        <v>36</v>
      </c>
      <c r="N1572" s="183">
        <v>434</v>
      </c>
      <c r="O1572" s="183">
        <v>210</v>
      </c>
      <c r="P1572" s="183">
        <v>223</v>
      </c>
      <c r="Q1572" s="183">
        <v>28</v>
      </c>
      <c r="R1572" s="183">
        <v>429</v>
      </c>
      <c r="S1572" s="183">
        <v>224</v>
      </c>
      <c r="T1572" s="183">
        <v>232</v>
      </c>
      <c r="U1572" s="183">
        <v>33</v>
      </c>
      <c r="V1572" s="183">
        <v>417</v>
      </c>
      <c r="W1572" s="183">
        <v>207</v>
      </c>
      <c r="X1572" s="183">
        <v>242</v>
      </c>
      <c r="Y1572" s="183">
        <v>30</v>
      </c>
    </row>
    <row r="1573" spans="1:25" x14ac:dyDescent="0.2">
      <c r="A1573" s="184">
        <v>11344530</v>
      </c>
      <c r="B1573" s="183" t="str">
        <f>[1]店マスタ!B1572</f>
        <v>有限会社　日昭電気</v>
      </c>
      <c r="C1573" s="183">
        <v>3.5</v>
      </c>
      <c r="D1573" s="183">
        <v>3.5</v>
      </c>
      <c r="E1573" s="183">
        <f>_xlfn.XLOOKUP(A1573,[2]Sheet1!$R:$R,[2]Sheet1!$AB:$AB,"",0)</f>
        <v>4</v>
      </c>
      <c r="F1573" s="183" t="str">
        <f>_xlfn.XLOOKUP($A1573,[3]【2026年03月度_全社】RFM客層一覧表データ!$A:$A,[3]【2026年03月度_全社】RFM客層一覧表データ!C:C,"",0)</f>
        <v/>
      </c>
      <c r="G1573" s="183" t="str">
        <f>_xlfn.XLOOKUP($A1573,[3]【2026年03月度_全社】RFM客層一覧表データ!$A:$A,[3]【2026年03月度_全社】RFM客層一覧表データ!D:D,"",0)</f>
        <v/>
      </c>
      <c r="H1573" s="183" t="str">
        <f>_xlfn.XLOOKUP($A1573,[3]【2026年03月度_全社】RFM客層一覧表データ!$A:$A,[3]【2026年03月度_全社】RFM客層一覧表データ!E:E,"",0)</f>
        <v/>
      </c>
      <c r="I1573" s="183" t="str">
        <f>_xlfn.XLOOKUP($A1573,[3]【2026年03月度_全社】RFM客層一覧表データ!$A:$A,[3]【2026年03月度_全社】RFM客層一覧表データ!F:F,"",0)</f>
        <v/>
      </c>
      <c r="J1573" s="183">
        <v>0</v>
      </c>
      <c r="K1573" s="183">
        <v>0</v>
      </c>
      <c r="L1573" s="183">
        <v>0</v>
      </c>
      <c r="M1573" s="183">
        <v>0</v>
      </c>
      <c r="N1573" s="183">
        <v>0</v>
      </c>
      <c r="O1573" s="183">
        <v>0</v>
      </c>
      <c r="P1573" s="183">
        <v>0</v>
      </c>
      <c r="Q1573" s="183">
        <v>0</v>
      </c>
      <c r="R1573" s="183">
        <v>0</v>
      </c>
      <c r="S1573" s="183">
        <v>0</v>
      </c>
      <c r="T1573" s="183">
        <v>0</v>
      </c>
      <c r="U1573" s="183">
        <v>0</v>
      </c>
      <c r="V1573" s="183">
        <v>0</v>
      </c>
      <c r="W1573" s="183">
        <v>0</v>
      </c>
      <c r="X1573" s="183">
        <v>0</v>
      </c>
      <c r="Y1573" s="183">
        <v>0</v>
      </c>
    </row>
    <row r="1574" spans="1:25" x14ac:dyDescent="0.2">
      <c r="A1574" s="184">
        <v>11345001</v>
      </c>
      <c r="B1574" s="183" t="str">
        <f>[1]店マスタ!B1573</f>
        <v>パナピット　アオヤマ</v>
      </c>
      <c r="C1574" s="183">
        <v>1.5</v>
      </c>
      <c r="D1574" s="183">
        <v>1.5</v>
      </c>
      <c r="E1574" s="183">
        <f>_xlfn.XLOOKUP(A1574,[2]Sheet1!$R:$R,[2]Sheet1!$AB:$AB,"",0)</f>
        <v>1.5</v>
      </c>
      <c r="F1574" s="183">
        <f>_xlfn.XLOOKUP($A1574,[3]【2026年03月度_全社】RFM客層一覧表データ!$A:$A,[3]【2026年03月度_全社】RFM客層一覧表データ!C:C,"",0)</f>
        <v>276</v>
      </c>
      <c r="G1574" s="183">
        <f>_xlfn.XLOOKUP($A1574,[3]【2026年03月度_全社】RFM客層一覧表データ!$A:$A,[3]【2026年03月度_全社】RFM客層一覧表データ!D:D,"",0)</f>
        <v>59</v>
      </c>
      <c r="H1574" s="183">
        <f>_xlfn.XLOOKUP($A1574,[3]【2026年03月度_全社】RFM客層一覧表データ!$A:$A,[3]【2026年03月度_全社】RFM客層一覧表データ!E:E,"",0)</f>
        <v>108</v>
      </c>
      <c r="I1574" s="183">
        <f>_xlfn.XLOOKUP($A1574,[3]【2026年03月度_全社】RFM客層一覧表データ!$A:$A,[3]【2026年03月度_全社】RFM客層一覧表データ!F:F,"",0)</f>
        <v>19</v>
      </c>
      <c r="J1574" s="183">
        <v>272</v>
      </c>
      <c r="K1574" s="183">
        <v>60</v>
      </c>
      <c r="L1574" s="183">
        <v>99</v>
      </c>
      <c r="M1574" s="183">
        <v>11</v>
      </c>
      <c r="N1574" s="183">
        <v>275</v>
      </c>
      <c r="O1574" s="183">
        <v>85</v>
      </c>
      <c r="P1574" s="183">
        <v>98</v>
      </c>
      <c r="Q1574" s="183">
        <v>23</v>
      </c>
      <c r="R1574" s="183">
        <v>264</v>
      </c>
      <c r="S1574" s="183">
        <v>105</v>
      </c>
      <c r="T1574" s="183">
        <v>92</v>
      </c>
      <c r="U1574" s="183">
        <v>22</v>
      </c>
      <c r="V1574" s="183">
        <v>226</v>
      </c>
      <c r="W1574" s="183">
        <v>52</v>
      </c>
      <c r="X1574" s="183">
        <v>73</v>
      </c>
      <c r="Y1574" s="183">
        <v>7</v>
      </c>
    </row>
    <row r="1575" spans="1:25" x14ac:dyDescent="0.2">
      <c r="A1575" s="184">
        <v>11345006</v>
      </c>
      <c r="B1575" s="183" t="str">
        <f>[1]店マスタ!B1574</f>
        <v>パナピット　タカイシ</v>
      </c>
      <c r="C1575" s="183">
        <v>1.5</v>
      </c>
      <c r="D1575" s="183">
        <v>1.5</v>
      </c>
      <c r="E1575" s="183">
        <f>_xlfn.XLOOKUP(A1575,[2]Sheet1!$R:$R,[2]Sheet1!$AB:$AB,"",0)</f>
        <v>1.5</v>
      </c>
      <c r="F1575" s="183">
        <f>_xlfn.XLOOKUP($A1575,[3]【2026年03月度_全社】RFM客層一覧表データ!$A:$A,[3]【2026年03月度_全社】RFM客層一覧表データ!C:C,"",0)</f>
        <v>176</v>
      </c>
      <c r="G1575" s="183">
        <f>_xlfn.XLOOKUP($A1575,[3]【2026年03月度_全社】RFM客層一覧表データ!$A:$A,[3]【2026年03月度_全社】RFM客層一覧表データ!D:D,"",0)</f>
        <v>98</v>
      </c>
      <c r="H1575" s="183">
        <f>_xlfn.XLOOKUP($A1575,[3]【2026年03月度_全社】RFM客層一覧表データ!$A:$A,[3]【2026年03月度_全社】RFM客層一覧表データ!E:E,"",0)</f>
        <v>123</v>
      </c>
      <c r="I1575" s="183">
        <f>_xlfn.XLOOKUP($A1575,[3]【2026年03月度_全社】RFM客層一覧表データ!$A:$A,[3]【2026年03月度_全社】RFM客層一覧表データ!F:F,"",0)</f>
        <v>2</v>
      </c>
      <c r="J1575" s="183">
        <v>185</v>
      </c>
      <c r="K1575" s="183">
        <v>93</v>
      </c>
      <c r="L1575" s="183">
        <v>126</v>
      </c>
      <c r="M1575" s="183">
        <v>1</v>
      </c>
      <c r="N1575" s="183">
        <v>192</v>
      </c>
      <c r="O1575" s="183">
        <v>107</v>
      </c>
      <c r="P1575" s="183">
        <v>131</v>
      </c>
      <c r="Q1575" s="183">
        <v>1</v>
      </c>
      <c r="R1575" s="183">
        <v>201</v>
      </c>
      <c r="S1575" s="183">
        <v>104</v>
      </c>
      <c r="T1575" s="183">
        <v>134</v>
      </c>
      <c r="U1575" s="183">
        <v>0</v>
      </c>
      <c r="V1575" s="183">
        <v>211</v>
      </c>
      <c r="W1575" s="183">
        <v>124</v>
      </c>
      <c r="X1575" s="183">
        <v>142</v>
      </c>
      <c r="Y1575" s="183">
        <v>1</v>
      </c>
    </row>
    <row r="1576" spans="1:25" x14ac:dyDescent="0.2">
      <c r="A1576" s="184">
        <v>11346004</v>
      </c>
      <c r="B1576" s="183" t="str">
        <f>[1]店マスタ!B1575</f>
        <v>パナピット　うめつ</v>
      </c>
      <c r="C1576" s="183">
        <v>3</v>
      </c>
      <c r="D1576" s="183">
        <v>3</v>
      </c>
      <c r="E1576" s="183">
        <f>_xlfn.XLOOKUP(A1576,[2]Sheet1!$R:$R,[2]Sheet1!$AB:$AB,"",0)</f>
        <v>3</v>
      </c>
      <c r="F1576" s="183">
        <f>_xlfn.XLOOKUP($A1576,[3]【2026年03月度_全社】RFM客層一覧表データ!$A:$A,[3]【2026年03月度_全社】RFM客層一覧表データ!C:C,"",0)</f>
        <v>1291</v>
      </c>
      <c r="G1576" s="183">
        <f>_xlfn.XLOOKUP($A1576,[3]【2026年03月度_全社】RFM客層一覧表データ!$A:$A,[3]【2026年03月度_全社】RFM客層一覧表データ!D:D,"",0)</f>
        <v>703</v>
      </c>
      <c r="H1576" s="183">
        <f>_xlfn.XLOOKUP($A1576,[3]【2026年03月度_全社】RFM客層一覧表データ!$A:$A,[3]【2026年03月度_全社】RFM客層一覧表データ!E:E,"",0)</f>
        <v>607</v>
      </c>
      <c r="I1576" s="183">
        <f>_xlfn.XLOOKUP($A1576,[3]【2026年03月度_全社】RFM客層一覧表データ!$A:$A,[3]【2026年03月度_全社】RFM客層一覧表データ!F:F,"",0)</f>
        <v>149</v>
      </c>
      <c r="J1576" s="183">
        <v>1229</v>
      </c>
      <c r="K1576" s="183">
        <v>684</v>
      </c>
      <c r="L1576" s="183">
        <v>556</v>
      </c>
      <c r="M1576" s="183">
        <v>162</v>
      </c>
      <c r="N1576" s="183">
        <v>1195</v>
      </c>
      <c r="O1576" s="183">
        <v>633</v>
      </c>
      <c r="P1576" s="183">
        <v>522</v>
      </c>
      <c r="Q1576" s="183">
        <v>138</v>
      </c>
      <c r="R1576" s="183">
        <v>1129</v>
      </c>
      <c r="S1576" s="183">
        <v>656</v>
      </c>
      <c r="T1576" s="183">
        <v>506</v>
      </c>
      <c r="U1576" s="183">
        <v>166</v>
      </c>
      <c r="V1576" s="183">
        <v>1038</v>
      </c>
      <c r="W1576" s="183">
        <v>529</v>
      </c>
      <c r="X1576" s="183">
        <v>469</v>
      </c>
      <c r="Y1576" s="183">
        <v>145</v>
      </c>
    </row>
    <row r="1577" spans="1:25" x14ac:dyDescent="0.2">
      <c r="A1577" s="184">
        <v>11346007</v>
      </c>
      <c r="B1577" s="183" t="str">
        <f>[1]店マスタ!B1576</f>
        <v>パナピット　ひばりプラス</v>
      </c>
      <c r="C1577" s="183">
        <v>1.5</v>
      </c>
      <c r="D1577" s="183">
        <v>0</v>
      </c>
      <c r="E1577" s="183" t="str">
        <f>_xlfn.XLOOKUP(A1577,[2]Sheet1!$R:$R,[2]Sheet1!$AB:$AB,"",0)</f>
        <v/>
      </c>
      <c r="F1577" s="183" t="str">
        <f>_xlfn.XLOOKUP($A1577,[3]【2026年03月度_全社】RFM客層一覧表データ!$A:$A,[3]【2026年03月度_全社】RFM客層一覧表データ!C:C,"",0)</f>
        <v/>
      </c>
      <c r="G1577" s="183" t="str">
        <f>_xlfn.XLOOKUP($A1577,[3]【2026年03月度_全社】RFM客層一覧表データ!$A:$A,[3]【2026年03月度_全社】RFM客層一覧表データ!D:D,"",0)</f>
        <v/>
      </c>
      <c r="H1577" s="183" t="str">
        <f>_xlfn.XLOOKUP($A1577,[3]【2026年03月度_全社】RFM客層一覧表データ!$A:$A,[3]【2026年03月度_全社】RFM客層一覧表データ!E:E,"",0)</f>
        <v/>
      </c>
      <c r="I1577" s="183" t="str">
        <f>_xlfn.XLOOKUP($A1577,[3]【2026年03月度_全社】RFM客層一覧表データ!$A:$A,[3]【2026年03月度_全社】RFM客層一覧表データ!F:F,"",0)</f>
        <v/>
      </c>
      <c r="J1577" s="183">
        <v>269</v>
      </c>
      <c r="K1577" s="183">
        <v>95</v>
      </c>
      <c r="L1577" s="183">
        <v>113</v>
      </c>
      <c r="M1577" s="183">
        <v>17</v>
      </c>
      <c r="N1577" s="183">
        <v>282</v>
      </c>
      <c r="O1577" s="183">
        <v>104</v>
      </c>
      <c r="P1577" s="183">
        <v>119</v>
      </c>
      <c r="Q1577" s="183">
        <v>24</v>
      </c>
      <c r="R1577" s="183">
        <v>286</v>
      </c>
      <c r="S1577" s="183">
        <v>92</v>
      </c>
      <c r="T1577" s="183">
        <v>120</v>
      </c>
      <c r="U1577" s="183">
        <v>22</v>
      </c>
      <c r="V1577" s="183">
        <v>288</v>
      </c>
      <c r="W1577" s="183">
        <v>109</v>
      </c>
      <c r="X1577" s="183">
        <v>131</v>
      </c>
      <c r="Y1577" s="183">
        <v>30</v>
      </c>
    </row>
    <row r="1578" spans="1:25" x14ac:dyDescent="0.2">
      <c r="A1578" s="184">
        <v>11346009</v>
      </c>
      <c r="B1578" s="183" t="str">
        <f>[1]店マスタ!B1577</f>
        <v>パナピット　ササキ</v>
      </c>
      <c r="C1578" s="183">
        <v>2</v>
      </c>
      <c r="D1578" s="183">
        <v>2</v>
      </c>
      <c r="E1578" s="183">
        <f>_xlfn.XLOOKUP(A1578,[2]Sheet1!$R:$R,[2]Sheet1!$AB:$AB,"",0)</f>
        <v>2</v>
      </c>
      <c r="F1578" s="183">
        <f>_xlfn.XLOOKUP($A1578,[3]【2026年03月度_全社】RFM客層一覧表データ!$A:$A,[3]【2026年03月度_全社】RFM客層一覧表データ!C:C,"",0)</f>
        <v>229</v>
      </c>
      <c r="G1578" s="183">
        <f>_xlfn.XLOOKUP($A1578,[3]【2026年03月度_全社】RFM客層一覧表データ!$A:$A,[3]【2026年03月度_全社】RFM客層一覧表データ!D:D,"",0)</f>
        <v>81</v>
      </c>
      <c r="H1578" s="183">
        <f>_xlfn.XLOOKUP($A1578,[3]【2026年03月度_全社】RFM客層一覧表データ!$A:$A,[3]【2026年03月度_全社】RFM客層一覧表データ!E:E,"",0)</f>
        <v>112</v>
      </c>
      <c r="I1578" s="183">
        <f>_xlfn.XLOOKUP($A1578,[3]【2026年03月度_全社】RFM客層一覧表データ!$A:$A,[3]【2026年03月度_全社】RFM客層一覧表データ!F:F,"",0)</f>
        <v>12</v>
      </c>
      <c r="J1578" s="183">
        <v>248</v>
      </c>
      <c r="K1578" s="183">
        <v>78</v>
      </c>
      <c r="L1578" s="183">
        <v>118</v>
      </c>
      <c r="M1578" s="183">
        <v>10</v>
      </c>
      <c r="N1578" s="183">
        <v>271</v>
      </c>
      <c r="O1578" s="183">
        <v>109</v>
      </c>
      <c r="P1578" s="183">
        <v>124</v>
      </c>
      <c r="Q1578" s="183">
        <v>28</v>
      </c>
      <c r="R1578" s="183">
        <v>262</v>
      </c>
      <c r="S1578" s="183">
        <v>102</v>
      </c>
      <c r="T1578" s="183">
        <v>129</v>
      </c>
      <c r="U1578" s="183">
        <v>24</v>
      </c>
      <c r="V1578" s="183">
        <v>282</v>
      </c>
      <c r="W1578" s="183">
        <v>117</v>
      </c>
      <c r="X1578" s="183">
        <v>137</v>
      </c>
      <c r="Y1578" s="183">
        <v>40</v>
      </c>
    </row>
    <row r="1579" spans="1:25" x14ac:dyDescent="0.2">
      <c r="A1579" s="184">
        <v>11346018</v>
      </c>
      <c r="B1579" s="183" t="str">
        <f>[1]店マスタ!B1578</f>
        <v>パナピット　六光</v>
      </c>
      <c r="C1579" s="183">
        <v>1.5</v>
      </c>
      <c r="D1579" s="183">
        <v>1.5</v>
      </c>
      <c r="E1579" s="183">
        <f>_xlfn.XLOOKUP(A1579,[2]Sheet1!$R:$R,[2]Sheet1!$AB:$AB,"",0)</f>
        <v>1.5</v>
      </c>
      <c r="F1579" s="183">
        <f>_xlfn.XLOOKUP($A1579,[3]【2026年03月度_全社】RFM客層一覧表データ!$A:$A,[3]【2026年03月度_全社】RFM客層一覧表データ!C:C,"",0)</f>
        <v>450</v>
      </c>
      <c r="G1579" s="183">
        <f>_xlfn.XLOOKUP($A1579,[3]【2026年03月度_全社】RFM客層一覧表データ!$A:$A,[3]【2026年03月度_全社】RFM客層一覧表データ!D:D,"",0)</f>
        <v>213</v>
      </c>
      <c r="H1579" s="183">
        <f>_xlfn.XLOOKUP($A1579,[3]【2026年03月度_全社】RFM客層一覧表データ!$A:$A,[3]【2026年03月度_全社】RFM客層一覧表データ!E:E,"",0)</f>
        <v>199</v>
      </c>
      <c r="I1579" s="183">
        <f>_xlfn.XLOOKUP($A1579,[3]【2026年03月度_全社】RFM客層一覧表データ!$A:$A,[3]【2026年03月度_全社】RFM客層一覧表データ!F:F,"",0)</f>
        <v>47</v>
      </c>
      <c r="J1579" s="183">
        <v>447</v>
      </c>
      <c r="K1579" s="183">
        <v>229</v>
      </c>
      <c r="L1579" s="183">
        <v>204</v>
      </c>
      <c r="M1579" s="183">
        <v>40</v>
      </c>
      <c r="N1579" s="183">
        <v>454</v>
      </c>
      <c r="O1579" s="183">
        <v>238</v>
      </c>
      <c r="P1579" s="183">
        <v>214</v>
      </c>
      <c r="Q1579" s="183">
        <v>56</v>
      </c>
      <c r="R1579" s="183">
        <v>440</v>
      </c>
      <c r="S1579" s="183">
        <v>206</v>
      </c>
      <c r="T1579" s="183">
        <v>212</v>
      </c>
      <c r="U1579" s="183">
        <v>32</v>
      </c>
      <c r="V1579" s="183">
        <v>494</v>
      </c>
      <c r="W1579" s="183">
        <v>218</v>
      </c>
      <c r="X1579" s="183">
        <v>234</v>
      </c>
      <c r="Y1579" s="183">
        <v>25</v>
      </c>
    </row>
    <row r="1580" spans="1:25" x14ac:dyDescent="0.2">
      <c r="A1580" s="184">
        <v>11347003</v>
      </c>
      <c r="B1580" s="183" t="str">
        <f>[1]店マスタ!B1579</f>
        <v>パナピット　ツヅキ</v>
      </c>
      <c r="C1580" s="183">
        <v>3.5</v>
      </c>
      <c r="D1580" s="183">
        <v>3.5</v>
      </c>
      <c r="E1580" s="183">
        <f>_xlfn.XLOOKUP(A1580,[2]Sheet1!$R:$R,[2]Sheet1!$AB:$AB,"",0)</f>
        <v>3.5</v>
      </c>
      <c r="F1580" s="183">
        <f>_xlfn.XLOOKUP($A1580,[3]【2026年03月度_全社】RFM客層一覧表データ!$A:$A,[3]【2026年03月度_全社】RFM客層一覧表データ!C:C,"",0)</f>
        <v>1169</v>
      </c>
      <c r="G1580" s="183">
        <f>_xlfn.XLOOKUP($A1580,[3]【2026年03月度_全社】RFM客層一覧表データ!$A:$A,[3]【2026年03月度_全社】RFM客層一覧表データ!D:D,"",0)</f>
        <v>589</v>
      </c>
      <c r="H1580" s="183">
        <f>_xlfn.XLOOKUP($A1580,[3]【2026年03月度_全社】RFM客層一覧表データ!$A:$A,[3]【2026年03月度_全社】RFM客層一覧表データ!E:E,"",0)</f>
        <v>460</v>
      </c>
      <c r="I1580" s="183">
        <f>_xlfn.XLOOKUP($A1580,[3]【2026年03月度_全社】RFM客層一覧表データ!$A:$A,[3]【2026年03月度_全社】RFM客層一覧表データ!F:F,"",0)</f>
        <v>160</v>
      </c>
      <c r="J1580" s="183">
        <v>1117</v>
      </c>
      <c r="K1580" s="183">
        <v>572</v>
      </c>
      <c r="L1580" s="183">
        <v>476</v>
      </c>
      <c r="M1580" s="183">
        <v>156</v>
      </c>
      <c r="N1580" s="183">
        <v>1129</v>
      </c>
      <c r="O1580" s="183">
        <v>539</v>
      </c>
      <c r="P1580" s="183">
        <v>487</v>
      </c>
      <c r="Q1580" s="183">
        <v>140</v>
      </c>
      <c r="R1580" s="183">
        <v>1094</v>
      </c>
      <c r="S1580" s="183">
        <v>546</v>
      </c>
      <c r="T1580" s="183">
        <v>481</v>
      </c>
      <c r="U1580" s="183">
        <v>142</v>
      </c>
      <c r="V1580" s="183">
        <v>1040</v>
      </c>
      <c r="W1580" s="183">
        <v>508</v>
      </c>
      <c r="X1580" s="183">
        <v>466</v>
      </c>
      <c r="Y1580" s="183">
        <v>98</v>
      </c>
    </row>
    <row r="1581" spans="1:25" x14ac:dyDescent="0.2">
      <c r="A1581" s="184">
        <v>11347004</v>
      </c>
      <c r="B1581" s="183" t="str">
        <f>[1]店マスタ!B1580</f>
        <v>パナピット　まつおか</v>
      </c>
      <c r="C1581" s="183">
        <v>2.5</v>
      </c>
      <c r="D1581" s="183">
        <v>1.5</v>
      </c>
      <c r="E1581" s="183">
        <f>_xlfn.XLOOKUP(A1581,[2]Sheet1!$R:$R,[2]Sheet1!$AB:$AB,"",0)</f>
        <v>1.5</v>
      </c>
      <c r="F1581" s="183">
        <f>_xlfn.XLOOKUP($A1581,[3]【2026年03月度_全社】RFM客層一覧表データ!$A:$A,[3]【2026年03月度_全社】RFM客層一覧表データ!C:C,"",0)</f>
        <v>458</v>
      </c>
      <c r="G1581" s="183">
        <f>_xlfn.XLOOKUP($A1581,[3]【2026年03月度_全社】RFM客層一覧表データ!$A:$A,[3]【2026年03月度_全社】RFM客層一覧表データ!D:D,"",0)</f>
        <v>165</v>
      </c>
      <c r="H1581" s="183">
        <f>_xlfn.XLOOKUP($A1581,[3]【2026年03月度_全社】RFM客層一覧表データ!$A:$A,[3]【2026年03月度_全社】RFM客層一覧表データ!E:E,"",0)</f>
        <v>253</v>
      </c>
      <c r="I1581" s="183">
        <f>_xlfn.XLOOKUP($A1581,[3]【2026年03月度_全社】RFM客層一覧表データ!$A:$A,[3]【2026年03月度_全社】RFM客層一覧表データ!F:F,"",0)</f>
        <v>26</v>
      </c>
      <c r="J1581" s="183">
        <v>487</v>
      </c>
      <c r="K1581" s="183">
        <v>180</v>
      </c>
      <c r="L1581" s="183">
        <v>258</v>
      </c>
      <c r="M1581" s="183">
        <v>26</v>
      </c>
      <c r="N1581" s="183">
        <v>506</v>
      </c>
      <c r="O1581" s="183">
        <v>190</v>
      </c>
      <c r="P1581" s="183">
        <v>282</v>
      </c>
      <c r="Q1581" s="183">
        <v>23</v>
      </c>
      <c r="R1581" s="183">
        <v>550</v>
      </c>
      <c r="S1581" s="183">
        <v>222</v>
      </c>
      <c r="T1581" s="183">
        <v>306</v>
      </c>
      <c r="U1581" s="183">
        <v>26</v>
      </c>
      <c r="V1581" s="183">
        <v>562</v>
      </c>
      <c r="W1581" s="183">
        <v>234</v>
      </c>
      <c r="X1581" s="183">
        <v>318</v>
      </c>
      <c r="Y1581" s="183">
        <v>35</v>
      </c>
    </row>
    <row r="1582" spans="1:25" x14ac:dyDescent="0.2">
      <c r="A1582" s="184">
        <v>11347008</v>
      </c>
      <c r="B1582" s="183" t="str">
        <f>[1]店マスタ!B1581</f>
        <v>パナピット　シバタ</v>
      </c>
      <c r="C1582" s="183">
        <v>2</v>
      </c>
      <c r="D1582" s="183">
        <v>2</v>
      </c>
      <c r="E1582" s="183">
        <f>_xlfn.XLOOKUP(A1582,[2]Sheet1!$R:$R,[2]Sheet1!$AB:$AB,"",0)</f>
        <v>2</v>
      </c>
      <c r="F1582" s="183">
        <f>_xlfn.XLOOKUP($A1582,[3]【2026年03月度_全社】RFM客層一覧表データ!$A:$A,[3]【2026年03月度_全社】RFM客層一覧表データ!C:C,"",0)</f>
        <v>375</v>
      </c>
      <c r="G1582" s="183">
        <f>_xlfn.XLOOKUP($A1582,[3]【2026年03月度_全社】RFM客層一覧表データ!$A:$A,[3]【2026年03月度_全社】RFM客層一覧表データ!D:D,"",0)</f>
        <v>114</v>
      </c>
      <c r="H1582" s="183">
        <f>_xlfn.XLOOKUP($A1582,[3]【2026年03月度_全社】RFM客層一覧表データ!$A:$A,[3]【2026年03月度_全社】RFM客層一覧表データ!E:E,"",0)</f>
        <v>150</v>
      </c>
      <c r="I1582" s="183">
        <f>_xlfn.XLOOKUP($A1582,[3]【2026年03月度_全社】RFM客層一覧表データ!$A:$A,[3]【2026年03月度_全社】RFM客層一覧表データ!F:F,"",0)</f>
        <v>16</v>
      </c>
      <c r="J1582" s="183">
        <v>406</v>
      </c>
      <c r="K1582" s="183">
        <v>132</v>
      </c>
      <c r="L1582" s="183">
        <v>157</v>
      </c>
      <c r="M1582" s="183">
        <v>28</v>
      </c>
      <c r="N1582" s="183">
        <v>409</v>
      </c>
      <c r="O1582" s="183">
        <v>137</v>
      </c>
      <c r="P1582" s="183">
        <v>176</v>
      </c>
      <c r="Q1582" s="183">
        <v>22</v>
      </c>
      <c r="R1582" s="183">
        <v>422</v>
      </c>
      <c r="S1582" s="183">
        <v>157</v>
      </c>
      <c r="T1582" s="183">
        <v>198</v>
      </c>
      <c r="U1582" s="183">
        <v>26</v>
      </c>
      <c r="V1582" s="183">
        <v>434</v>
      </c>
      <c r="W1582" s="183">
        <v>118</v>
      </c>
      <c r="X1582" s="183">
        <v>205</v>
      </c>
      <c r="Y1582" s="183">
        <v>18</v>
      </c>
    </row>
    <row r="1583" spans="1:25" x14ac:dyDescent="0.2">
      <c r="A1583" s="184">
        <v>11348006</v>
      </c>
      <c r="B1583" s="183" t="str">
        <f>[1]店マスタ!B1582</f>
        <v>ライフテクト　ヤザワ</v>
      </c>
      <c r="C1583" s="183">
        <v>8</v>
      </c>
      <c r="D1583" s="183">
        <v>8</v>
      </c>
      <c r="E1583" s="183">
        <f>_xlfn.XLOOKUP(A1583,[2]Sheet1!$R:$R,[2]Sheet1!$AB:$AB,"",0)</f>
        <v>8</v>
      </c>
      <c r="F1583" s="183">
        <f>_xlfn.XLOOKUP($A1583,[3]【2026年03月度_全社】RFM客層一覧表データ!$A:$A,[3]【2026年03月度_全社】RFM客層一覧表データ!C:C,"",0)</f>
        <v>2478</v>
      </c>
      <c r="G1583" s="183">
        <f>_xlfn.XLOOKUP($A1583,[3]【2026年03月度_全社】RFM客層一覧表データ!$A:$A,[3]【2026年03月度_全社】RFM客層一覧表データ!D:D,"",0)</f>
        <v>960</v>
      </c>
      <c r="H1583" s="183">
        <f>_xlfn.XLOOKUP($A1583,[3]【2026年03月度_全社】RFM客層一覧表データ!$A:$A,[3]【2026年03月度_全社】RFM客層一覧表データ!E:E,"",0)</f>
        <v>1018</v>
      </c>
      <c r="I1583" s="183">
        <f>_xlfn.XLOOKUP($A1583,[3]【2026年03月度_全社】RFM客層一覧表データ!$A:$A,[3]【2026年03月度_全社】RFM客層一覧表データ!F:F,"",0)</f>
        <v>218</v>
      </c>
      <c r="J1583" s="183">
        <v>2548</v>
      </c>
      <c r="K1583" s="183">
        <v>983</v>
      </c>
      <c r="L1583" s="183">
        <v>1034</v>
      </c>
      <c r="M1583" s="183">
        <v>251</v>
      </c>
      <c r="N1583" s="183">
        <v>2508</v>
      </c>
      <c r="O1583" s="183">
        <v>1114</v>
      </c>
      <c r="P1583" s="183">
        <v>1053</v>
      </c>
      <c r="Q1583" s="183">
        <v>232</v>
      </c>
      <c r="R1583" s="183">
        <v>2699</v>
      </c>
      <c r="S1583" s="183">
        <v>907</v>
      </c>
      <c r="T1583" s="183">
        <v>1078</v>
      </c>
      <c r="U1583" s="183">
        <v>168</v>
      </c>
      <c r="V1583" s="183">
        <v>2778</v>
      </c>
      <c r="W1583" s="183">
        <v>1108</v>
      </c>
      <c r="X1583" s="183">
        <v>1143</v>
      </c>
      <c r="Y1583" s="183">
        <v>228</v>
      </c>
    </row>
    <row r="1584" spans="1:25" x14ac:dyDescent="0.2">
      <c r="A1584" s="184">
        <v>11348009</v>
      </c>
      <c r="B1584" s="183" t="str">
        <f>[1]店マスタ!B1583</f>
        <v>坂本無線</v>
      </c>
      <c r="C1584" s="183">
        <v>2.5</v>
      </c>
      <c r="D1584" s="183">
        <v>2.5</v>
      </c>
      <c r="E1584" s="183">
        <f>_xlfn.XLOOKUP(A1584,[2]Sheet1!$R:$R,[2]Sheet1!$AB:$AB,"",0)</f>
        <v>2.5</v>
      </c>
      <c r="F1584" s="183" t="str">
        <f>_xlfn.XLOOKUP($A1584,[3]【2026年03月度_全社】RFM客層一覧表データ!$A:$A,[3]【2026年03月度_全社】RFM客層一覧表データ!C:C,"",0)</f>
        <v/>
      </c>
      <c r="G1584" s="183" t="str">
        <f>_xlfn.XLOOKUP($A1584,[3]【2026年03月度_全社】RFM客層一覧表データ!$A:$A,[3]【2026年03月度_全社】RFM客層一覧表データ!D:D,"",0)</f>
        <v/>
      </c>
      <c r="H1584" s="183" t="str">
        <f>_xlfn.XLOOKUP($A1584,[3]【2026年03月度_全社】RFM客層一覧表データ!$A:$A,[3]【2026年03月度_全社】RFM客層一覧表データ!E:E,"",0)</f>
        <v/>
      </c>
      <c r="I1584" s="183" t="str">
        <f>_xlfn.XLOOKUP($A1584,[3]【2026年03月度_全社】RFM客層一覧表データ!$A:$A,[3]【2026年03月度_全社】RFM客層一覧表データ!F:F,"",0)</f>
        <v/>
      </c>
      <c r="J1584" s="183">
        <v>0</v>
      </c>
      <c r="K1584" s="183">
        <v>0</v>
      </c>
      <c r="L1584" s="183">
        <v>0</v>
      </c>
      <c r="M1584" s="183">
        <v>0</v>
      </c>
      <c r="N1584" s="183">
        <v>0</v>
      </c>
      <c r="O1584" s="183">
        <v>0</v>
      </c>
      <c r="P1584" s="183">
        <v>0</v>
      </c>
      <c r="Q1584" s="183">
        <v>0</v>
      </c>
      <c r="R1584" s="183">
        <v>0</v>
      </c>
      <c r="S1584" s="183">
        <v>0</v>
      </c>
      <c r="T1584" s="183">
        <v>0</v>
      </c>
      <c r="U1584" s="183">
        <v>0</v>
      </c>
      <c r="V1584" s="183">
        <v>0</v>
      </c>
      <c r="W1584" s="183">
        <v>0</v>
      </c>
      <c r="X1584" s="183">
        <v>0</v>
      </c>
      <c r="Y1584" s="183">
        <v>0</v>
      </c>
    </row>
    <row r="1585" spans="1:25" x14ac:dyDescent="0.2">
      <c r="A1585" s="184">
        <v>11348011</v>
      </c>
      <c r="B1585" s="183" t="str">
        <f>[1]店マスタ!B1584</f>
        <v>たかの台電気</v>
      </c>
      <c r="C1585" s="183">
        <v>2</v>
      </c>
      <c r="D1585" s="183">
        <v>2</v>
      </c>
      <c r="E1585" s="183">
        <f>_xlfn.XLOOKUP(A1585,[2]Sheet1!$R:$R,[2]Sheet1!$AB:$AB,"",0)</f>
        <v>2</v>
      </c>
      <c r="F1585" s="183" t="str">
        <f>_xlfn.XLOOKUP($A1585,[3]【2026年03月度_全社】RFM客層一覧表データ!$A:$A,[3]【2026年03月度_全社】RFM客層一覧表データ!C:C,"",0)</f>
        <v/>
      </c>
      <c r="G1585" s="183" t="str">
        <f>_xlfn.XLOOKUP($A1585,[3]【2026年03月度_全社】RFM客層一覧表データ!$A:$A,[3]【2026年03月度_全社】RFM客層一覧表データ!D:D,"",0)</f>
        <v/>
      </c>
      <c r="H1585" s="183" t="str">
        <f>_xlfn.XLOOKUP($A1585,[3]【2026年03月度_全社】RFM客層一覧表データ!$A:$A,[3]【2026年03月度_全社】RFM客層一覧表データ!E:E,"",0)</f>
        <v/>
      </c>
      <c r="I1585" s="183" t="str">
        <f>_xlfn.XLOOKUP($A1585,[3]【2026年03月度_全社】RFM客層一覧表データ!$A:$A,[3]【2026年03月度_全社】RFM客層一覧表データ!F:F,"",0)</f>
        <v/>
      </c>
      <c r="J1585" s="183">
        <v>0</v>
      </c>
      <c r="K1585" s="183">
        <v>0</v>
      </c>
      <c r="L1585" s="183">
        <v>0</v>
      </c>
      <c r="M1585" s="183">
        <v>0</v>
      </c>
      <c r="N1585" s="183">
        <v>0</v>
      </c>
      <c r="O1585" s="183">
        <v>0</v>
      </c>
      <c r="P1585" s="183">
        <v>0</v>
      </c>
      <c r="Q1585" s="183">
        <v>0</v>
      </c>
      <c r="R1585" s="183">
        <v>0</v>
      </c>
      <c r="S1585" s="183">
        <v>0</v>
      </c>
      <c r="T1585" s="183">
        <v>0</v>
      </c>
      <c r="U1585" s="183">
        <v>0</v>
      </c>
      <c r="V1585" s="183">
        <v>0</v>
      </c>
      <c r="W1585" s="183">
        <v>0</v>
      </c>
      <c r="X1585" s="183">
        <v>0</v>
      </c>
      <c r="Y1585" s="183">
        <v>0</v>
      </c>
    </row>
    <row r="1586" spans="1:25" x14ac:dyDescent="0.2">
      <c r="A1586" s="184">
        <v>11348021</v>
      </c>
      <c r="B1586" s="183" t="str">
        <f>[1]店マスタ!B1585</f>
        <v>有限会社　マツミ電器</v>
      </c>
      <c r="C1586" s="183">
        <v>2</v>
      </c>
      <c r="D1586" s="183">
        <v>2</v>
      </c>
      <c r="E1586" s="183">
        <f>_xlfn.XLOOKUP(A1586,[2]Sheet1!$R:$R,[2]Sheet1!$AB:$AB,"",0)</f>
        <v>2</v>
      </c>
      <c r="F1586" s="183" t="str">
        <f>_xlfn.XLOOKUP($A1586,[3]【2026年03月度_全社】RFM客層一覧表データ!$A:$A,[3]【2026年03月度_全社】RFM客層一覧表データ!C:C,"",0)</f>
        <v/>
      </c>
      <c r="G1586" s="183" t="str">
        <f>_xlfn.XLOOKUP($A1586,[3]【2026年03月度_全社】RFM客層一覧表データ!$A:$A,[3]【2026年03月度_全社】RFM客層一覧表データ!D:D,"",0)</f>
        <v/>
      </c>
      <c r="H1586" s="183" t="str">
        <f>_xlfn.XLOOKUP($A1586,[3]【2026年03月度_全社】RFM客層一覧表データ!$A:$A,[3]【2026年03月度_全社】RFM客層一覧表データ!E:E,"",0)</f>
        <v/>
      </c>
      <c r="I1586" s="183" t="str">
        <f>_xlfn.XLOOKUP($A1586,[3]【2026年03月度_全社】RFM客層一覧表データ!$A:$A,[3]【2026年03月度_全社】RFM客層一覧表データ!F:F,"",0)</f>
        <v/>
      </c>
      <c r="J1586" s="183">
        <v>0</v>
      </c>
      <c r="K1586" s="183">
        <v>0</v>
      </c>
      <c r="L1586" s="183">
        <v>0</v>
      </c>
      <c r="M1586" s="183">
        <v>0</v>
      </c>
      <c r="N1586" s="183">
        <v>0</v>
      </c>
      <c r="O1586" s="183">
        <v>0</v>
      </c>
      <c r="P1586" s="183">
        <v>0</v>
      </c>
      <c r="Q1586" s="183">
        <v>0</v>
      </c>
      <c r="R1586" s="183">
        <v>0</v>
      </c>
      <c r="S1586" s="183">
        <v>0</v>
      </c>
      <c r="T1586" s="183">
        <v>0</v>
      </c>
      <c r="U1586" s="183">
        <v>0</v>
      </c>
      <c r="V1586" s="183">
        <v>0</v>
      </c>
      <c r="W1586" s="183">
        <v>0</v>
      </c>
      <c r="X1586" s="183">
        <v>0</v>
      </c>
      <c r="Y1586" s="183">
        <v>0</v>
      </c>
    </row>
    <row r="1587" spans="1:25" x14ac:dyDescent="0.2">
      <c r="A1587" s="184">
        <v>11348075</v>
      </c>
      <c r="B1587" s="183" t="str">
        <f>[1]店マスタ!B1586</f>
        <v>元気チェーンあかしあ店</v>
      </c>
      <c r="C1587" s="183">
        <v>12</v>
      </c>
      <c r="D1587" s="183">
        <v>12</v>
      </c>
      <c r="E1587" s="183">
        <f>_xlfn.XLOOKUP(A1587,[2]Sheet1!$R:$R,[2]Sheet1!$AB:$AB,"",0)</f>
        <v>12</v>
      </c>
      <c r="F1587" s="183" t="str">
        <f>_xlfn.XLOOKUP($A1587,[3]【2026年03月度_全社】RFM客層一覧表データ!$A:$A,[3]【2026年03月度_全社】RFM客層一覧表データ!C:C,"",0)</f>
        <v/>
      </c>
      <c r="G1587" s="183" t="str">
        <f>_xlfn.XLOOKUP($A1587,[3]【2026年03月度_全社】RFM客層一覧表データ!$A:$A,[3]【2026年03月度_全社】RFM客層一覧表データ!D:D,"",0)</f>
        <v/>
      </c>
      <c r="H1587" s="183" t="str">
        <f>_xlfn.XLOOKUP($A1587,[3]【2026年03月度_全社】RFM客層一覧表データ!$A:$A,[3]【2026年03月度_全社】RFM客層一覧表データ!E:E,"",0)</f>
        <v/>
      </c>
      <c r="I1587" s="183" t="str">
        <f>_xlfn.XLOOKUP($A1587,[3]【2026年03月度_全社】RFM客層一覧表データ!$A:$A,[3]【2026年03月度_全社】RFM客層一覧表データ!F:F,"",0)</f>
        <v/>
      </c>
      <c r="J1587" s="183">
        <v>0</v>
      </c>
      <c r="K1587" s="183">
        <v>0</v>
      </c>
      <c r="L1587" s="183">
        <v>0</v>
      </c>
      <c r="M1587" s="183">
        <v>0</v>
      </c>
      <c r="N1587" s="183">
        <v>0</v>
      </c>
      <c r="O1587" s="183">
        <v>0</v>
      </c>
      <c r="P1587" s="183">
        <v>0</v>
      </c>
      <c r="Q1587" s="183">
        <v>0</v>
      </c>
      <c r="R1587" s="183">
        <v>0</v>
      </c>
      <c r="S1587" s="183">
        <v>0</v>
      </c>
      <c r="T1587" s="183">
        <v>0</v>
      </c>
      <c r="U1587" s="183">
        <v>0</v>
      </c>
      <c r="V1587" s="183">
        <v>0</v>
      </c>
      <c r="W1587" s="183">
        <v>0</v>
      </c>
      <c r="X1587" s="183">
        <v>0</v>
      </c>
      <c r="Y1587" s="183">
        <v>0</v>
      </c>
    </row>
    <row r="1588" spans="1:25" x14ac:dyDescent="0.2">
      <c r="A1588" s="184">
        <v>11349105</v>
      </c>
      <c r="B1588" s="183" t="str">
        <f>[1]店マスタ!B1587</f>
        <v>有限会社貫井電業社</v>
      </c>
      <c r="C1588" s="183">
        <v>3.5</v>
      </c>
      <c r="D1588" s="183">
        <v>3.5</v>
      </c>
      <c r="E1588" s="183">
        <f>_xlfn.XLOOKUP(A1588,[2]Sheet1!$R:$R,[2]Sheet1!$AB:$AB,"",0)</f>
        <v>3.5</v>
      </c>
      <c r="F1588" s="183">
        <f>_xlfn.XLOOKUP($A1588,[3]【2026年03月度_全社】RFM客層一覧表データ!$A:$A,[3]【2026年03月度_全社】RFM客層一覧表データ!C:C,"",0)</f>
        <v>564</v>
      </c>
      <c r="G1588" s="183">
        <f>_xlfn.XLOOKUP($A1588,[3]【2026年03月度_全社】RFM客層一覧表データ!$A:$A,[3]【2026年03月度_全社】RFM客層一覧表データ!D:D,"",0)</f>
        <v>241</v>
      </c>
      <c r="H1588" s="183">
        <f>_xlfn.XLOOKUP($A1588,[3]【2026年03月度_全社】RFM客層一覧表データ!$A:$A,[3]【2026年03月度_全社】RFM客層一覧表データ!E:E,"",0)</f>
        <v>173</v>
      </c>
      <c r="I1588" s="183">
        <f>_xlfn.XLOOKUP($A1588,[3]【2026年03月度_全社】RFM客層一覧表データ!$A:$A,[3]【2026年03月度_全社】RFM客層一覧表データ!F:F,"",0)</f>
        <v>77</v>
      </c>
      <c r="J1588" s="183">
        <v>509</v>
      </c>
      <c r="K1588" s="183">
        <v>224</v>
      </c>
      <c r="L1588" s="183">
        <v>183</v>
      </c>
      <c r="M1588" s="183">
        <v>69</v>
      </c>
      <c r="N1588" s="183">
        <v>458</v>
      </c>
      <c r="O1588" s="183">
        <v>185</v>
      </c>
      <c r="P1588" s="183">
        <v>180</v>
      </c>
      <c r="Q1588" s="183">
        <v>59</v>
      </c>
      <c r="R1588" s="183">
        <v>416</v>
      </c>
      <c r="S1588" s="183">
        <v>196</v>
      </c>
      <c r="T1588" s="183">
        <v>203</v>
      </c>
      <c r="U1588" s="183">
        <v>41</v>
      </c>
      <c r="V1588" s="183">
        <v>408</v>
      </c>
      <c r="W1588" s="183">
        <v>133</v>
      </c>
      <c r="X1588" s="183">
        <v>194</v>
      </c>
      <c r="Y1588" s="183">
        <v>20</v>
      </c>
    </row>
    <row r="1589" spans="1:25" x14ac:dyDescent="0.2">
      <c r="A1589" s="184">
        <v>11349901</v>
      </c>
      <c r="B1589" s="183" t="str">
        <f>[1]店マスタ!B1588</f>
        <v>生活彩館　ニノハシ</v>
      </c>
      <c r="C1589" s="183">
        <v>2</v>
      </c>
      <c r="D1589" s="183">
        <v>0</v>
      </c>
      <c r="E1589" s="183" t="str">
        <f>_xlfn.XLOOKUP(A1589,[2]Sheet1!$R:$R,[2]Sheet1!$AB:$AB,"",0)</f>
        <v/>
      </c>
      <c r="F1589" s="183" t="str">
        <f>_xlfn.XLOOKUP($A1589,[3]【2026年03月度_全社】RFM客層一覧表データ!$A:$A,[3]【2026年03月度_全社】RFM客層一覧表データ!C:C,"",0)</f>
        <v/>
      </c>
      <c r="G1589" s="183" t="str">
        <f>_xlfn.XLOOKUP($A1589,[3]【2026年03月度_全社】RFM客層一覧表データ!$A:$A,[3]【2026年03月度_全社】RFM客層一覧表データ!D:D,"",0)</f>
        <v/>
      </c>
      <c r="H1589" s="183" t="str">
        <f>_xlfn.XLOOKUP($A1589,[3]【2026年03月度_全社】RFM客層一覧表データ!$A:$A,[3]【2026年03月度_全社】RFM客層一覧表データ!E:E,"",0)</f>
        <v/>
      </c>
      <c r="I1589" s="183" t="str">
        <f>_xlfn.XLOOKUP($A1589,[3]【2026年03月度_全社】RFM客層一覧表データ!$A:$A,[3]【2026年03月度_全社】RFM客層一覧表データ!F:F,"",0)</f>
        <v/>
      </c>
      <c r="J1589" s="183">
        <v>1</v>
      </c>
      <c r="K1589" s="183">
        <v>0</v>
      </c>
      <c r="L1589" s="183">
        <v>0</v>
      </c>
      <c r="M1589" s="183">
        <v>0</v>
      </c>
      <c r="N1589" s="183">
        <v>1</v>
      </c>
      <c r="O1589" s="183">
        <v>1</v>
      </c>
      <c r="P1589" s="183">
        <v>0</v>
      </c>
      <c r="Q1589" s="183">
        <v>0</v>
      </c>
      <c r="R1589" s="183">
        <v>1</v>
      </c>
      <c r="S1589" s="183">
        <v>0</v>
      </c>
      <c r="T1589" s="183">
        <v>0</v>
      </c>
      <c r="U1589" s="183">
        <v>0</v>
      </c>
      <c r="V1589" s="183">
        <v>16</v>
      </c>
      <c r="W1589" s="183">
        <v>0</v>
      </c>
      <c r="X1589" s="183">
        <v>0</v>
      </c>
      <c r="Y1589" s="183">
        <v>0</v>
      </c>
    </row>
    <row r="1590" spans="1:25" x14ac:dyDescent="0.2">
      <c r="A1590" s="184">
        <v>11350002</v>
      </c>
      <c r="B1590" s="183" t="str">
        <f>[1]店マスタ!B1589</f>
        <v>有限会社　宮原電気商会</v>
      </c>
      <c r="C1590" s="183">
        <v>2.5</v>
      </c>
      <c r="D1590" s="183">
        <v>2.5</v>
      </c>
      <c r="E1590" s="183">
        <f>_xlfn.XLOOKUP(A1590,[2]Sheet1!$R:$R,[2]Sheet1!$AB:$AB,"",0)</f>
        <v>3</v>
      </c>
      <c r="F1590" s="183">
        <f>_xlfn.XLOOKUP($A1590,[3]【2026年03月度_全社】RFM客層一覧表データ!$A:$A,[3]【2026年03月度_全社】RFM客層一覧表データ!C:C,"",0)</f>
        <v>88</v>
      </c>
      <c r="G1590" s="183">
        <f>_xlfn.XLOOKUP($A1590,[3]【2026年03月度_全社】RFM客層一覧表データ!$A:$A,[3]【2026年03月度_全社】RFM客層一覧表データ!D:D,"",0)</f>
        <v>0</v>
      </c>
      <c r="H1590" s="183">
        <f>_xlfn.XLOOKUP($A1590,[3]【2026年03月度_全社】RFM客層一覧表データ!$A:$A,[3]【2026年03月度_全社】RFM客層一覧表データ!E:E,"",0)</f>
        <v>20</v>
      </c>
      <c r="I1590" s="183">
        <f>_xlfn.XLOOKUP($A1590,[3]【2026年03月度_全社】RFM客層一覧表データ!$A:$A,[3]【2026年03月度_全社】RFM客層一覧表データ!F:F,"",0)</f>
        <v>0</v>
      </c>
      <c r="J1590" s="183">
        <v>143</v>
      </c>
      <c r="K1590" s="183">
        <v>0</v>
      </c>
      <c r="L1590" s="183">
        <v>28</v>
      </c>
      <c r="M1590" s="183">
        <v>0</v>
      </c>
      <c r="N1590" s="183">
        <v>159</v>
      </c>
      <c r="O1590" s="183">
        <v>3</v>
      </c>
      <c r="P1590" s="183">
        <v>35</v>
      </c>
      <c r="Q1590" s="183">
        <v>1</v>
      </c>
      <c r="R1590" s="183">
        <v>173</v>
      </c>
      <c r="S1590" s="183">
        <v>54</v>
      </c>
      <c r="T1590" s="183">
        <v>41</v>
      </c>
      <c r="U1590" s="183">
        <v>0</v>
      </c>
      <c r="V1590" s="183">
        <v>148</v>
      </c>
      <c r="W1590" s="183">
        <v>10</v>
      </c>
      <c r="X1590" s="183">
        <v>36</v>
      </c>
      <c r="Y1590" s="183">
        <v>0</v>
      </c>
    </row>
    <row r="1591" spans="1:25" x14ac:dyDescent="0.2">
      <c r="A1591" s="184">
        <v>11351002</v>
      </c>
      <c r="B1591" s="183" t="str">
        <f>[1]店マスタ!B1590</f>
        <v>パナピット　きよとも</v>
      </c>
      <c r="C1591" s="183">
        <v>2.5</v>
      </c>
      <c r="D1591" s="183">
        <v>2.5</v>
      </c>
      <c r="E1591" s="183">
        <f>_xlfn.XLOOKUP(A1591,[2]Sheet1!$R:$R,[2]Sheet1!$AB:$AB,"",0)</f>
        <v>2.5</v>
      </c>
      <c r="F1591" s="183">
        <f>_xlfn.XLOOKUP($A1591,[3]【2026年03月度_全社】RFM客層一覧表データ!$A:$A,[3]【2026年03月度_全社】RFM客層一覧表データ!C:C,"",0)</f>
        <v>234</v>
      </c>
      <c r="G1591" s="183">
        <f>_xlfn.XLOOKUP($A1591,[3]【2026年03月度_全社】RFM客層一覧表データ!$A:$A,[3]【2026年03月度_全社】RFM客層一覧表データ!D:D,"",0)</f>
        <v>130</v>
      </c>
      <c r="H1591" s="183">
        <f>_xlfn.XLOOKUP($A1591,[3]【2026年03月度_全社】RFM客層一覧表データ!$A:$A,[3]【2026年03月度_全社】RFM客層一覧表データ!E:E,"",0)</f>
        <v>216</v>
      </c>
      <c r="I1591" s="183">
        <f>_xlfn.XLOOKUP($A1591,[3]【2026年03月度_全社】RFM客層一覧表データ!$A:$A,[3]【2026年03月度_全社】RFM客層一覧表データ!F:F,"",0)</f>
        <v>3</v>
      </c>
      <c r="J1591" s="183">
        <v>279</v>
      </c>
      <c r="K1591" s="183">
        <v>175</v>
      </c>
      <c r="L1591" s="183">
        <v>244</v>
      </c>
      <c r="M1591" s="183">
        <v>6</v>
      </c>
      <c r="N1591" s="183">
        <v>308</v>
      </c>
      <c r="O1591" s="183">
        <v>185</v>
      </c>
      <c r="P1591" s="183">
        <v>265</v>
      </c>
      <c r="Q1591" s="183">
        <v>4</v>
      </c>
      <c r="R1591" s="183">
        <v>353</v>
      </c>
      <c r="S1591" s="183">
        <v>203</v>
      </c>
      <c r="T1591" s="183">
        <v>264</v>
      </c>
      <c r="U1591" s="183">
        <v>16</v>
      </c>
      <c r="V1591" s="183">
        <v>351</v>
      </c>
      <c r="W1591" s="183">
        <v>220</v>
      </c>
      <c r="X1591" s="183">
        <v>266</v>
      </c>
      <c r="Y1591" s="183">
        <v>17</v>
      </c>
    </row>
    <row r="1592" spans="1:25" x14ac:dyDescent="0.2">
      <c r="A1592" s="184">
        <v>11351005</v>
      </c>
      <c r="B1592" s="183" t="str">
        <f>[1]店マスタ!B1591</f>
        <v>元気チェーン国分寺店</v>
      </c>
      <c r="C1592" s="183">
        <v>2</v>
      </c>
      <c r="D1592" s="183">
        <v>2</v>
      </c>
      <c r="E1592" s="183">
        <f>_xlfn.XLOOKUP(A1592,[2]Sheet1!$R:$R,[2]Sheet1!$AB:$AB,"",0)</f>
        <v>2</v>
      </c>
      <c r="F1592" s="183" t="str">
        <f>_xlfn.XLOOKUP($A1592,[3]【2026年03月度_全社】RFM客層一覧表データ!$A:$A,[3]【2026年03月度_全社】RFM客層一覧表データ!C:C,"",0)</f>
        <v/>
      </c>
      <c r="G1592" s="183" t="str">
        <f>_xlfn.XLOOKUP($A1592,[3]【2026年03月度_全社】RFM客層一覧表データ!$A:$A,[3]【2026年03月度_全社】RFM客層一覧表データ!D:D,"",0)</f>
        <v/>
      </c>
      <c r="H1592" s="183" t="str">
        <f>_xlfn.XLOOKUP($A1592,[3]【2026年03月度_全社】RFM客層一覧表データ!$A:$A,[3]【2026年03月度_全社】RFM客層一覧表データ!E:E,"",0)</f>
        <v/>
      </c>
      <c r="I1592" s="183" t="str">
        <f>_xlfn.XLOOKUP($A1592,[3]【2026年03月度_全社】RFM客層一覧表データ!$A:$A,[3]【2026年03月度_全社】RFM客層一覧表データ!F:F,"",0)</f>
        <v/>
      </c>
      <c r="J1592" s="183">
        <v>0</v>
      </c>
      <c r="K1592" s="183">
        <v>0</v>
      </c>
      <c r="L1592" s="183">
        <v>0</v>
      </c>
      <c r="M1592" s="183">
        <v>0</v>
      </c>
      <c r="N1592" s="183">
        <v>0</v>
      </c>
      <c r="O1592" s="183">
        <v>0</v>
      </c>
      <c r="P1592" s="183">
        <v>0</v>
      </c>
      <c r="Q1592" s="183">
        <v>0</v>
      </c>
      <c r="R1592" s="183">
        <v>0</v>
      </c>
      <c r="S1592" s="183">
        <v>0</v>
      </c>
      <c r="T1592" s="183">
        <v>0</v>
      </c>
      <c r="U1592" s="183">
        <v>0</v>
      </c>
      <c r="V1592" s="183">
        <v>0</v>
      </c>
      <c r="W1592" s="183">
        <v>0</v>
      </c>
      <c r="X1592" s="183">
        <v>0</v>
      </c>
      <c r="Y1592" s="183">
        <v>0</v>
      </c>
    </row>
    <row r="1593" spans="1:25" x14ac:dyDescent="0.2">
      <c r="A1593" s="184">
        <v>11351009</v>
      </c>
      <c r="B1593" s="183" t="str">
        <f>[1]店マスタ!B1592</f>
        <v>パナピット　アダチ</v>
      </c>
      <c r="C1593" s="183">
        <v>2.5</v>
      </c>
      <c r="D1593" s="183">
        <v>2.5</v>
      </c>
      <c r="E1593" s="183">
        <f>_xlfn.XLOOKUP(A1593,[2]Sheet1!$R:$R,[2]Sheet1!$AB:$AB,"",0)</f>
        <v>3</v>
      </c>
      <c r="F1593" s="183">
        <f>_xlfn.XLOOKUP($A1593,[3]【2026年03月度_全社】RFM客層一覧表データ!$A:$A,[3]【2026年03月度_全社】RFM客層一覧表データ!C:C,"",0)</f>
        <v>271</v>
      </c>
      <c r="G1593" s="183">
        <f>_xlfn.XLOOKUP($A1593,[3]【2026年03月度_全社】RFM客層一覧表データ!$A:$A,[3]【2026年03月度_全社】RFM客層一覧表データ!D:D,"",0)</f>
        <v>75</v>
      </c>
      <c r="H1593" s="183">
        <f>_xlfn.XLOOKUP($A1593,[3]【2026年03月度_全社】RFM客層一覧表データ!$A:$A,[3]【2026年03月度_全社】RFM客層一覧表データ!E:E,"",0)</f>
        <v>135</v>
      </c>
      <c r="I1593" s="183">
        <f>_xlfn.XLOOKUP($A1593,[3]【2026年03月度_全社】RFM客層一覧表データ!$A:$A,[3]【2026年03月度_全社】RFM客層一覧表データ!F:F,"",0)</f>
        <v>12</v>
      </c>
      <c r="J1593" s="183">
        <v>278</v>
      </c>
      <c r="K1593" s="183">
        <v>105</v>
      </c>
      <c r="L1593" s="183">
        <v>143</v>
      </c>
      <c r="M1593" s="183">
        <v>9</v>
      </c>
      <c r="N1593" s="183">
        <v>294</v>
      </c>
      <c r="O1593" s="183">
        <v>118</v>
      </c>
      <c r="P1593" s="183">
        <v>148</v>
      </c>
      <c r="Q1593" s="183">
        <v>20</v>
      </c>
      <c r="R1593" s="183">
        <v>293</v>
      </c>
      <c r="S1593" s="183">
        <v>123</v>
      </c>
      <c r="T1593" s="183">
        <v>158</v>
      </c>
      <c r="U1593" s="183">
        <v>11</v>
      </c>
      <c r="V1593" s="183">
        <v>304</v>
      </c>
      <c r="W1593" s="183">
        <v>133</v>
      </c>
      <c r="X1593" s="183">
        <v>159</v>
      </c>
      <c r="Y1593" s="183">
        <v>15</v>
      </c>
    </row>
    <row r="1594" spans="1:25" x14ac:dyDescent="0.2">
      <c r="A1594" s="184">
        <v>11351011</v>
      </c>
      <c r="B1594" s="183" t="str">
        <f>[1]店マスタ!B1593</f>
        <v>金井無線電機　国分寺店</v>
      </c>
      <c r="C1594" s="183">
        <v>2</v>
      </c>
      <c r="D1594" s="183">
        <v>2</v>
      </c>
      <c r="E1594" s="183">
        <f>_xlfn.XLOOKUP(A1594,[2]Sheet1!$R:$R,[2]Sheet1!$AB:$AB,"",0)</f>
        <v>2</v>
      </c>
      <c r="F1594" s="183" t="str">
        <f>_xlfn.XLOOKUP($A1594,[3]【2026年03月度_全社】RFM客層一覧表データ!$A:$A,[3]【2026年03月度_全社】RFM客層一覧表データ!C:C,"",0)</f>
        <v/>
      </c>
      <c r="G1594" s="183" t="str">
        <f>_xlfn.XLOOKUP($A1594,[3]【2026年03月度_全社】RFM客層一覧表データ!$A:$A,[3]【2026年03月度_全社】RFM客層一覧表データ!D:D,"",0)</f>
        <v/>
      </c>
      <c r="H1594" s="183" t="str">
        <f>_xlfn.XLOOKUP($A1594,[3]【2026年03月度_全社】RFM客層一覧表データ!$A:$A,[3]【2026年03月度_全社】RFM客層一覧表データ!E:E,"",0)</f>
        <v/>
      </c>
      <c r="I1594" s="183" t="str">
        <f>_xlfn.XLOOKUP($A1594,[3]【2026年03月度_全社】RFM客層一覧表データ!$A:$A,[3]【2026年03月度_全社】RFM客層一覧表データ!F:F,"",0)</f>
        <v/>
      </c>
      <c r="J1594" s="183">
        <v>0</v>
      </c>
      <c r="K1594" s="183">
        <v>0</v>
      </c>
      <c r="L1594" s="183">
        <v>0</v>
      </c>
      <c r="M1594" s="183">
        <v>0</v>
      </c>
      <c r="N1594" s="183">
        <v>0</v>
      </c>
      <c r="O1594" s="183">
        <v>0</v>
      </c>
      <c r="P1594" s="183">
        <v>0</v>
      </c>
      <c r="Q1594" s="183">
        <v>0</v>
      </c>
      <c r="R1594" s="183">
        <v>0</v>
      </c>
      <c r="S1594" s="183">
        <v>0</v>
      </c>
      <c r="T1594" s="183">
        <v>0</v>
      </c>
      <c r="U1594" s="183">
        <v>0</v>
      </c>
      <c r="V1594" s="183">
        <v>0</v>
      </c>
      <c r="W1594" s="183">
        <v>0</v>
      </c>
      <c r="X1594" s="183">
        <v>0</v>
      </c>
      <c r="Y1594" s="183">
        <v>0</v>
      </c>
    </row>
    <row r="1595" spans="1:25" x14ac:dyDescent="0.2">
      <c r="A1595" s="184">
        <v>11352001</v>
      </c>
      <c r="B1595" s="183" t="str">
        <f>[1]店マスタ!B1594</f>
        <v>パナピット　シムラ</v>
      </c>
      <c r="C1595" s="183">
        <v>2</v>
      </c>
      <c r="D1595" s="183">
        <v>2</v>
      </c>
      <c r="E1595" s="183">
        <f>_xlfn.XLOOKUP(A1595,[2]Sheet1!$R:$R,[2]Sheet1!$AB:$AB,"",0)</f>
        <v>2</v>
      </c>
      <c r="F1595" s="183">
        <f>_xlfn.XLOOKUP($A1595,[3]【2026年03月度_全社】RFM客層一覧表データ!$A:$A,[3]【2026年03月度_全社】RFM客層一覧表データ!C:C,"",0)</f>
        <v>526</v>
      </c>
      <c r="G1595" s="183">
        <f>_xlfn.XLOOKUP($A1595,[3]【2026年03月度_全社】RFM客層一覧表データ!$A:$A,[3]【2026年03月度_全社】RFM客層一覧表データ!D:D,"",0)</f>
        <v>224</v>
      </c>
      <c r="H1595" s="183">
        <f>_xlfn.XLOOKUP($A1595,[3]【2026年03月度_全社】RFM客層一覧表データ!$A:$A,[3]【2026年03月度_全社】RFM客層一覧表データ!E:E,"",0)</f>
        <v>216</v>
      </c>
      <c r="I1595" s="183">
        <f>_xlfn.XLOOKUP($A1595,[3]【2026年03月度_全社】RFM客層一覧表データ!$A:$A,[3]【2026年03月度_全社】RFM客層一覧表データ!F:F,"",0)</f>
        <v>68</v>
      </c>
      <c r="J1595" s="183">
        <v>498</v>
      </c>
      <c r="K1595" s="183">
        <v>189</v>
      </c>
      <c r="L1595" s="183">
        <v>213</v>
      </c>
      <c r="M1595" s="183">
        <v>46</v>
      </c>
      <c r="N1595" s="183">
        <v>482</v>
      </c>
      <c r="O1595" s="183">
        <v>212</v>
      </c>
      <c r="P1595" s="183">
        <v>223</v>
      </c>
      <c r="Q1595" s="183">
        <v>47</v>
      </c>
      <c r="R1595" s="183">
        <v>462</v>
      </c>
      <c r="S1595" s="183">
        <v>189</v>
      </c>
      <c r="T1595" s="183">
        <v>229</v>
      </c>
      <c r="U1595" s="183">
        <v>29</v>
      </c>
      <c r="V1595" s="183">
        <v>462</v>
      </c>
      <c r="W1595" s="183">
        <v>185</v>
      </c>
      <c r="X1595" s="183">
        <v>237</v>
      </c>
      <c r="Y1595" s="183">
        <v>34</v>
      </c>
    </row>
    <row r="1596" spans="1:25" x14ac:dyDescent="0.2">
      <c r="A1596" s="184">
        <v>11352029</v>
      </c>
      <c r="B1596" s="183" t="str">
        <f>[1]店マスタ!B1595</f>
        <v>（株）サンエー電化</v>
      </c>
      <c r="C1596" s="183">
        <v>2</v>
      </c>
      <c r="D1596" s="183">
        <v>0</v>
      </c>
      <c r="E1596" s="183" t="str">
        <f>_xlfn.XLOOKUP(A1596,[2]Sheet1!$R:$R,[2]Sheet1!$AB:$AB,"",0)</f>
        <v/>
      </c>
      <c r="F1596" s="183" t="str">
        <f>_xlfn.XLOOKUP($A1596,[3]【2026年03月度_全社】RFM客層一覧表データ!$A:$A,[3]【2026年03月度_全社】RFM客層一覧表データ!C:C,"",0)</f>
        <v/>
      </c>
      <c r="G1596" s="183" t="str">
        <f>_xlfn.XLOOKUP($A1596,[3]【2026年03月度_全社】RFM客層一覧表データ!$A:$A,[3]【2026年03月度_全社】RFM客層一覧表データ!D:D,"",0)</f>
        <v/>
      </c>
      <c r="H1596" s="183" t="str">
        <f>_xlfn.XLOOKUP($A1596,[3]【2026年03月度_全社】RFM客層一覧表データ!$A:$A,[3]【2026年03月度_全社】RFM客層一覧表データ!E:E,"",0)</f>
        <v/>
      </c>
      <c r="I1596" s="183" t="str">
        <f>_xlfn.XLOOKUP($A1596,[3]【2026年03月度_全社】RFM客層一覧表データ!$A:$A,[3]【2026年03月度_全社】RFM客層一覧表データ!F:F,"",0)</f>
        <v/>
      </c>
      <c r="J1596" s="183">
        <v>0</v>
      </c>
      <c r="K1596" s="183">
        <v>0</v>
      </c>
      <c r="L1596" s="183">
        <v>0</v>
      </c>
      <c r="M1596" s="183">
        <v>0</v>
      </c>
      <c r="N1596" s="183">
        <v>0</v>
      </c>
      <c r="O1596" s="183">
        <v>0</v>
      </c>
      <c r="P1596" s="183">
        <v>0</v>
      </c>
      <c r="Q1596" s="183">
        <v>0</v>
      </c>
      <c r="R1596" s="183">
        <v>0</v>
      </c>
      <c r="S1596" s="183">
        <v>0</v>
      </c>
      <c r="T1596" s="183">
        <v>0</v>
      </c>
      <c r="U1596" s="183">
        <v>0</v>
      </c>
      <c r="V1596" s="183">
        <v>0</v>
      </c>
      <c r="W1596" s="183">
        <v>0</v>
      </c>
      <c r="X1596" s="183">
        <v>0</v>
      </c>
      <c r="Y1596" s="183">
        <v>0</v>
      </c>
    </row>
    <row r="1597" spans="1:25" x14ac:dyDescent="0.2">
      <c r="A1597" s="184">
        <v>11352036</v>
      </c>
      <c r="B1597" s="183" t="str">
        <f>[1]店マスタ!B1596</f>
        <v>パナピット　フルショウ</v>
      </c>
      <c r="C1597" s="183">
        <v>2</v>
      </c>
      <c r="D1597" s="183">
        <v>2</v>
      </c>
      <c r="E1597" s="183">
        <f>_xlfn.XLOOKUP(A1597,[2]Sheet1!$R:$R,[2]Sheet1!$AB:$AB,"",0)</f>
        <v>2</v>
      </c>
      <c r="F1597" s="183">
        <f>_xlfn.XLOOKUP($A1597,[3]【2026年03月度_全社】RFM客層一覧表データ!$A:$A,[3]【2026年03月度_全社】RFM客層一覧表データ!C:C,"",0)</f>
        <v>355</v>
      </c>
      <c r="G1597" s="183">
        <f>_xlfn.XLOOKUP($A1597,[3]【2026年03月度_全社】RFM客層一覧表データ!$A:$A,[3]【2026年03月度_全社】RFM客層一覧表データ!D:D,"",0)</f>
        <v>147</v>
      </c>
      <c r="H1597" s="183">
        <f>_xlfn.XLOOKUP($A1597,[3]【2026年03月度_全社】RFM客層一覧表データ!$A:$A,[3]【2026年03月度_全社】RFM客層一覧表データ!E:E,"",0)</f>
        <v>204</v>
      </c>
      <c r="I1597" s="183">
        <f>_xlfn.XLOOKUP($A1597,[3]【2026年03月度_全社】RFM客層一覧表データ!$A:$A,[3]【2026年03月度_全社】RFM客層一覧表データ!F:F,"",0)</f>
        <v>15</v>
      </c>
      <c r="J1597" s="183">
        <v>371</v>
      </c>
      <c r="K1597" s="183">
        <v>153</v>
      </c>
      <c r="L1597" s="183">
        <v>209</v>
      </c>
      <c r="M1597" s="183">
        <v>13</v>
      </c>
      <c r="N1597" s="183">
        <v>419</v>
      </c>
      <c r="O1597" s="183">
        <v>165</v>
      </c>
      <c r="P1597" s="183">
        <v>221</v>
      </c>
      <c r="Q1597" s="183">
        <v>16</v>
      </c>
      <c r="R1597" s="183">
        <v>448</v>
      </c>
      <c r="S1597" s="183">
        <v>177</v>
      </c>
      <c r="T1597" s="183">
        <v>244</v>
      </c>
      <c r="U1597" s="183">
        <v>14</v>
      </c>
      <c r="V1597" s="183">
        <v>483</v>
      </c>
      <c r="W1597" s="183">
        <v>181</v>
      </c>
      <c r="X1597" s="183">
        <v>250</v>
      </c>
      <c r="Y1597" s="183">
        <v>11</v>
      </c>
    </row>
    <row r="1598" spans="1:25" x14ac:dyDescent="0.2">
      <c r="A1598" s="184">
        <v>11352103</v>
      </c>
      <c r="B1598" s="183" t="str">
        <f>[1]店マスタ!B1597</f>
        <v>コヤマデンキ　羽衣店</v>
      </c>
      <c r="C1598" s="183">
        <v>5</v>
      </c>
      <c r="D1598" s="183">
        <v>5</v>
      </c>
      <c r="E1598" s="183">
        <f>_xlfn.XLOOKUP(A1598,[2]Sheet1!$R:$R,[2]Sheet1!$AB:$AB,"",0)</f>
        <v>5.5</v>
      </c>
      <c r="F1598" s="183">
        <f>_xlfn.XLOOKUP($A1598,[3]【2026年03月度_全社】RFM客層一覧表データ!$A:$A,[3]【2026年03月度_全社】RFM客層一覧表データ!C:C,"",0)</f>
        <v>0</v>
      </c>
      <c r="G1598" s="183">
        <f>_xlfn.XLOOKUP($A1598,[3]【2026年03月度_全社】RFM客層一覧表データ!$A:$A,[3]【2026年03月度_全社】RFM客層一覧表データ!D:D,"",0)</f>
        <v>0</v>
      </c>
      <c r="H1598" s="183">
        <f>_xlfn.XLOOKUP($A1598,[3]【2026年03月度_全社】RFM客層一覧表データ!$A:$A,[3]【2026年03月度_全社】RFM客層一覧表データ!E:E,"",0)</f>
        <v>0</v>
      </c>
      <c r="I1598" s="183">
        <f>_xlfn.XLOOKUP($A1598,[3]【2026年03月度_全社】RFM客層一覧表データ!$A:$A,[3]【2026年03月度_全社】RFM客層一覧表データ!F:F,"",0)</f>
        <v>0</v>
      </c>
      <c r="J1598" s="183">
        <v>0</v>
      </c>
      <c r="K1598" s="183">
        <v>0</v>
      </c>
      <c r="L1598" s="183">
        <v>0</v>
      </c>
      <c r="M1598" s="183">
        <v>0</v>
      </c>
      <c r="N1598" s="183">
        <v>0</v>
      </c>
      <c r="O1598" s="183">
        <v>0</v>
      </c>
      <c r="P1598" s="183">
        <v>0</v>
      </c>
      <c r="Q1598" s="183">
        <v>0</v>
      </c>
      <c r="R1598" s="183">
        <v>525</v>
      </c>
      <c r="S1598" s="183">
        <v>0</v>
      </c>
      <c r="T1598" s="183">
        <v>0</v>
      </c>
      <c r="U1598" s="183">
        <v>0</v>
      </c>
      <c r="V1598" s="183">
        <v>1301</v>
      </c>
      <c r="W1598" s="183">
        <v>0</v>
      </c>
      <c r="X1598" s="183">
        <v>228</v>
      </c>
      <c r="Y1598" s="183">
        <v>0</v>
      </c>
    </row>
    <row r="1599" spans="1:25" x14ac:dyDescent="0.2">
      <c r="A1599" s="184">
        <v>11353011</v>
      </c>
      <c r="B1599" s="183" t="str">
        <f>[1]店マスタ!B1598</f>
        <v>パナピット　セキタ</v>
      </c>
      <c r="C1599" s="183">
        <v>2.5</v>
      </c>
      <c r="D1599" s="183">
        <v>2.5</v>
      </c>
      <c r="E1599" s="183">
        <f>_xlfn.XLOOKUP(A1599,[2]Sheet1!$R:$R,[2]Sheet1!$AB:$AB,"",0)</f>
        <v>2.5</v>
      </c>
      <c r="F1599" s="183">
        <f>_xlfn.XLOOKUP($A1599,[3]【2026年03月度_全社】RFM客層一覧表データ!$A:$A,[3]【2026年03月度_全社】RFM客層一覧表データ!C:C,"",0)</f>
        <v>425</v>
      </c>
      <c r="G1599" s="183">
        <f>_xlfn.XLOOKUP($A1599,[3]【2026年03月度_全社】RFM客層一覧表データ!$A:$A,[3]【2026年03月度_全社】RFM客層一覧表データ!D:D,"",0)</f>
        <v>174</v>
      </c>
      <c r="H1599" s="183">
        <f>_xlfn.XLOOKUP($A1599,[3]【2026年03月度_全社】RFM客層一覧表データ!$A:$A,[3]【2026年03月度_全社】RFM客層一覧表データ!E:E,"",0)</f>
        <v>212</v>
      </c>
      <c r="I1599" s="183">
        <f>_xlfn.XLOOKUP($A1599,[3]【2026年03月度_全社】RFM客層一覧表データ!$A:$A,[3]【2026年03月度_全社】RFM客層一覧表データ!F:F,"",0)</f>
        <v>44</v>
      </c>
      <c r="J1599" s="183">
        <v>438</v>
      </c>
      <c r="K1599" s="183">
        <v>177</v>
      </c>
      <c r="L1599" s="183">
        <v>220</v>
      </c>
      <c r="M1599" s="183">
        <v>33</v>
      </c>
      <c r="N1599" s="183">
        <v>456</v>
      </c>
      <c r="O1599" s="183">
        <v>176</v>
      </c>
      <c r="P1599" s="183">
        <v>226</v>
      </c>
      <c r="Q1599" s="183">
        <v>28</v>
      </c>
      <c r="R1599" s="183">
        <v>482</v>
      </c>
      <c r="S1599" s="183">
        <v>175</v>
      </c>
      <c r="T1599" s="183">
        <v>230</v>
      </c>
      <c r="U1599" s="183">
        <v>28</v>
      </c>
      <c r="V1599" s="183">
        <v>504</v>
      </c>
      <c r="W1599" s="183">
        <v>168</v>
      </c>
      <c r="X1599" s="183">
        <v>250</v>
      </c>
      <c r="Y1599" s="183">
        <v>19</v>
      </c>
    </row>
    <row r="1600" spans="1:25" x14ac:dyDescent="0.2">
      <c r="A1600" s="184">
        <v>11353012</v>
      </c>
      <c r="B1600" s="183" t="str">
        <f>[1]店マスタ!B1599</f>
        <v>有限会社　セイブデンキ</v>
      </c>
      <c r="C1600" s="183">
        <v>1.5</v>
      </c>
      <c r="D1600" s="183">
        <v>1.5</v>
      </c>
      <c r="E1600" s="183">
        <f>_xlfn.XLOOKUP(A1600,[2]Sheet1!$R:$R,[2]Sheet1!$AB:$AB,"",0)</f>
        <v>1.5</v>
      </c>
      <c r="F1600" s="183" t="str">
        <f>_xlfn.XLOOKUP($A1600,[3]【2026年03月度_全社】RFM客層一覧表データ!$A:$A,[3]【2026年03月度_全社】RFM客層一覧表データ!C:C,"",0)</f>
        <v/>
      </c>
      <c r="G1600" s="183" t="str">
        <f>_xlfn.XLOOKUP($A1600,[3]【2026年03月度_全社】RFM客層一覧表データ!$A:$A,[3]【2026年03月度_全社】RFM客層一覧表データ!D:D,"",0)</f>
        <v/>
      </c>
      <c r="H1600" s="183" t="str">
        <f>_xlfn.XLOOKUP($A1600,[3]【2026年03月度_全社】RFM客層一覧表データ!$A:$A,[3]【2026年03月度_全社】RFM客層一覧表データ!E:E,"",0)</f>
        <v/>
      </c>
      <c r="I1600" s="183" t="str">
        <f>_xlfn.XLOOKUP($A1600,[3]【2026年03月度_全社】RFM客層一覧表データ!$A:$A,[3]【2026年03月度_全社】RFM客層一覧表データ!F:F,"",0)</f>
        <v/>
      </c>
      <c r="J1600" s="183">
        <v>0</v>
      </c>
      <c r="K1600" s="183">
        <v>0</v>
      </c>
      <c r="L1600" s="183">
        <v>0</v>
      </c>
      <c r="M1600" s="183">
        <v>0</v>
      </c>
      <c r="N1600" s="183">
        <v>0</v>
      </c>
      <c r="O1600" s="183">
        <v>0</v>
      </c>
      <c r="P1600" s="183">
        <v>0</v>
      </c>
      <c r="Q1600" s="183">
        <v>0</v>
      </c>
      <c r="R1600" s="183">
        <v>0</v>
      </c>
      <c r="S1600" s="183">
        <v>0</v>
      </c>
      <c r="T1600" s="183">
        <v>0</v>
      </c>
      <c r="U1600" s="183">
        <v>0</v>
      </c>
      <c r="V1600" s="183">
        <v>0</v>
      </c>
      <c r="W1600" s="183">
        <v>0</v>
      </c>
      <c r="X1600" s="183">
        <v>0</v>
      </c>
      <c r="Y1600" s="183">
        <v>0</v>
      </c>
    </row>
    <row r="1601" spans="1:25" x14ac:dyDescent="0.2">
      <c r="A1601" s="184">
        <v>11354023</v>
      </c>
      <c r="B1601" s="183" t="str">
        <f>[1]店マスタ!B1600</f>
        <v>ライフテクト　ナカジマ</v>
      </c>
      <c r="C1601" s="183">
        <v>5.5</v>
      </c>
      <c r="D1601" s="183">
        <v>5.5</v>
      </c>
      <c r="E1601" s="183">
        <f>_xlfn.XLOOKUP(A1601,[2]Sheet1!$R:$R,[2]Sheet1!$AB:$AB,"",0)</f>
        <v>6</v>
      </c>
      <c r="F1601" s="183">
        <f>_xlfn.XLOOKUP($A1601,[3]【2026年03月度_全社】RFM客層一覧表データ!$A:$A,[3]【2026年03月度_全社】RFM客層一覧表データ!C:C,"",0)</f>
        <v>2602</v>
      </c>
      <c r="G1601" s="183">
        <f>_xlfn.XLOOKUP($A1601,[3]【2026年03月度_全社】RFM客層一覧表データ!$A:$A,[3]【2026年03月度_全社】RFM客層一覧表データ!D:D,"",0)</f>
        <v>1062</v>
      </c>
      <c r="H1601" s="183">
        <f>_xlfn.XLOOKUP($A1601,[3]【2026年03月度_全社】RFM客層一覧表データ!$A:$A,[3]【2026年03月度_全社】RFM客層一覧表データ!E:E,"",0)</f>
        <v>748</v>
      </c>
      <c r="I1601" s="183">
        <f>_xlfn.XLOOKUP($A1601,[3]【2026年03月度_全社】RFM客層一覧表データ!$A:$A,[3]【2026年03月度_全社】RFM客層一覧表データ!F:F,"",0)</f>
        <v>390</v>
      </c>
      <c r="J1601" s="183">
        <v>2366</v>
      </c>
      <c r="K1601" s="183">
        <v>891</v>
      </c>
      <c r="L1601" s="183">
        <v>713</v>
      </c>
      <c r="M1601" s="183">
        <v>281</v>
      </c>
      <c r="N1601" s="183">
        <v>2262</v>
      </c>
      <c r="O1601" s="183">
        <v>913</v>
      </c>
      <c r="P1601" s="183">
        <v>659</v>
      </c>
      <c r="Q1601" s="183">
        <v>306</v>
      </c>
      <c r="R1601" s="183">
        <v>2107</v>
      </c>
      <c r="S1601" s="183">
        <v>893</v>
      </c>
      <c r="T1601" s="183">
        <v>613</v>
      </c>
      <c r="U1601" s="183">
        <v>316</v>
      </c>
      <c r="V1601" s="183">
        <v>1961</v>
      </c>
      <c r="W1601" s="183">
        <v>879</v>
      </c>
      <c r="X1601" s="183">
        <v>571</v>
      </c>
      <c r="Y1601" s="183">
        <v>337</v>
      </c>
    </row>
    <row r="1602" spans="1:25" x14ac:dyDescent="0.2">
      <c r="A1602" s="184">
        <v>11354411</v>
      </c>
      <c r="B1602" s="183" t="str">
        <f>[1]店マスタ!B1601</f>
        <v>三平商会</v>
      </c>
      <c r="C1602" s="183">
        <v>10</v>
      </c>
      <c r="D1602" s="183">
        <v>10</v>
      </c>
      <c r="E1602" s="183">
        <f>_xlfn.XLOOKUP(A1602,[2]Sheet1!$R:$R,[2]Sheet1!$AB:$AB,"",0)</f>
        <v>11</v>
      </c>
      <c r="F1602" s="183" t="str">
        <f>_xlfn.XLOOKUP($A1602,[3]【2026年03月度_全社】RFM客層一覧表データ!$A:$A,[3]【2026年03月度_全社】RFM客層一覧表データ!C:C,"",0)</f>
        <v/>
      </c>
      <c r="G1602" s="183" t="str">
        <f>_xlfn.XLOOKUP($A1602,[3]【2026年03月度_全社】RFM客層一覧表データ!$A:$A,[3]【2026年03月度_全社】RFM客層一覧表データ!D:D,"",0)</f>
        <v/>
      </c>
      <c r="H1602" s="183" t="str">
        <f>_xlfn.XLOOKUP($A1602,[3]【2026年03月度_全社】RFM客層一覧表データ!$A:$A,[3]【2026年03月度_全社】RFM客層一覧表データ!E:E,"",0)</f>
        <v/>
      </c>
      <c r="I1602" s="183" t="str">
        <f>_xlfn.XLOOKUP($A1602,[3]【2026年03月度_全社】RFM客層一覧表データ!$A:$A,[3]【2026年03月度_全社】RFM客層一覧表データ!F:F,"",0)</f>
        <v/>
      </c>
      <c r="J1602" s="183">
        <v>0</v>
      </c>
      <c r="K1602" s="183">
        <v>0</v>
      </c>
      <c r="L1602" s="183">
        <v>0</v>
      </c>
      <c r="M1602" s="183">
        <v>0</v>
      </c>
      <c r="N1602" s="183">
        <v>0</v>
      </c>
      <c r="O1602" s="183">
        <v>0</v>
      </c>
      <c r="P1602" s="183">
        <v>0</v>
      </c>
      <c r="Q1602" s="183">
        <v>0</v>
      </c>
      <c r="R1602" s="183">
        <v>0</v>
      </c>
      <c r="S1602" s="183">
        <v>0</v>
      </c>
      <c r="T1602" s="183">
        <v>0</v>
      </c>
      <c r="U1602" s="183">
        <v>0</v>
      </c>
      <c r="V1602" s="183">
        <v>0</v>
      </c>
      <c r="W1602" s="183">
        <v>0</v>
      </c>
      <c r="X1602" s="183">
        <v>0</v>
      </c>
      <c r="Y1602" s="183">
        <v>0</v>
      </c>
    </row>
    <row r="1603" spans="1:25" x14ac:dyDescent="0.2">
      <c r="A1603" s="184">
        <v>11360800</v>
      </c>
      <c r="B1603" s="183" t="str">
        <f>[1]店マスタ!B1602</f>
        <v>株式会社　どりーむ館</v>
      </c>
      <c r="C1603" s="183">
        <v>3.5</v>
      </c>
      <c r="D1603" s="183">
        <v>1.5</v>
      </c>
      <c r="E1603" s="183">
        <f>_xlfn.XLOOKUP(A1603,[2]Sheet1!$R:$R,[2]Sheet1!$AB:$AB,"",0)</f>
        <v>2</v>
      </c>
      <c r="F1603" s="183" t="str">
        <f>_xlfn.XLOOKUP($A1603,[3]【2026年03月度_全社】RFM客層一覧表データ!$A:$A,[3]【2026年03月度_全社】RFM客層一覧表データ!C:C,"",0)</f>
        <v/>
      </c>
      <c r="G1603" s="183" t="str">
        <f>_xlfn.XLOOKUP($A1603,[3]【2026年03月度_全社】RFM客層一覧表データ!$A:$A,[3]【2026年03月度_全社】RFM客層一覧表データ!D:D,"",0)</f>
        <v/>
      </c>
      <c r="H1603" s="183" t="str">
        <f>_xlfn.XLOOKUP($A1603,[3]【2026年03月度_全社】RFM客層一覧表データ!$A:$A,[3]【2026年03月度_全社】RFM客層一覧表データ!E:E,"",0)</f>
        <v/>
      </c>
      <c r="I1603" s="183" t="str">
        <f>_xlfn.XLOOKUP($A1603,[3]【2026年03月度_全社】RFM客層一覧表データ!$A:$A,[3]【2026年03月度_全社】RFM客層一覧表データ!F:F,"",0)</f>
        <v/>
      </c>
      <c r="J1603" s="183">
        <v>0</v>
      </c>
      <c r="K1603" s="183">
        <v>0</v>
      </c>
      <c r="L1603" s="183">
        <v>0</v>
      </c>
      <c r="M1603" s="183">
        <v>0</v>
      </c>
      <c r="N1603" s="183">
        <v>0</v>
      </c>
      <c r="O1603" s="183">
        <v>0</v>
      </c>
      <c r="P1603" s="183">
        <v>0</v>
      </c>
      <c r="Q1603" s="183">
        <v>0</v>
      </c>
      <c r="R1603" s="183">
        <v>0</v>
      </c>
      <c r="S1603" s="183">
        <v>0</v>
      </c>
      <c r="T1603" s="183">
        <v>0</v>
      </c>
      <c r="U1603" s="183">
        <v>0</v>
      </c>
      <c r="V1603" s="183">
        <v>0</v>
      </c>
      <c r="W1603" s="183">
        <v>0</v>
      </c>
      <c r="X1603" s="183">
        <v>0</v>
      </c>
      <c r="Y1603" s="183">
        <v>0</v>
      </c>
    </row>
    <row r="1604" spans="1:25" x14ac:dyDescent="0.2">
      <c r="A1604" s="184">
        <v>11360802</v>
      </c>
      <c r="B1604" s="183" t="str">
        <f>[1]店マスタ!B1603</f>
        <v>くらしテックすずき椎名町店</v>
      </c>
      <c r="C1604" s="183">
        <v>4</v>
      </c>
      <c r="D1604" s="183">
        <v>4</v>
      </c>
      <c r="E1604" s="183">
        <f>_xlfn.XLOOKUP(A1604,[2]Sheet1!$R:$R,[2]Sheet1!$AB:$AB,"",0)</f>
        <v>4</v>
      </c>
      <c r="F1604" s="183">
        <f>_xlfn.XLOOKUP($A1604,[3]【2026年03月度_全社】RFM客層一覧表データ!$A:$A,[3]【2026年03月度_全社】RFM客層一覧表データ!C:C,"",0)</f>
        <v>1139</v>
      </c>
      <c r="G1604" s="183">
        <f>_xlfn.XLOOKUP($A1604,[3]【2026年03月度_全社】RFM客層一覧表データ!$A:$A,[3]【2026年03月度_全社】RFM客層一覧表データ!D:D,"",0)</f>
        <v>518</v>
      </c>
      <c r="H1604" s="183">
        <f>_xlfn.XLOOKUP($A1604,[3]【2026年03月度_全社】RFM客層一覧表データ!$A:$A,[3]【2026年03月度_全社】RFM客層一覧表データ!E:E,"",0)</f>
        <v>483</v>
      </c>
      <c r="I1604" s="183">
        <f>_xlfn.XLOOKUP($A1604,[3]【2026年03月度_全社】RFM客層一覧表データ!$A:$A,[3]【2026年03月度_全社】RFM客層一覧表データ!F:F,"",0)</f>
        <v>112</v>
      </c>
      <c r="J1604" s="183">
        <v>1127</v>
      </c>
      <c r="K1604" s="183">
        <v>514</v>
      </c>
      <c r="L1604" s="183">
        <v>485</v>
      </c>
      <c r="M1604" s="183">
        <v>104</v>
      </c>
      <c r="N1604" s="183">
        <v>1079</v>
      </c>
      <c r="O1604" s="183">
        <v>489</v>
      </c>
      <c r="P1604" s="183">
        <v>475</v>
      </c>
      <c r="Q1604" s="183">
        <v>92</v>
      </c>
      <c r="R1604" s="183">
        <v>1064</v>
      </c>
      <c r="S1604" s="183">
        <v>507</v>
      </c>
      <c r="T1604" s="183">
        <v>489</v>
      </c>
      <c r="U1604" s="183">
        <v>90</v>
      </c>
      <c r="V1604" s="183">
        <v>1089</v>
      </c>
      <c r="W1604" s="183">
        <v>565</v>
      </c>
      <c r="X1604" s="183">
        <v>500</v>
      </c>
      <c r="Y1604" s="183">
        <v>114</v>
      </c>
    </row>
    <row r="1605" spans="1:25" x14ac:dyDescent="0.2">
      <c r="A1605" s="184">
        <v>11360803</v>
      </c>
      <c r="B1605" s="183" t="str">
        <f>[1]店マスタ!B1604</f>
        <v>くらしテックひろせ志村店</v>
      </c>
      <c r="C1605" s="183">
        <v>3.5</v>
      </c>
      <c r="D1605" s="183">
        <v>3.5</v>
      </c>
      <c r="E1605" s="183">
        <f>_xlfn.XLOOKUP(A1605,[2]Sheet1!$R:$R,[2]Sheet1!$AB:$AB,"",0)</f>
        <v>3.5</v>
      </c>
      <c r="F1605" s="183">
        <f>_xlfn.XLOOKUP($A1605,[3]【2026年03月度_全社】RFM客層一覧表データ!$A:$A,[3]【2026年03月度_全社】RFM客層一覧表データ!C:C,"",0)</f>
        <v>749</v>
      </c>
      <c r="G1605" s="183">
        <f>_xlfn.XLOOKUP($A1605,[3]【2026年03月度_全社】RFM客層一覧表データ!$A:$A,[3]【2026年03月度_全社】RFM客層一覧表データ!D:D,"",0)</f>
        <v>278</v>
      </c>
      <c r="H1605" s="183">
        <f>_xlfn.XLOOKUP($A1605,[3]【2026年03月度_全社】RFM客層一覧表データ!$A:$A,[3]【2026年03月度_全社】RFM客層一覧表データ!E:E,"",0)</f>
        <v>309</v>
      </c>
      <c r="I1605" s="183">
        <f>_xlfn.XLOOKUP($A1605,[3]【2026年03月度_全社】RFM客層一覧表データ!$A:$A,[3]【2026年03月度_全社】RFM客層一覧表データ!F:F,"",0)</f>
        <v>67</v>
      </c>
      <c r="J1605" s="183">
        <v>745</v>
      </c>
      <c r="K1605" s="183">
        <v>215</v>
      </c>
      <c r="L1605" s="183">
        <v>305</v>
      </c>
      <c r="M1605" s="183">
        <v>37</v>
      </c>
      <c r="N1605" s="183">
        <v>772</v>
      </c>
      <c r="O1605" s="183">
        <v>273</v>
      </c>
      <c r="P1605" s="183">
        <v>314</v>
      </c>
      <c r="Q1605" s="183">
        <v>53</v>
      </c>
      <c r="R1605" s="183">
        <v>778</v>
      </c>
      <c r="S1605" s="183">
        <v>354</v>
      </c>
      <c r="T1605" s="183">
        <v>324</v>
      </c>
      <c r="U1605" s="183">
        <v>97</v>
      </c>
      <c r="V1605" s="183">
        <v>735</v>
      </c>
      <c r="W1605" s="183">
        <v>320</v>
      </c>
      <c r="X1605" s="183">
        <v>322</v>
      </c>
      <c r="Y1605" s="183">
        <v>72</v>
      </c>
    </row>
    <row r="1606" spans="1:25" x14ac:dyDescent="0.2">
      <c r="A1606" s="184">
        <v>11360807</v>
      </c>
      <c r="B1606" s="183" t="str">
        <f>[1]店マスタ!B1605</f>
        <v>共和電化新宿店（オサダ家電）</v>
      </c>
      <c r="C1606" s="183">
        <v>4</v>
      </c>
      <c r="D1606" s="183">
        <v>4</v>
      </c>
      <c r="E1606" s="183">
        <f>_xlfn.XLOOKUP(A1606,[2]Sheet1!$R:$R,[2]Sheet1!$AB:$AB,"",0)</f>
        <v>4</v>
      </c>
      <c r="F1606" s="183" t="str">
        <f>_xlfn.XLOOKUP($A1606,[3]【2026年03月度_全社】RFM客層一覧表データ!$A:$A,[3]【2026年03月度_全社】RFM客層一覧表データ!C:C,"",0)</f>
        <v/>
      </c>
      <c r="G1606" s="183" t="str">
        <f>_xlfn.XLOOKUP($A1606,[3]【2026年03月度_全社】RFM客層一覧表データ!$A:$A,[3]【2026年03月度_全社】RFM客層一覧表データ!D:D,"",0)</f>
        <v/>
      </c>
      <c r="H1606" s="183" t="str">
        <f>_xlfn.XLOOKUP($A1606,[3]【2026年03月度_全社】RFM客層一覧表データ!$A:$A,[3]【2026年03月度_全社】RFM客層一覧表データ!E:E,"",0)</f>
        <v/>
      </c>
      <c r="I1606" s="183" t="str">
        <f>_xlfn.XLOOKUP($A1606,[3]【2026年03月度_全社】RFM客層一覧表データ!$A:$A,[3]【2026年03月度_全社】RFM客層一覧表データ!F:F,"",0)</f>
        <v/>
      </c>
      <c r="J1606" s="183">
        <v>0</v>
      </c>
      <c r="K1606" s="183">
        <v>0</v>
      </c>
      <c r="L1606" s="183">
        <v>0</v>
      </c>
      <c r="M1606" s="183">
        <v>0</v>
      </c>
      <c r="N1606" s="183">
        <v>0</v>
      </c>
      <c r="O1606" s="183">
        <v>0</v>
      </c>
      <c r="P1606" s="183">
        <v>0</v>
      </c>
      <c r="Q1606" s="183">
        <v>0</v>
      </c>
      <c r="R1606" s="183">
        <v>0</v>
      </c>
      <c r="S1606" s="183">
        <v>0</v>
      </c>
      <c r="T1606" s="183">
        <v>0</v>
      </c>
      <c r="U1606" s="183">
        <v>0</v>
      </c>
      <c r="V1606" s="183">
        <v>0</v>
      </c>
      <c r="W1606" s="183">
        <v>0</v>
      </c>
      <c r="X1606" s="183">
        <v>0</v>
      </c>
      <c r="Y1606" s="183">
        <v>0</v>
      </c>
    </row>
    <row r="1607" spans="1:25" x14ac:dyDescent="0.2">
      <c r="A1607" s="184">
        <v>11360813</v>
      </c>
      <c r="B1607" s="183" t="str">
        <f>[1]店マスタ!B1606</f>
        <v>（有）ＬＯＯＫイガリ</v>
      </c>
      <c r="C1607" s="183">
        <v>3.5</v>
      </c>
      <c r="D1607" s="183">
        <v>3.5</v>
      </c>
      <c r="E1607" s="183">
        <f>_xlfn.XLOOKUP(A1607,[2]Sheet1!$R:$R,[2]Sheet1!$AB:$AB,"",0)</f>
        <v>4</v>
      </c>
      <c r="F1607" s="183">
        <f>_xlfn.XLOOKUP($A1607,[3]【2026年03月度_全社】RFM客層一覧表データ!$A:$A,[3]【2026年03月度_全社】RFM客層一覧表データ!C:C,"",0)</f>
        <v>88</v>
      </c>
      <c r="G1607" s="183">
        <f>_xlfn.XLOOKUP($A1607,[3]【2026年03月度_全社】RFM客層一覧表データ!$A:$A,[3]【2026年03月度_全社】RFM客層一覧表データ!D:D,"",0)</f>
        <v>8</v>
      </c>
      <c r="H1607" s="183">
        <f>_xlfn.XLOOKUP($A1607,[3]【2026年03月度_全社】RFM客層一覧表データ!$A:$A,[3]【2026年03月度_全社】RFM客層一覧表データ!E:E,"",0)</f>
        <v>21</v>
      </c>
      <c r="I1607" s="183">
        <f>_xlfn.XLOOKUP($A1607,[3]【2026年03月度_全社】RFM客層一覧表データ!$A:$A,[3]【2026年03月度_全社】RFM客層一覧表データ!F:F,"",0)</f>
        <v>2</v>
      </c>
      <c r="J1607" s="183">
        <v>118</v>
      </c>
      <c r="K1607" s="183">
        <v>10</v>
      </c>
      <c r="L1607" s="183">
        <v>26</v>
      </c>
      <c r="M1607" s="183">
        <v>3</v>
      </c>
      <c r="N1607" s="183">
        <v>180</v>
      </c>
      <c r="O1607" s="183">
        <v>29</v>
      </c>
      <c r="P1607" s="183">
        <v>45</v>
      </c>
      <c r="Q1607" s="183">
        <v>8</v>
      </c>
      <c r="R1607" s="183">
        <v>213</v>
      </c>
      <c r="S1607" s="183">
        <v>32</v>
      </c>
      <c r="T1607" s="183">
        <v>70</v>
      </c>
      <c r="U1607" s="183">
        <v>8</v>
      </c>
      <c r="V1607" s="183">
        <v>500</v>
      </c>
      <c r="W1607" s="183">
        <v>34</v>
      </c>
      <c r="X1607" s="183">
        <v>94</v>
      </c>
      <c r="Y1607" s="183">
        <v>5</v>
      </c>
    </row>
    <row r="1608" spans="1:25" x14ac:dyDescent="0.2">
      <c r="A1608" s="184">
        <v>11360819</v>
      </c>
      <c r="B1608" s="183" t="str">
        <f>[1]店マスタ!B1607</f>
        <v>共和電化祐天寺店（オサダ家電）</v>
      </c>
      <c r="C1608" s="183">
        <v>2</v>
      </c>
      <c r="D1608" s="183">
        <v>2</v>
      </c>
      <c r="E1608" s="183">
        <f>_xlfn.XLOOKUP(A1608,[2]Sheet1!$R:$R,[2]Sheet1!$AB:$AB,"",0)</f>
        <v>2</v>
      </c>
      <c r="F1608" s="183">
        <f>_xlfn.XLOOKUP($A1608,[3]【2026年03月度_全社】RFM客層一覧表データ!$A:$A,[3]【2026年03月度_全社】RFM客層一覧表データ!C:C,"",0)</f>
        <v>0</v>
      </c>
      <c r="G1608" s="183">
        <f>_xlfn.XLOOKUP($A1608,[3]【2026年03月度_全社】RFM客層一覧表データ!$A:$A,[3]【2026年03月度_全社】RFM客層一覧表データ!D:D,"",0)</f>
        <v>0</v>
      </c>
      <c r="H1608" s="183">
        <f>_xlfn.XLOOKUP($A1608,[3]【2026年03月度_全社】RFM客層一覧表データ!$A:$A,[3]【2026年03月度_全社】RFM客層一覧表データ!E:E,"",0)</f>
        <v>0</v>
      </c>
      <c r="I1608" s="183">
        <f>_xlfn.XLOOKUP($A1608,[3]【2026年03月度_全社】RFM客層一覧表データ!$A:$A,[3]【2026年03月度_全社】RFM客層一覧表データ!F:F,"",0)</f>
        <v>0</v>
      </c>
      <c r="J1608" s="183">
        <v>0</v>
      </c>
      <c r="K1608" s="183">
        <v>0</v>
      </c>
      <c r="L1608" s="183">
        <v>0</v>
      </c>
      <c r="M1608" s="183">
        <v>0</v>
      </c>
      <c r="N1608" s="183">
        <v>0</v>
      </c>
      <c r="O1608" s="183">
        <v>0</v>
      </c>
      <c r="P1608" s="183">
        <v>0</v>
      </c>
      <c r="Q1608" s="183">
        <v>0</v>
      </c>
      <c r="R1608" s="183">
        <v>0</v>
      </c>
      <c r="S1608" s="183">
        <v>0</v>
      </c>
      <c r="T1608" s="183">
        <v>0</v>
      </c>
      <c r="U1608" s="183">
        <v>0</v>
      </c>
      <c r="V1608" s="183">
        <v>0</v>
      </c>
      <c r="W1608" s="183">
        <v>0</v>
      </c>
      <c r="X1608" s="183">
        <v>0</v>
      </c>
      <c r="Y1608" s="183">
        <v>0</v>
      </c>
    </row>
    <row r="1609" spans="1:25" x14ac:dyDescent="0.2">
      <c r="A1609" s="184">
        <v>11361100</v>
      </c>
      <c r="B1609" s="183" t="str">
        <f>[1]店マスタ!B1608</f>
        <v>元気チェーン鶴川店</v>
      </c>
      <c r="C1609" s="183">
        <v>1.5</v>
      </c>
      <c r="D1609" s="183">
        <v>1.5</v>
      </c>
      <c r="E1609" s="183">
        <f>_xlfn.XLOOKUP(A1609,[2]Sheet1!$R:$R,[2]Sheet1!$AB:$AB,"",0)</f>
        <v>1.5</v>
      </c>
      <c r="F1609" s="183" t="str">
        <f>_xlfn.XLOOKUP($A1609,[3]【2026年03月度_全社】RFM客層一覧表データ!$A:$A,[3]【2026年03月度_全社】RFM客層一覧表データ!C:C,"",0)</f>
        <v/>
      </c>
      <c r="G1609" s="183" t="str">
        <f>_xlfn.XLOOKUP($A1609,[3]【2026年03月度_全社】RFM客層一覧表データ!$A:$A,[3]【2026年03月度_全社】RFM客層一覧表データ!D:D,"",0)</f>
        <v/>
      </c>
      <c r="H1609" s="183" t="str">
        <f>_xlfn.XLOOKUP($A1609,[3]【2026年03月度_全社】RFM客層一覧表データ!$A:$A,[3]【2026年03月度_全社】RFM客層一覧表データ!E:E,"",0)</f>
        <v/>
      </c>
      <c r="I1609" s="183" t="str">
        <f>_xlfn.XLOOKUP($A1609,[3]【2026年03月度_全社】RFM客層一覧表データ!$A:$A,[3]【2026年03月度_全社】RFM客層一覧表データ!F:F,"",0)</f>
        <v/>
      </c>
      <c r="J1609" s="183">
        <v>0</v>
      </c>
      <c r="K1609" s="183">
        <v>0</v>
      </c>
      <c r="L1609" s="183">
        <v>0</v>
      </c>
      <c r="M1609" s="183">
        <v>0</v>
      </c>
      <c r="N1609" s="183">
        <v>0</v>
      </c>
      <c r="O1609" s="183">
        <v>0</v>
      </c>
      <c r="P1609" s="183">
        <v>0</v>
      </c>
      <c r="Q1609" s="183">
        <v>0</v>
      </c>
      <c r="R1609" s="183">
        <v>0</v>
      </c>
      <c r="S1609" s="183">
        <v>0</v>
      </c>
      <c r="T1609" s="183">
        <v>0</v>
      </c>
      <c r="U1609" s="183">
        <v>0</v>
      </c>
      <c r="V1609" s="183">
        <v>0</v>
      </c>
      <c r="W1609" s="183">
        <v>0</v>
      </c>
      <c r="X1609" s="183">
        <v>0</v>
      </c>
      <c r="Y1609" s="183">
        <v>0</v>
      </c>
    </row>
    <row r="1610" spans="1:25" x14ac:dyDescent="0.2">
      <c r="A1610" s="184">
        <v>11365016</v>
      </c>
      <c r="B1610" s="183" t="str">
        <f>[1]店マスタ!B1609</f>
        <v>パナピット　コマチ</v>
      </c>
      <c r="C1610" s="183">
        <v>3</v>
      </c>
      <c r="D1610" s="183">
        <v>3</v>
      </c>
      <c r="E1610" s="183" t="str">
        <f>_xlfn.XLOOKUP(A1610,[2]Sheet1!$R:$R,[2]Sheet1!$AB:$AB,"",0)</f>
        <v/>
      </c>
      <c r="F1610" s="183" t="str">
        <f>_xlfn.XLOOKUP($A1610,[3]【2026年03月度_全社】RFM客層一覧表データ!$A:$A,[3]【2026年03月度_全社】RFM客層一覧表データ!C:C,"",0)</f>
        <v/>
      </c>
      <c r="G1610" s="183" t="str">
        <f>_xlfn.XLOOKUP($A1610,[3]【2026年03月度_全社】RFM客層一覧表データ!$A:$A,[3]【2026年03月度_全社】RFM客層一覧表データ!D:D,"",0)</f>
        <v/>
      </c>
      <c r="H1610" s="183" t="str">
        <f>_xlfn.XLOOKUP($A1610,[3]【2026年03月度_全社】RFM客層一覧表データ!$A:$A,[3]【2026年03月度_全社】RFM客層一覧表データ!E:E,"",0)</f>
        <v/>
      </c>
      <c r="I1610" s="183" t="str">
        <f>_xlfn.XLOOKUP($A1610,[3]【2026年03月度_全社】RFM客層一覧表データ!$A:$A,[3]【2026年03月度_全社】RFM客層一覧表データ!F:F,"",0)</f>
        <v/>
      </c>
      <c r="J1610" s="183">
        <v>292</v>
      </c>
      <c r="K1610" s="183">
        <v>68</v>
      </c>
      <c r="L1610" s="183">
        <v>129</v>
      </c>
      <c r="M1610" s="183">
        <v>0</v>
      </c>
      <c r="N1610" s="183">
        <v>336</v>
      </c>
      <c r="O1610" s="183">
        <v>115</v>
      </c>
      <c r="P1610" s="183">
        <v>141</v>
      </c>
      <c r="Q1610" s="183">
        <v>8</v>
      </c>
      <c r="R1610" s="183">
        <v>351</v>
      </c>
      <c r="S1610" s="183">
        <v>118</v>
      </c>
      <c r="T1610" s="183">
        <v>144</v>
      </c>
      <c r="U1610" s="183">
        <v>19</v>
      </c>
      <c r="V1610" s="183">
        <v>347</v>
      </c>
      <c r="W1610" s="183">
        <v>118</v>
      </c>
      <c r="X1610" s="183">
        <v>147</v>
      </c>
      <c r="Y1610" s="183">
        <v>0</v>
      </c>
    </row>
    <row r="1611" spans="1:25" x14ac:dyDescent="0.2">
      <c r="A1611" s="184">
        <v>11367010</v>
      </c>
      <c r="B1611" s="183" t="str">
        <f>[1]店マスタ!B1610</f>
        <v>生活彩館　イシカワ</v>
      </c>
      <c r="C1611" s="183">
        <v>1.5</v>
      </c>
      <c r="D1611" s="183">
        <v>1.5</v>
      </c>
      <c r="E1611" s="183">
        <f>_xlfn.XLOOKUP(A1611,[2]Sheet1!$R:$R,[2]Sheet1!$AB:$AB,"",0)</f>
        <v>2</v>
      </c>
      <c r="F1611" s="183">
        <f>_xlfn.XLOOKUP($A1611,[3]【2026年03月度_全社】RFM客層一覧表データ!$A:$A,[3]【2026年03月度_全社】RFM客層一覧表データ!C:C,"",0)</f>
        <v>193</v>
      </c>
      <c r="G1611" s="183">
        <f>_xlfn.XLOOKUP($A1611,[3]【2026年03月度_全社】RFM客層一覧表データ!$A:$A,[3]【2026年03月度_全社】RFM客層一覧表データ!D:D,"",0)</f>
        <v>63</v>
      </c>
      <c r="H1611" s="183">
        <f>_xlfn.XLOOKUP($A1611,[3]【2026年03月度_全社】RFM客層一覧表データ!$A:$A,[3]【2026年03月度_全社】RFM客層一覧表データ!E:E,"",0)</f>
        <v>82</v>
      </c>
      <c r="I1611" s="183">
        <f>_xlfn.XLOOKUP($A1611,[3]【2026年03月度_全社】RFM客層一覧表データ!$A:$A,[3]【2026年03月度_全社】RFM客層一覧表データ!F:F,"",0)</f>
        <v>10</v>
      </c>
      <c r="J1611" s="183">
        <v>207</v>
      </c>
      <c r="K1611" s="183">
        <v>65</v>
      </c>
      <c r="L1611" s="183">
        <v>89</v>
      </c>
      <c r="M1611" s="183">
        <v>10</v>
      </c>
      <c r="N1611" s="183">
        <v>215</v>
      </c>
      <c r="O1611" s="183">
        <v>59</v>
      </c>
      <c r="P1611" s="183">
        <v>91</v>
      </c>
      <c r="Q1611" s="183">
        <v>12</v>
      </c>
      <c r="R1611" s="183">
        <v>222</v>
      </c>
      <c r="S1611" s="183">
        <v>65</v>
      </c>
      <c r="T1611" s="183">
        <v>104</v>
      </c>
      <c r="U1611" s="183">
        <v>8</v>
      </c>
      <c r="V1611" s="183">
        <v>231</v>
      </c>
      <c r="W1611" s="183">
        <v>72</v>
      </c>
      <c r="X1611" s="183">
        <v>113</v>
      </c>
      <c r="Y1611" s="183">
        <v>11</v>
      </c>
    </row>
    <row r="1612" spans="1:25" x14ac:dyDescent="0.2">
      <c r="A1612" s="184">
        <v>11367025</v>
      </c>
      <c r="B1612" s="183" t="str">
        <f>[1]店マスタ!B1611</f>
        <v>株式会社　久保ラジオ商会</v>
      </c>
      <c r="C1612" s="183">
        <v>7</v>
      </c>
      <c r="D1612" s="183">
        <v>7</v>
      </c>
      <c r="E1612" s="183">
        <f>_xlfn.XLOOKUP(A1612,[2]Sheet1!$R:$R,[2]Sheet1!$AB:$AB,"",0)</f>
        <v>7</v>
      </c>
      <c r="F1612" s="183">
        <f>_xlfn.XLOOKUP($A1612,[3]【2026年03月度_全社】RFM客層一覧表データ!$A:$A,[3]【2026年03月度_全社】RFM客層一覧表データ!C:C,"",0)</f>
        <v>2394</v>
      </c>
      <c r="G1612" s="183">
        <f>_xlfn.XLOOKUP($A1612,[3]【2026年03月度_全社】RFM客層一覧表データ!$A:$A,[3]【2026年03月度_全社】RFM客層一覧表データ!D:D,"",0)</f>
        <v>923</v>
      </c>
      <c r="H1612" s="183">
        <f>_xlfn.XLOOKUP($A1612,[3]【2026年03月度_全社】RFM客層一覧表データ!$A:$A,[3]【2026年03月度_全社】RFM客層一覧表データ!E:E,"",0)</f>
        <v>901</v>
      </c>
      <c r="I1612" s="183">
        <f>_xlfn.XLOOKUP($A1612,[3]【2026年03月度_全社】RFM客層一覧表データ!$A:$A,[3]【2026年03月度_全社】RFM客層一覧表データ!F:F,"",0)</f>
        <v>238</v>
      </c>
      <c r="J1612" s="183">
        <v>2429</v>
      </c>
      <c r="K1612" s="183">
        <v>883</v>
      </c>
      <c r="L1612" s="183">
        <v>907</v>
      </c>
      <c r="M1612" s="183">
        <v>215</v>
      </c>
      <c r="N1612" s="183">
        <v>2363</v>
      </c>
      <c r="O1612" s="183">
        <v>821</v>
      </c>
      <c r="P1612" s="183">
        <v>885</v>
      </c>
      <c r="Q1612" s="183">
        <v>178</v>
      </c>
      <c r="R1612" s="183">
        <v>2366</v>
      </c>
      <c r="S1612" s="183">
        <v>905</v>
      </c>
      <c r="T1612" s="183">
        <v>890</v>
      </c>
      <c r="U1612" s="183">
        <v>194</v>
      </c>
      <c r="V1612" s="183">
        <v>2317</v>
      </c>
      <c r="W1612" s="183">
        <v>947</v>
      </c>
      <c r="X1612" s="183">
        <v>872</v>
      </c>
      <c r="Y1612" s="183">
        <v>249</v>
      </c>
    </row>
    <row r="1613" spans="1:25" x14ac:dyDescent="0.2">
      <c r="A1613" s="184">
        <v>11367048</v>
      </c>
      <c r="B1613" s="183" t="str">
        <f>[1]店マスタ!B1612</f>
        <v>株式会社　久保ラジオ商会　駅前</v>
      </c>
      <c r="C1613" s="183">
        <v>0</v>
      </c>
      <c r="D1613" s="183">
        <v>0</v>
      </c>
      <c r="E1613" s="183" t="str">
        <f>_xlfn.XLOOKUP(A1613,[2]Sheet1!$R:$R,[2]Sheet1!$AB:$AB,"",0)</f>
        <v/>
      </c>
      <c r="F1613" s="183" t="str">
        <f>_xlfn.XLOOKUP($A1613,[3]【2026年03月度_全社】RFM客層一覧表データ!$A:$A,[3]【2026年03月度_全社】RFM客層一覧表データ!C:C,"",0)</f>
        <v/>
      </c>
      <c r="G1613" s="183" t="str">
        <f>_xlfn.XLOOKUP($A1613,[3]【2026年03月度_全社】RFM客層一覧表データ!$A:$A,[3]【2026年03月度_全社】RFM客層一覧表データ!D:D,"",0)</f>
        <v/>
      </c>
      <c r="H1613" s="183" t="str">
        <f>_xlfn.XLOOKUP($A1613,[3]【2026年03月度_全社】RFM客層一覧表データ!$A:$A,[3]【2026年03月度_全社】RFM客層一覧表データ!E:E,"",0)</f>
        <v/>
      </c>
      <c r="I1613" s="183" t="str">
        <f>_xlfn.XLOOKUP($A1613,[3]【2026年03月度_全社】RFM客層一覧表データ!$A:$A,[3]【2026年03月度_全社】RFM客層一覧表データ!F:F,"",0)</f>
        <v/>
      </c>
      <c r="J1613" s="183">
        <v>0</v>
      </c>
      <c r="K1613" s="183">
        <v>0</v>
      </c>
      <c r="L1613" s="183">
        <v>0</v>
      </c>
      <c r="M1613" s="183">
        <v>0</v>
      </c>
      <c r="N1613" s="183">
        <v>0</v>
      </c>
      <c r="O1613" s="183">
        <v>0</v>
      </c>
      <c r="P1613" s="183">
        <v>0</v>
      </c>
      <c r="Q1613" s="183">
        <v>0</v>
      </c>
      <c r="R1613" s="183">
        <v>0</v>
      </c>
      <c r="S1613" s="183">
        <v>0</v>
      </c>
      <c r="T1613" s="183">
        <v>0</v>
      </c>
      <c r="U1613" s="183">
        <v>0</v>
      </c>
      <c r="V1613" s="183">
        <v>0</v>
      </c>
      <c r="W1613" s="183">
        <v>0</v>
      </c>
      <c r="X1613" s="183">
        <v>0</v>
      </c>
      <c r="Y1613" s="183">
        <v>0</v>
      </c>
    </row>
    <row r="1614" spans="1:25" x14ac:dyDescent="0.2">
      <c r="A1614" s="184">
        <v>11368013</v>
      </c>
      <c r="B1614" s="183" t="str">
        <f>[1]店マスタ!B1613</f>
        <v>もりしん電器</v>
      </c>
      <c r="C1614" s="183">
        <v>3</v>
      </c>
      <c r="D1614" s="183">
        <v>3</v>
      </c>
      <c r="E1614" s="183">
        <f>_xlfn.XLOOKUP(A1614,[2]Sheet1!$R:$R,[2]Sheet1!$AB:$AB,"",0)</f>
        <v>3</v>
      </c>
      <c r="F1614" s="183">
        <f>_xlfn.XLOOKUP($A1614,[3]【2026年03月度_全社】RFM客層一覧表データ!$A:$A,[3]【2026年03月度_全社】RFM客層一覧表データ!C:C,"",0)</f>
        <v>486</v>
      </c>
      <c r="G1614" s="183">
        <f>_xlfn.XLOOKUP($A1614,[3]【2026年03月度_全社】RFM客層一覧表データ!$A:$A,[3]【2026年03月度_全社】RFM客層一覧表データ!D:D,"",0)</f>
        <v>99</v>
      </c>
      <c r="H1614" s="183">
        <f>_xlfn.XLOOKUP($A1614,[3]【2026年03月度_全社】RFM客層一覧表データ!$A:$A,[3]【2026年03月度_全社】RFM客層一覧表データ!E:E,"",0)</f>
        <v>259</v>
      </c>
      <c r="I1614" s="183">
        <f>_xlfn.XLOOKUP($A1614,[3]【2026年03月度_全社】RFM客層一覧表データ!$A:$A,[3]【2026年03月度_全社】RFM客層一覧表データ!F:F,"",0)</f>
        <v>13</v>
      </c>
      <c r="J1614" s="183">
        <v>525</v>
      </c>
      <c r="K1614" s="183">
        <v>210</v>
      </c>
      <c r="L1614" s="183">
        <v>275</v>
      </c>
      <c r="M1614" s="183">
        <v>34</v>
      </c>
      <c r="N1614" s="183">
        <v>521</v>
      </c>
      <c r="O1614" s="183">
        <v>189</v>
      </c>
      <c r="P1614" s="183">
        <v>275</v>
      </c>
      <c r="Q1614" s="183">
        <v>20</v>
      </c>
      <c r="R1614" s="183">
        <v>530</v>
      </c>
      <c r="S1614" s="183">
        <v>186</v>
      </c>
      <c r="T1614" s="183">
        <v>274</v>
      </c>
      <c r="U1614" s="183">
        <v>21</v>
      </c>
      <c r="V1614" s="183">
        <v>543</v>
      </c>
      <c r="W1614" s="183">
        <v>221</v>
      </c>
      <c r="X1614" s="183">
        <v>279</v>
      </c>
      <c r="Y1614" s="183">
        <v>31</v>
      </c>
    </row>
    <row r="1615" spans="1:25" x14ac:dyDescent="0.2">
      <c r="A1615" s="184">
        <v>11368015</v>
      </c>
      <c r="B1615" s="183" t="str">
        <f>[1]店マスタ!B1614</f>
        <v>生活彩館　フジデン</v>
      </c>
      <c r="C1615" s="183">
        <v>2.5</v>
      </c>
      <c r="D1615" s="183">
        <v>2.5</v>
      </c>
      <c r="E1615" s="183">
        <f>_xlfn.XLOOKUP(A1615,[2]Sheet1!$R:$R,[2]Sheet1!$AB:$AB,"",0)</f>
        <v>2.5</v>
      </c>
      <c r="F1615" s="183">
        <f>_xlfn.XLOOKUP($A1615,[3]【2026年03月度_全社】RFM客層一覧表データ!$A:$A,[3]【2026年03月度_全社】RFM客層一覧表データ!C:C,"",0)</f>
        <v>573</v>
      </c>
      <c r="G1615" s="183">
        <f>_xlfn.XLOOKUP($A1615,[3]【2026年03月度_全社】RFM客層一覧表データ!$A:$A,[3]【2026年03月度_全社】RFM客層一覧表データ!D:D,"",0)</f>
        <v>249</v>
      </c>
      <c r="H1615" s="183">
        <f>_xlfn.XLOOKUP($A1615,[3]【2026年03月度_全社】RFM客層一覧表データ!$A:$A,[3]【2026年03月度_全社】RFM客層一覧表データ!E:E,"",0)</f>
        <v>248</v>
      </c>
      <c r="I1615" s="183">
        <f>_xlfn.XLOOKUP($A1615,[3]【2026年03月度_全社】RFM客層一覧表データ!$A:$A,[3]【2026年03月度_全社】RFM客層一覧表データ!F:F,"",0)</f>
        <v>54</v>
      </c>
      <c r="J1615" s="183">
        <v>624</v>
      </c>
      <c r="K1615" s="183">
        <v>259</v>
      </c>
      <c r="L1615" s="183">
        <v>263</v>
      </c>
      <c r="M1615" s="183">
        <v>58</v>
      </c>
      <c r="N1615" s="183">
        <v>625</v>
      </c>
      <c r="O1615" s="183">
        <v>265</v>
      </c>
      <c r="P1615" s="183">
        <v>268</v>
      </c>
      <c r="Q1615" s="183">
        <v>67</v>
      </c>
      <c r="R1615" s="183">
        <v>594</v>
      </c>
      <c r="S1615" s="183">
        <v>260</v>
      </c>
      <c r="T1615" s="183">
        <v>265</v>
      </c>
      <c r="U1615" s="183">
        <v>68</v>
      </c>
      <c r="V1615" s="183">
        <v>607</v>
      </c>
      <c r="W1615" s="183">
        <v>253</v>
      </c>
      <c r="X1615" s="183">
        <v>267</v>
      </c>
      <c r="Y1615" s="183">
        <v>53</v>
      </c>
    </row>
    <row r="1616" spans="1:25" x14ac:dyDescent="0.2">
      <c r="A1616" s="184">
        <v>11368016</v>
      </c>
      <c r="B1616" s="183" t="str">
        <f>[1]店マスタ!B1615</f>
        <v>ミナミ電気　大竹店</v>
      </c>
      <c r="C1616" s="183">
        <v>5.5</v>
      </c>
      <c r="D1616" s="183">
        <v>5.5</v>
      </c>
      <c r="E1616" s="183">
        <f>_xlfn.XLOOKUP(A1616,[2]Sheet1!$R:$R,[2]Sheet1!$AB:$AB,"",0)</f>
        <v>5.5</v>
      </c>
      <c r="F1616" s="183" t="str">
        <f>_xlfn.XLOOKUP($A1616,[3]【2026年03月度_全社】RFM客層一覧表データ!$A:$A,[3]【2026年03月度_全社】RFM客層一覧表データ!C:C,"",0)</f>
        <v/>
      </c>
      <c r="G1616" s="183" t="str">
        <f>_xlfn.XLOOKUP($A1616,[3]【2026年03月度_全社】RFM客層一覧表データ!$A:$A,[3]【2026年03月度_全社】RFM客層一覧表データ!D:D,"",0)</f>
        <v/>
      </c>
      <c r="H1616" s="183" t="str">
        <f>_xlfn.XLOOKUP($A1616,[3]【2026年03月度_全社】RFM客層一覧表データ!$A:$A,[3]【2026年03月度_全社】RFM客層一覧表データ!E:E,"",0)</f>
        <v/>
      </c>
      <c r="I1616" s="183" t="str">
        <f>_xlfn.XLOOKUP($A1616,[3]【2026年03月度_全社】RFM客層一覧表データ!$A:$A,[3]【2026年03月度_全社】RFM客層一覧表データ!F:F,"",0)</f>
        <v/>
      </c>
      <c r="J1616" s="183">
        <v>0</v>
      </c>
      <c r="K1616" s="183">
        <v>0</v>
      </c>
      <c r="L1616" s="183">
        <v>0</v>
      </c>
      <c r="M1616" s="183">
        <v>0</v>
      </c>
      <c r="N1616" s="183">
        <v>0</v>
      </c>
      <c r="O1616" s="183">
        <v>0</v>
      </c>
      <c r="P1616" s="183">
        <v>0</v>
      </c>
      <c r="Q1616" s="183">
        <v>0</v>
      </c>
      <c r="R1616" s="183">
        <v>0</v>
      </c>
      <c r="S1616" s="183">
        <v>0</v>
      </c>
      <c r="T1616" s="183">
        <v>0</v>
      </c>
      <c r="U1616" s="183">
        <v>0</v>
      </c>
      <c r="V1616" s="183">
        <v>0</v>
      </c>
      <c r="W1616" s="183">
        <v>0</v>
      </c>
      <c r="X1616" s="183">
        <v>0</v>
      </c>
      <c r="Y1616" s="183">
        <v>0</v>
      </c>
    </row>
    <row r="1617" spans="1:25" x14ac:dyDescent="0.2">
      <c r="A1617" s="184">
        <v>11369005</v>
      </c>
      <c r="B1617" s="183" t="str">
        <f>[1]店マスタ!B1616</f>
        <v>クサジマ電器株式会社</v>
      </c>
      <c r="C1617" s="183">
        <v>4</v>
      </c>
      <c r="D1617" s="183">
        <v>4</v>
      </c>
      <c r="E1617" s="183">
        <f>_xlfn.XLOOKUP(A1617,[2]Sheet1!$R:$R,[2]Sheet1!$AB:$AB,"",0)</f>
        <v>4.5</v>
      </c>
      <c r="F1617" s="183" t="str">
        <f>_xlfn.XLOOKUP($A1617,[3]【2026年03月度_全社】RFM客層一覧表データ!$A:$A,[3]【2026年03月度_全社】RFM客層一覧表データ!C:C,"",0)</f>
        <v/>
      </c>
      <c r="G1617" s="183" t="str">
        <f>_xlfn.XLOOKUP($A1617,[3]【2026年03月度_全社】RFM客層一覧表データ!$A:$A,[3]【2026年03月度_全社】RFM客層一覧表データ!D:D,"",0)</f>
        <v/>
      </c>
      <c r="H1617" s="183" t="str">
        <f>_xlfn.XLOOKUP($A1617,[3]【2026年03月度_全社】RFM客層一覧表データ!$A:$A,[3]【2026年03月度_全社】RFM客層一覧表データ!E:E,"",0)</f>
        <v/>
      </c>
      <c r="I1617" s="183" t="str">
        <f>_xlfn.XLOOKUP($A1617,[3]【2026年03月度_全社】RFM客層一覧表データ!$A:$A,[3]【2026年03月度_全社】RFM客層一覧表データ!F:F,"",0)</f>
        <v/>
      </c>
      <c r="J1617" s="183">
        <v>0</v>
      </c>
      <c r="K1617" s="183">
        <v>0</v>
      </c>
      <c r="L1617" s="183">
        <v>0</v>
      </c>
      <c r="M1617" s="183">
        <v>0</v>
      </c>
      <c r="N1617" s="183">
        <v>0</v>
      </c>
      <c r="O1617" s="183">
        <v>0</v>
      </c>
      <c r="P1617" s="183">
        <v>0</v>
      </c>
      <c r="Q1617" s="183">
        <v>0</v>
      </c>
      <c r="R1617" s="183">
        <v>0</v>
      </c>
      <c r="S1617" s="183">
        <v>0</v>
      </c>
      <c r="T1617" s="183">
        <v>0</v>
      </c>
      <c r="U1617" s="183">
        <v>0</v>
      </c>
      <c r="V1617" s="183">
        <v>0</v>
      </c>
      <c r="W1617" s="183">
        <v>0</v>
      </c>
      <c r="X1617" s="183">
        <v>0</v>
      </c>
      <c r="Y1617" s="183">
        <v>0</v>
      </c>
    </row>
    <row r="1618" spans="1:25" x14ac:dyDescent="0.2">
      <c r="A1618" s="184">
        <v>11369007</v>
      </c>
      <c r="B1618" s="183" t="str">
        <f>[1]店マスタ!B1617</f>
        <v>クサジマ電器（株）緑ヶ丘店</v>
      </c>
      <c r="C1618" s="183">
        <v>0</v>
      </c>
      <c r="D1618" s="183">
        <v>0</v>
      </c>
      <c r="E1618" s="183" t="str">
        <f>_xlfn.XLOOKUP(A1618,[2]Sheet1!$R:$R,[2]Sheet1!$AB:$AB,"",0)</f>
        <v/>
      </c>
      <c r="F1618" s="183" t="str">
        <f>_xlfn.XLOOKUP($A1618,[3]【2026年03月度_全社】RFM客層一覧表データ!$A:$A,[3]【2026年03月度_全社】RFM客層一覧表データ!C:C,"",0)</f>
        <v/>
      </c>
      <c r="G1618" s="183" t="str">
        <f>_xlfn.XLOOKUP($A1618,[3]【2026年03月度_全社】RFM客層一覧表データ!$A:$A,[3]【2026年03月度_全社】RFM客層一覧表データ!D:D,"",0)</f>
        <v/>
      </c>
      <c r="H1618" s="183" t="str">
        <f>_xlfn.XLOOKUP($A1618,[3]【2026年03月度_全社】RFM客層一覧表データ!$A:$A,[3]【2026年03月度_全社】RFM客層一覧表データ!E:E,"",0)</f>
        <v/>
      </c>
      <c r="I1618" s="183" t="str">
        <f>_xlfn.XLOOKUP($A1618,[3]【2026年03月度_全社】RFM客層一覧表データ!$A:$A,[3]【2026年03月度_全社】RFM客層一覧表データ!F:F,"",0)</f>
        <v/>
      </c>
      <c r="J1618" s="183">
        <v>0</v>
      </c>
      <c r="K1618" s="183">
        <v>0</v>
      </c>
      <c r="L1618" s="183">
        <v>0</v>
      </c>
      <c r="M1618" s="183">
        <v>0</v>
      </c>
      <c r="N1618" s="183">
        <v>0</v>
      </c>
      <c r="O1618" s="183">
        <v>0</v>
      </c>
      <c r="P1618" s="183">
        <v>0</v>
      </c>
      <c r="Q1618" s="183">
        <v>0</v>
      </c>
      <c r="R1618" s="183">
        <v>0</v>
      </c>
      <c r="S1618" s="183">
        <v>0</v>
      </c>
      <c r="T1618" s="183">
        <v>0</v>
      </c>
      <c r="U1618" s="183">
        <v>0</v>
      </c>
      <c r="V1618" s="183">
        <v>0</v>
      </c>
      <c r="W1618" s="183">
        <v>0</v>
      </c>
      <c r="X1618" s="183">
        <v>0</v>
      </c>
      <c r="Y1618" s="183">
        <v>0</v>
      </c>
    </row>
    <row r="1619" spans="1:25" x14ac:dyDescent="0.2">
      <c r="A1619" s="184">
        <v>11369012</v>
      </c>
      <c r="B1619" s="183" t="str">
        <f>[1]店マスタ!B1618</f>
        <v>（有）もりた電器</v>
      </c>
      <c r="C1619" s="183">
        <v>2</v>
      </c>
      <c r="D1619" s="183">
        <v>2</v>
      </c>
      <c r="E1619" s="183">
        <f>_xlfn.XLOOKUP(A1619,[2]Sheet1!$R:$R,[2]Sheet1!$AB:$AB,"",0)</f>
        <v>2</v>
      </c>
      <c r="F1619" s="183">
        <f>_xlfn.XLOOKUP($A1619,[3]【2026年03月度_全社】RFM客層一覧表データ!$A:$A,[3]【2026年03月度_全社】RFM客層一覧表データ!C:C,"",0)</f>
        <v>437</v>
      </c>
      <c r="G1619" s="183">
        <f>_xlfn.XLOOKUP($A1619,[3]【2026年03月度_全社】RFM客層一覧表データ!$A:$A,[3]【2026年03月度_全社】RFM客層一覧表データ!D:D,"",0)</f>
        <v>175</v>
      </c>
      <c r="H1619" s="183">
        <f>_xlfn.XLOOKUP($A1619,[3]【2026年03月度_全社】RFM客層一覧表データ!$A:$A,[3]【2026年03月度_全社】RFM客層一覧表データ!E:E,"",0)</f>
        <v>223</v>
      </c>
      <c r="I1619" s="183">
        <f>_xlfn.XLOOKUP($A1619,[3]【2026年03月度_全社】RFM客層一覧表データ!$A:$A,[3]【2026年03月度_全社】RFM客層一覧表データ!F:F,"",0)</f>
        <v>25</v>
      </c>
      <c r="J1619" s="183">
        <v>446</v>
      </c>
      <c r="K1619" s="183">
        <v>204</v>
      </c>
      <c r="L1619" s="183">
        <v>230</v>
      </c>
      <c r="M1619" s="183">
        <v>23</v>
      </c>
      <c r="N1619" s="183">
        <v>467</v>
      </c>
      <c r="O1619" s="183">
        <v>191</v>
      </c>
      <c r="P1619" s="183">
        <v>234</v>
      </c>
      <c r="Q1619" s="183">
        <v>22</v>
      </c>
      <c r="R1619" s="183">
        <v>486</v>
      </c>
      <c r="S1619" s="183">
        <v>199</v>
      </c>
      <c r="T1619" s="183">
        <v>244</v>
      </c>
      <c r="U1619" s="183">
        <v>28</v>
      </c>
      <c r="V1619" s="183">
        <v>512</v>
      </c>
      <c r="W1619" s="183">
        <v>207</v>
      </c>
      <c r="X1619" s="183">
        <v>268</v>
      </c>
      <c r="Y1619" s="183">
        <v>27</v>
      </c>
    </row>
    <row r="1620" spans="1:25" x14ac:dyDescent="0.2">
      <c r="A1620" s="184">
        <v>11369022</v>
      </c>
      <c r="B1620" s="183" t="str">
        <f>[1]店マスタ!B1619</f>
        <v>有限会社　関根電機商会</v>
      </c>
      <c r="C1620" s="183">
        <v>1.5</v>
      </c>
      <c r="D1620" s="183">
        <v>1.5</v>
      </c>
      <c r="E1620" s="183">
        <f>_xlfn.XLOOKUP(A1620,[2]Sheet1!$R:$R,[2]Sheet1!$AB:$AB,"",0)</f>
        <v>1.5</v>
      </c>
      <c r="F1620" s="183">
        <f>_xlfn.XLOOKUP($A1620,[3]【2026年03月度_全社】RFM客層一覧表データ!$A:$A,[3]【2026年03月度_全社】RFM客層一覧表データ!C:C,"",0)</f>
        <v>456</v>
      </c>
      <c r="G1620" s="183">
        <f>_xlfn.XLOOKUP($A1620,[3]【2026年03月度_全社】RFM客層一覧表データ!$A:$A,[3]【2026年03月度_全社】RFM客層一覧表データ!D:D,"",0)</f>
        <v>214</v>
      </c>
      <c r="H1620" s="183">
        <f>_xlfn.XLOOKUP($A1620,[3]【2026年03月度_全社】RFM客層一覧表データ!$A:$A,[3]【2026年03月度_全社】RFM客層一覧表データ!E:E,"",0)</f>
        <v>281</v>
      </c>
      <c r="I1620" s="183">
        <f>_xlfn.XLOOKUP($A1620,[3]【2026年03月度_全社】RFM客層一覧表データ!$A:$A,[3]【2026年03月度_全社】RFM客層一覧表データ!F:F,"",0)</f>
        <v>20</v>
      </c>
      <c r="J1620" s="183">
        <v>467</v>
      </c>
      <c r="K1620" s="183">
        <v>214</v>
      </c>
      <c r="L1620" s="183">
        <v>281</v>
      </c>
      <c r="M1620" s="183">
        <v>22</v>
      </c>
      <c r="N1620" s="183">
        <v>491</v>
      </c>
      <c r="O1620" s="183">
        <v>220</v>
      </c>
      <c r="P1620" s="183">
        <v>284</v>
      </c>
      <c r="Q1620" s="183">
        <v>17</v>
      </c>
      <c r="R1620" s="183">
        <v>519</v>
      </c>
      <c r="S1620" s="183">
        <v>213</v>
      </c>
      <c r="T1620" s="183">
        <v>292</v>
      </c>
      <c r="U1620" s="183">
        <v>20</v>
      </c>
      <c r="V1620" s="183">
        <v>538</v>
      </c>
      <c r="W1620" s="183">
        <v>244</v>
      </c>
      <c r="X1620" s="183">
        <v>306</v>
      </c>
      <c r="Y1620" s="183">
        <v>22</v>
      </c>
    </row>
    <row r="1621" spans="1:25" x14ac:dyDescent="0.2">
      <c r="A1621" s="184">
        <v>11369025</v>
      </c>
      <c r="B1621" s="183" t="str">
        <f>[1]店マスタ!B1620</f>
        <v>ＡＣＯＳ　五日市店</v>
      </c>
      <c r="C1621" s="183">
        <v>1.5</v>
      </c>
      <c r="D1621" s="183">
        <v>1.5</v>
      </c>
      <c r="E1621" s="183">
        <f>_xlfn.XLOOKUP(A1621,[2]Sheet1!$R:$R,[2]Sheet1!$AB:$AB,"",0)</f>
        <v>1.5</v>
      </c>
      <c r="F1621" s="183">
        <f>_xlfn.XLOOKUP($A1621,[3]【2026年03月度_全社】RFM客層一覧表データ!$A:$A,[3]【2026年03月度_全社】RFM客層一覧表データ!C:C,"",0)</f>
        <v>1350</v>
      </c>
      <c r="G1621" s="183">
        <f>_xlfn.XLOOKUP($A1621,[3]【2026年03月度_全社】RFM客層一覧表データ!$A:$A,[3]【2026年03月度_全社】RFM客層一覧表データ!D:D,"",0)</f>
        <v>570</v>
      </c>
      <c r="H1621" s="183">
        <f>_xlfn.XLOOKUP($A1621,[3]【2026年03月度_全社】RFM客層一覧表データ!$A:$A,[3]【2026年03月度_全社】RFM客層一覧表データ!E:E,"",0)</f>
        <v>693</v>
      </c>
      <c r="I1621" s="183">
        <f>_xlfn.XLOOKUP($A1621,[3]【2026年03月度_全社】RFM客層一覧表データ!$A:$A,[3]【2026年03月度_全社】RFM客層一覧表データ!F:F,"",0)</f>
        <v>87</v>
      </c>
      <c r="J1621" s="183">
        <v>1355</v>
      </c>
      <c r="K1621" s="183">
        <v>578</v>
      </c>
      <c r="L1621" s="183">
        <v>718</v>
      </c>
      <c r="M1621" s="183">
        <v>80</v>
      </c>
      <c r="N1621" s="183">
        <v>1373</v>
      </c>
      <c r="O1621" s="183">
        <v>529</v>
      </c>
      <c r="P1621" s="183">
        <v>717</v>
      </c>
      <c r="Q1621" s="183">
        <v>49</v>
      </c>
      <c r="R1621" s="183">
        <v>1433</v>
      </c>
      <c r="S1621" s="183">
        <v>589</v>
      </c>
      <c r="T1621" s="183">
        <v>742</v>
      </c>
      <c r="U1621" s="183">
        <v>75</v>
      </c>
      <c r="V1621" s="183">
        <v>1469</v>
      </c>
      <c r="W1621" s="183">
        <v>633</v>
      </c>
      <c r="X1621" s="183">
        <v>737</v>
      </c>
      <c r="Y1621" s="183">
        <v>96</v>
      </c>
    </row>
    <row r="1622" spans="1:25" x14ac:dyDescent="0.2">
      <c r="A1622" s="184">
        <v>11369026</v>
      </c>
      <c r="B1622" s="183" t="str">
        <f>[1]店マスタ!B1621</f>
        <v>ＡＣＯＳ　平井店</v>
      </c>
      <c r="C1622" s="183">
        <v>2</v>
      </c>
      <c r="D1622" s="183">
        <v>2</v>
      </c>
      <c r="E1622" s="183">
        <f>_xlfn.XLOOKUP(A1622,[2]Sheet1!$R:$R,[2]Sheet1!$AB:$AB,"",0)</f>
        <v>2</v>
      </c>
      <c r="F1622" s="183" t="str">
        <f>_xlfn.XLOOKUP($A1622,[3]【2026年03月度_全社】RFM客層一覧表データ!$A:$A,[3]【2026年03月度_全社】RFM客層一覧表データ!C:C,"",0)</f>
        <v/>
      </c>
      <c r="G1622" s="183" t="str">
        <f>_xlfn.XLOOKUP($A1622,[3]【2026年03月度_全社】RFM客層一覧表データ!$A:$A,[3]【2026年03月度_全社】RFM客層一覧表データ!D:D,"",0)</f>
        <v/>
      </c>
      <c r="H1622" s="183" t="str">
        <f>_xlfn.XLOOKUP($A1622,[3]【2026年03月度_全社】RFM客層一覧表データ!$A:$A,[3]【2026年03月度_全社】RFM客層一覧表データ!E:E,"",0)</f>
        <v/>
      </c>
      <c r="I1622" s="183" t="str">
        <f>_xlfn.XLOOKUP($A1622,[3]【2026年03月度_全社】RFM客層一覧表データ!$A:$A,[3]【2026年03月度_全社】RFM客層一覧表データ!F:F,"",0)</f>
        <v/>
      </c>
      <c r="J1622" s="183">
        <v>0</v>
      </c>
      <c r="K1622" s="183">
        <v>0</v>
      </c>
      <c r="L1622" s="183">
        <v>0</v>
      </c>
      <c r="M1622" s="183">
        <v>0</v>
      </c>
      <c r="N1622" s="183">
        <v>0</v>
      </c>
      <c r="O1622" s="183">
        <v>0</v>
      </c>
      <c r="P1622" s="183">
        <v>0</v>
      </c>
      <c r="Q1622" s="183">
        <v>0</v>
      </c>
      <c r="R1622" s="183">
        <v>0</v>
      </c>
      <c r="S1622" s="183">
        <v>0</v>
      </c>
      <c r="T1622" s="183">
        <v>0</v>
      </c>
      <c r="U1622" s="183">
        <v>0</v>
      </c>
      <c r="V1622" s="183">
        <v>0</v>
      </c>
      <c r="W1622" s="183">
        <v>0</v>
      </c>
      <c r="X1622" s="183">
        <v>0</v>
      </c>
      <c r="Y1622" s="183">
        <v>0</v>
      </c>
    </row>
    <row r="1623" spans="1:25" x14ac:dyDescent="0.2">
      <c r="A1623" s="184">
        <v>11401001</v>
      </c>
      <c r="B1623" s="183" t="str">
        <f>[1]店マスタ!B1622</f>
        <v>（株）青木電機商会</v>
      </c>
      <c r="C1623" s="183">
        <v>4.5</v>
      </c>
      <c r="D1623" s="183">
        <v>4.5</v>
      </c>
      <c r="E1623" s="183">
        <f>_xlfn.XLOOKUP(A1623,[2]Sheet1!$R:$R,[2]Sheet1!$AB:$AB,"",0)</f>
        <v>5</v>
      </c>
      <c r="F1623" s="183">
        <f>_xlfn.XLOOKUP($A1623,[3]【2026年03月度_全社】RFM客層一覧表データ!$A:$A,[3]【2026年03月度_全社】RFM客層一覧表データ!C:C,"",0)</f>
        <v>484</v>
      </c>
      <c r="G1623" s="183">
        <f>_xlfn.XLOOKUP($A1623,[3]【2026年03月度_全社】RFM客層一覧表データ!$A:$A,[3]【2026年03月度_全社】RFM客層一覧表データ!D:D,"",0)</f>
        <v>137</v>
      </c>
      <c r="H1623" s="183">
        <f>_xlfn.XLOOKUP($A1623,[3]【2026年03月度_全社】RFM客層一覧表データ!$A:$A,[3]【2026年03月度_全社】RFM客層一覧表データ!E:E,"",0)</f>
        <v>140</v>
      </c>
      <c r="I1623" s="183">
        <f>_xlfn.XLOOKUP($A1623,[3]【2026年03月度_全社】RFM客層一覧表データ!$A:$A,[3]【2026年03月度_全社】RFM客層一覧表データ!F:F,"",0)</f>
        <v>0</v>
      </c>
      <c r="J1623" s="183">
        <v>520</v>
      </c>
      <c r="K1623" s="183">
        <v>113</v>
      </c>
      <c r="L1623" s="183">
        <v>163</v>
      </c>
      <c r="M1623" s="183">
        <v>0</v>
      </c>
      <c r="N1623" s="183">
        <v>564</v>
      </c>
      <c r="O1623" s="183">
        <v>114</v>
      </c>
      <c r="P1623" s="183">
        <v>171</v>
      </c>
      <c r="Q1623" s="183">
        <v>0</v>
      </c>
      <c r="R1623" s="183">
        <v>600</v>
      </c>
      <c r="S1623" s="183">
        <v>262</v>
      </c>
      <c r="T1623" s="183">
        <v>175</v>
      </c>
      <c r="U1623" s="183">
        <v>0</v>
      </c>
      <c r="V1623" s="183">
        <v>630</v>
      </c>
      <c r="W1623" s="183">
        <v>248</v>
      </c>
      <c r="X1623" s="183">
        <v>180</v>
      </c>
      <c r="Y1623" s="183">
        <v>0</v>
      </c>
    </row>
    <row r="1624" spans="1:25" x14ac:dyDescent="0.2">
      <c r="A1624" s="184">
        <v>11401007</v>
      </c>
      <c r="B1624" s="183" t="str">
        <f>[1]店マスタ!B1623</f>
        <v>有）ジャスト　イシバシ</v>
      </c>
      <c r="C1624" s="183">
        <v>2</v>
      </c>
      <c r="D1624" s="183">
        <v>2</v>
      </c>
      <c r="E1624" s="183">
        <f>_xlfn.XLOOKUP(A1624,[2]Sheet1!$R:$R,[2]Sheet1!$AB:$AB,"",0)</f>
        <v>2.5</v>
      </c>
      <c r="F1624" s="183">
        <f>_xlfn.XLOOKUP($A1624,[3]【2026年03月度_全社】RFM客層一覧表データ!$A:$A,[3]【2026年03月度_全社】RFM客層一覧表データ!C:C,"",0)</f>
        <v>398</v>
      </c>
      <c r="G1624" s="183">
        <f>_xlfn.XLOOKUP($A1624,[3]【2026年03月度_全社】RFM客層一覧表データ!$A:$A,[3]【2026年03月度_全社】RFM客層一覧表データ!D:D,"",0)</f>
        <v>104</v>
      </c>
      <c r="H1624" s="183">
        <f>_xlfn.XLOOKUP($A1624,[3]【2026年03月度_全社】RFM客層一覧表データ!$A:$A,[3]【2026年03月度_全社】RFM客層一覧表データ!E:E,"",0)</f>
        <v>156</v>
      </c>
      <c r="I1624" s="183">
        <f>_xlfn.XLOOKUP($A1624,[3]【2026年03月度_全社】RFM客層一覧表データ!$A:$A,[3]【2026年03月度_全社】RFM客層一覧表データ!F:F,"",0)</f>
        <v>21</v>
      </c>
      <c r="J1624" s="183">
        <v>436</v>
      </c>
      <c r="K1624" s="183">
        <v>149</v>
      </c>
      <c r="L1624" s="183">
        <v>185</v>
      </c>
      <c r="M1624" s="183">
        <v>23</v>
      </c>
      <c r="N1624" s="183">
        <v>456</v>
      </c>
      <c r="O1624" s="183">
        <v>134</v>
      </c>
      <c r="P1624" s="183">
        <v>201</v>
      </c>
      <c r="Q1624" s="183">
        <v>27</v>
      </c>
      <c r="R1624" s="183">
        <v>495</v>
      </c>
      <c r="S1624" s="183">
        <v>150</v>
      </c>
      <c r="T1624" s="183">
        <v>215</v>
      </c>
      <c r="U1624" s="183">
        <v>22</v>
      </c>
      <c r="V1624" s="183">
        <v>543</v>
      </c>
      <c r="W1624" s="183">
        <v>168</v>
      </c>
      <c r="X1624" s="183">
        <v>243</v>
      </c>
      <c r="Y1624" s="183">
        <v>31</v>
      </c>
    </row>
    <row r="1625" spans="1:25" x14ac:dyDescent="0.2">
      <c r="A1625" s="184">
        <v>11401057</v>
      </c>
      <c r="B1625" s="183" t="str">
        <f>[1]店マスタ!B1624</f>
        <v>（有）タマ無線電気商会</v>
      </c>
      <c r="C1625" s="183">
        <v>4.5</v>
      </c>
      <c r="D1625" s="183">
        <v>4.5</v>
      </c>
      <c r="E1625" s="183">
        <f>_xlfn.XLOOKUP(A1625,[2]Sheet1!$R:$R,[2]Sheet1!$AB:$AB,"",0)</f>
        <v>4.5</v>
      </c>
      <c r="F1625" s="183">
        <f>_xlfn.XLOOKUP($A1625,[3]【2026年03月度_全社】RFM客層一覧表データ!$A:$A,[3]【2026年03月度_全社】RFM客層一覧表データ!C:C,"",0)</f>
        <v>310</v>
      </c>
      <c r="G1625" s="183">
        <f>_xlfn.XLOOKUP($A1625,[3]【2026年03月度_全社】RFM客層一覧表データ!$A:$A,[3]【2026年03月度_全社】RFM客層一覧表データ!D:D,"",0)</f>
        <v>134</v>
      </c>
      <c r="H1625" s="183">
        <f>_xlfn.XLOOKUP($A1625,[3]【2026年03月度_全社】RFM客層一覧表データ!$A:$A,[3]【2026年03月度_全社】RFM客層一覧表データ!E:E,"",0)</f>
        <v>170</v>
      </c>
      <c r="I1625" s="183">
        <f>_xlfn.XLOOKUP($A1625,[3]【2026年03月度_全社】RFM客層一覧表データ!$A:$A,[3]【2026年03月度_全社】RFM客層一覧表データ!F:F,"",0)</f>
        <v>19</v>
      </c>
      <c r="J1625" s="183">
        <v>330</v>
      </c>
      <c r="K1625" s="183">
        <v>116</v>
      </c>
      <c r="L1625" s="183">
        <v>173</v>
      </c>
      <c r="M1625" s="183">
        <v>10</v>
      </c>
      <c r="N1625" s="183">
        <v>363</v>
      </c>
      <c r="O1625" s="183">
        <v>138</v>
      </c>
      <c r="P1625" s="183">
        <v>178</v>
      </c>
      <c r="Q1625" s="183">
        <v>22</v>
      </c>
      <c r="R1625" s="183">
        <v>380</v>
      </c>
      <c r="S1625" s="183">
        <v>142</v>
      </c>
      <c r="T1625" s="183">
        <v>195</v>
      </c>
      <c r="U1625" s="183">
        <v>14</v>
      </c>
      <c r="V1625" s="183">
        <v>400</v>
      </c>
      <c r="W1625" s="183">
        <v>149</v>
      </c>
      <c r="X1625" s="183">
        <v>205</v>
      </c>
      <c r="Y1625" s="183">
        <v>19</v>
      </c>
    </row>
    <row r="1626" spans="1:25" x14ac:dyDescent="0.2">
      <c r="A1626" s="184">
        <v>11401103</v>
      </c>
      <c r="B1626" s="183" t="str">
        <f>[1]店マスタ!B1625</f>
        <v>あさひでんき　浅田店</v>
      </c>
      <c r="C1626" s="183">
        <v>4</v>
      </c>
      <c r="D1626" s="183">
        <v>4</v>
      </c>
      <c r="E1626" s="183">
        <f>_xlfn.XLOOKUP(A1626,[2]Sheet1!$R:$R,[2]Sheet1!$AB:$AB,"",0)</f>
        <v>4</v>
      </c>
      <c r="F1626" s="183">
        <f>_xlfn.XLOOKUP($A1626,[3]【2026年03月度_全社】RFM客層一覧表データ!$A:$A,[3]【2026年03月度_全社】RFM客層一覧表データ!C:C,"",0)</f>
        <v>781</v>
      </c>
      <c r="G1626" s="183">
        <f>_xlfn.XLOOKUP($A1626,[3]【2026年03月度_全社】RFM客層一覧表データ!$A:$A,[3]【2026年03月度_全社】RFM客層一覧表データ!D:D,"",0)</f>
        <v>258</v>
      </c>
      <c r="H1626" s="183">
        <f>_xlfn.XLOOKUP($A1626,[3]【2026年03月度_全社】RFM客層一覧表データ!$A:$A,[3]【2026年03月度_全社】RFM客層一覧表データ!E:E,"",0)</f>
        <v>291</v>
      </c>
      <c r="I1626" s="183">
        <f>_xlfn.XLOOKUP($A1626,[3]【2026年03月度_全社】RFM客層一覧表データ!$A:$A,[3]【2026年03月度_全社】RFM客層一覧表データ!F:F,"",0)</f>
        <v>76</v>
      </c>
      <c r="J1626" s="183">
        <v>749</v>
      </c>
      <c r="K1626" s="183">
        <v>176</v>
      </c>
      <c r="L1626" s="183">
        <v>290</v>
      </c>
      <c r="M1626" s="183">
        <v>34</v>
      </c>
      <c r="N1626" s="183">
        <v>742</v>
      </c>
      <c r="O1626" s="183">
        <v>138</v>
      </c>
      <c r="P1626" s="183">
        <v>277</v>
      </c>
      <c r="Q1626" s="183">
        <v>25</v>
      </c>
      <c r="R1626" s="183">
        <v>796</v>
      </c>
      <c r="S1626" s="183">
        <v>260</v>
      </c>
      <c r="T1626" s="183">
        <v>295</v>
      </c>
      <c r="U1626" s="183">
        <v>70</v>
      </c>
      <c r="V1626" s="183">
        <v>779</v>
      </c>
      <c r="W1626" s="183">
        <v>255</v>
      </c>
      <c r="X1626" s="183">
        <v>280</v>
      </c>
      <c r="Y1626" s="183">
        <v>79</v>
      </c>
    </row>
    <row r="1627" spans="1:25" x14ac:dyDescent="0.2">
      <c r="A1627" s="184">
        <v>11402002</v>
      </c>
      <c r="B1627" s="183" t="str">
        <f>[1]店マスタ!B1626</f>
        <v>あさひでんき　河原町店</v>
      </c>
      <c r="C1627" s="183">
        <v>2.5</v>
      </c>
      <c r="D1627" s="183">
        <v>2.5</v>
      </c>
      <c r="E1627" s="183">
        <f>_xlfn.XLOOKUP(A1627,[2]Sheet1!$R:$R,[2]Sheet1!$AB:$AB,"",0)</f>
        <v>2.5</v>
      </c>
      <c r="F1627" s="183">
        <f>_xlfn.XLOOKUP($A1627,[3]【2026年03月度_全社】RFM客層一覧表データ!$A:$A,[3]【2026年03月度_全社】RFM客層一覧表データ!C:C,"",0)</f>
        <v>1086</v>
      </c>
      <c r="G1627" s="183">
        <f>_xlfn.XLOOKUP($A1627,[3]【2026年03月度_全社】RFM客層一覧表データ!$A:$A,[3]【2026年03月度_全社】RFM客層一覧表データ!D:D,"",0)</f>
        <v>359</v>
      </c>
      <c r="H1627" s="183">
        <f>_xlfn.XLOOKUP($A1627,[3]【2026年03月度_全社】RFM客層一覧表データ!$A:$A,[3]【2026年03月度_全社】RFM客層一覧表データ!E:E,"",0)</f>
        <v>367</v>
      </c>
      <c r="I1627" s="183">
        <f>_xlfn.XLOOKUP($A1627,[3]【2026年03月度_全社】RFM客層一覧表データ!$A:$A,[3]【2026年03月度_全社】RFM客層一覧表データ!F:F,"",0)</f>
        <v>93</v>
      </c>
      <c r="J1627" s="183">
        <v>1085</v>
      </c>
      <c r="K1627" s="183">
        <v>366</v>
      </c>
      <c r="L1627" s="183">
        <v>386</v>
      </c>
      <c r="M1627" s="183">
        <v>108</v>
      </c>
      <c r="N1627" s="183">
        <v>1064</v>
      </c>
      <c r="O1627" s="183">
        <v>295</v>
      </c>
      <c r="P1627" s="183">
        <v>382</v>
      </c>
      <c r="Q1627" s="183">
        <v>53</v>
      </c>
      <c r="R1627" s="183">
        <v>1109</v>
      </c>
      <c r="S1627" s="183">
        <v>428</v>
      </c>
      <c r="T1627" s="183">
        <v>413</v>
      </c>
      <c r="U1627" s="183">
        <v>95</v>
      </c>
      <c r="V1627" s="183">
        <v>1087</v>
      </c>
      <c r="W1627" s="183">
        <v>414</v>
      </c>
      <c r="X1627" s="183">
        <v>405</v>
      </c>
      <c r="Y1627" s="183">
        <v>103</v>
      </c>
    </row>
    <row r="1628" spans="1:25" x14ac:dyDescent="0.2">
      <c r="A1628" s="184">
        <v>11402003</v>
      </c>
      <c r="B1628" s="183" t="str">
        <f>[1]店マスタ!B1627</f>
        <v>あさひでんき　塚越店</v>
      </c>
      <c r="C1628" s="183">
        <v>2.5</v>
      </c>
      <c r="D1628" s="183">
        <v>2.5</v>
      </c>
      <c r="E1628" s="183">
        <f>_xlfn.XLOOKUP(A1628,[2]Sheet1!$R:$R,[2]Sheet1!$AB:$AB,"",0)</f>
        <v>2.5</v>
      </c>
      <c r="F1628" s="183">
        <f>_xlfn.XLOOKUP($A1628,[3]【2026年03月度_全社】RFM客層一覧表データ!$A:$A,[3]【2026年03月度_全社】RFM客層一覧表データ!C:C,"",0)</f>
        <v>1400</v>
      </c>
      <c r="G1628" s="183">
        <f>_xlfn.XLOOKUP($A1628,[3]【2026年03月度_全社】RFM客層一覧表データ!$A:$A,[3]【2026年03月度_全社】RFM客層一覧表データ!D:D,"",0)</f>
        <v>500</v>
      </c>
      <c r="H1628" s="183">
        <f>_xlfn.XLOOKUP($A1628,[3]【2026年03月度_全社】RFM客層一覧表データ!$A:$A,[3]【2026年03月度_全社】RFM客層一覧表データ!E:E,"",0)</f>
        <v>566</v>
      </c>
      <c r="I1628" s="183">
        <f>_xlfn.XLOOKUP($A1628,[3]【2026年03月度_全社】RFM客層一覧表データ!$A:$A,[3]【2026年03月度_全社】RFM客層一覧表データ!F:F,"",0)</f>
        <v>108</v>
      </c>
      <c r="J1628" s="183">
        <v>1425</v>
      </c>
      <c r="K1628" s="183">
        <v>520</v>
      </c>
      <c r="L1628" s="183">
        <v>580</v>
      </c>
      <c r="M1628" s="183">
        <v>107</v>
      </c>
      <c r="N1628" s="183">
        <v>1473</v>
      </c>
      <c r="O1628" s="183">
        <v>528</v>
      </c>
      <c r="P1628" s="183">
        <v>609</v>
      </c>
      <c r="Q1628" s="183">
        <v>106</v>
      </c>
      <c r="R1628" s="183">
        <v>1484</v>
      </c>
      <c r="S1628" s="183">
        <v>639</v>
      </c>
      <c r="T1628" s="183">
        <v>626</v>
      </c>
      <c r="U1628" s="183">
        <v>121</v>
      </c>
      <c r="V1628" s="183">
        <v>1454</v>
      </c>
      <c r="W1628" s="183">
        <v>578</v>
      </c>
      <c r="X1628" s="183">
        <v>635</v>
      </c>
      <c r="Y1628" s="183">
        <v>131</v>
      </c>
    </row>
    <row r="1629" spans="1:25" x14ac:dyDescent="0.2">
      <c r="A1629" s="184">
        <v>11402005</v>
      </c>
      <c r="B1629" s="183" t="str">
        <f>[1]店マスタ!B1628</f>
        <v>あさひでんき　千代ヶ丘店</v>
      </c>
      <c r="C1629" s="183">
        <v>2.5</v>
      </c>
      <c r="D1629" s="183">
        <v>2.5</v>
      </c>
      <c r="E1629" s="183">
        <f>_xlfn.XLOOKUP(A1629,[2]Sheet1!$R:$R,[2]Sheet1!$AB:$AB,"",0)</f>
        <v>2.5</v>
      </c>
      <c r="F1629" s="183">
        <f>_xlfn.XLOOKUP($A1629,[3]【2026年03月度_全社】RFM客層一覧表データ!$A:$A,[3]【2026年03月度_全社】RFM客層一覧表データ!C:C,"",0)</f>
        <v>1870</v>
      </c>
      <c r="G1629" s="183">
        <f>_xlfn.XLOOKUP($A1629,[3]【2026年03月度_全社】RFM客層一覧表データ!$A:$A,[3]【2026年03月度_全社】RFM客層一覧表データ!D:D,"",0)</f>
        <v>764</v>
      </c>
      <c r="H1629" s="183">
        <f>_xlfn.XLOOKUP($A1629,[3]【2026年03月度_全社】RFM客層一覧表データ!$A:$A,[3]【2026年03月度_全社】RFM客層一覧表データ!E:E,"",0)</f>
        <v>539</v>
      </c>
      <c r="I1629" s="183">
        <f>_xlfn.XLOOKUP($A1629,[3]【2026年03月度_全社】RFM客層一覧表データ!$A:$A,[3]【2026年03月度_全社】RFM客層一覧表データ!F:F,"",0)</f>
        <v>190</v>
      </c>
      <c r="J1629" s="183">
        <v>1843</v>
      </c>
      <c r="K1629" s="183">
        <v>767</v>
      </c>
      <c r="L1629" s="183">
        <v>510</v>
      </c>
      <c r="M1629" s="183">
        <v>187</v>
      </c>
      <c r="N1629" s="183">
        <v>1787</v>
      </c>
      <c r="O1629" s="183">
        <v>745</v>
      </c>
      <c r="P1629" s="183">
        <v>478</v>
      </c>
      <c r="Q1629" s="183">
        <v>182</v>
      </c>
      <c r="R1629" s="183">
        <v>1695</v>
      </c>
      <c r="S1629" s="183">
        <v>742</v>
      </c>
      <c r="T1629" s="183">
        <v>443</v>
      </c>
      <c r="U1629" s="183">
        <v>193</v>
      </c>
      <c r="V1629" s="183">
        <v>1679</v>
      </c>
      <c r="W1629" s="183">
        <v>726</v>
      </c>
      <c r="X1629" s="183">
        <v>425</v>
      </c>
      <c r="Y1629" s="183">
        <v>201</v>
      </c>
    </row>
    <row r="1630" spans="1:25" x14ac:dyDescent="0.2">
      <c r="A1630" s="184">
        <v>11402008</v>
      </c>
      <c r="B1630" s="183" t="str">
        <f>[1]店マスタ!B1629</f>
        <v>エレポートチェーン　小倉店</v>
      </c>
      <c r="C1630" s="183">
        <v>2</v>
      </c>
      <c r="D1630" s="183">
        <v>2</v>
      </c>
      <c r="E1630" s="183">
        <f>_xlfn.XLOOKUP(A1630,[2]Sheet1!$R:$R,[2]Sheet1!$AB:$AB,"",0)</f>
        <v>2</v>
      </c>
      <c r="F1630" s="183">
        <f>_xlfn.XLOOKUP($A1630,[3]【2026年03月度_全社】RFM客層一覧表データ!$A:$A,[3]【2026年03月度_全社】RFM客層一覧表データ!C:C,"",0)</f>
        <v>828</v>
      </c>
      <c r="G1630" s="183">
        <f>_xlfn.XLOOKUP($A1630,[3]【2026年03月度_全社】RFM客層一覧表データ!$A:$A,[3]【2026年03月度_全社】RFM客層一覧表データ!D:D,"",0)</f>
        <v>353</v>
      </c>
      <c r="H1630" s="183">
        <f>_xlfn.XLOOKUP($A1630,[3]【2026年03月度_全社】RFM客層一覧表データ!$A:$A,[3]【2026年03月度_全社】RFM客層一覧表データ!E:E,"",0)</f>
        <v>350</v>
      </c>
      <c r="I1630" s="183">
        <f>_xlfn.XLOOKUP($A1630,[3]【2026年03月度_全社】RFM客層一覧表データ!$A:$A,[3]【2026年03月度_全社】RFM客層一覧表データ!F:F,"",0)</f>
        <v>72</v>
      </c>
      <c r="J1630" s="183">
        <v>795</v>
      </c>
      <c r="K1630" s="183">
        <v>396</v>
      </c>
      <c r="L1630" s="183">
        <v>321</v>
      </c>
      <c r="M1630" s="183">
        <v>100</v>
      </c>
      <c r="N1630" s="183">
        <v>723</v>
      </c>
      <c r="O1630" s="183">
        <v>337</v>
      </c>
      <c r="P1630" s="183">
        <v>274</v>
      </c>
      <c r="Q1630" s="183">
        <v>91</v>
      </c>
      <c r="R1630" s="183">
        <v>673</v>
      </c>
      <c r="S1630" s="183">
        <v>342</v>
      </c>
      <c r="T1630" s="183">
        <v>263</v>
      </c>
      <c r="U1630" s="183">
        <v>106</v>
      </c>
      <c r="V1630" s="183">
        <v>597</v>
      </c>
      <c r="W1630" s="183">
        <v>301</v>
      </c>
      <c r="X1630" s="183">
        <v>259</v>
      </c>
      <c r="Y1630" s="183">
        <v>75</v>
      </c>
    </row>
    <row r="1631" spans="1:25" x14ac:dyDescent="0.2">
      <c r="A1631" s="184">
        <v>11403001</v>
      </c>
      <c r="B1631" s="183" t="str">
        <f>[1]店マスタ!B1630</f>
        <v>専電館　　ビッグプラグ</v>
      </c>
      <c r="C1631" s="183">
        <v>5</v>
      </c>
      <c r="D1631" s="183">
        <v>5</v>
      </c>
      <c r="E1631" s="183">
        <f>_xlfn.XLOOKUP(A1631,[2]Sheet1!$R:$R,[2]Sheet1!$AB:$AB,"",0)</f>
        <v>6</v>
      </c>
      <c r="F1631" s="183">
        <f>_xlfn.XLOOKUP($A1631,[3]【2026年03月度_全社】RFM客層一覧表データ!$A:$A,[3]【2026年03月度_全社】RFM客層一覧表データ!C:C,"",0)</f>
        <v>1585</v>
      </c>
      <c r="G1631" s="183">
        <f>_xlfn.XLOOKUP($A1631,[3]【2026年03月度_全社】RFM客層一覧表データ!$A:$A,[3]【2026年03月度_全社】RFM客層一覧表データ!D:D,"",0)</f>
        <v>736</v>
      </c>
      <c r="H1631" s="183">
        <f>_xlfn.XLOOKUP($A1631,[3]【2026年03月度_全社】RFM客層一覧表データ!$A:$A,[3]【2026年03月度_全社】RFM客層一覧表データ!E:E,"",0)</f>
        <v>870</v>
      </c>
      <c r="I1631" s="183">
        <f>_xlfn.XLOOKUP($A1631,[3]【2026年03月度_全社】RFM客層一覧表データ!$A:$A,[3]【2026年03月度_全社】RFM客層一覧表データ!F:F,"",0)</f>
        <v>86</v>
      </c>
      <c r="J1631" s="183">
        <v>1619</v>
      </c>
      <c r="K1631" s="183">
        <v>765</v>
      </c>
      <c r="L1631" s="183">
        <v>885</v>
      </c>
      <c r="M1631" s="183">
        <v>82</v>
      </c>
      <c r="N1631" s="183">
        <v>1679</v>
      </c>
      <c r="O1631" s="183">
        <v>783</v>
      </c>
      <c r="P1631" s="183">
        <v>899</v>
      </c>
      <c r="Q1631" s="183">
        <v>77</v>
      </c>
      <c r="R1631" s="183">
        <v>1708</v>
      </c>
      <c r="S1631" s="183">
        <v>795</v>
      </c>
      <c r="T1631" s="183">
        <v>942</v>
      </c>
      <c r="U1631" s="183">
        <v>103</v>
      </c>
      <c r="V1631" s="183">
        <v>1713</v>
      </c>
      <c r="W1631" s="183">
        <v>791</v>
      </c>
      <c r="X1631" s="183">
        <v>970</v>
      </c>
      <c r="Y1631" s="183">
        <v>79</v>
      </c>
    </row>
    <row r="1632" spans="1:25" x14ac:dyDescent="0.2">
      <c r="A1632" s="184">
        <v>11403015</v>
      </c>
      <c r="B1632" s="183" t="str">
        <f>[1]店マスタ!B1631</f>
        <v>専電館　　おおつか</v>
      </c>
      <c r="C1632" s="183">
        <v>4</v>
      </c>
      <c r="D1632" s="183">
        <v>4</v>
      </c>
      <c r="E1632" s="183">
        <f>_xlfn.XLOOKUP(A1632,[2]Sheet1!$R:$R,[2]Sheet1!$AB:$AB,"",0)</f>
        <v>4</v>
      </c>
      <c r="F1632" s="183">
        <f>_xlfn.XLOOKUP($A1632,[3]【2026年03月度_全社】RFM客層一覧表データ!$A:$A,[3]【2026年03月度_全社】RFM客層一覧表データ!C:C,"",0)</f>
        <v>1048</v>
      </c>
      <c r="G1632" s="183">
        <f>_xlfn.XLOOKUP($A1632,[3]【2026年03月度_全社】RFM客層一覧表データ!$A:$A,[3]【2026年03月度_全社】RFM客層一覧表データ!D:D,"",0)</f>
        <v>481</v>
      </c>
      <c r="H1632" s="183">
        <f>_xlfn.XLOOKUP($A1632,[3]【2026年03月度_全社】RFM客層一覧表データ!$A:$A,[3]【2026年03月度_全社】RFM客層一覧表データ!E:E,"",0)</f>
        <v>388</v>
      </c>
      <c r="I1632" s="183">
        <f>_xlfn.XLOOKUP($A1632,[3]【2026年03月度_全社】RFM客層一覧表データ!$A:$A,[3]【2026年03月度_全社】RFM客層一覧表データ!F:F,"",0)</f>
        <v>171</v>
      </c>
      <c r="J1632" s="183">
        <v>946</v>
      </c>
      <c r="K1632" s="183">
        <v>449</v>
      </c>
      <c r="L1632" s="183">
        <v>351</v>
      </c>
      <c r="M1632" s="183">
        <v>208</v>
      </c>
      <c r="N1632" s="183">
        <v>828</v>
      </c>
      <c r="O1632" s="183">
        <v>412</v>
      </c>
      <c r="P1632" s="183">
        <v>319</v>
      </c>
      <c r="Q1632" s="183">
        <v>254</v>
      </c>
      <c r="R1632" s="183">
        <v>620</v>
      </c>
      <c r="S1632" s="183">
        <v>305</v>
      </c>
      <c r="T1632" s="183">
        <v>124</v>
      </c>
      <c r="U1632" s="183">
        <v>267</v>
      </c>
      <c r="V1632" s="183">
        <v>463</v>
      </c>
      <c r="W1632" s="183">
        <v>259</v>
      </c>
      <c r="X1632" s="183">
        <v>80</v>
      </c>
      <c r="Y1632" s="183">
        <v>58</v>
      </c>
    </row>
    <row r="1633" spans="1:25" x14ac:dyDescent="0.2">
      <c r="A1633" s="184">
        <v>11403017</v>
      </c>
      <c r="B1633" s="183" t="str">
        <f>[1]店マスタ!B1632</f>
        <v>井田無線</v>
      </c>
      <c r="C1633" s="183">
        <v>2.5</v>
      </c>
      <c r="D1633" s="183">
        <v>2.5</v>
      </c>
      <c r="E1633" s="183">
        <f>_xlfn.XLOOKUP(A1633,[2]Sheet1!$R:$R,[2]Sheet1!$AB:$AB,"",0)</f>
        <v>2.5</v>
      </c>
      <c r="F1633" s="183">
        <f>_xlfn.XLOOKUP($A1633,[3]【2026年03月度_全社】RFM客層一覧表データ!$A:$A,[3]【2026年03月度_全社】RFM客層一覧表データ!C:C,"",0)</f>
        <v>440</v>
      </c>
      <c r="G1633" s="183">
        <f>_xlfn.XLOOKUP($A1633,[3]【2026年03月度_全社】RFM客層一覧表データ!$A:$A,[3]【2026年03月度_全社】RFM客層一覧表データ!D:D,"",0)</f>
        <v>148</v>
      </c>
      <c r="H1633" s="183">
        <f>_xlfn.XLOOKUP($A1633,[3]【2026年03月度_全社】RFM客層一覧表データ!$A:$A,[3]【2026年03月度_全社】RFM客層一覧表データ!E:E,"",0)</f>
        <v>129</v>
      </c>
      <c r="I1633" s="183">
        <f>_xlfn.XLOOKUP($A1633,[3]【2026年03月度_全社】RFM客層一覧表データ!$A:$A,[3]【2026年03月度_全社】RFM客層一覧表データ!F:F,"",0)</f>
        <v>52</v>
      </c>
      <c r="J1633" s="183">
        <v>440</v>
      </c>
      <c r="K1633" s="183">
        <v>138</v>
      </c>
      <c r="L1633" s="183">
        <v>135</v>
      </c>
      <c r="M1633" s="183">
        <v>35</v>
      </c>
      <c r="N1633" s="183">
        <v>445</v>
      </c>
      <c r="O1633" s="183">
        <v>123</v>
      </c>
      <c r="P1633" s="183">
        <v>141</v>
      </c>
      <c r="Q1633" s="183">
        <v>35</v>
      </c>
      <c r="R1633" s="183">
        <v>436</v>
      </c>
      <c r="S1633" s="183">
        <v>142</v>
      </c>
      <c r="T1633" s="183">
        <v>143</v>
      </c>
      <c r="U1633" s="183">
        <v>51</v>
      </c>
      <c r="V1633" s="183">
        <v>464</v>
      </c>
      <c r="W1633" s="183">
        <v>139</v>
      </c>
      <c r="X1633" s="183">
        <v>148</v>
      </c>
      <c r="Y1633" s="183">
        <v>38</v>
      </c>
    </row>
    <row r="1634" spans="1:25" x14ac:dyDescent="0.2">
      <c r="A1634" s="184">
        <v>11403022</v>
      </c>
      <c r="B1634" s="183" t="str">
        <f>[1]店マスタ!B1633</f>
        <v>専電館　　はくおう</v>
      </c>
      <c r="C1634" s="183">
        <v>2.5</v>
      </c>
      <c r="D1634" s="183">
        <v>2.5</v>
      </c>
      <c r="E1634" s="183">
        <f>_xlfn.XLOOKUP(A1634,[2]Sheet1!$R:$R,[2]Sheet1!$AB:$AB,"",0)</f>
        <v>2.5</v>
      </c>
      <c r="F1634" s="183">
        <f>_xlfn.XLOOKUP($A1634,[3]【2026年03月度_全社】RFM客層一覧表データ!$A:$A,[3]【2026年03月度_全社】RFM客層一覧表データ!C:C,"",0)</f>
        <v>613</v>
      </c>
      <c r="G1634" s="183">
        <f>_xlfn.XLOOKUP($A1634,[3]【2026年03月度_全社】RFM客層一覧表データ!$A:$A,[3]【2026年03月度_全社】RFM客層一覧表データ!D:D,"",0)</f>
        <v>317</v>
      </c>
      <c r="H1634" s="183">
        <f>_xlfn.XLOOKUP($A1634,[3]【2026年03月度_全社】RFM客層一覧表データ!$A:$A,[3]【2026年03月度_全社】RFM客層一覧表データ!E:E,"",0)</f>
        <v>293</v>
      </c>
      <c r="I1634" s="183">
        <f>_xlfn.XLOOKUP($A1634,[3]【2026年03月度_全社】RFM客層一覧表データ!$A:$A,[3]【2026年03月度_全社】RFM客層一覧表データ!F:F,"",0)</f>
        <v>47</v>
      </c>
      <c r="J1634" s="183">
        <v>959</v>
      </c>
      <c r="K1634" s="183">
        <v>350</v>
      </c>
      <c r="L1634" s="183">
        <v>299</v>
      </c>
      <c r="M1634" s="183">
        <v>76</v>
      </c>
      <c r="N1634" s="183">
        <v>944</v>
      </c>
      <c r="O1634" s="183">
        <v>358</v>
      </c>
      <c r="P1634" s="183">
        <v>295</v>
      </c>
      <c r="Q1634" s="183">
        <v>77</v>
      </c>
      <c r="R1634" s="183">
        <v>480</v>
      </c>
      <c r="S1634" s="183">
        <v>403</v>
      </c>
      <c r="T1634" s="183">
        <v>285</v>
      </c>
      <c r="U1634" s="183">
        <v>98</v>
      </c>
      <c r="V1634" s="183">
        <v>907</v>
      </c>
      <c r="W1634" s="183">
        <v>400</v>
      </c>
      <c r="X1634" s="183">
        <v>273</v>
      </c>
      <c r="Y1634" s="183">
        <v>115</v>
      </c>
    </row>
    <row r="1635" spans="1:25" x14ac:dyDescent="0.2">
      <c r="A1635" s="184">
        <v>11403026</v>
      </c>
      <c r="B1635" s="183" t="str">
        <f>[1]店マスタ!B1634</f>
        <v>パナステーション　ウチダ</v>
      </c>
      <c r="C1635" s="183">
        <v>5.5</v>
      </c>
      <c r="D1635" s="183">
        <v>5.5</v>
      </c>
      <c r="E1635" s="183">
        <f>_xlfn.XLOOKUP(A1635,[2]Sheet1!$R:$R,[2]Sheet1!$AB:$AB,"",0)</f>
        <v>6</v>
      </c>
      <c r="F1635" s="183" t="str">
        <f>_xlfn.XLOOKUP($A1635,[3]【2026年03月度_全社】RFM客層一覧表データ!$A:$A,[3]【2026年03月度_全社】RFM客層一覧表データ!C:C,"",0)</f>
        <v/>
      </c>
      <c r="G1635" s="183" t="str">
        <f>_xlfn.XLOOKUP($A1635,[3]【2026年03月度_全社】RFM客層一覧表データ!$A:$A,[3]【2026年03月度_全社】RFM客層一覧表データ!D:D,"",0)</f>
        <v/>
      </c>
      <c r="H1635" s="183" t="str">
        <f>_xlfn.XLOOKUP($A1635,[3]【2026年03月度_全社】RFM客層一覧表データ!$A:$A,[3]【2026年03月度_全社】RFM客層一覧表データ!E:E,"",0)</f>
        <v/>
      </c>
      <c r="I1635" s="183" t="str">
        <f>_xlfn.XLOOKUP($A1635,[3]【2026年03月度_全社】RFM客層一覧表データ!$A:$A,[3]【2026年03月度_全社】RFM客層一覧表データ!F:F,"",0)</f>
        <v/>
      </c>
      <c r="J1635" s="183">
        <v>0</v>
      </c>
      <c r="K1635" s="183">
        <v>0</v>
      </c>
      <c r="L1635" s="183">
        <v>0</v>
      </c>
      <c r="M1635" s="183">
        <v>0</v>
      </c>
      <c r="N1635" s="183">
        <v>0</v>
      </c>
      <c r="O1635" s="183">
        <v>0</v>
      </c>
      <c r="P1635" s="183">
        <v>0</v>
      </c>
      <c r="Q1635" s="183">
        <v>0</v>
      </c>
      <c r="R1635" s="183">
        <v>0</v>
      </c>
      <c r="S1635" s="183">
        <v>0</v>
      </c>
      <c r="T1635" s="183">
        <v>0</v>
      </c>
      <c r="U1635" s="183">
        <v>0</v>
      </c>
      <c r="V1635" s="183">
        <v>0</v>
      </c>
      <c r="W1635" s="183">
        <v>0</v>
      </c>
      <c r="X1635" s="183">
        <v>0</v>
      </c>
      <c r="Y1635" s="183">
        <v>0</v>
      </c>
    </row>
    <row r="1636" spans="1:25" x14ac:dyDescent="0.2">
      <c r="A1636" s="184">
        <v>11403038</v>
      </c>
      <c r="B1636" s="183" t="str">
        <f>[1]店マスタ!B1635</f>
        <v>パナステーション　モチダ</v>
      </c>
      <c r="C1636" s="183">
        <v>2.5</v>
      </c>
      <c r="D1636" s="183">
        <v>2.5</v>
      </c>
      <c r="E1636" s="183">
        <f>_xlfn.XLOOKUP(A1636,[2]Sheet1!$R:$R,[2]Sheet1!$AB:$AB,"",0)</f>
        <v>2.5</v>
      </c>
      <c r="F1636" s="183">
        <f>_xlfn.XLOOKUP($A1636,[3]【2026年03月度_全社】RFM客層一覧表データ!$A:$A,[3]【2026年03月度_全社】RFM客層一覧表データ!C:C,"",0)</f>
        <v>619</v>
      </c>
      <c r="G1636" s="183">
        <f>_xlfn.XLOOKUP($A1636,[3]【2026年03月度_全社】RFM客層一覧表データ!$A:$A,[3]【2026年03月度_全社】RFM客層一覧表データ!D:D,"",0)</f>
        <v>252</v>
      </c>
      <c r="H1636" s="183">
        <f>_xlfn.XLOOKUP($A1636,[3]【2026年03月度_全社】RFM客層一覧表データ!$A:$A,[3]【2026年03月度_全社】RFM客層一覧表データ!E:E,"",0)</f>
        <v>272</v>
      </c>
      <c r="I1636" s="183">
        <f>_xlfn.XLOOKUP($A1636,[3]【2026年03月度_全社】RFM客層一覧表データ!$A:$A,[3]【2026年03月度_全社】RFM客層一覧表データ!F:F,"",0)</f>
        <v>38</v>
      </c>
      <c r="J1636" s="183">
        <v>656</v>
      </c>
      <c r="K1636" s="183">
        <v>266</v>
      </c>
      <c r="L1636" s="183">
        <v>291</v>
      </c>
      <c r="M1636" s="183">
        <v>51</v>
      </c>
      <c r="N1636" s="183">
        <v>671</v>
      </c>
      <c r="O1636" s="183">
        <v>245</v>
      </c>
      <c r="P1636" s="183">
        <v>302</v>
      </c>
      <c r="Q1636" s="183">
        <v>49</v>
      </c>
      <c r="R1636" s="183">
        <v>690</v>
      </c>
      <c r="S1636" s="183">
        <v>262</v>
      </c>
      <c r="T1636" s="183">
        <v>316</v>
      </c>
      <c r="U1636" s="183">
        <v>46</v>
      </c>
      <c r="V1636" s="183">
        <v>699</v>
      </c>
      <c r="W1636" s="183">
        <v>310</v>
      </c>
      <c r="X1636" s="183">
        <v>320</v>
      </c>
      <c r="Y1636" s="183">
        <v>69</v>
      </c>
    </row>
    <row r="1637" spans="1:25" x14ac:dyDescent="0.2">
      <c r="A1637" s="184">
        <v>11403100</v>
      </c>
      <c r="B1637" s="183" t="str">
        <f>[1]店マスタ!B1636</f>
        <v>（株）専電館　本部</v>
      </c>
      <c r="C1637" s="183">
        <v>1</v>
      </c>
      <c r="D1637" s="183">
        <v>1</v>
      </c>
      <c r="E1637" s="183">
        <f>_xlfn.XLOOKUP(A1637,[2]Sheet1!$R:$R,[2]Sheet1!$AB:$AB,"",0)</f>
        <v>1</v>
      </c>
      <c r="F1637" s="183" t="str">
        <f>_xlfn.XLOOKUP($A1637,[3]【2026年03月度_全社】RFM客層一覧表データ!$A:$A,[3]【2026年03月度_全社】RFM客層一覧表データ!C:C,"",0)</f>
        <v/>
      </c>
      <c r="G1637" s="183" t="str">
        <f>_xlfn.XLOOKUP($A1637,[3]【2026年03月度_全社】RFM客層一覧表データ!$A:$A,[3]【2026年03月度_全社】RFM客層一覧表データ!D:D,"",0)</f>
        <v/>
      </c>
      <c r="H1637" s="183" t="str">
        <f>_xlfn.XLOOKUP($A1637,[3]【2026年03月度_全社】RFM客層一覧表データ!$A:$A,[3]【2026年03月度_全社】RFM客層一覧表データ!E:E,"",0)</f>
        <v/>
      </c>
      <c r="I1637" s="183" t="str">
        <f>_xlfn.XLOOKUP($A1637,[3]【2026年03月度_全社】RFM客層一覧表データ!$A:$A,[3]【2026年03月度_全社】RFM客層一覧表データ!F:F,"",0)</f>
        <v/>
      </c>
      <c r="J1637" s="183">
        <v>0</v>
      </c>
      <c r="K1637" s="183">
        <v>0</v>
      </c>
      <c r="L1637" s="183">
        <v>0</v>
      </c>
      <c r="M1637" s="183">
        <v>0</v>
      </c>
      <c r="N1637" s="183">
        <v>0</v>
      </c>
      <c r="O1637" s="183">
        <v>0</v>
      </c>
      <c r="P1637" s="183">
        <v>0</v>
      </c>
      <c r="Q1637" s="183">
        <v>0</v>
      </c>
      <c r="R1637" s="183">
        <v>0</v>
      </c>
      <c r="S1637" s="183">
        <v>0</v>
      </c>
      <c r="T1637" s="183">
        <v>0</v>
      </c>
      <c r="U1637" s="183">
        <v>0</v>
      </c>
      <c r="V1637" s="183">
        <v>0</v>
      </c>
      <c r="W1637" s="183">
        <v>0</v>
      </c>
      <c r="X1637" s="183">
        <v>0</v>
      </c>
      <c r="Y1637" s="183">
        <v>0</v>
      </c>
    </row>
    <row r="1638" spans="1:25" x14ac:dyDescent="0.2">
      <c r="A1638" s="184">
        <v>11403102</v>
      </c>
      <c r="B1638" s="183" t="str">
        <f>[1]店マスタ!B1637</f>
        <v>あさひでんき　中原店</v>
      </c>
      <c r="C1638" s="183">
        <v>1.5</v>
      </c>
      <c r="D1638" s="183">
        <v>1.5</v>
      </c>
      <c r="E1638" s="183">
        <f>_xlfn.XLOOKUP(A1638,[2]Sheet1!$R:$R,[2]Sheet1!$AB:$AB,"",0)</f>
        <v>2</v>
      </c>
      <c r="F1638" s="183">
        <f>_xlfn.XLOOKUP($A1638,[3]【2026年03月度_全社】RFM客層一覧表データ!$A:$A,[3]【2026年03月度_全社】RFM客層一覧表データ!C:C,"",0)</f>
        <v>357</v>
      </c>
      <c r="G1638" s="183">
        <f>_xlfn.XLOOKUP($A1638,[3]【2026年03月度_全社】RFM客層一覧表データ!$A:$A,[3]【2026年03月度_全社】RFM客層一覧表データ!D:D,"",0)</f>
        <v>101</v>
      </c>
      <c r="H1638" s="183">
        <f>_xlfn.XLOOKUP($A1638,[3]【2026年03月度_全社】RFM客層一覧表データ!$A:$A,[3]【2026年03月度_全社】RFM客層一覧表データ!E:E,"",0)</f>
        <v>142</v>
      </c>
      <c r="I1638" s="183">
        <f>_xlfn.XLOOKUP($A1638,[3]【2026年03月度_全社】RFM客層一覧表データ!$A:$A,[3]【2026年03月度_全社】RFM客層一覧表データ!F:F,"",0)</f>
        <v>17</v>
      </c>
      <c r="J1638" s="183">
        <v>372</v>
      </c>
      <c r="K1638" s="183">
        <v>99</v>
      </c>
      <c r="L1638" s="183">
        <v>150</v>
      </c>
      <c r="M1638" s="183">
        <v>26</v>
      </c>
      <c r="N1638" s="183">
        <v>412</v>
      </c>
      <c r="O1638" s="183">
        <v>101</v>
      </c>
      <c r="P1638" s="183">
        <v>174</v>
      </c>
      <c r="Q1638" s="183">
        <v>18</v>
      </c>
      <c r="R1638" s="183">
        <v>444</v>
      </c>
      <c r="S1638" s="183">
        <v>150</v>
      </c>
      <c r="T1638" s="183">
        <v>194</v>
      </c>
      <c r="U1638" s="183">
        <v>26</v>
      </c>
      <c r="V1638" s="183">
        <v>425</v>
      </c>
      <c r="W1638" s="183">
        <v>132</v>
      </c>
      <c r="X1638" s="183">
        <v>210</v>
      </c>
      <c r="Y1638" s="183">
        <v>17</v>
      </c>
    </row>
    <row r="1639" spans="1:25" x14ac:dyDescent="0.2">
      <c r="A1639" s="184">
        <v>11403130</v>
      </c>
      <c r="B1639" s="183" t="str">
        <f>[1]店マスタ!B1638</f>
        <v>稲葉電器</v>
      </c>
      <c r="C1639" s="183">
        <v>1</v>
      </c>
      <c r="D1639" s="183">
        <v>1</v>
      </c>
      <c r="E1639" s="183">
        <f>_xlfn.XLOOKUP(A1639,[2]Sheet1!$R:$R,[2]Sheet1!$AB:$AB,"",0)</f>
        <v>1</v>
      </c>
      <c r="F1639" s="183">
        <f>_xlfn.XLOOKUP($A1639,[3]【2026年03月度_全社】RFM客層一覧表データ!$A:$A,[3]【2026年03月度_全社】RFM客層一覧表データ!C:C,"",0)</f>
        <v>410</v>
      </c>
      <c r="G1639" s="183">
        <f>_xlfn.XLOOKUP($A1639,[3]【2026年03月度_全社】RFM客層一覧表データ!$A:$A,[3]【2026年03月度_全社】RFM客層一覧表データ!D:D,"",0)</f>
        <v>157</v>
      </c>
      <c r="H1639" s="183">
        <f>_xlfn.XLOOKUP($A1639,[3]【2026年03月度_全社】RFM客層一覧表データ!$A:$A,[3]【2026年03月度_全社】RFM客層一覧表データ!E:E,"",0)</f>
        <v>183</v>
      </c>
      <c r="I1639" s="183">
        <f>_xlfn.XLOOKUP($A1639,[3]【2026年03月度_全社】RFM客層一覧表データ!$A:$A,[3]【2026年03月度_全社】RFM客層一覧表データ!F:F,"",0)</f>
        <v>28</v>
      </c>
      <c r="J1639" s="183">
        <v>417</v>
      </c>
      <c r="K1639" s="183">
        <v>129</v>
      </c>
      <c r="L1639" s="183">
        <v>185</v>
      </c>
      <c r="M1639" s="183">
        <v>23</v>
      </c>
      <c r="N1639" s="183">
        <v>424</v>
      </c>
      <c r="O1639" s="183">
        <v>148</v>
      </c>
      <c r="P1639" s="183">
        <v>183</v>
      </c>
      <c r="Q1639" s="183">
        <v>22</v>
      </c>
      <c r="R1639" s="183">
        <v>447</v>
      </c>
      <c r="S1639" s="183">
        <v>176</v>
      </c>
      <c r="T1639" s="183">
        <v>176</v>
      </c>
      <c r="U1639" s="183">
        <v>50</v>
      </c>
      <c r="V1639" s="183">
        <v>439</v>
      </c>
      <c r="W1639" s="183">
        <v>191</v>
      </c>
      <c r="X1639" s="183">
        <v>162</v>
      </c>
      <c r="Y1639" s="183">
        <v>43</v>
      </c>
    </row>
    <row r="1640" spans="1:25" x14ac:dyDescent="0.2">
      <c r="A1640" s="184">
        <v>11403153</v>
      </c>
      <c r="B1640" s="183" t="str">
        <f>[1]店マスタ!B1639</f>
        <v>こばやしでんき</v>
      </c>
      <c r="C1640" s="183">
        <v>1</v>
      </c>
      <c r="D1640" s="183">
        <v>1</v>
      </c>
      <c r="E1640" s="183">
        <f>_xlfn.XLOOKUP(A1640,[2]Sheet1!$R:$R,[2]Sheet1!$AB:$AB,"",0)</f>
        <v>1</v>
      </c>
      <c r="F1640" s="183" t="str">
        <f>_xlfn.XLOOKUP($A1640,[3]【2026年03月度_全社】RFM客層一覧表データ!$A:$A,[3]【2026年03月度_全社】RFM客層一覧表データ!C:C,"",0)</f>
        <v/>
      </c>
      <c r="G1640" s="183" t="str">
        <f>_xlfn.XLOOKUP($A1640,[3]【2026年03月度_全社】RFM客層一覧表データ!$A:$A,[3]【2026年03月度_全社】RFM客層一覧表データ!D:D,"",0)</f>
        <v/>
      </c>
      <c r="H1640" s="183" t="str">
        <f>_xlfn.XLOOKUP($A1640,[3]【2026年03月度_全社】RFM客層一覧表データ!$A:$A,[3]【2026年03月度_全社】RFM客層一覧表データ!E:E,"",0)</f>
        <v/>
      </c>
      <c r="I1640" s="183" t="str">
        <f>_xlfn.XLOOKUP($A1640,[3]【2026年03月度_全社】RFM客層一覧表データ!$A:$A,[3]【2026年03月度_全社】RFM客層一覧表データ!F:F,"",0)</f>
        <v/>
      </c>
      <c r="J1640" s="183">
        <v>0</v>
      </c>
      <c r="K1640" s="183">
        <v>0</v>
      </c>
      <c r="L1640" s="183">
        <v>0</v>
      </c>
      <c r="M1640" s="183">
        <v>0</v>
      </c>
      <c r="N1640" s="183">
        <v>0</v>
      </c>
      <c r="O1640" s="183">
        <v>0</v>
      </c>
      <c r="P1640" s="183">
        <v>0</v>
      </c>
      <c r="Q1640" s="183">
        <v>0</v>
      </c>
      <c r="R1640" s="183">
        <v>0</v>
      </c>
      <c r="S1640" s="183">
        <v>0</v>
      </c>
      <c r="T1640" s="183">
        <v>0</v>
      </c>
      <c r="U1640" s="183">
        <v>0</v>
      </c>
      <c r="V1640" s="183">
        <v>0</v>
      </c>
      <c r="W1640" s="183">
        <v>0</v>
      </c>
      <c r="X1640" s="183">
        <v>0</v>
      </c>
      <c r="Y1640" s="183">
        <v>0</v>
      </c>
    </row>
    <row r="1641" spans="1:25" x14ac:dyDescent="0.2">
      <c r="A1641" s="184">
        <v>11404019</v>
      </c>
      <c r="B1641" s="183" t="str">
        <f>[1]店マスタ!B1640</f>
        <v>（有）宮内無線</v>
      </c>
      <c r="C1641" s="183">
        <v>4.5</v>
      </c>
      <c r="D1641" s="183">
        <v>4.5</v>
      </c>
      <c r="E1641" s="183">
        <f>_xlfn.XLOOKUP(A1641,[2]Sheet1!$R:$R,[2]Sheet1!$AB:$AB,"",0)</f>
        <v>5.5</v>
      </c>
      <c r="F1641" s="183">
        <f>_xlfn.XLOOKUP($A1641,[3]【2026年03月度_全社】RFM客層一覧表データ!$A:$A,[3]【2026年03月度_全社】RFM客層一覧表データ!C:C,"",0)</f>
        <v>593</v>
      </c>
      <c r="G1641" s="183">
        <f>_xlfn.XLOOKUP($A1641,[3]【2026年03月度_全社】RFM客層一覧表データ!$A:$A,[3]【2026年03月度_全社】RFM客層一覧表データ!D:D,"",0)</f>
        <v>201</v>
      </c>
      <c r="H1641" s="183">
        <f>_xlfn.XLOOKUP($A1641,[3]【2026年03月度_全社】RFM客層一覧表データ!$A:$A,[3]【2026年03月度_全社】RFM客層一覧表データ!E:E,"",0)</f>
        <v>173</v>
      </c>
      <c r="I1641" s="183">
        <f>_xlfn.XLOOKUP($A1641,[3]【2026年03月度_全社】RFM客層一覧表データ!$A:$A,[3]【2026年03月度_全社】RFM客層一覧表データ!F:F,"",0)</f>
        <v>54</v>
      </c>
      <c r="J1641" s="183">
        <v>596</v>
      </c>
      <c r="K1641" s="183">
        <v>174</v>
      </c>
      <c r="L1641" s="183">
        <v>191</v>
      </c>
      <c r="M1641" s="183">
        <v>42</v>
      </c>
      <c r="N1641" s="183">
        <v>619</v>
      </c>
      <c r="O1641" s="183">
        <v>206</v>
      </c>
      <c r="P1641" s="183">
        <v>201</v>
      </c>
      <c r="Q1641" s="183">
        <v>60</v>
      </c>
      <c r="R1641" s="183">
        <v>610</v>
      </c>
      <c r="S1641" s="183">
        <v>207</v>
      </c>
      <c r="T1641" s="183">
        <v>217</v>
      </c>
      <c r="U1641" s="183">
        <v>65</v>
      </c>
      <c r="V1641" s="183">
        <v>604</v>
      </c>
      <c r="W1641" s="183">
        <v>199</v>
      </c>
      <c r="X1641" s="183">
        <v>215</v>
      </c>
      <c r="Y1641" s="183">
        <v>46</v>
      </c>
    </row>
    <row r="1642" spans="1:25" x14ac:dyDescent="0.2">
      <c r="A1642" s="184">
        <v>11404045</v>
      </c>
      <c r="B1642" s="183" t="str">
        <f>[1]店マスタ!B1641</f>
        <v>（有）のま電化</v>
      </c>
      <c r="C1642" s="183">
        <v>1.5</v>
      </c>
      <c r="D1642" s="183">
        <v>1.5</v>
      </c>
      <c r="E1642" s="183">
        <f>_xlfn.XLOOKUP(A1642,[2]Sheet1!$R:$R,[2]Sheet1!$AB:$AB,"",0)</f>
        <v>1.5</v>
      </c>
      <c r="F1642" s="183">
        <f>_xlfn.XLOOKUP($A1642,[3]【2026年03月度_全社】RFM客層一覧表データ!$A:$A,[3]【2026年03月度_全社】RFM客層一覧表データ!C:C,"",0)</f>
        <v>136</v>
      </c>
      <c r="G1642" s="183">
        <f>_xlfn.XLOOKUP($A1642,[3]【2026年03月度_全社】RFM客層一覧表データ!$A:$A,[3]【2026年03月度_全社】RFM客層一覧表データ!D:D,"",0)</f>
        <v>12</v>
      </c>
      <c r="H1642" s="183">
        <f>_xlfn.XLOOKUP($A1642,[3]【2026年03月度_全社】RFM客層一覧表データ!$A:$A,[3]【2026年03月度_全社】RFM客層一覧表データ!E:E,"",0)</f>
        <v>66</v>
      </c>
      <c r="I1642" s="183">
        <f>_xlfn.XLOOKUP($A1642,[3]【2026年03月度_全社】RFM客層一覧表データ!$A:$A,[3]【2026年03月度_全社】RFM客層一覧表データ!F:F,"",0)</f>
        <v>4</v>
      </c>
      <c r="J1642" s="183">
        <v>223</v>
      </c>
      <c r="K1642" s="183">
        <v>91</v>
      </c>
      <c r="L1642" s="183">
        <v>52</v>
      </c>
      <c r="M1642" s="183">
        <v>31</v>
      </c>
      <c r="N1642" s="183">
        <v>243</v>
      </c>
      <c r="O1642" s="183">
        <v>6</v>
      </c>
      <c r="P1642" s="183">
        <v>90</v>
      </c>
      <c r="Q1642" s="183">
        <v>0</v>
      </c>
      <c r="R1642" s="183">
        <v>301</v>
      </c>
      <c r="S1642" s="183">
        <v>1</v>
      </c>
      <c r="T1642" s="183">
        <v>116</v>
      </c>
      <c r="U1642" s="183">
        <v>0</v>
      </c>
      <c r="V1642" s="183">
        <v>326</v>
      </c>
      <c r="W1642" s="183">
        <v>1</v>
      </c>
      <c r="X1642" s="183">
        <v>139</v>
      </c>
      <c r="Y1642" s="183">
        <v>0</v>
      </c>
    </row>
    <row r="1643" spans="1:25" x14ac:dyDescent="0.2">
      <c r="A1643" s="184">
        <v>11404049</v>
      </c>
      <c r="B1643" s="183" t="str">
        <f>[1]店マスタ!B1642</f>
        <v>（有）ホリイ電機商会</v>
      </c>
      <c r="C1643" s="183">
        <v>1.5</v>
      </c>
      <c r="D1643" s="183">
        <v>1.5</v>
      </c>
      <c r="E1643" s="183">
        <f>_xlfn.XLOOKUP(A1643,[2]Sheet1!$R:$R,[2]Sheet1!$AB:$AB,"",0)</f>
        <v>1.5</v>
      </c>
      <c r="F1643" s="183">
        <f>_xlfn.XLOOKUP($A1643,[3]【2026年03月度_全社】RFM客層一覧表データ!$A:$A,[3]【2026年03月度_全社】RFM客層一覧表データ!C:C,"",0)</f>
        <v>0</v>
      </c>
      <c r="G1643" s="183">
        <f>_xlfn.XLOOKUP($A1643,[3]【2026年03月度_全社】RFM客層一覧表データ!$A:$A,[3]【2026年03月度_全社】RFM客層一覧表データ!D:D,"",0)</f>
        <v>0</v>
      </c>
      <c r="H1643" s="183">
        <f>_xlfn.XLOOKUP($A1643,[3]【2026年03月度_全社】RFM客層一覧表データ!$A:$A,[3]【2026年03月度_全社】RFM客層一覧表データ!E:E,"",0)</f>
        <v>0</v>
      </c>
      <c r="I1643" s="183">
        <f>_xlfn.XLOOKUP($A1643,[3]【2026年03月度_全社】RFM客層一覧表データ!$A:$A,[3]【2026年03月度_全社】RFM客層一覧表データ!F:F,"",0)</f>
        <v>0</v>
      </c>
      <c r="J1643" s="183">
        <v>0</v>
      </c>
      <c r="K1643" s="183">
        <v>0</v>
      </c>
      <c r="L1643" s="183">
        <v>0</v>
      </c>
      <c r="M1643" s="183">
        <v>0</v>
      </c>
      <c r="N1643" s="183">
        <v>0</v>
      </c>
      <c r="O1643" s="183">
        <v>0</v>
      </c>
      <c r="P1643" s="183">
        <v>0</v>
      </c>
      <c r="Q1643" s="183">
        <v>0</v>
      </c>
      <c r="R1643" s="183">
        <v>0</v>
      </c>
      <c r="S1643" s="183">
        <v>0</v>
      </c>
      <c r="T1643" s="183">
        <v>0</v>
      </c>
      <c r="U1643" s="183">
        <v>0</v>
      </c>
      <c r="V1643" s="183">
        <v>0</v>
      </c>
      <c r="W1643" s="183">
        <v>0</v>
      </c>
      <c r="X1643" s="183">
        <v>0</v>
      </c>
      <c r="Y1643" s="183">
        <v>0</v>
      </c>
    </row>
    <row r="1644" spans="1:25" x14ac:dyDescent="0.2">
      <c r="A1644" s="184">
        <v>11404052</v>
      </c>
      <c r="B1644" s="183" t="str">
        <f>[1]店マスタ!B1643</f>
        <v>メーコーデンキ</v>
      </c>
      <c r="C1644" s="183">
        <v>2</v>
      </c>
      <c r="D1644" s="183">
        <v>2</v>
      </c>
      <c r="E1644" s="183">
        <f>_xlfn.XLOOKUP(A1644,[2]Sheet1!$R:$R,[2]Sheet1!$AB:$AB,"",0)</f>
        <v>2</v>
      </c>
      <c r="F1644" s="183">
        <f>_xlfn.XLOOKUP($A1644,[3]【2026年03月度_全社】RFM客層一覧表データ!$A:$A,[3]【2026年03月度_全社】RFM客層一覧表データ!C:C,"",0)</f>
        <v>383</v>
      </c>
      <c r="G1644" s="183">
        <f>_xlfn.XLOOKUP($A1644,[3]【2026年03月度_全社】RFM客層一覧表データ!$A:$A,[3]【2026年03月度_全社】RFM客層一覧表データ!D:D,"",0)</f>
        <v>0</v>
      </c>
      <c r="H1644" s="183">
        <f>_xlfn.XLOOKUP($A1644,[3]【2026年03月度_全社】RFM客層一覧表データ!$A:$A,[3]【2026年03月度_全社】RFM客層一覧表データ!E:E,"",0)</f>
        <v>171</v>
      </c>
      <c r="I1644" s="183">
        <f>_xlfn.XLOOKUP($A1644,[3]【2026年03月度_全社】RFM客層一覧表データ!$A:$A,[3]【2026年03月度_全社】RFM客層一覧表データ!F:F,"",0)</f>
        <v>0</v>
      </c>
      <c r="J1644" s="183">
        <v>436</v>
      </c>
      <c r="K1644" s="183">
        <v>20</v>
      </c>
      <c r="L1644" s="183">
        <v>207</v>
      </c>
      <c r="M1644" s="183">
        <v>2</v>
      </c>
      <c r="N1644" s="183">
        <v>484</v>
      </c>
      <c r="O1644" s="183">
        <v>222</v>
      </c>
      <c r="P1644" s="183">
        <v>230</v>
      </c>
      <c r="Q1644" s="183">
        <v>174</v>
      </c>
      <c r="R1644" s="183">
        <v>496</v>
      </c>
      <c r="S1644" s="183">
        <v>155</v>
      </c>
      <c r="T1644" s="183">
        <v>253</v>
      </c>
      <c r="U1644" s="183">
        <v>0</v>
      </c>
      <c r="V1644" s="183">
        <v>540</v>
      </c>
      <c r="W1644" s="183">
        <v>159</v>
      </c>
      <c r="X1644" s="183">
        <v>275</v>
      </c>
      <c r="Y1644" s="183">
        <v>0</v>
      </c>
    </row>
    <row r="1645" spans="1:25" x14ac:dyDescent="0.2">
      <c r="A1645" s="184">
        <v>11404060</v>
      </c>
      <c r="B1645" s="183" t="str">
        <f>[1]店マスタ!B1644</f>
        <v>元気チェーン宮前店</v>
      </c>
      <c r="C1645" s="183">
        <v>1.5</v>
      </c>
      <c r="D1645" s="183">
        <v>1.5</v>
      </c>
      <c r="E1645" s="183">
        <f>_xlfn.XLOOKUP(A1645,[2]Sheet1!$R:$R,[2]Sheet1!$AB:$AB,"",0)</f>
        <v>1.5</v>
      </c>
      <c r="F1645" s="183">
        <f>_xlfn.XLOOKUP($A1645,[3]【2026年03月度_全社】RFM客層一覧表データ!$A:$A,[3]【2026年03月度_全社】RFM客層一覧表データ!C:C,"",0)</f>
        <v>0</v>
      </c>
      <c r="G1645" s="183">
        <f>_xlfn.XLOOKUP($A1645,[3]【2026年03月度_全社】RFM客層一覧表データ!$A:$A,[3]【2026年03月度_全社】RFM客層一覧表データ!D:D,"",0)</f>
        <v>0</v>
      </c>
      <c r="H1645" s="183">
        <f>_xlfn.XLOOKUP($A1645,[3]【2026年03月度_全社】RFM客層一覧表データ!$A:$A,[3]【2026年03月度_全社】RFM客層一覧表データ!E:E,"",0)</f>
        <v>0</v>
      </c>
      <c r="I1645" s="183">
        <f>_xlfn.XLOOKUP($A1645,[3]【2026年03月度_全社】RFM客層一覧表データ!$A:$A,[3]【2026年03月度_全社】RFM客層一覧表データ!F:F,"",0)</f>
        <v>0</v>
      </c>
      <c r="J1645" s="183">
        <v>0</v>
      </c>
      <c r="K1645" s="183">
        <v>0</v>
      </c>
      <c r="L1645" s="183">
        <v>0</v>
      </c>
      <c r="M1645" s="183">
        <v>0</v>
      </c>
      <c r="N1645" s="183">
        <v>0</v>
      </c>
      <c r="O1645" s="183">
        <v>0</v>
      </c>
      <c r="P1645" s="183">
        <v>0</v>
      </c>
      <c r="Q1645" s="183">
        <v>0</v>
      </c>
      <c r="R1645" s="183">
        <v>0</v>
      </c>
      <c r="S1645" s="183">
        <v>0</v>
      </c>
      <c r="T1645" s="183">
        <v>0</v>
      </c>
      <c r="U1645" s="183">
        <v>0</v>
      </c>
      <c r="V1645" s="183">
        <v>0</v>
      </c>
      <c r="W1645" s="183">
        <v>0</v>
      </c>
      <c r="X1645" s="183">
        <v>0</v>
      </c>
      <c r="Y1645" s="183">
        <v>0</v>
      </c>
    </row>
    <row r="1646" spans="1:25" x14ac:dyDescent="0.2">
      <c r="A1646" s="184">
        <v>11404074</v>
      </c>
      <c r="B1646" s="183" t="str">
        <f>[1]店マスタ!B1645</f>
        <v>あさひでんき　サギヌマ店</v>
      </c>
      <c r="C1646" s="183">
        <v>2.5</v>
      </c>
      <c r="D1646" s="183">
        <v>2.5</v>
      </c>
      <c r="E1646" s="183">
        <f>_xlfn.XLOOKUP(A1646,[2]Sheet1!$R:$R,[2]Sheet1!$AB:$AB,"",0)</f>
        <v>2.5</v>
      </c>
      <c r="F1646" s="183">
        <f>_xlfn.XLOOKUP($A1646,[3]【2026年03月度_全社】RFM客層一覧表データ!$A:$A,[3]【2026年03月度_全社】RFM客層一覧表データ!C:C,"",0)</f>
        <v>1400</v>
      </c>
      <c r="G1646" s="183">
        <f>_xlfn.XLOOKUP($A1646,[3]【2026年03月度_全社】RFM客層一覧表データ!$A:$A,[3]【2026年03月度_全社】RFM客層一覧表データ!D:D,"",0)</f>
        <v>549</v>
      </c>
      <c r="H1646" s="183">
        <f>_xlfn.XLOOKUP($A1646,[3]【2026年03月度_全社】RFM客層一覧表データ!$A:$A,[3]【2026年03月度_全社】RFM客層一覧表データ!E:E,"",0)</f>
        <v>533</v>
      </c>
      <c r="I1646" s="183">
        <f>_xlfn.XLOOKUP($A1646,[3]【2026年03月度_全社】RFM客層一覧表データ!$A:$A,[3]【2026年03月度_全社】RFM客層一覧表データ!F:F,"",0)</f>
        <v>146</v>
      </c>
      <c r="J1646" s="183">
        <v>1398</v>
      </c>
      <c r="K1646" s="183">
        <v>547</v>
      </c>
      <c r="L1646" s="183">
        <v>531</v>
      </c>
      <c r="M1646" s="183">
        <v>114</v>
      </c>
      <c r="N1646" s="183">
        <v>1374</v>
      </c>
      <c r="O1646" s="183">
        <v>528</v>
      </c>
      <c r="P1646" s="183">
        <v>516</v>
      </c>
      <c r="Q1646" s="183">
        <v>138</v>
      </c>
      <c r="R1646" s="183">
        <v>1326</v>
      </c>
      <c r="S1646" s="183">
        <v>590</v>
      </c>
      <c r="T1646" s="183">
        <v>509</v>
      </c>
      <c r="U1646" s="183">
        <v>165</v>
      </c>
      <c r="V1646" s="183">
        <v>1233</v>
      </c>
      <c r="W1646" s="183">
        <v>584</v>
      </c>
      <c r="X1646" s="183">
        <v>506</v>
      </c>
      <c r="Y1646" s="183">
        <v>171</v>
      </c>
    </row>
    <row r="1647" spans="1:25" x14ac:dyDescent="0.2">
      <c r="A1647" s="184">
        <v>11405002</v>
      </c>
      <c r="B1647" s="183" t="str">
        <f>[1]店マスタ!B1646</f>
        <v>（株）ハマデン　三井店</v>
      </c>
      <c r="C1647" s="183">
        <v>2</v>
      </c>
      <c r="D1647" s="183">
        <v>2</v>
      </c>
      <c r="E1647" s="183">
        <f>_xlfn.XLOOKUP(A1647,[2]Sheet1!$R:$R,[2]Sheet1!$AB:$AB,"",0)</f>
        <v>2</v>
      </c>
      <c r="F1647" s="183" t="str">
        <f>_xlfn.XLOOKUP($A1647,[3]【2026年03月度_全社】RFM客層一覧表データ!$A:$A,[3]【2026年03月度_全社】RFM客層一覧表データ!C:C,"",0)</f>
        <v/>
      </c>
      <c r="G1647" s="183" t="str">
        <f>_xlfn.XLOOKUP($A1647,[3]【2026年03月度_全社】RFM客層一覧表データ!$A:$A,[3]【2026年03月度_全社】RFM客層一覧表データ!D:D,"",0)</f>
        <v/>
      </c>
      <c r="H1647" s="183" t="str">
        <f>_xlfn.XLOOKUP($A1647,[3]【2026年03月度_全社】RFM客層一覧表データ!$A:$A,[3]【2026年03月度_全社】RFM客層一覧表データ!E:E,"",0)</f>
        <v/>
      </c>
      <c r="I1647" s="183" t="str">
        <f>_xlfn.XLOOKUP($A1647,[3]【2026年03月度_全社】RFM客層一覧表データ!$A:$A,[3]【2026年03月度_全社】RFM客層一覧表データ!F:F,"",0)</f>
        <v/>
      </c>
      <c r="J1647" s="183">
        <v>0</v>
      </c>
      <c r="K1647" s="183">
        <v>0</v>
      </c>
      <c r="L1647" s="183">
        <v>0</v>
      </c>
      <c r="M1647" s="183">
        <v>0</v>
      </c>
      <c r="N1647" s="183">
        <v>0</v>
      </c>
      <c r="O1647" s="183">
        <v>0</v>
      </c>
      <c r="P1647" s="183">
        <v>0</v>
      </c>
      <c r="Q1647" s="183">
        <v>0</v>
      </c>
      <c r="R1647" s="183">
        <v>0</v>
      </c>
      <c r="S1647" s="183">
        <v>0</v>
      </c>
      <c r="T1647" s="183">
        <v>0</v>
      </c>
      <c r="U1647" s="183">
        <v>0</v>
      </c>
      <c r="V1647" s="183">
        <v>0</v>
      </c>
      <c r="W1647" s="183">
        <v>0</v>
      </c>
      <c r="X1647" s="183">
        <v>0</v>
      </c>
      <c r="Y1647" s="183">
        <v>0</v>
      </c>
    </row>
    <row r="1648" spans="1:25" x14ac:dyDescent="0.2">
      <c r="A1648" s="184">
        <v>11405032</v>
      </c>
      <c r="B1648" s="183" t="str">
        <f>[1]店マスタ!B1647</f>
        <v>エレポートチェーン　登戸店</v>
      </c>
      <c r="C1648" s="183">
        <v>2</v>
      </c>
      <c r="D1648" s="183">
        <v>2</v>
      </c>
      <c r="E1648" s="183">
        <f>_xlfn.XLOOKUP(A1648,[2]Sheet1!$R:$R,[2]Sheet1!$AB:$AB,"",0)</f>
        <v>2</v>
      </c>
      <c r="F1648" s="183">
        <f>_xlfn.XLOOKUP($A1648,[3]【2026年03月度_全社】RFM客層一覧表データ!$A:$A,[3]【2026年03月度_全社】RFM客層一覧表データ!C:C,"",0)</f>
        <v>634</v>
      </c>
      <c r="G1648" s="183">
        <f>_xlfn.XLOOKUP($A1648,[3]【2026年03月度_全社】RFM客層一覧表データ!$A:$A,[3]【2026年03月度_全社】RFM客層一覧表データ!D:D,"",0)</f>
        <v>235</v>
      </c>
      <c r="H1648" s="183">
        <f>_xlfn.XLOOKUP($A1648,[3]【2026年03月度_全社】RFM客層一覧表データ!$A:$A,[3]【2026年03月度_全社】RFM客層一覧表データ!E:E,"",0)</f>
        <v>239</v>
      </c>
      <c r="I1648" s="183">
        <f>_xlfn.XLOOKUP($A1648,[3]【2026年03月度_全社】RFM客層一覧表データ!$A:$A,[3]【2026年03月度_全社】RFM客層一覧表データ!F:F,"",0)</f>
        <v>60</v>
      </c>
      <c r="J1648" s="183">
        <v>631</v>
      </c>
      <c r="K1648" s="183">
        <v>240</v>
      </c>
      <c r="L1648" s="183">
        <v>245</v>
      </c>
      <c r="M1648" s="183">
        <v>70</v>
      </c>
      <c r="N1648" s="183">
        <v>619</v>
      </c>
      <c r="O1648" s="183">
        <v>226</v>
      </c>
      <c r="P1648" s="183">
        <v>259</v>
      </c>
      <c r="Q1648" s="183">
        <v>51</v>
      </c>
      <c r="R1648" s="183">
        <v>626</v>
      </c>
      <c r="S1648" s="183">
        <v>271</v>
      </c>
      <c r="T1648" s="183">
        <v>268</v>
      </c>
      <c r="U1648" s="183">
        <v>66</v>
      </c>
      <c r="V1648" s="183">
        <v>624</v>
      </c>
      <c r="W1648" s="183">
        <v>272</v>
      </c>
      <c r="X1648" s="183">
        <v>283</v>
      </c>
      <c r="Y1648" s="183">
        <v>57</v>
      </c>
    </row>
    <row r="1649" spans="1:25" x14ac:dyDescent="0.2">
      <c r="A1649" s="184">
        <v>11405055</v>
      </c>
      <c r="B1649" s="183" t="str">
        <f>[1]店マスタ!B1648</f>
        <v>雨宮家庭電器（株）本店</v>
      </c>
      <c r="C1649" s="183">
        <v>3</v>
      </c>
      <c r="D1649" s="183">
        <v>3</v>
      </c>
      <c r="E1649" s="183" t="str">
        <f>_xlfn.XLOOKUP(A1649,[2]Sheet1!$R:$R,[2]Sheet1!$AB:$AB,"",0)</f>
        <v/>
      </c>
      <c r="F1649" s="183" t="str">
        <f>_xlfn.XLOOKUP($A1649,[3]【2026年03月度_全社】RFM客層一覧表データ!$A:$A,[3]【2026年03月度_全社】RFM客層一覧表データ!C:C,"",0)</f>
        <v/>
      </c>
      <c r="G1649" s="183" t="str">
        <f>_xlfn.XLOOKUP($A1649,[3]【2026年03月度_全社】RFM客層一覧表データ!$A:$A,[3]【2026年03月度_全社】RFM客層一覧表データ!D:D,"",0)</f>
        <v/>
      </c>
      <c r="H1649" s="183" t="str">
        <f>_xlfn.XLOOKUP($A1649,[3]【2026年03月度_全社】RFM客層一覧表データ!$A:$A,[3]【2026年03月度_全社】RFM客層一覧表データ!E:E,"",0)</f>
        <v/>
      </c>
      <c r="I1649" s="183" t="str">
        <f>_xlfn.XLOOKUP($A1649,[3]【2026年03月度_全社】RFM客層一覧表データ!$A:$A,[3]【2026年03月度_全社】RFM客層一覧表データ!F:F,"",0)</f>
        <v/>
      </c>
      <c r="J1649" s="183">
        <v>0</v>
      </c>
      <c r="K1649" s="183">
        <v>0</v>
      </c>
      <c r="L1649" s="183">
        <v>0</v>
      </c>
      <c r="M1649" s="183">
        <v>0</v>
      </c>
      <c r="N1649" s="183">
        <v>0</v>
      </c>
      <c r="O1649" s="183">
        <v>0</v>
      </c>
      <c r="P1649" s="183">
        <v>0</v>
      </c>
      <c r="Q1649" s="183">
        <v>0</v>
      </c>
      <c r="R1649" s="183">
        <v>1255</v>
      </c>
      <c r="S1649" s="183">
        <v>353</v>
      </c>
      <c r="T1649" s="183">
        <v>419</v>
      </c>
      <c r="U1649" s="183">
        <v>97</v>
      </c>
      <c r="V1649" s="183">
        <v>1265</v>
      </c>
      <c r="W1649" s="183">
        <v>343</v>
      </c>
      <c r="X1649" s="183">
        <v>454</v>
      </c>
      <c r="Y1649" s="183">
        <v>80</v>
      </c>
    </row>
    <row r="1650" spans="1:25" x14ac:dyDescent="0.2">
      <c r="A1650" s="184">
        <v>11405066</v>
      </c>
      <c r="B1650" s="183" t="str">
        <f>[1]店マスタ!B1649</f>
        <v>でんきのてづか　友利店</v>
      </c>
      <c r="C1650" s="183">
        <v>1.5</v>
      </c>
      <c r="D1650" s="183">
        <v>1.5</v>
      </c>
      <c r="E1650" s="183" t="str">
        <f>_xlfn.XLOOKUP(A1650,[2]Sheet1!$R:$R,[2]Sheet1!$AB:$AB,"",0)</f>
        <v/>
      </c>
      <c r="F1650" s="183">
        <f>_xlfn.XLOOKUP($A1650,[3]【2026年03月度_全社】RFM客層一覧表データ!$A:$A,[3]【2026年03月度_全社】RFM客層一覧表データ!C:C,"",0)</f>
        <v>96</v>
      </c>
      <c r="G1650" s="183">
        <f>_xlfn.XLOOKUP($A1650,[3]【2026年03月度_全社】RFM客層一覧表データ!$A:$A,[3]【2026年03月度_全社】RFM客層一覧表データ!D:D,"",0)</f>
        <v>0</v>
      </c>
      <c r="H1650" s="183">
        <f>_xlfn.XLOOKUP($A1650,[3]【2026年03月度_全社】RFM客層一覧表データ!$A:$A,[3]【2026年03月度_全社】RFM客層一覧表データ!E:E,"",0)</f>
        <v>48</v>
      </c>
      <c r="I1650" s="183">
        <f>_xlfn.XLOOKUP($A1650,[3]【2026年03月度_全社】RFM客層一覧表データ!$A:$A,[3]【2026年03月度_全社】RFM客層一覧表データ!F:F,"",0)</f>
        <v>0</v>
      </c>
      <c r="J1650" s="183">
        <v>129</v>
      </c>
      <c r="K1650" s="183">
        <v>0</v>
      </c>
      <c r="L1650" s="183">
        <v>62</v>
      </c>
      <c r="M1650" s="183">
        <v>0</v>
      </c>
      <c r="N1650" s="183">
        <v>158</v>
      </c>
      <c r="O1650" s="183">
        <v>15</v>
      </c>
      <c r="P1650" s="183">
        <v>78</v>
      </c>
      <c r="Q1650" s="183">
        <v>0</v>
      </c>
      <c r="R1650" s="183">
        <v>185</v>
      </c>
      <c r="S1650" s="183">
        <v>64</v>
      </c>
      <c r="T1650" s="183">
        <v>94</v>
      </c>
      <c r="U1650" s="183">
        <v>3</v>
      </c>
      <c r="V1650" s="183">
        <v>195</v>
      </c>
      <c r="W1650" s="183">
        <v>53</v>
      </c>
      <c r="X1650" s="183">
        <v>99</v>
      </c>
      <c r="Y1650" s="183">
        <v>3</v>
      </c>
    </row>
    <row r="1651" spans="1:25" x14ac:dyDescent="0.2">
      <c r="A1651" s="184">
        <v>11405073</v>
      </c>
      <c r="B1651" s="183" t="str">
        <f>[1]店マスタ!B1650</f>
        <v>ハマデン　グリ－ンプラザ</v>
      </c>
      <c r="C1651" s="183">
        <v>1.5</v>
      </c>
      <c r="D1651" s="183">
        <v>1.5</v>
      </c>
      <c r="E1651" s="183">
        <f>_xlfn.XLOOKUP(A1651,[2]Sheet1!$R:$R,[2]Sheet1!$AB:$AB,"",0)</f>
        <v>1.5</v>
      </c>
      <c r="F1651" s="183" t="str">
        <f>_xlfn.XLOOKUP($A1651,[3]【2026年03月度_全社】RFM客層一覧表データ!$A:$A,[3]【2026年03月度_全社】RFM客層一覧表データ!C:C,"",0)</f>
        <v/>
      </c>
      <c r="G1651" s="183" t="str">
        <f>_xlfn.XLOOKUP($A1651,[3]【2026年03月度_全社】RFM客層一覧表データ!$A:$A,[3]【2026年03月度_全社】RFM客層一覧表データ!D:D,"",0)</f>
        <v/>
      </c>
      <c r="H1651" s="183" t="str">
        <f>_xlfn.XLOOKUP($A1651,[3]【2026年03月度_全社】RFM客層一覧表データ!$A:$A,[3]【2026年03月度_全社】RFM客層一覧表データ!E:E,"",0)</f>
        <v/>
      </c>
      <c r="I1651" s="183" t="str">
        <f>_xlfn.XLOOKUP($A1651,[3]【2026年03月度_全社】RFM客層一覧表データ!$A:$A,[3]【2026年03月度_全社】RFM客層一覧表データ!F:F,"",0)</f>
        <v/>
      </c>
      <c r="J1651" s="183">
        <v>0</v>
      </c>
      <c r="K1651" s="183">
        <v>0</v>
      </c>
      <c r="L1651" s="183">
        <v>0</v>
      </c>
      <c r="M1651" s="183">
        <v>0</v>
      </c>
      <c r="N1651" s="183">
        <v>0</v>
      </c>
      <c r="O1651" s="183">
        <v>0</v>
      </c>
      <c r="P1651" s="183">
        <v>0</v>
      </c>
      <c r="Q1651" s="183">
        <v>0</v>
      </c>
      <c r="R1651" s="183">
        <v>0</v>
      </c>
      <c r="S1651" s="183">
        <v>0</v>
      </c>
      <c r="T1651" s="183">
        <v>0</v>
      </c>
      <c r="U1651" s="183">
        <v>0</v>
      </c>
      <c r="V1651" s="183">
        <v>0</v>
      </c>
      <c r="W1651" s="183">
        <v>0</v>
      </c>
      <c r="X1651" s="183">
        <v>0</v>
      </c>
      <c r="Y1651" s="183">
        <v>0</v>
      </c>
    </row>
    <row r="1652" spans="1:25" x14ac:dyDescent="0.2">
      <c r="A1652" s="184">
        <v>11405082</v>
      </c>
      <c r="B1652" s="183" t="str">
        <f>[1]店マスタ!B1651</f>
        <v>あさひでんき　中野島本部店</v>
      </c>
      <c r="C1652" s="183">
        <v>9</v>
      </c>
      <c r="D1652" s="183">
        <v>9</v>
      </c>
      <c r="E1652" s="183">
        <f>_xlfn.XLOOKUP(A1652,[2]Sheet1!$R:$R,[2]Sheet1!$AB:$AB,"",0)</f>
        <v>9</v>
      </c>
      <c r="F1652" s="183">
        <f>_xlfn.XLOOKUP($A1652,[3]【2026年03月度_全社】RFM客層一覧表データ!$A:$A,[3]【2026年03月度_全社】RFM客層一覧表データ!C:C,"",0)</f>
        <v>3509</v>
      </c>
      <c r="G1652" s="183">
        <f>_xlfn.XLOOKUP($A1652,[3]【2026年03月度_全社】RFM客層一覧表データ!$A:$A,[3]【2026年03月度_全社】RFM客層一覧表データ!D:D,"",0)</f>
        <v>1277</v>
      </c>
      <c r="H1652" s="183">
        <f>_xlfn.XLOOKUP($A1652,[3]【2026年03月度_全社】RFM客層一覧表データ!$A:$A,[3]【2026年03月度_全社】RFM客層一覧表データ!E:E,"",0)</f>
        <v>1197</v>
      </c>
      <c r="I1652" s="183">
        <f>_xlfn.XLOOKUP($A1652,[3]【2026年03月度_全社】RFM客層一覧表データ!$A:$A,[3]【2026年03月度_全社】RFM客層一覧表データ!F:F,"",0)</f>
        <v>273</v>
      </c>
      <c r="J1652" s="183">
        <v>3632</v>
      </c>
      <c r="K1652" s="183">
        <v>1331</v>
      </c>
      <c r="L1652" s="183">
        <v>1223</v>
      </c>
      <c r="M1652" s="183">
        <v>331</v>
      </c>
      <c r="N1652" s="183">
        <v>3663</v>
      </c>
      <c r="O1652" s="183">
        <v>1345</v>
      </c>
      <c r="P1652" s="183">
        <v>1230</v>
      </c>
      <c r="Q1652" s="183">
        <v>309</v>
      </c>
      <c r="R1652" s="183">
        <v>3624</v>
      </c>
      <c r="S1652" s="183">
        <v>1540</v>
      </c>
      <c r="T1652" s="183">
        <v>1198</v>
      </c>
      <c r="U1652" s="183">
        <v>393</v>
      </c>
      <c r="V1652" s="183">
        <v>3453</v>
      </c>
      <c r="W1652" s="183">
        <v>1520</v>
      </c>
      <c r="X1652" s="183">
        <v>1172</v>
      </c>
      <c r="Y1652" s="183">
        <v>440</v>
      </c>
    </row>
    <row r="1653" spans="1:25" x14ac:dyDescent="0.2">
      <c r="A1653" s="184">
        <v>11407020</v>
      </c>
      <c r="B1653" s="183" t="str">
        <f>[1]店マスタ!B1652</f>
        <v>スセキ電気チェーン　馬堀店</v>
      </c>
      <c r="C1653" s="183">
        <v>4</v>
      </c>
      <c r="D1653" s="183">
        <v>4</v>
      </c>
      <c r="E1653" s="183">
        <f>_xlfn.XLOOKUP(A1653,[2]Sheet1!$R:$R,[2]Sheet1!$AB:$AB,"",0)</f>
        <v>4</v>
      </c>
      <c r="F1653" s="183">
        <f>_xlfn.XLOOKUP($A1653,[3]【2026年03月度_全社】RFM客層一覧表データ!$A:$A,[3]【2026年03月度_全社】RFM客層一覧表データ!C:C,"",0)</f>
        <v>692</v>
      </c>
      <c r="G1653" s="183">
        <f>_xlfn.XLOOKUP($A1653,[3]【2026年03月度_全社】RFM客層一覧表データ!$A:$A,[3]【2026年03月度_全社】RFM客層一覧表データ!D:D,"",0)</f>
        <v>236</v>
      </c>
      <c r="H1653" s="183">
        <f>_xlfn.XLOOKUP($A1653,[3]【2026年03月度_全社】RFM客層一覧表データ!$A:$A,[3]【2026年03月度_全社】RFM客層一覧表データ!E:E,"",0)</f>
        <v>327</v>
      </c>
      <c r="I1653" s="183">
        <f>_xlfn.XLOOKUP($A1653,[3]【2026年03月度_全社】RFM客層一覧表データ!$A:$A,[3]【2026年03月度_全社】RFM客層一覧表データ!F:F,"",0)</f>
        <v>0</v>
      </c>
      <c r="J1653" s="183">
        <v>708</v>
      </c>
      <c r="K1653" s="183">
        <v>245</v>
      </c>
      <c r="L1653" s="183">
        <v>342</v>
      </c>
      <c r="M1653" s="183">
        <v>0</v>
      </c>
      <c r="N1653" s="183">
        <v>703</v>
      </c>
      <c r="O1653" s="183">
        <v>241</v>
      </c>
      <c r="P1653" s="183">
        <v>350</v>
      </c>
      <c r="Q1653" s="183">
        <v>0</v>
      </c>
      <c r="R1653" s="183">
        <v>722</v>
      </c>
      <c r="S1653" s="183">
        <v>252</v>
      </c>
      <c r="T1653" s="183">
        <v>362</v>
      </c>
      <c r="U1653" s="183">
        <v>0</v>
      </c>
      <c r="V1653" s="183">
        <v>723</v>
      </c>
      <c r="W1653" s="183">
        <v>258</v>
      </c>
      <c r="X1653" s="183">
        <v>366</v>
      </c>
      <c r="Y1653" s="183">
        <v>0</v>
      </c>
    </row>
    <row r="1654" spans="1:25" x14ac:dyDescent="0.2">
      <c r="A1654" s="184">
        <v>11407021</v>
      </c>
      <c r="B1654" s="183" t="str">
        <f>[1]店マスタ!B1653</f>
        <v>エレポートチェーン　すすき野店</v>
      </c>
      <c r="C1654" s="183">
        <v>1</v>
      </c>
      <c r="D1654" s="183">
        <v>1</v>
      </c>
      <c r="E1654" s="183">
        <f>_xlfn.XLOOKUP(A1654,[2]Sheet1!$R:$R,[2]Sheet1!$AB:$AB,"",0)</f>
        <v>1</v>
      </c>
      <c r="F1654" s="183" t="str">
        <f>_xlfn.XLOOKUP($A1654,[3]【2026年03月度_全社】RFM客層一覧表データ!$A:$A,[3]【2026年03月度_全社】RFM客層一覧表データ!C:C,"",0)</f>
        <v/>
      </c>
      <c r="G1654" s="183" t="str">
        <f>_xlfn.XLOOKUP($A1654,[3]【2026年03月度_全社】RFM客層一覧表データ!$A:$A,[3]【2026年03月度_全社】RFM客層一覧表データ!D:D,"",0)</f>
        <v/>
      </c>
      <c r="H1654" s="183" t="str">
        <f>_xlfn.XLOOKUP($A1654,[3]【2026年03月度_全社】RFM客層一覧表データ!$A:$A,[3]【2026年03月度_全社】RFM客層一覧表データ!E:E,"",0)</f>
        <v/>
      </c>
      <c r="I1654" s="183" t="str">
        <f>_xlfn.XLOOKUP($A1654,[3]【2026年03月度_全社】RFM客層一覧表データ!$A:$A,[3]【2026年03月度_全社】RFM客層一覧表データ!F:F,"",0)</f>
        <v/>
      </c>
      <c r="J1654" s="183">
        <v>0</v>
      </c>
      <c r="K1654" s="183">
        <v>0</v>
      </c>
      <c r="L1654" s="183">
        <v>0</v>
      </c>
      <c r="M1654" s="183">
        <v>0</v>
      </c>
      <c r="N1654" s="183">
        <v>0</v>
      </c>
      <c r="O1654" s="183">
        <v>0</v>
      </c>
      <c r="P1654" s="183">
        <v>0</v>
      </c>
      <c r="Q1654" s="183">
        <v>0</v>
      </c>
      <c r="R1654" s="183">
        <v>0</v>
      </c>
      <c r="S1654" s="183">
        <v>0</v>
      </c>
      <c r="T1654" s="183">
        <v>0</v>
      </c>
      <c r="U1654" s="183">
        <v>0</v>
      </c>
      <c r="V1654" s="183">
        <v>0</v>
      </c>
      <c r="W1654" s="183">
        <v>0</v>
      </c>
      <c r="X1654" s="183">
        <v>0</v>
      </c>
      <c r="Y1654" s="183">
        <v>0</v>
      </c>
    </row>
    <row r="1655" spans="1:25" x14ac:dyDescent="0.2">
      <c r="A1655" s="184">
        <v>11409040</v>
      </c>
      <c r="B1655" s="183" t="str">
        <f>[1]店マスタ!B1654</f>
        <v>スセキ電気チェーン　大矢部店</v>
      </c>
      <c r="C1655" s="183">
        <v>2</v>
      </c>
      <c r="D1655" s="183">
        <v>2</v>
      </c>
      <c r="E1655" s="183">
        <f>_xlfn.XLOOKUP(A1655,[2]Sheet1!$R:$R,[2]Sheet1!$AB:$AB,"",0)</f>
        <v>2</v>
      </c>
      <c r="F1655" s="183">
        <f>_xlfn.XLOOKUP($A1655,[3]【2026年03月度_全社】RFM客層一覧表データ!$A:$A,[3]【2026年03月度_全社】RFM客層一覧表データ!C:C,"",0)</f>
        <v>477</v>
      </c>
      <c r="G1655" s="183">
        <f>_xlfn.XLOOKUP($A1655,[3]【2026年03月度_全社】RFM客層一覧表データ!$A:$A,[3]【2026年03月度_全社】RFM客層一覧表データ!D:D,"",0)</f>
        <v>149</v>
      </c>
      <c r="H1655" s="183">
        <f>_xlfn.XLOOKUP($A1655,[3]【2026年03月度_全社】RFM客層一覧表データ!$A:$A,[3]【2026年03月度_全社】RFM客層一覧表データ!E:E,"",0)</f>
        <v>190</v>
      </c>
      <c r="I1655" s="183">
        <f>_xlfn.XLOOKUP($A1655,[3]【2026年03月度_全社】RFM客層一覧表データ!$A:$A,[3]【2026年03月度_全社】RFM客層一覧表データ!F:F,"",0)</f>
        <v>47</v>
      </c>
      <c r="J1655" s="183">
        <v>465</v>
      </c>
      <c r="K1655" s="183">
        <v>129</v>
      </c>
      <c r="L1655" s="183">
        <v>184</v>
      </c>
      <c r="M1655" s="183">
        <v>22</v>
      </c>
      <c r="N1655" s="183">
        <v>467</v>
      </c>
      <c r="O1655" s="183">
        <v>161</v>
      </c>
      <c r="P1655" s="183">
        <v>184</v>
      </c>
      <c r="Q1655" s="183">
        <v>45</v>
      </c>
      <c r="R1655" s="183">
        <v>456</v>
      </c>
      <c r="S1655" s="183">
        <v>151</v>
      </c>
      <c r="T1655" s="183">
        <v>187</v>
      </c>
      <c r="U1655" s="183">
        <v>35</v>
      </c>
      <c r="V1655" s="183">
        <v>453</v>
      </c>
      <c r="W1655" s="183">
        <v>125</v>
      </c>
      <c r="X1655" s="183">
        <v>189</v>
      </c>
      <c r="Y1655" s="183">
        <v>42</v>
      </c>
    </row>
    <row r="1656" spans="1:25" x14ac:dyDescent="0.2">
      <c r="A1656" s="184">
        <v>11410101</v>
      </c>
      <c r="B1656" s="183" t="str">
        <f>[1]店マスタ!B1655</f>
        <v>エコハウス　本部</v>
      </c>
      <c r="C1656" s="183">
        <v>2</v>
      </c>
      <c r="D1656" s="183">
        <v>2</v>
      </c>
      <c r="E1656" s="183">
        <f>_xlfn.XLOOKUP(A1656,[2]Sheet1!$R:$R,[2]Sheet1!$AB:$AB,"",0)</f>
        <v>2</v>
      </c>
      <c r="F1656" s="183" t="str">
        <f>_xlfn.XLOOKUP($A1656,[3]【2026年03月度_全社】RFM客層一覧表データ!$A:$A,[3]【2026年03月度_全社】RFM客層一覧表データ!C:C,"",0)</f>
        <v/>
      </c>
      <c r="G1656" s="183" t="str">
        <f>_xlfn.XLOOKUP($A1656,[3]【2026年03月度_全社】RFM客層一覧表データ!$A:$A,[3]【2026年03月度_全社】RFM客層一覧表データ!D:D,"",0)</f>
        <v/>
      </c>
      <c r="H1656" s="183" t="str">
        <f>_xlfn.XLOOKUP($A1656,[3]【2026年03月度_全社】RFM客層一覧表データ!$A:$A,[3]【2026年03月度_全社】RFM客層一覧表データ!E:E,"",0)</f>
        <v/>
      </c>
      <c r="I1656" s="183" t="str">
        <f>_xlfn.XLOOKUP($A1656,[3]【2026年03月度_全社】RFM客層一覧表データ!$A:$A,[3]【2026年03月度_全社】RFM客層一覧表データ!F:F,"",0)</f>
        <v/>
      </c>
      <c r="J1656" s="183">
        <v>0</v>
      </c>
      <c r="K1656" s="183">
        <v>0</v>
      </c>
      <c r="L1656" s="183">
        <v>0</v>
      </c>
      <c r="M1656" s="183">
        <v>0</v>
      </c>
      <c r="N1656" s="183">
        <v>0</v>
      </c>
      <c r="O1656" s="183">
        <v>0</v>
      </c>
      <c r="P1656" s="183">
        <v>0</v>
      </c>
      <c r="Q1656" s="183">
        <v>0</v>
      </c>
      <c r="R1656" s="183">
        <v>0</v>
      </c>
      <c r="S1656" s="183">
        <v>0</v>
      </c>
      <c r="T1656" s="183">
        <v>0</v>
      </c>
      <c r="U1656" s="183">
        <v>0</v>
      </c>
      <c r="V1656" s="183">
        <v>0</v>
      </c>
      <c r="W1656" s="183">
        <v>0</v>
      </c>
      <c r="X1656" s="183">
        <v>0</v>
      </c>
      <c r="Y1656" s="183">
        <v>0</v>
      </c>
    </row>
    <row r="1657" spans="1:25" x14ac:dyDescent="0.2">
      <c r="A1657" s="184">
        <v>11410103</v>
      </c>
      <c r="B1657" s="183" t="str">
        <f>[1]店マスタ!B1656</f>
        <v>エコハウス　三ツ沢</v>
      </c>
      <c r="C1657" s="183">
        <v>2</v>
      </c>
      <c r="D1657" s="183">
        <v>2</v>
      </c>
      <c r="E1657" s="183">
        <f>_xlfn.XLOOKUP(A1657,[2]Sheet1!$R:$R,[2]Sheet1!$AB:$AB,"",0)</f>
        <v>2</v>
      </c>
      <c r="F1657" s="183">
        <f>_xlfn.XLOOKUP($A1657,[3]【2026年03月度_全社】RFM客層一覧表データ!$A:$A,[3]【2026年03月度_全社】RFM客層一覧表データ!C:C,"",0)</f>
        <v>561</v>
      </c>
      <c r="G1657" s="183">
        <f>_xlfn.XLOOKUP($A1657,[3]【2026年03月度_全社】RFM客層一覧表データ!$A:$A,[3]【2026年03月度_全社】RFM客層一覧表データ!D:D,"",0)</f>
        <v>206</v>
      </c>
      <c r="H1657" s="183">
        <f>_xlfn.XLOOKUP($A1657,[3]【2026年03月度_全社】RFM客層一覧表データ!$A:$A,[3]【2026年03月度_全社】RFM客層一覧表データ!E:E,"",0)</f>
        <v>233</v>
      </c>
      <c r="I1657" s="183">
        <f>_xlfn.XLOOKUP($A1657,[3]【2026年03月度_全社】RFM客層一覧表データ!$A:$A,[3]【2026年03月度_全社】RFM客層一覧表データ!F:F,"",0)</f>
        <v>32</v>
      </c>
      <c r="J1657" s="183">
        <v>566</v>
      </c>
      <c r="K1657" s="183">
        <v>216</v>
      </c>
      <c r="L1657" s="183">
        <v>264</v>
      </c>
      <c r="M1657" s="183">
        <v>28</v>
      </c>
      <c r="N1657" s="183">
        <v>637</v>
      </c>
      <c r="O1657" s="183">
        <v>203</v>
      </c>
      <c r="P1657" s="183">
        <v>275</v>
      </c>
      <c r="Q1657" s="183">
        <v>28</v>
      </c>
      <c r="R1657" s="183">
        <v>705</v>
      </c>
      <c r="S1657" s="183">
        <v>241</v>
      </c>
      <c r="T1657" s="183">
        <v>313</v>
      </c>
      <c r="U1657" s="183">
        <v>31</v>
      </c>
      <c r="V1657" s="183">
        <v>740</v>
      </c>
      <c r="W1657" s="183">
        <v>251</v>
      </c>
      <c r="X1657" s="183">
        <v>340</v>
      </c>
      <c r="Y1657" s="183">
        <v>28</v>
      </c>
    </row>
    <row r="1658" spans="1:25" x14ac:dyDescent="0.2">
      <c r="A1658" s="184">
        <v>11410201</v>
      </c>
      <c r="B1658" s="183" t="str">
        <f>[1]店マスタ!B1657</f>
        <v>（株）ＴＥＣ　かたくら電気</v>
      </c>
      <c r="C1658" s="183">
        <v>3</v>
      </c>
      <c r="D1658" s="183">
        <v>3</v>
      </c>
      <c r="E1658" s="183">
        <f>_xlfn.XLOOKUP(A1658,[2]Sheet1!$R:$R,[2]Sheet1!$AB:$AB,"",0)</f>
        <v>3</v>
      </c>
      <c r="F1658" s="183">
        <f>_xlfn.XLOOKUP($A1658,[3]【2026年03月度_全社】RFM客層一覧表データ!$A:$A,[3]【2026年03月度_全社】RFM客層一覧表データ!C:C,"",0)</f>
        <v>1361</v>
      </c>
      <c r="G1658" s="183">
        <f>_xlfn.XLOOKUP($A1658,[3]【2026年03月度_全社】RFM客層一覧表データ!$A:$A,[3]【2026年03月度_全社】RFM客層一覧表データ!D:D,"",0)</f>
        <v>587</v>
      </c>
      <c r="H1658" s="183">
        <f>_xlfn.XLOOKUP($A1658,[3]【2026年03月度_全社】RFM客層一覧表データ!$A:$A,[3]【2026年03月度_全社】RFM客層一覧表データ!E:E,"",0)</f>
        <v>284</v>
      </c>
      <c r="I1658" s="183">
        <f>_xlfn.XLOOKUP($A1658,[3]【2026年03月度_全社】RFM客層一覧表データ!$A:$A,[3]【2026年03月度_全社】RFM客層一覧表データ!F:F,"",0)</f>
        <v>192</v>
      </c>
      <c r="J1658" s="183">
        <v>1169</v>
      </c>
      <c r="K1658" s="183">
        <v>572</v>
      </c>
      <c r="L1658" s="183">
        <v>225</v>
      </c>
      <c r="M1658" s="183">
        <v>242</v>
      </c>
      <c r="N1658" s="183">
        <v>927</v>
      </c>
      <c r="O1658" s="183">
        <v>523</v>
      </c>
      <c r="P1658" s="183">
        <v>156</v>
      </c>
      <c r="Q1658" s="183">
        <v>238</v>
      </c>
      <c r="R1658" s="183">
        <v>689</v>
      </c>
      <c r="S1658" s="183">
        <v>508</v>
      </c>
      <c r="T1658" s="183">
        <v>78</v>
      </c>
      <c r="U1658" s="183">
        <v>334</v>
      </c>
      <c r="V1658" s="183">
        <v>355</v>
      </c>
      <c r="W1658" s="183">
        <v>355</v>
      </c>
      <c r="X1658" s="183">
        <v>18</v>
      </c>
      <c r="Y1658" s="183">
        <v>355</v>
      </c>
    </row>
    <row r="1659" spans="1:25" x14ac:dyDescent="0.2">
      <c r="A1659" s="184">
        <v>11410401</v>
      </c>
      <c r="B1659" s="183" t="str">
        <f>[1]店マスタ!B1658</f>
        <v>エコハウス　反町</v>
      </c>
      <c r="C1659" s="183">
        <v>4.5</v>
      </c>
      <c r="D1659" s="183">
        <v>4.5</v>
      </c>
      <c r="E1659" s="183">
        <f>_xlfn.XLOOKUP(A1659,[2]Sheet1!$R:$R,[2]Sheet1!$AB:$AB,"",0)</f>
        <v>4.5</v>
      </c>
      <c r="F1659" s="183">
        <f>_xlfn.XLOOKUP($A1659,[3]【2026年03月度_全社】RFM客層一覧表データ!$A:$A,[3]【2026年03月度_全社】RFM客層一覧表データ!C:C,"",0)</f>
        <v>1146</v>
      </c>
      <c r="G1659" s="183">
        <f>_xlfn.XLOOKUP($A1659,[3]【2026年03月度_全社】RFM客層一覧表データ!$A:$A,[3]【2026年03月度_全社】RFM客層一覧表データ!D:D,"",0)</f>
        <v>516</v>
      </c>
      <c r="H1659" s="183">
        <f>_xlfn.XLOOKUP($A1659,[3]【2026年03月度_全社】RFM客層一覧表データ!$A:$A,[3]【2026年03月度_全社】RFM客層一覧表データ!E:E,"",0)</f>
        <v>613</v>
      </c>
      <c r="I1659" s="183">
        <f>_xlfn.XLOOKUP($A1659,[3]【2026年03月度_全社】RFM客層一覧表データ!$A:$A,[3]【2026年03月度_全社】RFM客層一覧表データ!F:F,"",0)</f>
        <v>79</v>
      </c>
      <c r="J1659" s="183">
        <v>1159</v>
      </c>
      <c r="K1659" s="183">
        <v>484</v>
      </c>
      <c r="L1659" s="183">
        <v>623</v>
      </c>
      <c r="M1659" s="183">
        <v>56</v>
      </c>
      <c r="N1659" s="183">
        <v>1203</v>
      </c>
      <c r="O1659" s="183">
        <v>511</v>
      </c>
      <c r="P1659" s="183">
        <v>634</v>
      </c>
      <c r="Q1659" s="183">
        <v>69</v>
      </c>
      <c r="R1659" s="183">
        <v>1216</v>
      </c>
      <c r="S1659" s="183">
        <v>565</v>
      </c>
      <c r="T1659" s="183">
        <v>639</v>
      </c>
      <c r="U1659" s="183">
        <v>65</v>
      </c>
      <c r="V1659" s="183">
        <v>1273</v>
      </c>
      <c r="W1659" s="183">
        <v>598</v>
      </c>
      <c r="X1659" s="183">
        <v>663</v>
      </c>
      <c r="Y1659" s="183">
        <v>84</v>
      </c>
    </row>
    <row r="1660" spans="1:25" x14ac:dyDescent="0.2">
      <c r="A1660" s="184">
        <v>11410601</v>
      </c>
      <c r="B1660" s="183" t="str">
        <f>[1]店マスタ!B1659</f>
        <v>エコハウス　大口</v>
      </c>
      <c r="C1660" s="183">
        <v>3.5</v>
      </c>
      <c r="D1660" s="183">
        <v>3.5</v>
      </c>
      <c r="E1660" s="183">
        <f>_xlfn.XLOOKUP(A1660,[2]Sheet1!$R:$R,[2]Sheet1!$AB:$AB,"",0)</f>
        <v>3.5</v>
      </c>
      <c r="F1660" s="183">
        <f>_xlfn.XLOOKUP($A1660,[3]【2026年03月度_全社】RFM客層一覧表データ!$A:$A,[3]【2026年03月度_全社】RFM客層一覧表データ!C:C,"",0)</f>
        <v>1358</v>
      </c>
      <c r="G1660" s="183">
        <f>_xlfn.XLOOKUP($A1660,[3]【2026年03月度_全社】RFM客層一覧表データ!$A:$A,[3]【2026年03月度_全社】RFM客層一覧表データ!D:D,"",0)</f>
        <v>538</v>
      </c>
      <c r="H1660" s="183">
        <f>_xlfn.XLOOKUP($A1660,[3]【2026年03月度_全社】RFM客層一覧表データ!$A:$A,[3]【2026年03月度_全社】RFM客層一覧表データ!E:E,"",0)</f>
        <v>523</v>
      </c>
      <c r="I1660" s="183">
        <f>_xlfn.XLOOKUP($A1660,[3]【2026年03月度_全社】RFM客層一覧表データ!$A:$A,[3]【2026年03月度_全社】RFM客層一覧表データ!F:F,"",0)</f>
        <v>131</v>
      </c>
      <c r="J1660" s="183">
        <v>1344</v>
      </c>
      <c r="K1660" s="183">
        <v>551</v>
      </c>
      <c r="L1660" s="183">
        <v>518</v>
      </c>
      <c r="M1660" s="183">
        <v>131</v>
      </c>
      <c r="N1660" s="183">
        <v>1343</v>
      </c>
      <c r="O1660" s="183">
        <v>530</v>
      </c>
      <c r="P1660" s="183">
        <v>516</v>
      </c>
      <c r="Q1660" s="183">
        <v>132</v>
      </c>
      <c r="R1660" s="183">
        <v>1326</v>
      </c>
      <c r="S1660" s="183">
        <v>542</v>
      </c>
      <c r="T1660" s="183">
        <v>525</v>
      </c>
      <c r="U1660" s="183">
        <v>101</v>
      </c>
      <c r="V1660" s="183">
        <v>1337</v>
      </c>
      <c r="W1660" s="183">
        <v>493</v>
      </c>
      <c r="X1660" s="183">
        <v>529</v>
      </c>
      <c r="Y1660" s="183">
        <v>107</v>
      </c>
    </row>
    <row r="1661" spans="1:25" x14ac:dyDescent="0.2">
      <c r="A1661" s="184">
        <v>11410602</v>
      </c>
      <c r="B1661" s="183" t="str">
        <f>[1]店マスタ!B1660</f>
        <v>（有）坂口電気店</v>
      </c>
      <c r="C1661" s="183">
        <v>1</v>
      </c>
      <c r="D1661" s="183">
        <v>1</v>
      </c>
      <c r="E1661" s="183">
        <f>_xlfn.XLOOKUP(A1661,[2]Sheet1!$R:$R,[2]Sheet1!$AB:$AB,"",0)</f>
        <v>1</v>
      </c>
      <c r="F1661" s="183" t="str">
        <f>_xlfn.XLOOKUP($A1661,[3]【2026年03月度_全社】RFM客層一覧表データ!$A:$A,[3]【2026年03月度_全社】RFM客層一覧表データ!C:C,"",0)</f>
        <v/>
      </c>
      <c r="G1661" s="183" t="str">
        <f>_xlfn.XLOOKUP($A1661,[3]【2026年03月度_全社】RFM客層一覧表データ!$A:$A,[3]【2026年03月度_全社】RFM客層一覧表データ!D:D,"",0)</f>
        <v/>
      </c>
      <c r="H1661" s="183" t="str">
        <f>_xlfn.XLOOKUP($A1661,[3]【2026年03月度_全社】RFM客層一覧表データ!$A:$A,[3]【2026年03月度_全社】RFM客層一覧表データ!E:E,"",0)</f>
        <v/>
      </c>
      <c r="I1661" s="183" t="str">
        <f>_xlfn.XLOOKUP($A1661,[3]【2026年03月度_全社】RFM客層一覧表データ!$A:$A,[3]【2026年03月度_全社】RFM客層一覧表データ!F:F,"",0)</f>
        <v/>
      </c>
      <c r="J1661" s="183">
        <v>0</v>
      </c>
      <c r="K1661" s="183">
        <v>0</v>
      </c>
      <c r="L1661" s="183">
        <v>0</v>
      </c>
      <c r="M1661" s="183">
        <v>0</v>
      </c>
      <c r="N1661" s="183">
        <v>0</v>
      </c>
      <c r="O1661" s="183">
        <v>0</v>
      </c>
      <c r="P1661" s="183">
        <v>0</v>
      </c>
      <c r="Q1661" s="183">
        <v>0</v>
      </c>
      <c r="R1661" s="183">
        <v>0</v>
      </c>
      <c r="S1661" s="183">
        <v>0</v>
      </c>
      <c r="T1661" s="183">
        <v>0</v>
      </c>
      <c r="U1661" s="183">
        <v>0</v>
      </c>
      <c r="V1661" s="183">
        <v>0</v>
      </c>
      <c r="W1661" s="183">
        <v>0</v>
      </c>
      <c r="X1661" s="183">
        <v>0</v>
      </c>
      <c r="Y1661" s="183">
        <v>0</v>
      </c>
    </row>
    <row r="1662" spans="1:25" x14ac:dyDescent="0.2">
      <c r="A1662" s="184">
        <v>11410738</v>
      </c>
      <c r="B1662" s="183" t="str">
        <f>[1]店マスタ!B1661</f>
        <v>フクダデンキ　六角橋</v>
      </c>
      <c r="C1662" s="183">
        <v>3.5</v>
      </c>
      <c r="D1662" s="183">
        <v>3.5</v>
      </c>
      <c r="E1662" s="183">
        <f>_xlfn.XLOOKUP(A1662,[2]Sheet1!$R:$R,[2]Sheet1!$AB:$AB,"",0)</f>
        <v>3.5</v>
      </c>
      <c r="F1662" s="183">
        <f>_xlfn.XLOOKUP($A1662,[3]【2026年03月度_全社】RFM客層一覧表データ!$A:$A,[3]【2026年03月度_全社】RFM客層一覧表データ!C:C,"",0)</f>
        <v>8946</v>
      </c>
      <c r="G1662" s="183">
        <f>_xlfn.XLOOKUP($A1662,[3]【2026年03月度_全社】RFM客層一覧表データ!$A:$A,[3]【2026年03月度_全社】RFM客層一覧表データ!D:D,"",0)</f>
        <v>1368</v>
      </c>
      <c r="H1662" s="183">
        <f>_xlfn.XLOOKUP($A1662,[3]【2026年03月度_全社】RFM客層一覧表データ!$A:$A,[3]【2026年03月度_全社】RFM客層一覧表データ!E:E,"",0)</f>
        <v>1171</v>
      </c>
      <c r="I1662" s="183">
        <f>_xlfn.XLOOKUP($A1662,[3]【2026年03月度_全社】RFM客層一覧表データ!$A:$A,[3]【2026年03月度_全社】RFM客層一覧表データ!F:F,"",0)</f>
        <v>399</v>
      </c>
      <c r="J1662" s="183">
        <v>8543</v>
      </c>
      <c r="K1662" s="183">
        <v>1341</v>
      </c>
      <c r="L1662" s="183">
        <v>1295</v>
      </c>
      <c r="M1662" s="183">
        <v>347</v>
      </c>
      <c r="N1662" s="183">
        <v>8266</v>
      </c>
      <c r="O1662" s="183">
        <v>1452</v>
      </c>
      <c r="P1662" s="183">
        <v>1215</v>
      </c>
      <c r="Q1662" s="183">
        <v>401</v>
      </c>
      <c r="R1662" s="183">
        <v>4855</v>
      </c>
      <c r="S1662" s="183">
        <v>1399</v>
      </c>
      <c r="T1662" s="183">
        <v>819</v>
      </c>
      <c r="U1662" s="183">
        <v>573</v>
      </c>
      <c r="V1662" s="183">
        <v>2797</v>
      </c>
      <c r="W1662" s="183">
        <v>1370</v>
      </c>
      <c r="X1662" s="183">
        <v>265</v>
      </c>
      <c r="Y1662" s="183">
        <v>1141</v>
      </c>
    </row>
    <row r="1663" spans="1:25" x14ac:dyDescent="0.2">
      <c r="A1663" s="184">
        <v>11411103</v>
      </c>
      <c r="B1663" s="183" t="str">
        <f>[1]店マスタ!B1662</f>
        <v>パナステーションエダ</v>
      </c>
      <c r="C1663" s="183">
        <v>10</v>
      </c>
      <c r="D1663" s="183">
        <v>10</v>
      </c>
      <c r="E1663" s="183">
        <f>_xlfn.XLOOKUP(A1663,[2]Sheet1!$R:$R,[2]Sheet1!$AB:$AB,"",0)</f>
        <v>10</v>
      </c>
      <c r="F1663" s="183">
        <f>_xlfn.XLOOKUP($A1663,[3]【2026年03月度_全社】RFM客層一覧表データ!$A:$A,[3]【2026年03月度_全社】RFM客層一覧表データ!C:C,"",0)</f>
        <v>1775</v>
      </c>
      <c r="G1663" s="183">
        <f>_xlfn.XLOOKUP($A1663,[3]【2026年03月度_全社】RFM客層一覧表データ!$A:$A,[3]【2026年03月度_全社】RFM客層一覧表データ!D:D,"",0)</f>
        <v>593</v>
      </c>
      <c r="H1663" s="183">
        <f>_xlfn.XLOOKUP($A1663,[3]【2026年03月度_全社】RFM客層一覧表データ!$A:$A,[3]【2026年03月度_全社】RFM客層一覧表データ!E:E,"",0)</f>
        <v>751</v>
      </c>
      <c r="I1663" s="183">
        <f>_xlfn.XLOOKUP($A1663,[3]【2026年03月度_全社】RFM客層一覧表データ!$A:$A,[3]【2026年03月度_全社】RFM客層一覧表データ!F:F,"",0)</f>
        <v>115</v>
      </c>
      <c r="J1663" s="183">
        <v>1827</v>
      </c>
      <c r="K1663" s="183">
        <v>644</v>
      </c>
      <c r="L1663" s="183">
        <v>801</v>
      </c>
      <c r="M1663" s="183">
        <v>129</v>
      </c>
      <c r="N1663" s="183">
        <v>1852</v>
      </c>
      <c r="O1663" s="183">
        <v>676</v>
      </c>
      <c r="P1663" s="183">
        <v>825</v>
      </c>
      <c r="Q1663" s="183">
        <v>111</v>
      </c>
      <c r="R1663" s="183">
        <v>1889</v>
      </c>
      <c r="S1663" s="183">
        <v>708</v>
      </c>
      <c r="T1663" s="183">
        <v>834</v>
      </c>
      <c r="U1663" s="183">
        <v>145</v>
      </c>
      <c r="V1663" s="183">
        <v>1916</v>
      </c>
      <c r="W1663" s="183">
        <v>857</v>
      </c>
      <c r="X1663" s="183">
        <v>845</v>
      </c>
      <c r="Y1663" s="183">
        <v>178</v>
      </c>
    </row>
    <row r="1664" spans="1:25" x14ac:dyDescent="0.2">
      <c r="A1664" s="184">
        <v>11411122</v>
      </c>
      <c r="B1664" s="183" t="str">
        <f>[1]店マスタ!B1663</f>
        <v>有限会社ポシェットお〜くら</v>
      </c>
      <c r="C1664" s="183">
        <v>4</v>
      </c>
      <c r="D1664" s="183">
        <v>4</v>
      </c>
      <c r="E1664" s="183">
        <f>_xlfn.XLOOKUP(A1664,[2]Sheet1!$R:$R,[2]Sheet1!$AB:$AB,"",0)</f>
        <v>4.5</v>
      </c>
      <c r="F1664" s="183">
        <f>_xlfn.XLOOKUP($A1664,[3]【2026年03月度_全社】RFM客層一覧表データ!$A:$A,[3]【2026年03月度_全社】RFM客層一覧表データ!C:C,"",0)</f>
        <v>999</v>
      </c>
      <c r="G1664" s="183">
        <f>_xlfn.XLOOKUP($A1664,[3]【2026年03月度_全社】RFM客層一覧表データ!$A:$A,[3]【2026年03月度_全社】RFM客層一覧表データ!D:D,"",0)</f>
        <v>488</v>
      </c>
      <c r="H1664" s="183">
        <f>_xlfn.XLOOKUP($A1664,[3]【2026年03月度_全社】RFM客層一覧表データ!$A:$A,[3]【2026年03月度_全社】RFM客層一覧表データ!E:E,"",0)</f>
        <v>578</v>
      </c>
      <c r="I1664" s="183">
        <f>_xlfn.XLOOKUP($A1664,[3]【2026年03月度_全社】RFM客層一覧表データ!$A:$A,[3]【2026年03月度_全社】RFM客層一覧表データ!F:F,"",0)</f>
        <v>0</v>
      </c>
      <c r="J1664" s="183">
        <v>1055</v>
      </c>
      <c r="K1664" s="183">
        <v>503</v>
      </c>
      <c r="L1664" s="183">
        <v>584</v>
      </c>
      <c r="M1664" s="183">
        <v>0</v>
      </c>
      <c r="N1664" s="183">
        <v>1090</v>
      </c>
      <c r="O1664" s="183">
        <v>534</v>
      </c>
      <c r="P1664" s="183">
        <v>584</v>
      </c>
      <c r="Q1664" s="183">
        <v>0</v>
      </c>
      <c r="R1664" s="183">
        <v>1067</v>
      </c>
      <c r="S1664" s="183">
        <v>572</v>
      </c>
      <c r="T1664" s="183">
        <v>575</v>
      </c>
      <c r="U1664" s="183">
        <v>0</v>
      </c>
      <c r="V1664" s="183">
        <v>1031</v>
      </c>
      <c r="W1664" s="183">
        <v>554</v>
      </c>
      <c r="X1664" s="183">
        <v>554</v>
      </c>
      <c r="Y1664" s="183">
        <v>0</v>
      </c>
    </row>
    <row r="1665" spans="1:25" x14ac:dyDescent="0.2">
      <c r="A1665" s="184">
        <v>11411124</v>
      </c>
      <c r="B1665" s="183" t="str">
        <f>[1]店マスタ!B1664</f>
        <v>フクダデンキ　大倉山</v>
      </c>
      <c r="C1665" s="183">
        <v>1</v>
      </c>
      <c r="D1665" s="183">
        <v>1</v>
      </c>
      <c r="E1665" s="183">
        <f>_xlfn.XLOOKUP(A1665,[2]Sheet1!$R:$R,[2]Sheet1!$AB:$AB,"",0)</f>
        <v>1</v>
      </c>
      <c r="F1665" s="183">
        <f>_xlfn.XLOOKUP($A1665,[3]【2026年03月度_全社】RFM客層一覧表データ!$A:$A,[3]【2026年03月度_全社】RFM客層一覧表データ!C:C,"",0)</f>
        <v>426</v>
      </c>
      <c r="G1665" s="183">
        <f>_xlfn.XLOOKUP($A1665,[3]【2026年03月度_全社】RFM客層一覧表データ!$A:$A,[3]【2026年03月度_全社】RFM客層一覧表データ!D:D,"",0)</f>
        <v>165</v>
      </c>
      <c r="H1665" s="183">
        <f>_xlfn.XLOOKUP($A1665,[3]【2026年03月度_全社】RFM客層一覧表データ!$A:$A,[3]【2026年03月度_全社】RFM客層一覧表データ!E:E,"",0)</f>
        <v>77</v>
      </c>
      <c r="I1665" s="183">
        <f>_xlfn.XLOOKUP($A1665,[3]【2026年03月度_全社】RFM客層一覧表データ!$A:$A,[3]【2026年03月度_全社】RFM客層一覧表データ!F:F,"",0)</f>
        <v>0</v>
      </c>
      <c r="J1665" s="183">
        <v>397</v>
      </c>
      <c r="K1665" s="183">
        <v>113</v>
      </c>
      <c r="L1665" s="183">
        <v>79</v>
      </c>
      <c r="M1665" s="183">
        <v>0</v>
      </c>
      <c r="N1665" s="183">
        <v>405</v>
      </c>
      <c r="O1665" s="183">
        <v>130</v>
      </c>
      <c r="P1665" s="183">
        <v>79</v>
      </c>
      <c r="Q1665" s="183">
        <v>1</v>
      </c>
      <c r="R1665" s="183">
        <v>392</v>
      </c>
      <c r="S1665" s="183">
        <v>71</v>
      </c>
      <c r="T1665" s="183">
        <v>77</v>
      </c>
      <c r="U1665" s="183">
        <v>0</v>
      </c>
      <c r="V1665" s="183">
        <v>412</v>
      </c>
      <c r="W1665" s="183">
        <v>128</v>
      </c>
      <c r="X1665" s="183">
        <v>84</v>
      </c>
      <c r="Y1665" s="183">
        <v>0</v>
      </c>
    </row>
    <row r="1666" spans="1:25" x14ac:dyDescent="0.2">
      <c r="A1666" s="184">
        <v>11411201</v>
      </c>
      <c r="B1666" s="183" t="str">
        <f>[1]店マスタ!B1665</f>
        <v>フクダデンキ　妙蓮寺</v>
      </c>
      <c r="C1666" s="183">
        <v>7</v>
      </c>
      <c r="D1666" s="183">
        <v>7</v>
      </c>
      <c r="E1666" s="183">
        <f>_xlfn.XLOOKUP(A1666,[2]Sheet1!$R:$R,[2]Sheet1!$AB:$AB,"",0)</f>
        <v>7</v>
      </c>
      <c r="F1666" s="183">
        <f>_xlfn.XLOOKUP($A1666,[3]【2026年03月度_全社】RFM客層一覧表データ!$A:$A,[3]【2026年03月度_全社】RFM客層一覧表データ!C:C,"",0)</f>
        <v>2700</v>
      </c>
      <c r="G1666" s="183">
        <f>_xlfn.XLOOKUP($A1666,[3]【2026年03月度_全社】RFM客層一覧表データ!$A:$A,[3]【2026年03月度_全社】RFM客層一覧表データ!D:D,"",0)</f>
        <v>711</v>
      </c>
      <c r="H1666" s="183">
        <f>_xlfn.XLOOKUP($A1666,[3]【2026年03月度_全社】RFM客層一覧表データ!$A:$A,[3]【2026年03月度_全社】RFM客層一覧表データ!E:E,"",0)</f>
        <v>676</v>
      </c>
      <c r="I1666" s="183">
        <f>_xlfn.XLOOKUP($A1666,[3]【2026年03月度_全社】RFM客層一覧表データ!$A:$A,[3]【2026年03月度_全社】RFM客層一覧表データ!F:F,"",0)</f>
        <v>258</v>
      </c>
      <c r="J1666" s="183">
        <v>3015</v>
      </c>
      <c r="K1666" s="183">
        <v>879</v>
      </c>
      <c r="L1666" s="183">
        <v>726</v>
      </c>
      <c r="M1666" s="183">
        <v>377</v>
      </c>
      <c r="N1666" s="183">
        <v>3095</v>
      </c>
      <c r="O1666" s="183">
        <v>919</v>
      </c>
      <c r="P1666" s="183">
        <v>912</v>
      </c>
      <c r="Q1666" s="183">
        <v>448</v>
      </c>
      <c r="R1666" s="183">
        <v>3132</v>
      </c>
      <c r="S1666" s="183">
        <v>901</v>
      </c>
      <c r="T1666" s="183">
        <v>999</v>
      </c>
      <c r="U1666" s="183">
        <v>504</v>
      </c>
      <c r="V1666" s="183">
        <v>3205</v>
      </c>
      <c r="W1666" s="183">
        <v>888</v>
      </c>
      <c r="X1666" s="183">
        <v>1139</v>
      </c>
      <c r="Y1666" s="183">
        <v>540</v>
      </c>
    </row>
    <row r="1667" spans="1:25" x14ac:dyDescent="0.2">
      <c r="A1667" s="184">
        <v>11411224</v>
      </c>
      <c r="B1667" s="183" t="str">
        <f>[1]店マスタ!B1666</f>
        <v>株）ＶＩＰ三晃　妙蓮寺店</v>
      </c>
      <c r="C1667" s="183">
        <v>5</v>
      </c>
      <c r="D1667" s="183">
        <v>5</v>
      </c>
      <c r="E1667" s="183">
        <f>_xlfn.XLOOKUP(A1667,[2]Sheet1!$R:$R,[2]Sheet1!$AB:$AB,"",0)</f>
        <v>6</v>
      </c>
      <c r="F1667" s="183">
        <f>_xlfn.XLOOKUP($A1667,[3]【2026年03月度_全社】RFM客層一覧表データ!$A:$A,[3]【2026年03月度_全社】RFM客層一覧表データ!C:C,"",0)</f>
        <v>1619</v>
      </c>
      <c r="G1667" s="183">
        <f>_xlfn.XLOOKUP($A1667,[3]【2026年03月度_全社】RFM客層一覧表データ!$A:$A,[3]【2026年03月度_全社】RFM客層一覧表データ!D:D,"",0)</f>
        <v>593</v>
      </c>
      <c r="H1667" s="183">
        <f>_xlfn.XLOOKUP($A1667,[3]【2026年03月度_全社】RFM客層一覧表データ!$A:$A,[3]【2026年03月度_全社】RFM客層一覧表データ!E:E,"",0)</f>
        <v>752</v>
      </c>
      <c r="I1667" s="183">
        <f>_xlfn.XLOOKUP($A1667,[3]【2026年03月度_全社】RFM客層一覧表データ!$A:$A,[3]【2026年03月度_全社】RFM客層一覧表データ!F:F,"",0)</f>
        <v>103</v>
      </c>
      <c r="J1667" s="183">
        <v>1662</v>
      </c>
      <c r="K1667" s="183">
        <v>637</v>
      </c>
      <c r="L1667" s="183">
        <v>770</v>
      </c>
      <c r="M1667" s="183">
        <v>98</v>
      </c>
      <c r="N1667" s="183">
        <v>1794</v>
      </c>
      <c r="O1667" s="183">
        <v>719</v>
      </c>
      <c r="P1667" s="183">
        <v>775</v>
      </c>
      <c r="Q1667" s="183">
        <v>141</v>
      </c>
      <c r="R1667" s="183">
        <v>1811</v>
      </c>
      <c r="S1667" s="183">
        <v>781</v>
      </c>
      <c r="T1667" s="183">
        <v>801</v>
      </c>
      <c r="U1667" s="183">
        <v>162</v>
      </c>
      <c r="V1667" s="183">
        <v>1802</v>
      </c>
      <c r="W1667" s="183">
        <v>745</v>
      </c>
      <c r="X1667" s="183">
        <v>806</v>
      </c>
      <c r="Y1667" s="183">
        <v>156</v>
      </c>
    </row>
    <row r="1668" spans="1:25" x14ac:dyDescent="0.2">
      <c r="A1668" s="184">
        <v>11411302</v>
      </c>
      <c r="B1668" s="183" t="str">
        <f>[1]店マスタ!B1667</f>
        <v>（有）エトー電機</v>
      </c>
      <c r="C1668" s="183">
        <v>2.5</v>
      </c>
      <c r="D1668" s="183">
        <v>2.5</v>
      </c>
      <c r="E1668" s="183">
        <f>_xlfn.XLOOKUP(A1668,[2]Sheet1!$R:$R,[2]Sheet1!$AB:$AB,"",0)</f>
        <v>2.5</v>
      </c>
      <c r="F1668" s="183">
        <f>_xlfn.XLOOKUP($A1668,[3]【2026年03月度_全社】RFM客層一覧表データ!$A:$A,[3]【2026年03月度_全社】RFM客層一覧表データ!C:C,"",0)</f>
        <v>2</v>
      </c>
      <c r="G1668" s="183">
        <f>_xlfn.XLOOKUP($A1668,[3]【2026年03月度_全社】RFM客層一覧表データ!$A:$A,[3]【2026年03月度_全社】RFM客層一覧表データ!D:D,"",0)</f>
        <v>0</v>
      </c>
      <c r="H1668" s="183">
        <f>_xlfn.XLOOKUP($A1668,[3]【2026年03月度_全社】RFM客層一覧表データ!$A:$A,[3]【2026年03月度_全社】RFM客層一覧表データ!E:E,"",0)</f>
        <v>0</v>
      </c>
      <c r="I1668" s="183">
        <f>_xlfn.XLOOKUP($A1668,[3]【2026年03月度_全社】RFM客層一覧表データ!$A:$A,[3]【2026年03月度_全社】RFM客層一覧表データ!F:F,"",0)</f>
        <v>0</v>
      </c>
      <c r="J1668" s="183">
        <v>2</v>
      </c>
      <c r="K1668" s="183">
        <v>1</v>
      </c>
      <c r="L1668" s="183">
        <v>0</v>
      </c>
      <c r="M1668" s="183">
        <v>1</v>
      </c>
      <c r="N1668" s="183">
        <v>1</v>
      </c>
      <c r="O1668" s="183">
        <v>0</v>
      </c>
      <c r="P1668" s="183">
        <v>0</v>
      </c>
      <c r="Q1668" s="183">
        <v>0</v>
      </c>
      <c r="R1668" s="183">
        <v>2</v>
      </c>
      <c r="S1668" s="183">
        <v>1</v>
      </c>
      <c r="T1668" s="183">
        <v>0</v>
      </c>
      <c r="U1668" s="183">
        <v>0</v>
      </c>
      <c r="V1668" s="183">
        <v>1</v>
      </c>
      <c r="W1668" s="183">
        <v>0</v>
      </c>
      <c r="X1668" s="183">
        <v>0</v>
      </c>
      <c r="Y1668" s="183">
        <v>0</v>
      </c>
    </row>
    <row r="1669" spans="1:25" x14ac:dyDescent="0.2">
      <c r="A1669" s="184">
        <v>11411418</v>
      </c>
      <c r="B1669" s="183" t="str">
        <f>[1]店マスタ!B1668</f>
        <v>パナステーションカワムラ</v>
      </c>
      <c r="C1669" s="183">
        <v>4.5</v>
      </c>
      <c r="D1669" s="183">
        <v>4.5</v>
      </c>
      <c r="E1669" s="183">
        <f>_xlfn.XLOOKUP(A1669,[2]Sheet1!$R:$R,[2]Sheet1!$AB:$AB,"",0)</f>
        <v>5</v>
      </c>
      <c r="F1669" s="183">
        <f>_xlfn.XLOOKUP($A1669,[3]【2026年03月度_全社】RFM客層一覧表データ!$A:$A,[3]【2026年03月度_全社】RFM客層一覧表データ!C:C,"",0)</f>
        <v>1239</v>
      </c>
      <c r="G1669" s="183">
        <f>_xlfn.XLOOKUP($A1669,[3]【2026年03月度_全社】RFM客層一覧表データ!$A:$A,[3]【2026年03月度_全社】RFM客層一覧表データ!D:D,"",0)</f>
        <v>610</v>
      </c>
      <c r="H1669" s="183">
        <f>_xlfn.XLOOKUP($A1669,[3]【2026年03月度_全社】RFM客層一覧表データ!$A:$A,[3]【2026年03月度_全社】RFM客層一覧表データ!E:E,"",0)</f>
        <v>693</v>
      </c>
      <c r="I1669" s="183">
        <f>_xlfn.XLOOKUP($A1669,[3]【2026年03月度_全社】RFM客層一覧表データ!$A:$A,[3]【2026年03月度_全社】RFM客層一覧表データ!F:F,"",0)</f>
        <v>112</v>
      </c>
      <c r="J1669" s="183">
        <v>1713</v>
      </c>
      <c r="K1669" s="183">
        <v>685</v>
      </c>
      <c r="L1669" s="183">
        <v>730</v>
      </c>
      <c r="M1669" s="183">
        <v>136</v>
      </c>
      <c r="N1669" s="183">
        <v>1690</v>
      </c>
      <c r="O1669" s="183">
        <v>698</v>
      </c>
      <c r="P1669" s="183">
        <v>719</v>
      </c>
      <c r="Q1669" s="183">
        <v>124</v>
      </c>
      <c r="R1669" s="183">
        <v>1706</v>
      </c>
      <c r="S1669" s="183">
        <v>792</v>
      </c>
      <c r="T1669" s="183">
        <v>727</v>
      </c>
      <c r="U1669" s="183">
        <v>142</v>
      </c>
      <c r="V1669" s="183">
        <v>1679</v>
      </c>
      <c r="W1669" s="183">
        <v>783</v>
      </c>
      <c r="X1669" s="183">
        <v>739</v>
      </c>
      <c r="Y1669" s="183">
        <v>154</v>
      </c>
    </row>
    <row r="1670" spans="1:25" x14ac:dyDescent="0.2">
      <c r="A1670" s="184">
        <v>11411442</v>
      </c>
      <c r="B1670" s="183" t="str">
        <f>[1]店マスタ!B1669</f>
        <v>でんきのてづか　小林店</v>
      </c>
      <c r="C1670" s="183">
        <v>1.5</v>
      </c>
      <c r="D1670" s="183">
        <v>1.5</v>
      </c>
      <c r="E1670" s="183">
        <f>_xlfn.XLOOKUP(A1670,[2]Sheet1!$R:$R,[2]Sheet1!$AB:$AB,"",0)</f>
        <v>1.5</v>
      </c>
      <c r="F1670" s="183">
        <f>_xlfn.XLOOKUP($A1670,[3]【2026年03月度_全社】RFM客層一覧表データ!$A:$A,[3]【2026年03月度_全社】RFM客層一覧表データ!C:C,"",0)</f>
        <v>593</v>
      </c>
      <c r="G1670" s="183">
        <f>_xlfn.XLOOKUP($A1670,[3]【2026年03月度_全社】RFM客層一覧表データ!$A:$A,[3]【2026年03月度_全社】RFM客層一覧表データ!D:D,"",0)</f>
        <v>315</v>
      </c>
      <c r="H1670" s="183">
        <f>_xlfn.XLOOKUP($A1670,[3]【2026年03月度_全社】RFM客層一覧表データ!$A:$A,[3]【2026年03月度_全社】RFM客層一覧表データ!E:E,"",0)</f>
        <v>383</v>
      </c>
      <c r="I1670" s="183">
        <f>_xlfn.XLOOKUP($A1670,[3]【2026年03月度_全社】RFM客層一覧表データ!$A:$A,[3]【2026年03月度_全社】RFM客層一覧表データ!F:F,"",0)</f>
        <v>14</v>
      </c>
      <c r="J1670" s="183">
        <v>635</v>
      </c>
      <c r="K1670" s="183">
        <v>329</v>
      </c>
      <c r="L1670" s="183">
        <v>404</v>
      </c>
      <c r="M1670" s="183">
        <v>19</v>
      </c>
      <c r="N1670" s="183">
        <v>636</v>
      </c>
      <c r="O1670" s="183">
        <v>338</v>
      </c>
      <c r="P1670" s="183">
        <v>403</v>
      </c>
      <c r="Q1670" s="183">
        <v>19</v>
      </c>
      <c r="R1670" s="183">
        <v>622</v>
      </c>
      <c r="S1670" s="183">
        <v>305</v>
      </c>
      <c r="T1670" s="183">
        <v>399</v>
      </c>
      <c r="U1670" s="183">
        <v>20</v>
      </c>
      <c r="V1670" s="183">
        <v>646</v>
      </c>
      <c r="W1670" s="183">
        <v>362</v>
      </c>
      <c r="X1670" s="183">
        <v>397</v>
      </c>
      <c r="Y1670" s="183">
        <v>43</v>
      </c>
    </row>
    <row r="1671" spans="1:25" x14ac:dyDescent="0.2">
      <c r="A1671" s="184">
        <v>11411503</v>
      </c>
      <c r="B1671" s="183" t="str">
        <f>[1]店マスタ!B1670</f>
        <v>有）坂口電気店　新吉田店</v>
      </c>
      <c r="C1671" s="183">
        <v>1.5</v>
      </c>
      <c r="D1671" s="183">
        <v>1.5</v>
      </c>
      <c r="E1671" s="183">
        <f>_xlfn.XLOOKUP(A1671,[2]Sheet1!$R:$R,[2]Sheet1!$AB:$AB,"",0)</f>
        <v>1.5</v>
      </c>
      <c r="F1671" s="183" t="str">
        <f>_xlfn.XLOOKUP($A1671,[3]【2026年03月度_全社】RFM客層一覧表データ!$A:$A,[3]【2026年03月度_全社】RFM客層一覧表データ!C:C,"",0)</f>
        <v/>
      </c>
      <c r="G1671" s="183" t="str">
        <f>_xlfn.XLOOKUP($A1671,[3]【2026年03月度_全社】RFM客層一覧表データ!$A:$A,[3]【2026年03月度_全社】RFM客層一覧表データ!D:D,"",0)</f>
        <v/>
      </c>
      <c r="H1671" s="183" t="str">
        <f>_xlfn.XLOOKUP($A1671,[3]【2026年03月度_全社】RFM客層一覧表データ!$A:$A,[3]【2026年03月度_全社】RFM客層一覧表データ!E:E,"",0)</f>
        <v/>
      </c>
      <c r="I1671" s="183" t="str">
        <f>_xlfn.XLOOKUP($A1671,[3]【2026年03月度_全社】RFM客層一覧表データ!$A:$A,[3]【2026年03月度_全社】RFM客層一覧表データ!F:F,"",0)</f>
        <v/>
      </c>
      <c r="J1671" s="183">
        <v>0</v>
      </c>
      <c r="K1671" s="183">
        <v>0</v>
      </c>
      <c r="L1671" s="183">
        <v>0</v>
      </c>
      <c r="M1671" s="183">
        <v>0</v>
      </c>
      <c r="N1671" s="183">
        <v>0</v>
      </c>
      <c r="O1671" s="183">
        <v>0</v>
      </c>
      <c r="P1671" s="183">
        <v>0</v>
      </c>
      <c r="Q1671" s="183">
        <v>0</v>
      </c>
      <c r="R1671" s="183">
        <v>0</v>
      </c>
      <c r="S1671" s="183">
        <v>0</v>
      </c>
      <c r="T1671" s="183">
        <v>0</v>
      </c>
      <c r="U1671" s="183">
        <v>0</v>
      </c>
      <c r="V1671" s="183">
        <v>0</v>
      </c>
      <c r="W1671" s="183">
        <v>0</v>
      </c>
      <c r="X1671" s="183">
        <v>0</v>
      </c>
      <c r="Y1671" s="183">
        <v>0</v>
      </c>
    </row>
    <row r="1672" spans="1:25" x14ac:dyDescent="0.2">
      <c r="A1672" s="184">
        <v>11411513</v>
      </c>
      <c r="B1672" s="183" t="str">
        <f>[1]店マスタ!B1671</f>
        <v>合同会社　ヤギハシデンキ</v>
      </c>
      <c r="C1672" s="183">
        <v>5.5</v>
      </c>
      <c r="D1672" s="183">
        <v>5.5</v>
      </c>
      <c r="E1672" s="183">
        <f>_xlfn.XLOOKUP(A1672,[2]Sheet1!$R:$R,[2]Sheet1!$AB:$AB,"",0)</f>
        <v>6</v>
      </c>
      <c r="F1672" s="183">
        <f>_xlfn.XLOOKUP($A1672,[3]【2026年03月度_全社】RFM客層一覧表データ!$A:$A,[3]【2026年03月度_全社】RFM客層一覧表データ!C:C,"",0)</f>
        <v>1728</v>
      </c>
      <c r="G1672" s="183">
        <f>_xlfn.XLOOKUP($A1672,[3]【2026年03月度_全社】RFM客層一覧表データ!$A:$A,[3]【2026年03月度_全社】RFM客層一覧表データ!D:D,"",0)</f>
        <v>715</v>
      </c>
      <c r="H1672" s="183">
        <f>_xlfn.XLOOKUP($A1672,[3]【2026年03月度_全社】RFM客層一覧表データ!$A:$A,[3]【2026年03月度_全社】RFM客層一覧表データ!E:E,"",0)</f>
        <v>650</v>
      </c>
      <c r="I1672" s="183">
        <f>_xlfn.XLOOKUP($A1672,[3]【2026年03月度_全社】RFM客層一覧表データ!$A:$A,[3]【2026年03月度_全社】RFM客層一覧表データ!F:F,"",0)</f>
        <v>189</v>
      </c>
      <c r="J1672" s="183">
        <v>1636</v>
      </c>
      <c r="K1672" s="183">
        <v>752</v>
      </c>
      <c r="L1672" s="183">
        <v>630</v>
      </c>
      <c r="M1672" s="183">
        <v>221</v>
      </c>
      <c r="N1672" s="183">
        <v>1458</v>
      </c>
      <c r="O1672" s="183">
        <v>734</v>
      </c>
      <c r="P1672" s="183">
        <v>556</v>
      </c>
      <c r="Q1672" s="183">
        <v>216</v>
      </c>
      <c r="R1672" s="183">
        <v>1277</v>
      </c>
      <c r="S1672" s="183">
        <v>641</v>
      </c>
      <c r="T1672" s="183">
        <v>502</v>
      </c>
      <c r="U1672" s="183">
        <v>197</v>
      </c>
      <c r="V1672" s="183">
        <v>1168</v>
      </c>
      <c r="W1672" s="183">
        <v>598</v>
      </c>
      <c r="X1672" s="183">
        <v>434</v>
      </c>
      <c r="Y1672" s="183">
        <v>237</v>
      </c>
    </row>
    <row r="1673" spans="1:25" x14ac:dyDescent="0.2">
      <c r="A1673" s="184">
        <v>11411707</v>
      </c>
      <c r="B1673" s="183" t="str">
        <f>[1]店マスタ!B1672</f>
        <v>エレポートチェーン　勝田店</v>
      </c>
      <c r="C1673" s="183">
        <v>1.5</v>
      </c>
      <c r="D1673" s="183">
        <v>1.5</v>
      </c>
      <c r="E1673" s="183">
        <f>_xlfn.XLOOKUP(A1673,[2]Sheet1!$R:$R,[2]Sheet1!$AB:$AB,"",0)</f>
        <v>1.5</v>
      </c>
      <c r="F1673" s="183">
        <f>_xlfn.XLOOKUP($A1673,[3]【2026年03月度_全社】RFM客層一覧表データ!$A:$A,[3]【2026年03月度_全社】RFM客層一覧表データ!C:C,"",0)</f>
        <v>273</v>
      </c>
      <c r="G1673" s="183">
        <f>_xlfn.XLOOKUP($A1673,[3]【2026年03月度_全社】RFM客層一覧表データ!$A:$A,[3]【2026年03月度_全社】RFM客層一覧表データ!D:D,"",0)</f>
        <v>60</v>
      </c>
      <c r="H1673" s="183">
        <f>_xlfn.XLOOKUP($A1673,[3]【2026年03月度_全社】RFM客層一覧表データ!$A:$A,[3]【2026年03月度_全社】RFM客層一覧表データ!E:E,"",0)</f>
        <v>36</v>
      </c>
      <c r="I1673" s="183">
        <f>_xlfn.XLOOKUP($A1673,[3]【2026年03月度_全社】RFM客層一覧表データ!$A:$A,[3]【2026年03月度_全社】RFM客層一覧表データ!F:F,"",0)</f>
        <v>0</v>
      </c>
      <c r="J1673" s="183">
        <v>265</v>
      </c>
      <c r="K1673" s="183">
        <v>85</v>
      </c>
      <c r="L1673" s="183">
        <v>30</v>
      </c>
      <c r="M1673" s="183">
        <v>0</v>
      </c>
      <c r="N1673" s="183">
        <v>230</v>
      </c>
      <c r="O1673" s="183">
        <v>77</v>
      </c>
      <c r="P1673" s="183">
        <v>21</v>
      </c>
      <c r="Q1673" s="183">
        <v>0</v>
      </c>
      <c r="R1673" s="183">
        <v>201</v>
      </c>
      <c r="S1673" s="183">
        <v>84</v>
      </c>
      <c r="T1673" s="183">
        <v>17</v>
      </c>
      <c r="U1673" s="183">
        <v>0</v>
      </c>
      <c r="V1673" s="183">
        <v>162</v>
      </c>
      <c r="W1673" s="183">
        <v>70</v>
      </c>
      <c r="X1673" s="183">
        <v>10</v>
      </c>
      <c r="Y1673" s="183">
        <v>0</v>
      </c>
    </row>
    <row r="1674" spans="1:25" x14ac:dyDescent="0.2">
      <c r="A1674" s="184">
        <v>11411717</v>
      </c>
      <c r="B1674" s="183" t="str">
        <f>[1]店マスタ!B1673</f>
        <v>（有）大丸電機大棚店</v>
      </c>
      <c r="C1674" s="183">
        <v>4</v>
      </c>
      <c r="D1674" s="183">
        <v>4</v>
      </c>
      <c r="E1674" s="183">
        <f>_xlfn.XLOOKUP(A1674,[2]Sheet1!$R:$R,[2]Sheet1!$AB:$AB,"",0)</f>
        <v>4.5</v>
      </c>
      <c r="F1674" s="183">
        <f>_xlfn.XLOOKUP($A1674,[3]【2026年03月度_全社】RFM客層一覧表データ!$A:$A,[3]【2026年03月度_全社】RFM客層一覧表データ!C:C,"",0)</f>
        <v>1237</v>
      </c>
      <c r="G1674" s="183">
        <f>_xlfn.XLOOKUP($A1674,[3]【2026年03月度_全社】RFM客層一覧表データ!$A:$A,[3]【2026年03月度_全社】RFM客層一覧表データ!D:D,"",0)</f>
        <v>546</v>
      </c>
      <c r="H1674" s="183">
        <f>_xlfn.XLOOKUP($A1674,[3]【2026年03月度_全社】RFM客層一覧表データ!$A:$A,[3]【2026年03月度_全社】RFM客層一覧表データ!E:E,"",0)</f>
        <v>619</v>
      </c>
      <c r="I1674" s="183">
        <f>_xlfn.XLOOKUP($A1674,[3]【2026年03月度_全社】RFM客層一覧表データ!$A:$A,[3]【2026年03月度_全社】RFM客層一覧表データ!F:F,"",0)</f>
        <v>101</v>
      </c>
      <c r="J1674" s="183">
        <v>1225</v>
      </c>
      <c r="K1674" s="183">
        <v>541</v>
      </c>
      <c r="L1674" s="183">
        <v>628</v>
      </c>
      <c r="M1674" s="183">
        <v>103</v>
      </c>
      <c r="N1674" s="183">
        <v>1211</v>
      </c>
      <c r="O1674" s="183">
        <v>533</v>
      </c>
      <c r="P1674" s="183">
        <v>624</v>
      </c>
      <c r="Q1674" s="183">
        <v>86</v>
      </c>
      <c r="R1674" s="183">
        <v>1204</v>
      </c>
      <c r="S1674" s="183">
        <v>608</v>
      </c>
      <c r="T1674" s="183">
        <v>627</v>
      </c>
      <c r="U1674" s="183">
        <v>92</v>
      </c>
      <c r="V1674" s="183">
        <v>1173</v>
      </c>
      <c r="W1674" s="183">
        <v>567</v>
      </c>
      <c r="X1674" s="183">
        <v>629</v>
      </c>
      <c r="Y1674" s="183">
        <v>86</v>
      </c>
    </row>
    <row r="1675" spans="1:25" x14ac:dyDescent="0.2">
      <c r="A1675" s="184">
        <v>11412005</v>
      </c>
      <c r="B1675" s="183" t="str">
        <f>[1]店マスタ!B1674</f>
        <v>フレンドパーク木下</v>
      </c>
      <c r="C1675" s="183">
        <v>4</v>
      </c>
      <c r="D1675" s="183">
        <v>4.5</v>
      </c>
      <c r="E1675" s="183">
        <f>_xlfn.XLOOKUP(A1675,[2]Sheet1!$R:$R,[2]Sheet1!$AB:$AB,"",0)</f>
        <v>5</v>
      </c>
      <c r="F1675" s="183">
        <f>_xlfn.XLOOKUP($A1675,[3]【2026年03月度_全社】RFM客層一覧表データ!$A:$A,[3]【2026年03月度_全社】RFM客層一覧表データ!C:C,"",0)</f>
        <v>2234</v>
      </c>
      <c r="G1675" s="183">
        <f>_xlfn.XLOOKUP($A1675,[3]【2026年03月度_全社】RFM客層一覧表データ!$A:$A,[3]【2026年03月度_全社】RFM客層一覧表データ!D:D,"",0)</f>
        <v>793</v>
      </c>
      <c r="H1675" s="183">
        <f>_xlfn.XLOOKUP($A1675,[3]【2026年03月度_全社】RFM客層一覧表データ!$A:$A,[3]【2026年03月度_全社】RFM客層一覧表データ!E:E,"",0)</f>
        <v>707</v>
      </c>
      <c r="I1675" s="183">
        <f>_xlfn.XLOOKUP($A1675,[3]【2026年03月度_全社】RFM客層一覧表データ!$A:$A,[3]【2026年03月度_全社】RFM客層一覧表データ!F:F,"",0)</f>
        <v>206</v>
      </c>
      <c r="J1675" s="183">
        <v>2275</v>
      </c>
      <c r="K1675" s="183">
        <v>786</v>
      </c>
      <c r="L1675" s="183">
        <v>723</v>
      </c>
      <c r="M1675" s="183">
        <v>180</v>
      </c>
      <c r="N1675" s="183">
        <v>2296</v>
      </c>
      <c r="O1675" s="183">
        <v>798</v>
      </c>
      <c r="P1675" s="183">
        <v>747</v>
      </c>
      <c r="Q1675" s="183">
        <v>182</v>
      </c>
      <c r="R1675" s="183">
        <v>2290</v>
      </c>
      <c r="S1675" s="183">
        <v>944</v>
      </c>
      <c r="T1675" s="183">
        <v>768</v>
      </c>
      <c r="U1675" s="183">
        <v>209</v>
      </c>
      <c r="V1675" s="183">
        <v>2272</v>
      </c>
      <c r="W1675" s="183">
        <v>956</v>
      </c>
      <c r="X1675" s="183">
        <v>745</v>
      </c>
      <c r="Y1675" s="183">
        <v>208</v>
      </c>
    </row>
    <row r="1676" spans="1:25" x14ac:dyDescent="0.2">
      <c r="A1676" s="184">
        <v>11412115</v>
      </c>
      <c r="B1676" s="183" t="str">
        <f>[1]店マスタ!B1675</f>
        <v>パナピットサンキョー</v>
      </c>
      <c r="C1676" s="183">
        <v>2.5</v>
      </c>
      <c r="D1676" s="183">
        <v>2.5</v>
      </c>
      <c r="E1676" s="183">
        <f>_xlfn.XLOOKUP(A1676,[2]Sheet1!$R:$R,[2]Sheet1!$AB:$AB,"",0)</f>
        <v>2.5</v>
      </c>
      <c r="F1676" s="183">
        <f>_xlfn.XLOOKUP($A1676,[3]【2026年03月度_全社】RFM客層一覧表データ!$A:$A,[3]【2026年03月度_全社】RFM客層一覧表データ!C:C,"",0)</f>
        <v>417</v>
      </c>
      <c r="G1676" s="183">
        <f>_xlfn.XLOOKUP($A1676,[3]【2026年03月度_全社】RFM客層一覧表データ!$A:$A,[3]【2026年03月度_全社】RFM客層一覧表データ!D:D,"",0)</f>
        <v>153</v>
      </c>
      <c r="H1676" s="183">
        <f>_xlfn.XLOOKUP($A1676,[3]【2026年03月度_全社】RFM客層一覧表データ!$A:$A,[3]【2026年03月度_全社】RFM客層一覧表データ!E:E,"",0)</f>
        <v>253</v>
      </c>
      <c r="I1676" s="183">
        <f>_xlfn.XLOOKUP($A1676,[3]【2026年03月度_全社】RFM客層一覧表データ!$A:$A,[3]【2026年03月度_全社】RFM客層一覧表データ!F:F,"",0)</f>
        <v>10</v>
      </c>
      <c r="J1676" s="183">
        <v>451</v>
      </c>
      <c r="K1676" s="183">
        <v>195</v>
      </c>
      <c r="L1676" s="183">
        <v>263</v>
      </c>
      <c r="M1676" s="183">
        <v>15</v>
      </c>
      <c r="N1676" s="183">
        <v>466</v>
      </c>
      <c r="O1676" s="183">
        <v>231</v>
      </c>
      <c r="P1676" s="183">
        <v>277</v>
      </c>
      <c r="Q1676" s="183">
        <v>21</v>
      </c>
      <c r="R1676" s="183">
        <v>470</v>
      </c>
      <c r="S1676" s="183">
        <v>236</v>
      </c>
      <c r="T1676" s="183">
        <v>296</v>
      </c>
      <c r="U1676" s="183">
        <v>15</v>
      </c>
      <c r="V1676" s="183">
        <v>475</v>
      </c>
      <c r="W1676" s="183">
        <v>239</v>
      </c>
      <c r="X1676" s="183">
        <v>298</v>
      </c>
      <c r="Y1676" s="183">
        <v>21</v>
      </c>
    </row>
    <row r="1677" spans="1:25" x14ac:dyDescent="0.2">
      <c r="A1677" s="184">
        <v>11412151</v>
      </c>
      <c r="B1677" s="183" t="str">
        <f>[1]店マスタ!B1676</f>
        <v>（株）ハマデンすすきの店</v>
      </c>
      <c r="C1677" s="183">
        <v>3.5</v>
      </c>
      <c r="D1677" s="183">
        <v>3.5</v>
      </c>
      <c r="E1677" s="183">
        <f>_xlfn.XLOOKUP(A1677,[2]Sheet1!$R:$R,[2]Sheet1!$AB:$AB,"",0)</f>
        <v>3.5</v>
      </c>
      <c r="F1677" s="183" t="str">
        <f>_xlfn.XLOOKUP($A1677,[3]【2026年03月度_全社】RFM客層一覧表データ!$A:$A,[3]【2026年03月度_全社】RFM客層一覧表データ!C:C,"",0)</f>
        <v/>
      </c>
      <c r="G1677" s="183" t="str">
        <f>_xlfn.XLOOKUP($A1677,[3]【2026年03月度_全社】RFM客層一覧表データ!$A:$A,[3]【2026年03月度_全社】RFM客層一覧表データ!D:D,"",0)</f>
        <v/>
      </c>
      <c r="H1677" s="183" t="str">
        <f>_xlfn.XLOOKUP($A1677,[3]【2026年03月度_全社】RFM客層一覧表データ!$A:$A,[3]【2026年03月度_全社】RFM客層一覧表データ!E:E,"",0)</f>
        <v/>
      </c>
      <c r="I1677" s="183" t="str">
        <f>_xlfn.XLOOKUP($A1677,[3]【2026年03月度_全社】RFM客層一覧表データ!$A:$A,[3]【2026年03月度_全社】RFM客層一覧表データ!F:F,"",0)</f>
        <v/>
      </c>
      <c r="J1677" s="183">
        <v>0</v>
      </c>
      <c r="K1677" s="183">
        <v>0</v>
      </c>
      <c r="L1677" s="183">
        <v>0</v>
      </c>
      <c r="M1677" s="183">
        <v>0</v>
      </c>
      <c r="N1677" s="183">
        <v>0</v>
      </c>
      <c r="O1677" s="183">
        <v>0</v>
      </c>
      <c r="P1677" s="183">
        <v>0</v>
      </c>
      <c r="Q1677" s="183">
        <v>0</v>
      </c>
      <c r="R1677" s="183">
        <v>0</v>
      </c>
      <c r="S1677" s="183">
        <v>0</v>
      </c>
      <c r="T1677" s="183">
        <v>0</v>
      </c>
      <c r="U1677" s="183">
        <v>0</v>
      </c>
      <c r="V1677" s="183">
        <v>0</v>
      </c>
      <c r="W1677" s="183">
        <v>0</v>
      </c>
      <c r="X1677" s="183">
        <v>0</v>
      </c>
      <c r="Y1677" s="183">
        <v>0</v>
      </c>
    </row>
    <row r="1678" spans="1:25" x14ac:dyDescent="0.2">
      <c r="A1678" s="184">
        <v>11412154</v>
      </c>
      <c r="B1678" s="183" t="str">
        <f>[1]店マスタ!B1677</f>
        <v>（株）アサヒデンキ</v>
      </c>
      <c r="C1678" s="183">
        <v>2.5</v>
      </c>
      <c r="D1678" s="183">
        <v>2.5</v>
      </c>
      <c r="E1678" s="183" t="str">
        <f>_xlfn.XLOOKUP(A1678,[2]Sheet1!$R:$R,[2]Sheet1!$AB:$AB,"",0)</f>
        <v/>
      </c>
      <c r="F1678" s="183">
        <f>_xlfn.XLOOKUP($A1678,[3]【2026年03月度_全社】RFM客層一覧表データ!$A:$A,[3]【2026年03月度_全社】RFM客層一覧表データ!C:C,"",0)</f>
        <v>667</v>
      </c>
      <c r="G1678" s="183">
        <f>_xlfn.XLOOKUP($A1678,[3]【2026年03月度_全社】RFM客層一覧表データ!$A:$A,[3]【2026年03月度_全社】RFM客層一覧表データ!D:D,"",0)</f>
        <v>107</v>
      </c>
      <c r="H1678" s="183">
        <f>_xlfn.XLOOKUP($A1678,[3]【2026年03月度_全社】RFM客層一覧表データ!$A:$A,[3]【2026年03月度_全社】RFM客層一覧表データ!E:E,"",0)</f>
        <v>194</v>
      </c>
      <c r="I1678" s="183">
        <f>_xlfn.XLOOKUP($A1678,[3]【2026年03月度_全社】RFM客層一覧表データ!$A:$A,[3]【2026年03月度_全社】RFM客層一覧表データ!F:F,"",0)</f>
        <v>21</v>
      </c>
      <c r="J1678" s="183">
        <v>746</v>
      </c>
      <c r="K1678" s="183">
        <v>176</v>
      </c>
      <c r="L1678" s="183">
        <v>225</v>
      </c>
      <c r="M1678" s="183">
        <v>50</v>
      </c>
      <c r="N1678" s="183">
        <v>825</v>
      </c>
      <c r="O1678" s="183">
        <v>224</v>
      </c>
      <c r="P1678" s="183">
        <v>243</v>
      </c>
      <c r="Q1678" s="183">
        <v>56</v>
      </c>
      <c r="R1678" s="183">
        <v>885</v>
      </c>
      <c r="S1678" s="183">
        <v>257</v>
      </c>
      <c r="T1678" s="183">
        <v>278</v>
      </c>
      <c r="U1678" s="183">
        <v>56</v>
      </c>
      <c r="V1678" s="183">
        <v>970</v>
      </c>
      <c r="W1678" s="183">
        <v>324</v>
      </c>
      <c r="X1678" s="183">
        <v>290</v>
      </c>
      <c r="Y1678" s="183">
        <v>68</v>
      </c>
    </row>
    <row r="1679" spans="1:25" x14ac:dyDescent="0.2">
      <c r="A1679" s="184">
        <v>11412202</v>
      </c>
      <c r="B1679" s="183" t="str">
        <f>[1]店マスタ!B1678</f>
        <v>パナピットしむら</v>
      </c>
      <c r="C1679" s="183">
        <v>4.5</v>
      </c>
      <c r="D1679" s="183">
        <v>4.5</v>
      </c>
      <c r="E1679" s="183">
        <f>_xlfn.XLOOKUP(A1679,[2]Sheet1!$R:$R,[2]Sheet1!$AB:$AB,"",0)</f>
        <v>4.5</v>
      </c>
      <c r="F1679" s="183">
        <f>_xlfn.XLOOKUP($A1679,[3]【2026年03月度_全社】RFM客層一覧表データ!$A:$A,[3]【2026年03月度_全社】RFM客層一覧表データ!C:C,"",0)</f>
        <v>918</v>
      </c>
      <c r="G1679" s="183">
        <f>_xlfn.XLOOKUP($A1679,[3]【2026年03月度_全社】RFM客層一覧表データ!$A:$A,[3]【2026年03月度_全社】RFM客層一覧表データ!D:D,"",0)</f>
        <v>322</v>
      </c>
      <c r="H1679" s="183">
        <f>_xlfn.XLOOKUP($A1679,[3]【2026年03月度_全社】RFM客層一覧表データ!$A:$A,[3]【2026年03月度_全社】RFM客層一覧表データ!E:E,"",0)</f>
        <v>278</v>
      </c>
      <c r="I1679" s="183">
        <f>_xlfn.XLOOKUP($A1679,[3]【2026年03月度_全社】RFM客層一覧表データ!$A:$A,[3]【2026年03月度_全社】RFM客層一覧表データ!F:F,"",0)</f>
        <v>90</v>
      </c>
      <c r="J1679" s="183">
        <v>925</v>
      </c>
      <c r="K1679" s="183">
        <v>324</v>
      </c>
      <c r="L1679" s="183">
        <v>278</v>
      </c>
      <c r="M1679" s="183">
        <v>102</v>
      </c>
      <c r="N1679" s="183">
        <v>924</v>
      </c>
      <c r="O1679" s="183">
        <v>294</v>
      </c>
      <c r="P1679" s="183">
        <v>271</v>
      </c>
      <c r="Q1679" s="183">
        <v>80</v>
      </c>
      <c r="R1679" s="183">
        <v>948</v>
      </c>
      <c r="S1679" s="183">
        <v>344</v>
      </c>
      <c r="T1679" s="183">
        <v>274</v>
      </c>
      <c r="U1679" s="183">
        <v>107</v>
      </c>
      <c r="V1679" s="183">
        <v>944</v>
      </c>
      <c r="W1679" s="183">
        <v>359</v>
      </c>
      <c r="X1679" s="183">
        <v>272</v>
      </c>
      <c r="Y1679" s="183">
        <v>134</v>
      </c>
    </row>
    <row r="1680" spans="1:25" x14ac:dyDescent="0.2">
      <c r="A1680" s="184">
        <v>11412205</v>
      </c>
      <c r="B1680" s="183" t="str">
        <f>[1]店マスタ!B1679</f>
        <v>パナピットみなとや</v>
      </c>
      <c r="C1680" s="183">
        <v>2.5</v>
      </c>
      <c r="D1680" s="183">
        <v>2.5</v>
      </c>
      <c r="E1680" s="183">
        <f>_xlfn.XLOOKUP(A1680,[2]Sheet1!$R:$R,[2]Sheet1!$AB:$AB,"",0)</f>
        <v>2.5</v>
      </c>
      <c r="F1680" s="183">
        <f>_xlfn.XLOOKUP($A1680,[3]【2026年03月度_全社】RFM客層一覧表データ!$A:$A,[3]【2026年03月度_全社】RFM客層一覧表データ!C:C,"",0)</f>
        <v>1006</v>
      </c>
      <c r="G1680" s="183">
        <f>_xlfn.XLOOKUP($A1680,[3]【2026年03月度_全社】RFM客層一覧表データ!$A:$A,[3]【2026年03月度_全社】RFM客層一覧表データ!D:D,"",0)</f>
        <v>377</v>
      </c>
      <c r="H1680" s="183">
        <f>_xlfn.XLOOKUP($A1680,[3]【2026年03月度_全社】RFM客層一覧表データ!$A:$A,[3]【2026年03月度_全社】RFM客層一覧表データ!E:E,"",0)</f>
        <v>467</v>
      </c>
      <c r="I1680" s="183">
        <f>_xlfn.XLOOKUP($A1680,[3]【2026年03月度_全社】RFM客層一覧表データ!$A:$A,[3]【2026年03月度_全社】RFM客層一覧表データ!F:F,"",0)</f>
        <v>68</v>
      </c>
      <c r="J1680" s="183">
        <v>1025</v>
      </c>
      <c r="K1680" s="183">
        <v>400</v>
      </c>
      <c r="L1680" s="183">
        <v>470</v>
      </c>
      <c r="M1680" s="183">
        <v>94</v>
      </c>
      <c r="N1680" s="183">
        <v>1006</v>
      </c>
      <c r="O1680" s="183">
        <v>387</v>
      </c>
      <c r="P1680" s="183">
        <v>481</v>
      </c>
      <c r="Q1680" s="183">
        <v>61</v>
      </c>
      <c r="R1680" s="183">
        <v>1029</v>
      </c>
      <c r="S1680" s="183">
        <v>387</v>
      </c>
      <c r="T1680" s="183">
        <v>487</v>
      </c>
      <c r="U1680" s="183">
        <v>73</v>
      </c>
      <c r="V1680" s="183">
        <v>1008</v>
      </c>
      <c r="W1680" s="183">
        <v>383</v>
      </c>
      <c r="X1680" s="183">
        <v>486</v>
      </c>
      <c r="Y1680" s="183">
        <v>70</v>
      </c>
    </row>
    <row r="1681" spans="1:25" x14ac:dyDescent="0.2">
      <c r="A1681" s="184">
        <v>11412311</v>
      </c>
      <c r="B1681" s="183" t="str">
        <f>[1]店マスタ!B1680</f>
        <v>フクダデンキ　市ヶ尾</v>
      </c>
      <c r="C1681" s="183">
        <v>3</v>
      </c>
      <c r="D1681" s="183">
        <v>3</v>
      </c>
      <c r="E1681" s="183">
        <f>_xlfn.XLOOKUP(A1681,[2]Sheet1!$R:$R,[2]Sheet1!$AB:$AB,"",0)</f>
        <v>3</v>
      </c>
      <c r="F1681" s="183">
        <f>_xlfn.XLOOKUP($A1681,[3]【2026年03月度_全社】RFM客層一覧表データ!$A:$A,[3]【2026年03月度_全社】RFM客層一覧表データ!C:C,"",0)</f>
        <v>1742</v>
      </c>
      <c r="G1681" s="183">
        <f>_xlfn.XLOOKUP($A1681,[3]【2026年03月度_全社】RFM客層一覧表データ!$A:$A,[3]【2026年03月度_全社】RFM客層一覧表データ!D:D,"",0)</f>
        <v>716</v>
      </c>
      <c r="H1681" s="183">
        <f>_xlfn.XLOOKUP($A1681,[3]【2026年03月度_全社】RFM客層一覧表データ!$A:$A,[3]【2026年03月度_全社】RFM客層一覧表データ!E:E,"",0)</f>
        <v>550</v>
      </c>
      <c r="I1681" s="183">
        <f>_xlfn.XLOOKUP($A1681,[3]【2026年03月度_全社】RFM客層一覧表データ!$A:$A,[3]【2026年03月度_全社】RFM客層一覧表データ!F:F,"",0)</f>
        <v>244</v>
      </c>
      <c r="J1681" s="183">
        <v>1650</v>
      </c>
      <c r="K1681" s="183">
        <v>691</v>
      </c>
      <c r="L1681" s="183">
        <v>502</v>
      </c>
      <c r="M1681" s="183">
        <v>303</v>
      </c>
      <c r="N1681" s="183">
        <v>1525</v>
      </c>
      <c r="O1681" s="183">
        <v>683</v>
      </c>
      <c r="P1681" s="183">
        <v>449</v>
      </c>
      <c r="Q1681" s="183">
        <v>363</v>
      </c>
      <c r="R1681" s="183">
        <v>1386</v>
      </c>
      <c r="S1681" s="183">
        <v>736</v>
      </c>
      <c r="T1681" s="183">
        <v>397</v>
      </c>
      <c r="U1681" s="183">
        <v>725</v>
      </c>
      <c r="V1681" s="183">
        <v>1479</v>
      </c>
      <c r="W1681" s="183">
        <v>575</v>
      </c>
      <c r="X1681" s="183">
        <v>329</v>
      </c>
      <c r="Y1681" s="183">
        <v>12</v>
      </c>
    </row>
    <row r="1682" spans="1:25" x14ac:dyDescent="0.2">
      <c r="A1682" s="184">
        <v>11412314</v>
      </c>
      <c r="B1682" s="183" t="str">
        <f>[1]店マスタ!B1681</f>
        <v>でんかのエニイ</v>
      </c>
      <c r="C1682" s="183">
        <v>3</v>
      </c>
      <c r="D1682" s="183">
        <v>3</v>
      </c>
      <c r="E1682" s="183">
        <f>_xlfn.XLOOKUP(A1682,[2]Sheet1!$R:$R,[2]Sheet1!$AB:$AB,"",0)</f>
        <v>3</v>
      </c>
      <c r="F1682" s="183">
        <f>_xlfn.XLOOKUP($A1682,[3]【2026年03月度_全社】RFM客層一覧表データ!$A:$A,[3]【2026年03月度_全社】RFM客層一覧表データ!C:C,"",0)</f>
        <v>760</v>
      </c>
      <c r="G1682" s="183">
        <f>_xlfn.XLOOKUP($A1682,[3]【2026年03月度_全社】RFM客層一覧表データ!$A:$A,[3]【2026年03月度_全社】RFM客層一覧表データ!D:D,"",0)</f>
        <v>236</v>
      </c>
      <c r="H1682" s="183">
        <f>_xlfn.XLOOKUP($A1682,[3]【2026年03月度_全社】RFM客層一覧表データ!$A:$A,[3]【2026年03月度_全社】RFM客層一覧表データ!E:E,"",0)</f>
        <v>2</v>
      </c>
      <c r="I1682" s="183">
        <f>_xlfn.XLOOKUP($A1682,[3]【2026年03月度_全社】RFM客層一覧表データ!$A:$A,[3]【2026年03月度_全社】RFM客層一覧表データ!F:F,"",0)</f>
        <v>0</v>
      </c>
      <c r="J1682" s="183">
        <v>722</v>
      </c>
      <c r="K1682" s="183">
        <v>259</v>
      </c>
      <c r="L1682" s="183">
        <v>2</v>
      </c>
      <c r="M1682" s="183">
        <v>0</v>
      </c>
      <c r="N1682" s="183">
        <v>684</v>
      </c>
      <c r="O1682" s="183">
        <v>226</v>
      </c>
      <c r="P1682" s="183">
        <v>3</v>
      </c>
      <c r="Q1682" s="183">
        <v>0</v>
      </c>
      <c r="R1682" s="183">
        <v>657</v>
      </c>
      <c r="S1682" s="183">
        <v>239</v>
      </c>
      <c r="T1682" s="183">
        <v>4</v>
      </c>
      <c r="U1682" s="183">
        <v>0</v>
      </c>
      <c r="V1682" s="183">
        <v>641</v>
      </c>
      <c r="W1682" s="183">
        <v>272</v>
      </c>
      <c r="X1682" s="183">
        <v>5</v>
      </c>
      <c r="Y1682" s="183">
        <v>0</v>
      </c>
    </row>
    <row r="1683" spans="1:25" x14ac:dyDescent="0.2">
      <c r="A1683" s="184">
        <v>11412401</v>
      </c>
      <c r="B1683" s="183" t="str">
        <f>[1]店マスタ!B1682</f>
        <v>（有）大丸電機荏田店</v>
      </c>
      <c r="C1683" s="183">
        <v>4.5</v>
      </c>
      <c r="D1683" s="183">
        <v>4.5</v>
      </c>
      <c r="E1683" s="183">
        <f>_xlfn.XLOOKUP(A1683,[2]Sheet1!$R:$R,[2]Sheet1!$AB:$AB,"",0)</f>
        <v>5.5</v>
      </c>
      <c r="F1683" s="183">
        <f>_xlfn.XLOOKUP($A1683,[3]【2026年03月度_全社】RFM客層一覧表データ!$A:$A,[3]【2026年03月度_全社】RFM客層一覧表データ!C:C,"",0)</f>
        <v>1512</v>
      </c>
      <c r="G1683" s="183">
        <f>_xlfn.XLOOKUP($A1683,[3]【2026年03月度_全社】RFM客層一覧表データ!$A:$A,[3]【2026年03月度_全社】RFM客層一覧表データ!D:D,"",0)</f>
        <v>544</v>
      </c>
      <c r="H1683" s="183">
        <f>_xlfn.XLOOKUP($A1683,[3]【2026年03月度_全社】RFM客層一覧表データ!$A:$A,[3]【2026年03月度_全社】RFM客層一覧表データ!E:E,"",0)</f>
        <v>589</v>
      </c>
      <c r="I1683" s="183">
        <f>_xlfn.XLOOKUP($A1683,[3]【2026年03月度_全社】RFM客層一覧表データ!$A:$A,[3]【2026年03月度_全社】RFM客層一覧表データ!F:F,"",0)</f>
        <v>104</v>
      </c>
      <c r="J1683" s="183">
        <v>1519</v>
      </c>
      <c r="K1683" s="183">
        <v>607</v>
      </c>
      <c r="L1683" s="183">
        <v>608</v>
      </c>
      <c r="M1683" s="183">
        <v>139</v>
      </c>
      <c r="N1683" s="183">
        <v>1513</v>
      </c>
      <c r="O1683" s="183">
        <v>613</v>
      </c>
      <c r="P1683" s="183">
        <v>625</v>
      </c>
      <c r="Q1683" s="183">
        <v>133</v>
      </c>
      <c r="R1683" s="183">
        <v>1461</v>
      </c>
      <c r="S1683" s="183">
        <v>639</v>
      </c>
      <c r="T1683" s="183">
        <v>619</v>
      </c>
      <c r="U1683" s="183">
        <v>162</v>
      </c>
      <c r="V1683" s="183">
        <v>1376</v>
      </c>
      <c r="W1683" s="183">
        <v>629</v>
      </c>
      <c r="X1683" s="183">
        <v>620</v>
      </c>
      <c r="Y1683" s="183">
        <v>120</v>
      </c>
    </row>
    <row r="1684" spans="1:25" x14ac:dyDescent="0.2">
      <c r="A1684" s="184">
        <v>11412403</v>
      </c>
      <c r="B1684" s="183" t="str">
        <f>[1]店マスタ!B1683</f>
        <v>わたなべ電器　港北ニュータウ店</v>
      </c>
      <c r="C1684" s="183">
        <v>6.5</v>
      </c>
      <c r="D1684" s="183">
        <v>6.5</v>
      </c>
      <c r="E1684" s="183">
        <f>_xlfn.XLOOKUP(A1684,[2]Sheet1!$R:$R,[2]Sheet1!$AB:$AB,"",0)</f>
        <v>6.5</v>
      </c>
      <c r="F1684" s="183">
        <f>_xlfn.XLOOKUP($A1684,[3]【2026年03月度_全社】RFM客層一覧表データ!$A:$A,[3]【2026年03月度_全社】RFM客層一覧表データ!C:C,"",0)</f>
        <v>679</v>
      </c>
      <c r="G1684" s="183">
        <f>_xlfn.XLOOKUP($A1684,[3]【2026年03月度_全社】RFM客層一覧表データ!$A:$A,[3]【2026年03月度_全社】RFM客層一覧表データ!D:D,"",0)</f>
        <v>7</v>
      </c>
      <c r="H1684" s="183">
        <f>_xlfn.XLOOKUP($A1684,[3]【2026年03月度_全社】RFM客層一覧表データ!$A:$A,[3]【2026年03月度_全社】RFM客層一覧表データ!E:E,"",0)</f>
        <v>155</v>
      </c>
      <c r="I1684" s="183">
        <f>_xlfn.XLOOKUP($A1684,[3]【2026年03月度_全社】RFM客層一覧表データ!$A:$A,[3]【2026年03月度_全社】RFM客層一覧表データ!F:F,"",0)</f>
        <v>2</v>
      </c>
      <c r="J1684" s="183">
        <v>874</v>
      </c>
      <c r="K1684" s="183">
        <v>15</v>
      </c>
      <c r="L1684" s="183">
        <v>210</v>
      </c>
      <c r="M1684" s="183">
        <v>0</v>
      </c>
      <c r="N1684" s="183">
        <v>1027</v>
      </c>
      <c r="O1684" s="183">
        <v>158</v>
      </c>
      <c r="P1684" s="183">
        <v>251</v>
      </c>
      <c r="Q1684" s="183">
        <v>36</v>
      </c>
      <c r="R1684" s="183">
        <v>1065</v>
      </c>
      <c r="S1684" s="183">
        <v>267</v>
      </c>
      <c r="T1684" s="183">
        <v>273</v>
      </c>
      <c r="U1684" s="183">
        <v>71</v>
      </c>
      <c r="V1684" s="183">
        <v>1105</v>
      </c>
      <c r="W1684" s="183">
        <v>386</v>
      </c>
      <c r="X1684" s="183">
        <v>278</v>
      </c>
      <c r="Y1684" s="183">
        <v>120</v>
      </c>
    </row>
    <row r="1685" spans="1:25" x14ac:dyDescent="0.2">
      <c r="A1685" s="184">
        <v>11412501</v>
      </c>
      <c r="B1685" s="183" t="str">
        <f>[1]店マスタ!B1684</f>
        <v>（有）ナラ無線</v>
      </c>
      <c r="C1685" s="183">
        <v>3</v>
      </c>
      <c r="D1685" s="183">
        <v>3</v>
      </c>
      <c r="E1685" s="183">
        <f>_xlfn.XLOOKUP(A1685,[2]Sheet1!$R:$R,[2]Sheet1!$AB:$AB,"",0)</f>
        <v>3</v>
      </c>
      <c r="F1685" s="183">
        <f>_xlfn.XLOOKUP($A1685,[3]【2026年03月度_全社】RFM客層一覧表データ!$A:$A,[3]【2026年03月度_全社】RFM客層一覧表データ!C:C,"",0)</f>
        <v>731</v>
      </c>
      <c r="G1685" s="183">
        <f>_xlfn.XLOOKUP($A1685,[3]【2026年03月度_全社】RFM客層一覧表データ!$A:$A,[3]【2026年03月度_全社】RFM客層一覧表データ!D:D,"",0)</f>
        <v>244</v>
      </c>
      <c r="H1685" s="183">
        <f>_xlfn.XLOOKUP($A1685,[3]【2026年03月度_全社】RFM客層一覧表データ!$A:$A,[3]【2026年03月度_全社】RFM客層一覧表データ!E:E,"",0)</f>
        <v>240</v>
      </c>
      <c r="I1685" s="183">
        <f>_xlfn.XLOOKUP($A1685,[3]【2026年03月度_全社】RFM客層一覧表データ!$A:$A,[3]【2026年03月度_全社】RFM客層一覧表データ!F:F,"",0)</f>
        <v>72</v>
      </c>
      <c r="J1685" s="183">
        <v>740</v>
      </c>
      <c r="K1685" s="183">
        <v>245</v>
      </c>
      <c r="L1685" s="183">
        <v>238</v>
      </c>
      <c r="M1685" s="183">
        <v>63</v>
      </c>
      <c r="N1685" s="183">
        <v>738</v>
      </c>
      <c r="O1685" s="183">
        <v>253</v>
      </c>
      <c r="P1685" s="183">
        <v>243</v>
      </c>
      <c r="Q1685" s="183">
        <v>65</v>
      </c>
      <c r="R1685" s="183">
        <v>728</v>
      </c>
      <c r="S1685" s="183">
        <v>273</v>
      </c>
      <c r="T1685" s="183">
        <v>249</v>
      </c>
      <c r="U1685" s="183">
        <v>74</v>
      </c>
      <c r="V1685" s="183">
        <v>714</v>
      </c>
      <c r="W1685" s="183">
        <v>287</v>
      </c>
      <c r="X1685" s="183">
        <v>248</v>
      </c>
      <c r="Y1685" s="183">
        <v>98</v>
      </c>
    </row>
    <row r="1686" spans="1:25" x14ac:dyDescent="0.2">
      <c r="A1686" s="184">
        <v>11412603</v>
      </c>
      <c r="B1686" s="183" t="str">
        <f>[1]店マスタ!B1685</f>
        <v>エレポートチェーン　本部店</v>
      </c>
      <c r="C1686" s="183">
        <v>8.5</v>
      </c>
      <c r="D1686" s="183">
        <v>8.5</v>
      </c>
      <c r="E1686" s="183">
        <f>_xlfn.XLOOKUP(A1686,[2]Sheet1!$R:$R,[2]Sheet1!$AB:$AB,"",0)</f>
        <v>8.5</v>
      </c>
      <c r="F1686" s="183" t="str">
        <f>_xlfn.XLOOKUP($A1686,[3]【2026年03月度_全社】RFM客層一覧表データ!$A:$A,[3]【2026年03月度_全社】RFM客層一覧表データ!C:C,"",0)</f>
        <v/>
      </c>
      <c r="G1686" s="183" t="str">
        <f>_xlfn.XLOOKUP($A1686,[3]【2026年03月度_全社】RFM客層一覧表データ!$A:$A,[3]【2026年03月度_全社】RFM客層一覧表データ!D:D,"",0)</f>
        <v/>
      </c>
      <c r="H1686" s="183" t="str">
        <f>_xlfn.XLOOKUP($A1686,[3]【2026年03月度_全社】RFM客層一覧表データ!$A:$A,[3]【2026年03月度_全社】RFM客層一覧表データ!E:E,"",0)</f>
        <v/>
      </c>
      <c r="I1686" s="183" t="str">
        <f>_xlfn.XLOOKUP($A1686,[3]【2026年03月度_全社】RFM客層一覧表データ!$A:$A,[3]【2026年03月度_全社】RFM客層一覧表データ!F:F,"",0)</f>
        <v/>
      </c>
      <c r="J1686" s="183">
        <v>0</v>
      </c>
      <c r="K1686" s="183">
        <v>0</v>
      </c>
      <c r="L1686" s="183">
        <v>0</v>
      </c>
      <c r="M1686" s="183">
        <v>0</v>
      </c>
      <c r="N1686" s="183">
        <v>0</v>
      </c>
      <c r="O1686" s="183">
        <v>0</v>
      </c>
      <c r="P1686" s="183">
        <v>0</v>
      </c>
      <c r="Q1686" s="183">
        <v>0</v>
      </c>
      <c r="R1686" s="183">
        <v>0</v>
      </c>
      <c r="S1686" s="183">
        <v>0</v>
      </c>
      <c r="T1686" s="183">
        <v>0</v>
      </c>
      <c r="U1686" s="183">
        <v>0</v>
      </c>
      <c r="V1686" s="183">
        <v>0</v>
      </c>
      <c r="W1686" s="183">
        <v>0</v>
      </c>
      <c r="X1686" s="183">
        <v>0</v>
      </c>
      <c r="Y1686" s="183">
        <v>0</v>
      </c>
    </row>
    <row r="1687" spans="1:25" x14ac:dyDescent="0.2">
      <c r="A1687" s="184">
        <v>11412605</v>
      </c>
      <c r="B1687" s="183" t="str">
        <f>[1]店マスタ!B1686</f>
        <v>野田電器</v>
      </c>
      <c r="C1687" s="183">
        <v>2.5</v>
      </c>
      <c r="D1687" s="183">
        <v>2.5</v>
      </c>
      <c r="E1687" s="183">
        <f>_xlfn.XLOOKUP(A1687,[2]Sheet1!$R:$R,[2]Sheet1!$AB:$AB,"",0)</f>
        <v>2.5</v>
      </c>
      <c r="F1687" s="183">
        <f>_xlfn.XLOOKUP($A1687,[3]【2026年03月度_全社】RFM客層一覧表データ!$A:$A,[3]【2026年03月度_全社】RFM客層一覧表データ!C:C,"",0)</f>
        <v>783</v>
      </c>
      <c r="G1687" s="183">
        <f>_xlfn.XLOOKUP($A1687,[3]【2026年03月度_全社】RFM客層一覧表データ!$A:$A,[3]【2026年03月度_全社】RFM客層一覧表データ!D:D,"",0)</f>
        <v>308</v>
      </c>
      <c r="H1687" s="183">
        <f>_xlfn.XLOOKUP($A1687,[3]【2026年03月度_全社】RFM客層一覧表データ!$A:$A,[3]【2026年03月度_全社】RFM客層一覧表データ!E:E,"",0)</f>
        <v>359</v>
      </c>
      <c r="I1687" s="183">
        <f>_xlfn.XLOOKUP($A1687,[3]【2026年03月度_全社】RFM客層一覧表データ!$A:$A,[3]【2026年03月度_全社】RFM客層一覧表データ!F:F,"",0)</f>
        <v>46</v>
      </c>
      <c r="J1687" s="183">
        <v>800</v>
      </c>
      <c r="K1687" s="183">
        <v>360</v>
      </c>
      <c r="L1687" s="183">
        <v>374</v>
      </c>
      <c r="M1687" s="183">
        <v>55</v>
      </c>
      <c r="N1687" s="183">
        <v>815</v>
      </c>
      <c r="O1687" s="183">
        <v>398</v>
      </c>
      <c r="P1687" s="183">
        <v>364</v>
      </c>
      <c r="Q1687" s="183">
        <v>59</v>
      </c>
      <c r="R1687" s="183">
        <v>815</v>
      </c>
      <c r="S1687" s="183">
        <v>409</v>
      </c>
      <c r="T1687" s="183">
        <v>354</v>
      </c>
      <c r="U1687" s="183">
        <v>63</v>
      </c>
      <c r="V1687" s="183">
        <v>811</v>
      </c>
      <c r="W1687" s="183">
        <v>406</v>
      </c>
      <c r="X1687" s="183">
        <v>348</v>
      </c>
      <c r="Y1687" s="183">
        <v>65</v>
      </c>
    </row>
    <row r="1688" spans="1:25" x14ac:dyDescent="0.2">
      <c r="A1688" s="184">
        <v>11412607</v>
      </c>
      <c r="B1688" s="183" t="str">
        <f>[1]店マスタ!B1687</f>
        <v>（有）愛愛電機</v>
      </c>
      <c r="C1688" s="183">
        <v>3.5</v>
      </c>
      <c r="D1688" s="183">
        <v>3.5</v>
      </c>
      <c r="E1688" s="183">
        <f>_xlfn.XLOOKUP(A1688,[2]Sheet1!$R:$R,[2]Sheet1!$AB:$AB,"",0)</f>
        <v>3.5</v>
      </c>
      <c r="F1688" s="183">
        <f>_xlfn.XLOOKUP($A1688,[3]【2026年03月度_全社】RFM客層一覧表データ!$A:$A,[3]【2026年03月度_全社】RFM客層一覧表データ!C:C,"",0)</f>
        <v>542</v>
      </c>
      <c r="G1688" s="183">
        <f>_xlfn.XLOOKUP($A1688,[3]【2026年03月度_全社】RFM客層一覧表データ!$A:$A,[3]【2026年03月度_全社】RFM客層一覧表データ!D:D,"",0)</f>
        <v>0</v>
      </c>
      <c r="H1688" s="183">
        <f>_xlfn.XLOOKUP($A1688,[3]【2026年03月度_全社】RFM客層一覧表データ!$A:$A,[3]【2026年03月度_全社】RFM客層一覧表データ!E:E,"",0)</f>
        <v>151</v>
      </c>
      <c r="I1688" s="183">
        <f>_xlfn.XLOOKUP($A1688,[3]【2026年03月度_全社】RFM客層一覧表データ!$A:$A,[3]【2026年03月度_全社】RFM客層一覧表データ!F:F,"",0)</f>
        <v>0</v>
      </c>
      <c r="J1688" s="183">
        <v>678</v>
      </c>
      <c r="K1688" s="183">
        <v>48</v>
      </c>
      <c r="L1688" s="183">
        <v>190</v>
      </c>
      <c r="M1688" s="183">
        <v>15</v>
      </c>
      <c r="N1688" s="183">
        <v>781</v>
      </c>
      <c r="O1688" s="183">
        <v>181</v>
      </c>
      <c r="P1688" s="183">
        <v>221</v>
      </c>
      <c r="Q1688" s="183">
        <v>44</v>
      </c>
      <c r="R1688" s="183">
        <v>832</v>
      </c>
      <c r="S1688" s="183">
        <v>276</v>
      </c>
      <c r="T1688" s="183">
        <v>233</v>
      </c>
      <c r="U1688" s="183">
        <v>100</v>
      </c>
      <c r="V1688" s="183">
        <v>817</v>
      </c>
      <c r="W1688" s="183">
        <v>243</v>
      </c>
      <c r="X1688" s="183">
        <v>228</v>
      </c>
      <c r="Y1688" s="183">
        <v>76</v>
      </c>
    </row>
    <row r="1689" spans="1:25" x14ac:dyDescent="0.2">
      <c r="A1689" s="184">
        <v>11412723</v>
      </c>
      <c r="B1689" s="183" t="str">
        <f>[1]店マスタ!B1688</f>
        <v>あさひでんき　川和店</v>
      </c>
      <c r="C1689" s="183">
        <v>2.5</v>
      </c>
      <c r="D1689" s="183">
        <v>2.5</v>
      </c>
      <c r="E1689" s="183">
        <f>_xlfn.XLOOKUP(A1689,[2]Sheet1!$R:$R,[2]Sheet1!$AB:$AB,"",0)</f>
        <v>2.5</v>
      </c>
      <c r="F1689" s="183">
        <f>_xlfn.XLOOKUP($A1689,[3]【2026年03月度_全社】RFM客層一覧表データ!$A:$A,[3]【2026年03月度_全社】RFM客層一覧表データ!C:C,"",0)</f>
        <v>336</v>
      </c>
      <c r="G1689" s="183">
        <f>_xlfn.XLOOKUP($A1689,[3]【2026年03月度_全社】RFM客層一覧表データ!$A:$A,[3]【2026年03月度_全社】RFM客層一覧表データ!D:D,"",0)</f>
        <v>14</v>
      </c>
      <c r="H1689" s="183">
        <f>_xlfn.XLOOKUP($A1689,[3]【2026年03月度_全社】RFM客層一覧表データ!$A:$A,[3]【2026年03月度_全社】RFM客層一覧表データ!E:E,"",0)</f>
        <v>127</v>
      </c>
      <c r="I1689" s="183">
        <f>_xlfn.XLOOKUP($A1689,[3]【2026年03月度_全社】RFM客層一覧表データ!$A:$A,[3]【2026年03月度_全社】RFM客層一覧表データ!F:F,"",0)</f>
        <v>10</v>
      </c>
      <c r="J1689" s="183">
        <v>365</v>
      </c>
      <c r="K1689" s="183">
        <v>5</v>
      </c>
      <c r="L1689" s="183">
        <v>138</v>
      </c>
      <c r="M1689" s="183">
        <v>3</v>
      </c>
      <c r="N1689" s="183">
        <v>420</v>
      </c>
      <c r="O1689" s="183">
        <v>60</v>
      </c>
      <c r="P1689" s="183">
        <v>163</v>
      </c>
      <c r="Q1689" s="183">
        <v>13</v>
      </c>
      <c r="R1689" s="183">
        <v>446</v>
      </c>
      <c r="S1689" s="183">
        <v>158</v>
      </c>
      <c r="T1689" s="183">
        <v>173</v>
      </c>
      <c r="U1689" s="183">
        <v>42</v>
      </c>
      <c r="V1689" s="183">
        <v>438</v>
      </c>
      <c r="W1689" s="183">
        <v>151</v>
      </c>
      <c r="X1689" s="183">
        <v>167</v>
      </c>
      <c r="Y1689" s="183">
        <v>28</v>
      </c>
    </row>
    <row r="1690" spans="1:25" x14ac:dyDescent="0.2">
      <c r="A1690" s="184">
        <v>11414006</v>
      </c>
      <c r="B1690" s="183" t="str">
        <f>[1]店マスタ!B1689</f>
        <v>（有）横浜テレビサ－ビス</v>
      </c>
      <c r="C1690" s="183">
        <v>4</v>
      </c>
      <c r="D1690" s="183">
        <v>4</v>
      </c>
      <c r="E1690" s="183">
        <f>_xlfn.XLOOKUP(A1690,[2]Sheet1!$R:$R,[2]Sheet1!$AB:$AB,"",0)</f>
        <v>4</v>
      </c>
      <c r="F1690" s="183">
        <f>_xlfn.XLOOKUP($A1690,[3]【2026年03月度_全社】RFM客層一覧表データ!$A:$A,[3]【2026年03月度_全社】RFM客層一覧表データ!C:C,"",0)</f>
        <v>612</v>
      </c>
      <c r="G1690" s="183">
        <f>_xlfn.XLOOKUP($A1690,[3]【2026年03月度_全社】RFM客層一覧表データ!$A:$A,[3]【2026年03月度_全社】RFM客層一覧表データ!D:D,"",0)</f>
        <v>157</v>
      </c>
      <c r="H1690" s="183">
        <f>_xlfn.XLOOKUP($A1690,[3]【2026年03月度_全社】RFM客層一覧表データ!$A:$A,[3]【2026年03月度_全社】RFM客層一覧表データ!E:E,"",0)</f>
        <v>95</v>
      </c>
      <c r="I1690" s="183">
        <f>_xlfn.XLOOKUP($A1690,[3]【2026年03月度_全社】RFM客層一覧表データ!$A:$A,[3]【2026年03月度_全社】RFM客層一覧表データ!F:F,"",0)</f>
        <v>2</v>
      </c>
      <c r="J1690" s="183">
        <v>669</v>
      </c>
      <c r="K1690" s="183">
        <v>71</v>
      </c>
      <c r="L1690" s="183">
        <v>109</v>
      </c>
      <c r="M1690" s="183">
        <v>0</v>
      </c>
      <c r="N1690" s="183">
        <v>748</v>
      </c>
      <c r="O1690" s="183">
        <v>145</v>
      </c>
      <c r="P1690" s="183">
        <v>145</v>
      </c>
      <c r="Q1690" s="183">
        <v>0</v>
      </c>
      <c r="R1690" s="183">
        <v>698</v>
      </c>
      <c r="S1690" s="183">
        <v>194</v>
      </c>
      <c r="T1690" s="183">
        <v>181</v>
      </c>
      <c r="U1690" s="183">
        <v>0</v>
      </c>
      <c r="V1690" s="183">
        <v>724</v>
      </c>
      <c r="W1690" s="183">
        <v>209</v>
      </c>
      <c r="X1690" s="183">
        <v>185</v>
      </c>
      <c r="Y1690" s="183">
        <v>0</v>
      </c>
    </row>
    <row r="1691" spans="1:25" x14ac:dyDescent="0.2">
      <c r="A1691" s="184">
        <v>11414476</v>
      </c>
      <c r="B1691" s="183" t="str">
        <f>[1]店マスタ!B1690</f>
        <v>有限会社　松川電器</v>
      </c>
      <c r="C1691" s="183">
        <v>2.5</v>
      </c>
      <c r="D1691" s="183">
        <v>2.5</v>
      </c>
      <c r="E1691" s="183">
        <f>_xlfn.XLOOKUP(A1691,[2]Sheet1!$R:$R,[2]Sheet1!$AB:$AB,"",0)</f>
        <v>2.5</v>
      </c>
      <c r="F1691" s="183">
        <f>_xlfn.XLOOKUP($A1691,[3]【2026年03月度_全社】RFM客層一覧表データ!$A:$A,[3]【2026年03月度_全社】RFM客層一覧表データ!C:C,"",0)</f>
        <v>628</v>
      </c>
      <c r="G1691" s="183">
        <f>_xlfn.XLOOKUP($A1691,[3]【2026年03月度_全社】RFM客層一覧表データ!$A:$A,[3]【2026年03月度_全社】RFM客層一覧表データ!D:D,"",0)</f>
        <v>228</v>
      </c>
      <c r="H1691" s="183">
        <f>_xlfn.XLOOKUP($A1691,[3]【2026年03月度_全社】RFM客層一覧表データ!$A:$A,[3]【2026年03月度_全社】RFM客層一覧表データ!E:E,"",0)</f>
        <v>246</v>
      </c>
      <c r="I1691" s="183">
        <f>_xlfn.XLOOKUP($A1691,[3]【2026年03月度_全社】RFM客層一覧表データ!$A:$A,[3]【2026年03月度_全社】RFM客層一覧表データ!F:F,"",0)</f>
        <v>53</v>
      </c>
      <c r="J1691" s="183">
        <v>653</v>
      </c>
      <c r="K1691" s="183">
        <v>298</v>
      </c>
      <c r="L1691" s="183">
        <v>266</v>
      </c>
      <c r="M1691" s="183">
        <v>51</v>
      </c>
      <c r="N1691" s="183">
        <v>674</v>
      </c>
      <c r="O1691" s="183">
        <v>293</v>
      </c>
      <c r="P1691" s="183">
        <v>297</v>
      </c>
      <c r="Q1691" s="183">
        <v>45</v>
      </c>
      <c r="R1691" s="183">
        <v>677</v>
      </c>
      <c r="S1691" s="183">
        <v>310</v>
      </c>
      <c r="T1691" s="183">
        <v>325</v>
      </c>
      <c r="U1691" s="183">
        <v>41</v>
      </c>
      <c r="V1691" s="183">
        <v>687</v>
      </c>
      <c r="W1691" s="183">
        <v>314</v>
      </c>
      <c r="X1691" s="183">
        <v>334</v>
      </c>
      <c r="Y1691" s="183">
        <v>25</v>
      </c>
    </row>
    <row r="1692" spans="1:25" x14ac:dyDescent="0.2">
      <c r="A1692" s="184">
        <v>11415001</v>
      </c>
      <c r="B1692" s="183" t="str">
        <f>[1]店マスタ!B1691</f>
        <v>エコハウス　西谷</v>
      </c>
      <c r="C1692" s="183">
        <v>3.5</v>
      </c>
      <c r="D1692" s="183">
        <v>3.5</v>
      </c>
      <c r="E1692" s="183">
        <f>_xlfn.XLOOKUP(A1692,[2]Sheet1!$R:$R,[2]Sheet1!$AB:$AB,"",0)</f>
        <v>3.5</v>
      </c>
      <c r="F1692" s="183">
        <f>_xlfn.XLOOKUP($A1692,[3]【2026年03月度_全社】RFM客層一覧表データ!$A:$A,[3]【2026年03月度_全社】RFM客層一覧表データ!C:C,"",0)</f>
        <v>1693</v>
      </c>
      <c r="G1692" s="183">
        <f>_xlfn.XLOOKUP($A1692,[3]【2026年03月度_全社】RFM客層一覧表データ!$A:$A,[3]【2026年03月度_全社】RFM客層一覧表データ!D:D,"",0)</f>
        <v>653</v>
      </c>
      <c r="H1692" s="183">
        <f>_xlfn.XLOOKUP($A1692,[3]【2026年03月度_全社】RFM客層一覧表データ!$A:$A,[3]【2026年03月度_全社】RFM客層一覧表データ!E:E,"",0)</f>
        <v>605</v>
      </c>
      <c r="I1692" s="183">
        <f>_xlfn.XLOOKUP($A1692,[3]【2026年03月度_全社】RFM客層一覧表データ!$A:$A,[3]【2026年03月度_全社】RFM客層一覧表データ!F:F,"",0)</f>
        <v>109</v>
      </c>
      <c r="J1692" s="183">
        <v>1745</v>
      </c>
      <c r="K1692" s="183">
        <v>676</v>
      </c>
      <c r="L1692" s="183">
        <v>638</v>
      </c>
      <c r="M1692" s="183">
        <v>114</v>
      </c>
      <c r="N1692" s="183">
        <v>1820</v>
      </c>
      <c r="O1692" s="183">
        <v>689</v>
      </c>
      <c r="P1692" s="183">
        <v>651</v>
      </c>
      <c r="Q1692" s="183">
        <v>94</v>
      </c>
      <c r="R1692" s="183">
        <v>1887</v>
      </c>
      <c r="S1692" s="183">
        <v>722</v>
      </c>
      <c r="T1692" s="183">
        <v>691</v>
      </c>
      <c r="U1692" s="183">
        <v>109</v>
      </c>
      <c r="V1692" s="183">
        <v>1958</v>
      </c>
      <c r="W1692" s="183">
        <v>730</v>
      </c>
      <c r="X1692" s="183">
        <v>742</v>
      </c>
      <c r="Y1692" s="183">
        <v>118</v>
      </c>
    </row>
    <row r="1693" spans="1:25" x14ac:dyDescent="0.2">
      <c r="A1693" s="184">
        <v>11415019</v>
      </c>
      <c r="B1693" s="183" t="str">
        <f>[1]店マスタ!B1692</f>
        <v>シンセツ電器　本店</v>
      </c>
      <c r="C1693" s="183">
        <v>2.5</v>
      </c>
      <c r="D1693" s="183">
        <v>2.5</v>
      </c>
      <c r="E1693" s="183">
        <f>_xlfn.XLOOKUP(A1693,[2]Sheet1!$R:$R,[2]Sheet1!$AB:$AB,"",0)</f>
        <v>2.5</v>
      </c>
      <c r="F1693" s="183">
        <f>_xlfn.XLOOKUP($A1693,[3]【2026年03月度_全社】RFM客層一覧表データ!$A:$A,[3]【2026年03月度_全社】RFM客層一覧表データ!C:C,"",0)</f>
        <v>18</v>
      </c>
      <c r="G1693" s="183">
        <f>_xlfn.XLOOKUP($A1693,[3]【2026年03月度_全社】RFM客層一覧表データ!$A:$A,[3]【2026年03月度_全社】RFM客層一覧表データ!D:D,"",0)</f>
        <v>2</v>
      </c>
      <c r="H1693" s="183">
        <f>_xlfn.XLOOKUP($A1693,[3]【2026年03月度_全社】RFM客層一覧表データ!$A:$A,[3]【2026年03月度_全社】RFM客層一覧表データ!E:E,"",0)</f>
        <v>1</v>
      </c>
      <c r="I1693" s="183">
        <f>_xlfn.XLOOKUP($A1693,[3]【2026年03月度_全社】RFM客層一覧表データ!$A:$A,[3]【2026年03月度_全社】RFM客層一覧表データ!F:F,"",0)</f>
        <v>0</v>
      </c>
      <c r="J1693" s="183">
        <v>17</v>
      </c>
      <c r="K1693" s="183">
        <v>2</v>
      </c>
      <c r="L1693" s="183">
        <v>2</v>
      </c>
      <c r="M1693" s="183">
        <v>1</v>
      </c>
      <c r="N1693" s="183">
        <v>19</v>
      </c>
      <c r="O1693" s="183">
        <v>4</v>
      </c>
      <c r="P1693" s="183">
        <v>3</v>
      </c>
      <c r="Q1693" s="183">
        <v>2</v>
      </c>
      <c r="R1693" s="183">
        <v>37</v>
      </c>
      <c r="S1693" s="183">
        <v>9</v>
      </c>
      <c r="T1693" s="183">
        <v>4</v>
      </c>
      <c r="U1693" s="183">
        <v>5</v>
      </c>
      <c r="V1693" s="183">
        <v>120</v>
      </c>
      <c r="W1693" s="183">
        <v>1</v>
      </c>
      <c r="X1693" s="183">
        <v>5</v>
      </c>
      <c r="Y1693" s="183">
        <v>0</v>
      </c>
    </row>
    <row r="1694" spans="1:25" x14ac:dyDescent="0.2">
      <c r="A1694" s="184">
        <v>11415229</v>
      </c>
      <c r="B1694" s="183" t="str">
        <f>[1]店マスタ!B1693</f>
        <v>シンセツ電器　くぬぎ台</v>
      </c>
      <c r="C1694" s="183">
        <v>1.5</v>
      </c>
      <c r="D1694" s="183">
        <v>1.5</v>
      </c>
      <c r="E1694" s="183">
        <f>_xlfn.XLOOKUP(A1694,[2]Sheet1!$R:$R,[2]Sheet1!$AB:$AB,"",0)</f>
        <v>1.5</v>
      </c>
      <c r="F1694" s="183">
        <f>_xlfn.XLOOKUP($A1694,[3]【2026年03月度_全社】RFM客層一覧表データ!$A:$A,[3]【2026年03月度_全社】RFM客層一覧表データ!C:C,"",0)</f>
        <v>81</v>
      </c>
      <c r="G1694" s="183">
        <f>_xlfn.XLOOKUP($A1694,[3]【2026年03月度_全社】RFM客層一覧表データ!$A:$A,[3]【2026年03月度_全社】RFM客層一覧表データ!D:D,"",0)</f>
        <v>25</v>
      </c>
      <c r="H1694" s="183">
        <f>_xlfn.XLOOKUP($A1694,[3]【2026年03月度_全社】RFM客層一覧表データ!$A:$A,[3]【2026年03月度_全社】RFM客層一覧表データ!E:E,"",0)</f>
        <v>27</v>
      </c>
      <c r="I1694" s="183">
        <f>_xlfn.XLOOKUP($A1694,[3]【2026年03月度_全社】RFM客層一覧表データ!$A:$A,[3]【2026年03月度_全社】RFM客層一覧表データ!F:F,"",0)</f>
        <v>8</v>
      </c>
      <c r="J1694" s="183">
        <v>96</v>
      </c>
      <c r="K1694" s="183">
        <v>13</v>
      </c>
      <c r="L1694" s="183">
        <v>38</v>
      </c>
      <c r="M1694" s="183">
        <v>1</v>
      </c>
      <c r="N1694" s="183">
        <v>130</v>
      </c>
      <c r="O1694" s="183">
        <v>17</v>
      </c>
      <c r="P1694" s="183">
        <v>45</v>
      </c>
      <c r="Q1694" s="183">
        <v>1</v>
      </c>
      <c r="R1694" s="183">
        <v>151</v>
      </c>
      <c r="S1694" s="183">
        <v>36</v>
      </c>
      <c r="T1694" s="183">
        <v>65</v>
      </c>
      <c r="U1694" s="183">
        <v>10</v>
      </c>
      <c r="V1694" s="183">
        <v>172</v>
      </c>
      <c r="W1694" s="183">
        <v>36</v>
      </c>
      <c r="X1694" s="183">
        <v>73</v>
      </c>
      <c r="Y1694" s="183">
        <v>7</v>
      </c>
    </row>
    <row r="1695" spans="1:25" x14ac:dyDescent="0.2">
      <c r="A1695" s="184">
        <v>11416037</v>
      </c>
      <c r="B1695" s="183" t="str">
        <f>[1]店マスタ!B1694</f>
        <v>アヅマ電器Ｇ　鶴ヶ峰店</v>
      </c>
      <c r="C1695" s="183">
        <v>1.5</v>
      </c>
      <c r="D1695" s="183">
        <v>1.5</v>
      </c>
      <c r="E1695" s="183">
        <f>_xlfn.XLOOKUP(A1695,[2]Sheet1!$R:$R,[2]Sheet1!$AB:$AB,"",0)</f>
        <v>1.5</v>
      </c>
      <c r="F1695" s="183" t="str">
        <f>_xlfn.XLOOKUP($A1695,[3]【2026年03月度_全社】RFM客層一覧表データ!$A:$A,[3]【2026年03月度_全社】RFM客層一覧表データ!C:C,"",0)</f>
        <v/>
      </c>
      <c r="G1695" s="183" t="str">
        <f>_xlfn.XLOOKUP($A1695,[3]【2026年03月度_全社】RFM客層一覧表データ!$A:$A,[3]【2026年03月度_全社】RFM客層一覧表データ!D:D,"",0)</f>
        <v/>
      </c>
      <c r="H1695" s="183" t="str">
        <f>_xlfn.XLOOKUP($A1695,[3]【2026年03月度_全社】RFM客層一覧表データ!$A:$A,[3]【2026年03月度_全社】RFM客層一覧表データ!E:E,"",0)</f>
        <v/>
      </c>
      <c r="I1695" s="183" t="str">
        <f>_xlfn.XLOOKUP($A1695,[3]【2026年03月度_全社】RFM客層一覧表データ!$A:$A,[3]【2026年03月度_全社】RFM客層一覧表データ!F:F,"",0)</f>
        <v/>
      </c>
      <c r="J1695" s="183">
        <v>0</v>
      </c>
      <c r="K1695" s="183">
        <v>0</v>
      </c>
      <c r="L1695" s="183">
        <v>0</v>
      </c>
      <c r="M1695" s="183">
        <v>0</v>
      </c>
      <c r="N1695" s="183">
        <v>0</v>
      </c>
      <c r="O1695" s="183">
        <v>0</v>
      </c>
      <c r="P1695" s="183">
        <v>0</v>
      </c>
      <c r="Q1695" s="183">
        <v>0</v>
      </c>
      <c r="R1695" s="183">
        <v>0</v>
      </c>
      <c r="S1695" s="183">
        <v>0</v>
      </c>
      <c r="T1695" s="183">
        <v>0</v>
      </c>
      <c r="U1695" s="183">
        <v>0</v>
      </c>
      <c r="V1695" s="183">
        <v>0</v>
      </c>
      <c r="W1695" s="183">
        <v>0</v>
      </c>
      <c r="X1695" s="183">
        <v>0</v>
      </c>
      <c r="Y1695" s="183">
        <v>0</v>
      </c>
    </row>
    <row r="1696" spans="1:25" x14ac:dyDescent="0.2">
      <c r="A1696" s="184">
        <v>11416048</v>
      </c>
      <c r="B1696" s="183" t="str">
        <f>[1]店マスタ!B1695</f>
        <v>しんこう電機　左近山店</v>
      </c>
      <c r="C1696" s="183">
        <v>1.5</v>
      </c>
      <c r="D1696" s="183">
        <v>1.5</v>
      </c>
      <c r="E1696" s="183">
        <f>_xlfn.XLOOKUP(A1696,[2]Sheet1!$R:$R,[2]Sheet1!$AB:$AB,"",0)</f>
        <v>1.5</v>
      </c>
      <c r="F1696" s="183">
        <f>_xlfn.XLOOKUP($A1696,[3]【2026年03月度_全社】RFM客層一覧表データ!$A:$A,[3]【2026年03月度_全社】RFM客層一覧表データ!C:C,"",0)</f>
        <v>1510</v>
      </c>
      <c r="G1696" s="183">
        <f>_xlfn.XLOOKUP($A1696,[3]【2026年03月度_全社】RFM客層一覧表データ!$A:$A,[3]【2026年03月度_全社】RFM客層一覧表データ!D:D,"",0)</f>
        <v>695</v>
      </c>
      <c r="H1696" s="183">
        <f>_xlfn.XLOOKUP($A1696,[3]【2026年03月度_全社】RFM客層一覧表データ!$A:$A,[3]【2026年03月度_全社】RFM客層一覧表データ!E:E,"",0)</f>
        <v>538</v>
      </c>
      <c r="I1696" s="183">
        <f>_xlfn.XLOOKUP($A1696,[3]【2026年03月度_全社】RFM客層一覧表データ!$A:$A,[3]【2026年03月度_全社】RFM客層一覧表データ!F:F,"",0)</f>
        <v>137</v>
      </c>
      <c r="J1696" s="183">
        <v>1507</v>
      </c>
      <c r="K1696" s="183">
        <v>665</v>
      </c>
      <c r="L1696" s="183">
        <v>522</v>
      </c>
      <c r="M1696" s="183">
        <v>138</v>
      </c>
      <c r="N1696" s="183">
        <v>1489</v>
      </c>
      <c r="O1696" s="183">
        <v>630</v>
      </c>
      <c r="P1696" s="183">
        <v>526</v>
      </c>
      <c r="Q1696" s="183">
        <v>104</v>
      </c>
      <c r="R1696" s="183">
        <v>1517</v>
      </c>
      <c r="S1696" s="183">
        <v>682</v>
      </c>
      <c r="T1696" s="183">
        <v>536</v>
      </c>
      <c r="U1696" s="183">
        <v>107</v>
      </c>
      <c r="V1696" s="183">
        <v>1542</v>
      </c>
      <c r="W1696" s="183">
        <v>664</v>
      </c>
      <c r="X1696" s="183">
        <v>546</v>
      </c>
      <c r="Y1696" s="183">
        <v>112</v>
      </c>
    </row>
    <row r="1697" spans="1:25" x14ac:dyDescent="0.2">
      <c r="A1697" s="184">
        <v>11416050</v>
      </c>
      <c r="B1697" s="183" t="str">
        <f>[1]店マスタ!B1696</f>
        <v>ライフテクト　エース万騎が原店</v>
      </c>
      <c r="C1697" s="183">
        <v>2.5</v>
      </c>
      <c r="D1697" s="183">
        <v>2.5</v>
      </c>
      <c r="E1697" s="183">
        <f>_xlfn.XLOOKUP(A1697,[2]Sheet1!$R:$R,[2]Sheet1!$AB:$AB,"",0)</f>
        <v>3</v>
      </c>
      <c r="F1697" s="183" t="str">
        <f>_xlfn.XLOOKUP($A1697,[3]【2026年03月度_全社】RFM客層一覧表データ!$A:$A,[3]【2026年03月度_全社】RFM客層一覧表データ!C:C,"",0)</f>
        <v/>
      </c>
      <c r="G1697" s="183" t="str">
        <f>_xlfn.XLOOKUP($A1697,[3]【2026年03月度_全社】RFM客層一覧表データ!$A:$A,[3]【2026年03月度_全社】RFM客層一覧表データ!D:D,"",0)</f>
        <v/>
      </c>
      <c r="H1697" s="183" t="str">
        <f>_xlfn.XLOOKUP($A1697,[3]【2026年03月度_全社】RFM客層一覧表データ!$A:$A,[3]【2026年03月度_全社】RFM客層一覧表データ!E:E,"",0)</f>
        <v/>
      </c>
      <c r="I1697" s="183" t="str">
        <f>_xlfn.XLOOKUP($A1697,[3]【2026年03月度_全社】RFM客層一覧表データ!$A:$A,[3]【2026年03月度_全社】RFM客層一覧表データ!F:F,"",0)</f>
        <v/>
      </c>
      <c r="J1697" s="183">
        <v>0</v>
      </c>
      <c r="K1697" s="183">
        <v>0</v>
      </c>
      <c r="L1697" s="183">
        <v>0</v>
      </c>
      <c r="M1697" s="183">
        <v>0</v>
      </c>
      <c r="N1697" s="183">
        <v>0</v>
      </c>
      <c r="O1697" s="183">
        <v>0</v>
      </c>
      <c r="P1697" s="183">
        <v>0</v>
      </c>
      <c r="Q1697" s="183">
        <v>0</v>
      </c>
      <c r="R1697" s="183">
        <v>0</v>
      </c>
      <c r="S1697" s="183">
        <v>0</v>
      </c>
      <c r="T1697" s="183">
        <v>0</v>
      </c>
      <c r="U1697" s="183">
        <v>0</v>
      </c>
      <c r="V1697" s="183">
        <v>0</v>
      </c>
      <c r="W1697" s="183">
        <v>0</v>
      </c>
      <c r="X1697" s="183">
        <v>0</v>
      </c>
      <c r="Y1697" s="183">
        <v>0</v>
      </c>
    </row>
    <row r="1698" spans="1:25" x14ac:dyDescent="0.2">
      <c r="A1698" s="184">
        <v>11416094</v>
      </c>
      <c r="B1698" s="183" t="str">
        <f>[1]店マスタ!B1697</f>
        <v>（有）シンセツ電器　三ツ境</v>
      </c>
      <c r="C1698" s="183">
        <v>1.5</v>
      </c>
      <c r="D1698" s="183">
        <v>1.5</v>
      </c>
      <c r="E1698" s="183">
        <f>_xlfn.XLOOKUP(A1698,[2]Sheet1!$R:$R,[2]Sheet1!$AB:$AB,"",0)</f>
        <v>1.5</v>
      </c>
      <c r="F1698" s="183">
        <f>_xlfn.XLOOKUP($A1698,[3]【2026年03月度_全社】RFM客層一覧表データ!$A:$A,[3]【2026年03月度_全社】RFM客層一覧表データ!C:C,"",0)</f>
        <v>0</v>
      </c>
      <c r="G1698" s="183">
        <f>_xlfn.XLOOKUP($A1698,[3]【2026年03月度_全社】RFM客層一覧表データ!$A:$A,[3]【2026年03月度_全社】RFM客層一覧表データ!D:D,"",0)</f>
        <v>0</v>
      </c>
      <c r="H1698" s="183">
        <f>_xlfn.XLOOKUP($A1698,[3]【2026年03月度_全社】RFM客層一覧表データ!$A:$A,[3]【2026年03月度_全社】RFM客層一覧表データ!E:E,"",0)</f>
        <v>0</v>
      </c>
      <c r="I1698" s="183">
        <f>_xlfn.XLOOKUP($A1698,[3]【2026年03月度_全社】RFM客層一覧表データ!$A:$A,[3]【2026年03月度_全社】RFM客層一覧表データ!F:F,"",0)</f>
        <v>0</v>
      </c>
      <c r="J1698" s="183">
        <v>0</v>
      </c>
      <c r="K1698" s="183">
        <v>0</v>
      </c>
      <c r="L1698" s="183">
        <v>0</v>
      </c>
      <c r="M1698" s="183">
        <v>0</v>
      </c>
      <c r="N1698" s="183">
        <v>0</v>
      </c>
      <c r="O1698" s="183">
        <v>0</v>
      </c>
      <c r="P1698" s="183">
        <v>0</v>
      </c>
      <c r="Q1698" s="183">
        <v>0</v>
      </c>
      <c r="R1698" s="183">
        <v>0</v>
      </c>
      <c r="S1698" s="183">
        <v>0</v>
      </c>
      <c r="T1698" s="183">
        <v>0</v>
      </c>
      <c r="U1698" s="183">
        <v>0</v>
      </c>
      <c r="V1698" s="183">
        <v>0</v>
      </c>
      <c r="W1698" s="183">
        <v>0</v>
      </c>
      <c r="X1698" s="183">
        <v>0</v>
      </c>
      <c r="Y1698" s="183">
        <v>0</v>
      </c>
    </row>
    <row r="1699" spans="1:25" x14ac:dyDescent="0.2">
      <c r="A1699" s="184">
        <v>11416129</v>
      </c>
      <c r="B1699" s="183" t="str">
        <f>[1]店マスタ!B1698</f>
        <v>有）パナステージエース中沢</v>
      </c>
      <c r="C1699" s="183">
        <v>1.5</v>
      </c>
      <c r="D1699" s="183">
        <v>1.5</v>
      </c>
      <c r="E1699" s="183">
        <f>_xlfn.XLOOKUP(A1699,[2]Sheet1!$R:$R,[2]Sheet1!$AB:$AB,"",0)</f>
        <v>1.5</v>
      </c>
      <c r="F1699" s="183" t="str">
        <f>_xlfn.XLOOKUP($A1699,[3]【2026年03月度_全社】RFM客層一覧表データ!$A:$A,[3]【2026年03月度_全社】RFM客層一覧表データ!C:C,"",0)</f>
        <v/>
      </c>
      <c r="G1699" s="183" t="str">
        <f>_xlfn.XLOOKUP($A1699,[3]【2026年03月度_全社】RFM客層一覧表データ!$A:$A,[3]【2026年03月度_全社】RFM客層一覧表データ!D:D,"",0)</f>
        <v/>
      </c>
      <c r="H1699" s="183" t="str">
        <f>_xlfn.XLOOKUP($A1699,[3]【2026年03月度_全社】RFM客層一覧表データ!$A:$A,[3]【2026年03月度_全社】RFM客層一覧表データ!E:E,"",0)</f>
        <v/>
      </c>
      <c r="I1699" s="183" t="str">
        <f>_xlfn.XLOOKUP($A1699,[3]【2026年03月度_全社】RFM客層一覧表データ!$A:$A,[3]【2026年03月度_全社】RFM客層一覧表データ!F:F,"",0)</f>
        <v/>
      </c>
      <c r="J1699" s="183">
        <v>0</v>
      </c>
      <c r="K1699" s="183">
        <v>0</v>
      </c>
      <c r="L1699" s="183">
        <v>0</v>
      </c>
      <c r="M1699" s="183">
        <v>0</v>
      </c>
      <c r="N1699" s="183">
        <v>0</v>
      </c>
      <c r="O1699" s="183">
        <v>0</v>
      </c>
      <c r="P1699" s="183">
        <v>0</v>
      </c>
      <c r="Q1699" s="183">
        <v>0</v>
      </c>
      <c r="R1699" s="183">
        <v>0</v>
      </c>
      <c r="S1699" s="183">
        <v>0</v>
      </c>
      <c r="T1699" s="183">
        <v>0</v>
      </c>
      <c r="U1699" s="183">
        <v>0</v>
      </c>
      <c r="V1699" s="183">
        <v>0</v>
      </c>
      <c r="W1699" s="183">
        <v>0</v>
      </c>
      <c r="X1699" s="183">
        <v>0</v>
      </c>
      <c r="Y1699" s="183">
        <v>0</v>
      </c>
    </row>
    <row r="1700" spans="1:25" x14ac:dyDescent="0.2">
      <c r="A1700" s="184">
        <v>11416131</v>
      </c>
      <c r="B1700" s="183" t="str">
        <f>[1]店マスタ!B1699</f>
        <v>エコハウス　希望が丘</v>
      </c>
      <c r="C1700" s="183">
        <v>5</v>
      </c>
      <c r="D1700" s="183">
        <v>5</v>
      </c>
      <c r="E1700" s="183">
        <f>_xlfn.XLOOKUP(A1700,[2]Sheet1!$R:$R,[2]Sheet1!$AB:$AB,"",0)</f>
        <v>5</v>
      </c>
      <c r="F1700" s="183">
        <f>_xlfn.XLOOKUP($A1700,[3]【2026年03月度_全社】RFM客層一覧表データ!$A:$A,[3]【2026年03月度_全社】RFM客層一覧表データ!C:C,"",0)</f>
        <v>1178</v>
      </c>
      <c r="G1700" s="183">
        <f>_xlfn.XLOOKUP($A1700,[3]【2026年03月度_全社】RFM客層一覧表データ!$A:$A,[3]【2026年03月度_全社】RFM客層一覧表データ!D:D,"",0)</f>
        <v>464</v>
      </c>
      <c r="H1700" s="183">
        <f>_xlfn.XLOOKUP($A1700,[3]【2026年03月度_全社】RFM客層一覧表データ!$A:$A,[3]【2026年03月度_全社】RFM客層一覧表データ!E:E,"",0)</f>
        <v>479</v>
      </c>
      <c r="I1700" s="183">
        <f>_xlfn.XLOOKUP($A1700,[3]【2026年03月度_全社】RFM客層一覧表データ!$A:$A,[3]【2026年03月度_全社】RFM客層一覧表データ!F:F,"",0)</f>
        <v>65</v>
      </c>
      <c r="J1700" s="183">
        <v>1232</v>
      </c>
      <c r="K1700" s="183">
        <v>496</v>
      </c>
      <c r="L1700" s="183">
        <v>474</v>
      </c>
      <c r="M1700" s="183">
        <v>80</v>
      </c>
      <c r="N1700" s="183">
        <v>1236</v>
      </c>
      <c r="O1700" s="183">
        <v>476</v>
      </c>
      <c r="P1700" s="183">
        <v>475</v>
      </c>
      <c r="Q1700" s="183">
        <v>90</v>
      </c>
      <c r="R1700" s="183">
        <v>1275</v>
      </c>
      <c r="S1700" s="183">
        <v>541</v>
      </c>
      <c r="T1700" s="183">
        <v>486</v>
      </c>
      <c r="U1700" s="183">
        <v>119</v>
      </c>
      <c r="V1700" s="183">
        <v>1237</v>
      </c>
      <c r="W1700" s="183">
        <v>552</v>
      </c>
      <c r="X1700" s="183">
        <v>483</v>
      </c>
      <c r="Y1700" s="183">
        <v>104</v>
      </c>
    </row>
    <row r="1701" spans="1:25" x14ac:dyDescent="0.2">
      <c r="A1701" s="184">
        <v>11416519</v>
      </c>
      <c r="B1701" s="183" t="str">
        <f>[1]店マスタ!B1700</f>
        <v>グリーンピア　イズミ</v>
      </c>
      <c r="C1701" s="183">
        <v>1.5</v>
      </c>
      <c r="D1701" s="183">
        <v>1.5</v>
      </c>
      <c r="E1701" s="183">
        <f>_xlfn.XLOOKUP(A1701,[2]Sheet1!$R:$R,[2]Sheet1!$AB:$AB,"",0)</f>
        <v>1.5</v>
      </c>
      <c r="F1701" s="183">
        <f>_xlfn.XLOOKUP($A1701,[3]【2026年03月度_全社】RFM客層一覧表データ!$A:$A,[3]【2026年03月度_全社】RFM客層一覧表データ!C:C,"",0)</f>
        <v>234</v>
      </c>
      <c r="G1701" s="183">
        <f>_xlfn.XLOOKUP($A1701,[3]【2026年03月度_全社】RFM客層一覧表データ!$A:$A,[3]【2026年03月度_全社】RFM客層一覧表データ!D:D,"",0)</f>
        <v>63</v>
      </c>
      <c r="H1701" s="183">
        <f>_xlfn.XLOOKUP($A1701,[3]【2026年03月度_全社】RFM客層一覧表データ!$A:$A,[3]【2026年03月度_全社】RFM客層一覧表データ!E:E,"",0)</f>
        <v>82</v>
      </c>
      <c r="I1701" s="183">
        <f>_xlfn.XLOOKUP($A1701,[3]【2026年03月度_全社】RFM客層一覧表データ!$A:$A,[3]【2026年03月度_全社】RFM客層一覧表データ!F:F,"",0)</f>
        <v>0</v>
      </c>
      <c r="J1701" s="183">
        <v>258</v>
      </c>
      <c r="K1701" s="183">
        <v>84</v>
      </c>
      <c r="L1701" s="183">
        <v>92</v>
      </c>
      <c r="M1701" s="183">
        <v>0</v>
      </c>
      <c r="N1701" s="183">
        <v>252</v>
      </c>
      <c r="O1701" s="183">
        <v>73</v>
      </c>
      <c r="P1701" s="183">
        <v>87</v>
      </c>
      <c r="Q1701" s="183">
        <v>0</v>
      </c>
      <c r="R1701" s="183">
        <v>258</v>
      </c>
      <c r="S1701" s="183">
        <v>90</v>
      </c>
      <c r="T1701" s="183">
        <v>85</v>
      </c>
      <c r="U1701" s="183">
        <v>0</v>
      </c>
      <c r="V1701" s="183">
        <v>278</v>
      </c>
      <c r="W1701" s="183">
        <v>78</v>
      </c>
      <c r="X1701" s="183">
        <v>82</v>
      </c>
      <c r="Y1701" s="183">
        <v>0</v>
      </c>
    </row>
    <row r="1702" spans="1:25" x14ac:dyDescent="0.2">
      <c r="A1702" s="184">
        <v>11417024</v>
      </c>
      <c r="B1702" s="183" t="str">
        <f>[1]店マスタ!B1701</f>
        <v>アヅマ電器Ｇ　三ツ境店</v>
      </c>
      <c r="C1702" s="183">
        <v>5</v>
      </c>
      <c r="D1702" s="183">
        <v>5</v>
      </c>
      <c r="E1702" s="183">
        <f>_xlfn.XLOOKUP(A1702,[2]Sheet1!$R:$R,[2]Sheet1!$AB:$AB,"",0)</f>
        <v>5.5</v>
      </c>
      <c r="F1702" s="183">
        <f>_xlfn.XLOOKUP($A1702,[3]【2026年03月度_全社】RFM客層一覧表データ!$A:$A,[3]【2026年03月度_全社】RFM客層一覧表データ!C:C,"",0)</f>
        <v>774</v>
      </c>
      <c r="G1702" s="183">
        <f>_xlfn.XLOOKUP($A1702,[3]【2026年03月度_全社】RFM客層一覧表データ!$A:$A,[3]【2026年03月度_全社】RFM客層一覧表データ!D:D,"",0)</f>
        <v>386</v>
      </c>
      <c r="H1702" s="183">
        <f>_xlfn.XLOOKUP($A1702,[3]【2026年03月度_全社】RFM客層一覧表データ!$A:$A,[3]【2026年03月度_全社】RFM客層一覧表データ!E:E,"",0)</f>
        <v>503</v>
      </c>
      <c r="I1702" s="183">
        <f>_xlfn.XLOOKUP($A1702,[3]【2026年03月度_全社】RFM客層一覧表データ!$A:$A,[3]【2026年03月度_全社】RFM客層一覧表データ!F:F,"",0)</f>
        <v>21</v>
      </c>
      <c r="J1702" s="183">
        <v>803</v>
      </c>
      <c r="K1702" s="183">
        <v>385</v>
      </c>
      <c r="L1702" s="183">
        <v>507</v>
      </c>
      <c r="M1702" s="183">
        <v>32</v>
      </c>
      <c r="N1702" s="183">
        <v>813</v>
      </c>
      <c r="O1702" s="183">
        <v>387</v>
      </c>
      <c r="P1702" s="183">
        <v>506</v>
      </c>
      <c r="Q1702" s="183">
        <v>42</v>
      </c>
      <c r="R1702" s="183">
        <v>831</v>
      </c>
      <c r="S1702" s="183">
        <v>417</v>
      </c>
      <c r="T1702" s="183">
        <v>519</v>
      </c>
      <c r="U1702" s="183">
        <v>34</v>
      </c>
      <c r="V1702" s="183">
        <v>867</v>
      </c>
      <c r="W1702" s="183">
        <v>440</v>
      </c>
      <c r="X1702" s="183">
        <v>526</v>
      </c>
      <c r="Y1702" s="183">
        <v>68</v>
      </c>
    </row>
    <row r="1703" spans="1:25" x14ac:dyDescent="0.2">
      <c r="A1703" s="184">
        <v>11417032</v>
      </c>
      <c r="B1703" s="183" t="str">
        <f>[1]店マスタ!B1702</f>
        <v>アヅマ電器Ｇ　めいせい店</v>
      </c>
      <c r="C1703" s="183">
        <v>1.5</v>
      </c>
      <c r="D1703" s="183">
        <v>1.5</v>
      </c>
      <c r="E1703" s="183">
        <f>_xlfn.XLOOKUP(A1703,[2]Sheet1!$R:$R,[2]Sheet1!$AB:$AB,"",0)</f>
        <v>1.5</v>
      </c>
      <c r="F1703" s="183">
        <f>_xlfn.XLOOKUP($A1703,[3]【2026年03月度_全社】RFM客層一覧表データ!$A:$A,[3]【2026年03月度_全社】RFM客層一覧表データ!C:C,"",0)</f>
        <v>185</v>
      </c>
      <c r="G1703" s="183">
        <f>_xlfn.XLOOKUP($A1703,[3]【2026年03月度_全社】RFM客層一覧表データ!$A:$A,[3]【2026年03月度_全社】RFM客層一覧表データ!D:D,"",0)</f>
        <v>38</v>
      </c>
      <c r="H1703" s="183">
        <f>_xlfn.XLOOKUP($A1703,[3]【2026年03月度_全社】RFM客層一覧表データ!$A:$A,[3]【2026年03月度_全社】RFM客層一覧表データ!E:E,"",0)</f>
        <v>37</v>
      </c>
      <c r="I1703" s="183">
        <f>_xlfn.XLOOKUP($A1703,[3]【2026年03月度_全社】RFM客層一覧表データ!$A:$A,[3]【2026年03月度_全社】RFM客層一覧表データ!F:F,"",0)</f>
        <v>12</v>
      </c>
      <c r="J1703" s="183">
        <v>200</v>
      </c>
      <c r="K1703" s="183">
        <v>26</v>
      </c>
      <c r="L1703" s="183">
        <v>37</v>
      </c>
      <c r="M1703" s="183">
        <v>11</v>
      </c>
      <c r="N1703" s="183">
        <v>205</v>
      </c>
      <c r="O1703" s="183">
        <v>56</v>
      </c>
      <c r="P1703" s="183">
        <v>43</v>
      </c>
      <c r="Q1703" s="183">
        <v>30</v>
      </c>
      <c r="R1703" s="183">
        <v>203</v>
      </c>
      <c r="S1703" s="183">
        <v>42</v>
      </c>
      <c r="T1703" s="183">
        <v>51</v>
      </c>
      <c r="U1703" s="183">
        <v>14</v>
      </c>
      <c r="V1703" s="183">
        <v>199</v>
      </c>
      <c r="W1703" s="183">
        <v>32</v>
      </c>
      <c r="X1703" s="183">
        <v>46</v>
      </c>
      <c r="Y1703" s="183">
        <v>15</v>
      </c>
    </row>
    <row r="1704" spans="1:25" x14ac:dyDescent="0.2">
      <c r="A1704" s="184">
        <v>11417035</v>
      </c>
      <c r="B1704" s="183" t="str">
        <f>[1]店マスタ!B1703</f>
        <v>宮川電気商会</v>
      </c>
      <c r="C1704" s="183">
        <v>2</v>
      </c>
      <c r="D1704" s="183">
        <v>2</v>
      </c>
      <c r="E1704" s="183">
        <f>_xlfn.XLOOKUP(A1704,[2]Sheet1!$R:$R,[2]Sheet1!$AB:$AB,"",0)</f>
        <v>2</v>
      </c>
      <c r="F1704" s="183" t="str">
        <f>_xlfn.XLOOKUP($A1704,[3]【2026年03月度_全社】RFM客層一覧表データ!$A:$A,[3]【2026年03月度_全社】RFM客層一覧表データ!C:C,"",0)</f>
        <v/>
      </c>
      <c r="G1704" s="183" t="str">
        <f>_xlfn.XLOOKUP($A1704,[3]【2026年03月度_全社】RFM客層一覧表データ!$A:$A,[3]【2026年03月度_全社】RFM客層一覧表データ!D:D,"",0)</f>
        <v/>
      </c>
      <c r="H1704" s="183" t="str">
        <f>_xlfn.XLOOKUP($A1704,[3]【2026年03月度_全社】RFM客層一覧表データ!$A:$A,[3]【2026年03月度_全社】RFM客層一覧表データ!E:E,"",0)</f>
        <v/>
      </c>
      <c r="I1704" s="183" t="str">
        <f>_xlfn.XLOOKUP($A1704,[3]【2026年03月度_全社】RFM客層一覧表データ!$A:$A,[3]【2026年03月度_全社】RFM客層一覧表データ!F:F,"",0)</f>
        <v/>
      </c>
      <c r="J1704" s="183">
        <v>0</v>
      </c>
      <c r="K1704" s="183">
        <v>0</v>
      </c>
      <c r="L1704" s="183">
        <v>0</v>
      </c>
      <c r="M1704" s="183">
        <v>0</v>
      </c>
      <c r="N1704" s="183">
        <v>0</v>
      </c>
      <c r="O1704" s="183">
        <v>0</v>
      </c>
      <c r="P1704" s="183">
        <v>0</v>
      </c>
      <c r="Q1704" s="183">
        <v>0</v>
      </c>
      <c r="R1704" s="183">
        <v>0</v>
      </c>
      <c r="S1704" s="183">
        <v>0</v>
      </c>
      <c r="T1704" s="183">
        <v>0</v>
      </c>
      <c r="U1704" s="183">
        <v>0</v>
      </c>
      <c r="V1704" s="183">
        <v>0</v>
      </c>
      <c r="W1704" s="183">
        <v>0</v>
      </c>
      <c r="X1704" s="183">
        <v>0</v>
      </c>
      <c r="Y1704" s="183">
        <v>0</v>
      </c>
    </row>
    <row r="1705" spans="1:25" x14ac:dyDescent="0.2">
      <c r="A1705" s="184">
        <v>11417508</v>
      </c>
      <c r="B1705" s="183" t="str">
        <f>[1]店マスタ!B1704</f>
        <v>アヅマ電器Ｇ　ソトカワ店</v>
      </c>
      <c r="C1705" s="183">
        <v>4.5</v>
      </c>
      <c r="D1705" s="183">
        <v>4.5</v>
      </c>
      <c r="E1705" s="183">
        <f>_xlfn.XLOOKUP(A1705,[2]Sheet1!$R:$R,[2]Sheet1!$AB:$AB,"",0)</f>
        <v>4.5</v>
      </c>
      <c r="F1705" s="183">
        <f>_xlfn.XLOOKUP($A1705,[3]【2026年03月度_全社】RFM客層一覧表データ!$A:$A,[3]【2026年03月度_全社】RFM客層一覧表データ!C:C,"",0)</f>
        <v>526</v>
      </c>
      <c r="G1705" s="183">
        <f>_xlfn.XLOOKUP($A1705,[3]【2026年03月度_全社】RFM客層一覧表データ!$A:$A,[3]【2026年03月度_全社】RFM客層一覧表データ!D:D,"",0)</f>
        <v>194</v>
      </c>
      <c r="H1705" s="183">
        <f>_xlfn.XLOOKUP($A1705,[3]【2026年03月度_全社】RFM客層一覧表データ!$A:$A,[3]【2026年03月度_全社】RFM客層一覧表データ!E:E,"",0)</f>
        <v>202</v>
      </c>
      <c r="I1705" s="183">
        <f>_xlfn.XLOOKUP($A1705,[3]【2026年03月度_全社】RFM客層一覧表データ!$A:$A,[3]【2026年03月度_全社】RFM客層一覧表データ!F:F,"",0)</f>
        <v>54</v>
      </c>
      <c r="J1705" s="183">
        <v>545</v>
      </c>
      <c r="K1705" s="183">
        <v>204</v>
      </c>
      <c r="L1705" s="183">
        <v>204</v>
      </c>
      <c r="M1705" s="183">
        <v>67</v>
      </c>
      <c r="N1705" s="183">
        <v>539</v>
      </c>
      <c r="O1705" s="183">
        <v>183</v>
      </c>
      <c r="P1705" s="183">
        <v>211</v>
      </c>
      <c r="Q1705" s="183">
        <v>45</v>
      </c>
      <c r="R1705" s="183">
        <v>563</v>
      </c>
      <c r="S1705" s="183">
        <v>176</v>
      </c>
      <c r="T1705" s="183">
        <v>233</v>
      </c>
      <c r="U1705" s="183">
        <v>38</v>
      </c>
      <c r="V1705" s="183">
        <v>589</v>
      </c>
      <c r="W1705" s="183">
        <v>204</v>
      </c>
      <c r="X1705" s="183">
        <v>241</v>
      </c>
      <c r="Y1705" s="183">
        <v>44</v>
      </c>
    </row>
    <row r="1706" spans="1:25" x14ac:dyDescent="0.2">
      <c r="A1706" s="184">
        <v>11417522</v>
      </c>
      <c r="B1706" s="183" t="str">
        <f>[1]店マスタ!B1705</f>
        <v>パナポート　ハシモト</v>
      </c>
      <c r="C1706" s="183">
        <v>3</v>
      </c>
      <c r="D1706" s="183">
        <v>3</v>
      </c>
      <c r="E1706" s="183">
        <f>_xlfn.XLOOKUP(A1706,[2]Sheet1!$R:$R,[2]Sheet1!$AB:$AB,"",0)</f>
        <v>3</v>
      </c>
      <c r="F1706" s="183">
        <f>_xlfn.XLOOKUP($A1706,[3]【2026年03月度_全社】RFM客層一覧表データ!$A:$A,[3]【2026年03月度_全社】RFM客層一覧表データ!C:C,"",0)</f>
        <v>927</v>
      </c>
      <c r="G1706" s="183">
        <f>_xlfn.XLOOKUP($A1706,[3]【2026年03月度_全社】RFM客層一覧表データ!$A:$A,[3]【2026年03月度_全社】RFM客層一覧表データ!D:D,"",0)</f>
        <v>383</v>
      </c>
      <c r="H1706" s="183">
        <f>_xlfn.XLOOKUP($A1706,[3]【2026年03月度_全社】RFM客層一覧表データ!$A:$A,[3]【2026年03月度_全社】RFM客層一覧表データ!E:E,"",0)</f>
        <v>383</v>
      </c>
      <c r="I1706" s="183">
        <f>_xlfn.XLOOKUP($A1706,[3]【2026年03月度_全社】RFM客層一覧表データ!$A:$A,[3]【2026年03月度_全社】RFM客層一覧表データ!F:F,"",0)</f>
        <v>80</v>
      </c>
      <c r="J1706" s="183">
        <v>953</v>
      </c>
      <c r="K1706" s="183">
        <v>374</v>
      </c>
      <c r="L1706" s="183">
        <v>404</v>
      </c>
      <c r="M1706" s="183">
        <v>97</v>
      </c>
      <c r="N1706" s="183">
        <v>964</v>
      </c>
      <c r="O1706" s="183">
        <v>363</v>
      </c>
      <c r="P1706" s="183">
        <v>425</v>
      </c>
      <c r="Q1706" s="183">
        <v>70</v>
      </c>
      <c r="R1706" s="183">
        <v>1013</v>
      </c>
      <c r="S1706" s="183">
        <v>368</v>
      </c>
      <c r="T1706" s="183">
        <v>429</v>
      </c>
      <c r="U1706" s="183">
        <v>79</v>
      </c>
      <c r="V1706" s="183">
        <v>1061</v>
      </c>
      <c r="W1706" s="183">
        <v>364</v>
      </c>
      <c r="X1706" s="183">
        <v>456</v>
      </c>
      <c r="Y1706" s="183">
        <v>73</v>
      </c>
    </row>
    <row r="1707" spans="1:25" x14ac:dyDescent="0.2">
      <c r="A1707" s="184">
        <v>11418060</v>
      </c>
      <c r="B1707" s="183" t="str">
        <f>[1]店マスタ!B1706</f>
        <v>アヅマ電器Ｇ　戸塚本店</v>
      </c>
      <c r="C1707" s="183">
        <v>3</v>
      </c>
      <c r="D1707" s="183">
        <v>3</v>
      </c>
      <c r="E1707" s="183">
        <f>_xlfn.XLOOKUP(A1707,[2]Sheet1!$R:$R,[2]Sheet1!$AB:$AB,"",0)</f>
        <v>3</v>
      </c>
      <c r="F1707" s="183">
        <f>_xlfn.XLOOKUP($A1707,[3]【2026年03月度_全社】RFM客層一覧表データ!$A:$A,[3]【2026年03月度_全社】RFM客層一覧表データ!C:C,"",0)</f>
        <v>664</v>
      </c>
      <c r="G1707" s="183">
        <f>_xlfn.XLOOKUP($A1707,[3]【2026年03月度_全社】RFM客層一覧表データ!$A:$A,[3]【2026年03月度_全社】RFM客層一覧表データ!D:D,"",0)</f>
        <v>301</v>
      </c>
      <c r="H1707" s="183">
        <f>_xlfn.XLOOKUP($A1707,[3]【2026年03月度_全社】RFM客層一覧表データ!$A:$A,[3]【2026年03月度_全社】RFM客層一覧表データ!E:E,"",0)</f>
        <v>362</v>
      </c>
      <c r="I1707" s="183">
        <f>_xlfn.XLOOKUP($A1707,[3]【2026年03月度_全社】RFM客層一覧表データ!$A:$A,[3]【2026年03月度_全社】RFM客層一覧表データ!F:F,"",0)</f>
        <v>29</v>
      </c>
      <c r="J1707" s="183">
        <v>721</v>
      </c>
      <c r="K1707" s="183">
        <v>314</v>
      </c>
      <c r="L1707" s="183">
        <v>354</v>
      </c>
      <c r="M1707" s="183">
        <v>40</v>
      </c>
      <c r="N1707" s="183">
        <v>743</v>
      </c>
      <c r="O1707" s="183">
        <v>341</v>
      </c>
      <c r="P1707" s="183">
        <v>362</v>
      </c>
      <c r="Q1707" s="183">
        <v>46</v>
      </c>
      <c r="R1707" s="183">
        <v>772</v>
      </c>
      <c r="S1707" s="183">
        <v>332</v>
      </c>
      <c r="T1707" s="183">
        <v>372</v>
      </c>
      <c r="U1707" s="183">
        <v>48</v>
      </c>
      <c r="V1707" s="183">
        <v>798</v>
      </c>
      <c r="W1707" s="183">
        <v>329</v>
      </c>
      <c r="X1707" s="183">
        <v>394</v>
      </c>
      <c r="Y1707" s="183">
        <v>46</v>
      </c>
    </row>
    <row r="1708" spans="1:25" x14ac:dyDescent="0.2">
      <c r="A1708" s="184">
        <v>11418062</v>
      </c>
      <c r="B1708" s="183" t="str">
        <f>[1]店マスタ!B1707</f>
        <v>（有）でんきのくりはら</v>
      </c>
      <c r="C1708" s="183">
        <v>3.5</v>
      </c>
      <c r="D1708" s="183">
        <v>0</v>
      </c>
      <c r="E1708" s="183" t="str">
        <f>_xlfn.XLOOKUP(A1708,[2]Sheet1!$R:$R,[2]Sheet1!$AB:$AB,"",0)</f>
        <v/>
      </c>
      <c r="F1708" s="183" t="str">
        <f>_xlfn.XLOOKUP($A1708,[3]【2026年03月度_全社】RFM客層一覧表データ!$A:$A,[3]【2026年03月度_全社】RFM客層一覧表データ!C:C,"",0)</f>
        <v/>
      </c>
      <c r="G1708" s="183" t="str">
        <f>_xlfn.XLOOKUP($A1708,[3]【2026年03月度_全社】RFM客層一覧表データ!$A:$A,[3]【2026年03月度_全社】RFM客層一覧表データ!D:D,"",0)</f>
        <v/>
      </c>
      <c r="H1708" s="183" t="str">
        <f>_xlfn.XLOOKUP($A1708,[3]【2026年03月度_全社】RFM客層一覧表データ!$A:$A,[3]【2026年03月度_全社】RFM客層一覧表データ!E:E,"",0)</f>
        <v/>
      </c>
      <c r="I1708" s="183" t="str">
        <f>_xlfn.XLOOKUP($A1708,[3]【2026年03月度_全社】RFM客層一覧表データ!$A:$A,[3]【2026年03月度_全社】RFM客層一覧表データ!F:F,"",0)</f>
        <v/>
      </c>
      <c r="J1708" s="183">
        <v>0</v>
      </c>
      <c r="K1708" s="183">
        <v>0</v>
      </c>
      <c r="L1708" s="183">
        <v>0</v>
      </c>
      <c r="M1708" s="183">
        <v>0</v>
      </c>
      <c r="N1708" s="183">
        <v>0</v>
      </c>
      <c r="O1708" s="183">
        <v>0</v>
      </c>
      <c r="P1708" s="183">
        <v>0</v>
      </c>
      <c r="Q1708" s="183">
        <v>0</v>
      </c>
      <c r="R1708" s="183">
        <v>0</v>
      </c>
      <c r="S1708" s="183">
        <v>0</v>
      </c>
      <c r="T1708" s="183">
        <v>0</v>
      </c>
      <c r="U1708" s="183">
        <v>0</v>
      </c>
      <c r="V1708" s="183">
        <v>0</v>
      </c>
      <c r="W1708" s="183">
        <v>0</v>
      </c>
      <c r="X1708" s="183">
        <v>0</v>
      </c>
      <c r="Y1708" s="183">
        <v>0</v>
      </c>
    </row>
    <row r="1709" spans="1:25" x14ac:dyDescent="0.2">
      <c r="A1709" s="184">
        <v>11418068</v>
      </c>
      <c r="B1709" s="183" t="str">
        <f>[1]店マスタ!B1708</f>
        <v>（株）モリデン</v>
      </c>
      <c r="C1709" s="183">
        <v>2</v>
      </c>
      <c r="D1709" s="183">
        <v>2</v>
      </c>
      <c r="E1709" s="183">
        <f>_xlfn.XLOOKUP(A1709,[2]Sheet1!$R:$R,[2]Sheet1!$AB:$AB,"",0)</f>
        <v>2</v>
      </c>
      <c r="F1709" s="183">
        <f>_xlfn.XLOOKUP($A1709,[3]【2026年03月度_全社】RFM客層一覧表データ!$A:$A,[3]【2026年03月度_全社】RFM客層一覧表データ!C:C,"",0)</f>
        <v>889</v>
      </c>
      <c r="G1709" s="183">
        <f>_xlfn.XLOOKUP($A1709,[3]【2026年03月度_全社】RFM客層一覧表データ!$A:$A,[3]【2026年03月度_全社】RFM客層一覧表データ!D:D,"",0)</f>
        <v>309</v>
      </c>
      <c r="H1709" s="183">
        <f>_xlfn.XLOOKUP($A1709,[3]【2026年03月度_全社】RFM客層一覧表データ!$A:$A,[3]【2026年03月度_全社】RFM客層一覧表データ!E:E,"",0)</f>
        <v>390</v>
      </c>
      <c r="I1709" s="183">
        <f>_xlfn.XLOOKUP($A1709,[3]【2026年03月度_全社】RFM客層一覧表データ!$A:$A,[3]【2026年03月度_全社】RFM客層一覧表データ!F:F,"",0)</f>
        <v>61</v>
      </c>
      <c r="J1709" s="183">
        <v>933</v>
      </c>
      <c r="K1709" s="183">
        <v>320</v>
      </c>
      <c r="L1709" s="183">
        <v>415</v>
      </c>
      <c r="M1709" s="183">
        <v>41</v>
      </c>
      <c r="N1709" s="183">
        <v>1007</v>
      </c>
      <c r="O1709" s="183">
        <v>343</v>
      </c>
      <c r="P1709" s="183">
        <v>435</v>
      </c>
      <c r="Q1709" s="183">
        <v>44</v>
      </c>
      <c r="R1709" s="183">
        <v>1076</v>
      </c>
      <c r="S1709" s="183">
        <v>376</v>
      </c>
      <c r="T1709" s="183">
        <v>454</v>
      </c>
      <c r="U1709" s="183">
        <v>56</v>
      </c>
      <c r="V1709" s="183">
        <v>1134</v>
      </c>
      <c r="W1709" s="183">
        <v>395</v>
      </c>
      <c r="X1709" s="183">
        <v>497</v>
      </c>
      <c r="Y1709" s="183">
        <v>46</v>
      </c>
    </row>
    <row r="1710" spans="1:25" x14ac:dyDescent="0.2">
      <c r="A1710" s="184">
        <v>11418116</v>
      </c>
      <c r="B1710" s="183" t="str">
        <f>[1]店マスタ!B1709</f>
        <v>（有）パナ・フジ電器</v>
      </c>
      <c r="C1710" s="183">
        <v>2</v>
      </c>
      <c r="D1710" s="183">
        <v>2</v>
      </c>
      <c r="E1710" s="183">
        <f>_xlfn.XLOOKUP(A1710,[2]Sheet1!$R:$R,[2]Sheet1!$AB:$AB,"",0)</f>
        <v>2.5</v>
      </c>
      <c r="F1710" s="183" t="str">
        <f>_xlfn.XLOOKUP($A1710,[3]【2026年03月度_全社】RFM客層一覧表データ!$A:$A,[3]【2026年03月度_全社】RFM客層一覧表データ!C:C,"",0)</f>
        <v/>
      </c>
      <c r="G1710" s="183" t="str">
        <f>_xlfn.XLOOKUP($A1710,[3]【2026年03月度_全社】RFM客層一覧表データ!$A:$A,[3]【2026年03月度_全社】RFM客層一覧表データ!D:D,"",0)</f>
        <v/>
      </c>
      <c r="H1710" s="183" t="str">
        <f>_xlfn.XLOOKUP($A1710,[3]【2026年03月度_全社】RFM客層一覧表データ!$A:$A,[3]【2026年03月度_全社】RFM客層一覧表データ!E:E,"",0)</f>
        <v/>
      </c>
      <c r="I1710" s="183" t="str">
        <f>_xlfn.XLOOKUP($A1710,[3]【2026年03月度_全社】RFM客層一覧表データ!$A:$A,[3]【2026年03月度_全社】RFM客層一覧表データ!F:F,"",0)</f>
        <v/>
      </c>
      <c r="J1710" s="183">
        <v>0</v>
      </c>
      <c r="K1710" s="183">
        <v>0</v>
      </c>
      <c r="L1710" s="183">
        <v>0</v>
      </c>
      <c r="M1710" s="183">
        <v>0</v>
      </c>
      <c r="N1710" s="183">
        <v>0</v>
      </c>
      <c r="O1710" s="183">
        <v>0</v>
      </c>
      <c r="P1710" s="183">
        <v>0</v>
      </c>
      <c r="Q1710" s="183">
        <v>0</v>
      </c>
      <c r="R1710" s="183">
        <v>0</v>
      </c>
      <c r="S1710" s="183">
        <v>0</v>
      </c>
      <c r="T1710" s="183">
        <v>0</v>
      </c>
      <c r="U1710" s="183">
        <v>0</v>
      </c>
      <c r="V1710" s="183">
        <v>0</v>
      </c>
      <c r="W1710" s="183">
        <v>0</v>
      </c>
      <c r="X1710" s="183">
        <v>0</v>
      </c>
      <c r="Y1710" s="183">
        <v>0</v>
      </c>
    </row>
    <row r="1711" spans="1:25" x14ac:dyDescent="0.2">
      <c r="A1711" s="184">
        <v>11418129</v>
      </c>
      <c r="B1711" s="183" t="str">
        <f>[1]店マスタ!B1710</f>
        <v>ライフテクト　エース緑園店</v>
      </c>
      <c r="C1711" s="183">
        <v>5.5</v>
      </c>
      <c r="D1711" s="183">
        <v>5.5</v>
      </c>
      <c r="E1711" s="183">
        <f>_xlfn.XLOOKUP(A1711,[2]Sheet1!$R:$R,[2]Sheet1!$AB:$AB,"",0)</f>
        <v>5.5</v>
      </c>
      <c r="F1711" s="183">
        <f>_xlfn.XLOOKUP($A1711,[3]【2026年03月度_全社】RFM客層一覧表データ!$A:$A,[3]【2026年03月度_全社】RFM客層一覧表データ!C:C,"",0)</f>
        <v>2335</v>
      </c>
      <c r="G1711" s="183">
        <f>_xlfn.XLOOKUP($A1711,[3]【2026年03月度_全社】RFM客層一覧表データ!$A:$A,[3]【2026年03月度_全社】RFM客層一覧表データ!D:D,"",0)</f>
        <v>593</v>
      </c>
      <c r="H1711" s="183">
        <f>_xlfn.XLOOKUP($A1711,[3]【2026年03月度_全社】RFM客層一覧表データ!$A:$A,[3]【2026年03月度_全社】RFM客層一覧表データ!E:E,"",0)</f>
        <v>822</v>
      </c>
      <c r="I1711" s="183">
        <f>_xlfn.XLOOKUP($A1711,[3]【2026年03月度_全社】RFM客層一覧表データ!$A:$A,[3]【2026年03月度_全社】RFM客層一覧表データ!F:F,"",0)</f>
        <v>161</v>
      </c>
      <c r="J1711" s="183">
        <v>2347</v>
      </c>
      <c r="K1711" s="183">
        <v>641</v>
      </c>
      <c r="L1711" s="183">
        <v>838</v>
      </c>
      <c r="M1711" s="183">
        <v>177</v>
      </c>
      <c r="N1711" s="183">
        <v>2453</v>
      </c>
      <c r="O1711" s="183">
        <v>830</v>
      </c>
      <c r="P1711" s="183">
        <v>865</v>
      </c>
      <c r="Q1711" s="183">
        <v>249</v>
      </c>
      <c r="R1711" s="183">
        <v>2441</v>
      </c>
      <c r="S1711" s="183">
        <v>864</v>
      </c>
      <c r="T1711" s="183">
        <v>877</v>
      </c>
      <c r="U1711" s="183">
        <v>320</v>
      </c>
      <c r="V1711" s="183">
        <v>2484</v>
      </c>
      <c r="W1711" s="183">
        <v>829</v>
      </c>
      <c r="X1711" s="183">
        <v>863</v>
      </c>
      <c r="Y1711" s="183">
        <v>250</v>
      </c>
    </row>
    <row r="1712" spans="1:25" x14ac:dyDescent="0.2">
      <c r="A1712" s="184">
        <v>11418355</v>
      </c>
      <c r="B1712" s="183" t="str">
        <f>[1]店マスタ!B1711</f>
        <v>（有）ユタカ電器商会</v>
      </c>
      <c r="C1712" s="183">
        <v>1.5</v>
      </c>
      <c r="D1712" s="183">
        <v>1.5</v>
      </c>
      <c r="E1712" s="183">
        <f>_xlfn.XLOOKUP(A1712,[2]Sheet1!$R:$R,[2]Sheet1!$AB:$AB,"",0)</f>
        <v>1.5</v>
      </c>
      <c r="F1712" s="183">
        <f>_xlfn.XLOOKUP($A1712,[3]【2026年03月度_全社】RFM客層一覧表データ!$A:$A,[3]【2026年03月度_全社】RFM客層一覧表データ!C:C,"",0)</f>
        <v>958</v>
      </c>
      <c r="G1712" s="183">
        <f>_xlfn.XLOOKUP($A1712,[3]【2026年03月度_全社】RFM客層一覧表データ!$A:$A,[3]【2026年03月度_全社】RFM客層一覧表データ!D:D,"",0)</f>
        <v>448</v>
      </c>
      <c r="H1712" s="183">
        <f>_xlfn.XLOOKUP($A1712,[3]【2026年03月度_全社】RFM客層一覧表データ!$A:$A,[3]【2026年03月度_全社】RFM客層一覧表データ!E:E,"",0)</f>
        <v>240</v>
      </c>
      <c r="I1712" s="183">
        <f>_xlfn.XLOOKUP($A1712,[3]【2026年03月度_全社】RFM客層一覧表データ!$A:$A,[3]【2026年03月度_全社】RFM客層一覧表データ!F:F,"",0)</f>
        <v>135</v>
      </c>
      <c r="J1712" s="183">
        <v>820</v>
      </c>
      <c r="K1712" s="183">
        <v>421</v>
      </c>
      <c r="L1712" s="183">
        <v>178</v>
      </c>
      <c r="M1712" s="183">
        <v>171</v>
      </c>
      <c r="N1712" s="183">
        <v>739</v>
      </c>
      <c r="O1712" s="183">
        <v>282</v>
      </c>
      <c r="P1712" s="183">
        <v>137</v>
      </c>
      <c r="Q1712" s="183">
        <v>117</v>
      </c>
      <c r="R1712" s="183">
        <v>685</v>
      </c>
      <c r="S1712" s="183">
        <v>266</v>
      </c>
      <c r="T1712" s="183">
        <v>122</v>
      </c>
      <c r="U1712" s="183">
        <v>91</v>
      </c>
      <c r="V1712" s="183">
        <v>597</v>
      </c>
      <c r="W1712" s="183">
        <v>264</v>
      </c>
      <c r="X1712" s="183">
        <v>87</v>
      </c>
      <c r="Y1712" s="183">
        <v>111</v>
      </c>
    </row>
    <row r="1713" spans="1:25" x14ac:dyDescent="0.2">
      <c r="A1713" s="184">
        <v>11418472</v>
      </c>
      <c r="B1713" s="183" t="str">
        <f>[1]店マスタ!B1712</f>
        <v>（有）ハッピ－電器</v>
      </c>
      <c r="C1713" s="183">
        <v>2.5</v>
      </c>
      <c r="D1713" s="183">
        <v>2.5</v>
      </c>
      <c r="E1713" s="183">
        <f>_xlfn.XLOOKUP(A1713,[2]Sheet1!$R:$R,[2]Sheet1!$AB:$AB,"",0)</f>
        <v>2.5</v>
      </c>
      <c r="F1713" s="183">
        <f>_xlfn.XLOOKUP($A1713,[3]【2026年03月度_全社】RFM客層一覧表データ!$A:$A,[3]【2026年03月度_全社】RFM客層一覧表データ!C:C,"",0)</f>
        <v>1249</v>
      </c>
      <c r="G1713" s="183">
        <f>_xlfn.XLOOKUP($A1713,[3]【2026年03月度_全社】RFM客層一覧表データ!$A:$A,[3]【2026年03月度_全社】RFM客層一覧表データ!D:D,"",0)</f>
        <v>494</v>
      </c>
      <c r="H1713" s="183">
        <f>_xlfn.XLOOKUP($A1713,[3]【2026年03月度_全社】RFM客層一覧表データ!$A:$A,[3]【2026年03月度_全社】RFM客層一覧表データ!E:E,"",0)</f>
        <v>451</v>
      </c>
      <c r="I1713" s="183">
        <f>_xlfn.XLOOKUP($A1713,[3]【2026年03月度_全社】RFM客層一覧表データ!$A:$A,[3]【2026年03月度_全社】RFM客層一覧表データ!F:F,"",0)</f>
        <v>122</v>
      </c>
      <c r="J1713" s="183">
        <v>1229</v>
      </c>
      <c r="K1713" s="183">
        <v>518</v>
      </c>
      <c r="L1713" s="183">
        <v>456</v>
      </c>
      <c r="M1713" s="183">
        <v>149</v>
      </c>
      <c r="N1713" s="183">
        <v>1186</v>
      </c>
      <c r="O1713" s="183">
        <v>485</v>
      </c>
      <c r="P1713" s="183">
        <v>453</v>
      </c>
      <c r="Q1713" s="183">
        <v>148</v>
      </c>
      <c r="R1713" s="183">
        <v>1114</v>
      </c>
      <c r="S1713" s="183">
        <v>432</v>
      </c>
      <c r="T1713" s="183">
        <v>436</v>
      </c>
      <c r="U1713" s="183">
        <v>81</v>
      </c>
      <c r="V1713" s="183">
        <v>1116</v>
      </c>
      <c r="W1713" s="183">
        <v>450</v>
      </c>
      <c r="X1713" s="183">
        <v>433</v>
      </c>
      <c r="Y1713" s="183">
        <v>108</v>
      </c>
    </row>
    <row r="1714" spans="1:25" x14ac:dyDescent="0.2">
      <c r="A1714" s="184">
        <v>11420001</v>
      </c>
      <c r="B1714" s="183" t="str">
        <f>[1]店マスタ!B1713</f>
        <v>（有）石井電機商会</v>
      </c>
      <c r="C1714" s="183">
        <v>1.5</v>
      </c>
      <c r="D1714" s="183">
        <v>0</v>
      </c>
      <c r="E1714" s="183" t="str">
        <f>_xlfn.XLOOKUP(A1714,[2]Sheet1!$R:$R,[2]Sheet1!$AB:$AB,"",0)</f>
        <v/>
      </c>
      <c r="F1714" s="183" t="str">
        <f>_xlfn.XLOOKUP($A1714,[3]【2026年03月度_全社】RFM客層一覧表データ!$A:$A,[3]【2026年03月度_全社】RFM客層一覧表データ!C:C,"",0)</f>
        <v/>
      </c>
      <c r="G1714" s="183" t="str">
        <f>_xlfn.XLOOKUP($A1714,[3]【2026年03月度_全社】RFM客層一覧表データ!$A:$A,[3]【2026年03月度_全社】RFM客層一覧表データ!D:D,"",0)</f>
        <v/>
      </c>
      <c r="H1714" s="183" t="str">
        <f>_xlfn.XLOOKUP($A1714,[3]【2026年03月度_全社】RFM客層一覧表データ!$A:$A,[3]【2026年03月度_全社】RFM客層一覧表データ!E:E,"",0)</f>
        <v/>
      </c>
      <c r="I1714" s="183" t="str">
        <f>_xlfn.XLOOKUP($A1714,[3]【2026年03月度_全社】RFM客層一覧表データ!$A:$A,[3]【2026年03月度_全社】RFM客層一覧表データ!F:F,"",0)</f>
        <v/>
      </c>
      <c r="J1714" s="183">
        <v>65</v>
      </c>
      <c r="K1714" s="183">
        <v>36</v>
      </c>
      <c r="L1714" s="183">
        <v>5</v>
      </c>
      <c r="M1714" s="183">
        <v>13</v>
      </c>
      <c r="N1714" s="183">
        <v>37</v>
      </c>
      <c r="O1714" s="183">
        <v>16</v>
      </c>
      <c r="P1714" s="183">
        <v>1</v>
      </c>
      <c r="Q1714" s="183">
        <v>14</v>
      </c>
      <c r="R1714" s="183">
        <v>30</v>
      </c>
      <c r="S1714" s="183">
        <v>11</v>
      </c>
      <c r="T1714" s="183">
        <v>1</v>
      </c>
      <c r="U1714" s="183">
        <v>10</v>
      </c>
      <c r="V1714" s="183">
        <v>54</v>
      </c>
      <c r="W1714" s="183">
        <v>8</v>
      </c>
      <c r="X1714" s="183">
        <v>6</v>
      </c>
      <c r="Y1714" s="183">
        <v>4</v>
      </c>
    </row>
    <row r="1715" spans="1:25" x14ac:dyDescent="0.2">
      <c r="A1715" s="184">
        <v>11420004</v>
      </c>
      <c r="B1715" s="183" t="str">
        <f>[1]店マスタ!B1714</f>
        <v>（有）大野電気商会</v>
      </c>
      <c r="C1715" s="183">
        <v>2.5</v>
      </c>
      <c r="D1715" s="183">
        <v>2.5</v>
      </c>
      <c r="E1715" s="183">
        <f>_xlfn.XLOOKUP(A1715,[2]Sheet1!$R:$R,[2]Sheet1!$AB:$AB,"",0)</f>
        <v>2.5</v>
      </c>
      <c r="F1715" s="183" t="str">
        <f>_xlfn.XLOOKUP($A1715,[3]【2026年03月度_全社】RFM客層一覧表データ!$A:$A,[3]【2026年03月度_全社】RFM客層一覧表データ!C:C,"",0)</f>
        <v/>
      </c>
      <c r="G1715" s="183" t="str">
        <f>_xlfn.XLOOKUP($A1715,[3]【2026年03月度_全社】RFM客層一覧表データ!$A:$A,[3]【2026年03月度_全社】RFM客層一覧表データ!D:D,"",0)</f>
        <v/>
      </c>
      <c r="H1715" s="183" t="str">
        <f>_xlfn.XLOOKUP($A1715,[3]【2026年03月度_全社】RFM客層一覧表データ!$A:$A,[3]【2026年03月度_全社】RFM客層一覧表データ!E:E,"",0)</f>
        <v/>
      </c>
      <c r="I1715" s="183" t="str">
        <f>_xlfn.XLOOKUP($A1715,[3]【2026年03月度_全社】RFM客層一覧表データ!$A:$A,[3]【2026年03月度_全社】RFM客層一覧表データ!F:F,"",0)</f>
        <v/>
      </c>
      <c r="J1715" s="183">
        <v>0</v>
      </c>
      <c r="K1715" s="183">
        <v>0</v>
      </c>
      <c r="L1715" s="183">
        <v>0</v>
      </c>
      <c r="M1715" s="183">
        <v>0</v>
      </c>
      <c r="N1715" s="183">
        <v>0</v>
      </c>
      <c r="O1715" s="183">
        <v>0</v>
      </c>
      <c r="P1715" s="183">
        <v>0</v>
      </c>
      <c r="Q1715" s="183">
        <v>0</v>
      </c>
      <c r="R1715" s="183">
        <v>0</v>
      </c>
      <c r="S1715" s="183">
        <v>0</v>
      </c>
      <c r="T1715" s="183">
        <v>0</v>
      </c>
      <c r="U1715" s="183">
        <v>0</v>
      </c>
      <c r="V1715" s="183">
        <v>0</v>
      </c>
      <c r="W1715" s="183">
        <v>0</v>
      </c>
      <c r="X1715" s="183">
        <v>0</v>
      </c>
      <c r="Y1715" s="183">
        <v>0</v>
      </c>
    </row>
    <row r="1716" spans="1:25" x14ac:dyDescent="0.2">
      <c r="A1716" s="184">
        <v>11420015</v>
      </c>
      <c r="B1716" s="183" t="str">
        <f>[1]店マスタ!B1715</f>
        <v>（株）久米電機商会</v>
      </c>
      <c r="C1716" s="183">
        <v>1.5</v>
      </c>
      <c r="D1716" s="183">
        <v>1.5</v>
      </c>
      <c r="E1716" s="183">
        <f>_xlfn.XLOOKUP(A1716,[2]Sheet1!$R:$R,[2]Sheet1!$AB:$AB,"",0)</f>
        <v>2</v>
      </c>
      <c r="F1716" s="183">
        <f>_xlfn.XLOOKUP($A1716,[3]【2026年03月度_全社】RFM客層一覧表データ!$A:$A,[3]【2026年03月度_全社】RFM客層一覧表データ!C:C,"",0)</f>
        <v>454</v>
      </c>
      <c r="G1716" s="183">
        <f>_xlfn.XLOOKUP($A1716,[3]【2026年03月度_全社】RFM客層一覧表データ!$A:$A,[3]【2026年03月度_全社】RFM客層一覧表データ!D:D,"",0)</f>
        <v>180</v>
      </c>
      <c r="H1716" s="183">
        <f>_xlfn.XLOOKUP($A1716,[3]【2026年03月度_全社】RFM客層一覧表データ!$A:$A,[3]【2026年03月度_全社】RFM客層一覧表データ!E:E,"",0)</f>
        <v>211</v>
      </c>
      <c r="I1716" s="183">
        <f>_xlfn.XLOOKUP($A1716,[3]【2026年03月度_全社】RFM客層一覧表データ!$A:$A,[3]【2026年03月度_全社】RFM客層一覧表データ!F:F,"",0)</f>
        <v>33</v>
      </c>
      <c r="J1716" s="183">
        <v>465</v>
      </c>
      <c r="K1716" s="183">
        <v>187</v>
      </c>
      <c r="L1716" s="183">
        <v>226</v>
      </c>
      <c r="M1716" s="183">
        <v>28</v>
      </c>
      <c r="N1716" s="183">
        <v>467</v>
      </c>
      <c r="O1716" s="183">
        <v>204</v>
      </c>
      <c r="P1716" s="183">
        <v>240</v>
      </c>
      <c r="Q1716" s="183">
        <v>25</v>
      </c>
      <c r="R1716" s="183">
        <v>467</v>
      </c>
      <c r="S1716" s="183">
        <v>204</v>
      </c>
      <c r="T1716" s="183">
        <v>246</v>
      </c>
      <c r="U1716" s="183">
        <v>30</v>
      </c>
      <c r="V1716" s="183">
        <v>463</v>
      </c>
      <c r="W1716" s="183">
        <v>216</v>
      </c>
      <c r="X1716" s="183">
        <v>249</v>
      </c>
      <c r="Y1716" s="183">
        <v>28</v>
      </c>
    </row>
    <row r="1717" spans="1:25" x14ac:dyDescent="0.2">
      <c r="A1717" s="184">
        <v>11420029</v>
      </c>
      <c r="B1717" s="183" t="str">
        <f>[1]店マスタ!B1716</f>
        <v>（有）福田電気商会</v>
      </c>
      <c r="C1717" s="183">
        <v>3</v>
      </c>
      <c r="D1717" s="183">
        <v>3</v>
      </c>
      <c r="E1717" s="183">
        <f>_xlfn.XLOOKUP(A1717,[2]Sheet1!$R:$R,[2]Sheet1!$AB:$AB,"",0)</f>
        <v>3</v>
      </c>
      <c r="F1717" s="183">
        <f>_xlfn.XLOOKUP($A1717,[3]【2026年03月度_全社】RFM客層一覧表データ!$A:$A,[3]【2026年03月度_全社】RFM客層一覧表データ!C:C,"",0)</f>
        <v>242</v>
      </c>
      <c r="G1717" s="183">
        <f>_xlfn.XLOOKUP($A1717,[3]【2026年03月度_全社】RFM客層一覧表データ!$A:$A,[3]【2026年03月度_全社】RFM客層一覧表データ!D:D,"",0)</f>
        <v>51</v>
      </c>
      <c r="H1717" s="183">
        <f>_xlfn.XLOOKUP($A1717,[3]【2026年03月度_全社】RFM客層一覧表データ!$A:$A,[3]【2026年03月度_全社】RFM客層一覧表データ!E:E,"",0)</f>
        <v>55</v>
      </c>
      <c r="I1717" s="183">
        <f>_xlfn.XLOOKUP($A1717,[3]【2026年03月度_全社】RFM客層一覧表データ!$A:$A,[3]【2026年03月度_全社】RFM客層一覧表データ!F:F,"",0)</f>
        <v>19</v>
      </c>
      <c r="J1717" s="183">
        <v>265</v>
      </c>
      <c r="K1717" s="183">
        <v>69</v>
      </c>
      <c r="L1717" s="183">
        <v>64</v>
      </c>
      <c r="M1717" s="183">
        <v>13</v>
      </c>
      <c r="N1717" s="183">
        <v>282</v>
      </c>
      <c r="O1717" s="183">
        <v>78</v>
      </c>
      <c r="P1717" s="183">
        <v>75</v>
      </c>
      <c r="Q1717" s="183">
        <v>30</v>
      </c>
      <c r="R1717" s="183">
        <v>295</v>
      </c>
      <c r="S1717" s="183">
        <v>78</v>
      </c>
      <c r="T1717" s="183">
        <v>74</v>
      </c>
      <c r="U1717" s="183">
        <v>21</v>
      </c>
      <c r="V1717" s="183">
        <v>319</v>
      </c>
      <c r="W1717" s="183">
        <v>88</v>
      </c>
      <c r="X1717" s="183">
        <v>77</v>
      </c>
      <c r="Y1717" s="183">
        <v>23</v>
      </c>
    </row>
    <row r="1718" spans="1:25" x14ac:dyDescent="0.2">
      <c r="A1718" s="184">
        <v>11420394</v>
      </c>
      <c r="B1718" s="183" t="str">
        <f>[1]店マスタ!B1717</f>
        <v>シンセツ　ミユキ電器</v>
      </c>
      <c r="C1718" s="183">
        <v>1</v>
      </c>
      <c r="D1718" s="183">
        <v>0</v>
      </c>
      <c r="E1718" s="183" t="str">
        <f>_xlfn.XLOOKUP(A1718,[2]Sheet1!$R:$R,[2]Sheet1!$AB:$AB,"",0)</f>
        <v/>
      </c>
      <c r="F1718" s="183" t="str">
        <f>_xlfn.XLOOKUP($A1718,[3]【2026年03月度_全社】RFM客層一覧表データ!$A:$A,[3]【2026年03月度_全社】RFM客層一覧表データ!C:C,"",0)</f>
        <v/>
      </c>
      <c r="G1718" s="183" t="str">
        <f>_xlfn.XLOOKUP($A1718,[3]【2026年03月度_全社】RFM客層一覧表データ!$A:$A,[3]【2026年03月度_全社】RFM客層一覧表データ!D:D,"",0)</f>
        <v/>
      </c>
      <c r="H1718" s="183" t="str">
        <f>_xlfn.XLOOKUP($A1718,[3]【2026年03月度_全社】RFM客層一覧表データ!$A:$A,[3]【2026年03月度_全社】RFM客層一覧表データ!E:E,"",0)</f>
        <v/>
      </c>
      <c r="I1718" s="183" t="str">
        <f>_xlfn.XLOOKUP($A1718,[3]【2026年03月度_全社】RFM客層一覧表データ!$A:$A,[3]【2026年03月度_全社】RFM客層一覧表データ!F:F,"",0)</f>
        <v/>
      </c>
      <c r="J1718" s="183">
        <v>133</v>
      </c>
      <c r="K1718" s="183">
        <v>50</v>
      </c>
      <c r="L1718" s="183">
        <v>81</v>
      </c>
      <c r="M1718" s="183">
        <v>0</v>
      </c>
      <c r="N1718" s="183">
        <v>151</v>
      </c>
      <c r="O1718" s="183">
        <v>59</v>
      </c>
      <c r="P1718" s="183">
        <v>84</v>
      </c>
      <c r="Q1718" s="183">
        <v>0</v>
      </c>
      <c r="R1718" s="183">
        <v>149</v>
      </c>
      <c r="S1718" s="183">
        <v>48</v>
      </c>
      <c r="T1718" s="183">
        <v>87</v>
      </c>
      <c r="U1718" s="183">
        <v>0</v>
      </c>
      <c r="V1718" s="183">
        <v>158</v>
      </c>
      <c r="W1718" s="183">
        <v>63</v>
      </c>
      <c r="X1718" s="183">
        <v>93</v>
      </c>
      <c r="Y1718" s="183">
        <v>0</v>
      </c>
    </row>
    <row r="1719" spans="1:25" x14ac:dyDescent="0.2">
      <c r="A1719" s="184">
        <v>11421010</v>
      </c>
      <c r="B1719" s="183" t="str">
        <f>[1]店マスタ!B1718</f>
        <v>（有）中村電機商会</v>
      </c>
      <c r="C1719" s="183">
        <v>2</v>
      </c>
      <c r="D1719" s="183">
        <v>2</v>
      </c>
      <c r="E1719" s="183">
        <f>_xlfn.XLOOKUP(A1719,[2]Sheet1!$R:$R,[2]Sheet1!$AB:$AB,"",0)</f>
        <v>2</v>
      </c>
      <c r="F1719" s="183" t="str">
        <f>_xlfn.XLOOKUP($A1719,[3]【2026年03月度_全社】RFM客層一覧表データ!$A:$A,[3]【2026年03月度_全社】RFM客層一覧表データ!C:C,"",0)</f>
        <v/>
      </c>
      <c r="G1719" s="183" t="str">
        <f>_xlfn.XLOOKUP($A1719,[3]【2026年03月度_全社】RFM客層一覧表データ!$A:$A,[3]【2026年03月度_全社】RFM客層一覧表データ!D:D,"",0)</f>
        <v/>
      </c>
      <c r="H1719" s="183" t="str">
        <f>_xlfn.XLOOKUP($A1719,[3]【2026年03月度_全社】RFM客層一覧表データ!$A:$A,[3]【2026年03月度_全社】RFM客層一覧表データ!E:E,"",0)</f>
        <v/>
      </c>
      <c r="I1719" s="183" t="str">
        <f>_xlfn.XLOOKUP($A1719,[3]【2026年03月度_全社】RFM客層一覧表データ!$A:$A,[3]【2026年03月度_全社】RFM客層一覧表データ!F:F,"",0)</f>
        <v/>
      </c>
      <c r="J1719" s="183">
        <v>0</v>
      </c>
      <c r="K1719" s="183">
        <v>0</v>
      </c>
      <c r="L1719" s="183">
        <v>0</v>
      </c>
      <c r="M1719" s="183">
        <v>0</v>
      </c>
      <c r="N1719" s="183">
        <v>0</v>
      </c>
      <c r="O1719" s="183">
        <v>0</v>
      </c>
      <c r="P1719" s="183">
        <v>0</v>
      </c>
      <c r="Q1719" s="183">
        <v>0</v>
      </c>
      <c r="R1719" s="183">
        <v>0</v>
      </c>
      <c r="S1719" s="183">
        <v>0</v>
      </c>
      <c r="T1719" s="183">
        <v>0</v>
      </c>
      <c r="U1719" s="183">
        <v>0</v>
      </c>
      <c r="V1719" s="183">
        <v>0</v>
      </c>
      <c r="W1719" s="183">
        <v>0</v>
      </c>
      <c r="X1719" s="183">
        <v>0</v>
      </c>
      <c r="Y1719" s="183">
        <v>0</v>
      </c>
    </row>
    <row r="1720" spans="1:25" x14ac:dyDescent="0.2">
      <c r="A1720" s="184">
        <v>11421012</v>
      </c>
      <c r="B1720" s="183" t="str">
        <f>[1]店マスタ!B1719</f>
        <v>（株）アークランド　スター</v>
      </c>
      <c r="C1720" s="183">
        <v>5</v>
      </c>
      <c r="D1720" s="183">
        <v>5</v>
      </c>
      <c r="E1720" s="183">
        <f>_xlfn.XLOOKUP(A1720,[2]Sheet1!$R:$R,[2]Sheet1!$AB:$AB,"",0)</f>
        <v>5.5</v>
      </c>
      <c r="F1720" s="183">
        <f>_xlfn.XLOOKUP($A1720,[3]【2026年03月度_全社】RFM客層一覧表データ!$A:$A,[3]【2026年03月度_全社】RFM客層一覧表データ!C:C,"",0)</f>
        <v>1917</v>
      </c>
      <c r="G1720" s="183">
        <f>_xlfn.XLOOKUP($A1720,[3]【2026年03月度_全社】RFM客層一覧表データ!$A:$A,[3]【2026年03月度_全社】RFM客層一覧表データ!D:D,"",0)</f>
        <v>792</v>
      </c>
      <c r="H1720" s="183">
        <f>_xlfn.XLOOKUP($A1720,[3]【2026年03月度_全社】RFM客層一覧表データ!$A:$A,[3]【2026年03月度_全社】RFM客層一覧表データ!E:E,"",0)</f>
        <v>754</v>
      </c>
      <c r="I1720" s="183">
        <f>_xlfn.XLOOKUP($A1720,[3]【2026年03月度_全社】RFM客層一覧表データ!$A:$A,[3]【2026年03月度_全社】RFM客層一覧表データ!F:F,"",0)</f>
        <v>206</v>
      </c>
      <c r="J1720" s="183">
        <v>1922</v>
      </c>
      <c r="K1720" s="183">
        <v>832</v>
      </c>
      <c r="L1720" s="183">
        <v>763</v>
      </c>
      <c r="M1720" s="183">
        <v>191</v>
      </c>
      <c r="N1720" s="183">
        <v>2061</v>
      </c>
      <c r="O1720" s="183">
        <v>849</v>
      </c>
      <c r="P1720" s="183">
        <v>792</v>
      </c>
      <c r="Q1720" s="183">
        <v>172</v>
      </c>
      <c r="R1720" s="183">
        <v>2009</v>
      </c>
      <c r="S1720" s="183">
        <v>866</v>
      </c>
      <c r="T1720" s="183">
        <v>806</v>
      </c>
      <c r="U1720" s="183">
        <v>173</v>
      </c>
      <c r="V1720" s="183">
        <v>2041</v>
      </c>
      <c r="W1720" s="183">
        <v>922</v>
      </c>
      <c r="X1720" s="183">
        <v>814</v>
      </c>
      <c r="Y1720" s="183">
        <v>216</v>
      </c>
    </row>
    <row r="1721" spans="1:25" x14ac:dyDescent="0.2">
      <c r="A1721" s="184">
        <v>11421028</v>
      </c>
      <c r="B1721" s="183" t="str">
        <f>[1]店マスタ!B1720</f>
        <v>（株）ミナト電気商会</v>
      </c>
      <c r="C1721" s="183">
        <v>3.5</v>
      </c>
      <c r="D1721" s="183">
        <v>3.5</v>
      </c>
      <c r="E1721" s="183">
        <f>_xlfn.XLOOKUP(A1721,[2]Sheet1!$R:$R,[2]Sheet1!$AB:$AB,"",0)</f>
        <v>4.5</v>
      </c>
      <c r="F1721" s="183">
        <f>_xlfn.XLOOKUP($A1721,[3]【2026年03月度_全社】RFM客層一覧表データ!$A:$A,[3]【2026年03月度_全社】RFM客層一覧表データ!C:C,"",0)</f>
        <v>999</v>
      </c>
      <c r="G1721" s="183">
        <f>_xlfn.XLOOKUP($A1721,[3]【2026年03月度_全社】RFM客層一覧表データ!$A:$A,[3]【2026年03月度_全社】RFM客層一覧表データ!D:D,"",0)</f>
        <v>343</v>
      </c>
      <c r="H1721" s="183">
        <f>_xlfn.XLOOKUP($A1721,[3]【2026年03月度_全社】RFM客層一覧表データ!$A:$A,[3]【2026年03月度_全社】RFM客層一覧表データ!E:E,"",0)</f>
        <v>339</v>
      </c>
      <c r="I1721" s="183">
        <f>_xlfn.XLOOKUP($A1721,[3]【2026年03月度_全社】RFM客層一覧表データ!$A:$A,[3]【2026年03月度_全社】RFM客層一覧表データ!F:F,"",0)</f>
        <v>100</v>
      </c>
      <c r="J1721" s="183">
        <v>1007</v>
      </c>
      <c r="K1721" s="183">
        <v>367</v>
      </c>
      <c r="L1721" s="183">
        <v>347</v>
      </c>
      <c r="M1721" s="183">
        <v>75</v>
      </c>
      <c r="N1721" s="183">
        <v>1005</v>
      </c>
      <c r="O1721" s="183">
        <v>382</v>
      </c>
      <c r="P1721" s="183">
        <v>357</v>
      </c>
      <c r="Q1721" s="183">
        <v>110</v>
      </c>
      <c r="R1721" s="183">
        <v>981</v>
      </c>
      <c r="S1721" s="183">
        <v>382</v>
      </c>
      <c r="T1721" s="183">
        <v>363</v>
      </c>
      <c r="U1721" s="183">
        <v>83</v>
      </c>
      <c r="V1721" s="183">
        <v>977</v>
      </c>
      <c r="W1721" s="183">
        <v>405</v>
      </c>
      <c r="X1721" s="183">
        <v>374</v>
      </c>
      <c r="Y1721" s="183">
        <v>125</v>
      </c>
    </row>
    <row r="1722" spans="1:25" x14ac:dyDescent="0.2">
      <c r="A1722" s="184">
        <v>11421031</v>
      </c>
      <c r="B1722" s="183" t="str">
        <f>[1]店マスタ!B1721</f>
        <v>（有）いずみ電器</v>
      </c>
      <c r="C1722" s="183">
        <v>2</v>
      </c>
      <c r="D1722" s="183">
        <v>2</v>
      </c>
      <c r="E1722" s="183">
        <f>_xlfn.XLOOKUP(A1722,[2]Sheet1!$R:$R,[2]Sheet1!$AB:$AB,"",0)</f>
        <v>2</v>
      </c>
      <c r="F1722" s="183" t="str">
        <f>_xlfn.XLOOKUP($A1722,[3]【2026年03月度_全社】RFM客層一覧表データ!$A:$A,[3]【2026年03月度_全社】RFM客層一覧表データ!C:C,"",0)</f>
        <v/>
      </c>
      <c r="G1722" s="183" t="str">
        <f>_xlfn.XLOOKUP($A1722,[3]【2026年03月度_全社】RFM客層一覧表データ!$A:$A,[3]【2026年03月度_全社】RFM客層一覧表データ!D:D,"",0)</f>
        <v/>
      </c>
      <c r="H1722" s="183" t="str">
        <f>_xlfn.XLOOKUP($A1722,[3]【2026年03月度_全社】RFM客層一覧表データ!$A:$A,[3]【2026年03月度_全社】RFM客層一覧表データ!E:E,"",0)</f>
        <v/>
      </c>
      <c r="I1722" s="183" t="str">
        <f>_xlfn.XLOOKUP($A1722,[3]【2026年03月度_全社】RFM客層一覧表データ!$A:$A,[3]【2026年03月度_全社】RFM客層一覧表データ!F:F,"",0)</f>
        <v/>
      </c>
      <c r="J1722" s="183">
        <v>478</v>
      </c>
      <c r="K1722" s="183">
        <v>199</v>
      </c>
      <c r="L1722" s="183">
        <v>200</v>
      </c>
      <c r="M1722" s="183">
        <v>60</v>
      </c>
      <c r="N1722" s="183">
        <v>459</v>
      </c>
      <c r="O1722" s="183">
        <v>189</v>
      </c>
      <c r="P1722" s="183">
        <v>203</v>
      </c>
      <c r="Q1722" s="183">
        <v>45</v>
      </c>
      <c r="R1722" s="183">
        <v>432</v>
      </c>
      <c r="S1722" s="183">
        <v>183</v>
      </c>
      <c r="T1722" s="183">
        <v>203</v>
      </c>
      <c r="U1722" s="183">
        <v>51</v>
      </c>
      <c r="V1722" s="183">
        <v>424</v>
      </c>
      <c r="W1722" s="183">
        <v>158</v>
      </c>
      <c r="X1722" s="183">
        <v>203</v>
      </c>
      <c r="Y1722" s="183">
        <v>24</v>
      </c>
    </row>
    <row r="1723" spans="1:25" x14ac:dyDescent="0.2">
      <c r="A1723" s="184">
        <v>11421043</v>
      </c>
      <c r="B1723" s="183" t="str">
        <f>[1]店マスタ!B1722</f>
        <v>ウイング　キムラ</v>
      </c>
      <c r="C1723" s="183">
        <v>4.5</v>
      </c>
      <c r="D1723" s="183">
        <v>2.5</v>
      </c>
      <c r="E1723" s="183">
        <f>_xlfn.XLOOKUP(A1723,[2]Sheet1!$R:$R,[2]Sheet1!$AB:$AB,"",0)</f>
        <v>3</v>
      </c>
      <c r="F1723" s="183">
        <f>_xlfn.XLOOKUP($A1723,[3]【2026年03月度_全社】RFM客層一覧表データ!$A:$A,[3]【2026年03月度_全社】RFM客層一覧表データ!C:C,"",0)</f>
        <v>1296</v>
      </c>
      <c r="G1723" s="183">
        <f>_xlfn.XLOOKUP($A1723,[3]【2026年03月度_全社】RFM客層一覧表データ!$A:$A,[3]【2026年03月度_全社】RFM客層一覧表データ!D:D,"",0)</f>
        <v>413</v>
      </c>
      <c r="H1723" s="183">
        <f>_xlfn.XLOOKUP($A1723,[3]【2026年03月度_全社】RFM客層一覧表データ!$A:$A,[3]【2026年03月度_全社】RFM客層一覧表データ!E:E,"",0)</f>
        <v>550</v>
      </c>
      <c r="I1723" s="183">
        <f>_xlfn.XLOOKUP($A1723,[3]【2026年03月度_全社】RFM客層一覧表データ!$A:$A,[3]【2026年03月度_全社】RFM客層一覧表データ!F:F,"",0)</f>
        <v>92</v>
      </c>
      <c r="J1723" s="183">
        <v>1292</v>
      </c>
      <c r="K1723" s="183">
        <v>479</v>
      </c>
      <c r="L1723" s="183">
        <v>571</v>
      </c>
      <c r="M1723" s="183">
        <v>88</v>
      </c>
      <c r="N1723" s="183">
        <v>1291</v>
      </c>
      <c r="O1723" s="183">
        <v>549</v>
      </c>
      <c r="P1723" s="183">
        <v>588</v>
      </c>
      <c r="Q1723" s="183">
        <v>131</v>
      </c>
      <c r="R1723" s="183">
        <v>1273</v>
      </c>
      <c r="S1723" s="183">
        <v>569</v>
      </c>
      <c r="T1723" s="183">
        <v>593</v>
      </c>
      <c r="U1723" s="183">
        <v>126</v>
      </c>
      <c r="V1723" s="183">
        <v>1257</v>
      </c>
      <c r="W1723" s="183">
        <v>560</v>
      </c>
      <c r="X1723" s="183">
        <v>595</v>
      </c>
      <c r="Y1723" s="183">
        <v>114</v>
      </c>
    </row>
    <row r="1724" spans="1:25" x14ac:dyDescent="0.2">
      <c r="A1724" s="184">
        <v>11421098</v>
      </c>
      <c r="B1724" s="183" t="str">
        <f>[1]店マスタ!B1723</f>
        <v>（有）マイテック　ツツミ</v>
      </c>
      <c r="C1724" s="183">
        <v>2</v>
      </c>
      <c r="D1724" s="183">
        <v>2</v>
      </c>
      <c r="E1724" s="183">
        <f>_xlfn.XLOOKUP(A1724,[2]Sheet1!$R:$R,[2]Sheet1!$AB:$AB,"",0)</f>
        <v>2.5</v>
      </c>
      <c r="F1724" s="183">
        <f>_xlfn.XLOOKUP($A1724,[3]【2026年03月度_全社】RFM客層一覧表データ!$A:$A,[3]【2026年03月度_全社】RFM客層一覧表データ!C:C,"",0)</f>
        <v>367</v>
      </c>
      <c r="G1724" s="183">
        <f>_xlfn.XLOOKUP($A1724,[3]【2026年03月度_全社】RFM客層一覧表データ!$A:$A,[3]【2026年03月度_全社】RFM客層一覧表データ!D:D,"",0)</f>
        <v>132</v>
      </c>
      <c r="H1724" s="183">
        <f>_xlfn.XLOOKUP($A1724,[3]【2026年03月度_全社】RFM客層一覧表データ!$A:$A,[3]【2026年03月度_全社】RFM客層一覧表データ!E:E,"",0)</f>
        <v>178</v>
      </c>
      <c r="I1724" s="183">
        <f>_xlfn.XLOOKUP($A1724,[3]【2026年03月度_全社】RFM客層一覧表データ!$A:$A,[3]【2026年03月度_全社】RFM客層一覧表データ!F:F,"",0)</f>
        <v>22</v>
      </c>
      <c r="J1724" s="183">
        <v>381</v>
      </c>
      <c r="K1724" s="183">
        <v>157</v>
      </c>
      <c r="L1724" s="183">
        <v>187</v>
      </c>
      <c r="M1724" s="183">
        <v>27</v>
      </c>
      <c r="N1724" s="183">
        <v>383</v>
      </c>
      <c r="O1724" s="183">
        <v>153</v>
      </c>
      <c r="P1724" s="183">
        <v>184</v>
      </c>
      <c r="Q1724" s="183">
        <v>34</v>
      </c>
      <c r="R1724" s="183">
        <v>397</v>
      </c>
      <c r="S1724" s="183">
        <v>152</v>
      </c>
      <c r="T1724" s="183">
        <v>188</v>
      </c>
      <c r="U1724" s="183">
        <v>24</v>
      </c>
      <c r="V1724" s="183">
        <v>410</v>
      </c>
      <c r="W1724" s="183">
        <v>148</v>
      </c>
      <c r="X1724" s="183">
        <v>192</v>
      </c>
      <c r="Y1724" s="183">
        <v>22</v>
      </c>
    </row>
    <row r="1725" spans="1:25" x14ac:dyDescent="0.2">
      <c r="A1725" s="184">
        <v>11421107</v>
      </c>
      <c r="B1725" s="183" t="str">
        <f>[1]店マスタ!B1724</f>
        <v>スセキ電気チェーン　横浜南店</v>
      </c>
      <c r="C1725" s="183">
        <v>2</v>
      </c>
      <c r="D1725" s="183">
        <v>2</v>
      </c>
      <c r="E1725" s="183">
        <f>_xlfn.XLOOKUP(A1725,[2]Sheet1!$R:$R,[2]Sheet1!$AB:$AB,"",0)</f>
        <v>2</v>
      </c>
      <c r="F1725" s="183">
        <f>_xlfn.XLOOKUP($A1725,[3]【2026年03月度_全社】RFM客層一覧表データ!$A:$A,[3]【2026年03月度_全社】RFM客層一覧表データ!C:C,"",0)</f>
        <v>2</v>
      </c>
      <c r="G1725" s="183">
        <f>_xlfn.XLOOKUP($A1725,[3]【2026年03月度_全社】RFM客層一覧表データ!$A:$A,[3]【2026年03月度_全社】RFM客層一覧表データ!D:D,"",0)</f>
        <v>0</v>
      </c>
      <c r="H1725" s="183">
        <f>_xlfn.XLOOKUP($A1725,[3]【2026年03月度_全社】RFM客層一覧表データ!$A:$A,[3]【2026年03月度_全社】RFM客層一覧表データ!E:E,"",0)</f>
        <v>1</v>
      </c>
      <c r="I1725" s="183">
        <f>_xlfn.XLOOKUP($A1725,[3]【2026年03月度_全社】RFM客層一覧表データ!$A:$A,[3]【2026年03月度_全社】RFM客層一覧表データ!F:F,"",0)</f>
        <v>0</v>
      </c>
      <c r="J1725" s="183">
        <v>103</v>
      </c>
      <c r="K1725" s="183">
        <v>2</v>
      </c>
      <c r="L1725" s="183">
        <v>1</v>
      </c>
      <c r="M1725" s="183">
        <v>0</v>
      </c>
      <c r="N1725" s="183">
        <v>203</v>
      </c>
      <c r="O1725" s="183">
        <v>0</v>
      </c>
      <c r="P1725" s="183">
        <v>61</v>
      </c>
      <c r="Q1725" s="183">
        <v>0</v>
      </c>
      <c r="R1725" s="183">
        <v>294</v>
      </c>
      <c r="S1725" s="183">
        <v>0</v>
      </c>
      <c r="T1725" s="183">
        <v>101</v>
      </c>
      <c r="U1725" s="183">
        <v>0</v>
      </c>
      <c r="V1725" s="183">
        <v>378</v>
      </c>
      <c r="W1725" s="183">
        <v>0</v>
      </c>
      <c r="X1725" s="183">
        <v>139</v>
      </c>
      <c r="Y1725" s="183">
        <v>0</v>
      </c>
    </row>
    <row r="1726" spans="1:25" x14ac:dyDescent="0.2">
      <c r="A1726" s="184">
        <v>11422031</v>
      </c>
      <c r="B1726" s="183" t="str">
        <f>[1]店マスタ!B1725</f>
        <v>（有）　ナガサワ電機</v>
      </c>
      <c r="C1726" s="183">
        <v>3.5</v>
      </c>
      <c r="D1726" s="183">
        <v>3.5</v>
      </c>
      <c r="E1726" s="183">
        <f>_xlfn.XLOOKUP(A1726,[2]Sheet1!$R:$R,[2]Sheet1!$AB:$AB,"",0)</f>
        <v>3.5</v>
      </c>
      <c r="F1726" s="183">
        <f>_xlfn.XLOOKUP($A1726,[3]【2026年03月度_全社】RFM客層一覧表データ!$A:$A,[3]【2026年03月度_全社】RFM客層一覧表データ!C:C,"",0)</f>
        <v>578</v>
      </c>
      <c r="G1726" s="183">
        <f>_xlfn.XLOOKUP($A1726,[3]【2026年03月度_全社】RFM客層一覧表データ!$A:$A,[3]【2026年03月度_全社】RFM客層一覧表データ!D:D,"",0)</f>
        <v>192</v>
      </c>
      <c r="H1726" s="183">
        <f>_xlfn.XLOOKUP($A1726,[3]【2026年03月度_全社】RFM客層一覧表データ!$A:$A,[3]【2026年03月度_全社】RFM客層一覧表データ!E:E,"",0)</f>
        <v>268</v>
      </c>
      <c r="I1726" s="183">
        <f>_xlfn.XLOOKUP($A1726,[3]【2026年03月度_全社】RFM客層一覧表データ!$A:$A,[3]【2026年03月度_全社】RFM客層一覧表データ!F:F,"",0)</f>
        <v>41</v>
      </c>
      <c r="J1726" s="183">
        <v>614</v>
      </c>
      <c r="K1726" s="183">
        <v>212</v>
      </c>
      <c r="L1726" s="183">
        <v>276</v>
      </c>
      <c r="M1726" s="183">
        <v>35</v>
      </c>
      <c r="N1726" s="183">
        <v>630</v>
      </c>
      <c r="O1726" s="183">
        <v>164</v>
      </c>
      <c r="P1726" s="183">
        <v>284</v>
      </c>
      <c r="Q1726" s="183">
        <v>33</v>
      </c>
      <c r="R1726" s="183">
        <v>694</v>
      </c>
      <c r="S1726" s="183">
        <v>216</v>
      </c>
      <c r="T1726" s="183">
        <v>289</v>
      </c>
      <c r="U1726" s="183">
        <v>33</v>
      </c>
      <c r="V1726" s="183">
        <v>742</v>
      </c>
      <c r="W1726" s="183">
        <v>235</v>
      </c>
      <c r="X1726" s="183">
        <v>297</v>
      </c>
      <c r="Y1726" s="183">
        <v>45</v>
      </c>
    </row>
    <row r="1727" spans="1:25" x14ac:dyDescent="0.2">
      <c r="A1727" s="184">
        <v>11422041</v>
      </c>
      <c r="B1727" s="183" t="str">
        <f>[1]店マスタ!B1726</f>
        <v>パルやまいち</v>
      </c>
      <c r="C1727" s="183">
        <v>1.5</v>
      </c>
      <c r="D1727" s="183">
        <v>1.5</v>
      </c>
      <c r="E1727" s="183">
        <f>_xlfn.XLOOKUP(A1727,[2]Sheet1!$R:$R,[2]Sheet1!$AB:$AB,"",0)</f>
        <v>1.5</v>
      </c>
      <c r="F1727" s="183">
        <f>_xlfn.XLOOKUP($A1727,[3]【2026年03月度_全社】RFM客層一覧表データ!$A:$A,[3]【2026年03月度_全社】RFM客層一覧表データ!C:C,"",0)</f>
        <v>199</v>
      </c>
      <c r="G1727" s="183">
        <f>_xlfn.XLOOKUP($A1727,[3]【2026年03月度_全社】RFM客層一覧表データ!$A:$A,[3]【2026年03月度_全社】RFM客層一覧表データ!D:D,"",0)</f>
        <v>5</v>
      </c>
      <c r="H1727" s="183">
        <f>_xlfn.XLOOKUP($A1727,[3]【2026年03月度_全社】RFM客層一覧表データ!$A:$A,[3]【2026年03月度_全社】RFM客層一覧表データ!E:E,"",0)</f>
        <v>0</v>
      </c>
      <c r="I1727" s="183">
        <f>_xlfn.XLOOKUP($A1727,[3]【2026年03月度_全社】RFM客層一覧表データ!$A:$A,[3]【2026年03月度_全社】RFM客層一覧表データ!F:F,"",0)</f>
        <v>0</v>
      </c>
      <c r="J1727" s="183">
        <v>243</v>
      </c>
      <c r="K1727" s="183">
        <v>6</v>
      </c>
      <c r="L1727" s="183">
        <v>0</v>
      </c>
      <c r="M1727" s="183">
        <v>0</v>
      </c>
      <c r="N1727" s="183">
        <v>190</v>
      </c>
      <c r="O1727" s="183">
        <v>11</v>
      </c>
      <c r="P1727" s="183">
        <v>0</v>
      </c>
      <c r="Q1727" s="183">
        <v>0</v>
      </c>
      <c r="R1727" s="183">
        <v>215</v>
      </c>
      <c r="S1727" s="183">
        <v>1</v>
      </c>
      <c r="T1727" s="183">
        <v>1</v>
      </c>
      <c r="U1727" s="183">
        <v>0</v>
      </c>
      <c r="V1727" s="183">
        <v>252</v>
      </c>
      <c r="W1727" s="183">
        <v>60</v>
      </c>
      <c r="X1727" s="183">
        <v>1</v>
      </c>
      <c r="Y1727" s="183">
        <v>0</v>
      </c>
    </row>
    <row r="1728" spans="1:25" x14ac:dyDescent="0.2">
      <c r="A1728" s="184">
        <v>11422050</v>
      </c>
      <c r="B1728" s="183" t="str">
        <f>[1]店マスタ!B1727</f>
        <v>（有）福谷電器</v>
      </c>
      <c r="C1728" s="183">
        <v>2.5</v>
      </c>
      <c r="D1728" s="183">
        <v>2.5</v>
      </c>
      <c r="E1728" s="183">
        <f>_xlfn.XLOOKUP(A1728,[2]Sheet1!$R:$R,[2]Sheet1!$AB:$AB,"",0)</f>
        <v>3</v>
      </c>
      <c r="F1728" s="183">
        <f>_xlfn.XLOOKUP($A1728,[3]【2026年03月度_全社】RFM客層一覧表データ!$A:$A,[3]【2026年03月度_全社】RFM客層一覧表データ!C:C,"",0)</f>
        <v>989</v>
      </c>
      <c r="G1728" s="183">
        <f>_xlfn.XLOOKUP($A1728,[3]【2026年03月度_全社】RFM客層一覧表データ!$A:$A,[3]【2026年03月度_全社】RFM客層一覧表データ!D:D,"",0)</f>
        <v>276</v>
      </c>
      <c r="H1728" s="183">
        <f>_xlfn.XLOOKUP($A1728,[3]【2026年03月度_全社】RFM客層一覧表データ!$A:$A,[3]【2026年03月度_全社】RFM客層一覧表データ!E:E,"",0)</f>
        <v>372</v>
      </c>
      <c r="I1728" s="183">
        <f>_xlfn.XLOOKUP($A1728,[3]【2026年03月度_全社】RFM客層一覧表データ!$A:$A,[3]【2026年03月度_全社】RFM客層一覧表データ!F:F,"",0)</f>
        <v>63</v>
      </c>
      <c r="J1728" s="183">
        <v>1056</v>
      </c>
      <c r="K1728" s="183">
        <v>301</v>
      </c>
      <c r="L1728" s="183">
        <v>409</v>
      </c>
      <c r="M1728" s="183">
        <v>51</v>
      </c>
      <c r="N1728" s="183">
        <v>1144</v>
      </c>
      <c r="O1728" s="183">
        <v>381</v>
      </c>
      <c r="P1728" s="183">
        <v>422</v>
      </c>
      <c r="Q1728" s="183">
        <v>72</v>
      </c>
      <c r="R1728" s="183">
        <v>1189</v>
      </c>
      <c r="S1728" s="183">
        <v>361</v>
      </c>
      <c r="T1728" s="183">
        <v>448</v>
      </c>
      <c r="U1728" s="183">
        <v>92</v>
      </c>
      <c r="V1728" s="183">
        <v>1170</v>
      </c>
      <c r="W1728" s="183">
        <v>451</v>
      </c>
      <c r="X1728" s="183">
        <v>454</v>
      </c>
      <c r="Y1728" s="183">
        <v>114</v>
      </c>
    </row>
    <row r="1729" spans="1:25" x14ac:dyDescent="0.2">
      <c r="A1729" s="184">
        <v>11423001</v>
      </c>
      <c r="B1729" s="183" t="str">
        <f>[1]店マスタ!B1728</f>
        <v>アサノ電器（株）</v>
      </c>
      <c r="C1729" s="183">
        <v>1</v>
      </c>
      <c r="D1729" s="183">
        <v>0</v>
      </c>
      <c r="E1729" s="183" t="str">
        <f>_xlfn.XLOOKUP(A1729,[2]Sheet1!$R:$R,[2]Sheet1!$AB:$AB,"",0)</f>
        <v/>
      </c>
      <c r="F1729" s="183">
        <f>_xlfn.XLOOKUP($A1729,[3]【2026年03月度_全社】RFM客層一覧表データ!$A:$A,[3]【2026年03月度_全社】RFM客層一覧表データ!C:C,"",0)</f>
        <v>1108</v>
      </c>
      <c r="G1729" s="183">
        <f>_xlfn.XLOOKUP($A1729,[3]【2026年03月度_全社】RFM客層一覧表データ!$A:$A,[3]【2026年03月度_全社】RFM客層一覧表データ!D:D,"",0)</f>
        <v>5</v>
      </c>
      <c r="H1729" s="183">
        <f>_xlfn.XLOOKUP($A1729,[3]【2026年03月度_全社】RFM客層一覧表データ!$A:$A,[3]【2026年03月度_全社】RFM客層一覧表データ!E:E,"",0)</f>
        <v>342</v>
      </c>
      <c r="I1729" s="183">
        <f>_xlfn.XLOOKUP($A1729,[3]【2026年03月度_全社】RFM客層一覧表データ!$A:$A,[3]【2026年03月度_全社】RFM客層一覧表データ!F:F,"",0)</f>
        <v>1</v>
      </c>
      <c r="J1729" s="183">
        <v>1326</v>
      </c>
      <c r="K1729" s="183">
        <v>301</v>
      </c>
      <c r="L1729" s="183">
        <v>443</v>
      </c>
      <c r="M1729" s="183">
        <v>76</v>
      </c>
      <c r="N1729" s="183">
        <v>1467</v>
      </c>
      <c r="O1729" s="183">
        <v>348</v>
      </c>
      <c r="P1729" s="183">
        <v>501</v>
      </c>
      <c r="Q1729" s="183">
        <v>63</v>
      </c>
      <c r="R1729" s="183">
        <v>1568</v>
      </c>
      <c r="S1729" s="183">
        <v>473</v>
      </c>
      <c r="T1729" s="183">
        <v>553</v>
      </c>
      <c r="U1729" s="183">
        <v>95</v>
      </c>
      <c r="V1729" s="183">
        <v>1667</v>
      </c>
      <c r="W1729" s="183">
        <v>525</v>
      </c>
      <c r="X1729" s="183">
        <v>595</v>
      </c>
      <c r="Y1729" s="183">
        <v>72</v>
      </c>
    </row>
    <row r="1730" spans="1:25" x14ac:dyDescent="0.2">
      <c r="A1730" s="184">
        <v>11423021</v>
      </c>
      <c r="B1730" s="183" t="str">
        <f>[1]店マスタ!B1729</f>
        <v>（有）横須賀電機</v>
      </c>
      <c r="C1730" s="183">
        <v>3</v>
      </c>
      <c r="D1730" s="183">
        <v>3</v>
      </c>
      <c r="E1730" s="183">
        <f>_xlfn.XLOOKUP(A1730,[2]Sheet1!$R:$R,[2]Sheet1!$AB:$AB,"",0)</f>
        <v>3</v>
      </c>
      <c r="F1730" s="183">
        <f>_xlfn.XLOOKUP($A1730,[3]【2026年03月度_全社】RFM客層一覧表データ!$A:$A,[3]【2026年03月度_全社】RFM客層一覧表データ!C:C,"",0)</f>
        <v>654</v>
      </c>
      <c r="G1730" s="183">
        <f>_xlfn.XLOOKUP($A1730,[3]【2026年03月度_全社】RFM客層一覧表データ!$A:$A,[3]【2026年03月度_全社】RFM客層一覧表データ!D:D,"",0)</f>
        <v>310</v>
      </c>
      <c r="H1730" s="183">
        <f>_xlfn.XLOOKUP($A1730,[3]【2026年03月度_全社】RFM客層一覧表データ!$A:$A,[3]【2026年03月度_全社】RFM客層一覧表データ!E:E,"",0)</f>
        <v>374</v>
      </c>
      <c r="I1730" s="183">
        <f>_xlfn.XLOOKUP($A1730,[3]【2026年03月度_全社】RFM客層一覧表データ!$A:$A,[3]【2026年03月度_全社】RFM客層一覧表データ!F:F,"",0)</f>
        <v>52</v>
      </c>
      <c r="J1730" s="183">
        <v>662</v>
      </c>
      <c r="K1730" s="183">
        <v>344</v>
      </c>
      <c r="L1730" s="183">
        <v>392</v>
      </c>
      <c r="M1730" s="183">
        <v>57</v>
      </c>
      <c r="N1730" s="183">
        <v>647</v>
      </c>
      <c r="O1730" s="183">
        <v>351</v>
      </c>
      <c r="P1730" s="183">
        <v>413</v>
      </c>
      <c r="Q1730" s="183">
        <v>42</v>
      </c>
      <c r="R1730" s="183">
        <v>668</v>
      </c>
      <c r="S1730" s="183">
        <v>332</v>
      </c>
      <c r="T1730" s="183">
        <v>423</v>
      </c>
      <c r="U1730" s="183">
        <v>40</v>
      </c>
      <c r="V1730" s="183">
        <v>974</v>
      </c>
      <c r="W1730" s="183">
        <v>467</v>
      </c>
      <c r="X1730" s="183">
        <v>620</v>
      </c>
      <c r="Y1730" s="183">
        <v>57</v>
      </c>
    </row>
    <row r="1731" spans="1:25" x14ac:dyDescent="0.2">
      <c r="A1731" s="184">
        <v>11423047</v>
      </c>
      <c r="B1731" s="183" t="str">
        <f>[1]店マスタ!B1730</f>
        <v>（有）福田電気商会　岡村店</v>
      </c>
      <c r="C1731" s="183">
        <v>2</v>
      </c>
      <c r="D1731" s="183">
        <v>2</v>
      </c>
      <c r="E1731" s="183">
        <f>_xlfn.XLOOKUP(A1731,[2]Sheet1!$R:$R,[2]Sheet1!$AB:$AB,"",0)</f>
        <v>2</v>
      </c>
      <c r="F1731" s="183">
        <f>_xlfn.XLOOKUP($A1731,[3]【2026年03月度_全社】RFM客層一覧表データ!$A:$A,[3]【2026年03月度_全社】RFM客層一覧表データ!C:C,"",0)</f>
        <v>902</v>
      </c>
      <c r="G1731" s="183">
        <f>_xlfn.XLOOKUP($A1731,[3]【2026年03月度_全社】RFM客層一覧表データ!$A:$A,[3]【2026年03月度_全社】RFM客層一覧表データ!D:D,"",0)</f>
        <v>328</v>
      </c>
      <c r="H1731" s="183">
        <f>_xlfn.XLOOKUP($A1731,[3]【2026年03月度_全社】RFM客層一覧表データ!$A:$A,[3]【2026年03月度_全社】RFM客層一覧表データ!E:E,"",0)</f>
        <v>288</v>
      </c>
      <c r="I1731" s="183">
        <f>_xlfn.XLOOKUP($A1731,[3]【2026年03月度_全社】RFM客層一覧表データ!$A:$A,[3]【2026年03月度_全社】RFM客層一覧表データ!F:F,"",0)</f>
        <v>104</v>
      </c>
      <c r="J1731" s="183">
        <v>858</v>
      </c>
      <c r="K1731" s="183">
        <v>320</v>
      </c>
      <c r="L1731" s="183">
        <v>293</v>
      </c>
      <c r="M1731" s="183">
        <v>87</v>
      </c>
      <c r="N1731" s="183">
        <v>838</v>
      </c>
      <c r="O1731" s="183">
        <v>335</v>
      </c>
      <c r="P1731" s="183">
        <v>292</v>
      </c>
      <c r="Q1731" s="183">
        <v>102</v>
      </c>
      <c r="R1731" s="183">
        <v>794</v>
      </c>
      <c r="S1731" s="183">
        <v>303</v>
      </c>
      <c r="T1731" s="183">
        <v>297</v>
      </c>
      <c r="U1731" s="183">
        <v>74</v>
      </c>
      <c r="V1731" s="183">
        <v>759</v>
      </c>
      <c r="W1731" s="183">
        <v>303</v>
      </c>
      <c r="X1731" s="183">
        <v>300</v>
      </c>
      <c r="Y1731" s="183">
        <v>89</v>
      </c>
    </row>
    <row r="1732" spans="1:25" x14ac:dyDescent="0.2">
      <c r="A1732" s="184">
        <v>11425010</v>
      </c>
      <c r="B1732" s="183" t="str">
        <f>[1]店マスタ!B1731</f>
        <v>（有）スズデン</v>
      </c>
      <c r="C1732" s="183">
        <v>3.5</v>
      </c>
      <c r="D1732" s="183">
        <v>3.5</v>
      </c>
      <c r="E1732" s="183">
        <f>_xlfn.XLOOKUP(A1732,[2]Sheet1!$R:$R,[2]Sheet1!$AB:$AB,"",0)</f>
        <v>3.5</v>
      </c>
      <c r="F1732" s="183">
        <f>_xlfn.XLOOKUP($A1732,[3]【2026年03月度_全社】RFM客層一覧表データ!$A:$A,[3]【2026年03月度_全社】RFM客層一覧表データ!C:C,"",0)</f>
        <v>0</v>
      </c>
      <c r="G1732" s="183">
        <f>_xlfn.XLOOKUP($A1732,[3]【2026年03月度_全社】RFM客層一覧表データ!$A:$A,[3]【2026年03月度_全社】RFM客層一覧表データ!D:D,"",0)</f>
        <v>0</v>
      </c>
      <c r="H1732" s="183">
        <f>_xlfn.XLOOKUP($A1732,[3]【2026年03月度_全社】RFM客層一覧表データ!$A:$A,[3]【2026年03月度_全社】RFM客層一覧表データ!E:E,"",0)</f>
        <v>0</v>
      </c>
      <c r="I1732" s="183">
        <f>_xlfn.XLOOKUP($A1732,[3]【2026年03月度_全社】RFM客層一覧表データ!$A:$A,[3]【2026年03月度_全社】RFM客層一覧表データ!F:F,"",0)</f>
        <v>0</v>
      </c>
      <c r="J1732" s="183">
        <v>0</v>
      </c>
      <c r="K1732" s="183">
        <v>0</v>
      </c>
      <c r="L1732" s="183">
        <v>0</v>
      </c>
      <c r="M1732" s="183">
        <v>0</v>
      </c>
      <c r="N1732" s="183">
        <v>0</v>
      </c>
      <c r="O1732" s="183">
        <v>0</v>
      </c>
      <c r="P1732" s="183">
        <v>0</v>
      </c>
      <c r="Q1732" s="183">
        <v>0</v>
      </c>
      <c r="R1732" s="183">
        <v>0</v>
      </c>
      <c r="S1732" s="183">
        <v>0</v>
      </c>
      <c r="T1732" s="183">
        <v>0</v>
      </c>
      <c r="U1732" s="183">
        <v>0</v>
      </c>
      <c r="V1732" s="183">
        <v>0</v>
      </c>
      <c r="W1732" s="183">
        <v>0</v>
      </c>
      <c r="X1732" s="183">
        <v>0</v>
      </c>
      <c r="Y1732" s="183">
        <v>0</v>
      </c>
    </row>
    <row r="1733" spans="1:25" x14ac:dyDescent="0.2">
      <c r="A1733" s="184">
        <v>11425016</v>
      </c>
      <c r="B1733" s="183" t="str">
        <f>[1]店マスタ!B1732</f>
        <v>パナステーションエコー</v>
      </c>
      <c r="C1733" s="183">
        <v>3.5</v>
      </c>
      <c r="D1733" s="183">
        <v>3.5</v>
      </c>
      <c r="E1733" s="183">
        <f>_xlfn.XLOOKUP(A1733,[2]Sheet1!$R:$R,[2]Sheet1!$AB:$AB,"",0)</f>
        <v>4</v>
      </c>
      <c r="F1733" s="183">
        <f>_xlfn.XLOOKUP($A1733,[3]【2026年03月度_全社】RFM客層一覧表データ!$A:$A,[3]【2026年03月度_全社】RFM客層一覧表データ!C:C,"",0)</f>
        <v>691</v>
      </c>
      <c r="G1733" s="183">
        <f>_xlfn.XLOOKUP($A1733,[3]【2026年03月度_全社】RFM客層一覧表データ!$A:$A,[3]【2026年03月度_全社】RFM客層一覧表データ!D:D,"",0)</f>
        <v>260</v>
      </c>
      <c r="H1733" s="183">
        <f>_xlfn.XLOOKUP($A1733,[3]【2026年03月度_全社】RFM客層一覧表データ!$A:$A,[3]【2026年03月度_全社】RFM客層一覧表データ!E:E,"",0)</f>
        <v>394</v>
      </c>
      <c r="I1733" s="183">
        <f>_xlfn.XLOOKUP($A1733,[3]【2026年03月度_全社】RFM客層一覧表データ!$A:$A,[3]【2026年03月度_全社】RFM客層一覧表データ!F:F,"",0)</f>
        <v>26</v>
      </c>
      <c r="J1733" s="183">
        <v>732</v>
      </c>
      <c r="K1733" s="183">
        <v>279</v>
      </c>
      <c r="L1733" s="183">
        <v>425</v>
      </c>
      <c r="M1733" s="183">
        <v>41</v>
      </c>
      <c r="N1733" s="183">
        <v>744</v>
      </c>
      <c r="O1733" s="183">
        <v>357</v>
      </c>
      <c r="P1733" s="183">
        <v>448</v>
      </c>
      <c r="Q1733" s="183">
        <v>44</v>
      </c>
      <c r="R1733" s="183">
        <v>739</v>
      </c>
      <c r="S1733" s="183">
        <v>367</v>
      </c>
      <c r="T1733" s="183">
        <v>456</v>
      </c>
      <c r="U1733" s="183">
        <v>25</v>
      </c>
      <c r="V1733" s="183">
        <v>744</v>
      </c>
      <c r="W1733" s="183">
        <v>365</v>
      </c>
      <c r="X1733" s="183">
        <v>466</v>
      </c>
      <c r="Y1733" s="183">
        <v>14</v>
      </c>
    </row>
    <row r="1734" spans="1:25" x14ac:dyDescent="0.2">
      <c r="A1734" s="184">
        <v>11425023</v>
      </c>
      <c r="B1734" s="183" t="str">
        <f>[1]店マスタ!B1733</f>
        <v>（株）ＶＩＰ三晃佃野</v>
      </c>
      <c r="C1734" s="183">
        <v>10</v>
      </c>
      <c r="D1734" s="183">
        <v>10</v>
      </c>
      <c r="E1734" s="183">
        <f>_xlfn.XLOOKUP(A1734,[2]Sheet1!$R:$R,[2]Sheet1!$AB:$AB,"",0)</f>
        <v>11</v>
      </c>
      <c r="F1734" s="183" t="str">
        <f>_xlfn.XLOOKUP($A1734,[3]【2026年03月度_全社】RFM客層一覧表データ!$A:$A,[3]【2026年03月度_全社】RFM客層一覧表データ!C:C,"",0)</f>
        <v/>
      </c>
      <c r="G1734" s="183" t="str">
        <f>_xlfn.XLOOKUP($A1734,[3]【2026年03月度_全社】RFM客層一覧表データ!$A:$A,[3]【2026年03月度_全社】RFM客層一覧表データ!D:D,"",0)</f>
        <v/>
      </c>
      <c r="H1734" s="183" t="str">
        <f>_xlfn.XLOOKUP($A1734,[3]【2026年03月度_全社】RFM客層一覧表データ!$A:$A,[3]【2026年03月度_全社】RFM客層一覧表データ!E:E,"",0)</f>
        <v/>
      </c>
      <c r="I1734" s="183" t="str">
        <f>_xlfn.XLOOKUP($A1734,[3]【2026年03月度_全社】RFM客層一覧表データ!$A:$A,[3]【2026年03月度_全社】RFM客層一覧表データ!F:F,"",0)</f>
        <v/>
      </c>
      <c r="J1734" s="183">
        <v>0</v>
      </c>
      <c r="K1734" s="183">
        <v>0</v>
      </c>
      <c r="L1734" s="183">
        <v>0</v>
      </c>
      <c r="M1734" s="183">
        <v>0</v>
      </c>
      <c r="N1734" s="183">
        <v>0</v>
      </c>
      <c r="O1734" s="183">
        <v>0</v>
      </c>
      <c r="P1734" s="183">
        <v>0</v>
      </c>
      <c r="Q1734" s="183">
        <v>0</v>
      </c>
      <c r="R1734" s="183">
        <v>0</v>
      </c>
      <c r="S1734" s="183">
        <v>0</v>
      </c>
      <c r="T1734" s="183">
        <v>0</v>
      </c>
      <c r="U1734" s="183">
        <v>0</v>
      </c>
      <c r="V1734" s="183">
        <v>0</v>
      </c>
      <c r="W1734" s="183">
        <v>0</v>
      </c>
      <c r="X1734" s="183">
        <v>0</v>
      </c>
      <c r="Y1734" s="183">
        <v>0</v>
      </c>
    </row>
    <row r="1735" spans="1:25" x14ac:dyDescent="0.2">
      <c r="A1735" s="184">
        <v>11425048</v>
      </c>
      <c r="B1735" s="183" t="str">
        <f>[1]店マスタ!B1734</f>
        <v>でんきのてづか　鶴見店</v>
      </c>
      <c r="C1735" s="183">
        <v>1.5</v>
      </c>
      <c r="D1735" s="183">
        <v>1.5</v>
      </c>
      <c r="E1735" s="183">
        <f>_xlfn.XLOOKUP(A1735,[2]Sheet1!$R:$R,[2]Sheet1!$AB:$AB,"",0)</f>
        <v>1.5</v>
      </c>
      <c r="F1735" s="183">
        <f>_xlfn.XLOOKUP($A1735,[3]【2026年03月度_全社】RFM客層一覧表データ!$A:$A,[3]【2026年03月度_全社】RFM客層一覧表データ!C:C,"",0)</f>
        <v>280</v>
      </c>
      <c r="G1735" s="183">
        <f>_xlfn.XLOOKUP($A1735,[3]【2026年03月度_全社】RFM客層一覧表データ!$A:$A,[3]【2026年03月度_全社】RFM客層一覧表データ!D:D,"",0)</f>
        <v>95</v>
      </c>
      <c r="H1735" s="183">
        <f>_xlfn.XLOOKUP($A1735,[3]【2026年03月度_全社】RFM客層一覧表データ!$A:$A,[3]【2026年03月度_全社】RFM客層一覧表データ!E:E,"",0)</f>
        <v>159</v>
      </c>
      <c r="I1735" s="183">
        <f>_xlfn.XLOOKUP($A1735,[3]【2026年03月度_全社】RFM客層一覧表データ!$A:$A,[3]【2026年03月度_全社】RFM客層一覧表データ!F:F,"",0)</f>
        <v>5</v>
      </c>
      <c r="J1735" s="183">
        <v>309</v>
      </c>
      <c r="K1735" s="183">
        <v>117</v>
      </c>
      <c r="L1735" s="183">
        <v>173</v>
      </c>
      <c r="M1735" s="183">
        <v>7</v>
      </c>
      <c r="N1735" s="183">
        <v>336</v>
      </c>
      <c r="O1735" s="183">
        <v>118</v>
      </c>
      <c r="P1735" s="183">
        <v>186</v>
      </c>
      <c r="Q1735" s="183">
        <v>13</v>
      </c>
      <c r="R1735" s="183">
        <v>338</v>
      </c>
      <c r="S1735" s="183">
        <v>164</v>
      </c>
      <c r="T1735" s="183">
        <v>193</v>
      </c>
      <c r="U1735" s="183">
        <v>17</v>
      </c>
      <c r="V1735" s="183">
        <v>327</v>
      </c>
      <c r="W1735" s="183">
        <v>161</v>
      </c>
      <c r="X1735" s="183">
        <v>192</v>
      </c>
      <c r="Y1735" s="183">
        <v>18</v>
      </c>
    </row>
    <row r="1736" spans="1:25" x14ac:dyDescent="0.2">
      <c r="A1736" s="184">
        <v>11425123</v>
      </c>
      <c r="B1736" s="183" t="str">
        <f>[1]店マスタ!B1735</f>
        <v>専電館　　シンコウ</v>
      </c>
      <c r="C1736" s="183">
        <v>5</v>
      </c>
      <c r="D1736" s="183">
        <v>5</v>
      </c>
      <c r="E1736" s="183">
        <f>_xlfn.XLOOKUP(A1736,[2]Sheet1!$R:$R,[2]Sheet1!$AB:$AB,"",0)</f>
        <v>5.5</v>
      </c>
      <c r="F1736" s="183">
        <f>_xlfn.XLOOKUP($A1736,[3]【2026年03月度_全社】RFM客層一覧表データ!$A:$A,[3]【2026年03月度_全社】RFM客層一覧表データ!C:C,"",0)</f>
        <v>1236</v>
      </c>
      <c r="G1736" s="183">
        <f>_xlfn.XLOOKUP($A1736,[3]【2026年03月度_全社】RFM客層一覧表データ!$A:$A,[3]【2026年03月度_全社】RFM客層一覧表データ!D:D,"",0)</f>
        <v>645</v>
      </c>
      <c r="H1736" s="183">
        <f>_xlfn.XLOOKUP($A1736,[3]【2026年03月度_全社】RFM客層一覧表データ!$A:$A,[3]【2026年03月度_全社】RFM客層一覧表データ!E:E,"",0)</f>
        <v>702</v>
      </c>
      <c r="I1736" s="183">
        <f>_xlfn.XLOOKUP($A1736,[3]【2026年03月度_全社】RFM客層一覧表データ!$A:$A,[3]【2026年03月度_全社】RFM客層一覧表データ!F:F,"",0)</f>
        <v>88</v>
      </c>
      <c r="J1736" s="183">
        <v>1251</v>
      </c>
      <c r="K1736" s="183">
        <v>623</v>
      </c>
      <c r="L1736" s="183">
        <v>698</v>
      </c>
      <c r="M1736" s="183">
        <v>78</v>
      </c>
      <c r="N1736" s="183">
        <v>1295</v>
      </c>
      <c r="O1736" s="183">
        <v>659</v>
      </c>
      <c r="P1736" s="183">
        <v>719</v>
      </c>
      <c r="Q1736" s="183">
        <v>84</v>
      </c>
      <c r="R1736" s="183">
        <v>1311</v>
      </c>
      <c r="S1736" s="183">
        <v>648</v>
      </c>
      <c r="T1736" s="183">
        <v>764</v>
      </c>
      <c r="U1736" s="183">
        <v>88</v>
      </c>
      <c r="V1736" s="183">
        <v>1342</v>
      </c>
      <c r="W1736" s="183">
        <v>690</v>
      </c>
      <c r="X1736" s="183">
        <v>802</v>
      </c>
      <c r="Y1736" s="183">
        <v>78</v>
      </c>
    </row>
    <row r="1737" spans="1:25" x14ac:dyDescent="0.2">
      <c r="A1737" s="184">
        <v>11425234</v>
      </c>
      <c r="B1737" s="183" t="str">
        <f>[1]店マスタ!B1736</f>
        <v>あさひでんき　市場店</v>
      </c>
      <c r="C1737" s="183">
        <v>1.5</v>
      </c>
      <c r="D1737" s="183">
        <v>1.5</v>
      </c>
      <c r="E1737" s="183">
        <f>_xlfn.XLOOKUP(A1737,[2]Sheet1!$R:$R,[2]Sheet1!$AB:$AB,"",0)</f>
        <v>1.5</v>
      </c>
      <c r="F1737" s="183">
        <f>_xlfn.XLOOKUP($A1737,[3]【2026年03月度_全社】RFM客層一覧表データ!$A:$A,[3]【2026年03月度_全社】RFM客層一覧表データ!C:C,"",0)</f>
        <v>598</v>
      </c>
      <c r="G1737" s="183">
        <f>_xlfn.XLOOKUP($A1737,[3]【2026年03月度_全社】RFM客層一覧表データ!$A:$A,[3]【2026年03月度_全社】RFM客層一覧表データ!D:D,"",0)</f>
        <v>214</v>
      </c>
      <c r="H1737" s="183">
        <f>_xlfn.XLOOKUP($A1737,[3]【2026年03月度_全社】RFM客層一覧表データ!$A:$A,[3]【2026年03月度_全社】RFM客層一覧表データ!E:E,"",0)</f>
        <v>169</v>
      </c>
      <c r="I1737" s="183">
        <f>_xlfn.XLOOKUP($A1737,[3]【2026年03月度_全社】RFM客層一覧表データ!$A:$A,[3]【2026年03月度_全社】RFM客層一覧表データ!F:F,"",0)</f>
        <v>59</v>
      </c>
      <c r="J1737" s="183">
        <v>714</v>
      </c>
      <c r="K1737" s="183">
        <v>179</v>
      </c>
      <c r="L1737" s="183">
        <v>206</v>
      </c>
      <c r="M1737" s="183">
        <v>34</v>
      </c>
      <c r="N1737" s="183">
        <v>735</v>
      </c>
      <c r="O1737" s="183">
        <v>204</v>
      </c>
      <c r="P1737" s="183">
        <v>209</v>
      </c>
      <c r="Q1737" s="183">
        <v>50</v>
      </c>
      <c r="R1737" s="183">
        <v>727</v>
      </c>
      <c r="S1737" s="183">
        <v>227</v>
      </c>
      <c r="T1737" s="183">
        <v>226</v>
      </c>
      <c r="U1737" s="183">
        <v>55</v>
      </c>
      <c r="V1737" s="183">
        <v>719</v>
      </c>
      <c r="W1737" s="183">
        <v>309</v>
      </c>
      <c r="X1737" s="183">
        <v>231</v>
      </c>
      <c r="Y1737" s="183">
        <v>105</v>
      </c>
    </row>
    <row r="1738" spans="1:25" x14ac:dyDescent="0.2">
      <c r="A1738" s="184">
        <v>11425410</v>
      </c>
      <c r="B1738" s="183" t="str">
        <f>[1]店マスタ!B1737</f>
        <v>でんきのてづか　坂本店</v>
      </c>
      <c r="C1738" s="183">
        <v>1.5</v>
      </c>
      <c r="D1738" s="183">
        <v>1.5</v>
      </c>
      <c r="E1738" s="183">
        <f>_xlfn.XLOOKUP(A1738,[2]Sheet1!$R:$R,[2]Sheet1!$AB:$AB,"",0)</f>
        <v>1.5</v>
      </c>
      <c r="F1738" s="183">
        <f>_xlfn.XLOOKUP($A1738,[3]【2026年03月度_全社】RFM客層一覧表データ!$A:$A,[3]【2026年03月度_全社】RFM客層一覧表データ!C:C,"",0)</f>
        <v>724</v>
      </c>
      <c r="G1738" s="183">
        <f>_xlfn.XLOOKUP($A1738,[3]【2026年03月度_全社】RFM客層一覧表データ!$A:$A,[3]【2026年03月度_全社】RFM客層一覧表データ!D:D,"",0)</f>
        <v>313</v>
      </c>
      <c r="H1738" s="183">
        <f>_xlfn.XLOOKUP($A1738,[3]【2026年03月度_全社】RFM客層一覧表データ!$A:$A,[3]【2026年03月度_全社】RFM客層一覧表データ!E:E,"",0)</f>
        <v>418</v>
      </c>
      <c r="I1738" s="183">
        <f>_xlfn.XLOOKUP($A1738,[3]【2026年03月度_全社】RFM客層一覧表データ!$A:$A,[3]【2026年03月度_全社】RFM客層一覧表データ!F:F,"",0)</f>
        <v>33</v>
      </c>
      <c r="J1738" s="183">
        <v>760</v>
      </c>
      <c r="K1738" s="183">
        <v>358</v>
      </c>
      <c r="L1738" s="183">
        <v>432</v>
      </c>
      <c r="M1738" s="183">
        <v>31</v>
      </c>
      <c r="N1738" s="183">
        <v>793</v>
      </c>
      <c r="O1738" s="183">
        <v>366</v>
      </c>
      <c r="P1738" s="183">
        <v>439</v>
      </c>
      <c r="Q1738" s="183">
        <v>44</v>
      </c>
      <c r="R1738" s="183">
        <v>808</v>
      </c>
      <c r="S1738" s="183">
        <v>386</v>
      </c>
      <c r="T1738" s="183">
        <v>437</v>
      </c>
      <c r="U1738" s="183">
        <v>45</v>
      </c>
      <c r="V1738" s="183">
        <v>837</v>
      </c>
      <c r="W1738" s="183">
        <v>393</v>
      </c>
      <c r="X1738" s="183">
        <v>444</v>
      </c>
      <c r="Y1738" s="183">
        <v>55</v>
      </c>
    </row>
    <row r="1739" spans="1:25" x14ac:dyDescent="0.2">
      <c r="A1739" s="184">
        <v>11430015</v>
      </c>
      <c r="B1739" s="183" t="str">
        <f>[1]店マスタ!B1738</f>
        <v>ＹｏｕＤｅｎ　いずみ</v>
      </c>
      <c r="C1739" s="183">
        <v>2</v>
      </c>
      <c r="D1739" s="183">
        <v>1.5</v>
      </c>
      <c r="E1739" s="183">
        <f>_xlfn.XLOOKUP(A1739,[2]Sheet1!$R:$R,[2]Sheet1!$AB:$AB,"",0)</f>
        <v>2</v>
      </c>
      <c r="F1739" s="183">
        <f>_xlfn.XLOOKUP($A1739,[3]【2026年03月度_全社】RFM客層一覧表データ!$A:$A,[3]【2026年03月度_全社】RFM客層一覧表データ!C:C,"",0)</f>
        <v>429</v>
      </c>
      <c r="G1739" s="183">
        <f>_xlfn.XLOOKUP($A1739,[3]【2026年03月度_全社】RFM客層一覧表データ!$A:$A,[3]【2026年03月度_全社】RFM客層一覧表データ!D:D,"",0)</f>
        <v>180</v>
      </c>
      <c r="H1739" s="183">
        <f>_xlfn.XLOOKUP($A1739,[3]【2026年03月度_全社】RFM客層一覧表データ!$A:$A,[3]【2026年03月度_全社】RFM客層一覧表データ!E:E,"",0)</f>
        <v>190</v>
      </c>
      <c r="I1739" s="183">
        <f>_xlfn.XLOOKUP($A1739,[3]【2026年03月度_全社】RFM客層一覧表データ!$A:$A,[3]【2026年03月度_全社】RFM客層一覧表データ!F:F,"",0)</f>
        <v>30</v>
      </c>
      <c r="J1739" s="183">
        <v>443</v>
      </c>
      <c r="K1739" s="183">
        <v>177</v>
      </c>
      <c r="L1739" s="183">
        <v>181</v>
      </c>
      <c r="M1739" s="183">
        <v>38</v>
      </c>
      <c r="N1739" s="183">
        <v>447</v>
      </c>
      <c r="O1739" s="183">
        <v>162</v>
      </c>
      <c r="P1739" s="183">
        <v>178</v>
      </c>
      <c r="Q1739" s="183">
        <v>35</v>
      </c>
      <c r="R1739" s="183">
        <v>453</v>
      </c>
      <c r="S1739" s="183">
        <v>218</v>
      </c>
      <c r="T1739" s="183">
        <v>203</v>
      </c>
      <c r="U1739" s="183">
        <v>37</v>
      </c>
      <c r="V1739" s="183">
        <v>561</v>
      </c>
      <c r="W1739" s="183">
        <v>215</v>
      </c>
      <c r="X1739" s="183">
        <v>211</v>
      </c>
      <c r="Y1739" s="183">
        <v>47</v>
      </c>
    </row>
    <row r="1740" spans="1:25" x14ac:dyDescent="0.2">
      <c r="A1740" s="184">
        <v>11430023</v>
      </c>
      <c r="B1740" s="183" t="str">
        <f>[1]店マスタ!B1739</f>
        <v>うらがＴＶ</v>
      </c>
      <c r="C1740" s="183">
        <v>2.5</v>
      </c>
      <c r="D1740" s="183">
        <v>2.5</v>
      </c>
      <c r="E1740" s="183">
        <f>_xlfn.XLOOKUP(A1740,[2]Sheet1!$R:$R,[2]Sheet1!$AB:$AB,"",0)</f>
        <v>2.5</v>
      </c>
      <c r="F1740" s="183">
        <f>_xlfn.XLOOKUP($A1740,[3]【2026年03月度_全社】RFM客層一覧表データ!$A:$A,[3]【2026年03月度_全社】RFM客層一覧表データ!C:C,"",0)</f>
        <v>354</v>
      </c>
      <c r="G1740" s="183">
        <f>_xlfn.XLOOKUP($A1740,[3]【2026年03月度_全社】RFM客層一覧表データ!$A:$A,[3]【2026年03月度_全社】RFM客層一覧表データ!D:D,"",0)</f>
        <v>110</v>
      </c>
      <c r="H1740" s="183">
        <f>_xlfn.XLOOKUP($A1740,[3]【2026年03月度_全社】RFM客層一覧表データ!$A:$A,[3]【2026年03月度_全社】RFM客層一覧表データ!E:E,"",0)</f>
        <v>0</v>
      </c>
      <c r="I1740" s="183">
        <f>_xlfn.XLOOKUP($A1740,[3]【2026年03月度_全社】RFM客層一覧表データ!$A:$A,[3]【2026年03月度_全社】RFM客層一覧表データ!F:F,"",0)</f>
        <v>0</v>
      </c>
      <c r="J1740" s="183">
        <v>360</v>
      </c>
      <c r="K1740" s="183">
        <v>131</v>
      </c>
      <c r="L1740" s="183">
        <v>0</v>
      </c>
      <c r="M1740" s="183">
        <v>0</v>
      </c>
      <c r="N1740" s="183">
        <v>350</v>
      </c>
      <c r="O1740" s="183">
        <v>88</v>
      </c>
      <c r="P1740" s="183">
        <v>0</v>
      </c>
      <c r="Q1740" s="183">
        <v>0</v>
      </c>
      <c r="R1740" s="183">
        <v>365</v>
      </c>
      <c r="S1740" s="183">
        <v>95</v>
      </c>
      <c r="T1740" s="183">
        <v>0</v>
      </c>
      <c r="U1740" s="183">
        <v>0</v>
      </c>
      <c r="V1740" s="183">
        <v>362</v>
      </c>
      <c r="W1740" s="183">
        <v>63</v>
      </c>
      <c r="X1740" s="183">
        <v>0</v>
      </c>
      <c r="Y1740" s="183">
        <v>0</v>
      </c>
    </row>
    <row r="1741" spans="1:25" x14ac:dyDescent="0.2">
      <c r="A1741" s="184">
        <v>11430050</v>
      </c>
      <c r="B1741" s="183" t="str">
        <f>[1]店マスタ!B1740</f>
        <v>ＹｏｕＤｅｎ　コーヨー</v>
      </c>
      <c r="C1741" s="183">
        <v>3</v>
      </c>
      <c r="D1741" s="183">
        <v>3</v>
      </c>
      <c r="E1741" s="183">
        <f>_xlfn.XLOOKUP(A1741,[2]Sheet1!$R:$R,[2]Sheet1!$AB:$AB,"",0)</f>
        <v>3</v>
      </c>
      <c r="F1741" s="183">
        <f>_xlfn.XLOOKUP($A1741,[3]【2026年03月度_全社】RFM客層一覧表データ!$A:$A,[3]【2026年03月度_全社】RFM客層一覧表データ!C:C,"",0)</f>
        <v>851</v>
      </c>
      <c r="G1741" s="183">
        <f>_xlfn.XLOOKUP($A1741,[3]【2026年03月度_全社】RFM客層一覧表データ!$A:$A,[3]【2026年03月度_全社】RFM客層一覧表データ!D:D,"",0)</f>
        <v>343</v>
      </c>
      <c r="H1741" s="183">
        <f>_xlfn.XLOOKUP($A1741,[3]【2026年03月度_全社】RFM客層一覧表データ!$A:$A,[3]【2026年03月度_全社】RFM客層一覧表データ!E:E,"",0)</f>
        <v>413</v>
      </c>
      <c r="I1741" s="183">
        <f>_xlfn.XLOOKUP($A1741,[3]【2026年03月度_全社】RFM客層一覧表データ!$A:$A,[3]【2026年03月度_全社】RFM客層一覧表データ!F:F,"",0)</f>
        <v>62</v>
      </c>
      <c r="J1741" s="183">
        <v>835</v>
      </c>
      <c r="K1741" s="183">
        <v>313</v>
      </c>
      <c r="L1741" s="183">
        <v>421</v>
      </c>
      <c r="M1741" s="183">
        <v>45</v>
      </c>
      <c r="N1741" s="183">
        <v>854</v>
      </c>
      <c r="O1741" s="183">
        <v>345</v>
      </c>
      <c r="P1741" s="183">
        <v>424</v>
      </c>
      <c r="Q1741" s="183">
        <v>44</v>
      </c>
      <c r="R1741" s="183">
        <v>882</v>
      </c>
      <c r="S1741" s="183">
        <v>520</v>
      </c>
      <c r="T1741" s="183">
        <v>445</v>
      </c>
      <c r="U1741" s="183">
        <v>51</v>
      </c>
      <c r="V1741" s="183">
        <v>922</v>
      </c>
      <c r="W1741" s="183">
        <v>511</v>
      </c>
      <c r="X1741" s="183">
        <v>450</v>
      </c>
      <c r="Y1741" s="183">
        <v>52</v>
      </c>
    </row>
    <row r="1742" spans="1:25" x14ac:dyDescent="0.2">
      <c r="A1742" s="184">
        <v>11430068</v>
      </c>
      <c r="B1742" s="183" t="str">
        <f>[1]店マスタ!B1741</f>
        <v>パナステージしんこう　本店</v>
      </c>
      <c r="C1742" s="183">
        <v>6.5</v>
      </c>
      <c r="D1742" s="183">
        <v>6.5</v>
      </c>
      <c r="E1742" s="183">
        <f>_xlfn.XLOOKUP(A1742,[2]Sheet1!$R:$R,[2]Sheet1!$AB:$AB,"",0)</f>
        <v>6.5</v>
      </c>
      <c r="F1742" s="183">
        <f>_xlfn.XLOOKUP($A1742,[3]【2026年03月度_全社】RFM客層一覧表データ!$A:$A,[3]【2026年03月度_全社】RFM客層一覧表データ!C:C,"",0)</f>
        <v>1247</v>
      </c>
      <c r="G1742" s="183">
        <f>_xlfn.XLOOKUP($A1742,[3]【2026年03月度_全社】RFM客層一覧表データ!$A:$A,[3]【2026年03月度_全社】RFM客層一覧表データ!D:D,"",0)</f>
        <v>534</v>
      </c>
      <c r="H1742" s="183">
        <f>_xlfn.XLOOKUP($A1742,[3]【2026年03月度_全社】RFM客層一覧表データ!$A:$A,[3]【2026年03月度_全社】RFM客層一覧表データ!E:E,"",0)</f>
        <v>731</v>
      </c>
      <c r="I1742" s="183">
        <f>_xlfn.XLOOKUP($A1742,[3]【2026年03月度_全社】RFM客層一覧表データ!$A:$A,[3]【2026年03月度_全社】RFM客層一覧表データ!F:F,"",0)</f>
        <v>56</v>
      </c>
      <c r="J1742" s="183">
        <v>1327</v>
      </c>
      <c r="K1742" s="183">
        <v>588</v>
      </c>
      <c r="L1742" s="183">
        <v>759</v>
      </c>
      <c r="M1742" s="183">
        <v>70</v>
      </c>
      <c r="N1742" s="183">
        <v>1386</v>
      </c>
      <c r="O1742" s="183">
        <v>598</v>
      </c>
      <c r="P1742" s="183">
        <v>789</v>
      </c>
      <c r="Q1742" s="183">
        <v>63</v>
      </c>
      <c r="R1742" s="183">
        <v>1463</v>
      </c>
      <c r="S1742" s="183">
        <v>606</v>
      </c>
      <c r="T1742" s="183">
        <v>822</v>
      </c>
      <c r="U1742" s="183">
        <v>64</v>
      </c>
      <c r="V1742" s="183">
        <v>1507</v>
      </c>
      <c r="W1742" s="183">
        <v>687</v>
      </c>
      <c r="X1742" s="183">
        <v>879</v>
      </c>
      <c r="Y1742" s="183">
        <v>73</v>
      </c>
    </row>
    <row r="1743" spans="1:25" x14ac:dyDescent="0.2">
      <c r="A1743" s="184">
        <v>11430074</v>
      </c>
      <c r="B1743" s="183" t="str">
        <f>[1]店マスタ!B1742</f>
        <v>スセキ電気チェーン　逸見本店</v>
      </c>
      <c r="C1743" s="183">
        <v>5</v>
      </c>
      <c r="D1743" s="183">
        <v>5</v>
      </c>
      <c r="E1743" s="183">
        <f>_xlfn.XLOOKUP(A1743,[2]Sheet1!$R:$R,[2]Sheet1!$AB:$AB,"",0)</f>
        <v>5</v>
      </c>
      <c r="F1743" s="183">
        <f>_xlfn.XLOOKUP($A1743,[3]【2026年03月度_全社】RFM客層一覧表データ!$A:$A,[3]【2026年03月度_全社】RFM客層一覧表データ!C:C,"",0)</f>
        <v>1655</v>
      </c>
      <c r="G1743" s="183">
        <f>_xlfn.XLOOKUP($A1743,[3]【2026年03月度_全社】RFM客層一覧表データ!$A:$A,[3]【2026年03月度_全社】RFM客層一覧表データ!D:D,"",0)</f>
        <v>596</v>
      </c>
      <c r="H1743" s="183">
        <f>_xlfn.XLOOKUP($A1743,[3]【2026年03月度_全社】RFM客層一覧表データ!$A:$A,[3]【2026年03月度_全社】RFM客層一覧表データ!E:E,"",0)</f>
        <v>714</v>
      </c>
      <c r="I1743" s="183">
        <f>_xlfn.XLOOKUP($A1743,[3]【2026年03月度_全社】RFM客層一覧表データ!$A:$A,[3]【2026年03月度_全社】RFM客層一覧表データ!F:F,"",0)</f>
        <v>124</v>
      </c>
      <c r="J1743" s="183">
        <v>1709</v>
      </c>
      <c r="K1743" s="183">
        <v>603</v>
      </c>
      <c r="L1743" s="183">
        <v>741</v>
      </c>
      <c r="M1743" s="183">
        <v>139</v>
      </c>
      <c r="N1743" s="183">
        <v>1720</v>
      </c>
      <c r="O1743" s="183">
        <v>539</v>
      </c>
      <c r="P1743" s="183">
        <v>767</v>
      </c>
      <c r="Q1743" s="183">
        <v>102</v>
      </c>
      <c r="R1743" s="183">
        <v>1791</v>
      </c>
      <c r="S1743" s="183">
        <v>665</v>
      </c>
      <c r="T1743" s="183">
        <v>822</v>
      </c>
      <c r="U1743" s="183">
        <v>157</v>
      </c>
      <c r="V1743" s="183">
        <v>1486</v>
      </c>
      <c r="W1743" s="183">
        <v>571</v>
      </c>
      <c r="X1743" s="183">
        <v>721</v>
      </c>
      <c r="Y1743" s="183">
        <v>102</v>
      </c>
    </row>
    <row r="1744" spans="1:25" x14ac:dyDescent="0.2">
      <c r="A1744" s="184">
        <v>11430103</v>
      </c>
      <c r="B1744" s="183" t="str">
        <f>[1]店マスタ!B1743</f>
        <v>ＹｏｕＤｅｎ　ハイランド</v>
      </c>
      <c r="C1744" s="183">
        <v>3.5</v>
      </c>
      <c r="D1744" s="183">
        <v>3.5</v>
      </c>
      <c r="E1744" s="183">
        <f>_xlfn.XLOOKUP(A1744,[2]Sheet1!$R:$R,[2]Sheet1!$AB:$AB,"",0)</f>
        <v>4</v>
      </c>
      <c r="F1744" s="183">
        <f>_xlfn.XLOOKUP($A1744,[3]【2026年03月度_全社】RFM客層一覧表データ!$A:$A,[3]【2026年03月度_全社】RFM客層一覧表データ!C:C,"",0)</f>
        <v>989</v>
      </c>
      <c r="G1744" s="183">
        <f>_xlfn.XLOOKUP($A1744,[3]【2026年03月度_全社】RFM客層一覧表データ!$A:$A,[3]【2026年03月度_全社】RFM客層一覧表データ!D:D,"",0)</f>
        <v>437</v>
      </c>
      <c r="H1744" s="183">
        <f>_xlfn.XLOOKUP($A1744,[3]【2026年03月度_全社】RFM客層一覧表データ!$A:$A,[3]【2026年03月度_全社】RFM客層一覧表データ!E:E,"",0)</f>
        <v>406</v>
      </c>
      <c r="I1744" s="183">
        <f>_xlfn.XLOOKUP($A1744,[3]【2026年03月度_全社】RFM客層一覧表データ!$A:$A,[3]【2026年03月度_全社】RFM客層一覧表データ!F:F,"",0)</f>
        <v>159</v>
      </c>
      <c r="J1744" s="183">
        <v>1020</v>
      </c>
      <c r="K1744" s="183">
        <v>383</v>
      </c>
      <c r="L1744" s="183">
        <v>368</v>
      </c>
      <c r="M1744" s="183">
        <v>79</v>
      </c>
      <c r="N1744" s="183">
        <v>777</v>
      </c>
      <c r="O1744" s="183">
        <v>312</v>
      </c>
      <c r="P1744" s="183">
        <v>307</v>
      </c>
      <c r="Q1744" s="183">
        <v>50</v>
      </c>
      <c r="R1744" s="183">
        <v>812</v>
      </c>
      <c r="S1744" s="183">
        <v>384</v>
      </c>
      <c r="T1744" s="183">
        <v>319</v>
      </c>
      <c r="U1744" s="183">
        <v>54</v>
      </c>
      <c r="V1744" s="183">
        <v>814</v>
      </c>
      <c r="W1744" s="183">
        <v>383</v>
      </c>
      <c r="X1744" s="183">
        <v>320</v>
      </c>
      <c r="Y1744" s="183">
        <v>70</v>
      </c>
    </row>
    <row r="1745" spans="1:25" x14ac:dyDescent="0.2">
      <c r="A1745" s="184">
        <v>11430112</v>
      </c>
      <c r="B1745" s="183" t="str">
        <f>[1]店マスタ!B1744</f>
        <v>■ファミリー電気商会かもい店</v>
      </c>
      <c r="C1745" s="183">
        <v>3</v>
      </c>
      <c r="D1745" s="183">
        <v>3</v>
      </c>
      <c r="E1745" s="183" t="str">
        <f>_xlfn.XLOOKUP(A1745,[2]Sheet1!$R:$R,[2]Sheet1!$AB:$AB,"",0)</f>
        <v/>
      </c>
      <c r="F1745" s="183" t="str">
        <f>_xlfn.XLOOKUP($A1745,[3]【2026年03月度_全社】RFM客層一覧表データ!$A:$A,[3]【2026年03月度_全社】RFM客層一覧表データ!C:C,"",0)</f>
        <v/>
      </c>
      <c r="G1745" s="183" t="str">
        <f>_xlfn.XLOOKUP($A1745,[3]【2026年03月度_全社】RFM客層一覧表データ!$A:$A,[3]【2026年03月度_全社】RFM客層一覧表データ!D:D,"",0)</f>
        <v/>
      </c>
      <c r="H1745" s="183" t="str">
        <f>_xlfn.XLOOKUP($A1745,[3]【2026年03月度_全社】RFM客層一覧表データ!$A:$A,[3]【2026年03月度_全社】RFM客層一覧表データ!E:E,"",0)</f>
        <v/>
      </c>
      <c r="I1745" s="183" t="str">
        <f>_xlfn.XLOOKUP($A1745,[3]【2026年03月度_全社】RFM客層一覧表データ!$A:$A,[3]【2026年03月度_全社】RFM客層一覧表データ!F:F,"",0)</f>
        <v/>
      </c>
      <c r="J1745" s="183">
        <v>1148</v>
      </c>
      <c r="K1745" s="183">
        <v>399</v>
      </c>
      <c r="L1745" s="183">
        <v>521</v>
      </c>
      <c r="M1745" s="183">
        <v>65</v>
      </c>
      <c r="N1745" s="183">
        <v>1218</v>
      </c>
      <c r="O1745" s="183">
        <v>502</v>
      </c>
      <c r="P1745" s="183">
        <v>564</v>
      </c>
      <c r="Q1745" s="183">
        <v>97</v>
      </c>
      <c r="R1745" s="183">
        <v>1224</v>
      </c>
      <c r="S1745" s="183">
        <v>547</v>
      </c>
      <c r="T1745" s="183">
        <v>579</v>
      </c>
      <c r="U1745" s="183">
        <v>143</v>
      </c>
      <c r="V1745" s="183">
        <v>1299</v>
      </c>
      <c r="W1745" s="183">
        <v>505</v>
      </c>
      <c r="X1745" s="183">
        <v>623</v>
      </c>
      <c r="Y1745" s="183">
        <v>73</v>
      </c>
    </row>
    <row r="1746" spans="1:25" x14ac:dyDescent="0.2">
      <c r="A1746" s="184">
        <v>11430143</v>
      </c>
      <c r="B1746" s="183" t="str">
        <f>[1]店マスタ!B1745</f>
        <v>吉倉電機商会</v>
      </c>
      <c r="C1746" s="183">
        <v>1</v>
      </c>
      <c r="D1746" s="183">
        <v>1</v>
      </c>
      <c r="E1746" s="183">
        <f>_xlfn.XLOOKUP(A1746,[2]Sheet1!$R:$R,[2]Sheet1!$AB:$AB,"",0)</f>
        <v>1</v>
      </c>
      <c r="F1746" s="183">
        <f>_xlfn.XLOOKUP($A1746,[3]【2026年03月度_全社】RFM客層一覧表データ!$A:$A,[3]【2026年03月度_全社】RFM客層一覧表データ!C:C,"",0)</f>
        <v>2</v>
      </c>
      <c r="G1746" s="183">
        <f>_xlfn.XLOOKUP($A1746,[3]【2026年03月度_全社】RFM客層一覧表データ!$A:$A,[3]【2026年03月度_全社】RFM客層一覧表データ!D:D,"",0)</f>
        <v>0</v>
      </c>
      <c r="H1746" s="183">
        <f>_xlfn.XLOOKUP($A1746,[3]【2026年03月度_全社】RFM客層一覧表データ!$A:$A,[3]【2026年03月度_全社】RFM客層一覧表データ!E:E,"",0)</f>
        <v>0</v>
      </c>
      <c r="I1746" s="183">
        <f>_xlfn.XLOOKUP($A1746,[3]【2026年03月度_全社】RFM客層一覧表データ!$A:$A,[3]【2026年03月度_全社】RFM客層一覧表データ!F:F,"",0)</f>
        <v>0</v>
      </c>
      <c r="J1746" s="183">
        <v>2</v>
      </c>
      <c r="K1746" s="183">
        <v>0</v>
      </c>
      <c r="L1746" s="183">
        <v>0</v>
      </c>
      <c r="M1746" s="183">
        <v>0</v>
      </c>
      <c r="N1746" s="183">
        <v>2</v>
      </c>
      <c r="O1746" s="183">
        <v>0</v>
      </c>
      <c r="P1746" s="183">
        <v>0</v>
      </c>
      <c r="Q1746" s="183">
        <v>0</v>
      </c>
      <c r="R1746" s="183">
        <v>36</v>
      </c>
      <c r="S1746" s="183">
        <v>2</v>
      </c>
      <c r="T1746" s="183">
        <v>0</v>
      </c>
      <c r="U1746" s="183">
        <v>2</v>
      </c>
      <c r="V1746" s="183">
        <v>46</v>
      </c>
      <c r="W1746" s="183">
        <v>0</v>
      </c>
      <c r="X1746" s="183">
        <v>2</v>
      </c>
      <c r="Y1746" s="183">
        <v>0</v>
      </c>
    </row>
    <row r="1747" spans="1:25" x14ac:dyDescent="0.2">
      <c r="A1747" s="184">
        <v>11430151</v>
      </c>
      <c r="B1747" s="183" t="str">
        <f>[1]店マスタ!B1746</f>
        <v>株）ファミリー電気商会本部店</v>
      </c>
      <c r="C1747" s="183">
        <v>5</v>
      </c>
      <c r="D1747" s="183">
        <v>5</v>
      </c>
      <c r="E1747" s="183">
        <f>_xlfn.XLOOKUP(A1747,[2]Sheet1!$R:$R,[2]Sheet1!$AB:$AB,"",0)</f>
        <v>5.5</v>
      </c>
      <c r="F1747" s="183">
        <f>_xlfn.XLOOKUP($A1747,[3]【2026年03月度_全社】RFM客層一覧表データ!$A:$A,[3]【2026年03月度_全社】RFM客層一覧表データ!C:C,"",0)</f>
        <v>3</v>
      </c>
      <c r="G1747" s="183">
        <f>_xlfn.XLOOKUP($A1747,[3]【2026年03月度_全社】RFM客層一覧表データ!$A:$A,[3]【2026年03月度_全社】RFM客層一覧表データ!D:D,"",0)</f>
        <v>0</v>
      </c>
      <c r="H1747" s="183">
        <f>_xlfn.XLOOKUP($A1747,[3]【2026年03月度_全社】RFM客層一覧表データ!$A:$A,[3]【2026年03月度_全社】RFM客層一覧表データ!E:E,"",0)</f>
        <v>1</v>
      </c>
      <c r="I1747" s="183">
        <f>_xlfn.XLOOKUP($A1747,[3]【2026年03月度_全社】RFM客層一覧表データ!$A:$A,[3]【2026年03月度_全社】RFM客層一覧表データ!F:F,"",0)</f>
        <v>0</v>
      </c>
      <c r="J1747" s="183">
        <v>5</v>
      </c>
      <c r="K1747" s="183">
        <v>2</v>
      </c>
      <c r="L1747" s="183">
        <v>2</v>
      </c>
      <c r="M1747" s="183">
        <v>1</v>
      </c>
      <c r="N1747" s="183">
        <v>8</v>
      </c>
      <c r="O1747" s="183">
        <v>1</v>
      </c>
      <c r="P1747" s="183">
        <v>2</v>
      </c>
      <c r="Q1747" s="183">
        <v>0</v>
      </c>
      <c r="R1747" s="183">
        <v>17</v>
      </c>
      <c r="S1747" s="183">
        <v>0</v>
      </c>
      <c r="T1747" s="183">
        <v>5</v>
      </c>
      <c r="U1747" s="183">
        <v>0</v>
      </c>
      <c r="V1747" s="183">
        <v>27</v>
      </c>
      <c r="W1747" s="183">
        <v>1</v>
      </c>
      <c r="X1747" s="183">
        <v>6</v>
      </c>
      <c r="Y1747" s="183">
        <v>0</v>
      </c>
    </row>
    <row r="1748" spans="1:25" x14ac:dyDescent="0.2">
      <c r="A1748" s="184">
        <v>11430159</v>
      </c>
      <c r="B1748" s="183" t="str">
        <f>[1]店マスタ!B1747</f>
        <v>株）ファミリー電気商会大津店</v>
      </c>
      <c r="C1748" s="183">
        <v>4</v>
      </c>
      <c r="D1748" s="183">
        <v>4</v>
      </c>
      <c r="E1748" s="183">
        <f>_xlfn.XLOOKUP(A1748,[2]Sheet1!$R:$R,[2]Sheet1!$AB:$AB,"",0)</f>
        <v>4</v>
      </c>
      <c r="F1748" s="183">
        <f>_xlfn.XLOOKUP($A1748,[3]【2026年03月度_全社】RFM客層一覧表データ!$A:$A,[3]【2026年03月度_全社】RFM客層一覧表データ!C:C,"",0)</f>
        <v>4401</v>
      </c>
      <c r="G1748" s="183">
        <f>_xlfn.XLOOKUP($A1748,[3]【2026年03月度_全社】RFM客層一覧表データ!$A:$A,[3]【2026年03月度_全社】RFM客層一覧表データ!D:D,"",0)</f>
        <v>1268</v>
      </c>
      <c r="H1748" s="183">
        <f>_xlfn.XLOOKUP($A1748,[3]【2026年03月度_全社】RFM客層一覧表データ!$A:$A,[3]【2026年03月度_全社】RFM客層一覧表データ!E:E,"",0)</f>
        <v>1473</v>
      </c>
      <c r="I1748" s="183">
        <f>_xlfn.XLOOKUP($A1748,[3]【2026年03月度_全社】RFM客層一覧表データ!$A:$A,[3]【2026年03月度_全社】RFM客層一覧表データ!F:F,"",0)</f>
        <v>599</v>
      </c>
      <c r="J1748" s="183">
        <v>3582</v>
      </c>
      <c r="K1748" s="183">
        <v>1032</v>
      </c>
      <c r="L1748" s="183">
        <v>1075</v>
      </c>
      <c r="M1748" s="183">
        <v>493</v>
      </c>
      <c r="N1748" s="183">
        <v>3601</v>
      </c>
      <c r="O1748" s="183">
        <v>1247</v>
      </c>
      <c r="P1748" s="183">
        <v>1135</v>
      </c>
      <c r="Q1748" s="183">
        <v>389</v>
      </c>
      <c r="R1748" s="183">
        <v>2086</v>
      </c>
      <c r="S1748" s="183">
        <v>857</v>
      </c>
      <c r="T1748" s="183">
        <v>703</v>
      </c>
      <c r="U1748" s="183">
        <v>325</v>
      </c>
      <c r="V1748" s="183">
        <v>1873</v>
      </c>
      <c r="W1748" s="183">
        <v>980</v>
      </c>
      <c r="X1748" s="183">
        <v>716</v>
      </c>
      <c r="Y1748" s="183">
        <v>378</v>
      </c>
    </row>
    <row r="1749" spans="1:25" x14ac:dyDescent="0.2">
      <c r="A1749" s="184">
        <v>11430161</v>
      </c>
      <c r="B1749" s="183" t="str">
        <f>[1]店マスタ!B1748</f>
        <v>株）ファミリー電気商会野比店</v>
      </c>
      <c r="C1749" s="183">
        <v>1.5</v>
      </c>
      <c r="D1749" s="183">
        <v>1.5</v>
      </c>
      <c r="E1749" s="183" t="str">
        <f>_xlfn.XLOOKUP(A1749,[2]Sheet1!$R:$R,[2]Sheet1!$AB:$AB,"",0)</f>
        <v/>
      </c>
      <c r="F1749" s="183" t="str">
        <f>_xlfn.XLOOKUP($A1749,[3]【2026年03月度_全社】RFM客層一覧表データ!$A:$A,[3]【2026年03月度_全社】RFM客層一覧表データ!C:C,"",0)</f>
        <v/>
      </c>
      <c r="G1749" s="183" t="str">
        <f>_xlfn.XLOOKUP($A1749,[3]【2026年03月度_全社】RFM客層一覧表データ!$A:$A,[3]【2026年03月度_全社】RFM客層一覧表データ!D:D,"",0)</f>
        <v/>
      </c>
      <c r="H1749" s="183" t="str">
        <f>_xlfn.XLOOKUP($A1749,[3]【2026年03月度_全社】RFM客層一覧表データ!$A:$A,[3]【2026年03月度_全社】RFM客層一覧表データ!E:E,"",0)</f>
        <v/>
      </c>
      <c r="I1749" s="183" t="str">
        <f>_xlfn.XLOOKUP($A1749,[3]【2026年03月度_全社】RFM客層一覧表データ!$A:$A,[3]【2026年03月度_全社】RFM客層一覧表データ!F:F,"",0)</f>
        <v/>
      </c>
      <c r="J1749" s="183">
        <v>0</v>
      </c>
      <c r="K1749" s="183">
        <v>0</v>
      </c>
      <c r="L1749" s="183">
        <v>0</v>
      </c>
      <c r="M1749" s="183">
        <v>0</v>
      </c>
      <c r="N1749" s="183">
        <v>0</v>
      </c>
      <c r="O1749" s="183">
        <v>0</v>
      </c>
      <c r="P1749" s="183">
        <v>0</v>
      </c>
      <c r="Q1749" s="183">
        <v>0</v>
      </c>
      <c r="R1749" s="183">
        <v>1461</v>
      </c>
      <c r="S1749" s="183">
        <v>525</v>
      </c>
      <c r="T1749" s="183">
        <v>577</v>
      </c>
      <c r="U1749" s="183">
        <v>119</v>
      </c>
      <c r="V1749" s="183">
        <v>1479</v>
      </c>
      <c r="W1749" s="183">
        <v>594</v>
      </c>
      <c r="X1749" s="183">
        <v>588</v>
      </c>
      <c r="Y1749" s="183">
        <v>125</v>
      </c>
    </row>
    <row r="1750" spans="1:25" x14ac:dyDescent="0.2">
      <c r="A1750" s="184">
        <v>11430162</v>
      </c>
      <c r="B1750" s="183" t="str">
        <f>[1]店マスタ!B1749</f>
        <v>株）ファミリー電気商会平坂店</v>
      </c>
      <c r="C1750" s="183">
        <v>1</v>
      </c>
      <c r="D1750" s="183">
        <v>1</v>
      </c>
      <c r="E1750" s="183">
        <f>_xlfn.XLOOKUP(A1750,[2]Sheet1!$R:$R,[2]Sheet1!$AB:$AB,"",0)</f>
        <v>1</v>
      </c>
      <c r="F1750" s="183">
        <f>_xlfn.XLOOKUP($A1750,[3]【2026年03月度_全社】RFM客層一覧表データ!$A:$A,[3]【2026年03月度_全社】RFM客層一覧表データ!C:C,"",0)</f>
        <v>1046</v>
      </c>
      <c r="G1750" s="183">
        <f>_xlfn.XLOOKUP($A1750,[3]【2026年03月度_全社】RFM客層一覧表データ!$A:$A,[3]【2026年03月度_全社】RFM客層一覧表データ!D:D,"",0)</f>
        <v>339</v>
      </c>
      <c r="H1750" s="183">
        <f>_xlfn.XLOOKUP($A1750,[3]【2026年03月度_全社】RFM客層一覧表データ!$A:$A,[3]【2026年03月度_全社】RFM客層一覧表データ!E:E,"",0)</f>
        <v>434</v>
      </c>
      <c r="I1750" s="183">
        <f>_xlfn.XLOOKUP($A1750,[3]【2026年03月度_全社】RFM客層一覧表データ!$A:$A,[3]【2026年03月度_全社】RFM客層一覧表データ!F:F,"",0)</f>
        <v>65</v>
      </c>
      <c r="J1750" s="183">
        <v>1079</v>
      </c>
      <c r="K1750" s="183">
        <v>347</v>
      </c>
      <c r="L1750" s="183">
        <v>456</v>
      </c>
      <c r="M1750" s="183">
        <v>51</v>
      </c>
      <c r="N1750" s="183">
        <v>1132</v>
      </c>
      <c r="O1750" s="183">
        <v>356</v>
      </c>
      <c r="P1750" s="183">
        <v>479</v>
      </c>
      <c r="Q1750" s="183">
        <v>54</v>
      </c>
      <c r="R1750" s="183">
        <v>1151</v>
      </c>
      <c r="S1750" s="183">
        <v>516</v>
      </c>
      <c r="T1750" s="183">
        <v>508</v>
      </c>
      <c r="U1750" s="183">
        <v>99</v>
      </c>
      <c r="V1750" s="183">
        <v>1160</v>
      </c>
      <c r="W1750" s="183">
        <v>570</v>
      </c>
      <c r="X1750" s="183">
        <v>501</v>
      </c>
      <c r="Y1750" s="183">
        <v>107</v>
      </c>
    </row>
    <row r="1751" spans="1:25" x14ac:dyDescent="0.2">
      <c r="A1751" s="184">
        <v>11430177</v>
      </c>
      <c r="B1751" s="183" t="str">
        <f>[1]店マスタ!B1750</f>
        <v>サンデンキ</v>
      </c>
      <c r="C1751" s="183">
        <v>1</v>
      </c>
      <c r="D1751" s="183">
        <v>0</v>
      </c>
      <c r="E1751" s="183" t="str">
        <f>_xlfn.XLOOKUP(A1751,[2]Sheet1!$R:$R,[2]Sheet1!$AB:$AB,"",0)</f>
        <v/>
      </c>
      <c r="F1751" s="183" t="str">
        <f>_xlfn.XLOOKUP($A1751,[3]【2026年03月度_全社】RFM客層一覧表データ!$A:$A,[3]【2026年03月度_全社】RFM客層一覧表データ!C:C,"",0)</f>
        <v/>
      </c>
      <c r="G1751" s="183" t="str">
        <f>_xlfn.XLOOKUP($A1751,[3]【2026年03月度_全社】RFM客層一覧表データ!$A:$A,[3]【2026年03月度_全社】RFM客層一覧表データ!D:D,"",0)</f>
        <v/>
      </c>
      <c r="H1751" s="183" t="str">
        <f>_xlfn.XLOOKUP($A1751,[3]【2026年03月度_全社】RFM客層一覧表データ!$A:$A,[3]【2026年03月度_全社】RFM客層一覧表データ!E:E,"",0)</f>
        <v/>
      </c>
      <c r="I1751" s="183" t="str">
        <f>_xlfn.XLOOKUP($A1751,[3]【2026年03月度_全社】RFM客層一覧表データ!$A:$A,[3]【2026年03月度_全社】RFM客層一覧表データ!F:F,"",0)</f>
        <v/>
      </c>
      <c r="J1751" s="183">
        <v>0</v>
      </c>
      <c r="K1751" s="183">
        <v>0</v>
      </c>
      <c r="L1751" s="183">
        <v>0</v>
      </c>
      <c r="M1751" s="183">
        <v>0</v>
      </c>
      <c r="N1751" s="183">
        <v>0</v>
      </c>
      <c r="O1751" s="183">
        <v>0</v>
      </c>
      <c r="P1751" s="183">
        <v>0</v>
      </c>
      <c r="Q1751" s="183">
        <v>0</v>
      </c>
      <c r="R1751" s="183">
        <v>0</v>
      </c>
      <c r="S1751" s="183">
        <v>0</v>
      </c>
      <c r="T1751" s="183">
        <v>0</v>
      </c>
      <c r="U1751" s="183">
        <v>0</v>
      </c>
      <c r="V1751" s="183">
        <v>0</v>
      </c>
      <c r="W1751" s="183">
        <v>0</v>
      </c>
      <c r="X1751" s="183">
        <v>0</v>
      </c>
      <c r="Y1751" s="183">
        <v>0</v>
      </c>
    </row>
    <row r="1752" spans="1:25" x14ac:dyDescent="0.2">
      <c r="A1752" s="184">
        <v>11430207</v>
      </c>
      <c r="B1752" s="183" t="str">
        <f>[1]店マスタ!B1751</f>
        <v>パナステージ　タカトリ</v>
      </c>
      <c r="C1752" s="183">
        <v>2.5</v>
      </c>
      <c r="D1752" s="183">
        <v>2.5</v>
      </c>
      <c r="E1752" s="183">
        <f>_xlfn.XLOOKUP(A1752,[2]Sheet1!$R:$R,[2]Sheet1!$AB:$AB,"",0)</f>
        <v>2.5</v>
      </c>
      <c r="F1752" s="183">
        <f>_xlfn.XLOOKUP($A1752,[3]【2026年03月度_全社】RFM客層一覧表データ!$A:$A,[3]【2026年03月度_全社】RFM客層一覧表データ!C:C,"",0)</f>
        <v>326</v>
      </c>
      <c r="G1752" s="183">
        <f>_xlfn.XLOOKUP($A1752,[3]【2026年03月度_全社】RFM客層一覧表データ!$A:$A,[3]【2026年03月度_全社】RFM客層一覧表データ!D:D,"",0)</f>
        <v>105</v>
      </c>
      <c r="H1752" s="183">
        <f>_xlfn.XLOOKUP($A1752,[3]【2026年03月度_全社】RFM客層一覧表データ!$A:$A,[3]【2026年03月度_全社】RFM客層一覧表データ!E:E,"",0)</f>
        <v>110</v>
      </c>
      <c r="I1752" s="183">
        <f>_xlfn.XLOOKUP($A1752,[3]【2026年03月度_全社】RFM客層一覧表データ!$A:$A,[3]【2026年03月度_全社】RFM客層一覧表データ!F:F,"",0)</f>
        <v>27</v>
      </c>
      <c r="J1752" s="183">
        <v>337</v>
      </c>
      <c r="K1752" s="183">
        <v>119</v>
      </c>
      <c r="L1752" s="183">
        <v>108</v>
      </c>
      <c r="M1752" s="183">
        <v>33</v>
      </c>
      <c r="N1752" s="183">
        <v>348</v>
      </c>
      <c r="O1752" s="183">
        <v>117</v>
      </c>
      <c r="P1752" s="183">
        <v>113</v>
      </c>
      <c r="Q1752" s="183">
        <v>39</v>
      </c>
      <c r="R1752" s="183">
        <v>357</v>
      </c>
      <c r="S1752" s="183">
        <v>113</v>
      </c>
      <c r="T1752" s="183">
        <v>115</v>
      </c>
      <c r="U1752" s="183">
        <v>33</v>
      </c>
      <c r="V1752" s="183">
        <v>352</v>
      </c>
      <c r="W1752" s="183">
        <v>112</v>
      </c>
      <c r="X1752" s="183">
        <v>123</v>
      </c>
      <c r="Y1752" s="183">
        <v>33</v>
      </c>
    </row>
    <row r="1753" spans="1:25" x14ac:dyDescent="0.2">
      <c r="A1753" s="184">
        <v>11430257</v>
      </c>
      <c r="B1753" s="183" t="str">
        <f>[1]店マスタ!B1752</f>
        <v>パナステージしんこう　岩戸店</v>
      </c>
      <c r="C1753" s="183">
        <v>1.5</v>
      </c>
      <c r="D1753" s="183">
        <v>1.5</v>
      </c>
      <c r="E1753" s="183">
        <f>_xlfn.XLOOKUP(A1753,[2]Sheet1!$R:$R,[2]Sheet1!$AB:$AB,"",0)</f>
        <v>1.5</v>
      </c>
      <c r="F1753" s="183">
        <f>_xlfn.XLOOKUP($A1753,[3]【2026年03月度_全社】RFM客層一覧表データ!$A:$A,[3]【2026年03月度_全社】RFM客層一覧表データ!C:C,"",0)</f>
        <v>622</v>
      </c>
      <c r="G1753" s="183">
        <f>_xlfn.XLOOKUP($A1753,[3]【2026年03月度_全社】RFM客層一覧表データ!$A:$A,[3]【2026年03月度_全社】RFM客層一覧表データ!D:D,"",0)</f>
        <v>195</v>
      </c>
      <c r="H1753" s="183">
        <f>_xlfn.XLOOKUP($A1753,[3]【2026年03月度_全社】RFM客層一覧表データ!$A:$A,[3]【2026年03月度_全社】RFM客層一覧表データ!E:E,"",0)</f>
        <v>294</v>
      </c>
      <c r="I1753" s="183">
        <f>_xlfn.XLOOKUP($A1753,[3]【2026年03月度_全社】RFM客層一覧表データ!$A:$A,[3]【2026年03月度_全社】RFM客層一覧表データ!F:F,"",0)</f>
        <v>25</v>
      </c>
      <c r="J1753" s="183">
        <v>644</v>
      </c>
      <c r="K1753" s="183">
        <v>189</v>
      </c>
      <c r="L1753" s="183">
        <v>308</v>
      </c>
      <c r="M1753" s="183">
        <v>35</v>
      </c>
      <c r="N1753" s="183">
        <v>667</v>
      </c>
      <c r="O1753" s="183">
        <v>168</v>
      </c>
      <c r="P1753" s="183">
        <v>325</v>
      </c>
      <c r="Q1753" s="183">
        <v>27</v>
      </c>
      <c r="R1753" s="183">
        <v>681</v>
      </c>
      <c r="S1753" s="183">
        <v>231</v>
      </c>
      <c r="T1753" s="183">
        <v>358</v>
      </c>
      <c r="U1753" s="183">
        <v>33</v>
      </c>
      <c r="V1753" s="183">
        <v>698</v>
      </c>
      <c r="W1753" s="183">
        <v>221</v>
      </c>
      <c r="X1753" s="183">
        <v>366</v>
      </c>
      <c r="Y1753" s="183">
        <v>40</v>
      </c>
    </row>
    <row r="1754" spans="1:25" x14ac:dyDescent="0.2">
      <c r="A1754" s="184">
        <v>11430321</v>
      </c>
      <c r="B1754" s="183" t="str">
        <f>[1]店マスタ!B1753</f>
        <v>パナステージしんこう　浦賀店</v>
      </c>
      <c r="C1754" s="183">
        <v>1.5</v>
      </c>
      <c r="D1754" s="183">
        <v>1.5</v>
      </c>
      <c r="E1754" s="183">
        <f>_xlfn.XLOOKUP(A1754,[2]Sheet1!$R:$R,[2]Sheet1!$AB:$AB,"",0)</f>
        <v>1.5</v>
      </c>
      <c r="F1754" s="183">
        <f>_xlfn.XLOOKUP($A1754,[3]【2026年03月度_全社】RFM客層一覧表データ!$A:$A,[3]【2026年03月度_全社】RFM客層一覧表データ!C:C,"",0)</f>
        <v>516</v>
      </c>
      <c r="G1754" s="183">
        <f>_xlfn.XLOOKUP($A1754,[3]【2026年03月度_全社】RFM客層一覧表データ!$A:$A,[3]【2026年03月度_全社】RFM客層一覧表データ!D:D,"",0)</f>
        <v>222</v>
      </c>
      <c r="H1754" s="183">
        <f>_xlfn.XLOOKUP($A1754,[3]【2026年03月度_全社】RFM客層一覧表データ!$A:$A,[3]【2026年03月度_全社】RFM客層一覧表データ!E:E,"",0)</f>
        <v>249</v>
      </c>
      <c r="I1754" s="183">
        <f>_xlfn.XLOOKUP($A1754,[3]【2026年03月度_全社】RFM客層一覧表データ!$A:$A,[3]【2026年03月度_全社】RFM客層一覧表データ!F:F,"",0)</f>
        <v>43</v>
      </c>
      <c r="J1754" s="183">
        <v>509</v>
      </c>
      <c r="K1754" s="183">
        <v>227</v>
      </c>
      <c r="L1754" s="183">
        <v>256</v>
      </c>
      <c r="M1754" s="183">
        <v>38</v>
      </c>
      <c r="N1754" s="183">
        <v>527</v>
      </c>
      <c r="O1754" s="183">
        <v>212</v>
      </c>
      <c r="P1754" s="183">
        <v>249</v>
      </c>
      <c r="Q1754" s="183">
        <v>43</v>
      </c>
      <c r="R1754" s="183">
        <v>548</v>
      </c>
      <c r="S1754" s="183">
        <v>218</v>
      </c>
      <c r="T1754" s="183">
        <v>264</v>
      </c>
      <c r="U1754" s="183">
        <v>43</v>
      </c>
      <c r="V1754" s="183">
        <v>555</v>
      </c>
      <c r="W1754" s="183">
        <v>209</v>
      </c>
      <c r="X1754" s="183">
        <v>267</v>
      </c>
      <c r="Y1754" s="183">
        <v>36</v>
      </c>
    </row>
    <row r="1755" spans="1:25" x14ac:dyDescent="0.2">
      <c r="A1755" s="184">
        <v>11431007</v>
      </c>
      <c r="B1755" s="183" t="str">
        <f>[1]店マスタ!B1754</f>
        <v>株）ファミリー電気商会逗子店</v>
      </c>
      <c r="C1755" s="183">
        <v>1</v>
      </c>
      <c r="D1755" s="183">
        <v>1</v>
      </c>
      <c r="E1755" s="183">
        <f>_xlfn.XLOOKUP(A1755,[2]Sheet1!$R:$R,[2]Sheet1!$AB:$AB,"",0)</f>
        <v>1</v>
      </c>
      <c r="F1755" s="183">
        <f>_xlfn.XLOOKUP($A1755,[3]【2026年03月度_全社】RFM客層一覧表データ!$A:$A,[3]【2026年03月度_全社】RFM客層一覧表データ!C:C,"",0)</f>
        <v>569</v>
      </c>
      <c r="G1755" s="183">
        <f>_xlfn.XLOOKUP($A1755,[3]【2026年03月度_全社】RFM客層一覧表データ!$A:$A,[3]【2026年03月度_全社】RFM客層一覧表データ!D:D,"",0)</f>
        <v>286</v>
      </c>
      <c r="H1755" s="183">
        <f>_xlfn.XLOOKUP($A1755,[3]【2026年03月度_全社】RFM客層一覧表データ!$A:$A,[3]【2026年03月度_全社】RFM客層一覧表データ!E:E,"",0)</f>
        <v>121</v>
      </c>
      <c r="I1755" s="183">
        <f>_xlfn.XLOOKUP($A1755,[3]【2026年03月度_全社】RFM客層一覧表データ!$A:$A,[3]【2026年03月度_全社】RFM客層一覧表データ!F:F,"",0)</f>
        <v>89</v>
      </c>
      <c r="J1755" s="183">
        <v>603</v>
      </c>
      <c r="K1755" s="183">
        <v>410</v>
      </c>
      <c r="L1755" s="183">
        <v>65</v>
      </c>
      <c r="M1755" s="183">
        <v>247</v>
      </c>
      <c r="N1755" s="183">
        <v>408</v>
      </c>
      <c r="O1755" s="183">
        <v>390</v>
      </c>
      <c r="P1755" s="183">
        <v>26</v>
      </c>
      <c r="Q1755" s="183">
        <v>349</v>
      </c>
      <c r="R1755" s="183">
        <v>60</v>
      </c>
      <c r="S1755" s="183">
        <v>60</v>
      </c>
      <c r="T1755" s="183">
        <v>1</v>
      </c>
      <c r="U1755" s="183">
        <v>60</v>
      </c>
      <c r="V1755" s="183">
        <v>0</v>
      </c>
      <c r="W1755" s="183">
        <v>0</v>
      </c>
      <c r="X1755" s="183">
        <v>0</v>
      </c>
      <c r="Y1755" s="183">
        <v>0</v>
      </c>
    </row>
    <row r="1756" spans="1:25" x14ac:dyDescent="0.2">
      <c r="A1756" s="184">
        <v>11431018</v>
      </c>
      <c r="B1756" s="183" t="str">
        <f>[1]店マスタ!B1755</f>
        <v>有）牧田電気</v>
      </c>
      <c r="C1756" s="183">
        <v>2</v>
      </c>
      <c r="D1756" s="183">
        <v>2</v>
      </c>
      <c r="E1756" s="183">
        <f>_xlfn.XLOOKUP(A1756,[2]Sheet1!$R:$R,[2]Sheet1!$AB:$AB,"",0)</f>
        <v>2</v>
      </c>
      <c r="F1756" s="183" t="str">
        <f>_xlfn.XLOOKUP($A1756,[3]【2026年03月度_全社】RFM客層一覧表データ!$A:$A,[3]【2026年03月度_全社】RFM客層一覧表データ!C:C,"",0)</f>
        <v/>
      </c>
      <c r="G1756" s="183" t="str">
        <f>_xlfn.XLOOKUP($A1756,[3]【2026年03月度_全社】RFM客層一覧表データ!$A:$A,[3]【2026年03月度_全社】RFM客層一覧表データ!D:D,"",0)</f>
        <v/>
      </c>
      <c r="H1756" s="183" t="str">
        <f>_xlfn.XLOOKUP($A1756,[3]【2026年03月度_全社】RFM客層一覧表データ!$A:$A,[3]【2026年03月度_全社】RFM客層一覧表データ!E:E,"",0)</f>
        <v/>
      </c>
      <c r="I1756" s="183" t="str">
        <f>_xlfn.XLOOKUP($A1756,[3]【2026年03月度_全社】RFM客層一覧表データ!$A:$A,[3]【2026年03月度_全社】RFM客層一覧表データ!F:F,"",0)</f>
        <v/>
      </c>
      <c r="J1756" s="183">
        <v>0</v>
      </c>
      <c r="K1756" s="183">
        <v>0</v>
      </c>
      <c r="L1756" s="183">
        <v>0</v>
      </c>
      <c r="M1756" s="183">
        <v>0</v>
      </c>
      <c r="N1756" s="183">
        <v>0</v>
      </c>
      <c r="O1756" s="183">
        <v>0</v>
      </c>
      <c r="P1756" s="183">
        <v>0</v>
      </c>
      <c r="Q1756" s="183">
        <v>0</v>
      </c>
      <c r="R1756" s="183">
        <v>0</v>
      </c>
      <c r="S1756" s="183">
        <v>0</v>
      </c>
      <c r="T1756" s="183">
        <v>0</v>
      </c>
      <c r="U1756" s="183">
        <v>0</v>
      </c>
      <c r="V1756" s="183">
        <v>0</v>
      </c>
      <c r="W1756" s="183">
        <v>0</v>
      </c>
      <c r="X1756" s="183">
        <v>0</v>
      </c>
      <c r="Y1756" s="183">
        <v>0</v>
      </c>
    </row>
    <row r="1757" spans="1:25" x14ac:dyDescent="0.2">
      <c r="A1757" s="184">
        <v>11432028</v>
      </c>
      <c r="B1757" s="183" t="str">
        <f>[1]店マスタ!B1756</f>
        <v>ＹｏｕＤｅｎ　ヨシダ</v>
      </c>
      <c r="C1757" s="183">
        <v>2.5</v>
      </c>
      <c r="D1757" s="183">
        <v>2.5</v>
      </c>
      <c r="E1757" s="183">
        <f>_xlfn.XLOOKUP(A1757,[2]Sheet1!$R:$R,[2]Sheet1!$AB:$AB,"",0)</f>
        <v>3</v>
      </c>
      <c r="F1757" s="183">
        <f>_xlfn.XLOOKUP($A1757,[3]【2026年03月度_全社】RFM客層一覧表データ!$A:$A,[3]【2026年03月度_全社】RFM客層一覧表データ!C:C,"",0)</f>
        <v>733</v>
      </c>
      <c r="G1757" s="183">
        <f>_xlfn.XLOOKUP($A1757,[3]【2026年03月度_全社】RFM客層一覧表データ!$A:$A,[3]【2026年03月度_全社】RFM客層一覧表データ!D:D,"",0)</f>
        <v>366</v>
      </c>
      <c r="H1757" s="183">
        <f>_xlfn.XLOOKUP($A1757,[3]【2026年03月度_全社】RFM客層一覧表データ!$A:$A,[3]【2026年03月度_全社】RFM客層一覧表データ!E:E,"",0)</f>
        <v>382</v>
      </c>
      <c r="I1757" s="183">
        <f>_xlfn.XLOOKUP($A1757,[3]【2026年03月度_全社】RFM客層一覧表データ!$A:$A,[3]【2026年03月度_全社】RFM客層一覧表データ!F:F,"",0)</f>
        <v>42</v>
      </c>
      <c r="J1757" s="183">
        <v>733</v>
      </c>
      <c r="K1757" s="183">
        <v>361</v>
      </c>
      <c r="L1757" s="183">
        <v>384</v>
      </c>
      <c r="M1757" s="183">
        <v>55</v>
      </c>
      <c r="N1757" s="183">
        <v>727</v>
      </c>
      <c r="O1757" s="183">
        <v>353</v>
      </c>
      <c r="P1757" s="183">
        <v>381</v>
      </c>
      <c r="Q1757" s="183">
        <v>42</v>
      </c>
      <c r="R1757" s="183">
        <v>743</v>
      </c>
      <c r="S1757" s="183">
        <v>399</v>
      </c>
      <c r="T1757" s="183">
        <v>389</v>
      </c>
      <c r="U1757" s="183">
        <v>68</v>
      </c>
      <c r="V1757" s="183">
        <v>708</v>
      </c>
      <c r="W1757" s="183">
        <v>384</v>
      </c>
      <c r="X1757" s="183">
        <v>385</v>
      </c>
      <c r="Y1757" s="183">
        <v>50</v>
      </c>
    </row>
    <row r="1758" spans="1:25" x14ac:dyDescent="0.2">
      <c r="A1758" s="184">
        <v>11432032</v>
      </c>
      <c r="B1758" s="183" t="str">
        <f>[1]店マスタ!B1757</f>
        <v>ＹｏｕＤｅｎ　みうら三崎口</v>
      </c>
      <c r="C1758" s="183">
        <v>8.5</v>
      </c>
      <c r="D1758" s="183">
        <v>3.5</v>
      </c>
      <c r="E1758" s="183">
        <f>_xlfn.XLOOKUP(A1758,[2]Sheet1!$R:$R,[2]Sheet1!$AB:$AB,"",0)</f>
        <v>5.5</v>
      </c>
      <c r="F1758" s="183">
        <f>_xlfn.XLOOKUP($A1758,[3]【2026年03月度_全社】RFM客層一覧表データ!$A:$A,[3]【2026年03月度_全社】RFM客層一覧表データ!C:C,"",0)</f>
        <v>1399</v>
      </c>
      <c r="G1758" s="183">
        <f>_xlfn.XLOOKUP($A1758,[3]【2026年03月度_全社】RFM客層一覧表データ!$A:$A,[3]【2026年03月度_全社】RFM客層一覧表データ!D:D,"",0)</f>
        <v>689</v>
      </c>
      <c r="H1758" s="183">
        <f>_xlfn.XLOOKUP($A1758,[3]【2026年03月度_全社】RFM客層一覧表データ!$A:$A,[3]【2026年03月度_全社】RFM客層一覧表データ!E:E,"",0)</f>
        <v>904</v>
      </c>
      <c r="I1758" s="183">
        <f>_xlfn.XLOOKUP($A1758,[3]【2026年03月度_全社】RFM客層一覧表データ!$A:$A,[3]【2026年03月度_全社】RFM客層一覧表データ!F:F,"",0)</f>
        <v>42</v>
      </c>
      <c r="J1758" s="183">
        <v>1436</v>
      </c>
      <c r="K1758" s="183">
        <v>705</v>
      </c>
      <c r="L1758" s="183">
        <v>935</v>
      </c>
      <c r="M1758" s="183">
        <v>40</v>
      </c>
      <c r="N1758" s="183">
        <v>1481</v>
      </c>
      <c r="O1758" s="183">
        <v>717</v>
      </c>
      <c r="P1758" s="183">
        <v>961</v>
      </c>
      <c r="Q1758" s="183">
        <v>47</v>
      </c>
      <c r="R1758" s="183">
        <v>1520</v>
      </c>
      <c r="S1758" s="183">
        <v>797</v>
      </c>
      <c r="T1758" s="183">
        <v>980</v>
      </c>
      <c r="U1758" s="183">
        <v>43</v>
      </c>
      <c r="V1758" s="183">
        <v>1574</v>
      </c>
      <c r="W1758" s="183">
        <v>791</v>
      </c>
      <c r="X1758" s="183">
        <v>998</v>
      </c>
      <c r="Y1758" s="183">
        <v>59</v>
      </c>
    </row>
    <row r="1759" spans="1:25" x14ac:dyDescent="0.2">
      <c r="A1759" s="184">
        <v>11432033</v>
      </c>
      <c r="B1759" s="183" t="str">
        <f>[1]店マスタ!B1758</f>
        <v>ＹｏｕＤｅｎ　みうら城山</v>
      </c>
      <c r="C1759" s="183">
        <v>0</v>
      </c>
      <c r="D1759" s="183">
        <v>0</v>
      </c>
      <c r="E1759" s="183" t="str">
        <f>_xlfn.XLOOKUP(A1759,[2]Sheet1!$R:$R,[2]Sheet1!$AB:$AB,"",0)</f>
        <v/>
      </c>
      <c r="F1759" s="183">
        <f>_xlfn.XLOOKUP($A1759,[3]【2026年03月度_全社】RFM客層一覧表データ!$A:$A,[3]【2026年03月度_全社】RFM客層一覧表データ!C:C,"",0)</f>
        <v>129</v>
      </c>
      <c r="G1759" s="183">
        <f>_xlfn.XLOOKUP($A1759,[3]【2026年03月度_全社】RFM客層一覧表データ!$A:$A,[3]【2026年03月度_全社】RFM客層一覧表データ!D:D,"",0)</f>
        <v>27</v>
      </c>
      <c r="H1759" s="183">
        <f>_xlfn.XLOOKUP($A1759,[3]【2026年03月度_全社】RFM客層一覧表データ!$A:$A,[3]【2026年03月度_全社】RFM客層一覧表データ!E:E,"",0)</f>
        <v>7</v>
      </c>
      <c r="I1759" s="183">
        <f>_xlfn.XLOOKUP($A1759,[3]【2026年03月度_全社】RFM客層一覧表データ!$A:$A,[3]【2026年03月度_全社】RFM客層一覧表データ!F:F,"",0)</f>
        <v>3</v>
      </c>
      <c r="J1759" s="183">
        <v>156</v>
      </c>
      <c r="K1759" s="183">
        <v>48</v>
      </c>
      <c r="L1759" s="183">
        <v>7</v>
      </c>
      <c r="M1759" s="183">
        <v>9</v>
      </c>
      <c r="N1759" s="183">
        <v>165</v>
      </c>
      <c r="O1759" s="183">
        <v>36</v>
      </c>
      <c r="P1759" s="183">
        <v>7</v>
      </c>
      <c r="Q1759" s="183">
        <v>6</v>
      </c>
      <c r="R1759" s="183">
        <v>195</v>
      </c>
      <c r="S1759" s="183">
        <v>44</v>
      </c>
      <c r="T1759" s="183">
        <v>6</v>
      </c>
      <c r="U1759" s="183">
        <v>8</v>
      </c>
      <c r="V1759" s="183">
        <v>201</v>
      </c>
      <c r="W1759" s="183">
        <v>81</v>
      </c>
      <c r="X1759" s="183">
        <v>5</v>
      </c>
      <c r="Y1759" s="183">
        <v>26</v>
      </c>
    </row>
    <row r="1760" spans="1:25" x14ac:dyDescent="0.2">
      <c r="A1760" s="184">
        <v>11434001</v>
      </c>
      <c r="B1760" s="183" t="str">
        <f>[1]店マスタ!B1759</f>
        <v>石渡ラジオ店</v>
      </c>
      <c r="C1760" s="183">
        <v>2.5</v>
      </c>
      <c r="D1760" s="183">
        <v>0</v>
      </c>
      <c r="E1760" s="183" t="str">
        <f>_xlfn.XLOOKUP(A1760,[2]Sheet1!$R:$R,[2]Sheet1!$AB:$AB,"",0)</f>
        <v/>
      </c>
      <c r="F1760" s="183" t="str">
        <f>_xlfn.XLOOKUP($A1760,[3]【2026年03月度_全社】RFM客層一覧表データ!$A:$A,[3]【2026年03月度_全社】RFM客層一覧表データ!C:C,"",0)</f>
        <v/>
      </c>
      <c r="G1760" s="183" t="str">
        <f>_xlfn.XLOOKUP($A1760,[3]【2026年03月度_全社】RFM客層一覧表データ!$A:$A,[3]【2026年03月度_全社】RFM客層一覧表データ!D:D,"",0)</f>
        <v/>
      </c>
      <c r="H1760" s="183" t="str">
        <f>_xlfn.XLOOKUP($A1760,[3]【2026年03月度_全社】RFM客層一覧表データ!$A:$A,[3]【2026年03月度_全社】RFM客層一覧表データ!E:E,"",0)</f>
        <v/>
      </c>
      <c r="I1760" s="183" t="str">
        <f>_xlfn.XLOOKUP($A1760,[3]【2026年03月度_全社】RFM客層一覧表データ!$A:$A,[3]【2026年03月度_全社】RFM客層一覧表データ!F:F,"",0)</f>
        <v/>
      </c>
      <c r="J1760" s="183">
        <v>1</v>
      </c>
      <c r="K1760" s="183">
        <v>1</v>
      </c>
      <c r="L1760" s="183">
        <v>0</v>
      </c>
      <c r="M1760" s="183">
        <v>1</v>
      </c>
      <c r="N1760" s="183">
        <v>265</v>
      </c>
      <c r="O1760" s="183">
        <v>45</v>
      </c>
      <c r="P1760" s="183">
        <v>71</v>
      </c>
      <c r="Q1760" s="183">
        <v>14</v>
      </c>
      <c r="R1760" s="183">
        <v>309</v>
      </c>
      <c r="S1760" s="183">
        <v>44</v>
      </c>
      <c r="T1760" s="183">
        <v>84</v>
      </c>
      <c r="U1760" s="183">
        <v>2</v>
      </c>
      <c r="V1760" s="183">
        <v>342</v>
      </c>
      <c r="W1760" s="183">
        <v>81</v>
      </c>
      <c r="X1760" s="183">
        <v>95</v>
      </c>
      <c r="Y1760" s="183">
        <v>18</v>
      </c>
    </row>
    <row r="1761" spans="1:25" x14ac:dyDescent="0.2">
      <c r="A1761" s="184">
        <v>11436014</v>
      </c>
      <c r="B1761" s="183" t="str">
        <f>[1]店マスタ!B1760</f>
        <v>鎌倉あやせ電気（株）</v>
      </c>
      <c r="C1761" s="183">
        <v>3.5</v>
      </c>
      <c r="D1761" s="183">
        <v>3.5</v>
      </c>
      <c r="E1761" s="183">
        <f>_xlfn.XLOOKUP(A1761,[2]Sheet1!$R:$R,[2]Sheet1!$AB:$AB,"",0)</f>
        <v>4</v>
      </c>
      <c r="F1761" s="183">
        <f>_xlfn.XLOOKUP($A1761,[3]【2026年03月度_全社】RFM客層一覧表データ!$A:$A,[3]【2026年03月度_全社】RFM客層一覧表データ!C:C,"",0)</f>
        <v>1333</v>
      </c>
      <c r="G1761" s="183">
        <f>_xlfn.XLOOKUP($A1761,[3]【2026年03月度_全社】RFM客層一覧表データ!$A:$A,[3]【2026年03月度_全社】RFM客層一覧表データ!D:D,"",0)</f>
        <v>445</v>
      </c>
      <c r="H1761" s="183">
        <f>_xlfn.XLOOKUP($A1761,[3]【2026年03月度_全社】RFM客層一覧表データ!$A:$A,[3]【2026年03月度_全社】RFM客層一覧表データ!E:E,"",0)</f>
        <v>412</v>
      </c>
      <c r="I1761" s="183">
        <f>_xlfn.XLOOKUP($A1761,[3]【2026年03月度_全社】RFM客層一覧表データ!$A:$A,[3]【2026年03月度_全社】RFM客層一覧表データ!F:F,"",0)</f>
        <v>134</v>
      </c>
      <c r="J1761" s="183">
        <v>1314</v>
      </c>
      <c r="K1761" s="183">
        <v>474</v>
      </c>
      <c r="L1761" s="183">
        <v>413</v>
      </c>
      <c r="M1761" s="183">
        <v>151</v>
      </c>
      <c r="N1761" s="183">
        <v>1272</v>
      </c>
      <c r="O1761" s="183">
        <v>420</v>
      </c>
      <c r="P1761" s="183">
        <v>386</v>
      </c>
      <c r="Q1761" s="183">
        <v>148</v>
      </c>
      <c r="R1761" s="183">
        <v>1220</v>
      </c>
      <c r="S1761" s="183">
        <v>421</v>
      </c>
      <c r="T1761" s="183">
        <v>379</v>
      </c>
      <c r="U1761" s="183">
        <v>131</v>
      </c>
      <c r="V1761" s="183">
        <v>1177</v>
      </c>
      <c r="W1761" s="183">
        <v>416</v>
      </c>
      <c r="X1761" s="183">
        <v>362</v>
      </c>
      <c r="Y1761" s="183">
        <v>137</v>
      </c>
    </row>
    <row r="1762" spans="1:25" x14ac:dyDescent="0.2">
      <c r="A1762" s="184">
        <v>11436040</v>
      </c>
      <c r="B1762" s="183" t="str">
        <f>[1]店マスタ!B1761</f>
        <v>有）須賀川電気商会</v>
      </c>
      <c r="C1762" s="183">
        <v>4.5</v>
      </c>
      <c r="D1762" s="183">
        <v>4.5</v>
      </c>
      <c r="E1762" s="183">
        <f>_xlfn.XLOOKUP(A1762,[2]Sheet1!$R:$R,[2]Sheet1!$AB:$AB,"",0)</f>
        <v>4.5</v>
      </c>
      <c r="F1762" s="183">
        <f>_xlfn.XLOOKUP($A1762,[3]【2026年03月度_全社】RFM客層一覧表データ!$A:$A,[3]【2026年03月度_全社】RFM客層一覧表データ!C:C,"",0)</f>
        <v>1013</v>
      </c>
      <c r="G1762" s="183">
        <f>_xlfn.XLOOKUP($A1762,[3]【2026年03月度_全社】RFM客層一覧表データ!$A:$A,[3]【2026年03月度_全社】RFM客層一覧表データ!D:D,"",0)</f>
        <v>330</v>
      </c>
      <c r="H1762" s="183">
        <f>_xlfn.XLOOKUP($A1762,[3]【2026年03月度_全社】RFM客層一覧表データ!$A:$A,[3]【2026年03月度_全社】RFM客層一覧表データ!E:E,"",0)</f>
        <v>337</v>
      </c>
      <c r="I1762" s="183">
        <f>_xlfn.XLOOKUP($A1762,[3]【2026年03月度_全社】RFM客層一覧表データ!$A:$A,[3]【2026年03月度_全社】RFM客層一覧表データ!F:F,"",0)</f>
        <v>63</v>
      </c>
      <c r="J1762" s="183">
        <v>1088</v>
      </c>
      <c r="K1762" s="183">
        <v>359</v>
      </c>
      <c r="L1762" s="183">
        <v>342</v>
      </c>
      <c r="M1762" s="183">
        <v>71</v>
      </c>
      <c r="N1762" s="183">
        <v>1136</v>
      </c>
      <c r="O1762" s="183">
        <v>341</v>
      </c>
      <c r="P1762" s="183">
        <v>360</v>
      </c>
      <c r="Q1762" s="183">
        <v>66</v>
      </c>
      <c r="R1762" s="183">
        <v>1238</v>
      </c>
      <c r="S1762" s="183">
        <v>384</v>
      </c>
      <c r="T1762" s="183">
        <v>368</v>
      </c>
      <c r="U1762" s="183">
        <v>76</v>
      </c>
      <c r="V1762" s="183">
        <v>1306</v>
      </c>
      <c r="W1762" s="183">
        <v>382</v>
      </c>
      <c r="X1762" s="183">
        <v>369</v>
      </c>
      <c r="Y1762" s="183">
        <v>78</v>
      </c>
    </row>
    <row r="1763" spans="1:25" x14ac:dyDescent="0.2">
      <c r="A1763" s="184">
        <v>11436051</v>
      </c>
      <c r="B1763" s="183" t="str">
        <f>[1]店マスタ!B1762</f>
        <v>（有）広瀬電機商会</v>
      </c>
      <c r="C1763" s="183">
        <v>5.5</v>
      </c>
      <c r="D1763" s="183">
        <v>5.5</v>
      </c>
      <c r="E1763" s="183">
        <f>_xlfn.XLOOKUP(A1763,[2]Sheet1!$R:$R,[2]Sheet1!$AB:$AB,"",0)</f>
        <v>5.5</v>
      </c>
      <c r="F1763" s="183">
        <f>_xlfn.XLOOKUP($A1763,[3]【2026年03月度_全社】RFM客層一覧表データ!$A:$A,[3]【2026年03月度_全社】RFM客層一覧表データ!C:C,"",0)</f>
        <v>1369</v>
      </c>
      <c r="G1763" s="183">
        <f>_xlfn.XLOOKUP($A1763,[3]【2026年03月度_全社】RFM客層一覧表データ!$A:$A,[3]【2026年03月度_全社】RFM客層一覧表データ!D:D,"",0)</f>
        <v>474</v>
      </c>
      <c r="H1763" s="183">
        <f>_xlfn.XLOOKUP($A1763,[3]【2026年03月度_全社】RFM客層一覧表データ!$A:$A,[3]【2026年03月度_全社】RFM客層一覧表データ!E:E,"",0)</f>
        <v>613</v>
      </c>
      <c r="I1763" s="183">
        <f>_xlfn.XLOOKUP($A1763,[3]【2026年03月度_全社】RFM客層一覧表データ!$A:$A,[3]【2026年03月度_全社】RFM客層一覧表データ!F:F,"",0)</f>
        <v>19</v>
      </c>
      <c r="J1763" s="183">
        <v>1456</v>
      </c>
      <c r="K1763" s="183">
        <v>506</v>
      </c>
      <c r="L1763" s="183">
        <v>647</v>
      </c>
      <c r="M1763" s="183">
        <v>17</v>
      </c>
      <c r="N1763" s="183">
        <v>1495</v>
      </c>
      <c r="O1763" s="183">
        <v>508</v>
      </c>
      <c r="P1763" s="183">
        <v>654</v>
      </c>
      <c r="Q1763" s="183">
        <v>9</v>
      </c>
      <c r="R1763" s="183">
        <v>1504</v>
      </c>
      <c r="S1763" s="183">
        <v>522</v>
      </c>
      <c r="T1763" s="183">
        <v>687</v>
      </c>
      <c r="U1763" s="183">
        <v>22</v>
      </c>
      <c r="V1763" s="183">
        <v>1528</v>
      </c>
      <c r="W1763" s="183">
        <v>570</v>
      </c>
      <c r="X1763" s="183">
        <v>687</v>
      </c>
      <c r="Y1763" s="183">
        <v>18</v>
      </c>
    </row>
    <row r="1764" spans="1:25" x14ac:dyDescent="0.2">
      <c r="A1764" s="184">
        <v>11436081</v>
      </c>
      <c r="B1764" s="183" t="str">
        <f>[1]店マスタ!B1763</f>
        <v>パナステ－ジしんこう　鎌倉店</v>
      </c>
      <c r="C1764" s="183">
        <v>2</v>
      </c>
      <c r="D1764" s="183">
        <v>2</v>
      </c>
      <c r="E1764" s="183">
        <f>_xlfn.XLOOKUP(A1764,[2]Sheet1!$R:$R,[2]Sheet1!$AB:$AB,"",0)</f>
        <v>2</v>
      </c>
      <c r="F1764" s="183">
        <f>_xlfn.XLOOKUP($A1764,[3]【2026年03月度_全社】RFM客層一覧表データ!$A:$A,[3]【2026年03月度_全社】RFM客層一覧表データ!C:C,"",0)</f>
        <v>578</v>
      </c>
      <c r="G1764" s="183">
        <f>_xlfn.XLOOKUP($A1764,[3]【2026年03月度_全社】RFM客層一覧表データ!$A:$A,[3]【2026年03月度_全社】RFM客層一覧表データ!D:D,"",0)</f>
        <v>244</v>
      </c>
      <c r="H1764" s="183">
        <f>_xlfn.XLOOKUP($A1764,[3]【2026年03月度_全社】RFM客層一覧表データ!$A:$A,[3]【2026年03月度_全社】RFM客層一覧表データ!E:E,"",0)</f>
        <v>308</v>
      </c>
      <c r="I1764" s="183">
        <f>_xlfn.XLOOKUP($A1764,[3]【2026年03月度_全社】RFM客層一覧表データ!$A:$A,[3]【2026年03月度_全社】RFM客層一覧表データ!F:F,"",0)</f>
        <v>29</v>
      </c>
      <c r="J1764" s="183">
        <v>611</v>
      </c>
      <c r="K1764" s="183">
        <v>262</v>
      </c>
      <c r="L1764" s="183">
        <v>331</v>
      </c>
      <c r="M1764" s="183">
        <v>27</v>
      </c>
      <c r="N1764" s="183">
        <v>663</v>
      </c>
      <c r="O1764" s="183">
        <v>298</v>
      </c>
      <c r="P1764" s="183">
        <v>339</v>
      </c>
      <c r="Q1764" s="183">
        <v>30</v>
      </c>
      <c r="R1764" s="183">
        <v>680</v>
      </c>
      <c r="S1764" s="183">
        <v>283</v>
      </c>
      <c r="T1764" s="183">
        <v>363</v>
      </c>
      <c r="U1764" s="183">
        <v>35</v>
      </c>
      <c r="V1764" s="183">
        <v>701</v>
      </c>
      <c r="W1764" s="183">
        <v>306</v>
      </c>
      <c r="X1764" s="183">
        <v>375</v>
      </c>
      <c r="Y1764" s="183">
        <v>35</v>
      </c>
    </row>
    <row r="1765" spans="1:25" x14ac:dyDescent="0.2">
      <c r="A1765" s="184">
        <v>11437015</v>
      </c>
      <c r="B1765" s="183" t="str">
        <f>[1]店マスタ!B1764</f>
        <v>（有）サンワ設備</v>
      </c>
      <c r="C1765" s="183">
        <v>2.5</v>
      </c>
      <c r="D1765" s="183">
        <v>2.5</v>
      </c>
      <c r="E1765" s="183">
        <f>_xlfn.XLOOKUP(A1765,[2]Sheet1!$R:$R,[2]Sheet1!$AB:$AB,"",0)</f>
        <v>2.5</v>
      </c>
      <c r="F1765" s="183" t="str">
        <f>_xlfn.XLOOKUP($A1765,[3]【2026年03月度_全社】RFM客層一覧表データ!$A:$A,[3]【2026年03月度_全社】RFM客層一覧表データ!C:C,"",0)</f>
        <v/>
      </c>
      <c r="G1765" s="183" t="str">
        <f>_xlfn.XLOOKUP($A1765,[3]【2026年03月度_全社】RFM客層一覧表データ!$A:$A,[3]【2026年03月度_全社】RFM客層一覧表データ!D:D,"",0)</f>
        <v/>
      </c>
      <c r="H1765" s="183" t="str">
        <f>_xlfn.XLOOKUP($A1765,[3]【2026年03月度_全社】RFM客層一覧表データ!$A:$A,[3]【2026年03月度_全社】RFM客層一覧表データ!E:E,"",0)</f>
        <v/>
      </c>
      <c r="I1765" s="183" t="str">
        <f>_xlfn.XLOOKUP($A1765,[3]【2026年03月度_全社】RFM客層一覧表データ!$A:$A,[3]【2026年03月度_全社】RFM客層一覧表データ!F:F,"",0)</f>
        <v/>
      </c>
      <c r="J1765" s="183">
        <v>0</v>
      </c>
      <c r="K1765" s="183">
        <v>0</v>
      </c>
      <c r="L1765" s="183">
        <v>0</v>
      </c>
      <c r="M1765" s="183">
        <v>0</v>
      </c>
      <c r="N1765" s="183">
        <v>0</v>
      </c>
      <c r="O1765" s="183">
        <v>0</v>
      </c>
      <c r="P1765" s="183">
        <v>0</v>
      </c>
      <c r="Q1765" s="183">
        <v>0</v>
      </c>
      <c r="R1765" s="183">
        <v>0</v>
      </c>
      <c r="S1765" s="183">
        <v>0</v>
      </c>
      <c r="T1765" s="183">
        <v>0</v>
      </c>
      <c r="U1765" s="183">
        <v>0</v>
      </c>
      <c r="V1765" s="183">
        <v>0</v>
      </c>
      <c r="W1765" s="183">
        <v>0</v>
      </c>
      <c r="X1765" s="183">
        <v>0</v>
      </c>
      <c r="Y1765" s="183">
        <v>0</v>
      </c>
    </row>
    <row r="1766" spans="1:25" x14ac:dyDescent="0.2">
      <c r="A1766" s="184">
        <v>11437026</v>
      </c>
      <c r="B1766" s="183" t="str">
        <f>[1]店マスタ!B1765</f>
        <v>（有）カワナ電化</v>
      </c>
      <c r="C1766" s="183">
        <v>1.5</v>
      </c>
      <c r="D1766" s="183">
        <v>1.5</v>
      </c>
      <c r="E1766" s="183">
        <f>_xlfn.XLOOKUP(A1766,[2]Sheet1!$R:$R,[2]Sheet1!$AB:$AB,"",0)</f>
        <v>1.5</v>
      </c>
      <c r="F1766" s="183">
        <f>_xlfn.XLOOKUP($A1766,[3]【2026年03月度_全社】RFM客層一覧表データ!$A:$A,[3]【2026年03月度_全社】RFM客層一覧表データ!C:C,"",0)</f>
        <v>580</v>
      </c>
      <c r="G1766" s="183">
        <f>_xlfn.XLOOKUP($A1766,[3]【2026年03月度_全社】RFM客層一覧表データ!$A:$A,[3]【2026年03月度_全社】RFM客層一覧表データ!D:D,"",0)</f>
        <v>235</v>
      </c>
      <c r="H1766" s="183">
        <f>_xlfn.XLOOKUP($A1766,[3]【2026年03月度_全社】RFM客層一覧表データ!$A:$A,[3]【2026年03月度_全社】RFM客層一覧表データ!E:E,"",0)</f>
        <v>304</v>
      </c>
      <c r="I1766" s="183">
        <f>_xlfn.XLOOKUP($A1766,[3]【2026年03月度_全社】RFM客層一覧表データ!$A:$A,[3]【2026年03月度_全社】RFM客層一覧表データ!F:F,"",0)</f>
        <v>38</v>
      </c>
      <c r="J1766" s="183">
        <v>598</v>
      </c>
      <c r="K1766" s="183">
        <v>242</v>
      </c>
      <c r="L1766" s="183">
        <v>315</v>
      </c>
      <c r="M1766" s="183">
        <v>35</v>
      </c>
      <c r="N1766" s="183">
        <v>615</v>
      </c>
      <c r="O1766" s="183">
        <v>249</v>
      </c>
      <c r="P1766" s="183">
        <v>318</v>
      </c>
      <c r="Q1766" s="183">
        <v>33</v>
      </c>
      <c r="R1766" s="183">
        <v>628</v>
      </c>
      <c r="S1766" s="183">
        <v>247</v>
      </c>
      <c r="T1766" s="183">
        <v>330</v>
      </c>
      <c r="U1766" s="183">
        <v>38</v>
      </c>
      <c r="V1766" s="183">
        <v>628</v>
      </c>
      <c r="W1766" s="183">
        <v>277</v>
      </c>
      <c r="X1766" s="183">
        <v>348</v>
      </c>
      <c r="Y1766" s="183">
        <v>38</v>
      </c>
    </row>
    <row r="1767" spans="1:25" x14ac:dyDescent="0.2">
      <c r="A1767" s="184">
        <v>11437070</v>
      </c>
      <c r="B1767" s="183" t="str">
        <f>[1]店マスタ!B1766</f>
        <v>有）トリイ電気商会</v>
      </c>
      <c r="C1767" s="183">
        <v>6</v>
      </c>
      <c r="D1767" s="183">
        <v>6</v>
      </c>
      <c r="E1767" s="183">
        <f>_xlfn.XLOOKUP(A1767,[2]Sheet1!$R:$R,[2]Sheet1!$AB:$AB,"",0)</f>
        <v>6.5</v>
      </c>
      <c r="F1767" s="183">
        <f>_xlfn.XLOOKUP($A1767,[3]【2026年03月度_全社】RFM客層一覧表データ!$A:$A,[3]【2026年03月度_全社】RFM客層一覧表データ!C:C,"",0)</f>
        <v>1600</v>
      </c>
      <c r="G1767" s="183">
        <f>_xlfn.XLOOKUP($A1767,[3]【2026年03月度_全社】RFM客層一覧表データ!$A:$A,[3]【2026年03月度_全社】RFM客層一覧表データ!D:D,"",0)</f>
        <v>644</v>
      </c>
      <c r="H1767" s="183">
        <f>_xlfn.XLOOKUP($A1767,[3]【2026年03月度_全社】RFM客層一覧表データ!$A:$A,[3]【2026年03月度_全社】RFM客層一覧表データ!E:E,"",0)</f>
        <v>746</v>
      </c>
      <c r="I1767" s="183">
        <f>_xlfn.XLOOKUP($A1767,[3]【2026年03月度_全社】RFM客層一覧表データ!$A:$A,[3]【2026年03月度_全社】RFM客層一覧表データ!F:F,"",0)</f>
        <v>68</v>
      </c>
      <c r="J1767" s="183">
        <v>1690</v>
      </c>
      <c r="K1767" s="183">
        <v>680</v>
      </c>
      <c r="L1767" s="183">
        <v>792</v>
      </c>
      <c r="M1767" s="183">
        <v>100</v>
      </c>
      <c r="N1767" s="183">
        <v>1773</v>
      </c>
      <c r="O1767" s="183">
        <v>725</v>
      </c>
      <c r="P1767" s="183">
        <v>819</v>
      </c>
      <c r="Q1767" s="183">
        <v>88</v>
      </c>
      <c r="R1767" s="183">
        <v>1931</v>
      </c>
      <c r="S1767" s="183">
        <v>717</v>
      </c>
      <c r="T1767" s="183">
        <v>844</v>
      </c>
      <c r="U1767" s="183">
        <v>95</v>
      </c>
      <c r="V1767" s="183">
        <v>2010</v>
      </c>
      <c r="W1767" s="183">
        <v>752</v>
      </c>
      <c r="X1767" s="183">
        <v>880</v>
      </c>
      <c r="Y1767" s="183">
        <v>114</v>
      </c>
    </row>
    <row r="1768" spans="1:25" x14ac:dyDescent="0.2">
      <c r="A1768" s="184">
        <v>11437077</v>
      </c>
      <c r="B1768" s="183" t="str">
        <f>[1]店マスタ!B1767</f>
        <v>有）西山電化サービス</v>
      </c>
      <c r="C1768" s="183">
        <v>2.5</v>
      </c>
      <c r="D1768" s="183">
        <v>2.5</v>
      </c>
      <c r="E1768" s="183">
        <f>_xlfn.XLOOKUP(A1768,[2]Sheet1!$R:$R,[2]Sheet1!$AB:$AB,"",0)</f>
        <v>2.5</v>
      </c>
      <c r="F1768" s="183" t="str">
        <f>_xlfn.XLOOKUP($A1768,[3]【2026年03月度_全社】RFM客層一覧表データ!$A:$A,[3]【2026年03月度_全社】RFM客層一覧表データ!C:C,"",0)</f>
        <v/>
      </c>
      <c r="G1768" s="183" t="str">
        <f>_xlfn.XLOOKUP($A1768,[3]【2026年03月度_全社】RFM客層一覧表データ!$A:$A,[3]【2026年03月度_全社】RFM客層一覧表データ!D:D,"",0)</f>
        <v/>
      </c>
      <c r="H1768" s="183" t="str">
        <f>_xlfn.XLOOKUP($A1768,[3]【2026年03月度_全社】RFM客層一覧表データ!$A:$A,[3]【2026年03月度_全社】RFM客層一覧表データ!E:E,"",0)</f>
        <v/>
      </c>
      <c r="I1768" s="183" t="str">
        <f>_xlfn.XLOOKUP($A1768,[3]【2026年03月度_全社】RFM客層一覧表データ!$A:$A,[3]【2026年03月度_全社】RFM客層一覧表データ!F:F,"",0)</f>
        <v/>
      </c>
      <c r="J1768" s="183">
        <v>0</v>
      </c>
      <c r="K1768" s="183">
        <v>0</v>
      </c>
      <c r="L1768" s="183">
        <v>0</v>
      </c>
      <c r="M1768" s="183">
        <v>0</v>
      </c>
      <c r="N1768" s="183">
        <v>0</v>
      </c>
      <c r="O1768" s="183">
        <v>0</v>
      </c>
      <c r="P1768" s="183">
        <v>0</v>
      </c>
      <c r="Q1768" s="183">
        <v>0</v>
      </c>
      <c r="R1768" s="183">
        <v>0</v>
      </c>
      <c r="S1768" s="183">
        <v>0</v>
      </c>
      <c r="T1768" s="183">
        <v>0</v>
      </c>
      <c r="U1768" s="183">
        <v>0</v>
      </c>
      <c r="V1768" s="183">
        <v>0</v>
      </c>
      <c r="W1768" s="183">
        <v>0</v>
      </c>
      <c r="X1768" s="183">
        <v>0</v>
      </c>
      <c r="Y1768" s="183">
        <v>0</v>
      </c>
    </row>
    <row r="1769" spans="1:25" x14ac:dyDescent="0.2">
      <c r="A1769" s="184">
        <v>11437084</v>
      </c>
      <c r="B1769" s="183" t="str">
        <f>[1]店マスタ!B1768</f>
        <v>（有）ハラダ電化</v>
      </c>
      <c r="C1769" s="183">
        <v>1.5</v>
      </c>
      <c r="D1769" s="183">
        <v>1.5</v>
      </c>
      <c r="E1769" s="183">
        <f>_xlfn.XLOOKUP(A1769,[2]Sheet1!$R:$R,[2]Sheet1!$AB:$AB,"",0)</f>
        <v>1.5</v>
      </c>
      <c r="F1769" s="183" t="str">
        <f>_xlfn.XLOOKUP($A1769,[3]【2026年03月度_全社】RFM客層一覧表データ!$A:$A,[3]【2026年03月度_全社】RFM客層一覧表データ!C:C,"",0)</f>
        <v/>
      </c>
      <c r="G1769" s="183" t="str">
        <f>_xlfn.XLOOKUP($A1769,[3]【2026年03月度_全社】RFM客層一覧表データ!$A:$A,[3]【2026年03月度_全社】RFM客層一覧表データ!D:D,"",0)</f>
        <v/>
      </c>
      <c r="H1769" s="183" t="str">
        <f>_xlfn.XLOOKUP($A1769,[3]【2026年03月度_全社】RFM客層一覧表データ!$A:$A,[3]【2026年03月度_全社】RFM客層一覧表データ!E:E,"",0)</f>
        <v/>
      </c>
      <c r="I1769" s="183" t="str">
        <f>_xlfn.XLOOKUP($A1769,[3]【2026年03月度_全社】RFM客層一覧表データ!$A:$A,[3]【2026年03月度_全社】RFM客層一覧表データ!F:F,"",0)</f>
        <v/>
      </c>
      <c r="J1769" s="183">
        <v>0</v>
      </c>
      <c r="K1769" s="183">
        <v>0</v>
      </c>
      <c r="L1769" s="183">
        <v>0</v>
      </c>
      <c r="M1769" s="183">
        <v>0</v>
      </c>
      <c r="N1769" s="183">
        <v>0</v>
      </c>
      <c r="O1769" s="183">
        <v>0</v>
      </c>
      <c r="P1769" s="183">
        <v>0</v>
      </c>
      <c r="Q1769" s="183">
        <v>0</v>
      </c>
      <c r="R1769" s="183">
        <v>0</v>
      </c>
      <c r="S1769" s="183">
        <v>0</v>
      </c>
      <c r="T1769" s="183">
        <v>0</v>
      </c>
      <c r="U1769" s="183">
        <v>0</v>
      </c>
      <c r="V1769" s="183">
        <v>0</v>
      </c>
      <c r="W1769" s="183">
        <v>0</v>
      </c>
      <c r="X1769" s="183">
        <v>0</v>
      </c>
      <c r="Y1769" s="183">
        <v>0</v>
      </c>
    </row>
    <row r="1770" spans="1:25" x14ac:dyDescent="0.2">
      <c r="A1770" s="184">
        <v>11437087</v>
      </c>
      <c r="B1770" s="183" t="str">
        <f>[1]店マスタ!B1769</f>
        <v>有）湘南台富士見電気</v>
      </c>
      <c r="C1770" s="183">
        <v>1</v>
      </c>
      <c r="D1770" s="183">
        <v>1</v>
      </c>
      <c r="E1770" s="183">
        <f>_xlfn.XLOOKUP(A1770,[2]Sheet1!$R:$R,[2]Sheet1!$AB:$AB,"",0)</f>
        <v>1</v>
      </c>
      <c r="F1770" s="183">
        <f>_xlfn.XLOOKUP($A1770,[3]【2026年03月度_全社】RFM客層一覧表データ!$A:$A,[3]【2026年03月度_全社】RFM客層一覧表データ!C:C,"",0)</f>
        <v>881</v>
      </c>
      <c r="G1770" s="183">
        <f>_xlfn.XLOOKUP($A1770,[3]【2026年03月度_全社】RFM客層一覧表データ!$A:$A,[3]【2026年03月度_全社】RFM客層一覧表データ!D:D,"",0)</f>
        <v>333</v>
      </c>
      <c r="H1770" s="183">
        <f>_xlfn.XLOOKUP($A1770,[3]【2026年03月度_全社】RFM客層一覧表データ!$A:$A,[3]【2026年03月度_全社】RFM客層一覧表データ!E:E,"",0)</f>
        <v>265</v>
      </c>
      <c r="I1770" s="183">
        <f>_xlfn.XLOOKUP($A1770,[3]【2026年03月度_全社】RFM客層一覧表データ!$A:$A,[3]【2026年03月度_全社】RFM客層一覧表データ!F:F,"",0)</f>
        <v>79</v>
      </c>
      <c r="J1770" s="183">
        <v>891</v>
      </c>
      <c r="K1770" s="183">
        <v>324</v>
      </c>
      <c r="L1770" s="183">
        <v>272</v>
      </c>
      <c r="M1770" s="183">
        <v>89</v>
      </c>
      <c r="N1770" s="183">
        <v>876</v>
      </c>
      <c r="O1770" s="183">
        <v>341</v>
      </c>
      <c r="P1770" s="183">
        <v>277</v>
      </c>
      <c r="Q1770" s="183">
        <v>88</v>
      </c>
      <c r="R1770" s="183">
        <v>855</v>
      </c>
      <c r="S1770" s="183">
        <v>324</v>
      </c>
      <c r="T1770" s="183">
        <v>270</v>
      </c>
      <c r="U1770" s="183">
        <v>83</v>
      </c>
      <c r="V1770" s="183">
        <v>856</v>
      </c>
      <c r="W1770" s="183">
        <v>326</v>
      </c>
      <c r="X1770" s="183">
        <v>266</v>
      </c>
      <c r="Y1770" s="183">
        <v>70</v>
      </c>
    </row>
    <row r="1771" spans="1:25" x14ac:dyDescent="0.2">
      <c r="A1771" s="184">
        <v>11437111</v>
      </c>
      <c r="B1771" s="183" t="str">
        <f>[1]店マスタ!B1770</f>
        <v>（有）カワムラ電器</v>
      </c>
      <c r="C1771" s="183">
        <v>2</v>
      </c>
      <c r="D1771" s="183">
        <v>2</v>
      </c>
      <c r="E1771" s="183">
        <f>_xlfn.XLOOKUP(A1771,[2]Sheet1!$R:$R,[2]Sheet1!$AB:$AB,"",0)</f>
        <v>2.5</v>
      </c>
      <c r="F1771" s="183">
        <f>_xlfn.XLOOKUP($A1771,[3]【2026年03月度_全社】RFM客層一覧表データ!$A:$A,[3]【2026年03月度_全社】RFM客層一覧表データ!C:C,"",0)</f>
        <v>616</v>
      </c>
      <c r="G1771" s="183">
        <f>_xlfn.XLOOKUP($A1771,[3]【2026年03月度_全社】RFM客層一覧表データ!$A:$A,[3]【2026年03月度_全社】RFM客層一覧表データ!D:D,"",0)</f>
        <v>225</v>
      </c>
      <c r="H1771" s="183">
        <f>_xlfn.XLOOKUP($A1771,[3]【2026年03月度_全社】RFM客層一覧表データ!$A:$A,[3]【2026年03月度_全社】RFM客層一覧表データ!E:E,"",0)</f>
        <v>247</v>
      </c>
      <c r="I1771" s="183">
        <f>_xlfn.XLOOKUP($A1771,[3]【2026年03月度_全社】RFM客層一覧表データ!$A:$A,[3]【2026年03月度_全社】RFM客層一覧表データ!F:F,"",0)</f>
        <v>38</v>
      </c>
      <c r="J1771" s="183">
        <v>645</v>
      </c>
      <c r="K1771" s="183">
        <v>233</v>
      </c>
      <c r="L1771" s="183">
        <v>264</v>
      </c>
      <c r="M1771" s="183">
        <v>36</v>
      </c>
      <c r="N1771" s="183">
        <v>670</v>
      </c>
      <c r="O1771" s="183">
        <v>253</v>
      </c>
      <c r="P1771" s="183">
        <v>268</v>
      </c>
      <c r="Q1771" s="183">
        <v>57</v>
      </c>
      <c r="R1771" s="183">
        <v>670</v>
      </c>
      <c r="S1771" s="183">
        <v>246</v>
      </c>
      <c r="T1771" s="183">
        <v>284</v>
      </c>
      <c r="U1771" s="183">
        <v>45</v>
      </c>
      <c r="V1771" s="183">
        <v>677</v>
      </c>
      <c r="W1771" s="183">
        <v>269</v>
      </c>
      <c r="X1771" s="183">
        <v>299</v>
      </c>
      <c r="Y1771" s="183">
        <v>39</v>
      </c>
    </row>
    <row r="1772" spans="1:25" x14ac:dyDescent="0.2">
      <c r="A1772" s="184">
        <v>11437123</v>
      </c>
      <c r="B1772" s="183" t="str">
        <f>[1]店マスタ!B1771</f>
        <v>（株）やまもと電器</v>
      </c>
      <c r="C1772" s="183">
        <v>1</v>
      </c>
      <c r="D1772" s="183">
        <v>1</v>
      </c>
      <c r="E1772" s="183">
        <f>_xlfn.XLOOKUP(A1772,[2]Sheet1!$R:$R,[2]Sheet1!$AB:$AB,"",0)</f>
        <v>1</v>
      </c>
      <c r="F1772" s="183" t="str">
        <f>_xlfn.XLOOKUP($A1772,[3]【2026年03月度_全社】RFM客層一覧表データ!$A:$A,[3]【2026年03月度_全社】RFM客層一覧表データ!C:C,"",0)</f>
        <v/>
      </c>
      <c r="G1772" s="183" t="str">
        <f>_xlfn.XLOOKUP($A1772,[3]【2026年03月度_全社】RFM客層一覧表データ!$A:$A,[3]【2026年03月度_全社】RFM客層一覧表データ!D:D,"",0)</f>
        <v/>
      </c>
      <c r="H1772" s="183" t="str">
        <f>_xlfn.XLOOKUP($A1772,[3]【2026年03月度_全社】RFM客層一覧表データ!$A:$A,[3]【2026年03月度_全社】RFM客層一覧表データ!E:E,"",0)</f>
        <v/>
      </c>
      <c r="I1772" s="183" t="str">
        <f>_xlfn.XLOOKUP($A1772,[3]【2026年03月度_全社】RFM客層一覧表データ!$A:$A,[3]【2026年03月度_全社】RFM客層一覧表データ!F:F,"",0)</f>
        <v/>
      </c>
      <c r="J1772" s="183">
        <v>0</v>
      </c>
      <c r="K1772" s="183">
        <v>0</v>
      </c>
      <c r="L1772" s="183">
        <v>0</v>
      </c>
      <c r="M1772" s="183">
        <v>0</v>
      </c>
      <c r="N1772" s="183">
        <v>0</v>
      </c>
      <c r="O1772" s="183">
        <v>0</v>
      </c>
      <c r="P1772" s="183">
        <v>0</v>
      </c>
      <c r="Q1772" s="183">
        <v>0</v>
      </c>
      <c r="R1772" s="183">
        <v>0</v>
      </c>
      <c r="S1772" s="183">
        <v>0</v>
      </c>
      <c r="T1772" s="183">
        <v>0</v>
      </c>
      <c r="U1772" s="183">
        <v>0</v>
      </c>
      <c r="V1772" s="183">
        <v>0</v>
      </c>
      <c r="W1772" s="183">
        <v>0</v>
      </c>
      <c r="X1772" s="183">
        <v>0</v>
      </c>
      <c r="Y1772" s="183">
        <v>0</v>
      </c>
    </row>
    <row r="1773" spans="1:25" x14ac:dyDescent="0.2">
      <c r="A1773" s="184">
        <v>11437131</v>
      </c>
      <c r="B1773" s="183" t="str">
        <f>[1]店マスタ!B1772</f>
        <v>有）湘南台富士見電気フジサワ店</v>
      </c>
      <c r="C1773" s="183">
        <v>3</v>
      </c>
      <c r="D1773" s="183">
        <v>3</v>
      </c>
      <c r="E1773" s="183">
        <f>_xlfn.XLOOKUP(A1773,[2]Sheet1!$R:$R,[2]Sheet1!$AB:$AB,"",0)</f>
        <v>3</v>
      </c>
      <c r="F1773" s="183">
        <f>_xlfn.XLOOKUP($A1773,[3]【2026年03月度_全社】RFM客層一覧表データ!$A:$A,[3]【2026年03月度_全社】RFM客層一覧表データ!C:C,"",0)</f>
        <v>1007</v>
      </c>
      <c r="G1773" s="183">
        <f>_xlfn.XLOOKUP($A1773,[3]【2026年03月度_全社】RFM客層一覧表データ!$A:$A,[3]【2026年03月度_全社】RFM客層一覧表データ!D:D,"",0)</f>
        <v>343</v>
      </c>
      <c r="H1773" s="183">
        <f>_xlfn.XLOOKUP($A1773,[3]【2026年03月度_全社】RFM客層一覧表データ!$A:$A,[3]【2026年03月度_全社】RFM客層一覧表データ!E:E,"",0)</f>
        <v>338</v>
      </c>
      <c r="I1773" s="183">
        <f>_xlfn.XLOOKUP($A1773,[3]【2026年03月度_全社】RFM客層一覧表データ!$A:$A,[3]【2026年03月度_全社】RFM客層一覧表データ!F:F,"",0)</f>
        <v>83</v>
      </c>
      <c r="J1773" s="183">
        <v>1020</v>
      </c>
      <c r="K1773" s="183">
        <v>384</v>
      </c>
      <c r="L1773" s="183">
        <v>344</v>
      </c>
      <c r="M1773" s="183">
        <v>92</v>
      </c>
      <c r="N1773" s="183">
        <v>1026</v>
      </c>
      <c r="O1773" s="183">
        <v>371</v>
      </c>
      <c r="P1773" s="183">
        <v>337</v>
      </c>
      <c r="Q1773" s="183">
        <v>86</v>
      </c>
      <c r="R1773" s="183">
        <v>1045</v>
      </c>
      <c r="S1773" s="183">
        <v>404</v>
      </c>
      <c r="T1773" s="183">
        <v>337</v>
      </c>
      <c r="U1773" s="183">
        <v>115</v>
      </c>
      <c r="V1773" s="183">
        <v>1003</v>
      </c>
      <c r="W1773" s="183">
        <v>404</v>
      </c>
      <c r="X1773" s="183">
        <v>332</v>
      </c>
      <c r="Y1773" s="183">
        <v>109</v>
      </c>
    </row>
    <row r="1774" spans="1:25" x14ac:dyDescent="0.2">
      <c r="A1774" s="184">
        <v>11437178</v>
      </c>
      <c r="B1774" s="183" t="str">
        <f>[1]店マスタ!B1773</f>
        <v>有限会社　電化ショップなかもり</v>
      </c>
      <c r="C1774" s="183">
        <v>2</v>
      </c>
      <c r="D1774" s="183">
        <v>0</v>
      </c>
      <c r="E1774" s="183" t="str">
        <f>_xlfn.XLOOKUP(A1774,[2]Sheet1!$R:$R,[2]Sheet1!$AB:$AB,"",0)</f>
        <v/>
      </c>
      <c r="F1774" s="183" t="str">
        <f>_xlfn.XLOOKUP($A1774,[3]【2026年03月度_全社】RFM客層一覧表データ!$A:$A,[3]【2026年03月度_全社】RFM客層一覧表データ!C:C,"",0)</f>
        <v/>
      </c>
      <c r="G1774" s="183" t="str">
        <f>_xlfn.XLOOKUP($A1774,[3]【2026年03月度_全社】RFM客層一覧表データ!$A:$A,[3]【2026年03月度_全社】RFM客層一覧表データ!D:D,"",0)</f>
        <v/>
      </c>
      <c r="H1774" s="183" t="str">
        <f>_xlfn.XLOOKUP($A1774,[3]【2026年03月度_全社】RFM客層一覧表データ!$A:$A,[3]【2026年03月度_全社】RFM客層一覧表データ!E:E,"",0)</f>
        <v/>
      </c>
      <c r="I1774" s="183" t="str">
        <f>_xlfn.XLOOKUP($A1774,[3]【2026年03月度_全社】RFM客層一覧表データ!$A:$A,[3]【2026年03月度_全社】RFM客層一覧表データ!F:F,"",0)</f>
        <v/>
      </c>
      <c r="J1774" s="183">
        <v>0</v>
      </c>
      <c r="K1774" s="183">
        <v>0</v>
      </c>
      <c r="L1774" s="183">
        <v>0</v>
      </c>
      <c r="M1774" s="183">
        <v>0</v>
      </c>
      <c r="N1774" s="183">
        <v>0</v>
      </c>
      <c r="O1774" s="183">
        <v>0</v>
      </c>
      <c r="P1774" s="183">
        <v>0</v>
      </c>
      <c r="Q1774" s="183">
        <v>0</v>
      </c>
      <c r="R1774" s="183">
        <v>0</v>
      </c>
      <c r="S1774" s="183">
        <v>0</v>
      </c>
      <c r="T1774" s="183">
        <v>0</v>
      </c>
      <c r="U1774" s="183">
        <v>0</v>
      </c>
      <c r="V1774" s="183">
        <v>0</v>
      </c>
      <c r="W1774" s="183">
        <v>0</v>
      </c>
      <c r="X1774" s="183">
        <v>0</v>
      </c>
      <c r="Y1774" s="183">
        <v>0</v>
      </c>
    </row>
    <row r="1775" spans="1:25" x14ac:dyDescent="0.2">
      <c r="A1775" s="184">
        <v>11438012</v>
      </c>
      <c r="B1775" s="183" t="str">
        <f>[1]店マスタ!B1774</f>
        <v>おのまでんき</v>
      </c>
      <c r="C1775" s="183">
        <v>4</v>
      </c>
      <c r="D1775" s="183">
        <v>4</v>
      </c>
      <c r="E1775" s="183">
        <f>_xlfn.XLOOKUP(A1775,[2]Sheet1!$R:$R,[2]Sheet1!$AB:$AB,"",0)</f>
        <v>4</v>
      </c>
      <c r="F1775" s="183">
        <f>_xlfn.XLOOKUP($A1775,[3]【2026年03月度_全社】RFM客層一覧表データ!$A:$A,[3]【2026年03月度_全社】RFM客層一覧表データ!C:C,"",0)</f>
        <v>977</v>
      </c>
      <c r="G1775" s="183">
        <f>_xlfn.XLOOKUP($A1775,[3]【2026年03月度_全社】RFM客層一覧表データ!$A:$A,[3]【2026年03月度_全社】RFM客層一覧表データ!D:D,"",0)</f>
        <v>387</v>
      </c>
      <c r="H1775" s="183">
        <f>_xlfn.XLOOKUP($A1775,[3]【2026年03月度_全社】RFM客層一覧表データ!$A:$A,[3]【2026年03月度_全社】RFM客層一覧表データ!E:E,"",0)</f>
        <v>466</v>
      </c>
      <c r="I1775" s="183">
        <f>_xlfn.XLOOKUP($A1775,[3]【2026年03月度_全社】RFM客層一覧表データ!$A:$A,[3]【2026年03月度_全社】RFM客層一覧表データ!F:F,"",0)</f>
        <v>64</v>
      </c>
      <c r="J1775" s="183">
        <v>1023</v>
      </c>
      <c r="K1775" s="183">
        <v>426</v>
      </c>
      <c r="L1775" s="183">
        <v>474</v>
      </c>
      <c r="M1775" s="183">
        <v>64</v>
      </c>
      <c r="N1775" s="183">
        <v>1062</v>
      </c>
      <c r="O1775" s="183">
        <v>438</v>
      </c>
      <c r="P1775" s="183">
        <v>477</v>
      </c>
      <c r="Q1775" s="183">
        <v>60</v>
      </c>
      <c r="R1775" s="183">
        <v>1087</v>
      </c>
      <c r="S1775" s="183">
        <v>422</v>
      </c>
      <c r="T1775" s="183">
        <v>483</v>
      </c>
      <c r="U1775" s="183">
        <v>62</v>
      </c>
      <c r="V1775" s="183">
        <v>1113</v>
      </c>
      <c r="W1775" s="183">
        <v>473</v>
      </c>
      <c r="X1775" s="183">
        <v>478</v>
      </c>
      <c r="Y1775" s="183">
        <v>87</v>
      </c>
    </row>
    <row r="1776" spans="1:25" x14ac:dyDescent="0.2">
      <c r="A1776" s="184">
        <v>11438015</v>
      </c>
      <c r="B1776" s="183" t="str">
        <f>[1]店マスタ!B1775</f>
        <v>金丸電気</v>
      </c>
      <c r="C1776" s="183">
        <v>1.5</v>
      </c>
      <c r="D1776" s="183">
        <v>1.5</v>
      </c>
      <c r="E1776" s="183">
        <f>_xlfn.XLOOKUP(A1776,[2]Sheet1!$R:$R,[2]Sheet1!$AB:$AB,"",0)</f>
        <v>1.5</v>
      </c>
      <c r="F1776" s="183">
        <f>_xlfn.XLOOKUP($A1776,[3]【2026年03月度_全社】RFM客層一覧表データ!$A:$A,[3]【2026年03月度_全社】RFM客層一覧表データ!C:C,"",0)</f>
        <v>836</v>
      </c>
      <c r="G1776" s="183">
        <f>_xlfn.XLOOKUP($A1776,[3]【2026年03月度_全社】RFM客層一覧表データ!$A:$A,[3]【2026年03月度_全社】RFM客層一覧表データ!D:D,"",0)</f>
        <v>284</v>
      </c>
      <c r="H1776" s="183">
        <f>_xlfn.XLOOKUP($A1776,[3]【2026年03月度_全社】RFM客層一覧表データ!$A:$A,[3]【2026年03月度_全社】RFM客層一覧表データ!E:E,"",0)</f>
        <v>235</v>
      </c>
      <c r="I1776" s="183">
        <f>_xlfn.XLOOKUP($A1776,[3]【2026年03月度_全社】RFM客層一覧表データ!$A:$A,[3]【2026年03月度_全社】RFM客層一覧表データ!F:F,"",0)</f>
        <v>65</v>
      </c>
      <c r="J1776" s="183">
        <v>872</v>
      </c>
      <c r="K1776" s="183">
        <v>286</v>
      </c>
      <c r="L1776" s="183">
        <v>254</v>
      </c>
      <c r="M1776" s="183">
        <v>62</v>
      </c>
      <c r="N1776" s="183">
        <v>921</v>
      </c>
      <c r="O1776" s="183">
        <v>319</v>
      </c>
      <c r="P1776" s="183">
        <v>271</v>
      </c>
      <c r="Q1776" s="183">
        <v>66</v>
      </c>
      <c r="R1776" s="183">
        <v>950</v>
      </c>
      <c r="S1776" s="183">
        <v>326</v>
      </c>
      <c r="T1776" s="183">
        <v>279</v>
      </c>
      <c r="U1776" s="183">
        <v>60</v>
      </c>
      <c r="V1776" s="183">
        <v>971</v>
      </c>
      <c r="W1776" s="183">
        <v>351</v>
      </c>
      <c r="X1776" s="183">
        <v>285</v>
      </c>
      <c r="Y1776" s="183">
        <v>69</v>
      </c>
    </row>
    <row r="1777" spans="1:25" x14ac:dyDescent="0.2">
      <c r="A1777" s="184">
        <v>11438017</v>
      </c>
      <c r="B1777" s="183" t="str">
        <f>[1]店マスタ!B1776</f>
        <v>コムロデンキ　茅ケ崎</v>
      </c>
      <c r="C1777" s="183">
        <v>2.5</v>
      </c>
      <c r="D1777" s="183">
        <v>3.5</v>
      </c>
      <c r="E1777" s="183">
        <f>_xlfn.XLOOKUP(A1777,[2]Sheet1!$R:$R,[2]Sheet1!$AB:$AB,"",0)</f>
        <v>3.5</v>
      </c>
      <c r="F1777" s="183">
        <f>_xlfn.XLOOKUP($A1777,[3]【2026年03月度_全社】RFM客層一覧表データ!$A:$A,[3]【2026年03月度_全社】RFM客層一覧表データ!C:C,"",0)</f>
        <v>556</v>
      </c>
      <c r="G1777" s="183">
        <f>_xlfn.XLOOKUP($A1777,[3]【2026年03月度_全社】RFM客層一覧表データ!$A:$A,[3]【2026年03月度_全社】RFM客層一覧表データ!D:D,"",0)</f>
        <v>259</v>
      </c>
      <c r="H1777" s="183">
        <f>_xlfn.XLOOKUP($A1777,[3]【2026年03月度_全社】RFM客層一覧表データ!$A:$A,[3]【2026年03月度_全社】RFM客層一覧表データ!E:E,"",0)</f>
        <v>120</v>
      </c>
      <c r="I1777" s="183">
        <f>_xlfn.XLOOKUP($A1777,[3]【2026年03月度_全社】RFM客層一覧表データ!$A:$A,[3]【2026年03月度_全社】RFM客層一覧表データ!F:F,"",0)</f>
        <v>114</v>
      </c>
      <c r="J1777" s="183">
        <v>478</v>
      </c>
      <c r="K1777" s="183">
        <v>206</v>
      </c>
      <c r="L1777" s="183">
        <v>91</v>
      </c>
      <c r="M1777" s="183">
        <v>97</v>
      </c>
      <c r="N1777" s="183">
        <v>433</v>
      </c>
      <c r="O1777" s="183">
        <v>198</v>
      </c>
      <c r="P1777" s="183">
        <v>63</v>
      </c>
      <c r="Q1777" s="183">
        <v>110</v>
      </c>
      <c r="R1777" s="183">
        <v>322</v>
      </c>
      <c r="S1777" s="183">
        <v>116</v>
      </c>
      <c r="T1777" s="183">
        <v>32</v>
      </c>
      <c r="U1777" s="183">
        <v>55</v>
      </c>
      <c r="V1777" s="183">
        <v>258</v>
      </c>
      <c r="W1777" s="183">
        <v>84</v>
      </c>
      <c r="X1777" s="183">
        <v>20</v>
      </c>
      <c r="Y1777" s="183">
        <v>47</v>
      </c>
    </row>
    <row r="1778" spans="1:25" x14ac:dyDescent="0.2">
      <c r="A1778" s="184">
        <v>11438031</v>
      </c>
      <c r="B1778" s="183" t="str">
        <f>[1]店マスタ!B1777</f>
        <v>（有）田島電機商会</v>
      </c>
      <c r="C1778" s="183">
        <v>2</v>
      </c>
      <c r="D1778" s="183">
        <v>2</v>
      </c>
      <c r="E1778" s="183">
        <f>_xlfn.XLOOKUP(A1778,[2]Sheet1!$R:$R,[2]Sheet1!$AB:$AB,"",0)</f>
        <v>2.5</v>
      </c>
      <c r="F1778" s="183">
        <f>_xlfn.XLOOKUP($A1778,[3]【2026年03月度_全社】RFM客層一覧表データ!$A:$A,[3]【2026年03月度_全社】RFM客層一覧表データ!C:C,"",0)</f>
        <v>370</v>
      </c>
      <c r="G1778" s="183">
        <f>_xlfn.XLOOKUP($A1778,[3]【2026年03月度_全社】RFM客層一覧表データ!$A:$A,[3]【2026年03月度_全社】RFM客層一覧表データ!D:D,"",0)</f>
        <v>122</v>
      </c>
      <c r="H1778" s="183">
        <f>_xlfn.XLOOKUP($A1778,[3]【2026年03月度_全社】RFM客層一覧表データ!$A:$A,[3]【2026年03月度_全社】RFM客層一覧表データ!E:E,"",0)</f>
        <v>150</v>
      </c>
      <c r="I1778" s="183">
        <f>_xlfn.XLOOKUP($A1778,[3]【2026年03月度_全社】RFM客層一覧表データ!$A:$A,[3]【2026年03月度_全社】RFM客層一覧表データ!F:F,"",0)</f>
        <v>39</v>
      </c>
      <c r="J1778" s="183">
        <v>374</v>
      </c>
      <c r="K1778" s="183">
        <v>152</v>
      </c>
      <c r="L1778" s="183">
        <v>152</v>
      </c>
      <c r="M1778" s="183">
        <v>50</v>
      </c>
      <c r="N1778" s="183">
        <v>372</v>
      </c>
      <c r="O1778" s="183">
        <v>120</v>
      </c>
      <c r="P1778" s="183">
        <v>149</v>
      </c>
      <c r="Q1778" s="183">
        <v>33</v>
      </c>
      <c r="R1778" s="183">
        <v>376</v>
      </c>
      <c r="S1778" s="183">
        <v>113</v>
      </c>
      <c r="T1778" s="183">
        <v>169</v>
      </c>
      <c r="U1778" s="183">
        <v>19</v>
      </c>
      <c r="V1778" s="183">
        <v>410</v>
      </c>
      <c r="W1778" s="183">
        <v>121</v>
      </c>
      <c r="X1778" s="183">
        <v>181</v>
      </c>
      <c r="Y1778" s="183">
        <v>25</v>
      </c>
    </row>
    <row r="1779" spans="1:25" x14ac:dyDescent="0.2">
      <c r="A1779" s="184">
        <v>11438058</v>
      </c>
      <c r="B1779" s="183" t="str">
        <f>[1]店マスタ!B1778</f>
        <v>（有）山田電気商会</v>
      </c>
      <c r="C1779" s="183">
        <v>2</v>
      </c>
      <c r="D1779" s="183">
        <v>2</v>
      </c>
      <c r="E1779" s="183">
        <f>_xlfn.XLOOKUP(A1779,[2]Sheet1!$R:$R,[2]Sheet1!$AB:$AB,"",0)</f>
        <v>2</v>
      </c>
      <c r="F1779" s="183" t="str">
        <f>_xlfn.XLOOKUP($A1779,[3]【2026年03月度_全社】RFM客層一覧表データ!$A:$A,[3]【2026年03月度_全社】RFM客層一覧表データ!C:C,"",0)</f>
        <v/>
      </c>
      <c r="G1779" s="183" t="str">
        <f>_xlfn.XLOOKUP($A1779,[3]【2026年03月度_全社】RFM客層一覧表データ!$A:$A,[3]【2026年03月度_全社】RFM客層一覧表データ!D:D,"",0)</f>
        <v/>
      </c>
      <c r="H1779" s="183" t="str">
        <f>_xlfn.XLOOKUP($A1779,[3]【2026年03月度_全社】RFM客層一覧表データ!$A:$A,[3]【2026年03月度_全社】RFM客層一覧表データ!E:E,"",0)</f>
        <v/>
      </c>
      <c r="I1779" s="183" t="str">
        <f>_xlfn.XLOOKUP($A1779,[3]【2026年03月度_全社】RFM客層一覧表データ!$A:$A,[3]【2026年03月度_全社】RFM客層一覧表データ!F:F,"",0)</f>
        <v/>
      </c>
      <c r="J1779" s="183">
        <v>0</v>
      </c>
      <c r="K1779" s="183">
        <v>0</v>
      </c>
      <c r="L1779" s="183">
        <v>0</v>
      </c>
      <c r="M1779" s="183">
        <v>0</v>
      </c>
      <c r="N1779" s="183">
        <v>0</v>
      </c>
      <c r="O1779" s="183">
        <v>0</v>
      </c>
      <c r="P1779" s="183">
        <v>0</v>
      </c>
      <c r="Q1779" s="183">
        <v>0</v>
      </c>
      <c r="R1779" s="183">
        <v>0</v>
      </c>
      <c r="S1779" s="183">
        <v>0</v>
      </c>
      <c r="T1779" s="183">
        <v>0</v>
      </c>
      <c r="U1779" s="183">
        <v>0</v>
      </c>
      <c r="V1779" s="183">
        <v>0</v>
      </c>
      <c r="W1779" s="183">
        <v>0</v>
      </c>
      <c r="X1779" s="183">
        <v>0</v>
      </c>
      <c r="Y1779" s="183">
        <v>0</v>
      </c>
    </row>
    <row r="1780" spans="1:25" x14ac:dyDescent="0.2">
      <c r="A1780" s="184">
        <v>11438064</v>
      </c>
      <c r="B1780" s="183" t="str">
        <f>[1]店マスタ!B1779</f>
        <v>α湘南　あすか</v>
      </c>
      <c r="C1780" s="183">
        <v>5.5</v>
      </c>
      <c r="D1780" s="183">
        <v>5.5</v>
      </c>
      <c r="E1780" s="183">
        <f>_xlfn.XLOOKUP(A1780,[2]Sheet1!$R:$R,[2]Sheet1!$AB:$AB,"",0)</f>
        <v>5.5</v>
      </c>
      <c r="F1780" s="183">
        <f>_xlfn.XLOOKUP($A1780,[3]【2026年03月度_全社】RFM客層一覧表データ!$A:$A,[3]【2026年03月度_全社】RFM客層一覧表データ!C:C,"",0)</f>
        <v>1822</v>
      </c>
      <c r="G1780" s="183">
        <f>_xlfn.XLOOKUP($A1780,[3]【2026年03月度_全社】RFM客層一覧表データ!$A:$A,[3]【2026年03月度_全社】RFM客層一覧表データ!D:D,"",0)</f>
        <v>735</v>
      </c>
      <c r="H1780" s="183">
        <f>_xlfn.XLOOKUP($A1780,[3]【2026年03月度_全社】RFM客層一覧表データ!$A:$A,[3]【2026年03月度_全社】RFM客層一覧表データ!E:E,"",0)</f>
        <v>878</v>
      </c>
      <c r="I1780" s="183">
        <f>_xlfn.XLOOKUP($A1780,[3]【2026年03月度_全社】RFM客層一覧表データ!$A:$A,[3]【2026年03月度_全社】RFM客層一覧表データ!F:F,"",0)</f>
        <v>118</v>
      </c>
      <c r="J1780" s="183">
        <v>1823</v>
      </c>
      <c r="K1780" s="183">
        <v>762</v>
      </c>
      <c r="L1780" s="183">
        <v>874</v>
      </c>
      <c r="M1780" s="183">
        <v>128</v>
      </c>
      <c r="N1780" s="183">
        <v>1884</v>
      </c>
      <c r="O1780" s="183">
        <v>843</v>
      </c>
      <c r="P1780" s="183">
        <v>909</v>
      </c>
      <c r="Q1780" s="183">
        <v>132</v>
      </c>
      <c r="R1780" s="183">
        <v>1869</v>
      </c>
      <c r="S1780" s="183">
        <v>939</v>
      </c>
      <c r="T1780" s="183">
        <v>872</v>
      </c>
      <c r="U1780" s="183">
        <v>141</v>
      </c>
      <c r="V1780" s="183">
        <v>1858</v>
      </c>
      <c r="W1780" s="183">
        <v>904</v>
      </c>
      <c r="X1780" s="183">
        <v>826</v>
      </c>
      <c r="Y1780" s="183">
        <v>161</v>
      </c>
    </row>
    <row r="1781" spans="1:25" x14ac:dyDescent="0.2">
      <c r="A1781" s="184">
        <v>11438070</v>
      </c>
      <c r="B1781" s="183" t="str">
        <f>[1]店マスタ!B1780</f>
        <v>アルファ湘南　株式会社</v>
      </c>
      <c r="C1781" s="183">
        <v>2</v>
      </c>
      <c r="D1781" s="183">
        <v>2</v>
      </c>
      <c r="E1781" s="183">
        <f>_xlfn.XLOOKUP(A1781,[2]Sheet1!$R:$R,[2]Sheet1!$AB:$AB,"",0)</f>
        <v>2</v>
      </c>
      <c r="F1781" s="183" t="str">
        <f>_xlfn.XLOOKUP($A1781,[3]【2026年03月度_全社】RFM客層一覧表データ!$A:$A,[3]【2026年03月度_全社】RFM客層一覧表データ!C:C,"",0)</f>
        <v/>
      </c>
      <c r="G1781" s="183" t="str">
        <f>_xlfn.XLOOKUP($A1781,[3]【2026年03月度_全社】RFM客層一覧表データ!$A:$A,[3]【2026年03月度_全社】RFM客層一覧表データ!D:D,"",0)</f>
        <v/>
      </c>
      <c r="H1781" s="183" t="str">
        <f>_xlfn.XLOOKUP($A1781,[3]【2026年03月度_全社】RFM客層一覧表データ!$A:$A,[3]【2026年03月度_全社】RFM客層一覧表データ!E:E,"",0)</f>
        <v/>
      </c>
      <c r="I1781" s="183" t="str">
        <f>_xlfn.XLOOKUP($A1781,[3]【2026年03月度_全社】RFM客層一覧表データ!$A:$A,[3]【2026年03月度_全社】RFM客層一覧表データ!F:F,"",0)</f>
        <v/>
      </c>
      <c r="J1781" s="183">
        <v>0</v>
      </c>
      <c r="K1781" s="183">
        <v>0</v>
      </c>
      <c r="L1781" s="183">
        <v>0</v>
      </c>
      <c r="M1781" s="183">
        <v>0</v>
      </c>
      <c r="N1781" s="183">
        <v>0</v>
      </c>
      <c r="O1781" s="183">
        <v>0</v>
      </c>
      <c r="P1781" s="183">
        <v>0</v>
      </c>
      <c r="Q1781" s="183">
        <v>0</v>
      </c>
      <c r="R1781" s="183">
        <v>0</v>
      </c>
      <c r="S1781" s="183">
        <v>0</v>
      </c>
      <c r="T1781" s="183">
        <v>0</v>
      </c>
      <c r="U1781" s="183">
        <v>0</v>
      </c>
      <c r="V1781" s="183">
        <v>0</v>
      </c>
      <c r="W1781" s="183">
        <v>0</v>
      </c>
      <c r="X1781" s="183">
        <v>0</v>
      </c>
      <c r="Y1781" s="183">
        <v>0</v>
      </c>
    </row>
    <row r="1782" spans="1:25" x14ac:dyDescent="0.2">
      <c r="A1782" s="184">
        <v>11438071</v>
      </c>
      <c r="B1782" s="183" t="str">
        <f>[1]店マスタ!B1781</f>
        <v>シンセツ電器　株式会社</v>
      </c>
      <c r="C1782" s="183">
        <v>2</v>
      </c>
      <c r="D1782" s="183">
        <v>2</v>
      </c>
      <c r="E1782" s="183" t="str">
        <f>_xlfn.XLOOKUP(A1782,[2]Sheet1!$R:$R,[2]Sheet1!$AB:$AB,"",0)</f>
        <v/>
      </c>
      <c r="F1782" s="183">
        <f>_xlfn.XLOOKUP($A1782,[3]【2026年03月度_全社】RFM客層一覧表データ!$A:$A,[3]【2026年03月度_全社】RFM客層一覧表データ!C:C,"",0)</f>
        <v>0</v>
      </c>
      <c r="G1782" s="183">
        <f>_xlfn.XLOOKUP($A1782,[3]【2026年03月度_全社】RFM客層一覧表データ!$A:$A,[3]【2026年03月度_全社】RFM客層一覧表データ!D:D,"",0)</f>
        <v>0</v>
      </c>
      <c r="H1782" s="183">
        <f>_xlfn.XLOOKUP($A1782,[3]【2026年03月度_全社】RFM客層一覧表データ!$A:$A,[3]【2026年03月度_全社】RFM客層一覧表データ!E:E,"",0)</f>
        <v>0</v>
      </c>
      <c r="I1782" s="183">
        <f>_xlfn.XLOOKUP($A1782,[3]【2026年03月度_全社】RFM客層一覧表データ!$A:$A,[3]【2026年03月度_全社】RFM客層一覧表データ!F:F,"",0)</f>
        <v>0</v>
      </c>
      <c r="J1782" s="183">
        <v>0</v>
      </c>
      <c r="K1782" s="183">
        <v>0</v>
      </c>
      <c r="L1782" s="183">
        <v>0</v>
      </c>
      <c r="M1782" s="183">
        <v>0</v>
      </c>
      <c r="N1782" s="183">
        <v>0</v>
      </c>
      <c r="O1782" s="183">
        <v>0</v>
      </c>
      <c r="P1782" s="183">
        <v>0</v>
      </c>
      <c r="Q1782" s="183">
        <v>0</v>
      </c>
      <c r="R1782" s="183">
        <v>0</v>
      </c>
      <c r="S1782" s="183">
        <v>0</v>
      </c>
      <c r="T1782" s="183">
        <v>0</v>
      </c>
      <c r="U1782" s="183">
        <v>0</v>
      </c>
      <c r="V1782" s="183">
        <v>0</v>
      </c>
      <c r="W1782" s="183">
        <v>0</v>
      </c>
      <c r="X1782" s="183">
        <v>0</v>
      </c>
      <c r="Y1782" s="183">
        <v>0</v>
      </c>
    </row>
    <row r="1783" spans="1:25" x14ac:dyDescent="0.2">
      <c r="A1783" s="184">
        <v>11438073</v>
      </c>
      <c r="B1783" s="183" t="str">
        <f>[1]店マスタ!B1782</f>
        <v>α湘南　あすか　南</v>
      </c>
      <c r="C1783" s="183">
        <v>3.5</v>
      </c>
      <c r="D1783" s="183">
        <v>3.5</v>
      </c>
      <c r="E1783" s="183">
        <f>_xlfn.XLOOKUP(A1783,[2]Sheet1!$R:$R,[2]Sheet1!$AB:$AB,"",0)</f>
        <v>3.5</v>
      </c>
      <c r="F1783" s="183">
        <f>_xlfn.XLOOKUP($A1783,[3]【2026年03月度_全社】RFM客層一覧表データ!$A:$A,[3]【2026年03月度_全社】RFM客層一覧表データ!C:C,"",0)</f>
        <v>1037</v>
      </c>
      <c r="G1783" s="183">
        <f>_xlfn.XLOOKUP($A1783,[3]【2026年03月度_全社】RFM客層一覧表データ!$A:$A,[3]【2026年03月度_全社】RFM客層一覧表データ!D:D,"",0)</f>
        <v>292</v>
      </c>
      <c r="H1783" s="183">
        <f>_xlfn.XLOOKUP($A1783,[3]【2026年03月度_全社】RFM客層一覧表データ!$A:$A,[3]【2026年03月度_全社】RFM客層一覧表データ!E:E,"",0)</f>
        <v>290</v>
      </c>
      <c r="I1783" s="183">
        <f>_xlfn.XLOOKUP($A1783,[3]【2026年03月度_全社】RFM客層一覧表データ!$A:$A,[3]【2026年03月度_全社】RFM客層一覧表データ!F:F,"",0)</f>
        <v>64</v>
      </c>
      <c r="J1783" s="183">
        <v>1143</v>
      </c>
      <c r="K1783" s="183">
        <v>331</v>
      </c>
      <c r="L1783" s="183">
        <v>282</v>
      </c>
      <c r="M1783" s="183">
        <v>83</v>
      </c>
      <c r="N1783" s="183">
        <v>1203</v>
      </c>
      <c r="O1783" s="183">
        <v>416</v>
      </c>
      <c r="P1783" s="183">
        <v>266</v>
      </c>
      <c r="Q1783" s="183">
        <v>106</v>
      </c>
      <c r="R1783" s="183">
        <v>1231</v>
      </c>
      <c r="S1783" s="183">
        <v>421</v>
      </c>
      <c r="T1783" s="183">
        <v>236</v>
      </c>
      <c r="U1783" s="183">
        <v>105</v>
      </c>
      <c r="V1783" s="183">
        <v>1205</v>
      </c>
      <c r="W1783" s="183">
        <v>419</v>
      </c>
      <c r="X1783" s="183">
        <v>194</v>
      </c>
      <c r="Y1783" s="183">
        <v>129</v>
      </c>
    </row>
    <row r="1784" spans="1:25" x14ac:dyDescent="0.2">
      <c r="A1784" s="184">
        <v>11438080</v>
      </c>
      <c r="B1784" s="183" t="str">
        <f>[1]店マスタ!B1783</f>
        <v>有）カワムラ電器　茅ケ崎店</v>
      </c>
      <c r="C1784" s="183">
        <v>3</v>
      </c>
      <c r="D1784" s="183">
        <v>0</v>
      </c>
      <c r="E1784" s="183" t="str">
        <f>_xlfn.XLOOKUP(A1784,[2]Sheet1!$R:$R,[2]Sheet1!$AB:$AB,"",0)</f>
        <v/>
      </c>
      <c r="F1784" s="183" t="str">
        <f>_xlfn.XLOOKUP($A1784,[3]【2026年03月度_全社】RFM客層一覧表データ!$A:$A,[3]【2026年03月度_全社】RFM客層一覧表データ!C:C,"",0)</f>
        <v/>
      </c>
      <c r="G1784" s="183" t="str">
        <f>_xlfn.XLOOKUP($A1784,[3]【2026年03月度_全社】RFM客層一覧表データ!$A:$A,[3]【2026年03月度_全社】RFM客層一覧表データ!D:D,"",0)</f>
        <v/>
      </c>
      <c r="H1784" s="183" t="str">
        <f>_xlfn.XLOOKUP($A1784,[3]【2026年03月度_全社】RFM客層一覧表データ!$A:$A,[3]【2026年03月度_全社】RFM客層一覧表データ!E:E,"",0)</f>
        <v/>
      </c>
      <c r="I1784" s="183" t="str">
        <f>_xlfn.XLOOKUP($A1784,[3]【2026年03月度_全社】RFM客層一覧表データ!$A:$A,[3]【2026年03月度_全社】RFM客層一覧表データ!F:F,"",0)</f>
        <v/>
      </c>
      <c r="J1784" s="183">
        <v>0</v>
      </c>
      <c r="K1784" s="183">
        <v>0</v>
      </c>
      <c r="L1784" s="183">
        <v>0</v>
      </c>
      <c r="M1784" s="183">
        <v>0</v>
      </c>
      <c r="N1784" s="183">
        <v>814</v>
      </c>
      <c r="O1784" s="183">
        <v>360</v>
      </c>
      <c r="P1784" s="183">
        <v>462</v>
      </c>
      <c r="Q1784" s="183">
        <v>31</v>
      </c>
      <c r="R1784" s="183">
        <v>829</v>
      </c>
      <c r="S1784" s="183">
        <v>400</v>
      </c>
      <c r="T1784" s="183">
        <v>461</v>
      </c>
      <c r="U1784" s="183">
        <v>49</v>
      </c>
      <c r="V1784" s="183">
        <v>831</v>
      </c>
      <c r="W1784" s="183">
        <v>403</v>
      </c>
      <c r="X1784" s="183">
        <v>451</v>
      </c>
      <c r="Y1784" s="183">
        <v>51</v>
      </c>
    </row>
    <row r="1785" spans="1:25" x14ac:dyDescent="0.2">
      <c r="A1785" s="184">
        <v>11438096</v>
      </c>
      <c r="B1785" s="183" t="str">
        <f>[1]店マスタ!B1784</f>
        <v>パナハート　みやざき</v>
      </c>
      <c r="C1785" s="183">
        <v>1</v>
      </c>
      <c r="D1785" s="183">
        <v>1</v>
      </c>
      <c r="E1785" s="183">
        <f>_xlfn.XLOOKUP(A1785,[2]Sheet1!$R:$R,[2]Sheet1!$AB:$AB,"",0)</f>
        <v>1</v>
      </c>
      <c r="F1785" s="183">
        <f>_xlfn.XLOOKUP($A1785,[3]【2026年03月度_全社】RFM客層一覧表データ!$A:$A,[3]【2026年03月度_全社】RFM客層一覧表データ!C:C,"",0)</f>
        <v>228</v>
      </c>
      <c r="G1785" s="183">
        <f>_xlfn.XLOOKUP($A1785,[3]【2026年03月度_全社】RFM客層一覧表データ!$A:$A,[3]【2026年03月度_全社】RFM客層一覧表データ!D:D,"",0)</f>
        <v>130</v>
      </c>
      <c r="H1785" s="183">
        <f>_xlfn.XLOOKUP($A1785,[3]【2026年03月度_全社】RFM客層一覧表データ!$A:$A,[3]【2026年03月度_全社】RFM客層一覧表データ!E:E,"",0)</f>
        <v>126</v>
      </c>
      <c r="I1785" s="183">
        <f>_xlfn.XLOOKUP($A1785,[3]【2026年03月度_全社】RFM客層一覧表データ!$A:$A,[3]【2026年03月度_全社】RFM客層一覧表データ!F:F,"",0)</f>
        <v>20</v>
      </c>
      <c r="J1785" s="183">
        <v>217</v>
      </c>
      <c r="K1785" s="183">
        <v>126</v>
      </c>
      <c r="L1785" s="183">
        <v>136</v>
      </c>
      <c r="M1785" s="183">
        <v>17</v>
      </c>
      <c r="N1785" s="183">
        <v>246</v>
      </c>
      <c r="O1785" s="183">
        <v>131</v>
      </c>
      <c r="P1785" s="183">
        <v>148</v>
      </c>
      <c r="Q1785" s="183">
        <v>20</v>
      </c>
      <c r="R1785" s="183">
        <v>242</v>
      </c>
      <c r="S1785" s="183">
        <v>116</v>
      </c>
      <c r="T1785" s="183">
        <v>156</v>
      </c>
      <c r="U1785" s="183">
        <v>12</v>
      </c>
      <c r="V1785" s="183">
        <v>299</v>
      </c>
      <c r="W1785" s="183">
        <v>154</v>
      </c>
      <c r="X1785" s="183">
        <v>172</v>
      </c>
      <c r="Y1785" s="183">
        <v>19</v>
      </c>
    </row>
    <row r="1786" spans="1:25" x14ac:dyDescent="0.2">
      <c r="A1786" s="184">
        <v>11440010</v>
      </c>
      <c r="B1786" s="183" t="str">
        <f>[1]店マスタ!B1785</f>
        <v>（有）ニコニコ電機</v>
      </c>
      <c r="C1786" s="183">
        <v>1.5</v>
      </c>
      <c r="D1786" s="183">
        <v>1.5</v>
      </c>
      <c r="E1786" s="183">
        <f>_xlfn.XLOOKUP(A1786,[2]Sheet1!$R:$R,[2]Sheet1!$AB:$AB,"",0)</f>
        <v>1.5</v>
      </c>
      <c r="F1786" s="183">
        <f>_xlfn.XLOOKUP($A1786,[3]【2026年03月度_全社】RFM客層一覧表データ!$A:$A,[3]【2026年03月度_全社】RFM客層一覧表データ!C:C,"",0)</f>
        <v>490</v>
      </c>
      <c r="G1786" s="183">
        <f>_xlfn.XLOOKUP($A1786,[3]【2026年03月度_全社】RFM客層一覧表データ!$A:$A,[3]【2026年03月度_全社】RFM客層一覧表データ!D:D,"",0)</f>
        <v>163</v>
      </c>
      <c r="H1786" s="183">
        <f>_xlfn.XLOOKUP($A1786,[3]【2026年03月度_全社】RFM客層一覧表データ!$A:$A,[3]【2026年03月度_全社】RFM客層一覧表データ!E:E,"",0)</f>
        <v>54</v>
      </c>
      <c r="I1786" s="183">
        <f>_xlfn.XLOOKUP($A1786,[3]【2026年03月度_全社】RFM客層一覧表データ!$A:$A,[3]【2026年03月度_全社】RFM客層一覧表データ!F:F,"",0)</f>
        <v>0</v>
      </c>
      <c r="J1786" s="183">
        <v>0</v>
      </c>
      <c r="K1786" s="183">
        <v>0</v>
      </c>
      <c r="L1786" s="183">
        <v>0</v>
      </c>
      <c r="M1786" s="183">
        <v>0</v>
      </c>
      <c r="N1786" s="183">
        <v>0</v>
      </c>
      <c r="O1786" s="183">
        <v>0</v>
      </c>
      <c r="P1786" s="183">
        <v>0</v>
      </c>
      <c r="Q1786" s="183">
        <v>0</v>
      </c>
      <c r="R1786" s="183">
        <v>0</v>
      </c>
      <c r="S1786" s="183">
        <v>0</v>
      </c>
      <c r="T1786" s="183">
        <v>0</v>
      </c>
      <c r="U1786" s="183">
        <v>0</v>
      </c>
      <c r="V1786" s="183">
        <v>0</v>
      </c>
      <c r="W1786" s="183">
        <v>0</v>
      </c>
      <c r="X1786" s="183">
        <v>0</v>
      </c>
      <c r="Y1786" s="183">
        <v>0</v>
      </c>
    </row>
    <row r="1787" spans="1:25" x14ac:dyDescent="0.2">
      <c r="A1787" s="184">
        <v>11440011</v>
      </c>
      <c r="B1787" s="183" t="str">
        <f>[1]店マスタ!B1786</f>
        <v>（有）平塚無線商会</v>
      </c>
      <c r="C1787" s="183">
        <v>3.5</v>
      </c>
      <c r="D1787" s="183">
        <v>3.5</v>
      </c>
      <c r="E1787" s="183">
        <f>_xlfn.XLOOKUP(A1787,[2]Sheet1!$R:$R,[2]Sheet1!$AB:$AB,"",0)</f>
        <v>4.5</v>
      </c>
      <c r="F1787" s="183">
        <f>_xlfn.XLOOKUP($A1787,[3]【2026年03月度_全社】RFM客層一覧表データ!$A:$A,[3]【2026年03月度_全社】RFM客層一覧表データ!C:C,"",0)</f>
        <v>223</v>
      </c>
      <c r="G1787" s="183">
        <f>_xlfn.XLOOKUP($A1787,[3]【2026年03月度_全社】RFM客層一覧表データ!$A:$A,[3]【2026年03月度_全社】RFM客層一覧表データ!D:D,"",0)</f>
        <v>54</v>
      </c>
      <c r="H1787" s="183">
        <f>_xlfn.XLOOKUP($A1787,[3]【2026年03月度_全社】RFM客層一覧表データ!$A:$A,[3]【2026年03月度_全社】RFM客層一覧表データ!E:E,"",0)</f>
        <v>44</v>
      </c>
      <c r="I1787" s="183">
        <f>_xlfn.XLOOKUP($A1787,[3]【2026年03月度_全社】RFM客層一覧表データ!$A:$A,[3]【2026年03月度_全社】RFM客層一覧表データ!F:F,"",0)</f>
        <v>0</v>
      </c>
      <c r="J1787" s="183">
        <v>247</v>
      </c>
      <c r="K1787" s="183">
        <v>46</v>
      </c>
      <c r="L1787" s="183">
        <v>51</v>
      </c>
      <c r="M1787" s="183">
        <v>0</v>
      </c>
      <c r="N1787" s="183">
        <v>260</v>
      </c>
      <c r="O1787" s="183">
        <v>50</v>
      </c>
      <c r="P1787" s="183">
        <v>62</v>
      </c>
      <c r="Q1787" s="183">
        <v>0</v>
      </c>
      <c r="R1787" s="183">
        <v>276</v>
      </c>
      <c r="S1787" s="183">
        <v>58</v>
      </c>
      <c r="T1787" s="183">
        <v>65</v>
      </c>
      <c r="U1787" s="183">
        <v>0</v>
      </c>
      <c r="V1787" s="183">
        <v>282</v>
      </c>
      <c r="W1787" s="183">
        <v>107</v>
      </c>
      <c r="X1787" s="183">
        <v>70</v>
      </c>
      <c r="Y1787" s="183">
        <v>0</v>
      </c>
    </row>
    <row r="1788" spans="1:25" x14ac:dyDescent="0.2">
      <c r="A1788" s="184">
        <v>11440013</v>
      </c>
      <c r="B1788" s="183" t="str">
        <f>[1]店マスタ!B1787</f>
        <v>α湘南　よしかわ</v>
      </c>
      <c r="C1788" s="183">
        <v>4</v>
      </c>
      <c r="D1788" s="183">
        <v>4</v>
      </c>
      <c r="E1788" s="183">
        <f>_xlfn.XLOOKUP(A1788,[2]Sheet1!$R:$R,[2]Sheet1!$AB:$AB,"",0)</f>
        <v>4</v>
      </c>
      <c r="F1788" s="183">
        <f>_xlfn.XLOOKUP($A1788,[3]【2026年03月度_全社】RFM客層一覧表データ!$A:$A,[3]【2026年03月度_全社】RFM客層一覧表データ!C:C,"",0)</f>
        <v>807</v>
      </c>
      <c r="G1788" s="183">
        <f>_xlfn.XLOOKUP($A1788,[3]【2026年03月度_全社】RFM客層一覧表データ!$A:$A,[3]【2026年03月度_全社】RFM客層一覧表データ!D:D,"",0)</f>
        <v>227</v>
      </c>
      <c r="H1788" s="183">
        <f>_xlfn.XLOOKUP($A1788,[3]【2026年03月度_全社】RFM客層一覧表データ!$A:$A,[3]【2026年03月度_全社】RFM客層一覧表データ!E:E,"",0)</f>
        <v>319</v>
      </c>
      <c r="I1788" s="183">
        <f>_xlfn.XLOOKUP($A1788,[3]【2026年03月度_全社】RFM客層一覧表データ!$A:$A,[3]【2026年03月度_全社】RFM客層一覧表データ!F:F,"",0)</f>
        <v>86</v>
      </c>
      <c r="J1788" s="183">
        <v>789</v>
      </c>
      <c r="K1788" s="183">
        <v>225</v>
      </c>
      <c r="L1788" s="183">
        <v>336</v>
      </c>
      <c r="M1788" s="183">
        <v>74</v>
      </c>
      <c r="N1788" s="183">
        <v>831</v>
      </c>
      <c r="O1788" s="183">
        <v>216</v>
      </c>
      <c r="P1788" s="183">
        <v>365</v>
      </c>
      <c r="Q1788" s="183">
        <v>52</v>
      </c>
      <c r="R1788" s="183">
        <v>869</v>
      </c>
      <c r="S1788" s="183">
        <v>358</v>
      </c>
      <c r="T1788" s="183">
        <v>385</v>
      </c>
      <c r="U1788" s="183">
        <v>59</v>
      </c>
      <c r="V1788" s="183">
        <v>904</v>
      </c>
      <c r="W1788" s="183">
        <v>343</v>
      </c>
      <c r="X1788" s="183">
        <v>405</v>
      </c>
      <c r="Y1788" s="183">
        <v>60</v>
      </c>
    </row>
    <row r="1789" spans="1:25" x14ac:dyDescent="0.2">
      <c r="A1789" s="184">
        <v>11440067</v>
      </c>
      <c r="B1789" s="183" t="str">
        <f>[1]店マスタ!B1788</f>
        <v>（株）グリーン</v>
      </c>
      <c r="C1789" s="183">
        <v>3</v>
      </c>
      <c r="D1789" s="183">
        <v>3</v>
      </c>
      <c r="E1789" s="183">
        <f>_xlfn.XLOOKUP(A1789,[2]Sheet1!$R:$R,[2]Sheet1!$AB:$AB,"",0)</f>
        <v>3</v>
      </c>
      <c r="F1789" s="183">
        <f>_xlfn.XLOOKUP($A1789,[3]【2026年03月度_全社】RFM客層一覧表データ!$A:$A,[3]【2026年03月度_全社】RFM客層一覧表データ!C:C,"",0)</f>
        <v>277</v>
      </c>
      <c r="G1789" s="183">
        <f>_xlfn.XLOOKUP($A1789,[3]【2026年03月度_全社】RFM客層一覧表データ!$A:$A,[3]【2026年03月度_全社】RFM客層一覧表データ!D:D,"",0)</f>
        <v>80</v>
      </c>
      <c r="H1789" s="183">
        <f>_xlfn.XLOOKUP($A1789,[3]【2026年03月度_全社】RFM客層一覧表データ!$A:$A,[3]【2026年03月度_全社】RFM客層一覧表データ!E:E,"",0)</f>
        <v>111</v>
      </c>
      <c r="I1789" s="183">
        <f>_xlfn.XLOOKUP($A1789,[3]【2026年03月度_全社】RFM客層一覧表データ!$A:$A,[3]【2026年03月度_全社】RFM客層一覧表データ!F:F,"",0)</f>
        <v>0</v>
      </c>
      <c r="J1789" s="183">
        <v>311</v>
      </c>
      <c r="K1789" s="183">
        <v>79</v>
      </c>
      <c r="L1789" s="183">
        <v>122</v>
      </c>
      <c r="M1789" s="183">
        <v>0</v>
      </c>
      <c r="N1789" s="183">
        <v>312</v>
      </c>
      <c r="O1789" s="183">
        <v>57</v>
      </c>
      <c r="P1789" s="183">
        <v>132</v>
      </c>
      <c r="Q1789" s="183">
        <v>0</v>
      </c>
      <c r="R1789" s="183">
        <v>332</v>
      </c>
      <c r="S1789" s="183">
        <v>95</v>
      </c>
      <c r="T1789" s="183">
        <v>156</v>
      </c>
      <c r="U1789" s="183">
        <v>0</v>
      </c>
      <c r="V1789" s="183">
        <v>336</v>
      </c>
      <c r="W1789" s="183">
        <v>93</v>
      </c>
      <c r="X1789" s="183">
        <v>156</v>
      </c>
      <c r="Y1789" s="183">
        <v>0</v>
      </c>
    </row>
    <row r="1790" spans="1:25" x14ac:dyDescent="0.2">
      <c r="A1790" s="184">
        <v>11440073</v>
      </c>
      <c r="B1790" s="183" t="str">
        <f>[1]店マスタ!B1789</f>
        <v>（有）やまご電器</v>
      </c>
      <c r="C1790" s="183">
        <v>3.5</v>
      </c>
      <c r="D1790" s="183">
        <v>3.5</v>
      </c>
      <c r="E1790" s="183">
        <f>_xlfn.XLOOKUP(A1790,[2]Sheet1!$R:$R,[2]Sheet1!$AB:$AB,"",0)</f>
        <v>3.5</v>
      </c>
      <c r="F1790" s="183">
        <f>_xlfn.XLOOKUP($A1790,[3]【2026年03月度_全社】RFM客層一覧表データ!$A:$A,[3]【2026年03月度_全社】RFM客層一覧表データ!C:C,"",0)</f>
        <v>982</v>
      </c>
      <c r="G1790" s="183">
        <f>_xlfn.XLOOKUP($A1790,[3]【2026年03月度_全社】RFM客層一覧表データ!$A:$A,[3]【2026年03月度_全社】RFM客層一覧表データ!D:D,"",0)</f>
        <v>407</v>
      </c>
      <c r="H1790" s="183">
        <f>_xlfn.XLOOKUP($A1790,[3]【2026年03月度_全社】RFM客層一覧表データ!$A:$A,[3]【2026年03月度_全社】RFM客層一覧表データ!E:E,"",0)</f>
        <v>500</v>
      </c>
      <c r="I1790" s="183">
        <f>_xlfn.XLOOKUP($A1790,[3]【2026年03月度_全社】RFM客層一覧表データ!$A:$A,[3]【2026年03月度_全社】RFM客層一覧表データ!F:F,"",0)</f>
        <v>77</v>
      </c>
      <c r="J1790" s="183">
        <v>1022</v>
      </c>
      <c r="K1790" s="183">
        <v>411</v>
      </c>
      <c r="L1790" s="183">
        <v>497</v>
      </c>
      <c r="M1790" s="183">
        <v>64</v>
      </c>
      <c r="N1790" s="183">
        <v>1035</v>
      </c>
      <c r="O1790" s="183">
        <v>412</v>
      </c>
      <c r="P1790" s="183">
        <v>509</v>
      </c>
      <c r="Q1790" s="183">
        <v>49</v>
      </c>
      <c r="R1790" s="183">
        <v>1046</v>
      </c>
      <c r="S1790" s="183">
        <v>426</v>
      </c>
      <c r="T1790" s="183">
        <v>511</v>
      </c>
      <c r="U1790" s="183">
        <v>54</v>
      </c>
      <c r="V1790" s="183">
        <v>1059</v>
      </c>
      <c r="W1790" s="183">
        <v>430</v>
      </c>
      <c r="X1790" s="183">
        <v>533</v>
      </c>
      <c r="Y1790" s="183">
        <v>58</v>
      </c>
    </row>
    <row r="1791" spans="1:25" x14ac:dyDescent="0.2">
      <c r="A1791" s="184">
        <v>11440103</v>
      </c>
      <c r="B1791" s="183" t="str">
        <f>[1]店マスタ!B1790</f>
        <v>（有）ムロフシ電機</v>
      </c>
      <c r="C1791" s="183">
        <v>2</v>
      </c>
      <c r="D1791" s="183">
        <v>2</v>
      </c>
      <c r="E1791" s="183">
        <f>_xlfn.XLOOKUP(A1791,[2]Sheet1!$R:$R,[2]Sheet1!$AB:$AB,"",0)</f>
        <v>2.5</v>
      </c>
      <c r="F1791" s="183" t="str">
        <f>_xlfn.XLOOKUP($A1791,[3]【2026年03月度_全社】RFM客層一覧表データ!$A:$A,[3]【2026年03月度_全社】RFM客層一覧表データ!C:C,"",0)</f>
        <v/>
      </c>
      <c r="G1791" s="183" t="str">
        <f>_xlfn.XLOOKUP($A1791,[3]【2026年03月度_全社】RFM客層一覧表データ!$A:$A,[3]【2026年03月度_全社】RFM客層一覧表データ!D:D,"",0)</f>
        <v/>
      </c>
      <c r="H1791" s="183" t="str">
        <f>_xlfn.XLOOKUP($A1791,[3]【2026年03月度_全社】RFM客層一覧表データ!$A:$A,[3]【2026年03月度_全社】RFM客層一覧表データ!E:E,"",0)</f>
        <v/>
      </c>
      <c r="I1791" s="183" t="str">
        <f>_xlfn.XLOOKUP($A1791,[3]【2026年03月度_全社】RFM客層一覧表データ!$A:$A,[3]【2026年03月度_全社】RFM客層一覧表データ!F:F,"",0)</f>
        <v/>
      </c>
      <c r="J1791" s="183">
        <v>0</v>
      </c>
      <c r="K1791" s="183">
        <v>0</v>
      </c>
      <c r="L1791" s="183">
        <v>0</v>
      </c>
      <c r="M1791" s="183">
        <v>0</v>
      </c>
      <c r="N1791" s="183">
        <v>0</v>
      </c>
      <c r="O1791" s="183">
        <v>0</v>
      </c>
      <c r="P1791" s="183">
        <v>0</v>
      </c>
      <c r="Q1791" s="183">
        <v>0</v>
      </c>
      <c r="R1791" s="183">
        <v>0</v>
      </c>
      <c r="S1791" s="183">
        <v>0</v>
      </c>
      <c r="T1791" s="183">
        <v>0</v>
      </c>
      <c r="U1791" s="183">
        <v>0</v>
      </c>
      <c r="V1791" s="183">
        <v>0</v>
      </c>
      <c r="W1791" s="183">
        <v>0</v>
      </c>
      <c r="X1791" s="183">
        <v>0</v>
      </c>
      <c r="Y1791" s="183">
        <v>0</v>
      </c>
    </row>
    <row r="1792" spans="1:25" x14ac:dyDescent="0.2">
      <c r="A1792" s="184">
        <v>11440213</v>
      </c>
      <c r="B1792" s="183" t="str">
        <f>[1]店マスタ!B1791</f>
        <v>みながわでんき</v>
      </c>
      <c r="C1792" s="183">
        <v>1.5</v>
      </c>
      <c r="D1792" s="183">
        <v>1.5</v>
      </c>
      <c r="E1792" s="183">
        <f>_xlfn.XLOOKUP(A1792,[2]Sheet1!$R:$R,[2]Sheet1!$AB:$AB,"",0)</f>
        <v>1.5</v>
      </c>
      <c r="F1792" s="183" t="str">
        <f>_xlfn.XLOOKUP($A1792,[3]【2026年03月度_全社】RFM客層一覧表データ!$A:$A,[3]【2026年03月度_全社】RFM客層一覧表データ!C:C,"",0)</f>
        <v/>
      </c>
      <c r="G1792" s="183" t="str">
        <f>_xlfn.XLOOKUP($A1792,[3]【2026年03月度_全社】RFM客層一覧表データ!$A:$A,[3]【2026年03月度_全社】RFM客層一覧表データ!D:D,"",0)</f>
        <v/>
      </c>
      <c r="H1792" s="183" t="str">
        <f>_xlfn.XLOOKUP($A1792,[3]【2026年03月度_全社】RFM客層一覧表データ!$A:$A,[3]【2026年03月度_全社】RFM客層一覧表データ!E:E,"",0)</f>
        <v/>
      </c>
      <c r="I1792" s="183" t="str">
        <f>_xlfn.XLOOKUP($A1792,[3]【2026年03月度_全社】RFM客層一覧表データ!$A:$A,[3]【2026年03月度_全社】RFM客層一覧表データ!F:F,"",0)</f>
        <v/>
      </c>
      <c r="J1792" s="183">
        <v>0</v>
      </c>
      <c r="K1792" s="183">
        <v>0</v>
      </c>
      <c r="L1792" s="183">
        <v>0</v>
      </c>
      <c r="M1792" s="183">
        <v>0</v>
      </c>
      <c r="N1792" s="183">
        <v>0</v>
      </c>
      <c r="O1792" s="183">
        <v>0</v>
      </c>
      <c r="P1792" s="183">
        <v>0</v>
      </c>
      <c r="Q1792" s="183">
        <v>0</v>
      </c>
      <c r="R1792" s="183">
        <v>0</v>
      </c>
      <c r="S1792" s="183">
        <v>0</v>
      </c>
      <c r="T1792" s="183">
        <v>0</v>
      </c>
      <c r="U1792" s="183">
        <v>0</v>
      </c>
      <c r="V1792" s="183">
        <v>0</v>
      </c>
      <c r="W1792" s="183">
        <v>0</v>
      </c>
      <c r="X1792" s="183">
        <v>0</v>
      </c>
      <c r="Y1792" s="183">
        <v>0</v>
      </c>
    </row>
    <row r="1793" spans="1:25" x14ac:dyDescent="0.2">
      <c r="A1793" s="184">
        <v>11441011</v>
      </c>
      <c r="B1793" s="183" t="str">
        <f>[1]店マスタ!B1792</f>
        <v>エレポートチェーン　片倉店</v>
      </c>
      <c r="C1793" s="183">
        <v>1</v>
      </c>
      <c r="D1793" s="183">
        <v>1</v>
      </c>
      <c r="E1793" s="183">
        <f>_xlfn.XLOOKUP(A1793,[2]Sheet1!$R:$R,[2]Sheet1!$AB:$AB,"",0)</f>
        <v>1</v>
      </c>
      <c r="F1793" s="183" t="str">
        <f>_xlfn.XLOOKUP($A1793,[3]【2026年03月度_全社】RFM客層一覧表データ!$A:$A,[3]【2026年03月度_全社】RFM客層一覧表データ!C:C,"",0)</f>
        <v/>
      </c>
      <c r="G1793" s="183" t="str">
        <f>_xlfn.XLOOKUP($A1793,[3]【2026年03月度_全社】RFM客層一覧表データ!$A:$A,[3]【2026年03月度_全社】RFM客層一覧表データ!D:D,"",0)</f>
        <v/>
      </c>
      <c r="H1793" s="183" t="str">
        <f>_xlfn.XLOOKUP($A1793,[3]【2026年03月度_全社】RFM客層一覧表データ!$A:$A,[3]【2026年03月度_全社】RFM客層一覧表データ!E:E,"",0)</f>
        <v/>
      </c>
      <c r="I1793" s="183" t="str">
        <f>_xlfn.XLOOKUP($A1793,[3]【2026年03月度_全社】RFM客層一覧表データ!$A:$A,[3]【2026年03月度_全社】RFM客層一覧表データ!F:F,"",0)</f>
        <v/>
      </c>
      <c r="J1793" s="183">
        <v>0</v>
      </c>
      <c r="K1793" s="183">
        <v>0</v>
      </c>
      <c r="L1793" s="183">
        <v>0</v>
      </c>
      <c r="M1793" s="183">
        <v>0</v>
      </c>
      <c r="N1793" s="183">
        <v>0</v>
      </c>
      <c r="O1793" s="183">
        <v>0</v>
      </c>
      <c r="P1793" s="183">
        <v>0</v>
      </c>
      <c r="Q1793" s="183">
        <v>0</v>
      </c>
      <c r="R1793" s="183">
        <v>0</v>
      </c>
      <c r="S1793" s="183">
        <v>0</v>
      </c>
      <c r="T1793" s="183">
        <v>0</v>
      </c>
      <c r="U1793" s="183">
        <v>0</v>
      </c>
      <c r="V1793" s="183">
        <v>0</v>
      </c>
      <c r="W1793" s="183">
        <v>0</v>
      </c>
      <c r="X1793" s="183">
        <v>0</v>
      </c>
      <c r="Y1793" s="183">
        <v>0</v>
      </c>
    </row>
    <row r="1794" spans="1:25" x14ac:dyDescent="0.2">
      <c r="A1794" s="184">
        <v>11441018</v>
      </c>
      <c r="B1794" s="183" t="str">
        <f>[1]店マスタ!B1793</f>
        <v>株）和田電機　富水店</v>
      </c>
      <c r="C1794" s="183">
        <v>8</v>
      </c>
      <c r="D1794" s="183">
        <v>6</v>
      </c>
      <c r="E1794" s="183">
        <f>_xlfn.XLOOKUP(A1794,[2]Sheet1!$R:$R,[2]Sheet1!$AB:$AB,"",0)</f>
        <v>7</v>
      </c>
      <c r="F1794" s="183">
        <f>_xlfn.XLOOKUP($A1794,[3]【2026年03月度_全社】RFM客層一覧表データ!$A:$A,[3]【2026年03月度_全社】RFM客層一覧表データ!C:C,"",0)</f>
        <v>2251</v>
      </c>
      <c r="G1794" s="183">
        <f>_xlfn.XLOOKUP($A1794,[3]【2026年03月度_全社】RFM客層一覧表データ!$A:$A,[3]【2026年03月度_全社】RFM客層一覧表データ!D:D,"",0)</f>
        <v>937</v>
      </c>
      <c r="H1794" s="183">
        <f>_xlfn.XLOOKUP($A1794,[3]【2026年03月度_全社】RFM客層一覧表データ!$A:$A,[3]【2026年03月度_全社】RFM客層一覧表データ!E:E,"",0)</f>
        <v>927</v>
      </c>
      <c r="I1794" s="183">
        <f>_xlfn.XLOOKUP($A1794,[3]【2026年03月度_全社】RFM客層一覧表データ!$A:$A,[3]【2026年03月度_全社】RFM客層一覧表データ!F:F,"",0)</f>
        <v>138</v>
      </c>
      <c r="J1794" s="183">
        <v>2280</v>
      </c>
      <c r="K1794" s="183">
        <v>992</v>
      </c>
      <c r="L1794" s="183">
        <v>943</v>
      </c>
      <c r="M1794" s="183">
        <v>170</v>
      </c>
      <c r="N1794" s="183">
        <v>2243</v>
      </c>
      <c r="O1794" s="183">
        <v>1006</v>
      </c>
      <c r="P1794" s="183">
        <v>948</v>
      </c>
      <c r="Q1794" s="183">
        <v>214</v>
      </c>
      <c r="R1794" s="183">
        <v>2177</v>
      </c>
      <c r="S1794" s="183">
        <v>1031</v>
      </c>
      <c r="T1794" s="183">
        <v>948</v>
      </c>
      <c r="U1794" s="183">
        <v>209</v>
      </c>
      <c r="V1794" s="183">
        <v>2116</v>
      </c>
      <c r="W1794" s="183">
        <v>951</v>
      </c>
      <c r="X1794" s="183">
        <v>949</v>
      </c>
      <c r="Y1794" s="183">
        <v>153</v>
      </c>
    </row>
    <row r="1795" spans="1:25" x14ac:dyDescent="0.2">
      <c r="A1795" s="184">
        <v>11441107</v>
      </c>
      <c r="B1795" s="183" t="str">
        <f>[1]店マスタ!B1794</f>
        <v>パナハート　ヤマグチ</v>
      </c>
      <c r="C1795" s="183">
        <v>2.5</v>
      </c>
      <c r="D1795" s="183">
        <v>2.5</v>
      </c>
      <c r="E1795" s="183">
        <f>_xlfn.XLOOKUP(A1795,[2]Sheet1!$R:$R,[2]Sheet1!$AB:$AB,"",0)</f>
        <v>2.5</v>
      </c>
      <c r="F1795" s="183">
        <f>_xlfn.XLOOKUP($A1795,[3]【2026年03月度_全社】RFM客層一覧表データ!$A:$A,[3]【2026年03月度_全社】RFM客層一覧表データ!C:C,"",0)</f>
        <v>717</v>
      </c>
      <c r="G1795" s="183">
        <f>_xlfn.XLOOKUP($A1795,[3]【2026年03月度_全社】RFM客層一覧表データ!$A:$A,[3]【2026年03月度_全社】RFM客層一覧表データ!D:D,"",0)</f>
        <v>275</v>
      </c>
      <c r="H1795" s="183">
        <f>_xlfn.XLOOKUP($A1795,[3]【2026年03月度_全社】RFM客層一覧表データ!$A:$A,[3]【2026年03月度_全社】RFM客層一覧表データ!E:E,"",0)</f>
        <v>323</v>
      </c>
      <c r="I1795" s="183">
        <f>_xlfn.XLOOKUP($A1795,[3]【2026年03月度_全社】RFM客層一覧表データ!$A:$A,[3]【2026年03月度_全社】RFM客層一覧表データ!F:F,"",0)</f>
        <v>56</v>
      </c>
      <c r="J1795" s="183">
        <v>710</v>
      </c>
      <c r="K1795" s="183">
        <v>301</v>
      </c>
      <c r="L1795" s="183">
        <v>330</v>
      </c>
      <c r="M1795" s="183">
        <v>58</v>
      </c>
      <c r="N1795" s="183">
        <v>689</v>
      </c>
      <c r="O1795" s="183">
        <v>317</v>
      </c>
      <c r="P1795" s="183">
        <v>326</v>
      </c>
      <c r="Q1795" s="183">
        <v>116</v>
      </c>
      <c r="R1795" s="183">
        <v>621</v>
      </c>
      <c r="S1795" s="183">
        <v>268</v>
      </c>
      <c r="T1795" s="183">
        <v>317</v>
      </c>
      <c r="U1795" s="183">
        <v>53</v>
      </c>
      <c r="V1795" s="183">
        <v>608</v>
      </c>
      <c r="W1795" s="183">
        <v>270</v>
      </c>
      <c r="X1795" s="183">
        <v>325</v>
      </c>
      <c r="Y1795" s="183">
        <v>38</v>
      </c>
    </row>
    <row r="1796" spans="1:25" x14ac:dyDescent="0.2">
      <c r="A1796" s="184">
        <v>11441201</v>
      </c>
      <c r="B1796" s="183" t="str">
        <f>[1]店マスタ!B1795</f>
        <v>小田原電機（株）</v>
      </c>
      <c r="C1796" s="183">
        <v>3.5</v>
      </c>
      <c r="D1796" s="183">
        <v>3.5</v>
      </c>
      <c r="E1796" s="183">
        <f>_xlfn.XLOOKUP(A1796,[2]Sheet1!$R:$R,[2]Sheet1!$AB:$AB,"",0)</f>
        <v>5</v>
      </c>
      <c r="F1796" s="183" t="str">
        <f>_xlfn.XLOOKUP($A1796,[3]【2026年03月度_全社】RFM客層一覧表データ!$A:$A,[3]【2026年03月度_全社】RFM客層一覧表データ!C:C,"",0)</f>
        <v/>
      </c>
      <c r="G1796" s="183" t="str">
        <f>_xlfn.XLOOKUP($A1796,[3]【2026年03月度_全社】RFM客層一覧表データ!$A:$A,[3]【2026年03月度_全社】RFM客層一覧表データ!D:D,"",0)</f>
        <v/>
      </c>
      <c r="H1796" s="183" t="str">
        <f>_xlfn.XLOOKUP($A1796,[3]【2026年03月度_全社】RFM客層一覧表データ!$A:$A,[3]【2026年03月度_全社】RFM客層一覧表データ!E:E,"",0)</f>
        <v/>
      </c>
      <c r="I1796" s="183" t="str">
        <f>_xlfn.XLOOKUP($A1796,[3]【2026年03月度_全社】RFM客層一覧表データ!$A:$A,[3]【2026年03月度_全社】RFM客層一覧表データ!F:F,"",0)</f>
        <v/>
      </c>
      <c r="J1796" s="183">
        <v>0</v>
      </c>
      <c r="K1796" s="183">
        <v>0</v>
      </c>
      <c r="L1796" s="183">
        <v>0</v>
      </c>
      <c r="M1796" s="183">
        <v>0</v>
      </c>
      <c r="N1796" s="183">
        <v>0</v>
      </c>
      <c r="O1796" s="183">
        <v>0</v>
      </c>
      <c r="P1796" s="183">
        <v>0</v>
      </c>
      <c r="Q1796" s="183">
        <v>0</v>
      </c>
      <c r="R1796" s="183">
        <v>0</v>
      </c>
      <c r="S1796" s="183">
        <v>0</v>
      </c>
      <c r="T1796" s="183">
        <v>0</v>
      </c>
      <c r="U1796" s="183">
        <v>0</v>
      </c>
      <c r="V1796" s="183">
        <v>0</v>
      </c>
      <c r="W1796" s="183">
        <v>0</v>
      </c>
      <c r="X1796" s="183">
        <v>0</v>
      </c>
      <c r="Y1796" s="183">
        <v>0</v>
      </c>
    </row>
    <row r="1797" spans="1:25" x14ac:dyDescent="0.2">
      <c r="A1797" s="184">
        <v>11442009</v>
      </c>
      <c r="B1797" s="183" t="str">
        <f>[1]店マスタ!B1796</f>
        <v>こじまでんき</v>
      </c>
      <c r="C1797" s="183">
        <v>1</v>
      </c>
      <c r="D1797" s="183">
        <v>1</v>
      </c>
      <c r="E1797" s="183">
        <f>_xlfn.XLOOKUP(A1797,[2]Sheet1!$R:$R,[2]Sheet1!$AB:$AB,"",0)</f>
        <v>1</v>
      </c>
      <c r="F1797" s="183" t="str">
        <f>_xlfn.XLOOKUP($A1797,[3]【2026年03月度_全社】RFM客層一覧表データ!$A:$A,[3]【2026年03月度_全社】RFM客層一覧表データ!C:C,"",0)</f>
        <v/>
      </c>
      <c r="G1797" s="183" t="str">
        <f>_xlfn.XLOOKUP($A1797,[3]【2026年03月度_全社】RFM客層一覧表データ!$A:$A,[3]【2026年03月度_全社】RFM客層一覧表データ!D:D,"",0)</f>
        <v/>
      </c>
      <c r="H1797" s="183" t="str">
        <f>_xlfn.XLOOKUP($A1797,[3]【2026年03月度_全社】RFM客層一覧表データ!$A:$A,[3]【2026年03月度_全社】RFM客層一覧表データ!E:E,"",0)</f>
        <v/>
      </c>
      <c r="I1797" s="183" t="str">
        <f>_xlfn.XLOOKUP($A1797,[3]【2026年03月度_全社】RFM客層一覧表データ!$A:$A,[3]【2026年03月度_全社】RFM客層一覧表データ!F:F,"",0)</f>
        <v/>
      </c>
      <c r="J1797" s="183">
        <v>0</v>
      </c>
      <c r="K1797" s="183">
        <v>0</v>
      </c>
      <c r="L1797" s="183">
        <v>0</v>
      </c>
      <c r="M1797" s="183">
        <v>0</v>
      </c>
      <c r="N1797" s="183">
        <v>0</v>
      </c>
      <c r="O1797" s="183">
        <v>0</v>
      </c>
      <c r="P1797" s="183">
        <v>0</v>
      </c>
      <c r="Q1797" s="183">
        <v>0</v>
      </c>
      <c r="R1797" s="183">
        <v>0</v>
      </c>
      <c r="S1797" s="183">
        <v>0</v>
      </c>
      <c r="T1797" s="183">
        <v>0</v>
      </c>
      <c r="U1797" s="183">
        <v>0</v>
      </c>
      <c r="V1797" s="183">
        <v>0</v>
      </c>
      <c r="W1797" s="183">
        <v>0</v>
      </c>
      <c r="X1797" s="183">
        <v>0</v>
      </c>
      <c r="Y1797" s="183">
        <v>0</v>
      </c>
    </row>
    <row r="1798" spans="1:25" x14ac:dyDescent="0.2">
      <c r="A1798" s="184">
        <v>11442108</v>
      </c>
      <c r="B1798" s="183" t="str">
        <f>[1]店マスタ!B1797</f>
        <v>（有）ユニオン商会</v>
      </c>
      <c r="C1798" s="183">
        <v>6</v>
      </c>
      <c r="D1798" s="183">
        <v>6</v>
      </c>
      <c r="E1798" s="183">
        <f>_xlfn.XLOOKUP(A1798,[2]Sheet1!$R:$R,[2]Sheet1!$AB:$AB,"",0)</f>
        <v>6.5</v>
      </c>
      <c r="F1798" s="183" t="str">
        <f>_xlfn.XLOOKUP($A1798,[3]【2026年03月度_全社】RFM客層一覧表データ!$A:$A,[3]【2026年03月度_全社】RFM客層一覧表データ!C:C,"",0)</f>
        <v/>
      </c>
      <c r="G1798" s="183" t="str">
        <f>_xlfn.XLOOKUP($A1798,[3]【2026年03月度_全社】RFM客層一覧表データ!$A:$A,[3]【2026年03月度_全社】RFM客層一覧表データ!D:D,"",0)</f>
        <v/>
      </c>
      <c r="H1798" s="183" t="str">
        <f>_xlfn.XLOOKUP($A1798,[3]【2026年03月度_全社】RFM客層一覧表データ!$A:$A,[3]【2026年03月度_全社】RFM客層一覧表データ!E:E,"",0)</f>
        <v/>
      </c>
      <c r="I1798" s="183" t="str">
        <f>_xlfn.XLOOKUP($A1798,[3]【2026年03月度_全社】RFM客層一覧表データ!$A:$A,[3]【2026年03月度_全社】RFM客層一覧表データ!F:F,"",0)</f>
        <v/>
      </c>
      <c r="J1798" s="183">
        <v>0</v>
      </c>
      <c r="K1798" s="183">
        <v>0</v>
      </c>
      <c r="L1798" s="183">
        <v>0</v>
      </c>
      <c r="M1798" s="183">
        <v>0</v>
      </c>
      <c r="N1798" s="183">
        <v>0</v>
      </c>
      <c r="O1798" s="183">
        <v>0</v>
      </c>
      <c r="P1798" s="183">
        <v>0</v>
      </c>
      <c r="Q1798" s="183">
        <v>0</v>
      </c>
      <c r="R1798" s="183">
        <v>0</v>
      </c>
      <c r="S1798" s="183">
        <v>0</v>
      </c>
      <c r="T1798" s="183">
        <v>0</v>
      </c>
      <c r="U1798" s="183">
        <v>0</v>
      </c>
      <c r="V1798" s="183">
        <v>0</v>
      </c>
      <c r="W1798" s="183">
        <v>0</v>
      </c>
      <c r="X1798" s="183">
        <v>0</v>
      </c>
      <c r="Y1798" s="183">
        <v>0</v>
      </c>
    </row>
    <row r="1799" spans="1:25" x14ac:dyDescent="0.2">
      <c r="A1799" s="184">
        <v>11442302</v>
      </c>
      <c r="B1799" s="183" t="str">
        <f>[1]店マスタ!B1798</f>
        <v>（有）石川電化</v>
      </c>
      <c r="C1799" s="183">
        <v>1</v>
      </c>
      <c r="D1799" s="183">
        <v>0</v>
      </c>
      <c r="E1799" s="183" t="str">
        <f>_xlfn.XLOOKUP(A1799,[2]Sheet1!$R:$R,[2]Sheet1!$AB:$AB,"",0)</f>
        <v/>
      </c>
      <c r="F1799" s="183" t="str">
        <f>_xlfn.XLOOKUP($A1799,[3]【2026年03月度_全社】RFM客層一覧表データ!$A:$A,[3]【2026年03月度_全社】RFM客層一覧表データ!C:C,"",0)</f>
        <v/>
      </c>
      <c r="G1799" s="183" t="str">
        <f>_xlfn.XLOOKUP($A1799,[3]【2026年03月度_全社】RFM客層一覧表データ!$A:$A,[3]【2026年03月度_全社】RFM客層一覧表データ!D:D,"",0)</f>
        <v/>
      </c>
      <c r="H1799" s="183" t="str">
        <f>_xlfn.XLOOKUP($A1799,[3]【2026年03月度_全社】RFM客層一覧表データ!$A:$A,[3]【2026年03月度_全社】RFM客層一覧表データ!E:E,"",0)</f>
        <v/>
      </c>
      <c r="I1799" s="183" t="str">
        <f>_xlfn.XLOOKUP($A1799,[3]【2026年03月度_全社】RFM客層一覧表データ!$A:$A,[3]【2026年03月度_全社】RFM客層一覧表データ!F:F,"",0)</f>
        <v/>
      </c>
      <c r="J1799" s="183">
        <v>0</v>
      </c>
      <c r="K1799" s="183">
        <v>0</v>
      </c>
      <c r="L1799" s="183">
        <v>0</v>
      </c>
      <c r="M1799" s="183">
        <v>0</v>
      </c>
      <c r="N1799" s="183">
        <v>0</v>
      </c>
      <c r="O1799" s="183">
        <v>0</v>
      </c>
      <c r="P1799" s="183">
        <v>0</v>
      </c>
      <c r="Q1799" s="183">
        <v>0</v>
      </c>
      <c r="R1799" s="183">
        <v>0</v>
      </c>
      <c r="S1799" s="183">
        <v>0</v>
      </c>
      <c r="T1799" s="183">
        <v>0</v>
      </c>
      <c r="U1799" s="183">
        <v>0</v>
      </c>
      <c r="V1799" s="183">
        <v>0</v>
      </c>
      <c r="W1799" s="183">
        <v>0</v>
      </c>
      <c r="X1799" s="183">
        <v>0</v>
      </c>
      <c r="Y1799" s="183">
        <v>0</v>
      </c>
    </row>
    <row r="1800" spans="1:25" x14ac:dyDescent="0.2">
      <c r="A1800" s="184">
        <v>11445002</v>
      </c>
      <c r="B1800" s="183" t="str">
        <f>[1]店マスタ!B1799</f>
        <v>合同会社　みやかわ電気</v>
      </c>
      <c r="C1800" s="183">
        <v>1</v>
      </c>
      <c r="D1800" s="183">
        <v>1</v>
      </c>
      <c r="E1800" s="183" t="str">
        <f>_xlfn.XLOOKUP(A1800,[2]Sheet1!$R:$R,[2]Sheet1!$AB:$AB,"",0)</f>
        <v/>
      </c>
      <c r="F1800" s="183">
        <f>_xlfn.XLOOKUP($A1800,[3]【2026年03月度_全社】RFM客層一覧表データ!$A:$A,[3]【2026年03月度_全社】RFM客層一覧表データ!C:C,"",0)</f>
        <v>135</v>
      </c>
      <c r="G1800" s="183">
        <f>_xlfn.XLOOKUP($A1800,[3]【2026年03月度_全社】RFM客層一覧表データ!$A:$A,[3]【2026年03月度_全社】RFM客層一覧表データ!D:D,"",0)</f>
        <v>0</v>
      </c>
      <c r="H1800" s="183">
        <f>_xlfn.XLOOKUP($A1800,[3]【2026年03月度_全社】RFM客層一覧表データ!$A:$A,[3]【2026年03月度_全社】RFM客層一覧表データ!E:E,"",0)</f>
        <v>42</v>
      </c>
      <c r="I1800" s="183">
        <f>_xlfn.XLOOKUP($A1800,[3]【2026年03月度_全社】RFM客層一覧表データ!$A:$A,[3]【2026年03月度_全社】RFM客層一覧表データ!F:F,"",0)</f>
        <v>0</v>
      </c>
      <c r="J1800" s="183">
        <v>174</v>
      </c>
      <c r="K1800" s="183">
        <v>0</v>
      </c>
      <c r="L1800" s="183">
        <v>82</v>
      </c>
      <c r="M1800" s="183">
        <v>0</v>
      </c>
      <c r="N1800" s="183">
        <v>196</v>
      </c>
      <c r="O1800" s="183">
        <v>0</v>
      </c>
      <c r="P1800" s="183">
        <v>103</v>
      </c>
      <c r="Q1800" s="183">
        <v>0</v>
      </c>
      <c r="R1800" s="183">
        <v>224</v>
      </c>
      <c r="S1800" s="183">
        <v>72</v>
      </c>
      <c r="T1800" s="183">
        <v>123</v>
      </c>
      <c r="U1800" s="183">
        <v>0</v>
      </c>
      <c r="V1800" s="183">
        <v>231</v>
      </c>
      <c r="W1800" s="183">
        <v>64</v>
      </c>
      <c r="X1800" s="183">
        <v>124</v>
      </c>
      <c r="Y1800" s="183">
        <v>0</v>
      </c>
    </row>
    <row r="1801" spans="1:25" x14ac:dyDescent="0.2">
      <c r="A1801" s="184">
        <v>11446001</v>
      </c>
      <c r="B1801" s="183" t="str">
        <f>[1]店マスタ!B1800</f>
        <v>株）和田電機　大井店</v>
      </c>
      <c r="C1801" s="183">
        <v>6</v>
      </c>
      <c r="D1801" s="183">
        <v>6</v>
      </c>
      <c r="E1801" s="183">
        <f>_xlfn.XLOOKUP(A1801,[2]Sheet1!$R:$R,[2]Sheet1!$AB:$AB,"",0)</f>
        <v>6</v>
      </c>
      <c r="F1801" s="183">
        <f>_xlfn.XLOOKUP($A1801,[3]【2026年03月度_全社】RFM客層一覧表データ!$A:$A,[3]【2026年03月度_全社】RFM客層一覧表データ!C:C,"",0)</f>
        <v>1530</v>
      </c>
      <c r="G1801" s="183">
        <f>_xlfn.XLOOKUP($A1801,[3]【2026年03月度_全社】RFM客層一覧表データ!$A:$A,[3]【2026年03月度_全社】RFM客層一覧表データ!D:D,"",0)</f>
        <v>675</v>
      </c>
      <c r="H1801" s="183">
        <f>_xlfn.XLOOKUP($A1801,[3]【2026年03月度_全社】RFM客層一覧表データ!$A:$A,[3]【2026年03月度_全社】RFM客層一覧表データ!E:E,"",0)</f>
        <v>717</v>
      </c>
      <c r="I1801" s="183">
        <f>_xlfn.XLOOKUP($A1801,[3]【2026年03月度_全社】RFM客層一覧表データ!$A:$A,[3]【2026年03月度_全社】RFM客層一覧表データ!F:F,"",0)</f>
        <v>110</v>
      </c>
      <c r="J1801" s="183">
        <v>1536</v>
      </c>
      <c r="K1801" s="183">
        <v>705</v>
      </c>
      <c r="L1801" s="183">
        <v>715</v>
      </c>
      <c r="M1801" s="183">
        <v>120</v>
      </c>
      <c r="N1801" s="183">
        <v>1528</v>
      </c>
      <c r="O1801" s="183">
        <v>699</v>
      </c>
      <c r="P1801" s="183">
        <v>719</v>
      </c>
      <c r="Q1801" s="183">
        <v>126</v>
      </c>
      <c r="R1801" s="183">
        <v>1485</v>
      </c>
      <c r="S1801" s="183">
        <v>701</v>
      </c>
      <c r="T1801" s="183">
        <v>731</v>
      </c>
      <c r="U1801" s="183">
        <v>100</v>
      </c>
      <c r="V1801" s="183">
        <v>1469</v>
      </c>
      <c r="W1801" s="183">
        <v>678</v>
      </c>
      <c r="X1801" s="183">
        <v>717</v>
      </c>
      <c r="Y1801" s="183">
        <v>106</v>
      </c>
    </row>
    <row r="1802" spans="1:25" x14ac:dyDescent="0.2">
      <c r="A1802" s="184">
        <v>11447001</v>
      </c>
      <c r="B1802" s="183" t="str">
        <f>[1]店マスタ!B1801</f>
        <v>株）和田電機　松田本店</v>
      </c>
      <c r="C1802" s="183">
        <v>4</v>
      </c>
      <c r="D1802" s="183">
        <v>4</v>
      </c>
      <c r="E1802" s="183">
        <f>_xlfn.XLOOKUP(A1802,[2]Sheet1!$R:$R,[2]Sheet1!$AB:$AB,"",0)</f>
        <v>4.5</v>
      </c>
      <c r="F1802" s="183">
        <f>_xlfn.XLOOKUP($A1802,[3]【2026年03月度_全社】RFM客層一覧表データ!$A:$A,[3]【2026年03月度_全社】RFM客層一覧表データ!C:C,"",0)</f>
        <v>1510</v>
      </c>
      <c r="G1802" s="183">
        <f>_xlfn.XLOOKUP($A1802,[3]【2026年03月度_全社】RFM客層一覧表データ!$A:$A,[3]【2026年03月度_全社】RFM客層一覧表データ!D:D,"",0)</f>
        <v>710</v>
      </c>
      <c r="H1802" s="183">
        <f>_xlfn.XLOOKUP($A1802,[3]【2026年03月度_全社】RFM客層一覧表データ!$A:$A,[3]【2026年03月度_全社】RFM客層一覧表データ!E:E,"",0)</f>
        <v>732</v>
      </c>
      <c r="I1802" s="183">
        <f>_xlfn.XLOOKUP($A1802,[3]【2026年03月度_全社】RFM客層一覧表データ!$A:$A,[3]【2026年03月度_全社】RFM客層一覧表データ!F:F,"",0)</f>
        <v>117</v>
      </c>
      <c r="J1802" s="183">
        <v>1557</v>
      </c>
      <c r="K1802" s="183">
        <v>709</v>
      </c>
      <c r="L1802" s="183">
        <v>749</v>
      </c>
      <c r="M1802" s="183">
        <v>95</v>
      </c>
      <c r="N1802" s="183">
        <v>1651</v>
      </c>
      <c r="O1802" s="183">
        <v>736</v>
      </c>
      <c r="P1802" s="183">
        <v>777</v>
      </c>
      <c r="Q1802" s="183">
        <v>73</v>
      </c>
      <c r="R1802" s="183">
        <v>1735</v>
      </c>
      <c r="S1802" s="183">
        <v>747</v>
      </c>
      <c r="T1802" s="183">
        <v>788</v>
      </c>
      <c r="U1802" s="183">
        <v>84</v>
      </c>
      <c r="V1802" s="183">
        <v>1762</v>
      </c>
      <c r="W1802" s="183">
        <v>780</v>
      </c>
      <c r="X1802" s="183">
        <v>809</v>
      </c>
      <c r="Y1802" s="183">
        <v>98</v>
      </c>
    </row>
    <row r="1803" spans="1:25" x14ac:dyDescent="0.2">
      <c r="A1803" s="184">
        <v>11447003</v>
      </c>
      <c r="B1803" s="183" t="str">
        <f>[1]店マスタ!B1802</f>
        <v>（有）杉村電機商会</v>
      </c>
      <c r="C1803" s="183">
        <v>4</v>
      </c>
      <c r="D1803" s="183">
        <v>4</v>
      </c>
      <c r="E1803" s="183">
        <f>_xlfn.XLOOKUP(A1803,[2]Sheet1!$R:$R,[2]Sheet1!$AB:$AB,"",0)</f>
        <v>4</v>
      </c>
      <c r="F1803" s="183">
        <f>_xlfn.XLOOKUP($A1803,[3]【2026年03月度_全社】RFM客層一覧表データ!$A:$A,[3]【2026年03月度_全社】RFM客層一覧表データ!C:C,"",0)</f>
        <v>583</v>
      </c>
      <c r="G1803" s="183">
        <f>_xlfn.XLOOKUP($A1803,[3]【2026年03月度_全社】RFM客層一覧表データ!$A:$A,[3]【2026年03月度_全社】RFM客層一覧表データ!D:D,"",0)</f>
        <v>303</v>
      </c>
      <c r="H1803" s="183">
        <f>_xlfn.XLOOKUP($A1803,[3]【2026年03月度_全社】RFM客層一覧表データ!$A:$A,[3]【2026年03月度_全社】RFM客層一覧表データ!E:E,"",0)</f>
        <v>302</v>
      </c>
      <c r="I1803" s="183">
        <f>_xlfn.XLOOKUP($A1803,[3]【2026年03月度_全社】RFM客層一覧表データ!$A:$A,[3]【2026年03月度_全社】RFM客層一覧表データ!F:F,"",0)</f>
        <v>58</v>
      </c>
      <c r="J1803" s="183">
        <v>549</v>
      </c>
      <c r="K1803" s="183">
        <v>261</v>
      </c>
      <c r="L1803" s="183">
        <v>287</v>
      </c>
      <c r="M1803" s="183">
        <v>44</v>
      </c>
      <c r="N1803" s="183">
        <v>528</v>
      </c>
      <c r="O1803" s="183">
        <v>241</v>
      </c>
      <c r="P1803" s="183">
        <v>284</v>
      </c>
      <c r="Q1803" s="183">
        <v>39</v>
      </c>
      <c r="R1803" s="183">
        <v>536</v>
      </c>
      <c r="S1803" s="183">
        <v>248</v>
      </c>
      <c r="T1803" s="183">
        <v>286</v>
      </c>
      <c r="U1803" s="183">
        <v>42</v>
      </c>
      <c r="V1803" s="183">
        <v>529</v>
      </c>
      <c r="W1803" s="183">
        <v>225</v>
      </c>
      <c r="X1803" s="183">
        <v>286</v>
      </c>
      <c r="Y1803" s="183">
        <v>30</v>
      </c>
    </row>
    <row r="1804" spans="1:25" x14ac:dyDescent="0.2">
      <c r="A1804" s="184">
        <v>11447004</v>
      </c>
      <c r="B1804" s="183" t="str">
        <f>[1]店マスタ!B1803</f>
        <v>（株）和田電機　本部</v>
      </c>
      <c r="C1804" s="183">
        <v>0</v>
      </c>
      <c r="D1804" s="183">
        <v>0</v>
      </c>
      <c r="E1804" s="183" t="str">
        <f>_xlfn.XLOOKUP(A1804,[2]Sheet1!$R:$R,[2]Sheet1!$AB:$AB,"",0)</f>
        <v/>
      </c>
      <c r="F1804" s="183" t="str">
        <f>_xlfn.XLOOKUP($A1804,[3]【2026年03月度_全社】RFM客層一覧表データ!$A:$A,[3]【2026年03月度_全社】RFM客層一覧表データ!C:C,"",0)</f>
        <v/>
      </c>
      <c r="G1804" s="183" t="str">
        <f>_xlfn.XLOOKUP($A1804,[3]【2026年03月度_全社】RFM客層一覧表データ!$A:$A,[3]【2026年03月度_全社】RFM客層一覧表データ!D:D,"",0)</f>
        <v/>
      </c>
      <c r="H1804" s="183" t="str">
        <f>_xlfn.XLOOKUP($A1804,[3]【2026年03月度_全社】RFM客層一覧表データ!$A:$A,[3]【2026年03月度_全社】RFM客層一覧表データ!E:E,"",0)</f>
        <v/>
      </c>
      <c r="I1804" s="183" t="str">
        <f>_xlfn.XLOOKUP($A1804,[3]【2026年03月度_全社】RFM客層一覧表データ!$A:$A,[3]【2026年03月度_全社】RFM客層一覧表データ!F:F,"",0)</f>
        <v/>
      </c>
      <c r="J1804" s="183">
        <v>0</v>
      </c>
      <c r="K1804" s="183">
        <v>0</v>
      </c>
      <c r="L1804" s="183">
        <v>0</v>
      </c>
      <c r="M1804" s="183">
        <v>0</v>
      </c>
      <c r="N1804" s="183">
        <v>0</v>
      </c>
      <c r="O1804" s="183">
        <v>0</v>
      </c>
      <c r="P1804" s="183">
        <v>0</v>
      </c>
      <c r="Q1804" s="183">
        <v>0</v>
      </c>
      <c r="R1804" s="183">
        <v>0</v>
      </c>
      <c r="S1804" s="183">
        <v>0</v>
      </c>
      <c r="T1804" s="183">
        <v>0</v>
      </c>
      <c r="U1804" s="183">
        <v>0</v>
      </c>
      <c r="V1804" s="183">
        <v>0</v>
      </c>
      <c r="W1804" s="183">
        <v>0</v>
      </c>
      <c r="X1804" s="183">
        <v>0</v>
      </c>
      <c r="Y1804" s="183">
        <v>0</v>
      </c>
    </row>
    <row r="1805" spans="1:25" x14ac:dyDescent="0.2">
      <c r="A1805" s="184">
        <v>11449001</v>
      </c>
      <c r="B1805" s="183" t="str">
        <f>[1]店マスタ!B1804</f>
        <v>（有）中野電機商会</v>
      </c>
      <c r="C1805" s="183">
        <v>6.5</v>
      </c>
      <c r="D1805" s="183">
        <v>6.5</v>
      </c>
      <c r="E1805" s="183">
        <f>_xlfn.XLOOKUP(A1805,[2]Sheet1!$R:$R,[2]Sheet1!$AB:$AB,"",0)</f>
        <v>7</v>
      </c>
      <c r="F1805" s="183">
        <f>_xlfn.XLOOKUP($A1805,[3]【2026年03月度_全社】RFM客層一覧表データ!$A:$A,[3]【2026年03月度_全社】RFM客層一覧表データ!C:C,"",0)</f>
        <v>1438</v>
      </c>
      <c r="G1805" s="183">
        <f>_xlfn.XLOOKUP($A1805,[3]【2026年03月度_全社】RFM客層一覧表データ!$A:$A,[3]【2026年03月度_全社】RFM客層一覧表データ!D:D,"",0)</f>
        <v>556</v>
      </c>
      <c r="H1805" s="183">
        <f>_xlfn.XLOOKUP($A1805,[3]【2026年03月度_全社】RFM客層一覧表データ!$A:$A,[3]【2026年03月度_全社】RFM客層一覧表データ!E:E,"",0)</f>
        <v>666</v>
      </c>
      <c r="I1805" s="183">
        <f>_xlfn.XLOOKUP($A1805,[3]【2026年03月度_全社】RFM客層一覧表データ!$A:$A,[3]【2026年03月度_全社】RFM客層一覧表データ!F:F,"",0)</f>
        <v>76</v>
      </c>
      <c r="J1805" s="183">
        <v>1514</v>
      </c>
      <c r="K1805" s="183">
        <v>583</v>
      </c>
      <c r="L1805" s="183">
        <v>683</v>
      </c>
      <c r="M1805" s="183">
        <v>82</v>
      </c>
      <c r="N1805" s="183">
        <v>1572</v>
      </c>
      <c r="O1805" s="183">
        <v>613</v>
      </c>
      <c r="P1805" s="183">
        <v>695</v>
      </c>
      <c r="Q1805" s="183">
        <v>97</v>
      </c>
      <c r="R1805" s="183">
        <v>1540</v>
      </c>
      <c r="S1805" s="183">
        <v>625</v>
      </c>
      <c r="T1805" s="183">
        <v>706</v>
      </c>
      <c r="U1805" s="183">
        <v>95</v>
      </c>
      <c r="V1805" s="183">
        <v>1529</v>
      </c>
      <c r="W1805" s="183">
        <v>694</v>
      </c>
      <c r="X1805" s="183">
        <v>735</v>
      </c>
      <c r="Y1805" s="183">
        <v>116</v>
      </c>
    </row>
    <row r="1806" spans="1:25" x14ac:dyDescent="0.2">
      <c r="A1806" s="184">
        <v>11451011</v>
      </c>
      <c r="B1806" s="183" t="str">
        <f>[1]店マスタ!B1805</f>
        <v>エレポートチェーン　千年店</v>
      </c>
      <c r="C1806" s="183">
        <v>2</v>
      </c>
      <c r="D1806" s="183">
        <v>2</v>
      </c>
      <c r="E1806" s="183">
        <f>_xlfn.XLOOKUP(A1806,[2]Sheet1!$R:$R,[2]Sheet1!$AB:$AB,"",0)</f>
        <v>2</v>
      </c>
      <c r="F1806" s="183">
        <f>_xlfn.XLOOKUP($A1806,[3]【2026年03月度_全社】RFM客層一覧表データ!$A:$A,[3]【2026年03月度_全社】RFM客層一覧表データ!C:C,"",0)</f>
        <v>241</v>
      </c>
      <c r="G1806" s="183">
        <f>_xlfn.XLOOKUP($A1806,[3]【2026年03月度_全社】RFM客層一覧表データ!$A:$A,[3]【2026年03月度_全社】RFM客層一覧表データ!D:D,"",0)</f>
        <v>75</v>
      </c>
      <c r="H1806" s="183">
        <f>_xlfn.XLOOKUP($A1806,[3]【2026年03月度_全社】RFM客層一覧表データ!$A:$A,[3]【2026年03月度_全社】RFM客層一覧表データ!E:E,"",0)</f>
        <v>69</v>
      </c>
      <c r="I1806" s="183">
        <f>_xlfn.XLOOKUP($A1806,[3]【2026年03月度_全社】RFM客層一覧表データ!$A:$A,[3]【2026年03月度_全社】RFM客層一覧表データ!F:F,"",0)</f>
        <v>0</v>
      </c>
      <c r="J1806" s="183">
        <v>229</v>
      </c>
      <c r="K1806" s="183">
        <v>71</v>
      </c>
      <c r="L1806" s="183">
        <v>80</v>
      </c>
      <c r="M1806" s="183">
        <v>0</v>
      </c>
      <c r="N1806" s="183">
        <v>230</v>
      </c>
      <c r="O1806" s="183">
        <v>82</v>
      </c>
      <c r="P1806" s="183">
        <v>83</v>
      </c>
      <c r="Q1806" s="183">
        <v>0</v>
      </c>
      <c r="R1806" s="183">
        <v>241</v>
      </c>
      <c r="S1806" s="183">
        <v>71</v>
      </c>
      <c r="T1806" s="183">
        <v>86</v>
      </c>
      <c r="U1806" s="183">
        <v>0</v>
      </c>
      <c r="V1806" s="183">
        <v>265</v>
      </c>
      <c r="W1806" s="183">
        <v>69</v>
      </c>
      <c r="X1806" s="183">
        <v>82</v>
      </c>
      <c r="Y1806" s="183">
        <v>0</v>
      </c>
    </row>
    <row r="1807" spans="1:25" x14ac:dyDescent="0.2">
      <c r="A1807" s="184">
        <v>11453001</v>
      </c>
      <c r="B1807" s="183" t="str">
        <f>[1]店マスタ!B1806</f>
        <v>（有）井上電器商会</v>
      </c>
      <c r="C1807" s="183">
        <v>5.5</v>
      </c>
      <c r="D1807" s="183">
        <v>5.5</v>
      </c>
      <c r="E1807" s="183">
        <f>_xlfn.XLOOKUP(A1807,[2]Sheet1!$R:$R,[2]Sheet1!$AB:$AB,"",0)</f>
        <v>5.5</v>
      </c>
      <c r="F1807" s="183" t="str">
        <f>_xlfn.XLOOKUP($A1807,[3]【2026年03月度_全社】RFM客層一覧表データ!$A:$A,[3]【2026年03月度_全社】RFM客層一覧表データ!C:C,"",0)</f>
        <v/>
      </c>
      <c r="G1807" s="183" t="str">
        <f>_xlfn.XLOOKUP($A1807,[3]【2026年03月度_全社】RFM客層一覧表データ!$A:$A,[3]【2026年03月度_全社】RFM客層一覧表データ!D:D,"",0)</f>
        <v/>
      </c>
      <c r="H1807" s="183" t="str">
        <f>_xlfn.XLOOKUP($A1807,[3]【2026年03月度_全社】RFM客層一覧表データ!$A:$A,[3]【2026年03月度_全社】RFM客層一覧表データ!E:E,"",0)</f>
        <v/>
      </c>
      <c r="I1807" s="183" t="str">
        <f>_xlfn.XLOOKUP($A1807,[3]【2026年03月度_全社】RFM客層一覧表データ!$A:$A,[3]【2026年03月度_全社】RFM客層一覧表データ!F:F,"",0)</f>
        <v/>
      </c>
      <c r="J1807" s="183">
        <v>0</v>
      </c>
      <c r="K1807" s="183">
        <v>0</v>
      </c>
      <c r="L1807" s="183">
        <v>0</v>
      </c>
      <c r="M1807" s="183">
        <v>0</v>
      </c>
      <c r="N1807" s="183">
        <v>0</v>
      </c>
      <c r="O1807" s="183">
        <v>0</v>
      </c>
      <c r="P1807" s="183">
        <v>0</v>
      </c>
      <c r="Q1807" s="183">
        <v>0</v>
      </c>
      <c r="R1807" s="183">
        <v>0</v>
      </c>
      <c r="S1807" s="183">
        <v>0</v>
      </c>
      <c r="T1807" s="183">
        <v>0</v>
      </c>
      <c r="U1807" s="183">
        <v>0</v>
      </c>
      <c r="V1807" s="183">
        <v>0</v>
      </c>
      <c r="W1807" s="183">
        <v>0</v>
      </c>
      <c r="X1807" s="183">
        <v>0</v>
      </c>
      <c r="Y1807" s="183">
        <v>0</v>
      </c>
    </row>
    <row r="1808" spans="1:25" x14ac:dyDescent="0.2">
      <c r="A1808" s="184">
        <v>11453003</v>
      </c>
      <c r="B1808" s="183" t="str">
        <f>[1]店マスタ!B1807</f>
        <v>株）松本テレビ商会</v>
      </c>
      <c r="C1808" s="183">
        <v>5.5</v>
      </c>
      <c r="D1808" s="183">
        <v>5.5</v>
      </c>
      <c r="E1808" s="183">
        <f>_xlfn.XLOOKUP(A1808,[2]Sheet1!$R:$R,[2]Sheet1!$AB:$AB,"",0)</f>
        <v>7</v>
      </c>
      <c r="F1808" s="183">
        <f>_xlfn.XLOOKUP($A1808,[3]【2026年03月度_全社】RFM客層一覧表データ!$A:$A,[3]【2026年03月度_全社】RFM客層一覧表データ!C:C,"",0)</f>
        <v>3104</v>
      </c>
      <c r="G1808" s="183">
        <f>_xlfn.XLOOKUP($A1808,[3]【2026年03月度_全社】RFM客層一覧表データ!$A:$A,[3]【2026年03月度_全社】RFM客層一覧表データ!D:D,"",0)</f>
        <v>1307</v>
      </c>
      <c r="H1808" s="183">
        <f>_xlfn.XLOOKUP($A1808,[3]【2026年03月度_全社】RFM客層一覧表データ!$A:$A,[3]【2026年03月度_全社】RFM客層一覧表データ!E:E,"",0)</f>
        <v>1352</v>
      </c>
      <c r="I1808" s="183">
        <f>_xlfn.XLOOKUP($A1808,[3]【2026年03月度_全社】RFM客層一覧表データ!$A:$A,[3]【2026年03月度_全社】RFM客層一覧表データ!F:F,"",0)</f>
        <v>221</v>
      </c>
      <c r="J1808" s="183">
        <v>3123</v>
      </c>
      <c r="K1808" s="183">
        <v>1294</v>
      </c>
      <c r="L1808" s="183">
        <v>1354</v>
      </c>
      <c r="M1808" s="183">
        <v>195</v>
      </c>
      <c r="N1808" s="183">
        <v>3210</v>
      </c>
      <c r="O1808" s="183">
        <v>1295</v>
      </c>
      <c r="P1808" s="183">
        <v>1357</v>
      </c>
      <c r="Q1808" s="183">
        <v>198</v>
      </c>
      <c r="R1808" s="183">
        <v>3274</v>
      </c>
      <c r="S1808" s="183">
        <v>1286</v>
      </c>
      <c r="T1808" s="183">
        <v>1387</v>
      </c>
      <c r="U1808" s="183">
        <v>215</v>
      </c>
      <c r="V1808" s="183">
        <v>3237</v>
      </c>
      <c r="W1808" s="183">
        <v>1350</v>
      </c>
      <c r="X1808" s="183">
        <v>1387</v>
      </c>
      <c r="Y1808" s="183">
        <v>235</v>
      </c>
    </row>
    <row r="1809" spans="1:25" x14ac:dyDescent="0.2">
      <c r="A1809" s="184">
        <v>11453005</v>
      </c>
      <c r="B1809" s="183" t="str">
        <f>[1]店マスタ!B1808</f>
        <v>株）松本テレビ商会　国府津店</v>
      </c>
      <c r="C1809" s="183">
        <v>6</v>
      </c>
      <c r="D1809" s="183">
        <v>6</v>
      </c>
      <c r="E1809" s="183">
        <f>_xlfn.XLOOKUP(A1809,[2]Sheet1!$R:$R,[2]Sheet1!$AB:$AB,"",0)</f>
        <v>6.5</v>
      </c>
      <c r="F1809" s="183">
        <f>_xlfn.XLOOKUP($A1809,[3]【2026年03月度_全社】RFM客層一覧表データ!$A:$A,[3]【2026年03月度_全社】RFM客層一覧表データ!C:C,"",0)</f>
        <v>2837</v>
      </c>
      <c r="G1809" s="183">
        <f>_xlfn.XLOOKUP($A1809,[3]【2026年03月度_全社】RFM客層一覧表データ!$A:$A,[3]【2026年03月度_全社】RFM客層一覧表データ!D:D,"",0)</f>
        <v>1269</v>
      </c>
      <c r="H1809" s="183">
        <f>_xlfn.XLOOKUP($A1809,[3]【2026年03月度_全社】RFM客層一覧表データ!$A:$A,[3]【2026年03月度_全社】RFM客層一覧表データ!E:E,"",0)</f>
        <v>1264</v>
      </c>
      <c r="I1809" s="183">
        <f>_xlfn.XLOOKUP($A1809,[3]【2026年03月度_全社】RFM客層一覧表データ!$A:$A,[3]【2026年03月度_全社】RFM客層一覧表データ!F:F,"",0)</f>
        <v>247</v>
      </c>
      <c r="J1809" s="183">
        <v>2772</v>
      </c>
      <c r="K1809" s="183">
        <v>1269</v>
      </c>
      <c r="L1809" s="183">
        <v>1266</v>
      </c>
      <c r="M1809" s="183">
        <v>234</v>
      </c>
      <c r="N1809" s="183">
        <v>2750</v>
      </c>
      <c r="O1809" s="183">
        <v>1188</v>
      </c>
      <c r="P1809" s="183">
        <v>1272</v>
      </c>
      <c r="Q1809" s="183">
        <v>178</v>
      </c>
      <c r="R1809" s="183">
        <v>2755</v>
      </c>
      <c r="S1809" s="183">
        <v>1195</v>
      </c>
      <c r="T1809" s="183">
        <v>1299</v>
      </c>
      <c r="U1809" s="183">
        <v>168</v>
      </c>
      <c r="V1809" s="183">
        <v>2735</v>
      </c>
      <c r="W1809" s="183">
        <v>1225</v>
      </c>
      <c r="X1809" s="183">
        <v>1301</v>
      </c>
      <c r="Y1809" s="183">
        <v>185</v>
      </c>
    </row>
    <row r="1810" spans="1:25" x14ac:dyDescent="0.2">
      <c r="A1810" s="184">
        <v>11453007</v>
      </c>
      <c r="B1810" s="183" t="str">
        <f>[1]店マスタ!B1809</f>
        <v>株）松本テレビ商会　本部</v>
      </c>
      <c r="C1810" s="183">
        <v>0</v>
      </c>
      <c r="D1810" s="183">
        <v>0</v>
      </c>
      <c r="E1810" s="183" t="str">
        <f>_xlfn.XLOOKUP(A1810,[2]Sheet1!$R:$R,[2]Sheet1!$AB:$AB,"",0)</f>
        <v/>
      </c>
      <c r="F1810" s="183" t="str">
        <f>_xlfn.XLOOKUP($A1810,[3]【2026年03月度_全社】RFM客層一覧表データ!$A:$A,[3]【2026年03月度_全社】RFM客層一覧表データ!C:C,"",0)</f>
        <v/>
      </c>
      <c r="G1810" s="183" t="str">
        <f>_xlfn.XLOOKUP($A1810,[3]【2026年03月度_全社】RFM客層一覧表データ!$A:$A,[3]【2026年03月度_全社】RFM客層一覧表データ!D:D,"",0)</f>
        <v/>
      </c>
      <c r="H1810" s="183" t="str">
        <f>_xlfn.XLOOKUP($A1810,[3]【2026年03月度_全社】RFM客層一覧表データ!$A:$A,[3]【2026年03月度_全社】RFM客層一覧表データ!E:E,"",0)</f>
        <v/>
      </c>
      <c r="I1810" s="183" t="str">
        <f>_xlfn.XLOOKUP($A1810,[3]【2026年03月度_全社】RFM客層一覧表データ!$A:$A,[3]【2026年03月度_全社】RFM客層一覧表データ!F:F,"",0)</f>
        <v/>
      </c>
      <c r="J1810" s="183">
        <v>0</v>
      </c>
      <c r="K1810" s="183">
        <v>0</v>
      </c>
      <c r="L1810" s="183">
        <v>0</v>
      </c>
      <c r="M1810" s="183">
        <v>0</v>
      </c>
      <c r="N1810" s="183">
        <v>0</v>
      </c>
      <c r="O1810" s="183">
        <v>0</v>
      </c>
      <c r="P1810" s="183">
        <v>0</v>
      </c>
      <c r="Q1810" s="183">
        <v>0</v>
      </c>
      <c r="R1810" s="183">
        <v>0</v>
      </c>
      <c r="S1810" s="183">
        <v>0</v>
      </c>
      <c r="T1810" s="183">
        <v>0</v>
      </c>
      <c r="U1810" s="183">
        <v>0</v>
      </c>
      <c r="V1810" s="183">
        <v>0</v>
      </c>
      <c r="W1810" s="183">
        <v>0</v>
      </c>
      <c r="X1810" s="183">
        <v>0</v>
      </c>
      <c r="Y1810" s="183">
        <v>0</v>
      </c>
    </row>
    <row r="1811" spans="1:25" x14ac:dyDescent="0.2">
      <c r="A1811" s="184">
        <v>11453302</v>
      </c>
      <c r="B1811" s="183" t="str">
        <f>[1]店マスタ!B1810</f>
        <v>フジノ電器商会</v>
      </c>
      <c r="C1811" s="183">
        <v>2</v>
      </c>
      <c r="D1811" s="183">
        <v>2</v>
      </c>
      <c r="E1811" s="183" t="str">
        <f>_xlfn.XLOOKUP(A1811,[2]Sheet1!$R:$R,[2]Sheet1!$AB:$AB,"",0)</f>
        <v/>
      </c>
      <c r="F1811" s="183" t="str">
        <f>_xlfn.XLOOKUP($A1811,[3]【2026年03月度_全社】RFM客層一覧表データ!$A:$A,[3]【2026年03月度_全社】RFM客層一覧表データ!C:C,"",0)</f>
        <v/>
      </c>
      <c r="G1811" s="183" t="str">
        <f>_xlfn.XLOOKUP($A1811,[3]【2026年03月度_全社】RFM客層一覧表データ!$A:$A,[3]【2026年03月度_全社】RFM客層一覧表データ!D:D,"",0)</f>
        <v/>
      </c>
      <c r="H1811" s="183" t="str">
        <f>_xlfn.XLOOKUP($A1811,[3]【2026年03月度_全社】RFM客層一覧表データ!$A:$A,[3]【2026年03月度_全社】RFM客層一覧表データ!E:E,"",0)</f>
        <v/>
      </c>
      <c r="I1811" s="183" t="str">
        <f>_xlfn.XLOOKUP($A1811,[3]【2026年03月度_全社】RFM客層一覧表データ!$A:$A,[3]【2026年03月度_全社】RFM客層一覧表データ!F:F,"",0)</f>
        <v/>
      </c>
      <c r="J1811" s="183">
        <v>0</v>
      </c>
      <c r="K1811" s="183">
        <v>0</v>
      </c>
      <c r="L1811" s="183">
        <v>0</v>
      </c>
      <c r="M1811" s="183">
        <v>0</v>
      </c>
      <c r="N1811" s="183">
        <v>0</v>
      </c>
      <c r="O1811" s="183">
        <v>0</v>
      </c>
      <c r="P1811" s="183">
        <v>0</v>
      </c>
      <c r="Q1811" s="183">
        <v>0</v>
      </c>
      <c r="R1811" s="183">
        <v>0</v>
      </c>
      <c r="S1811" s="183">
        <v>0</v>
      </c>
      <c r="T1811" s="183">
        <v>0</v>
      </c>
      <c r="U1811" s="183">
        <v>0</v>
      </c>
      <c r="V1811" s="183">
        <v>0</v>
      </c>
      <c r="W1811" s="183">
        <v>0</v>
      </c>
      <c r="X1811" s="183">
        <v>0</v>
      </c>
      <c r="Y1811" s="183">
        <v>0</v>
      </c>
    </row>
    <row r="1812" spans="1:25" x14ac:dyDescent="0.2">
      <c r="A1812" s="184">
        <v>11454005</v>
      </c>
      <c r="B1812" s="183" t="str">
        <f>[1]店マスタ!B1811</f>
        <v>アタック電器（株）</v>
      </c>
      <c r="C1812" s="183">
        <v>3</v>
      </c>
      <c r="D1812" s="183">
        <v>3</v>
      </c>
      <c r="E1812" s="183">
        <f>_xlfn.XLOOKUP(A1812,[2]Sheet1!$R:$R,[2]Sheet1!$AB:$AB,"",0)</f>
        <v>3</v>
      </c>
      <c r="F1812" s="183">
        <f>_xlfn.XLOOKUP($A1812,[3]【2026年03月度_全社】RFM客層一覧表データ!$A:$A,[3]【2026年03月度_全社】RFM客層一覧表データ!C:C,"",0)</f>
        <v>614</v>
      </c>
      <c r="G1812" s="183">
        <f>_xlfn.XLOOKUP($A1812,[3]【2026年03月度_全社】RFM客層一覧表データ!$A:$A,[3]【2026年03月度_全社】RFM客層一覧表データ!D:D,"",0)</f>
        <v>218</v>
      </c>
      <c r="H1812" s="183">
        <f>_xlfn.XLOOKUP($A1812,[3]【2026年03月度_全社】RFM客層一覧表データ!$A:$A,[3]【2026年03月度_全社】RFM客層一覧表データ!E:E,"",0)</f>
        <v>230</v>
      </c>
      <c r="I1812" s="183">
        <f>_xlfn.XLOOKUP($A1812,[3]【2026年03月度_全社】RFM客層一覧表データ!$A:$A,[3]【2026年03月度_全社】RFM客層一覧表データ!F:F,"",0)</f>
        <v>57</v>
      </c>
      <c r="J1812" s="183">
        <v>615</v>
      </c>
      <c r="K1812" s="183">
        <v>226</v>
      </c>
      <c r="L1812" s="183">
        <v>239</v>
      </c>
      <c r="M1812" s="183">
        <v>57</v>
      </c>
      <c r="N1812" s="183">
        <v>630</v>
      </c>
      <c r="O1812" s="183">
        <v>210</v>
      </c>
      <c r="P1812" s="183">
        <v>241</v>
      </c>
      <c r="Q1812" s="183">
        <v>50</v>
      </c>
      <c r="R1812" s="183">
        <v>653</v>
      </c>
      <c r="S1812" s="183">
        <v>231</v>
      </c>
      <c r="T1812" s="183">
        <v>252</v>
      </c>
      <c r="U1812" s="183">
        <v>55</v>
      </c>
      <c r="V1812" s="183">
        <v>650</v>
      </c>
      <c r="W1812" s="183">
        <v>231</v>
      </c>
      <c r="X1812" s="183">
        <v>251</v>
      </c>
      <c r="Y1812" s="183">
        <v>52</v>
      </c>
    </row>
    <row r="1813" spans="1:25" x14ac:dyDescent="0.2">
      <c r="A1813" s="184">
        <v>11454204</v>
      </c>
      <c r="B1813" s="183" t="str">
        <f>[1]店マスタ!B1812</f>
        <v>（株）湘南家電</v>
      </c>
      <c r="C1813" s="183">
        <v>1.5</v>
      </c>
      <c r="D1813" s="183">
        <v>0</v>
      </c>
      <c r="E1813" s="183" t="str">
        <f>_xlfn.XLOOKUP(A1813,[2]Sheet1!$R:$R,[2]Sheet1!$AB:$AB,"",0)</f>
        <v/>
      </c>
      <c r="F1813" s="183" t="str">
        <f>_xlfn.XLOOKUP($A1813,[3]【2026年03月度_全社】RFM客層一覧表データ!$A:$A,[3]【2026年03月度_全社】RFM客層一覧表データ!C:C,"",0)</f>
        <v/>
      </c>
      <c r="G1813" s="183" t="str">
        <f>_xlfn.XLOOKUP($A1813,[3]【2026年03月度_全社】RFM客層一覧表データ!$A:$A,[3]【2026年03月度_全社】RFM客層一覧表データ!D:D,"",0)</f>
        <v/>
      </c>
      <c r="H1813" s="183" t="str">
        <f>_xlfn.XLOOKUP($A1813,[3]【2026年03月度_全社】RFM客層一覧表データ!$A:$A,[3]【2026年03月度_全社】RFM客層一覧表データ!E:E,"",0)</f>
        <v/>
      </c>
      <c r="I1813" s="183" t="str">
        <f>_xlfn.XLOOKUP($A1813,[3]【2026年03月度_全社】RFM客層一覧表データ!$A:$A,[3]【2026年03月度_全社】RFM客層一覧表データ!F:F,"",0)</f>
        <v/>
      </c>
      <c r="J1813" s="183">
        <v>0</v>
      </c>
      <c r="K1813" s="183">
        <v>0</v>
      </c>
      <c r="L1813" s="183">
        <v>0</v>
      </c>
      <c r="M1813" s="183">
        <v>0</v>
      </c>
      <c r="N1813" s="183">
        <v>0</v>
      </c>
      <c r="O1813" s="183">
        <v>0</v>
      </c>
      <c r="P1813" s="183">
        <v>0</v>
      </c>
      <c r="Q1813" s="183">
        <v>0</v>
      </c>
      <c r="R1813" s="183">
        <v>0</v>
      </c>
      <c r="S1813" s="183">
        <v>0</v>
      </c>
      <c r="T1813" s="183">
        <v>0</v>
      </c>
      <c r="U1813" s="183">
        <v>0</v>
      </c>
      <c r="V1813" s="183">
        <v>0</v>
      </c>
      <c r="W1813" s="183">
        <v>0</v>
      </c>
      <c r="X1813" s="183">
        <v>0</v>
      </c>
      <c r="Y1813" s="183">
        <v>0</v>
      </c>
    </row>
    <row r="1814" spans="1:25" x14ac:dyDescent="0.2">
      <c r="A1814" s="184">
        <v>11457305</v>
      </c>
      <c r="B1814" s="183" t="str">
        <f>[1]店マスタ!B1813</f>
        <v>ゆうでん</v>
      </c>
      <c r="C1814" s="183">
        <v>1</v>
      </c>
      <c r="D1814" s="183">
        <v>1</v>
      </c>
      <c r="E1814" s="183">
        <f>_xlfn.XLOOKUP(A1814,[2]Sheet1!$R:$R,[2]Sheet1!$AB:$AB,"",0)</f>
        <v>1</v>
      </c>
      <c r="F1814" s="183">
        <f>_xlfn.XLOOKUP($A1814,[3]【2026年03月度_全社】RFM客層一覧表データ!$A:$A,[3]【2026年03月度_全社】RFM客層一覧表データ!C:C,"",0)</f>
        <v>1089</v>
      </c>
      <c r="G1814" s="183">
        <f>_xlfn.XLOOKUP($A1814,[3]【2026年03月度_全社】RFM客層一覧表データ!$A:$A,[3]【2026年03月度_全社】RFM客層一覧表データ!D:D,"",0)</f>
        <v>449</v>
      </c>
      <c r="H1814" s="183">
        <f>_xlfn.XLOOKUP($A1814,[3]【2026年03月度_全社】RFM客層一覧表データ!$A:$A,[3]【2026年03月度_全社】RFM客層一覧表データ!E:E,"",0)</f>
        <v>357</v>
      </c>
      <c r="I1814" s="183">
        <f>_xlfn.XLOOKUP($A1814,[3]【2026年03月度_全社】RFM客層一覧表データ!$A:$A,[3]【2026年03月度_全社】RFM客層一覧表データ!F:F,"",0)</f>
        <v>118</v>
      </c>
      <c r="J1814" s="183">
        <v>1053</v>
      </c>
      <c r="K1814" s="183">
        <v>469</v>
      </c>
      <c r="L1814" s="183">
        <v>359</v>
      </c>
      <c r="M1814" s="183">
        <v>148</v>
      </c>
      <c r="N1814" s="183">
        <v>952</v>
      </c>
      <c r="O1814" s="183">
        <v>426</v>
      </c>
      <c r="P1814" s="183">
        <v>348</v>
      </c>
      <c r="Q1814" s="183">
        <v>109</v>
      </c>
      <c r="R1814" s="183">
        <v>915</v>
      </c>
      <c r="S1814" s="183">
        <v>402</v>
      </c>
      <c r="T1814" s="183">
        <v>330</v>
      </c>
      <c r="U1814" s="183">
        <v>94</v>
      </c>
      <c r="V1814" s="183">
        <v>893</v>
      </c>
      <c r="W1814" s="183">
        <v>411</v>
      </c>
      <c r="X1814" s="183">
        <v>330</v>
      </c>
      <c r="Y1814" s="183">
        <v>101</v>
      </c>
    </row>
    <row r="1815" spans="1:25" x14ac:dyDescent="0.2">
      <c r="A1815" s="184">
        <v>11460001</v>
      </c>
      <c r="B1815" s="183" t="str">
        <f>[1]店マスタ!B1814</f>
        <v>（株）日電社</v>
      </c>
      <c r="C1815" s="183">
        <v>7</v>
      </c>
      <c r="D1815" s="183">
        <v>7</v>
      </c>
      <c r="E1815" s="183">
        <f>_xlfn.XLOOKUP(A1815,[2]Sheet1!$R:$R,[2]Sheet1!$AB:$AB,"",0)</f>
        <v>7</v>
      </c>
      <c r="F1815" s="183">
        <f>_xlfn.XLOOKUP($A1815,[3]【2026年03月度_全社】RFM客層一覧表データ!$A:$A,[3]【2026年03月度_全社】RFM客層一覧表データ!C:C,"",0)</f>
        <v>1194</v>
      </c>
      <c r="G1815" s="183">
        <f>_xlfn.XLOOKUP($A1815,[3]【2026年03月度_全社】RFM客層一覧表データ!$A:$A,[3]【2026年03月度_全社】RFM客層一覧表データ!D:D,"",0)</f>
        <v>435</v>
      </c>
      <c r="H1815" s="183">
        <f>_xlfn.XLOOKUP($A1815,[3]【2026年03月度_全社】RFM客層一覧表データ!$A:$A,[3]【2026年03月度_全社】RFM客層一覧表データ!E:E,"",0)</f>
        <v>442</v>
      </c>
      <c r="I1815" s="183">
        <f>_xlfn.XLOOKUP($A1815,[3]【2026年03月度_全社】RFM客層一覧表データ!$A:$A,[3]【2026年03月度_全社】RFM客層一覧表データ!F:F,"",0)</f>
        <v>91</v>
      </c>
      <c r="J1815" s="183">
        <v>1242</v>
      </c>
      <c r="K1815" s="183">
        <v>479</v>
      </c>
      <c r="L1815" s="183">
        <v>427</v>
      </c>
      <c r="M1815" s="183">
        <v>128</v>
      </c>
      <c r="N1815" s="183">
        <v>1217</v>
      </c>
      <c r="O1815" s="183">
        <v>448</v>
      </c>
      <c r="P1815" s="183">
        <v>442</v>
      </c>
      <c r="Q1815" s="183">
        <v>105</v>
      </c>
      <c r="R1815" s="183">
        <v>1220</v>
      </c>
      <c r="S1815" s="183">
        <v>453</v>
      </c>
      <c r="T1815" s="183">
        <v>447</v>
      </c>
      <c r="U1815" s="183">
        <v>116</v>
      </c>
      <c r="V1815" s="183">
        <v>1197</v>
      </c>
      <c r="W1815" s="183">
        <v>453</v>
      </c>
      <c r="X1815" s="183">
        <v>459</v>
      </c>
      <c r="Y1815" s="183">
        <v>121</v>
      </c>
    </row>
    <row r="1816" spans="1:25" x14ac:dyDescent="0.2">
      <c r="A1816" s="184">
        <v>11460002</v>
      </c>
      <c r="B1816" s="183" t="str">
        <f>[1]店マスタ!B1815</f>
        <v>田所電気店</v>
      </c>
      <c r="C1816" s="183">
        <v>2.5</v>
      </c>
      <c r="D1816" s="183">
        <v>2.5</v>
      </c>
      <c r="E1816" s="183">
        <f>_xlfn.XLOOKUP(A1816,[2]Sheet1!$R:$R,[2]Sheet1!$AB:$AB,"",0)</f>
        <v>2.5</v>
      </c>
      <c r="F1816" s="183">
        <f>_xlfn.XLOOKUP($A1816,[3]【2026年03月度_全社】RFM客層一覧表データ!$A:$A,[3]【2026年03月度_全社】RFM客層一覧表データ!C:C,"",0)</f>
        <v>662</v>
      </c>
      <c r="G1816" s="183">
        <f>_xlfn.XLOOKUP($A1816,[3]【2026年03月度_全社】RFM客層一覧表データ!$A:$A,[3]【2026年03月度_全社】RFM客層一覧表データ!D:D,"",0)</f>
        <v>252</v>
      </c>
      <c r="H1816" s="183">
        <f>_xlfn.XLOOKUP($A1816,[3]【2026年03月度_全社】RFM客層一覧表データ!$A:$A,[3]【2026年03月度_全社】RFM客層一覧表データ!E:E,"",0)</f>
        <v>293</v>
      </c>
      <c r="I1816" s="183">
        <f>_xlfn.XLOOKUP($A1816,[3]【2026年03月度_全社】RFM客層一覧表データ!$A:$A,[3]【2026年03月度_全社】RFM客層一覧表データ!F:F,"",0)</f>
        <v>47</v>
      </c>
      <c r="J1816" s="183">
        <v>678</v>
      </c>
      <c r="K1816" s="183">
        <v>251</v>
      </c>
      <c r="L1816" s="183">
        <v>301</v>
      </c>
      <c r="M1816" s="183">
        <v>45</v>
      </c>
      <c r="N1816" s="183">
        <v>691</v>
      </c>
      <c r="O1816" s="183">
        <v>275</v>
      </c>
      <c r="P1816" s="183">
        <v>314</v>
      </c>
      <c r="Q1816" s="183">
        <v>53</v>
      </c>
      <c r="R1816" s="183">
        <v>708</v>
      </c>
      <c r="S1816" s="183">
        <v>297</v>
      </c>
      <c r="T1816" s="183">
        <v>326</v>
      </c>
      <c r="U1816" s="183">
        <v>45</v>
      </c>
      <c r="V1816" s="183">
        <v>718</v>
      </c>
      <c r="W1816" s="183">
        <v>300</v>
      </c>
      <c r="X1816" s="183">
        <v>331</v>
      </c>
      <c r="Y1816" s="183">
        <v>49</v>
      </c>
    </row>
    <row r="1817" spans="1:25" x14ac:dyDescent="0.2">
      <c r="A1817" s="184">
        <v>11460006</v>
      </c>
      <c r="B1817" s="183" t="str">
        <f>[1]店マスタ!B1816</f>
        <v>相武台電化（株）</v>
      </c>
      <c r="C1817" s="183">
        <v>3.5</v>
      </c>
      <c r="D1817" s="183">
        <v>3.5</v>
      </c>
      <c r="E1817" s="183">
        <f>_xlfn.XLOOKUP(A1817,[2]Sheet1!$R:$R,[2]Sheet1!$AB:$AB,"",0)</f>
        <v>3.5</v>
      </c>
      <c r="F1817" s="183">
        <f>_xlfn.XLOOKUP($A1817,[3]【2026年03月度_全社】RFM客層一覧表データ!$A:$A,[3]【2026年03月度_全社】RFM客層一覧表データ!C:C,"",0)</f>
        <v>133</v>
      </c>
      <c r="G1817" s="183">
        <f>_xlfn.XLOOKUP($A1817,[3]【2026年03月度_全社】RFM客層一覧表データ!$A:$A,[3]【2026年03月度_全社】RFM客層一覧表データ!D:D,"",0)</f>
        <v>1</v>
      </c>
      <c r="H1817" s="183">
        <f>_xlfn.XLOOKUP($A1817,[3]【2026年03月度_全社】RFM客層一覧表データ!$A:$A,[3]【2026年03月度_全社】RFM客層一覧表データ!E:E,"",0)</f>
        <v>31</v>
      </c>
      <c r="I1817" s="183">
        <f>_xlfn.XLOOKUP($A1817,[3]【2026年03月度_全社】RFM客層一覧表データ!$A:$A,[3]【2026年03月度_全社】RFM客層一覧表データ!F:F,"",0)</f>
        <v>0</v>
      </c>
      <c r="J1817" s="183">
        <v>213</v>
      </c>
      <c r="K1817" s="183">
        <v>1</v>
      </c>
      <c r="L1817" s="183">
        <v>59</v>
      </c>
      <c r="M1817" s="183">
        <v>0</v>
      </c>
      <c r="N1817" s="183">
        <v>401</v>
      </c>
      <c r="O1817" s="183">
        <v>0</v>
      </c>
      <c r="P1817" s="183">
        <v>94</v>
      </c>
      <c r="Q1817" s="183">
        <v>0</v>
      </c>
      <c r="R1817" s="183">
        <v>498</v>
      </c>
      <c r="S1817" s="183">
        <v>45</v>
      </c>
      <c r="T1817" s="183">
        <v>174</v>
      </c>
      <c r="U1817" s="183">
        <v>18</v>
      </c>
      <c r="V1817" s="183">
        <v>536</v>
      </c>
      <c r="W1817" s="183">
        <v>1</v>
      </c>
      <c r="X1817" s="183">
        <v>190</v>
      </c>
      <c r="Y1817" s="183">
        <v>1</v>
      </c>
    </row>
    <row r="1818" spans="1:25" x14ac:dyDescent="0.2">
      <c r="A1818" s="184">
        <v>11460048</v>
      </c>
      <c r="B1818" s="183" t="str">
        <f>[1]店マスタ!B1817</f>
        <v>八景電器店</v>
      </c>
      <c r="C1818" s="183">
        <v>1.5</v>
      </c>
      <c r="D1818" s="183">
        <v>1.5</v>
      </c>
      <c r="E1818" s="183">
        <f>_xlfn.XLOOKUP(A1818,[2]Sheet1!$R:$R,[2]Sheet1!$AB:$AB,"",0)</f>
        <v>1.5</v>
      </c>
      <c r="F1818" s="183">
        <f>_xlfn.XLOOKUP($A1818,[3]【2026年03月度_全社】RFM客層一覧表データ!$A:$A,[3]【2026年03月度_全社】RFM客層一覧表データ!C:C,"",0)</f>
        <v>196</v>
      </c>
      <c r="G1818" s="183">
        <f>_xlfn.XLOOKUP($A1818,[3]【2026年03月度_全社】RFM客層一覧表データ!$A:$A,[3]【2026年03月度_全社】RFM客層一覧表データ!D:D,"",0)</f>
        <v>66</v>
      </c>
      <c r="H1818" s="183">
        <f>_xlfn.XLOOKUP($A1818,[3]【2026年03月度_全社】RFM客層一覧表データ!$A:$A,[3]【2026年03月度_全社】RFM客層一覧表データ!E:E,"",0)</f>
        <v>109</v>
      </c>
      <c r="I1818" s="183">
        <f>_xlfn.XLOOKUP($A1818,[3]【2026年03月度_全社】RFM客層一覧表データ!$A:$A,[3]【2026年03月度_全社】RFM客層一覧表データ!F:F,"",0)</f>
        <v>13</v>
      </c>
      <c r="J1818" s="183">
        <v>199</v>
      </c>
      <c r="K1818" s="183">
        <v>70</v>
      </c>
      <c r="L1818" s="183">
        <v>111</v>
      </c>
      <c r="M1818" s="183">
        <v>6</v>
      </c>
      <c r="N1818" s="183">
        <v>213</v>
      </c>
      <c r="O1818" s="183">
        <v>73</v>
      </c>
      <c r="P1818" s="183">
        <v>113</v>
      </c>
      <c r="Q1818" s="183">
        <v>8</v>
      </c>
      <c r="R1818" s="183">
        <v>224</v>
      </c>
      <c r="S1818" s="183">
        <v>71</v>
      </c>
      <c r="T1818" s="183">
        <v>117</v>
      </c>
      <c r="U1818" s="183">
        <v>8</v>
      </c>
      <c r="V1818" s="183">
        <v>228</v>
      </c>
      <c r="W1818" s="183">
        <v>70</v>
      </c>
      <c r="X1818" s="183">
        <v>117</v>
      </c>
      <c r="Y1818" s="183">
        <v>9</v>
      </c>
    </row>
    <row r="1819" spans="1:25" x14ac:dyDescent="0.2">
      <c r="A1819" s="184">
        <v>11460049</v>
      </c>
      <c r="B1819" s="183" t="str">
        <f>[1]店マスタ!B1818</f>
        <v>井上電気商会</v>
      </c>
      <c r="C1819" s="183">
        <v>2.5</v>
      </c>
      <c r="D1819" s="183">
        <v>2.5</v>
      </c>
      <c r="E1819" s="183" t="str">
        <f>_xlfn.XLOOKUP(A1819,[2]Sheet1!$R:$R,[2]Sheet1!$AB:$AB,"",0)</f>
        <v/>
      </c>
      <c r="F1819" s="183" t="str">
        <f>_xlfn.XLOOKUP($A1819,[3]【2026年03月度_全社】RFM客層一覧表データ!$A:$A,[3]【2026年03月度_全社】RFM客層一覧表データ!C:C,"",0)</f>
        <v/>
      </c>
      <c r="G1819" s="183" t="str">
        <f>_xlfn.XLOOKUP($A1819,[3]【2026年03月度_全社】RFM客層一覧表データ!$A:$A,[3]【2026年03月度_全社】RFM客層一覧表データ!D:D,"",0)</f>
        <v/>
      </c>
      <c r="H1819" s="183" t="str">
        <f>_xlfn.XLOOKUP($A1819,[3]【2026年03月度_全社】RFM客層一覧表データ!$A:$A,[3]【2026年03月度_全社】RFM客層一覧表データ!E:E,"",0)</f>
        <v/>
      </c>
      <c r="I1819" s="183" t="str">
        <f>_xlfn.XLOOKUP($A1819,[3]【2026年03月度_全社】RFM客層一覧表データ!$A:$A,[3]【2026年03月度_全社】RFM客層一覧表データ!F:F,"",0)</f>
        <v/>
      </c>
      <c r="J1819" s="183">
        <v>0</v>
      </c>
      <c r="K1819" s="183">
        <v>0</v>
      </c>
      <c r="L1819" s="183">
        <v>0</v>
      </c>
      <c r="M1819" s="183">
        <v>0</v>
      </c>
      <c r="N1819" s="183">
        <v>0</v>
      </c>
      <c r="O1819" s="183">
        <v>0</v>
      </c>
      <c r="P1819" s="183">
        <v>0</v>
      </c>
      <c r="Q1819" s="183">
        <v>0</v>
      </c>
      <c r="R1819" s="183">
        <v>0</v>
      </c>
      <c r="S1819" s="183">
        <v>0</v>
      </c>
      <c r="T1819" s="183">
        <v>0</v>
      </c>
      <c r="U1819" s="183">
        <v>0</v>
      </c>
      <c r="V1819" s="183">
        <v>0</v>
      </c>
      <c r="W1819" s="183">
        <v>0</v>
      </c>
      <c r="X1819" s="183">
        <v>0</v>
      </c>
      <c r="Y1819" s="183">
        <v>0</v>
      </c>
    </row>
    <row r="1820" spans="1:25" x14ac:dyDescent="0.2">
      <c r="A1820" s="184">
        <v>11460075</v>
      </c>
      <c r="B1820" s="183" t="str">
        <f>[1]店マスタ!B1819</f>
        <v>小山電機（株）</v>
      </c>
      <c r="C1820" s="183">
        <v>2.5</v>
      </c>
      <c r="D1820" s="183">
        <v>2.5</v>
      </c>
      <c r="E1820" s="183">
        <f>_xlfn.XLOOKUP(A1820,[2]Sheet1!$R:$R,[2]Sheet1!$AB:$AB,"",0)</f>
        <v>2.5</v>
      </c>
      <c r="F1820" s="183">
        <f>_xlfn.XLOOKUP($A1820,[3]【2026年03月度_全社】RFM客層一覧表データ!$A:$A,[3]【2026年03月度_全社】RFM客層一覧表データ!C:C,"",0)</f>
        <v>380</v>
      </c>
      <c r="G1820" s="183">
        <f>_xlfn.XLOOKUP($A1820,[3]【2026年03月度_全社】RFM客層一覧表データ!$A:$A,[3]【2026年03月度_全社】RFM客層一覧表データ!D:D,"",0)</f>
        <v>175</v>
      </c>
      <c r="H1820" s="183">
        <f>_xlfn.XLOOKUP($A1820,[3]【2026年03月度_全社】RFM客層一覧表データ!$A:$A,[3]【2026年03月度_全社】RFM客層一覧表データ!E:E,"",0)</f>
        <v>214</v>
      </c>
      <c r="I1820" s="183">
        <f>_xlfn.XLOOKUP($A1820,[3]【2026年03月度_全社】RFM客層一覧表データ!$A:$A,[3]【2026年03月度_全社】RFM客層一覧表データ!F:F,"",0)</f>
        <v>19</v>
      </c>
      <c r="J1820" s="183">
        <v>403</v>
      </c>
      <c r="K1820" s="183">
        <v>191</v>
      </c>
      <c r="L1820" s="183">
        <v>213</v>
      </c>
      <c r="M1820" s="183">
        <v>25</v>
      </c>
      <c r="N1820" s="183">
        <v>427</v>
      </c>
      <c r="O1820" s="183">
        <v>156</v>
      </c>
      <c r="P1820" s="183">
        <v>224</v>
      </c>
      <c r="Q1820" s="183">
        <v>23</v>
      </c>
      <c r="R1820" s="183">
        <v>464</v>
      </c>
      <c r="S1820" s="183">
        <v>193</v>
      </c>
      <c r="T1820" s="183">
        <v>244</v>
      </c>
      <c r="U1820" s="183">
        <v>24</v>
      </c>
      <c r="V1820" s="183">
        <v>484</v>
      </c>
      <c r="W1820" s="183">
        <v>191</v>
      </c>
      <c r="X1820" s="183">
        <v>256</v>
      </c>
      <c r="Y1820" s="183">
        <v>27</v>
      </c>
    </row>
    <row r="1821" spans="1:25" x14ac:dyDescent="0.2">
      <c r="A1821" s="184">
        <v>11460091</v>
      </c>
      <c r="B1821" s="183" t="str">
        <f>[1]店マスタ!B1820</f>
        <v>前田電器商会</v>
      </c>
      <c r="C1821" s="183">
        <v>2.5</v>
      </c>
      <c r="D1821" s="183">
        <v>2.5</v>
      </c>
      <c r="E1821" s="183">
        <f>_xlfn.XLOOKUP(A1821,[2]Sheet1!$R:$R,[2]Sheet1!$AB:$AB,"",0)</f>
        <v>2.5</v>
      </c>
      <c r="F1821" s="183">
        <f>_xlfn.XLOOKUP($A1821,[3]【2026年03月度_全社】RFM客層一覧表データ!$A:$A,[3]【2026年03月度_全社】RFM客層一覧表データ!C:C,"",0)</f>
        <v>180</v>
      </c>
      <c r="G1821" s="183">
        <f>_xlfn.XLOOKUP($A1821,[3]【2026年03月度_全社】RFM客層一覧表データ!$A:$A,[3]【2026年03月度_全社】RFM客層一覧表データ!D:D,"",0)</f>
        <v>27</v>
      </c>
      <c r="H1821" s="183">
        <f>_xlfn.XLOOKUP($A1821,[3]【2026年03月度_全社】RFM客層一覧表データ!$A:$A,[3]【2026年03月度_全社】RFM客層一覧表データ!E:E,"",0)</f>
        <v>35</v>
      </c>
      <c r="I1821" s="183">
        <f>_xlfn.XLOOKUP($A1821,[3]【2026年03月度_全社】RFM客層一覧表データ!$A:$A,[3]【2026年03月度_全社】RFM客層一覧表データ!F:F,"",0)</f>
        <v>0</v>
      </c>
      <c r="J1821" s="183">
        <v>0</v>
      </c>
      <c r="K1821" s="183">
        <v>0</v>
      </c>
      <c r="L1821" s="183">
        <v>0</v>
      </c>
      <c r="M1821" s="183">
        <v>0</v>
      </c>
      <c r="N1821" s="183">
        <v>70</v>
      </c>
      <c r="O1821" s="183">
        <v>0</v>
      </c>
      <c r="P1821" s="183">
        <v>0</v>
      </c>
      <c r="Q1821" s="183">
        <v>0</v>
      </c>
      <c r="R1821" s="183">
        <v>171</v>
      </c>
      <c r="S1821" s="183">
        <v>0</v>
      </c>
      <c r="T1821" s="183">
        <v>54</v>
      </c>
      <c r="U1821" s="183">
        <v>0</v>
      </c>
      <c r="V1821" s="183">
        <v>260</v>
      </c>
      <c r="W1821" s="183">
        <v>0</v>
      </c>
      <c r="X1821" s="183">
        <v>113</v>
      </c>
      <c r="Y1821" s="183">
        <v>0</v>
      </c>
    </row>
    <row r="1822" spans="1:25" x14ac:dyDescent="0.2">
      <c r="A1822" s="184">
        <v>11460112</v>
      </c>
      <c r="B1822" s="183" t="str">
        <f>[1]店マスタ!B1821</f>
        <v>パナハート　アイコー</v>
      </c>
      <c r="C1822" s="183">
        <v>4</v>
      </c>
      <c r="D1822" s="183">
        <v>4</v>
      </c>
      <c r="E1822" s="183">
        <f>_xlfn.XLOOKUP(A1822,[2]Sheet1!$R:$R,[2]Sheet1!$AB:$AB,"",0)</f>
        <v>4.5</v>
      </c>
      <c r="F1822" s="183">
        <f>_xlfn.XLOOKUP($A1822,[3]【2026年03月度_全社】RFM客層一覧表データ!$A:$A,[3]【2026年03月度_全社】RFM客層一覧表データ!C:C,"",0)</f>
        <v>0</v>
      </c>
      <c r="G1822" s="183">
        <f>_xlfn.XLOOKUP($A1822,[3]【2026年03月度_全社】RFM客層一覧表データ!$A:$A,[3]【2026年03月度_全社】RFM客層一覧表データ!D:D,"",0)</f>
        <v>0</v>
      </c>
      <c r="H1822" s="183">
        <f>_xlfn.XLOOKUP($A1822,[3]【2026年03月度_全社】RFM客層一覧表データ!$A:$A,[3]【2026年03月度_全社】RFM客層一覧表データ!E:E,"",0)</f>
        <v>0</v>
      </c>
      <c r="I1822" s="183">
        <f>_xlfn.XLOOKUP($A1822,[3]【2026年03月度_全社】RFM客層一覧表データ!$A:$A,[3]【2026年03月度_全社】RFM客層一覧表データ!F:F,"",0)</f>
        <v>0</v>
      </c>
      <c r="J1822" s="183">
        <v>0</v>
      </c>
      <c r="K1822" s="183">
        <v>0</v>
      </c>
      <c r="L1822" s="183">
        <v>0</v>
      </c>
      <c r="M1822" s="183">
        <v>0</v>
      </c>
      <c r="N1822" s="183">
        <v>0</v>
      </c>
      <c r="O1822" s="183">
        <v>0</v>
      </c>
      <c r="P1822" s="183">
        <v>0</v>
      </c>
      <c r="Q1822" s="183">
        <v>0</v>
      </c>
      <c r="R1822" s="183">
        <v>28</v>
      </c>
      <c r="S1822" s="183">
        <v>0</v>
      </c>
      <c r="T1822" s="183">
        <v>0</v>
      </c>
      <c r="U1822" s="183">
        <v>0</v>
      </c>
      <c r="V1822" s="183">
        <v>97</v>
      </c>
      <c r="W1822" s="183">
        <v>0</v>
      </c>
      <c r="X1822" s="183">
        <v>14</v>
      </c>
      <c r="Y1822" s="183">
        <v>0</v>
      </c>
    </row>
    <row r="1823" spans="1:25" x14ac:dyDescent="0.2">
      <c r="A1823" s="184">
        <v>11460114</v>
      </c>
      <c r="B1823" s="183" t="str">
        <f>[1]店マスタ!B1822</f>
        <v>（株）宝月堂</v>
      </c>
      <c r="C1823" s="183">
        <v>4.5</v>
      </c>
      <c r="D1823" s="183">
        <v>4.5</v>
      </c>
      <c r="E1823" s="183">
        <f>_xlfn.XLOOKUP(A1823,[2]Sheet1!$R:$R,[2]Sheet1!$AB:$AB,"",0)</f>
        <v>4.5</v>
      </c>
      <c r="F1823" s="183" t="str">
        <f>_xlfn.XLOOKUP($A1823,[3]【2026年03月度_全社】RFM客層一覧表データ!$A:$A,[3]【2026年03月度_全社】RFM客層一覧表データ!C:C,"",0)</f>
        <v/>
      </c>
      <c r="G1823" s="183" t="str">
        <f>_xlfn.XLOOKUP($A1823,[3]【2026年03月度_全社】RFM客層一覧表データ!$A:$A,[3]【2026年03月度_全社】RFM客層一覧表データ!D:D,"",0)</f>
        <v/>
      </c>
      <c r="H1823" s="183" t="str">
        <f>_xlfn.XLOOKUP($A1823,[3]【2026年03月度_全社】RFM客層一覧表データ!$A:$A,[3]【2026年03月度_全社】RFM客層一覧表データ!E:E,"",0)</f>
        <v/>
      </c>
      <c r="I1823" s="183" t="str">
        <f>_xlfn.XLOOKUP($A1823,[3]【2026年03月度_全社】RFM客層一覧表データ!$A:$A,[3]【2026年03月度_全社】RFM客層一覧表データ!F:F,"",0)</f>
        <v/>
      </c>
      <c r="J1823" s="183">
        <v>0</v>
      </c>
      <c r="K1823" s="183">
        <v>0</v>
      </c>
      <c r="L1823" s="183">
        <v>0</v>
      </c>
      <c r="M1823" s="183">
        <v>0</v>
      </c>
      <c r="N1823" s="183">
        <v>0</v>
      </c>
      <c r="O1823" s="183">
        <v>0</v>
      </c>
      <c r="P1823" s="183">
        <v>0</v>
      </c>
      <c r="Q1823" s="183">
        <v>0</v>
      </c>
      <c r="R1823" s="183">
        <v>0</v>
      </c>
      <c r="S1823" s="183">
        <v>0</v>
      </c>
      <c r="T1823" s="183">
        <v>0</v>
      </c>
      <c r="U1823" s="183">
        <v>0</v>
      </c>
      <c r="V1823" s="183">
        <v>0</v>
      </c>
      <c r="W1823" s="183">
        <v>0</v>
      </c>
      <c r="X1823" s="183">
        <v>0</v>
      </c>
      <c r="Y1823" s="183">
        <v>0</v>
      </c>
    </row>
    <row r="1824" spans="1:25" x14ac:dyDescent="0.2">
      <c r="A1824" s="184">
        <v>11460156</v>
      </c>
      <c r="B1824" s="183" t="str">
        <f>[1]店マスタ!B1823</f>
        <v>株式会社ライト</v>
      </c>
      <c r="C1824" s="183">
        <v>11.5</v>
      </c>
      <c r="D1824" s="183">
        <v>11.5</v>
      </c>
      <c r="E1824" s="183">
        <f>_xlfn.XLOOKUP(A1824,[2]Sheet1!$R:$R,[2]Sheet1!$AB:$AB,"",0)</f>
        <v>12.5</v>
      </c>
      <c r="F1824" s="183">
        <f>_xlfn.XLOOKUP($A1824,[3]【2026年03月度_全社】RFM客層一覧表データ!$A:$A,[3]【2026年03月度_全社】RFM客層一覧表データ!C:C,"",0)</f>
        <v>1511</v>
      </c>
      <c r="G1824" s="183">
        <f>_xlfn.XLOOKUP($A1824,[3]【2026年03月度_全社】RFM客層一覧表データ!$A:$A,[3]【2026年03月度_全社】RFM客層一覧表データ!D:D,"",0)</f>
        <v>581</v>
      </c>
      <c r="H1824" s="183">
        <f>_xlfn.XLOOKUP($A1824,[3]【2026年03月度_全社】RFM客層一覧表データ!$A:$A,[3]【2026年03月度_全社】RFM客層一覧表データ!E:E,"",0)</f>
        <v>592</v>
      </c>
      <c r="I1824" s="183">
        <f>_xlfn.XLOOKUP($A1824,[3]【2026年03月度_全社】RFM客層一覧表データ!$A:$A,[3]【2026年03月度_全社】RFM客層一覧表データ!F:F,"",0)</f>
        <v>182</v>
      </c>
      <c r="J1824" s="183">
        <v>1506</v>
      </c>
      <c r="K1824" s="183">
        <v>508</v>
      </c>
      <c r="L1824" s="183">
        <v>593</v>
      </c>
      <c r="M1824" s="183">
        <v>132</v>
      </c>
      <c r="N1824" s="183">
        <v>1552</v>
      </c>
      <c r="O1824" s="183">
        <v>562</v>
      </c>
      <c r="P1824" s="183">
        <v>600</v>
      </c>
      <c r="Q1824" s="183">
        <v>194</v>
      </c>
      <c r="R1824" s="183">
        <v>1543</v>
      </c>
      <c r="S1824" s="183">
        <v>570</v>
      </c>
      <c r="T1824" s="183">
        <v>634</v>
      </c>
      <c r="U1824" s="183">
        <v>190</v>
      </c>
      <c r="V1824" s="183">
        <v>1509</v>
      </c>
      <c r="W1824" s="183">
        <v>577</v>
      </c>
      <c r="X1824" s="183">
        <v>643</v>
      </c>
      <c r="Y1824" s="183">
        <v>253</v>
      </c>
    </row>
    <row r="1825" spans="1:25" x14ac:dyDescent="0.2">
      <c r="A1825" s="184">
        <v>11460158</v>
      </c>
      <c r="B1825" s="183" t="str">
        <f>[1]店マスタ!B1824</f>
        <v>（有）カンノ電気</v>
      </c>
      <c r="C1825" s="183">
        <v>1.5</v>
      </c>
      <c r="D1825" s="183">
        <v>1.5</v>
      </c>
      <c r="E1825" s="183">
        <f>_xlfn.XLOOKUP(A1825,[2]Sheet1!$R:$R,[2]Sheet1!$AB:$AB,"",0)</f>
        <v>1.5</v>
      </c>
      <c r="F1825" s="183">
        <f>_xlfn.XLOOKUP($A1825,[3]【2026年03月度_全社】RFM客層一覧表データ!$A:$A,[3]【2026年03月度_全社】RFM客層一覧表データ!C:C,"",0)</f>
        <v>486</v>
      </c>
      <c r="G1825" s="183">
        <f>_xlfn.XLOOKUP($A1825,[3]【2026年03月度_全社】RFM客層一覧表データ!$A:$A,[3]【2026年03月度_全社】RFM客層一覧表データ!D:D,"",0)</f>
        <v>194</v>
      </c>
      <c r="H1825" s="183">
        <f>_xlfn.XLOOKUP($A1825,[3]【2026年03月度_全社】RFM客層一覧表データ!$A:$A,[3]【2026年03月度_全社】RFM客層一覧表データ!E:E,"",0)</f>
        <v>240</v>
      </c>
      <c r="I1825" s="183">
        <f>_xlfn.XLOOKUP($A1825,[3]【2026年03月度_全社】RFM客層一覧表データ!$A:$A,[3]【2026年03月度_全社】RFM客層一覧表データ!F:F,"",0)</f>
        <v>41</v>
      </c>
      <c r="J1825" s="183">
        <v>470</v>
      </c>
      <c r="K1825" s="183">
        <v>197</v>
      </c>
      <c r="L1825" s="183">
        <v>247</v>
      </c>
      <c r="M1825" s="183">
        <v>22</v>
      </c>
      <c r="N1825" s="183">
        <v>491</v>
      </c>
      <c r="O1825" s="183">
        <v>219</v>
      </c>
      <c r="P1825" s="183">
        <v>238</v>
      </c>
      <c r="Q1825" s="183">
        <v>38</v>
      </c>
      <c r="R1825" s="183">
        <v>499</v>
      </c>
      <c r="S1825" s="183">
        <v>227</v>
      </c>
      <c r="T1825" s="183">
        <v>246</v>
      </c>
      <c r="U1825" s="183">
        <v>42</v>
      </c>
      <c r="V1825" s="183">
        <v>497</v>
      </c>
      <c r="W1825" s="183">
        <v>224</v>
      </c>
      <c r="X1825" s="183">
        <v>243</v>
      </c>
      <c r="Y1825" s="183">
        <v>37</v>
      </c>
    </row>
    <row r="1826" spans="1:25" x14ac:dyDescent="0.2">
      <c r="A1826" s="184">
        <v>11460180</v>
      </c>
      <c r="B1826" s="183" t="str">
        <f>[1]店マスタ!B1825</f>
        <v>パナハートアサヒ</v>
      </c>
      <c r="C1826" s="183">
        <v>4</v>
      </c>
      <c r="D1826" s="183">
        <v>4</v>
      </c>
      <c r="E1826" s="183">
        <f>_xlfn.XLOOKUP(A1826,[2]Sheet1!$R:$R,[2]Sheet1!$AB:$AB,"",0)</f>
        <v>4</v>
      </c>
      <c r="F1826" s="183">
        <f>_xlfn.XLOOKUP($A1826,[3]【2026年03月度_全社】RFM客層一覧表データ!$A:$A,[3]【2026年03月度_全社】RFM客層一覧表データ!C:C,"",0)</f>
        <v>569</v>
      </c>
      <c r="G1826" s="183">
        <f>_xlfn.XLOOKUP($A1826,[3]【2026年03月度_全社】RFM客層一覧表データ!$A:$A,[3]【2026年03月度_全社】RFM客層一覧表データ!D:D,"",0)</f>
        <v>248</v>
      </c>
      <c r="H1826" s="183">
        <f>_xlfn.XLOOKUP($A1826,[3]【2026年03月度_全社】RFM客層一覧表データ!$A:$A,[3]【2026年03月度_全社】RFM客層一覧表データ!E:E,"",0)</f>
        <v>348</v>
      </c>
      <c r="I1826" s="183">
        <f>_xlfn.XLOOKUP($A1826,[3]【2026年03月度_全社】RFM客層一覧表データ!$A:$A,[3]【2026年03月度_全社】RFM客層一覧表データ!F:F,"",0)</f>
        <v>23</v>
      </c>
      <c r="J1826" s="183">
        <v>583</v>
      </c>
      <c r="K1826" s="183">
        <v>281</v>
      </c>
      <c r="L1826" s="183">
        <v>367</v>
      </c>
      <c r="M1826" s="183">
        <v>34</v>
      </c>
      <c r="N1826" s="183">
        <v>585</v>
      </c>
      <c r="O1826" s="183">
        <v>261</v>
      </c>
      <c r="P1826" s="183">
        <v>380</v>
      </c>
      <c r="Q1826" s="183">
        <v>29</v>
      </c>
      <c r="R1826" s="183">
        <v>595</v>
      </c>
      <c r="S1826" s="183">
        <v>281</v>
      </c>
      <c r="T1826" s="183">
        <v>394</v>
      </c>
      <c r="U1826" s="183">
        <v>21</v>
      </c>
      <c r="V1826" s="183">
        <v>606</v>
      </c>
      <c r="W1826" s="183">
        <v>300</v>
      </c>
      <c r="X1826" s="183">
        <v>403</v>
      </c>
      <c r="Y1826" s="183">
        <v>32</v>
      </c>
    </row>
    <row r="1827" spans="1:25" x14ac:dyDescent="0.2">
      <c r="A1827" s="184">
        <v>11460184</v>
      </c>
      <c r="B1827" s="183" t="str">
        <f>[1]店マスタ!B1826</f>
        <v>（有）しみず電化</v>
      </c>
      <c r="C1827" s="183">
        <v>3.5</v>
      </c>
      <c r="D1827" s="183">
        <v>2.5</v>
      </c>
      <c r="E1827" s="183">
        <f>_xlfn.XLOOKUP(A1827,[2]Sheet1!$R:$R,[2]Sheet1!$AB:$AB,"",0)</f>
        <v>2.5</v>
      </c>
      <c r="F1827" s="183">
        <f>_xlfn.XLOOKUP($A1827,[3]【2026年03月度_全社】RFM客層一覧表データ!$A:$A,[3]【2026年03月度_全社】RFM客層一覧表データ!C:C,"",0)</f>
        <v>329</v>
      </c>
      <c r="G1827" s="183">
        <f>_xlfn.XLOOKUP($A1827,[3]【2026年03月度_全社】RFM客層一覧表データ!$A:$A,[3]【2026年03月度_全社】RFM客層一覧表データ!D:D,"",0)</f>
        <v>148</v>
      </c>
      <c r="H1827" s="183">
        <f>_xlfn.XLOOKUP($A1827,[3]【2026年03月度_全社】RFM客層一覧表データ!$A:$A,[3]【2026年03月度_全社】RFM客層一覧表データ!E:E,"",0)</f>
        <v>195</v>
      </c>
      <c r="I1827" s="183">
        <f>_xlfn.XLOOKUP($A1827,[3]【2026年03月度_全社】RFM客層一覧表データ!$A:$A,[3]【2026年03月度_全社】RFM客層一覧表データ!F:F,"",0)</f>
        <v>18</v>
      </c>
      <c r="J1827" s="183">
        <v>326</v>
      </c>
      <c r="K1827" s="183">
        <v>145</v>
      </c>
      <c r="L1827" s="183">
        <v>198</v>
      </c>
      <c r="M1827" s="183">
        <v>12</v>
      </c>
      <c r="N1827" s="183">
        <v>341</v>
      </c>
      <c r="O1827" s="183">
        <v>138</v>
      </c>
      <c r="P1827" s="183">
        <v>202</v>
      </c>
      <c r="Q1827" s="183">
        <v>16</v>
      </c>
      <c r="R1827" s="183">
        <v>354</v>
      </c>
      <c r="S1827" s="183">
        <v>155</v>
      </c>
      <c r="T1827" s="183">
        <v>216</v>
      </c>
      <c r="U1827" s="183">
        <v>13</v>
      </c>
      <c r="V1827" s="183">
        <v>365</v>
      </c>
      <c r="W1827" s="183">
        <v>149</v>
      </c>
      <c r="X1827" s="183">
        <v>218</v>
      </c>
      <c r="Y1827" s="183">
        <v>16</v>
      </c>
    </row>
    <row r="1828" spans="1:25" x14ac:dyDescent="0.2">
      <c r="A1828" s="184">
        <v>11460190</v>
      </c>
      <c r="B1828" s="183" t="str">
        <f>[1]店マスタ!B1827</f>
        <v>（株）電化センターさがみ</v>
      </c>
      <c r="C1828" s="183">
        <v>9</v>
      </c>
      <c r="D1828" s="183">
        <v>9</v>
      </c>
      <c r="E1828" s="183">
        <f>_xlfn.XLOOKUP(A1828,[2]Sheet1!$R:$R,[2]Sheet1!$AB:$AB,"",0)</f>
        <v>9.5</v>
      </c>
      <c r="F1828" s="183" t="str">
        <f>_xlfn.XLOOKUP($A1828,[3]【2026年03月度_全社】RFM客層一覧表データ!$A:$A,[3]【2026年03月度_全社】RFM客層一覧表データ!C:C,"",0)</f>
        <v/>
      </c>
      <c r="G1828" s="183" t="str">
        <f>_xlfn.XLOOKUP($A1828,[3]【2026年03月度_全社】RFM客層一覧表データ!$A:$A,[3]【2026年03月度_全社】RFM客層一覧表データ!D:D,"",0)</f>
        <v/>
      </c>
      <c r="H1828" s="183" t="str">
        <f>_xlfn.XLOOKUP($A1828,[3]【2026年03月度_全社】RFM客層一覧表データ!$A:$A,[3]【2026年03月度_全社】RFM客層一覧表データ!E:E,"",0)</f>
        <v/>
      </c>
      <c r="I1828" s="183" t="str">
        <f>_xlfn.XLOOKUP($A1828,[3]【2026年03月度_全社】RFM客層一覧表データ!$A:$A,[3]【2026年03月度_全社】RFM客層一覧表データ!F:F,"",0)</f>
        <v/>
      </c>
      <c r="J1828" s="183">
        <v>0</v>
      </c>
      <c r="K1828" s="183">
        <v>0</v>
      </c>
      <c r="L1828" s="183">
        <v>0</v>
      </c>
      <c r="M1828" s="183">
        <v>0</v>
      </c>
      <c r="N1828" s="183">
        <v>0</v>
      </c>
      <c r="O1828" s="183">
        <v>0</v>
      </c>
      <c r="P1828" s="183">
        <v>0</v>
      </c>
      <c r="Q1828" s="183">
        <v>0</v>
      </c>
      <c r="R1828" s="183">
        <v>0</v>
      </c>
      <c r="S1828" s="183">
        <v>0</v>
      </c>
      <c r="T1828" s="183">
        <v>0</v>
      </c>
      <c r="U1828" s="183">
        <v>0</v>
      </c>
      <c r="V1828" s="183">
        <v>0</v>
      </c>
      <c r="W1828" s="183">
        <v>0</v>
      </c>
      <c r="X1828" s="183">
        <v>0</v>
      </c>
      <c r="Y1828" s="183">
        <v>0</v>
      </c>
    </row>
    <row r="1829" spans="1:25" x14ac:dyDescent="0.2">
      <c r="A1829" s="184">
        <v>11460196</v>
      </c>
      <c r="B1829" s="183" t="str">
        <f>[1]店マスタ!B1828</f>
        <v>（有）オカベデンキ</v>
      </c>
      <c r="C1829" s="183">
        <v>3</v>
      </c>
      <c r="D1829" s="183">
        <v>3</v>
      </c>
      <c r="E1829" s="183">
        <f>_xlfn.XLOOKUP(A1829,[2]Sheet1!$R:$R,[2]Sheet1!$AB:$AB,"",0)</f>
        <v>3</v>
      </c>
      <c r="F1829" s="183" t="str">
        <f>_xlfn.XLOOKUP($A1829,[3]【2026年03月度_全社】RFM客層一覧表データ!$A:$A,[3]【2026年03月度_全社】RFM客層一覧表データ!C:C,"",0)</f>
        <v/>
      </c>
      <c r="G1829" s="183" t="str">
        <f>_xlfn.XLOOKUP($A1829,[3]【2026年03月度_全社】RFM客層一覧表データ!$A:$A,[3]【2026年03月度_全社】RFM客層一覧表データ!D:D,"",0)</f>
        <v/>
      </c>
      <c r="H1829" s="183" t="str">
        <f>_xlfn.XLOOKUP($A1829,[3]【2026年03月度_全社】RFM客層一覧表データ!$A:$A,[3]【2026年03月度_全社】RFM客層一覧表データ!E:E,"",0)</f>
        <v/>
      </c>
      <c r="I1829" s="183" t="str">
        <f>_xlfn.XLOOKUP($A1829,[3]【2026年03月度_全社】RFM客層一覧表データ!$A:$A,[3]【2026年03月度_全社】RFM客層一覧表データ!F:F,"",0)</f>
        <v/>
      </c>
      <c r="J1829" s="183">
        <v>0</v>
      </c>
      <c r="K1829" s="183">
        <v>0</v>
      </c>
      <c r="L1829" s="183">
        <v>0</v>
      </c>
      <c r="M1829" s="183">
        <v>0</v>
      </c>
      <c r="N1829" s="183">
        <v>0</v>
      </c>
      <c r="O1829" s="183">
        <v>0</v>
      </c>
      <c r="P1829" s="183">
        <v>0</v>
      </c>
      <c r="Q1829" s="183">
        <v>0</v>
      </c>
      <c r="R1829" s="183">
        <v>0</v>
      </c>
      <c r="S1829" s="183">
        <v>0</v>
      </c>
      <c r="T1829" s="183">
        <v>0</v>
      </c>
      <c r="U1829" s="183">
        <v>0</v>
      </c>
      <c r="V1829" s="183">
        <v>0</v>
      </c>
      <c r="W1829" s="183">
        <v>0</v>
      </c>
      <c r="X1829" s="183">
        <v>0</v>
      </c>
      <c r="Y1829" s="183">
        <v>0</v>
      </c>
    </row>
    <row r="1830" spans="1:25" x14ac:dyDescent="0.2">
      <c r="A1830" s="184">
        <v>11460202</v>
      </c>
      <c r="B1830" s="183" t="str">
        <f>[1]店マスタ!B1829</f>
        <v>α湘南　カネコ</v>
      </c>
      <c r="C1830" s="183">
        <v>3.5</v>
      </c>
      <c r="D1830" s="183">
        <v>3.5</v>
      </c>
      <c r="E1830" s="183">
        <f>_xlfn.XLOOKUP(A1830,[2]Sheet1!$R:$R,[2]Sheet1!$AB:$AB,"",0)</f>
        <v>4</v>
      </c>
      <c r="F1830" s="183">
        <f>_xlfn.XLOOKUP($A1830,[3]【2026年03月度_全社】RFM客層一覧表データ!$A:$A,[3]【2026年03月度_全社】RFM客層一覧表データ!C:C,"",0)</f>
        <v>646</v>
      </c>
      <c r="G1830" s="183">
        <f>_xlfn.XLOOKUP($A1830,[3]【2026年03月度_全社】RFM客層一覧表データ!$A:$A,[3]【2026年03月度_全社】RFM客層一覧表データ!D:D,"",0)</f>
        <v>271</v>
      </c>
      <c r="H1830" s="183">
        <f>_xlfn.XLOOKUP($A1830,[3]【2026年03月度_全社】RFM客層一覧表データ!$A:$A,[3]【2026年03月度_全社】RFM客層一覧表データ!E:E,"",0)</f>
        <v>305</v>
      </c>
      <c r="I1830" s="183">
        <f>_xlfn.XLOOKUP($A1830,[3]【2026年03月度_全社】RFM客層一覧表データ!$A:$A,[3]【2026年03月度_全社】RFM客層一覧表データ!F:F,"",0)</f>
        <v>41</v>
      </c>
      <c r="J1830" s="183">
        <v>701</v>
      </c>
      <c r="K1830" s="183">
        <v>284</v>
      </c>
      <c r="L1830" s="183">
        <v>320</v>
      </c>
      <c r="M1830" s="183">
        <v>58</v>
      </c>
      <c r="N1830" s="183">
        <v>702</v>
      </c>
      <c r="O1830" s="183">
        <v>284</v>
      </c>
      <c r="P1830" s="183">
        <v>332</v>
      </c>
      <c r="Q1830" s="183">
        <v>42</v>
      </c>
      <c r="R1830" s="183">
        <v>704</v>
      </c>
      <c r="S1830" s="183">
        <v>326</v>
      </c>
      <c r="T1830" s="183">
        <v>340</v>
      </c>
      <c r="U1830" s="183">
        <v>53</v>
      </c>
      <c r="V1830" s="183">
        <v>705</v>
      </c>
      <c r="W1830" s="183">
        <v>320</v>
      </c>
      <c r="X1830" s="183">
        <v>349</v>
      </c>
      <c r="Y1830" s="183">
        <v>41</v>
      </c>
    </row>
    <row r="1831" spans="1:25" x14ac:dyDescent="0.2">
      <c r="A1831" s="184">
        <v>11460237</v>
      </c>
      <c r="B1831" s="183" t="str">
        <f>[1]店マスタ!B1830</f>
        <v>（有）ワタナベ電化</v>
      </c>
      <c r="C1831" s="183">
        <v>4</v>
      </c>
      <c r="D1831" s="183">
        <v>4</v>
      </c>
      <c r="E1831" s="183">
        <f>_xlfn.XLOOKUP(A1831,[2]Sheet1!$R:$R,[2]Sheet1!$AB:$AB,"",0)</f>
        <v>4</v>
      </c>
      <c r="F1831" s="183">
        <f>_xlfn.XLOOKUP($A1831,[3]【2026年03月度_全社】RFM客層一覧表データ!$A:$A,[3]【2026年03月度_全社】RFM客層一覧表データ!C:C,"",0)</f>
        <v>661</v>
      </c>
      <c r="G1831" s="183">
        <f>_xlfn.XLOOKUP($A1831,[3]【2026年03月度_全社】RFM客層一覧表データ!$A:$A,[3]【2026年03月度_全社】RFM客層一覧表データ!D:D,"",0)</f>
        <v>302</v>
      </c>
      <c r="H1831" s="183">
        <f>_xlfn.XLOOKUP($A1831,[3]【2026年03月度_全社】RFM客層一覧表データ!$A:$A,[3]【2026年03月度_全社】RFM客層一覧表データ!E:E,"",0)</f>
        <v>361</v>
      </c>
      <c r="I1831" s="183">
        <f>_xlfn.XLOOKUP($A1831,[3]【2026年03月度_全社】RFM客層一覧表データ!$A:$A,[3]【2026年03月度_全社】RFM客層一覧表データ!F:F,"",0)</f>
        <v>39</v>
      </c>
      <c r="J1831" s="183">
        <v>719</v>
      </c>
      <c r="K1831" s="183">
        <v>310</v>
      </c>
      <c r="L1831" s="183">
        <v>388</v>
      </c>
      <c r="M1831" s="183">
        <v>53</v>
      </c>
      <c r="N1831" s="183">
        <v>732</v>
      </c>
      <c r="O1831" s="183">
        <v>324</v>
      </c>
      <c r="P1831" s="183">
        <v>390</v>
      </c>
      <c r="Q1831" s="183">
        <v>41</v>
      </c>
      <c r="R1831" s="183">
        <v>750</v>
      </c>
      <c r="S1831" s="183">
        <v>319</v>
      </c>
      <c r="T1831" s="183">
        <v>384</v>
      </c>
      <c r="U1831" s="183">
        <v>66</v>
      </c>
      <c r="V1831" s="183">
        <v>791</v>
      </c>
      <c r="W1831" s="183">
        <v>354</v>
      </c>
      <c r="X1831" s="183">
        <v>400</v>
      </c>
      <c r="Y1831" s="183">
        <v>60</v>
      </c>
    </row>
    <row r="1832" spans="1:25" x14ac:dyDescent="0.2">
      <c r="A1832" s="184">
        <v>11460253</v>
      </c>
      <c r="B1832" s="183" t="str">
        <f>[1]店マスタ!B1831</f>
        <v>有限会社　キャンディー</v>
      </c>
      <c r="C1832" s="183">
        <v>0</v>
      </c>
      <c r="D1832" s="183">
        <v>0</v>
      </c>
      <c r="E1832" s="183" t="str">
        <f>_xlfn.XLOOKUP(A1832,[2]Sheet1!$R:$R,[2]Sheet1!$AB:$AB,"",0)</f>
        <v/>
      </c>
      <c r="F1832" s="183" t="str">
        <f>_xlfn.XLOOKUP($A1832,[3]【2026年03月度_全社】RFM客層一覧表データ!$A:$A,[3]【2026年03月度_全社】RFM客層一覧表データ!C:C,"",0)</f>
        <v/>
      </c>
      <c r="G1832" s="183" t="str">
        <f>_xlfn.XLOOKUP($A1832,[3]【2026年03月度_全社】RFM客層一覧表データ!$A:$A,[3]【2026年03月度_全社】RFM客層一覧表データ!D:D,"",0)</f>
        <v/>
      </c>
      <c r="H1832" s="183" t="str">
        <f>_xlfn.XLOOKUP($A1832,[3]【2026年03月度_全社】RFM客層一覧表データ!$A:$A,[3]【2026年03月度_全社】RFM客層一覧表データ!E:E,"",0)</f>
        <v/>
      </c>
      <c r="I1832" s="183" t="str">
        <f>_xlfn.XLOOKUP($A1832,[3]【2026年03月度_全社】RFM客層一覧表データ!$A:$A,[3]【2026年03月度_全社】RFM客層一覧表データ!F:F,"",0)</f>
        <v/>
      </c>
      <c r="J1832" s="183">
        <v>0</v>
      </c>
      <c r="K1832" s="183">
        <v>0</v>
      </c>
      <c r="L1832" s="183">
        <v>0</v>
      </c>
      <c r="M1832" s="183">
        <v>0</v>
      </c>
      <c r="N1832" s="183">
        <v>0</v>
      </c>
      <c r="O1832" s="183">
        <v>0</v>
      </c>
      <c r="P1832" s="183">
        <v>0</v>
      </c>
      <c r="Q1832" s="183">
        <v>0</v>
      </c>
      <c r="R1832" s="183">
        <v>0</v>
      </c>
      <c r="S1832" s="183">
        <v>0</v>
      </c>
      <c r="T1832" s="183">
        <v>0</v>
      </c>
      <c r="U1832" s="183">
        <v>0</v>
      </c>
      <c r="V1832" s="183">
        <v>0</v>
      </c>
      <c r="W1832" s="183">
        <v>0</v>
      </c>
      <c r="X1832" s="183">
        <v>0</v>
      </c>
      <c r="Y1832" s="183">
        <v>0</v>
      </c>
    </row>
    <row r="1833" spans="1:25" x14ac:dyDescent="0.2">
      <c r="A1833" s="184">
        <v>11460271</v>
      </c>
      <c r="B1833" s="183" t="str">
        <f>[1]店マスタ!B1832</f>
        <v>（株）ライト田名店</v>
      </c>
      <c r="C1833" s="183">
        <v>0.5</v>
      </c>
      <c r="D1833" s="183">
        <v>0.5</v>
      </c>
      <c r="E1833" s="183">
        <f>_xlfn.XLOOKUP(A1833,[2]Sheet1!$R:$R,[2]Sheet1!$AB:$AB,"",0)</f>
        <v>0.5</v>
      </c>
      <c r="F1833" s="183">
        <f>_xlfn.XLOOKUP($A1833,[3]【2026年03月度_全社】RFM客層一覧表データ!$A:$A,[3]【2026年03月度_全社】RFM客層一覧表データ!C:C,"",0)</f>
        <v>941</v>
      </c>
      <c r="G1833" s="183">
        <f>_xlfn.XLOOKUP($A1833,[3]【2026年03月度_全社】RFM客層一覧表データ!$A:$A,[3]【2026年03月度_全社】RFM客層一覧表データ!D:D,"",0)</f>
        <v>381</v>
      </c>
      <c r="H1833" s="183">
        <f>_xlfn.XLOOKUP($A1833,[3]【2026年03月度_全社】RFM客層一覧表データ!$A:$A,[3]【2026年03月度_全社】RFM客層一覧表データ!E:E,"",0)</f>
        <v>228</v>
      </c>
      <c r="I1833" s="183">
        <f>_xlfn.XLOOKUP($A1833,[3]【2026年03月度_全社】RFM客層一覧表データ!$A:$A,[3]【2026年03月度_全社】RFM客層一覧表データ!F:F,"",0)</f>
        <v>149</v>
      </c>
      <c r="J1833" s="183">
        <v>859</v>
      </c>
      <c r="K1833" s="183">
        <v>385</v>
      </c>
      <c r="L1833" s="183">
        <v>225</v>
      </c>
      <c r="M1833" s="183">
        <v>155</v>
      </c>
      <c r="N1833" s="183">
        <v>774</v>
      </c>
      <c r="O1833" s="183">
        <v>358</v>
      </c>
      <c r="P1833" s="183">
        <v>215</v>
      </c>
      <c r="Q1833" s="183">
        <v>158</v>
      </c>
      <c r="R1833" s="183">
        <v>691</v>
      </c>
      <c r="S1833" s="183">
        <v>305</v>
      </c>
      <c r="T1833" s="183">
        <v>216</v>
      </c>
      <c r="U1833" s="183">
        <v>109</v>
      </c>
      <c r="V1833" s="183">
        <v>609</v>
      </c>
      <c r="W1833" s="183">
        <v>348</v>
      </c>
      <c r="X1833" s="183">
        <v>213</v>
      </c>
      <c r="Y1833" s="183">
        <v>154</v>
      </c>
    </row>
    <row r="1834" spans="1:25" x14ac:dyDescent="0.2">
      <c r="A1834" s="184">
        <v>11462006</v>
      </c>
      <c r="B1834" s="183" t="str">
        <f>[1]店マスタ!B1833</f>
        <v>（有）二見電機商会</v>
      </c>
      <c r="C1834" s="183">
        <v>4.5</v>
      </c>
      <c r="D1834" s="183">
        <v>4.5</v>
      </c>
      <c r="E1834" s="183">
        <f>_xlfn.XLOOKUP(A1834,[2]Sheet1!$R:$R,[2]Sheet1!$AB:$AB,"",0)</f>
        <v>4.5</v>
      </c>
      <c r="F1834" s="183">
        <f>_xlfn.XLOOKUP($A1834,[3]【2026年03月度_全社】RFM客層一覧表データ!$A:$A,[3]【2026年03月度_全社】RFM客層一覧表データ!C:C,"",0)</f>
        <v>843</v>
      </c>
      <c r="G1834" s="183">
        <f>_xlfn.XLOOKUP($A1834,[3]【2026年03月度_全社】RFM客層一覧表データ!$A:$A,[3]【2026年03月度_全社】RFM客層一覧表データ!D:D,"",0)</f>
        <v>396</v>
      </c>
      <c r="H1834" s="183">
        <f>_xlfn.XLOOKUP($A1834,[3]【2026年03月度_全社】RFM客層一覧表データ!$A:$A,[3]【2026年03月度_全社】RFM客層一覧表データ!E:E,"",0)</f>
        <v>482</v>
      </c>
      <c r="I1834" s="183">
        <f>_xlfn.XLOOKUP($A1834,[3]【2026年03月度_全社】RFM客層一覧表データ!$A:$A,[3]【2026年03月度_全社】RFM客層一覧表データ!F:F,"",0)</f>
        <v>27</v>
      </c>
      <c r="J1834" s="183">
        <v>925</v>
      </c>
      <c r="K1834" s="183">
        <v>423</v>
      </c>
      <c r="L1834" s="183">
        <v>517</v>
      </c>
      <c r="M1834" s="183">
        <v>48</v>
      </c>
      <c r="N1834" s="183">
        <v>927</v>
      </c>
      <c r="O1834" s="183">
        <v>441</v>
      </c>
      <c r="P1834" s="183">
        <v>533</v>
      </c>
      <c r="Q1834" s="183">
        <v>31</v>
      </c>
      <c r="R1834" s="183">
        <v>1063</v>
      </c>
      <c r="S1834" s="183">
        <v>479</v>
      </c>
      <c r="T1834" s="183">
        <v>567</v>
      </c>
      <c r="U1834" s="183">
        <v>34</v>
      </c>
      <c r="V1834" s="183">
        <v>1091</v>
      </c>
      <c r="W1834" s="183">
        <v>508</v>
      </c>
      <c r="X1834" s="183">
        <v>572</v>
      </c>
      <c r="Y1834" s="183">
        <v>55</v>
      </c>
    </row>
    <row r="1835" spans="1:25" x14ac:dyDescent="0.2">
      <c r="A1835" s="184">
        <v>11462045</v>
      </c>
      <c r="B1835" s="183" t="str">
        <f>[1]店マスタ!B1834</f>
        <v>（株）シンセツ電気</v>
      </c>
      <c r="C1835" s="183">
        <v>4</v>
      </c>
      <c r="D1835" s="183">
        <v>4</v>
      </c>
      <c r="E1835" s="183">
        <f>_xlfn.XLOOKUP(A1835,[2]Sheet1!$R:$R,[2]Sheet1!$AB:$AB,"",0)</f>
        <v>4</v>
      </c>
      <c r="F1835" s="183">
        <f>_xlfn.XLOOKUP($A1835,[3]【2026年03月度_全社】RFM客層一覧表データ!$A:$A,[3]【2026年03月度_全社】RFM客層一覧表データ!C:C,"",0)</f>
        <v>431</v>
      </c>
      <c r="G1835" s="183">
        <f>_xlfn.XLOOKUP($A1835,[3]【2026年03月度_全社】RFM客層一覧表データ!$A:$A,[3]【2026年03月度_全社】RFM客層一覧表データ!D:D,"",0)</f>
        <v>176</v>
      </c>
      <c r="H1835" s="183">
        <f>_xlfn.XLOOKUP($A1835,[3]【2026年03月度_全社】RFM客層一覧表データ!$A:$A,[3]【2026年03月度_全社】RFM客層一覧表データ!E:E,"",0)</f>
        <v>199</v>
      </c>
      <c r="I1835" s="183">
        <f>_xlfn.XLOOKUP($A1835,[3]【2026年03月度_全社】RFM客層一覧表データ!$A:$A,[3]【2026年03月度_全社】RFM客層一覧表データ!F:F,"",0)</f>
        <v>24</v>
      </c>
      <c r="J1835" s="183">
        <v>448</v>
      </c>
      <c r="K1835" s="183">
        <v>159</v>
      </c>
      <c r="L1835" s="183">
        <v>212</v>
      </c>
      <c r="M1835" s="183">
        <v>21</v>
      </c>
      <c r="N1835" s="183">
        <v>468</v>
      </c>
      <c r="O1835" s="183">
        <v>168</v>
      </c>
      <c r="P1835" s="183">
        <v>216</v>
      </c>
      <c r="Q1835" s="183">
        <v>19</v>
      </c>
      <c r="R1835" s="183">
        <v>466</v>
      </c>
      <c r="S1835" s="183">
        <v>177</v>
      </c>
      <c r="T1835" s="183">
        <v>234</v>
      </c>
      <c r="U1835" s="183">
        <v>24</v>
      </c>
      <c r="V1835" s="183">
        <v>491</v>
      </c>
      <c r="W1835" s="183">
        <v>217</v>
      </c>
      <c r="X1835" s="183">
        <v>237</v>
      </c>
      <c r="Y1835" s="183">
        <v>31</v>
      </c>
    </row>
    <row r="1836" spans="1:25" x14ac:dyDescent="0.2">
      <c r="A1836" s="184">
        <v>11463337</v>
      </c>
      <c r="B1836" s="183" t="str">
        <f>[1]店マスタ!B1835</f>
        <v>パナハート　うるしばら</v>
      </c>
      <c r="C1836" s="183">
        <v>3</v>
      </c>
      <c r="D1836" s="183">
        <v>3</v>
      </c>
      <c r="E1836" s="183">
        <f>_xlfn.XLOOKUP(A1836,[2]Sheet1!$R:$R,[2]Sheet1!$AB:$AB,"",0)</f>
        <v>3</v>
      </c>
      <c r="F1836" s="183">
        <f>_xlfn.XLOOKUP($A1836,[3]【2026年03月度_全社】RFM客層一覧表データ!$A:$A,[3]【2026年03月度_全社】RFM客層一覧表データ!C:C,"",0)</f>
        <v>592</v>
      </c>
      <c r="G1836" s="183">
        <f>_xlfn.XLOOKUP($A1836,[3]【2026年03月度_全社】RFM客層一覧表データ!$A:$A,[3]【2026年03月度_全社】RFM客層一覧表データ!D:D,"",0)</f>
        <v>179</v>
      </c>
      <c r="H1836" s="183">
        <f>_xlfn.XLOOKUP($A1836,[3]【2026年03月度_全社】RFM客層一覧表データ!$A:$A,[3]【2026年03月度_全社】RFM客層一覧表データ!E:E,"",0)</f>
        <v>191</v>
      </c>
      <c r="I1836" s="183">
        <f>_xlfn.XLOOKUP($A1836,[3]【2026年03月度_全社】RFM客層一覧表データ!$A:$A,[3]【2026年03月度_全社】RFM客層一覧表データ!F:F,"",0)</f>
        <v>49</v>
      </c>
      <c r="J1836" s="183">
        <v>580</v>
      </c>
      <c r="K1836" s="183">
        <v>243</v>
      </c>
      <c r="L1836" s="183">
        <v>200</v>
      </c>
      <c r="M1836" s="183">
        <v>69</v>
      </c>
      <c r="N1836" s="183">
        <v>571</v>
      </c>
      <c r="O1836" s="183">
        <v>223</v>
      </c>
      <c r="P1836" s="183">
        <v>199</v>
      </c>
      <c r="Q1836" s="183">
        <v>57</v>
      </c>
      <c r="R1836" s="183">
        <v>578</v>
      </c>
      <c r="S1836" s="183">
        <v>184</v>
      </c>
      <c r="T1836" s="183">
        <v>195</v>
      </c>
      <c r="U1836" s="183">
        <v>39</v>
      </c>
      <c r="V1836" s="183">
        <v>584</v>
      </c>
      <c r="W1836" s="183">
        <v>138</v>
      </c>
      <c r="X1836" s="183">
        <v>205</v>
      </c>
      <c r="Y1836" s="183">
        <v>27</v>
      </c>
    </row>
    <row r="1837" spans="1:25" x14ac:dyDescent="0.2">
      <c r="A1837" s="184">
        <v>11464005</v>
      </c>
      <c r="B1837" s="183" t="str">
        <f>[1]店マスタ!B1836</f>
        <v>（有）小川電気商会</v>
      </c>
      <c r="C1837" s="183">
        <v>4</v>
      </c>
      <c r="D1837" s="183">
        <v>4</v>
      </c>
      <c r="E1837" s="183">
        <f>_xlfn.XLOOKUP(A1837,[2]Sheet1!$R:$R,[2]Sheet1!$AB:$AB,"",0)</f>
        <v>4</v>
      </c>
      <c r="F1837" s="183">
        <f>_xlfn.XLOOKUP($A1837,[3]【2026年03月度_全社】RFM客層一覧表データ!$A:$A,[3]【2026年03月度_全社】RFM客層一覧表データ!C:C,"",0)</f>
        <v>133</v>
      </c>
      <c r="G1837" s="183">
        <f>_xlfn.XLOOKUP($A1837,[3]【2026年03月度_全社】RFM客層一覧表データ!$A:$A,[3]【2026年03月度_全社】RFM客層一覧表データ!D:D,"",0)</f>
        <v>19</v>
      </c>
      <c r="H1837" s="183">
        <f>_xlfn.XLOOKUP($A1837,[3]【2026年03月度_全社】RFM客層一覧表データ!$A:$A,[3]【2026年03月度_全社】RFM客層一覧表データ!E:E,"",0)</f>
        <v>11</v>
      </c>
      <c r="I1837" s="183">
        <f>_xlfn.XLOOKUP($A1837,[3]【2026年03月度_全社】RFM客層一覧表データ!$A:$A,[3]【2026年03月度_全社】RFM客層一覧表データ!F:F,"",0)</f>
        <v>12</v>
      </c>
      <c r="J1837" s="183">
        <v>140</v>
      </c>
      <c r="K1837" s="183">
        <v>31</v>
      </c>
      <c r="L1837" s="183">
        <v>17</v>
      </c>
      <c r="M1837" s="183">
        <v>20</v>
      </c>
      <c r="N1837" s="183">
        <v>141</v>
      </c>
      <c r="O1837" s="183">
        <v>7</v>
      </c>
      <c r="P1837" s="183">
        <v>14</v>
      </c>
      <c r="Q1837" s="183">
        <v>5</v>
      </c>
      <c r="R1837" s="183">
        <v>146</v>
      </c>
      <c r="S1837" s="183">
        <v>26</v>
      </c>
      <c r="T1837" s="183">
        <v>13</v>
      </c>
      <c r="U1837" s="183">
        <v>17</v>
      </c>
      <c r="V1837" s="183">
        <v>168</v>
      </c>
      <c r="W1837" s="183">
        <v>48</v>
      </c>
      <c r="X1837" s="183">
        <v>17</v>
      </c>
      <c r="Y1837" s="183">
        <v>32</v>
      </c>
    </row>
    <row r="1838" spans="1:25" x14ac:dyDescent="0.2">
      <c r="A1838" s="184">
        <v>11464007</v>
      </c>
      <c r="B1838" s="183" t="str">
        <f>[1]店マスタ!B1837</f>
        <v>座間（株）高橋電機</v>
      </c>
      <c r="C1838" s="183">
        <v>1</v>
      </c>
      <c r="D1838" s="183">
        <v>1</v>
      </c>
      <c r="E1838" s="183">
        <f>_xlfn.XLOOKUP(A1838,[2]Sheet1!$R:$R,[2]Sheet1!$AB:$AB,"",0)</f>
        <v>1</v>
      </c>
      <c r="F1838" s="183" t="str">
        <f>_xlfn.XLOOKUP($A1838,[3]【2026年03月度_全社】RFM客層一覧表データ!$A:$A,[3]【2026年03月度_全社】RFM客層一覧表データ!C:C,"",0)</f>
        <v/>
      </c>
      <c r="G1838" s="183" t="str">
        <f>_xlfn.XLOOKUP($A1838,[3]【2026年03月度_全社】RFM客層一覧表データ!$A:$A,[3]【2026年03月度_全社】RFM客層一覧表データ!D:D,"",0)</f>
        <v/>
      </c>
      <c r="H1838" s="183" t="str">
        <f>_xlfn.XLOOKUP($A1838,[3]【2026年03月度_全社】RFM客層一覧表データ!$A:$A,[3]【2026年03月度_全社】RFM客層一覧表データ!E:E,"",0)</f>
        <v/>
      </c>
      <c r="I1838" s="183" t="str">
        <f>_xlfn.XLOOKUP($A1838,[3]【2026年03月度_全社】RFM客層一覧表データ!$A:$A,[3]【2026年03月度_全社】RFM客層一覧表データ!F:F,"",0)</f>
        <v/>
      </c>
      <c r="J1838" s="183">
        <v>0</v>
      </c>
      <c r="K1838" s="183">
        <v>0</v>
      </c>
      <c r="L1838" s="183">
        <v>0</v>
      </c>
      <c r="M1838" s="183">
        <v>0</v>
      </c>
      <c r="N1838" s="183">
        <v>0</v>
      </c>
      <c r="O1838" s="183">
        <v>0</v>
      </c>
      <c r="P1838" s="183">
        <v>0</v>
      </c>
      <c r="Q1838" s="183">
        <v>0</v>
      </c>
      <c r="R1838" s="183">
        <v>0</v>
      </c>
      <c r="S1838" s="183">
        <v>0</v>
      </c>
      <c r="T1838" s="183">
        <v>0</v>
      </c>
      <c r="U1838" s="183">
        <v>0</v>
      </c>
      <c r="V1838" s="183">
        <v>0</v>
      </c>
      <c r="W1838" s="183">
        <v>0</v>
      </c>
      <c r="X1838" s="183">
        <v>0</v>
      </c>
      <c r="Y1838" s="183">
        <v>0</v>
      </c>
    </row>
    <row r="1839" spans="1:25" x14ac:dyDescent="0.2">
      <c r="A1839" s="184">
        <v>11464011</v>
      </c>
      <c r="B1839" s="183" t="str">
        <f>[1]店マスタ!B1838</f>
        <v>はなおか電気</v>
      </c>
      <c r="C1839" s="183">
        <v>1.5</v>
      </c>
      <c r="D1839" s="183">
        <v>1.5</v>
      </c>
      <c r="E1839" s="183">
        <f>_xlfn.XLOOKUP(A1839,[2]Sheet1!$R:$R,[2]Sheet1!$AB:$AB,"",0)</f>
        <v>1.5</v>
      </c>
      <c r="F1839" s="183" t="str">
        <f>_xlfn.XLOOKUP($A1839,[3]【2026年03月度_全社】RFM客層一覧表データ!$A:$A,[3]【2026年03月度_全社】RFM客層一覧表データ!C:C,"",0)</f>
        <v/>
      </c>
      <c r="G1839" s="183" t="str">
        <f>_xlfn.XLOOKUP($A1839,[3]【2026年03月度_全社】RFM客層一覧表データ!$A:$A,[3]【2026年03月度_全社】RFM客層一覧表データ!D:D,"",0)</f>
        <v/>
      </c>
      <c r="H1839" s="183" t="str">
        <f>_xlfn.XLOOKUP($A1839,[3]【2026年03月度_全社】RFM客層一覧表データ!$A:$A,[3]【2026年03月度_全社】RFM客層一覧表データ!E:E,"",0)</f>
        <v/>
      </c>
      <c r="I1839" s="183" t="str">
        <f>_xlfn.XLOOKUP($A1839,[3]【2026年03月度_全社】RFM客層一覧表データ!$A:$A,[3]【2026年03月度_全社】RFM客層一覧表データ!F:F,"",0)</f>
        <v/>
      </c>
      <c r="J1839" s="183">
        <v>0</v>
      </c>
      <c r="K1839" s="183">
        <v>0</v>
      </c>
      <c r="L1839" s="183">
        <v>0</v>
      </c>
      <c r="M1839" s="183">
        <v>0</v>
      </c>
      <c r="N1839" s="183">
        <v>0</v>
      </c>
      <c r="O1839" s="183">
        <v>0</v>
      </c>
      <c r="P1839" s="183">
        <v>0</v>
      </c>
      <c r="Q1839" s="183">
        <v>0</v>
      </c>
      <c r="R1839" s="183">
        <v>0</v>
      </c>
      <c r="S1839" s="183">
        <v>0</v>
      </c>
      <c r="T1839" s="183">
        <v>0</v>
      </c>
      <c r="U1839" s="183">
        <v>0</v>
      </c>
      <c r="V1839" s="183">
        <v>0</v>
      </c>
      <c r="W1839" s="183">
        <v>0</v>
      </c>
      <c r="X1839" s="183">
        <v>0</v>
      </c>
      <c r="Y1839" s="183">
        <v>0</v>
      </c>
    </row>
    <row r="1840" spans="1:25" x14ac:dyDescent="0.2">
      <c r="A1840" s="184">
        <v>11465001</v>
      </c>
      <c r="B1840" s="183" t="str">
        <f>[1]店マスタ!B1839</f>
        <v>α湘南　三響</v>
      </c>
      <c r="C1840" s="183">
        <v>2</v>
      </c>
      <c r="D1840" s="183">
        <v>2</v>
      </c>
      <c r="E1840" s="183">
        <f>_xlfn.XLOOKUP(A1840,[2]Sheet1!$R:$R,[2]Sheet1!$AB:$AB,"",0)</f>
        <v>2</v>
      </c>
      <c r="F1840" s="183">
        <f>_xlfn.XLOOKUP($A1840,[3]【2026年03月度_全社】RFM客層一覧表データ!$A:$A,[3]【2026年03月度_全社】RFM客層一覧表データ!C:C,"",0)</f>
        <v>615</v>
      </c>
      <c r="G1840" s="183">
        <f>_xlfn.XLOOKUP($A1840,[3]【2026年03月度_全社】RFM客層一覧表データ!$A:$A,[3]【2026年03月度_全社】RFM客層一覧表データ!D:D,"",0)</f>
        <v>212</v>
      </c>
      <c r="H1840" s="183">
        <f>_xlfn.XLOOKUP($A1840,[3]【2026年03月度_全社】RFM客層一覧表データ!$A:$A,[3]【2026年03月度_全社】RFM客層一覧表データ!E:E,"",0)</f>
        <v>330</v>
      </c>
      <c r="I1840" s="183">
        <f>_xlfn.XLOOKUP($A1840,[3]【2026年03月度_全社】RFM客層一覧表データ!$A:$A,[3]【2026年03月度_全社】RFM客層一覧表データ!F:F,"",0)</f>
        <v>27</v>
      </c>
      <c r="J1840" s="183">
        <v>639</v>
      </c>
      <c r="K1840" s="183">
        <v>231</v>
      </c>
      <c r="L1840" s="183">
        <v>337</v>
      </c>
      <c r="M1840" s="183">
        <v>34</v>
      </c>
      <c r="N1840" s="183">
        <v>637</v>
      </c>
      <c r="O1840" s="183">
        <v>312</v>
      </c>
      <c r="P1840" s="183">
        <v>346</v>
      </c>
      <c r="Q1840" s="183">
        <v>38</v>
      </c>
      <c r="R1840" s="183">
        <v>633</v>
      </c>
      <c r="S1840" s="183">
        <v>343</v>
      </c>
      <c r="T1840" s="183">
        <v>348</v>
      </c>
      <c r="U1840" s="183">
        <v>47</v>
      </c>
      <c r="V1840" s="183">
        <v>610</v>
      </c>
      <c r="W1840" s="183">
        <v>344</v>
      </c>
      <c r="X1840" s="183">
        <v>337</v>
      </c>
      <c r="Y1840" s="183">
        <v>39</v>
      </c>
    </row>
    <row r="1841" spans="1:25" x14ac:dyDescent="0.2">
      <c r="A1841" s="184">
        <v>11465003</v>
      </c>
      <c r="B1841" s="183" t="str">
        <f>[1]店マスタ!B1840</f>
        <v>ミズシマ電機</v>
      </c>
      <c r="C1841" s="183">
        <v>2</v>
      </c>
      <c r="D1841" s="183">
        <v>2</v>
      </c>
      <c r="E1841" s="183">
        <f>_xlfn.XLOOKUP(A1841,[2]Sheet1!$R:$R,[2]Sheet1!$AB:$AB,"",0)</f>
        <v>2</v>
      </c>
      <c r="F1841" s="183">
        <f>_xlfn.XLOOKUP($A1841,[3]【2026年03月度_全社】RFM客層一覧表データ!$A:$A,[3]【2026年03月度_全社】RFM客層一覧表データ!C:C,"",0)</f>
        <v>248</v>
      </c>
      <c r="G1841" s="183">
        <f>_xlfn.XLOOKUP($A1841,[3]【2026年03月度_全社】RFM客層一覧表データ!$A:$A,[3]【2026年03月度_全社】RFM客層一覧表データ!D:D,"",0)</f>
        <v>31</v>
      </c>
      <c r="H1841" s="183">
        <f>_xlfn.XLOOKUP($A1841,[3]【2026年03月度_全社】RFM客層一覧表データ!$A:$A,[3]【2026年03月度_全社】RFM客層一覧表データ!E:E,"",0)</f>
        <v>140</v>
      </c>
      <c r="I1841" s="183">
        <f>_xlfn.XLOOKUP($A1841,[3]【2026年03月度_全社】RFM客層一覧表データ!$A:$A,[3]【2026年03月度_全社】RFM客層一覧表データ!F:F,"",0)</f>
        <v>1</v>
      </c>
      <c r="J1841" s="183">
        <v>267</v>
      </c>
      <c r="K1841" s="183">
        <v>84</v>
      </c>
      <c r="L1841" s="183">
        <v>163</v>
      </c>
      <c r="M1841" s="183">
        <v>3</v>
      </c>
      <c r="N1841" s="183">
        <v>309</v>
      </c>
      <c r="O1841" s="183">
        <v>51</v>
      </c>
      <c r="P1841" s="183">
        <v>173</v>
      </c>
      <c r="Q1841" s="183">
        <v>0</v>
      </c>
      <c r="R1841" s="183">
        <v>321</v>
      </c>
      <c r="S1841" s="183">
        <v>131</v>
      </c>
      <c r="T1841" s="183">
        <v>191</v>
      </c>
      <c r="U1841" s="183">
        <v>2</v>
      </c>
      <c r="V1841" s="183">
        <v>358</v>
      </c>
      <c r="W1841" s="183">
        <v>141</v>
      </c>
      <c r="X1841" s="183">
        <v>202</v>
      </c>
      <c r="Y1841" s="183">
        <v>5</v>
      </c>
    </row>
    <row r="1842" spans="1:25" x14ac:dyDescent="0.2">
      <c r="A1842" s="184">
        <v>11465020</v>
      </c>
      <c r="B1842" s="183" t="str">
        <f>[1]店マスタ!B1841</f>
        <v>エレポートチェーン　高津店</v>
      </c>
      <c r="C1842" s="183">
        <v>1</v>
      </c>
      <c r="D1842" s="183">
        <v>1</v>
      </c>
      <c r="E1842" s="183">
        <f>_xlfn.XLOOKUP(A1842,[2]Sheet1!$R:$R,[2]Sheet1!$AB:$AB,"",0)</f>
        <v>1</v>
      </c>
      <c r="F1842" s="183" t="str">
        <f>_xlfn.XLOOKUP($A1842,[3]【2026年03月度_全社】RFM客層一覧表データ!$A:$A,[3]【2026年03月度_全社】RFM客層一覧表データ!C:C,"",0)</f>
        <v/>
      </c>
      <c r="G1842" s="183" t="str">
        <f>_xlfn.XLOOKUP($A1842,[3]【2026年03月度_全社】RFM客層一覧表データ!$A:$A,[3]【2026年03月度_全社】RFM客層一覧表データ!D:D,"",0)</f>
        <v/>
      </c>
      <c r="H1842" s="183" t="str">
        <f>_xlfn.XLOOKUP($A1842,[3]【2026年03月度_全社】RFM客層一覧表データ!$A:$A,[3]【2026年03月度_全社】RFM客層一覧表データ!E:E,"",0)</f>
        <v/>
      </c>
      <c r="I1842" s="183" t="str">
        <f>_xlfn.XLOOKUP($A1842,[3]【2026年03月度_全社】RFM客層一覧表データ!$A:$A,[3]【2026年03月度_全社】RFM客層一覧表データ!F:F,"",0)</f>
        <v/>
      </c>
      <c r="J1842" s="183">
        <v>0</v>
      </c>
      <c r="K1842" s="183">
        <v>0</v>
      </c>
      <c r="L1842" s="183">
        <v>0</v>
      </c>
      <c r="M1842" s="183">
        <v>0</v>
      </c>
      <c r="N1842" s="183">
        <v>0</v>
      </c>
      <c r="O1842" s="183">
        <v>0</v>
      </c>
      <c r="P1842" s="183">
        <v>0</v>
      </c>
      <c r="Q1842" s="183">
        <v>0</v>
      </c>
      <c r="R1842" s="183">
        <v>0</v>
      </c>
      <c r="S1842" s="183">
        <v>0</v>
      </c>
      <c r="T1842" s="183">
        <v>0</v>
      </c>
      <c r="U1842" s="183">
        <v>0</v>
      </c>
      <c r="V1842" s="183">
        <v>0</v>
      </c>
      <c r="W1842" s="183">
        <v>0</v>
      </c>
      <c r="X1842" s="183">
        <v>0</v>
      </c>
      <c r="Y1842" s="183">
        <v>0</v>
      </c>
    </row>
    <row r="1843" spans="1:25" x14ac:dyDescent="0.2">
      <c r="A1843" s="184">
        <v>11466001</v>
      </c>
      <c r="B1843" s="183" t="str">
        <f>[1]店マスタ!B1842</f>
        <v>（有）城所電化</v>
      </c>
      <c r="C1843" s="183">
        <v>1.5</v>
      </c>
      <c r="D1843" s="183">
        <v>1.5</v>
      </c>
      <c r="E1843" s="183">
        <f>_xlfn.XLOOKUP(A1843,[2]Sheet1!$R:$R,[2]Sheet1!$AB:$AB,"",0)</f>
        <v>1.5</v>
      </c>
      <c r="F1843" s="183" t="str">
        <f>_xlfn.XLOOKUP($A1843,[3]【2026年03月度_全社】RFM客層一覧表データ!$A:$A,[3]【2026年03月度_全社】RFM客層一覧表データ!C:C,"",0)</f>
        <v/>
      </c>
      <c r="G1843" s="183" t="str">
        <f>_xlfn.XLOOKUP($A1843,[3]【2026年03月度_全社】RFM客層一覧表データ!$A:$A,[3]【2026年03月度_全社】RFM客層一覧表データ!D:D,"",0)</f>
        <v/>
      </c>
      <c r="H1843" s="183" t="str">
        <f>_xlfn.XLOOKUP($A1843,[3]【2026年03月度_全社】RFM客層一覧表データ!$A:$A,[3]【2026年03月度_全社】RFM客層一覧表データ!E:E,"",0)</f>
        <v/>
      </c>
      <c r="I1843" s="183" t="str">
        <f>_xlfn.XLOOKUP($A1843,[3]【2026年03月度_全社】RFM客層一覧表データ!$A:$A,[3]【2026年03月度_全社】RFM客層一覧表データ!F:F,"",0)</f>
        <v/>
      </c>
      <c r="J1843" s="183">
        <v>0</v>
      </c>
      <c r="K1843" s="183">
        <v>0</v>
      </c>
      <c r="L1843" s="183">
        <v>0</v>
      </c>
      <c r="M1843" s="183">
        <v>0</v>
      </c>
      <c r="N1843" s="183">
        <v>0</v>
      </c>
      <c r="O1843" s="183">
        <v>0</v>
      </c>
      <c r="P1843" s="183">
        <v>0</v>
      </c>
      <c r="Q1843" s="183">
        <v>0</v>
      </c>
      <c r="R1843" s="183">
        <v>0</v>
      </c>
      <c r="S1843" s="183">
        <v>0</v>
      </c>
      <c r="T1843" s="183">
        <v>0</v>
      </c>
      <c r="U1843" s="183">
        <v>0</v>
      </c>
      <c r="V1843" s="183">
        <v>0</v>
      </c>
      <c r="W1843" s="183">
        <v>0</v>
      </c>
      <c r="X1843" s="183">
        <v>0</v>
      </c>
      <c r="Y1843" s="183">
        <v>0</v>
      </c>
    </row>
    <row r="1844" spans="1:25" x14ac:dyDescent="0.2">
      <c r="A1844" s="184">
        <v>11466014</v>
      </c>
      <c r="B1844" s="183" t="str">
        <f>[1]店マスタ!B1843</f>
        <v>市川電器</v>
      </c>
      <c r="C1844" s="183">
        <v>2</v>
      </c>
      <c r="D1844" s="183">
        <v>2</v>
      </c>
      <c r="E1844" s="183">
        <f>_xlfn.XLOOKUP(A1844,[2]Sheet1!$R:$R,[2]Sheet1!$AB:$AB,"",0)</f>
        <v>2</v>
      </c>
      <c r="F1844" s="183">
        <f>_xlfn.XLOOKUP($A1844,[3]【2026年03月度_全社】RFM客層一覧表データ!$A:$A,[3]【2026年03月度_全社】RFM客層一覧表データ!C:C,"",0)</f>
        <v>671</v>
      </c>
      <c r="G1844" s="183">
        <f>_xlfn.XLOOKUP($A1844,[3]【2026年03月度_全社】RFM客層一覧表データ!$A:$A,[3]【2026年03月度_全社】RFM客層一覧表データ!D:D,"",0)</f>
        <v>162</v>
      </c>
      <c r="H1844" s="183">
        <f>_xlfn.XLOOKUP($A1844,[3]【2026年03月度_全社】RFM客層一覧表データ!$A:$A,[3]【2026年03月度_全社】RFM客層一覧表データ!E:E,"",0)</f>
        <v>209</v>
      </c>
      <c r="I1844" s="183">
        <f>_xlfn.XLOOKUP($A1844,[3]【2026年03月度_全社】RFM客層一覧表データ!$A:$A,[3]【2026年03月度_全社】RFM客層一覧表データ!F:F,"",0)</f>
        <v>67</v>
      </c>
      <c r="J1844" s="183">
        <v>591</v>
      </c>
      <c r="K1844" s="183">
        <v>52</v>
      </c>
      <c r="L1844" s="183">
        <v>185</v>
      </c>
      <c r="M1844" s="183">
        <v>11</v>
      </c>
      <c r="N1844" s="183">
        <v>654</v>
      </c>
      <c r="O1844" s="183">
        <v>67</v>
      </c>
      <c r="P1844" s="183">
        <v>222</v>
      </c>
      <c r="Q1844" s="183">
        <v>25</v>
      </c>
      <c r="R1844" s="183">
        <v>688</v>
      </c>
      <c r="S1844" s="183">
        <v>198</v>
      </c>
      <c r="T1844" s="183">
        <v>236</v>
      </c>
      <c r="U1844" s="183">
        <v>45</v>
      </c>
      <c r="V1844" s="183">
        <v>723</v>
      </c>
      <c r="W1844" s="183">
        <v>250</v>
      </c>
      <c r="X1844" s="183">
        <v>235</v>
      </c>
      <c r="Y1844" s="183">
        <v>57</v>
      </c>
    </row>
    <row r="1845" spans="1:25" x14ac:dyDescent="0.2">
      <c r="A1845" s="184">
        <v>11466015</v>
      </c>
      <c r="B1845" s="183" t="str">
        <f>[1]店マスタ!B1844</f>
        <v>ミヤシロデンキ</v>
      </c>
      <c r="C1845" s="183">
        <v>2.5</v>
      </c>
      <c r="D1845" s="183">
        <v>2.5</v>
      </c>
      <c r="E1845" s="183">
        <f>_xlfn.XLOOKUP(A1845,[2]Sheet1!$R:$R,[2]Sheet1!$AB:$AB,"",0)</f>
        <v>3</v>
      </c>
      <c r="F1845" s="183">
        <f>_xlfn.XLOOKUP($A1845,[3]【2026年03月度_全社】RFM客層一覧表データ!$A:$A,[3]【2026年03月度_全社】RFM客層一覧表データ!C:C,"",0)</f>
        <v>631</v>
      </c>
      <c r="G1845" s="183">
        <f>_xlfn.XLOOKUP($A1845,[3]【2026年03月度_全社】RFM客層一覧表データ!$A:$A,[3]【2026年03月度_全社】RFM客層一覧表データ!D:D,"",0)</f>
        <v>223</v>
      </c>
      <c r="H1845" s="183">
        <f>_xlfn.XLOOKUP($A1845,[3]【2026年03月度_全社】RFM客層一覧表データ!$A:$A,[3]【2026年03月度_全社】RFM客層一覧表データ!E:E,"",0)</f>
        <v>282</v>
      </c>
      <c r="I1845" s="183">
        <f>_xlfn.XLOOKUP($A1845,[3]【2026年03月度_全社】RFM客層一覧表データ!$A:$A,[3]【2026年03月度_全社】RFM客層一覧表データ!F:F,"",0)</f>
        <v>43</v>
      </c>
      <c r="J1845" s="183">
        <v>655</v>
      </c>
      <c r="K1845" s="183">
        <v>229</v>
      </c>
      <c r="L1845" s="183">
        <v>290</v>
      </c>
      <c r="M1845" s="183">
        <v>32</v>
      </c>
      <c r="N1845" s="183">
        <v>678</v>
      </c>
      <c r="O1845" s="183">
        <v>256</v>
      </c>
      <c r="P1845" s="183">
        <v>293</v>
      </c>
      <c r="Q1845" s="183">
        <v>44</v>
      </c>
      <c r="R1845" s="183">
        <v>695</v>
      </c>
      <c r="S1845" s="183">
        <v>243</v>
      </c>
      <c r="T1845" s="183">
        <v>294</v>
      </c>
      <c r="U1845" s="183">
        <v>33</v>
      </c>
      <c r="V1845" s="183">
        <v>733</v>
      </c>
      <c r="W1845" s="183">
        <v>269</v>
      </c>
      <c r="X1845" s="183">
        <v>298</v>
      </c>
      <c r="Y1845" s="183">
        <v>39</v>
      </c>
    </row>
    <row r="1846" spans="1:25" x14ac:dyDescent="0.2">
      <c r="A1846" s="184">
        <v>11466122</v>
      </c>
      <c r="B1846" s="183" t="str">
        <f>[1]店マスタ!B1845</f>
        <v>有限会社シンセツ電気商会</v>
      </c>
      <c r="C1846" s="183">
        <v>4</v>
      </c>
      <c r="D1846" s="183">
        <v>4</v>
      </c>
      <c r="E1846" s="183">
        <f>_xlfn.XLOOKUP(A1846,[2]Sheet1!$R:$R,[2]Sheet1!$AB:$AB,"",0)</f>
        <v>4.5</v>
      </c>
      <c r="F1846" s="183">
        <f>_xlfn.XLOOKUP($A1846,[3]【2026年03月度_全社】RFM客層一覧表データ!$A:$A,[3]【2026年03月度_全社】RFM客層一覧表データ!C:C,"",0)</f>
        <v>317</v>
      </c>
      <c r="G1846" s="183">
        <f>_xlfn.XLOOKUP($A1846,[3]【2026年03月度_全社】RFM客層一覧表データ!$A:$A,[3]【2026年03月度_全社】RFM客層一覧表データ!D:D,"",0)</f>
        <v>104</v>
      </c>
      <c r="H1846" s="183">
        <f>_xlfn.XLOOKUP($A1846,[3]【2026年03月度_全社】RFM客層一覧表データ!$A:$A,[3]【2026年03月度_全社】RFM客層一覧表データ!E:E,"",0)</f>
        <v>17</v>
      </c>
      <c r="I1846" s="183">
        <f>_xlfn.XLOOKUP($A1846,[3]【2026年03月度_全社】RFM客層一覧表データ!$A:$A,[3]【2026年03月度_全社】RFM客層一覧表データ!F:F,"",0)</f>
        <v>0</v>
      </c>
      <c r="J1846" s="183">
        <v>330</v>
      </c>
      <c r="K1846" s="183">
        <v>83</v>
      </c>
      <c r="L1846" s="183">
        <v>17</v>
      </c>
      <c r="M1846" s="183">
        <v>0</v>
      </c>
      <c r="N1846" s="183">
        <v>332</v>
      </c>
      <c r="O1846" s="183">
        <v>93</v>
      </c>
      <c r="P1846" s="183">
        <v>18</v>
      </c>
      <c r="Q1846" s="183">
        <v>0</v>
      </c>
      <c r="R1846" s="183">
        <v>320</v>
      </c>
      <c r="S1846" s="183">
        <v>113</v>
      </c>
      <c r="T1846" s="183">
        <v>14</v>
      </c>
      <c r="U1846" s="183">
        <v>0</v>
      </c>
      <c r="V1846" s="183">
        <v>288</v>
      </c>
      <c r="W1846" s="183">
        <v>76</v>
      </c>
      <c r="X1846" s="183">
        <v>13</v>
      </c>
      <c r="Y1846" s="183">
        <v>0</v>
      </c>
    </row>
    <row r="1847" spans="1:25" x14ac:dyDescent="0.2">
      <c r="A1847" s="184">
        <v>11467002</v>
      </c>
      <c r="B1847" s="183" t="str">
        <f>[1]店マスタ!B1846</f>
        <v>有）マルイラジオ商会</v>
      </c>
      <c r="C1847" s="183">
        <v>3</v>
      </c>
      <c r="D1847" s="183">
        <v>0</v>
      </c>
      <c r="E1847" s="183" t="str">
        <f>_xlfn.XLOOKUP(A1847,[2]Sheet1!$R:$R,[2]Sheet1!$AB:$AB,"",0)</f>
        <v/>
      </c>
      <c r="F1847" s="183" t="str">
        <f>_xlfn.XLOOKUP($A1847,[3]【2026年03月度_全社】RFM客層一覧表データ!$A:$A,[3]【2026年03月度_全社】RFM客層一覧表データ!C:C,"",0)</f>
        <v/>
      </c>
      <c r="G1847" s="183" t="str">
        <f>_xlfn.XLOOKUP($A1847,[3]【2026年03月度_全社】RFM客層一覧表データ!$A:$A,[3]【2026年03月度_全社】RFM客層一覧表データ!D:D,"",0)</f>
        <v/>
      </c>
      <c r="H1847" s="183" t="str">
        <f>_xlfn.XLOOKUP($A1847,[3]【2026年03月度_全社】RFM客層一覧表データ!$A:$A,[3]【2026年03月度_全社】RFM客層一覧表データ!E:E,"",0)</f>
        <v/>
      </c>
      <c r="I1847" s="183" t="str">
        <f>_xlfn.XLOOKUP($A1847,[3]【2026年03月度_全社】RFM客層一覧表データ!$A:$A,[3]【2026年03月度_全社】RFM客層一覧表データ!F:F,"",0)</f>
        <v/>
      </c>
      <c r="J1847" s="183">
        <v>0</v>
      </c>
      <c r="K1847" s="183">
        <v>0</v>
      </c>
      <c r="L1847" s="183">
        <v>0</v>
      </c>
      <c r="M1847" s="183">
        <v>0</v>
      </c>
      <c r="N1847" s="183">
        <v>0</v>
      </c>
      <c r="O1847" s="183">
        <v>0</v>
      </c>
      <c r="P1847" s="183">
        <v>0</v>
      </c>
      <c r="Q1847" s="183">
        <v>0</v>
      </c>
      <c r="R1847" s="183">
        <v>0</v>
      </c>
      <c r="S1847" s="183">
        <v>0</v>
      </c>
      <c r="T1847" s="183">
        <v>0</v>
      </c>
      <c r="U1847" s="183">
        <v>0</v>
      </c>
      <c r="V1847" s="183">
        <v>0</v>
      </c>
      <c r="W1847" s="183">
        <v>0</v>
      </c>
      <c r="X1847" s="183">
        <v>0</v>
      </c>
      <c r="Y1847" s="183">
        <v>0</v>
      </c>
    </row>
    <row r="1848" spans="1:25" x14ac:dyDescent="0.2">
      <c r="A1848" s="184">
        <v>11467011</v>
      </c>
      <c r="B1848" s="183" t="str">
        <f>[1]店マスタ!B1847</f>
        <v>有）小川電気商会　大根店</v>
      </c>
      <c r="C1848" s="183">
        <v>4</v>
      </c>
      <c r="D1848" s="183">
        <v>4</v>
      </c>
      <c r="E1848" s="183">
        <f>_xlfn.XLOOKUP(A1848,[2]Sheet1!$R:$R,[2]Sheet1!$AB:$AB,"",0)</f>
        <v>4</v>
      </c>
      <c r="F1848" s="183">
        <f>_xlfn.XLOOKUP($A1848,[3]【2026年03月度_全社】RFM客層一覧表データ!$A:$A,[3]【2026年03月度_全社】RFM客層一覧表データ!C:C,"",0)</f>
        <v>740</v>
      </c>
      <c r="G1848" s="183">
        <f>_xlfn.XLOOKUP($A1848,[3]【2026年03月度_全社】RFM客層一覧表データ!$A:$A,[3]【2026年03月度_全社】RFM客層一覧表データ!D:D,"",0)</f>
        <v>238</v>
      </c>
      <c r="H1848" s="183">
        <f>_xlfn.XLOOKUP($A1848,[3]【2026年03月度_全社】RFM客層一覧表データ!$A:$A,[3]【2026年03月度_全社】RFM客層一覧表データ!E:E,"",0)</f>
        <v>262</v>
      </c>
      <c r="I1848" s="183">
        <f>_xlfn.XLOOKUP($A1848,[3]【2026年03月度_全社】RFM客層一覧表データ!$A:$A,[3]【2026年03月度_全社】RFM客層一覧表データ!F:F,"",0)</f>
        <v>0</v>
      </c>
      <c r="J1848" s="183">
        <v>768</v>
      </c>
      <c r="K1848" s="183">
        <v>258</v>
      </c>
      <c r="L1848" s="183">
        <v>264</v>
      </c>
      <c r="M1848" s="183">
        <v>0</v>
      </c>
      <c r="N1848" s="183">
        <v>767</v>
      </c>
      <c r="O1848" s="183">
        <v>245</v>
      </c>
      <c r="P1848" s="183">
        <v>262</v>
      </c>
      <c r="Q1848" s="183">
        <v>0</v>
      </c>
      <c r="R1848" s="183">
        <v>785</v>
      </c>
      <c r="S1848" s="183">
        <v>265</v>
      </c>
      <c r="T1848" s="183">
        <v>271</v>
      </c>
      <c r="U1848" s="183">
        <v>0</v>
      </c>
      <c r="V1848" s="183">
        <v>769</v>
      </c>
      <c r="W1848" s="183">
        <v>282</v>
      </c>
      <c r="X1848" s="183">
        <v>284</v>
      </c>
      <c r="Y1848" s="183">
        <v>0</v>
      </c>
    </row>
    <row r="1849" spans="1:25" x14ac:dyDescent="0.2">
      <c r="A1849" s="184">
        <v>11467311</v>
      </c>
      <c r="B1849" s="183" t="str">
        <f>[1]店マスタ!B1848</f>
        <v>（株）アンドーデンキ</v>
      </c>
      <c r="C1849" s="183">
        <v>7</v>
      </c>
      <c r="D1849" s="183">
        <v>7</v>
      </c>
      <c r="E1849" s="183">
        <f>_xlfn.XLOOKUP(A1849,[2]Sheet1!$R:$R,[2]Sheet1!$AB:$AB,"",0)</f>
        <v>7</v>
      </c>
      <c r="F1849" s="183" t="str">
        <f>_xlfn.XLOOKUP($A1849,[3]【2026年03月度_全社】RFM客層一覧表データ!$A:$A,[3]【2026年03月度_全社】RFM客層一覧表データ!C:C,"",0)</f>
        <v/>
      </c>
      <c r="G1849" s="183" t="str">
        <f>_xlfn.XLOOKUP($A1849,[3]【2026年03月度_全社】RFM客層一覧表データ!$A:$A,[3]【2026年03月度_全社】RFM客層一覧表データ!D:D,"",0)</f>
        <v/>
      </c>
      <c r="H1849" s="183" t="str">
        <f>_xlfn.XLOOKUP($A1849,[3]【2026年03月度_全社】RFM客層一覧表データ!$A:$A,[3]【2026年03月度_全社】RFM客層一覧表データ!E:E,"",0)</f>
        <v/>
      </c>
      <c r="I1849" s="183" t="str">
        <f>_xlfn.XLOOKUP($A1849,[3]【2026年03月度_全社】RFM客層一覧表データ!$A:$A,[3]【2026年03月度_全社】RFM客層一覧表データ!F:F,"",0)</f>
        <v/>
      </c>
      <c r="J1849" s="183">
        <v>0</v>
      </c>
      <c r="K1849" s="183">
        <v>0</v>
      </c>
      <c r="L1849" s="183">
        <v>0</v>
      </c>
      <c r="M1849" s="183">
        <v>0</v>
      </c>
      <c r="N1849" s="183">
        <v>0</v>
      </c>
      <c r="O1849" s="183">
        <v>0</v>
      </c>
      <c r="P1849" s="183">
        <v>0</v>
      </c>
      <c r="Q1849" s="183">
        <v>0</v>
      </c>
      <c r="R1849" s="183">
        <v>0</v>
      </c>
      <c r="S1849" s="183">
        <v>0</v>
      </c>
      <c r="T1849" s="183">
        <v>0</v>
      </c>
      <c r="U1849" s="183">
        <v>0</v>
      </c>
      <c r="V1849" s="183">
        <v>0</v>
      </c>
      <c r="W1849" s="183">
        <v>0</v>
      </c>
      <c r="X1849" s="183">
        <v>0</v>
      </c>
      <c r="Y1849" s="183">
        <v>0</v>
      </c>
    </row>
    <row r="1850" spans="1:25" x14ac:dyDescent="0.2">
      <c r="A1850" s="184">
        <v>11472001</v>
      </c>
      <c r="B1850" s="183" t="str">
        <f>[1]店マスタ!B1849</f>
        <v>（株）たちばな電化</v>
      </c>
      <c r="C1850" s="183">
        <v>1.5</v>
      </c>
      <c r="D1850" s="183">
        <v>1.5</v>
      </c>
      <c r="E1850" s="183">
        <f>_xlfn.XLOOKUP(A1850,[2]Sheet1!$R:$R,[2]Sheet1!$AB:$AB,"",0)</f>
        <v>1.5</v>
      </c>
      <c r="F1850" s="183" t="str">
        <f>_xlfn.XLOOKUP($A1850,[3]【2026年03月度_全社】RFM客層一覧表データ!$A:$A,[3]【2026年03月度_全社】RFM客層一覧表データ!C:C,"",0)</f>
        <v/>
      </c>
      <c r="G1850" s="183" t="str">
        <f>_xlfn.XLOOKUP($A1850,[3]【2026年03月度_全社】RFM客層一覧表データ!$A:$A,[3]【2026年03月度_全社】RFM客層一覧表データ!D:D,"",0)</f>
        <v/>
      </c>
      <c r="H1850" s="183" t="str">
        <f>_xlfn.XLOOKUP($A1850,[3]【2026年03月度_全社】RFM客層一覧表データ!$A:$A,[3]【2026年03月度_全社】RFM客層一覧表データ!E:E,"",0)</f>
        <v/>
      </c>
      <c r="I1850" s="183" t="str">
        <f>_xlfn.XLOOKUP($A1850,[3]【2026年03月度_全社】RFM客層一覧表データ!$A:$A,[3]【2026年03月度_全社】RFM客層一覧表データ!F:F,"",0)</f>
        <v/>
      </c>
      <c r="J1850" s="183">
        <v>0</v>
      </c>
      <c r="K1850" s="183">
        <v>0</v>
      </c>
      <c r="L1850" s="183">
        <v>0</v>
      </c>
      <c r="M1850" s="183">
        <v>0</v>
      </c>
      <c r="N1850" s="183">
        <v>0</v>
      </c>
      <c r="O1850" s="183">
        <v>0</v>
      </c>
      <c r="P1850" s="183">
        <v>0</v>
      </c>
      <c r="Q1850" s="183">
        <v>0</v>
      </c>
      <c r="R1850" s="183">
        <v>0</v>
      </c>
      <c r="S1850" s="183">
        <v>0</v>
      </c>
      <c r="T1850" s="183">
        <v>0</v>
      </c>
      <c r="U1850" s="183">
        <v>0</v>
      </c>
      <c r="V1850" s="183">
        <v>0</v>
      </c>
      <c r="W1850" s="183">
        <v>0</v>
      </c>
      <c r="X1850" s="183">
        <v>0</v>
      </c>
      <c r="Y1850" s="183">
        <v>0</v>
      </c>
    </row>
    <row r="1851" spans="1:25" x14ac:dyDescent="0.2">
      <c r="A1851" s="184">
        <v>11472008</v>
      </c>
      <c r="B1851" s="183" t="str">
        <f>[1]店マスタ!B1850</f>
        <v>α湘南　みかみ</v>
      </c>
      <c r="C1851" s="183">
        <v>4</v>
      </c>
      <c r="D1851" s="183">
        <v>4</v>
      </c>
      <c r="E1851" s="183">
        <f>_xlfn.XLOOKUP(A1851,[2]Sheet1!$R:$R,[2]Sheet1!$AB:$AB,"",0)</f>
        <v>4</v>
      </c>
      <c r="F1851" s="183">
        <f>_xlfn.XLOOKUP($A1851,[3]【2026年03月度_全社】RFM客層一覧表データ!$A:$A,[3]【2026年03月度_全社】RFM客層一覧表データ!C:C,"",0)</f>
        <v>1008</v>
      </c>
      <c r="G1851" s="183">
        <f>_xlfn.XLOOKUP($A1851,[3]【2026年03月度_全社】RFM客層一覧表データ!$A:$A,[3]【2026年03月度_全社】RFM客層一覧表データ!D:D,"",0)</f>
        <v>434</v>
      </c>
      <c r="H1851" s="183">
        <f>_xlfn.XLOOKUP($A1851,[3]【2026年03月度_全社】RFM客層一覧表データ!$A:$A,[3]【2026年03月度_全社】RFM客層一覧表データ!E:E,"",0)</f>
        <v>502</v>
      </c>
      <c r="I1851" s="183">
        <f>_xlfn.XLOOKUP($A1851,[3]【2026年03月度_全社】RFM客層一覧表データ!$A:$A,[3]【2026年03月度_全社】RFM客層一覧表データ!F:F,"",0)</f>
        <v>78</v>
      </c>
      <c r="J1851" s="183">
        <v>980</v>
      </c>
      <c r="K1851" s="183">
        <v>438</v>
      </c>
      <c r="L1851" s="183">
        <v>495</v>
      </c>
      <c r="M1851" s="183">
        <v>81</v>
      </c>
      <c r="N1851" s="183">
        <v>979</v>
      </c>
      <c r="O1851" s="183">
        <v>537</v>
      </c>
      <c r="P1851" s="183">
        <v>507</v>
      </c>
      <c r="Q1851" s="183">
        <v>84</v>
      </c>
      <c r="R1851" s="183">
        <v>996</v>
      </c>
      <c r="S1851" s="183">
        <v>518</v>
      </c>
      <c r="T1851" s="183">
        <v>508</v>
      </c>
      <c r="U1851" s="183">
        <v>78</v>
      </c>
      <c r="V1851" s="183">
        <v>990</v>
      </c>
      <c r="W1851" s="183">
        <v>502</v>
      </c>
      <c r="X1851" s="183">
        <v>502</v>
      </c>
      <c r="Y1851" s="183">
        <v>74</v>
      </c>
    </row>
    <row r="1852" spans="1:25" x14ac:dyDescent="0.2">
      <c r="A1852" s="184">
        <v>11473002</v>
      </c>
      <c r="B1852" s="183" t="str">
        <f>[1]店マスタ!B1851</f>
        <v>（有）電化のきつぎ</v>
      </c>
      <c r="C1852" s="183">
        <v>2</v>
      </c>
      <c r="D1852" s="183">
        <v>2</v>
      </c>
      <c r="E1852" s="183">
        <f>_xlfn.XLOOKUP(A1852,[2]Sheet1!$R:$R,[2]Sheet1!$AB:$AB,"",0)</f>
        <v>2</v>
      </c>
      <c r="F1852" s="183">
        <f>_xlfn.XLOOKUP($A1852,[3]【2026年03月度_全社】RFM客層一覧表データ!$A:$A,[3]【2026年03月度_全社】RFM客層一覧表データ!C:C,"",0)</f>
        <v>275</v>
      </c>
      <c r="G1852" s="183">
        <f>_xlfn.XLOOKUP($A1852,[3]【2026年03月度_全社】RFM客層一覧表データ!$A:$A,[3]【2026年03月度_全社】RFM客層一覧表データ!D:D,"",0)</f>
        <v>70</v>
      </c>
      <c r="H1852" s="183">
        <f>_xlfn.XLOOKUP($A1852,[3]【2026年03月度_全社】RFM客層一覧表データ!$A:$A,[3]【2026年03月度_全社】RFM客層一覧表データ!E:E,"",0)</f>
        <v>0</v>
      </c>
      <c r="I1852" s="183">
        <f>_xlfn.XLOOKUP($A1852,[3]【2026年03月度_全社】RFM客層一覧表データ!$A:$A,[3]【2026年03月度_全社】RFM客層一覧表データ!F:F,"",0)</f>
        <v>0</v>
      </c>
      <c r="J1852" s="183">
        <v>287</v>
      </c>
      <c r="K1852" s="183">
        <v>88</v>
      </c>
      <c r="L1852" s="183">
        <v>0</v>
      </c>
      <c r="M1852" s="183">
        <v>0</v>
      </c>
      <c r="N1852" s="183">
        <v>271</v>
      </c>
      <c r="O1852" s="183">
        <v>82</v>
      </c>
      <c r="P1852" s="183">
        <v>0</v>
      </c>
      <c r="Q1852" s="183">
        <v>0</v>
      </c>
      <c r="R1852" s="183">
        <v>272</v>
      </c>
      <c r="S1852" s="183">
        <v>81</v>
      </c>
      <c r="T1852" s="183">
        <v>0</v>
      </c>
      <c r="U1852" s="183">
        <v>0</v>
      </c>
      <c r="V1852" s="183">
        <v>261</v>
      </c>
      <c r="W1852" s="183">
        <v>60</v>
      </c>
      <c r="X1852" s="183">
        <v>0</v>
      </c>
      <c r="Y1852" s="183">
        <v>0</v>
      </c>
    </row>
    <row r="1853" spans="1:25" x14ac:dyDescent="0.2">
      <c r="A1853" s="184">
        <v>11475004</v>
      </c>
      <c r="B1853" s="183" t="str">
        <f>[1]店マスタ!B1852</f>
        <v>津久井（有）斉藤電器商会</v>
      </c>
      <c r="C1853" s="183">
        <v>1</v>
      </c>
      <c r="D1853" s="183">
        <v>1</v>
      </c>
      <c r="E1853" s="183">
        <f>_xlfn.XLOOKUP(A1853,[2]Sheet1!$R:$R,[2]Sheet1!$AB:$AB,"",0)</f>
        <v>1</v>
      </c>
      <c r="F1853" s="183">
        <f>_xlfn.XLOOKUP($A1853,[3]【2026年03月度_全社】RFM客層一覧表データ!$A:$A,[3]【2026年03月度_全社】RFM客層一覧表データ!C:C,"",0)</f>
        <v>692</v>
      </c>
      <c r="G1853" s="183">
        <f>_xlfn.XLOOKUP($A1853,[3]【2026年03月度_全社】RFM客層一覧表データ!$A:$A,[3]【2026年03月度_全社】RFM客層一覧表データ!D:D,"",0)</f>
        <v>267</v>
      </c>
      <c r="H1853" s="183">
        <f>_xlfn.XLOOKUP($A1853,[3]【2026年03月度_全社】RFM客層一覧表データ!$A:$A,[3]【2026年03月度_全社】RFM客層一覧表データ!E:E,"",0)</f>
        <v>181</v>
      </c>
      <c r="I1853" s="183">
        <f>_xlfn.XLOOKUP($A1853,[3]【2026年03月度_全社】RFM客層一覧表データ!$A:$A,[3]【2026年03月度_全社】RFM客層一覧表データ!F:F,"",0)</f>
        <v>115</v>
      </c>
      <c r="J1853" s="183">
        <v>644</v>
      </c>
      <c r="K1853" s="183">
        <v>260</v>
      </c>
      <c r="L1853" s="183">
        <v>141</v>
      </c>
      <c r="M1853" s="183">
        <v>124</v>
      </c>
      <c r="N1853" s="183">
        <v>597</v>
      </c>
      <c r="O1853" s="183">
        <v>246</v>
      </c>
      <c r="P1853" s="183">
        <v>102</v>
      </c>
      <c r="Q1853" s="183">
        <v>155</v>
      </c>
      <c r="R1853" s="183">
        <v>573</v>
      </c>
      <c r="S1853" s="183">
        <v>247</v>
      </c>
      <c r="T1853" s="183">
        <v>69</v>
      </c>
      <c r="U1853" s="183">
        <v>220</v>
      </c>
      <c r="V1853" s="183">
        <v>471</v>
      </c>
      <c r="W1853" s="183">
        <v>1</v>
      </c>
      <c r="X1853" s="183">
        <v>30</v>
      </c>
      <c r="Y1853" s="183">
        <v>1</v>
      </c>
    </row>
    <row r="1854" spans="1:25" x14ac:dyDescent="0.2">
      <c r="A1854" s="184">
        <v>11511186</v>
      </c>
      <c r="B1854" s="183" t="str">
        <f>[1]店マスタ!B1853</f>
        <v>ｅプラザ石山店</v>
      </c>
      <c r="C1854" s="183">
        <v>3</v>
      </c>
      <c r="D1854" s="183">
        <v>3</v>
      </c>
      <c r="E1854" s="183">
        <f>_xlfn.XLOOKUP(A1854,[2]Sheet1!$R:$R,[2]Sheet1!$AB:$AB,"",0)</f>
        <v>3</v>
      </c>
      <c r="F1854" s="183">
        <f>_xlfn.XLOOKUP($A1854,[3]【2026年03月度_全社】RFM客層一覧表データ!$A:$A,[3]【2026年03月度_全社】RFM客層一覧表データ!C:C,"",0)</f>
        <v>661</v>
      </c>
      <c r="G1854" s="183">
        <f>_xlfn.XLOOKUP($A1854,[3]【2026年03月度_全社】RFM客層一覧表データ!$A:$A,[3]【2026年03月度_全社】RFM客層一覧表データ!D:D,"",0)</f>
        <v>359</v>
      </c>
      <c r="H1854" s="183">
        <f>_xlfn.XLOOKUP($A1854,[3]【2026年03月度_全社】RFM客層一覧表データ!$A:$A,[3]【2026年03月度_全社】RFM客層一覧表データ!E:E,"",0)</f>
        <v>389</v>
      </c>
      <c r="I1854" s="183">
        <f>_xlfn.XLOOKUP($A1854,[3]【2026年03月度_全社】RFM客層一覧表データ!$A:$A,[3]【2026年03月度_全社】RFM客層一覧表データ!F:F,"",0)</f>
        <v>43</v>
      </c>
      <c r="J1854" s="183">
        <v>647</v>
      </c>
      <c r="K1854" s="183">
        <v>354</v>
      </c>
      <c r="L1854" s="183">
        <v>378</v>
      </c>
      <c r="M1854" s="183">
        <v>52</v>
      </c>
      <c r="N1854" s="183">
        <v>616</v>
      </c>
      <c r="O1854" s="183">
        <v>372</v>
      </c>
      <c r="P1854" s="183">
        <v>379</v>
      </c>
      <c r="Q1854" s="183">
        <v>46</v>
      </c>
      <c r="R1854" s="183">
        <v>587</v>
      </c>
      <c r="S1854" s="183">
        <v>365</v>
      </c>
      <c r="T1854" s="183">
        <v>368</v>
      </c>
      <c r="U1854" s="183">
        <v>41</v>
      </c>
      <c r="V1854" s="183">
        <v>584</v>
      </c>
      <c r="W1854" s="183">
        <v>369</v>
      </c>
      <c r="X1854" s="183">
        <v>365</v>
      </c>
      <c r="Y1854" s="183">
        <v>64</v>
      </c>
    </row>
    <row r="1855" spans="1:25" x14ac:dyDescent="0.2">
      <c r="A1855" s="184">
        <v>11511187</v>
      </c>
      <c r="B1855" s="183" t="str">
        <f>[1]店マスタ!B1854</f>
        <v>ライフネット　小林</v>
      </c>
      <c r="C1855" s="183">
        <v>2.5</v>
      </c>
      <c r="D1855" s="183">
        <v>2.5</v>
      </c>
      <c r="E1855" s="183">
        <f>_xlfn.XLOOKUP(A1855,[2]Sheet1!$R:$R,[2]Sheet1!$AB:$AB,"",0)</f>
        <v>3</v>
      </c>
      <c r="F1855" s="183">
        <f>_xlfn.XLOOKUP($A1855,[3]【2026年03月度_全社】RFM客層一覧表データ!$A:$A,[3]【2026年03月度_全社】RFM客層一覧表データ!C:C,"",0)</f>
        <v>450</v>
      </c>
      <c r="G1855" s="183">
        <f>_xlfn.XLOOKUP($A1855,[3]【2026年03月度_全社】RFM客層一覧表データ!$A:$A,[3]【2026年03月度_全社】RFM客層一覧表データ!D:D,"",0)</f>
        <v>242</v>
      </c>
      <c r="H1855" s="183">
        <f>_xlfn.XLOOKUP($A1855,[3]【2026年03月度_全社】RFM客層一覧表データ!$A:$A,[3]【2026年03月度_全社】RFM客層一覧表データ!E:E,"",0)</f>
        <v>284</v>
      </c>
      <c r="I1855" s="183">
        <f>_xlfn.XLOOKUP($A1855,[3]【2026年03月度_全社】RFM客層一覧表データ!$A:$A,[3]【2026年03月度_全社】RFM客層一覧表データ!F:F,"",0)</f>
        <v>29</v>
      </c>
      <c r="J1855" s="183">
        <v>440</v>
      </c>
      <c r="K1855" s="183">
        <v>257</v>
      </c>
      <c r="L1855" s="183">
        <v>286</v>
      </c>
      <c r="M1855" s="183">
        <v>30</v>
      </c>
      <c r="N1855" s="183">
        <v>432</v>
      </c>
      <c r="O1855" s="183">
        <v>234</v>
      </c>
      <c r="P1855" s="183">
        <v>284</v>
      </c>
      <c r="Q1855" s="183">
        <v>11</v>
      </c>
      <c r="R1855" s="183">
        <v>429</v>
      </c>
      <c r="S1855" s="183">
        <v>250</v>
      </c>
      <c r="T1855" s="183">
        <v>278</v>
      </c>
      <c r="U1855" s="183">
        <v>25</v>
      </c>
      <c r="V1855" s="183">
        <v>437</v>
      </c>
      <c r="W1855" s="183">
        <v>257</v>
      </c>
      <c r="X1855" s="183">
        <v>276</v>
      </c>
      <c r="Y1855" s="183">
        <v>33</v>
      </c>
    </row>
    <row r="1856" spans="1:25" x14ac:dyDescent="0.2">
      <c r="A1856" s="184">
        <v>11511245</v>
      </c>
      <c r="B1856" s="183" t="str">
        <f>[1]店マスタ!B1855</f>
        <v>電化のコヤマ</v>
      </c>
      <c r="C1856" s="183">
        <v>1.5</v>
      </c>
      <c r="D1856" s="183">
        <v>0</v>
      </c>
      <c r="E1856" s="183" t="str">
        <f>_xlfn.XLOOKUP(A1856,[2]Sheet1!$R:$R,[2]Sheet1!$AB:$AB,"",0)</f>
        <v/>
      </c>
      <c r="F1856" s="183" t="str">
        <f>_xlfn.XLOOKUP($A1856,[3]【2026年03月度_全社】RFM客層一覧表データ!$A:$A,[3]【2026年03月度_全社】RFM客層一覧表データ!C:C,"",0)</f>
        <v/>
      </c>
      <c r="G1856" s="183" t="str">
        <f>_xlfn.XLOOKUP($A1856,[3]【2026年03月度_全社】RFM客層一覧表データ!$A:$A,[3]【2026年03月度_全社】RFM客層一覧表データ!D:D,"",0)</f>
        <v/>
      </c>
      <c r="H1856" s="183" t="str">
        <f>_xlfn.XLOOKUP($A1856,[3]【2026年03月度_全社】RFM客層一覧表データ!$A:$A,[3]【2026年03月度_全社】RFM客層一覧表データ!E:E,"",0)</f>
        <v/>
      </c>
      <c r="I1856" s="183" t="str">
        <f>_xlfn.XLOOKUP($A1856,[3]【2026年03月度_全社】RFM客層一覧表データ!$A:$A,[3]【2026年03月度_全社】RFM客層一覧表データ!F:F,"",0)</f>
        <v/>
      </c>
      <c r="J1856" s="183">
        <v>0</v>
      </c>
      <c r="K1856" s="183">
        <v>0</v>
      </c>
      <c r="L1856" s="183">
        <v>0</v>
      </c>
      <c r="M1856" s="183">
        <v>0</v>
      </c>
      <c r="N1856" s="183">
        <v>0</v>
      </c>
      <c r="O1856" s="183">
        <v>0</v>
      </c>
      <c r="P1856" s="183">
        <v>0</v>
      </c>
      <c r="Q1856" s="183">
        <v>0</v>
      </c>
      <c r="R1856" s="183">
        <v>0</v>
      </c>
      <c r="S1856" s="183">
        <v>0</v>
      </c>
      <c r="T1856" s="183">
        <v>0</v>
      </c>
      <c r="U1856" s="183">
        <v>0</v>
      </c>
      <c r="V1856" s="183">
        <v>0</v>
      </c>
      <c r="W1856" s="183">
        <v>0</v>
      </c>
      <c r="X1856" s="183">
        <v>0</v>
      </c>
      <c r="Y1856" s="183">
        <v>0</v>
      </c>
    </row>
    <row r="1857" spans="1:25" x14ac:dyDescent="0.2">
      <c r="A1857" s="184">
        <v>11511253</v>
      </c>
      <c r="B1857" s="183" t="str">
        <f>[1]店マスタ!B1856</f>
        <v>ｅプラザのぐち店</v>
      </c>
      <c r="C1857" s="183">
        <v>3.5</v>
      </c>
      <c r="D1857" s="183">
        <v>3.5</v>
      </c>
      <c r="E1857" s="183">
        <f>_xlfn.XLOOKUP(A1857,[2]Sheet1!$R:$R,[2]Sheet1!$AB:$AB,"",0)</f>
        <v>3.5</v>
      </c>
      <c r="F1857" s="183">
        <f>_xlfn.XLOOKUP($A1857,[3]【2026年03月度_全社】RFM客層一覧表データ!$A:$A,[3]【2026年03月度_全社】RFM客層一覧表データ!C:C,"",0)</f>
        <v>1085</v>
      </c>
      <c r="G1857" s="183">
        <f>_xlfn.XLOOKUP($A1857,[3]【2026年03月度_全社】RFM客層一覧表データ!$A:$A,[3]【2026年03月度_全社】RFM客層一覧表データ!D:D,"",0)</f>
        <v>474</v>
      </c>
      <c r="H1857" s="183">
        <f>_xlfn.XLOOKUP($A1857,[3]【2026年03月度_全社】RFM客層一覧表データ!$A:$A,[3]【2026年03月度_全社】RFM客層一覧表データ!E:E,"",0)</f>
        <v>385</v>
      </c>
      <c r="I1857" s="183">
        <f>_xlfn.XLOOKUP($A1857,[3]【2026年03月度_全社】RFM客層一覧表データ!$A:$A,[3]【2026年03月度_全社】RFM客層一覧表データ!F:F,"",0)</f>
        <v>143</v>
      </c>
      <c r="J1857" s="183">
        <v>1020</v>
      </c>
      <c r="K1857" s="183">
        <v>466</v>
      </c>
      <c r="L1857" s="183">
        <v>370</v>
      </c>
      <c r="M1857" s="183">
        <v>116</v>
      </c>
      <c r="N1857" s="183">
        <v>959</v>
      </c>
      <c r="O1857" s="183">
        <v>497</v>
      </c>
      <c r="P1857" s="183">
        <v>339</v>
      </c>
      <c r="Q1857" s="183">
        <v>149</v>
      </c>
      <c r="R1857" s="183">
        <v>852</v>
      </c>
      <c r="S1857" s="183">
        <v>422</v>
      </c>
      <c r="T1857" s="183">
        <v>327</v>
      </c>
      <c r="U1857" s="183">
        <v>125</v>
      </c>
      <c r="V1857" s="183">
        <v>769</v>
      </c>
      <c r="W1857" s="183">
        <v>403</v>
      </c>
      <c r="X1857" s="183">
        <v>318</v>
      </c>
      <c r="Y1857" s="183">
        <v>94</v>
      </c>
    </row>
    <row r="1858" spans="1:25" x14ac:dyDescent="0.2">
      <c r="A1858" s="184">
        <v>11511254</v>
      </c>
      <c r="B1858" s="183" t="str">
        <f>[1]店マスタ!B1857</f>
        <v>（有）でんきらんど　ワタナベ</v>
      </c>
      <c r="C1858" s="183">
        <v>2</v>
      </c>
      <c r="D1858" s="183">
        <v>2</v>
      </c>
      <c r="E1858" s="183">
        <f>_xlfn.XLOOKUP(A1858,[2]Sheet1!$R:$R,[2]Sheet1!$AB:$AB,"",0)</f>
        <v>2.5</v>
      </c>
      <c r="F1858" s="183">
        <f>_xlfn.XLOOKUP($A1858,[3]【2026年03月度_全社】RFM客層一覧表データ!$A:$A,[3]【2026年03月度_全社】RFM客層一覧表データ!C:C,"",0)</f>
        <v>613</v>
      </c>
      <c r="G1858" s="183">
        <f>_xlfn.XLOOKUP($A1858,[3]【2026年03月度_全社】RFM客層一覧表データ!$A:$A,[3]【2026年03月度_全社】RFM客層一覧表データ!D:D,"",0)</f>
        <v>308</v>
      </c>
      <c r="H1858" s="183">
        <f>_xlfn.XLOOKUP($A1858,[3]【2026年03月度_全社】RFM客層一覧表データ!$A:$A,[3]【2026年03月度_全社】RFM客層一覧表データ!E:E,"",0)</f>
        <v>300</v>
      </c>
      <c r="I1858" s="183">
        <f>_xlfn.XLOOKUP($A1858,[3]【2026年03月度_全社】RFM客層一覧表データ!$A:$A,[3]【2026年03月度_全社】RFM客層一覧表データ!F:F,"",0)</f>
        <v>66</v>
      </c>
      <c r="J1858" s="183">
        <v>578</v>
      </c>
      <c r="K1858" s="183">
        <v>297</v>
      </c>
      <c r="L1858" s="183">
        <v>284</v>
      </c>
      <c r="M1858" s="183">
        <v>69</v>
      </c>
      <c r="N1858" s="183">
        <v>556</v>
      </c>
      <c r="O1858" s="183">
        <v>273</v>
      </c>
      <c r="P1858" s="183">
        <v>270</v>
      </c>
      <c r="Q1858" s="183">
        <v>50</v>
      </c>
      <c r="R1858" s="183">
        <v>553</v>
      </c>
      <c r="S1858" s="183">
        <v>274</v>
      </c>
      <c r="T1858" s="183">
        <v>279</v>
      </c>
      <c r="U1858" s="183">
        <v>50</v>
      </c>
      <c r="V1858" s="183">
        <v>531</v>
      </c>
      <c r="W1858" s="183">
        <v>267</v>
      </c>
      <c r="X1858" s="183">
        <v>289</v>
      </c>
      <c r="Y1858" s="183">
        <v>51</v>
      </c>
    </row>
    <row r="1859" spans="1:25" x14ac:dyDescent="0.2">
      <c r="A1859" s="184">
        <v>11511272</v>
      </c>
      <c r="B1859" s="183" t="str">
        <f>[1]店マスタ!B1858</f>
        <v>秋山電気</v>
      </c>
      <c r="C1859" s="183">
        <v>1.5</v>
      </c>
      <c r="D1859" s="183">
        <v>1.5</v>
      </c>
      <c r="E1859" s="183" t="str">
        <f>_xlfn.XLOOKUP(A1859,[2]Sheet1!$R:$R,[2]Sheet1!$AB:$AB,"",0)</f>
        <v/>
      </c>
      <c r="F1859" s="183">
        <f>_xlfn.XLOOKUP($A1859,[3]【2026年03月度_全社】RFM客層一覧表データ!$A:$A,[3]【2026年03月度_全社】RFM客層一覧表データ!C:C,"",0)</f>
        <v>205</v>
      </c>
      <c r="G1859" s="183">
        <f>_xlfn.XLOOKUP($A1859,[3]【2026年03月度_全社】RFM客層一覧表データ!$A:$A,[3]【2026年03月度_全社】RFM客層一覧表データ!D:D,"",0)</f>
        <v>87</v>
      </c>
      <c r="H1859" s="183">
        <f>_xlfn.XLOOKUP($A1859,[3]【2026年03月度_全社】RFM客層一覧表データ!$A:$A,[3]【2026年03月度_全社】RFM客層一覧表データ!E:E,"",0)</f>
        <v>127</v>
      </c>
      <c r="I1859" s="183">
        <f>_xlfn.XLOOKUP($A1859,[3]【2026年03月度_全社】RFM客層一覧表データ!$A:$A,[3]【2026年03月度_全社】RFM客層一覧表データ!F:F,"",0)</f>
        <v>7</v>
      </c>
      <c r="J1859" s="183">
        <v>211</v>
      </c>
      <c r="K1859" s="183">
        <v>74</v>
      </c>
      <c r="L1859" s="183">
        <v>124</v>
      </c>
      <c r="M1859" s="183">
        <v>4</v>
      </c>
      <c r="N1859" s="183">
        <v>227</v>
      </c>
      <c r="O1859" s="183">
        <v>87</v>
      </c>
      <c r="P1859" s="183">
        <v>141</v>
      </c>
      <c r="Q1859" s="183">
        <v>5</v>
      </c>
      <c r="R1859" s="183">
        <v>239</v>
      </c>
      <c r="S1859" s="183">
        <v>90</v>
      </c>
      <c r="T1859" s="183">
        <v>157</v>
      </c>
      <c r="U1859" s="183">
        <v>3</v>
      </c>
      <c r="V1859" s="183">
        <v>248</v>
      </c>
      <c r="W1859" s="183">
        <v>97</v>
      </c>
      <c r="X1859" s="183">
        <v>163</v>
      </c>
      <c r="Y1859" s="183">
        <v>8</v>
      </c>
    </row>
    <row r="1860" spans="1:25" x14ac:dyDescent="0.2">
      <c r="A1860" s="184">
        <v>11511275</v>
      </c>
      <c r="B1860" s="183" t="str">
        <f>[1]店マスタ!B1859</f>
        <v>（有）小見電器</v>
      </c>
      <c r="C1860" s="183">
        <v>3</v>
      </c>
      <c r="D1860" s="183">
        <v>3</v>
      </c>
      <c r="E1860" s="183">
        <f>_xlfn.XLOOKUP(A1860,[2]Sheet1!$R:$R,[2]Sheet1!$AB:$AB,"",0)</f>
        <v>3</v>
      </c>
      <c r="F1860" s="183">
        <f>_xlfn.XLOOKUP($A1860,[3]【2026年03月度_全社】RFM客層一覧表データ!$A:$A,[3]【2026年03月度_全社】RFM客層一覧表データ!C:C,"",0)</f>
        <v>1013</v>
      </c>
      <c r="G1860" s="183">
        <f>_xlfn.XLOOKUP($A1860,[3]【2026年03月度_全社】RFM客層一覧表データ!$A:$A,[3]【2026年03月度_全社】RFM客層一覧表データ!D:D,"",0)</f>
        <v>456</v>
      </c>
      <c r="H1860" s="183">
        <f>_xlfn.XLOOKUP($A1860,[3]【2026年03月度_全社】RFM客層一覧表データ!$A:$A,[3]【2026年03月度_全社】RFM客層一覧表データ!E:E,"",0)</f>
        <v>542</v>
      </c>
      <c r="I1860" s="183">
        <f>_xlfn.XLOOKUP($A1860,[3]【2026年03月度_全社】RFM客層一覧表データ!$A:$A,[3]【2026年03月度_全社】RFM客層一覧表データ!F:F,"",0)</f>
        <v>60</v>
      </c>
      <c r="J1860" s="183">
        <v>985</v>
      </c>
      <c r="K1860" s="183">
        <v>432</v>
      </c>
      <c r="L1860" s="183">
        <v>523</v>
      </c>
      <c r="M1860" s="183">
        <v>45</v>
      </c>
      <c r="N1860" s="183">
        <v>1026</v>
      </c>
      <c r="O1860" s="183">
        <v>453</v>
      </c>
      <c r="P1860" s="183">
        <v>519</v>
      </c>
      <c r="Q1860" s="183">
        <v>64</v>
      </c>
      <c r="R1860" s="183">
        <v>1016</v>
      </c>
      <c r="S1860" s="183">
        <v>517</v>
      </c>
      <c r="T1860" s="183">
        <v>540</v>
      </c>
      <c r="U1860" s="183">
        <v>83</v>
      </c>
      <c r="V1860" s="183">
        <v>986</v>
      </c>
      <c r="W1860" s="183">
        <v>500</v>
      </c>
      <c r="X1860" s="183">
        <v>540</v>
      </c>
      <c r="Y1860" s="183">
        <v>62</v>
      </c>
    </row>
    <row r="1861" spans="1:25" x14ac:dyDescent="0.2">
      <c r="A1861" s="184">
        <v>11511336</v>
      </c>
      <c r="B1861" s="183" t="str">
        <f>[1]店マスタ!B1860</f>
        <v>でんきハウス星野</v>
      </c>
      <c r="C1861" s="183">
        <v>1</v>
      </c>
      <c r="D1861" s="183">
        <v>1</v>
      </c>
      <c r="E1861" s="183">
        <f>_xlfn.XLOOKUP(A1861,[2]Sheet1!$R:$R,[2]Sheet1!$AB:$AB,"",0)</f>
        <v>1</v>
      </c>
      <c r="F1861" s="183">
        <f>_xlfn.XLOOKUP($A1861,[3]【2026年03月度_全社】RFM客層一覧表データ!$A:$A,[3]【2026年03月度_全社】RFM客層一覧表データ!C:C,"",0)</f>
        <v>238</v>
      </c>
      <c r="G1861" s="183">
        <f>_xlfn.XLOOKUP($A1861,[3]【2026年03月度_全社】RFM客層一覧表データ!$A:$A,[3]【2026年03月度_全社】RFM客層一覧表データ!D:D,"",0)</f>
        <v>80</v>
      </c>
      <c r="H1861" s="183">
        <f>_xlfn.XLOOKUP($A1861,[3]【2026年03月度_全社】RFM客層一覧表データ!$A:$A,[3]【2026年03月度_全社】RFM客層一覧表データ!E:E,"",0)</f>
        <v>131</v>
      </c>
      <c r="I1861" s="183">
        <f>_xlfn.XLOOKUP($A1861,[3]【2026年03月度_全社】RFM客層一覧表データ!$A:$A,[3]【2026年03月度_全社】RFM客層一覧表データ!F:F,"",0)</f>
        <v>5</v>
      </c>
      <c r="J1861" s="183">
        <v>249</v>
      </c>
      <c r="K1861" s="183">
        <v>97</v>
      </c>
      <c r="L1861" s="183">
        <v>142</v>
      </c>
      <c r="M1861" s="183">
        <v>14</v>
      </c>
      <c r="N1861" s="183">
        <v>262</v>
      </c>
      <c r="O1861" s="183">
        <v>104</v>
      </c>
      <c r="P1861" s="183">
        <v>151</v>
      </c>
      <c r="Q1861" s="183">
        <v>13</v>
      </c>
      <c r="R1861" s="183">
        <v>268</v>
      </c>
      <c r="S1861" s="183">
        <v>107</v>
      </c>
      <c r="T1861" s="183">
        <v>156</v>
      </c>
      <c r="U1861" s="183">
        <v>18</v>
      </c>
      <c r="V1861" s="183">
        <v>270</v>
      </c>
      <c r="W1861" s="183">
        <v>119</v>
      </c>
      <c r="X1861" s="183">
        <v>161</v>
      </c>
      <c r="Y1861" s="183">
        <v>13</v>
      </c>
    </row>
    <row r="1862" spans="1:25" x14ac:dyDescent="0.2">
      <c r="A1862" s="184">
        <v>11511504</v>
      </c>
      <c r="B1862" s="183" t="str">
        <f>[1]店マスタ!B1861</f>
        <v>ライフネット　御園</v>
      </c>
      <c r="C1862" s="183">
        <v>2.5</v>
      </c>
      <c r="D1862" s="183">
        <v>2.5</v>
      </c>
      <c r="E1862" s="183">
        <f>_xlfn.XLOOKUP(A1862,[2]Sheet1!$R:$R,[2]Sheet1!$AB:$AB,"",0)</f>
        <v>3</v>
      </c>
      <c r="F1862" s="183">
        <f>_xlfn.XLOOKUP($A1862,[3]【2026年03月度_全社】RFM客層一覧表データ!$A:$A,[3]【2026年03月度_全社】RFM客層一覧表データ!C:C,"",0)</f>
        <v>937</v>
      </c>
      <c r="G1862" s="183">
        <f>_xlfn.XLOOKUP($A1862,[3]【2026年03月度_全社】RFM客層一覧表データ!$A:$A,[3]【2026年03月度_全社】RFM客層一覧表データ!D:D,"",0)</f>
        <v>464</v>
      </c>
      <c r="H1862" s="183">
        <f>_xlfn.XLOOKUP($A1862,[3]【2026年03月度_全社】RFM客層一覧表データ!$A:$A,[3]【2026年03月度_全社】RFM客層一覧表データ!E:E,"",0)</f>
        <v>447</v>
      </c>
      <c r="I1862" s="183">
        <f>_xlfn.XLOOKUP($A1862,[3]【2026年03月度_全社】RFM客層一覧表データ!$A:$A,[3]【2026年03月度_全社】RFM客層一覧表データ!F:F,"",0)</f>
        <v>83</v>
      </c>
      <c r="J1862" s="183">
        <v>912</v>
      </c>
      <c r="K1862" s="183">
        <v>453</v>
      </c>
      <c r="L1862" s="183">
        <v>440</v>
      </c>
      <c r="M1862" s="183">
        <v>77</v>
      </c>
      <c r="N1862" s="183">
        <v>898</v>
      </c>
      <c r="O1862" s="183">
        <v>445</v>
      </c>
      <c r="P1862" s="183">
        <v>426</v>
      </c>
      <c r="Q1862" s="183">
        <v>86</v>
      </c>
      <c r="R1862" s="183">
        <v>871</v>
      </c>
      <c r="S1862" s="183">
        <v>463</v>
      </c>
      <c r="T1862" s="183">
        <v>417</v>
      </c>
      <c r="U1862" s="183">
        <v>92</v>
      </c>
      <c r="V1862" s="183">
        <v>834</v>
      </c>
      <c r="W1862" s="183">
        <v>430</v>
      </c>
      <c r="X1862" s="183">
        <v>414</v>
      </c>
      <c r="Y1862" s="183">
        <v>68</v>
      </c>
    </row>
    <row r="1863" spans="1:25" x14ac:dyDescent="0.2">
      <c r="A1863" s="184">
        <v>11511596</v>
      </c>
      <c r="B1863" s="183" t="str">
        <f>[1]店マスタ!B1862</f>
        <v>ｅプラザ内野店</v>
      </c>
      <c r="C1863" s="183">
        <v>2.5</v>
      </c>
      <c r="D1863" s="183">
        <v>2.5</v>
      </c>
      <c r="E1863" s="183">
        <f>_xlfn.XLOOKUP(A1863,[2]Sheet1!$R:$R,[2]Sheet1!$AB:$AB,"",0)</f>
        <v>2.5</v>
      </c>
      <c r="F1863" s="183">
        <f>_xlfn.XLOOKUP($A1863,[3]【2026年03月度_全社】RFM客層一覧表データ!$A:$A,[3]【2026年03月度_全社】RFM客層一覧表データ!C:C,"",0)</f>
        <v>495</v>
      </c>
      <c r="G1863" s="183">
        <f>_xlfn.XLOOKUP($A1863,[3]【2026年03月度_全社】RFM客層一覧表データ!$A:$A,[3]【2026年03月度_全社】RFM客層一覧表データ!D:D,"",0)</f>
        <v>286</v>
      </c>
      <c r="H1863" s="183">
        <f>_xlfn.XLOOKUP($A1863,[3]【2026年03月度_全社】RFM客層一覧表データ!$A:$A,[3]【2026年03月度_全社】RFM客層一覧表データ!E:E,"",0)</f>
        <v>200</v>
      </c>
      <c r="I1863" s="183">
        <f>_xlfn.XLOOKUP($A1863,[3]【2026年03月度_全社】RFM客層一覧表データ!$A:$A,[3]【2026年03月度_全社】RFM客層一覧表データ!F:F,"",0)</f>
        <v>79</v>
      </c>
      <c r="J1863" s="183">
        <v>423</v>
      </c>
      <c r="K1863" s="183">
        <v>257</v>
      </c>
      <c r="L1863" s="183">
        <v>186</v>
      </c>
      <c r="M1863" s="183">
        <v>85</v>
      </c>
      <c r="N1863" s="183">
        <v>386</v>
      </c>
      <c r="O1863" s="183">
        <v>154</v>
      </c>
      <c r="P1863" s="183">
        <v>193</v>
      </c>
      <c r="Q1863" s="183">
        <v>20</v>
      </c>
      <c r="R1863" s="183">
        <v>410</v>
      </c>
      <c r="S1863" s="183">
        <v>173</v>
      </c>
      <c r="T1863" s="183">
        <v>197</v>
      </c>
      <c r="U1863" s="183">
        <v>25</v>
      </c>
      <c r="V1863" s="183">
        <v>408</v>
      </c>
      <c r="W1863" s="183">
        <v>186</v>
      </c>
      <c r="X1863" s="183">
        <v>223</v>
      </c>
      <c r="Y1863" s="183">
        <v>13</v>
      </c>
    </row>
    <row r="1864" spans="1:25" x14ac:dyDescent="0.2">
      <c r="A1864" s="184">
        <v>11511720</v>
      </c>
      <c r="B1864" s="183" t="str">
        <f>[1]店マスタ!B1863</f>
        <v>（株）パナ・トップ</v>
      </c>
      <c r="C1864" s="183">
        <v>4.5</v>
      </c>
      <c r="D1864" s="183">
        <v>4.5</v>
      </c>
      <c r="E1864" s="183">
        <f>_xlfn.XLOOKUP(A1864,[2]Sheet1!$R:$R,[2]Sheet1!$AB:$AB,"",0)</f>
        <v>3.5</v>
      </c>
      <c r="F1864" s="183">
        <f>_xlfn.XLOOKUP($A1864,[3]【2026年03月度_全社】RFM客層一覧表データ!$A:$A,[3]【2026年03月度_全社】RFM客層一覧表データ!C:C,"",0)</f>
        <v>1171</v>
      </c>
      <c r="G1864" s="183">
        <f>_xlfn.XLOOKUP($A1864,[3]【2026年03月度_全社】RFM客層一覧表データ!$A:$A,[3]【2026年03月度_全社】RFM客層一覧表データ!D:D,"",0)</f>
        <v>544</v>
      </c>
      <c r="H1864" s="183">
        <f>_xlfn.XLOOKUP($A1864,[3]【2026年03月度_全社】RFM客層一覧表データ!$A:$A,[3]【2026年03月度_全社】RFM客層一覧表データ!E:E,"",0)</f>
        <v>498</v>
      </c>
      <c r="I1864" s="183">
        <f>_xlfn.XLOOKUP($A1864,[3]【2026年03月度_全社】RFM客層一覧表データ!$A:$A,[3]【2026年03月度_全社】RFM客層一覧表データ!F:F,"",0)</f>
        <v>136</v>
      </c>
      <c r="J1864" s="183">
        <v>1136</v>
      </c>
      <c r="K1864" s="183">
        <v>546</v>
      </c>
      <c r="L1864" s="183">
        <v>475</v>
      </c>
      <c r="M1864" s="183">
        <v>165</v>
      </c>
      <c r="N1864" s="183">
        <v>1027</v>
      </c>
      <c r="O1864" s="183">
        <v>483</v>
      </c>
      <c r="P1864" s="183">
        <v>468</v>
      </c>
      <c r="Q1864" s="183">
        <v>77</v>
      </c>
      <c r="R1864" s="183">
        <v>1020</v>
      </c>
      <c r="S1864" s="183">
        <v>502</v>
      </c>
      <c r="T1864" s="183">
        <v>461</v>
      </c>
      <c r="U1864" s="183">
        <v>84</v>
      </c>
      <c r="V1864" s="183">
        <v>989</v>
      </c>
      <c r="W1864" s="183">
        <v>512</v>
      </c>
      <c r="X1864" s="183">
        <v>464</v>
      </c>
      <c r="Y1864" s="183">
        <v>72</v>
      </c>
    </row>
    <row r="1865" spans="1:25" x14ac:dyDescent="0.2">
      <c r="A1865" s="184">
        <v>11511738</v>
      </c>
      <c r="B1865" s="183" t="str">
        <f>[1]店マスタ!B1864</f>
        <v>ｅプラザ新潟西堀店</v>
      </c>
      <c r="C1865" s="183">
        <v>4</v>
      </c>
      <c r="D1865" s="183">
        <v>4</v>
      </c>
      <c r="E1865" s="183">
        <f>_xlfn.XLOOKUP(A1865,[2]Sheet1!$R:$R,[2]Sheet1!$AB:$AB,"",0)</f>
        <v>4</v>
      </c>
      <c r="F1865" s="183">
        <f>_xlfn.XLOOKUP($A1865,[3]【2026年03月度_全社】RFM客層一覧表データ!$A:$A,[3]【2026年03月度_全社】RFM客層一覧表データ!C:C,"",0)</f>
        <v>1548</v>
      </c>
      <c r="G1865" s="183">
        <f>_xlfn.XLOOKUP($A1865,[3]【2026年03月度_全社】RFM客層一覧表データ!$A:$A,[3]【2026年03月度_全社】RFM客層一覧表データ!D:D,"",0)</f>
        <v>747</v>
      </c>
      <c r="H1865" s="183">
        <f>_xlfn.XLOOKUP($A1865,[3]【2026年03月度_全社】RFM客層一覧表データ!$A:$A,[3]【2026年03月度_全社】RFM客層一覧表データ!E:E,"",0)</f>
        <v>730</v>
      </c>
      <c r="I1865" s="183">
        <f>_xlfn.XLOOKUP($A1865,[3]【2026年03月度_全社】RFM客層一覧表データ!$A:$A,[3]【2026年03月度_全社】RFM客層一覧表データ!F:F,"",0)</f>
        <v>132</v>
      </c>
      <c r="J1865" s="183">
        <v>1520</v>
      </c>
      <c r="K1865" s="183">
        <v>724</v>
      </c>
      <c r="L1865" s="183">
        <v>712</v>
      </c>
      <c r="M1865" s="183">
        <v>141</v>
      </c>
      <c r="N1865" s="183">
        <v>1463</v>
      </c>
      <c r="O1865" s="183">
        <v>723</v>
      </c>
      <c r="P1865" s="183">
        <v>706</v>
      </c>
      <c r="Q1865" s="183">
        <v>124</v>
      </c>
      <c r="R1865" s="183">
        <v>1530</v>
      </c>
      <c r="S1865" s="183">
        <v>697</v>
      </c>
      <c r="T1865" s="183">
        <v>699</v>
      </c>
      <c r="U1865" s="183">
        <v>106</v>
      </c>
      <c r="V1865" s="183">
        <v>1556</v>
      </c>
      <c r="W1865" s="183">
        <v>717</v>
      </c>
      <c r="X1865" s="183">
        <v>695</v>
      </c>
      <c r="Y1865" s="183">
        <v>142</v>
      </c>
    </row>
    <row r="1866" spans="1:25" x14ac:dyDescent="0.2">
      <c r="A1866" s="184">
        <v>11511741</v>
      </c>
      <c r="B1866" s="183" t="str">
        <f>[1]店マスタ!B1865</f>
        <v>（株）福光産業　関屋店</v>
      </c>
      <c r="C1866" s="183">
        <v>11</v>
      </c>
      <c r="D1866" s="183">
        <v>11</v>
      </c>
      <c r="E1866" s="183">
        <f>_xlfn.XLOOKUP(A1866,[2]Sheet1!$R:$R,[2]Sheet1!$AB:$AB,"",0)</f>
        <v>9.5</v>
      </c>
      <c r="F1866" s="183">
        <f>_xlfn.XLOOKUP($A1866,[3]【2026年03月度_全社】RFM客層一覧表データ!$A:$A,[3]【2026年03月度_全社】RFM客層一覧表データ!C:C,"",0)</f>
        <v>2806</v>
      </c>
      <c r="G1866" s="183">
        <f>_xlfn.XLOOKUP($A1866,[3]【2026年03月度_全社】RFM客層一覧表データ!$A:$A,[3]【2026年03月度_全社】RFM客層一覧表データ!D:D,"",0)</f>
        <v>1499</v>
      </c>
      <c r="H1866" s="183">
        <f>_xlfn.XLOOKUP($A1866,[3]【2026年03月度_全社】RFM客層一覧表データ!$A:$A,[3]【2026年03月度_全社】RFM客層一覧表データ!E:E,"",0)</f>
        <v>1812</v>
      </c>
      <c r="I1866" s="183">
        <f>_xlfn.XLOOKUP($A1866,[3]【2026年03月度_全社】RFM客層一覧表データ!$A:$A,[3]【2026年03月度_全社】RFM客層一覧表データ!F:F,"",0)</f>
        <v>141</v>
      </c>
      <c r="J1866" s="183">
        <v>2975</v>
      </c>
      <c r="K1866" s="183">
        <v>1598</v>
      </c>
      <c r="L1866" s="183">
        <v>1871</v>
      </c>
      <c r="M1866" s="183">
        <v>141</v>
      </c>
      <c r="N1866" s="183">
        <v>3108</v>
      </c>
      <c r="O1866" s="183">
        <v>1694</v>
      </c>
      <c r="P1866" s="183">
        <v>1927</v>
      </c>
      <c r="Q1866" s="183">
        <v>177</v>
      </c>
      <c r="R1866" s="183">
        <v>3101</v>
      </c>
      <c r="S1866" s="183">
        <v>1733</v>
      </c>
      <c r="T1866" s="183">
        <v>1905</v>
      </c>
      <c r="U1866" s="183">
        <v>204</v>
      </c>
      <c r="V1866" s="183">
        <v>3098</v>
      </c>
      <c r="W1866" s="183">
        <v>1726</v>
      </c>
      <c r="X1866" s="183">
        <v>1900</v>
      </c>
      <c r="Y1866" s="183">
        <v>196</v>
      </c>
    </row>
    <row r="1867" spans="1:25" x14ac:dyDescent="0.2">
      <c r="A1867" s="184">
        <v>11511742</v>
      </c>
      <c r="B1867" s="183" t="str">
        <f>[1]店マスタ!B1866</f>
        <v>（株）福光産業　青山店</v>
      </c>
      <c r="C1867" s="183">
        <v>1</v>
      </c>
      <c r="D1867" s="183">
        <v>1</v>
      </c>
      <c r="E1867" s="183">
        <f>_xlfn.XLOOKUP(A1867,[2]Sheet1!$R:$R,[2]Sheet1!$AB:$AB,"",0)</f>
        <v>1</v>
      </c>
      <c r="F1867" s="183">
        <f>_xlfn.XLOOKUP($A1867,[3]【2026年03月度_全社】RFM客層一覧表データ!$A:$A,[3]【2026年03月度_全社】RFM客層一覧表データ!C:C,"",0)</f>
        <v>0</v>
      </c>
      <c r="G1867" s="183">
        <f>_xlfn.XLOOKUP($A1867,[3]【2026年03月度_全社】RFM客層一覧表データ!$A:$A,[3]【2026年03月度_全社】RFM客層一覧表データ!D:D,"",0)</f>
        <v>0</v>
      </c>
      <c r="H1867" s="183">
        <f>_xlfn.XLOOKUP($A1867,[3]【2026年03月度_全社】RFM客層一覧表データ!$A:$A,[3]【2026年03月度_全社】RFM客層一覧表データ!E:E,"",0)</f>
        <v>0</v>
      </c>
      <c r="I1867" s="183">
        <f>_xlfn.XLOOKUP($A1867,[3]【2026年03月度_全社】RFM客層一覧表データ!$A:$A,[3]【2026年03月度_全社】RFM客層一覧表データ!F:F,"",0)</f>
        <v>0</v>
      </c>
      <c r="J1867" s="183">
        <v>0</v>
      </c>
      <c r="K1867" s="183">
        <v>0</v>
      </c>
      <c r="L1867" s="183">
        <v>0</v>
      </c>
      <c r="M1867" s="183">
        <v>0</v>
      </c>
      <c r="N1867" s="183">
        <v>0</v>
      </c>
      <c r="O1867" s="183">
        <v>0</v>
      </c>
      <c r="P1867" s="183">
        <v>0</v>
      </c>
      <c r="Q1867" s="183">
        <v>0</v>
      </c>
      <c r="R1867" s="183">
        <v>0</v>
      </c>
      <c r="S1867" s="183">
        <v>0</v>
      </c>
      <c r="T1867" s="183">
        <v>0</v>
      </c>
      <c r="U1867" s="183">
        <v>0</v>
      </c>
      <c r="V1867" s="183">
        <v>195</v>
      </c>
      <c r="W1867" s="183">
        <v>0</v>
      </c>
      <c r="X1867" s="183">
        <v>0</v>
      </c>
      <c r="Y1867" s="183">
        <v>0</v>
      </c>
    </row>
    <row r="1868" spans="1:25" x14ac:dyDescent="0.2">
      <c r="A1868" s="184">
        <v>11511829</v>
      </c>
      <c r="B1868" s="183" t="str">
        <f>[1]店マスタ!B1867</f>
        <v>でんきやＳＵＮタナカ</v>
      </c>
      <c r="C1868" s="183">
        <v>4</v>
      </c>
      <c r="D1868" s="183">
        <v>4.5</v>
      </c>
      <c r="E1868" s="183">
        <f>_xlfn.XLOOKUP(A1868,[2]Sheet1!$R:$R,[2]Sheet1!$AB:$AB,"",0)</f>
        <v>5</v>
      </c>
      <c r="F1868" s="183">
        <f>_xlfn.XLOOKUP($A1868,[3]【2026年03月度_全社】RFM客層一覧表データ!$A:$A,[3]【2026年03月度_全社】RFM客層一覧表データ!C:C,"",0)</f>
        <v>464</v>
      </c>
      <c r="G1868" s="183">
        <f>_xlfn.XLOOKUP($A1868,[3]【2026年03月度_全社】RFM客層一覧表データ!$A:$A,[3]【2026年03月度_全社】RFM客層一覧表データ!D:D,"",0)</f>
        <v>227</v>
      </c>
      <c r="H1868" s="183">
        <f>_xlfn.XLOOKUP($A1868,[3]【2026年03月度_全社】RFM客層一覧表データ!$A:$A,[3]【2026年03月度_全社】RFM客層一覧表データ!E:E,"",0)</f>
        <v>193</v>
      </c>
      <c r="I1868" s="183">
        <f>_xlfn.XLOOKUP($A1868,[3]【2026年03月度_全社】RFM客層一覧表データ!$A:$A,[3]【2026年03月度_全社】RFM客層一覧表データ!F:F,"",0)</f>
        <v>88</v>
      </c>
      <c r="J1868" s="183">
        <v>398</v>
      </c>
      <c r="K1868" s="183">
        <v>193</v>
      </c>
      <c r="L1868" s="183">
        <v>181</v>
      </c>
      <c r="M1868" s="183">
        <v>61</v>
      </c>
      <c r="N1868" s="183">
        <v>351</v>
      </c>
      <c r="O1868" s="183">
        <v>197</v>
      </c>
      <c r="P1868" s="183">
        <v>172</v>
      </c>
      <c r="Q1868" s="183">
        <v>82</v>
      </c>
      <c r="R1868" s="183">
        <v>290</v>
      </c>
      <c r="S1868" s="183">
        <v>141</v>
      </c>
      <c r="T1868" s="183">
        <v>157</v>
      </c>
      <c r="U1868" s="183">
        <v>23</v>
      </c>
      <c r="V1868" s="183">
        <v>271</v>
      </c>
      <c r="W1868" s="183">
        <v>147</v>
      </c>
      <c r="X1868" s="183">
        <v>151</v>
      </c>
      <c r="Y1868" s="183">
        <v>29</v>
      </c>
    </row>
    <row r="1869" spans="1:25" x14ac:dyDescent="0.2">
      <c r="A1869" s="184">
        <v>11511843</v>
      </c>
      <c r="B1869" s="183" t="str">
        <f>[1]店マスタ!B1868</f>
        <v>うちやまでんき</v>
      </c>
      <c r="C1869" s="183">
        <v>1.5</v>
      </c>
      <c r="D1869" s="183">
        <v>1.5</v>
      </c>
      <c r="E1869" s="183">
        <f>_xlfn.XLOOKUP(A1869,[2]Sheet1!$R:$R,[2]Sheet1!$AB:$AB,"",0)</f>
        <v>1.5</v>
      </c>
      <c r="F1869" s="183">
        <f>_xlfn.XLOOKUP($A1869,[3]【2026年03月度_全社】RFM客層一覧表データ!$A:$A,[3]【2026年03月度_全社】RFM客層一覧表データ!C:C,"",0)</f>
        <v>374</v>
      </c>
      <c r="G1869" s="183">
        <f>_xlfn.XLOOKUP($A1869,[3]【2026年03月度_全社】RFM客層一覧表データ!$A:$A,[3]【2026年03月度_全社】RFM客層一覧表データ!D:D,"",0)</f>
        <v>170</v>
      </c>
      <c r="H1869" s="183">
        <f>_xlfn.XLOOKUP($A1869,[3]【2026年03月度_全社】RFM客層一覧表データ!$A:$A,[3]【2026年03月度_全社】RFM客層一覧表データ!E:E,"",0)</f>
        <v>217</v>
      </c>
      <c r="I1869" s="183">
        <f>_xlfn.XLOOKUP($A1869,[3]【2026年03月度_全社】RFM客層一覧表データ!$A:$A,[3]【2026年03月度_全社】RFM客層一覧表データ!F:F,"",0)</f>
        <v>23</v>
      </c>
      <c r="J1869" s="183">
        <v>376</v>
      </c>
      <c r="K1869" s="183">
        <v>178</v>
      </c>
      <c r="L1869" s="183">
        <v>219</v>
      </c>
      <c r="M1869" s="183">
        <v>20</v>
      </c>
      <c r="N1869" s="183">
        <v>399</v>
      </c>
      <c r="O1869" s="183">
        <v>185</v>
      </c>
      <c r="P1869" s="183">
        <v>218</v>
      </c>
      <c r="Q1869" s="183">
        <v>29</v>
      </c>
      <c r="R1869" s="183">
        <v>398</v>
      </c>
      <c r="S1869" s="183">
        <v>180</v>
      </c>
      <c r="T1869" s="183">
        <v>231</v>
      </c>
      <c r="U1869" s="183">
        <v>16</v>
      </c>
      <c r="V1869" s="183">
        <v>418</v>
      </c>
      <c r="W1869" s="183">
        <v>191</v>
      </c>
      <c r="X1869" s="183">
        <v>228</v>
      </c>
      <c r="Y1869" s="183">
        <v>19</v>
      </c>
    </row>
    <row r="1870" spans="1:25" x14ac:dyDescent="0.2">
      <c r="A1870" s="184">
        <v>11511858</v>
      </c>
      <c r="B1870" s="183" t="str">
        <f>[1]店マスタ!B1869</f>
        <v>パナ・コスモス　ヒロカワ</v>
      </c>
      <c r="C1870" s="183">
        <v>2.5</v>
      </c>
      <c r="D1870" s="183">
        <v>2.5</v>
      </c>
      <c r="E1870" s="183">
        <f>_xlfn.XLOOKUP(A1870,[2]Sheet1!$R:$R,[2]Sheet1!$AB:$AB,"",0)</f>
        <v>2.5</v>
      </c>
      <c r="F1870" s="183" t="str">
        <f>_xlfn.XLOOKUP($A1870,[3]【2026年03月度_全社】RFM客層一覧表データ!$A:$A,[3]【2026年03月度_全社】RFM客層一覧表データ!C:C,"",0)</f>
        <v/>
      </c>
      <c r="G1870" s="183" t="str">
        <f>_xlfn.XLOOKUP($A1870,[3]【2026年03月度_全社】RFM客層一覧表データ!$A:$A,[3]【2026年03月度_全社】RFM客層一覧表データ!D:D,"",0)</f>
        <v/>
      </c>
      <c r="H1870" s="183" t="str">
        <f>_xlfn.XLOOKUP($A1870,[3]【2026年03月度_全社】RFM客層一覧表データ!$A:$A,[3]【2026年03月度_全社】RFM客層一覧表データ!E:E,"",0)</f>
        <v/>
      </c>
      <c r="I1870" s="183" t="str">
        <f>_xlfn.XLOOKUP($A1870,[3]【2026年03月度_全社】RFM客層一覧表データ!$A:$A,[3]【2026年03月度_全社】RFM客層一覧表データ!F:F,"",0)</f>
        <v/>
      </c>
      <c r="J1870" s="183">
        <v>0</v>
      </c>
      <c r="K1870" s="183">
        <v>0</v>
      </c>
      <c r="L1870" s="183">
        <v>0</v>
      </c>
      <c r="M1870" s="183">
        <v>0</v>
      </c>
      <c r="N1870" s="183">
        <v>0</v>
      </c>
      <c r="O1870" s="183">
        <v>0</v>
      </c>
      <c r="P1870" s="183">
        <v>0</v>
      </c>
      <c r="Q1870" s="183">
        <v>0</v>
      </c>
      <c r="R1870" s="183">
        <v>0</v>
      </c>
      <c r="S1870" s="183">
        <v>0</v>
      </c>
      <c r="T1870" s="183">
        <v>0</v>
      </c>
      <c r="U1870" s="183">
        <v>0</v>
      </c>
      <c r="V1870" s="183">
        <v>0</v>
      </c>
      <c r="W1870" s="183">
        <v>0</v>
      </c>
      <c r="X1870" s="183">
        <v>0</v>
      </c>
      <c r="Y1870" s="183">
        <v>0</v>
      </c>
    </row>
    <row r="1871" spans="1:25" x14ac:dyDescent="0.2">
      <c r="A1871" s="184">
        <v>11511873</v>
      </c>
      <c r="B1871" s="183" t="str">
        <f>[1]店マスタ!B1870</f>
        <v>パナ・コスモス　キムラ</v>
      </c>
      <c r="C1871" s="183">
        <v>1.5</v>
      </c>
      <c r="D1871" s="183">
        <v>1.5</v>
      </c>
      <c r="E1871" s="183">
        <f>_xlfn.XLOOKUP(A1871,[2]Sheet1!$R:$R,[2]Sheet1!$AB:$AB,"",0)</f>
        <v>1.5</v>
      </c>
      <c r="F1871" s="183">
        <f>_xlfn.XLOOKUP($A1871,[3]【2026年03月度_全社】RFM客層一覧表データ!$A:$A,[3]【2026年03月度_全社】RFM客層一覧表データ!C:C,"",0)</f>
        <v>228</v>
      </c>
      <c r="G1871" s="183">
        <f>_xlfn.XLOOKUP($A1871,[3]【2026年03月度_全社】RFM客層一覧表データ!$A:$A,[3]【2026年03月度_全社】RFM客層一覧表データ!D:D,"",0)</f>
        <v>112</v>
      </c>
      <c r="H1871" s="183">
        <f>_xlfn.XLOOKUP($A1871,[3]【2026年03月度_全社】RFM客層一覧表データ!$A:$A,[3]【2026年03月度_全社】RFM客層一覧表データ!E:E,"",0)</f>
        <v>119</v>
      </c>
      <c r="I1871" s="183">
        <f>_xlfn.XLOOKUP($A1871,[3]【2026年03月度_全社】RFM客層一覧表データ!$A:$A,[3]【2026年03月度_全社】RFM客層一覧表データ!F:F,"",0)</f>
        <v>18</v>
      </c>
      <c r="J1871" s="183">
        <v>229</v>
      </c>
      <c r="K1871" s="183">
        <v>112</v>
      </c>
      <c r="L1871" s="183">
        <v>121</v>
      </c>
      <c r="M1871" s="183">
        <v>10</v>
      </c>
      <c r="N1871" s="183">
        <v>229</v>
      </c>
      <c r="O1871" s="183">
        <v>109</v>
      </c>
      <c r="P1871" s="183">
        <v>121</v>
      </c>
      <c r="Q1871" s="183">
        <v>11</v>
      </c>
      <c r="R1871" s="183">
        <v>237</v>
      </c>
      <c r="S1871" s="183">
        <v>89</v>
      </c>
      <c r="T1871" s="183">
        <v>120</v>
      </c>
      <c r="U1871" s="183">
        <v>7</v>
      </c>
      <c r="V1871" s="183">
        <v>258</v>
      </c>
      <c r="W1871" s="183">
        <v>114</v>
      </c>
      <c r="X1871" s="183">
        <v>129</v>
      </c>
      <c r="Y1871" s="183">
        <v>12</v>
      </c>
    </row>
    <row r="1872" spans="1:25" x14ac:dyDescent="0.2">
      <c r="A1872" s="184">
        <v>11512074</v>
      </c>
      <c r="B1872" s="183" t="str">
        <f>[1]店マスタ!B1871</f>
        <v>マスイ電器　番場店</v>
      </c>
      <c r="C1872" s="183">
        <v>2.5</v>
      </c>
      <c r="D1872" s="183">
        <v>2.5</v>
      </c>
      <c r="E1872" s="183">
        <f>_xlfn.XLOOKUP(A1872,[2]Sheet1!$R:$R,[2]Sheet1!$AB:$AB,"",0)</f>
        <v>2.5</v>
      </c>
      <c r="F1872" s="183">
        <f>_xlfn.XLOOKUP($A1872,[3]【2026年03月度_全社】RFM客層一覧表データ!$A:$A,[3]【2026年03月度_全社】RFM客層一覧表データ!C:C,"",0)</f>
        <v>274</v>
      </c>
      <c r="G1872" s="183">
        <f>_xlfn.XLOOKUP($A1872,[3]【2026年03月度_全社】RFM客層一覧表データ!$A:$A,[3]【2026年03月度_全社】RFM客層一覧表データ!D:D,"",0)</f>
        <v>118</v>
      </c>
      <c r="H1872" s="183">
        <f>_xlfn.XLOOKUP($A1872,[3]【2026年03月度_全社】RFM客層一覧表データ!$A:$A,[3]【2026年03月度_全社】RFM客層一覧表データ!E:E,"",0)</f>
        <v>140</v>
      </c>
      <c r="I1872" s="183">
        <f>_xlfn.XLOOKUP($A1872,[3]【2026年03月度_全社】RFM客層一覧表データ!$A:$A,[3]【2026年03月度_全社】RFM客層一覧表データ!F:F,"",0)</f>
        <v>5</v>
      </c>
      <c r="J1872" s="183">
        <v>295</v>
      </c>
      <c r="K1872" s="183">
        <v>125</v>
      </c>
      <c r="L1872" s="183">
        <v>143</v>
      </c>
      <c r="M1872" s="183">
        <v>12</v>
      </c>
      <c r="N1872" s="183">
        <v>310</v>
      </c>
      <c r="O1872" s="183">
        <v>113</v>
      </c>
      <c r="P1872" s="183">
        <v>152</v>
      </c>
      <c r="Q1872" s="183">
        <v>8</v>
      </c>
      <c r="R1872" s="183">
        <v>322</v>
      </c>
      <c r="S1872" s="183">
        <v>138</v>
      </c>
      <c r="T1872" s="183">
        <v>168</v>
      </c>
      <c r="U1872" s="183">
        <v>11</v>
      </c>
      <c r="V1872" s="183">
        <v>333</v>
      </c>
      <c r="W1872" s="183">
        <v>128</v>
      </c>
      <c r="X1872" s="183">
        <v>176</v>
      </c>
      <c r="Y1872" s="183">
        <v>16</v>
      </c>
    </row>
    <row r="1873" spans="1:25" x14ac:dyDescent="0.2">
      <c r="A1873" s="184">
        <v>11512084</v>
      </c>
      <c r="B1873" s="183" t="str">
        <f>[1]店マスタ!B1872</f>
        <v>ライフネット　吉田</v>
      </c>
      <c r="C1873" s="183">
        <v>4</v>
      </c>
      <c r="D1873" s="183">
        <v>4</v>
      </c>
      <c r="E1873" s="183">
        <f>_xlfn.XLOOKUP(A1873,[2]Sheet1!$R:$R,[2]Sheet1!$AB:$AB,"",0)</f>
        <v>5.5</v>
      </c>
      <c r="F1873" s="183">
        <f>_xlfn.XLOOKUP($A1873,[3]【2026年03月度_全社】RFM客層一覧表データ!$A:$A,[3]【2026年03月度_全社】RFM客層一覧表データ!C:C,"",0)</f>
        <v>1427</v>
      </c>
      <c r="G1873" s="183">
        <f>_xlfn.XLOOKUP($A1873,[3]【2026年03月度_全社】RFM客層一覧表データ!$A:$A,[3]【2026年03月度_全社】RFM客層一覧表データ!D:D,"",0)</f>
        <v>813</v>
      </c>
      <c r="H1873" s="183">
        <f>_xlfn.XLOOKUP($A1873,[3]【2026年03月度_全社】RFM客層一覧表データ!$A:$A,[3]【2026年03月度_全社】RFM客層一覧表データ!E:E,"",0)</f>
        <v>782</v>
      </c>
      <c r="I1873" s="183">
        <f>_xlfn.XLOOKUP($A1873,[3]【2026年03月度_全社】RFM客層一覧表データ!$A:$A,[3]【2026年03月度_全社】RFM客層一覧表データ!F:F,"",0)</f>
        <v>106</v>
      </c>
      <c r="J1873" s="183">
        <v>1425</v>
      </c>
      <c r="K1873" s="183">
        <v>774</v>
      </c>
      <c r="L1873" s="183">
        <v>777</v>
      </c>
      <c r="M1873" s="183">
        <v>70</v>
      </c>
      <c r="N1873" s="183">
        <v>1423</v>
      </c>
      <c r="O1873" s="183">
        <v>773</v>
      </c>
      <c r="P1873" s="183">
        <v>777</v>
      </c>
      <c r="Q1873" s="183">
        <v>68</v>
      </c>
      <c r="R1873" s="183">
        <v>1404</v>
      </c>
      <c r="S1873" s="183">
        <v>794</v>
      </c>
      <c r="T1873" s="183">
        <v>741</v>
      </c>
      <c r="U1873" s="183">
        <v>84</v>
      </c>
      <c r="V1873" s="183">
        <v>1395</v>
      </c>
      <c r="W1873" s="183">
        <v>779</v>
      </c>
      <c r="X1873" s="183">
        <v>719</v>
      </c>
      <c r="Y1873" s="183">
        <v>108</v>
      </c>
    </row>
    <row r="1874" spans="1:25" x14ac:dyDescent="0.2">
      <c r="A1874" s="184">
        <v>11512777</v>
      </c>
      <c r="B1874" s="183" t="str">
        <f>[1]店マスタ!B1873</f>
        <v>パナ・コスモス　タカハシ</v>
      </c>
      <c r="C1874" s="183">
        <v>2</v>
      </c>
      <c r="D1874" s="183">
        <v>2</v>
      </c>
      <c r="E1874" s="183">
        <f>_xlfn.XLOOKUP(A1874,[2]Sheet1!$R:$R,[2]Sheet1!$AB:$AB,"",0)</f>
        <v>2</v>
      </c>
      <c r="F1874" s="183">
        <f>_xlfn.XLOOKUP($A1874,[3]【2026年03月度_全社】RFM客層一覧表データ!$A:$A,[3]【2026年03月度_全社】RFM客層一覧表データ!C:C,"",0)</f>
        <v>535</v>
      </c>
      <c r="G1874" s="183">
        <f>_xlfn.XLOOKUP($A1874,[3]【2026年03月度_全社】RFM客層一覧表データ!$A:$A,[3]【2026年03月度_全社】RFM客層一覧表データ!D:D,"",0)</f>
        <v>262</v>
      </c>
      <c r="H1874" s="183">
        <f>_xlfn.XLOOKUP($A1874,[3]【2026年03月度_全社】RFM客層一覧表データ!$A:$A,[3]【2026年03月度_全社】RFM客層一覧表データ!E:E,"",0)</f>
        <v>345</v>
      </c>
      <c r="I1874" s="183">
        <f>_xlfn.XLOOKUP($A1874,[3]【2026年03月度_全社】RFM客層一覧表データ!$A:$A,[3]【2026年03月度_全社】RFM客層一覧表データ!F:F,"",0)</f>
        <v>25</v>
      </c>
      <c r="J1874" s="183">
        <v>571</v>
      </c>
      <c r="K1874" s="183">
        <v>295</v>
      </c>
      <c r="L1874" s="183">
        <v>356</v>
      </c>
      <c r="M1874" s="183">
        <v>20</v>
      </c>
      <c r="N1874" s="183">
        <v>586</v>
      </c>
      <c r="O1874" s="183">
        <v>313</v>
      </c>
      <c r="P1874" s="183">
        <v>360</v>
      </c>
      <c r="Q1874" s="183">
        <v>21</v>
      </c>
      <c r="R1874" s="183">
        <v>596</v>
      </c>
      <c r="S1874" s="183">
        <v>319</v>
      </c>
      <c r="T1874" s="183">
        <v>356</v>
      </c>
      <c r="U1874" s="183">
        <v>31</v>
      </c>
      <c r="V1874" s="183">
        <v>587</v>
      </c>
      <c r="W1874" s="183">
        <v>294</v>
      </c>
      <c r="X1874" s="183">
        <v>369</v>
      </c>
      <c r="Y1874" s="183">
        <v>25</v>
      </c>
    </row>
    <row r="1875" spans="1:25" x14ac:dyDescent="0.2">
      <c r="A1875" s="184">
        <v>11512778</v>
      </c>
      <c r="B1875" s="183" t="str">
        <f>[1]店マスタ!B1874</f>
        <v>小野電気</v>
      </c>
      <c r="C1875" s="183">
        <v>1.5</v>
      </c>
      <c r="D1875" s="183">
        <v>1.5</v>
      </c>
      <c r="E1875" s="183">
        <f>_xlfn.XLOOKUP(A1875,[2]Sheet1!$R:$R,[2]Sheet1!$AB:$AB,"",0)</f>
        <v>1.5</v>
      </c>
      <c r="F1875" s="183" t="str">
        <f>_xlfn.XLOOKUP($A1875,[3]【2026年03月度_全社】RFM客層一覧表データ!$A:$A,[3]【2026年03月度_全社】RFM客層一覧表データ!C:C,"",0)</f>
        <v/>
      </c>
      <c r="G1875" s="183" t="str">
        <f>_xlfn.XLOOKUP($A1875,[3]【2026年03月度_全社】RFM客層一覧表データ!$A:$A,[3]【2026年03月度_全社】RFM客層一覧表データ!D:D,"",0)</f>
        <v/>
      </c>
      <c r="H1875" s="183" t="str">
        <f>_xlfn.XLOOKUP($A1875,[3]【2026年03月度_全社】RFM客層一覧表データ!$A:$A,[3]【2026年03月度_全社】RFM客層一覧表データ!E:E,"",0)</f>
        <v/>
      </c>
      <c r="I1875" s="183" t="str">
        <f>_xlfn.XLOOKUP($A1875,[3]【2026年03月度_全社】RFM客層一覧表データ!$A:$A,[3]【2026年03月度_全社】RFM客層一覧表データ!F:F,"",0)</f>
        <v/>
      </c>
      <c r="J1875" s="183">
        <v>0</v>
      </c>
      <c r="K1875" s="183">
        <v>0</v>
      </c>
      <c r="L1875" s="183">
        <v>0</v>
      </c>
      <c r="M1875" s="183">
        <v>0</v>
      </c>
      <c r="N1875" s="183">
        <v>0</v>
      </c>
      <c r="O1875" s="183">
        <v>0</v>
      </c>
      <c r="P1875" s="183">
        <v>0</v>
      </c>
      <c r="Q1875" s="183">
        <v>0</v>
      </c>
      <c r="R1875" s="183">
        <v>0</v>
      </c>
      <c r="S1875" s="183">
        <v>0</v>
      </c>
      <c r="T1875" s="183">
        <v>0</v>
      </c>
      <c r="U1875" s="183">
        <v>0</v>
      </c>
      <c r="V1875" s="183">
        <v>0</v>
      </c>
      <c r="W1875" s="183">
        <v>0</v>
      </c>
      <c r="X1875" s="183">
        <v>0</v>
      </c>
      <c r="Y1875" s="183">
        <v>0</v>
      </c>
    </row>
    <row r="1876" spans="1:25" x14ac:dyDescent="0.2">
      <c r="A1876" s="184">
        <v>11512789</v>
      </c>
      <c r="B1876" s="183" t="str">
        <f>[1]店マスタ!B1875</f>
        <v>電化ショップ　ワタナベ</v>
      </c>
      <c r="C1876" s="183">
        <v>3.5</v>
      </c>
      <c r="D1876" s="183">
        <v>3.5</v>
      </c>
      <c r="E1876" s="183">
        <f>_xlfn.XLOOKUP(A1876,[2]Sheet1!$R:$R,[2]Sheet1!$AB:$AB,"",0)</f>
        <v>3.5</v>
      </c>
      <c r="F1876" s="183">
        <f>_xlfn.XLOOKUP($A1876,[3]【2026年03月度_全社】RFM客層一覧表データ!$A:$A,[3]【2026年03月度_全社】RFM客層一覧表データ!C:C,"",0)</f>
        <v>527</v>
      </c>
      <c r="G1876" s="183">
        <f>_xlfn.XLOOKUP($A1876,[3]【2026年03月度_全社】RFM客層一覧表データ!$A:$A,[3]【2026年03月度_全社】RFM客層一覧表データ!D:D,"",0)</f>
        <v>200</v>
      </c>
      <c r="H1876" s="183">
        <f>_xlfn.XLOOKUP($A1876,[3]【2026年03月度_全社】RFM客層一覧表データ!$A:$A,[3]【2026年03月度_全社】RFM客層一覧表データ!E:E,"",0)</f>
        <v>330</v>
      </c>
      <c r="I1876" s="183">
        <f>_xlfn.XLOOKUP($A1876,[3]【2026年03月度_全社】RFM客層一覧表データ!$A:$A,[3]【2026年03月度_全社】RFM客層一覧表データ!F:F,"",0)</f>
        <v>14</v>
      </c>
      <c r="J1876" s="183">
        <v>556</v>
      </c>
      <c r="K1876" s="183">
        <v>254</v>
      </c>
      <c r="L1876" s="183">
        <v>347</v>
      </c>
      <c r="M1876" s="183">
        <v>19</v>
      </c>
      <c r="N1876" s="183">
        <v>592</v>
      </c>
      <c r="O1876" s="183">
        <v>289</v>
      </c>
      <c r="P1876" s="183">
        <v>365</v>
      </c>
      <c r="Q1876" s="183">
        <v>20</v>
      </c>
      <c r="R1876" s="183">
        <v>610</v>
      </c>
      <c r="S1876" s="183">
        <v>294</v>
      </c>
      <c r="T1876" s="183">
        <v>393</v>
      </c>
      <c r="U1876" s="183">
        <v>25</v>
      </c>
      <c r="V1876" s="183">
        <v>622</v>
      </c>
      <c r="W1876" s="183">
        <v>309</v>
      </c>
      <c r="X1876" s="183">
        <v>412</v>
      </c>
      <c r="Y1876" s="183">
        <v>28</v>
      </c>
    </row>
    <row r="1877" spans="1:25" x14ac:dyDescent="0.2">
      <c r="A1877" s="184">
        <v>11514152</v>
      </c>
      <c r="B1877" s="183" t="str">
        <f>[1]店マスタ!B1876</f>
        <v>石田電機商会</v>
      </c>
      <c r="C1877" s="183">
        <v>1.5</v>
      </c>
      <c r="D1877" s="183">
        <v>1.5</v>
      </c>
      <c r="E1877" s="183">
        <f>_xlfn.XLOOKUP(A1877,[2]Sheet1!$R:$R,[2]Sheet1!$AB:$AB,"",0)</f>
        <v>1.5</v>
      </c>
      <c r="F1877" s="183">
        <f>_xlfn.XLOOKUP($A1877,[3]【2026年03月度_全社】RFM客層一覧表データ!$A:$A,[3]【2026年03月度_全社】RFM客層一覧表データ!C:C,"",0)</f>
        <v>437</v>
      </c>
      <c r="G1877" s="183">
        <f>_xlfn.XLOOKUP($A1877,[3]【2026年03月度_全社】RFM客層一覧表データ!$A:$A,[3]【2026年03月度_全社】RFM客層一覧表データ!D:D,"",0)</f>
        <v>174</v>
      </c>
      <c r="H1877" s="183">
        <f>_xlfn.XLOOKUP($A1877,[3]【2026年03月度_全社】RFM客層一覧表データ!$A:$A,[3]【2026年03月度_全社】RFM客層一覧表データ!E:E,"",0)</f>
        <v>251</v>
      </c>
      <c r="I1877" s="183">
        <f>_xlfn.XLOOKUP($A1877,[3]【2026年03月度_全社】RFM客層一覧表データ!$A:$A,[3]【2026年03月度_全社】RFM客層一覧表データ!F:F,"",0)</f>
        <v>15</v>
      </c>
      <c r="J1877" s="183">
        <v>434</v>
      </c>
      <c r="K1877" s="183">
        <v>193</v>
      </c>
      <c r="L1877" s="183">
        <v>267</v>
      </c>
      <c r="M1877" s="183">
        <v>10</v>
      </c>
      <c r="N1877" s="183">
        <v>459</v>
      </c>
      <c r="O1877" s="183">
        <v>186</v>
      </c>
      <c r="P1877" s="183">
        <v>276</v>
      </c>
      <c r="Q1877" s="183">
        <v>15</v>
      </c>
      <c r="R1877" s="183">
        <v>464</v>
      </c>
      <c r="S1877" s="183">
        <v>226</v>
      </c>
      <c r="T1877" s="183">
        <v>297</v>
      </c>
      <c r="U1877" s="183">
        <v>17</v>
      </c>
      <c r="V1877" s="183">
        <v>481</v>
      </c>
      <c r="W1877" s="183">
        <v>227</v>
      </c>
      <c r="X1877" s="183">
        <v>303</v>
      </c>
      <c r="Y1877" s="183">
        <v>13</v>
      </c>
    </row>
    <row r="1878" spans="1:25" x14ac:dyDescent="0.2">
      <c r="A1878" s="184">
        <v>11515136</v>
      </c>
      <c r="B1878" s="183" t="str">
        <f>[1]店マスタ!B1877</f>
        <v>浅田電機商会</v>
      </c>
      <c r="C1878" s="183">
        <v>2.5</v>
      </c>
      <c r="D1878" s="183">
        <v>2.5</v>
      </c>
      <c r="E1878" s="183">
        <f>_xlfn.XLOOKUP(A1878,[2]Sheet1!$R:$R,[2]Sheet1!$AB:$AB,"",0)</f>
        <v>2.5</v>
      </c>
      <c r="F1878" s="183" t="str">
        <f>_xlfn.XLOOKUP($A1878,[3]【2026年03月度_全社】RFM客層一覧表データ!$A:$A,[3]【2026年03月度_全社】RFM客層一覧表データ!C:C,"",0)</f>
        <v/>
      </c>
      <c r="G1878" s="183" t="str">
        <f>_xlfn.XLOOKUP($A1878,[3]【2026年03月度_全社】RFM客層一覧表データ!$A:$A,[3]【2026年03月度_全社】RFM客層一覧表データ!D:D,"",0)</f>
        <v/>
      </c>
      <c r="H1878" s="183" t="str">
        <f>_xlfn.XLOOKUP($A1878,[3]【2026年03月度_全社】RFM客層一覧表データ!$A:$A,[3]【2026年03月度_全社】RFM客層一覧表データ!E:E,"",0)</f>
        <v/>
      </c>
      <c r="I1878" s="183" t="str">
        <f>_xlfn.XLOOKUP($A1878,[3]【2026年03月度_全社】RFM客層一覧表データ!$A:$A,[3]【2026年03月度_全社】RFM客層一覧表データ!F:F,"",0)</f>
        <v/>
      </c>
      <c r="J1878" s="183">
        <v>0</v>
      </c>
      <c r="K1878" s="183">
        <v>0</v>
      </c>
      <c r="L1878" s="183">
        <v>0</v>
      </c>
      <c r="M1878" s="183">
        <v>0</v>
      </c>
      <c r="N1878" s="183">
        <v>0</v>
      </c>
      <c r="O1878" s="183">
        <v>0</v>
      </c>
      <c r="P1878" s="183">
        <v>0</v>
      </c>
      <c r="Q1878" s="183">
        <v>0</v>
      </c>
      <c r="R1878" s="183">
        <v>0</v>
      </c>
      <c r="S1878" s="183">
        <v>0</v>
      </c>
      <c r="T1878" s="183">
        <v>0</v>
      </c>
      <c r="U1878" s="183">
        <v>0</v>
      </c>
      <c r="V1878" s="183">
        <v>0</v>
      </c>
      <c r="W1878" s="183">
        <v>0</v>
      </c>
      <c r="X1878" s="183">
        <v>0</v>
      </c>
      <c r="Y1878" s="183">
        <v>0</v>
      </c>
    </row>
    <row r="1879" spans="1:25" x14ac:dyDescent="0.2">
      <c r="A1879" s="184">
        <v>11515137</v>
      </c>
      <c r="B1879" s="183" t="str">
        <f>[1]店マスタ!B1878</f>
        <v>田辺電機商会</v>
      </c>
      <c r="C1879" s="183">
        <v>4</v>
      </c>
      <c r="D1879" s="183">
        <v>4</v>
      </c>
      <c r="E1879" s="183">
        <f>_xlfn.XLOOKUP(A1879,[2]Sheet1!$R:$R,[2]Sheet1!$AB:$AB,"",0)</f>
        <v>4</v>
      </c>
      <c r="F1879" s="183">
        <f>_xlfn.XLOOKUP($A1879,[3]【2026年03月度_全社】RFM客層一覧表データ!$A:$A,[3]【2026年03月度_全社】RFM客層一覧表データ!C:C,"",0)</f>
        <v>257</v>
      </c>
      <c r="G1879" s="183">
        <f>_xlfn.XLOOKUP($A1879,[3]【2026年03月度_全社】RFM客層一覧表データ!$A:$A,[3]【2026年03月度_全社】RFM客層一覧表データ!D:D,"",0)</f>
        <v>78</v>
      </c>
      <c r="H1879" s="183">
        <f>_xlfn.XLOOKUP($A1879,[3]【2026年03月度_全社】RFM客層一覧表データ!$A:$A,[3]【2026年03月度_全社】RFM客層一覧表データ!E:E,"",0)</f>
        <v>115</v>
      </c>
      <c r="I1879" s="183">
        <f>_xlfn.XLOOKUP($A1879,[3]【2026年03月度_全社】RFM客層一覧表データ!$A:$A,[3]【2026年03月度_全社】RFM客層一覧表データ!F:F,"",0)</f>
        <v>0</v>
      </c>
      <c r="J1879" s="183">
        <v>272</v>
      </c>
      <c r="K1879" s="183">
        <v>85</v>
      </c>
      <c r="L1879" s="183">
        <v>126</v>
      </c>
      <c r="M1879" s="183">
        <v>0</v>
      </c>
      <c r="N1879" s="183">
        <v>282</v>
      </c>
      <c r="O1879" s="183">
        <v>88</v>
      </c>
      <c r="P1879" s="183">
        <v>137</v>
      </c>
      <c r="Q1879" s="183">
        <v>0</v>
      </c>
      <c r="R1879" s="183">
        <v>301</v>
      </c>
      <c r="S1879" s="183">
        <v>89</v>
      </c>
      <c r="T1879" s="183">
        <v>147</v>
      </c>
      <c r="U1879" s="183">
        <v>0</v>
      </c>
      <c r="V1879" s="183">
        <v>321</v>
      </c>
      <c r="W1879" s="183">
        <v>106</v>
      </c>
      <c r="X1879" s="183">
        <v>150</v>
      </c>
      <c r="Y1879" s="183">
        <v>0</v>
      </c>
    </row>
    <row r="1880" spans="1:25" x14ac:dyDescent="0.2">
      <c r="A1880" s="184">
        <v>11515147</v>
      </c>
      <c r="B1880" s="183" t="str">
        <f>[1]店マスタ!B1879</f>
        <v>イトウデンキ</v>
      </c>
      <c r="C1880" s="183">
        <v>1</v>
      </c>
      <c r="D1880" s="183">
        <v>1</v>
      </c>
      <c r="E1880" s="183">
        <f>_xlfn.XLOOKUP(A1880,[2]Sheet1!$R:$R,[2]Sheet1!$AB:$AB,"",0)</f>
        <v>1</v>
      </c>
      <c r="F1880" s="183">
        <f>_xlfn.XLOOKUP($A1880,[3]【2026年03月度_全社】RFM客層一覧表データ!$A:$A,[3]【2026年03月度_全社】RFM客層一覧表データ!C:C,"",0)</f>
        <v>233</v>
      </c>
      <c r="G1880" s="183">
        <f>_xlfn.XLOOKUP($A1880,[3]【2026年03月度_全社】RFM客層一覧表データ!$A:$A,[3]【2026年03月度_全社】RFM客層一覧表データ!D:D,"",0)</f>
        <v>143</v>
      </c>
      <c r="H1880" s="183">
        <f>_xlfn.XLOOKUP($A1880,[3]【2026年03月度_全社】RFM客層一覧表データ!$A:$A,[3]【2026年03月度_全社】RFM客層一覧表データ!E:E,"",0)</f>
        <v>194</v>
      </c>
      <c r="I1880" s="183">
        <f>_xlfn.XLOOKUP($A1880,[3]【2026年03月度_全社】RFM客層一覧表データ!$A:$A,[3]【2026年03月度_全社】RFM客層一覧表データ!F:F,"",0)</f>
        <v>7</v>
      </c>
      <c r="J1880" s="183">
        <v>225</v>
      </c>
      <c r="K1880" s="183">
        <v>148</v>
      </c>
      <c r="L1880" s="183">
        <v>196</v>
      </c>
      <c r="M1880" s="183">
        <v>4</v>
      </c>
      <c r="N1880" s="183">
        <v>227</v>
      </c>
      <c r="O1880" s="183">
        <v>160</v>
      </c>
      <c r="P1880" s="183">
        <v>194</v>
      </c>
      <c r="Q1880" s="183">
        <v>6</v>
      </c>
      <c r="R1880" s="183">
        <v>224</v>
      </c>
      <c r="S1880" s="183">
        <v>141</v>
      </c>
      <c r="T1880" s="183">
        <v>196</v>
      </c>
      <c r="U1880" s="183">
        <v>2</v>
      </c>
      <c r="V1880" s="183">
        <v>242</v>
      </c>
      <c r="W1880" s="183">
        <v>171</v>
      </c>
      <c r="X1880" s="183">
        <v>204</v>
      </c>
      <c r="Y1880" s="183">
        <v>6</v>
      </c>
    </row>
    <row r="1881" spans="1:25" x14ac:dyDescent="0.2">
      <c r="A1881" s="184">
        <v>11515159</v>
      </c>
      <c r="B1881" s="183" t="str">
        <f>[1]店マスタ!B1880</f>
        <v>電化のタザワ</v>
      </c>
      <c r="C1881" s="183">
        <v>2.5</v>
      </c>
      <c r="D1881" s="183">
        <v>2.5</v>
      </c>
      <c r="E1881" s="183">
        <f>_xlfn.XLOOKUP(A1881,[2]Sheet1!$R:$R,[2]Sheet1!$AB:$AB,"",0)</f>
        <v>2.5</v>
      </c>
      <c r="F1881" s="183" t="str">
        <f>_xlfn.XLOOKUP($A1881,[3]【2026年03月度_全社】RFM客層一覧表データ!$A:$A,[3]【2026年03月度_全社】RFM客層一覧表データ!C:C,"",0)</f>
        <v/>
      </c>
      <c r="G1881" s="183" t="str">
        <f>_xlfn.XLOOKUP($A1881,[3]【2026年03月度_全社】RFM客層一覧表データ!$A:$A,[3]【2026年03月度_全社】RFM客層一覧表データ!D:D,"",0)</f>
        <v/>
      </c>
      <c r="H1881" s="183" t="str">
        <f>_xlfn.XLOOKUP($A1881,[3]【2026年03月度_全社】RFM客層一覧表データ!$A:$A,[3]【2026年03月度_全社】RFM客層一覧表データ!E:E,"",0)</f>
        <v/>
      </c>
      <c r="I1881" s="183" t="str">
        <f>_xlfn.XLOOKUP($A1881,[3]【2026年03月度_全社】RFM客層一覧表データ!$A:$A,[3]【2026年03月度_全社】RFM客層一覧表データ!F:F,"",0)</f>
        <v/>
      </c>
      <c r="J1881" s="183">
        <v>0</v>
      </c>
      <c r="K1881" s="183">
        <v>0</v>
      </c>
      <c r="L1881" s="183">
        <v>0</v>
      </c>
      <c r="M1881" s="183">
        <v>0</v>
      </c>
      <c r="N1881" s="183">
        <v>0</v>
      </c>
      <c r="O1881" s="183">
        <v>0</v>
      </c>
      <c r="P1881" s="183">
        <v>0</v>
      </c>
      <c r="Q1881" s="183">
        <v>0</v>
      </c>
      <c r="R1881" s="183">
        <v>0</v>
      </c>
      <c r="S1881" s="183">
        <v>0</v>
      </c>
      <c r="T1881" s="183">
        <v>0</v>
      </c>
      <c r="U1881" s="183">
        <v>0</v>
      </c>
      <c r="V1881" s="183">
        <v>0</v>
      </c>
      <c r="W1881" s="183">
        <v>0</v>
      </c>
      <c r="X1881" s="183">
        <v>0</v>
      </c>
      <c r="Y1881" s="183">
        <v>0</v>
      </c>
    </row>
    <row r="1882" spans="1:25" x14ac:dyDescent="0.2">
      <c r="A1882" s="184">
        <v>11515163</v>
      </c>
      <c r="B1882" s="183" t="str">
        <f>[1]店マスタ!B1881</f>
        <v>高野電器商会</v>
      </c>
      <c r="C1882" s="183">
        <v>1.5</v>
      </c>
      <c r="D1882" s="183">
        <v>0</v>
      </c>
      <c r="E1882" s="183" t="str">
        <f>_xlfn.XLOOKUP(A1882,[2]Sheet1!$R:$R,[2]Sheet1!$AB:$AB,"",0)</f>
        <v/>
      </c>
      <c r="F1882" s="183" t="str">
        <f>_xlfn.XLOOKUP($A1882,[3]【2026年03月度_全社】RFM客層一覧表データ!$A:$A,[3]【2026年03月度_全社】RFM客層一覧表データ!C:C,"",0)</f>
        <v/>
      </c>
      <c r="G1882" s="183" t="str">
        <f>_xlfn.XLOOKUP($A1882,[3]【2026年03月度_全社】RFM客層一覧表データ!$A:$A,[3]【2026年03月度_全社】RFM客層一覧表データ!D:D,"",0)</f>
        <v/>
      </c>
      <c r="H1882" s="183" t="str">
        <f>_xlfn.XLOOKUP($A1882,[3]【2026年03月度_全社】RFM客層一覧表データ!$A:$A,[3]【2026年03月度_全社】RFM客層一覧表データ!E:E,"",0)</f>
        <v/>
      </c>
      <c r="I1882" s="183" t="str">
        <f>_xlfn.XLOOKUP($A1882,[3]【2026年03月度_全社】RFM客層一覧表データ!$A:$A,[3]【2026年03月度_全社】RFM客層一覧表データ!F:F,"",0)</f>
        <v/>
      </c>
      <c r="J1882" s="183">
        <v>296</v>
      </c>
      <c r="K1882" s="183">
        <v>118</v>
      </c>
      <c r="L1882" s="183">
        <v>153</v>
      </c>
      <c r="M1882" s="183">
        <v>13</v>
      </c>
      <c r="N1882" s="183">
        <v>313</v>
      </c>
      <c r="O1882" s="183">
        <v>119</v>
      </c>
      <c r="P1882" s="183">
        <v>165</v>
      </c>
      <c r="Q1882" s="183">
        <v>10</v>
      </c>
      <c r="R1882" s="183">
        <v>340</v>
      </c>
      <c r="S1882" s="183">
        <v>126</v>
      </c>
      <c r="T1882" s="183">
        <v>170</v>
      </c>
      <c r="U1882" s="183">
        <v>12</v>
      </c>
      <c r="V1882" s="183">
        <v>363</v>
      </c>
      <c r="W1882" s="183">
        <v>131</v>
      </c>
      <c r="X1882" s="183">
        <v>184</v>
      </c>
      <c r="Y1882" s="183">
        <v>10</v>
      </c>
    </row>
    <row r="1883" spans="1:25" x14ac:dyDescent="0.2">
      <c r="A1883" s="184">
        <v>11515273</v>
      </c>
      <c r="B1883" s="183" t="str">
        <f>[1]店マスタ!B1882</f>
        <v>株式会社アベデンキ</v>
      </c>
      <c r="C1883" s="183">
        <v>3</v>
      </c>
      <c r="D1883" s="183">
        <v>3</v>
      </c>
      <c r="E1883" s="183">
        <f>_xlfn.XLOOKUP(A1883,[2]Sheet1!$R:$R,[2]Sheet1!$AB:$AB,"",0)</f>
        <v>3.5</v>
      </c>
      <c r="F1883" s="183">
        <f>_xlfn.XLOOKUP($A1883,[3]【2026年03月度_全社】RFM客層一覧表データ!$A:$A,[3]【2026年03月度_全社】RFM客層一覧表データ!C:C,"",0)</f>
        <v>788</v>
      </c>
      <c r="G1883" s="183">
        <f>_xlfn.XLOOKUP($A1883,[3]【2026年03月度_全社】RFM客層一覧表データ!$A:$A,[3]【2026年03月度_全社】RFM客層一覧表データ!D:D,"",0)</f>
        <v>387</v>
      </c>
      <c r="H1883" s="183">
        <f>_xlfn.XLOOKUP($A1883,[3]【2026年03月度_全社】RFM客層一覧表データ!$A:$A,[3]【2026年03月度_全社】RFM客層一覧表データ!E:E,"",0)</f>
        <v>497</v>
      </c>
      <c r="I1883" s="183">
        <f>_xlfn.XLOOKUP($A1883,[3]【2026年03月度_全社】RFM客層一覧表データ!$A:$A,[3]【2026年03月度_全社】RFM客層一覧表データ!F:F,"",0)</f>
        <v>57</v>
      </c>
      <c r="J1883" s="183">
        <v>664</v>
      </c>
      <c r="K1883" s="183">
        <v>335</v>
      </c>
      <c r="L1883" s="183">
        <v>368</v>
      </c>
      <c r="M1883" s="183">
        <v>39</v>
      </c>
      <c r="N1883" s="183">
        <v>651</v>
      </c>
      <c r="O1883" s="183">
        <v>320</v>
      </c>
      <c r="P1883" s="183">
        <v>369</v>
      </c>
      <c r="Q1883" s="183">
        <v>43</v>
      </c>
      <c r="R1883" s="183">
        <v>654</v>
      </c>
      <c r="S1883" s="183">
        <v>299</v>
      </c>
      <c r="T1883" s="183">
        <v>371</v>
      </c>
      <c r="U1883" s="183">
        <v>32</v>
      </c>
      <c r="V1883" s="183">
        <v>684</v>
      </c>
      <c r="W1883" s="183">
        <v>316</v>
      </c>
      <c r="X1883" s="183">
        <v>384</v>
      </c>
      <c r="Y1883" s="183">
        <v>49</v>
      </c>
    </row>
    <row r="1884" spans="1:25" x14ac:dyDescent="0.2">
      <c r="A1884" s="184">
        <v>11515276</v>
      </c>
      <c r="B1884" s="183" t="str">
        <f>[1]店マスタ!B1883</f>
        <v>（有）古泉電機商会</v>
      </c>
      <c r="C1884" s="183">
        <v>3</v>
      </c>
      <c r="D1884" s="183">
        <v>3</v>
      </c>
      <c r="E1884" s="183">
        <f>_xlfn.XLOOKUP(A1884,[2]Sheet1!$R:$R,[2]Sheet1!$AB:$AB,"",0)</f>
        <v>3</v>
      </c>
      <c r="F1884" s="183">
        <f>_xlfn.XLOOKUP($A1884,[3]【2026年03月度_全社】RFM客層一覧表データ!$A:$A,[3]【2026年03月度_全社】RFM客層一覧表データ!C:C,"",0)</f>
        <v>609</v>
      </c>
      <c r="G1884" s="183">
        <f>_xlfn.XLOOKUP($A1884,[3]【2026年03月度_全社】RFM客層一覧表データ!$A:$A,[3]【2026年03月度_全社】RFM客層一覧表データ!D:D,"",0)</f>
        <v>317</v>
      </c>
      <c r="H1884" s="183">
        <f>_xlfn.XLOOKUP($A1884,[3]【2026年03月度_全社】RFM客層一覧表データ!$A:$A,[3]【2026年03月度_全社】RFM客層一覧表データ!E:E,"",0)</f>
        <v>350</v>
      </c>
      <c r="I1884" s="183">
        <f>_xlfn.XLOOKUP($A1884,[3]【2026年03月度_全社】RFM客層一覧表データ!$A:$A,[3]【2026年03月度_全社】RFM客層一覧表データ!F:F,"",0)</f>
        <v>29</v>
      </c>
      <c r="J1884" s="183">
        <v>624</v>
      </c>
      <c r="K1884" s="183">
        <v>322</v>
      </c>
      <c r="L1884" s="183">
        <v>358</v>
      </c>
      <c r="M1884" s="183">
        <v>29</v>
      </c>
      <c r="N1884" s="183">
        <v>637</v>
      </c>
      <c r="O1884" s="183">
        <v>332</v>
      </c>
      <c r="P1884" s="183">
        <v>352</v>
      </c>
      <c r="Q1884" s="183">
        <v>29</v>
      </c>
      <c r="R1884" s="183">
        <v>653</v>
      </c>
      <c r="S1884" s="183">
        <v>331</v>
      </c>
      <c r="T1884" s="183">
        <v>364</v>
      </c>
      <c r="U1884" s="183">
        <v>44</v>
      </c>
      <c r="V1884" s="183">
        <v>645</v>
      </c>
      <c r="W1884" s="183">
        <v>329</v>
      </c>
      <c r="X1884" s="183">
        <v>363</v>
      </c>
      <c r="Y1884" s="183">
        <v>33</v>
      </c>
    </row>
    <row r="1885" spans="1:25" x14ac:dyDescent="0.2">
      <c r="A1885" s="184">
        <v>11515277</v>
      </c>
      <c r="B1885" s="183" t="str">
        <f>[1]店マスタ!B1884</f>
        <v>マルホン電気商会</v>
      </c>
      <c r="C1885" s="183">
        <v>2.5</v>
      </c>
      <c r="D1885" s="183">
        <v>2.5</v>
      </c>
      <c r="E1885" s="183">
        <f>_xlfn.XLOOKUP(A1885,[2]Sheet1!$R:$R,[2]Sheet1!$AB:$AB,"",0)</f>
        <v>1.5</v>
      </c>
      <c r="F1885" s="183" t="str">
        <f>_xlfn.XLOOKUP($A1885,[3]【2026年03月度_全社】RFM客層一覧表データ!$A:$A,[3]【2026年03月度_全社】RFM客層一覧表データ!C:C,"",0)</f>
        <v/>
      </c>
      <c r="G1885" s="183" t="str">
        <f>_xlfn.XLOOKUP($A1885,[3]【2026年03月度_全社】RFM客層一覧表データ!$A:$A,[3]【2026年03月度_全社】RFM客層一覧表データ!D:D,"",0)</f>
        <v/>
      </c>
      <c r="H1885" s="183" t="str">
        <f>_xlfn.XLOOKUP($A1885,[3]【2026年03月度_全社】RFM客層一覧表データ!$A:$A,[3]【2026年03月度_全社】RFM客層一覧表データ!E:E,"",0)</f>
        <v/>
      </c>
      <c r="I1885" s="183" t="str">
        <f>_xlfn.XLOOKUP($A1885,[3]【2026年03月度_全社】RFM客層一覧表データ!$A:$A,[3]【2026年03月度_全社】RFM客層一覧表データ!F:F,"",0)</f>
        <v/>
      </c>
      <c r="J1885" s="183">
        <v>452</v>
      </c>
      <c r="K1885" s="183">
        <v>196</v>
      </c>
      <c r="L1885" s="183">
        <v>304</v>
      </c>
      <c r="M1885" s="183">
        <v>9</v>
      </c>
      <c r="N1885" s="183">
        <v>481</v>
      </c>
      <c r="O1885" s="183">
        <v>230</v>
      </c>
      <c r="P1885" s="183">
        <v>312</v>
      </c>
      <c r="Q1885" s="183">
        <v>7</v>
      </c>
      <c r="R1885" s="183">
        <v>518</v>
      </c>
      <c r="S1885" s="183">
        <v>244</v>
      </c>
      <c r="T1885" s="183">
        <v>323</v>
      </c>
      <c r="U1885" s="183">
        <v>20</v>
      </c>
      <c r="V1885" s="183">
        <v>548</v>
      </c>
      <c r="W1885" s="183">
        <v>250</v>
      </c>
      <c r="X1885" s="183">
        <v>338</v>
      </c>
      <c r="Y1885" s="183">
        <v>17</v>
      </c>
    </row>
    <row r="1886" spans="1:25" x14ac:dyDescent="0.2">
      <c r="A1886" s="184">
        <v>11515278</v>
      </c>
      <c r="B1886" s="183" t="str">
        <f>[1]店マスタ!B1885</f>
        <v>マルコ無線電機商会</v>
      </c>
      <c r="C1886" s="183">
        <v>1.5</v>
      </c>
      <c r="D1886" s="183">
        <v>1.5</v>
      </c>
      <c r="E1886" s="183">
        <f>_xlfn.XLOOKUP(A1886,[2]Sheet1!$R:$R,[2]Sheet1!$AB:$AB,"",0)</f>
        <v>1.5</v>
      </c>
      <c r="F1886" s="183">
        <f>_xlfn.XLOOKUP($A1886,[3]【2026年03月度_全社】RFM客層一覧表データ!$A:$A,[3]【2026年03月度_全社】RFM客層一覧表データ!C:C,"",0)</f>
        <v>172</v>
      </c>
      <c r="G1886" s="183">
        <f>_xlfn.XLOOKUP($A1886,[3]【2026年03月度_全社】RFM客層一覧表データ!$A:$A,[3]【2026年03月度_全社】RFM客層一覧表データ!D:D,"",0)</f>
        <v>0</v>
      </c>
      <c r="H1886" s="183">
        <f>_xlfn.XLOOKUP($A1886,[3]【2026年03月度_全社】RFM客層一覧表データ!$A:$A,[3]【2026年03月度_全社】RFM客層一覧表データ!E:E,"",0)</f>
        <v>66</v>
      </c>
      <c r="I1886" s="183">
        <f>_xlfn.XLOOKUP($A1886,[3]【2026年03月度_全社】RFM客層一覧表データ!$A:$A,[3]【2026年03月度_全社】RFM客層一覧表データ!F:F,"",0)</f>
        <v>0</v>
      </c>
      <c r="J1886" s="183">
        <v>216</v>
      </c>
      <c r="K1886" s="183">
        <v>0</v>
      </c>
      <c r="L1886" s="183">
        <v>98</v>
      </c>
      <c r="M1886" s="183">
        <v>0</v>
      </c>
      <c r="N1886" s="183">
        <v>244</v>
      </c>
      <c r="O1886" s="183">
        <v>0</v>
      </c>
      <c r="P1886" s="183">
        <v>121</v>
      </c>
      <c r="Q1886" s="183">
        <v>0</v>
      </c>
      <c r="R1886" s="183">
        <v>273</v>
      </c>
      <c r="S1886" s="183">
        <v>96</v>
      </c>
      <c r="T1886" s="183">
        <v>129</v>
      </c>
      <c r="U1886" s="183">
        <v>0</v>
      </c>
      <c r="V1886" s="183">
        <v>264</v>
      </c>
      <c r="W1886" s="183">
        <v>117</v>
      </c>
      <c r="X1886" s="183">
        <v>140</v>
      </c>
      <c r="Y1886" s="183">
        <v>0</v>
      </c>
    </row>
    <row r="1887" spans="1:25" x14ac:dyDescent="0.2">
      <c r="A1887" s="184">
        <v>11515287</v>
      </c>
      <c r="B1887" s="183" t="str">
        <f>[1]店マスタ!B1886</f>
        <v>羽田電器</v>
      </c>
      <c r="C1887" s="183">
        <v>2.5</v>
      </c>
      <c r="D1887" s="183">
        <v>2.5</v>
      </c>
      <c r="E1887" s="183">
        <f>_xlfn.XLOOKUP(A1887,[2]Sheet1!$R:$R,[2]Sheet1!$AB:$AB,"",0)</f>
        <v>2.5</v>
      </c>
      <c r="F1887" s="183">
        <f>_xlfn.XLOOKUP($A1887,[3]【2026年03月度_全社】RFM客層一覧表データ!$A:$A,[3]【2026年03月度_全社】RFM客層一覧表データ!C:C,"",0)</f>
        <v>511</v>
      </c>
      <c r="G1887" s="183">
        <f>_xlfn.XLOOKUP($A1887,[3]【2026年03月度_全社】RFM客層一覧表データ!$A:$A,[3]【2026年03月度_全社】RFM客層一覧表データ!D:D,"",0)</f>
        <v>242</v>
      </c>
      <c r="H1887" s="183">
        <f>_xlfn.XLOOKUP($A1887,[3]【2026年03月度_全社】RFM客層一覧表データ!$A:$A,[3]【2026年03月度_全社】RFM客層一覧表データ!E:E,"",0)</f>
        <v>337</v>
      </c>
      <c r="I1887" s="183">
        <f>_xlfn.XLOOKUP($A1887,[3]【2026年03月度_全社】RFM客層一覧表データ!$A:$A,[3]【2026年03月度_全社】RFM客層一覧表データ!F:F,"",0)</f>
        <v>17</v>
      </c>
      <c r="J1887" s="183">
        <v>522</v>
      </c>
      <c r="K1887" s="183">
        <v>291</v>
      </c>
      <c r="L1887" s="183">
        <v>338</v>
      </c>
      <c r="M1887" s="183">
        <v>15</v>
      </c>
      <c r="N1887" s="183">
        <v>531</v>
      </c>
      <c r="O1887" s="183">
        <v>303</v>
      </c>
      <c r="P1887" s="183">
        <v>336</v>
      </c>
      <c r="Q1887" s="183">
        <v>26</v>
      </c>
      <c r="R1887" s="183">
        <v>530</v>
      </c>
      <c r="S1887" s="183">
        <v>326</v>
      </c>
      <c r="T1887" s="183">
        <v>334</v>
      </c>
      <c r="U1887" s="183">
        <v>23</v>
      </c>
      <c r="V1887" s="183">
        <v>532</v>
      </c>
      <c r="W1887" s="183">
        <v>295</v>
      </c>
      <c r="X1887" s="183">
        <v>340</v>
      </c>
      <c r="Y1887" s="183">
        <v>26</v>
      </c>
    </row>
    <row r="1888" spans="1:25" x14ac:dyDescent="0.2">
      <c r="A1888" s="184">
        <v>11515292</v>
      </c>
      <c r="B1888" s="183" t="str">
        <f>[1]店マスタ!B1887</f>
        <v>でんきのイトウ</v>
      </c>
      <c r="C1888" s="183">
        <v>1</v>
      </c>
      <c r="D1888" s="183">
        <v>1</v>
      </c>
      <c r="E1888" s="183">
        <f>_xlfn.XLOOKUP(A1888,[2]Sheet1!$R:$R,[2]Sheet1!$AB:$AB,"",0)</f>
        <v>1</v>
      </c>
      <c r="F1888" s="183" t="str">
        <f>_xlfn.XLOOKUP($A1888,[3]【2026年03月度_全社】RFM客層一覧表データ!$A:$A,[3]【2026年03月度_全社】RFM客層一覧表データ!C:C,"",0)</f>
        <v/>
      </c>
      <c r="G1888" s="183" t="str">
        <f>_xlfn.XLOOKUP($A1888,[3]【2026年03月度_全社】RFM客層一覧表データ!$A:$A,[3]【2026年03月度_全社】RFM客層一覧表データ!D:D,"",0)</f>
        <v/>
      </c>
      <c r="H1888" s="183" t="str">
        <f>_xlfn.XLOOKUP($A1888,[3]【2026年03月度_全社】RFM客層一覧表データ!$A:$A,[3]【2026年03月度_全社】RFM客層一覧表データ!E:E,"",0)</f>
        <v/>
      </c>
      <c r="I1888" s="183" t="str">
        <f>_xlfn.XLOOKUP($A1888,[3]【2026年03月度_全社】RFM客層一覧表データ!$A:$A,[3]【2026年03月度_全社】RFM客層一覧表データ!F:F,"",0)</f>
        <v/>
      </c>
      <c r="J1888" s="183">
        <v>0</v>
      </c>
      <c r="K1888" s="183">
        <v>0</v>
      </c>
      <c r="L1888" s="183">
        <v>0</v>
      </c>
      <c r="M1888" s="183">
        <v>0</v>
      </c>
      <c r="N1888" s="183">
        <v>0</v>
      </c>
      <c r="O1888" s="183">
        <v>0</v>
      </c>
      <c r="P1888" s="183">
        <v>0</v>
      </c>
      <c r="Q1888" s="183">
        <v>0</v>
      </c>
      <c r="R1888" s="183">
        <v>0</v>
      </c>
      <c r="S1888" s="183">
        <v>0</v>
      </c>
      <c r="T1888" s="183">
        <v>0</v>
      </c>
      <c r="U1888" s="183">
        <v>0</v>
      </c>
      <c r="V1888" s="183">
        <v>0</v>
      </c>
      <c r="W1888" s="183">
        <v>0</v>
      </c>
      <c r="X1888" s="183">
        <v>0</v>
      </c>
      <c r="Y1888" s="183">
        <v>0</v>
      </c>
    </row>
    <row r="1889" spans="1:25" x14ac:dyDescent="0.2">
      <c r="A1889" s="184">
        <v>11516108</v>
      </c>
      <c r="B1889" s="183" t="str">
        <f>[1]店マスタ!B1888</f>
        <v>パナ・コスモス　ヤマイチ</v>
      </c>
      <c r="C1889" s="183">
        <v>1.5</v>
      </c>
      <c r="D1889" s="183">
        <v>0</v>
      </c>
      <c r="E1889" s="183" t="str">
        <f>_xlfn.XLOOKUP(A1889,[2]Sheet1!$R:$R,[2]Sheet1!$AB:$AB,"",0)</f>
        <v/>
      </c>
      <c r="F1889" s="183" t="str">
        <f>_xlfn.XLOOKUP($A1889,[3]【2026年03月度_全社】RFM客層一覧表データ!$A:$A,[3]【2026年03月度_全社】RFM客層一覧表データ!C:C,"",0)</f>
        <v/>
      </c>
      <c r="G1889" s="183" t="str">
        <f>_xlfn.XLOOKUP($A1889,[3]【2026年03月度_全社】RFM客層一覧表データ!$A:$A,[3]【2026年03月度_全社】RFM客層一覧表データ!D:D,"",0)</f>
        <v/>
      </c>
      <c r="H1889" s="183" t="str">
        <f>_xlfn.XLOOKUP($A1889,[3]【2026年03月度_全社】RFM客層一覧表データ!$A:$A,[3]【2026年03月度_全社】RFM客層一覧表データ!E:E,"",0)</f>
        <v/>
      </c>
      <c r="I1889" s="183" t="str">
        <f>_xlfn.XLOOKUP($A1889,[3]【2026年03月度_全社】RFM客層一覧表データ!$A:$A,[3]【2026年03月度_全社】RFM客層一覧表データ!F:F,"",0)</f>
        <v/>
      </c>
      <c r="J1889" s="183">
        <v>361</v>
      </c>
      <c r="K1889" s="183">
        <v>97</v>
      </c>
      <c r="L1889" s="183">
        <v>118</v>
      </c>
      <c r="M1889" s="183">
        <v>11</v>
      </c>
      <c r="N1889" s="183">
        <v>381</v>
      </c>
      <c r="O1889" s="183">
        <v>101</v>
      </c>
      <c r="P1889" s="183">
        <v>129</v>
      </c>
      <c r="Q1889" s="183">
        <v>21</v>
      </c>
      <c r="R1889" s="183">
        <v>402</v>
      </c>
      <c r="S1889" s="183">
        <v>118</v>
      </c>
      <c r="T1889" s="183">
        <v>148</v>
      </c>
      <c r="U1889" s="183">
        <v>30</v>
      </c>
      <c r="V1889" s="183">
        <v>416</v>
      </c>
      <c r="W1889" s="183">
        <v>129</v>
      </c>
      <c r="X1889" s="183">
        <v>156</v>
      </c>
      <c r="Y1889" s="183">
        <v>30</v>
      </c>
    </row>
    <row r="1890" spans="1:25" x14ac:dyDescent="0.2">
      <c r="A1890" s="184">
        <v>11517573</v>
      </c>
      <c r="B1890" s="183" t="str">
        <f>[1]店マスタ!B1889</f>
        <v>ライフネット　イカラシ</v>
      </c>
      <c r="C1890" s="183">
        <v>3</v>
      </c>
      <c r="D1890" s="183">
        <v>3</v>
      </c>
      <c r="E1890" s="183">
        <f>_xlfn.XLOOKUP(A1890,[2]Sheet1!$R:$R,[2]Sheet1!$AB:$AB,"",0)</f>
        <v>3</v>
      </c>
      <c r="F1890" s="183">
        <f>_xlfn.XLOOKUP($A1890,[3]【2026年03月度_全社】RFM客層一覧表データ!$A:$A,[3]【2026年03月度_全社】RFM客層一覧表データ!C:C,"",0)</f>
        <v>734</v>
      </c>
      <c r="G1890" s="183">
        <f>_xlfn.XLOOKUP($A1890,[3]【2026年03月度_全社】RFM客層一覧表データ!$A:$A,[3]【2026年03月度_全社】RFM客層一覧表データ!D:D,"",0)</f>
        <v>333</v>
      </c>
      <c r="H1890" s="183">
        <f>_xlfn.XLOOKUP($A1890,[3]【2026年03月度_全社】RFM客層一覧表データ!$A:$A,[3]【2026年03月度_全社】RFM客層一覧表データ!E:E,"",0)</f>
        <v>423</v>
      </c>
      <c r="I1890" s="183">
        <f>_xlfn.XLOOKUP($A1890,[3]【2026年03月度_全社】RFM客層一覧表データ!$A:$A,[3]【2026年03月度_全社】RFM客層一覧表データ!F:F,"",0)</f>
        <v>52</v>
      </c>
      <c r="J1890" s="183">
        <v>721</v>
      </c>
      <c r="K1890" s="183">
        <v>313</v>
      </c>
      <c r="L1890" s="183">
        <v>425</v>
      </c>
      <c r="M1890" s="183">
        <v>40</v>
      </c>
      <c r="N1890" s="183">
        <v>708</v>
      </c>
      <c r="O1890" s="183">
        <v>367</v>
      </c>
      <c r="P1890" s="183">
        <v>413</v>
      </c>
      <c r="Q1890" s="183">
        <v>45</v>
      </c>
      <c r="R1890" s="183">
        <v>692</v>
      </c>
      <c r="S1890" s="183">
        <v>354</v>
      </c>
      <c r="T1890" s="183">
        <v>408</v>
      </c>
      <c r="U1890" s="183">
        <v>50</v>
      </c>
      <c r="V1890" s="183">
        <v>684</v>
      </c>
      <c r="W1890" s="183">
        <v>353</v>
      </c>
      <c r="X1890" s="183">
        <v>388</v>
      </c>
      <c r="Y1890" s="183">
        <v>48</v>
      </c>
    </row>
    <row r="1891" spans="1:25" x14ac:dyDescent="0.2">
      <c r="A1891" s="184">
        <v>11517595</v>
      </c>
      <c r="B1891" s="183" t="str">
        <f>[1]店マスタ!B1890</f>
        <v>パナ・コスモス　コバヤシ</v>
      </c>
      <c r="C1891" s="183">
        <v>2.5</v>
      </c>
      <c r="D1891" s="183">
        <v>2.5</v>
      </c>
      <c r="E1891" s="183">
        <f>_xlfn.XLOOKUP(A1891,[2]Sheet1!$R:$R,[2]Sheet1!$AB:$AB,"",0)</f>
        <v>2.5</v>
      </c>
      <c r="F1891" s="183">
        <f>_xlfn.XLOOKUP($A1891,[3]【2026年03月度_全社】RFM客層一覧表データ!$A:$A,[3]【2026年03月度_全社】RFM客層一覧表データ!C:C,"",0)</f>
        <v>513</v>
      </c>
      <c r="G1891" s="183">
        <f>_xlfn.XLOOKUP($A1891,[3]【2026年03月度_全社】RFM客層一覧表データ!$A:$A,[3]【2026年03月度_全社】RFM客層一覧表データ!D:D,"",0)</f>
        <v>218</v>
      </c>
      <c r="H1891" s="183">
        <f>_xlfn.XLOOKUP($A1891,[3]【2026年03月度_全社】RFM客層一覧表データ!$A:$A,[3]【2026年03月度_全社】RFM客層一覧表データ!E:E,"",0)</f>
        <v>277</v>
      </c>
      <c r="I1891" s="183">
        <f>_xlfn.XLOOKUP($A1891,[3]【2026年03月度_全社】RFM客層一覧表データ!$A:$A,[3]【2026年03月度_全社】RFM客層一覧表データ!F:F,"",0)</f>
        <v>37</v>
      </c>
      <c r="J1891" s="183">
        <v>516</v>
      </c>
      <c r="K1891" s="183">
        <v>230</v>
      </c>
      <c r="L1891" s="183">
        <v>276</v>
      </c>
      <c r="M1891" s="183">
        <v>23</v>
      </c>
      <c r="N1891" s="183">
        <v>520</v>
      </c>
      <c r="O1891" s="183">
        <v>238</v>
      </c>
      <c r="P1891" s="183">
        <v>279</v>
      </c>
      <c r="Q1891" s="183">
        <v>31</v>
      </c>
      <c r="R1891" s="183">
        <v>513</v>
      </c>
      <c r="S1891" s="183">
        <v>238</v>
      </c>
      <c r="T1891" s="183">
        <v>277</v>
      </c>
      <c r="U1891" s="183">
        <v>35</v>
      </c>
      <c r="V1891" s="183">
        <v>502</v>
      </c>
      <c r="W1891" s="183">
        <v>229</v>
      </c>
      <c r="X1891" s="183">
        <v>275</v>
      </c>
      <c r="Y1891" s="183">
        <v>39</v>
      </c>
    </row>
    <row r="1892" spans="1:25" x14ac:dyDescent="0.2">
      <c r="A1892" s="184">
        <v>11517613</v>
      </c>
      <c r="B1892" s="183" t="str">
        <f>[1]店マスタ!B1891</f>
        <v>（株）小林テレビ電化</v>
      </c>
      <c r="C1892" s="183">
        <v>3.5</v>
      </c>
      <c r="D1892" s="183">
        <v>0</v>
      </c>
      <c r="E1892" s="183" t="str">
        <f>_xlfn.XLOOKUP(A1892,[2]Sheet1!$R:$R,[2]Sheet1!$AB:$AB,"",0)</f>
        <v/>
      </c>
      <c r="F1892" s="183" t="str">
        <f>_xlfn.XLOOKUP($A1892,[3]【2026年03月度_全社】RFM客層一覧表データ!$A:$A,[3]【2026年03月度_全社】RFM客層一覧表データ!C:C,"",0)</f>
        <v/>
      </c>
      <c r="G1892" s="183" t="str">
        <f>_xlfn.XLOOKUP($A1892,[3]【2026年03月度_全社】RFM客層一覧表データ!$A:$A,[3]【2026年03月度_全社】RFM客層一覧表データ!D:D,"",0)</f>
        <v/>
      </c>
      <c r="H1892" s="183" t="str">
        <f>_xlfn.XLOOKUP($A1892,[3]【2026年03月度_全社】RFM客層一覧表データ!$A:$A,[3]【2026年03月度_全社】RFM客層一覧表データ!E:E,"",0)</f>
        <v/>
      </c>
      <c r="I1892" s="183" t="str">
        <f>_xlfn.XLOOKUP($A1892,[3]【2026年03月度_全社】RFM客層一覧表データ!$A:$A,[3]【2026年03月度_全社】RFM客層一覧表データ!F:F,"",0)</f>
        <v/>
      </c>
      <c r="J1892" s="183">
        <v>0</v>
      </c>
      <c r="K1892" s="183">
        <v>0</v>
      </c>
      <c r="L1892" s="183">
        <v>0</v>
      </c>
      <c r="M1892" s="183">
        <v>0</v>
      </c>
      <c r="N1892" s="183">
        <v>0</v>
      </c>
      <c r="O1892" s="183">
        <v>0</v>
      </c>
      <c r="P1892" s="183">
        <v>0</v>
      </c>
      <c r="Q1892" s="183">
        <v>0</v>
      </c>
      <c r="R1892" s="183">
        <v>0</v>
      </c>
      <c r="S1892" s="183">
        <v>0</v>
      </c>
      <c r="T1892" s="183">
        <v>0</v>
      </c>
      <c r="U1892" s="183">
        <v>0</v>
      </c>
      <c r="V1892" s="183">
        <v>0</v>
      </c>
      <c r="W1892" s="183">
        <v>0</v>
      </c>
      <c r="X1892" s="183">
        <v>0</v>
      </c>
      <c r="Y1892" s="183">
        <v>0</v>
      </c>
    </row>
    <row r="1893" spans="1:25" x14ac:dyDescent="0.2">
      <c r="A1893" s="184">
        <v>11517630</v>
      </c>
      <c r="B1893" s="183" t="str">
        <f>[1]店マスタ!B1892</f>
        <v>（有）加藤電器</v>
      </c>
      <c r="C1893" s="183">
        <v>4</v>
      </c>
      <c r="D1893" s="183">
        <v>4</v>
      </c>
      <c r="E1893" s="183">
        <f>_xlfn.XLOOKUP(A1893,[2]Sheet1!$R:$R,[2]Sheet1!$AB:$AB,"",0)</f>
        <v>4.5</v>
      </c>
      <c r="F1893" s="183">
        <f>_xlfn.XLOOKUP($A1893,[3]【2026年03月度_全社】RFM客層一覧表データ!$A:$A,[3]【2026年03月度_全社】RFM客層一覧表データ!C:C,"",0)</f>
        <v>460</v>
      </c>
      <c r="G1893" s="183">
        <f>_xlfn.XLOOKUP($A1893,[3]【2026年03月度_全社】RFM客層一覧表データ!$A:$A,[3]【2026年03月度_全社】RFM客層一覧表データ!D:D,"",0)</f>
        <v>374</v>
      </c>
      <c r="H1893" s="183">
        <f>_xlfn.XLOOKUP($A1893,[3]【2026年03月度_全社】RFM客層一覧表データ!$A:$A,[3]【2026年03月度_全社】RFM客層一覧表データ!E:E,"",0)</f>
        <v>426</v>
      </c>
      <c r="I1893" s="183">
        <f>_xlfn.XLOOKUP($A1893,[3]【2026年03月度_全社】RFM客層一覧表データ!$A:$A,[3]【2026年03月度_全社】RFM客層一覧表データ!F:F,"",0)</f>
        <v>0</v>
      </c>
      <c r="J1893" s="183">
        <v>477</v>
      </c>
      <c r="K1893" s="183">
        <v>382</v>
      </c>
      <c r="L1893" s="183">
        <v>434</v>
      </c>
      <c r="M1893" s="183">
        <v>2</v>
      </c>
      <c r="N1893" s="183">
        <v>501</v>
      </c>
      <c r="O1893" s="183">
        <v>390</v>
      </c>
      <c r="P1893" s="183">
        <v>429</v>
      </c>
      <c r="Q1893" s="183">
        <v>8</v>
      </c>
      <c r="R1893" s="183">
        <v>518</v>
      </c>
      <c r="S1893" s="183">
        <v>390</v>
      </c>
      <c r="T1893" s="183">
        <v>432</v>
      </c>
      <c r="U1893" s="183">
        <v>7</v>
      </c>
      <c r="V1893" s="183">
        <v>526</v>
      </c>
      <c r="W1893" s="183">
        <v>386</v>
      </c>
      <c r="X1893" s="183">
        <v>438</v>
      </c>
      <c r="Y1893" s="183">
        <v>7</v>
      </c>
    </row>
    <row r="1894" spans="1:25" x14ac:dyDescent="0.2">
      <c r="A1894" s="184">
        <v>11517631</v>
      </c>
      <c r="B1894" s="183" t="str">
        <f>[1]店マスタ!B1893</f>
        <v>広木電器</v>
      </c>
      <c r="C1894" s="183">
        <v>2.5</v>
      </c>
      <c r="D1894" s="183">
        <v>2.5</v>
      </c>
      <c r="E1894" s="183">
        <f>_xlfn.XLOOKUP(A1894,[2]Sheet1!$R:$R,[2]Sheet1!$AB:$AB,"",0)</f>
        <v>2.5</v>
      </c>
      <c r="F1894" s="183" t="str">
        <f>_xlfn.XLOOKUP($A1894,[3]【2026年03月度_全社】RFM客層一覧表データ!$A:$A,[3]【2026年03月度_全社】RFM客層一覧表データ!C:C,"",0)</f>
        <v/>
      </c>
      <c r="G1894" s="183" t="str">
        <f>_xlfn.XLOOKUP($A1894,[3]【2026年03月度_全社】RFM客層一覧表データ!$A:$A,[3]【2026年03月度_全社】RFM客層一覧表データ!D:D,"",0)</f>
        <v/>
      </c>
      <c r="H1894" s="183" t="str">
        <f>_xlfn.XLOOKUP($A1894,[3]【2026年03月度_全社】RFM客層一覧表データ!$A:$A,[3]【2026年03月度_全社】RFM客層一覧表データ!E:E,"",0)</f>
        <v/>
      </c>
      <c r="I1894" s="183" t="str">
        <f>_xlfn.XLOOKUP($A1894,[3]【2026年03月度_全社】RFM客層一覧表データ!$A:$A,[3]【2026年03月度_全社】RFM客層一覧表データ!F:F,"",0)</f>
        <v/>
      </c>
      <c r="J1894" s="183">
        <v>0</v>
      </c>
      <c r="K1894" s="183">
        <v>0</v>
      </c>
      <c r="L1894" s="183">
        <v>0</v>
      </c>
      <c r="M1894" s="183">
        <v>0</v>
      </c>
      <c r="N1894" s="183">
        <v>0</v>
      </c>
      <c r="O1894" s="183">
        <v>0</v>
      </c>
      <c r="P1894" s="183">
        <v>0</v>
      </c>
      <c r="Q1894" s="183">
        <v>0</v>
      </c>
      <c r="R1894" s="183">
        <v>0</v>
      </c>
      <c r="S1894" s="183">
        <v>0</v>
      </c>
      <c r="T1894" s="183">
        <v>0</v>
      </c>
      <c r="U1894" s="183">
        <v>0</v>
      </c>
      <c r="V1894" s="183">
        <v>0</v>
      </c>
      <c r="W1894" s="183">
        <v>0</v>
      </c>
      <c r="X1894" s="183">
        <v>0</v>
      </c>
      <c r="Y1894" s="183">
        <v>0</v>
      </c>
    </row>
    <row r="1895" spans="1:25" x14ac:dyDescent="0.2">
      <c r="A1895" s="184">
        <v>11517636</v>
      </c>
      <c r="B1895" s="183" t="str">
        <f>[1]店マスタ!B1894</f>
        <v>石崎電器</v>
      </c>
      <c r="C1895" s="183">
        <v>1.5</v>
      </c>
      <c r="D1895" s="183">
        <v>1.5</v>
      </c>
      <c r="E1895" s="183">
        <f>_xlfn.XLOOKUP(A1895,[2]Sheet1!$R:$R,[2]Sheet1!$AB:$AB,"",0)</f>
        <v>2</v>
      </c>
      <c r="F1895" s="183" t="str">
        <f>_xlfn.XLOOKUP($A1895,[3]【2026年03月度_全社】RFM客層一覧表データ!$A:$A,[3]【2026年03月度_全社】RFM客層一覧表データ!C:C,"",0)</f>
        <v/>
      </c>
      <c r="G1895" s="183" t="str">
        <f>_xlfn.XLOOKUP($A1895,[3]【2026年03月度_全社】RFM客層一覧表データ!$A:$A,[3]【2026年03月度_全社】RFM客層一覧表データ!D:D,"",0)</f>
        <v/>
      </c>
      <c r="H1895" s="183" t="str">
        <f>_xlfn.XLOOKUP($A1895,[3]【2026年03月度_全社】RFM客層一覧表データ!$A:$A,[3]【2026年03月度_全社】RFM客層一覧表データ!E:E,"",0)</f>
        <v/>
      </c>
      <c r="I1895" s="183" t="str">
        <f>_xlfn.XLOOKUP($A1895,[3]【2026年03月度_全社】RFM客層一覧表データ!$A:$A,[3]【2026年03月度_全社】RFM客層一覧表データ!F:F,"",0)</f>
        <v/>
      </c>
      <c r="J1895" s="183">
        <v>0</v>
      </c>
      <c r="K1895" s="183">
        <v>0</v>
      </c>
      <c r="L1895" s="183">
        <v>0</v>
      </c>
      <c r="M1895" s="183">
        <v>0</v>
      </c>
      <c r="N1895" s="183">
        <v>0</v>
      </c>
      <c r="O1895" s="183">
        <v>0</v>
      </c>
      <c r="P1895" s="183">
        <v>0</v>
      </c>
      <c r="Q1895" s="183">
        <v>0</v>
      </c>
      <c r="R1895" s="183">
        <v>0</v>
      </c>
      <c r="S1895" s="183">
        <v>0</v>
      </c>
      <c r="T1895" s="183">
        <v>0</v>
      </c>
      <c r="U1895" s="183">
        <v>0</v>
      </c>
      <c r="V1895" s="183">
        <v>0</v>
      </c>
      <c r="W1895" s="183">
        <v>0</v>
      </c>
      <c r="X1895" s="183">
        <v>0</v>
      </c>
      <c r="Y1895" s="183">
        <v>0</v>
      </c>
    </row>
    <row r="1896" spans="1:25" x14ac:dyDescent="0.2">
      <c r="A1896" s="184">
        <v>11517638</v>
      </c>
      <c r="B1896" s="183" t="str">
        <f>[1]店マスタ!B1895</f>
        <v>ヤギサワデンキ</v>
      </c>
      <c r="C1896" s="183">
        <v>1.5</v>
      </c>
      <c r="D1896" s="183">
        <v>1.5</v>
      </c>
      <c r="E1896" s="183">
        <f>_xlfn.XLOOKUP(A1896,[2]Sheet1!$R:$R,[2]Sheet1!$AB:$AB,"",0)</f>
        <v>1.5</v>
      </c>
      <c r="F1896" s="183">
        <f>_xlfn.XLOOKUP($A1896,[3]【2026年03月度_全社】RFM客層一覧表データ!$A:$A,[3]【2026年03月度_全社】RFM客層一覧表データ!C:C,"",0)</f>
        <v>296</v>
      </c>
      <c r="G1896" s="183">
        <f>_xlfn.XLOOKUP($A1896,[3]【2026年03月度_全社】RFM客層一覧表データ!$A:$A,[3]【2026年03月度_全社】RFM客層一覧表データ!D:D,"",0)</f>
        <v>149</v>
      </c>
      <c r="H1896" s="183">
        <f>_xlfn.XLOOKUP($A1896,[3]【2026年03月度_全社】RFM客層一覧表データ!$A:$A,[3]【2026年03月度_全社】RFM客層一覧表データ!E:E,"",0)</f>
        <v>213</v>
      </c>
      <c r="I1896" s="183">
        <f>_xlfn.XLOOKUP($A1896,[3]【2026年03月度_全社】RFM客層一覧表データ!$A:$A,[3]【2026年03月度_全社】RFM客層一覧表データ!F:F,"",0)</f>
        <v>13</v>
      </c>
      <c r="J1896" s="183">
        <v>296</v>
      </c>
      <c r="K1896" s="183">
        <v>177</v>
      </c>
      <c r="L1896" s="183">
        <v>223</v>
      </c>
      <c r="M1896" s="183">
        <v>7</v>
      </c>
      <c r="N1896" s="183">
        <v>299</v>
      </c>
      <c r="O1896" s="183">
        <v>172</v>
      </c>
      <c r="P1896" s="183">
        <v>225</v>
      </c>
      <c r="Q1896" s="183">
        <v>4</v>
      </c>
      <c r="R1896" s="183">
        <v>315</v>
      </c>
      <c r="S1896" s="183">
        <v>161</v>
      </c>
      <c r="T1896" s="183">
        <v>227</v>
      </c>
      <c r="U1896" s="183">
        <v>9</v>
      </c>
      <c r="V1896" s="183">
        <v>319</v>
      </c>
      <c r="W1896" s="183">
        <v>183</v>
      </c>
      <c r="X1896" s="183">
        <v>235</v>
      </c>
      <c r="Y1896" s="183">
        <v>6</v>
      </c>
    </row>
    <row r="1897" spans="1:25" x14ac:dyDescent="0.2">
      <c r="A1897" s="184">
        <v>11517650</v>
      </c>
      <c r="B1897" s="183" t="str">
        <f>[1]店マスタ!B1896</f>
        <v>パナ・コスモス　アマノ</v>
      </c>
      <c r="C1897" s="183">
        <v>2</v>
      </c>
      <c r="D1897" s="183">
        <v>2</v>
      </c>
      <c r="E1897" s="183">
        <f>_xlfn.XLOOKUP(A1897,[2]Sheet1!$R:$R,[2]Sheet1!$AB:$AB,"",0)</f>
        <v>2</v>
      </c>
      <c r="F1897" s="183">
        <f>_xlfn.XLOOKUP($A1897,[3]【2026年03月度_全社】RFM客層一覧表データ!$A:$A,[3]【2026年03月度_全社】RFM客層一覧表データ!C:C,"",0)</f>
        <v>563</v>
      </c>
      <c r="G1897" s="183">
        <f>_xlfn.XLOOKUP($A1897,[3]【2026年03月度_全社】RFM客層一覧表データ!$A:$A,[3]【2026年03月度_全社】RFM客層一覧表データ!D:D,"",0)</f>
        <v>267</v>
      </c>
      <c r="H1897" s="183">
        <f>_xlfn.XLOOKUP($A1897,[3]【2026年03月度_全社】RFM客層一覧表データ!$A:$A,[3]【2026年03月度_全社】RFM客層一覧表データ!E:E,"",0)</f>
        <v>335</v>
      </c>
      <c r="I1897" s="183">
        <f>_xlfn.XLOOKUP($A1897,[3]【2026年03月度_全社】RFM客層一覧表データ!$A:$A,[3]【2026年03月度_全社】RFM客層一覧表データ!F:F,"",0)</f>
        <v>13</v>
      </c>
      <c r="J1897" s="183">
        <v>593</v>
      </c>
      <c r="K1897" s="183">
        <v>304</v>
      </c>
      <c r="L1897" s="183">
        <v>343</v>
      </c>
      <c r="M1897" s="183">
        <v>33</v>
      </c>
      <c r="N1897" s="183">
        <v>589</v>
      </c>
      <c r="O1897" s="183">
        <v>300</v>
      </c>
      <c r="P1897" s="183">
        <v>352</v>
      </c>
      <c r="Q1897" s="183">
        <v>27</v>
      </c>
      <c r="R1897" s="183">
        <v>594</v>
      </c>
      <c r="S1897" s="183">
        <v>310</v>
      </c>
      <c r="T1897" s="183">
        <v>359</v>
      </c>
      <c r="U1897" s="183">
        <v>20</v>
      </c>
      <c r="V1897" s="183">
        <v>597</v>
      </c>
      <c r="W1897" s="183">
        <v>304</v>
      </c>
      <c r="X1897" s="183">
        <v>359</v>
      </c>
      <c r="Y1897" s="183">
        <v>21</v>
      </c>
    </row>
    <row r="1898" spans="1:25" x14ac:dyDescent="0.2">
      <c r="A1898" s="184">
        <v>11517962</v>
      </c>
      <c r="B1898" s="183" t="str">
        <f>[1]店マスタ!B1897</f>
        <v>（有）でんきのドリームマキタ</v>
      </c>
      <c r="C1898" s="183">
        <v>1.5</v>
      </c>
      <c r="D1898" s="183">
        <v>1.5</v>
      </c>
      <c r="E1898" s="183">
        <f>_xlfn.XLOOKUP(A1898,[2]Sheet1!$R:$R,[2]Sheet1!$AB:$AB,"",0)</f>
        <v>1.5</v>
      </c>
      <c r="F1898" s="183">
        <f>_xlfn.XLOOKUP($A1898,[3]【2026年03月度_全社】RFM客層一覧表データ!$A:$A,[3]【2026年03月度_全社】RFM客層一覧表データ!C:C,"",0)</f>
        <v>483</v>
      </c>
      <c r="G1898" s="183">
        <f>_xlfn.XLOOKUP($A1898,[3]【2026年03月度_全社】RFM客層一覧表データ!$A:$A,[3]【2026年03月度_全社】RFM客層一覧表データ!D:D,"",0)</f>
        <v>211</v>
      </c>
      <c r="H1898" s="183">
        <f>_xlfn.XLOOKUP($A1898,[3]【2026年03月度_全社】RFM客層一覧表データ!$A:$A,[3]【2026年03月度_全社】RFM客層一覧表データ!E:E,"",0)</f>
        <v>263</v>
      </c>
      <c r="I1898" s="183">
        <f>_xlfn.XLOOKUP($A1898,[3]【2026年03月度_全社】RFM客層一覧表データ!$A:$A,[3]【2026年03月度_全社】RFM客層一覧表データ!F:F,"",0)</f>
        <v>27</v>
      </c>
      <c r="J1898" s="183">
        <v>476</v>
      </c>
      <c r="K1898" s="183">
        <v>197</v>
      </c>
      <c r="L1898" s="183">
        <v>268</v>
      </c>
      <c r="M1898" s="183">
        <v>20</v>
      </c>
      <c r="N1898" s="183">
        <v>492</v>
      </c>
      <c r="O1898" s="183">
        <v>166</v>
      </c>
      <c r="P1898" s="183">
        <v>268</v>
      </c>
      <c r="Q1898" s="183">
        <v>17</v>
      </c>
      <c r="R1898" s="183">
        <v>488</v>
      </c>
      <c r="S1898" s="183">
        <v>217</v>
      </c>
      <c r="T1898" s="183">
        <v>280</v>
      </c>
      <c r="U1898" s="183">
        <v>18</v>
      </c>
      <c r="V1898" s="183">
        <v>495</v>
      </c>
      <c r="W1898" s="183">
        <v>231</v>
      </c>
      <c r="X1898" s="183">
        <v>262</v>
      </c>
      <c r="Y1898" s="183">
        <v>27</v>
      </c>
    </row>
    <row r="1899" spans="1:25" x14ac:dyDescent="0.2">
      <c r="A1899" s="184">
        <v>11519030</v>
      </c>
      <c r="B1899" s="183" t="str">
        <f>[1]店マスタ!B1898</f>
        <v>有限会社コマツチェーン湯沢店</v>
      </c>
      <c r="C1899" s="183">
        <v>2.5</v>
      </c>
      <c r="D1899" s="183">
        <v>2.5</v>
      </c>
      <c r="E1899" s="183">
        <f>_xlfn.XLOOKUP(A1899,[2]Sheet1!$R:$R,[2]Sheet1!$AB:$AB,"",0)</f>
        <v>3</v>
      </c>
      <c r="F1899" s="183">
        <f>_xlfn.XLOOKUP($A1899,[3]【2026年03月度_全社】RFM客層一覧表データ!$A:$A,[3]【2026年03月度_全社】RFM客層一覧表データ!C:C,"",0)</f>
        <v>861</v>
      </c>
      <c r="G1899" s="183">
        <f>_xlfn.XLOOKUP($A1899,[3]【2026年03月度_全社】RFM客層一覧表データ!$A:$A,[3]【2026年03月度_全社】RFM客層一覧表データ!D:D,"",0)</f>
        <v>250</v>
      </c>
      <c r="H1899" s="183">
        <f>_xlfn.XLOOKUP($A1899,[3]【2026年03月度_全社】RFM客層一覧表データ!$A:$A,[3]【2026年03月度_全社】RFM客層一覧表データ!E:E,"",0)</f>
        <v>180</v>
      </c>
      <c r="I1899" s="183">
        <f>_xlfn.XLOOKUP($A1899,[3]【2026年03月度_全社】RFM客層一覧表データ!$A:$A,[3]【2026年03月度_全社】RFM客層一覧表データ!F:F,"",0)</f>
        <v>81</v>
      </c>
      <c r="J1899" s="183">
        <v>916</v>
      </c>
      <c r="K1899" s="183">
        <v>260</v>
      </c>
      <c r="L1899" s="183">
        <v>187</v>
      </c>
      <c r="M1899" s="183">
        <v>99</v>
      </c>
      <c r="N1899" s="183">
        <v>986</v>
      </c>
      <c r="O1899" s="183">
        <v>278</v>
      </c>
      <c r="P1899" s="183">
        <v>196</v>
      </c>
      <c r="Q1899" s="183">
        <v>118</v>
      </c>
      <c r="R1899" s="183">
        <v>1028</v>
      </c>
      <c r="S1899" s="183">
        <v>272</v>
      </c>
      <c r="T1899" s="183">
        <v>201</v>
      </c>
      <c r="U1899" s="183">
        <v>122</v>
      </c>
      <c r="V1899" s="183">
        <v>1071</v>
      </c>
      <c r="W1899" s="183">
        <v>278</v>
      </c>
      <c r="X1899" s="183">
        <v>206</v>
      </c>
      <c r="Y1899" s="183">
        <v>120</v>
      </c>
    </row>
    <row r="1900" spans="1:25" x14ac:dyDescent="0.2">
      <c r="A1900" s="184">
        <v>11521003</v>
      </c>
      <c r="B1900" s="183" t="str">
        <f>[1]店マスタ!B1899</f>
        <v>両津無線電機販売（有）</v>
      </c>
      <c r="C1900" s="183">
        <v>3.5</v>
      </c>
      <c r="D1900" s="183">
        <v>3.5</v>
      </c>
      <c r="E1900" s="183">
        <f>_xlfn.XLOOKUP(A1900,[2]Sheet1!$R:$R,[2]Sheet1!$AB:$AB,"",0)</f>
        <v>3.5</v>
      </c>
      <c r="F1900" s="183">
        <f>_xlfn.XLOOKUP($A1900,[3]【2026年03月度_全社】RFM客層一覧表データ!$A:$A,[3]【2026年03月度_全社】RFM客層一覧表データ!C:C,"",0)</f>
        <v>247</v>
      </c>
      <c r="G1900" s="183">
        <f>_xlfn.XLOOKUP($A1900,[3]【2026年03月度_全社】RFM客層一覧表データ!$A:$A,[3]【2026年03月度_全社】RFM客層一覧表データ!D:D,"",0)</f>
        <v>1</v>
      </c>
      <c r="H1900" s="183">
        <f>_xlfn.XLOOKUP($A1900,[3]【2026年03月度_全社】RFM客層一覧表データ!$A:$A,[3]【2026年03月度_全社】RFM客層一覧表データ!E:E,"",0)</f>
        <v>89</v>
      </c>
      <c r="I1900" s="183">
        <f>_xlfn.XLOOKUP($A1900,[3]【2026年03月度_全社】RFM客層一覧表データ!$A:$A,[3]【2026年03月度_全社】RFM客層一覧表データ!F:F,"",0)</f>
        <v>0</v>
      </c>
      <c r="J1900" s="183">
        <v>293</v>
      </c>
      <c r="K1900" s="183">
        <v>3</v>
      </c>
      <c r="L1900" s="183">
        <v>116</v>
      </c>
      <c r="M1900" s="183">
        <v>1</v>
      </c>
      <c r="N1900" s="183">
        <v>341</v>
      </c>
      <c r="O1900" s="183">
        <v>39</v>
      </c>
      <c r="P1900" s="183">
        <v>142</v>
      </c>
      <c r="Q1900" s="183">
        <v>6</v>
      </c>
      <c r="R1900" s="183">
        <v>353</v>
      </c>
      <c r="S1900" s="183">
        <v>86</v>
      </c>
      <c r="T1900" s="183">
        <v>173</v>
      </c>
      <c r="U1900" s="183">
        <v>22</v>
      </c>
      <c r="V1900" s="183">
        <v>345</v>
      </c>
      <c r="W1900" s="183">
        <v>73</v>
      </c>
      <c r="X1900" s="183">
        <v>178</v>
      </c>
      <c r="Y1900" s="183">
        <v>2</v>
      </c>
    </row>
    <row r="1901" spans="1:25" x14ac:dyDescent="0.2">
      <c r="A1901" s="184">
        <v>11521008</v>
      </c>
      <c r="B1901" s="183" t="str">
        <f>[1]店マスタ!B1900</f>
        <v>佐渡電化サービス</v>
      </c>
      <c r="C1901" s="183">
        <v>2.5</v>
      </c>
      <c r="D1901" s="183">
        <v>2.5</v>
      </c>
      <c r="E1901" s="183">
        <f>_xlfn.XLOOKUP(A1901,[2]Sheet1!$R:$R,[2]Sheet1!$AB:$AB,"",0)</f>
        <v>2.5</v>
      </c>
      <c r="F1901" s="183">
        <f>_xlfn.XLOOKUP($A1901,[3]【2026年03月度_全社】RFM客層一覧表データ!$A:$A,[3]【2026年03月度_全社】RFM客層一覧表データ!C:C,"",0)</f>
        <v>347</v>
      </c>
      <c r="G1901" s="183">
        <f>_xlfn.XLOOKUP($A1901,[3]【2026年03月度_全社】RFM客層一覧表データ!$A:$A,[3]【2026年03月度_全社】RFM客層一覧表データ!D:D,"",0)</f>
        <v>144</v>
      </c>
      <c r="H1901" s="183">
        <f>_xlfn.XLOOKUP($A1901,[3]【2026年03月度_全社】RFM客層一覧表データ!$A:$A,[3]【2026年03月度_全社】RFM客層一覧表データ!E:E,"",0)</f>
        <v>218</v>
      </c>
      <c r="I1901" s="183">
        <f>_xlfn.XLOOKUP($A1901,[3]【2026年03月度_全社】RFM客層一覧表データ!$A:$A,[3]【2026年03月度_全社】RFM客層一覧表データ!F:F,"",0)</f>
        <v>22</v>
      </c>
      <c r="J1901" s="183">
        <v>352</v>
      </c>
      <c r="K1901" s="183">
        <v>149</v>
      </c>
      <c r="L1901" s="183">
        <v>227</v>
      </c>
      <c r="M1901" s="183">
        <v>19</v>
      </c>
      <c r="N1901" s="183">
        <v>361</v>
      </c>
      <c r="O1901" s="183">
        <v>163</v>
      </c>
      <c r="P1901" s="183">
        <v>234</v>
      </c>
      <c r="Q1901" s="183">
        <v>36</v>
      </c>
      <c r="R1901" s="183">
        <v>365</v>
      </c>
      <c r="S1901" s="183">
        <v>191</v>
      </c>
      <c r="T1901" s="183">
        <v>236</v>
      </c>
      <c r="U1901" s="183">
        <v>62</v>
      </c>
      <c r="V1901" s="183">
        <v>443</v>
      </c>
      <c r="W1901" s="183">
        <v>195</v>
      </c>
      <c r="X1901" s="183">
        <v>262</v>
      </c>
      <c r="Y1901" s="183">
        <v>108</v>
      </c>
    </row>
    <row r="1902" spans="1:25" x14ac:dyDescent="0.2">
      <c r="A1902" s="184">
        <v>11521010</v>
      </c>
      <c r="B1902" s="183" t="str">
        <f>[1]店マスタ!B1901</f>
        <v>（有）サカイ電化センター</v>
      </c>
      <c r="C1902" s="183">
        <v>3</v>
      </c>
      <c r="D1902" s="183">
        <v>3</v>
      </c>
      <c r="E1902" s="183">
        <f>_xlfn.XLOOKUP(A1902,[2]Sheet1!$R:$R,[2]Sheet1!$AB:$AB,"",0)</f>
        <v>3</v>
      </c>
      <c r="F1902" s="183">
        <f>_xlfn.XLOOKUP($A1902,[3]【2026年03月度_全社】RFM客層一覧表データ!$A:$A,[3]【2026年03月度_全社】RFM客層一覧表データ!C:C,"",0)</f>
        <v>888</v>
      </c>
      <c r="G1902" s="183">
        <f>_xlfn.XLOOKUP($A1902,[3]【2026年03月度_全社】RFM客層一覧表データ!$A:$A,[3]【2026年03月度_全社】RFM客層一覧表データ!D:D,"",0)</f>
        <v>387</v>
      </c>
      <c r="H1902" s="183">
        <f>_xlfn.XLOOKUP($A1902,[3]【2026年03月度_全社】RFM客層一覧表データ!$A:$A,[3]【2026年03月度_全社】RFM客層一覧表データ!E:E,"",0)</f>
        <v>405</v>
      </c>
      <c r="I1902" s="183">
        <f>_xlfn.XLOOKUP($A1902,[3]【2026年03月度_全社】RFM客層一覧表データ!$A:$A,[3]【2026年03月度_全社】RFM客層一覧表データ!F:F,"",0)</f>
        <v>78</v>
      </c>
      <c r="J1902" s="183">
        <v>890</v>
      </c>
      <c r="K1902" s="183">
        <v>365</v>
      </c>
      <c r="L1902" s="183">
        <v>410</v>
      </c>
      <c r="M1902" s="183">
        <v>70</v>
      </c>
      <c r="N1902" s="183">
        <v>878</v>
      </c>
      <c r="O1902" s="183">
        <v>367</v>
      </c>
      <c r="P1902" s="183">
        <v>419</v>
      </c>
      <c r="Q1902" s="183">
        <v>73</v>
      </c>
      <c r="R1902" s="183">
        <v>877</v>
      </c>
      <c r="S1902" s="183">
        <v>357</v>
      </c>
      <c r="T1902" s="183">
        <v>424</v>
      </c>
      <c r="U1902" s="183">
        <v>60</v>
      </c>
      <c r="V1902" s="183">
        <v>878</v>
      </c>
      <c r="W1902" s="183">
        <v>364</v>
      </c>
      <c r="X1902" s="183">
        <v>445</v>
      </c>
      <c r="Y1902" s="183">
        <v>60</v>
      </c>
    </row>
    <row r="1903" spans="1:25" x14ac:dyDescent="0.2">
      <c r="A1903" s="184">
        <v>11522063</v>
      </c>
      <c r="B1903" s="183" t="str">
        <f>[1]店マスタ!B1902</f>
        <v>パナ・コスモス　オキミヤ</v>
      </c>
      <c r="C1903" s="183">
        <v>2.5</v>
      </c>
      <c r="D1903" s="183">
        <v>2.5</v>
      </c>
      <c r="E1903" s="183">
        <f>_xlfn.XLOOKUP(A1903,[2]Sheet1!$R:$R,[2]Sheet1!$AB:$AB,"",0)</f>
        <v>2.5</v>
      </c>
      <c r="F1903" s="183">
        <f>_xlfn.XLOOKUP($A1903,[3]【2026年03月度_全社】RFM客層一覧表データ!$A:$A,[3]【2026年03月度_全社】RFM客層一覧表データ!C:C,"",0)</f>
        <v>355</v>
      </c>
      <c r="G1903" s="183">
        <f>_xlfn.XLOOKUP($A1903,[3]【2026年03月度_全社】RFM客層一覧表データ!$A:$A,[3]【2026年03月度_全社】RFM客層一覧表データ!D:D,"",0)</f>
        <v>153</v>
      </c>
      <c r="H1903" s="183">
        <f>_xlfn.XLOOKUP($A1903,[3]【2026年03月度_全社】RFM客層一覧表データ!$A:$A,[3]【2026年03月度_全社】RFM客層一覧表データ!E:E,"",0)</f>
        <v>185</v>
      </c>
      <c r="I1903" s="183">
        <f>_xlfn.XLOOKUP($A1903,[3]【2026年03月度_全社】RFM客層一覧表データ!$A:$A,[3]【2026年03月度_全社】RFM客層一覧表データ!F:F,"",0)</f>
        <v>12</v>
      </c>
      <c r="J1903" s="183">
        <v>363</v>
      </c>
      <c r="K1903" s="183">
        <v>156</v>
      </c>
      <c r="L1903" s="183">
        <v>196</v>
      </c>
      <c r="M1903" s="183">
        <v>19</v>
      </c>
      <c r="N1903" s="183">
        <v>367</v>
      </c>
      <c r="O1903" s="183">
        <v>174</v>
      </c>
      <c r="P1903" s="183">
        <v>205</v>
      </c>
      <c r="Q1903" s="183">
        <v>18</v>
      </c>
      <c r="R1903" s="183">
        <v>356</v>
      </c>
      <c r="S1903" s="183">
        <v>160</v>
      </c>
      <c r="T1903" s="183">
        <v>202</v>
      </c>
      <c r="U1903" s="183">
        <v>11</v>
      </c>
      <c r="V1903" s="183">
        <v>361</v>
      </c>
      <c r="W1903" s="183">
        <v>183</v>
      </c>
      <c r="X1903" s="183">
        <v>208</v>
      </c>
      <c r="Y1903" s="183">
        <v>21</v>
      </c>
    </row>
    <row r="1904" spans="1:25" x14ac:dyDescent="0.2">
      <c r="A1904" s="184">
        <v>11522064</v>
      </c>
      <c r="B1904" s="183" t="str">
        <f>[1]店マスタ!B1903</f>
        <v>クズノデンキ</v>
      </c>
      <c r="C1904" s="183">
        <v>1.5</v>
      </c>
      <c r="D1904" s="183">
        <v>1.5</v>
      </c>
      <c r="E1904" s="183">
        <f>_xlfn.XLOOKUP(A1904,[2]Sheet1!$R:$R,[2]Sheet1!$AB:$AB,"",0)</f>
        <v>1.5</v>
      </c>
      <c r="F1904" s="183" t="str">
        <f>_xlfn.XLOOKUP($A1904,[3]【2026年03月度_全社】RFM客層一覧表データ!$A:$A,[3]【2026年03月度_全社】RFM客層一覧表データ!C:C,"",0)</f>
        <v/>
      </c>
      <c r="G1904" s="183" t="str">
        <f>_xlfn.XLOOKUP($A1904,[3]【2026年03月度_全社】RFM客層一覧表データ!$A:$A,[3]【2026年03月度_全社】RFM客層一覧表データ!D:D,"",0)</f>
        <v/>
      </c>
      <c r="H1904" s="183" t="str">
        <f>_xlfn.XLOOKUP($A1904,[3]【2026年03月度_全社】RFM客層一覧表データ!$A:$A,[3]【2026年03月度_全社】RFM客層一覧表データ!E:E,"",0)</f>
        <v/>
      </c>
      <c r="I1904" s="183" t="str">
        <f>_xlfn.XLOOKUP($A1904,[3]【2026年03月度_全社】RFM客層一覧表データ!$A:$A,[3]【2026年03月度_全社】RFM客層一覧表データ!F:F,"",0)</f>
        <v/>
      </c>
      <c r="J1904" s="183">
        <v>329</v>
      </c>
      <c r="K1904" s="183">
        <v>53</v>
      </c>
      <c r="L1904" s="183">
        <v>159</v>
      </c>
      <c r="M1904" s="183">
        <v>2</v>
      </c>
      <c r="N1904" s="183">
        <v>354</v>
      </c>
      <c r="O1904" s="183">
        <v>169</v>
      </c>
      <c r="P1904" s="183">
        <v>175</v>
      </c>
      <c r="Q1904" s="183">
        <v>8</v>
      </c>
      <c r="R1904" s="183">
        <v>370</v>
      </c>
      <c r="S1904" s="183">
        <v>191</v>
      </c>
      <c r="T1904" s="183">
        <v>185</v>
      </c>
      <c r="U1904" s="183">
        <v>10</v>
      </c>
      <c r="V1904" s="183">
        <v>413</v>
      </c>
      <c r="W1904" s="183">
        <v>207</v>
      </c>
      <c r="X1904" s="183">
        <v>195</v>
      </c>
      <c r="Y1904" s="183">
        <v>21</v>
      </c>
    </row>
    <row r="1905" spans="1:25" x14ac:dyDescent="0.2">
      <c r="A1905" s="184">
        <v>11522891</v>
      </c>
      <c r="B1905" s="183" t="str">
        <f>[1]店マスタ!B1904</f>
        <v>シミズ電器</v>
      </c>
      <c r="C1905" s="183">
        <v>2.5</v>
      </c>
      <c r="D1905" s="183">
        <v>2.5</v>
      </c>
      <c r="E1905" s="183">
        <f>_xlfn.XLOOKUP(A1905,[2]Sheet1!$R:$R,[2]Sheet1!$AB:$AB,"",0)</f>
        <v>2.5</v>
      </c>
      <c r="F1905" s="183">
        <f>_xlfn.XLOOKUP($A1905,[3]【2026年03月度_全社】RFM客層一覧表データ!$A:$A,[3]【2026年03月度_全社】RFM客層一覧表データ!C:C,"",0)</f>
        <v>543</v>
      </c>
      <c r="G1905" s="183">
        <f>_xlfn.XLOOKUP($A1905,[3]【2026年03月度_全社】RFM客層一覧表データ!$A:$A,[3]【2026年03月度_全社】RFM客層一覧表データ!D:D,"",0)</f>
        <v>265</v>
      </c>
      <c r="H1905" s="183">
        <f>_xlfn.XLOOKUP($A1905,[3]【2026年03月度_全社】RFM客層一覧表データ!$A:$A,[3]【2026年03月度_全社】RFM客層一覧表データ!E:E,"",0)</f>
        <v>242</v>
      </c>
      <c r="I1905" s="183">
        <f>_xlfn.XLOOKUP($A1905,[3]【2026年03月度_全社】RFM客層一覧表データ!$A:$A,[3]【2026年03月度_全社】RFM客層一覧表データ!F:F,"",0)</f>
        <v>37</v>
      </c>
      <c r="J1905" s="183">
        <v>513</v>
      </c>
      <c r="K1905" s="183">
        <v>279</v>
      </c>
      <c r="L1905" s="183">
        <v>224</v>
      </c>
      <c r="M1905" s="183">
        <v>44</v>
      </c>
      <c r="N1905" s="183">
        <v>468</v>
      </c>
      <c r="O1905" s="183">
        <v>274</v>
      </c>
      <c r="P1905" s="183">
        <v>196</v>
      </c>
      <c r="Q1905" s="183">
        <v>70</v>
      </c>
      <c r="R1905" s="183">
        <v>415</v>
      </c>
      <c r="S1905" s="183">
        <v>269</v>
      </c>
      <c r="T1905" s="183">
        <v>180</v>
      </c>
      <c r="U1905" s="183">
        <v>89</v>
      </c>
      <c r="V1905" s="183">
        <v>424</v>
      </c>
      <c r="W1905" s="183">
        <v>262</v>
      </c>
      <c r="X1905" s="183">
        <v>154</v>
      </c>
      <c r="Y1905" s="183">
        <v>171</v>
      </c>
    </row>
    <row r="1906" spans="1:25" x14ac:dyDescent="0.2">
      <c r="A1906" s="184">
        <v>11531019</v>
      </c>
      <c r="B1906" s="183" t="str">
        <f>[1]店マスタ!B1905</f>
        <v>（有）シブヤ電器</v>
      </c>
      <c r="C1906" s="183">
        <v>5.5</v>
      </c>
      <c r="D1906" s="183">
        <v>5.5</v>
      </c>
      <c r="E1906" s="183">
        <f>_xlfn.XLOOKUP(A1906,[2]Sheet1!$R:$R,[2]Sheet1!$AB:$AB,"",0)</f>
        <v>5.5</v>
      </c>
      <c r="F1906" s="183">
        <f>_xlfn.XLOOKUP($A1906,[3]【2026年03月度_全社】RFM客層一覧表データ!$A:$A,[3]【2026年03月度_全社】RFM客層一覧表データ!C:C,"",0)</f>
        <v>1941</v>
      </c>
      <c r="G1906" s="183">
        <f>_xlfn.XLOOKUP($A1906,[3]【2026年03月度_全社】RFM客層一覧表データ!$A:$A,[3]【2026年03月度_全社】RFM客層一覧表データ!D:D,"",0)</f>
        <v>925</v>
      </c>
      <c r="H1906" s="183">
        <f>_xlfn.XLOOKUP($A1906,[3]【2026年03月度_全社】RFM客層一覧表データ!$A:$A,[3]【2026年03月度_全社】RFM客層一覧表データ!E:E,"",0)</f>
        <v>808</v>
      </c>
      <c r="I1906" s="183">
        <f>_xlfn.XLOOKUP($A1906,[3]【2026年03月度_全社】RFM客層一覧表データ!$A:$A,[3]【2026年03月度_全社】RFM客層一覧表データ!F:F,"",0)</f>
        <v>223</v>
      </c>
      <c r="J1906" s="183">
        <v>1873</v>
      </c>
      <c r="K1906" s="183">
        <v>887</v>
      </c>
      <c r="L1906" s="183">
        <v>788</v>
      </c>
      <c r="M1906" s="183">
        <v>225</v>
      </c>
      <c r="N1906" s="183">
        <v>1734</v>
      </c>
      <c r="O1906" s="183">
        <v>883</v>
      </c>
      <c r="P1906" s="183">
        <v>764</v>
      </c>
      <c r="Q1906" s="183">
        <v>230</v>
      </c>
      <c r="R1906" s="183">
        <v>1617</v>
      </c>
      <c r="S1906" s="183">
        <v>864</v>
      </c>
      <c r="T1906" s="183">
        <v>732</v>
      </c>
      <c r="U1906" s="183">
        <v>261</v>
      </c>
      <c r="V1906" s="183">
        <v>1489</v>
      </c>
      <c r="W1906" s="183">
        <v>810</v>
      </c>
      <c r="X1906" s="183">
        <v>687</v>
      </c>
      <c r="Y1906" s="183">
        <v>320</v>
      </c>
    </row>
    <row r="1907" spans="1:25" x14ac:dyDescent="0.2">
      <c r="A1907" s="184">
        <v>11531289</v>
      </c>
      <c r="B1907" s="183" t="str">
        <f>[1]店マスタ!B1906</f>
        <v>（株）ミツル電工</v>
      </c>
      <c r="C1907" s="183">
        <v>4</v>
      </c>
      <c r="D1907" s="183">
        <v>4</v>
      </c>
      <c r="E1907" s="183">
        <f>_xlfn.XLOOKUP(A1907,[2]Sheet1!$R:$R,[2]Sheet1!$AB:$AB,"",0)</f>
        <v>4</v>
      </c>
      <c r="F1907" s="183">
        <f>_xlfn.XLOOKUP($A1907,[3]【2026年03月度_全社】RFM客層一覧表データ!$A:$A,[3]【2026年03月度_全社】RFM客層一覧表データ!C:C,"",0)</f>
        <v>672</v>
      </c>
      <c r="G1907" s="183">
        <f>_xlfn.XLOOKUP($A1907,[3]【2026年03月度_全社】RFM客層一覧表データ!$A:$A,[3]【2026年03月度_全社】RFM客層一覧表データ!D:D,"",0)</f>
        <v>240</v>
      </c>
      <c r="H1907" s="183">
        <f>_xlfn.XLOOKUP($A1907,[3]【2026年03月度_全社】RFM客層一覧表データ!$A:$A,[3]【2026年03月度_全社】RFM客層一覧表データ!E:E,"",0)</f>
        <v>303</v>
      </c>
      <c r="I1907" s="183">
        <f>_xlfn.XLOOKUP($A1907,[3]【2026年03月度_全社】RFM客層一覧表データ!$A:$A,[3]【2026年03月度_全社】RFM客層一覧表データ!F:F,"",0)</f>
        <v>38</v>
      </c>
      <c r="J1907" s="183">
        <v>708</v>
      </c>
      <c r="K1907" s="183">
        <v>279</v>
      </c>
      <c r="L1907" s="183">
        <v>307</v>
      </c>
      <c r="M1907" s="183">
        <v>43</v>
      </c>
      <c r="N1907" s="183">
        <v>736</v>
      </c>
      <c r="O1907" s="183">
        <v>294</v>
      </c>
      <c r="P1907" s="183">
        <v>314</v>
      </c>
      <c r="Q1907" s="183">
        <v>48</v>
      </c>
      <c r="R1907" s="183">
        <v>759</v>
      </c>
      <c r="S1907" s="183">
        <v>334</v>
      </c>
      <c r="T1907" s="183">
        <v>328</v>
      </c>
      <c r="U1907" s="183">
        <v>63</v>
      </c>
      <c r="V1907" s="183">
        <v>781</v>
      </c>
      <c r="W1907" s="183">
        <v>336</v>
      </c>
      <c r="X1907" s="183">
        <v>346</v>
      </c>
      <c r="Y1907" s="183">
        <v>82</v>
      </c>
    </row>
    <row r="1908" spans="1:25" x14ac:dyDescent="0.2">
      <c r="A1908" s="184">
        <v>11531298</v>
      </c>
      <c r="B1908" s="183" t="str">
        <f>[1]店マスタ!B1907</f>
        <v>なかまちでんき　五十公野</v>
      </c>
      <c r="C1908" s="183">
        <v>2.5</v>
      </c>
      <c r="D1908" s="183">
        <v>2.5</v>
      </c>
      <c r="E1908" s="183">
        <f>_xlfn.XLOOKUP(A1908,[2]Sheet1!$R:$R,[2]Sheet1!$AB:$AB,"",0)</f>
        <v>2.5</v>
      </c>
      <c r="F1908" s="183">
        <f>_xlfn.XLOOKUP($A1908,[3]【2026年03月度_全社】RFM客層一覧表データ!$A:$A,[3]【2026年03月度_全社】RFM客層一覧表データ!C:C,"",0)</f>
        <v>378</v>
      </c>
      <c r="G1908" s="183">
        <f>_xlfn.XLOOKUP($A1908,[3]【2026年03月度_全社】RFM客層一覧表データ!$A:$A,[3]【2026年03月度_全社】RFM客層一覧表データ!D:D,"",0)</f>
        <v>144</v>
      </c>
      <c r="H1908" s="183">
        <f>_xlfn.XLOOKUP($A1908,[3]【2026年03月度_全社】RFM客層一覧表データ!$A:$A,[3]【2026年03月度_全社】RFM客層一覧表データ!E:E,"",0)</f>
        <v>170</v>
      </c>
      <c r="I1908" s="183">
        <f>_xlfn.XLOOKUP($A1908,[3]【2026年03月度_全社】RFM客層一覧表データ!$A:$A,[3]【2026年03月度_全社】RFM客層一覧表データ!F:F,"",0)</f>
        <v>25</v>
      </c>
      <c r="J1908" s="183">
        <v>373</v>
      </c>
      <c r="K1908" s="183">
        <v>163</v>
      </c>
      <c r="L1908" s="183">
        <v>179</v>
      </c>
      <c r="M1908" s="183">
        <v>27</v>
      </c>
      <c r="N1908" s="183">
        <v>368</v>
      </c>
      <c r="O1908" s="183">
        <v>160</v>
      </c>
      <c r="P1908" s="183">
        <v>181</v>
      </c>
      <c r="Q1908" s="183">
        <v>27</v>
      </c>
      <c r="R1908" s="183">
        <v>354</v>
      </c>
      <c r="S1908" s="183">
        <v>160</v>
      </c>
      <c r="T1908" s="183">
        <v>190</v>
      </c>
      <c r="U1908" s="183">
        <v>31</v>
      </c>
      <c r="V1908" s="183">
        <v>354</v>
      </c>
      <c r="W1908" s="183">
        <v>157</v>
      </c>
      <c r="X1908" s="183">
        <v>188</v>
      </c>
      <c r="Y1908" s="183">
        <v>26</v>
      </c>
    </row>
    <row r="1909" spans="1:25" x14ac:dyDescent="0.2">
      <c r="A1909" s="184">
        <v>11531378</v>
      </c>
      <c r="B1909" s="183" t="str">
        <f>[1]店マスタ!B1908</f>
        <v>小川電器</v>
      </c>
      <c r="C1909" s="183">
        <v>4</v>
      </c>
      <c r="D1909" s="183">
        <v>4</v>
      </c>
      <c r="E1909" s="183">
        <f>_xlfn.XLOOKUP(A1909,[2]Sheet1!$R:$R,[2]Sheet1!$AB:$AB,"",0)</f>
        <v>4</v>
      </c>
      <c r="F1909" s="183">
        <f>_xlfn.XLOOKUP($A1909,[3]【2026年03月度_全社】RFM客層一覧表データ!$A:$A,[3]【2026年03月度_全社】RFM客層一覧表データ!C:C,"",0)</f>
        <v>577</v>
      </c>
      <c r="G1909" s="183">
        <f>_xlfn.XLOOKUP($A1909,[3]【2026年03月度_全社】RFM客層一覧表データ!$A:$A,[3]【2026年03月度_全社】RFM客層一覧表データ!D:D,"",0)</f>
        <v>237</v>
      </c>
      <c r="H1909" s="183">
        <f>_xlfn.XLOOKUP($A1909,[3]【2026年03月度_全社】RFM客層一覧表データ!$A:$A,[3]【2026年03月度_全社】RFM客層一覧表データ!E:E,"",0)</f>
        <v>290</v>
      </c>
      <c r="I1909" s="183">
        <f>_xlfn.XLOOKUP($A1909,[3]【2026年03月度_全社】RFM客層一覧表データ!$A:$A,[3]【2026年03月度_全社】RFM客層一覧表データ!F:F,"",0)</f>
        <v>24</v>
      </c>
      <c r="J1909" s="183">
        <v>595</v>
      </c>
      <c r="K1909" s="183">
        <v>255</v>
      </c>
      <c r="L1909" s="183">
        <v>288</v>
      </c>
      <c r="M1909" s="183">
        <v>26</v>
      </c>
      <c r="N1909" s="183">
        <v>610</v>
      </c>
      <c r="O1909" s="183">
        <v>263</v>
      </c>
      <c r="P1909" s="183">
        <v>294</v>
      </c>
      <c r="Q1909" s="183">
        <v>25</v>
      </c>
      <c r="R1909" s="183">
        <v>614</v>
      </c>
      <c r="S1909" s="183">
        <v>286</v>
      </c>
      <c r="T1909" s="183">
        <v>297</v>
      </c>
      <c r="U1909" s="183">
        <v>29</v>
      </c>
      <c r="V1909" s="183">
        <v>621</v>
      </c>
      <c r="W1909" s="183">
        <v>294</v>
      </c>
      <c r="X1909" s="183">
        <v>319</v>
      </c>
      <c r="Y1909" s="183">
        <v>34</v>
      </c>
    </row>
    <row r="1910" spans="1:25" x14ac:dyDescent="0.2">
      <c r="A1910" s="184">
        <v>11531850</v>
      </c>
      <c r="B1910" s="183" t="str">
        <f>[1]店マスタ!B1909</f>
        <v>株式会社　越中屋商店</v>
      </c>
      <c r="C1910" s="183">
        <v>0</v>
      </c>
      <c r="D1910" s="183">
        <v>0</v>
      </c>
      <c r="E1910" s="183" t="str">
        <f>_xlfn.XLOOKUP(A1910,[2]Sheet1!$R:$R,[2]Sheet1!$AB:$AB,"",0)</f>
        <v/>
      </c>
      <c r="F1910" s="183">
        <f>_xlfn.XLOOKUP($A1910,[3]【2026年03月度_全社】RFM客層一覧表データ!$A:$A,[3]【2026年03月度_全社】RFM客層一覧表データ!C:C,"",0)</f>
        <v>215</v>
      </c>
      <c r="G1910" s="183">
        <f>_xlfn.XLOOKUP($A1910,[3]【2026年03月度_全社】RFM客層一覧表データ!$A:$A,[3]【2026年03月度_全社】RFM客層一覧表データ!D:D,"",0)</f>
        <v>114</v>
      </c>
      <c r="H1910" s="183">
        <f>_xlfn.XLOOKUP($A1910,[3]【2026年03月度_全社】RFM客層一覧表データ!$A:$A,[3]【2026年03月度_全社】RFM客層一覧表データ!E:E,"",0)</f>
        <v>72</v>
      </c>
      <c r="I1910" s="183">
        <f>_xlfn.XLOOKUP($A1910,[3]【2026年03月度_全社】RFM客層一覧表データ!$A:$A,[3]【2026年03月度_全社】RFM客層一覧表データ!F:F,"",0)</f>
        <v>0</v>
      </c>
      <c r="J1910" s="183">
        <v>127</v>
      </c>
      <c r="K1910" s="183">
        <v>115</v>
      </c>
      <c r="L1910" s="183">
        <v>14</v>
      </c>
      <c r="M1910" s="183">
        <v>0</v>
      </c>
      <c r="N1910" s="183">
        <v>0</v>
      </c>
      <c r="O1910" s="183">
        <v>0</v>
      </c>
      <c r="P1910" s="183">
        <v>0</v>
      </c>
      <c r="Q1910" s="183">
        <v>0</v>
      </c>
      <c r="R1910" s="183">
        <v>0</v>
      </c>
      <c r="S1910" s="183">
        <v>0</v>
      </c>
      <c r="T1910" s="183">
        <v>0</v>
      </c>
      <c r="U1910" s="183">
        <v>0</v>
      </c>
      <c r="V1910" s="183">
        <v>0</v>
      </c>
      <c r="W1910" s="183">
        <v>0</v>
      </c>
      <c r="X1910" s="183">
        <v>0</v>
      </c>
      <c r="Y1910" s="183">
        <v>0</v>
      </c>
    </row>
    <row r="1911" spans="1:25" x14ac:dyDescent="0.2">
      <c r="A1911" s="184">
        <v>11532396</v>
      </c>
      <c r="B1911" s="183" t="str">
        <f>[1]店マスタ!B1910</f>
        <v>ライフネット　ほんだ</v>
      </c>
      <c r="C1911" s="183">
        <v>3.5</v>
      </c>
      <c r="D1911" s="183">
        <v>4</v>
      </c>
      <c r="E1911" s="183">
        <f>_xlfn.XLOOKUP(A1911,[2]Sheet1!$R:$R,[2]Sheet1!$AB:$AB,"",0)</f>
        <v>4</v>
      </c>
      <c r="F1911" s="183">
        <f>_xlfn.XLOOKUP($A1911,[3]【2026年03月度_全社】RFM客層一覧表データ!$A:$A,[3]【2026年03月度_全社】RFM客層一覧表データ!C:C,"",0)</f>
        <v>998</v>
      </c>
      <c r="G1911" s="183">
        <f>_xlfn.XLOOKUP($A1911,[3]【2026年03月度_全社】RFM客層一覧表データ!$A:$A,[3]【2026年03月度_全社】RFM客層一覧表データ!D:D,"",0)</f>
        <v>544</v>
      </c>
      <c r="H1911" s="183">
        <f>_xlfn.XLOOKUP($A1911,[3]【2026年03月度_全社】RFM客層一覧表データ!$A:$A,[3]【2026年03月度_全社】RFM客層一覧表データ!E:E,"",0)</f>
        <v>649</v>
      </c>
      <c r="I1911" s="183">
        <f>_xlfn.XLOOKUP($A1911,[3]【2026年03月度_全社】RFM客層一覧表データ!$A:$A,[3]【2026年03月度_全社】RFM客層一覧表データ!F:F,"",0)</f>
        <v>36</v>
      </c>
      <c r="J1911" s="183">
        <v>990</v>
      </c>
      <c r="K1911" s="183">
        <v>545</v>
      </c>
      <c r="L1911" s="183">
        <v>635</v>
      </c>
      <c r="M1911" s="183">
        <v>67</v>
      </c>
      <c r="N1911" s="183">
        <v>956</v>
      </c>
      <c r="O1911" s="183">
        <v>538</v>
      </c>
      <c r="P1911" s="183">
        <v>638</v>
      </c>
      <c r="Q1911" s="183">
        <v>43</v>
      </c>
      <c r="R1911" s="183">
        <v>970</v>
      </c>
      <c r="S1911" s="183">
        <v>582</v>
      </c>
      <c r="T1911" s="183">
        <v>637</v>
      </c>
      <c r="U1911" s="183">
        <v>58</v>
      </c>
      <c r="V1911" s="183">
        <v>944</v>
      </c>
      <c r="W1911" s="183">
        <v>631</v>
      </c>
      <c r="X1911" s="183">
        <v>635</v>
      </c>
      <c r="Y1911" s="183">
        <v>70</v>
      </c>
    </row>
    <row r="1912" spans="1:25" x14ac:dyDescent="0.2">
      <c r="A1912" s="184">
        <v>11532398</v>
      </c>
      <c r="B1912" s="183" t="str">
        <f>[1]店マスタ!B1911</f>
        <v>電政社</v>
      </c>
      <c r="C1912" s="183">
        <v>2</v>
      </c>
      <c r="D1912" s="183">
        <v>2</v>
      </c>
      <c r="E1912" s="183">
        <f>_xlfn.XLOOKUP(A1912,[2]Sheet1!$R:$R,[2]Sheet1!$AB:$AB,"",0)</f>
        <v>2</v>
      </c>
      <c r="F1912" s="183">
        <f>_xlfn.XLOOKUP($A1912,[3]【2026年03月度_全社】RFM客層一覧表データ!$A:$A,[3]【2026年03月度_全社】RFM客層一覧表データ!C:C,"",0)</f>
        <v>1</v>
      </c>
      <c r="G1912" s="183">
        <f>_xlfn.XLOOKUP($A1912,[3]【2026年03月度_全社】RFM客層一覧表データ!$A:$A,[3]【2026年03月度_全社】RFM客層一覧表データ!D:D,"",0)</f>
        <v>0</v>
      </c>
      <c r="H1912" s="183">
        <f>_xlfn.XLOOKUP($A1912,[3]【2026年03月度_全社】RFM客層一覧表データ!$A:$A,[3]【2026年03月度_全社】RFM客層一覧表データ!E:E,"",0)</f>
        <v>0</v>
      </c>
      <c r="I1912" s="183">
        <f>_xlfn.XLOOKUP($A1912,[3]【2026年03月度_全社】RFM客層一覧表データ!$A:$A,[3]【2026年03月度_全社】RFM客層一覧表データ!F:F,"",0)</f>
        <v>0</v>
      </c>
      <c r="J1912" s="183">
        <v>6</v>
      </c>
      <c r="K1912" s="183">
        <v>0</v>
      </c>
      <c r="L1912" s="183">
        <v>0</v>
      </c>
      <c r="M1912" s="183">
        <v>0</v>
      </c>
      <c r="N1912" s="183">
        <v>10</v>
      </c>
      <c r="O1912" s="183">
        <v>0</v>
      </c>
      <c r="P1912" s="183">
        <v>3</v>
      </c>
      <c r="Q1912" s="183">
        <v>0</v>
      </c>
      <c r="R1912" s="183">
        <v>17</v>
      </c>
      <c r="S1912" s="183">
        <v>1</v>
      </c>
      <c r="T1912" s="183">
        <v>8</v>
      </c>
      <c r="U1912" s="183">
        <v>0</v>
      </c>
      <c r="V1912" s="183">
        <v>119</v>
      </c>
      <c r="W1912" s="183">
        <v>0</v>
      </c>
      <c r="X1912" s="183">
        <v>10</v>
      </c>
      <c r="Y1912" s="183">
        <v>0</v>
      </c>
    </row>
    <row r="1913" spans="1:25" x14ac:dyDescent="0.2">
      <c r="A1913" s="184">
        <v>11533319</v>
      </c>
      <c r="B1913" s="183" t="str">
        <f>[1]店マスタ!B1912</f>
        <v>ライフネット　ガバキ</v>
      </c>
      <c r="C1913" s="183">
        <v>2.5</v>
      </c>
      <c r="D1913" s="183">
        <v>2.5</v>
      </c>
      <c r="E1913" s="183">
        <f>_xlfn.XLOOKUP(A1913,[2]Sheet1!$R:$R,[2]Sheet1!$AB:$AB,"",0)</f>
        <v>3</v>
      </c>
      <c r="F1913" s="183">
        <f>_xlfn.XLOOKUP($A1913,[3]【2026年03月度_全社】RFM客層一覧表データ!$A:$A,[3]【2026年03月度_全社】RFM客層一覧表データ!C:C,"",0)</f>
        <v>503</v>
      </c>
      <c r="G1913" s="183">
        <f>_xlfn.XLOOKUP($A1913,[3]【2026年03月度_全社】RFM客層一覧表データ!$A:$A,[3]【2026年03月度_全社】RFM客層一覧表データ!D:D,"",0)</f>
        <v>184</v>
      </c>
      <c r="H1913" s="183">
        <f>_xlfn.XLOOKUP($A1913,[3]【2026年03月度_全社】RFM客層一覧表データ!$A:$A,[3]【2026年03月度_全社】RFM客層一覧表データ!E:E,"",0)</f>
        <v>290</v>
      </c>
      <c r="I1913" s="183">
        <f>_xlfn.XLOOKUP($A1913,[3]【2026年03月度_全社】RFM客層一覧表データ!$A:$A,[3]【2026年03月度_全社】RFM客層一覧表データ!F:F,"",0)</f>
        <v>15</v>
      </c>
      <c r="J1913" s="183">
        <v>532</v>
      </c>
      <c r="K1913" s="183">
        <v>223</v>
      </c>
      <c r="L1913" s="183">
        <v>319</v>
      </c>
      <c r="M1913" s="183">
        <v>19</v>
      </c>
      <c r="N1913" s="183">
        <v>590</v>
      </c>
      <c r="O1913" s="183">
        <v>238</v>
      </c>
      <c r="P1913" s="183">
        <v>340</v>
      </c>
      <c r="Q1913" s="183">
        <v>11</v>
      </c>
      <c r="R1913" s="183">
        <v>604</v>
      </c>
      <c r="S1913" s="183">
        <v>260</v>
      </c>
      <c r="T1913" s="183">
        <v>385</v>
      </c>
      <c r="U1913" s="183">
        <v>33</v>
      </c>
      <c r="V1913" s="183">
        <v>605</v>
      </c>
      <c r="W1913" s="183">
        <v>294</v>
      </c>
      <c r="X1913" s="183">
        <v>395</v>
      </c>
      <c r="Y1913" s="183">
        <v>23</v>
      </c>
    </row>
    <row r="1914" spans="1:25" x14ac:dyDescent="0.2">
      <c r="A1914" s="184">
        <v>11533322</v>
      </c>
      <c r="B1914" s="183" t="str">
        <f>[1]店マスタ!B1913</f>
        <v>ナカノサービス</v>
      </c>
      <c r="C1914" s="183">
        <v>2.5</v>
      </c>
      <c r="D1914" s="183">
        <v>2.5</v>
      </c>
      <c r="E1914" s="183">
        <f>_xlfn.XLOOKUP(A1914,[2]Sheet1!$R:$R,[2]Sheet1!$AB:$AB,"",0)</f>
        <v>2.5</v>
      </c>
      <c r="F1914" s="183">
        <f>_xlfn.XLOOKUP($A1914,[3]【2026年03月度_全社】RFM客層一覧表データ!$A:$A,[3]【2026年03月度_全社】RFM客層一覧表データ!C:C,"",0)</f>
        <v>406</v>
      </c>
      <c r="G1914" s="183">
        <f>_xlfn.XLOOKUP($A1914,[3]【2026年03月度_全社】RFM客層一覧表データ!$A:$A,[3]【2026年03月度_全社】RFM客層一覧表データ!D:D,"",0)</f>
        <v>136</v>
      </c>
      <c r="H1914" s="183">
        <f>_xlfn.XLOOKUP($A1914,[3]【2026年03月度_全社】RFM客層一覧表データ!$A:$A,[3]【2026年03月度_全社】RFM客層一覧表データ!E:E,"",0)</f>
        <v>154</v>
      </c>
      <c r="I1914" s="183">
        <f>_xlfn.XLOOKUP($A1914,[3]【2026年03月度_全社】RFM客層一覧表データ!$A:$A,[3]【2026年03月度_全社】RFM客層一覧表データ!F:F,"",0)</f>
        <v>17</v>
      </c>
      <c r="J1914" s="183">
        <v>411</v>
      </c>
      <c r="K1914" s="183">
        <v>145</v>
      </c>
      <c r="L1914" s="183">
        <v>161</v>
      </c>
      <c r="M1914" s="183">
        <v>21</v>
      </c>
      <c r="N1914" s="183">
        <v>417</v>
      </c>
      <c r="O1914" s="183">
        <v>158</v>
      </c>
      <c r="P1914" s="183">
        <v>166</v>
      </c>
      <c r="Q1914" s="183">
        <v>25</v>
      </c>
      <c r="R1914" s="183">
        <v>418</v>
      </c>
      <c r="S1914" s="183">
        <v>175</v>
      </c>
      <c r="T1914" s="183">
        <v>178</v>
      </c>
      <c r="U1914" s="183">
        <v>27</v>
      </c>
      <c r="V1914" s="183">
        <v>417</v>
      </c>
      <c r="W1914" s="183">
        <v>174</v>
      </c>
      <c r="X1914" s="183">
        <v>179</v>
      </c>
      <c r="Y1914" s="183">
        <v>33</v>
      </c>
    </row>
    <row r="1915" spans="1:25" x14ac:dyDescent="0.2">
      <c r="A1915" s="184">
        <v>11533323</v>
      </c>
      <c r="B1915" s="183" t="str">
        <f>[1]店マスタ!B1914</f>
        <v>ライフネット　タカノ</v>
      </c>
      <c r="C1915" s="183">
        <v>4</v>
      </c>
      <c r="D1915" s="183">
        <v>4</v>
      </c>
      <c r="E1915" s="183">
        <f>_xlfn.XLOOKUP(A1915,[2]Sheet1!$R:$R,[2]Sheet1!$AB:$AB,"",0)</f>
        <v>4</v>
      </c>
      <c r="F1915" s="183">
        <f>_xlfn.XLOOKUP($A1915,[3]【2026年03月度_全社】RFM客層一覧表データ!$A:$A,[3]【2026年03月度_全社】RFM客層一覧表データ!C:C,"",0)</f>
        <v>511</v>
      </c>
      <c r="G1915" s="183">
        <f>_xlfn.XLOOKUP($A1915,[3]【2026年03月度_全社】RFM客層一覧表データ!$A:$A,[3]【2026年03月度_全社】RFM客層一覧表データ!D:D,"",0)</f>
        <v>241</v>
      </c>
      <c r="H1915" s="183">
        <f>_xlfn.XLOOKUP($A1915,[3]【2026年03月度_全社】RFM客層一覧表データ!$A:$A,[3]【2026年03月度_全社】RFM客層一覧表データ!E:E,"",0)</f>
        <v>298</v>
      </c>
      <c r="I1915" s="183">
        <f>_xlfn.XLOOKUP($A1915,[3]【2026年03月度_全社】RFM客層一覧表データ!$A:$A,[3]【2026年03月度_全社】RFM客層一覧表データ!F:F,"",0)</f>
        <v>26</v>
      </c>
      <c r="J1915" s="183">
        <v>503</v>
      </c>
      <c r="K1915" s="183">
        <v>252</v>
      </c>
      <c r="L1915" s="183">
        <v>297</v>
      </c>
      <c r="M1915" s="183">
        <v>28</v>
      </c>
      <c r="N1915" s="183">
        <v>492</v>
      </c>
      <c r="O1915" s="183">
        <v>247</v>
      </c>
      <c r="P1915" s="183">
        <v>287</v>
      </c>
      <c r="Q1915" s="183">
        <v>35</v>
      </c>
      <c r="R1915" s="183">
        <v>494</v>
      </c>
      <c r="S1915" s="183">
        <v>278</v>
      </c>
      <c r="T1915" s="183">
        <v>280</v>
      </c>
      <c r="U1915" s="183">
        <v>30</v>
      </c>
      <c r="V1915" s="183">
        <v>504</v>
      </c>
      <c r="W1915" s="183">
        <v>270</v>
      </c>
      <c r="X1915" s="183">
        <v>276</v>
      </c>
      <c r="Y1915" s="183">
        <v>24</v>
      </c>
    </row>
    <row r="1916" spans="1:25" x14ac:dyDescent="0.2">
      <c r="A1916" s="184">
        <v>11534374</v>
      </c>
      <c r="B1916" s="183" t="str">
        <f>[1]店マスタ!B1915</f>
        <v>サトウデンキ</v>
      </c>
      <c r="C1916" s="183">
        <v>3</v>
      </c>
      <c r="D1916" s="183">
        <v>3</v>
      </c>
      <c r="E1916" s="183">
        <f>_xlfn.XLOOKUP(A1916,[2]Sheet1!$R:$R,[2]Sheet1!$AB:$AB,"",0)</f>
        <v>3</v>
      </c>
      <c r="F1916" s="183">
        <f>_xlfn.XLOOKUP($A1916,[3]【2026年03月度_全社】RFM客層一覧表データ!$A:$A,[3]【2026年03月度_全社】RFM客層一覧表データ!C:C,"",0)</f>
        <v>487</v>
      </c>
      <c r="G1916" s="183">
        <f>_xlfn.XLOOKUP($A1916,[3]【2026年03月度_全社】RFM客層一覧表データ!$A:$A,[3]【2026年03月度_全社】RFM客層一覧表データ!D:D,"",0)</f>
        <v>225</v>
      </c>
      <c r="H1916" s="183">
        <f>_xlfn.XLOOKUP($A1916,[3]【2026年03月度_全社】RFM客層一覧表データ!$A:$A,[3]【2026年03月度_全社】RFM客層一覧表データ!E:E,"",0)</f>
        <v>320</v>
      </c>
      <c r="I1916" s="183">
        <f>_xlfn.XLOOKUP($A1916,[3]【2026年03月度_全社】RFM客層一覧表データ!$A:$A,[3]【2026年03月度_全社】RFM客層一覧表データ!F:F,"",0)</f>
        <v>15</v>
      </c>
      <c r="J1916" s="183">
        <v>497</v>
      </c>
      <c r="K1916" s="183">
        <v>231</v>
      </c>
      <c r="L1916" s="183">
        <v>325</v>
      </c>
      <c r="M1916" s="183">
        <v>12</v>
      </c>
      <c r="N1916" s="183">
        <v>534</v>
      </c>
      <c r="O1916" s="183">
        <v>254</v>
      </c>
      <c r="P1916" s="183">
        <v>332</v>
      </c>
      <c r="Q1916" s="183">
        <v>17</v>
      </c>
      <c r="R1916" s="183">
        <v>541</v>
      </c>
      <c r="S1916" s="183">
        <v>272</v>
      </c>
      <c r="T1916" s="183">
        <v>355</v>
      </c>
      <c r="U1916" s="183">
        <v>14</v>
      </c>
      <c r="V1916" s="183">
        <v>563</v>
      </c>
      <c r="W1916" s="183">
        <v>263</v>
      </c>
      <c r="X1916" s="183">
        <v>367</v>
      </c>
      <c r="Y1916" s="183">
        <v>21</v>
      </c>
    </row>
    <row r="1917" spans="1:25" x14ac:dyDescent="0.2">
      <c r="A1917" s="184">
        <v>11534383</v>
      </c>
      <c r="B1917" s="183" t="str">
        <f>[1]店マスタ!B1916</f>
        <v>（株）ミズサワ</v>
      </c>
      <c r="C1917" s="183">
        <v>3.5</v>
      </c>
      <c r="D1917" s="183">
        <v>4</v>
      </c>
      <c r="E1917" s="183">
        <f>_xlfn.XLOOKUP(A1917,[2]Sheet1!$R:$R,[2]Sheet1!$AB:$AB,"",0)</f>
        <v>4</v>
      </c>
      <c r="F1917" s="183">
        <f>_xlfn.XLOOKUP($A1917,[3]【2026年03月度_全社】RFM客層一覧表データ!$A:$A,[3]【2026年03月度_全社】RFM客層一覧表データ!C:C,"",0)</f>
        <v>606</v>
      </c>
      <c r="G1917" s="183">
        <f>_xlfn.XLOOKUP($A1917,[3]【2026年03月度_全社】RFM客層一覧表データ!$A:$A,[3]【2026年03月度_全社】RFM客層一覧表データ!D:D,"",0)</f>
        <v>369</v>
      </c>
      <c r="H1917" s="183">
        <f>_xlfn.XLOOKUP($A1917,[3]【2026年03月度_全社】RFM客層一覧表データ!$A:$A,[3]【2026年03月度_全社】RFM客層一覧表データ!E:E,"",0)</f>
        <v>433</v>
      </c>
      <c r="I1917" s="183">
        <f>_xlfn.XLOOKUP($A1917,[3]【2026年03月度_全社】RFM客層一覧表データ!$A:$A,[3]【2026年03月度_全社】RFM客層一覧表データ!F:F,"",0)</f>
        <v>16</v>
      </c>
      <c r="J1917" s="183">
        <v>623</v>
      </c>
      <c r="K1917" s="183">
        <v>328</v>
      </c>
      <c r="L1917" s="183">
        <v>444</v>
      </c>
      <c r="M1917" s="183">
        <v>9</v>
      </c>
      <c r="N1917" s="183">
        <v>637</v>
      </c>
      <c r="O1917" s="183">
        <v>380</v>
      </c>
      <c r="P1917" s="183">
        <v>448</v>
      </c>
      <c r="Q1917" s="183">
        <v>19</v>
      </c>
      <c r="R1917" s="183">
        <v>633</v>
      </c>
      <c r="S1917" s="183">
        <v>366</v>
      </c>
      <c r="T1917" s="183">
        <v>449</v>
      </c>
      <c r="U1917" s="183">
        <v>16</v>
      </c>
      <c r="V1917" s="183">
        <v>654</v>
      </c>
      <c r="W1917" s="183">
        <v>376</v>
      </c>
      <c r="X1917" s="183">
        <v>441</v>
      </c>
      <c r="Y1917" s="183">
        <v>29</v>
      </c>
    </row>
    <row r="1918" spans="1:25" x14ac:dyDescent="0.2">
      <c r="A1918" s="184">
        <v>11534384</v>
      </c>
      <c r="B1918" s="183" t="str">
        <f>[1]店マスタ!B1917</f>
        <v>南波電気店</v>
      </c>
      <c r="C1918" s="183">
        <v>1.5</v>
      </c>
      <c r="D1918" s="183">
        <v>0</v>
      </c>
      <c r="E1918" s="183" t="str">
        <f>_xlfn.XLOOKUP(A1918,[2]Sheet1!$R:$R,[2]Sheet1!$AB:$AB,"",0)</f>
        <v/>
      </c>
      <c r="F1918" s="183" t="str">
        <f>_xlfn.XLOOKUP($A1918,[3]【2026年03月度_全社】RFM客層一覧表データ!$A:$A,[3]【2026年03月度_全社】RFM客層一覧表データ!C:C,"",0)</f>
        <v/>
      </c>
      <c r="G1918" s="183" t="str">
        <f>_xlfn.XLOOKUP($A1918,[3]【2026年03月度_全社】RFM客層一覧表データ!$A:$A,[3]【2026年03月度_全社】RFM客層一覧表データ!D:D,"",0)</f>
        <v/>
      </c>
      <c r="H1918" s="183" t="str">
        <f>_xlfn.XLOOKUP($A1918,[3]【2026年03月度_全社】RFM客層一覧表データ!$A:$A,[3]【2026年03月度_全社】RFM客層一覧表データ!E:E,"",0)</f>
        <v/>
      </c>
      <c r="I1918" s="183" t="str">
        <f>_xlfn.XLOOKUP($A1918,[3]【2026年03月度_全社】RFM客層一覧表データ!$A:$A,[3]【2026年03月度_全社】RFM客層一覧表データ!F:F,"",0)</f>
        <v/>
      </c>
      <c r="J1918" s="183">
        <v>0</v>
      </c>
      <c r="K1918" s="183">
        <v>0</v>
      </c>
      <c r="L1918" s="183">
        <v>0</v>
      </c>
      <c r="M1918" s="183">
        <v>0</v>
      </c>
      <c r="N1918" s="183">
        <v>0</v>
      </c>
      <c r="O1918" s="183">
        <v>0</v>
      </c>
      <c r="P1918" s="183">
        <v>0</v>
      </c>
      <c r="Q1918" s="183">
        <v>0</v>
      </c>
      <c r="R1918" s="183">
        <v>0</v>
      </c>
      <c r="S1918" s="183">
        <v>0</v>
      </c>
      <c r="T1918" s="183">
        <v>0</v>
      </c>
      <c r="U1918" s="183">
        <v>0</v>
      </c>
      <c r="V1918" s="183">
        <v>0</v>
      </c>
      <c r="W1918" s="183">
        <v>0</v>
      </c>
      <c r="X1918" s="183">
        <v>0</v>
      </c>
      <c r="Y1918" s="183">
        <v>0</v>
      </c>
    </row>
    <row r="1919" spans="1:25" x14ac:dyDescent="0.2">
      <c r="A1919" s="184">
        <v>11534385</v>
      </c>
      <c r="B1919" s="183" t="str">
        <f>[1]店マスタ!B1918</f>
        <v>ライフネット　今川</v>
      </c>
      <c r="C1919" s="183">
        <v>2.5</v>
      </c>
      <c r="D1919" s="183">
        <v>2.5</v>
      </c>
      <c r="E1919" s="183">
        <f>_xlfn.XLOOKUP(A1919,[2]Sheet1!$R:$R,[2]Sheet1!$AB:$AB,"",0)</f>
        <v>2.5</v>
      </c>
      <c r="F1919" s="183">
        <f>_xlfn.XLOOKUP($A1919,[3]【2026年03月度_全社】RFM客層一覧表データ!$A:$A,[3]【2026年03月度_全社】RFM客層一覧表データ!C:C,"",0)</f>
        <v>720</v>
      </c>
      <c r="G1919" s="183">
        <f>_xlfn.XLOOKUP($A1919,[3]【2026年03月度_全社】RFM客層一覧表データ!$A:$A,[3]【2026年03月度_全社】RFM客層一覧表データ!D:D,"",0)</f>
        <v>333</v>
      </c>
      <c r="H1919" s="183">
        <f>_xlfn.XLOOKUP($A1919,[3]【2026年03月度_全社】RFM客層一覧表データ!$A:$A,[3]【2026年03月度_全社】RFM客層一覧表データ!E:E,"",0)</f>
        <v>371</v>
      </c>
      <c r="I1919" s="183">
        <f>_xlfn.XLOOKUP($A1919,[3]【2026年03月度_全社】RFM客層一覧表データ!$A:$A,[3]【2026年03月度_全社】RFM客層一覧表データ!F:F,"",0)</f>
        <v>22</v>
      </c>
      <c r="J1919" s="183">
        <v>762</v>
      </c>
      <c r="K1919" s="183">
        <v>352</v>
      </c>
      <c r="L1919" s="183">
        <v>404</v>
      </c>
      <c r="M1919" s="183">
        <v>32</v>
      </c>
      <c r="N1919" s="183">
        <v>810</v>
      </c>
      <c r="O1919" s="183">
        <v>351</v>
      </c>
      <c r="P1919" s="183">
        <v>410</v>
      </c>
      <c r="Q1919" s="183">
        <v>20</v>
      </c>
      <c r="R1919" s="183">
        <v>818</v>
      </c>
      <c r="S1919" s="183">
        <v>385</v>
      </c>
      <c r="T1919" s="183">
        <v>414</v>
      </c>
      <c r="U1919" s="183">
        <v>41</v>
      </c>
      <c r="V1919" s="183">
        <v>793</v>
      </c>
      <c r="W1919" s="183">
        <v>480</v>
      </c>
      <c r="X1919" s="183">
        <v>412</v>
      </c>
      <c r="Y1919" s="183">
        <v>36</v>
      </c>
    </row>
    <row r="1920" spans="1:25" x14ac:dyDescent="0.2">
      <c r="A1920" s="184">
        <v>11534386</v>
      </c>
      <c r="B1920" s="183" t="str">
        <f>[1]店マスタ!B1919</f>
        <v>ライフネットササキ</v>
      </c>
      <c r="C1920" s="183">
        <v>2.5</v>
      </c>
      <c r="D1920" s="183">
        <v>2.5</v>
      </c>
      <c r="E1920" s="183">
        <f>_xlfn.XLOOKUP(A1920,[2]Sheet1!$R:$R,[2]Sheet1!$AB:$AB,"",0)</f>
        <v>2.5</v>
      </c>
      <c r="F1920" s="183">
        <f>_xlfn.XLOOKUP($A1920,[3]【2026年03月度_全社】RFM客層一覧表データ!$A:$A,[3]【2026年03月度_全社】RFM客層一覧表データ!C:C,"",0)</f>
        <v>680</v>
      </c>
      <c r="G1920" s="183">
        <f>_xlfn.XLOOKUP($A1920,[3]【2026年03月度_全社】RFM客層一覧表データ!$A:$A,[3]【2026年03月度_全社】RFM客層一覧表データ!D:D,"",0)</f>
        <v>330</v>
      </c>
      <c r="H1920" s="183">
        <f>_xlfn.XLOOKUP($A1920,[3]【2026年03月度_全社】RFM客層一覧表データ!$A:$A,[3]【2026年03月度_全社】RFM客層一覧表データ!E:E,"",0)</f>
        <v>345</v>
      </c>
      <c r="I1920" s="183">
        <f>_xlfn.XLOOKUP($A1920,[3]【2026年03月度_全社】RFM客層一覧表データ!$A:$A,[3]【2026年03月度_全社】RFM客層一覧表データ!F:F,"",0)</f>
        <v>71</v>
      </c>
      <c r="J1920" s="183">
        <v>647</v>
      </c>
      <c r="K1920" s="183">
        <v>298</v>
      </c>
      <c r="L1920" s="183">
        <v>328</v>
      </c>
      <c r="M1920" s="183">
        <v>68</v>
      </c>
      <c r="N1920" s="183">
        <v>618</v>
      </c>
      <c r="O1920" s="183">
        <v>302</v>
      </c>
      <c r="P1920" s="183">
        <v>323</v>
      </c>
      <c r="Q1920" s="183">
        <v>65</v>
      </c>
      <c r="R1920" s="183">
        <v>583</v>
      </c>
      <c r="S1920" s="183">
        <v>276</v>
      </c>
      <c r="T1920" s="183">
        <v>319</v>
      </c>
      <c r="U1920" s="183">
        <v>39</v>
      </c>
      <c r="V1920" s="183">
        <v>583</v>
      </c>
      <c r="W1920" s="183">
        <v>302</v>
      </c>
      <c r="X1920" s="183">
        <v>302</v>
      </c>
      <c r="Y1920" s="183">
        <v>44</v>
      </c>
    </row>
    <row r="1921" spans="1:25" x14ac:dyDescent="0.2">
      <c r="A1921" s="184">
        <v>11535409</v>
      </c>
      <c r="B1921" s="183" t="str">
        <f>[1]店マスタ!B1920</f>
        <v>パナ・コスモス　シンキョウ</v>
      </c>
      <c r="C1921" s="183">
        <v>1.5</v>
      </c>
      <c r="D1921" s="183">
        <v>1.5</v>
      </c>
      <c r="E1921" s="183">
        <f>_xlfn.XLOOKUP(A1921,[2]Sheet1!$R:$R,[2]Sheet1!$AB:$AB,"",0)</f>
        <v>1.5</v>
      </c>
      <c r="F1921" s="183">
        <f>_xlfn.XLOOKUP($A1921,[3]【2026年03月度_全社】RFM客層一覧表データ!$A:$A,[3]【2026年03月度_全社】RFM客層一覧表データ!C:C,"",0)</f>
        <v>235</v>
      </c>
      <c r="G1921" s="183">
        <f>_xlfn.XLOOKUP($A1921,[3]【2026年03月度_全社】RFM客層一覧表データ!$A:$A,[3]【2026年03月度_全社】RFM客層一覧表データ!D:D,"",0)</f>
        <v>149</v>
      </c>
      <c r="H1921" s="183">
        <f>_xlfn.XLOOKUP($A1921,[3]【2026年03月度_全社】RFM客層一覧表データ!$A:$A,[3]【2026年03月度_全社】RFM客層一覧表データ!E:E,"",0)</f>
        <v>193</v>
      </c>
      <c r="I1921" s="183">
        <f>_xlfn.XLOOKUP($A1921,[3]【2026年03月度_全社】RFM客層一覧表データ!$A:$A,[3]【2026年03月度_全社】RFM客層一覧表データ!F:F,"",0)</f>
        <v>7</v>
      </c>
      <c r="J1921" s="183">
        <v>245</v>
      </c>
      <c r="K1921" s="183">
        <v>154</v>
      </c>
      <c r="L1921" s="183">
        <v>199</v>
      </c>
      <c r="M1921" s="183">
        <v>0</v>
      </c>
      <c r="N1921" s="183">
        <v>262</v>
      </c>
      <c r="O1921" s="183">
        <v>148</v>
      </c>
      <c r="P1921" s="183">
        <v>216</v>
      </c>
      <c r="Q1921" s="183">
        <v>9</v>
      </c>
      <c r="R1921" s="183">
        <v>263</v>
      </c>
      <c r="S1921" s="183">
        <v>145</v>
      </c>
      <c r="T1921" s="183">
        <v>212</v>
      </c>
      <c r="U1921" s="183">
        <v>6</v>
      </c>
      <c r="V1921" s="183">
        <v>306</v>
      </c>
      <c r="W1921" s="183">
        <v>160</v>
      </c>
      <c r="X1921" s="183">
        <v>234</v>
      </c>
      <c r="Y1921" s="183">
        <v>4</v>
      </c>
    </row>
    <row r="1922" spans="1:25" x14ac:dyDescent="0.2">
      <c r="A1922" s="184">
        <v>11535410</v>
      </c>
      <c r="B1922" s="183" t="str">
        <f>[1]店マスタ!B1921</f>
        <v>（株）ライフネット　新潟　本部</v>
      </c>
      <c r="C1922" s="183">
        <v>0</v>
      </c>
      <c r="D1922" s="183">
        <v>0</v>
      </c>
      <c r="E1922" s="183" t="str">
        <f>_xlfn.XLOOKUP(A1922,[2]Sheet1!$R:$R,[2]Sheet1!$AB:$AB,"",0)</f>
        <v/>
      </c>
      <c r="F1922" s="183" t="str">
        <f>_xlfn.XLOOKUP($A1922,[3]【2026年03月度_全社】RFM客層一覧表データ!$A:$A,[3]【2026年03月度_全社】RFM客層一覧表データ!C:C,"",0)</f>
        <v/>
      </c>
      <c r="G1922" s="183" t="str">
        <f>_xlfn.XLOOKUP($A1922,[3]【2026年03月度_全社】RFM客層一覧表データ!$A:$A,[3]【2026年03月度_全社】RFM客層一覧表データ!D:D,"",0)</f>
        <v/>
      </c>
      <c r="H1922" s="183" t="str">
        <f>_xlfn.XLOOKUP($A1922,[3]【2026年03月度_全社】RFM客層一覧表データ!$A:$A,[3]【2026年03月度_全社】RFM客層一覧表データ!E:E,"",0)</f>
        <v/>
      </c>
      <c r="I1922" s="183" t="str">
        <f>_xlfn.XLOOKUP($A1922,[3]【2026年03月度_全社】RFM客層一覧表データ!$A:$A,[3]【2026年03月度_全社】RFM客層一覧表データ!F:F,"",0)</f>
        <v/>
      </c>
      <c r="J1922" s="183">
        <v>0</v>
      </c>
      <c r="K1922" s="183">
        <v>0</v>
      </c>
      <c r="L1922" s="183">
        <v>0</v>
      </c>
      <c r="M1922" s="183">
        <v>0</v>
      </c>
      <c r="N1922" s="183">
        <v>0</v>
      </c>
      <c r="O1922" s="183">
        <v>0</v>
      </c>
      <c r="P1922" s="183">
        <v>0</v>
      </c>
      <c r="Q1922" s="183">
        <v>0</v>
      </c>
      <c r="R1922" s="183">
        <v>0</v>
      </c>
      <c r="S1922" s="183">
        <v>0</v>
      </c>
      <c r="T1922" s="183">
        <v>0</v>
      </c>
      <c r="U1922" s="183">
        <v>0</v>
      </c>
      <c r="V1922" s="183">
        <v>0</v>
      </c>
      <c r="W1922" s="183">
        <v>0</v>
      </c>
      <c r="X1922" s="183">
        <v>0</v>
      </c>
      <c r="Y1922" s="183">
        <v>0</v>
      </c>
    </row>
    <row r="1923" spans="1:25" x14ac:dyDescent="0.2">
      <c r="A1923" s="184">
        <v>11535414</v>
      </c>
      <c r="B1923" s="183" t="str">
        <f>[1]店マスタ!B1922</f>
        <v>ライフネット　光洋</v>
      </c>
      <c r="C1923" s="183">
        <v>5</v>
      </c>
      <c r="D1923" s="183">
        <v>5</v>
      </c>
      <c r="E1923" s="183">
        <f>_xlfn.XLOOKUP(A1923,[2]Sheet1!$R:$R,[2]Sheet1!$AB:$AB,"",0)</f>
        <v>5</v>
      </c>
      <c r="F1923" s="183">
        <f>_xlfn.XLOOKUP($A1923,[3]【2026年03月度_全社】RFM客層一覧表データ!$A:$A,[3]【2026年03月度_全社】RFM客層一覧表データ!C:C,"",0)</f>
        <v>1814</v>
      </c>
      <c r="G1923" s="183">
        <f>_xlfn.XLOOKUP($A1923,[3]【2026年03月度_全社】RFM客層一覧表データ!$A:$A,[3]【2026年03月度_全社】RFM客層一覧表データ!D:D,"",0)</f>
        <v>894</v>
      </c>
      <c r="H1923" s="183">
        <f>_xlfn.XLOOKUP($A1923,[3]【2026年03月度_全社】RFM客層一覧表データ!$A:$A,[3]【2026年03月度_全社】RFM客層一覧表データ!E:E,"",0)</f>
        <v>1028</v>
      </c>
      <c r="I1923" s="183">
        <f>_xlfn.XLOOKUP($A1923,[3]【2026年03月度_全社】RFM客層一覧表データ!$A:$A,[3]【2026年03月度_全社】RFM客層一覧表データ!F:F,"",0)</f>
        <v>97</v>
      </c>
      <c r="J1923" s="183">
        <v>1868</v>
      </c>
      <c r="K1923" s="183">
        <v>896</v>
      </c>
      <c r="L1923" s="183">
        <v>1038</v>
      </c>
      <c r="M1923" s="183">
        <v>98</v>
      </c>
      <c r="N1923" s="183">
        <v>1844</v>
      </c>
      <c r="O1923" s="183">
        <v>904</v>
      </c>
      <c r="P1923" s="183">
        <v>1041</v>
      </c>
      <c r="Q1923" s="183">
        <v>101</v>
      </c>
      <c r="R1923" s="183">
        <v>1826</v>
      </c>
      <c r="S1923" s="183">
        <v>927</v>
      </c>
      <c r="T1923" s="183">
        <v>1053</v>
      </c>
      <c r="U1923" s="183">
        <v>98</v>
      </c>
      <c r="V1923" s="183">
        <v>1837</v>
      </c>
      <c r="W1923" s="183">
        <v>937</v>
      </c>
      <c r="X1923" s="183">
        <v>1037</v>
      </c>
      <c r="Y1923" s="183">
        <v>116</v>
      </c>
    </row>
    <row r="1924" spans="1:25" x14ac:dyDescent="0.2">
      <c r="A1924" s="184">
        <v>11535423</v>
      </c>
      <c r="B1924" s="183" t="str">
        <f>[1]店マスタ!B1923</f>
        <v>前田デンキ店</v>
      </c>
      <c r="C1924" s="183">
        <v>1.5</v>
      </c>
      <c r="D1924" s="183">
        <v>1.5</v>
      </c>
      <c r="E1924" s="183">
        <f>_xlfn.XLOOKUP(A1924,[2]Sheet1!$R:$R,[2]Sheet1!$AB:$AB,"",0)</f>
        <v>1.5</v>
      </c>
      <c r="F1924" s="183" t="str">
        <f>_xlfn.XLOOKUP($A1924,[3]【2026年03月度_全社】RFM客層一覧表データ!$A:$A,[3]【2026年03月度_全社】RFM客層一覧表データ!C:C,"",0)</f>
        <v/>
      </c>
      <c r="G1924" s="183" t="str">
        <f>_xlfn.XLOOKUP($A1924,[3]【2026年03月度_全社】RFM客層一覧表データ!$A:$A,[3]【2026年03月度_全社】RFM客層一覧表データ!D:D,"",0)</f>
        <v/>
      </c>
      <c r="H1924" s="183" t="str">
        <f>_xlfn.XLOOKUP($A1924,[3]【2026年03月度_全社】RFM客層一覧表データ!$A:$A,[3]【2026年03月度_全社】RFM客層一覧表データ!E:E,"",0)</f>
        <v/>
      </c>
      <c r="I1924" s="183" t="str">
        <f>_xlfn.XLOOKUP($A1924,[3]【2026年03月度_全社】RFM客層一覧表データ!$A:$A,[3]【2026年03月度_全社】RFM客層一覧表データ!F:F,"",0)</f>
        <v/>
      </c>
      <c r="J1924" s="183">
        <v>0</v>
      </c>
      <c r="K1924" s="183">
        <v>0</v>
      </c>
      <c r="L1924" s="183">
        <v>0</v>
      </c>
      <c r="M1924" s="183">
        <v>0</v>
      </c>
      <c r="N1924" s="183">
        <v>0</v>
      </c>
      <c r="O1924" s="183">
        <v>0</v>
      </c>
      <c r="P1924" s="183">
        <v>0</v>
      </c>
      <c r="Q1924" s="183">
        <v>0</v>
      </c>
      <c r="R1924" s="183">
        <v>0</v>
      </c>
      <c r="S1924" s="183">
        <v>0</v>
      </c>
      <c r="T1924" s="183">
        <v>0</v>
      </c>
      <c r="U1924" s="183">
        <v>0</v>
      </c>
      <c r="V1924" s="183">
        <v>0</v>
      </c>
      <c r="W1924" s="183">
        <v>0</v>
      </c>
      <c r="X1924" s="183">
        <v>0</v>
      </c>
      <c r="Y1924" s="183">
        <v>0</v>
      </c>
    </row>
    <row r="1925" spans="1:25" x14ac:dyDescent="0.2">
      <c r="A1925" s="184">
        <v>11535424</v>
      </c>
      <c r="B1925" s="183" t="str">
        <f>[1]店マスタ!B1924</f>
        <v>相馬電機商会</v>
      </c>
      <c r="C1925" s="183">
        <v>1</v>
      </c>
      <c r="D1925" s="183">
        <v>1</v>
      </c>
      <c r="E1925" s="183">
        <f>_xlfn.XLOOKUP(A1925,[2]Sheet1!$R:$R,[2]Sheet1!$AB:$AB,"",0)</f>
        <v>1</v>
      </c>
      <c r="F1925" s="183" t="str">
        <f>_xlfn.XLOOKUP($A1925,[3]【2026年03月度_全社】RFM客層一覧表データ!$A:$A,[3]【2026年03月度_全社】RFM客層一覧表データ!C:C,"",0)</f>
        <v/>
      </c>
      <c r="G1925" s="183" t="str">
        <f>_xlfn.XLOOKUP($A1925,[3]【2026年03月度_全社】RFM客層一覧表データ!$A:$A,[3]【2026年03月度_全社】RFM客層一覧表データ!D:D,"",0)</f>
        <v/>
      </c>
      <c r="H1925" s="183" t="str">
        <f>_xlfn.XLOOKUP($A1925,[3]【2026年03月度_全社】RFM客層一覧表データ!$A:$A,[3]【2026年03月度_全社】RFM客層一覧表データ!E:E,"",0)</f>
        <v/>
      </c>
      <c r="I1925" s="183" t="str">
        <f>_xlfn.XLOOKUP($A1925,[3]【2026年03月度_全社】RFM客層一覧表データ!$A:$A,[3]【2026年03月度_全社】RFM客層一覧表データ!F:F,"",0)</f>
        <v/>
      </c>
      <c r="J1925" s="183">
        <v>0</v>
      </c>
      <c r="K1925" s="183">
        <v>0</v>
      </c>
      <c r="L1925" s="183">
        <v>0</v>
      </c>
      <c r="M1925" s="183">
        <v>0</v>
      </c>
      <c r="N1925" s="183">
        <v>0</v>
      </c>
      <c r="O1925" s="183">
        <v>0</v>
      </c>
      <c r="P1925" s="183">
        <v>0</v>
      </c>
      <c r="Q1925" s="183">
        <v>0</v>
      </c>
      <c r="R1925" s="183">
        <v>0</v>
      </c>
      <c r="S1925" s="183">
        <v>0</v>
      </c>
      <c r="T1925" s="183">
        <v>0</v>
      </c>
      <c r="U1925" s="183">
        <v>0</v>
      </c>
      <c r="V1925" s="183">
        <v>0</v>
      </c>
      <c r="W1925" s="183">
        <v>0</v>
      </c>
      <c r="X1925" s="183">
        <v>0</v>
      </c>
      <c r="Y1925" s="183">
        <v>0</v>
      </c>
    </row>
    <row r="1926" spans="1:25" x14ac:dyDescent="0.2">
      <c r="A1926" s="184">
        <v>11550013</v>
      </c>
      <c r="B1926" s="183" t="str">
        <f>[1]店マスタ!B1925</f>
        <v>（有）江口電気商会</v>
      </c>
      <c r="C1926" s="183">
        <v>1.5</v>
      </c>
      <c r="D1926" s="183">
        <v>1.5</v>
      </c>
      <c r="E1926" s="183">
        <f>_xlfn.XLOOKUP(A1926,[2]Sheet1!$R:$R,[2]Sheet1!$AB:$AB,"",0)</f>
        <v>1.5</v>
      </c>
      <c r="F1926" s="183" t="str">
        <f>_xlfn.XLOOKUP($A1926,[3]【2026年03月度_全社】RFM客層一覧表データ!$A:$A,[3]【2026年03月度_全社】RFM客層一覧表データ!C:C,"",0)</f>
        <v/>
      </c>
      <c r="G1926" s="183" t="str">
        <f>_xlfn.XLOOKUP($A1926,[3]【2026年03月度_全社】RFM客層一覧表データ!$A:$A,[3]【2026年03月度_全社】RFM客層一覧表データ!D:D,"",0)</f>
        <v/>
      </c>
      <c r="H1926" s="183" t="str">
        <f>_xlfn.XLOOKUP($A1926,[3]【2026年03月度_全社】RFM客層一覧表データ!$A:$A,[3]【2026年03月度_全社】RFM客層一覧表データ!E:E,"",0)</f>
        <v/>
      </c>
      <c r="I1926" s="183" t="str">
        <f>_xlfn.XLOOKUP($A1926,[3]【2026年03月度_全社】RFM客層一覧表データ!$A:$A,[3]【2026年03月度_全社】RFM客層一覧表データ!F:F,"",0)</f>
        <v/>
      </c>
      <c r="J1926" s="183">
        <v>0</v>
      </c>
      <c r="K1926" s="183">
        <v>0</v>
      </c>
      <c r="L1926" s="183">
        <v>0</v>
      </c>
      <c r="M1926" s="183">
        <v>0</v>
      </c>
      <c r="N1926" s="183">
        <v>0</v>
      </c>
      <c r="O1926" s="183">
        <v>0</v>
      </c>
      <c r="P1926" s="183">
        <v>0</v>
      </c>
      <c r="Q1926" s="183">
        <v>0</v>
      </c>
      <c r="R1926" s="183">
        <v>0</v>
      </c>
      <c r="S1926" s="183">
        <v>0</v>
      </c>
      <c r="T1926" s="183">
        <v>0</v>
      </c>
      <c r="U1926" s="183">
        <v>0</v>
      </c>
      <c r="V1926" s="183">
        <v>0</v>
      </c>
      <c r="W1926" s="183">
        <v>0</v>
      </c>
      <c r="X1926" s="183">
        <v>0</v>
      </c>
      <c r="Y1926" s="183">
        <v>0</v>
      </c>
    </row>
    <row r="1927" spans="1:25" x14ac:dyDescent="0.2">
      <c r="A1927" s="184">
        <v>11550017</v>
      </c>
      <c r="B1927" s="183" t="str">
        <f>[1]店マスタ!B1926</f>
        <v>水村電機（株）</v>
      </c>
      <c r="C1927" s="183">
        <v>3</v>
      </c>
      <c r="D1927" s="183">
        <v>3</v>
      </c>
      <c r="E1927" s="183">
        <f>_xlfn.XLOOKUP(A1927,[2]Sheet1!$R:$R,[2]Sheet1!$AB:$AB,"",0)</f>
        <v>3</v>
      </c>
      <c r="F1927" s="183" t="str">
        <f>_xlfn.XLOOKUP($A1927,[3]【2026年03月度_全社】RFM客層一覧表データ!$A:$A,[3]【2026年03月度_全社】RFM客層一覧表データ!C:C,"",0)</f>
        <v/>
      </c>
      <c r="G1927" s="183" t="str">
        <f>_xlfn.XLOOKUP($A1927,[3]【2026年03月度_全社】RFM客層一覧表データ!$A:$A,[3]【2026年03月度_全社】RFM客層一覧表データ!D:D,"",0)</f>
        <v/>
      </c>
      <c r="H1927" s="183" t="str">
        <f>_xlfn.XLOOKUP($A1927,[3]【2026年03月度_全社】RFM客層一覧表データ!$A:$A,[3]【2026年03月度_全社】RFM客層一覧表データ!E:E,"",0)</f>
        <v/>
      </c>
      <c r="I1927" s="183" t="str">
        <f>_xlfn.XLOOKUP($A1927,[3]【2026年03月度_全社】RFM客層一覧表データ!$A:$A,[3]【2026年03月度_全社】RFM客層一覧表データ!F:F,"",0)</f>
        <v/>
      </c>
      <c r="J1927" s="183">
        <v>0</v>
      </c>
      <c r="K1927" s="183">
        <v>0</v>
      </c>
      <c r="L1927" s="183">
        <v>0</v>
      </c>
      <c r="M1927" s="183">
        <v>0</v>
      </c>
      <c r="N1927" s="183">
        <v>0</v>
      </c>
      <c r="O1927" s="183">
        <v>0</v>
      </c>
      <c r="P1927" s="183">
        <v>0</v>
      </c>
      <c r="Q1927" s="183">
        <v>0</v>
      </c>
      <c r="R1927" s="183">
        <v>0</v>
      </c>
      <c r="S1927" s="183">
        <v>0</v>
      </c>
      <c r="T1927" s="183">
        <v>0</v>
      </c>
      <c r="U1927" s="183">
        <v>0</v>
      </c>
      <c r="V1927" s="183">
        <v>0</v>
      </c>
      <c r="W1927" s="183">
        <v>0</v>
      </c>
      <c r="X1927" s="183">
        <v>0</v>
      </c>
      <c r="Y1927" s="183">
        <v>0</v>
      </c>
    </row>
    <row r="1928" spans="1:25" x14ac:dyDescent="0.2">
      <c r="A1928" s="184">
        <v>11550023</v>
      </c>
      <c r="B1928" s="183" t="str">
        <f>[1]店マスタ!B1927</f>
        <v>（有）恩田電機商会</v>
      </c>
      <c r="C1928" s="183">
        <v>2.5</v>
      </c>
      <c r="D1928" s="183">
        <v>0</v>
      </c>
      <c r="E1928" s="183" t="str">
        <f>_xlfn.XLOOKUP(A1928,[2]Sheet1!$R:$R,[2]Sheet1!$AB:$AB,"",0)</f>
        <v/>
      </c>
      <c r="F1928" s="183" t="str">
        <f>_xlfn.XLOOKUP($A1928,[3]【2026年03月度_全社】RFM客層一覧表データ!$A:$A,[3]【2026年03月度_全社】RFM客層一覧表データ!C:C,"",0)</f>
        <v/>
      </c>
      <c r="G1928" s="183" t="str">
        <f>_xlfn.XLOOKUP($A1928,[3]【2026年03月度_全社】RFM客層一覧表データ!$A:$A,[3]【2026年03月度_全社】RFM客層一覧表データ!D:D,"",0)</f>
        <v/>
      </c>
      <c r="H1928" s="183" t="str">
        <f>_xlfn.XLOOKUP($A1928,[3]【2026年03月度_全社】RFM客層一覧表データ!$A:$A,[3]【2026年03月度_全社】RFM客層一覧表データ!E:E,"",0)</f>
        <v/>
      </c>
      <c r="I1928" s="183" t="str">
        <f>_xlfn.XLOOKUP($A1928,[3]【2026年03月度_全社】RFM客層一覧表データ!$A:$A,[3]【2026年03月度_全社】RFM客層一覧表データ!F:F,"",0)</f>
        <v/>
      </c>
      <c r="J1928" s="183">
        <v>41</v>
      </c>
      <c r="K1928" s="183">
        <v>1</v>
      </c>
      <c r="L1928" s="183">
        <v>9</v>
      </c>
      <c r="M1928" s="183">
        <v>0</v>
      </c>
      <c r="N1928" s="183">
        <v>81</v>
      </c>
      <c r="O1928" s="183">
        <v>0</v>
      </c>
      <c r="P1928" s="183">
        <v>30</v>
      </c>
      <c r="Q1928" s="183">
        <v>0</v>
      </c>
      <c r="R1928" s="183">
        <v>112</v>
      </c>
      <c r="S1928" s="183">
        <v>1</v>
      </c>
      <c r="T1928" s="183">
        <v>55</v>
      </c>
      <c r="U1928" s="183">
        <v>0</v>
      </c>
      <c r="V1928" s="183">
        <v>141</v>
      </c>
      <c r="W1928" s="183">
        <v>0</v>
      </c>
      <c r="X1928" s="183">
        <v>72</v>
      </c>
      <c r="Y1928" s="183">
        <v>0</v>
      </c>
    </row>
    <row r="1929" spans="1:25" x14ac:dyDescent="0.2">
      <c r="A1929" s="184">
        <v>11550027</v>
      </c>
      <c r="B1929" s="183" t="str">
        <f>[1]店マスタ!B1928</f>
        <v>ｅプラザ長岡光店</v>
      </c>
      <c r="C1929" s="183">
        <v>2</v>
      </c>
      <c r="D1929" s="183">
        <v>2</v>
      </c>
      <c r="E1929" s="183" t="str">
        <f>_xlfn.XLOOKUP(A1929,[2]Sheet1!$R:$R,[2]Sheet1!$AB:$AB,"",0)</f>
        <v/>
      </c>
      <c r="F1929" s="183">
        <f>_xlfn.XLOOKUP($A1929,[3]【2026年03月度_全社】RFM客層一覧表データ!$A:$A,[3]【2026年03月度_全社】RFM客層一覧表データ!C:C,"",0)</f>
        <v>417</v>
      </c>
      <c r="G1929" s="183">
        <f>_xlfn.XLOOKUP($A1929,[3]【2026年03月度_全社】RFM客層一覧表データ!$A:$A,[3]【2026年03月度_全社】RFM客層一覧表データ!D:D,"",0)</f>
        <v>105</v>
      </c>
      <c r="H1929" s="183">
        <f>_xlfn.XLOOKUP($A1929,[3]【2026年03月度_全社】RFM客層一覧表データ!$A:$A,[3]【2026年03月度_全社】RFM客層一覧表データ!E:E,"",0)</f>
        <v>61</v>
      </c>
      <c r="I1929" s="183">
        <f>_xlfn.XLOOKUP($A1929,[3]【2026年03月度_全社】RFM客層一覧表データ!$A:$A,[3]【2026年03月度_全社】RFM客層一覧表データ!F:F,"",0)</f>
        <v>43</v>
      </c>
      <c r="J1929" s="183">
        <v>540</v>
      </c>
      <c r="K1929" s="183">
        <v>253</v>
      </c>
      <c r="L1929" s="183">
        <v>179</v>
      </c>
      <c r="M1929" s="183">
        <v>85</v>
      </c>
      <c r="N1929" s="183">
        <v>475</v>
      </c>
      <c r="O1929" s="183">
        <v>249</v>
      </c>
      <c r="P1929" s="183">
        <v>159</v>
      </c>
      <c r="Q1929" s="183">
        <v>83</v>
      </c>
      <c r="R1929" s="183">
        <v>416</v>
      </c>
      <c r="S1929" s="183">
        <v>244</v>
      </c>
      <c r="T1929" s="183">
        <v>139</v>
      </c>
      <c r="U1929" s="183">
        <v>61</v>
      </c>
      <c r="V1929" s="183">
        <v>354</v>
      </c>
      <c r="W1929" s="183">
        <v>189</v>
      </c>
      <c r="X1929" s="183">
        <v>113</v>
      </c>
      <c r="Y1929" s="183">
        <v>36</v>
      </c>
    </row>
    <row r="1930" spans="1:25" x14ac:dyDescent="0.2">
      <c r="A1930" s="184">
        <v>11550035</v>
      </c>
      <c r="B1930" s="183" t="str">
        <f>[1]店マスタ!B1929</f>
        <v>おおかわ電気商会</v>
      </c>
      <c r="C1930" s="183">
        <v>2.5</v>
      </c>
      <c r="D1930" s="183">
        <v>2.5</v>
      </c>
      <c r="E1930" s="183">
        <f>_xlfn.XLOOKUP(A1930,[2]Sheet1!$R:$R,[2]Sheet1!$AB:$AB,"",0)</f>
        <v>2.5</v>
      </c>
      <c r="F1930" s="183">
        <f>_xlfn.XLOOKUP($A1930,[3]【2026年03月度_全社】RFM客層一覧表データ!$A:$A,[3]【2026年03月度_全社】RFM客層一覧表データ!C:C,"",0)</f>
        <v>456</v>
      </c>
      <c r="G1930" s="183">
        <f>_xlfn.XLOOKUP($A1930,[3]【2026年03月度_全社】RFM客層一覧表データ!$A:$A,[3]【2026年03月度_全社】RFM客層一覧表データ!D:D,"",0)</f>
        <v>182</v>
      </c>
      <c r="H1930" s="183">
        <f>_xlfn.XLOOKUP($A1930,[3]【2026年03月度_全社】RFM客層一覧表データ!$A:$A,[3]【2026年03月度_全社】RFM客層一覧表データ!E:E,"",0)</f>
        <v>242</v>
      </c>
      <c r="I1930" s="183">
        <f>_xlfn.XLOOKUP($A1930,[3]【2026年03月度_全社】RFM客層一覧表データ!$A:$A,[3]【2026年03月度_全社】RFM客層一覧表データ!F:F,"",0)</f>
        <v>37</v>
      </c>
      <c r="J1930" s="183">
        <v>458</v>
      </c>
      <c r="K1930" s="183">
        <v>201</v>
      </c>
      <c r="L1930" s="183">
        <v>251</v>
      </c>
      <c r="M1930" s="183">
        <v>30</v>
      </c>
      <c r="N1930" s="183">
        <v>468</v>
      </c>
      <c r="O1930" s="183">
        <v>192</v>
      </c>
      <c r="P1930" s="183">
        <v>257</v>
      </c>
      <c r="Q1930" s="183">
        <v>30</v>
      </c>
      <c r="R1930" s="183">
        <v>478</v>
      </c>
      <c r="S1930" s="183">
        <v>203</v>
      </c>
      <c r="T1930" s="183">
        <v>265</v>
      </c>
      <c r="U1930" s="183">
        <v>34</v>
      </c>
      <c r="V1930" s="183">
        <v>470</v>
      </c>
      <c r="W1930" s="183">
        <v>185</v>
      </c>
      <c r="X1930" s="183">
        <v>269</v>
      </c>
      <c r="Y1930" s="183">
        <v>25</v>
      </c>
    </row>
    <row r="1931" spans="1:25" x14ac:dyDescent="0.2">
      <c r="A1931" s="184">
        <v>11550036</v>
      </c>
      <c r="B1931" s="183" t="str">
        <f>[1]店マスタ!B1930</f>
        <v>でんきと住まいの　オオツカ</v>
      </c>
      <c r="C1931" s="183">
        <v>5</v>
      </c>
      <c r="D1931" s="183">
        <v>5</v>
      </c>
      <c r="E1931" s="183">
        <f>_xlfn.XLOOKUP(A1931,[2]Sheet1!$R:$R,[2]Sheet1!$AB:$AB,"",0)</f>
        <v>5.5</v>
      </c>
      <c r="F1931" s="183">
        <f>_xlfn.XLOOKUP($A1931,[3]【2026年03月度_全社】RFM客層一覧表データ!$A:$A,[3]【2026年03月度_全社】RFM客層一覧表データ!C:C,"",0)</f>
        <v>2046</v>
      </c>
      <c r="G1931" s="183">
        <f>_xlfn.XLOOKUP($A1931,[3]【2026年03月度_全社】RFM客層一覧表データ!$A:$A,[3]【2026年03月度_全社】RFM客層一覧表データ!D:D,"",0)</f>
        <v>992</v>
      </c>
      <c r="H1931" s="183">
        <f>_xlfn.XLOOKUP($A1931,[3]【2026年03月度_全社】RFM客層一覧表データ!$A:$A,[3]【2026年03月度_全社】RFM客層一覧表データ!E:E,"",0)</f>
        <v>911</v>
      </c>
      <c r="I1931" s="183">
        <f>_xlfn.XLOOKUP($A1931,[3]【2026年03月度_全社】RFM客層一覧表データ!$A:$A,[3]【2026年03月度_全社】RFM客層一覧表データ!F:F,"",0)</f>
        <v>250</v>
      </c>
      <c r="J1931" s="183">
        <v>1927</v>
      </c>
      <c r="K1931" s="183">
        <v>926</v>
      </c>
      <c r="L1931" s="183">
        <v>907</v>
      </c>
      <c r="M1931" s="183">
        <v>206</v>
      </c>
      <c r="N1931" s="183">
        <v>1839</v>
      </c>
      <c r="O1931" s="183">
        <v>920</v>
      </c>
      <c r="P1931" s="183">
        <v>903</v>
      </c>
      <c r="Q1931" s="183">
        <v>208</v>
      </c>
      <c r="R1931" s="183">
        <v>1759</v>
      </c>
      <c r="S1931" s="183">
        <v>890</v>
      </c>
      <c r="T1931" s="183">
        <v>883</v>
      </c>
      <c r="U1931" s="183">
        <v>273</v>
      </c>
      <c r="V1931" s="183">
        <v>1494</v>
      </c>
      <c r="W1931" s="183">
        <v>814</v>
      </c>
      <c r="X1931" s="183">
        <v>720</v>
      </c>
      <c r="Y1931" s="183">
        <v>190</v>
      </c>
    </row>
    <row r="1932" spans="1:25" x14ac:dyDescent="0.2">
      <c r="A1932" s="184">
        <v>11550130</v>
      </c>
      <c r="B1932" s="183" t="str">
        <f>[1]店マスタ!B1931</f>
        <v>恩田電機商会　山田店</v>
      </c>
      <c r="C1932" s="183">
        <v>1.5</v>
      </c>
      <c r="D1932" s="183">
        <v>1.5</v>
      </c>
      <c r="E1932" s="183" t="str">
        <f>_xlfn.XLOOKUP(A1932,[2]Sheet1!$R:$R,[2]Sheet1!$AB:$AB,"",0)</f>
        <v/>
      </c>
      <c r="F1932" s="183" t="str">
        <f>_xlfn.XLOOKUP($A1932,[3]【2026年03月度_全社】RFM客層一覧表データ!$A:$A,[3]【2026年03月度_全社】RFM客層一覧表データ!C:C,"",0)</f>
        <v/>
      </c>
      <c r="G1932" s="183" t="str">
        <f>_xlfn.XLOOKUP($A1932,[3]【2026年03月度_全社】RFM客層一覧表データ!$A:$A,[3]【2026年03月度_全社】RFM客層一覧表データ!D:D,"",0)</f>
        <v/>
      </c>
      <c r="H1932" s="183" t="str">
        <f>_xlfn.XLOOKUP($A1932,[3]【2026年03月度_全社】RFM客層一覧表データ!$A:$A,[3]【2026年03月度_全社】RFM客層一覧表データ!E:E,"",0)</f>
        <v/>
      </c>
      <c r="I1932" s="183" t="str">
        <f>_xlfn.XLOOKUP($A1932,[3]【2026年03月度_全社】RFM客層一覧表データ!$A:$A,[3]【2026年03月度_全社】RFM客層一覧表データ!F:F,"",0)</f>
        <v/>
      </c>
      <c r="J1932" s="183">
        <v>0</v>
      </c>
      <c r="K1932" s="183">
        <v>0</v>
      </c>
      <c r="L1932" s="183">
        <v>0</v>
      </c>
      <c r="M1932" s="183">
        <v>0</v>
      </c>
      <c r="N1932" s="183">
        <v>0</v>
      </c>
      <c r="O1932" s="183">
        <v>0</v>
      </c>
      <c r="P1932" s="183">
        <v>0</v>
      </c>
      <c r="Q1932" s="183">
        <v>0</v>
      </c>
      <c r="R1932" s="183">
        <v>0</v>
      </c>
      <c r="S1932" s="183">
        <v>0</v>
      </c>
      <c r="T1932" s="183">
        <v>0</v>
      </c>
      <c r="U1932" s="183">
        <v>0</v>
      </c>
      <c r="V1932" s="183">
        <v>0</v>
      </c>
      <c r="W1932" s="183">
        <v>0</v>
      </c>
      <c r="X1932" s="183">
        <v>0</v>
      </c>
      <c r="Y1932" s="183">
        <v>0</v>
      </c>
    </row>
    <row r="1933" spans="1:25" x14ac:dyDescent="0.2">
      <c r="A1933" s="184">
        <v>11550150</v>
      </c>
      <c r="B1933" s="183" t="str">
        <f>[1]店マスタ!B1932</f>
        <v>（株）でんきと住まいの中越本部</v>
      </c>
      <c r="C1933" s="183">
        <v>1.5</v>
      </c>
      <c r="D1933" s="183">
        <v>1.5</v>
      </c>
      <c r="E1933" s="183">
        <f>_xlfn.XLOOKUP(A1933,[2]Sheet1!$R:$R,[2]Sheet1!$AB:$AB,"",0)</f>
        <v>2.5</v>
      </c>
      <c r="F1933" s="183" t="str">
        <f>_xlfn.XLOOKUP($A1933,[3]【2026年03月度_全社】RFM客層一覧表データ!$A:$A,[3]【2026年03月度_全社】RFM客層一覧表データ!C:C,"",0)</f>
        <v/>
      </c>
      <c r="G1933" s="183" t="str">
        <f>_xlfn.XLOOKUP($A1933,[3]【2026年03月度_全社】RFM客層一覧表データ!$A:$A,[3]【2026年03月度_全社】RFM客層一覧表データ!D:D,"",0)</f>
        <v/>
      </c>
      <c r="H1933" s="183" t="str">
        <f>_xlfn.XLOOKUP($A1933,[3]【2026年03月度_全社】RFM客層一覧表データ!$A:$A,[3]【2026年03月度_全社】RFM客層一覧表データ!E:E,"",0)</f>
        <v/>
      </c>
      <c r="I1933" s="183" t="str">
        <f>_xlfn.XLOOKUP($A1933,[3]【2026年03月度_全社】RFM客層一覧表データ!$A:$A,[3]【2026年03月度_全社】RFM客層一覧表データ!F:F,"",0)</f>
        <v/>
      </c>
      <c r="J1933" s="183">
        <v>0</v>
      </c>
      <c r="K1933" s="183">
        <v>0</v>
      </c>
      <c r="L1933" s="183">
        <v>0</v>
      </c>
      <c r="M1933" s="183">
        <v>0</v>
      </c>
      <c r="N1933" s="183">
        <v>0</v>
      </c>
      <c r="O1933" s="183">
        <v>0</v>
      </c>
      <c r="P1933" s="183">
        <v>0</v>
      </c>
      <c r="Q1933" s="183">
        <v>0</v>
      </c>
      <c r="R1933" s="183">
        <v>0</v>
      </c>
      <c r="S1933" s="183">
        <v>0</v>
      </c>
      <c r="T1933" s="183">
        <v>0</v>
      </c>
      <c r="U1933" s="183">
        <v>0</v>
      </c>
      <c r="V1933" s="183">
        <v>0</v>
      </c>
      <c r="W1933" s="183">
        <v>0</v>
      </c>
      <c r="X1933" s="183">
        <v>0</v>
      </c>
      <c r="Y1933" s="183">
        <v>0</v>
      </c>
    </row>
    <row r="1934" spans="1:25" x14ac:dyDescent="0.2">
      <c r="A1934" s="184">
        <v>11550211</v>
      </c>
      <c r="B1934" s="183" t="str">
        <f>[1]店マスタ!B1933</f>
        <v>（有）総合電化　正電</v>
      </c>
      <c r="C1934" s="183">
        <v>2.5</v>
      </c>
      <c r="D1934" s="183">
        <v>2.5</v>
      </c>
      <c r="E1934" s="183">
        <f>_xlfn.XLOOKUP(A1934,[2]Sheet1!$R:$R,[2]Sheet1!$AB:$AB,"",0)</f>
        <v>3</v>
      </c>
      <c r="F1934" s="183" t="str">
        <f>_xlfn.XLOOKUP($A1934,[3]【2026年03月度_全社】RFM客層一覧表データ!$A:$A,[3]【2026年03月度_全社】RFM客層一覧表データ!C:C,"",0)</f>
        <v/>
      </c>
      <c r="G1934" s="183" t="str">
        <f>_xlfn.XLOOKUP($A1934,[3]【2026年03月度_全社】RFM客層一覧表データ!$A:$A,[3]【2026年03月度_全社】RFM客層一覧表データ!D:D,"",0)</f>
        <v/>
      </c>
      <c r="H1934" s="183" t="str">
        <f>_xlfn.XLOOKUP($A1934,[3]【2026年03月度_全社】RFM客層一覧表データ!$A:$A,[3]【2026年03月度_全社】RFM客層一覧表データ!E:E,"",0)</f>
        <v/>
      </c>
      <c r="I1934" s="183" t="str">
        <f>_xlfn.XLOOKUP($A1934,[3]【2026年03月度_全社】RFM客層一覧表データ!$A:$A,[3]【2026年03月度_全社】RFM客層一覧表データ!F:F,"",0)</f>
        <v/>
      </c>
      <c r="J1934" s="183">
        <v>0</v>
      </c>
      <c r="K1934" s="183">
        <v>0</v>
      </c>
      <c r="L1934" s="183">
        <v>0</v>
      </c>
      <c r="M1934" s="183">
        <v>0</v>
      </c>
      <c r="N1934" s="183">
        <v>0</v>
      </c>
      <c r="O1934" s="183">
        <v>0</v>
      </c>
      <c r="P1934" s="183">
        <v>0</v>
      </c>
      <c r="Q1934" s="183">
        <v>0</v>
      </c>
      <c r="R1934" s="183">
        <v>0</v>
      </c>
      <c r="S1934" s="183">
        <v>0</v>
      </c>
      <c r="T1934" s="183">
        <v>0</v>
      </c>
      <c r="U1934" s="183">
        <v>0</v>
      </c>
      <c r="V1934" s="183">
        <v>0</v>
      </c>
      <c r="W1934" s="183">
        <v>0</v>
      </c>
      <c r="X1934" s="183">
        <v>0</v>
      </c>
      <c r="Y1934" s="183">
        <v>0</v>
      </c>
    </row>
    <row r="1935" spans="1:25" x14ac:dyDescent="0.2">
      <c r="A1935" s="184">
        <v>11550286</v>
      </c>
      <c r="B1935" s="183" t="str">
        <f>[1]店マスタ!B1934</f>
        <v>株式会社　丸正無線電機商会</v>
      </c>
      <c r="C1935" s="183">
        <v>4</v>
      </c>
      <c r="D1935" s="183">
        <v>4</v>
      </c>
      <c r="E1935" s="183">
        <f>_xlfn.XLOOKUP(A1935,[2]Sheet1!$R:$R,[2]Sheet1!$AB:$AB,"",0)</f>
        <v>4</v>
      </c>
      <c r="F1935" s="183">
        <f>_xlfn.XLOOKUP($A1935,[3]【2026年03月度_全社】RFM客層一覧表データ!$A:$A,[3]【2026年03月度_全社】RFM客層一覧表データ!C:C,"",0)</f>
        <v>636</v>
      </c>
      <c r="G1935" s="183">
        <f>_xlfn.XLOOKUP($A1935,[3]【2026年03月度_全社】RFM客層一覧表データ!$A:$A,[3]【2026年03月度_全社】RFM客層一覧表データ!D:D,"",0)</f>
        <v>254</v>
      </c>
      <c r="H1935" s="183">
        <f>_xlfn.XLOOKUP($A1935,[3]【2026年03月度_全社】RFM客層一覧表データ!$A:$A,[3]【2026年03月度_全社】RFM客層一覧表データ!E:E,"",0)</f>
        <v>322</v>
      </c>
      <c r="I1935" s="183">
        <f>_xlfn.XLOOKUP($A1935,[3]【2026年03月度_全社】RFM客層一覧表データ!$A:$A,[3]【2026年03月度_全社】RFM客層一覧表データ!F:F,"",0)</f>
        <v>36</v>
      </c>
      <c r="J1935" s="183">
        <v>638</v>
      </c>
      <c r="K1935" s="183">
        <v>274</v>
      </c>
      <c r="L1935" s="183">
        <v>322</v>
      </c>
      <c r="M1935" s="183">
        <v>43</v>
      </c>
      <c r="N1935" s="183">
        <v>669</v>
      </c>
      <c r="O1935" s="183">
        <v>297</v>
      </c>
      <c r="P1935" s="183">
        <v>331</v>
      </c>
      <c r="Q1935" s="183">
        <v>32</v>
      </c>
      <c r="R1935" s="183">
        <v>689</v>
      </c>
      <c r="S1935" s="183">
        <v>318</v>
      </c>
      <c r="T1935" s="183">
        <v>334</v>
      </c>
      <c r="U1935" s="183">
        <v>57</v>
      </c>
      <c r="V1935" s="183">
        <v>685</v>
      </c>
      <c r="W1935" s="183">
        <v>297</v>
      </c>
      <c r="X1935" s="183">
        <v>329</v>
      </c>
      <c r="Y1935" s="183">
        <v>46</v>
      </c>
    </row>
    <row r="1936" spans="1:25" x14ac:dyDescent="0.2">
      <c r="A1936" s="184">
        <v>11550602</v>
      </c>
      <c r="B1936" s="183" t="str">
        <f>[1]店マスタ!B1935</f>
        <v>ライトハウス（株）</v>
      </c>
      <c r="C1936" s="183">
        <v>6</v>
      </c>
      <c r="D1936" s="183">
        <v>6</v>
      </c>
      <c r="E1936" s="183">
        <f>_xlfn.XLOOKUP(A1936,[2]Sheet1!$R:$R,[2]Sheet1!$AB:$AB,"",0)</f>
        <v>6</v>
      </c>
      <c r="F1936" s="183">
        <f>_xlfn.XLOOKUP($A1936,[3]【2026年03月度_全社】RFM客層一覧表データ!$A:$A,[3]【2026年03月度_全社】RFM客層一覧表データ!C:C,"",0)</f>
        <v>575</v>
      </c>
      <c r="G1936" s="183">
        <f>_xlfn.XLOOKUP($A1936,[3]【2026年03月度_全社】RFM客層一覧表データ!$A:$A,[3]【2026年03月度_全社】RFM客層一覧表データ!D:D,"",0)</f>
        <v>232</v>
      </c>
      <c r="H1936" s="183">
        <f>_xlfn.XLOOKUP($A1936,[3]【2026年03月度_全社】RFM客層一覧表データ!$A:$A,[3]【2026年03月度_全社】RFM客層一覧表データ!E:E,"",0)</f>
        <v>303</v>
      </c>
      <c r="I1936" s="183">
        <f>_xlfn.XLOOKUP($A1936,[3]【2026年03月度_全社】RFM客層一覧表データ!$A:$A,[3]【2026年03月度_全社】RFM客層一覧表データ!F:F,"",0)</f>
        <v>0</v>
      </c>
      <c r="J1936" s="183">
        <v>583</v>
      </c>
      <c r="K1936" s="183">
        <v>239</v>
      </c>
      <c r="L1936" s="183">
        <v>299</v>
      </c>
      <c r="M1936" s="183">
        <v>0</v>
      </c>
      <c r="N1936" s="183">
        <v>588</v>
      </c>
      <c r="O1936" s="183">
        <v>254</v>
      </c>
      <c r="P1936" s="183">
        <v>292</v>
      </c>
      <c r="Q1936" s="183">
        <v>0</v>
      </c>
      <c r="R1936" s="183">
        <v>598</v>
      </c>
      <c r="S1936" s="183">
        <v>243</v>
      </c>
      <c r="T1936" s="183">
        <v>271</v>
      </c>
      <c r="U1936" s="183">
        <v>0</v>
      </c>
      <c r="V1936" s="183">
        <v>577</v>
      </c>
      <c r="W1936" s="183">
        <v>237</v>
      </c>
      <c r="X1936" s="183">
        <v>244</v>
      </c>
      <c r="Y1936" s="183">
        <v>0</v>
      </c>
    </row>
    <row r="1937" spans="1:25" x14ac:dyDescent="0.2">
      <c r="A1937" s="184">
        <v>11550762</v>
      </c>
      <c r="B1937" s="183" t="str">
        <f>[1]店マスタ!B1936</f>
        <v>ライトハウス（株）中島店</v>
      </c>
      <c r="C1937" s="183">
        <v>2.5</v>
      </c>
      <c r="D1937" s="183">
        <v>3.5</v>
      </c>
      <c r="E1937" s="183">
        <f>_xlfn.XLOOKUP(A1937,[2]Sheet1!$R:$R,[2]Sheet1!$AB:$AB,"",0)</f>
        <v>3.5</v>
      </c>
      <c r="F1937" s="183">
        <f>_xlfn.XLOOKUP($A1937,[3]【2026年03月度_全社】RFM客層一覧表データ!$A:$A,[3]【2026年03月度_全社】RFM客層一覧表データ!C:C,"",0)</f>
        <v>281</v>
      </c>
      <c r="G1937" s="183">
        <f>_xlfn.XLOOKUP($A1937,[3]【2026年03月度_全社】RFM客層一覧表データ!$A:$A,[3]【2026年03月度_全社】RFM客層一覧表データ!D:D,"",0)</f>
        <v>166</v>
      </c>
      <c r="H1937" s="183">
        <f>_xlfn.XLOOKUP($A1937,[3]【2026年03月度_全社】RFM客層一覧表データ!$A:$A,[3]【2026年03月度_全社】RFM客層一覧表データ!E:E,"",0)</f>
        <v>137</v>
      </c>
      <c r="I1937" s="183">
        <f>_xlfn.XLOOKUP($A1937,[3]【2026年03月度_全社】RFM客層一覧表データ!$A:$A,[3]【2026年03月度_全社】RFM客層一覧表データ!F:F,"",0)</f>
        <v>18</v>
      </c>
      <c r="J1937" s="183">
        <v>278</v>
      </c>
      <c r="K1937" s="183">
        <v>168</v>
      </c>
      <c r="L1937" s="183">
        <v>118</v>
      </c>
      <c r="M1937" s="183">
        <v>33</v>
      </c>
      <c r="N1937" s="183">
        <v>253</v>
      </c>
      <c r="O1937" s="183">
        <v>178</v>
      </c>
      <c r="P1937" s="183">
        <v>86</v>
      </c>
      <c r="Q1937" s="183">
        <v>55</v>
      </c>
      <c r="R1937" s="183">
        <v>286</v>
      </c>
      <c r="S1937" s="183">
        <v>212</v>
      </c>
      <c r="T1937" s="183">
        <v>41</v>
      </c>
      <c r="U1937" s="183">
        <v>212</v>
      </c>
      <c r="V1937" s="183">
        <v>188</v>
      </c>
      <c r="W1937" s="183">
        <v>104</v>
      </c>
      <c r="X1937" s="183">
        <v>0</v>
      </c>
      <c r="Y1937" s="183">
        <v>0</v>
      </c>
    </row>
    <row r="1938" spans="1:25" x14ac:dyDescent="0.2">
      <c r="A1938" s="184">
        <v>11551070</v>
      </c>
      <c r="B1938" s="183" t="str">
        <f>[1]店マスタ!B1937</f>
        <v>でんきと住まいの　セイデン</v>
      </c>
      <c r="C1938" s="183">
        <v>4.5</v>
      </c>
      <c r="D1938" s="183">
        <v>5.5</v>
      </c>
      <c r="E1938" s="183">
        <f>_xlfn.XLOOKUP(A1938,[2]Sheet1!$R:$R,[2]Sheet1!$AB:$AB,"",0)</f>
        <v>6</v>
      </c>
      <c r="F1938" s="183">
        <f>_xlfn.XLOOKUP($A1938,[3]【2026年03月度_全社】RFM客層一覧表データ!$A:$A,[3]【2026年03月度_全社】RFM客層一覧表データ!C:C,"",0)</f>
        <v>1638</v>
      </c>
      <c r="G1938" s="183">
        <f>_xlfn.XLOOKUP($A1938,[3]【2026年03月度_全社】RFM客層一覧表データ!$A:$A,[3]【2026年03月度_全社】RFM客層一覧表データ!D:D,"",0)</f>
        <v>767</v>
      </c>
      <c r="H1938" s="183">
        <f>_xlfn.XLOOKUP($A1938,[3]【2026年03月度_全社】RFM客層一覧表データ!$A:$A,[3]【2026年03月度_全社】RFM客層一覧表データ!E:E,"",0)</f>
        <v>781</v>
      </c>
      <c r="I1938" s="183">
        <f>_xlfn.XLOOKUP($A1938,[3]【2026年03月度_全社】RFM客層一覧表データ!$A:$A,[3]【2026年03月度_全社】RFM客層一覧表データ!F:F,"",0)</f>
        <v>150</v>
      </c>
      <c r="J1938" s="183">
        <v>1580</v>
      </c>
      <c r="K1938" s="183">
        <v>792</v>
      </c>
      <c r="L1938" s="183">
        <v>746</v>
      </c>
      <c r="M1938" s="183">
        <v>178</v>
      </c>
      <c r="N1938" s="183">
        <v>1480</v>
      </c>
      <c r="O1938" s="183">
        <v>791</v>
      </c>
      <c r="P1938" s="183">
        <v>732</v>
      </c>
      <c r="Q1938" s="183">
        <v>184</v>
      </c>
      <c r="R1938" s="183">
        <v>1378</v>
      </c>
      <c r="S1938" s="183">
        <v>721</v>
      </c>
      <c r="T1938" s="183">
        <v>698</v>
      </c>
      <c r="U1938" s="183">
        <v>180</v>
      </c>
      <c r="V1938" s="183">
        <v>1285</v>
      </c>
      <c r="W1938" s="183">
        <v>649</v>
      </c>
      <c r="X1938" s="183">
        <v>693</v>
      </c>
      <c r="Y1938" s="183">
        <v>210</v>
      </c>
    </row>
    <row r="1939" spans="1:25" x14ac:dyDescent="0.2">
      <c r="A1939" s="184">
        <v>11551076</v>
      </c>
      <c r="B1939" s="183" t="str">
        <f>[1]店マスタ!B1938</f>
        <v>ｅプラザ柏崎店</v>
      </c>
      <c r="C1939" s="183">
        <v>5</v>
      </c>
      <c r="D1939" s="183">
        <v>5</v>
      </c>
      <c r="E1939" s="183">
        <f>_xlfn.XLOOKUP(A1939,[2]Sheet1!$R:$R,[2]Sheet1!$AB:$AB,"",0)</f>
        <v>5.5</v>
      </c>
      <c r="F1939" s="183">
        <f>_xlfn.XLOOKUP($A1939,[3]【2026年03月度_全社】RFM客層一覧表データ!$A:$A,[3]【2026年03月度_全社】RFM客層一覧表データ!C:C,"",0)</f>
        <v>1476</v>
      </c>
      <c r="G1939" s="183">
        <f>_xlfn.XLOOKUP($A1939,[3]【2026年03月度_全社】RFM客層一覧表データ!$A:$A,[3]【2026年03月度_全社】RFM客層一覧表データ!D:D,"",0)</f>
        <v>642</v>
      </c>
      <c r="H1939" s="183">
        <f>_xlfn.XLOOKUP($A1939,[3]【2026年03月度_全社】RFM客層一覧表データ!$A:$A,[3]【2026年03月度_全社】RFM客層一覧表データ!E:E,"",0)</f>
        <v>684</v>
      </c>
      <c r="I1939" s="183">
        <f>_xlfn.XLOOKUP($A1939,[3]【2026年03月度_全社】RFM客層一覧表データ!$A:$A,[3]【2026年03月度_全社】RFM客層一覧表データ!F:F,"",0)</f>
        <v>146</v>
      </c>
      <c r="J1939" s="183">
        <v>1441</v>
      </c>
      <c r="K1939" s="183">
        <v>638</v>
      </c>
      <c r="L1939" s="183">
        <v>663</v>
      </c>
      <c r="M1939" s="183">
        <v>132</v>
      </c>
      <c r="N1939" s="183">
        <v>1408</v>
      </c>
      <c r="O1939" s="183">
        <v>656</v>
      </c>
      <c r="P1939" s="183">
        <v>638</v>
      </c>
      <c r="Q1939" s="183">
        <v>135</v>
      </c>
      <c r="R1939" s="183">
        <v>1356</v>
      </c>
      <c r="S1939" s="183">
        <v>654</v>
      </c>
      <c r="T1939" s="183">
        <v>626</v>
      </c>
      <c r="U1939" s="183">
        <v>140</v>
      </c>
      <c r="V1939" s="183">
        <v>1286</v>
      </c>
      <c r="W1939" s="183">
        <v>630</v>
      </c>
      <c r="X1939" s="183">
        <v>597</v>
      </c>
      <c r="Y1939" s="183">
        <v>141</v>
      </c>
    </row>
    <row r="1940" spans="1:25" x14ac:dyDescent="0.2">
      <c r="A1940" s="184">
        <v>11551078</v>
      </c>
      <c r="B1940" s="183" t="str">
        <f>[1]店マスタ!B1939</f>
        <v>三好屋商店電機部</v>
      </c>
      <c r="C1940" s="183">
        <v>1.5</v>
      </c>
      <c r="D1940" s="183">
        <v>1.5</v>
      </c>
      <c r="E1940" s="183">
        <f>_xlfn.XLOOKUP(A1940,[2]Sheet1!$R:$R,[2]Sheet1!$AB:$AB,"",0)</f>
        <v>1.5</v>
      </c>
      <c r="F1940" s="183">
        <f>_xlfn.XLOOKUP($A1940,[3]【2026年03月度_全社】RFM客層一覧表データ!$A:$A,[3]【2026年03月度_全社】RFM客層一覧表データ!C:C,"",0)</f>
        <v>388</v>
      </c>
      <c r="G1940" s="183">
        <f>_xlfn.XLOOKUP($A1940,[3]【2026年03月度_全社】RFM客層一覧表データ!$A:$A,[3]【2026年03月度_全社】RFM客層一覧表データ!D:D,"",0)</f>
        <v>182</v>
      </c>
      <c r="H1940" s="183">
        <f>_xlfn.XLOOKUP($A1940,[3]【2026年03月度_全社】RFM客層一覧表データ!$A:$A,[3]【2026年03月度_全社】RFM客層一覧表データ!E:E,"",0)</f>
        <v>226</v>
      </c>
      <c r="I1940" s="183">
        <f>_xlfn.XLOOKUP($A1940,[3]【2026年03月度_全社】RFM客層一覧表データ!$A:$A,[3]【2026年03月度_全社】RFM客層一覧表データ!F:F,"",0)</f>
        <v>19</v>
      </c>
      <c r="J1940" s="183">
        <v>397</v>
      </c>
      <c r="K1940" s="183">
        <v>193</v>
      </c>
      <c r="L1940" s="183">
        <v>221</v>
      </c>
      <c r="M1940" s="183">
        <v>19</v>
      </c>
      <c r="N1940" s="183">
        <v>406</v>
      </c>
      <c r="O1940" s="183">
        <v>204</v>
      </c>
      <c r="P1940" s="183">
        <v>233</v>
      </c>
      <c r="Q1940" s="183">
        <v>20</v>
      </c>
      <c r="R1940" s="183">
        <v>434</v>
      </c>
      <c r="S1940" s="183">
        <v>198</v>
      </c>
      <c r="T1940" s="183">
        <v>241</v>
      </c>
      <c r="U1940" s="183">
        <v>23</v>
      </c>
      <c r="V1940" s="183">
        <v>446</v>
      </c>
      <c r="W1940" s="183">
        <v>187</v>
      </c>
      <c r="X1940" s="183">
        <v>233</v>
      </c>
      <c r="Y1940" s="183">
        <v>14</v>
      </c>
    </row>
    <row r="1941" spans="1:25" x14ac:dyDescent="0.2">
      <c r="A1941" s="184">
        <v>11551131</v>
      </c>
      <c r="B1941" s="183" t="str">
        <f>[1]店マスタ!B1940</f>
        <v>金子電機</v>
      </c>
      <c r="C1941" s="183">
        <v>2</v>
      </c>
      <c r="D1941" s="183">
        <v>2</v>
      </c>
      <c r="E1941" s="183">
        <f>_xlfn.XLOOKUP(A1941,[2]Sheet1!$R:$R,[2]Sheet1!$AB:$AB,"",0)</f>
        <v>2</v>
      </c>
      <c r="F1941" s="183">
        <f>_xlfn.XLOOKUP($A1941,[3]【2026年03月度_全社】RFM客層一覧表データ!$A:$A,[3]【2026年03月度_全社】RFM客層一覧表データ!C:C,"",0)</f>
        <v>271</v>
      </c>
      <c r="G1941" s="183">
        <f>_xlfn.XLOOKUP($A1941,[3]【2026年03月度_全社】RFM客層一覧表データ!$A:$A,[3]【2026年03月度_全社】RFM客層一覧表データ!D:D,"",0)</f>
        <v>120</v>
      </c>
      <c r="H1941" s="183">
        <f>_xlfn.XLOOKUP($A1941,[3]【2026年03月度_全社】RFM客層一覧表データ!$A:$A,[3]【2026年03月度_全社】RFM客層一覧表データ!E:E,"",0)</f>
        <v>140</v>
      </c>
      <c r="I1941" s="183">
        <f>_xlfn.XLOOKUP($A1941,[3]【2026年03月度_全社】RFM客層一覧表データ!$A:$A,[3]【2026年03月度_全社】RFM客層一覧表データ!F:F,"",0)</f>
        <v>19</v>
      </c>
      <c r="J1941" s="183">
        <v>276</v>
      </c>
      <c r="K1941" s="183">
        <v>126</v>
      </c>
      <c r="L1941" s="183">
        <v>153</v>
      </c>
      <c r="M1941" s="183">
        <v>10</v>
      </c>
      <c r="N1941" s="183">
        <v>300</v>
      </c>
      <c r="O1941" s="183">
        <v>130</v>
      </c>
      <c r="P1941" s="183">
        <v>157</v>
      </c>
      <c r="Q1941" s="183">
        <v>10</v>
      </c>
      <c r="R1941" s="183">
        <v>316</v>
      </c>
      <c r="S1941" s="183">
        <v>130</v>
      </c>
      <c r="T1941" s="183">
        <v>160</v>
      </c>
      <c r="U1941" s="183">
        <v>14</v>
      </c>
      <c r="V1941" s="183">
        <v>328</v>
      </c>
      <c r="W1941" s="183">
        <v>143</v>
      </c>
      <c r="X1941" s="183">
        <v>166</v>
      </c>
      <c r="Y1941" s="183">
        <v>10</v>
      </c>
    </row>
    <row r="1942" spans="1:25" x14ac:dyDescent="0.2">
      <c r="A1942" s="184">
        <v>11551393</v>
      </c>
      <c r="B1942" s="183" t="str">
        <f>[1]店マスタ!B1941</f>
        <v>（株）ぱるえむレッツ・ウエノ店</v>
      </c>
      <c r="C1942" s="183">
        <v>0</v>
      </c>
      <c r="D1942" s="183">
        <v>3</v>
      </c>
      <c r="E1942" s="183">
        <f>_xlfn.XLOOKUP(A1942,[2]Sheet1!$R:$R,[2]Sheet1!$AB:$AB,"",0)</f>
        <v>3</v>
      </c>
      <c r="F1942" s="183">
        <f>_xlfn.XLOOKUP($A1942,[3]【2026年03月度_全社】RFM客層一覧表データ!$A:$A,[3]【2026年03月度_全社】RFM客層一覧表データ!C:C,"",0)</f>
        <v>792</v>
      </c>
      <c r="G1942" s="183">
        <f>_xlfn.XLOOKUP($A1942,[3]【2026年03月度_全社】RFM客層一覧表データ!$A:$A,[3]【2026年03月度_全社】RFM客層一覧表データ!D:D,"",0)</f>
        <v>543</v>
      </c>
      <c r="H1942" s="183">
        <f>_xlfn.XLOOKUP($A1942,[3]【2026年03月度_全社】RFM客層一覧表データ!$A:$A,[3]【2026年03月度_全社】RFM客層一覧表データ!E:E,"",0)</f>
        <v>390</v>
      </c>
      <c r="I1942" s="183">
        <f>_xlfn.XLOOKUP($A1942,[3]【2026年03月度_全社】RFM客層一覧表データ!$A:$A,[3]【2026年03月度_全社】RFM客層一覧表データ!F:F,"",0)</f>
        <v>284</v>
      </c>
      <c r="J1942" s="183">
        <v>654</v>
      </c>
      <c r="K1942" s="183">
        <v>403</v>
      </c>
      <c r="L1942" s="183">
        <v>358</v>
      </c>
      <c r="M1942" s="183">
        <v>353</v>
      </c>
      <c r="N1942" s="183">
        <v>591</v>
      </c>
      <c r="O1942" s="183">
        <v>300</v>
      </c>
      <c r="P1942" s="183">
        <v>337</v>
      </c>
      <c r="Q1942" s="183">
        <v>66</v>
      </c>
      <c r="R1942" s="183">
        <v>0</v>
      </c>
      <c r="S1942" s="183">
        <v>0</v>
      </c>
      <c r="T1942" s="183">
        <v>0</v>
      </c>
      <c r="U1942" s="183">
        <v>0</v>
      </c>
      <c r="V1942" s="183">
        <v>0</v>
      </c>
      <c r="W1942" s="183">
        <v>0</v>
      </c>
      <c r="X1942" s="183">
        <v>0</v>
      </c>
      <c r="Y1942" s="183">
        <v>0</v>
      </c>
    </row>
    <row r="1943" spans="1:25" x14ac:dyDescent="0.2">
      <c r="A1943" s="184">
        <v>11552044</v>
      </c>
      <c r="B1943" s="183" t="str">
        <f>[1]店マスタ!B1942</f>
        <v>イチタ電機</v>
      </c>
      <c r="C1943" s="183">
        <v>1.5</v>
      </c>
      <c r="D1943" s="183">
        <v>0</v>
      </c>
      <c r="E1943" s="183" t="str">
        <f>_xlfn.XLOOKUP(A1943,[2]Sheet1!$R:$R,[2]Sheet1!$AB:$AB,"",0)</f>
        <v/>
      </c>
      <c r="F1943" s="183" t="str">
        <f>_xlfn.XLOOKUP($A1943,[3]【2026年03月度_全社】RFM客層一覧表データ!$A:$A,[3]【2026年03月度_全社】RFM客層一覧表データ!C:C,"",0)</f>
        <v/>
      </c>
      <c r="G1943" s="183" t="str">
        <f>_xlfn.XLOOKUP($A1943,[3]【2026年03月度_全社】RFM客層一覧表データ!$A:$A,[3]【2026年03月度_全社】RFM客層一覧表データ!D:D,"",0)</f>
        <v/>
      </c>
      <c r="H1943" s="183" t="str">
        <f>_xlfn.XLOOKUP($A1943,[3]【2026年03月度_全社】RFM客層一覧表データ!$A:$A,[3]【2026年03月度_全社】RFM客層一覧表データ!E:E,"",0)</f>
        <v/>
      </c>
      <c r="I1943" s="183" t="str">
        <f>_xlfn.XLOOKUP($A1943,[3]【2026年03月度_全社】RFM客層一覧表データ!$A:$A,[3]【2026年03月度_全社】RFM客層一覧表データ!F:F,"",0)</f>
        <v/>
      </c>
      <c r="J1943" s="183">
        <v>251</v>
      </c>
      <c r="K1943" s="183">
        <v>99</v>
      </c>
      <c r="L1943" s="183">
        <v>153</v>
      </c>
      <c r="M1943" s="183">
        <v>11</v>
      </c>
      <c r="N1943" s="183">
        <v>279</v>
      </c>
      <c r="O1943" s="183">
        <v>104</v>
      </c>
      <c r="P1943" s="183">
        <v>160</v>
      </c>
      <c r="Q1943" s="183">
        <v>7</v>
      </c>
      <c r="R1943" s="183">
        <v>295</v>
      </c>
      <c r="S1943" s="183">
        <v>128</v>
      </c>
      <c r="T1943" s="183">
        <v>167</v>
      </c>
      <c r="U1943" s="183">
        <v>5</v>
      </c>
      <c r="V1943" s="183">
        <v>310</v>
      </c>
      <c r="W1943" s="183">
        <v>143</v>
      </c>
      <c r="X1943" s="183">
        <v>174</v>
      </c>
      <c r="Y1943" s="183">
        <v>14</v>
      </c>
    </row>
    <row r="1944" spans="1:25" x14ac:dyDescent="0.2">
      <c r="A1944" s="184">
        <v>11552045</v>
      </c>
      <c r="B1944" s="183" t="str">
        <f>[1]店マスタ!B1943</f>
        <v>ｅプラザセイブ店</v>
      </c>
      <c r="C1944" s="183">
        <v>2</v>
      </c>
      <c r="D1944" s="183">
        <v>3</v>
      </c>
      <c r="E1944" s="183">
        <f>_xlfn.XLOOKUP(A1944,[2]Sheet1!$R:$R,[2]Sheet1!$AB:$AB,"",0)</f>
        <v>3.5</v>
      </c>
      <c r="F1944" s="183">
        <f>_xlfn.XLOOKUP($A1944,[3]【2026年03月度_全社】RFM客層一覧表データ!$A:$A,[3]【2026年03月度_全社】RFM客層一覧表データ!C:C,"",0)</f>
        <v>763</v>
      </c>
      <c r="G1944" s="183">
        <f>_xlfn.XLOOKUP($A1944,[3]【2026年03月度_全社】RFM客層一覧表データ!$A:$A,[3]【2026年03月度_全社】RFM客層一覧表データ!D:D,"",0)</f>
        <v>432</v>
      </c>
      <c r="H1944" s="183">
        <f>_xlfn.XLOOKUP($A1944,[3]【2026年03月度_全社】RFM客層一覧表データ!$A:$A,[3]【2026年03月度_全社】RFM客層一覧表データ!E:E,"",0)</f>
        <v>441</v>
      </c>
      <c r="I1944" s="183">
        <f>_xlfn.XLOOKUP($A1944,[3]【2026年03月度_全社】RFM客層一覧表データ!$A:$A,[3]【2026年03月度_全社】RFM客層一覧表データ!F:F,"",0)</f>
        <v>73</v>
      </c>
      <c r="J1944" s="183">
        <v>725</v>
      </c>
      <c r="K1944" s="183">
        <v>427</v>
      </c>
      <c r="L1944" s="183">
        <v>435</v>
      </c>
      <c r="M1944" s="183">
        <v>50</v>
      </c>
      <c r="N1944" s="183">
        <v>716</v>
      </c>
      <c r="O1944" s="183">
        <v>397</v>
      </c>
      <c r="P1944" s="183">
        <v>420</v>
      </c>
      <c r="Q1944" s="183">
        <v>48</v>
      </c>
      <c r="R1944" s="183">
        <v>716</v>
      </c>
      <c r="S1944" s="183">
        <v>410</v>
      </c>
      <c r="T1944" s="183">
        <v>416</v>
      </c>
      <c r="U1944" s="183">
        <v>39</v>
      </c>
      <c r="V1944" s="183">
        <v>723</v>
      </c>
      <c r="W1944" s="183">
        <v>380</v>
      </c>
      <c r="X1944" s="183">
        <v>435</v>
      </c>
      <c r="Y1944" s="183">
        <v>37</v>
      </c>
    </row>
    <row r="1945" spans="1:25" x14ac:dyDescent="0.2">
      <c r="A1945" s="184">
        <v>11552435</v>
      </c>
      <c r="B1945" s="183" t="str">
        <f>[1]店マスタ!B1944</f>
        <v>（株）山王デンキ</v>
      </c>
      <c r="C1945" s="183">
        <v>1.5</v>
      </c>
      <c r="D1945" s="183">
        <v>1.5</v>
      </c>
      <c r="E1945" s="183">
        <f>_xlfn.XLOOKUP(A1945,[2]Sheet1!$R:$R,[2]Sheet1!$AB:$AB,"",0)</f>
        <v>1.5</v>
      </c>
      <c r="F1945" s="183">
        <f>_xlfn.XLOOKUP($A1945,[3]【2026年03月度_全社】RFM客層一覧表データ!$A:$A,[3]【2026年03月度_全社】RFM客層一覧表データ!C:C,"",0)</f>
        <v>305</v>
      </c>
      <c r="G1945" s="183">
        <f>_xlfn.XLOOKUP($A1945,[3]【2026年03月度_全社】RFM客層一覧表データ!$A:$A,[3]【2026年03月度_全社】RFM客層一覧表データ!D:D,"",0)</f>
        <v>136</v>
      </c>
      <c r="H1945" s="183">
        <f>_xlfn.XLOOKUP($A1945,[3]【2026年03月度_全社】RFM客層一覧表データ!$A:$A,[3]【2026年03月度_全社】RFM客層一覧表データ!E:E,"",0)</f>
        <v>118</v>
      </c>
      <c r="I1945" s="183">
        <f>_xlfn.XLOOKUP($A1945,[3]【2026年03月度_全社】RFM客層一覧表データ!$A:$A,[3]【2026年03月度_全社】RFM客層一覧表データ!F:F,"",0)</f>
        <v>31</v>
      </c>
      <c r="J1945" s="183">
        <v>296</v>
      </c>
      <c r="K1945" s="183">
        <v>124</v>
      </c>
      <c r="L1945" s="183">
        <v>111</v>
      </c>
      <c r="M1945" s="183">
        <v>22</v>
      </c>
      <c r="N1945" s="183">
        <v>313</v>
      </c>
      <c r="O1945" s="183">
        <v>137</v>
      </c>
      <c r="P1945" s="183">
        <v>102</v>
      </c>
      <c r="Q1945" s="183">
        <v>32</v>
      </c>
      <c r="R1945" s="183">
        <v>303</v>
      </c>
      <c r="S1945" s="183">
        <v>130</v>
      </c>
      <c r="T1945" s="183">
        <v>83</v>
      </c>
      <c r="U1945" s="183">
        <v>23</v>
      </c>
      <c r="V1945" s="183">
        <v>283</v>
      </c>
      <c r="W1945" s="183">
        <v>133</v>
      </c>
      <c r="X1945" s="183">
        <v>67</v>
      </c>
      <c r="Y1945" s="183">
        <v>39</v>
      </c>
    </row>
    <row r="1946" spans="1:25" x14ac:dyDescent="0.2">
      <c r="A1946" s="184">
        <v>11552750</v>
      </c>
      <c r="B1946" s="183" t="str">
        <f>[1]店マスタ!B1945</f>
        <v>有限会社デンキのあだち</v>
      </c>
      <c r="C1946" s="183">
        <v>2</v>
      </c>
      <c r="D1946" s="183">
        <v>2</v>
      </c>
      <c r="E1946" s="183">
        <f>_xlfn.XLOOKUP(A1946,[2]Sheet1!$R:$R,[2]Sheet1!$AB:$AB,"",0)</f>
        <v>2</v>
      </c>
      <c r="F1946" s="183">
        <f>_xlfn.XLOOKUP($A1946,[3]【2026年03月度_全社】RFM客層一覧表データ!$A:$A,[3]【2026年03月度_全社】RFM客層一覧表データ!C:C,"",0)</f>
        <v>728</v>
      </c>
      <c r="G1946" s="183">
        <f>_xlfn.XLOOKUP($A1946,[3]【2026年03月度_全社】RFM客層一覧表データ!$A:$A,[3]【2026年03月度_全社】RFM客層一覧表データ!D:D,"",0)</f>
        <v>357</v>
      </c>
      <c r="H1946" s="183">
        <f>_xlfn.XLOOKUP($A1946,[3]【2026年03月度_全社】RFM客層一覧表データ!$A:$A,[3]【2026年03月度_全社】RFM客層一覧表データ!E:E,"",0)</f>
        <v>477</v>
      </c>
      <c r="I1946" s="183">
        <f>_xlfn.XLOOKUP($A1946,[3]【2026年03月度_全社】RFM客層一覧表データ!$A:$A,[3]【2026年03月度_全社】RFM客層一覧表データ!F:F,"",0)</f>
        <v>27</v>
      </c>
      <c r="J1946" s="183">
        <v>758</v>
      </c>
      <c r="K1946" s="183">
        <v>371</v>
      </c>
      <c r="L1946" s="183">
        <v>485</v>
      </c>
      <c r="M1946" s="183">
        <v>20</v>
      </c>
      <c r="N1946" s="183">
        <v>804</v>
      </c>
      <c r="O1946" s="183">
        <v>409</v>
      </c>
      <c r="P1946" s="183">
        <v>501</v>
      </c>
      <c r="Q1946" s="183">
        <v>28</v>
      </c>
      <c r="R1946" s="183">
        <v>836</v>
      </c>
      <c r="S1946" s="183">
        <v>419</v>
      </c>
      <c r="T1946" s="183">
        <v>530</v>
      </c>
      <c r="U1946" s="183">
        <v>19</v>
      </c>
      <c r="V1946" s="183">
        <v>864</v>
      </c>
      <c r="W1946" s="183">
        <v>395</v>
      </c>
      <c r="X1946" s="183">
        <v>552</v>
      </c>
      <c r="Y1946" s="183">
        <v>21</v>
      </c>
    </row>
    <row r="1947" spans="1:25" x14ac:dyDescent="0.2">
      <c r="A1947" s="184">
        <v>11553089</v>
      </c>
      <c r="B1947" s="183" t="str">
        <f>[1]店マスタ!B1946</f>
        <v>（有）西野電化</v>
      </c>
      <c r="C1947" s="183">
        <v>2</v>
      </c>
      <c r="D1947" s="183">
        <v>2</v>
      </c>
      <c r="E1947" s="183">
        <f>_xlfn.XLOOKUP(A1947,[2]Sheet1!$R:$R,[2]Sheet1!$AB:$AB,"",0)</f>
        <v>2.5</v>
      </c>
      <c r="F1947" s="183">
        <f>_xlfn.XLOOKUP($A1947,[3]【2026年03月度_全社】RFM客層一覧表データ!$A:$A,[3]【2026年03月度_全社】RFM客層一覧表データ!C:C,"",0)</f>
        <v>480</v>
      </c>
      <c r="G1947" s="183">
        <f>_xlfn.XLOOKUP($A1947,[3]【2026年03月度_全社】RFM客層一覧表データ!$A:$A,[3]【2026年03月度_全社】RFM客層一覧表データ!D:D,"",0)</f>
        <v>183</v>
      </c>
      <c r="H1947" s="183">
        <f>_xlfn.XLOOKUP($A1947,[3]【2026年03月度_全社】RFM客層一覧表データ!$A:$A,[3]【2026年03月度_全社】RFM客層一覧表データ!E:E,"",0)</f>
        <v>222</v>
      </c>
      <c r="I1947" s="183">
        <f>_xlfn.XLOOKUP($A1947,[3]【2026年03月度_全社】RFM客層一覧表データ!$A:$A,[3]【2026年03月度_全社】RFM客層一覧表データ!F:F,"",0)</f>
        <v>25</v>
      </c>
      <c r="J1947" s="183">
        <v>502</v>
      </c>
      <c r="K1947" s="183">
        <v>187</v>
      </c>
      <c r="L1947" s="183">
        <v>237</v>
      </c>
      <c r="M1947" s="183">
        <v>25</v>
      </c>
      <c r="N1947" s="183">
        <v>518</v>
      </c>
      <c r="O1947" s="183">
        <v>223</v>
      </c>
      <c r="P1947" s="183">
        <v>239</v>
      </c>
      <c r="Q1947" s="183">
        <v>34</v>
      </c>
      <c r="R1947" s="183">
        <v>530</v>
      </c>
      <c r="S1947" s="183">
        <v>202</v>
      </c>
      <c r="T1947" s="183">
        <v>256</v>
      </c>
      <c r="U1947" s="183">
        <v>20</v>
      </c>
      <c r="V1947" s="183">
        <v>569</v>
      </c>
      <c r="W1947" s="183">
        <v>213</v>
      </c>
      <c r="X1947" s="183">
        <v>265</v>
      </c>
      <c r="Y1947" s="183">
        <v>22</v>
      </c>
    </row>
    <row r="1948" spans="1:25" x14ac:dyDescent="0.2">
      <c r="A1948" s="184">
        <v>11553090</v>
      </c>
      <c r="B1948" s="183" t="str">
        <f>[1]店マスタ!B1947</f>
        <v>ｅプラザひらさわ店</v>
      </c>
      <c r="C1948" s="183">
        <v>3</v>
      </c>
      <c r="D1948" s="183">
        <v>3</v>
      </c>
      <c r="E1948" s="183">
        <f>_xlfn.XLOOKUP(A1948,[2]Sheet1!$R:$R,[2]Sheet1!$AB:$AB,"",0)</f>
        <v>3</v>
      </c>
      <c r="F1948" s="183">
        <f>_xlfn.XLOOKUP($A1948,[3]【2026年03月度_全社】RFM客層一覧表データ!$A:$A,[3]【2026年03月度_全社】RFM客層一覧表データ!C:C,"",0)</f>
        <v>1033</v>
      </c>
      <c r="G1948" s="183">
        <f>_xlfn.XLOOKUP($A1948,[3]【2026年03月度_全社】RFM客層一覧表データ!$A:$A,[3]【2026年03月度_全社】RFM客層一覧表データ!D:D,"",0)</f>
        <v>510</v>
      </c>
      <c r="H1948" s="183">
        <f>_xlfn.XLOOKUP($A1948,[3]【2026年03月度_全社】RFM客層一覧表データ!$A:$A,[3]【2026年03月度_全社】RFM客層一覧表データ!E:E,"",0)</f>
        <v>622</v>
      </c>
      <c r="I1948" s="183">
        <f>_xlfn.XLOOKUP($A1948,[3]【2026年03月度_全社】RFM客層一覧表データ!$A:$A,[3]【2026年03月度_全社】RFM客層一覧表データ!F:F,"",0)</f>
        <v>35</v>
      </c>
      <c r="J1948" s="183">
        <v>1056</v>
      </c>
      <c r="K1948" s="183">
        <v>565</v>
      </c>
      <c r="L1948" s="183">
        <v>648</v>
      </c>
      <c r="M1948" s="183">
        <v>34</v>
      </c>
      <c r="N1948" s="183">
        <v>1070</v>
      </c>
      <c r="O1948" s="183">
        <v>579</v>
      </c>
      <c r="P1948" s="183">
        <v>664</v>
      </c>
      <c r="Q1948" s="183">
        <v>34</v>
      </c>
      <c r="R1948" s="183">
        <v>1126</v>
      </c>
      <c r="S1948" s="183">
        <v>631</v>
      </c>
      <c r="T1948" s="183">
        <v>683</v>
      </c>
      <c r="U1948" s="183">
        <v>47</v>
      </c>
      <c r="V1948" s="183">
        <v>1146</v>
      </c>
      <c r="W1948" s="183">
        <v>643</v>
      </c>
      <c r="X1948" s="183">
        <v>681</v>
      </c>
      <c r="Y1948" s="183">
        <v>50</v>
      </c>
    </row>
    <row r="1949" spans="1:25" x14ac:dyDescent="0.2">
      <c r="A1949" s="184">
        <v>11553092</v>
      </c>
      <c r="B1949" s="183" t="str">
        <f>[1]店マスタ!B1948</f>
        <v>オーム電機商会</v>
      </c>
      <c r="C1949" s="183">
        <v>1.5</v>
      </c>
      <c r="D1949" s="183">
        <v>0</v>
      </c>
      <c r="E1949" s="183" t="str">
        <f>_xlfn.XLOOKUP(A1949,[2]Sheet1!$R:$R,[2]Sheet1!$AB:$AB,"",0)</f>
        <v/>
      </c>
      <c r="F1949" s="183" t="str">
        <f>_xlfn.XLOOKUP($A1949,[3]【2026年03月度_全社】RFM客層一覧表データ!$A:$A,[3]【2026年03月度_全社】RFM客層一覧表データ!C:C,"",0)</f>
        <v/>
      </c>
      <c r="G1949" s="183" t="str">
        <f>_xlfn.XLOOKUP($A1949,[3]【2026年03月度_全社】RFM客層一覧表データ!$A:$A,[3]【2026年03月度_全社】RFM客層一覧表データ!D:D,"",0)</f>
        <v/>
      </c>
      <c r="H1949" s="183" t="str">
        <f>_xlfn.XLOOKUP($A1949,[3]【2026年03月度_全社】RFM客層一覧表データ!$A:$A,[3]【2026年03月度_全社】RFM客層一覧表データ!E:E,"",0)</f>
        <v/>
      </c>
      <c r="I1949" s="183" t="str">
        <f>_xlfn.XLOOKUP($A1949,[3]【2026年03月度_全社】RFM客層一覧表データ!$A:$A,[3]【2026年03月度_全社】RFM客層一覧表データ!F:F,"",0)</f>
        <v/>
      </c>
      <c r="J1949" s="183">
        <v>363</v>
      </c>
      <c r="K1949" s="183">
        <v>171</v>
      </c>
      <c r="L1949" s="183">
        <v>167</v>
      </c>
      <c r="M1949" s="183">
        <v>21</v>
      </c>
      <c r="N1949" s="183">
        <v>367</v>
      </c>
      <c r="O1949" s="183">
        <v>147</v>
      </c>
      <c r="P1949" s="183">
        <v>161</v>
      </c>
      <c r="Q1949" s="183">
        <v>19</v>
      </c>
      <c r="R1949" s="183">
        <v>386</v>
      </c>
      <c r="S1949" s="183">
        <v>156</v>
      </c>
      <c r="T1949" s="183">
        <v>150</v>
      </c>
      <c r="U1949" s="183">
        <v>24</v>
      </c>
      <c r="V1949" s="183">
        <v>401</v>
      </c>
      <c r="W1949" s="183">
        <v>158</v>
      </c>
      <c r="X1949" s="183">
        <v>131</v>
      </c>
      <c r="Y1949" s="183">
        <v>29</v>
      </c>
    </row>
    <row r="1950" spans="1:25" x14ac:dyDescent="0.2">
      <c r="A1950" s="184">
        <v>11553450</v>
      </c>
      <c r="B1950" s="183" t="str">
        <f>[1]店マスタ!B1949</f>
        <v>ｅプラザ十日町店</v>
      </c>
      <c r="C1950" s="183">
        <v>5</v>
      </c>
      <c r="D1950" s="183">
        <v>5</v>
      </c>
      <c r="E1950" s="183">
        <f>_xlfn.XLOOKUP(A1950,[2]Sheet1!$R:$R,[2]Sheet1!$AB:$AB,"",0)</f>
        <v>5</v>
      </c>
      <c r="F1950" s="183">
        <f>_xlfn.XLOOKUP($A1950,[3]【2026年03月度_全社】RFM客層一覧表データ!$A:$A,[3]【2026年03月度_全社】RFM客層一覧表データ!C:C,"",0)</f>
        <v>1372</v>
      </c>
      <c r="G1950" s="183">
        <f>_xlfn.XLOOKUP($A1950,[3]【2026年03月度_全社】RFM客層一覧表データ!$A:$A,[3]【2026年03月度_全社】RFM客層一覧表データ!D:D,"",0)</f>
        <v>587</v>
      </c>
      <c r="H1950" s="183">
        <f>_xlfn.XLOOKUP($A1950,[3]【2026年03月度_全社】RFM客層一覧表データ!$A:$A,[3]【2026年03月度_全社】RFM客層一覧表データ!E:E,"",0)</f>
        <v>642</v>
      </c>
      <c r="I1950" s="183">
        <f>_xlfn.XLOOKUP($A1950,[3]【2026年03月度_全社】RFM客層一覧表データ!$A:$A,[3]【2026年03月度_全社】RFM客層一覧表データ!F:F,"",0)</f>
        <v>97</v>
      </c>
      <c r="J1950" s="183">
        <v>1368</v>
      </c>
      <c r="K1950" s="183">
        <v>667</v>
      </c>
      <c r="L1950" s="183">
        <v>653</v>
      </c>
      <c r="M1950" s="183">
        <v>96</v>
      </c>
      <c r="N1950" s="183">
        <v>1385</v>
      </c>
      <c r="O1950" s="183">
        <v>654</v>
      </c>
      <c r="P1950" s="183">
        <v>653</v>
      </c>
      <c r="Q1950" s="183">
        <v>71</v>
      </c>
      <c r="R1950" s="183">
        <v>1405</v>
      </c>
      <c r="S1950" s="183">
        <v>675</v>
      </c>
      <c r="T1950" s="183">
        <v>659</v>
      </c>
      <c r="U1950" s="183">
        <v>82</v>
      </c>
      <c r="V1950" s="183">
        <v>1442</v>
      </c>
      <c r="W1950" s="183">
        <v>695</v>
      </c>
      <c r="X1950" s="183">
        <v>667</v>
      </c>
      <c r="Y1950" s="183">
        <v>91</v>
      </c>
    </row>
    <row r="1951" spans="1:25" x14ac:dyDescent="0.2">
      <c r="A1951" s="184">
        <v>11553771</v>
      </c>
      <c r="B1951" s="183" t="str">
        <f>[1]店マスタ!B1950</f>
        <v>でんきと住まいユニックイワサキ</v>
      </c>
      <c r="C1951" s="183">
        <v>1.5</v>
      </c>
      <c r="D1951" s="183">
        <v>1.5</v>
      </c>
      <c r="E1951" s="183">
        <f>_xlfn.XLOOKUP(A1951,[2]Sheet1!$R:$R,[2]Sheet1!$AB:$AB,"",0)</f>
        <v>1.5</v>
      </c>
      <c r="F1951" s="183">
        <f>_xlfn.XLOOKUP($A1951,[3]【2026年03月度_全社】RFM客層一覧表データ!$A:$A,[3]【2026年03月度_全社】RFM客層一覧表データ!C:C,"",0)</f>
        <v>338</v>
      </c>
      <c r="G1951" s="183">
        <f>_xlfn.XLOOKUP($A1951,[3]【2026年03月度_全社】RFM客層一覧表データ!$A:$A,[3]【2026年03月度_全社】RFM客層一覧表データ!D:D,"",0)</f>
        <v>143</v>
      </c>
      <c r="H1951" s="183">
        <f>_xlfn.XLOOKUP($A1951,[3]【2026年03月度_全社】RFM客層一覧表データ!$A:$A,[3]【2026年03月度_全社】RFM客層一覧表データ!E:E,"",0)</f>
        <v>162</v>
      </c>
      <c r="I1951" s="183">
        <f>_xlfn.XLOOKUP($A1951,[3]【2026年03月度_全社】RFM客層一覧表データ!$A:$A,[3]【2026年03月度_全社】RFM客層一覧表データ!F:F,"",0)</f>
        <v>19</v>
      </c>
      <c r="J1951" s="183">
        <v>359</v>
      </c>
      <c r="K1951" s="183">
        <v>161</v>
      </c>
      <c r="L1951" s="183">
        <v>170</v>
      </c>
      <c r="M1951" s="183">
        <v>17</v>
      </c>
      <c r="N1951" s="183">
        <v>375</v>
      </c>
      <c r="O1951" s="183">
        <v>176</v>
      </c>
      <c r="P1951" s="183">
        <v>164</v>
      </c>
      <c r="Q1951" s="183">
        <v>23</v>
      </c>
      <c r="R1951" s="183">
        <v>376</v>
      </c>
      <c r="S1951" s="183">
        <v>156</v>
      </c>
      <c r="T1951" s="183">
        <v>165</v>
      </c>
      <c r="U1951" s="183">
        <v>23</v>
      </c>
      <c r="V1951" s="183">
        <v>382</v>
      </c>
      <c r="W1951" s="183">
        <v>190</v>
      </c>
      <c r="X1951" s="183">
        <v>168</v>
      </c>
      <c r="Y1951" s="183">
        <v>26</v>
      </c>
    </row>
    <row r="1952" spans="1:25" x14ac:dyDescent="0.2">
      <c r="A1952" s="184">
        <v>11554050</v>
      </c>
      <c r="B1952" s="183" t="str">
        <f>[1]店マスタ!B1951</f>
        <v>でんきと住まいの　エイシンドウ</v>
      </c>
      <c r="C1952" s="183">
        <v>2.5</v>
      </c>
      <c r="D1952" s="183">
        <v>2.5</v>
      </c>
      <c r="E1952" s="183">
        <f>_xlfn.XLOOKUP(A1952,[2]Sheet1!$R:$R,[2]Sheet1!$AB:$AB,"",0)</f>
        <v>2.5</v>
      </c>
      <c r="F1952" s="183">
        <f>_xlfn.XLOOKUP($A1952,[3]【2026年03月度_全社】RFM客層一覧表データ!$A:$A,[3]【2026年03月度_全社】RFM客層一覧表データ!C:C,"",0)</f>
        <v>616</v>
      </c>
      <c r="G1952" s="183">
        <f>_xlfn.XLOOKUP($A1952,[3]【2026年03月度_全社】RFM客層一覧表データ!$A:$A,[3]【2026年03月度_全社】RFM客層一覧表データ!D:D,"",0)</f>
        <v>276</v>
      </c>
      <c r="H1952" s="183">
        <f>_xlfn.XLOOKUP($A1952,[3]【2026年03月度_全社】RFM客層一覧表データ!$A:$A,[3]【2026年03月度_全社】RFM客層一覧表データ!E:E,"",0)</f>
        <v>273</v>
      </c>
      <c r="I1952" s="183">
        <f>_xlfn.XLOOKUP($A1952,[3]【2026年03月度_全社】RFM客層一覧表データ!$A:$A,[3]【2026年03月度_全社】RFM客層一覧表データ!F:F,"",0)</f>
        <v>45</v>
      </c>
      <c r="J1952" s="183">
        <v>610</v>
      </c>
      <c r="K1952" s="183">
        <v>263</v>
      </c>
      <c r="L1952" s="183">
        <v>264</v>
      </c>
      <c r="M1952" s="183">
        <v>53</v>
      </c>
      <c r="N1952" s="183">
        <v>597</v>
      </c>
      <c r="O1952" s="183">
        <v>268</v>
      </c>
      <c r="P1952" s="183">
        <v>274</v>
      </c>
      <c r="Q1952" s="183">
        <v>41</v>
      </c>
      <c r="R1952" s="183">
        <v>603</v>
      </c>
      <c r="S1952" s="183">
        <v>250</v>
      </c>
      <c r="T1952" s="183">
        <v>275</v>
      </c>
      <c r="U1952" s="183">
        <v>32</v>
      </c>
      <c r="V1952" s="183">
        <v>614</v>
      </c>
      <c r="W1952" s="183">
        <v>266</v>
      </c>
      <c r="X1952" s="183">
        <v>274</v>
      </c>
      <c r="Y1952" s="183">
        <v>48</v>
      </c>
    </row>
    <row r="1953" spans="1:25" x14ac:dyDescent="0.2">
      <c r="A1953" s="184">
        <v>11554063</v>
      </c>
      <c r="B1953" s="183" t="str">
        <f>[1]店マスタ!B1952</f>
        <v>ライトハウス（株）こしじ店</v>
      </c>
      <c r="C1953" s="183">
        <v>2.5</v>
      </c>
      <c r="D1953" s="183">
        <v>2.5</v>
      </c>
      <c r="E1953" s="183">
        <f>_xlfn.XLOOKUP(A1953,[2]Sheet1!$R:$R,[2]Sheet1!$AB:$AB,"",0)</f>
        <v>2.5</v>
      </c>
      <c r="F1953" s="183">
        <f>_xlfn.XLOOKUP($A1953,[3]【2026年03月度_全社】RFM客層一覧表データ!$A:$A,[3]【2026年03月度_全社】RFM客層一覧表データ!C:C,"",0)</f>
        <v>454</v>
      </c>
      <c r="G1953" s="183">
        <f>_xlfn.XLOOKUP($A1953,[3]【2026年03月度_全社】RFM客層一覧表データ!$A:$A,[3]【2026年03月度_全社】RFM客層一覧表データ!D:D,"",0)</f>
        <v>191</v>
      </c>
      <c r="H1953" s="183">
        <f>_xlfn.XLOOKUP($A1953,[3]【2026年03月度_全社】RFM客層一覧表データ!$A:$A,[3]【2026年03月度_全社】RFM客層一覧表データ!E:E,"",0)</f>
        <v>268</v>
      </c>
      <c r="I1953" s="183">
        <f>_xlfn.XLOOKUP($A1953,[3]【2026年03月度_全社】RFM客層一覧表データ!$A:$A,[3]【2026年03月度_全社】RFM客層一覧表データ!F:F,"",0)</f>
        <v>2</v>
      </c>
      <c r="J1953" s="183">
        <v>484</v>
      </c>
      <c r="K1953" s="183">
        <v>195</v>
      </c>
      <c r="L1953" s="183">
        <v>267</v>
      </c>
      <c r="M1953" s="183">
        <v>8</v>
      </c>
      <c r="N1953" s="183">
        <v>502</v>
      </c>
      <c r="O1953" s="183">
        <v>213</v>
      </c>
      <c r="P1953" s="183">
        <v>273</v>
      </c>
      <c r="Q1953" s="183">
        <v>93</v>
      </c>
      <c r="R1953" s="183">
        <v>519</v>
      </c>
      <c r="S1953" s="183">
        <v>228</v>
      </c>
      <c r="T1953" s="183">
        <v>271</v>
      </c>
      <c r="U1953" s="183">
        <v>123</v>
      </c>
      <c r="V1953" s="183">
        <v>533</v>
      </c>
      <c r="W1953" s="183">
        <v>228</v>
      </c>
      <c r="X1953" s="183">
        <v>273</v>
      </c>
      <c r="Y1953" s="183">
        <v>0</v>
      </c>
    </row>
    <row r="1954" spans="1:25" x14ac:dyDescent="0.2">
      <c r="A1954" s="184">
        <v>11554642</v>
      </c>
      <c r="B1954" s="183" t="str">
        <f>[1]店マスタ!B1953</f>
        <v>有限会社　桑原電気</v>
      </c>
      <c r="C1954" s="183">
        <v>1.5</v>
      </c>
      <c r="D1954" s="183">
        <v>1.5</v>
      </c>
      <c r="E1954" s="183">
        <f>_xlfn.XLOOKUP(A1954,[2]Sheet1!$R:$R,[2]Sheet1!$AB:$AB,"",0)</f>
        <v>2</v>
      </c>
      <c r="F1954" s="183">
        <f>_xlfn.XLOOKUP($A1954,[3]【2026年03月度_全社】RFM客層一覧表データ!$A:$A,[3]【2026年03月度_全社】RFM客層一覧表データ!C:C,"",0)</f>
        <v>426</v>
      </c>
      <c r="G1954" s="183">
        <f>_xlfn.XLOOKUP($A1954,[3]【2026年03月度_全社】RFM客層一覧表データ!$A:$A,[3]【2026年03月度_全社】RFM客層一覧表データ!D:D,"",0)</f>
        <v>150</v>
      </c>
      <c r="H1954" s="183">
        <f>_xlfn.XLOOKUP($A1954,[3]【2026年03月度_全社】RFM客層一覧表データ!$A:$A,[3]【2026年03月度_全社】RFM客層一覧表データ!E:E,"",0)</f>
        <v>178</v>
      </c>
      <c r="I1954" s="183">
        <f>_xlfn.XLOOKUP($A1954,[3]【2026年03月度_全社】RFM客層一覧表データ!$A:$A,[3]【2026年03月度_全社】RFM客層一覧表データ!F:F,"",0)</f>
        <v>24</v>
      </c>
      <c r="J1954" s="183">
        <v>422</v>
      </c>
      <c r="K1954" s="183">
        <v>159</v>
      </c>
      <c r="L1954" s="183">
        <v>171</v>
      </c>
      <c r="M1954" s="183">
        <v>36</v>
      </c>
      <c r="N1954" s="183">
        <v>405</v>
      </c>
      <c r="O1954" s="183">
        <v>157</v>
      </c>
      <c r="P1954" s="183">
        <v>158</v>
      </c>
      <c r="Q1954" s="183">
        <v>22</v>
      </c>
      <c r="R1954" s="183">
        <v>413</v>
      </c>
      <c r="S1954" s="183">
        <v>180</v>
      </c>
      <c r="T1954" s="183">
        <v>160</v>
      </c>
      <c r="U1954" s="183">
        <v>37</v>
      </c>
      <c r="V1954" s="183">
        <v>406</v>
      </c>
      <c r="W1954" s="183">
        <v>180</v>
      </c>
      <c r="X1954" s="183">
        <v>156</v>
      </c>
      <c r="Y1954" s="183">
        <v>41</v>
      </c>
    </row>
    <row r="1955" spans="1:25" x14ac:dyDescent="0.2">
      <c r="A1955" s="184">
        <v>11556103</v>
      </c>
      <c r="B1955" s="183" t="str">
        <f>[1]店マスタ!B1954</f>
        <v>でんきと住まいの　タマガワ</v>
      </c>
      <c r="C1955" s="183">
        <v>4</v>
      </c>
      <c r="D1955" s="183">
        <v>4</v>
      </c>
      <c r="E1955" s="183">
        <f>_xlfn.XLOOKUP(A1955,[2]Sheet1!$R:$R,[2]Sheet1!$AB:$AB,"",0)</f>
        <v>4</v>
      </c>
      <c r="F1955" s="183">
        <f>_xlfn.XLOOKUP($A1955,[3]【2026年03月度_全社】RFM客層一覧表データ!$A:$A,[3]【2026年03月度_全社】RFM客層一覧表データ!C:C,"",0)</f>
        <v>631</v>
      </c>
      <c r="G1955" s="183">
        <f>_xlfn.XLOOKUP($A1955,[3]【2026年03月度_全社】RFM客層一覧表データ!$A:$A,[3]【2026年03月度_全社】RFM客層一覧表データ!D:D,"",0)</f>
        <v>351</v>
      </c>
      <c r="H1955" s="183">
        <f>_xlfn.XLOOKUP($A1955,[3]【2026年03月度_全社】RFM客層一覧表データ!$A:$A,[3]【2026年03月度_全社】RFM客層一覧表データ!E:E,"",0)</f>
        <v>402</v>
      </c>
      <c r="I1955" s="183">
        <f>_xlfn.XLOOKUP($A1955,[3]【2026年03月度_全社】RFM客層一覧表データ!$A:$A,[3]【2026年03月度_全社】RFM客層一覧表データ!F:F,"",0)</f>
        <v>50</v>
      </c>
      <c r="J1955" s="183">
        <v>611</v>
      </c>
      <c r="K1955" s="183">
        <v>331</v>
      </c>
      <c r="L1955" s="183">
        <v>406</v>
      </c>
      <c r="M1955" s="183">
        <v>38</v>
      </c>
      <c r="N1955" s="183">
        <v>623</v>
      </c>
      <c r="O1955" s="183">
        <v>353</v>
      </c>
      <c r="P1955" s="183">
        <v>424</v>
      </c>
      <c r="Q1955" s="183">
        <v>34</v>
      </c>
      <c r="R1955" s="183">
        <v>616</v>
      </c>
      <c r="S1955" s="183">
        <v>369</v>
      </c>
      <c r="T1955" s="183">
        <v>411</v>
      </c>
      <c r="U1955" s="183">
        <v>29</v>
      </c>
      <c r="V1955" s="183">
        <v>616</v>
      </c>
      <c r="W1955" s="183">
        <v>377</v>
      </c>
      <c r="X1955" s="183">
        <v>414</v>
      </c>
      <c r="Y1955" s="183">
        <v>39</v>
      </c>
    </row>
    <row r="1956" spans="1:25" x14ac:dyDescent="0.2">
      <c r="A1956" s="184">
        <v>11556111</v>
      </c>
      <c r="B1956" s="183" t="str">
        <f>[1]店マスタ!B1955</f>
        <v>株式会社　諸長</v>
      </c>
      <c r="C1956" s="183">
        <v>2.5</v>
      </c>
      <c r="D1956" s="183">
        <v>2.5</v>
      </c>
      <c r="E1956" s="183">
        <f>_xlfn.XLOOKUP(A1956,[2]Sheet1!$R:$R,[2]Sheet1!$AB:$AB,"",0)</f>
        <v>2.5</v>
      </c>
      <c r="F1956" s="183" t="str">
        <f>_xlfn.XLOOKUP($A1956,[3]【2026年03月度_全社】RFM客層一覧表データ!$A:$A,[3]【2026年03月度_全社】RFM客層一覧表データ!C:C,"",0)</f>
        <v/>
      </c>
      <c r="G1956" s="183" t="str">
        <f>_xlfn.XLOOKUP($A1956,[3]【2026年03月度_全社】RFM客層一覧表データ!$A:$A,[3]【2026年03月度_全社】RFM客層一覧表データ!D:D,"",0)</f>
        <v/>
      </c>
      <c r="H1956" s="183" t="str">
        <f>_xlfn.XLOOKUP($A1956,[3]【2026年03月度_全社】RFM客層一覧表データ!$A:$A,[3]【2026年03月度_全社】RFM客層一覧表データ!E:E,"",0)</f>
        <v/>
      </c>
      <c r="I1956" s="183" t="str">
        <f>_xlfn.XLOOKUP($A1956,[3]【2026年03月度_全社】RFM客層一覧表データ!$A:$A,[3]【2026年03月度_全社】RFM客層一覧表データ!F:F,"",0)</f>
        <v/>
      </c>
      <c r="J1956" s="183">
        <v>0</v>
      </c>
      <c r="K1956" s="183">
        <v>0</v>
      </c>
      <c r="L1956" s="183">
        <v>0</v>
      </c>
      <c r="M1956" s="183">
        <v>0</v>
      </c>
      <c r="N1956" s="183">
        <v>0</v>
      </c>
      <c r="O1956" s="183">
        <v>0</v>
      </c>
      <c r="P1956" s="183">
        <v>0</v>
      </c>
      <c r="Q1956" s="183">
        <v>0</v>
      </c>
      <c r="R1956" s="183">
        <v>0</v>
      </c>
      <c r="S1956" s="183">
        <v>0</v>
      </c>
      <c r="T1956" s="183">
        <v>0</v>
      </c>
      <c r="U1956" s="183">
        <v>0</v>
      </c>
      <c r="V1956" s="183">
        <v>0</v>
      </c>
      <c r="W1956" s="183">
        <v>0</v>
      </c>
      <c r="X1956" s="183">
        <v>0</v>
      </c>
      <c r="Y1956" s="183">
        <v>0</v>
      </c>
    </row>
    <row r="1957" spans="1:25" x14ac:dyDescent="0.2">
      <c r="A1957" s="184">
        <v>11557115</v>
      </c>
      <c r="B1957" s="183" t="str">
        <f>[1]店マスタ!B1956</f>
        <v>でんきと住まいの　かむ</v>
      </c>
      <c r="C1957" s="183">
        <v>2</v>
      </c>
      <c r="D1957" s="183">
        <v>2</v>
      </c>
      <c r="E1957" s="183">
        <f>_xlfn.XLOOKUP(A1957,[2]Sheet1!$R:$R,[2]Sheet1!$AB:$AB,"",0)</f>
        <v>2.5</v>
      </c>
      <c r="F1957" s="183">
        <f>_xlfn.XLOOKUP($A1957,[3]【2026年03月度_全社】RFM客層一覧表データ!$A:$A,[3]【2026年03月度_全社】RFM客層一覧表データ!C:C,"",0)</f>
        <v>957</v>
      </c>
      <c r="G1957" s="183">
        <f>_xlfn.XLOOKUP($A1957,[3]【2026年03月度_全社】RFM客層一覧表データ!$A:$A,[3]【2026年03月度_全社】RFM客層一覧表データ!D:D,"",0)</f>
        <v>434</v>
      </c>
      <c r="H1957" s="183">
        <f>_xlfn.XLOOKUP($A1957,[3]【2026年03月度_全社】RFM客層一覧表データ!$A:$A,[3]【2026年03月度_全社】RFM客層一覧表データ!E:E,"",0)</f>
        <v>512</v>
      </c>
      <c r="I1957" s="183">
        <f>_xlfn.XLOOKUP($A1957,[3]【2026年03月度_全社】RFM客層一覧表データ!$A:$A,[3]【2026年03月度_全社】RFM客層一覧表データ!F:F,"",0)</f>
        <v>52</v>
      </c>
      <c r="J1957" s="183">
        <v>957</v>
      </c>
      <c r="K1957" s="183">
        <v>457</v>
      </c>
      <c r="L1957" s="183">
        <v>516</v>
      </c>
      <c r="M1957" s="183">
        <v>72</v>
      </c>
      <c r="N1957" s="183">
        <v>948</v>
      </c>
      <c r="O1957" s="183">
        <v>456</v>
      </c>
      <c r="P1957" s="183">
        <v>508</v>
      </c>
      <c r="Q1957" s="183">
        <v>68</v>
      </c>
      <c r="R1957" s="183">
        <v>937</v>
      </c>
      <c r="S1957" s="183">
        <v>469</v>
      </c>
      <c r="T1957" s="183">
        <v>505</v>
      </c>
      <c r="U1957" s="183">
        <v>79</v>
      </c>
      <c r="V1957" s="183">
        <v>927</v>
      </c>
      <c r="W1957" s="183">
        <v>448</v>
      </c>
      <c r="X1957" s="183">
        <v>499</v>
      </c>
      <c r="Y1957" s="183">
        <v>58</v>
      </c>
    </row>
    <row r="1958" spans="1:25" x14ac:dyDescent="0.2">
      <c r="A1958" s="184">
        <v>11557176</v>
      </c>
      <c r="B1958" s="183" t="str">
        <f>[1]店マスタ!B1957</f>
        <v>（有）南雲電業</v>
      </c>
      <c r="C1958" s="183">
        <v>2</v>
      </c>
      <c r="D1958" s="183">
        <v>2</v>
      </c>
      <c r="E1958" s="183" t="str">
        <f>_xlfn.XLOOKUP(A1958,[2]Sheet1!$R:$R,[2]Sheet1!$AB:$AB,"",0)</f>
        <v/>
      </c>
      <c r="F1958" s="183">
        <f>_xlfn.XLOOKUP($A1958,[3]【2026年03月度_全社】RFM客層一覧表データ!$A:$A,[3]【2026年03月度_全社】RFM客層一覧表データ!C:C,"",0)</f>
        <v>664</v>
      </c>
      <c r="G1958" s="183">
        <f>_xlfn.XLOOKUP($A1958,[3]【2026年03月度_全社】RFM客層一覧表データ!$A:$A,[3]【2026年03月度_全社】RFM客層一覧表データ!D:D,"",0)</f>
        <v>148</v>
      </c>
      <c r="H1958" s="183">
        <f>_xlfn.XLOOKUP($A1958,[3]【2026年03月度_全社】RFM客層一覧表データ!$A:$A,[3]【2026年03月度_全社】RFM客層一覧表データ!E:E,"",0)</f>
        <v>182</v>
      </c>
      <c r="I1958" s="183">
        <f>_xlfn.XLOOKUP($A1958,[3]【2026年03月度_全社】RFM客層一覧表データ!$A:$A,[3]【2026年03月度_全社】RFM客層一覧表データ!F:F,"",0)</f>
        <v>39</v>
      </c>
      <c r="J1958" s="183">
        <v>713</v>
      </c>
      <c r="K1958" s="183">
        <v>204</v>
      </c>
      <c r="L1958" s="183">
        <v>207</v>
      </c>
      <c r="M1958" s="183">
        <v>65</v>
      </c>
      <c r="N1958" s="183">
        <v>773</v>
      </c>
      <c r="O1958" s="183">
        <v>205</v>
      </c>
      <c r="P1958" s="183">
        <v>231</v>
      </c>
      <c r="Q1958" s="183">
        <v>58</v>
      </c>
      <c r="R1958" s="183">
        <v>818</v>
      </c>
      <c r="S1958" s="183">
        <v>230</v>
      </c>
      <c r="T1958" s="183">
        <v>247</v>
      </c>
      <c r="U1958" s="183">
        <v>70</v>
      </c>
      <c r="V1958" s="183">
        <v>855</v>
      </c>
      <c r="W1958" s="183">
        <v>258</v>
      </c>
      <c r="X1958" s="183">
        <v>274</v>
      </c>
      <c r="Y1958" s="183">
        <v>70</v>
      </c>
    </row>
    <row r="1959" spans="1:25" x14ac:dyDescent="0.2">
      <c r="A1959" s="184">
        <v>11557556</v>
      </c>
      <c r="B1959" s="183" t="str">
        <f>[1]店マスタ!B1958</f>
        <v>でんきと住まいの　カドヤマ</v>
      </c>
      <c r="C1959" s="183">
        <v>5.5</v>
      </c>
      <c r="D1959" s="183">
        <v>5.5</v>
      </c>
      <c r="E1959" s="183">
        <f>_xlfn.XLOOKUP(A1959,[2]Sheet1!$R:$R,[2]Sheet1!$AB:$AB,"",0)</f>
        <v>6</v>
      </c>
      <c r="F1959" s="183">
        <f>_xlfn.XLOOKUP($A1959,[3]【2026年03月度_全社】RFM客層一覧表データ!$A:$A,[3]【2026年03月度_全社】RFM客層一覧表データ!C:C,"",0)</f>
        <v>800</v>
      </c>
      <c r="G1959" s="183">
        <f>_xlfn.XLOOKUP($A1959,[3]【2026年03月度_全社】RFM客層一覧表データ!$A:$A,[3]【2026年03月度_全社】RFM客層一覧表データ!D:D,"",0)</f>
        <v>454</v>
      </c>
      <c r="H1959" s="183">
        <f>_xlfn.XLOOKUP($A1959,[3]【2026年03月度_全社】RFM客層一覧表データ!$A:$A,[3]【2026年03月度_全社】RFM客層一覧表データ!E:E,"",0)</f>
        <v>520</v>
      </c>
      <c r="I1959" s="183">
        <f>_xlfn.XLOOKUP($A1959,[3]【2026年03月度_全社】RFM客層一覧表データ!$A:$A,[3]【2026年03月度_全社】RFM客層一覧表データ!F:F,"",0)</f>
        <v>36</v>
      </c>
      <c r="J1959" s="183">
        <v>824</v>
      </c>
      <c r="K1959" s="183">
        <v>452</v>
      </c>
      <c r="L1959" s="183">
        <v>537</v>
      </c>
      <c r="M1959" s="183">
        <v>30</v>
      </c>
      <c r="N1959" s="183">
        <v>857</v>
      </c>
      <c r="O1959" s="183">
        <v>431</v>
      </c>
      <c r="P1959" s="183">
        <v>546</v>
      </c>
      <c r="Q1959" s="183">
        <v>26</v>
      </c>
      <c r="R1959" s="183">
        <v>1048</v>
      </c>
      <c r="S1959" s="183">
        <v>540</v>
      </c>
      <c r="T1959" s="183">
        <v>634</v>
      </c>
      <c r="U1959" s="183">
        <v>39</v>
      </c>
      <c r="V1959" s="183">
        <v>1145</v>
      </c>
      <c r="W1959" s="183">
        <v>618</v>
      </c>
      <c r="X1959" s="183">
        <v>689</v>
      </c>
      <c r="Y1959" s="183">
        <v>47</v>
      </c>
    </row>
    <row r="1960" spans="1:25" x14ac:dyDescent="0.2">
      <c r="A1960" s="184">
        <v>11557559</v>
      </c>
      <c r="B1960" s="183" t="str">
        <f>[1]店マスタ!B1959</f>
        <v>（有）コマツ電気</v>
      </c>
      <c r="C1960" s="183">
        <v>5.5</v>
      </c>
      <c r="D1960" s="183">
        <v>5.5</v>
      </c>
      <c r="E1960" s="183">
        <f>_xlfn.XLOOKUP(A1960,[2]Sheet1!$R:$R,[2]Sheet1!$AB:$AB,"",0)</f>
        <v>6</v>
      </c>
      <c r="F1960" s="183" t="str">
        <f>_xlfn.XLOOKUP($A1960,[3]【2026年03月度_全社】RFM客層一覧表データ!$A:$A,[3]【2026年03月度_全社】RFM客層一覧表データ!C:C,"",0)</f>
        <v/>
      </c>
      <c r="G1960" s="183" t="str">
        <f>_xlfn.XLOOKUP($A1960,[3]【2026年03月度_全社】RFM客層一覧表データ!$A:$A,[3]【2026年03月度_全社】RFM客層一覧表データ!D:D,"",0)</f>
        <v/>
      </c>
      <c r="H1960" s="183" t="str">
        <f>_xlfn.XLOOKUP($A1960,[3]【2026年03月度_全社】RFM客層一覧表データ!$A:$A,[3]【2026年03月度_全社】RFM客層一覧表データ!E:E,"",0)</f>
        <v/>
      </c>
      <c r="I1960" s="183" t="str">
        <f>_xlfn.XLOOKUP($A1960,[3]【2026年03月度_全社】RFM客層一覧表データ!$A:$A,[3]【2026年03月度_全社】RFM客層一覧表データ!F:F,"",0)</f>
        <v/>
      </c>
      <c r="J1960" s="183">
        <v>0</v>
      </c>
      <c r="K1960" s="183">
        <v>0</v>
      </c>
      <c r="L1960" s="183">
        <v>0</v>
      </c>
      <c r="M1960" s="183">
        <v>0</v>
      </c>
      <c r="N1960" s="183">
        <v>0</v>
      </c>
      <c r="O1960" s="183">
        <v>0</v>
      </c>
      <c r="P1960" s="183">
        <v>0</v>
      </c>
      <c r="Q1960" s="183">
        <v>0</v>
      </c>
      <c r="R1960" s="183">
        <v>0</v>
      </c>
      <c r="S1960" s="183">
        <v>0</v>
      </c>
      <c r="T1960" s="183">
        <v>0</v>
      </c>
      <c r="U1960" s="183">
        <v>0</v>
      </c>
      <c r="V1960" s="183">
        <v>0</v>
      </c>
      <c r="W1960" s="183">
        <v>0</v>
      </c>
      <c r="X1960" s="183">
        <v>0</v>
      </c>
      <c r="Y1960" s="183">
        <v>0</v>
      </c>
    </row>
    <row r="1961" spans="1:25" x14ac:dyDescent="0.2">
      <c r="A1961" s="184">
        <v>11557565</v>
      </c>
      <c r="B1961" s="183" t="str">
        <f>[1]店マスタ!B1960</f>
        <v>（有）コマツ電気　塩沢店</v>
      </c>
      <c r="C1961" s="183">
        <v>4</v>
      </c>
      <c r="D1961" s="183">
        <v>4</v>
      </c>
      <c r="E1961" s="183">
        <f>_xlfn.XLOOKUP(A1961,[2]Sheet1!$R:$R,[2]Sheet1!$AB:$AB,"",0)</f>
        <v>4</v>
      </c>
      <c r="F1961" s="183" t="str">
        <f>_xlfn.XLOOKUP($A1961,[3]【2026年03月度_全社】RFM客層一覧表データ!$A:$A,[3]【2026年03月度_全社】RFM客層一覧表データ!C:C,"",0)</f>
        <v/>
      </c>
      <c r="G1961" s="183" t="str">
        <f>_xlfn.XLOOKUP($A1961,[3]【2026年03月度_全社】RFM客層一覧表データ!$A:$A,[3]【2026年03月度_全社】RFM客層一覧表データ!D:D,"",0)</f>
        <v/>
      </c>
      <c r="H1961" s="183" t="str">
        <f>_xlfn.XLOOKUP($A1961,[3]【2026年03月度_全社】RFM客層一覧表データ!$A:$A,[3]【2026年03月度_全社】RFM客層一覧表データ!E:E,"",0)</f>
        <v/>
      </c>
      <c r="I1961" s="183" t="str">
        <f>_xlfn.XLOOKUP($A1961,[3]【2026年03月度_全社】RFM客層一覧表データ!$A:$A,[3]【2026年03月度_全社】RFM客層一覧表データ!F:F,"",0)</f>
        <v/>
      </c>
      <c r="J1961" s="183">
        <v>0</v>
      </c>
      <c r="K1961" s="183">
        <v>0</v>
      </c>
      <c r="L1961" s="183">
        <v>0</v>
      </c>
      <c r="M1961" s="183">
        <v>0</v>
      </c>
      <c r="N1961" s="183">
        <v>0</v>
      </c>
      <c r="O1961" s="183">
        <v>0</v>
      </c>
      <c r="P1961" s="183">
        <v>0</v>
      </c>
      <c r="Q1961" s="183">
        <v>0</v>
      </c>
      <c r="R1961" s="183">
        <v>0</v>
      </c>
      <c r="S1961" s="183">
        <v>0</v>
      </c>
      <c r="T1961" s="183">
        <v>0</v>
      </c>
      <c r="U1961" s="183">
        <v>0</v>
      </c>
      <c r="V1961" s="183">
        <v>0</v>
      </c>
      <c r="W1961" s="183">
        <v>0</v>
      </c>
      <c r="X1961" s="183">
        <v>0</v>
      </c>
      <c r="Y1961" s="183">
        <v>0</v>
      </c>
    </row>
    <row r="1962" spans="1:25" x14ac:dyDescent="0.2">
      <c r="A1962" s="184">
        <v>11557576</v>
      </c>
      <c r="B1962" s="183" t="str">
        <f>[1]店マスタ!B1961</f>
        <v>ｅプラザ南魚沼店</v>
      </c>
      <c r="C1962" s="183">
        <v>3.5</v>
      </c>
      <c r="D1962" s="183">
        <v>3.5</v>
      </c>
      <c r="E1962" s="183">
        <f>_xlfn.XLOOKUP(A1962,[2]Sheet1!$R:$R,[2]Sheet1!$AB:$AB,"",0)</f>
        <v>4</v>
      </c>
      <c r="F1962" s="183">
        <f>_xlfn.XLOOKUP($A1962,[3]【2026年03月度_全社】RFM客層一覧表データ!$A:$A,[3]【2026年03月度_全社】RFM客層一覧表データ!C:C,"",0)</f>
        <v>908</v>
      </c>
      <c r="G1962" s="183">
        <f>_xlfn.XLOOKUP($A1962,[3]【2026年03月度_全社】RFM客層一覧表データ!$A:$A,[3]【2026年03月度_全社】RFM客層一覧表データ!D:D,"",0)</f>
        <v>506</v>
      </c>
      <c r="H1962" s="183">
        <f>_xlfn.XLOOKUP($A1962,[3]【2026年03月度_全社】RFM客層一覧表データ!$A:$A,[3]【2026年03月度_全社】RFM客層一覧表データ!E:E,"",0)</f>
        <v>523</v>
      </c>
      <c r="I1962" s="183">
        <f>_xlfn.XLOOKUP($A1962,[3]【2026年03月度_全社】RFM客層一覧表データ!$A:$A,[3]【2026年03月度_全社】RFM客層一覧表データ!F:F,"",0)</f>
        <v>61</v>
      </c>
      <c r="J1962" s="183">
        <v>889</v>
      </c>
      <c r="K1962" s="183">
        <v>493</v>
      </c>
      <c r="L1962" s="183">
        <v>527</v>
      </c>
      <c r="M1962" s="183">
        <v>58</v>
      </c>
      <c r="N1962" s="183">
        <v>876</v>
      </c>
      <c r="O1962" s="183">
        <v>492</v>
      </c>
      <c r="P1962" s="183">
        <v>520</v>
      </c>
      <c r="Q1962" s="183">
        <v>45</v>
      </c>
      <c r="R1962" s="183">
        <v>867</v>
      </c>
      <c r="S1962" s="183">
        <v>480</v>
      </c>
      <c r="T1962" s="183">
        <v>500</v>
      </c>
      <c r="U1962" s="183">
        <v>40</v>
      </c>
      <c r="V1962" s="183">
        <v>883</v>
      </c>
      <c r="W1962" s="183">
        <v>492</v>
      </c>
      <c r="X1962" s="183">
        <v>503</v>
      </c>
      <c r="Y1962" s="183">
        <v>49</v>
      </c>
    </row>
    <row r="1963" spans="1:25" x14ac:dyDescent="0.2">
      <c r="A1963" s="184">
        <v>11557701</v>
      </c>
      <c r="B1963" s="183" t="str">
        <f>[1]店マスタ!B1962</f>
        <v>でんきの鈴木</v>
      </c>
      <c r="C1963" s="183">
        <v>1.5</v>
      </c>
      <c r="D1963" s="183">
        <v>1.5</v>
      </c>
      <c r="E1963" s="183">
        <f>_xlfn.XLOOKUP(A1963,[2]Sheet1!$R:$R,[2]Sheet1!$AB:$AB,"",0)</f>
        <v>1.5</v>
      </c>
      <c r="F1963" s="183">
        <f>_xlfn.XLOOKUP($A1963,[3]【2026年03月度_全社】RFM客層一覧表データ!$A:$A,[3]【2026年03月度_全社】RFM客層一覧表データ!C:C,"",0)</f>
        <v>313</v>
      </c>
      <c r="G1963" s="183">
        <f>_xlfn.XLOOKUP($A1963,[3]【2026年03月度_全社】RFM客層一覧表データ!$A:$A,[3]【2026年03月度_全社】RFM客層一覧表データ!D:D,"",0)</f>
        <v>133</v>
      </c>
      <c r="H1963" s="183">
        <f>_xlfn.XLOOKUP($A1963,[3]【2026年03月度_全社】RFM客層一覧表データ!$A:$A,[3]【2026年03月度_全社】RFM客層一覧表データ!E:E,"",0)</f>
        <v>208</v>
      </c>
      <c r="I1963" s="183">
        <f>_xlfn.XLOOKUP($A1963,[3]【2026年03月度_全社】RFM客層一覧表データ!$A:$A,[3]【2026年03月度_全社】RFM客層一覧表データ!F:F,"",0)</f>
        <v>11</v>
      </c>
      <c r="J1963" s="183">
        <v>323</v>
      </c>
      <c r="K1963" s="183">
        <v>139</v>
      </c>
      <c r="L1963" s="183">
        <v>211</v>
      </c>
      <c r="M1963" s="183">
        <v>10</v>
      </c>
      <c r="N1963" s="183">
        <v>337</v>
      </c>
      <c r="O1963" s="183">
        <v>142</v>
      </c>
      <c r="P1963" s="183">
        <v>214</v>
      </c>
      <c r="Q1963" s="183">
        <v>13</v>
      </c>
      <c r="R1963" s="183">
        <v>351</v>
      </c>
      <c r="S1963" s="183">
        <v>173</v>
      </c>
      <c r="T1963" s="183">
        <v>231</v>
      </c>
      <c r="U1963" s="183">
        <v>19</v>
      </c>
      <c r="V1963" s="183">
        <v>347</v>
      </c>
      <c r="W1963" s="183">
        <v>164</v>
      </c>
      <c r="X1963" s="183">
        <v>236</v>
      </c>
      <c r="Y1963" s="183">
        <v>9</v>
      </c>
    </row>
    <row r="1964" spans="1:25" x14ac:dyDescent="0.2">
      <c r="A1964" s="184">
        <v>11559082</v>
      </c>
      <c r="B1964" s="183" t="str">
        <f>[1]店マスタ!B1963</f>
        <v>でんきと住まいの　キョウエイ</v>
      </c>
      <c r="C1964" s="183">
        <v>4</v>
      </c>
      <c r="D1964" s="183">
        <v>4</v>
      </c>
      <c r="E1964" s="183">
        <f>_xlfn.XLOOKUP(A1964,[2]Sheet1!$R:$R,[2]Sheet1!$AB:$AB,"",0)</f>
        <v>4.5</v>
      </c>
      <c r="F1964" s="183">
        <f>_xlfn.XLOOKUP($A1964,[3]【2026年03月度_全社】RFM客層一覧表データ!$A:$A,[3]【2026年03月度_全社】RFM客層一覧表データ!C:C,"",0)</f>
        <v>1233</v>
      </c>
      <c r="G1964" s="183">
        <f>_xlfn.XLOOKUP($A1964,[3]【2026年03月度_全社】RFM客層一覧表データ!$A:$A,[3]【2026年03月度_全社】RFM客層一覧表データ!D:D,"",0)</f>
        <v>560</v>
      </c>
      <c r="H1964" s="183">
        <f>_xlfn.XLOOKUP($A1964,[3]【2026年03月度_全社】RFM客層一覧表データ!$A:$A,[3]【2026年03月度_全社】RFM客層一覧表データ!E:E,"",0)</f>
        <v>631</v>
      </c>
      <c r="I1964" s="183">
        <f>_xlfn.XLOOKUP($A1964,[3]【2026年03月度_全社】RFM客層一覧表データ!$A:$A,[3]【2026年03月度_全社】RFM客層一覧表データ!F:F,"",0)</f>
        <v>68</v>
      </c>
      <c r="J1964" s="183">
        <v>1256</v>
      </c>
      <c r="K1964" s="183">
        <v>567</v>
      </c>
      <c r="L1964" s="183">
        <v>645</v>
      </c>
      <c r="M1964" s="183">
        <v>60</v>
      </c>
      <c r="N1964" s="183">
        <v>1293</v>
      </c>
      <c r="O1964" s="183">
        <v>601</v>
      </c>
      <c r="P1964" s="183">
        <v>654</v>
      </c>
      <c r="Q1964" s="183">
        <v>67</v>
      </c>
      <c r="R1964" s="183">
        <v>1287</v>
      </c>
      <c r="S1964" s="183">
        <v>617</v>
      </c>
      <c r="T1964" s="183">
        <v>680</v>
      </c>
      <c r="U1964" s="183">
        <v>74</v>
      </c>
      <c r="V1964" s="183">
        <v>1284</v>
      </c>
      <c r="W1964" s="183">
        <v>668</v>
      </c>
      <c r="X1964" s="183">
        <v>698</v>
      </c>
      <c r="Y1964" s="183">
        <v>82</v>
      </c>
    </row>
    <row r="1965" spans="1:25" x14ac:dyDescent="0.2">
      <c r="A1965" s="184">
        <v>11561705</v>
      </c>
      <c r="B1965" s="183" t="str">
        <f>[1]店マスタ!B1964</f>
        <v>日の出電器</v>
      </c>
      <c r="C1965" s="183">
        <v>1.5</v>
      </c>
      <c r="D1965" s="183">
        <v>1.5</v>
      </c>
      <c r="E1965" s="183">
        <f>_xlfn.XLOOKUP(A1965,[2]Sheet1!$R:$R,[2]Sheet1!$AB:$AB,"",0)</f>
        <v>1.5</v>
      </c>
      <c r="F1965" s="183">
        <f>_xlfn.XLOOKUP($A1965,[3]【2026年03月度_全社】RFM客層一覧表データ!$A:$A,[3]【2026年03月度_全社】RFM客層一覧表データ!C:C,"",0)</f>
        <v>386</v>
      </c>
      <c r="G1965" s="183">
        <f>_xlfn.XLOOKUP($A1965,[3]【2026年03月度_全社】RFM客層一覧表データ!$A:$A,[3]【2026年03月度_全社】RFM客層一覧表データ!D:D,"",0)</f>
        <v>191</v>
      </c>
      <c r="H1965" s="183">
        <f>_xlfn.XLOOKUP($A1965,[3]【2026年03月度_全社】RFM客層一覧表データ!$A:$A,[3]【2026年03月度_全社】RFM客層一覧表データ!E:E,"",0)</f>
        <v>223</v>
      </c>
      <c r="I1965" s="183">
        <f>_xlfn.XLOOKUP($A1965,[3]【2026年03月度_全社】RFM客層一覧表データ!$A:$A,[3]【2026年03月度_全社】RFM客層一覧表データ!F:F,"",0)</f>
        <v>28</v>
      </c>
      <c r="J1965" s="183">
        <v>385</v>
      </c>
      <c r="K1965" s="183">
        <v>166</v>
      </c>
      <c r="L1965" s="183">
        <v>223</v>
      </c>
      <c r="M1965" s="183">
        <v>8</v>
      </c>
      <c r="N1965" s="183">
        <v>402</v>
      </c>
      <c r="O1965" s="183">
        <v>170</v>
      </c>
      <c r="P1965" s="183">
        <v>228</v>
      </c>
      <c r="Q1965" s="183">
        <v>16</v>
      </c>
      <c r="R1965" s="183">
        <v>437</v>
      </c>
      <c r="S1965" s="183">
        <v>185</v>
      </c>
      <c r="T1965" s="183">
        <v>229</v>
      </c>
      <c r="U1965" s="183">
        <v>17</v>
      </c>
      <c r="V1965" s="183">
        <v>455</v>
      </c>
      <c r="W1965" s="183">
        <v>197</v>
      </c>
      <c r="X1965" s="183">
        <v>229</v>
      </c>
      <c r="Y1965" s="183">
        <v>20</v>
      </c>
    </row>
    <row r="1966" spans="1:25" x14ac:dyDescent="0.2">
      <c r="A1966" s="184">
        <v>11561707</v>
      </c>
      <c r="B1966" s="183" t="str">
        <f>[1]店マスタ!B1965</f>
        <v>ｅプラザ三条島田店</v>
      </c>
      <c r="C1966" s="183">
        <v>1.5</v>
      </c>
      <c r="D1966" s="183">
        <v>1.5</v>
      </c>
      <c r="E1966" s="183">
        <f>_xlfn.XLOOKUP(A1966,[2]Sheet1!$R:$R,[2]Sheet1!$AB:$AB,"",0)</f>
        <v>1.5</v>
      </c>
      <c r="F1966" s="183">
        <f>_xlfn.XLOOKUP($A1966,[3]【2026年03月度_全社】RFM客層一覧表データ!$A:$A,[3]【2026年03月度_全社】RFM客層一覧表データ!C:C,"",0)</f>
        <v>434</v>
      </c>
      <c r="G1966" s="183">
        <f>_xlfn.XLOOKUP($A1966,[3]【2026年03月度_全社】RFM客層一覧表データ!$A:$A,[3]【2026年03月度_全社】RFM客層一覧表データ!D:D,"",0)</f>
        <v>270</v>
      </c>
      <c r="H1966" s="183">
        <f>_xlfn.XLOOKUP($A1966,[3]【2026年03月度_全社】RFM客層一覧表データ!$A:$A,[3]【2026年03月度_全社】RFM客層一覧表データ!E:E,"",0)</f>
        <v>263</v>
      </c>
      <c r="I1966" s="183">
        <f>_xlfn.XLOOKUP($A1966,[3]【2026年03月度_全社】RFM客層一覧表データ!$A:$A,[3]【2026年03月度_全社】RFM客層一覧表データ!F:F,"",0)</f>
        <v>40</v>
      </c>
      <c r="J1966" s="183">
        <v>425</v>
      </c>
      <c r="K1966" s="183">
        <v>263</v>
      </c>
      <c r="L1966" s="183">
        <v>253</v>
      </c>
      <c r="M1966" s="183">
        <v>39</v>
      </c>
      <c r="N1966" s="183">
        <v>420</v>
      </c>
      <c r="O1966" s="183">
        <v>258</v>
      </c>
      <c r="P1966" s="183">
        <v>250</v>
      </c>
      <c r="Q1966" s="183">
        <v>30</v>
      </c>
      <c r="R1966" s="183">
        <v>418</v>
      </c>
      <c r="S1966" s="183">
        <v>256</v>
      </c>
      <c r="T1966" s="183">
        <v>242</v>
      </c>
      <c r="U1966" s="183">
        <v>33</v>
      </c>
      <c r="V1966" s="183">
        <v>427</v>
      </c>
      <c r="W1966" s="183">
        <v>236</v>
      </c>
      <c r="X1966" s="183">
        <v>233</v>
      </c>
      <c r="Y1966" s="183">
        <v>22</v>
      </c>
    </row>
    <row r="1967" spans="1:25" x14ac:dyDescent="0.2">
      <c r="A1967" s="184">
        <v>11561708</v>
      </c>
      <c r="B1967" s="183" t="str">
        <f>[1]店マスタ!B1966</f>
        <v>真野電機店</v>
      </c>
      <c r="C1967" s="183">
        <v>1.5</v>
      </c>
      <c r="D1967" s="183">
        <v>1.5</v>
      </c>
      <c r="E1967" s="183">
        <f>_xlfn.XLOOKUP(A1967,[2]Sheet1!$R:$R,[2]Sheet1!$AB:$AB,"",0)</f>
        <v>1.5</v>
      </c>
      <c r="F1967" s="183" t="str">
        <f>_xlfn.XLOOKUP($A1967,[3]【2026年03月度_全社】RFM客層一覧表データ!$A:$A,[3]【2026年03月度_全社】RFM客層一覧表データ!C:C,"",0)</f>
        <v/>
      </c>
      <c r="G1967" s="183" t="str">
        <f>_xlfn.XLOOKUP($A1967,[3]【2026年03月度_全社】RFM客層一覧表データ!$A:$A,[3]【2026年03月度_全社】RFM客層一覧表データ!D:D,"",0)</f>
        <v/>
      </c>
      <c r="H1967" s="183" t="str">
        <f>_xlfn.XLOOKUP($A1967,[3]【2026年03月度_全社】RFM客層一覧表データ!$A:$A,[3]【2026年03月度_全社】RFM客層一覧表データ!E:E,"",0)</f>
        <v/>
      </c>
      <c r="I1967" s="183" t="str">
        <f>_xlfn.XLOOKUP($A1967,[3]【2026年03月度_全社】RFM客層一覧表データ!$A:$A,[3]【2026年03月度_全社】RFM客層一覧表データ!F:F,"",0)</f>
        <v/>
      </c>
      <c r="J1967" s="183">
        <v>0</v>
      </c>
      <c r="K1967" s="183">
        <v>0</v>
      </c>
      <c r="L1967" s="183">
        <v>0</v>
      </c>
      <c r="M1967" s="183">
        <v>0</v>
      </c>
      <c r="N1967" s="183">
        <v>0</v>
      </c>
      <c r="O1967" s="183">
        <v>0</v>
      </c>
      <c r="P1967" s="183">
        <v>0</v>
      </c>
      <c r="Q1967" s="183">
        <v>0</v>
      </c>
      <c r="R1967" s="183">
        <v>0</v>
      </c>
      <c r="S1967" s="183">
        <v>0</v>
      </c>
      <c r="T1967" s="183">
        <v>0</v>
      </c>
      <c r="U1967" s="183">
        <v>0</v>
      </c>
      <c r="V1967" s="183">
        <v>0</v>
      </c>
      <c r="W1967" s="183">
        <v>0</v>
      </c>
      <c r="X1967" s="183">
        <v>0</v>
      </c>
      <c r="Y1967" s="183">
        <v>0</v>
      </c>
    </row>
    <row r="1968" spans="1:25" x14ac:dyDescent="0.2">
      <c r="A1968" s="184">
        <v>11561714</v>
      </c>
      <c r="B1968" s="183" t="str">
        <f>[1]店マスタ!B1967</f>
        <v>パナ・コスモス　イシマル</v>
      </c>
      <c r="C1968" s="183">
        <v>1</v>
      </c>
      <c r="D1968" s="183">
        <v>1</v>
      </c>
      <c r="E1968" s="183" t="str">
        <f>_xlfn.XLOOKUP(A1968,[2]Sheet1!$R:$R,[2]Sheet1!$AB:$AB,"",0)</f>
        <v/>
      </c>
      <c r="F1968" s="183" t="str">
        <f>_xlfn.XLOOKUP($A1968,[3]【2026年03月度_全社】RFM客層一覧表データ!$A:$A,[3]【2026年03月度_全社】RFM客層一覧表データ!C:C,"",0)</f>
        <v/>
      </c>
      <c r="G1968" s="183" t="str">
        <f>_xlfn.XLOOKUP($A1968,[3]【2026年03月度_全社】RFM客層一覧表データ!$A:$A,[3]【2026年03月度_全社】RFM客層一覧表データ!D:D,"",0)</f>
        <v/>
      </c>
      <c r="H1968" s="183" t="str">
        <f>_xlfn.XLOOKUP($A1968,[3]【2026年03月度_全社】RFM客層一覧表データ!$A:$A,[3]【2026年03月度_全社】RFM客層一覧表データ!E:E,"",0)</f>
        <v/>
      </c>
      <c r="I1968" s="183" t="str">
        <f>_xlfn.XLOOKUP($A1968,[3]【2026年03月度_全社】RFM客層一覧表データ!$A:$A,[3]【2026年03月度_全社】RFM客層一覧表データ!F:F,"",0)</f>
        <v/>
      </c>
      <c r="J1968" s="183">
        <v>324</v>
      </c>
      <c r="K1968" s="183">
        <v>144</v>
      </c>
      <c r="L1968" s="183">
        <v>208</v>
      </c>
      <c r="M1968" s="183">
        <v>4</v>
      </c>
      <c r="N1968" s="183">
        <v>334</v>
      </c>
      <c r="O1968" s="183">
        <v>148</v>
      </c>
      <c r="P1968" s="183">
        <v>237</v>
      </c>
      <c r="Q1968" s="183">
        <v>9</v>
      </c>
      <c r="R1968" s="183">
        <v>342</v>
      </c>
      <c r="S1968" s="183">
        <v>149</v>
      </c>
      <c r="T1968" s="183">
        <v>259</v>
      </c>
      <c r="U1968" s="183">
        <v>5</v>
      </c>
      <c r="V1968" s="183">
        <v>360</v>
      </c>
      <c r="W1968" s="183">
        <v>169</v>
      </c>
      <c r="X1968" s="183">
        <v>269</v>
      </c>
      <c r="Y1968" s="183">
        <v>6</v>
      </c>
    </row>
    <row r="1969" spans="1:25" x14ac:dyDescent="0.2">
      <c r="A1969" s="184">
        <v>11561748</v>
      </c>
      <c r="B1969" s="183" t="str">
        <f>[1]店マスタ!B1968</f>
        <v>鈴善</v>
      </c>
      <c r="C1969" s="183">
        <v>4</v>
      </c>
      <c r="D1969" s="183">
        <v>4</v>
      </c>
      <c r="E1969" s="183">
        <f>_xlfn.XLOOKUP(A1969,[2]Sheet1!$R:$R,[2]Sheet1!$AB:$AB,"",0)</f>
        <v>4</v>
      </c>
      <c r="F1969" s="183">
        <f>_xlfn.XLOOKUP($A1969,[3]【2026年03月度_全社】RFM客層一覧表データ!$A:$A,[3]【2026年03月度_全社】RFM客層一覧表データ!C:C,"",0)</f>
        <v>493</v>
      </c>
      <c r="G1969" s="183">
        <f>_xlfn.XLOOKUP($A1969,[3]【2026年03月度_全社】RFM客層一覧表データ!$A:$A,[3]【2026年03月度_全社】RFM客層一覧表データ!D:D,"",0)</f>
        <v>188</v>
      </c>
      <c r="H1969" s="183">
        <f>_xlfn.XLOOKUP($A1969,[3]【2026年03月度_全社】RFM客層一覧表データ!$A:$A,[3]【2026年03月度_全社】RFM客層一覧表データ!E:E,"",0)</f>
        <v>272</v>
      </c>
      <c r="I1969" s="183">
        <f>_xlfn.XLOOKUP($A1969,[3]【2026年03月度_全社】RFM客層一覧表データ!$A:$A,[3]【2026年03月度_全社】RFM客層一覧表データ!F:F,"",0)</f>
        <v>0</v>
      </c>
      <c r="J1969" s="183">
        <v>505</v>
      </c>
      <c r="K1969" s="183">
        <v>204</v>
      </c>
      <c r="L1969" s="183">
        <v>282</v>
      </c>
      <c r="M1969" s="183">
        <v>0</v>
      </c>
      <c r="N1969" s="183">
        <v>488</v>
      </c>
      <c r="O1969" s="183">
        <v>199</v>
      </c>
      <c r="P1969" s="183">
        <v>289</v>
      </c>
      <c r="Q1969" s="183">
        <v>0</v>
      </c>
      <c r="R1969" s="183">
        <v>489</v>
      </c>
      <c r="S1969" s="183">
        <v>218</v>
      </c>
      <c r="T1969" s="183">
        <v>287</v>
      </c>
      <c r="U1969" s="183">
        <v>0</v>
      </c>
      <c r="V1969" s="183">
        <v>504</v>
      </c>
      <c r="W1969" s="183">
        <v>199</v>
      </c>
      <c r="X1969" s="183">
        <v>287</v>
      </c>
      <c r="Y1969" s="183">
        <v>0</v>
      </c>
    </row>
    <row r="1970" spans="1:25" x14ac:dyDescent="0.2">
      <c r="A1970" s="184">
        <v>11562847</v>
      </c>
      <c r="B1970" s="183" t="str">
        <f>[1]店マスタ!B1969</f>
        <v>ライフネット　さいとう</v>
      </c>
      <c r="C1970" s="183">
        <v>3</v>
      </c>
      <c r="D1970" s="183">
        <v>3</v>
      </c>
      <c r="E1970" s="183">
        <f>_xlfn.XLOOKUP(A1970,[2]Sheet1!$R:$R,[2]Sheet1!$AB:$AB,"",0)</f>
        <v>3.5</v>
      </c>
      <c r="F1970" s="183">
        <f>_xlfn.XLOOKUP($A1970,[3]【2026年03月度_全社】RFM客層一覧表データ!$A:$A,[3]【2026年03月度_全社】RFM客層一覧表データ!C:C,"",0)</f>
        <v>448</v>
      </c>
      <c r="G1970" s="183">
        <f>_xlfn.XLOOKUP($A1970,[3]【2026年03月度_全社】RFM客層一覧表データ!$A:$A,[3]【2026年03月度_全社】RFM客層一覧表データ!D:D,"",0)</f>
        <v>246</v>
      </c>
      <c r="H1970" s="183">
        <f>_xlfn.XLOOKUP($A1970,[3]【2026年03月度_全社】RFM客層一覧表データ!$A:$A,[3]【2026年03月度_全社】RFM客層一覧表データ!E:E,"",0)</f>
        <v>306</v>
      </c>
      <c r="I1970" s="183">
        <f>_xlfn.XLOOKUP($A1970,[3]【2026年03月度_全社】RFM客層一覧表データ!$A:$A,[3]【2026年03月度_全社】RFM客層一覧表データ!F:F,"",0)</f>
        <v>25</v>
      </c>
      <c r="J1970" s="183">
        <v>437</v>
      </c>
      <c r="K1970" s="183">
        <v>238</v>
      </c>
      <c r="L1970" s="183">
        <v>295</v>
      </c>
      <c r="M1970" s="183">
        <v>21</v>
      </c>
      <c r="N1970" s="183">
        <v>434</v>
      </c>
      <c r="O1970" s="183">
        <v>239</v>
      </c>
      <c r="P1970" s="183">
        <v>289</v>
      </c>
      <c r="Q1970" s="183">
        <v>23</v>
      </c>
      <c r="R1970" s="183">
        <v>456</v>
      </c>
      <c r="S1970" s="183">
        <v>252</v>
      </c>
      <c r="T1970" s="183">
        <v>300</v>
      </c>
      <c r="U1970" s="183">
        <v>37</v>
      </c>
      <c r="V1970" s="183">
        <v>453</v>
      </c>
      <c r="W1970" s="183">
        <v>246</v>
      </c>
      <c r="X1970" s="183">
        <v>307</v>
      </c>
      <c r="Y1970" s="183">
        <v>41</v>
      </c>
    </row>
    <row r="1971" spans="1:25" x14ac:dyDescent="0.2">
      <c r="A1971" s="184">
        <v>11562849</v>
      </c>
      <c r="B1971" s="183" t="str">
        <f>[1]店マスタ!B1970</f>
        <v>（株）三野電機商会</v>
      </c>
      <c r="C1971" s="183">
        <v>4.5</v>
      </c>
      <c r="D1971" s="183">
        <v>4.5</v>
      </c>
      <c r="E1971" s="183">
        <f>_xlfn.XLOOKUP(A1971,[2]Sheet1!$R:$R,[2]Sheet1!$AB:$AB,"",0)</f>
        <v>5</v>
      </c>
      <c r="F1971" s="183" t="str">
        <f>_xlfn.XLOOKUP($A1971,[3]【2026年03月度_全社】RFM客層一覧表データ!$A:$A,[3]【2026年03月度_全社】RFM客層一覧表データ!C:C,"",0)</f>
        <v/>
      </c>
      <c r="G1971" s="183" t="str">
        <f>_xlfn.XLOOKUP($A1971,[3]【2026年03月度_全社】RFM客層一覧表データ!$A:$A,[3]【2026年03月度_全社】RFM客層一覧表データ!D:D,"",0)</f>
        <v/>
      </c>
      <c r="H1971" s="183" t="str">
        <f>_xlfn.XLOOKUP($A1971,[3]【2026年03月度_全社】RFM客層一覧表データ!$A:$A,[3]【2026年03月度_全社】RFM客層一覧表データ!E:E,"",0)</f>
        <v/>
      </c>
      <c r="I1971" s="183" t="str">
        <f>_xlfn.XLOOKUP($A1971,[3]【2026年03月度_全社】RFM客層一覧表データ!$A:$A,[3]【2026年03月度_全社】RFM客層一覧表データ!F:F,"",0)</f>
        <v/>
      </c>
      <c r="J1971" s="183">
        <v>0</v>
      </c>
      <c r="K1971" s="183">
        <v>0</v>
      </c>
      <c r="L1971" s="183">
        <v>0</v>
      </c>
      <c r="M1971" s="183">
        <v>0</v>
      </c>
      <c r="N1971" s="183">
        <v>0</v>
      </c>
      <c r="O1971" s="183">
        <v>0</v>
      </c>
      <c r="P1971" s="183">
        <v>0</v>
      </c>
      <c r="Q1971" s="183">
        <v>0</v>
      </c>
      <c r="R1971" s="183">
        <v>0</v>
      </c>
      <c r="S1971" s="183">
        <v>0</v>
      </c>
      <c r="T1971" s="183">
        <v>0</v>
      </c>
      <c r="U1971" s="183">
        <v>0</v>
      </c>
      <c r="V1971" s="183">
        <v>0</v>
      </c>
      <c r="W1971" s="183">
        <v>0</v>
      </c>
      <c r="X1971" s="183">
        <v>0</v>
      </c>
      <c r="Y1971" s="183">
        <v>0</v>
      </c>
    </row>
    <row r="1972" spans="1:25" x14ac:dyDescent="0.2">
      <c r="A1972" s="184">
        <v>11563733</v>
      </c>
      <c r="B1972" s="183" t="str">
        <f>[1]店マスタ!B1971</f>
        <v>（有）小玉電機商会</v>
      </c>
      <c r="C1972" s="183">
        <v>2.5</v>
      </c>
      <c r="D1972" s="183">
        <v>2.5</v>
      </c>
      <c r="E1972" s="183">
        <f>_xlfn.XLOOKUP(A1972,[2]Sheet1!$R:$R,[2]Sheet1!$AB:$AB,"",0)</f>
        <v>2.5</v>
      </c>
      <c r="F1972" s="183" t="str">
        <f>_xlfn.XLOOKUP($A1972,[3]【2026年03月度_全社】RFM客層一覧表データ!$A:$A,[3]【2026年03月度_全社】RFM客層一覧表データ!C:C,"",0)</f>
        <v/>
      </c>
      <c r="G1972" s="183" t="str">
        <f>_xlfn.XLOOKUP($A1972,[3]【2026年03月度_全社】RFM客層一覧表データ!$A:$A,[3]【2026年03月度_全社】RFM客層一覧表データ!D:D,"",0)</f>
        <v/>
      </c>
      <c r="H1972" s="183" t="str">
        <f>_xlfn.XLOOKUP($A1972,[3]【2026年03月度_全社】RFM客層一覧表データ!$A:$A,[3]【2026年03月度_全社】RFM客層一覧表データ!E:E,"",0)</f>
        <v/>
      </c>
      <c r="I1972" s="183" t="str">
        <f>_xlfn.XLOOKUP($A1972,[3]【2026年03月度_全社】RFM客層一覧表データ!$A:$A,[3]【2026年03月度_全社】RFM客層一覧表データ!F:F,"",0)</f>
        <v/>
      </c>
      <c r="J1972" s="183">
        <v>0</v>
      </c>
      <c r="K1972" s="183">
        <v>0</v>
      </c>
      <c r="L1972" s="183">
        <v>0</v>
      </c>
      <c r="M1972" s="183">
        <v>0</v>
      </c>
      <c r="N1972" s="183">
        <v>0</v>
      </c>
      <c r="O1972" s="183">
        <v>0</v>
      </c>
      <c r="P1972" s="183">
        <v>0</v>
      </c>
      <c r="Q1972" s="183">
        <v>0</v>
      </c>
      <c r="R1972" s="183">
        <v>0</v>
      </c>
      <c r="S1972" s="183">
        <v>0</v>
      </c>
      <c r="T1972" s="183">
        <v>0</v>
      </c>
      <c r="U1972" s="183">
        <v>0</v>
      </c>
      <c r="V1972" s="183">
        <v>0</v>
      </c>
      <c r="W1972" s="183">
        <v>0</v>
      </c>
      <c r="X1972" s="183">
        <v>0</v>
      </c>
      <c r="Y1972" s="183">
        <v>0</v>
      </c>
    </row>
    <row r="1973" spans="1:25" x14ac:dyDescent="0.2">
      <c r="A1973" s="184">
        <v>11563735</v>
      </c>
      <c r="B1973" s="183" t="str">
        <f>[1]店マスタ!B1972</f>
        <v>株式会社ヒライデンキ</v>
      </c>
      <c r="C1973" s="183">
        <v>1.5</v>
      </c>
      <c r="D1973" s="183">
        <v>1.5</v>
      </c>
      <c r="E1973" s="183">
        <f>_xlfn.XLOOKUP(A1973,[2]Sheet1!$R:$R,[2]Sheet1!$AB:$AB,"",0)</f>
        <v>1.5</v>
      </c>
      <c r="F1973" s="183">
        <f>_xlfn.XLOOKUP($A1973,[3]【2026年03月度_全社】RFM客層一覧表データ!$A:$A,[3]【2026年03月度_全社】RFM客層一覧表データ!C:C,"",0)</f>
        <v>578</v>
      </c>
      <c r="G1973" s="183">
        <f>_xlfn.XLOOKUP($A1973,[3]【2026年03月度_全社】RFM客層一覧表データ!$A:$A,[3]【2026年03月度_全社】RFM客層一覧表データ!D:D,"",0)</f>
        <v>270</v>
      </c>
      <c r="H1973" s="183">
        <f>_xlfn.XLOOKUP($A1973,[3]【2026年03月度_全社】RFM客層一覧表データ!$A:$A,[3]【2026年03月度_全社】RFM客層一覧表データ!E:E,"",0)</f>
        <v>235</v>
      </c>
      <c r="I1973" s="183">
        <f>_xlfn.XLOOKUP($A1973,[3]【2026年03月度_全社】RFM客層一覧表データ!$A:$A,[3]【2026年03月度_全社】RFM客層一覧表データ!F:F,"",0)</f>
        <v>50</v>
      </c>
      <c r="J1973" s="183">
        <v>567</v>
      </c>
      <c r="K1973" s="183">
        <v>254</v>
      </c>
      <c r="L1973" s="183">
        <v>224</v>
      </c>
      <c r="M1973" s="183">
        <v>50</v>
      </c>
      <c r="N1973" s="183">
        <v>551</v>
      </c>
      <c r="O1973" s="183">
        <v>265</v>
      </c>
      <c r="P1973" s="183">
        <v>212</v>
      </c>
      <c r="Q1973" s="183">
        <v>46</v>
      </c>
      <c r="R1973" s="183">
        <v>525</v>
      </c>
      <c r="S1973" s="183">
        <v>255</v>
      </c>
      <c r="T1973" s="183">
        <v>203</v>
      </c>
      <c r="U1973" s="183">
        <v>53</v>
      </c>
      <c r="V1973" s="183">
        <v>505</v>
      </c>
      <c r="W1973" s="183">
        <v>210</v>
      </c>
      <c r="X1973" s="183">
        <v>195</v>
      </c>
      <c r="Y1973" s="183">
        <v>45</v>
      </c>
    </row>
    <row r="1974" spans="1:25" x14ac:dyDescent="0.2">
      <c r="A1974" s="184">
        <v>11564545</v>
      </c>
      <c r="B1974" s="183" t="str">
        <f>[1]店マスタ!B1973</f>
        <v>ワタナベ電気</v>
      </c>
      <c r="C1974" s="183">
        <v>2</v>
      </c>
      <c r="D1974" s="183">
        <v>2</v>
      </c>
      <c r="E1974" s="183">
        <f>_xlfn.XLOOKUP(A1974,[2]Sheet1!$R:$R,[2]Sheet1!$AB:$AB,"",0)</f>
        <v>2</v>
      </c>
      <c r="F1974" s="183" t="str">
        <f>_xlfn.XLOOKUP($A1974,[3]【2026年03月度_全社】RFM客層一覧表データ!$A:$A,[3]【2026年03月度_全社】RFM客層一覧表データ!C:C,"",0)</f>
        <v/>
      </c>
      <c r="G1974" s="183" t="str">
        <f>_xlfn.XLOOKUP($A1974,[3]【2026年03月度_全社】RFM客層一覧表データ!$A:$A,[3]【2026年03月度_全社】RFM客層一覧表データ!D:D,"",0)</f>
        <v/>
      </c>
      <c r="H1974" s="183" t="str">
        <f>_xlfn.XLOOKUP($A1974,[3]【2026年03月度_全社】RFM客層一覧表データ!$A:$A,[3]【2026年03月度_全社】RFM客層一覧表データ!E:E,"",0)</f>
        <v/>
      </c>
      <c r="I1974" s="183" t="str">
        <f>_xlfn.XLOOKUP($A1974,[3]【2026年03月度_全社】RFM客層一覧表データ!$A:$A,[3]【2026年03月度_全社】RFM客層一覧表データ!F:F,"",0)</f>
        <v/>
      </c>
      <c r="J1974" s="183">
        <v>0</v>
      </c>
      <c r="K1974" s="183">
        <v>0</v>
      </c>
      <c r="L1974" s="183">
        <v>0</v>
      </c>
      <c r="M1974" s="183">
        <v>0</v>
      </c>
      <c r="N1974" s="183">
        <v>0</v>
      </c>
      <c r="O1974" s="183">
        <v>0</v>
      </c>
      <c r="P1974" s="183">
        <v>0</v>
      </c>
      <c r="Q1974" s="183">
        <v>0</v>
      </c>
      <c r="R1974" s="183">
        <v>0</v>
      </c>
      <c r="S1974" s="183">
        <v>0</v>
      </c>
      <c r="T1974" s="183">
        <v>0</v>
      </c>
      <c r="U1974" s="183">
        <v>0</v>
      </c>
      <c r="V1974" s="183">
        <v>0</v>
      </c>
      <c r="W1974" s="183">
        <v>0</v>
      </c>
      <c r="X1974" s="183">
        <v>0</v>
      </c>
      <c r="Y1974" s="183">
        <v>0</v>
      </c>
    </row>
    <row r="1975" spans="1:25" x14ac:dyDescent="0.2">
      <c r="A1975" s="184">
        <v>11564780</v>
      </c>
      <c r="B1975" s="183" t="str">
        <f>[1]店マスタ!B1974</f>
        <v>（株）星野電業社</v>
      </c>
      <c r="C1975" s="183">
        <v>10</v>
      </c>
      <c r="D1975" s="183">
        <v>9.5</v>
      </c>
      <c r="E1975" s="183">
        <f>_xlfn.XLOOKUP(A1975,[2]Sheet1!$R:$R,[2]Sheet1!$AB:$AB,"",0)</f>
        <v>10.5</v>
      </c>
      <c r="F1975" s="183" t="str">
        <f>_xlfn.XLOOKUP($A1975,[3]【2026年03月度_全社】RFM客層一覧表データ!$A:$A,[3]【2026年03月度_全社】RFM客層一覧表データ!C:C,"",0)</f>
        <v/>
      </c>
      <c r="G1975" s="183" t="str">
        <f>_xlfn.XLOOKUP($A1975,[3]【2026年03月度_全社】RFM客層一覧表データ!$A:$A,[3]【2026年03月度_全社】RFM客層一覧表データ!D:D,"",0)</f>
        <v/>
      </c>
      <c r="H1975" s="183" t="str">
        <f>_xlfn.XLOOKUP($A1975,[3]【2026年03月度_全社】RFM客層一覧表データ!$A:$A,[3]【2026年03月度_全社】RFM客層一覧表データ!E:E,"",0)</f>
        <v/>
      </c>
      <c r="I1975" s="183" t="str">
        <f>_xlfn.XLOOKUP($A1975,[3]【2026年03月度_全社】RFM客層一覧表データ!$A:$A,[3]【2026年03月度_全社】RFM客層一覧表データ!F:F,"",0)</f>
        <v/>
      </c>
      <c r="J1975" s="183">
        <v>0</v>
      </c>
      <c r="K1975" s="183">
        <v>0</v>
      </c>
      <c r="L1975" s="183">
        <v>0</v>
      </c>
      <c r="M1975" s="183">
        <v>0</v>
      </c>
      <c r="N1975" s="183">
        <v>0</v>
      </c>
      <c r="O1975" s="183">
        <v>0</v>
      </c>
      <c r="P1975" s="183">
        <v>0</v>
      </c>
      <c r="Q1975" s="183">
        <v>0</v>
      </c>
      <c r="R1975" s="183">
        <v>0</v>
      </c>
      <c r="S1975" s="183">
        <v>0</v>
      </c>
      <c r="T1975" s="183">
        <v>0</v>
      </c>
      <c r="U1975" s="183">
        <v>0</v>
      </c>
      <c r="V1975" s="183">
        <v>0</v>
      </c>
      <c r="W1975" s="183">
        <v>0</v>
      </c>
      <c r="X1975" s="183">
        <v>0</v>
      </c>
      <c r="Y1975" s="183">
        <v>0</v>
      </c>
    </row>
    <row r="1976" spans="1:25" x14ac:dyDescent="0.2">
      <c r="A1976" s="184">
        <v>11564783</v>
      </c>
      <c r="B1976" s="183" t="str">
        <f>[1]店マスタ!B1975</f>
        <v>（有）板垣電器商会</v>
      </c>
      <c r="C1976" s="183">
        <v>2.5</v>
      </c>
      <c r="D1976" s="183">
        <v>2.5</v>
      </c>
      <c r="E1976" s="183">
        <f>_xlfn.XLOOKUP(A1976,[2]Sheet1!$R:$R,[2]Sheet1!$AB:$AB,"",0)</f>
        <v>3</v>
      </c>
      <c r="F1976" s="183">
        <f>_xlfn.XLOOKUP($A1976,[3]【2026年03月度_全社】RFM客層一覧表データ!$A:$A,[3]【2026年03月度_全社】RFM客層一覧表データ!C:C,"",0)</f>
        <v>448</v>
      </c>
      <c r="G1976" s="183">
        <f>_xlfn.XLOOKUP($A1976,[3]【2026年03月度_全社】RFM客層一覧表データ!$A:$A,[3]【2026年03月度_全社】RFM客層一覧表データ!D:D,"",0)</f>
        <v>230</v>
      </c>
      <c r="H1976" s="183">
        <f>_xlfn.XLOOKUP($A1976,[3]【2026年03月度_全社】RFM客層一覧表データ!$A:$A,[3]【2026年03月度_全社】RFM客層一覧表データ!E:E,"",0)</f>
        <v>284</v>
      </c>
      <c r="I1976" s="183">
        <f>_xlfn.XLOOKUP($A1976,[3]【2026年03月度_全社】RFM客層一覧表データ!$A:$A,[3]【2026年03月度_全社】RFM客層一覧表データ!F:F,"",0)</f>
        <v>17</v>
      </c>
      <c r="J1976" s="183">
        <v>503</v>
      </c>
      <c r="K1976" s="183">
        <v>235</v>
      </c>
      <c r="L1976" s="183">
        <v>291</v>
      </c>
      <c r="M1976" s="183">
        <v>13</v>
      </c>
      <c r="N1976" s="183">
        <v>533</v>
      </c>
      <c r="O1976" s="183">
        <v>255</v>
      </c>
      <c r="P1976" s="183">
        <v>300</v>
      </c>
      <c r="Q1976" s="183">
        <v>21</v>
      </c>
      <c r="R1976" s="183">
        <v>540</v>
      </c>
      <c r="S1976" s="183">
        <v>258</v>
      </c>
      <c r="T1976" s="183">
        <v>319</v>
      </c>
      <c r="U1976" s="183">
        <v>13</v>
      </c>
      <c r="V1976" s="183">
        <v>551</v>
      </c>
      <c r="W1976" s="183">
        <v>254</v>
      </c>
      <c r="X1976" s="183">
        <v>334</v>
      </c>
      <c r="Y1976" s="183">
        <v>18</v>
      </c>
    </row>
    <row r="1977" spans="1:25" x14ac:dyDescent="0.2">
      <c r="A1977" s="184">
        <v>11564787</v>
      </c>
      <c r="B1977" s="183" t="str">
        <f>[1]店マスタ!B1976</f>
        <v>（有）明道テレビサービス</v>
      </c>
      <c r="C1977" s="183">
        <v>8</v>
      </c>
      <c r="D1977" s="183">
        <v>8</v>
      </c>
      <c r="E1977" s="183">
        <f>_xlfn.XLOOKUP(A1977,[2]Sheet1!$R:$R,[2]Sheet1!$AB:$AB,"",0)</f>
        <v>8</v>
      </c>
      <c r="F1977" s="183" t="str">
        <f>_xlfn.XLOOKUP($A1977,[3]【2026年03月度_全社】RFM客層一覧表データ!$A:$A,[3]【2026年03月度_全社】RFM客層一覧表データ!C:C,"",0)</f>
        <v/>
      </c>
      <c r="G1977" s="183" t="str">
        <f>_xlfn.XLOOKUP($A1977,[3]【2026年03月度_全社】RFM客層一覧表データ!$A:$A,[3]【2026年03月度_全社】RFM客層一覧表データ!D:D,"",0)</f>
        <v/>
      </c>
      <c r="H1977" s="183" t="str">
        <f>_xlfn.XLOOKUP($A1977,[3]【2026年03月度_全社】RFM客層一覧表データ!$A:$A,[3]【2026年03月度_全社】RFM客層一覧表データ!E:E,"",0)</f>
        <v/>
      </c>
      <c r="I1977" s="183" t="str">
        <f>_xlfn.XLOOKUP($A1977,[3]【2026年03月度_全社】RFM客層一覧表データ!$A:$A,[3]【2026年03月度_全社】RFM客層一覧表データ!F:F,"",0)</f>
        <v/>
      </c>
      <c r="J1977" s="183">
        <v>0</v>
      </c>
      <c r="K1977" s="183">
        <v>0</v>
      </c>
      <c r="L1977" s="183">
        <v>0</v>
      </c>
      <c r="M1977" s="183">
        <v>0</v>
      </c>
      <c r="N1977" s="183">
        <v>0</v>
      </c>
      <c r="O1977" s="183">
        <v>0</v>
      </c>
      <c r="P1977" s="183">
        <v>0</v>
      </c>
      <c r="Q1977" s="183">
        <v>0</v>
      </c>
      <c r="R1977" s="183">
        <v>0</v>
      </c>
      <c r="S1977" s="183">
        <v>0</v>
      </c>
      <c r="T1977" s="183">
        <v>0</v>
      </c>
      <c r="U1977" s="183">
        <v>0</v>
      </c>
      <c r="V1977" s="183">
        <v>0</v>
      </c>
      <c r="W1977" s="183">
        <v>0</v>
      </c>
      <c r="X1977" s="183">
        <v>0</v>
      </c>
      <c r="Y1977" s="183">
        <v>0</v>
      </c>
    </row>
    <row r="1978" spans="1:25" x14ac:dyDescent="0.2">
      <c r="A1978" s="184">
        <v>11564797</v>
      </c>
      <c r="B1978" s="183" t="str">
        <f>[1]店マスタ!B1977</f>
        <v>パナ・コスモス　オカムラ</v>
      </c>
      <c r="C1978" s="183">
        <v>2</v>
      </c>
      <c r="D1978" s="183">
        <v>2</v>
      </c>
      <c r="E1978" s="183">
        <f>_xlfn.XLOOKUP(A1978,[2]Sheet1!$R:$R,[2]Sheet1!$AB:$AB,"",0)</f>
        <v>2</v>
      </c>
      <c r="F1978" s="183">
        <f>_xlfn.XLOOKUP($A1978,[3]【2026年03月度_全社】RFM客層一覧表データ!$A:$A,[3]【2026年03月度_全社】RFM客層一覧表データ!C:C,"",0)</f>
        <v>298</v>
      </c>
      <c r="G1978" s="183">
        <f>_xlfn.XLOOKUP($A1978,[3]【2026年03月度_全社】RFM客層一覧表データ!$A:$A,[3]【2026年03月度_全社】RFM客層一覧表データ!D:D,"",0)</f>
        <v>128</v>
      </c>
      <c r="H1978" s="183">
        <f>_xlfn.XLOOKUP($A1978,[3]【2026年03月度_全社】RFM客層一覧表データ!$A:$A,[3]【2026年03月度_全社】RFM客層一覧表データ!E:E,"",0)</f>
        <v>196</v>
      </c>
      <c r="I1978" s="183">
        <f>_xlfn.XLOOKUP($A1978,[3]【2026年03月度_全社】RFM客層一覧表データ!$A:$A,[3]【2026年03月度_全社】RFM客層一覧表データ!F:F,"",0)</f>
        <v>4</v>
      </c>
      <c r="J1978" s="183">
        <v>324</v>
      </c>
      <c r="K1978" s="183">
        <v>117</v>
      </c>
      <c r="L1978" s="183">
        <v>205</v>
      </c>
      <c r="M1978" s="183">
        <v>4</v>
      </c>
      <c r="N1978" s="183">
        <v>336</v>
      </c>
      <c r="O1978" s="183">
        <v>181</v>
      </c>
      <c r="P1978" s="183">
        <v>216</v>
      </c>
      <c r="Q1978" s="183">
        <v>10</v>
      </c>
      <c r="R1978" s="183">
        <v>339</v>
      </c>
      <c r="S1978" s="183">
        <v>180</v>
      </c>
      <c r="T1978" s="183">
        <v>224</v>
      </c>
      <c r="U1978" s="183">
        <v>14</v>
      </c>
      <c r="V1978" s="183">
        <v>347</v>
      </c>
      <c r="W1978" s="183">
        <v>186</v>
      </c>
      <c r="X1978" s="183">
        <v>231</v>
      </c>
      <c r="Y1978" s="183">
        <v>7</v>
      </c>
    </row>
    <row r="1979" spans="1:25" x14ac:dyDescent="0.2">
      <c r="A1979" s="184">
        <v>11564798</v>
      </c>
      <c r="B1979" s="183" t="str">
        <f>[1]店マスタ!B1978</f>
        <v>ｅプラザ　つばめ店</v>
      </c>
      <c r="C1979" s="183">
        <v>3.5</v>
      </c>
      <c r="D1979" s="183">
        <v>3.5</v>
      </c>
      <c r="E1979" s="183">
        <f>_xlfn.XLOOKUP(A1979,[2]Sheet1!$R:$R,[2]Sheet1!$AB:$AB,"",0)</f>
        <v>4</v>
      </c>
      <c r="F1979" s="183">
        <f>_xlfn.XLOOKUP($A1979,[3]【2026年03月度_全社】RFM客層一覧表データ!$A:$A,[3]【2026年03月度_全社】RFM客層一覧表データ!C:C,"",0)</f>
        <v>1180</v>
      </c>
      <c r="G1979" s="183">
        <f>_xlfn.XLOOKUP($A1979,[3]【2026年03月度_全社】RFM客層一覧表データ!$A:$A,[3]【2026年03月度_全社】RFM客層一覧表データ!D:D,"",0)</f>
        <v>744</v>
      </c>
      <c r="H1979" s="183">
        <f>_xlfn.XLOOKUP($A1979,[3]【2026年03月度_全社】RFM客層一覧表データ!$A:$A,[3]【2026年03月度_全社】RFM客層一覧表データ!E:E,"",0)</f>
        <v>692</v>
      </c>
      <c r="I1979" s="183">
        <f>_xlfn.XLOOKUP($A1979,[3]【2026年03月度_全社】RFM客層一覧表データ!$A:$A,[3]【2026年03月度_全社】RFM客層一覧表データ!F:F,"",0)</f>
        <v>107</v>
      </c>
      <c r="J1979" s="183">
        <v>1122</v>
      </c>
      <c r="K1979" s="183">
        <v>680</v>
      </c>
      <c r="L1979" s="183">
        <v>651</v>
      </c>
      <c r="M1979" s="183">
        <v>75</v>
      </c>
      <c r="N1979" s="183">
        <v>1103</v>
      </c>
      <c r="O1979" s="183">
        <v>678</v>
      </c>
      <c r="P1979" s="183">
        <v>633</v>
      </c>
      <c r="Q1979" s="183">
        <v>76</v>
      </c>
      <c r="R1979" s="183">
        <v>1077</v>
      </c>
      <c r="S1979" s="183">
        <v>672</v>
      </c>
      <c r="T1979" s="183">
        <v>622</v>
      </c>
      <c r="U1979" s="183">
        <v>75</v>
      </c>
      <c r="V1979" s="183">
        <v>1043</v>
      </c>
      <c r="W1979" s="183">
        <v>651</v>
      </c>
      <c r="X1979" s="183">
        <v>605</v>
      </c>
      <c r="Y1979" s="183">
        <v>59</v>
      </c>
    </row>
    <row r="1980" spans="1:25" x14ac:dyDescent="0.2">
      <c r="A1980" s="184">
        <v>11565759</v>
      </c>
      <c r="B1980" s="183" t="str">
        <f>[1]店マスタ!B1979</f>
        <v>でんきと住まいの　ただ</v>
      </c>
      <c r="C1980" s="183">
        <v>4</v>
      </c>
      <c r="D1980" s="183">
        <v>4</v>
      </c>
      <c r="E1980" s="183">
        <f>_xlfn.XLOOKUP(A1980,[2]Sheet1!$R:$R,[2]Sheet1!$AB:$AB,"",0)</f>
        <v>4</v>
      </c>
      <c r="F1980" s="183">
        <f>_xlfn.XLOOKUP($A1980,[3]【2026年03月度_全社】RFM客層一覧表データ!$A:$A,[3]【2026年03月度_全社】RFM客層一覧表データ!C:C,"",0)</f>
        <v>817</v>
      </c>
      <c r="G1980" s="183">
        <f>_xlfn.XLOOKUP($A1980,[3]【2026年03月度_全社】RFM客層一覧表データ!$A:$A,[3]【2026年03月度_全社】RFM客層一覧表データ!D:D,"",0)</f>
        <v>460</v>
      </c>
      <c r="H1980" s="183">
        <f>_xlfn.XLOOKUP($A1980,[3]【2026年03月度_全社】RFM客層一覧表データ!$A:$A,[3]【2026年03月度_全社】RFM客層一覧表データ!E:E,"",0)</f>
        <v>489</v>
      </c>
      <c r="I1980" s="183">
        <f>_xlfn.XLOOKUP($A1980,[3]【2026年03月度_全社】RFM客層一覧表データ!$A:$A,[3]【2026年03月度_全社】RFM客層一覧表データ!F:F,"",0)</f>
        <v>38</v>
      </c>
      <c r="J1980" s="183">
        <v>850</v>
      </c>
      <c r="K1980" s="183">
        <v>497</v>
      </c>
      <c r="L1980" s="183">
        <v>503</v>
      </c>
      <c r="M1980" s="183">
        <v>54</v>
      </c>
      <c r="N1980" s="183">
        <v>827</v>
      </c>
      <c r="O1980" s="183">
        <v>514</v>
      </c>
      <c r="P1980" s="183">
        <v>499</v>
      </c>
      <c r="Q1980" s="183">
        <v>32</v>
      </c>
      <c r="R1980" s="183">
        <v>850</v>
      </c>
      <c r="S1980" s="183">
        <v>513</v>
      </c>
      <c r="T1980" s="183">
        <v>499</v>
      </c>
      <c r="U1980" s="183">
        <v>48</v>
      </c>
      <c r="V1980" s="183">
        <v>846</v>
      </c>
      <c r="W1980" s="183">
        <v>509</v>
      </c>
      <c r="X1980" s="183">
        <v>524</v>
      </c>
      <c r="Y1980" s="183">
        <v>52</v>
      </c>
    </row>
    <row r="1981" spans="1:25" x14ac:dyDescent="0.2">
      <c r="A1981" s="184">
        <v>11565771</v>
      </c>
      <c r="B1981" s="183" t="str">
        <f>[1]店マスタ!B1980</f>
        <v>でんきと住まいの　さとう</v>
      </c>
      <c r="C1981" s="183">
        <v>2.5</v>
      </c>
      <c r="D1981" s="183">
        <v>2</v>
      </c>
      <c r="E1981" s="183">
        <f>_xlfn.XLOOKUP(A1981,[2]Sheet1!$R:$R,[2]Sheet1!$AB:$AB,"",0)</f>
        <v>2.5</v>
      </c>
      <c r="F1981" s="183">
        <f>_xlfn.XLOOKUP($A1981,[3]【2026年03月度_全社】RFM客層一覧表データ!$A:$A,[3]【2026年03月度_全社】RFM客層一覧表データ!C:C,"",0)</f>
        <v>339</v>
      </c>
      <c r="G1981" s="183">
        <f>_xlfn.XLOOKUP($A1981,[3]【2026年03月度_全社】RFM客層一覧表データ!$A:$A,[3]【2026年03月度_全社】RFM客層一覧表データ!D:D,"",0)</f>
        <v>125</v>
      </c>
      <c r="H1981" s="183">
        <f>_xlfn.XLOOKUP($A1981,[3]【2026年03月度_全社】RFM客層一覧表データ!$A:$A,[3]【2026年03月度_全社】RFM客層一覧表データ!E:E,"",0)</f>
        <v>215</v>
      </c>
      <c r="I1981" s="183">
        <f>_xlfn.XLOOKUP($A1981,[3]【2026年03月度_全社】RFM客層一覧表データ!$A:$A,[3]【2026年03月度_全社】RFM客層一覧表データ!F:F,"",0)</f>
        <v>15</v>
      </c>
      <c r="J1981" s="183">
        <v>346</v>
      </c>
      <c r="K1981" s="183">
        <v>143</v>
      </c>
      <c r="L1981" s="183">
        <v>225</v>
      </c>
      <c r="M1981" s="183">
        <v>13</v>
      </c>
      <c r="N1981" s="183">
        <v>348</v>
      </c>
      <c r="O1981" s="183">
        <v>183</v>
      </c>
      <c r="P1981" s="183">
        <v>236</v>
      </c>
      <c r="Q1981" s="183">
        <v>22</v>
      </c>
      <c r="R1981" s="183">
        <v>343</v>
      </c>
      <c r="S1981" s="183">
        <v>192</v>
      </c>
      <c r="T1981" s="183">
        <v>246</v>
      </c>
      <c r="U1981" s="183">
        <v>16</v>
      </c>
      <c r="V1981" s="183">
        <v>341</v>
      </c>
      <c r="W1981" s="183">
        <v>185</v>
      </c>
      <c r="X1981" s="183">
        <v>249</v>
      </c>
      <c r="Y1981" s="183">
        <v>15</v>
      </c>
    </row>
    <row r="1982" spans="1:25" x14ac:dyDescent="0.2">
      <c r="A1982" s="184">
        <v>11565777</v>
      </c>
      <c r="B1982" s="183" t="str">
        <f>[1]店マスタ!B1981</f>
        <v>ｅプラザ長岡栃尾店</v>
      </c>
      <c r="C1982" s="183">
        <v>4.5</v>
      </c>
      <c r="D1982" s="183">
        <v>2.5</v>
      </c>
      <c r="E1982" s="183">
        <f>_xlfn.XLOOKUP(A1982,[2]Sheet1!$R:$R,[2]Sheet1!$AB:$AB,"",0)</f>
        <v>2.5</v>
      </c>
      <c r="F1982" s="183">
        <f>_xlfn.XLOOKUP($A1982,[3]【2026年03月度_全社】RFM客層一覧表データ!$A:$A,[3]【2026年03月度_全社】RFM客層一覧表データ!C:C,"",0)</f>
        <v>1313</v>
      </c>
      <c r="G1982" s="183">
        <f>_xlfn.XLOOKUP($A1982,[3]【2026年03月度_全社】RFM客層一覧表データ!$A:$A,[3]【2026年03月度_全社】RFM客層一覧表データ!D:D,"",0)</f>
        <v>703</v>
      </c>
      <c r="H1982" s="183">
        <f>_xlfn.XLOOKUP($A1982,[3]【2026年03月度_全社】RFM客層一覧表データ!$A:$A,[3]【2026年03月度_全社】RFM客層一覧表データ!E:E,"",0)</f>
        <v>825</v>
      </c>
      <c r="I1982" s="183">
        <f>_xlfn.XLOOKUP($A1982,[3]【2026年03月度_全社】RFM客層一覧表データ!$A:$A,[3]【2026年03月度_全社】RFM客層一覧表データ!F:F,"",0)</f>
        <v>52</v>
      </c>
      <c r="J1982" s="183">
        <v>1203</v>
      </c>
      <c r="K1982" s="183">
        <v>636</v>
      </c>
      <c r="L1982" s="183">
        <v>713</v>
      </c>
      <c r="M1982" s="183">
        <v>46</v>
      </c>
      <c r="N1982" s="183">
        <v>1271</v>
      </c>
      <c r="O1982" s="183">
        <v>672</v>
      </c>
      <c r="P1982" s="183">
        <v>717</v>
      </c>
      <c r="Q1982" s="183">
        <v>57</v>
      </c>
      <c r="R1982" s="183">
        <v>1335</v>
      </c>
      <c r="S1982" s="183">
        <v>678</v>
      </c>
      <c r="T1982" s="183">
        <v>707</v>
      </c>
      <c r="U1982" s="183">
        <v>76</v>
      </c>
      <c r="V1982" s="183">
        <v>1341</v>
      </c>
      <c r="W1982" s="183">
        <v>708</v>
      </c>
      <c r="X1982" s="183">
        <v>694</v>
      </c>
      <c r="Y1982" s="183">
        <v>96</v>
      </c>
    </row>
    <row r="1983" spans="1:25" x14ac:dyDescent="0.2">
      <c r="A1983" s="184">
        <v>11566785</v>
      </c>
      <c r="B1983" s="183" t="str">
        <f>[1]店マスタ!B1982</f>
        <v>でんきと住まいの　アサヒドウ</v>
      </c>
      <c r="C1983" s="183">
        <v>4.5</v>
      </c>
      <c r="D1983" s="183">
        <v>4.5</v>
      </c>
      <c r="E1983" s="183">
        <f>_xlfn.XLOOKUP(A1983,[2]Sheet1!$R:$R,[2]Sheet1!$AB:$AB,"",0)</f>
        <v>4.5</v>
      </c>
      <c r="F1983" s="183">
        <f>_xlfn.XLOOKUP($A1983,[3]【2026年03月度_全社】RFM客層一覧表データ!$A:$A,[3]【2026年03月度_全社】RFM客層一覧表データ!C:C,"",0)</f>
        <v>1057</v>
      </c>
      <c r="G1983" s="183">
        <f>_xlfn.XLOOKUP($A1983,[3]【2026年03月度_全社】RFM客層一覧表データ!$A:$A,[3]【2026年03月度_全社】RFM客層一覧表データ!D:D,"",0)</f>
        <v>466</v>
      </c>
      <c r="H1983" s="183">
        <f>_xlfn.XLOOKUP($A1983,[3]【2026年03月度_全社】RFM客層一覧表データ!$A:$A,[3]【2026年03月度_全社】RFM客層一覧表データ!E:E,"",0)</f>
        <v>528</v>
      </c>
      <c r="I1983" s="183">
        <f>_xlfn.XLOOKUP($A1983,[3]【2026年03月度_全社】RFM客層一覧表データ!$A:$A,[3]【2026年03月度_全社】RFM客層一覧表データ!F:F,"",0)</f>
        <v>43</v>
      </c>
      <c r="J1983" s="183">
        <v>1057</v>
      </c>
      <c r="K1983" s="183">
        <v>509</v>
      </c>
      <c r="L1983" s="183">
        <v>543</v>
      </c>
      <c r="M1983" s="183">
        <v>65</v>
      </c>
      <c r="N1983" s="183">
        <v>1010</v>
      </c>
      <c r="O1983" s="183">
        <v>582</v>
      </c>
      <c r="P1983" s="183">
        <v>538</v>
      </c>
      <c r="Q1983" s="183">
        <v>51</v>
      </c>
      <c r="R1983" s="183">
        <v>999</v>
      </c>
      <c r="S1983" s="183">
        <v>581</v>
      </c>
      <c r="T1983" s="183">
        <v>548</v>
      </c>
      <c r="U1983" s="183">
        <v>85</v>
      </c>
      <c r="V1983" s="183">
        <v>960</v>
      </c>
      <c r="W1983" s="183">
        <v>556</v>
      </c>
      <c r="X1983" s="183">
        <v>543</v>
      </c>
      <c r="Y1983" s="183">
        <v>56</v>
      </c>
    </row>
    <row r="1984" spans="1:25" x14ac:dyDescent="0.2">
      <c r="A1984" s="184">
        <v>11566810</v>
      </c>
      <c r="B1984" s="183" t="str">
        <f>[1]店マスタ!B1983</f>
        <v>パナ・コスモス　カネデン</v>
      </c>
      <c r="C1984" s="183">
        <v>1.5</v>
      </c>
      <c r="D1984" s="183">
        <v>1.5</v>
      </c>
      <c r="E1984" s="183">
        <f>_xlfn.XLOOKUP(A1984,[2]Sheet1!$R:$R,[2]Sheet1!$AB:$AB,"",0)</f>
        <v>1.5</v>
      </c>
      <c r="F1984" s="183">
        <f>_xlfn.XLOOKUP($A1984,[3]【2026年03月度_全社】RFM客層一覧表データ!$A:$A,[3]【2026年03月度_全社】RFM客層一覧表データ!C:C,"",0)</f>
        <v>294</v>
      </c>
      <c r="G1984" s="183">
        <f>_xlfn.XLOOKUP($A1984,[3]【2026年03月度_全社】RFM客層一覧表データ!$A:$A,[3]【2026年03月度_全社】RFM客層一覧表データ!D:D,"",0)</f>
        <v>141</v>
      </c>
      <c r="H1984" s="183">
        <f>_xlfn.XLOOKUP($A1984,[3]【2026年03月度_全社】RFM客層一覧表データ!$A:$A,[3]【2026年03月度_全社】RFM客層一覧表データ!E:E,"",0)</f>
        <v>181</v>
      </c>
      <c r="I1984" s="183">
        <f>_xlfn.XLOOKUP($A1984,[3]【2026年03月度_全社】RFM客層一覧表データ!$A:$A,[3]【2026年03月度_全社】RFM客層一覧表データ!F:F,"",0)</f>
        <v>19</v>
      </c>
      <c r="J1984" s="183">
        <v>294</v>
      </c>
      <c r="K1984" s="183">
        <v>149</v>
      </c>
      <c r="L1984" s="183">
        <v>184</v>
      </c>
      <c r="M1984" s="183">
        <v>10</v>
      </c>
      <c r="N1984" s="183">
        <v>305</v>
      </c>
      <c r="O1984" s="183">
        <v>155</v>
      </c>
      <c r="P1984" s="183">
        <v>196</v>
      </c>
      <c r="Q1984" s="183">
        <v>13</v>
      </c>
      <c r="R1984" s="183">
        <v>293</v>
      </c>
      <c r="S1984" s="183">
        <v>137</v>
      </c>
      <c r="T1984" s="183">
        <v>194</v>
      </c>
      <c r="U1984" s="183">
        <v>10</v>
      </c>
      <c r="V1984" s="183">
        <v>295</v>
      </c>
      <c r="W1984" s="183">
        <v>153</v>
      </c>
      <c r="X1984" s="183">
        <v>195</v>
      </c>
      <c r="Y1984" s="183">
        <v>16</v>
      </c>
    </row>
    <row r="1985" spans="1:25" x14ac:dyDescent="0.2">
      <c r="A1985" s="184">
        <v>11566828</v>
      </c>
      <c r="B1985" s="183" t="str">
        <f>[1]店マスタ!B1984</f>
        <v>（有）阿部電器商会</v>
      </c>
      <c r="C1985" s="183">
        <v>3.5</v>
      </c>
      <c r="D1985" s="183">
        <v>3.5</v>
      </c>
      <c r="E1985" s="183">
        <f>_xlfn.XLOOKUP(A1985,[2]Sheet1!$R:$R,[2]Sheet1!$AB:$AB,"",0)</f>
        <v>3.5</v>
      </c>
      <c r="F1985" s="183">
        <f>_xlfn.XLOOKUP($A1985,[3]【2026年03月度_全社】RFM客層一覧表データ!$A:$A,[3]【2026年03月度_全社】RFM客層一覧表データ!C:C,"",0)</f>
        <v>532</v>
      </c>
      <c r="G1985" s="183">
        <f>_xlfn.XLOOKUP($A1985,[3]【2026年03月度_全社】RFM客層一覧表データ!$A:$A,[3]【2026年03月度_全社】RFM客層一覧表データ!D:D,"",0)</f>
        <v>251</v>
      </c>
      <c r="H1985" s="183">
        <f>_xlfn.XLOOKUP($A1985,[3]【2026年03月度_全社】RFM客層一覧表データ!$A:$A,[3]【2026年03月度_全社】RFM客層一覧表データ!E:E,"",0)</f>
        <v>257</v>
      </c>
      <c r="I1985" s="183">
        <f>_xlfn.XLOOKUP($A1985,[3]【2026年03月度_全社】RFM客層一覧表データ!$A:$A,[3]【2026年03月度_全社】RFM客層一覧表データ!F:F,"",0)</f>
        <v>39</v>
      </c>
      <c r="J1985" s="183">
        <v>543</v>
      </c>
      <c r="K1985" s="183">
        <v>256</v>
      </c>
      <c r="L1985" s="183">
        <v>261</v>
      </c>
      <c r="M1985" s="183">
        <v>30</v>
      </c>
      <c r="N1985" s="183">
        <v>542</v>
      </c>
      <c r="O1985" s="183">
        <v>229</v>
      </c>
      <c r="P1985" s="183">
        <v>253</v>
      </c>
      <c r="Q1985" s="183">
        <v>22</v>
      </c>
      <c r="R1985" s="183">
        <v>561</v>
      </c>
      <c r="S1985" s="183">
        <v>240</v>
      </c>
      <c r="T1985" s="183">
        <v>254</v>
      </c>
      <c r="U1985" s="183">
        <v>34</v>
      </c>
      <c r="V1985" s="183">
        <v>557</v>
      </c>
      <c r="W1985" s="183">
        <v>280</v>
      </c>
      <c r="X1985" s="183">
        <v>273</v>
      </c>
      <c r="Y1985" s="183">
        <v>47</v>
      </c>
    </row>
    <row r="1986" spans="1:25" x14ac:dyDescent="0.2">
      <c r="A1986" s="184">
        <v>11566829</v>
      </c>
      <c r="B1986" s="183" t="str">
        <f>[1]店マスタ!B1985</f>
        <v>（有）三好屋電器</v>
      </c>
      <c r="C1986" s="183">
        <v>3</v>
      </c>
      <c r="D1986" s="183">
        <v>3</v>
      </c>
      <c r="E1986" s="183">
        <f>_xlfn.XLOOKUP(A1986,[2]Sheet1!$R:$R,[2]Sheet1!$AB:$AB,"",0)</f>
        <v>3</v>
      </c>
      <c r="F1986" s="183">
        <f>_xlfn.XLOOKUP($A1986,[3]【2026年03月度_全社】RFM客層一覧表データ!$A:$A,[3]【2026年03月度_全社】RFM客層一覧表データ!C:C,"",0)</f>
        <v>423</v>
      </c>
      <c r="G1986" s="183">
        <f>_xlfn.XLOOKUP($A1986,[3]【2026年03月度_全社】RFM客層一覧表データ!$A:$A,[3]【2026年03月度_全社】RFM客層一覧表データ!D:D,"",0)</f>
        <v>250</v>
      </c>
      <c r="H1986" s="183">
        <f>_xlfn.XLOOKUP($A1986,[3]【2026年03月度_全社】RFM客層一覧表データ!$A:$A,[3]【2026年03月度_全社】RFM客層一覧表データ!E:E,"",0)</f>
        <v>279</v>
      </c>
      <c r="I1986" s="183">
        <f>_xlfn.XLOOKUP($A1986,[3]【2026年03月度_全社】RFM客層一覧表データ!$A:$A,[3]【2026年03月度_全社】RFM客層一覧表データ!F:F,"",0)</f>
        <v>12</v>
      </c>
      <c r="J1986" s="183">
        <v>436</v>
      </c>
      <c r="K1986" s="183">
        <v>255</v>
      </c>
      <c r="L1986" s="183">
        <v>285</v>
      </c>
      <c r="M1986" s="183">
        <v>18</v>
      </c>
      <c r="N1986" s="183">
        <v>469</v>
      </c>
      <c r="O1986" s="183">
        <v>272</v>
      </c>
      <c r="P1986" s="183">
        <v>296</v>
      </c>
      <c r="Q1986" s="183">
        <v>28</v>
      </c>
      <c r="R1986" s="183">
        <v>470</v>
      </c>
      <c r="S1986" s="183">
        <v>253</v>
      </c>
      <c r="T1986" s="183">
        <v>291</v>
      </c>
      <c r="U1986" s="183">
        <v>22</v>
      </c>
      <c r="V1986" s="183">
        <v>469</v>
      </c>
      <c r="W1986" s="183">
        <v>262</v>
      </c>
      <c r="X1986" s="183">
        <v>300</v>
      </c>
      <c r="Y1986" s="183">
        <v>19</v>
      </c>
    </row>
    <row r="1987" spans="1:25" x14ac:dyDescent="0.2">
      <c r="A1987" s="184">
        <v>11566832</v>
      </c>
      <c r="B1987" s="183" t="str">
        <f>[1]店マスタ!B1986</f>
        <v>でんきと住まいの　ウエキ</v>
      </c>
      <c r="C1987" s="183">
        <v>3.5</v>
      </c>
      <c r="D1987" s="183">
        <v>3.5</v>
      </c>
      <c r="E1987" s="183">
        <f>_xlfn.XLOOKUP(A1987,[2]Sheet1!$R:$R,[2]Sheet1!$AB:$AB,"",0)</f>
        <v>3.5</v>
      </c>
      <c r="F1987" s="183">
        <f>_xlfn.XLOOKUP($A1987,[3]【2026年03月度_全社】RFM客層一覧表データ!$A:$A,[3]【2026年03月度_全社】RFM客層一覧表データ!C:C,"",0)</f>
        <v>590</v>
      </c>
      <c r="G1987" s="183">
        <f>_xlfn.XLOOKUP($A1987,[3]【2026年03月度_全社】RFM客層一覧表データ!$A:$A,[3]【2026年03月度_全社】RFM客層一覧表データ!D:D,"",0)</f>
        <v>303</v>
      </c>
      <c r="H1987" s="183">
        <f>_xlfn.XLOOKUP($A1987,[3]【2026年03月度_全社】RFM客層一覧表データ!$A:$A,[3]【2026年03月度_全社】RFM客層一覧表データ!E:E,"",0)</f>
        <v>276</v>
      </c>
      <c r="I1987" s="183">
        <f>_xlfn.XLOOKUP($A1987,[3]【2026年03月度_全社】RFM客層一覧表データ!$A:$A,[3]【2026年03月度_全社】RFM客層一覧表データ!F:F,"",0)</f>
        <v>43</v>
      </c>
      <c r="J1987" s="183">
        <v>591</v>
      </c>
      <c r="K1987" s="183">
        <v>271</v>
      </c>
      <c r="L1987" s="183">
        <v>275</v>
      </c>
      <c r="M1987" s="183">
        <v>38</v>
      </c>
      <c r="N1987" s="183">
        <v>595</v>
      </c>
      <c r="O1987" s="183">
        <v>303</v>
      </c>
      <c r="P1987" s="183">
        <v>267</v>
      </c>
      <c r="Q1987" s="183">
        <v>29</v>
      </c>
      <c r="R1987" s="183">
        <v>598</v>
      </c>
      <c r="S1987" s="183">
        <v>303</v>
      </c>
      <c r="T1987" s="183">
        <v>254</v>
      </c>
      <c r="U1987" s="183">
        <v>46</v>
      </c>
      <c r="V1987" s="183">
        <v>594</v>
      </c>
      <c r="W1987" s="183">
        <v>302</v>
      </c>
      <c r="X1987" s="183">
        <v>253</v>
      </c>
      <c r="Y1987" s="183">
        <v>44</v>
      </c>
    </row>
    <row r="1988" spans="1:25" x14ac:dyDescent="0.2">
      <c r="A1988" s="184">
        <v>11566835</v>
      </c>
      <c r="B1988" s="183" t="str">
        <f>[1]店マスタ!B1987</f>
        <v>（有）コウエイ</v>
      </c>
      <c r="C1988" s="183">
        <v>5</v>
      </c>
      <c r="D1988" s="183">
        <v>5.5</v>
      </c>
      <c r="E1988" s="183">
        <f>_xlfn.XLOOKUP(A1988,[2]Sheet1!$R:$R,[2]Sheet1!$AB:$AB,"",0)</f>
        <v>5.5</v>
      </c>
      <c r="F1988" s="183">
        <f>_xlfn.XLOOKUP($A1988,[3]【2026年03月度_全社】RFM客層一覧表データ!$A:$A,[3]【2026年03月度_全社】RFM客層一覧表データ!C:C,"",0)</f>
        <v>844</v>
      </c>
      <c r="G1988" s="183">
        <f>_xlfn.XLOOKUP($A1988,[3]【2026年03月度_全社】RFM客層一覧表データ!$A:$A,[3]【2026年03月度_全社】RFM客層一覧表データ!D:D,"",0)</f>
        <v>341</v>
      </c>
      <c r="H1988" s="183">
        <f>_xlfn.XLOOKUP($A1988,[3]【2026年03月度_全社】RFM客層一覧表データ!$A:$A,[3]【2026年03月度_全社】RFM客層一覧表データ!E:E,"",0)</f>
        <v>362</v>
      </c>
      <c r="I1988" s="183">
        <f>_xlfn.XLOOKUP($A1988,[3]【2026年03月度_全社】RFM客層一覧表データ!$A:$A,[3]【2026年03月度_全社】RFM客層一覧表データ!F:F,"",0)</f>
        <v>68</v>
      </c>
      <c r="J1988" s="183">
        <v>834</v>
      </c>
      <c r="K1988" s="183">
        <v>368</v>
      </c>
      <c r="L1988" s="183">
        <v>341</v>
      </c>
      <c r="M1988" s="183">
        <v>92</v>
      </c>
      <c r="N1988" s="183">
        <v>797</v>
      </c>
      <c r="O1988" s="183">
        <v>357</v>
      </c>
      <c r="P1988" s="183">
        <v>334</v>
      </c>
      <c r="Q1988" s="183">
        <v>81</v>
      </c>
      <c r="R1988" s="183">
        <v>749</v>
      </c>
      <c r="S1988" s="183">
        <v>347</v>
      </c>
      <c r="T1988" s="183">
        <v>317</v>
      </c>
      <c r="U1988" s="183">
        <v>94</v>
      </c>
      <c r="V1988" s="183">
        <v>691</v>
      </c>
      <c r="W1988" s="183">
        <v>333</v>
      </c>
      <c r="X1988" s="183">
        <v>301</v>
      </c>
      <c r="Y1988" s="183">
        <v>98</v>
      </c>
    </row>
    <row r="1989" spans="1:25" x14ac:dyDescent="0.2">
      <c r="A1989" s="184">
        <v>11567720</v>
      </c>
      <c r="B1989" s="183" t="str">
        <f>[1]店マスタ!B1988</f>
        <v>株式会社　三本電機</v>
      </c>
      <c r="C1989" s="183">
        <v>2.5</v>
      </c>
      <c r="D1989" s="183">
        <v>2.5</v>
      </c>
      <c r="E1989" s="183">
        <f>_xlfn.XLOOKUP(A1989,[2]Sheet1!$R:$R,[2]Sheet1!$AB:$AB,"",0)</f>
        <v>2.5</v>
      </c>
      <c r="F1989" s="183">
        <f>_xlfn.XLOOKUP($A1989,[3]【2026年03月度_全社】RFM客層一覧表データ!$A:$A,[3]【2026年03月度_全社】RFM客層一覧表データ!C:C,"",0)</f>
        <v>493</v>
      </c>
      <c r="G1989" s="183">
        <f>_xlfn.XLOOKUP($A1989,[3]【2026年03月度_全社】RFM客層一覧表データ!$A:$A,[3]【2026年03月度_全社】RFM客層一覧表データ!D:D,"",0)</f>
        <v>253</v>
      </c>
      <c r="H1989" s="183">
        <f>_xlfn.XLOOKUP($A1989,[3]【2026年03月度_全社】RFM客層一覧表データ!$A:$A,[3]【2026年03月度_全社】RFM客層一覧表データ!E:E,"",0)</f>
        <v>305</v>
      </c>
      <c r="I1989" s="183">
        <f>_xlfn.XLOOKUP($A1989,[3]【2026年03月度_全社】RFM客層一覧表データ!$A:$A,[3]【2026年03月度_全社】RFM客層一覧表データ!F:F,"",0)</f>
        <v>21</v>
      </c>
      <c r="J1989" s="183">
        <v>500</v>
      </c>
      <c r="K1989" s="183">
        <v>220</v>
      </c>
      <c r="L1989" s="183">
        <v>301</v>
      </c>
      <c r="M1989" s="183">
        <v>25</v>
      </c>
      <c r="N1989" s="183">
        <v>501</v>
      </c>
      <c r="O1989" s="183">
        <v>253</v>
      </c>
      <c r="P1989" s="183">
        <v>305</v>
      </c>
      <c r="Q1989" s="183">
        <v>23</v>
      </c>
      <c r="R1989" s="183">
        <v>493</v>
      </c>
      <c r="S1989" s="183">
        <v>277</v>
      </c>
      <c r="T1989" s="183">
        <v>305</v>
      </c>
      <c r="U1989" s="183">
        <v>36</v>
      </c>
      <c r="V1989" s="183">
        <v>483</v>
      </c>
      <c r="W1989" s="183">
        <v>241</v>
      </c>
      <c r="X1989" s="183">
        <v>295</v>
      </c>
      <c r="Y1989" s="183">
        <v>30</v>
      </c>
    </row>
    <row r="1990" spans="1:25" x14ac:dyDescent="0.2">
      <c r="A1990" s="184">
        <v>11568723</v>
      </c>
      <c r="B1990" s="183" t="str">
        <f>[1]店マスタ!B1989</f>
        <v>弱電サービスセンター</v>
      </c>
      <c r="C1990" s="183">
        <v>1.5</v>
      </c>
      <c r="D1990" s="183">
        <v>1.5</v>
      </c>
      <c r="E1990" s="183">
        <f>_xlfn.XLOOKUP(A1990,[2]Sheet1!$R:$R,[2]Sheet1!$AB:$AB,"",0)</f>
        <v>1.5</v>
      </c>
      <c r="F1990" s="183">
        <f>_xlfn.XLOOKUP($A1990,[3]【2026年03月度_全社】RFM客層一覧表データ!$A:$A,[3]【2026年03月度_全社】RFM客層一覧表データ!C:C,"",0)</f>
        <v>249</v>
      </c>
      <c r="G1990" s="183">
        <f>_xlfn.XLOOKUP($A1990,[3]【2026年03月度_全社】RFM客層一覧表データ!$A:$A,[3]【2026年03月度_全社】RFM客層一覧表データ!D:D,"",0)</f>
        <v>77</v>
      </c>
      <c r="H1990" s="183">
        <f>_xlfn.XLOOKUP($A1990,[3]【2026年03月度_全社】RFM客層一覧表データ!$A:$A,[3]【2026年03月度_全社】RFM客層一覧表データ!E:E,"",0)</f>
        <v>136</v>
      </c>
      <c r="I1990" s="183">
        <f>_xlfn.XLOOKUP($A1990,[3]【2026年03月度_全社】RFM客層一覧表データ!$A:$A,[3]【2026年03月度_全社】RFM客層一覧表データ!F:F,"",0)</f>
        <v>11</v>
      </c>
      <c r="J1990" s="183">
        <v>259</v>
      </c>
      <c r="K1990" s="183">
        <v>110</v>
      </c>
      <c r="L1990" s="183">
        <v>152</v>
      </c>
      <c r="M1990" s="183">
        <v>12</v>
      </c>
      <c r="N1990" s="183">
        <v>264</v>
      </c>
      <c r="O1990" s="183">
        <v>127</v>
      </c>
      <c r="P1990" s="183">
        <v>158</v>
      </c>
      <c r="Q1990" s="183">
        <v>7</v>
      </c>
      <c r="R1990" s="183">
        <v>279</v>
      </c>
      <c r="S1990" s="183">
        <v>132</v>
      </c>
      <c r="T1990" s="183">
        <v>164</v>
      </c>
      <c r="U1990" s="183">
        <v>9</v>
      </c>
      <c r="V1990" s="183">
        <v>287</v>
      </c>
      <c r="W1990" s="183">
        <v>130</v>
      </c>
      <c r="X1990" s="183">
        <v>174</v>
      </c>
      <c r="Y1990" s="183">
        <v>6</v>
      </c>
    </row>
    <row r="1991" spans="1:25" x14ac:dyDescent="0.2">
      <c r="A1991" s="184">
        <v>11571008</v>
      </c>
      <c r="B1991" s="183" t="str">
        <f>[1]店マスタ!B1990</f>
        <v>フジイホームサービス</v>
      </c>
      <c r="C1991" s="183">
        <v>2</v>
      </c>
      <c r="D1991" s="183">
        <v>2</v>
      </c>
      <c r="E1991" s="183">
        <f>_xlfn.XLOOKUP(A1991,[2]Sheet1!$R:$R,[2]Sheet1!$AB:$AB,"",0)</f>
        <v>2</v>
      </c>
      <c r="F1991" s="183">
        <f>_xlfn.XLOOKUP($A1991,[3]【2026年03月度_全社】RFM客層一覧表データ!$A:$A,[3]【2026年03月度_全社】RFM客層一覧表データ!C:C,"",0)</f>
        <v>313</v>
      </c>
      <c r="G1991" s="183">
        <f>_xlfn.XLOOKUP($A1991,[3]【2026年03月度_全社】RFM客層一覧表データ!$A:$A,[3]【2026年03月度_全社】RFM客層一覧表データ!D:D,"",0)</f>
        <v>162</v>
      </c>
      <c r="H1991" s="183">
        <f>_xlfn.XLOOKUP($A1991,[3]【2026年03月度_全社】RFM客層一覧表データ!$A:$A,[3]【2026年03月度_全社】RFM客層一覧表データ!E:E,"",0)</f>
        <v>186</v>
      </c>
      <c r="I1991" s="183">
        <f>_xlfn.XLOOKUP($A1991,[3]【2026年03月度_全社】RFM客層一覧表データ!$A:$A,[3]【2026年03月度_全社】RFM客層一覧表データ!F:F,"",0)</f>
        <v>15</v>
      </c>
      <c r="J1991" s="183">
        <v>325</v>
      </c>
      <c r="K1991" s="183">
        <v>172</v>
      </c>
      <c r="L1991" s="183">
        <v>190</v>
      </c>
      <c r="M1991" s="183">
        <v>19</v>
      </c>
      <c r="N1991" s="183">
        <v>319</v>
      </c>
      <c r="O1991" s="183">
        <v>158</v>
      </c>
      <c r="P1991" s="183">
        <v>189</v>
      </c>
      <c r="Q1991" s="183">
        <v>14</v>
      </c>
      <c r="R1991" s="183">
        <v>331</v>
      </c>
      <c r="S1991" s="183">
        <v>164</v>
      </c>
      <c r="T1991" s="183">
        <v>187</v>
      </c>
      <c r="U1991" s="183">
        <v>22</v>
      </c>
      <c r="V1991" s="183">
        <v>335</v>
      </c>
      <c r="W1991" s="183">
        <v>160</v>
      </c>
      <c r="X1991" s="183">
        <v>198</v>
      </c>
      <c r="Y1991" s="183">
        <v>13</v>
      </c>
    </row>
    <row r="1992" spans="1:25" x14ac:dyDescent="0.2">
      <c r="A1992" s="184">
        <v>11571100</v>
      </c>
      <c r="B1992" s="183" t="str">
        <f>[1]店マスタ!B1991</f>
        <v>（株）こやま</v>
      </c>
      <c r="C1992" s="183">
        <v>4</v>
      </c>
      <c r="D1992" s="183">
        <v>4</v>
      </c>
      <c r="E1992" s="183" t="str">
        <f>_xlfn.XLOOKUP(A1992,[2]Sheet1!$R:$R,[2]Sheet1!$AB:$AB,"",0)</f>
        <v/>
      </c>
      <c r="F1992" s="183" t="str">
        <f>_xlfn.XLOOKUP($A1992,[3]【2026年03月度_全社】RFM客層一覧表データ!$A:$A,[3]【2026年03月度_全社】RFM客層一覧表データ!C:C,"",0)</f>
        <v/>
      </c>
      <c r="G1992" s="183" t="str">
        <f>_xlfn.XLOOKUP($A1992,[3]【2026年03月度_全社】RFM客層一覧表データ!$A:$A,[3]【2026年03月度_全社】RFM客層一覧表データ!D:D,"",0)</f>
        <v/>
      </c>
      <c r="H1992" s="183" t="str">
        <f>_xlfn.XLOOKUP($A1992,[3]【2026年03月度_全社】RFM客層一覧表データ!$A:$A,[3]【2026年03月度_全社】RFM客層一覧表データ!E:E,"",0)</f>
        <v/>
      </c>
      <c r="I1992" s="183" t="str">
        <f>_xlfn.XLOOKUP($A1992,[3]【2026年03月度_全社】RFM客層一覧表データ!$A:$A,[3]【2026年03月度_全社】RFM客層一覧表データ!F:F,"",0)</f>
        <v/>
      </c>
      <c r="J1992" s="183">
        <v>0</v>
      </c>
      <c r="K1992" s="183">
        <v>0</v>
      </c>
      <c r="L1992" s="183">
        <v>0</v>
      </c>
      <c r="M1992" s="183">
        <v>0</v>
      </c>
      <c r="N1992" s="183">
        <v>0</v>
      </c>
      <c r="O1992" s="183">
        <v>0</v>
      </c>
      <c r="P1992" s="183">
        <v>0</v>
      </c>
      <c r="Q1992" s="183">
        <v>0</v>
      </c>
      <c r="R1992" s="183">
        <v>0</v>
      </c>
      <c r="S1992" s="183">
        <v>0</v>
      </c>
      <c r="T1992" s="183">
        <v>0</v>
      </c>
      <c r="U1992" s="183">
        <v>0</v>
      </c>
      <c r="V1992" s="183">
        <v>0</v>
      </c>
      <c r="W1992" s="183">
        <v>0</v>
      </c>
      <c r="X1992" s="183">
        <v>0</v>
      </c>
      <c r="Y1992" s="183">
        <v>0</v>
      </c>
    </row>
    <row r="1993" spans="1:25" x14ac:dyDescent="0.2">
      <c r="A1993" s="184">
        <v>11571183</v>
      </c>
      <c r="B1993" s="183" t="str">
        <f>[1]店マスタ!B1992</f>
        <v>東邦ラジオ商会</v>
      </c>
      <c r="C1993" s="183">
        <v>2.5</v>
      </c>
      <c r="D1993" s="183">
        <v>2.5</v>
      </c>
      <c r="E1993" s="183">
        <f>_xlfn.XLOOKUP(A1993,[2]Sheet1!$R:$R,[2]Sheet1!$AB:$AB,"",0)</f>
        <v>2.5</v>
      </c>
      <c r="F1993" s="183">
        <f>_xlfn.XLOOKUP($A1993,[3]【2026年03月度_全社】RFM客層一覧表データ!$A:$A,[3]【2026年03月度_全社】RFM客層一覧表データ!C:C,"",0)</f>
        <v>130</v>
      </c>
      <c r="G1993" s="183">
        <f>_xlfn.XLOOKUP($A1993,[3]【2026年03月度_全社】RFM客層一覧表データ!$A:$A,[3]【2026年03月度_全社】RFM客層一覧表データ!D:D,"",0)</f>
        <v>0</v>
      </c>
      <c r="H1993" s="183">
        <f>_xlfn.XLOOKUP($A1993,[3]【2026年03月度_全社】RFM客層一覧表データ!$A:$A,[3]【2026年03月度_全社】RFM客層一覧表データ!E:E,"",0)</f>
        <v>67</v>
      </c>
      <c r="I1993" s="183">
        <f>_xlfn.XLOOKUP($A1993,[3]【2026年03月度_全社】RFM客層一覧表データ!$A:$A,[3]【2026年03月度_全社】RFM客層一覧表データ!F:F,"",0)</f>
        <v>0</v>
      </c>
      <c r="J1993" s="183">
        <v>142</v>
      </c>
      <c r="K1993" s="183">
        <v>0</v>
      </c>
      <c r="L1993" s="183">
        <v>77</v>
      </c>
      <c r="M1993" s="183">
        <v>0</v>
      </c>
      <c r="N1993" s="183">
        <v>156</v>
      </c>
      <c r="O1993" s="183">
        <v>50</v>
      </c>
      <c r="P1993" s="183">
        <v>86</v>
      </c>
      <c r="Q1993" s="183">
        <v>0</v>
      </c>
      <c r="R1993" s="183">
        <v>152</v>
      </c>
      <c r="S1993" s="183">
        <v>55</v>
      </c>
      <c r="T1993" s="183">
        <v>95</v>
      </c>
      <c r="U1993" s="183">
        <v>0</v>
      </c>
      <c r="V1993" s="183">
        <v>159</v>
      </c>
      <c r="W1993" s="183">
        <v>70</v>
      </c>
      <c r="X1993" s="183">
        <v>93</v>
      </c>
      <c r="Y1993" s="183">
        <v>0</v>
      </c>
    </row>
    <row r="1994" spans="1:25" x14ac:dyDescent="0.2">
      <c r="A1994" s="184">
        <v>11571266</v>
      </c>
      <c r="B1994" s="183" t="str">
        <f>[1]店マスタ!B1993</f>
        <v>株式会社　ぱるえむ</v>
      </c>
      <c r="C1994" s="183">
        <v>9.5</v>
      </c>
      <c r="D1994" s="183">
        <v>9</v>
      </c>
      <c r="E1994" s="183">
        <f>_xlfn.XLOOKUP(A1994,[2]Sheet1!$R:$R,[2]Sheet1!$AB:$AB,"",0)</f>
        <v>9</v>
      </c>
      <c r="F1994" s="183">
        <f>_xlfn.XLOOKUP($A1994,[3]【2026年03月度_全社】RFM客層一覧表データ!$A:$A,[3]【2026年03月度_全社】RFM客層一覧表データ!C:C,"",0)</f>
        <v>2029</v>
      </c>
      <c r="G1994" s="183">
        <f>_xlfn.XLOOKUP($A1994,[3]【2026年03月度_全社】RFM客層一覧表データ!$A:$A,[3]【2026年03月度_全社】RFM客層一覧表データ!D:D,"",0)</f>
        <v>1175</v>
      </c>
      <c r="H1994" s="183">
        <f>_xlfn.XLOOKUP($A1994,[3]【2026年03月度_全社】RFM客層一覧表データ!$A:$A,[3]【2026年03月度_全社】RFM客層一覧表データ!E:E,"",0)</f>
        <v>998</v>
      </c>
      <c r="I1994" s="183">
        <f>_xlfn.XLOOKUP($A1994,[3]【2026年03月度_全社】RFM客層一覧表データ!$A:$A,[3]【2026年03月度_全社】RFM客層一覧表データ!F:F,"",0)</f>
        <v>404</v>
      </c>
      <c r="J1994" s="183">
        <v>1860</v>
      </c>
      <c r="K1994" s="183">
        <v>924</v>
      </c>
      <c r="L1994" s="183">
        <v>994</v>
      </c>
      <c r="M1994" s="183">
        <v>166</v>
      </c>
      <c r="N1994" s="183">
        <v>1799</v>
      </c>
      <c r="O1994" s="183">
        <v>954</v>
      </c>
      <c r="P1994" s="183">
        <v>955</v>
      </c>
      <c r="Q1994" s="183">
        <v>167</v>
      </c>
      <c r="R1994" s="183">
        <v>1710</v>
      </c>
      <c r="S1994" s="183">
        <v>934</v>
      </c>
      <c r="T1994" s="183">
        <v>899</v>
      </c>
      <c r="U1994" s="183">
        <v>190</v>
      </c>
      <c r="V1994" s="183">
        <v>1623</v>
      </c>
      <c r="W1994" s="183">
        <v>896</v>
      </c>
      <c r="X1994" s="183">
        <v>842</v>
      </c>
      <c r="Y1994" s="183">
        <v>167</v>
      </c>
    </row>
    <row r="1995" spans="1:25" x14ac:dyDescent="0.2">
      <c r="A1995" s="184">
        <v>11571267</v>
      </c>
      <c r="B1995" s="183" t="str">
        <f>[1]店マスタ!B1994</f>
        <v>高橋ホームサービス</v>
      </c>
      <c r="C1995" s="183">
        <v>2</v>
      </c>
      <c r="D1995" s="183">
        <v>0</v>
      </c>
      <c r="E1995" s="183" t="str">
        <f>_xlfn.XLOOKUP(A1995,[2]Sheet1!$R:$R,[2]Sheet1!$AB:$AB,"",0)</f>
        <v/>
      </c>
      <c r="F1995" s="183" t="str">
        <f>_xlfn.XLOOKUP($A1995,[3]【2026年03月度_全社】RFM客層一覧表データ!$A:$A,[3]【2026年03月度_全社】RFM客層一覧表データ!C:C,"",0)</f>
        <v/>
      </c>
      <c r="G1995" s="183" t="str">
        <f>_xlfn.XLOOKUP($A1995,[3]【2026年03月度_全社】RFM客層一覧表データ!$A:$A,[3]【2026年03月度_全社】RFM客層一覧表データ!D:D,"",0)</f>
        <v/>
      </c>
      <c r="H1995" s="183" t="str">
        <f>_xlfn.XLOOKUP($A1995,[3]【2026年03月度_全社】RFM客層一覧表データ!$A:$A,[3]【2026年03月度_全社】RFM客層一覧表データ!E:E,"",0)</f>
        <v/>
      </c>
      <c r="I1995" s="183" t="str">
        <f>_xlfn.XLOOKUP($A1995,[3]【2026年03月度_全社】RFM客層一覧表データ!$A:$A,[3]【2026年03月度_全社】RFM客層一覧表データ!F:F,"",0)</f>
        <v/>
      </c>
      <c r="J1995" s="183">
        <v>0</v>
      </c>
      <c r="K1995" s="183">
        <v>0</v>
      </c>
      <c r="L1995" s="183">
        <v>0</v>
      </c>
      <c r="M1995" s="183">
        <v>0</v>
      </c>
      <c r="N1995" s="183">
        <v>0</v>
      </c>
      <c r="O1995" s="183">
        <v>0</v>
      </c>
      <c r="P1995" s="183">
        <v>0</v>
      </c>
      <c r="Q1995" s="183">
        <v>0</v>
      </c>
      <c r="R1995" s="183">
        <v>0</v>
      </c>
      <c r="S1995" s="183">
        <v>0</v>
      </c>
      <c r="T1995" s="183">
        <v>0</v>
      </c>
      <c r="U1995" s="183">
        <v>0</v>
      </c>
      <c r="V1995" s="183">
        <v>0</v>
      </c>
      <c r="W1995" s="183">
        <v>0</v>
      </c>
      <c r="X1995" s="183">
        <v>0</v>
      </c>
      <c r="Y1995" s="183">
        <v>0</v>
      </c>
    </row>
    <row r="1996" spans="1:25" x14ac:dyDescent="0.2">
      <c r="A1996" s="184">
        <v>11571268</v>
      </c>
      <c r="B1996" s="183" t="str">
        <f>[1]店マスタ!B1995</f>
        <v>株式会社タケダデンキ</v>
      </c>
      <c r="C1996" s="183">
        <v>4</v>
      </c>
      <c r="D1996" s="183">
        <v>4</v>
      </c>
      <c r="E1996" s="183">
        <f>_xlfn.XLOOKUP(A1996,[2]Sheet1!$R:$R,[2]Sheet1!$AB:$AB,"",0)</f>
        <v>4.5</v>
      </c>
      <c r="F1996" s="183">
        <f>_xlfn.XLOOKUP($A1996,[3]【2026年03月度_全社】RFM客層一覧表データ!$A:$A,[3]【2026年03月度_全社】RFM客層一覧表データ!C:C,"",0)</f>
        <v>736</v>
      </c>
      <c r="G1996" s="183">
        <f>_xlfn.XLOOKUP($A1996,[3]【2026年03月度_全社】RFM客層一覧表データ!$A:$A,[3]【2026年03月度_全社】RFM客層一覧表データ!D:D,"",0)</f>
        <v>412</v>
      </c>
      <c r="H1996" s="183">
        <f>_xlfn.XLOOKUP($A1996,[3]【2026年03月度_全社】RFM客層一覧表データ!$A:$A,[3]【2026年03月度_全社】RFM客層一覧表データ!E:E,"",0)</f>
        <v>544</v>
      </c>
      <c r="I1996" s="183">
        <f>_xlfn.XLOOKUP($A1996,[3]【2026年03月度_全社】RFM客層一覧表データ!$A:$A,[3]【2026年03月度_全社】RFM客層一覧表データ!F:F,"",0)</f>
        <v>21</v>
      </c>
      <c r="J1996" s="183">
        <v>743</v>
      </c>
      <c r="K1996" s="183">
        <v>418</v>
      </c>
      <c r="L1996" s="183">
        <v>557</v>
      </c>
      <c r="M1996" s="183">
        <v>11</v>
      </c>
      <c r="N1996" s="183">
        <v>763</v>
      </c>
      <c r="O1996" s="183">
        <v>429</v>
      </c>
      <c r="P1996" s="183">
        <v>572</v>
      </c>
      <c r="Q1996" s="183">
        <v>20</v>
      </c>
      <c r="R1996" s="183">
        <v>781</v>
      </c>
      <c r="S1996" s="183">
        <v>433</v>
      </c>
      <c r="T1996" s="183">
        <v>575</v>
      </c>
      <c r="U1996" s="183">
        <v>24</v>
      </c>
      <c r="V1996" s="183">
        <v>789</v>
      </c>
      <c r="W1996" s="183">
        <v>429</v>
      </c>
      <c r="X1996" s="183">
        <v>565</v>
      </c>
      <c r="Y1996" s="183">
        <v>20</v>
      </c>
    </row>
    <row r="1997" spans="1:25" x14ac:dyDescent="0.2">
      <c r="A1997" s="184">
        <v>11571407</v>
      </c>
      <c r="B1997" s="183" t="str">
        <f>[1]店マスタ!B1996</f>
        <v>ｅプラザ大和店</v>
      </c>
      <c r="C1997" s="183">
        <v>10</v>
      </c>
      <c r="D1997" s="183">
        <v>10</v>
      </c>
      <c r="E1997" s="183">
        <f>_xlfn.XLOOKUP(A1997,[2]Sheet1!$R:$R,[2]Sheet1!$AB:$AB,"",0)</f>
        <v>10.5</v>
      </c>
      <c r="F1997" s="183">
        <f>_xlfn.XLOOKUP($A1997,[3]【2026年03月度_全社】RFM客層一覧表データ!$A:$A,[3]【2026年03月度_全社】RFM客層一覧表データ!C:C,"",0)</f>
        <v>2834</v>
      </c>
      <c r="G1997" s="183">
        <f>_xlfn.XLOOKUP($A1997,[3]【2026年03月度_全社】RFM客層一覧表データ!$A:$A,[3]【2026年03月度_全社】RFM客層一覧表データ!D:D,"",0)</f>
        <v>1398</v>
      </c>
      <c r="H1997" s="183">
        <f>_xlfn.XLOOKUP($A1997,[3]【2026年03月度_全社】RFM客層一覧表データ!$A:$A,[3]【2026年03月度_全社】RFM客層一覧表データ!E:E,"",0)</f>
        <v>1440</v>
      </c>
      <c r="I1997" s="183">
        <f>_xlfn.XLOOKUP($A1997,[3]【2026年03月度_全社】RFM客層一覧表データ!$A:$A,[3]【2026年03月度_全社】RFM客層一覧表データ!F:F,"",0)</f>
        <v>265</v>
      </c>
      <c r="J1997" s="183">
        <v>2803</v>
      </c>
      <c r="K1997" s="183">
        <v>1342</v>
      </c>
      <c r="L1997" s="183">
        <v>1424</v>
      </c>
      <c r="M1997" s="183">
        <v>256</v>
      </c>
      <c r="N1997" s="183">
        <v>2798</v>
      </c>
      <c r="O1997" s="183">
        <v>1395</v>
      </c>
      <c r="P1997" s="183">
        <v>1429</v>
      </c>
      <c r="Q1997" s="183">
        <v>380</v>
      </c>
      <c r="R1997" s="183">
        <v>2732</v>
      </c>
      <c r="S1997" s="183">
        <v>1416</v>
      </c>
      <c r="T1997" s="183">
        <v>1382</v>
      </c>
      <c r="U1997" s="183">
        <v>472</v>
      </c>
      <c r="V1997" s="183">
        <v>1906</v>
      </c>
      <c r="W1997" s="183">
        <v>954</v>
      </c>
      <c r="X1997" s="183">
        <v>858</v>
      </c>
      <c r="Y1997" s="183">
        <v>205</v>
      </c>
    </row>
    <row r="1998" spans="1:25" x14ac:dyDescent="0.2">
      <c r="A1998" s="184">
        <v>11571470</v>
      </c>
      <c r="B1998" s="183" t="str">
        <f>[1]店マスタ!B1997</f>
        <v>（株）ｅプラザ</v>
      </c>
      <c r="C1998" s="183">
        <v>0</v>
      </c>
      <c r="D1998" s="183">
        <v>0</v>
      </c>
      <c r="E1998" s="183" t="str">
        <f>_xlfn.XLOOKUP(A1998,[2]Sheet1!$R:$R,[2]Sheet1!$AB:$AB,"",0)</f>
        <v/>
      </c>
      <c r="F1998" s="183" t="str">
        <f>_xlfn.XLOOKUP($A1998,[3]【2026年03月度_全社】RFM客層一覧表データ!$A:$A,[3]【2026年03月度_全社】RFM客層一覧表データ!C:C,"",0)</f>
        <v/>
      </c>
      <c r="G1998" s="183" t="str">
        <f>_xlfn.XLOOKUP($A1998,[3]【2026年03月度_全社】RFM客層一覧表データ!$A:$A,[3]【2026年03月度_全社】RFM客層一覧表データ!D:D,"",0)</f>
        <v/>
      </c>
      <c r="H1998" s="183" t="str">
        <f>_xlfn.XLOOKUP($A1998,[3]【2026年03月度_全社】RFM客層一覧表データ!$A:$A,[3]【2026年03月度_全社】RFM客層一覧表データ!E:E,"",0)</f>
        <v/>
      </c>
      <c r="I1998" s="183" t="str">
        <f>_xlfn.XLOOKUP($A1998,[3]【2026年03月度_全社】RFM客層一覧表データ!$A:$A,[3]【2026年03月度_全社】RFM客層一覧表データ!F:F,"",0)</f>
        <v/>
      </c>
      <c r="J1998" s="183">
        <v>0</v>
      </c>
      <c r="K1998" s="183">
        <v>0</v>
      </c>
      <c r="L1998" s="183">
        <v>0</v>
      </c>
      <c r="M1998" s="183">
        <v>0</v>
      </c>
      <c r="N1998" s="183">
        <v>0</v>
      </c>
      <c r="O1998" s="183">
        <v>0</v>
      </c>
      <c r="P1998" s="183">
        <v>0</v>
      </c>
      <c r="Q1998" s="183">
        <v>0</v>
      </c>
      <c r="R1998" s="183">
        <v>0</v>
      </c>
      <c r="S1998" s="183">
        <v>0</v>
      </c>
      <c r="T1998" s="183">
        <v>0</v>
      </c>
      <c r="U1998" s="183">
        <v>0</v>
      </c>
      <c r="V1998" s="183">
        <v>0</v>
      </c>
      <c r="W1998" s="183">
        <v>0</v>
      </c>
      <c r="X1998" s="183">
        <v>0</v>
      </c>
      <c r="Y1998" s="183">
        <v>0</v>
      </c>
    </row>
    <row r="1999" spans="1:25" x14ac:dyDescent="0.2">
      <c r="A1999" s="184">
        <v>11572137</v>
      </c>
      <c r="B1999" s="183" t="str">
        <f>[1]店マスタ!B1998</f>
        <v>（有）二葉デンキ商会</v>
      </c>
      <c r="C1999" s="183">
        <v>2</v>
      </c>
      <c r="D1999" s="183">
        <v>2</v>
      </c>
      <c r="E1999" s="183">
        <f>_xlfn.XLOOKUP(A1999,[2]Sheet1!$R:$R,[2]Sheet1!$AB:$AB,"",0)</f>
        <v>2.5</v>
      </c>
      <c r="F1999" s="183">
        <f>_xlfn.XLOOKUP($A1999,[3]【2026年03月度_全社】RFM客層一覧表データ!$A:$A,[3]【2026年03月度_全社】RFM客層一覧表データ!C:C,"",0)</f>
        <v>460</v>
      </c>
      <c r="G1999" s="183">
        <f>_xlfn.XLOOKUP($A1999,[3]【2026年03月度_全社】RFM客層一覧表データ!$A:$A,[3]【2026年03月度_全社】RFM客層一覧表データ!D:D,"",0)</f>
        <v>172</v>
      </c>
      <c r="H1999" s="183">
        <f>_xlfn.XLOOKUP($A1999,[3]【2026年03月度_全社】RFM客層一覧表データ!$A:$A,[3]【2026年03月度_全社】RFM客層一覧表データ!E:E,"",0)</f>
        <v>239</v>
      </c>
      <c r="I1999" s="183">
        <f>_xlfn.XLOOKUP($A1999,[3]【2026年03月度_全社】RFM客層一覧表データ!$A:$A,[3]【2026年03月度_全社】RFM客層一覧表データ!F:F,"",0)</f>
        <v>14</v>
      </c>
      <c r="J1999" s="183">
        <v>509</v>
      </c>
      <c r="K1999" s="183">
        <v>186</v>
      </c>
      <c r="L1999" s="183">
        <v>256</v>
      </c>
      <c r="M1999" s="183">
        <v>19</v>
      </c>
      <c r="N1999" s="183">
        <v>567</v>
      </c>
      <c r="O1999" s="183">
        <v>219</v>
      </c>
      <c r="P1999" s="183">
        <v>273</v>
      </c>
      <c r="Q1999" s="183">
        <v>30</v>
      </c>
      <c r="R1999" s="183">
        <v>585</v>
      </c>
      <c r="S1999" s="183">
        <v>214</v>
      </c>
      <c r="T1999" s="183">
        <v>290</v>
      </c>
      <c r="U1999" s="183">
        <v>19</v>
      </c>
      <c r="V1999" s="183">
        <v>612</v>
      </c>
      <c r="W1999" s="183">
        <v>235</v>
      </c>
      <c r="X1999" s="183">
        <v>297</v>
      </c>
      <c r="Y1999" s="183">
        <v>43</v>
      </c>
    </row>
    <row r="2000" spans="1:25" x14ac:dyDescent="0.2">
      <c r="A2000" s="184">
        <v>11572138</v>
      </c>
      <c r="B2000" s="183" t="str">
        <f>[1]店マスタ!B1999</f>
        <v>パナ・コスモス　マツモト</v>
      </c>
      <c r="C2000" s="183">
        <v>1.5</v>
      </c>
      <c r="D2000" s="183">
        <v>1.5</v>
      </c>
      <c r="E2000" s="183">
        <f>_xlfn.XLOOKUP(A2000,[2]Sheet1!$R:$R,[2]Sheet1!$AB:$AB,"",0)</f>
        <v>1.5</v>
      </c>
      <c r="F2000" s="183">
        <f>_xlfn.XLOOKUP($A2000,[3]【2026年03月度_全社】RFM客層一覧表データ!$A:$A,[3]【2026年03月度_全社】RFM客層一覧表データ!C:C,"",0)</f>
        <v>317</v>
      </c>
      <c r="G2000" s="183">
        <f>_xlfn.XLOOKUP($A2000,[3]【2026年03月度_全社】RFM客層一覧表データ!$A:$A,[3]【2026年03月度_全社】RFM客層一覧表データ!D:D,"",0)</f>
        <v>148</v>
      </c>
      <c r="H2000" s="183">
        <f>_xlfn.XLOOKUP($A2000,[3]【2026年03月度_全社】RFM客層一覧表データ!$A:$A,[3]【2026年03月度_全社】RFM客層一覧表データ!E:E,"",0)</f>
        <v>194</v>
      </c>
      <c r="I2000" s="183">
        <f>_xlfn.XLOOKUP($A2000,[3]【2026年03月度_全社】RFM客層一覧表データ!$A:$A,[3]【2026年03月度_全社】RFM客層一覧表データ!F:F,"",0)</f>
        <v>8</v>
      </c>
      <c r="J2000" s="183">
        <v>330</v>
      </c>
      <c r="K2000" s="183">
        <v>176</v>
      </c>
      <c r="L2000" s="183">
        <v>200</v>
      </c>
      <c r="M2000" s="183">
        <v>11</v>
      </c>
      <c r="N2000" s="183">
        <v>330</v>
      </c>
      <c r="O2000" s="183">
        <v>174</v>
      </c>
      <c r="P2000" s="183">
        <v>204</v>
      </c>
      <c r="Q2000" s="183">
        <v>9</v>
      </c>
      <c r="R2000" s="183">
        <v>347</v>
      </c>
      <c r="S2000" s="183">
        <v>169</v>
      </c>
      <c r="T2000" s="183">
        <v>206</v>
      </c>
      <c r="U2000" s="183">
        <v>8</v>
      </c>
      <c r="V2000" s="183">
        <v>353</v>
      </c>
      <c r="W2000" s="183">
        <v>190</v>
      </c>
      <c r="X2000" s="183">
        <v>225</v>
      </c>
      <c r="Y2000" s="183">
        <v>6</v>
      </c>
    </row>
    <row r="2001" spans="1:25" x14ac:dyDescent="0.2">
      <c r="A2001" s="184">
        <v>11572139</v>
      </c>
      <c r="B2001" s="183" t="str">
        <f>[1]店マスタ!B2000</f>
        <v>株式会社ヨコタ</v>
      </c>
      <c r="C2001" s="183">
        <v>2.5</v>
      </c>
      <c r="D2001" s="183">
        <v>2.5</v>
      </c>
      <c r="E2001" s="183">
        <f>_xlfn.XLOOKUP(A2001,[2]Sheet1!$R:$R,[2]Sheet1!$AB:$AB,"",0)</f>
        <v>2.5</v>
      </c>
      <c r="F2001" s="183">
        <f>_xlfn.XLOOKUP($A2001,[3]【2026年03月度_全社】RFM客層一覧表データ!$A:$A,[3]【2026年03月度_全社】RFM客層一覧表データ!C:C,"",0)</f>
        <v>329</v>
      </c>
      <c r="G2001" s="183">
        <f>_xlfn.XLOOKUP($A2001,[3]【2026年03月度_全社】RFM客層一覧表データ!$A:$A,[3]【2026年03月度_全社】RFM客層一覧表データ!D:D,"",0)</f>
        <v>161</v>
      </c>
      <c r="H2001" s="183">
        <f>_xlfn.XLOOKUP($A2001,[3]【2026年03月度_全社】RFM客層一覧表データ!$A:$A,[3]【2026年03月度_全社】RFM客層一覧表データ!E:E,"",0)</f>
        <v>193</v>
      </c>
      <c r="I2001" s="183">
        <f>_xlfn.XLOOKUP($A2001,[3]【2026年03月度_全社】RFM客層一覧表データ!$A:$A,[3]【2026年03月度_全社】RFM客層一覧表データ!F:F,"",0)</f>
        <v>20</v>
      </c>
      <c r="J2001" s="183">
        <v>326</v>
      </c>
      <c r="K2001" s="183">
        <v>162</v>
      </c>
      <c r="L2001" s="183">
        <v>200</v>
      </c>
      <c r="M2001" s="183">
        <v>15</v>
      </c>
      <c r="N2001" s="183">
        <v>332</v>
      </c>
      <c r="O2001" s="183">
        <v>172</v>
      </c>
      <c r="P2001" s="183">
        <v>198</v>
      </c>
      <c r="Q2001" s="183">
        <v>17</v>
      </c>
      <c r="R2001" s="183">
        <v>334</v>
      </c>
      <c r="S2001" s="183">
        <v>169</v>
      </c>
      <c r="T2001" s="183">
        <v>205</v>
      </c>
      <c r="U2001" s="183">
        <v>21</v>
      </c>
      <c r="V2001" s="183">
        <v>330</v>
      </c>
      <c r="W2001" s="183">
        <v>176</v>
      </c>
      <c r="X2001" s="183">
        <v>204</v>
      </c>
      <c r="Y2001" s="183">
        <v>19</v>
      </c>
    </row>
    <row r="2002" spans="1:25" x14ac:dyDescent="0.2">
      <c r="A2002" s="184">
        <v>11572152</v>
      </c>
      <c r="B2002" s="183" t="str">
        <f>[1]店マスタ!B2001</f>
        <v>（有）チクダ</v>
      </c>
      <c r="C2002" s="183">
        <v>1.5</v>
      </c>
      <c r="D2002" s="183">
        <v>1.5</v>
      </c>
      <c r="E2002" s="183">
        <f>_xlfn.XLOOKUP(A2002,[2]Sheet1!$R:$R,[2]Sheet1!$AB:$AB,"",0)</f>
        <v>1.5</v>
      </c>
      <c r="F2002" s="183">
        <f>_xlfn.XLOOKUP($A2002,[3]【2026年03月度_全社】RFM客層一覧表データ!$A:$A,[3]【2026年03月度_全社】RFM客層一覧表データ!C:C,"",0)</f>
        <v>320</v>
      </c>
      <c r="G2002" s="183">
        <f>_xlfn.XLOOKUP($A2002,[3]【2026年03月度_全社】RFM客層一覧表データ!$A:$A,[3]【2026年03月度_全社】RFM客層一覧表データ!D:D,"",0)</f>
        <v>157</v>
      </c>
      <c r="H2002" s="183">
        <f>_xlfn.XLOOKUP($A2002,[3]【2026年03月度_全社】RFM客層一覧表データ!$A:$A,[3]【2026年03月度_全社】RFM客層一覧表データ!E:E,"",0)</f>
        <v>201</v>
      </c>
      <c r="I2002" s="183">
        <f>_xlfn.XLOOKUP($A2002,[3]【2026年03月度_全社】RFM客層一覧表データ!$A:$A,[3]【2026年03月度_全社】RFM客層一覧表データ!F:F,"",0)</f>
        <v>18</v>
      </c>
      <c r="J2002" s="183">
        <v>342</v>
      </c>
      <c r="K2002" s="183">
        <v>160</v>
      </c>
      <c r="L2002" s="183">
        <v>211</v>
      </c>
      <c r="M2002" s="183">
        <v>8</v>
      </c>
      <c r="N2002" s="183">
        <v>367</v>
      </c>
      <c r="O2002" s="183">
        <v>167</v>
      </c>
      <c r="P2002" s="183">
        <v>226</v>
      </c>
      <c r="Q2002" s="183">
        <v>14</v>
      </c>
      <c r="R2002" s="183">
        <v>374</v>
      </c>
      <c r="S2002" s="183">
        <v>185</v>
      </c>
      <c r="T2002" s="183">
        <v>238</v>
      </c>
      <c r="U2002" s="183">
        <v>9</v>
      </c>
      <c r="V2002" s="183">
        <v>395</v>
      </c>
      <c r="W2002" s="183">
        <v>213</v>
      </c>
      <c r="X2002" s="183">
        <v>249</v>
      </c>
      <c r="Y2002" s="183">
        <v>13</v>
      </c>
    </row>
    <row r="2003" spans="1:25" x14ac:dyDescent="0.2">
      <c r="A2003" s="184">
        <v>11573066</v>
      </c>
      <c r="B2003" s="183" t="str">
        <f>[1]店マスタ!B2002</f>
        <v>宮本電化</v>
      </c>
      <c r="C2003" s="183">
        <v>1</v>
      </c>
      <c r="D2003" s="183">
        <v>1</v>
      </c>
      <c r="E2003" s="183">
        <f>_xlfn.XLOOKUP(A2003,[2]Sheet1!$R:$R,[2]Sheet1!$AB:$AB,"",0)</f>
        <v>1</v>
      </c>
      <c r="F2003" s="183">
        <f>_xlfn.XLOOKUP($A2003,[3]【2026年03月度_全社】RFM客層一覧表データ!$A:$A,[3]【2026年03月度_全社】RFM客層一覧表データ!C:C,"",0)</f>
        <v>251</v>
      </c>
      <c r="G2003" s="183">
        <f>_xlfn.XLOOKUP($A2003,[3]【2026年03月度_全社】RFM客層一覧表データ!$A:$A,[3]【2026年03月度_全社】RFM客層一覧表データ!D:D,"",0)</f>
        <v>88</v>
      </c>
      <c r="H2003" s="183">
        <f>_xlfn.XLOOKUP($A2003,[3]【2026年03月度_全社】RFM客層一覧表データ!$A:$A,[3]【2026年03月度_全社】RFM客層一覧表データ!E:E,"",0)</f>
        <v>136</v>
      </c>
      <c r="I2003" s="183">
        <f>_xlfn.XLOOKUP($A2003,[3]【2026年03月度_全社】RFM客層一覧表データ!$A:$A,[3]【2026年03月度_全社】RFM客層一覧表データ!F:F,"",0)</f>
        <v>10</v>
      </c>
      <c r="J2003" s="183">
        <v>255</v>
      </c>
      <c r="K2003" s="183">
        <v>101</v>
      </c>
      <c r="L2003" s="183">
        <v>144</v>
      </c>
      <c r="M2003" s="183">
        <v>21</v>
      </c>
      <c r="N2003" s="183">
        <v>252</v>
      </c>
      <c r="O2003" s="183">
        <v>97</v>
      </c>
      <c r="P2003" s="183">
        <v>155</v>
      </c>
      <c r="Q2003" s="183">
        <v>9</v>
      </c>
      <c r="R2003" s="183">
        <v>266</v>
      </c>
      <c r="S2003" s="183">
        <v>121</v>
      </c>
      <c r="T2003" s="183">
        <v>157</v>
      </c>
      <c r="U2003" s="183">
        <v>15</v>
      </c>
      <c r="V2003" s="183">
        <v>260</v>
      </c>
      <c r="W2003" s="183">
        <v>116</v>
      </c>
      <c r="X2003" s="183">
        <v>169</v>
      </c>
      <c r="Y2003" s="183">
        <v>19</v>
      </c>
    </row>
    <row r="2004" spans="1:25" x14ac:dyDescent="0.2">
      <c r="A2004" s="184">
        <v>11575224</v>
      </c>
      <c r="B2004" s="183" t="str">
        <f>[1]店マスタ!B2003</f>
        <v>パナ・コスモス　コヤマ</v>
      </c>
      <c r="C2004" s="183">
        <v>2.5</v>
      </c>
      <c r="D2004" s="183">
        <v>2.5</v>
      </c>
      <c r="E2004" s="183">
        <f>_xlfn.XLOOKUP(A2004,[2]Sheet1!$R:$R,[2]Sheet1!$AB:$AB,"",0)</f>
        <v>2.5</v>
      </c>
      <c r="F2004" s="183">
        <f>_xlfn.XLOOKUP($A2004,[3]【2026年03月度_全社】RFM客層一覧表データ!$A:$A,[3]【2026年03月度_全社】RFM客層一覧表データ!C:C,"",0)</f>
        <v>523</v>
      </c>
      <c r="G2004" s="183">
        <f>_xlfn.XLOOKUP($A2004,[3]【2026年03月度_全社】RFM客層一覧表データ!$A:$A,[3]【2026年03月度_全社】RFM客層一覧表データ!D:D,"",0)</f>
        <v>226</v>
      </c>
      <c r="H2004" s="183">
        <f>_xlfn.XLOOKUP($A2004,[3]【2026年03月度_全社】RFM客層一覧表データ!$A:$A,[3]【2026年03月度_全社】RFM客層一覧表データ!E:E,"",0)</f>
        <v>313</v>
      </c>
      <c r="I2004" s="183">
        <f>_xlfn.XLOOKUP($A2004,[3]【2026年03月度_全社】RFM客層一覧表データ!$A:$A,[3]【2026年03月度_全社】RFM客層一覧表データ!F:F,"",0)</f>
        <v>24</v>
      </c>
      <c r="J2004" s="183">
        <v>534</v>
      </c>
      <c r="K2004" s="183">
        <v>256</v>
      </c>
      <c r="L2004" s="183">
        <v>324</v>
      </c>
      <c r="M2004" s="183">
        <v>10</v>
      </c>
      <c r="N2004" s="183">
        <v>548</v>
      </c>
      <c r="O2004" s="183">
        <v>248</v>
      </c>
      <c r="P2004" s="183">
        <v>327</v>
      </c>
      <c r="Q2004" s="183">
        <v>19</v>
      </c>
      <c r="R2004" s="183">
        <v>571</v>
      </c>
      <c r="S2004" s="183">
        <v>249</v>
      </c>
      <c r="T2004" s="183">
        <v>339</v>
      </c>
      <c r="U2004" s="183">
        <v>14</v>
      </c>
      <c r="V2004" s="183">
        <v>597</v>
      </c>
      <c r="W2004" s="183">
        <v>290</v>
      </c>
      <c r="X2004" s="183">
        <v>360</v>
      </c>
      <c r="Y2004" s="183">
        <v>28</v>
      </c>
    </row>
    <row r="2005" spans="1:25" x14ac:dyDescent="0.2">
      <c r="A2005" s="184">
        <v>11575230</v>
      </c>
      <c r="B2005" s="183" t="str">
        <f>[1]店マスタ!B2004</f>
        <v>パナコスモスタマヤ</v>
      </c>
      <c r="C2005" s="183">
        <v>2</v>
      </c>
      <c r="D2005" s="183">
        <v>2.5</v>
      </c>
      <c r="E2005" s="183">
        <f>_xlfn.XLOOKUP(A2005,[2]Sheet1!$R:$R,[2]Sheet1!$AB:$AB,"",0)</f>
        <v>2.5</v>
      </c>
      <c r="F2005" s="183">
        <f>_xlfn.XLOOKUP($A2005,[3]【2026年03月度_全社】RFM客層一覧表データ!$A:$A,[3]【2026年03月度_全社】RFM客層一覧表データ!C:C,"",0)</f>
        <v>610</v>
      </c>
      <c r="G2005" s="183">
        <f>_xlfn.XLOOKUP($A2005,[3]【2026年03月度_全社】RFM客層一覧表データ!$A:$A,[3]【2026年03月度_全社】RFM客層一覧表データ!D:D,"",0)</f>
        <v>249</v>
      </c>
      <c r="H2005" s="183">
        <f>_xlfn.XLOOKUP($A2005,[3]【2026年03月度_全社】RFM客層一覧表データ!$A:$A,[3]【2026年03月度_全社】RFM客層一覧表データ!E:E,"",0)</f>
        <v>305</v>
      </c>
      <c r="I2005" s="183">
        <f>_xlfn.XLOOKUP($A2005,[3]【2026年03月度_全社】RFM客層一覧表データ!$A:$A,[3]【2026年03月度_全社】RFM客層一覧表データ!F:F,"",0)</f>
        <v>28</v>
      </c>
      <c r="J2005" s="183">
        <v>630</v>
      </c>
      <c r="K2005" s="183">
        <v>271</v>
      </c>
      <c r="L2005" s="183">
        <v>324</v>
      </c>
      <c r="M2005" s="183">
        <v>46</v>
      </c>
      <c r="N2005" s="183">
        <v>623</v>
      </c>
      <c r="O2005" s="183">
        <v>298</v>
      </c>
      <c r="P2005" s="183">
        <v>338</v>
      </c>
      <c r="Q2005" s="183">
        <v>49</v>
      </c>
      <c r="R2005" s="183">
        <v>618</v>
      </c>
      <c r="S2005" s="183">
        <v>274</v>
      </c>
      <c r="T2005" s="183">
        <v>333</v>
      </c>
      <c r="U2005" s="183">
        <v>44</v>
      </c>
      <c r="V2005" s="183">
        <v>600</v>
      </c>
      <c r="W2005" s="183">
        <v>290</v>
      </c>
      <c r="X2005" s="183">
        <v>335</v>
      </c>
      <c r="Y2005" s="183">
        <v>35</v>
      </c>
    </row>
    <row r="2006" spans="1:25" x14ac:dyDescent="0.2">
      <c r="A2006" s="184">
        <v>11575397</v>
      </c>
      <c r="B2006" s="183" t="str">
        <f>[1]店マスタ!B2005</f>
        <v>飯吉デンキ</v>
      </c>
      <c r="C2006" s="183">
        <v>2.5</v>
      </c>
      <c r="D2006" s="183">
        <v>2</v>
      </c>
      <c r="E2006" s="183">
        <f>_xlfn.XLOOKUP(A2006,[2]Sheet1!$R:$R,[2]Sheet1!$AB:$AB,"",0)</f>
        <v>2</v>
      </c>
      <c r="F2006" s="183">
        <f>_xlfn.XLOOKUP($A2006,[3]【2026年03月度_全社】RFM客層一覧表データ!$A:$A,[3]【2026年03月度_全社】RFM客層一覧表データ!C:C,"",0)</f>
        <v>818</v>
      </c>
      <c r="G2006" s="183">
        <f>_xlfn.XLOOKUP($A2006,[3]【2026年03月度_全社】RFM客層一覧表データ!$A:$A,[3]【2026年03月度_全社】RFM客層一覧表データ!D:D,"",0)</f>
        <v>261</v>
      </c>
      <c r="H2006" s="183">
        <f>_xlfn.XLOOKUP($A2006,[3]【2026年03月度_全社】RFM客層一覧表データ!$A:$A,[3]【2026年03月度_全社】RFM客層一覧表データ!E:E,"",0)</f>
        <v>404</v>
      </c>
      <c r="I2006" s="183">
        <f>_xlfn.XLOOKUP($A2006,[3]【2026年03月度_全社】RFM客層一覧表データ!$A:$A,[3]【2026年03月度_全社】RFM客層一覧表データ!F:F,"",0)</f>
        <v>27</v>
      </c>
      <c r="J2006" s="183">
        <v>857</v>
      </c>
      <c r="K2006" s="183">
        <v>330</v>
      </c>
      <c r="L2006" s="183">
        <v>424</v>
      </c>
      <c r="M2006" s="183">
        <v>35</v>
      </c>
      <c r="N2006" s="183">
        <v>860</v>
      </c>
      <c r="O2006" s="183">
        <v>380</v>
      </c>
      <c r="P2006" s="183">
        <v>434</v>
      </c>
      <c r="Q2006" s="183">
        <v>45</v>
      </c>
      <c r="R2006" s="183">
        <v>885</v>
      </c>
      <c r="S2006" s="183">
        <v>401</v>
      </c>
      <c r="T2006" s="183">
        <v>442</v>
      </c>
      <c r="U2006" s="183">
        <v>36</v>
      </c>
      <c r="V2006" s="183">
        <v>876</v>
      </c>
      <c r="W2006" s="183">
        <v>399</v>
      </c>
      <c r="X2006" s="183">
        <v>468</v>
      </c>
      <c r="Y2006" s="183">
        <v>38</v>
      </c>
    </row>
    <row r="2007" spans="1:25" x14ac:dyDescent="0.2">
      <c r="A2007" s="184">
        <v>11576157</v>
      </c>
      <c r="B2007" s="183" t="str">
        <f>[1]店マスタ!B2006</f>
        <v>（有）斉藤電気</v>
      </c>
      <c r="C2007" s="183">
        <v>3</v>
      </c>
      <c r="D2007" s="183">
        <v>3</v>
      </c>
      <c r="E2007" s="183">
        <f>_xlfn.XLOOKUP(A2007,[2]Sheet1!$R:$R,[2]Sheet1!$AB:$AB,"",0)</f>
        <v>3.5</v>
      </c>
      <c r="F2007" s="183">
        <f>_xlfn.XLOOKUP($A2007,[3]【2026年03月度_全社】RFM客層一覧表データ!$A:$A,[3]【2026年03月度_全社】RFM客層一覧表データ!C:C,"",0)</f>
        <v>0</v>
      </c>
      <c r="G2007" s="183">
        <f>_xlfn.XLOOKUP($A2007,[3]【2026年03月度_全社】RFM客層一覧表データ!$A:$A,[3]【2026年03月度_全社】RFM客層一覧表データ!D:D,"",0)</f>
        <v>0</v>
      </c>
      <c r="H2007" s="183">
        <f>_xlfn.XLOOKUP($A2007,[3]【2026年03月度_全社】RFM客層一覧表データ!$A:$A,[3]【2026年03月度_全社】RFM客層一覧表データ!E:E,"",0)</f>
        <v>0</v>
      </c>
      <c r="I2007" s="183">
        <f>_xlfn.XLOOKUP($A2007,[3]【2026年03月度_全社】RFM客層一覧表データ!$A:$A,[3]【2026年03月度_全社】RFM客層一覧表データ!F:F,"",0)</f>
        <v>0</v>
      </c>
      <c r="J2007" s="183">
        <v>0</v>
      </c>
      <c r="K2007" s="183">
        <v>0</v>
      </c>
      <c r="L2007" s="183">
        <v>0</v>
      </c>
      <c r="M2007" s="183">
        <v>0</v>
      </c>
      <c r="N2007" s="183">
        <v>0</v>
      </c>
      <c r="O2007" s="183">
        <v>0</v>
      </c>
      <c r="P2007" s="183">
        <v>0</v>
      </c>
      <c r="Q2007" s="183">
        <v>0</v>
      </c>
      <c r="R2007" s="183">
        <v>0</v>
      </c>
      <c r="S2007" s="183">
        <v>0</v>
      </c>
      <c r="T2007" s="183">
        <v>0</v>
      </c>
      <c r="U2007" s="183">
        <v>0</v>
      </c>
      <c r="V2007" s="183">
        <v>0</v>
      </c>
      <c r="W2007" s="183">
        <v>0</v>
      </c>
      <c r="X2007" s="183">
        <v>0</v>
      </c>
      <c r="Y2007" s="183">
        <v>0</v>
      </c>
    </row>
    <row r="2008" spans="1:25" x14ac:dyDescent="0.2">
      <c r="A2008" s="184">
        <v>11601005</v>
      </c>
      <c r="B2008" s="183" t="str">
        <f>[1]店マスタ!B2007</f>
        <v>ゆうらくざ・こんぱす</v>
      </c>
      <c r="C2008" s="183">
        <v>1.5</v>
      </c>
      <c r="D2008" s="183">
        <v>1.5</v>
      </c>
      <c r="E2008" s="183">
        <f>_xlfn.XLOOKUP(A2008,[2]Sheet1!$R:$R,[2]Sheet1!$AB:$AB,"",0)</f>
        <v>1.5</v>
      </c>
      <c r="F2008" s="183">
        <f>_xlfn.XLOOKUP($A2008,[3]【2026年03月度_全社】RFM客層一覧表データ!$A:$A,[3]【2026年03月度_全社】RFM客層一覧表データ!C:C,"",0)</f>
        <v>373</v>
      </c>
      <c r="G2008" s="183">
        <f>_xlfn.XLOOKUP($A2008,[3]【2026年03月度_全社】RFM客層一覧表データ!$A:$A,[3]【2026年03月度_全社】RFM客層一覧表データ!D:D,"",0)</f>
        <v>182</v>
      </c>
      <c r="H2008" s="183">
        <f>_xlfn.XLOOKUP($A2008,[3]【2026年03月度_全社】RFM客層一覧表データ!$A:$A,[3]【2026年03月度_全社】RFM客層一覧表データ!E:E,"",0)</f>
        <v>231</v>
      </c>
      <c r="I2008" s="183">
        <f>_xlfn.XLOOKUP($A2008,[3]【2026年03月度_全社】RFM客層一覧表データ!$A:$A,[3]【2026年03月度_全社】RFM客層一覧表データ!F:F,"",0)</f>
        <v>13</v>
      </c>
      <c r="J2008" s="183">
        <v>381</v>
      </c>
      <c r="K2008" s="183">
        <v>189</v>
      </c>
      <c r="L2008" s="183">
        <v>236</v>
      </c>
      <c r="M2008" s="183">
        <v>15</v>
      </c>
      <c r="N2008" s="183">
        <v>405</v>
      </c>
      <c r="O2008" s="183">
        <v>197</v>
      </c>
      <c r="P2008" s="183">
        <v>244</v>
      </c>
      <c r="Q2008" s="183">
        <v>11</v>
      </c>
      <c r="R2008" s="183">
        <v>424</v>
      </c>
      <c r="S2008" s="183">
        <v>187</v>
      </c>
      <c r="T2008" s="183">
        <v>252</v>
      </c>
      <c r="U2008" s="183">
        <v>13</v>
      </c>
      <c r="V2008" s="183">
        <v>438</v>
      </c>
      <c r="W2008" s="183">
        <v>199</v>
      </c>
      <c r="X2008" s="183">
        <v>259</v>
      </c>
      <c r="Y2008" s="183">
        <v>14</v>
      </c>
    </row>
    <row r="2009" spans="1:25" x14ac:dyDescent="0.2">
      <c r="A2009" s="184">
        <v>11601008</v>
      </c>
      <c r="B2009" s="183" t="str">
        <f>[1]店マスタ!B2008</f>
        <v>丸二電器商会</v>
      </c>
      <c r="C2009" s="183">
        <v>1.5</v>
      </c>
      <c r="D2009" s="183">
        <v>1.5</v>
      </c>
      <c r="E2009" s="183">
        <f>_xlfn.XLOOKUP(A2009,[2]Sheet1!$R:$R,[2]Sheet1!$AB:$AB,"",0)</f>
        <v>1.5</v>
      </c>
      <c r="F2009" s="183" t="str">
        <f>_xlfn.XLOOKUP($A2009,[3]【2026年03月度_全社】RFM客層一覧表データ!$A:$A,[3]【2026年03月度_全社】RFM客層一覧表データ!C:C,"",0)</f>
        <v/>
      </c>
      <c r="G2009" s="183" t="str">
        <f>_xlfn.XLOOKUP($A2009,[3]【2026年03月度_全社】RFM客層一覧表データ!$A:$A,[3]【2026年03月度_全社】RFM客層一覧表データ!D:D,"",0)</f>
        <v/>
      </c>
      <c r="H2009" s="183" t="str">
        <f>_xlfn.XLOOKUP($A2009,[3]【2026年03月度_全社】RFM客層一覧表データ!$A:$A,[3]【2026年03月度_全社】RFM客層一覧表データ!E:E,"",0)</f>
        <v/>
      </c>
      <c r="I2009" s="183" t="str">
        <f>_xlfn.XLOOKUP($A2009,[3]【2026年03月度_全社】RFM客層一覧表データ!$A:$A,[3]【2026年03月度_全社】RFM客層一覧表データ!F:F,"",0)</f>
        <v/>
      </c>
      <c r="J2009" s="183">
        <v>0</v>
      </c>
      <c r="K2009" s="183">
        <v>0</v>
      </c>
      <c r="L2009" s="183">
        <v>0</v>
      </c>
      <c r="M2009" s="183">
        <v>0</v>
      </c>
      <c r="N2009" s="183">
        <v>0</v>
      </c>
      <c r="O2009" s="183">
        <v>0</v>
      </c>
      <c r="P2009" s="183">
        <v>0</v>
      </c>
      <c r="Q2009" s="183">
        <v>0</v>
      </c>
      <c r="R2009" s="183">
        <v>0</v>
      </c>
      <c r="S2009" s="183">
        <v>0</v>
      </c>
      <c r="T2009" s="183">
        <v>0</v>
      </c>
      <c r="U2009" s="183">
        <v>0</v>
      </c>
      <c r="V2009" s="183">
        <v>0</v>
      </c>
      <c r="W2009" s="183">
        <v>0</v>
      </c>
      <c r="X2009" s="183">
        <v>0</v>
      </c>
      <c r="Y2009" s="183">
        <v>0</v>
      </c>
    </row>
    <row r="2010" spans="1:25" x14ac:dyDescent="0.2">
      <c r="A2010" s="184">
        <v>11601022</v>
      </c>
      <c r="B2010" s="183" t="str">
        <f>[1]店マスタ!B2009</f>
        <v>ネットワーク　タカマツ</v>
      </c>
      <c r="C2010" s="183">
        <v>7.5</v>
      </c>
      <c r="D2010" s="183">
        <v>9</v>
      </c>
      <c r="E2010" s="183">
        <f>_xlfn.XLOOKUP(A2010,[2]Sheet1!$R:$R,[2]Sheet1!$AB:$AB,"",0)</f>
        <v>9</v>
      </c>
      <c r="F2010" s="183">
        <f>_xlfn.XLOOKUP($A2010,[3]【2026年03月度_全社】RFM客層一覧表データ!$A:$A,[3]【2026年03月度_全社】RFM客層一覧表データ!C:C,"",0)</f>
        <v>3382</v>
      </c>
      <c r="G2010" s="183">
        <f>_xlfn.XLOOKUP($A2010,[3]【2026年03月度_全社】RFM客層一覧表データ!$A:$A,[3]【2026年03月度_全社】RFM客層一覧表データ!D:D,"",0)</f>
        <v>1762</v>
      </c>
      <c r="H2010" s="183">
        <f>_xlfn.XLOOKUP($A2010,[3]【2026年03月度_全社】RFM客層一覧表データ!$A:$A,[3]【2026年03月度_全社】RFM客層一覧表データ!E:E,"",0)</f>
        <v>1863</v>
      </c>
      <c r="I2010" s="183">
        <f>_xlfn.XLOOKUP($A2010,[3]【2026年03月度_全社】RFM客層一覧表データ!$A:$A,[3]【2026年03月度_全社】RFM客層一覧表データ!F:F,"",0)</f>
        <v>347</v>
      </c>
      <c r="J2010" s="183">
        <v>3278</v>
      </c>
      <c r="K2010" s="183">
        <v>1681</v>
      </c>
      <c r="L2010" s="183">
        <v>1826</v>
      </c>
      <c r="M2010" s="183">
        <v>275</v>
      </c>
      <c r="N2010" s="183">
        <v>2963</v>
      </c>
      <c r="O2010" s="183">
        <v>1491</v>
      </c>
      <c r="P2010" s="183">
        <v>1681</v>
      </c>
      <c r="Q2010" s="183">
        <v>199</v>
      </c>
      <c r="R2010" s="183">
        <v>2939</v>
      </c>
      <c r="S2010" s="183">
        <v>1544</v>
      </c>
      <c r="T2010" s="183">
        <v>1677</v>
      </c>
      <c r="U2010" s="183">
        <v>209</v>
      </c>
      <c r="V2010" s="183">
        <v>2914</v>
      </c>
      <c r="W2010" s="183">
        <v>1571</v>
      </c>
      <c r="X2010" s="183">
        <v>1684</v>
      </c>
      <c r="Y2010" s="183">
        <v>233</v>
      </c>
    </row>
    <row r="2011" spans="1:25" x14ac:dyDescent="0.2">
      <c r="A2011" s="184">
        <v>11601034</v>
      </c>
      <c r="B2011" s="183" t="str">
        <f>[1]店マスタ!B2010</f>
        <v>株式会社　中央電機商会</v>
      </c>
      <c r="C2011" s="183">
        <v>2</v>
      </c>
      <c r="D2011" s="183">
        <v>2</v>
      </c>
      <c r="E2011" s="183" t="str">
        <f>_xlfn.XLOOKUP(A2011,[2]Sheet1!$R:$R,[2]Sheet1!$AB:$AB,"",0)</f>
        <v/>
      </c>
      <c r="F2011" s="183" t="str">
        <f>_xlfn.XLOOKUP($A2011,[3]【2026年03月度_全社】RFM客層一覧表データ!$A:$A,[3]【2026年03月度_全社】RFM客層一覧表データ!C:C,"",0)</f>
        <v/>
      </c>
      <c r="G2011" s="183" t="str">
        <f>_xlfn.XLOOKUP($A2011,[3]【2026年03月度_全社】RFM客層一覧表データ!$A:$A,[3]【2026年03月度_全社】RFM客層一覧表データ!D:D,"",0)</f>
        <v/>
      </c>
      <c r="H2011" s="183" t="str">
        <f>_xlfn.XLOOKUP($A2011,[3]【2026年03月度_全社】RFM客層一覧表データ!$A:$A,[3]【2026年03月度_全社】RFM客層一覧表データ!E:E,"",0)</f>
        <v/>
      </c>
      <c r="I2011" s="183" t="str">
        <f>_xlfn.XLOOKUP($A2011,[3]【2026年03月度_全社】RFM客層一覧表データ!$A:$A,[3]【2026年03月度_全社】RFM客層一覧表データ!F:F,"",0)</f>
        <v/>
      </c>
      <c r="J2011" s="183">
        <v>0</v>
      </c>
      <c r="K2011" s="183">
        <v>0</v>
      </c>
      <c r="L2011" s="183">
        <v>0</v>
      </c>
      <c r="M2011" s="183">
        <v>0</v>
      </c>
      <c r="N2011" s="183">
        <v>0</v>
      </c>
      <c r="O2011" s="183">
        <v>0</v>
      </c>
      <c r="P2011" s="183">
        <v>0</v>
      </c>
      <c r="Q2011" s="183">
        <v>0</v>
      </c>
      <c r="R2011" s="183">
        <v>0</v>
      </c>
      <c r="S2011" s="183">
        <v>0</v>
      </c>
      <c r="T2011" s="183">
        <v>0</v>
      </c>
      <c r="U2011" s="183">
        <v>0</v>
      </c>
      <c r="V2011" s="183">
        <v>0</v>
      </c>
      <c r="W2011" s="183">
        <v>0</v>
      </c>
      <c r="X2011" s="183">
        <v>0</v>
      </c>
      <c r="Y2011" s="183">
        <v>0</v>
      </c>
    </row>
    <row r="2012" spans="1:25" x14ac:dyDescent="0.2">
      <c r="A2012" s="184">
        <v>11601050</v>
      </c>
      <c r="B2012" s="183" t="str">
        <f>[1]店マスタ!B2011</f>
        <v>電化の徳堂</v>
      </c>
      <c r="C2012" s="183">
        <v>1.5</v>
      </c>
      <c r="D2012" s="183">
        <v>1.5</v>
      </c>
      <c r="E2012" s="183" t="str">
        <f>_xlfn.XLOOKUP(A2012,[2]Sheet1!$R:$R,[2]Sheet1!$AB:$AB,"",0)</f>
        <v/>
      </c>
      <c r="F2012" s="183" t="str">
        <f>_xlfn.XLOOKUP($A2012,[3]【2026年03月度_全社】RFM客層一覧表データ!$A:$A,[3]【2026年03月度_全社】RFM客層一覧表データ!C:C,"",0)</f>
        <v/>
      </c>
      <c r="G2012" s="183" t="str">
        <f>_xlfn.XLOOKUP($A2012,[3]【2026年03月度_全社】RFM客層一覧表データ!$A:$A,[3]【2026年03月度_全社】RFM客層一覧表データ!D:D,"",0)</f>
        <v/>
      </c>
      <c r="H2012" s="183" t="str">
        <f>_xlfn.XLOOKUP($A2012,[3]【2026年03月度_全社】RFM客層一覧表データ!$A:$A,[3]【2026年03月度_全社】RFM客層一覧表データ!E:E,"",0)</f>
        <v/>
      </c>
      <c r="I2012" s="183" t="str">
        <f>_xlfn.XLOOKUP($A2012,[3]【2026年03月度_全社】RFM客層一覧表データ!$A:$A,[3]【2026年03月度_全社】RFM客層一覧表データ!F:F,"",0)</f>
        <v/>
      </c>
      <c r="J2012" s="183">
        <v>0</v>
      </c>
      <c r="K2012" s="183">
        <v>0</v>
      </c>
      <c r="L2012" s="183">
        <v>0</v>
      </c>
      <c r="M2012" s="183">
        <v>0</v>
      </c>
      <c r="N2012" s="183">
        <v>0</v>
      </c>
      <c r="O2012" s="183">
        <v>0</v>
      </c>
      <c r="P2012" s="183">
        <v>0</v>
      </c>
      <c r="Q2012" s="183">
        <v>0</v>
      </c>
      <c r="R2012" s="183">
        <v>0</v>
      </c>
      <c r="S2012" s="183">
        <v>0</v>
      </c>
      <c r="T2012" s="183">
        <v>0</v>
      </c>
      <c r="U2012" s="183">
        <v>0</v>
      </c>
      <c r="V2012" s="183">
        <v>0</v>
      </c>
      <c r="W2012" s="183">
        <v>0</v>
      </c>
      <c r="X2012" s="183">
        <v>0</v>
      </c>
      <c r="Y2012" s="183">
        <v>0</v>
      </c>
    </row>
    <row r="2013" spans="1:25" x14ac:dyDescent="0.2">
      <c r="A2013" s="184">
        <v>11601058</v>
      </c>
      <c r="B2013" s="183" t="str">
        <f>[1]店マスタ!B2012</f>
        <v>ゆうらくざ・ほくりくきき</v>
      </c>
      <c r="C2013" s="183">
        <v>3.5</v>
      </c>
      <c r="D2013" s="183">
        <v>2.5</v>
      </c>
      <c r="E2013" s="183">
        <f>_xlfn.XLOOKUP(A2013,[2]Sheet1!$R:$R,[2]Sheet1!$AB:$AB,"",0)</f>
        <v>2.5</v>
      </c>
      <c r="F2013" s="183">
        <f>_xlfn.XLOOKUP($A2013,[3]【2026年03月度_全社】RFM客層一覧表データ!$A:$A,[3]【2026年03月度_全社】RFM客層一覧表データ!C:C,"",0)</f>
        <v>200</v>
      </c>
      <c r="G2013" s="183">
        <f>_xlfn.XLOOKUP($A2013,[3]【2026年03月度_全社】RFM客層一覧表データ!$A:$A,[3]【2026年03月度_全社】RFM客層一覧表データ!D:D,"",0)</f>
        <v>89</v>
      </c>
      <c r="H2013" s="183">
        <f>_xlfn.XLOOKUP($A2013,[3]【2026年03月度_全社】RFM客層一覧表データ!$A:$A,[3]【2026年03月度_全社】RFM客層一覧表データ!E:E,"",0)</f>
        <v>113</v>
      </c>
      <c r="I2013" s="183">
        <f>_xlfn.XLOOKUP($A2013,[3]【2026年03月度_全社】RFM客層一覧表データ!$A:$A,[3]【2026年03月度_全社】RFM客層一覧表データ!F:F,"",0)</f>
        <v>10</v>
      </c>
      <c r="J2013" s="183">
        <v>212</v>
      </c>
      <c r="K2013" s="183">
        <v>92</v>
      </c>
      <c r="L2013" s="183">
        <v>118</v>
      </c>
      <c r="M2013" s="183">
        <v>17</v>
      </c>
      <c r="N2013" s="183">
        <v>219</v>
      </c>
      <c r="O2013" s="183">
        <v>94</v>
      </c>
      <c r="P2013" s="183">
        <v>122</v>
      </c>
      <c r="Q2013" s="183">
        <v>14</v>
      </c>
      <c r="R2013" s="183">
        <v>249</v>
      </c>
      <c r="S2013" s="183">
        <v>101</v>
      </c>
      <c r="T2013" s="183">
        <v>131</v>
      </c>
      <c r="U2013" s="183">
        <v>11</v>
      </c>
      <c r="V2013" s="183">
        <v>270</v>
      </c>
      <c r="W2013" s="183">
        <v>97</v>
      </c>
      <c r="X2013" s="183">
        <v>151</v>
      </c>
      <c r="Y2013" s="183">
        <v>8</v>
      </c>
    </row>
    <row r="2014" spans="1:25" x14ac:dyDescent="0.2">
      <c r="A2014" s="184">
        <v>11601071</v>
      </c>
      <c r="B2014" s="183" t="str">
        <f>[1]店マスタ!B2013</f>
        <v>電化のシゲル</v>
      </c>
      <c r="C2014" s="183">
        <v>2.5</v>
      </c>
      <c r="D2014" s="183">
        <v>2.5</v>
      </c>
      <c r="E2014" s="183">
        <f>_xlfn.XLOOKUP(A2014,[2]Sheet1!$R:$R,[2]Sheet1!$AB:$AB,"",0)</f>
        <v>2.5</v>
      </c>
      <c r="F2014" s="183" t="str">
        <f>_xlfn.XLOOKUP($A2014,[3]【2026年03月度_全社】RFM客層一覧表データ!$A:$A,[3]【2026年03月度_全社】RFM客層一覧表データ!C:C,"",0)</f>
        <v/>
      </c>
      <c r="G2014" s="183" t="str">
        <f>_xlfn.XLOOKUP($A2014,[3]【2026年03月度_全社】RFM客層一覧表データ!$A:$A,[3]【2026年03月度_全社】RFM客層一覧表データ!D:D,"",0)</f>
        <v/>
      </c>
      <c r="H2014" s="183" t="str">
        <f>_xlfn.XLOOKUP($A2014,[3]【2026年03月度_全社】RFM客層一覧表データ!$A:$A,[3]【2026年03月度_全社】RFM客層一覧表データ!E:E,"",0)</f>
        <v/>
      </c>
      <c r="I2014" s="183" t="str">
        <f>_xlfn.XLOOKUP($A2014,[3]【2026年03月度_全社】RFM客層一覧表データ!$A:$A,[3]【2026年03月度_全社】RFM客層一覧表データ!F:F,"",0)</f>
        <v/>
      </c>
      <c r="J2014" s="183">
        <v>0</v>
      </c>
      <c r="K2014" s="183">
        <v>0</v>
      </c>
      <c r="L2014" s="183">
        <v>0</v>
      </c>
      <c r="M2014" s="183">
        <v>0</v>
      </c>
      <c r="N2014" s="183">
        <v>0</v>
      </c>
      <c r="O2014" s="183">
        <v>0</v>
      </c>
      <c r="P2014" s="183">
        <v>0</v>
      </c>
      <c r="Q2014" s="183">
        <v>0</v>
      </c>
      <c r="R2014" s="183">
        <v>0</v>
      </c>
      <c r="S2014" s="183">
        <v>0</v>
      </c>
      <c r="T2014" s="183">
        <v>0</v>
      </c>
      <c r="U2014" s="183">
        <v>0</v>
      </c>
      <c r="V2014" s="183">
        <v>0</v>
      </c>
      <c r="W2014" s="183">
        <v>0</v>
      </c>
      <c r="X2014" s="183">
        <v>0</v>
      </c>
      <c r="Y2014" s="183">
        <v>0</v>
      </c>
    </row>
    <row r="2015" spans="1:25" x14ac:dyDescent="0.2">
      <c r="A2015" s="184">
        <v>11601074</v>
      </c>
      <c r="B2015" s="183" t="str">
        <f>[1]店マスタ!B2014</f>
        <v>ひらのでんか</v>
      </c>
      <c r="C2015" s="183">
        <v>1.5</v>
      </c>
      <c r="D2015" s="183">
        <v>1.5</v>
      </c>
      <c r="E2015" s="183">
        <f>_xlfn.XLOOKUP(A2015,[2]Sheet1!$R:$R,[2]Sheet1!$AB:$AB,"",0)</f>
        <v>1.5</v>
      </c>
      <c r="F2015" s="183">
        <f>_xlfn.XLOOKUP($A2015,[3]【2026年03月度_全社】RFM客層一覧表データ!$A:$A,[3]【2026年03月度_全社】RFM客層一覧表データ!C:C,"",0)</f>
        <v>234</v>
      </c>
      <c r="G2015" s="183">
        <f>_xlfn.XLOOKUP($A2015,[3]【2026年03月度_全社】RFM客層一覧表データ!$A:$A,[3]【2026年03月度_全社】RFM客層一覧表データ!D:D,"",0)</f>
        <v>101</v>
      </c>
      <c r="H2015" s="183">
        <f>_xlfn.XLOOKUP($A2015,[3]【2026年03月度_全社】RFM客層一覧表データ!$A:$A,[3]【2026年03月度_全社】RFM客層一覧表データ!E:E,"",0)</f>
        <v>147</v>
      </c>
      <c r="I2015" s="183">
        <f>_xlfn.XLOOKUP($A2015,[3]【2026年03月度_全社】RFM客層一覧表データ!$A:$A,[3]【2026年03月度_全社】RFM客層一覧表データ!F:F,"",0)</f>
        <v>9</v>
      </c>
      <c r="J2015" s="183">
        <v>246</v>
      </c>
      <c r="K2015" s="183">
        <v>108</v>
      </c>
      <c r="L2015" s="183">
        <v>158</v>
      </c>
      <c r="M2015" s="183">
        <v>10</v>
      </c>
      <c r="N2015" s="183">
        <v>245</v>
      </c>
      <c r="O2015" s="183">
        <v>108</v>
      </c>
      <c r="P2015" s="183">
        <v>164</v>
      </c>
      <c r="Q2015" s="183">
        <v>8</v>
      </c>
      <c r="R2015" s="183">
        <v>253</v>
      </c>
      <c r="S2015" s="183">
        <v>121</v>
      </c>
      <c r="T2015" s="183">
        <v>177</v>
      </c>
      <c r="U2015" s="183">
        <v>6</v>
      </c>
      <c r="V2015" s="183">
        <v>255</v>
      </c>
      <c r="W2015" s="183">
        <v>137</v>
      </c>
      <c r="X2015" s="183">
        <v>176</v>
      </c>
      <c r="Y2015" s="183">
        <v>13</v>
      </c>
    </row>
    <row r="2016" spans="1:25" x14ac:dyDescent="0.2">
      <c r="A2016" s="184">
        <v>11601086</v>
      </c>
      <c r="B2016" s="183" t="str">
        <f>[1]店マスタ!B2015</f>
        <v>株式会社　嘉藤住宅設備</v>
      </c>
      <c r="C2016" s="183">
        <v>8</v>
      </c>
      <c r="D2016" s="183">
        <v>4</v>
      </c>
      <c r="E2016" s="183">
        <f>_xlfn.XLOOKUP(A2016,[2]Sheet1!$R:$R,[2]Sheet1!$AB:$AB,"",0)</f>
        <v>4.5</v>
      </c>
      <c r="F2016" s="183">
        <f>_xlfn.XLOOKUP($A2016,[3]【2026年03月度_全社】RFM客層一覧表データ!$A:$A,[3]【2026年03月度_全社】RFM客層一覧表データ!C:C,"",0)</f>
        <v>1356</v>
      </c>
      <c r="G2016" s="183">
        <f>_xlfn.XLOOKUP($A2016,[3]【2026年03月度_全社】RFM客層一覧表データ!$A:$A,[3]【2026年03月度_全社】RFM客層一覧表データ!D:D,"",0)</f>
        <v>678</v>
      </c>
      <c r="H2016" s="183">
        <f>_xlfn.XLOOKUP($A2016,[3]【2026年03月度_全社】RFM客層一覧表データ!$A:$A,[3]【2026年03月度_全社】RFM客層一覧表データ!E:E,"",0)</f>
        <v>826</v>
      </c>
      <c r="I2016" s="183">
        <f>_xlfn.XLOOKUP($A2016,[3]【2026年03月度_全社】RFM客層一覧表データ!$A:$A,[3]【2026年03月度_全社】RFM客層一覧表データ!F:F,"",0)</f>
        <v>49</v>
      </c>
      <c r="J2016" s="183">
        <v>1407</v>
      </c>
      <c r="K2016" s="183">
        <v>690</v>
      </c>
      <c r="L2016" s="183">
        <v>841</v>
      </c>
      <c r="M2016" s="183">
        <v>58</v>
      </c>
      <c r="N2016" s="183">
        <v>1439</v>
      </c>
      <c r="O2016" s="183">
        <v>785</v>
      </c>
      <c r="P2016" s="183">
        <v>845</v>
      </c>
      <c r="Q2016" s="183">
        <v>89</v>
      </c>
      <c r="R2016" s="183">
        <v>1433</v>
      </c>
      <c r="S2016" s="183">
        <v>808</v>
      </c>
      <c r="T2016" s="183">
        <v>857</v>
      </c>
      <c r="U2016" s="183">
        <v>93</v>
      </c>
      <c r="V2016" s="183">
        <v>1430</v>
      </c>
      <c r="W2016" s="183">
        <v>827</v>
      </c>
      <c r="X2016" s="183">
        <v>866</v>
      </c>
      <c r="Y2016" s="183">
        <v>106</v>
      </c>
    </row>
    <row r="2017" spans="1:25" x14ac:dyDescent="0.2">
      <c r="A2017" s="184">
        <v>11601090</v>
      </c>
      <c r="B2017" s="183" t="str">
        <f>[1]店マスタ!B2016</f>
        <v>たかたでんき</v>
      </c>
      <c r="C2017" s="183">
        <v>1.5</v>
      </c>
      <c r="D2017" s="183">
        <v>1.5</v>
      </c>
      <c r="E2017" s="183" t="str">
        <f>_xlfn.XLOOKUP(A2017,[2]Sheet1!$R:$R,[2]Sheet1!$AB:$AB,"",0)</f>
        <v/>
      </c>
      <c r="F2017" s="183" t="str">
        <f>_xlfn.XLOOKUP($A2017,[3]【2026年03月度_全社】RFM客層一覧表データ!$A:$A,[3]【2026年03月度_全社】RFM客層一覧表データ!C:C,"",0)</f>
        <v/>
      </c>
      <c r="G2017" s="183" t="str">
        <f>_xlfn.XLOOKUP($A2017,[3]【2026年03月度_全社】RFM客層一覧表データ!$A:$A,[3]【2026年03月度_全社】RFM客層一覧表データ!D:D,"",0)</f>
        <v/>
      </c>
      <c r="H2017" s="183" t="str">
        <f>_xlfn.XLOOKUP($A2017,[3]【2026年03月度_全社】RFM客層一覧表データ!$A:$A,[3]【2026年03月度_全社】RFM客層一覧表データ!E:E,"",0)</f>
        <v/>
      </c>
      <c r="I2017" s="183" t="str">
        <f>_xlfn.XLOOKUP($A2017,[3]【2026年03月度_全社】RFM客層一覧表データ!$A:$A,[3]【2026年03月度_全社】RFM客層一覧表データ!F:F,"",0)</f>
        <v/>
      </c>
      <c r="J2017" s="183">
        <v>0</v>
      </c>
      <c r="K2017" s="183">
        <v>0</v>
      </c>
      <c r="L2017" s="183">
        <v>0</v>
      </c>
      <c r="M2017" s="183">
        <v>0</v>
      </c>
      <c r="N2017" s="183">
        <v>0</v>
      </c>
      <c r="O2017" s="183">
        <v>0</v>
      </c>
      <c r="P2017" s="183">
        <v>0</v>
      </c>
      <c r="Q2017" s="183">
        <v>0</v>
      </c>
      <c r="R2017" s="183">
        <v>0</v>
      </c>
      <c r="S2017" s="183">
        <v>0</v>
      </c>
      <c r="T2017" s="183">
        <v>0</v>
      </c>
      <c r="U2017" s="183">
        <v>0</v>
      </c>
      <c r="V2017" s="183">
        <v>0</v>
      </c>
      <c r="W2017" s="183">
        <v>0</v>
      </c>
      <c r="X2017" s="183">
        <v>0</v>
      </c>
      <c r="Y2017" s="183">
        <v>0</v>
      </c>
    </row>
    <row r="2018" spans="1:25" x14ac:dyDescent="0.2">
      <c r="A2018" s="184">
        <v>11601098</v>
      </c>
      <c r="B2018" s="183" t="str">
        <f>[1]店マスタ!B2017</f>
        <v>デンキページ・みつはし</v>
      </c>
      <c r="C2018" s="183">
        <v>1.5</v>
      </c>
      <c r="D2018" s="183">
        <v>1.5</v>
      </c>
      <c r="E2018" s="183" t="str">
        <f>_xlfn.XLOOKUP(A2018,[2]Sheet1!$R:$R,[2]Sheet1!$AB:$AB,"",0)</f>
        <v/>
      </c>
      <c r="F2018" s="183" t="str">
        <f>_xlfn.XLOOKUP($A2018,[3]【2026年03月度_全社】RFM客層一覧表データ!$A:$A,[3]【2026年03月度_全社】RFM客層一覧表データ!C:C,"",0)</f>
        <v/>
      </c>
      <c r="G2018" s="183" t="str">
        <f>_xlfn.XLOOKUP($A2018,[3]【2026年03月度_全社】RFM客層一覧表データ!$A:$A,[3]【2026年03月度_全社】RFM客層一覧表データ!D:D,"",0)</f>
        <v/>
      </c>
      <c r="H2018" s="183" t="str">
        <f>_xlfn.XLOOKUP($A2018,[3]【2026年03月度_全社】RFM客層一覧表データ!$A:$A,[3]【2026年03月度_全社】RFM客層一覧表データ!E:E,"",0)</f>
        <v/>
      </c>
      <c r="I2018" s="183" t="str">
        <f>_xlfn.XLOOKUP($A2018,[3]【2026年03月度_全社】RFM客層一覧表データ!$A:$A,[3]【2026年03月度_全社】RFM客層一覧表データ!F:F,"",0)</f>
        <v/>
      </c>
      <c r="J2018" s="183">
        <v>0</v>
      </c>
      <c r="K2018" s="183">
        <v>0</v>
      </c>
      <c r="L2018" s="183">
        <v>0</v>
      </c>
      <c r="M2018" s="183">
        <v>0</v>
      </c>
      <c r="N2018" s="183">
        <v>0</v>
      </c>
      <c r="O2018" s="183">
        <v>0</v>
      </c>
      <c r="P2018" s="183">
        <v>0</v>
      </c>
      <c r="Q2018" s="183">
        <v>0</v>
      </c>
      <c r="R2018" s="183">
        <v>0</v>
      </c>
      <c r="S2018" s="183">
        <v>0</v>
      </c>
      <c r="T2018" s="183">
        <v>0</v>
      </c>
      <c r="U2018" s="183">
        <v>0</v>
      </c>
      <c r="V2018" s="183">
        <v>0</v>
      </c>
      <c r="W2018" s="183">
        <v>0</v>
      </c>
      <c r="X2018" s="183">
        <v>0</v>
      </c>
      <c r="Y2018" s="183">
        <v>0</v>
      </c>
    </row>
    <row r="2019" spans="1:25" x14ac:dyDescent="0.2">
      <c r="A2019" s="184">
        <v>11601112</v>
      </c>
      <c r="B2019" s="183" t="str">
        <f>[1]店マスタ!B2018</f>
        <v>早川無線商会</v>
      </c>
      <c r="C2019" s="183">
        <v>1.5</v>
      </c>
      <c r="D2019" s="183">
        <v>1.5</v>
      </c>
      <c r="E2019" s="183" t="str">
        <f>_xlfn.XLOOKUP(A2019,[2]Sheet1!$R:$R,[2]Sheet1!$AB:$AB,"",0)</f>
        <v/>
      </c>
      <c r="F2019" s="183" t="str">
        <f>_xlfn.XLOOKUP($A2019,[3]【2026年03月度_全社】RFM客層一覧表データ!$A:$A,[3]【2026年03月度_全社】RFM客層一覧表データ!C:C,"",0)</f>
        <v/>
      </c>
      <c r="G2019" s="183" t="str">
        <f>_xlfn.XLOOKUP($A2019,[3]【2026年03月度_全社】RFM客層一覧表データ!$A:$A,[3]【2026年03月度_全社】RFM客層一覧表データ!D:D,"",0)</f>
        <v/>
      </c>
      <c r="H2019" s="183" t="str">
        <f>_xlfn.XLOOKUP($A2019,[3]【2026年03月度_全社】RFM客層一覧表データ!$A:$A,[3]【2026年03月度_全社】RFM客層一覧表データ!E:E,"",0)</f>
        <v/>
      </c>
      <c r="I2019" s="183" t="str">
        <f>_xlfn.XLOOKUP($A2019,[3]【2026年03月度_全社】RFM客層一覧表データ!$A:$A,[3]【2026年03月度_全社】RFM客層一覧表データ!F:F,"",0)</f>
        <v/>
      </c>
      <c r="J2019" s="183">
        <v>0</v>
      </c>
      <c r="K2019" s="183">
        <v>0</v>
      </c>
      <c r="L2019" s="183">
        <v>0</v>
      </c>
      <c r="M2019" s="183">
        <v>0</v>
      </c>
      <c r="N2019" s="183">
        <v>0</v>
      </c>
      <c r="O2019" s="183">
        <v>0</v>
      </c>
      <c r="P2019" s="183">
        <v>0</v>
      </c>
      <c r="Q2019" s="183">
        <v>0</v>
      </c>
      <c r="R2019" s="183">
        <v>0</v>
      </c>
      <c r="S2019" s="183">
        <v>0</v>
      </c>
      <c r="T2019" s="183">
        <v>0</v>
      </c>
      <c r="U2019" s="183">
        <v>0</v>
      </c>
      <c r="V2019" s="183">
        <v>0</v>
      </c>
      <c r="W2019" s="183">
        <v>0</v>
      </c>
      <c r="X2019" s="183">
        <v>0</v>
      </c>
      <c r="Y2019" s="183">
        <v>0</v>
      </c>
    </row>
    <row r="2020" spans="1:25" x14ac:dyDescent="0.2">
      <c r="A2020" s="184">
        <v>11601118</v>
      </c>
      <c r="B2020" s="183" t="str">
        <f>[1]店マスタ!B2019</f>
        <v>ネットワーク　キリイ電器</v>
      </c>
      <c r="C2020" s="183">
        <v>4</v>
      </c>
      <c r="D2020" s="183">
        <v>5.5</v>
      </c>
      <c r="E2020" s="183">
        <f>_xlfn.XLOOKUP(A2020,[2]Sheet1!$R:$R,[2]Sheet1!$AB:$AB,"",0)</f>
        <v>4.5</v>
      </c>
      <c r="F2020" s="183">
        <f>_xlfn.XLOOKUP($A2020,[3]【2026年03月度_全社】RFM客層一覧表データ!$A:$A,[3]【2026年03月度_全社】RFM客層一覧表データ!C:C,"",0)</f>
        <v>1032</v>
      </c>
      <c r="G2020" s="183">
        <f>_xlfn.XLOOKUP($A2020,[3]【2026年03月度_全社】RFM客層一覧表データ!$A:$A,[3]【2026年03月度_全社】RFM客層一覧表データ!D:D,"",0)</f>
        <v>548</v>
      </c>
      <c r="H2020" s="183">
        <f>_xlfn.XLOOKUP($A2020,[3]【2026年03月度_全社】RFM客層一覧表データ!$A:$A,[3]【2026年03月度_全社】RFM客層一覧表データ!E:E,"",0)</f>
        <v>549</v>
      </c>
      <c r="I2020" s="183">
        <f>_xlfn.XLOOKUP($A2020,[3]【2026年03月度_全社】RFM客層一覧表データ!$A:$A,[3]【2026年03月度_全社】RFM客層一覧表データ!F:F,"",0)</f>
        <v>104</v>
      </c>
      <c r="J2020" s="183">
        <v>957</v>
      </c>
      <c r="K2020" s="183">
        <v>529</v>
      </c>
      <c r="L2020" s="183">
        <v>532</v>
      </c>
      <c r="M2020" s="183">
        <v>82</v>
      </c>
      <c r="N2020" s="183">
        <v>932</v>
      </c>
      <c r="O2020" s="183">
        <v>528</v>
      </c>
      <c r="P2020" s="183">
        <v>525</v>
      </c>
      <c r="Q2020" s="183">
        <v>67</v>
      </c>
      <c r="R2020" s="183">
        <v>920</v>
      </c>
      <c r="S2020" s="183">
        <v>479</v>
      </c>
      <c r="T2020" s="183">
        <v>505</v>
      </c>
      <c r="U2020" s="183">
        <v>50</v>
      </c>
      <c r="V2020" s="183">
        <v>910</v>
      </c>
      <c r="W2020" s="183">
        <v>457</v>
      </c>
      <c r="X2020" s="183">
        <v>519</v>
      </c>
      <c r="Y2020" s="183">
        <v>37</v>
      </c>
    </row>
    <row r="2021" spans="1:25" x14ac:dyDescent="0.2">
      <c r="A2021" s="184">
        <v>11601122</v>
      </c>
      <c r="B2021" s="183" t="str">
        <f>[1]店マスタ!B2020</f>
        <v>ゆうらくざ・たかぎ</v>
      </c>
      <c r="C2021" s="183">
        <v>1</v>
      </c>
      <c r="D2021" s="183">
        <v>1</v>
      </c>
      <c r="E2021" s="183">
        <f>_xlfn.XLOOKUP(A2021,[2]Sheet1!$R:$R,[2]Sheet1!$AB:$AB,"",0)</f>
        <v>1</v>
      </c>
      <c r="F2021" s="183">
        <f>_xlfn.XLOOKUP($A2021,[3]【2026年03月度_全社】RFM客層一覧表データ!$A:$A,[3]【2026年03月度_全社】RFM客層一覧表データ!C:C,"",0)</f>
        <v>175</v>
      </c>
      <c r="G2021" s="183">
        <f>_xlfn.XLOOKUP($A2021,[3]【2026年03月度_全社】RFM客層一覧表データ!$A:$A,[3]【2026年03月度_全社】RFM客層一覧表データ!D:D,"",0)</f>
        <v>84</v>
      </c>
      <c r="H2021" s="183">
        <f>_xlfn.XLOOKUP($A2021,[3]【2026年03月度_全社】RFM客層一覧表データ!$A:$A,[3]【2026年03月度_全社】RFM客層一覧表データ!E:E,"",0)</f>
        <v>108</v>
      </c>
      <c r="I2021" s="183">
        <f>_xlfn.XLOOKUP($A2021,[3]【2026年03月度_全社】RFM客層一覧表データ!$A:$A,[3]【2026年03月度_全社】RFM客層一覧表データ!F:F,"",0)</f>
        <v>8</v>
      </c>
      <c r="J2021" s="183">
        <v>177</v>
      </c>
      <c r="K2021" s="183">
        <v>86</v>
      </c>
      <c r="L2021" s="183">
        <v>112</v>
      </c>
      <c r="M2021" s="183">
        <v>7</v>
      </c>
      <c r="N2021" s="183">
        <v>194</v>
      </c>
      <c r="O2021" s="183">
        <v>87</v>
      </c>
      <c r="P2021" s="183">
        <v>120</v>
      </c>
      <c r="Q2021" s="183">
        <v>4</v>
      </c>
      <c r="R2021" s="183">
        <v>200</v>
      </c>
      <c r="S2021" s="183">
        <v>98</v>
      </c>
      <c r="T2021" s="183">
        <v>121</v>
      </c>
      <c r="U2021" s="183">
        <v>9</v>
      </c>
      <c r="V2021" s="183">
        <v>199</v>
      </c>
      <c r="W2021" s="183">
        <v>96</v>
      </c>
      <c r="X2021" s="183">
        <v>126</v>
      </c>
      <c r="Y2021" s="183">
        <v>8</v>
      </c>
    </row>
    <row r="2022" spans="1:25" x14ac:dyDescent="0.2">
      <c r="A2022" s="184">
        <v>11601125</v>
      </c>
      <c r="B2022" s="183" t="str">
        <f>[1]店マスタ!B2021</f>
        <v>ネットワーク　タカマツ荏原店</v>
      </c>
      <c r="C2022" s="183">
        <v>4.5</v>
      </c>
      <c r="D2022" s="183">
        <v>3</v>
      </c>
      <c r="E2022" s="183">
        <f>_xlfn.XLOOKUP(A2022,[2]Sheet1!$R:$R,[2]Sheet1!$AB:$AB,"",0)</f>
        <v>2</v>
      </c>
      <c r="F2022" s="183" t="str">
        <f>_xlfn.XLOOKUP($A2022,[3]【2026年03月度_全社】RFM客層一覧表データ!$A:$A,[3]【2026年03月度_全社】RFM客層一覧表データ!C:C,"",0)</f>
        <v/>
      </c>
      <c r="G2022" s="183" t="str">
        <f>_xlfn.XLOOKUP($A2022,[3]【2026年03月度_全社】RFM客層一覧表データ!$A:$A,[3]【2026年03月度_全社】RFM客層一覧表データ!D:D,"",0)</f>
        <v/>
      </c>
      <c r="H2022" s="183" t="str">
        <f>_xlfn.XLOOKUP($A2022,[3]【2026年03月度_全社】RFM客層一覧表データ!$A:$A,[3]【2026年03月度_全社】RFM客層一覧表データ!E:E,"",0)</f>
        <v/>
      </c>
      <c r="I2022" s="183" t="str">
        <f>_xlfn.XLOOKUP($A2022,[3]【2026年03月度_全社】RFM客層一覧表データ!$A:$A,[3]【2026年03月度_全社】RFM客層一覧表データ!F:F,"",0)</f>
        <v/>
      </c>
      <c r="J2022" s="183">
        <v>0</v>
      </c>
      <c r="K2022" s="183">
        <v>0</v>
      </c>
      <c r="L2022" s="183">
        <v>0</v>
      </c>
      <c r="M2022" s="183">
        <v>0</v>
      </c>
      <c r="N2022" s="183">
        <v>0</v>
      </c>
      <c r="O2022" s="183">
        <v>0</v>
      </c>
      <c r="P2022" s="183">
        <v>0</v>
      </c>
      <c r="Q2022" s="183">
        <v>0</v>
      </c>
      <c r="R2022" s="183">
        <v>0</v>
      </c>
      <c r="S2022" s="183">
        <v>0</v>
      </c>
      <c r="T2022" s="183">
        <v>0</v>
      </c>
      <c r="U2022" s="183">
        <v>0</v>
      </c>
      <c r="V2022" s="183">
        <v>0</v>
      </c>
      <c r="W2022" s="183">
        <v>0</v>
      </c>
      <c r="X2022" s="183">
        <v>0</v>
      </c>
      <c r="Y2022" s="183">
        <v>0</v>
      </c>
    </row>
    <row r="2023" spans="1:25" x14ac:dyDescent="0.2">
      <c r="A2023" s="184">
        <v>11601126</v>
      </c>
      <c r="B2023" s="183" t="str">
        <f>[1]店マスタ!B2022</f>
        <v>株式会社　マルフジ</v>
      </c>
      <c r="C2023" s="183">
        <v>4</v>
      </c>
      <c r="D2023" s="183">
        <v>3.5</v>
      </c>
      <c r="E2023" s="183">
        <f>_xlfn.XLOOKUP(A2023,[2]Sheet1!$R:$R,[2]Sheet1!$AB:$AB,"",0)</f>
        <v>3.5</v>
      </c>
      <c r="F2023" s="183" t="str">
        <f>_xlfn.XLOOKUP($A2023,[3]【2026年03月度_全社】RFM客層一覧表データ!$A:$A,[3]【2026年03月度_全社】RFM客層一覧表データ!C:C,"",0)</f>
        <v/>
      </c>
      <c r="G2023" s="183" t="str">
        <f>_xlfn.XLOOKUP($A2023,[3]【2026年03月度_全社】RFM客層一覧表データ!$A:$A,[3]【2026年03月度_全社】RFM客層一覧表データ!D:D,"",0)</f>
        <v/>
      </c>
      <c r="H2023" s="183" t="str">
        <f>_xlfn.XLOOKUP($A2023,[3]【2026年03月度_全社】RFM客層一覧表データ!$A:$A,[3]【2026年03月度_全社】RFM客層一覧表データ!E:E,"",0)</f>
        <v/>
      </c>
      <c r="I2023" s="183" t="str">
        <f>_xlfn.XLOOKUP($A2023,[3]【2026年03月度_全社】RFM客層一覧表データ!$A:$A,[3]【2026年03月度_全社】RFM客層一覧表データ!F:F,"",0)</f>
        <v/>
      </c>
      <c r="J2023" s="183">
        <v>0</v>
      </c>
      <c r="K2023" s="183">
        <v>0</v>
      </c>
      <c r="L2023" s="183">
        <v>0</v>
      </c>
      <c r="M2023" s="183">
        <v>0</v>
      </c>
      <c r="N2023" s="183">
        <v>0</v>
      </c>
      <c r="O2023" s="183">
        <v>0</v>
      </c>
      <c r="P2023" s="183">
        <v>0</v>
      </c>
      <c r="Q2023" s="183">
        <v>0</v>
      </c>
      <c r="R2023" s="183">
        <v>0</v>
      </c>
      <c r="S2023" s="183">
        <v>0</v>
      </c>
      <c r="T2023" s="183">
        <v>0</v>
      </c>
      <c r="U2023" s="183">
        <v>0</v>
      </c>
      <c r="V2023" s="183">
        <v>0</v>
      </c>
      <c r="W2023" s="183">
        <v>0</v>
      </c>
      <c r="X2023" s="183">
        <v>0</v>
      </c>
      <c r="Y2023" s="183">
        <v>0</v>
      </c>
    </row>
    <row r="2024" spans="1:25" x14ac:dyDescent="0.2">
      <c r="A2024" s="184">
        <v>11601212</v>
      </c>
      <c r="B2024" s="183" t="str">
        <f>[1]店マスタ!B2023</f>
        <v>ゆうらくざ・まるやま</v>
      </c>
      <c r="C2024" s="183">
        <v>1.5</v>
      </c>
      <c r="D2024" s="183">
        <v>1.5</v>
      </c>
      <c r="E2024" s="183" t="str">
        <f>_xlfn.XLOOKUP(A2024,[2]Sheet1!$R:$R,[2]Sheet1!$AB:$AB,"",0)</f>
        <v/>
      </c>
      <c r="F2024" s="183">
        <f>_xlfn.XLOOKUP($A2024,[3]【2026年03月度_全社】RFM客層一覧表データ!$A:$A,[3]【2026年03月度_全社】RFM客層一覧表データ!C:C,"",0)</f>
        <v>136</v>
      </c>
      <c r="G2024" s="183">
        <f>_xlfn.XLOOKUP($A2024,[3]【2026年03月度_全社】RFM客層一覧表データ!$A:$A,[3]【2026年03月度_全社】RFM客層一覧表データ!D:D,"",0)</f>
        <v>6</v>
      </c>
      <c r="H2024" s="183">
        <f>_xlfn.XLOOKUP($A2024,[3]【2026年03月度_全社】RFM客層一覧表データ!$A:$A,[3]【2026年03月度_全社】RFM客層一覧表データ!E:E,"",0)</f>
        <v>47</v>
      </c>
      <c r="I2024" s="183">
        <f>_xlfn.XLOOKUP($A2024,[3]【2026年03月度_全社】RFM客層一覧表データ!$A:$A,[3]【2026年03月度_全社】RFM客層一覧表データ!F:F,"",0)</f>
        <v>0</v>
      </c>
      <c r="J2024" s="183">
        <v>165</v>
      </c>
      <c r="K2024" s="183">
        <v>12</v>
      </c>
      <c r="L2024" s="183">
        <v>66</v>
      </c>
      <c r="M2024" s="183">
        <v>0</v>
      </c>
      <c r="N2024" s="183">
        <v>195</v>
      </c>
      <c r="O2024" s="183">
        <v>32</v>
      </c>
      <c r="P2024" s="183">
        <v>78</v>
      </c>
      <c r="Q2024" s="183">
        <v>0</v>
      </c>
      <c r="R2024" s="183">
        <v>210</v>
      </c>
      <c r="S2024" s="183">
        <v>57</v>
      </c>
      <c r="T2024" s="183">
        <v>89</v>
      </c>
      <c r="U2024" s="183">
        <v>0</v>
      </c>
      <c r="V2024" s="183">
        <v>219</v>
      </c>
      <c r="W2024" s="183">
        <v>45</v>
      </c>
      <c r="X2024" s="183">
        <v>90</v>
      </c>
      <c r="Y2024" s="183">
        <v>0</v>
      </c>
    </row>
    <row r="2025" spans="1:25" x14ac:dyDescent="0.2">
      <c r="A2025" s="184">
        <v>11601502</v>
      </c>
      <c r="B2025" s="183" t="str">
        <f>[1]店マスタ!B2024</f>
        <v>ゆうらくざ・いいざわ</v>
      </c>
      <c r="C2025" s="183">
        <v>2</v>
      </c>
      <c r="D2025" s="183">
        <v>2</v>
      </c>
      <c r="E2025" s="183">
        <f>_xlfn.XLOOKUP(A2025,[2]Sheet1!$R:$R,[2]Sheet1!$AB:$AB,"",0)</f>
        <v>2</v>
      </c>
      <c r="F2025" s="183">
        <f>_xlfn.XLOOKUP($A2025,[3]【2026年03月度_全社】RFM客層一覧表データ!$A:$A,[3]【2026年03月度_全社】RFM客層一覧表データ!C:C,"",0)</f>
        <v>109</v>
      </c>
      <c r="G2025" s="183">
        <f>_xlfn.XLOOKUP($A2025,[3]【2026年03月度_全社】RFM客層一覧表データ!$A:$A,[3]【2026年03月度_全社】RFM客層一覧表データ!D:D,"",0)</f>
        <v>70</v>
      </c>
      <c r="H2025" s="183">
        <f>_xlfn.XLOOKUP($A2025,[3]【2026年03月度_全社】RFM客層一覧表データ!$A:$A,[3]【2026年03月度_全社】RFM客層一覧表データ!E:E,"",0)</f>
        <v>69</v>
      </c>
      <c r="I2025" s="183">
        <f>_xlfn.XLOOKUP($A2025,[3]【2026年03月度_全社】RFM客層一覧表データ!$A:$A,[3]【2026年03月度_全社】RFM客層一覧表データ!F:F,"",0)</f>
        <v>6</v>
      </c>
      <c r="J2025" s="183">
        <v>105</v>
      </c>
      <c r="K2025" s="183">
        <v>56</v>
      </c>
      <c r="L2025" s="183">
        <v>73</v>
      </c>
      <c r="M2025" s="183">
        <v>4</v>
      </c>
      <c r="N2025" s="183">
        <v>112</v>
      </c>
      <c r="O2025" s="183">
        <v>62</v>
      </c>
      <c r="P2025" s="183">
        <v>76</v>
      </c>
      <c r="Q2025" s="183">
        <v>1</v>
      </c>
      <c r="R2025" s="183">
        <v>113</v>
      </c>
      <c r="S2025" s="183">
        <v>66</v>
      </c>
      <c r="T2025" s="183">
        <v>81</v>
      </c>
      <c r="U2025" s="183">
        <v>7</v>
      </c>
      <c r="V2025" s="183">
        <v>113</v>
      </c>
      <c r="W2025" s="183">
        <v>60</v>
      </c>
      <c r="X2025" s="183">
        <v>82</v>
      </c>
      <c r="Y2025" s="183">
        <v>3</v>
      </c>
    </row>
    <row r="2026" spans="1:25" x14ac:dyDescent="0.2">
      <c r="A2026" s="184">
        <v>11601504</v>
      </c>
      <c r="B2026" s="183" t="str">
        <f>[1]店マスタ!B2025</f>
        <v>ゆうらくざ・つじさわ</v>
      </c>
      <c r="C2026" s="183">
        <v>2.5</v>
      </c>
      <c r="D2026" s="183">
        <v>2.5</v>
      </c>
      <c r="E2026" s="183">
        <f>_xlfn.XLOOKUP(A2026,[2]Sheet1!$R:$R,[2]Sheet1!$AB:$AB,"",0)</f>
        <v>1.5</v>
      </c>
      <c r="F2026" s="183">
        <f>_xlfn.XLOOKUP($A2026,[3]【2026年03月度_全社】RFM客層一覧表データ!$A:$A,[3]【2026年03月度_全社】RFM客層一覧表データ!C:C,"",0)</f>
        <v>441</v>
      </c>
      <c r="G2026" s="183">
        <f>_xlfn.XLOOKUP($A2026,[3]【2026年03月度_全社】RFM客層一覧表データ!$A:$A,[3]【2026年03月度_全社】RFM客層一覧表データ!D:D,"",0)</f>
        <v>169</v>
      </c>
      <c r="H2026" s="183">
        <f>_xlfn.XLOOKUP($A2026,[3]【2026年03月度_全社】RFM客層一覧表データ!$A:$A,[3]【2026年03月度_全社】RFM客層一覧表データ!E:E,"",0)</f>
        <v>250</v>
      </c>
      <c r="I2026" s="183">
        <f>_xlfn.XLOOKUP($A2026,[3]【2026年03月度_全社】RFM客層一覧表データ!$A:$A,[3]【2026年03月度_全社】RFM客層一覧表データ!F:F,"",0)</f>
        <v>22</v>
      </c>
      <c r="J2026" s="183">
        <v>462</v>
      </c>
      <c r="K2026" s="183">
        <v>202</v>
      </c>
      <c r="L2026" s="183">
        <v>264</v>
      </c>
      <c r="M2026" s="183">
        <v>15</v>
      </c>
      <c r="N2026" s="183">
        <v>479</v>
      </c>
      <c r="O2026" s="183">
        <v>123</v>
      </c>
      <c r="P2026" s="183">
        <v>269</v>
      </c>
      <c r="Q2026" s="183">
        <v>13</v>
      </c>
      <c r="R2026" s="183">
        <v>503</v>
      </c>
      <c r="S2026" s="183">
        <v>179</v>
      </c>
      <c r="T2026" s="183">
        <v>285</v>
      </c>
      <c r="U2026" s="183">
        <v>11</v>
      </c>
      <c r="V2026" s="183">
        <v>528</v>
      </c>
      <c r="W2026" s="183">
        <v>215</v>
      </c>
      <c r="X2026" s="183">
        <v>302</v>
      </c>
      <c r="Y2026" s="183">
        <v>24</v>
      </c>
    </row>
    <row r="2027" spans="1:25" x14ac:dyDescent="0.2">
      <c r="A2027" s="184">
        <v>11601522</v>
      </c>
      <c r="B2027" s="183" t="str">
        <f>[1]店マスタ!B2026</f>
        <v>ゆうらくざ・いしかわ</v>
      </c>
      <c r="C2027" s="183">
        <v>2</v>
      </c>
      <c r="D2027" s="183">
        <v>2</v>
      </c>
      <c r="E2027" s="183">
        <f>_xlfn.XLOOKUP(A2027,[2]Sheet1!$R:$R,[2]Sheet1!$AB:$AB,"",0)</f>
        <v>2.5</v>
      </c>
      <c r="F2027" s="183">
        <f>_xlfn.XLOOKUP($A2027,[3]【2026年03月度_全社】RFM客層一覧表データ!$A:$A,[3]【2026年03月度_全社】RFM客層一覧表データ!C:C,"",0)</f>
        <v>385</v>
      </c>
      <c r="G2027" s="183">
        <f>_xlfn.XLOOKUP($A2027,[3]【2026年03月度_全社】RFM客層一覧表データ!$A:$A,[3]【2026年03月度_全社】RFM客層一覧表データ!D:D,"",0)</f>
        <v>122</v>
      </c>
      <c r="H2027" s="183">
        <f>_xlfn.XLOOKUP($A2027,[3]【2026年03月度_全社】RFM客層一覧表データ!$A:$A,[3]【2026年03月度_全社】RFM客層一覧表データ!E:E,"",0)</f>
        <v>153</v>
      </c>
      <c r="I2027" s="183">
        <f>_xlfn.XLOOKUP($A2027,[3]【2026年03月度_全社】RFM客層一覧表データ!$A:$A,[3]【2026年03月度_全社】RFM客層一覧表データ!F:F,"",0)</f>
        <v>16</v>
      </c>
      <c r="J2027" s="183">
        <v>391</v>
      </c>
      <c r="K2027" s="183">
        <v>131</v>
      </c>
      <c r="L2027" s="183">
        <v>149</v>
      </c>
      <c r="M2027" s="183">
        <v>27</v>
      </c>
      <c r="N2027" s="183">
        <v>418</v>
      </c>
      <c r="O2027" s="183">
        <v>145</v>
      </c>
      <c r="P2027" s="183">
        <v>142</v>
      </c>
      <c r="Q2027" s="183">
        <v>32</v>
      </c>
      <c r="R2027" s="183">
        <v>438</v>
      </c>
      <c r="S2027" s="183">
        <v>164</v>
      </c>
      <c r="T2027" s="183">
        <v>134</v>
      </c>
      <c r="U2027" s="183">
        <v>49</v>
      </c>
      <c r="V2027" s="183">
        <v>422</v>
      </c>
      <c r="W2027" s="183">
        <v>149</v>
      </c>
      <c r="X2027" s="183">
        <v>126</v>
      </c>
      <c r="Y2027" s="183">
        <v>49</v>
      </c>
    </row>
    <row r="2028" spans="1:25" x14ac:dyDescent="0.2">
      <c r="A2028" s="184">
        <v>11601562</v>
      </c>
      <c r="B2028" s="183" t="str">
        <f>[1]店マスタ!B2027</f>
        <v>株式会社　おみでんき</v>
      </c>
      <c r="C2028" s="183">
        <v>6</v>
      </c>
      <c r="D2028" s="183">
        <v>6</v>
      </c>
      <c r="E2028" s="183">
        <f>_xlfn.XLOOKUP(A2028,[2]Sheet1!$R:$R,[2]Sheet1!$AB:$AB,"",0)</f>
        <v>5</v>
      </c>
      <c r="F2028" s="183">
        <f>_xlfn.XLOOKUP($A2028,[3]【2026年03月度_全社】RFM客層一覧表データ!$A:$A,[3]【2026年03月度_全社】RFM客層一覧表データ!C:C,"",0)</f>
        <v>1622</v>
      </c>
      <c r="G2028" s="183">
        <f>_xlfn.XLOOKUP($A2028,[3]【2026年03月度_全社】RFM客層一覧表データ!$A:$A,[3]【2026年03月度_全社】RFM客層一覧表データ!D:D,"",0)</f>
        <v>542</v>
      </c>
      <c r="H2028" s="183">
        <f>_xlfn.XLOOKUP($A2028,[3]【2026年03月度_全社】RFM客層一覧表データ!$A:$A,[3]【2026年03月度_全社】RFM客層一覧表データ!E:E,"",0)</f>
        <v>572</v>
      </c>
      <c r="I2028" s="183">
        <f>_xlfn.XLOOKUP($A2028,[3]【2026年03月度_全社】RFM客層一覧表データ!$A:$A,[3]【2026年03月度_全社】RFM客層一覧表データ!F:F,"",0)</f>
        <v>82</v>
      </c>
      <c r="J2028" s="183">
        <v>1727</v>
      </c>
      <c r="K2028" s="183">
        <v>585</v>
      </c>
      <c r="L2028" s="183">
        <v>584</v>
      </c>
      <c r="M2028" s="183">
        <v>105</v>
      </c>
      <c r="N2028" s="183">
        <v>1775</v>
      </c>
      <c r="O2028" s="183">
        <v>675</v>
      </c>
      <c r="P2028" s="183">
        <v>591</v>
      </c>
      <c r="Q2028" s="183">
        <v>150</v>
      </c>
      <c r="R2028" s="183">
        <v>1817</v>
      </c>
      <c r="S2028" s="183">
        <v>670</v>
      </c>
      <c r="T2028" s="183">
        <v>599</v>
      </c>
      <c r="U2028" s="183">
        <v>136</v>
      </c>
      <c r="V2028" s="183">
        <v>1886</v>
      </c>
      <c r="W2028" s="183">
        <v>774</v>
      </c>
      <c r="X2028" s="183">
        <v>627</v>
      </c>
      <c r="Y2028" s="183">
        <v>176</v>
      </c>
    </row>
    <row r="2029" spans="1:25" x14ac:dyDescent="0.2">
      <c r="A2029" s="184">
        <v>11601570</v>
      </c>
      <c r="B2029" s="183" t="str">
        <f>[1]店マスタ!B2028</f>
        <v>ＶＩＳＩＯＮ　マツオカ</v>
      </c>
      <c r="C2029" s="183">
        <v>2</v>
      </c>
      <c r="D2029" s="183">
        <v>1.5</v>
      </c>
      <c r="E2029" s="183">
        <f>_xlfn.XLOOKUP(A2029,[2]Sheet1!$R:$R,[2]Sheet1!$AB:$AB,"",0)</f>
        <v>1.5</v>
      </c>
      <c r="F2029" s="183">
        <f>_xlfn.XLOOKUP($A2029,[3]【2026年03月度_全社】RFM客層一覧表データ!$A:$A,[3]【2026年03月度_全社】RFM客層一覧表データ!C:C,"",0)</f>
        <v>473</v>
      </c>
      <c r="G2029" s="183">
        <f>_xlfn.XLOOKUP($A2029,[3]【2026年03月度_全社】RFM客層一覧表データ!$A:$A,[3]【2026年03月度_全社】RFM客層一覧表データ!D:D,"",0)</f>
        <v>218</v>
      </c>
      <c r="H2029" s="183">
        <f>_xlfn.XLOOKUP($A2029,[3]【2026年03月度_全社】RFM客層一覧表データ!$A:$A,[3]【2026年03月度_全社】RFM客層一覧表データ!E:E,"",0)</f>
        <v>295</v>
      </c>
      <c r="I2029" s="183">
        <f>_xlfn.XLOOKUP($A2029,[3]【2026年03月度_全社】RFM客層一覧表データ!$A:$A,[3]【2026年03月度_全社】RFM客層一覧表データ!F:F,"",0)</f>
        <v>15</v>
      </c>
      <c r="J2029" s="183">
        <v>486</v>
      </c>
      <c r="K2029" s="183">
        <v>216</v>
      </c>
      <c r="L2029" s="183">
        <v>311</v>
      </c>
      <c r="M2029" s="183">
        <v>13</v>
      </c>
      <c r="N2029" s="183">
        <v>494</v>
      </c>
      <c r="O2029" s="183">
        <v>231</v>
      </c>
      <c r="P2029" s="183">
        <v>315</v>
      </c>
      <c r="Q2029" s="183">
        <v>12</v>
      </c>
      <c r="R2029" s="183">
        <v>521</v>
      </c>
      <c r="S2029" s="183">
        <v>235</v>
      </c>
      <c r="T2029" s="183">
        <v>319</v>
      </c>
      <c r="U2029" s="183">
        <v>12</v>
      </c>
      <c r="V2029" s="183">
        <v>547</v>
      </c>
      <c r="W2029" s="183">
        <v>266</v>
      </c>
      <c r="X2029" s="183">
        <v>322</v>
      </c>
      <c r="Y2029" s="183">
        <v>22</v>
      </c>
    </row>
    <row r="2030" spans="1:25" x14ac:dyDescent="0.2">
      <c r="A2030" s="184">
        <v>11601706</v>
      </c>
      <c r="B2030" s="183" t="str">
        <f>[1]店マスタ!B2029</f>
        <v>株式会社　杉本電機商会</v>
      </c>
      <c r="C2030" s="183">
        <v>3.5</v>
      </c>
      <c r="D2030" s="183">
        <v>0</v>
      </c>
      <c r="E2030" s="183" t="str">
        <f>_xlfn.XLOOKUP(A2030,[2]Sheet1!$R:$R,[2]Sheet1!$AB:$AB,"",0)</f>
        <v/>
      </c>
      <c r="F2030" s="183">
        <f>_xlfn.XLOOKUP($A2030,[3]【2026年03月度_全社】RFM客層一覧表データ!$A:$A,[3]【2026年03月度_全社】RFM客層一覧表データ!C:C,"",0)</f>
        <v>66</v>
      </c>
      <c r="G2030" s="183">
        <f>_xlfn.XLOOKUP($A2030,[3]【2026年03月度_全社】RFM客層一覧表データ!$A:$A,[3]【2026年03月度_全社】RFM客層一覧表データ!D:D,"",0)</f>
        <v>5</v>
      </c>
      <c r="H2030" s="183">
        <f>_xlfn.XLOOKUP($A2030,[3]【2026年03月度_全社】RFM客層一覧表データ!$A:$A,[3]【2026年03月度_全社】RFM客層一覧表データ!E:E,"",0)</f>
        <v>15</v>
      </c>
      <c r="I2030" s="183">
        <f>_xlfn.XLOOKUP($A2030,[3]【2026年03月度_全社】RFM客層一覧表データ!$A:$A,[3]【2026年03月度_全社】RFM客層一覧表データ!F:F,"",0)</f>
        <v>1</v>
      </c>
      <c r="J2030" s="183">
        <v>96</v>
      </c>
      <c r="K2030" s="183">
        <v>11</v>
      </c>
      <c r="L2030" s="183">
        <v>18</v>
      </c>
      <c r="M2030" s="183">
        <v>3</v>
      </c>
      <c r="N2030" s="183">
        <v>325</v>
      </c>
      <c r="O2030" s="183">
        <v>121</v>
      </c>
      <c r="P2030" s="183">
        <v>172</v>
      </c>
      <c r="Q2030" s="183">
        <v>13</v>
      </c>
      <c r="R2030" s="183">
        <v>351</v>
      </c>
      <c r="S2030" s="183">
        <v>127</v>
      </c>
      <c r="T2030" s="183">
        <v>182</v>
      </c>
      <c r="U2030" s="183">
        <v>12</v>
      </c>
      <c r="V2030" s="183">
        <v>360</v>
      </c>
      <c r="W2030" s="183">
        <v>147</v>
      </c>
      <c r="X2030" s="183">
        <v>198</v>
      </c>
      <c r="Y2030" s="183">
        <v>22</v>
      </c>
    </row>
    <row r="2031" spans="1:25" x14ac:dyDescent="0.2">
      <c r="A2031" s="184">
        <v>11601720</v>
      </c>
      <c r="B2031" s="183" t="str">
        <f>[1]店マスタ!B2030</f>
        <v>株式会社　牛島</v>
      </c>
      <c r="C2031" s="183">
        <v>3.5</v>
      </c>
      <c r="D2031" s="183">
        <v>3.5</v>
      </c>
      <c r="E2031" s="183">
        <f>_xlfn.XLOOKUP(A2031,[2]Sheet1!$R:$R,[2]Sheet1!$AB:$AB,"",0)</f>
        <v>3.5</v>
      </c>
      <c r="F2031" s="183">
        <f>_xlfn.XLOOKUP($A2031,[3]【2026年03月度_全社】RFM客層一覧表データ!$A:$A,[3]【2026年03月度_全社】RFM客層一覧表データ!C:C,"",0)</f>
        <v>835</v>
      </c>
      <c r="G2031" s="183">
        <f>_xlfn.XLOOKUP($A2031,[3]【2026年03月度_全社】RFM客層一覧表データ!$A:$A,[3]【2026年03月度_全社】RFM客層一覧表データ!D:D,"",0)</f>
        <v>405</v>
      </c>
      <c r="H2031" s="183">
        <f>_xlfn.XLOOKUP($A2031,[3]【2026年03月度_全社】RFM客層一覧表データ!$A:$A,[3]【2026年03月度_全社】RFM客層一覧表データ!E:E,"",0)</f>
        <v>445</v>
      </c>
      <c r="I2031" s="183">
        <f>_xlfn.XLOOKUP($A2031,[3]【2026年03月度_全社】RFM客層一覧表データ!$A:$A,[3]【2026年03月度_全社】RFM客層一覧表データ!F:F,"",0)</f>
        <v>67</v>
      </c>
      <c r="J2031" s="183">
        <v>822</v>
      </c>
      <c r="K2031" s="183">
        <v>385</v>
      </c>
      <c r="L2031" s="183">
        <v>424</v>
      </c>
      <c r="M2031" s="183">
        <v>45</v>
      </c>
      <c r="N2031" s="183">
        <v>826</v>
      </c>
      <c r="O2031" s="183">
        <v>409</v>
      </c>
      <c r="P2031" s="183">
        <v>415</v>
      </c>
      <c r="Q2031" s="183">
        <v>69</v>
      </c>
      <c r="R2031" s="183">
        <v>790</v>
      </c>
      <c r="S2031" s="183">
        <v>396</v>
      </c>
      <c r="T2031" s="183">
        <v>409</v>
      </c>
      <c r="U2031" s="183">
        <v>66</v>
      </c>
      <c r="V2031" s="183">
        <v>751</v>
      </c>
      <c r="W2031" s="183">
        <v>378</v>
      </c>
      <c r="X2031" s="183">
        <v>411</v>
      </c>
      <c r="Y2031" s="183">
        <v>80</v>
      </c>
    </row>
    <row r="2032" spans="1:25" x14ac:dyDescent="0.2">
      <c r="A2032" s="184">
        <v>11601802</v>
      </c>
      <c r="B2032" s="183" t="str">
        <f>[1]店マスタ!B2031</f>
        <v>大内電機商会</v>
      </c>
      <c r="C2032" s="183">
        <v>2.5</v>
      </c>
      <c r="D2032" s="183">
        <v>1.5</v>
      </c>
      <c r="E2032" s="183">
        <f>_xlfn.XLOOKUP(A2032,[2]Sheet1!$R:$R,[2]Sheet1!$AB:$AB,"",0)</f>
        <v>2</v>
      </c>
      <c r="F2032" s="183">
        <f>_xlfn.XLOOKUP($A2032,[3]【2026年03月度_全社】RFM客層一覧表データ!$A:$A,[3]【2026年03月度_全社】RFM客層一覧表データ!C:C,"",0)</f>
        <v>570</v>
      </c>
      <c r="G2032" s="183">
        <f>_xlfn.XLOOKUP($A2032,[3]【2026年03月度_全社】RFM客層一覧表データ!$A:$A,[3]【2026年03月度_全社】RFM客層一覧表データ!D:D,"",0)</f>
        <v>247</v>
      </c>
      <c r="H2032" s="183">
        <f>_xlfn.XLOOKUP($A2032,[3]【2026年03月度_全社】RFM客層一覧表データ!$A:$A,[3]【2026年03月度_全社】RFM客層一覧表データ!E:E,"",0)</f>
        <v>305</v>
      </c>
      <c r="I2032" s="183">
        <f>_xlfn.XLOOKUP($A2032,[3]【2026年03月度_全社】RFM客層一覧表データ!$A:$A,[3]【2026年03月度_全社】RFM客層一覧表データ!F:F,"",0)</f>
        <v>28</v>
      </c>
      <c r="J2032" s="183">
        <v>566</v>
      </c>
      <c r="K2032" s="183">
        <v>253</v>
      </c>
      <c r="L2032" s="183">
        <v>315</v>
      </c>
      <c r="M2032" s="183">
        <v>30</v>
      </c>
      <c r="N2032" s="183">
        <v>572</v>
      </c>
      <c r="O2032" s="183">
        <v>277</v>
      </c>
      <c r="P2032" s="183">
        <v>305</v>
      </c>
      <c r="Q2032" s="183">
        <v>41</v>
      </c>
      <c r="R2032" s="183">
        <v>572</v>
      </c>
      <c r="S2032" s="183">
        <v>248</v>
      </c>
      <c r="T2032" s="183">
        <v>313</v>
      </c>
      <c r="U2032" s="183">
        <v>25</v>
      </c>
      <c r="V2032" s="183">
        <v>587</v>
      </c>
      <c r="W2032" s="183">
        <v>266</v>
      </c>
      <c r="X2032" s="183">
        <v>311</v>
      </c>
      <c r="Y2032" s="183">
        <v>40</v>
      </c>
    </row>
    <row r="2033" spans="1:25" x14ac:dyDescent="0.2">
      <c r="A2033" s="184">
        <v>11601803</v>
      </c>
      <c r="B2033" s="183" t="str">
        <f>[1]店マスタ!B2032</f>
        <v>パナパック　にしだ</v>
      </c>
      <c r="C2033" s="183">
        <v>1.5</v>
      </c>
      <c r="D2033" s="183">
        <v>1.5</v>
      </c>
      <c r="E2033" s="183">
        <f>_xlfn.XLOOKUP(A2033,[2]Sheet1!$R:$R,[2]Sheet1!$AB:$AB,"",0)</f>
        <v>1.5</v>
      </c>
      <c r="F2033" s="183">
        <f>_xlfn.XLOOKUP($A2033,[3]【2026年03月度_全社】RFM客層一覧表データ!$A:$A,[3]【2026年03月度_全社】RFM客層一覧表データ!C:C,"",0)</f>
        <v>307</v>
      </c>
      <c r="G2033" s="183">
        <f>_xlfn.XLOOKUP($A2033,[3]【2026年03月度_全社】RFM客層一覧表データ!$A:$A,[3]【2026年03月度_全社】RFM客層一覧表データ!D:D,"",0)</f>
        <v>158</v>
      </c>
      <c r="H2033" s="183">
        <f>_xlfn.XLOOKUP($A2033,[3]【2026年03月度_全社】RFM客層一覧表データ!$A:$A,[3]【2026年03月度_全社】RFM客層一覧表データ!E:E,"",0)</f>
        <v>171</v>
      </c>
      <c r="I2033" s="183">
        <f>_xlfn.XLOOKUP($A2033,[3]【2026年03月度_全社】RFM客層一覧表データ!$A:$A,[3]【2026年03月度_全社】RFM客層一覧表データ!F:F,"",0)</f>
        <v>9</v>
      </c>
      <c r="J2033" s="183">
        <v>314</v>
      </c>
      <c r="K2033" s="183">
        <v>151</v>
      </c>
      <c r="L2033" s="183">
        <v>183</v>
      </c>
      <c r="M2033" s="183">
        <v>17</v>
      </c>
      <c r="N2033" s="183">
        <v>321</v>
      </c>
      <c r="O2033" s="183">
        <v>159</v>
      </c>
      <c r="P2033" s="183">
        <v>183</v>
      </c>
      <c r="Q2033" s="183">
        <v>15</v>
      </c>
      <c r="R2033" s="183">
        <v>326</v>
      </c>
      <c r="S2033" s="183">
        <v>155</v>
      </c>
      <c r="T2033" s="183">
        <v>177</v>
      </c>
      <c r="U2033" s="183">
        <v>11</v>
      </c>
      <c r="V2033" s="183">
        <v>339</v>
      </c>
      <c r="W2033" s="183">
        <v>158</v>
      </c>
      <c r="X2033" s="183">
        <v>185</v>
      </c>
      <c r="Y2033" s="183">
        <v>7</v>
      </c>
    </row>
    <row r="2034" spans="1:25" x14ac:dyDescent="0.2">
      <c r="A2034" s="184">
        <v>11601806</v>
      </c>
      <c r="B2034" s="183" t="str">
        <f>[1]店マスタ!B2033</f>
        <v>有限会社　平野電機</v>
      </c>
      <c r="C2034" s="183">
        <v>4</v>
      </c>
      <c r="D2034" s="183">
        <v>4</v>
      </c>
      <c r="E2034" s="183">
        <f>_xlfn.XLOOKUP(A2034,[2]Sheet1!$R:$R,[2]Sheet1!$AB:$AB,"",0)</f>
        <v>4</v>
      </c>
      <c r="F2034" s="183">
        <f>_xlfn.XLOOKUP($A2034,[3]【2026年03月度_全社】RFM客層一覧表データ!$A:$A,[3]【2026年03月度_全社】RFM客層一覧表データ!C:C,"",0)</f>
        <v>618</v>
      </c>
      <c r="G2034" s="183">
        <f>_xlfn.XLOOKUP($A2034,[3]【2026年03月度_全社】RFM客層一覧表データ!$A:$A,[3]【2026年03月度_全社】RFM客層一覧表データ!D:D,"",0)</f>
        <v>287</v>
      </c>
      <c r="H2034" s="183">
        <f>_xlfn.XLOOKUP($A2034,[3]【2026年03月度_全社】RFM客層一覧表データ!$A:$A,[3]【2026年03月度_全社】RFM客層一覧表データ!E:E,"",0)</f>
        <v>285</v>
      </c>
      <c r="I2034" s="183">
        <f>_xlfn.XLOOKUP($A2034,[3]【2026年03月度_全社】RFM客層一覧表データ!$A:$A,[3]【2026年03月度_全社】RFM客層一覧表データ!F:F,"",0)</f>
        <v>37</v>
      </c>
      <c r="J2034" s="183">
        <v>625</v>
      </c>
      <c r="K2034" s="183">
        <v>291</v>
      </c>
      <c r="L2034" s="183">
        <v>298</v>
      </c>
      <c r="M2034" s="183">
        <v>37</v>
      </c>
      <c r="N2034" s="183">
        <v>630</v>
      </c>
      <c r="O2034" s="183">
        <v>331</v>
      </c>
      <c r="P2034" s="183">
        <v>297</v>
      </c>
      <c r="Q2034" s="183">
        <v>60</v>
      </c>
      <c r="R2034" s="183">
        <v>612</v>
      </c>
      <c r="S2034" s="183">
        <v>256</v>
      </c>
      <c r="T2034" s="183">
        <v>295</v>
      </c>
      <c r="U2034" s="183">
        <v>26</v>
      </c>
      <c r="V2034" s="183">
        <v>635</v>
      </c>
      <c r="W2034" s="183">
        <v>290</v>
      </c>
      <c r="X2034" s="183">
        <v>302</v>
      </c>
      <c r="Y2034" s="183">
        <v>48</v>
      </c>
    </row>
    <row r="2035" spans="1:25" x14ac:dyDescent="0.2">
      <c r="A2035" s="184">
        <v>11601834</v>
      </c>
      <c r="B2035" s="183" t="str">
        <f>[1]店マスタ!B2034</f>
        <v>ゆうらくざ・たがみ</v>
      </c>
      <c r="C2035" s="183">
        <v>1.5</v>
      </c>
      <c r="D2035" s="183">
        <v>1.5</v>
      </c>
      <c r="E2035" s="183">
        <f>_xlfn.XLOOKUP(A2035,[2]Sheet1!$R:$R,[2]Sheet1!$AB:$AB,"",0)</f>
        <v>1.5</v>
      </c>
      <c r="F2035" s="183">
        <f>_xlfn.XLOOKUP($A2035,[3]【2026年03月度_全社】RFM客層一覧表データ!$A:$A,[3]【2026年03月度_全社】RFM客層一覧表データ!C:C,"",0)</f>
        <v>228</v>
      </c>
      <c r="G2035" s="183">
        <f>_xlfn.XLOOKUP($A2035,[3]【2026年03月度_全社】RFM客層一覧表データ!$A:$A,[3]【2026年03月度_全社】RFM客層一覧表データ!D:D,"",0)</f>
        <v>102</v>
      </c>
      <c r="H2035" s="183">
        <f>_xlfn.XLOOKUP($A2035,[3]【2026年03月度_全社】RFM客層一覧表データ!$A:$A,[3]【2026年03月度_全社】RFM客層一覧表データ!E:E,"",0)</f>
        <v>127</v>
      </c>
      <c r="I2035" s="183">
        <f>_xlfn.XLOOKUP($A2035,[3]【2026年03月度_全社】RFM客層一覧表データ!$A:$A,[3]【2026年03月度_全社】RFM客層一覧表データ!F:F,"",0)</f>
        <v>23</v>
      </c>
      <c r="J2035" s="183">
        <v>224</v>
      </c>
      <c r="K2035" s="183">
        <v>94</v>
      </c>
      <c r="L2035" s="183">
        <v>129</v>
      </c>
      <c r="M2035" s="183">
        <v>11</v>
      </c>
      <c r="N2035" s="183">
        <v>228</v>
      </c>
      <c r="O2035" s="183">
        <v>106</v>
      </c>
      <c r="P2035" s="183">
        <v>134</v>
      </c>
      <c r="Q2035" s="183">
        <v>14</v>
      </c>
      <c r="R2035" s="183">
        <v>254</v>
      </c>
      <c r="S2035" s="183">
        <v>112</v>
      </c>
      <c r="T2035" s="183">
        <v>131</v>
      </c>
      <c r="U2035" s="183">
        <v>15</v>
      </c>
      <c r="V2035" s="183">
        <v>263</v>
      </c>
      <c r="W2035" s="183">
        <v>91</v>
      </c>
      <c r="X2035" s="183">
        <v>140</v>
      </c>
      <c r="Y2035" s="183">
        <v>11</v>
      </c>
    </row>
    <row r="2036" spans="1:25" x14ac:dyDescent="0.2">
      <c r="A2036" s="184">
        <v>11601836</v>
      </c>
      <c r="B2036" s="183" t="str">
        <f>[1]店マスタ!B2035</f>
        <v>ニューイングランド　ますやま</v>
      </c>
      <c r="C2036" s="183">
        <v>1.5</v>
      </c>
      <c r="D2036" s="183">
        <v>1.5</v>
      </c>
      <c r="E2036" s="183">
        <f>_xlfn.XLOOKUP(A2036,[2]Sheet1!$R:$R,[2]Sheet1!$AB:$AB,"",0)</f>
        <v>1.5</v>
      </c>
      <c r="F2036" s="183" t="str">
        <f>_xlfn.XLOOKUP($A2036,[3]【2026年03月度_全社】RFM客層一覧表データ!$A:$A,[3]【2026年03月度_全社】RFM客層一覧表データ!C:C,"",0)</f>
        <v/>
      </c>
      <c r="G2036" s="183" t="str">
        <f>_xlfn.XLOOKUP($A2036,[3]【2026年03月度_全社】RFM客層一覧表データ!$A:$A,[3]【2026年03月度_全社】RFM客層一覧表データ!D:D,"",0)</f>
        <v/>
      </c>
      <c r="H2036" s="183" t="str">
        <f>_xlfn.XLOOKUP($A2036,[3]【2026年03月度_全社】RFM客層一覧表データ!$A:$A,[3]【2026年03月度_全社】RFM客層一覧表データ!E:E,"",0)</f>
        <v/>
      </c>
      <c r="I2036" s="183" t="str">
        <f>_xlfn.XLOOKUP($A2036,[3]【2026年03月度_全社】RFM客層一覧表データ!$A:$A,[3]【2026年03月度_全社】RFM客層一覧表データ!F:F,"",0)</f>
        <v/>
      </c>
      <c r="J2036" s="183">
        <v>0</v>
      </c>
      <c r="K2036" s="183">
        <v>0</v>
      </c>
      <c r="L2036" s="183">
        <v>0</v>
      </c>
      <c r="M2036" s="183">
        <v>0</v>
      </c>
      <c r="N2036" s="183">
        <v>0</v>
      </c>
      <c r="O2036" s="183">
        <v>0</v>
      </c>
      <c r="P2036" s="183">
        <v>0</v>
      </c>
      <c r="Q2036" s="183">
        <v>0</v>
      </c>
      <c r="R2036" s="183">
        <v>0</v>
      </c>
      <c r="S2036" s="183">
        <v>0</v>
      </c>
      <c r="T2036" s="183">
        <v>0</v>
      </c>
      <c r="U2036" s="183">
        <v>0</v>
      </c>
      <c r="V2036" s="183">
        <v>0</v>
      </c>
      <c r="W2036" s="183">
        <v>0</v>
      </c>
      <c r="X2036" s="183">
        <v>0</v>
      </c>
      <c r="Y2036" s="183">
        <v>0</v>
      </c>
    </row>
    <row r="2037" spans="1:25" x14ac:dyDescent="0.2">
      <c r="A2037" s="184">
        <v>11602002</v>
      </c>
      <c r="B2037" s="183" t="str">
        <f>[1]店マスタ!B2036</f>
        <v>イシサキデンキ</v>
      </c>
      <c r="C2037" s="183">
        <v>2.5</v>
      </c>
      <c r="D2037" s="183">
        <v>2.5</v>
      </c>
      <c r="E2037" s="183">
        <f>_xlfn.XLOOKUP(A2037,[2]Sheet1!$R:$R,[2]Sheet1!$AB:$AB,"",0)</f>
        <v>2.5</v>
      </c>
      <c r="F2037" s="183">
        <f>_xlfn.XLOOKUP($A2037,[3]【2026年03月度_全社】RFM客層一覧表データ!$A:$A,[3]【2026年03月度_全社】RFM客層一覧表データ!C:C,"",0)</f>
        <v>593</v>
      </c>
      <c r="G2037" s="183">
        <f>_xlfn.XLOOKUP($A2037,[3]【2026年03月度_全社】RFM客層一覧表データ!$A:$A,[3]【2026年03月度_全社】RFM客層一覧表データ!D:D,"",0)</f>
        <v>282</v>
      </c>
      <c r="H2037" s="183">
        <f>_xlfn.XLOOKUP($A2037,[3]【2026年03月度_全社】RFM客層一覧表データ!$A:$A,[3]【2026年03月度_全社】RFM客層一覧表データ!E:E,"",0)</f>
        <v>334</v>
      </c>
      <c r="I2037" s="183">
        <f>_xlfn.XLOOKUP($A2037,[3]【2026年03月度_全社】RFM客層一覧表データ!$A:$A,[3]【2026年03月度_全社】RFM客層一覧表データ!F:F,"",0)</f>
        <v>15</v>
      </c>
      <c r="J2037" s="183">
        <v>624</v>
      </c>
      <c r="K2037" s="183">
        <v>275</v>
      </c>
      <c r="L2037" s="183">
        <v>353</v>
      </c>
      <c r="M2037" s="183">
        <v>11</v>
      </c>
      <c r="N2037" s="183">
        <v>663</v>
      </c>
      <c r="O2037" s="183">
        <v>298</v>
      </c>
      <c r="P2037" s="183">
        <v>371</v>
      </c>
      <c r="Q2037" s="183">
        <v>18</v>
      </c>
      <c r="R2037" s="183">
        <v>699</v>
      </c>
      <c r="S2037" s="183">
        <v>324</v>
      </c>
      <c r="T2037" s="183">
        <v>394</v>
      </c>
      <c r="U2037" s="183">
        <v>21</v>
      </c>
      <c r="V2037" s="183">
        <v>730</v>
      </c>
      <c r="W2037" s="183">
        <v>364</v>
      </c>
      <c r="X2037" s="183">
        <v>412</v>
      </c>
      <c r="Y2037" s="183">
        <v>37</v>
      </c>
    </row>
    <row r="2038" spans="1:25" x14ac:dyDescent="0.2">
      <c r="A2038" s="184">
        <v>11602024</v>
      </c>
      <c r="B2038" s="183" t="str">
        <f>[1]店マスタ!B2037</f>
        <v>ニューイングランド　たかしま</v>
      </c>
      <c r="C2038" s="183">
        <v>2</v>
      </c>
      <c r="D2038" s="183">
        <v>2</v>
      </c>
      <c r="E2038" s="183">
        <f>_xlfn.XLOOKUP(A2038,[2]Sheet1!$R:$R,[2]Sheet1!$AB:$AB,"",0)</f>
        <v>2</v>
      </c>
      <c r="F2038" s="183">
        <f>_xlfn.XLOOKUP($A2038,[3]【2026年03月度_全社】RFM客層一覧表データ!$A:$A,[3]【2026年03月度_全社】RFM客層一覧表データ!C:C,"",0)</f>
        <v>327</v>
      </c>
      <c r="G2038" s="183">
        <f>_xlfn.XLOOKUP($A2038,[3]【2026年03月度_全社】RFM客層一覧表データ!$A:$A,[3]【2026年03月度_全社】RFM客層一覧表データ!D:D,"",0)</f>
        <v>109</v>
      </c>
      <c r="H2038" s="183">
        <f>_xlfn.XLOOKUP($A2038,[3]【2026年03月度_全社】RFM客層一覧表データ!$A:$A,[3]【2026年03月度_全社】RFM客層一覧表データ!E:E,"",0)</f>
        <v>157</v>
      </c>
      <c r="I2038" s="183">
        <f>_xlfn.XLOOKUP($A2038,[3]【2026年03月度_全社】RFM客層一覧表データ!$A:$A,[3]【2026年03月度_全社】RFM客層一覧表データ!F:F,"",0)</f>
        <v>11</v>
      </c>
      <c r="J2038" s="183">
        <v>343</v>
      </c>
      <c r="K2038" s="183">
        <v>114</v>
      </c>
      <c r="L2038" s="183">
        <v>165</v>
      </c>
      <c r="M2038" s="183">
        <v>21</v>
      </c>
      <c r="N2038" s="183">
        <v>365</v>
      </c>
      <c r="O2038" s="183">
        <v>140</v>
      </c>
      <c r="P2038" s="183">
        <v>177</v>
      </c>
      <c r="Q2038" s="183">
        <v>21</v>
      </c>
      <c r="R2038" s="183">
        <v>365</v>
      </c>
      <c r="S2038" s="183">
        <v>135</v>
      </c>
      <c r="T2038" s="183">
        <v>188</v>
      </c>
      <c r="U2038" s="183">
        <v>16</v>
      </c>
      <c r="V2038" s="183">
        <v>381</v>
      </c>
      <c r="W2038" s="183">
        <v>135</v>
      </c>
      <c r="X2038" s="183">
        <v>195</v>
      </c>
      <c r="Y2038" s="183">
        <v>15</v>
      </c>
    </row>
    <row r="2039" spans="1:25" x14ac:dyDescent="0.2">
      <c r="A2039" s="184">
        <v>11602110</v>
      </c>
      <c r="B2039" s="183" t="str">
        <f>[1]店マスタ!B2038</f>
        <v>パナタウン・みやざき</v>
      </c>
      <c r="C2039" s="183">
        <v>1</v>
      </c>
      <c r="D2039" s="183">
        <v>1</v>
      </c>
      <c r="E2039" s="183" t="str">
        <f>_xlfn.XLOOKUP(A2039,[2]Sheet1!$R:$R,[2]Sheet1!$AB:$AB,"",0)</f>
        <v/>
      </c>
      <c r="F2039" s="183" t="str">
        <f>_xlfn.XLOOKUP($A2039,[3]【2026年03月度_全社】RFM客層一覧表データ!$A:$A,[3]【2026年03月度_全社】RFM客層一覧表データ!C:C,"",0)</f>
        <v/>
      </c>
      <c r="G2039" s="183" t="str">
        <f>_xlfn.XLOOKUP($A2039,[3]【2026年03月度_全社】RFM客層一覧表データ!$A:$A,[3]【2026年03月度_全社】RFM客層一覧表データ!D:D,"",0)</f>
        <v/>
      </c>
      <c r="H2039" s="183" t="str">
        <f>_xlfn.XLOOKUP($A2039,[3]【2026年03月度_全社】RFM客層一覧表データ!$A:$A,[3]【2026年03月度_全社】RFM客層一覧表データ!E:E,"",0)</f>
        <v/>
      </c>
      <c r="I2039" s="183" t="str">
        <f>_xlfn.XLOOKUP($A2039,[3]【2026年03月度_全社】RFM客層一覧表データ!$A:$A,[3]【2026年03月度_全社】RFM客層一覧表データ!F:F,"",0)</f>
        <v/>
      </c>
      <c r="J2039" s="183">
        <v>0</v>
      </c>
      <c r="K2039" s="183">
        <v>0</v>
      </c>
      <c r="L2039" s="183">
        <v>0</v>
      </c>
      <c r="M2039" s="183">
        <v>0</v>
      </c>
      <c r="N2039" s="183">
        <v>0</v>
      </c>
      <c r="O2039" s="183">
        <v>0</v>
      </c>
      <c r="P2039" s="183">
        <v>0</v>
      </c>
      <c r="Q2039" s="183">
        <v>0</v>
      </c>
      <c r="R2039" s="183">
        <v>0</v>
      </c>
      <c r="S2039" s="183">
        <v>0</v>
      </c>
      <c r="T2039" s="183">
        <v>0</v>
      </c>
      <c r="U2039" s="183">
        <v>0</v>
      </c>
      <c r="V2039" s="183">
        <v>0</v>
      </c>
      <c r="W2039" s="183">
        <v>0</v>
      </c>
      <c r="X2039" s="183">
        <v>0</v>
      </c>
      <c r="Y2039" s="183">
        <v>0</v>
      </c>
    </row>
    <row r="2040" spans="1:25" x14ac:dyDescent="0.2">
      <c r="A2040" s="184">
        <v>11602148</v>
      </c>
      <c r="B2040" s="183" t="str">
        <f>[1]店マスタ!B2039</f>
        <v>ネットワーク　電化のオオツボ</v>
      </c>
      <c r="C2040" s="183">
        <v>4</v>
      </c>
      <c r="D2040" s="183">
        <v>5.5</v>
      </c>
      <c r="E2040" s="183">
        <f>_xlfn.XLOOKUP(A2040,[2]Sheet1!$R:$R,[2]Sheet1!$AB:$AB,"",0)</f>
        <v>5</v>
      </c>
      <c r="F2040" s="183">
        <f>_xlfn.XLOOKUP($A2040,[3]【2026年03月度_全社】RFM客層一覧表データ!$A:$A,[3]【2026年03月度_全社】RFM客層一覧表データ!C:C,"",0)</f>
        <v>943</v>
      </c>
      <c r="G2040" s="183">
        <f>_xlfn.XLOOKUP($A2040,[3]【2026年03月度_全社】RFM客層一覧表データ!$A:$A,[3]【2026年03月度_全社】RFM客層一覧表データ!D:D,"",0)</f>
        <v>377</v>
      </c>
      <c r="H2040" s="183">
        <f>_xlfn.XLOOKUP($A2040,[3]【2026年03月度_全社】RFM客層一覧表データ!$A:$A,[3]【2026年03月度_全社】RFM客層一覧表データ!E:E,"",0)</f>
        <v>474</v>
      </c>
      <c r="I2040" s="183">
        <f>_xlfn.XLOOKUP($A2040,[3]【2026年03月度_全社】RFM客層一覧表データ!$A:$A,[3]【2026年03月度_全社】RFM客層一覧表データ!F:F,"",0)</f>
        <v>49</v>
      </c>
      <c r="J2040" s="183">
        <v>981</v>
      </c>
      <c r="K2040" s="183">
        <v>381</v>
      </c>
      <c r="L2040" s="183">
        <v>516</v>
      </c>
      <c r="M2040" s="183">
        <v>47</v>
      </c>
      <c r="N2040" s="183">
        <v>1042</v>
      </c>
      <c r="O2040" s="183">
        <v>436</v>
      </c>
      <c r="P2040" s="183">
        <v>541</v>
      </c>
      <c r="Q2040" s="183">
        <v>45</v>
      </c>
      <c r="R2040" s="183">
        <v>1080</v>
      </c>
      <c r="S2040" s="183">
        <v>415</v>
      </c>
      <c r="T2040" s="183">
        <v>564</v>
      </c>
      <c r="U2040" s="183">
        <v>32</v>
      </c>
      <c r="V2040" s="183">
        <v>1151</v>
      </c>
      <c r="W2040" s="183">
        <v>485</v>
      </c>
      <c r="X2040" s="183">
        <v>582</v>
      </c>
      <c r="Y2040" s="183">
        <v>50</v>
      </c>
    </row>
    <row r="2041" spans="1:25" x14ac:dyDescent="0.2">
      <c r="A2041" s="184">
        <v>11602204</v>
      </c>
      <c r="B2041" s="183" t="str">
        <f>[1]店マスタ!B2040</f>
        <v>坂東電器</v>
      </c>
      <c r="C2041" s="183">
        <v>2</v>
      </c>
      <c r="D2041" s="183">
        <v>2</v>
      </c>
      <c r="E2041" s="183">
        <f>_xlfn.XLOOKUP(A2041,[2]Sheet1!$R:$R,[2]Sheet1!$AB:$AB,"",0)</f>
        <v>2.5</v>
      </c>
      <c r="F2041" s="183">
        <f>_xlfn.XLOOKUP($A2041,[3]【2026年03月度_全社】RFM客層一覧表データ!$A:$A,[3]【2026年03月度_全社】RFM客層一覧表データ!C:C,"",0)</f>
        <v>498</v>
      </c>
      <c r="G2041" s="183">
        <f>_xlfn.XLOOKUP($A2041,[3]【2026年03月度_全社】RFM客層一覧表データ!$A:$A,[3]【2026年03月度_全社】RFM客層一覧表データ!D:D,"",0)</f>
        <v>166</v>
      </c>
      <c r="H2041" s="183">
        <f>_xlfn.XLOOKUP($A2041,[3]【2026年03月度_全社】RFM客層一覧表データ!$A:$A,[3]【2026年03月度_全社】RFM客層一覧表データ!E:E,"",0)</f>
        <v>280</v>
      </c>
      <c r="I2041" s="183">
        <f>_xlfn.XLOOKUP($A2041,[3]【2026年03月度_全社】RFM客層一覧表データ!$A:$A,[3]【2026年03月度_全社】RFM客層一覧表データ!F:F,"",0)</f>
        <v>16</v>
      </c>
      <c r="J2041" s="183">
        <v>531</v>
      </c>
      <c r="K2041" s="183">
        <v>176</v>
      </c>
      <c r="L2041" s="183">
        <v>303</v>
      </c>
      <c r="M2041" s="183">
        <v>12</v>
      </c>
      <c r="N2041" s="183">
        <v>570</v>
      </c>
      <c r="O2041" s="183">
        <v>206</v>
      </c>
      <c r="P2041" s="183">
        <v>326</v>
      </c>
      <c r="Q2041" s="183">
        <v>16</v>
      </c>
      <c r="R2041" s="183">
        <v>629</v>
      </c>
      <c r="S2041" s="183">
        <v>256</v>
      </c>
      <c r="T2041" s="183">
        <v>351</v>
      </c>
      <c r="U2041" s="183">
        <v>20</v>
      </c>
      <c r="V2041" s="183">
        <v>664</v>
      </c>
      <c r="W2041" s="183">
        <v>254</v>
      </c>
      <c r="X2041" s="183">
        <v>376</v>
      </c>
      <c r="Y2041" s="183">
        <v>20</v>
      </c>
    </row>
    <row r="2042" spans="1:25" x14ac:dyDescent="0.2">
      <c r="A2042" s="184">
        <v>11602306</v>
      </c>
      <c r="B2042" s="183" t="str">
        <f>[1]店マスタ!B2041</f>
        <v>株式会社　小竹電機</v>
      </c>
      <c r="C2042" s="183">
        <v>3.5</v>
      </c>
      <c r="D2042" s="183">
        <v>3.5</v>
      </c>
      <c r="E2042" s="183">
        <f>_xlfn.XLOOKUP(A2042,[2]Sheet1!$R:$R,[2]Sheet1!$AB:$AB,"",0)</f>
        <v>3.5</v>
      </c>
      <c r="F2042" s="183" t="str">
        <f>_xlfn.XLOOKUP($A2042,[3]【2026年03月度_全社】RFM客層一覧表データ!$A:$A,[3]【2026年03月度_全社】RFM客層一覧表データ!C:C,"",0)</f>
        <v/>
      </c>
      <c r="G2042" s="183" t="str">
        <f>_xlfn.XLOOKUP($A2042,[3]【2026年03月度_全社】RFM客層一覧表データ!$A:$A,[3]【2026年03月度_全社】RFM客層一覧表データ!D:D,"",0)</f>
        <v/>
      </c>
      <c r="H2042" s="183" t="str">
        <f>_xlfn.XLOOKUP($A2042,[3]【2026年03月度_全社】RFM客層一覧表データ!$A:$A,[3]【2026年03月度_全社】RFM客層一覧表データ!E:E,"",0)</f>
        <v/>
      </c>
      <c r="I2042" s="183" t="str">
        <f>_xlfn.XLOOKUP($A2042,[3]【2026年03月度_全社】RFM客層一覧表データ!$A:$A,[3]【2026年03月度_全社】RFM客層一覧表データ!F:F,"",0)</f>
        <v/>
      </c>
      <c r="J2042" s="183">
        <v>0</v>
      </c>
      <c r="K2042" s="183">
        <v>0</v>
      </c>
      <c r="L2042" s="183">
        <v>0</v>
      </c>
      <c r="M2042" s="183">
        <v>0</v>
      </c>
      <c r="N2042" s="183">
        <v>0</v>
      </c>
      <c r="O2042" s="183">
        <v>0</v>
      </c>
      <c r="P2042" s="183">
        <v>0</v>
      </c>
      <c r="Q2042" s="183">
        <v>0</v>
      </c>
      <c r="R2042" s="183">
        <v>0</v>
      </c>
      <c r="S2042" s="183">
        <v>0</v>
      </c>
      <c r="T2042" s="183">
        <v>0</v>
      </c>
      <c r="U2042" s="183">
        <v>0</v>
      </c>
      <c r="V2042" s="183">
        <v>0</v>
      </c>
      <c r="W2042" s="183">
        <v>0</v>
      </c>
      <c r="X2042" s="183">
        <v>0</v>
      </c>
      <c r="Y2042" s="183">
        <v>0</v>
      </c>
    </row>
    <row r="2043" spans="1:25" x14ac:dyDescent="0.2">
      <c r="A2043" s="184">
        <v>11602404</v>
      </c>
      <c r="B2043" s="183" t="str">
        <f>[1]店マスタ!B2042</f>
        <v>ネットワーク　ハセガワ</v>
      </c>
      <c r="C2043" s="183">
        <v>4</v>
      </c>
      <c r="D2043" s="183">
        <v>4</v>
      </c>
      <c r="E2043" s="183">
        <f>_xlfn.XLOOKUP(A2043,[2]Sheet1!$R:$R,[2]Sheet1!$AB:$AB,"",0)</f>
        <v>3.5</v>
      </c>
      <c r="F2043" s="183">
        <f>_xlfn.XLOOKUP($A2043,[3]【2026年03月度_全社】RFM客層一覧表データ!$A:$A,[3]【2026年03月度_全社】RFM客層一覧表データ!C:C,"",0)</f>
        <v>373</v>
      </c>
      <c r="G2043" s="183">
        <f>_xlfn.XLOOKUP($A2043,[3]【2026年03月度_全社】RFM客層一覧表データ!$A:$A,[3]【2026年03月度_全社】RFM客層一覧表データ!D:D,"",0)</f>
        <v>167</v>
      </c>
      <c r="H2043" s="183">
        <f>_xlfn.XLOOKUP($A2043,[3]【2026年03月度_全社】RFM客層一覧表データ!$A:$A,[3]【2026年03月度_全社】RFM客層一覧表データ!E:E,"",0)</f>
        <v>155</v>
      </c>
      <c r="I2043" s="183">
        <f>_xlfn.XLOOKUP($A2043,[3]【2026年03月度_全社】RFM客層一覧表データ!$A:$A,[3]【2026年03月度_全社】RFM客層一覧表データ!F:F,"",0)</f>
        <v>45</v>
      </c>
      <c r="J2043" s="183">
        <v>367</v>
      </c>
      <c r="K2043" s="183">
        <v>144</v>
      </c>
      <c r="L2043" s="183">
        <v>155</v>
      </c>
      <c r="M2043" s="183">
        <v>40</v>
      </c>
      <c r="N2043" s="183">
        <v>349</v>
      </c>
      <c r="O2043" s="183">
        <v>142</v>
      </c>
      <c r="P2043" s="183">
        <v>159</v>
      </c>
      <c r="Q2043" s="183">
        <v>32</v>
      </c>
      <c r="R2043" s="183">
        <v>349</v>
      </c>
      <c r="S2043" s="183">
        <v>159</v>
      </c>
      <c r="T2043" s="183">
        <v>161</v>
      </c>
      <c r="U2043" s="183">
        <v>23</v>
      </c>
      <c r="V2043" s="183">
        <v>336</v>
      </c>
      <c r="W2043" s="183">
        <v>121</v>
      </c>
      <c r="X2043" s="183">
        <v>158</v>
      </c>
      <c r="Y2043" s="183">
        <v>17</v>
      </c>
    </row>
    <row r="2044" spans="1:25" x14ac:dyDescent="0.2">
      <c r="A2044" s="184">
        <v>11603001</v>
      </c>
      <c r="B2044" s="183" t="str">
        <f>[1]店マスタ!B2043</f>
        <v>ニューイングランド　うえの</v>
      </c>
      <c r="C2044" s="183">
        <v>2.5</v>
      </c>
      <c r="D2044" s="183">
        <v>2.5</v>
      </c>
      <c r="E2044" s="183">
        <f>_xlfn.XLOOKUP(A2044,[2]Sheet1!$R:$R,[2]Sheet1!$AB:$AB,"",0)</f>
        <v>2</v>
      </c>
      <c r="F2044" s="183">
        <f>_xlfn.XLOOKUP($A2044,[3]【2026年03月度_全社】RFM客層一覧表データ!$A:$A,[3]【2026年03月度_全社】RFM客層一覧表データ!C:C,"",0)</f>
        <v>510</v>
      </c>
      <c r="G2044" s="183">
        <f>_xlfn.XLOOKUP($A2044,[3]【2026年03月度_全社】RFM客層一覧表データ!$A:$A,[3]【2026年03月度_全社】RFM客層一覧表データ!D:D,"",0)</f>
        <v>217</v>
      </c>
      <c r="H2044" s="183">
        <f>_xlfn.XLOOKUP($A2044,[3]【2026年03月度_全社】RFM客層一覧表データ!$A:$A,[3]【2026年03月度_全社】RFM客層一覧表データ!E:E,"",0)</f>
        <v>296</v>
      </c>
      <c r="I2044" s="183">
        <f>_xlfn.XLOOKUP($A2044,[3]【2026年03月度_全社】RFM客層一覧表データ!$A:$A,[3]【2026年03月度_全社】RFM客層一覧表データ!F:F,"",0)</f>
        <v>27</v>
      </c>
      <c r="J2044" s="183">
        <v>539</v>
      </c>
      <c r="K2044" s="183">
        <v>212</v>
      </c>
      <c r="L2044" s="183">
        <v>308</v>
      </c>
      <c r="M2044" s="183">
        <v>22</v>
      </c>
      <c r="N2044" s="183">
        <v>549</v>
      </c>
      <c r="O2044" s="183">
        <v>246</v>
      </c>
      <c r="P2044" s="183">
        <v>327</v>
      </c>
      <c r="Q2044" s="183">
        <v>27</v>
      </c>
      <c r="R2044" s="183">
        <v>567</v>
      </c>
      <c r="S2044" s="183">
        <v>232</v>
      </c>
      <c r="T2044" s="183">
        <v>328</v>
      </c>
      <c r="U2044" s="183">
        <v>23</v>
      </c>
      <c r="V2044" s="183">
        <v>606</v>
      </c>
      <c r="W2044" s="183">
        <v>248</v>
      </c>
      <c r="X2044" s="183">
        <v>338</v>
      </c>
      <c r="Y2044" s="183">
        <v>27</v>
      </c>
    </row>
    <row r="2045" spans="1:25" x14ac:dyDescent="0.2">
      <c r="A2045" s="184">
        <v>11603003</v>
      </c>
      <c r="B2045" s="183" t="str">
        <f>[1]店マスタ!B2044</f>
        <v>ニューイングランド　くりもと</v>
      </c>
      <c r="C2045" s="183">
        <v>3.5</v>
      </c>
      <c r="D2045" s="183">
        <v>3</v>
      </c>
      <c r="E2045" s="183">
        <f>_xlfn.XLOOKUP(A2045,[2]Sheet1!$R:$R,[2]Sheet1!$AB:$AB,"",0)</f>
        <v>2.5</v>
      </c>
      <c r="F2045" s="183">
        <f>_xlfn.XLOOKUP($A2045,[3]【2026年03月度_全社】RFM客層一覧表データ!$A:$A,[3]【2026年03月度_全社】RFM客層一覧表データ!C:C,"",0)</f>
        <v>242</v>
      </c>
      <c r="G2045" s="183">
        <f>_xlfn.XLOOKUP($A2045,[3]【2026年03月度_全社】RFM客層一覧表データ!$A:$A,[3]【2026年03月度_全社】RFM客層一覧表データ!D:D,"",0)</f>
        <v>149</v>
      </c>
      <c r="H2045" s="183">
        <f>_xlfn.XLOOKUP($A2045,[3]【2026年03月度_全社】RFM客層一覧表データ!$A:$A,[3]【2026年03月度_全社】RFM客層一覧表データ!E:E,"",0)</f>
        <v>140</v>
      </c>
      <c r="I2045" s="183">
        <f>_xlfn.XLOOKUP($A2045,[3]【2026年03月度_全社】RFM客層一覧表データ!$A:$A,[3]【2026年03月度_全社】RFM客層一覧表データ!F:F,"",0)</f>
        <v>35</v>
      </c>
      <c r="J2045" s="183">
        <v>211</v>
      </c>
      <c r="K2045" s="183">
        <v>133</v>
      </c>
      <c r="L2045" s="183">
        <v>129</v>
      </c>
      <c r="M2045" s="183">
        <v>21</v>
      </c>
      <c r="N2045" s="183">
        <v>299</v>
      </c>
      <c r="O2045" s="183">
        <v>145</v>
      </c>
      <c r="P2045" s="183">
        <v>156</v>
      </c>
      <c r="Q2045" s="183">
        <v>35</v>
      </c>
      <c r="R2045" s="183">
        <v>307</v>
      </c>
      <c r="S2045" s="183">
        <v>132</v>
      </c>
      <c r="T2045" s="183">
        <v>158</v>
      </c>
      <c r="U2045" s="183">
        <v>23</v>
      </c>
      <c r="V2045" s="183">
        <v>301</v>
      </c>
      <c r="W2045" s="183">
        <v>122</v>
      </c>
      <c r="X2045" s="183">
        <v>175</v>
      </c>
      <c r="Y2045" s="183">
        <v>15</v>
      </c>
    </row>
    <row r="2046" spans="1:25" x14ac:dyDescent="0.2">
      <c r="A2046" s="184">
        <v>11603009</v>
      </c>
      <c r="B2046" s="183" t="str">
        <f>[1]店マスタ!B2045</f>
        <v>ニューイングランド　しんや</v>
      </c>
      <c r="C2046" s="183">
        <v>1.5</v>
      </c>
      <c r="D2046" s="183">
        <v>1.5</v>
      </c>
      <c r="E2046" s="183">
        <f>_xlfn.XLOOKUP(A2046,[2]Sheet1!$R:$R,[2]Sheet1!$AB:$AB,"",0)</f>
        <v>1.5</v>
      </c>
      <c r="F2046" s="183">
        <f>_xlfn.XLOOKUP($A2046,[3]【2026年03月度_全社】RFM客層一覧表データ!$A:$A,[3]【2026年03月度_全社】RFM客層一覧表データ!C:C,"",0)</f>
        <v>291</v>
      </c>
      <c r="G2046" s="183">
        <f>_xlfn.XLOOKUP($A2046,[3]【2026年03月度_全社】RFM客層一覧表データ!$A:$A,[3]【2026年03月度_全社】RFM客層一覧表データ!D:D,"",0)</f>
        <v>134</v>
      </c>
      <c r="H2046" s="183">
        <f>_xlfn.XLOOKUP($A2046,[3]【2026年03月度_全社】RFM客層一覧表データ!$A:$A,[3]【2026年03月度_全社】RFM客層一覧表データ!E:E,"",0)</f>
        <v>182</v>
      </c>
      <c r="I2046" s="183">
        <f>_xlfn.XLOOKUP($A2046,[3]【2026年03月度_全社】RFM客層一覧表データ!$A:$A,[3]【2026年03月度_全社】RFM客層一覧表データ!F:F,"",0)</f>
        <v>13</v>
      </c>
      <c r="J2046" s="183">
        <v>296</v>
      </c>
      <c r="K2046" s="183">
        <v>123</v>
      </c>
      <c r="L2046" s="183">
        <v>183</v>
      </c>
      <c r="M2046" s="183">
        <v>8</v>
      </c>
      <c r="N2046" s="183">
        <v>302</v>
      </c>
      <c r="O2046" s="183">
        <v>146</v>
      </c>
      <c r="P2046" s="183">
        <v>188</v>
      </c>
      <c r="Q2046" s="183">
        <v>12</v>
      </c>
      <c r="R2046" s="183">
        <v>311</v>
      </c>
      <c r="S2046" s="183">
        <v>146</v>
      </c>
      <c r="T2046" s="183">
        <v>195</v>
      </c>
      <c r="U2046" s="183">
        <v>16</v>
      </c>
      <c r="V2046" s="183">
        <v>317</v>
      </c>
      <c r="W2046" s="183">
        <v>133</v>
      </c>
      <c r="X2046" s="183">
        <v>204</v>
      </c>
      <c r="Y2046" s="183">
        <v>13</v>
      </c>
    </row>
    <row r="2047" spans="1:25" x14ac:dyDescent="0.2">
      <c r="A2047" s="184">
        <v>11603023</v>
      </c>
      <c r="B2047" s="183" t="str">
        <f>[1]店マスタ!B2046</f>
        <v>ハチロショップ</v>
      </c>
      <c r="C2047" s="183">
        <v>2</v>
      </c>
      <c r="D2047" s="183">
        <v>1.5</v>
      </c>
      <c r="E2047" s="183">
        <f>_xlfn.XLOOKUP(A2047,[2]Sheet1!$R:$R,[2]Sheet1!$AB:$AB,"",0)</f>
        <v>1.5</v>
      </c>
      <c r="F2047" s="183">
        <f>_xlfn.XLOOKUP($A2047,[3]【2026年03月度_全社】RFM客層一覧表データ!$A:$A,[3]【2026年03月度_全社】RFM客層一覧表データ!C:C,"",0)</f>
        <v>220</v>
      </c>
      <c r="G2047" s="183">
        <f>_xlfn.XLOOKUP($A2047,[3]【2026年03月度_全社】RFM客層一覧表データ!$A:$A,[3]【2026年03月度_全社】RFM客層一覧表データ!D:D,"",0)</f>
        <v>108</v>
      </c>
      <c r="H2047" s="183">
        <f>_xlfn.XLOOKUP($A2047,[3]【2026年03月度_全社】RFM客層一覧表データ!$A:$A,[3]【2026年03月度_全社】RFM客層一覧表データ!E:E,"",0)</f>
        <v>131</v>
      </c>
      <c r="I2047" s="183">
        <f>_xlfn.XLOOKUP($A2047,[3]【2026年03月度_全社】RFM客層一覧表データ!$A:$A,[3]【2026年03月度_全社】RFM客層一覧表データ!F:F,"",0)</f>
        <v>18</v>
      </c>
      <c r="J2047" s="183">
        <v>218</v>
      </c>
      <c r="K2047" s="183">
        <v>109</v>
      </c>
      <c r="L2047" s="183">
        <v>127</v>
      </c>
      <c r="M2047" s="183">
        <v>17</v>
      </c>
      <c r="N2047" s="183">
        <v>209</v>
      </c>
      <c r="O2047" s="183">
        <v>108</v>
      </c>
      <c r="P2047" s="183">
        <v>118</v>
      </c>
      <c r="Q2047" s="183">
        <v>13</v>
      </c>
      <c r="R2047" s="183">
        <v>216</v>
      </c>
      <c r="S2047" s="183">
        <v>101</v>
      </c>
      <c r="T2047" s="183">
        <v>116</v>
      </c>
      <c r="U2047" s="183">
        <v>18</v>
      </c>
      <c r="V2047" s="183">
        <v>213</v>
      </c>
      <c r="W2047" s="183">
        <v>104</v>
      </c>
      <c r="X2047" s="183">
        <v>122</v>
      </c>
      <c r="Y2047" s="183">
        <v>20</v>
      </c>
    </row>
    <row r="2048" spans="1:25" x14ac:dyDescent="0.2">
      <c r="A2048" s="184">
        <v>11603024</v>
      </c>
      <c r="B2048" s="183" t="str">
        <f>[1]店マスタ!B2047</f>
        <v>有限会社　丸の内電機</v>
      </c>
      <c r="C2048" s="183">
        <v>2</v>
      </c>
      <c r="D2048" s="183">
        <v>2</v>
      </c>
      <c r="E2048" s="183">
        <f>_xlfn.XLOOKUP(A2048,[2]Sheet1!$R:$R,[2]Sheet1!$AB:$AB,"",0)</f>
        <v>2</v>
      </c>
      <c r="F2048" s="183">
        <f>_xlfn.XLOOKUP($A2048,[3]【2026年03月度_全社】RFM客層一覧表データ!$A:$A,[3]【2026年03月度_全社】RFM客層一覧表データ!C:C,"",0)</f>
        <v>198</v>
      </c>
      <c r="G2048" s="183">
        <f>_xlfn.XLOOKUP($A2048,[3]【2026年03月度_全社】RFM客層一覧表データ!$A:$A,[3]【2026年03月度_全社】RFM客層一覧表データ!D:D,"",0)</f>
        <v>69</v>
      </c>
      <c r="H2048" s="183">
        <f>_xlfn.XLOOKUP($A2048,[3]【2026年03月度_全社】RFM客層一覧表データ!$A:$A,[3]【2026年03月度_全社】RFM客層一覧表データ!E:E,"",0)</f>
        <v>103</v>
      </c>
      <c r="I2048" s="183">
        <f>_xlfn.XLOOKUP($A2048,[3]【2026年03月度_全社】RFM客層一覧表データ!$A:$A,[3]【2026年03月度_全社】RFM客層一覧表データ!F:F,"",0)</f>
        <v>6</v>
      </c>
      <c r="J2048" s="183">
        <v>208</v>
      </c>
      <c r="K2048" s="183">
        <v>81</v>
      </c>
      <c r="L2048" s="183">
        <v>105</v>
      </c>
      <c r="M2048" s="183">
        <v>12</v>
      </c>
      <c r="N2048" s="183">
        <v>220</v>
      </c>
      <c r="O2048" s="183">
        <v>94</v>
      </c>
      <c r="P2048" s="183">
        <v>114</v>
      </c>
      <c r="Q2048" s="183">
        <v>9</v>
      </c>
      <c r="R2048" s="183">
        <v>230</v>
      </c>
      <c r="S2048" s="183">
        <v>103</v>
      </c>
      <c r="T2048" s="183">
        <v>127</v>
      </c>
      <c r="U2048" s="183">
        <v>9</v>
      </c>
      <c r="V2048" s="183">
        <v>240</v>
      </c>
      <c r="W2048" s="183">
        <v>86</v>
      </c>
      <c r="X2048" s="183">
        <v>121</v>
      </c>
      <c r="Y2048" s="183">
        <v>9</v>
      </c>
    </row>
    <row r="2049" spans="1:25" x14ac:dyDescent="0.2">
      <c r="A2049" s="184">
        <v>11603034</v>
      </c>
      <c r="B2049" s="183" t="str">
        <f>[1]店マスタ!B2048</f>
        <v>ニューイングランド　くした</v>
      </c>
      <c r="C2049" s="183">
        <v>1.5</v>
      </c>
      <c r="D2049" s="183">
        <v>1.5</v>
      </c>
      <c r="E2049" s="183">
        <f>_xlfn.XLOOKUP(A2049,[2]Sheet1!$R:$R,[2]Sheet1!$AB:$AB,"",0)</f>
        <v>1.5</v>
      </c>
      <c r="F2049" s="183">
        <f>_xlfn.XLOOKUP($A2049,[3]【2026年03月度_全社】RFM客層一覧表データ!$A:$A,[3]【2026年03月度_全社】RFM客層一覧表データ!C:C,"",0)</f>
        <v>241</v>
      </c>
      <c r="G2049" s="183">
        <f>_xlfn.XLOOKUP($A2049,[3]【2026年03月度_全社】RFM客層一覧表データ!$A:$A,[3]【2026年03月度_全社】RFM客層一覧表データ!D:D,"",0)</f>
        <v>94</v>
      </c>
      <c r="H2049" s="183">
        <f>_xlfn.XLOOKUP($A2049,[3]【2026年03月度_全社】RFM客層一覧表データ!$A:$A,[3]【2026年03月度_全社】RFM客層一覧表データ!E:E,"",0)</f>
        <v>143</v>
      </c>
      <c r="I2049" s="183">
        <f>_xlfn.XLOOKUP($A2049,[3]【2026年03月度_全社】RFM客層一覧表データ!$A:$A,[3]【2026年03月度_全社】RFM客層一覧表データ!F:F,"",0)</f>
        <v>11</v>
      </c>
      <c r="J2049" s="183">
        <v>252</v>
      </c>
      <c r="K2049" s="183">
        <v>104</v>
      </c>
      <c r="L2049" s="183">
        <v>152</v>
      </c>
      <c r="M2049" s="183">
        <v>19</v>
      </c>
      <c r="N2049" s="183">
        <v>258</v>
      </c>
      <c r="O2049" s="183">
        <v>111</v>
      </c>
      <c r="P2049" s="183">
        <v>163</v>
      </c>
      <c r="Q2049" s="183">
        <v>9</v>
      </c>
      <c r="R2049" s="183">
        <v>268</v>
      </c>
      <c r="S2049" s="183">
        <v>119</v>
      </c>
      <c r="T2049" s="183">
        <v>166</v>
      </c>
      <c r="U2049" s="183">
        <v>8</v>
      </c>
      <c r="V2049" s="183">
        <v>274</v>
      </c>
      <c r="W2049" s="183">
        <v>117</v>
      </c>
      <c r="X2049" s="183">
        <v>168</v>
      </c>
      <c r="Y2049" s="183">
        <v>17</v>
      </c>
    </row>
    <row r="2050" spans="1:25" x14ac:dyDescent="0.2">
      <c r="A2050" s="184">
        <v>11603127</v>
      </c>
      <c r="B2050" s="183" t="str">
        <f>[1]店マスタ!B2049</f>
        <v>山田電業</v>
      </c>
      <c r="C2050" s="183">
        <v>2</v>
      </c>
      <c r="D2050" s="183">
        <v>1.5</v>
      </c>
      <c r="E2050" s="183">
        <f>_xlfn.XLOOKUP(A2050,[2]Sheet1!$R:$R,[2]Sheet1!$AB:$AB,"",0)</f>
        <v>1.5</v>
      </c>
      <c r="F2050" s="183">
        <f>_xlfn.XLOOKUP($A2050,[3]【2026年03月度_全社】RFM客層一覧表データ!$A:$A,[3]【2026年03月度_全社】RFM客層一覧表データ!C:C,"",0)</f>
        <v>327</v>
      </c>
      <c r="G2050" s="183">
        <f>_xlfn.XLOOKUP($A2050,[3]【2026年03月度_全社】RFM客層一覧表データ!$A:$A,[3]【2026年03月度_全社】RFM客層一覧表データ!D:D,"",0)</f>
        <v>161</v>
      </c>
      <c r="H2050" s="183">
        <f>_xlfn.XLOOKUP($A2050,[3]【2026年03月度_全社】RFM客層一覧表データ!$A:$A,[3]【2026年03月度_全社】RFM客層一覧表データ!E:E,"",0)</f>
        <v>226</v>
      </c>
      <c r="I2050" s="183">
        <f>_xlfn.XLOOKUP($A2050,[3]【2026年03月度_全社】RFM客層一覧表データ!$A:$A,[3]【2026年03月度_全社】RFM客層一覧表データ!F:F,"",0)</f>
        <v>11</v>
      </c>
      <c r="J2050" s="183">
        <v>346</v>
      </c>
      <c r="K2050" s="183">
        <v>158</v>
      </c>
      <c r="L2050" s="183">
        <v>228</v>
      </c>
      <c r="M2050" s="183">
        <v>10</v>
      </c>
      <c r="N2050" s="183">
        <v>363</v>
      </c>
      <c r="O2050" s="183">
        <v>181</v>
      </c>
      <c r="P2050" s="183">
        <v>235</v>
      </c>
      <c r="Q2050" s="183">
        <v>13</v>
      </c>
      <c r="R2050" s="183">
        <v>363</v>
      </c>
      <c r="S2050" s="183">
        <v>193</v>
      </c>
      <c r="T2050" s="183">
        <v>237</v>
      </c>
      <c r="U2050" s="183">
        <v>20</v>
      </c>
      <c r="V2050" s="183">
        <v>377</v>
      </c>
      <c r="W2050" s="183">
        <v>190</v>
      </c>
      <c r="X2050" s="183">
        <v>236</v>
      </c>
      <c r="Y2050" s="183">
        <v>15</v>
      </c>
    </row>
    <row r="2051" spans="1:25" x14ac:dyDescent="0.2">
      <c r="A2051" s="184">
        <v>11603133</v>
      </c>
      <c r="B2051" s="183" t="str">
        <f>[1]店マスタ!B2050</f>
        <v>しばたでんき</v>
      </c>
      <c r="C2051" s="183">
        <v>1.5</v>
      </c>
      <c r="D2051" s="183">
        <v>1.5</v>
      </c>
      <c r="E2051" s="183">
        <f>_xlfn.XLOOKUP(A2051,[2]Sheet1!$R:$R,[2]Sheet1!$AB:$AB,"",0)</f>
        <v>1.5</v>
      </c>
      <c r="F2051" s="183" t="str">
        <f>_xlfn.XLOOKUP($A2051,[3]【2026年03月度_全社】RFM客層一覧表データ!$A:$A,[3]【2026年03月度_全社】RFM客層一覧表データ!C:C,"",0)</f>
        <v/>
      </c>
      <c r="G2051" s="183" t="str">
        <f>_xlfn.XLOOKUP($A2051,[3]【2026年03月度_全社】RFM客層一覧表データ!$A:$A,[3]【2026年03月度_全社】RFM客層一覧表データ!D:D,"",0)</f>
        <v/>
      </c>
      <c r="H2051" s="183" t="str">
        <f>_xlfn.XLOOKUP($A2051,[3]【2026年03月度_全社】RFM客層一覧表データ!$A:$A,[3]【2026年03月度_全社】RFM客層一覧表データ!E:E,"",0)</f>
        <v/>
      </c>
      <c r="I2051" s="183" t="str">
        <f>_xlfn.XLOOKUP($A2051,[3]【2026年03月度_全社】RFM客層一覧表データ!$A:$A,[3]【2026年03月度_全社】RFM客層一覧表データ!F:F,"",0)</f>
        <v/>
      </c>
      <c r="J2051" s="183">
        <v>0</v>
      </c>
      <c r="K2051" s="183">
        <v>0</v>
      </c>
      <c r="L2051" s="183">
        <v>0</v>
      </c>
      <c r="M2051" s="183">
        <v>0</v>
      </c>
      <c r="N2051" s="183">
        <v>0</v>
      </c>
      <c r="O2051" s="183">
        <v>0</v>
      </c>
      <c r="P2051" s="183">
        <v>0</v>
      </c>
      <c r="Q2051" s="183">
        <v>0</v>
      </c>
      <c r="R2051" s="183">
        <v>0</v>
      </c>
      <c r="S2051" s="183">
        <v>0</v>
      </c>
      <c r="T2051" s="183">
        <v>0</v>
      </c>
      <c r="U2051" s="183">
        <v>0</v>
      </c>
      <c r="V2051" s="183">
        <v>0</v>
      </c>
      <c r="W2051" s="183">
        <v>0</v>
      </c>
      <c r="X2051" s="183">
        <v>0</v>
      </c>
      <c r="Y2051" s="183">
        <v>0</v>
      </c>
    </row>
    <row r="2052" spans="1:25" x14ac:dyDescent="0.2">
      <c r="A2052" s="184">
        <v>11603175</v>
      </c>
      <c r="B2052" s="183" t="str">
        <f>[1]店マスタ!B2051</f>
        <v>ニューイングランドあかし</v>
      </c>
      <c r="C2052" s="183">
        <v>2.5</v>
      </c>
      <c r="D2052" s="183">
        <v>2</v>
      </c>
      <c r="E2052" s="183">
        <f>_xlfn.XLOOKUP(A2052,[2]Sheet1!$R:$R,[2]Sheet1!$AB:$AB,"",0)</f>
        <v>2.5</v>
      </c>
      <c r="F2052" s="183">
        <f>_xlfn.XLOOKUP($A2052,[3]【2026年03月度_全社】RFM客層一覧表データ!$A:$A,[3]【2026年03月度_全社】RFM客層一覧表データ!C:C,"",0)</f>
        <v>478</v>
      </c>
      <c r="G2052" s="183">
        <f>_xlfn.XLOOKUP($A2052,[3]【2026年03月度_全社】RFM客層一覧表データ!$A:$A,[3]【2026年03月度_全社】RFM客層一覧表データ!D:D,"",0)</f>
        <v>168</v>
      </c>
      <c r="H2052" s="183">
        <f>_xlfn.XLOOKUP($A2052,[3]【2026年03月度_全社】RFM客層一覧表データ!$A:$A,[3]【2026年03月度_全社】RFM客層一覧表データ!E:E,"",0)</f>
        <v>296</v>
      </c>
      <c r="I2052" s="183">
        <f>_xlfn.XLOOKUP($A2052,[3]【2026年03月度_全社】RFM客層一覧表データ!$A:$A,[3]【2026年03月度_全社】RFM客層一覧表データ!F:F,"",0)</f>
        <v>18</v>
      </c>
      <c r="J2052" s="183">
        <v>515</v>
      </c>
      <c r="K2052" s="183">
        <v>178</v>
      </c>
      <c r="L2052" s="183">
        <v>319</v>
      </c>
      <c r="M2052" s="183">
        <v>40</v>
      </c>
      <c r="N2052" s="183">
        <v>537</v>
      </c>
      <c r="O2052" s="183">
        <v>223</v>
      </c>
      <c r="P2052" s="183">
        <v>344</v>
      </c>
      <c r="Q2052" s="183">
        <v>41</v>
      </c>
      <c r="R2052" s="183">
        <v>292</v>
      </c>
      <c r="S2052" s="183">
        <v>150</v>
      </c>
      <c r="T2052" s="183">
        <v>196</v>
      </c>
      <c r="U2052" s="183">
        <v>10</v>
      </c>
      <c r="V2052" s="183">
        <v>330</v>
      </c>
      <c r="W2052" s="183">
        <v>157</v>
      </c>
      <c r="X2052" s="183">
        <v>216</v>
      </c>
      <c r="Y2052" s="183">
        <v>20</v>
      </c>
    </row>
    <row r="2053" spans="1:25" x14ac:dyDescent="0.2">
      <c r="A2053" s="184">
        <v>11603326</v>
      </c>
      <c r="B2053" s="183" t="str">
        <f>[1]店マスタ!B2052</f>
        <v>ネットワーク　田子でんき</v>
      </c>
      <c r="C2053" s="183">
        <v>7</v>
      </c>
      <c r="D2053" s="183">
        <v>8.5</v>
      </c>
      <c r="E2053" s="183">
        <f>_xlfn.XLOOKUP(A2053,[2]Sheet1!$R:$R,[2]Sheet1!$AB:$AB,"",0)</f>
        <v>8.5</v>
      </c>
      <c r="F2053" s="183">
        <f>_xlfn.XLOOKUP($A2053,[3]【2026年03月度_全社】RFM客層一覧表データ!$A:$A,[3]【2026年03月度_全社】RFM客層一覧表データ!C:C,"",0)</f>
        <v>907</v>
      </c>
      <c r="G2053" s="183">
        <f>_xlfn.XLOOKUP($A2053,[3]【2026年03月度_全社】RFM客層一覧表データ!$A:$A,[3]【2026年03月度_全社】RFM客層一覧表データ!D:D,"",0)</f>
        <v>452</v>
      </c>
      <c r="H2053" s="183">
        <f>_xlfn.XLOOKUP($A2053,[3]【2026年03月度_全社】RFM客層一覧表データ!$A:$A,[3]【2026年03月度_全社】RFM客層一覧表データ!E:E,"",0)</f>
        <v>420</v>
      </c>
      <c r="I2053" s="183">
        <f>_xlfn.XLOOKUP($A2053,[3]【2026年03月度_全社】RFM客層一覧表データ!$A:$A,[3]【2026年03月度_全社】RFM客層一覧表データ!F:F,"",0)</f>
        <v>99</v>
      </c>
      <c r="J2053" s="183">
        <v>981</v>
      </c>
      <c r="K2053" s="183">
        <v>450</v>
      </c>
      <c r="L2053" s="183">
        <v>405</v>
      </c>
      <c r="M2053" s="183">
        <v>96</v>
      </c>
      <c r="N2053" s="183">
        <v>672</v>
      </c>
      <c r="O2053" s="183">
        <v>477</v>
      </c>
      <c r="P2053" s="183">
        <v>265</v>
      </c>
      <c r="Q2053" s="183">
        <v>148</v>
      </c>
      <c r="R2053" s="183">
        <v>380</v>
      </c>
      <c r="S2053" s="183">
        <v>63</v>
      </c>
      <c r="T2053" s="183">
        <v>144</v>
      </c>
      <c r="U2053" s="183">
        <v>11</v>
      </c>
      <c r="V2053" s="183">
        <v>442</v>
      </c>
      <c r="W2053" s="183">
        <v>133</v>
      </c>
      <c r="X2053" s="183">
        <v>129</v>
      </c>
      <c r="Y2053" s="183">
        <v>37</v>
      </c>
    </row>
    <row r="2054" spans="1:25" x14ac:dyDescent="0.2">
      <c r="A2054" s="184">
        <v>11603351</v>
      </c>
      <c r="B2054" s="183" t="str">
        <f>[1]店マスタ!B2053</f>
        <v>三谷電器商会</v>
      </c>
      <c r="C2054" s="183">
        <v>2.5</v>
      </c>
      <c r="D2054" s="183">
        <v>2.5</v>
      </c>
      <c r="E2054" s="183">
        <f>_xlfn.XLOOKUP(A2054,[2]Sheet1!$R:$R,[2]Sheet1!$AB:$AB,"",0)</f>
        <v>2.5</v>
      </c>
      <c r="F2054" s="183" t="str">
        <f>_xlfn.XLOOKUP($A2054,[3]【2026年03月度_全社】RFM客層一覧表データ!$A:$A,[3]【2026年03月度_全社】RFM客層一覧表データ!C:C,"",0)</f>
        <v/>
      </c>
      <c r="G2054" s="183" t="str">
        <f>_xlfn.XLOOKUP($A2054,[3]【2026年03月度_全社】RFM客層一覧表データ!$A:$A,[3]【2026年03月度_全社】RFM客層一覧表データ!D:D,"",0)</f>
        <v/>
      </c>
      <c r="H2054" s="183" t="str">
        <f>_xlfn.XLOOKUP($A2054,[3]【2026年03月度_全社】RFM客層一覧表データ!$A:$A,[3]【2026年03月度_全社】RFM客層一覧表データ!E:E,"",0)</f>
        <v/>
      </c>
      <c r="I2054" s="183" t="str">
        <f>_xlfn.XLOOKUP($A2054,[3]【2026年03月度_全社】RFM客層一覧表データ!$A:$A,[3]【2026年03月度_全社】RFM客層一覧表データ!F:F,"",0)</f>
        <v/>
      </c>
      <c r="J2054" s="183">
        <v>0</v>
      </c>
      <c r="K2054" s="183">
        <v>0</v>
      </c>
      <c r="L2054" s="183">
        <v>0</v>
      </c>
      <c r="M2054" s="183">
        <v>0</v>
      </c>
      <c r="N2054" s="183">
        <v>0</v>
      </c>
      <c r="O2054" s="183">
        <v>0</v>
      </c>
      <c r="P2054" s="183">
        <v>0</v>
      </c>
      <c r="Q2054" s="183">
        <v>0</v>
      </c>
      <c r="R2054" s="183">
        <v>0</v>
      </c>
      <c r="S2054" s="183">
        <v>0</v>
      </c>
      <c r="T2054" s="183">
        <v>0</v>
      </c>
      <c r="U2054" s="183">
        <v>0</v>
      </c>
      <c r="V2054" s="183">
        <v>0</v>
      </c>
      <c r="W2054" s="183">
        <v>0</v>
      </c>
      <c r="X2054" s="183">
        <v>0</v>
      </c>
      <c r="Y2054" s="183">
        <v>0</v>
      </c>
    </row>
    <row r="2055" spans="1:25" x14ac:dyDescent="0.2">
      <c r="A2055" s="184">
        <v>11603409</v>
      </c>
      <c r="B2055" s="183" t="str">
        <f>[1]店マスタ!B2054</f>
        <v>利波電機商会</v>
      </c>
      <c r="C2055" s="183">
        <v>2</v>
      </c>
      <c r="D2055" s="183">
        <v>0.5</v>
      </c>
      <c r="E2055" s="183">
        <f>_xlfn.XLOOKUP(A2055,[2]Sheet1!$R:$R,[2]Sheet1!$AB:$AB,"",0)</f>
        <v>0.5</v>
      </c>
      <c r="F2055" s="183">
        <f>_xlfn.XLOOKUP($A2055,[3]【2026年03月度_全社】RFM客層一覧表データ!$A:$A,[3]【2026年03月度_全社】RFM客層一覧表データ!C:C,"",0)</f>
        <v>391</v>
      </c>
      <c r="G2055" s="183">
        <f>_xlfn.XLOOKUP($A2055,[3]【2026年03月度_全社】RFM客層一覧表データ!$A:$A,[3]【2026年03月度_全社】RFM客層一覧表データ!D:D,"",0)</f>
        <v>139</v>
      </c>
      <c r="H2055" s="183">
        <f>_xlfn.XLOOKUP($A2055,[3]【2026年03月度_全社】RFM客層一覧表データ!$A:$A,[3]【2026年03月度_全社】RFM客層一覧表データ!E:E,"",0)</f>
        <v>196</v>
      </c>
      <c r="I2055" s="183">
        <f>_xlfn.XLOOKUP($A2055,[3]【2026年03月度_全社】RFM客層一覧表データ!$A:$A,[3]【2026年03月度_全社】RFM客層一覧表データ!F:F,"",0)</f>
        <v>21</v>
      </c>
      <c r="J2055" s="183">
        <v>401</v>
      </c>
      <c r="K2055" s="183">
        <v>160</v>
      </c>
      <c r="L2055" s="183">
        <v>216</v>
      </c>
      <c r="M2055" s="183">
        <v>27</v>
      </c>
      <c r="N2055" s="183">
        <v>405</v>
      </c>
      <c r="O2055" s="183">
        <v>166</v>
      </c>
      <c r="P2055" s="183">
        <v>214</v>
      </c>
      <c r="Q2055" s="183">
        <v>36</v>
      </c>
      <c r="R2055" s="183">
        <v>403</v>
      </c>
      <c r="S2055" s="183">
        <v>163</v>
      </c>
      <c r="T2055" s="183">
        <v>222</v>
      </c>
      <c r="U2055" s="183">
        <v>14</v>
      </c>
      <c r="V2055" s="183">
        <v>430</v>
      </c>
      <c r="W2055" s="183">
        <v>175</v>
      </c>
      <c r="X2055" s="183">
        <v>231</v>
      </c>
      <c r="Y2055" s="183">
        <v>26</v>
      </c>
    </row>
    <row r="2056" spans="1:25" x14ac:dyDescent="0.2">
      <c r="A2056" s="184">
        <v>11603430</v>
      </c>
      <c r="B2056" s="183" t="str">
        <f>[1]店マスタ!B2055</f>
        <v>株式会社ネットワーク　富山</v>
      </c>
      <c r="C2056" s="183">
        <v>0</v>
      </c>
      <c r="D2056" s="183">
        <v>0.5</v>
      </c>
      <c r="E2056" s="183">
        <f>_xlfn.XLOOKUP(A2056,[2]Sheet1!$R:$R,[2]Sheet1!$AB:$AB,"",0)</f>
        <v>0.5</v>
      </c>
      <c r="F2056" s="183" t="str">
        <f>_xlfn.XLOOKUP($A2056,[3]【2026年03月度_全社】RFM客層一覧表データ!$A:$A,[3]【2026年03月度_全社】RFM客層一覧表データ!C:C,"",0)</f>
        <v/>
      </c>
      <c r="G2056" s="183" t="str">
        <f>_xlfn.XLOOKUP($A2056,[3]【2026年03月度_全社】RFM客層一覧表データ!$A:$A,[3]【2026年03月度_全社】RFM客層一覧表データ!D:D,"",0)</f>
        <v/>
      </c>
      <c r="H2056" s="183" t="str">
        <f>_xlfn.XLOOKUP($A2056,[3]【2026年03月度_全社】RFM客層一覧表データ!$A:$A,[3]【2026年03月度_全社】RFM客層一覧表データ!E:E,"",0)</f>
        <v/>
      </c>
      <c r="I2056" s="183" t="str">
        <f>_xlfn.XLOOKUP($A2056,[3]【2026年03月度_全社】RFM客層一覧表データ!$A:$A,[3]【2026年03月度_全社】RFM客層一覧表データ!F:F,"",0)</f>
        <v/>
      </c>
      <c r="J2056" s="183">
        <v>0</v>
      </c>
      <c r="K2056" s="183">
        <v>0</v>
      </c>
      <c r="L2056" s="183">
        <v>0</v>
      </c>
      <c r="M2056" s="183">
        <v>0</v>
      </c>
      <c r="N2056" s="183">
        <v>0</v>
      </c>
      <c r="O2056" s="183">
        <v>0</v>
      </c>
      <c r="P2056" s="183">
        <v>0</v>
      </c>
      <c r="Q2056" s="183">
        <v>0</v>
      </c>
      <c r="R2056" s="183">
        <v>0</v>
      </c>
      <c r="S2056" s="183">
        <v>0</v>
      </c>
      <c r="T2056" s="183">
        <v>0</v>
      </c>
      <c r="U2056" s="183">
        <v>0</v>
      </c>
      <c r="V2056" s="183">
        <v>0</v>
      </c>
      <c r="W2056" s="183">
        <v>0</v>
      </c>
      <c r="X2056" s="183">
        <v>0</v>
      </c>
      <c r="Y2056" s="183">
        <v>0</v>
      </c>
    </row>
    <row r="2057" spans="1:25" x14ac:dyDescent="0.2">
      <c r="A2057" s="184">
        <v>11603437</v>
      </c>
      <c r="B2057" s="183" t="str">
        <f>[1]店マスタ!B2056</f>
        <v>ネットワーク　かもの</v>
      </c>
      <c r="C2057" s="183">
        <v>8</v>
      </c>
      <c r="D2057" s="183">
        <v>7</v>
      </c>
      <c r="E2057" s="183">
        <f>_xlfn.XLOOKUP(A2057,[2]Sheet1!$R:$R,[2]Sheet1!$AB:$AB,"",0)</f>
        <v>7.5</v>
      </c>
      <c r="F2057" s="183">
        <f>_xlfn.XLOOKUP($A2057,[3]【2026年03月度_全社】RFM客層一覧表データ!$A:$A,[3]【2026年03月度_全社】RFM客層一覧表データ!C:C,"",0)</f>
        <v>1310</v>
      </c>
      <c r="G2057" s="183">
        <f>_xlfn.XLOOKUP($A2057,[3]【2026年03月度_全社】RFM客層一覧表データ!$A:$A,[3]【2026年03月度_全社】RFM客層一覧表データ!D:D,"",0)</f>
        <v>758</v>
      </c>
      <c r="H2057" s="183">
        <f>_xlfn.XLOOKUP($A2057,[3]【2026年03月度_全社】RFM客層一覧表データ!$A:$A,[3]【2026年03月度_全社】RFM客層一覧表データ!E:E,"",0)</f>
        <v>908</v>
      </c>
      <c r="I2057" s="183">
        <f>_xlfn.XLOOKUP($A2057,[3]【2026年03月度_全社】RFM客層一覧表データ!$A:$A,[3]【2026年03月度_全社】RFM客層一覧表データ!F:F,"",0)</f>
        <v>60</v>
      </c>
      <c r="J2057" s="183">
        <v>1301</v>
      </c>
      <c r="K2057" s="183">
        <v>745</v>
      </c>
      <c r="L2057" s="183">
        <v>904</v>
      </c>
      <c r="M2057" s="183">
        <v>31</v>
      </c>
      <c r="N2057" s="183">
        <v>1331</v>
      </c>
      <c r="O2057" s="183">
        <v>784</v>
      </c>
      <c r="P2057" s="183">
        <v>913</v>
      </c>
      <c r="Q2057" s="183">
        <v>42</v>
      </c>
      <c r="R2057" s="183">
        <v>1338</v>
      </c>
      <c r="S2057" s="183">
        <v>761</v>
      </c>
      <c r="T2057" s="183">
        <v>929</v>
      </c>
      <c r="U2057" s="183">
        <v>41</v>
      </c>
      <c r="V2057" s="183">
        <v>1397</v>
      </c>
      <c r="W2057" s="183">
        <v>791</v>
      </c>
      <c r="X2057" s="183">
        <v>943</v>
      </c>
      <c r="Y2057" s="183">
        <v>45</v>
      </c>
    </row>
    <row r="2058" spans="1:25" x14ac:dyDescent="0.2">
      <c r="A2058" s="184">
        <v>11603438</v>
      </c>
      <c r="B2058" s="183" t="str">
        <f>[1]店マスタ!B2057</f>
        <v>ネットワーク　かもの　魚津店</v>
      </c>
      <c r="C2058" s="183">
        <v>3</v>
      </c>
      <c r="D2058" s="183">
        <v>3</v>
      </c>
      <c r="E2058" s="183">
        <f>_xlfn.XLOOKUP(A2058,[2]Sheet1!$R:$R,[2]Sheet1!$AB:$AB,"",0)</f>
        <v>3</v>
      </c>
      <c r="F2058" s="183">
        <f>_xlfn.XLOOKUP($A2058,[3]【2026年03月度_全社】RFM客層一覧表データ!$A:$A,[3]【2026年03月度_全社】RFM客層一覧表データ!C:C,"",0)</f>
        <v>412</v>
      </c>
      <c r="G2058" s="183">
        <f>_xlfn.XLOOKUP($A2058,[3]【2026年03月度_全社】RFM客層一覧表データ!$A:$A,[3]【2026年03月度_全社】RFM客層一覧表データ!D:D,"",0)</f>
        <v>214</v>
      </c>
      <c r="H2058" s="183">
        <f>_xlfn.XLOOKUP($A2058,[3]【2026年03月度_全社】RFM客層一覧表データ!$A:$A,[3]【2026年03月度_全社】RFM客層一覧表データ!E:E,"",0)</f>
        <v>152</v>
      </c>
      <c r="I2058" s="183">
        <f>_xlfn.XLOOKUP($A2058,[3]【2026年03月度_全社】RFM客層一覧表データ!$A:$A,[3]【2026年03月度_全社】RFM客層一覧表データ!F:F,"",0)</f>
        <v>54</v>
      </c>
      <c r="J2058" s="183">
        <v>358</v>
      </c>
      <c r="K2058" s="183">
        <v>228</v>
      </c>
      <c r="L2058" s="183">
        <v>113</v>
      </c>
      <c r="M2058" s="183">
        <v>84</v>
      </c>
      <c r="N2058" s="183">
        <v>273</v>
      </c>
      <c r="O2058" s="183">
        <v>211</v>
      </c>
      <c r="P2058" s="183">
        <v>70</v>
      </c>
      <c r="Q2058" s="183">
        <v>111</v>
      </c>
      <c r="R2058" s="183">
        <v>161</v>
      </c>
      <c r="S2058" s="183">
        <v>161</v>
      </c>
      <c r="T2058" s="183">
        <v>24</v>
      </c>
      <c r="U2058" s="183">
        <v>161</v>
      </c>
      <c r="V2058" s="183">
        <v>0</v>
      </c>
      <c r="W2058" s="183">
        <v>0</v>
      </c>
      <c r="X2058" s="183">
        <v>0</v>
      </c>
      <c r="Y2058" s="183">
        <v>0</v>
      </c>
    </row>
    <row r="2059" spans="1:25" x14ac:dyDescent="0.2">
      <c r="A2059" s="184">
        <v>11603451</v>
      </c>
      <c r="B2059" s="183" t="str">
        <f>[1]店マスタ!B2058</f>
        <v>株式会社　小杉光電社</v>
      </c>
      <c r="C2059" s="183">
        <v>2</v>
      </c>
      <c r="D2059" s="183">
        <v>1</v>
      </c>
      <c r="E2059" s="183">
        <f>_xlfn.XLOOKUP(A2059,[2]Sheet1!$R:$R,[2]Sheet1!$AB:$AB,"",0)</f>
        <v>1</v>
      </c>
      <c r="F2059" s="183">
        <f>_xlfn.XLOOKUP($A2059,[3]【2026年03月度_全社】RFM客層一覧表データ!$A:$A,[3]【2026年03月度_全社】RFM客層一覧表データ!C:C,"",0)</f>
        <v>319</v>
      </c>
      <c r="G2059" s="183">
        <f>_xlfn.XLOOKUP($A2059,[3]【2026年03月度_全社】RFM客層一覧表データ!$A:$A,[3]【2026年03月度_全社】RFM客層一覧表データ!D:D,"",0)</f>
        <v>158</v>
      </c>
      <c r="H2059" s="183">
        <f>_xlfn.XLOOKUP($A2059,[3]【2026年03月度_全社】RFM客層一覧表データ!$A:$A,[3]【2026年03月度_全社】RFM客層一覧表データ!E:E,"",0)</f>
        <v>224</v>
      </c>
      <c r="I2059" s="183">
        <f>_xlfn.XLOOKUP($A2059,[3]【2026年03月度_全社】RFM客層一覧表データ!$A:$A,[3]【2026年03月度_全社】RFM客層一覧表データ!F:F,"",0)</f>
        <v>5</v>
      </c>
      <c r="J2059" s="183">
        <v>335</v>
      </c>
      <c r="K2059" s="183">
        <v>163</v>
      </c>
      <c r="L2059" s="183">
        <v>235</v>
      </c>
      <c r="M2059" s="183">
        <v>8</v>
      </c>
      <c r="N2059" s="183">
        <v>343</v>
      </c>
      <c r="O2059" s="183">
        <v>177</v>
      </c>
      <c r="P2059" s="183">
        <v>258</v>
      </c>
      <c r="Q2059" s="183">
        <v>10</v>
      </c>
      <c r="R2059" s="183">
        <v>363</v>
      </c>
      <c r="S2059" s="183">
        <v>182</v>
      </c>
      <c r="T2059" s="183">
        <v>270</v>
      </c>
      <c r="U2059" s="183">
        <v>10</v>
      </c>
      <c r="V2059" s="183">
        <v>377</v>
      </c>
      <c r="W2059" s="183">
        <v>177</v>
      </c>
      <c r="X2059" s="183">
        <v>287</v>
      </c>
      <c r="Y2059" s="183">
        <v>6</v>
      </c>
    </row>
    <row r="2060" spans="1:25" x14ac:dyDescent="0.2">
      <c r="A2060" s="184">
        <v>11603454</v>
      </c>
      <c r="B2060" s="183" t="str">
        <f>[1]店マスタ!B2059</f>
        <v>小杉光電社　太閤山店</v>
      </c>
      <c r="C2060" s="183">
        <v>1</v>
      </c>
      <c r="D2060" s="183">
        <v>0</v>
      </c>
      <c r="E2060" s="183" t="str">
        <f>_xlfn.XLOOKUP(A2060,[2]Sheet1!$R:$R,[2]Sheet1!$AB:$AB,"",0)</f>
        <v/>
      </c>
      <c r="F2060" s="183" t="str">
        <f>_xlfn.XLOOKUP($A2060,[3]【2026年03月度_全社】RFM客層一覧表データ!$A:$A,[3]【2026年03月度_全社】RFM客層一覧表データ!C:C,"",0)</f>
        <v/>
      </c>
      <c r="G2060" s="183" t="str">
        <f>_xlfn.XLOOKUP($A2060,[3]【2026年03月度_全社】RFM客層一覧表データ!$A:$A,[3]【2026年03月度_全社】RFM客層一覧表データ!D:D,"",0)</f>
        <v/>
      </c>
      <c r="H2060" s="183" t="str">
        <f>_xlfn.XLOOKUP($A2060,[3]【2026年03月度_全社】RFM客層一覧表データ!$A:$A,[3]【2026年03月度_全社】RFM客層一覧表データ!E:E,"",0)</f>
        <v/>
      </c>
      <c r="I2060" s="183" t="str">
        <f>_xlfn.XLOOKUP($A2060,[3]【2026年03月度_全社】RFM客層一覧表データ!$A:$A,[3]【2026年03月度_全社】RFM客層一覧表データ!F:F,"",0)</f>
        <v/>
      </c>
      <c r="J2060" s="183">
        <v>0</v>
      </c>
      <c r="K2060" s="183">
        <v>0</v>
      </c>
      <c r="L2060" s="183">
        <v>0</v>
      </c>
      <c r="M2060" s="183">
        <v>0</v>
      </c>
      <c r="N2060" s="183">
        <v>0</v>
      </c>
      <c r="O2060" s="183">
        <v>0</v>
      </c>
      <c r="P2060" s="183">
        <v>0</v>
      </c>
      <c r="Q2060" s="183">
        <v>0</v>
      </c>
      <c r="R2060" s="183">
        <v>0</v>
      </c>
      <c r="S2060" s="183">
        <v>0</v>
      </c>
      <c r="T2060" s="183">
        <v>0</v>
      </c>
      <c r="U2060" s="183">
        <v>0</v>
      </c>
      <c r="V2060" s="183">
        <v>0</v>
      </c>
      <c r="W2060" s="183">
        <v>0</v>
      </c>
      <c r="X2060" s="183">
        <v>0</v>
      </c>
      <c r="Y2060" s="183">
        <v>0</v>
      </c>
    </row>
    <row r="2061" spans="1:25" x14ac:dyDescent="0.2">
      <c r="A2061" s="184">
        <v>11603466</v>
      </c>
      <c r="B2061" s="183" t="str">
        <f>[1]店マスタ!B2060</f>
        <v>新村電化</v>
      </c>
      <c r="C2061" s="183">
        <v>2</v>
      </c>
      <c r="D2061" s="183">
        <v>2</v>
      </c>
      <c r="E2061" s="183">
        <f>_xlfn.XLOOKUP(A2061,[2]Sheet1!$R:$R,[2]Sheet1!$AB:$AB,"",0)</f>
        <v>2</v>
      </c>
      <c r="F2061" s="183">
        <f>_xlfn.XLOOKUP($A2061,[3]【2026年03月度_全社】RFM客層一覧表データ!$A:$A,[3]【2026年03月度_全社】RFM客層一覧表データ!C:C,"",0)</f>
        <v>251</v>
      </c>
      <c r="G2061" s="183">
        <f>_xlfn.XLOOKUP($A2061,[3]【2026年03月度_全社】RFM客層一覧表データ!$A:$A,[3]【2026年03月度_全社】RFM客層一覧表データ!D:D,"",0)</f>
        <v>108</v>
      </c>
      <c r="H2061" s="183">
        <f>_xlfn.XLOOKUP($A2061,[3]【2026年03月度_全社】RFM客層一覧表データ!$A:$A,[3]【2026年03月度_全社】RFM客層一覧表データ!E:E,"",0)</f>
        <v>198</v>
      </c>
      <c r="I2061" s="183">
        <f>_xlfn.XLOOKUP($A2061,[3]【2026年03月度_全社】RFM客層一覧表データ!$A:$A,[3]【2026年03月度_全社】RFM客層一覧表データ!F:F,"",0)</f>
        <v>3</v>
      </c>
      <c r="J2061" s="183">
        <v>262</v>
      </c>
      <c r="K2061" s="183">
        <v>114</v>
      </c>
      <c r="L2061" s="183">
        <v>209</v>
      </c>
      <c r="M2061" s="183">
        <v>3</v>
      </c>
      <c r="N2061" s="183">
        <v>282</v>
      </c>
      <c r="O2061" s="183">
        <v>137</v>
      </c>
      <c r="P2061" s="183">
        <v>223</v>
      </c>
      <c r="Q2061" s="183">
        <v>6</v>
      </c>
      <c r="R2061" s="183">
        <v>294</v>
      </c>
      <c r="S2061" s="183">
        <v>150</v>
      </c>
      <c r="T2061" s="183">
        <v>235</v>
      </c>
      <c r="U2061" s="183">
        <v>3</v>
      </c>
      <c r="V2061" s="183">
        <v>318</v>
      </c>
      <c r="W2061" s="183">
        <v>162</v>
      </c>
      <c r="X2061" s="183">
        <v>249</v>
      </c>
      <c r="Y2061" s="183">
        <v>4</v>
      </c>
    </row>
    <row r="2062" spans="1:25" x14ac:dyDescent="0.2">
      <c r="A2062" s="184">
        <v>11603487</v>
      </c>
      <c r="B2062" s="183" t="str">
        <f>[1]店マスタ!B2061</f>
        <v>笠井電機　錦町店</v>
      </c>
      <c r="C2062" s="183">
        <v>2</v>
      </c>
      <c r="D2062" s="183">
        <v>2</v>
      </c>
      <c r="E2062" s="183" t="str">
        <f>_xlfn.XLOOKUP(A2062,[2]Sheet1!$R:$R,[2]Sheet1!$AB:$AB,"",0)</f>
        <v/>
      </c>
      <c r="F2062" s="183" t="str">
        <f>_xlfn.XLOOKUP($A2062,[3]【2026年03月度_全社】RFM客層一覧表データ!$A:$A,[3]【2026年03月度_全社】RFM客層一覧表データ!C:C,"",0)</f>
        <v/>
      </c>
      <c r="G2062" s="183" t="str">
        <f>_xlfn.XLOOKUP($A2062,[3]【2026年03月度_全社】RFM客層一覧表データ!$A:$A,[3]【2026年03月度_全社】RFM客層一覧表データ!D:D,"",0)</f>
        <v/>
      </c>
      <c r="H2062" s="183" t="str">
        <f>_xlfn.XLOOKUP($A2062,[3]【2026年03月度_全社】RFM客層一覧表データ!$A:$A,[3]【2026年03月度_全社】RFM客層一覧表データ!E:E,"",0)</f>
        <v/>
      </c>
      <c r="I2062" s="183" t="str">
        <f>_xlfn.XLOOKUP($A2062,[3]【2026年03月度_全社】RFM客層一覧表データ!$A:$A,[3]【2026年03月度_全社】RFM客層一覧表データ!F:F,"",0)</f>
        <v/>
      </c>
      <c r="J2062" s="183">
        <v>0</v>
      </c>
      <c r="K2062" s="183">
        <v>0</v>
      </c>
      <c r="L2062" s="183">
        <v>0</v>
      </c>
      <c r="M2062" s="183">
        <v>0</v>
      </c>
      <c r="N2062" s="183">
        <v>0</v>
      </c>
      <c r="O2062" s="183">
        <v>0</v>
      </c>
      <c r="P2062" s="183">
        <v>0</v>
      </c>
      <c r="Q2062" s="183">
        <v>0</v>
      </c>
      <c r="R2062" s="183">
        <v>0</v>
      </c>
      <c r="S2062" s="183">
        <v>0</v>
      </c>
      <c r="T2062" s="183">
        <v>0</v>
      </c>
      <c r="U2062" s="183">
        <v>0</v>
      </c>
      <c r="V2062" s="183">
        <v>0</v>
      </c>
      <c r="W2062" s="183">
        <v>0</v>
      </c>
      <c r="X2062" s="183">
        <v>0</v>
      </c>
      <c r="Y2062" s="183">
        <v>0</v>
      </c>
    </row>
    <row r="2063" spans="1:25" x14ac:dyDescent="0.2">
      <c r="A2063" s="184">
        <v>11603488</v>
      </c>
      <c r="B2063" s="183" t="str">
        <f>[1]店マスタ!B2062</f>
        <v>ツインカム　さわはし</v>
      </c>
      <c r="C2063" s="183">
        <v>2.5</v>
      </c>
      <c r="D2063" s="183">
        <v>1.5</v>
      </c>
      <c r="E2063" s="183">
        <f>_xlfn.XLOOKUP(A2063,[2]Sheet1!$R:$R,[2]Sheet1!$AB:$AB,"",0)</f>
        <v>2</v>
      </c>
      <c r="F2063" s="183" t="str">
        <f>_xlfn.XLOOKUP($A2063,[3]【2026年03月度_全社】RFM客層一覧表データ!$A:$A,[3]【2026年03月度_全社】RFM客層一覧表データ!C:C,"",0)</f>
        <v/>
      </c>
      <c r="G2063" s="183" t="str">
        <f>_xlfn.XLOOKUP($A2063,[3]【2026年03月度_全社】RFM客層一覧表データ!$A:$A,[3]【2026年03月度_全社】RFM客層一覧表データ!D:D,"",0)</f>
        <v/>
      </c>
      <c r="H2063" s="183" t="str">
        <f>_xlfn.XLOOKUP($A2063,[3]【2026年03月度_全社】RFM客層一覧表データ!$A:$A,[3]【2026年03月度_全社】RFM客層一覧表データ!E:E,"",0)</f>
        <v/>
      </c>
      <c r="I2063" s="183" t="str">
        <f>_xlfn.XLOOKUP($A2063,[3]【2026年03月度_全社】RFM客層一覧表データ!$A:$A,[3]【2026年03月度_全社】RFM客層一覧表データ!F:F,"",0)</f>
        <v/>
      </c>
      <c r="J2063" s="183">
        <v>0</v>
      </c>
      <c r="K2063" s="183">
        <v>0</v>
      </c>
      <c r="L2063" s="183">
        <v>0</v>
      </c>
      <c r="M2063" s="183">
        <v>0</v>
      </c>
      <c r="N2063" s="183">
        <v>0</v>
      </c>
      <c r="O2063" s="183">
        <v>0</v>
      </c>
      <c r="P2063" s="183">
        <v>0</v>
      </c>
      <c r="Q2063" s="183">
        <v>0</v>
      </c>
      <c r="R2063" s="183">
        <v>0</v>
      </c>
      <c r="S2063" s="183">
        <v>0</v>
      </c>
      <c r="T2063" s="183">
        <v>0</v>
      </c>
      <c r="U2063" s="183">
        <v>0</v>
      </c>
      <c r="V2063" s="183">
        <v>0</v>
      </c>
      <c r="W2063" s="183">
        <v>0</v>
      </c>
      <c r="X2063" s="183">
        <v>0</v>
      </c>
      <c r="Y2063" s="183">
        <v>0</v>
      </c>
    </row>
    <row r="2064" spans="1:25" x14ac:dyDescent="0.2">
      <c r="A2064" s="184">
        <v>11603491</v>
      </c>
      <c r="B2064" s="183" t="str">
        <f>[1]店マスタ!B2063</f>
        <v>戸田電化</v>
      </c>
      <c r="C2064" s="183">
        <v>2.5</v>
      </c>
      <c r="D2064" s="183">
        <v>2</v>
      </c>
      <c r="E2064" s="183">
        <f>_xlfn.XLOOKUP(A2064,[2]Sheet1!$R:$R,[2]Sheet1!$AB:$AB,"",0)</f>
        <v>1.5</v>
      </c>
      <c r="F2064" s="183">
        <f>_xlfn.XLOOKUP($A2064,[3]【2026年03月度_全社】RFM客層一覧表データ!$A:$A,[3]【2026年03月度_全社】RFM客層一覧表データ!C:C,"",0)</f>
        <v>233</v>
      </c>
      <c r="G2064" s="183">
        <f>_xlfn.XLOOKUP($A2064,[3]【2026年03月度_全社】RFM客層一覧表データ!$A:$A,[3]【2026年03月度_全社】RFM客層一覧表データ!D:D,"",0)</f>
        <v>87</v>
      </c>
      <c r="H2064" s="183">
        <f>_xlfn.XLOOKUP($A2064,[3]【2026年03月度_全社】RFM客層一覧表データ!$A:$A,[3]【2026年03月度_全社】RFM客層一覧表データ!E:E,"",0)</f>
        <v>133</v>
      </c>
      <c r="I2064" s="183">
        <f>_xlfn.XLOOKUP($A2064,[3]【2026年03月度_全社】RFM客層一覧表データ!$A:$A,[3]【2026年03月度_全社】RFM客層一覧表データ!F:F,"",0)</f>
        <v>9</v>
      </c>
      <c r="J2064" s="183">
        <v>239</v>
      </c>
      <c r="K2064" s="183">
        <v>69</v>
      </c>
      <c r="L2064" s="183">
        <v>136</v>
      </c>
      <c r="M2064" s="183">
        <v>4</v>
      </c>
      <c r="N2064" s="183">
        <v>268</v>
      </c>
      <c r="O2064" s="183">
        <v>107</v>
      </c>
      <c r="P2064" s="183">
        <v>151</v>
      </c>
      <c r="Q2064" s="183">
        <v>4</v>
      </c>
      <c r="R2064" s="183">
        <v>285</v>
      </c>
      <c r="S2064" s="183">
        <v>109</v>
      </c>
      <c r="T2064" s="183">
        <v>169</v>
      </c>
      <c r="U2064" s="183">
        <v>12</v>
      </c>
      <c r="V2064" s="183">
        <v>286</v>
      </c>
      <c r="W2064" s="183">
        <v>130</v>
      </c>
      <c r="X2064" s="183">
        <v>179</v>
      </c>
      <c r="Y2064" s="183">
        <v>14</v>
      </c>
    </row>
    <row r="2065" spans="1:25" x14ac:dyDescent="0.2">
      <c r="A2065" s="184">
        <v>11603510</v>
      </c>
      <c r="B2065" s="183" t="str">
        <f>[1]店マスタ!B2064</f>
        <v>森山電機　株式会社</v>
      </c>
      <c r="C2065" s="183">
        <v>5.5</v>
      </c>
      <c r="D2065" s="183">
        <v>5</v>
      </c>
      <c r="E2065" s="183">
        <f>_xlfn.XLOOKUP(A2065,[2]Sheet1!$R:$R,[2]Sheet1!$AB:$AB,"",0)</f>
        <v>5</v>
      </c>
      <c r="F2065" s="183">
        <f>_xlfn.XLOOKUP($A2065,[3]【2026年03月度_全社】RFM客層一覧表データ!$A:$A,[3]【2026年03月度_全社】RFM客層一覧表データ!C:C,"",0)</f>
        <v>968</v>
      </c>
      <c r="G2065" s="183">
        <f>_xlfn.XLOOKUP($A2065,[3]【2026年03月度_全社】RFM客層一覧表データ!$A:$A,[3]【2026年03月度_全社】RFM客層一覧表データ!D:D,"",0)</f>
        <v>388</v>
      </c>
      <c r="H2065" s="183">
        <f>_xlfn.XLOOKUP($A2065,[3]【2026年03月度_全社】RFM客層一覧表データ!$A:$A,[3]【2026年03月度_全社】RFM客層一覧表データ!E:E,"",0)</f>
        <v>364</v>
      </c>
      <c r="I2065" s="183">
        <f>_xlfn.XLOOKUP($A2065,[3]【2026年03月度_全社】RFM客層一覧表データ!$A:$A,[3]【2026年03月度_全社】RFM客層一覧表データ!F:F,"",0)</f>
        <v>121</v>
      </c>
      <c r="J2065" s="183">
        <v>1003</v>
      </c>
      <c r="K2065" s="183">
        <v>358</v>
      </c>
      <c r="L2065" s="183">
        <v>380</v>
      </c>
      <c r="M2065" s="183">
        <v>75</v>
      </c>
      <c r="N2065" s="183">
        <v>1025</v>
      </c>
      <c r="O2065" s="183">
        <v>377</v>
      </c>
      <c r="P2065" s="183">
        <v>451</v>
      </c>
      <c r="Q2065" s="183">
        <v>76</v>
      </c>
      <c r="R2065" s="183">
        <v>1039</v>
      </c>
      <c r="S2065" s="183">
        <v>378</v>
      </c>
      <c r="T2065" s="183">
        <v>481</v>
      </c>
      <c r="U2065" s="183">
        <v>74</v>
      </c>
      <c r="V2065" s="183">
        <v>1059</v>
      </c>
      <c r="W2065" s="183">
        <v>406</v>
      </c>
      <c r="X2065" s="183">
        <v>495</v>
      </c>
      <c r="Y2065" s="183">
        <v>76</v>
      </c>
    </row>
    <row r="2066" spans="1:25" x14ac:dyDescent="0.2">
      <c r="A2066" s="184">
        <v>11603511</v>
      </c>
      <c r="B2066" s="183" t="str">
        <f>[1]店マスタ!B2065</f>
        <v>氷見大電（有）　窪店</v>
      </c>
      <c r="C2066" s="183">
        <v>2</v>
      </c>
      <c r="D2066" s="183">
        <v>0.5</v>
      </c>
      <c r="E2066" s="183">
        <f>_xlfn.XLOOKUP(A2066,[2]Sheet1!$R:$R,[2]Sheet1!$AB:$AB,"",0)</f>
        <v>0.5</v>
      </c>
      <c r="F2066" s="183" t="str">
        <f>_xlfn.XLOOKUP($A2066,[3]【2026年03月度_全社】RFM客層一覧表データ!$A:$A,[3]【2026年03月度_全社】RFM客層一覧表データ!C:C,"",0)</f>
        <v/>
      </c>
      <c r="G2066" s="183" t="str">
        <f>_xlfn.XLOOKUP($A2066,[3]【2026年03月度_全社】RFM客層一覧表データ!$A:$A,[3]【2026年03月度_全社】RFM客層一覧表データ!D:D,"",0)</f>
        <v/>
      </c>
      <c r="H2066" s="183" t="str">
        <f>_xlfn.XLOOKUP($A2066,[3]【2026年03月度_全社】RFM客層一覧表データ!$A:$A,[3]【2026年03月度_全社】RFM客層一覧表データ!E:E,"",0)</f>
        <v/>
      </c>
      <c r="I2066" s="183" t="str">
        <f>_xlfn.XLOOKUP($A2066,[3]【2026年03月度_全社】RFM客層一覧表データ!$A:$A,[3]【2026年03月度_全社】RFM客層一覧表データ!F:F,"",0)</f>
        <v/>
      </c>
      <c r="J2066" s="183">
        <v>0</v>
      </c>
      <c r="K2066" s="183">
        <v>0</v>
      </c>
      <c r="L2066" s="183">
        <v>0</v>
      </c>
      <c r="M2066" s="183">
        <v>0</v>
      </c>
      <c r="N2066" s="183">
        <v>0</v>
      </c>
      <c r="O2066" s="183">
        <v>0</v>
      </c>
      <c r="P2066" s="183">
        <v>0</v>
      </c>
      <c r="Q2066" s="183">
        <v>0</v>
      </c>
      <c r="R2066" s="183">
        <v>0</v>
      </c>
      <c r="S2066" s="183">
        <v>0</v>
      </c>
      <c r="T2066" s="183">
        <v>0</v>
      </c>
      <c r="U2066" s="183">
        <v>0</v>
      </c>
      <c r="V2066" s="183">
        <v>0</v>
      </c>
      <c r="W2066" s="183">
        <v>0</v>
      </c>
      <c r="X2066" s="183">
        <v>0</v>
      </c>
      <c r="Y2066" s="183">
        <v>0</v>
      </c>
    </row>
    <row r="2067" spans="1:25" x14ac:dyDescent="0.2">
      <c r="A2067" s="184">
        <v>11603514</v>
      </c>
      <c r="B2067" s="183" t="str">
        <f>[1]店マスタ!B2066</f>
        <v>スカイ　小川</v>
      </c>
      <c r="C2067" s="183">
        <v>2</v>
      </c>
      <c r="D2067" s="183">
        <v>1.5</v>
      </c>
      <c r="E2067" s="183">
        <f>_xlfn.XLOOKUP(A2067,[2]Sheet1!$R:$R,[2]Sheet1!$AB:$AB,"",0)</f>
        <v>1.5</v>
      </c>
      <c r="F2067" s="183">
        <f>_xlfn.XLOOKUP($A2067,[3]【2026年03月度_全社】RFM客層一覧表データ!$A:$A,[3]【2026年03月度_全社】RFM客層一覧表データ!C:C,"",0)</f>
        <v>248</v>
      </c>
      <c r="G2067" s="183">
        <f>_xlfn.XLOOKUP($A2067,[3]【2026年03月度_全社】RFM客層一覧表データ!$A:$A,[3]【2026年03月度_全社】RFM客層一覧表データ!D:D,"",0)</f>
        <v>92</v>
      </c>
      <c r="H2067" s="183">
        <f>_xlfn.XLOOKUP($A2067,[3]【2026年03月度_全社】RFM客層一覧表データ!$A:$A,[3]【2026年03月度_全社】RFM客層一覧表データ!E:E,"",0)</f>
        <v>98</v>
      </c>
      <c r="I2067" s="183">
        <f>_xlfn.XLOOKUP($A2067,[3]【2026年03月度_全社】RFM客層一覧表データ!$A:$A,[3]【2026年03月度_全社】RFM客層一覧表データ!F:F,"",0)</f>
        <v>21</v>
      </c>
      <c r="J2067" s="183">
        <v>245</v>
      </c>
      <c r="K2067" s="183">
        <v>61</v>
      </c>
      <c r="L2067" s="183">
        <v>90</v>
      </c>
      <c r="M2067" s="183">
        <v>10</v>
      </c>
      <c r="N2067" s="183">
        <v>255</v>
      </c>
      <c r="O2067" s="183">
        <v>96</v>
      </c>
      <c r="P2067" s="183">
        <v>85</v>
      </c>
      <c r="Q2067" s="183">
        <v>20</v>
      </c>
      <c r="R2067" s="183">
        <v>242</v>
      </c>
      <c r="S2067" s="183">
        <v>89</v>
      </c>
      <c r="T2067" s="183">
        <v>76</v>
      </c>
      <c r="U2067" s="183">
        <v>27</v>
      </c>
      <c r="V2067" s="183">
        <v>225</v>
      </c>
      <c r="W2067" s="183">
        <v>125</v>
      </c>
      <c r="X2067" s="183">
        <v>62</v>
      </c>
      <c r="Y2067" s="183">
        <v>45</v>
      </c>
    </row>
    <row r="2068" spans="1:25" x14ac:dyDescent="0.2">
      <c r="A2068" s="184">
        <v>11603541</v>
      </c>
      <c r="B2068" s="183" t="str">
        <f>[1]店マスタ!B2067</f>
        <v>うえの電化</v>
      </c>
      <c r="C2068" s="183">
        <v>2.5</v>
      </c>
      <c r="D2068" s="183">
        <v>2.5</v>
      </c>
      <c r="E2068" s="183" t="str">
        <f>_xlfn.XLOOKUP(A2068,[2]Sheet1!$R:$R,[2]Sheet1!$AB:$AB,"",0)</f>
        <v/>
      </c>
      <c r="F2068" s="183" t="str">
        <f>_xlfn.XLOOKUP($A2068,[3]【2026年03月度_全社】RFM客層一覧表データ!$A:$A,[3]【2026年03月度_全社】RFM客層一覧表データ!C:C,"",0)</f>
        <v/>
      </c>
      <c r="G2068" s="183" t="str">
        <f>_xlfn.XLOOKUP($A2068,[3]【2026年03月度_全社】RFM客層一覧表データ!$A:$A,[3]【2026年03月度_全社】RFM客層一覧表データ!D:D,"",0)</f>
        <v/>
      </c>
      <c r="H2068" s="183" t="str">
        <f>_xlfn.XLOOKUP($A2068,[3]【2026年03月度_全社】RFM客層一覧表データ!$A:$A,[3]【2026年03月度_全社】RFM客層一覧表データ!E:E,"",0)</f>
        <v/>
      </c>
      <c r="I2068" s="183" t="str">
        <f>_xlfn.XLOOKUP($A2068,[3]【2026年03月度_全社】RFM客層一覧表データ!$A:$A,[3]【2026年03月度_全社】RFM客層一覧表データ!F:F,"",0)</f>
        <v/>
      </c>
      <c r="J2068" s="183">
        <v>0</v>
      </c>
      <c r="K2068" s="183">
        <v>0</v>
      </c>
      <c r="L2068" s="183">
        <v>0</v>
      </c>
      <c r="M2068" s="183">
        <v>0</v>
      </c>
      <c r="N2068" s="183">
        <v>0</v>
      </c>
      <c r="O2068" s="183">
        <v>0</v>
      </c>
      <c r="P2068" s="183">
        <v>0</v>
      </c>
      <c r="Q2068" s="183">
        <v>0</v>
      </c>
      <c r="R2068" s="183">
        <v>0</v>
      </c>
      <c r="S2068" s="183">
        <v>0</v>
      </c>
      <c r="T2068" s="183">
        <v>0</v>
      </c>
      <c r="U2068" s="183">
        <v>0</v>
      </c>
      <c r="V2068" s="183">
        <v>0</v>
      </c>
      <c r="W2068" s="183">
        <v>0</v>
      </c>
      <c r="X2068" s="183">
        <v>0</v>
      </c>
      <c r="Y2068" s="183">
        <v>0</v>
      </c>
    </row>
    <row r="2069" spans="1:25" x14ac:dyDescent="0.2">
      <c r="A2069" s="184">
        <v>11603547</v>
      </c>
      <c r="B2069" s="183" t="str">
        <f>[1]店マスタ!B2068</f>
        <v>ニューイングランド　あめだ</v>
      </c>
      <c r="C2069" s="183">
        <v>1.5</v>
      </c>
      <c r="D2069" s="183">
        <v>1.5</v>
      </c>
      <c r="E2069" s="183">
        <f>_xlfn.XLOOKUP(A2069,[2]Sheet1!$R:$R,[2]Sheet1!$AB:$AB,"",0)</f>
        <v>1.5</v>
      </c>
      <c r="F2069" s="183">
        <f>_xlfn.XLOOKUP($A2069,[3]【2026年03月度_全社】RFM客層一覧表データ!$A:$A,[3]【2026年03月度_全社】RFM客層一覧表データ!C:C,"",0)</f>
        <v>264</v>
      </c>
      <c r="G2069" s="183">
        <f>_xlfn.XLOOKUP($A2069,[3]【2026年03月度_全社】RFM客層一覧表データ!$A:$A,[3]【2026年03月度_全社】RFM客層一覧表データ!D:D,"",0)</f>
        <v>107</v>
      </c>
      <c r="H2069" s="183">
        <f>_xlfn.XLOOKUP($A2069,[3]【2026年03月度_全社】RFM客層一覧表データ!$A:$A,[3]【2026年03月度_全社】RFM客層一覧表データ!E:E,"",0)</f>
        <v>120</v>
      </c>
      <c r="I2069" s="183">
        <f>_xlfn.XLOOKUP($A2069,[3]【2026年03月度_全社】RFM客層一覧表データ!$A:$A,[3]【2026年03月度_全社】RFM客層一覧表データ!F:F,"",0)</f>
        <v>16</v>
      </c>
      <c r="J2069" s="183">
        <v>268</v>
      </c>
      <c r="K2069" s="183">
        <v>105</v>
      </c>
      <c r="L2069" s="183">
        <v>129</v>
      </c>
      <c r="M2069" s="183">
        <v>15</v>
      </c>
      <c r="N2069" s="183">
        <v>270</v>
      </c>
      <c r="O2069" s="183">
        <v>105</v>
      </c>
      <c r="P2069" s="183">
        <v>137</v>
      </c>
      <c r="Q2069" s="183">
        <v>17</v>
      </c>
      <c r="R2069" s="183">
        <v>278</v>
      </c>
      <c r="S2069" s="183">
        <v>103</v>
      </c>
      <c r="T2069" s="183">
        <v>140</v>
      </c>
      <c r="U2069" s="183">
        <v>15</v>
      </c>
      <c r="V2069" s="183">
        <v>277</v>
      </c>
      <c r="W2069" s="183">
        <v>115</v>
      </c>
      <c r="X2069" s="183">
        <v>147</v>
      </c>
      <c r="Y2069" s="183">
        <v>18</v>
      </c>
    </row>
    <row r="2070" spans="1:25" x14ac:dyDescent="0.2">
      <c r="A2070" s="184">
        <v>11603549</v>
      </c>
      <c r="B2070" s="183" t="str">
        <f>[1]店マスタ!B2069</f>
        <v>ニューイングランド　せと</v>
      </c>
      <c r="C2070" s="183">
        <v>2</v>
      </c>
      <c r="D2070" s="183">
        <v>1.5</v>
      </c>
      <c r="E2070" s="183">
        <f>_xlfn.XLOOKUP(A2070,[2]Sheet1!$R:$R,[2]Sheet1!$AB:$AB,"",0)</f>
        <v>1.5</v>
      </c>
      <c r="F2070" s="183">
        <f>_xlfn.XLOOKUP($A2070,[3]【2026年03月度_全社】RFM客層一覧表データ!$A:$A,[3]【2026年03月度_全社】RFM客層一覧表データ!C:C,"",0)</f>
        <v>533</v>
      </c>
      <c r="G2070" s="183">
        <f>_xlfn.XLOOKUP($A2070,[3]【2026年03月度_全社】RFM客層一覧表データ!$A:$A,[3]【2026年03月度_全社】RFM客層一覧表データ!D:D,"",0)</f>
        <v>278</v>
      </c>
      <c r="H2070" s="183">
        <f>_xlfn.XLOOKUP($A2070,[3]【2026年03月度_全社】RFM客層一覧表データ!$A:$A,[3]【2026年03月度_全社】RFM客層一覧表データ!E:E,"",0)</f>
        <v>330</v>
      </c>
      <c r="I2070" s="183">
        <f>_xlfn.XLOOKUP($A2070,[3]【2026年03月度_全社】RFM客層一覧表データ!$A:$A,[3]【2026年03月度_全社】RFM客層一覧表データ!F:F,"",0)</f>
        <v>27</v>
      </c>
      <c r="J2070" s="183">
        <v>542</v>
      </c>
      <c r="K2070" s="183">
        <v>276</v>
      </c>
      <c r="L2070" s="183">
        <v>334</v>
      </c>
      <c r="M2070" s="183">
        <v>23</v>
      </c>
      <c r="N2070" s="183">
        <v>542</v>
      </c>
      <c r="O2070" s="183">
        <v>273</v>
      </c>
      <c r="P2070" s="183">
        <v>344</v>
      </c>
      <c r="Q2070" s="183">
        <v>20</v>
      </c>
      <c r="R2070" s="183">
        <v>559</v>
      </c>
      <c r="S2070" s="183">
        <v>271</v>
      </c>
      <c r="T2070" s="183">
        <v>352</v>
      </c>
      <c r="U2070" s="183">
        <v>19</v>
      </c>
      <c r="V2070" s="183">
        <v>570</v>
      </c>
      <c r="W2070" s="183">
        <v>290</v>
      </c>
      <c r="X2070" s="183">
        <v>368</v>
      </c>
      <c r="Y2070" s="183">
        <v>18</v>
      </c>
    </row>
    <row r="2071" spans="1:25" x14ac:dyDescent="0.2">
      <c r="A2071" s="184">
        <v>11603550</v>
      </c>
      <c r="B2071" s="183" t="str">
        <f>[1]店マスタ!B2070</f>
        <v>氷見大電有限会社</v>
      </c>
      <c r="C2071" s="183">
        <v>3.5</v>
      </c>
      <c r="D2071" s="183">
        <v>2</v>
      </c>
      <c r="E2071" s="183">
        <f>_xlfn.XLOOKUP(A2071,[2]Sheet1!$R:$R,[2]Sheet1!$AB:$AB,"",0)</f>
        <v>3</v>
      </c>
      <c r="F2071" s="183">
        <f>_xlfn.XLOOKUP($A2071,[3]【2026年03月度_全社】RFM客層一覧表データ!$A:$A,[3]【2026年03月度_全社】RFM客層一覧表データ!C:C,"",0)</f>
        <v>1089</v>
      </c>
      <c r="G2071" s="183">
        <f>_xlfn.XLOOKUP($A2071,[3]【2026年03月度_全社】RFM客層一覧表データ!$A:$A,[3]【2026年03月度_全社】RFM客層一覧表データ!D:D,"",0)</f>
        <v>360</v>
      </c>
      <c r="H2071" s="183">
        <f>_xlfn.XLOOKUP($A2071,[3]【2026年03月度_全社】RFM客層一覧表データ!$A:$A,[3]【2026年03月度_全社】RFM客層一覧表データ!E:E,"",0)</f>
        <v>381</v>
      </c>
      <c r="I2071" s="183">
        <f>_xlfn.XLOOKUP($A2071,[3]【2026年03月度_全社】RFM客層一覧表データ!$A:$A,[3]【2026年03月度_全社】RFM客層一覧表データ!F:F,"",0)</f>
        <v>79</v>
      </c>
      <c r="J2071" s="183">
        <v>1196</v>
      </c>
      <c r="K2071" s="183">
        <v>357</v>
      </c>
      <c r="L2071" s="183">
        <v>379</v>
      </c>
      <c r="M2071" s="183">
        <v>53</v>
      </c>
      <c r="N2071" s="183">
        <v>1259</v>
      </c>
      <c r="O2071" s="183">
        <v>391</v>
      </c>
      <c r="P2071" s="183">
        <v>384</v>
      </c>
      <c r="Q2071" s="183">
        <v>65</v>
      </c>
      <c r="R2071" s="183">
        <v>1270</v>
      </c>
      <c r="S2071" s="183">
        <v>452</v>
      </c>
      <c r="T2071" s="183">
        <v>401</v>
      </c>
      <c r="U2071" s="183">
        <v>83</v>
      </c>
      <c r="V2071" s="183">
        <v>1253</v>
      </c>
      <c r="W2071" s="183">
        <v>533</v>
      </c>
      <c r="X2071" s="183">
        <v>405</v>
      </c>
      <c r="Y2071" s="183">
        <v>175</v>
      </c>
    </row>
    <row r="2072" spans="1:25" x14ac:dyDescent="0.2">
      <c r="A2072" s="184">
        <v>11603601</v>
      </c>
      <c r="B2072" s="183" t="str">
        <f>[1]店マスタ!B2071</f>
        <v>ニューイングランド　かわしま</v>
      </c>
      <c r="C2072" s="183">
        <v>1.5</v>
      </c>
      <c r="D2072" s="183">
        <v>1.5</v>
      </c>
      <c r="E2072" s="183">
        <f>_xlfn.XLOOKUP(A2072,[2]Sheet1!$R:$R,[2]Sheet1!$AB:$AB,"",0)</f>
        <v>1.5</v>
      </c>
      <c r="F2072" s="183">
        <f>_xlfn.XLOOKUP($A2072,[3]【2026年03月度_全社】RFM客層一覧表データ!$A:$A,[3]【2026年03月度_全社】RFM客層一覧表データ!C:C,"",0)</f>
        <v>233</v>
      </c>
      <c r="G2072" s="183">
        <f>_xlfn.XLOOKUP($A2072,[3]【2026年03月度_全社】RFM客層一覧表データ!$A:$A,[3]【2026年03月度_全社】RFM客層一覧表データ!D:D,"",0)</f>
        <v>92</v>
      </c>
      <c r="H2072" s="183">
        <f>_xlfn.XLOOKUP($A2072,[3]【2026年03月度_全社】RFM客層一覧表データ!$A:$A,[3]【2026年03月度_全社】RFM客層一覧表データ!E:E,"",0)</f>
        <v>148</v>
      </c>
      <c r="I2072" s="183">
        <f>_xlfn.XLOOKUP($A2072,[3]【2026年03月度_全社】RFM客層一覧表データ!$A:$A,[3]【2026年03月度_全社】RFM客層一覧表データ!F:F,"",0)</f>
        <v>5</v>
      </c>
      <c r="J2072" s="183">
        <v>243</v>
      </c>
      <c r="K2072" s="183">
        <v>106</v>
      </c>
      <c r="L2072" s="183">
        <v>155</v>
      </c>
      <c r="M2072" s="183">
        <v>9</v>
      </c>
      <c r="N2072" s="183">
        <v>252</v>
      </c>
      <c r="O2072" s="183">
        <v>108</v>
      </c>
      <c r="P2072" s="183">
        <v>164</v>
      </c>
      <c r="Q2072" s="183">
        <v>10</v>
      </c>
      <c r="R2072" s="183">
        <v>263</v>
      </c>
      <c r="S2072" s="183">
        <v>109</v>
      </c>
      <c r="T2072" s="183">
        <v>175</v>
      </c>
      <c r="U2072" s="183">
        <v>5</v>
      </c>
      <c r="V2072" s="183">
        <v>282</v>
      </c>
      <c r="W2072" s="183">
        <v>112</v>
      </c>
      <c r="X2072" s="183">
        <v>177</v>
      </c>
      <c r="Y2072" s="183">
        <v>8</v>
      </c>
    </row>
    <row r="2073" spans="1:25" x14ac:dyDescent="0.2">
      <c r="A2073" s="184">
        <v>11603602</v>
      </c>
      <c r="B2073" s="183" t="str">
        <f>[1]店マスタ!B2072</f>
        <v>有限会社　ササジマ電器商会</v>
      </c>
      <c r="C2073" s="183">
        <v>1.5</v>
      </c>
      <c r="D2073" s="183">
        <v>1.5</v>
      </c>
      <c r="E2073" s="183" t="str">
        <f>_xlfn.XLOOKUP(A2073,[2]Sheet1!$R:$R,[2]Sheet1!$AB:$AB,"",0)</f>
        <v/>
      </c>
      <c r="F2073" s="183" t="str">
        <f>_xlfn.XLOOKUP($A2073,[3]【2026年03月度_全社】RFM客層一覧表データ!$A:$A,[3]【2026年03月度_全社】RFM客層一覧表データ!C:C,"",0)</f>
        <v/>
      </c>
      <c r="G2073" s="183" t="str">
        <f>_xlfn.XLOOKUP($A2073,[3]【2026年03月度_全社】RFM客層一覧表データ!$A:$A,[3]【2026年03月度_全社】RFM客層一覧表データ!D:D,"",0)</f>
        <v/>
      </c>
      <c r="H2073" s="183" t="str">
        <f>_xlfn.XLOOKUP($A2073,[3]【2026年03月度_全社】RFM客層一覧表データ!$A:$A,[3]【2026年03月度_全社】RFM客層一覧表データ!E:E,"",0)</f>
        <v/>
      </c>
      <c r="I2073" s="183" t="str">
        <f>_xlfn.XLOOKUP($A2073,[3]【2026年03月度_全社】RFM客層一覧表データ!$A:$A,[3]【2026年03月度_全社】RFM客層一覧表データ!F:F,"",0)</f>
        <v/>
      </c>
      <c r="J2073" s="183">
        <v>0</v>
      </c>
      <c r="K2073" s="183">
        <v>0</v>
      </c>
      <c r="L2073" s="183">
        <v>0</v>
      </c>
      <c r="M2073" s="183">
        <v>0</v>
      </c>
      <c r="N2073" s="183">
        <v>0</v>
      </c>
      <c r="O2073" s="183">
        <v>0</v>
      </c>
      <c r="P2073" s="183">
        <v>0</v>
      </c>
      <c r="Q2073" s="183">
        <v>0</v>
      </c>
      <c r="R2073" s="183">
        <v>0</v>
      </c>
      <c r="S2073" s="183">
        <v>0</v>
      </c>
      <c r="T2073" s="183">
        <v>0</v>
      </c>
      <c r="U2073" s="183">
        <v>0</v>
      </c>
      <c r="V2073" s="183">
        <v>0</v>
      </c>
      <c r="W2073" s="183">
        <v>0</v>
      </c>
      <c r="X2073" s="183">
        <v>0</v>
      </c>
      <c r="Y2073" s="183">
        <v>0</v>
      </c>
    </row>
    <row r="2074" spans="1:25" x14ac:dyDescent="0.2">
      <c r="A2074" s="184">
        <v>11603625</v>
      </c>
      <c r="B2074" s="183" t="str">
        <f>[1]店マスタ!B2073</f>
        <v>トナミ電化センター</v>
      </c>
      <c r="C2074" s="183">
        <v>4.5</v>
      </c>
      <c r="D2074" s="183">
        <v>3.5</v>
      </c>
      <c r="E2074" s="183">
        <f>_xlfn.XLOOKUP(A2074,[2]Sheet1!$R:$R,[2]Sheet1!$AB:$AB,"",0)</f>
        <v>3.5</v>
      </c>
      <c r="F2074" s="183" t="str">
        <f>_xlfn.XLOOKUP($A2074,[3]【2026年03月度_全社】RFM客層一覧表データ!$A:$A,[3]【2026年03月度_全社】RFM客層一覧表データ!C:C,"",0)</f>
        <v/>
      </c>
      <c r="G2074" s="183" t="str">
        <f>_xlfn.XLOOKUP($A2074,[3]【2026年03月度_全社】RFM客層一覧表データ!$A:$A,[3]【2026年03月度_全社】RFM客層一覧表データ!D:D,"",0)</f>
        <v/>
      </c>
      <c r="H2074" s="183" t="str">
        <f>_xlfn.XLOOKUP($A2074,[3]【2026年03月度_全社】RFM客層一覧表データ!$A:$A,[3]【2026年03月度_全社】RFM客層一覧表データ!E:E,"",0)</f>
        <v/>
      </c>
      <c r="I2074" s="183" t="str">
        <f>_xlfn.XLOOKUP($A2074,[3]【2026年03月度_全社】RFM客層一覧表データ!$A:$A,[3]【2026年03月度_全社】RFM客層一覧表データ!F:F,"",0)</f>
        <v/>
      </c>
      <c r="J2074" s="183">
        <v>0</v>
      </c>
      <c r="K2074" s="183">
        <v>0</v>
      </c>
      <c r="L2074" s="183">
        <v>0</v>
      </c>
      <c r="M2074" s="183">
        <v>0</v>
      </c>
      <c r="N2074" s="183">
        <v>0</v>
      </c>
      <c r="O2074" s="183">
        <v>0</v>
      </c>
      <c r="P2074" s="183">
        <v>0</v>
      </c>
      <c r="Q2074" s="183">
        <v>0</v>
      </c>
      <c r="R2074" s="183">
        <v>0</v>
      </c>
      <c r="S2074" s="183">
        <v>0</v>
      </c>
      <c r="T2074" s="183">
        <v>0</v>
      </c>
      <c r="U2074" s="183">
        <v>0</v>
      </c>
      <c r="V2074" s="183">
        <v>0</v>
      </c>
      <c r="W2074" s="183">
        <v>0</v>
      </c>
      <c r="X2074" s="183">
        <v>0</v>
      </c>
      <c r="Y2074" s="183">
        <v>0</v>
      </c>
    </row>
    <row r="2075" spans="1:25" x14ac:dyDescent="0.2">
      <c r="A2075" s="184">
        <v>11603653</v>
      </c>
      <c r="B2075" s="183" t="str">
        <f>[1]店マスタ!B2074</f>
        <v>ニューイングランド　いしお</v>
      </c>
      <c r="C2075" s="183">
        <v>3.5</v>
      </c>
      <c r="D2075" s="183">
        <v>1.5</v>
      </c>
      <c r="E2075" s="183">
        <f>_xlfn.XLOOKUP(A2075,[2]Sheet1!$R:$R,[2]Sheet1!$AB:$AB,"",0)</f>
        <v>1.5</v>
      </c>
      <c r="F2075" s="183">
        <f>_xlfn.XLOOKUP($A2075,[3]【2026年03月度_全社】RFM客層一覧表データ!$A:$A,[3]【2026年03月度_全社】RFM客層一覧表データ!C:C,"",0)</f>
        <v>899</v>
      </c>
      <c r="G2075" s="183">
        <f>_xlfn.XLOOKUP($A2075,[3]【2026年03月度_全社】RFM客層一覧表データ!$A:$A,[3]【2026年03月度_全社】RFM客層一覧表データ!D:D,"",0)</f>
        <v>420</v>
      </c>
      <c r="H2075" s="183">
        <f>_xlfn.XLOOKUP($A2075,[3]【2026年03月度_全社】RFM客層一覧表データ!$A:$A,[3]【2026年03月度_全社】RFM客層一覧表データ!E:E,"",0)</f>
        <v>531</v>
      </c>
      <c r="I2075" s="183">
        <f>_xlfn.XLOOKUP($A2075,[3]【2026年03月度_全社】RFM客層一覧表データ!$A:$A,[3]【2026年03月度_全社】RFM客層一覧表データ!F:F,"",0)</f>
        <v>24</v>
      </c>
      <c r="J2075" s="183">
        <v>909</v>
      </c>
      <c r="K2075" s="183">
        <v>410</v>
      </c>
      <c r="L2075" s="183">
        <v>532</v>
      </c>
      <c r="M2075" s="183">
        <v>26</v>
      </c>
      <c r="N2075" s="183">
        <v>898</v>
      </c>
      <c r="O2075" s="183">
        <v>438</v>
      </c>
      <c r="P2075" s="183">
        <v>541</v>
      </c>
      <c r="Q2075" s="183">
        <v>32</v>
      </c>
      <c r="R2075" s="183">
        <v>899</v>
      </c>
      <c r="S2075" s="183">
        <v>461</v>
      </c>
      <c r="T2075" s="183">
        <v>543</v>
      </c>
      <c r="U2075" s="183">
        <v>44</v>
      </c>
      <c r="V2075" s="183">
        <v>893</v>
      </c>
      <c r="W2075" s="183">
        <v>428</v>
      </c>
      <c r="X2075" s="183">
        <v>517</v>
      </c>
      <c r="Y2075" s="183">
        <v>35</v>
      </c>
    </row>
    <row r="2076" spans="1:25" x14ac:dyDescent="0.2">
      <c r="A2076" s="184">
        <v>11603654</v>
      </c>
      <c r="B2076" s="183" t="str">
        <f>[1]店マスタ!B2075</f>
        <v>みなみ電化</v>
      </c>
      <c r="C2076" s="183">
        <v>2.5</v>
      </c>
      <c r="D2076" s="183">
        <v>2.5</v>
      </c>
      <c r="E2076" s="183" t="str">
        <f>_xlfn.XLOOKUP(A2076,[2]Sheet1!$R:$R,[2]Sheet1!$AB:$AB,"",0)</f>
        <v/>
      </c>
      <c r="F2076" s="183" t="str">
        <f>_xlfn.XLOOKUP($A2076,[3]【2026年03月度_全社】RFM客層一覧表データ!$A:$A,[3]【2026年03月度_全社】RFM客層一覧表データ!C:C,"",0)</f>
        <v/>
      </c>
      <c r="G2076" s="183" t="str">
        <f>_xlfn.XLOOKUP($A2076,[3]【2026年03月度_全社】RFM客層一覧表データ!$A:$A,[3]【2026年03月度_全社】RFM客層一覧表データ!D:D,"",0)</f>
        <v/>
      </c>
      <c r="H2076" s="183" t="str">
        <f>_xlfn.XLOOKUP($A2076,[3]【2026年03月度_全社】RFM客層一覧表データ!$A:$A,[3]【2026年03月度_全社】RFM客層一覧表データ!E:E,"",0)</f>
        <v/>
      </c>
      <c r="I2076" s="183" t="str">
        <f>_xlfn.XLOOKUP($A2076,[3]【2026年03月度_全社】RFM客層一覧表データ!$A:$A,[3]【2026年03月度_全社】RFM客層一覧表データ!F:F,"",0)</f>
        <v/>
      </c>
      <c r="J2076" s="183">
        <v>0</v>
      </c>
      <c r="K2076" s="183">
        <v>0</v>
      </c>
      <c r="L2076" s="183">
        <v>0</v>
      </c>
      <c r="M2076" s="183">
        <v>0</v>
      </c>
      <c r="N2076" s="183">
        <v>0</v>
      </c>
      <c r="O2076" s="183">
        <v>0</v>
      </c>
      <c r="P2076" s="183">
        <v>0</v>
      </c>
      <c r="Q2076" s="183">
        <v>0</v>
      </c>
      <c r="R2076" s="183">
        <v>0</v>
      </c>
      <c r="S2076" s="183">
        <v>0</v>
      </c>
      <c r="T2076" s="183">
        <v>0</v>
      </c>
      <c r="U2076" s="183">
        <v>0</v>
      </c>
      <c r="V2076" s="183">
        <v>0</v>
      </c>
      <c r="W2076" s="183">
        <v>0</v>
      </c>
      <c r="X2076" s="183">
        <v>0</v>
      </c>
      <c r="Y2076" s="183">
        <v>0</v>
      </c>
    </row>
    <row r="2077" spans="1:25" x14ac:dyDescent="0.2">
      <c r="A2077" s="184">
        <v>11603657</v>
      </c>
      <c r="B2077" s="183" t="str">
        <f>[1]店マスタ!B2076</f>
        <v>むらにしでんき</v>
      </c>
      <c r="C2077" s="183">
        <v>2.5</v>
      </c>
      <c r="D2077" s="183">
        <v>2.5</v>
      </c>
      <c r="E2077" s="183">
        <f>_xlfn.XLOOKUP(A2077,[2]Sheet1!$R:$R,[2]Sheet1!$AB:$AB,"",0)</f>
        <v>2.5</v>
      </c>
      <c r="F2077" s="183">
        <f>_xlfn.XLOOKUP($A2077,[3]【2026年03月度_全社】RFM客層一覧表データ!$A:$A,[3]【2026年03月度_全社】RFM客層一覧表データ!C:C,"",0)</f>
        <v>344</v>
      </c>
      <c r="G2077" s="183">
        <f>_xlfn.XLOOKUP($A2077,[3]【2026年03月度_全社】RFM客層一覧表データ!$A:$A,[3]【2026年03月度_全社】RFM客層一覧表データ!D:D,"",0)</f>
        <v>141</v>
      </c>
      <c r="H2077" s="183">
        <f>_xlfn.XLOOKUP($A2077,[3]【2026年03月度_全社】RFM客層一覧表データ!$A:$A,[3]【2026年03月度_全社】RFM客層一覧表データ!E:E,"",0)</f>
        <v>195</v>
      </c>
      <c r="I2077" s="183">
        <f>_xlfn.XLOOKUP($A2077,[3]【2026年03月度_全社】RFM客層一覧表データ!$A:$A,[3]【2026年03月度_全社】RFM客層一覧表データ!F:F,"",0)</f>
        <v>8</v>
      </c>
      <c r="J2077" s="183">
        <v>357</v>
      </c>
      <c r="K2077" s="183">
        <v>147</v>
      </c>
      <c r="L2077" s="183">
        <v>206</v>
      </c>
      <c r="M2077" s="183">
        <v>16</v>
      </c>
      <c r="N2077" s="183">
        <v>369</v>
      </c>
      <c r="O2077" s="183">
        <v>174</v>
      </c>
      <c r="P2077" s="183">
        <v>214</v>
      </c>
      <c r="Q2077" s="183">
        <v>17</v>
      </c>
      <c r="R2077" s="183">
        <v>373</v>
      </c>
      <c r="S2077" s="183">
        <v>176</v>
      </c>
      <c r="T2077" s="183">
        <v>218</v>
      </c>
      <c r="U2077" s="183">
        <v>22</v>
      </c>
      <c r="V2077" s="183">
        <v>386</v>
      </c>
      <c r="W2077" s="183">
        <v>177</v>
      </c>
      <c r="X2077" s="183">
        <v>231</v>
      </c>
      <c r="Y2077" s="183">
        <v>15</v>
      </c>
    </row>
    <row r="2078" spans="1:25" x14ac:dyDescent="0.2">
      <c r="A2078" s="184">
        <v>11603681</v>
      </c>
      <c r="B2078" s="183" t="str">
        <f>[1]店マスタ!B2077</f>
        <v>ニューイングランド　おりた</v>
      </c>
      <c r="C2078" s="183">
        <v>3.5</v>
      </c>
      <c r="D2078" s="183">
        <v>2.5</v>
      </c>
      <c r="E2078" s="183">
        <f>_xlfn.XLOOKUP(A2078,[2]Sheet1!$R:$R,[2]Sheet1!$AB:$AB,"",0)</f>
        <v>2.5</v>
      </c>
      <c r="F2078" s="183">
        <f>_xlfn.XLOOKUP($A2078,[3]【2026年03月度_全社】RFM客層一覧表データ!$A:$A,[3]【2026年03月度_全社】RFM客層一覧表データ!C:C,"",0)</f>
        <v>436</v>
      </c>
      <c r="G2078" s="183">
        <f>_xlfn.XLOOKUP($A2078,[3]【2026年03月度_全社】RFM客層一覧表データ!$A:$A,[3]【2026年03月度_全社】RFM客層一覧表データ!D:D,"",0)</f>
        <v>187</v>
      </c>
      <c r="H2078" s="183">
        <f>_xlfn.XLOOKUP($A2078,[3]【2026年03月度_全社】RFM客層一覧表データ!$A:$A,[3]【2026年03月度_全社】RFM客層一覧表データ!E:E,"",0)</f>
        <v>267</v>
      </c>
      <c r="I2078" s="183">
        <f>_xlfn.XLOOKUP($A2078,[3]【2026年03月度_全社】RFM客層一覧表データ!$A:$A,[3]【2026年03月度_全社】RFM客層一覧表データ!F:F,"",0)</f>
        <v>18</v>
      </c>
      <c r="J2078" s="183">
        <v>429</v>
      </c>
      <c r="K2078" s="183">
        <v>164</v>
      </c>
      <c r="L2078" s="183">
        <v>253</v>
      </c>
      <c r="M2078" s="183">
        <v>6</v>
      </c>
      <c r="N2078" s="183">
        <v>459</v>
      </c>
      <c r="O2078" s="183">
        <v>200</v>
      </c>
      <c r="P2078" s="183">
        <v>267</v>
      </c>
      <c r="Q2078" s="183">
        <v>20</v>
      </c>
      <c r="R2078" s="183">
        <v>464</v>
      </c>
      <c r="S2078" s="183">
        <v>141</v>
      </c>
      <c r="T2078" s="183">
        <v>255</v>
      </c>
      <c r="U2078" s="183">
        <v>13</v>
      </c>
      <c r="V2078" s="183">
        <v>472</v>
      </c>
      <c r="W2078" s="183">
        <v>163</v>
      </c>
      <c r="X2078" s="183">
        <v>277</v>
      </c>
      <c r="Y2078" s="183">
        <v>13</v>
      </c>
    </row>
    <row r="2079" spans="1:25" x14ac:dyDescent="0.2">
      <c r="A2079" s="184">
        <v>11603702</v>
      </c>
      <c r="B2079" s="183" t="str">
        <f>[1]店マスタ!B2078</f>
        <v>東京堂</v>
      </c>
      <c r="C2079" s="183">
        <v>1.5</v>
      </c>
      <c r="D2079" s="183">
        <v>0</v>
      </c>
      <c r="E2079" s="183" t="str">
        <f>_xlfn.XLOOKUP(A2079,[2]Sheet1!$R:$R,[2]Sheet1!$AB:$AB,"",0)</f>
        <v/>
      </c>
      <c r="F2079" s="183" t="str">
        <f>_xlfn.XLOOKUP($A2079,[3]【2026年03月度_全社】RFM客層一覧表データ!$A:$A,[3]【2026年03月度_全社】RFM客層一覧表データ!C:C,"",0)</f>
        <v/>
      </c>
      <c r="G2079" s="183" t="str">
        <f>_xlfn.XLOOKUP($A2079,[3]【2026年03月度_全社】RFM客層一覧表データ!$A:$A,[3]【2026年03月度_全社】RFM客層一覧表データ!D:D,"",0)</f>
        <v/>
      </c>
      <c r="H2079" s="183" t="str">
        <f>_xlfn.XLOOKUP($A2079,[3]【2026年03月度_全社】RFM客層一覧表データ!$A:$A,[3]【2026年03月度_全社】RFM客層一覧表データ!E:E,"",0)</f>
        <v/>
      </c>
      <c r="I2079" s="183" t="str">
        <f>_xlfn.XLOOKUP($A2079,[3]【2026年03月度_全社】RFM客層一覧表データ!$A:$A,[3]【2026年03月度_全社】RFM客層一覧表データ!F:F,"",0)</f>
        <v/>
      </c>
      <c r="J2079" s="183">
        <v>230</v>
      </c>
      <c r="K2079" s="183">
        <v>42</v>
      </c>
      <c r="L2079" s="183">
        <v>132</v>
      </c>
      <c r="M2079" s="183">
        <v>5</v>
      </c>
      <c r="N2079" s="183">
        <v>256</v>
      </c>
      <c r="O2079" s="183">
        <v>93</v>
      </c>
      <c r="P2079" s="183">
        <v>148</v>
      </c>
      <c r="Q2079" s="183">
        <v>11</v>
      </c>
      <c r="R2079" s="183">
        <v>279</v>
      </c>
      <c r="S2079" s="183">
        <v>97</v>
      </c>
      <c r="T2079" s="183">
        <v>159</v>
      </c>
      <c r="U2079" s="183">
        <v>5</v>
      </c>
      <c r="V2079" s="183">
        <v>305</v>
      </c>
      <c r="W2079" s="183">
        <v>107</v>
      </c>
      <c r="X2079" s="183">
        <v>167</v>
      </c>
      <c r="Y2079" s="183">
        <v>11</v>
      </c>
    </row>
    <row r="2080" spans="1:25" x14ac:dyDescent="0.2">
      <c r="A2080" s="184">
        <v>11603704</v>
      </c>
      <c r="B2080" s="183" t="str">
        <f>[1]店マスタ!B2079</f>
        <v>古村電機</v>
      </c>
      <c r="C2080" s="183">
        <v>2.5</v>
      </c>
      <c r="D2080" s="183">
        <v>2.5</v>
      </c>
      <c r="E2080" s="183" t="str">
        <f>_xlfn.XLOOKUP(A2080,[2]Sheet1!$R:$R,[2]Sheet1!$AB:$AB,"",0)</f>
        <v/>
      </c>
      <c r="F2080" s="183" t="str">
        <f>_xlfn.XLOOKUP($A2080,[3]【2026年03月度_全社】RFM客層一覧表データ!$A:$A,[3]【2026年03月度_全社】RFM客層一覧表データ!C:C,"",0)</f>
        <v/>
      </c>
      <c r="G2080" s="183" t="str">
        <f>_xlfn.XLOOKUP($A2080,[3]【2026年03月度_全社】RFM客層一覧表データ!$A:$A,[3]【2026年03月度_全社】RFM客層一覧表データ!D:D,"",0)</f>
        <v/>
      </c>
      <c r="H2080" s="183" t="str">
        <f>_xlfn.XLOOKUP($A2080,[3]【2026年03月度_全社】RFM客層一覧表データ!$A:$A,[3]【2026年03月度_全社】RFM客層一覧表データ!E:E,"",0)</f>
        <v/>
      </c>
      <c r="I2080" s="183" t="str">
        <f>_xlfn.XLOOKUP($A2080,[3]【2026年03月度_全社】RFM客層一覧表データ!$A:$A,[3]【2026年03月度_全社】RFM客層一覧表データ!F:F,"",0)</f>
        <v/>
      </c>
      <c r="J2080" s="183">
        <v>0</v>
      </c>
      <c r="K2080" s="183">
        <v>0</v>
      </c>
      <c r="L2080" s="183">
        <v>0</v>
      </c>
      <c r="M2080" s="183">
        <v>0</v>
      </c>
      <c r="N2080" s="183">
        <v>0</v>
      </c>
      <c r="O2080" s="183">
        <v>0</v>
      </c>
      <c r="P2080" s="183">
        <v>0</v>
      </c>
      <c r="Q2080" s="183">
        <v>0</v>
      </c>
      <c r="R2080" s="183">
        <v>0</v>
      </c>
      <c r="S2080" s="183">
        <v>0</v>
      </c>
      <c r="T2080" s="183">
        <v>0</v>
      </c>
      <c r="U2080" s="183">
        <v>0</v>
      </c>
      <c r="V2080" s="183">
        <v>0</v>
      </c>
      <c r="W2080" s="183">
        <v>0</v>
      </c>
      <c r="X2080" s="183">
        <v>0</v>
      </c>
      <c r="Y2080" s="183">
        <v>0</v>
      </c>
    </row>
    <row r="2081" spans="1:25" x14ac:dyDescent="0.2">
      <c r="A2081" s="184">
        <v>11603723</v>
      </c>
      <c r="B2081" s="183" t="str">
        <f>[1]店マスタ!B2080</f>
        <v>有限会社　ＬＡＶＩＥマルエイ</v>
      </c>
      <c r="C2081" s="183">
        <v>1.5</v>
      </c>
      <c r="D2081" s="183">
        <v>1.5</v>
      </c>
      <c r="E2081" s="183">
        <f>_xlfn.XLOOKUP(A2081,[2]Sheet1!$R:$R,[2]Sheet1!$AB:$AB,"",0)</f>
        <v>1.5</v>
      </c>
      <c r="F2081" s="183" t="str">
        <f>_xlfn.XLOOKUP($A2081,[3]【2026年03月度_全社】RFM客層一覧表データ!$A:$A,[3]【2026年03月度_全社】RFM客層一覧表データ!C:C,"",0)</f>
        <v/>
      </c>
      <c r="G2081" s="183" t="str">
        <f>_xlfn.XLOOKUP($A2081,[3]【2026年03月度_全社】RFM客層一覧表データ!$A:$A,[3]【2026年03月度_全社】RFM客層一覧表データ!D:D,"",0)</f>
        <v/>
      </c>
      <c r="H2081" s="183" t="str">
        <f>_xlfn.XLOOKUP($A2081,[3]【2026年03月度_全社】RFM客層一覧表データ!$A:$A,[3]【2026年03月度_全社】RFM客層一覧表データ!E:E,"",0)</f>
        <v/>
      </c>
      <c r="I2081" s="183" t="str">
        <f>_xlfn.XLOOKUP($A2081,[3]【2026年03月度_全社】RFM客層一覧表データ!$A:$A,[3]【2026年03月度_全社】RFM客層一覧表データ!F:F,"",0)</f>
        <v/>
      </c>
      <c r="J2081" s="183">
        <v>0</v>
      </c>
      <c r="K2081" s="183">
        <v>0</v>
      </c>
      <c r="L2081" s="183">
        <v>0</v>
      </c>
      <c r="M2081" s="183">
        <v>0</v>
      </c>
      <c r="N2081" s="183">
        <v>0</v>
      </c>
      <c r="O2081" s="183">
        <v>0</v>
      </c>
      <c r="P2081" s="183">
        <v>0</v>
      </c>
      <c r="Q2081" s="183">
        <v>0</v>
      </c>
      <c r="R2081" s="183">
        <v>0</v>
      </c>
      <c r="S2081" s="183">
        <v>0</v>
      </c>
      <c r="T2081" s="183">
        <v>0</v>
      </c>
      <c r="U2081" s="183">
        <v>0</v>
      </c>
      <c r="V2081" s="183">
        <v>0</v>
      </c>
      <c r="W2081" s="183">
        <v>0</v>
      </c>
      <c r="X2081" s="183">
        <v>0</v>
      </c>
      <c r="Y2081" s="183">
        <v>0</v>
      </c>
    </row>
    <row r="2082" spans="1:25" x14ac:dyDescent="0.2">
      <c r="A2082" s="184">
        <v>11603752</v>
      </c>
      <c r="B2082" s="183" t="str">
        <f>[1]店マスタ!B2081</f>
        <v>ニューイングランド　いしだ</v>
      </c>
      <c r="C2082" s="183">
        <v>2</v>
      </c>
      <c r="D2082" s="183">
        <v>1.5</v>
      </c>
      <c r="E2082" s="183">
        <f>_xlfn.XLOOKUP(A2082,[2]Sheet1!$R:$R,[2]Sheet1!$AB:$AB,"",0)</f>
        <v>1.5</v>
      </c>
      <c r="F2082" s="183">
        <f>_xlfn.XLOOKUP($A2082,[3]【2026年03月度_全社】RFM客層一覧表データ!$A:$A,[3]【2026年03月度_全社】RFM客層一覧表データ!C:C,"",0)</f>
        <v>391</v>
      </c>
      <c r="G2082" s="183">
        <f>_xlfn.XLOOKUP($A2082,[3]【2026年03月度_全社】RFM客層一覧表データ!$A:$A,[3]【2026年03月度_全社】RFM客層一覧表データ!D:D,"",0)</f>
        <v>149</v>
      </c>
      <c r="H2082" s="183">
        <f>_xlfn.XLOOKUP($A2082,[3]【2026年03月度_全社】RFM客層一覧表データ!$A:$A,[3]【2026年03月度_全社】RFM客層一覧表データ!E:E,"",0)</f>
        <v>215</v>
      </c>
      <c r="I2082" s="183">
        <f>_xlfn.XLOOKUP($A2082,[3]【2026年03月度_全社】RFM客層一覧表データ!$A:$A,[3]【2026年03月度_全社】RFM客層一覧表データ!F:F,"",0)</f>
        <v>17</v>
      </c>
      <c r="J2082" s="183">
        <v>415</v>
      </c>
      <c r="K2082" s="183">
        <v>121</v>
      </c>
      <c r="L2082" s="183">
        <v>229</v>
      </c>
      <c r="M2082" s="183">
        <v>10</v>
      </c>
      <c r="N2082" s="183">
        <v>421</v>
      </c>
      <c r="O2082" s="183">
        <v>171</v>
      </c>
      <c r="P2082" s="183">
        <v>245</v>
      </c>
      <c r="Q2082" s="183">
        <v>22</v>
      </c>
      <c r="R2082" s="183">
        <v>441</v>
      </c>
      <c r="S2082" s="183">
        <v>180</v>
      </c>
      <c r="T2082" s="183">
        <v>248</v>
      </c>
      <c r="U2082" s="183">
        <v>16</v>
      </c>
      <c r="V2082" s="183">
        <v>465</v>
      </c>
      <c r="W2082" s="183">
        <v>186</v>
      </c>
      <c r="X2082" s="183">
        <v>267</v>
      </c>
      <c r="Y2082" s="183">
        <v>16</v>
      </c>
    </row>
    <row r="2083" spans="1:25" x14ac:dyDescent="0.2">
      <c r="A2083" s="184">
        <v>11603767</v>
      </c>
      <c r="B2083" s="183" t="str">
        <f>[1]店マスタ!B2082</f>
        <v>ネットワーク　やまでん</v>
      </c>
      <c r="C2083" s="183">
        <v>2.5</v>
      </c>
      <c r="D2083" s="183">
        <v>2.5</v>
      </c>
      <c r="E2083" s="183">
        <f>_xlfn.XLOOKUP(A2083,[2]Sheet1!$R:$R,[2]Sheet1!$AB:$AB,"",0)</f>
        <v>2.5</v>
      </c>
      <c r="F2083" s="183">
        <f>_xlfn.XLOOKUP($A2083,[3]【2026年03月度_全社】RFM客層一覧表データ!$A:$A,[3]【2026年03月度_全社】RFM客層一覧表データ!C:C,"",0)</f>
        <v>705</v>
      </c>
      <c r="G2083" s="183">
        <f>_xlfn.XLOOKUP($A2083,[3]【2026年03月度_全社】RFM客層一覧表データ!$A:$A,[3]【2026年03月度_全社】RFM客層一覧表データ!D:D,"",0)</f>
        <v>343</v>
      </c>
      <c r="H2083" s="183">
        <f>_xlfn.XLOOKUP($A2083,[3]【2026年03月度_全社】RFM客層一覧表データ!$A:$A,[3]【2026年03月度_全社】RFM客層一覧表データ!E:E,"",0)</f>
        <v>428</v>
      </c>
      <c r="I2083" s="183">
        <f>_xlfn.XLOOKUP($A2083,[3]【2026年03月度_全社】RFM客層一覧表データ!$A:$A,[3]【2026年03月度_全社】RFM客層一覧表データ!F:F,"",0)</f>
        <v>36</v>
      </c>
      <c r="J2083" s="183">
        <v>709</v>
      </c>
      <c r="K2083" s="183">
        <v>325</v>
      </c>
      <c r="L2083" s="183">
        <v>433</v>
      </c>
      <c r="M2083" s="183">
        <v>40</v>
      </c>
      <c r="N2083" s="183">
        <v>714</v>
      </c>
      <c r="O2083" s="183">
        <v>322</v>
      </c>
      <c r="P2083" s="183">
        <v>448</v>
      </c>
      <c r="Q2083" s="183">
        <v>22</v>
      </c>
      <c r="R2083" s="183">
        <v>756</v>
      </c>
      <c r="S2083" s="183">
        <v>343</v>
      </c>
      <c r="T2083" s="183">
        <v>470</v>
      </c>
      <c r="U2083" s="183">
        <v>19</v>
      </c>
      <c r="V2083" s="183">
        <v>796</v>
      </c>
      <c r="W2083" s="183">
        <v>350</v>
      </c>
      <c r="X2083" s="183">
        <v>488</v>
      </c>
      <c r="Y2083" s="183">
        <v>29</v>
      </c>
    </row>
    <row r="2084" spans="1:25" x14ac:dyDescent="0.2">
      <c r="A2084" s="184">
        <v>11603773</v>
      </c>
      <c r="B2084" s="183" t="str">
        <f>[1]店マスタ!B2083</f>
        <v>エダ電器</v>
      </c>
      <c r="C2084" s="183">
        <v>1</v>
      </c>
      <c r="D2084" s="183">
        <v>1</v>
      </c>
      <c r="E2084" s="183" t="str">
        <f>_xlfn.XLOOKUP(A2084,[2]Sheet1!$R:$R,[2]Sheet1!$AB:$AB,"",0)</f>
        <v/>
      </c>
      <c r="F2084" s="183" t="str">
        <f>_xlfn.XLOOKUP($A2084,[3]【2026年03月度_全社】RFM客層一覧表データ!$A:$A,[3]【2026年03月度_全社】RFM客層一覧表データ!C:C,"",0)</f>
        <v/>
      </c>
      <c r="G2084" s="183" t="str">
        <f>_xlfn.XLOOKUP($A2084,[3]【2026年03月度_全社】RFM客層一覧表データ!$A:$A,[3]【2026年03月度_全社】RFM客層一覧表データ!D:D,"",0)</f>
        <v/>
      </c>
      <c r="H2084" s="183" t="str">
        <f>_xlfn.XLOOKUP($A2084,[3]【2026年03月度_全社】RFM客層一覧表データ!$A:$A,[3]【2026年03月度_全社】RFM客層一覧表データ!E:E,"",0)</f>
        <v/>
      </c>
      <c r="I2084" s="183" t="str">
        <f>_xlfn.XLOOKUP($A2084,[3]【2026年03月度_全社】RFM客層一覧表データ!$A:$A,[3]【2026年03月度_全社】RFM客層一覧表データ!F:F,"",0)</f>
        <v/>
      </c>
      <c r="J2084" s="183">
        <v>0</v>
      </c>
      <c r="K2084" s="183">
        <v>0</v>
      </c>
      <c r="L2084" s="183">
        <v>0</v>
      </c>
      <c r="M2084" s="183">
        <v>0</v>
      </c>
      <c r="N2084" s="183">
        <v>0</v>
      </c>
      <c r="O2084" s="183">
        <v>0</v>
      </c>
      <c r="P2084" s="183">
        <v>0</v>
      </c>
      <c r="Q2084" s="183">
        <v>0</v>
      </c>
      <c r="R2084" s="183">
        <v>0</v>
      </c>
      <c r="S2084" s="183">
        <v>0</v>
      </c>
      <c r="T2084" s="183">
        <v>0</v>
      </c>
      <c r="U2084" s="183">
        <v>0</v>
      </c>
      <c r="V2084" s="183">
        <v>0</v>
      </c>
      <c r="W2084" s="183">
        <v>0</v>
      </c>
      <c r="X2084" s="183">
        <v>0</v>
      </c>
      <c r="Y2084" s="183">
        <v>0</v>
      </c>
    </row>
    <row r="2085" spans="1:25" x14ac:dyDescent="0.2">
      <c r="A2085" s="184">
        <v>11603775</v>
      </c>
      <c r="B2085" s="183" t="str">
        <f>[1]店マスタ!B2084</f>
        <v>ニューイングランド　たかた</v>
      </c>
      <c r="C2085" s="183">
        <v>3</v>
      </c>
      <c r="D2085" s="183">
        <v>2</v>
      </c>
      <c r="E2085" s="183">
        <f>_xlfn.XLOOKUP(A2085,[2]Sheet1!$R:$R,[2]Sheet1!$AB:$AB,"",0)</f>
        <v>2</v>
      </c>
      <c r="F2085" s="183">
        <f>_xlfn.XLOOKUP($A2085,[3]【2026年03月度_全社】RFM客層一覧表データ!$A:$A,[3]【2026年03月度_全社】RFM客層一覧表データ!C:C,"",0)</f>
        <v>856</v>
      </c>
      <c r="G2085" s="183">
        <f>_xlfn.XLOOKUP($A2085,[3]【2026年03月度_全社】RFM客層一覧表データ!$A:$A,[3]【2026年03月度_全社】RFM客層一覧表データ!D:D,"",0)</f>
        <v>367</v>
      </c>
      <c r="H2085" s="183">
        <f>_xlfn.XLOOKUP($A2085,[3]【2026年03月度_全社】RFM客層一覧表データ!$A:$A,[3]【2026年03月度_全社】RFM客層一覧表データ!E:E,"",0)</f>
        <v>458</v>
      </c>
      <c r="I2085" s="183">
        <f>_xlfn.XLOOKUP($A2085,[3]【2026年03月度_全社】RFM客層一覧表データ!$A:$A,[3]【2026年03月度_全社】RFM客層一覧表データ!F:F,"",0)</f>
        <v>24</v>
      </c>
      <c r="J2085" s="183">
        <v>896</v>
      </c>
      <c r="K2085" s="183">
        <v>385</v>
      </c>
      <c r="L2085" s="183">
        <v>473</v>
      </c>
      <c r="M2085" s="183">
        <v>33</v>
      </c>
      <c r="N2085" s="183">
        <v>917</v>
      </c>
      <c r="O2085" s="183">
        <v>415</v>
      </c>
      <c r="P2085" s="183">
        <v>479</v>
      </c>
      <c r="Q2085" s="183">
        <v>39</v>
      </c>
      <c r="R2085" s="183">
        <v>939</v>
      </c>
      <c r="S2085" s="183">
        <v>463</v>
      </c>
      <c r="T2085" s="183">
        <v>494</v>
      </c>
      <c r="U2085" s="183">
        <v>40</v>
      </c>
      <c r="V2085" s="183">
        <v>964</v>
      </c>
      <c r="W2085" s="183">
        <v>469</v>
      </c>
      <c r="X2085" s="183">
        <v>513</v>
      </c>
      <c r="Y2085" s="183">
        <v>41</v>
      </c>
    </row>
    <row r="2086" spans="1:25" x14ac:dyDescent="0.2">
      <c r="A2086" s="184">
        <v>11603777</v>
      </c>
      <c r="B2086" s="183" t="str">
        <f>[1]店マスタ!B2085</f>
        <v>ニューイングランド　だいぞう</v>
      </c>
      <c r="C2086" s="183">
        <v>1.5</v>
      </c>
      <c r="D2086" s="183">
        <v>1.5</v>
      </c>
      <c r="E2086" s="183" t="str">
        <f>_xlfn.XLOOKUP(A2086,[2]Sheet1!$R:$R,[2]Sheet1!$AB:$AB,"",0)</f>
        <v/>
      </c>
      <c r="F2086" s="183" t="str">
        <f>_xlfn.XLOOKUP($A2086,[3]【2026年03月度_全社】RFM客層一覧表データ!$A:$A,[3]【2026年03月度_全社】RFM客層一覧表データ!C:C,"",0)</f>
        <v/>
      </c>
      <c r="G2086" s="183" t="str">
        <f>_xlfn.XLOOKUP($A2086,[3]【2026年03月度_全社】RFM客層一覧表データ!$A:$A,[3]【2026年03月度_全社】RFM客層一覧表データ!D:D,"",0)</f>
        <v/>
      </c>
      <c r="H2086" s="183" t="str">
        <f>_xlfn.XLOOKUP($A2086,[3]【2026年03月度_全社】RFM客層一覧表データ!$A:$A,[3]【2026年03月度_全社】RFM客層一覧表データ!E:E,"",0)</f>
        <v/>
      </c>
      <c r="I2086" s="183" t="str">
        <f>_xlfn.XLOOKUP($A2086,[3]【2026年03月度_全社】RFM客層一覧表データ!$A:$A,[3]【2026年03月度_全社】RFM客層一覧表データ!F:F,"",0)</f>
        <v/>
      </c>
      <c r="J2086" s="183">
        <v>0</v>
      </c>
      <c r="K2086" s="183">
        <v>0</v>
      </c>
      <c r="L2086" s="183">
        <v>0</v>
      </c>
      <c r="M2086" s="183">
        <v>0</v>
      </c>
      <c r="N2086" s="183">
        <v>0</v>
      </c>
      <c r="O2086" s="183">
        <v>0</v>
      </c>
      <c r="P2086" s="183">
        <v>0</v>
      </c>
      <c r="Q2086" s="183">
        <v>0</v>
      </c>
      <c r="R2086" s="183">
        <v>0</v>
      </c>
      <c r="S2086" s="183">
        <v>0</v>
      </c>
      <c r="T2086" s="183">
        <v>0</v>
      </c>
      <c r="U2086" s="183">
        <v>0</v>
      </c>
      <c r="V2086" s="183">
        <v>0</v>
      </c>
      <c r="W2086" s="183">
        <v>0</v>
      </c>
      <c r="X2086" s="183">
        <v>0</v>
      </c>
      <c r="Y2086" s="183">
        <v>0</v>
      </c>
    </row>
    <row r="2087" spans="1:25" x14ac:dyDescent="0.2">
      <c r="A2087" s="184">
        <v>11603795</v>
      </c>
      <c r="B2087" s="183" t="str">
        <f>[1]店マスタ!B2086</f>
        <v>ぬままえ電器</v>
      </c>
      <c r="C2087" s="183">
        <v>2</v>
      </c>
      <c r="D2087" s="183">
        <v>2</v>
      </c>
      <c r="E2087" s="183" t="str">
        <f>_xlfn.XLOOKUP(A2087,[2]Sheet1!$R:$R,[2]Sheet1!$AB:$AB,"",0)</f>
        <v/>
      </c>
      <c r="F2087" s="183" t="str">
        <f>_xlfn.XLOOKUP($A2087,[3]【2026年03月度_全社】RFM客層一覧表データ!$A:$A,[3]【2026年03月度_全社】RFM客層一覧表データ!C:C,"",0)</f>
        <v/>
      </c>
      <c r="G2087" s="183" t="str">
        <f>_xlfn.XLOOKUP($A2087,[3]【2026年03月度_全社】RFM客層一覧表データ!$A:$A,[3]【2026年03月度_全社】RFM客層一覧表データ!D:D,"",0)</f>
        <v/>
      </c>
      <c r="H2087" s="183" t="str">
        <f>_xlfn.XLOOKUP($A2087,[3]【2026年03月度_全社】RFM客層一覧表データ!$A:$A,[3]【2026年03月度_全社】RFM客層一覧表データ!E:E,"",0)</f>
        <v/>
      </c>
      <c r="I2087" s="183" t="str">
        <f>_xlfn.XLOOKUP($A2087,[3]【2026年03月度_全社】RFM客層一覧表データ!$A:$A,[3]【2026年03月度_全社】RFM客層一覧表データ!F:F,"",0)</f>
        <v/>
      </c>
      <c r="J2087" s="183">
        <v>0</v>
      </c>
      <c r="K2087" s="183">
        <v>0</v>
      </c>
      <c r="L2087" s="183">
        <v>0</v>
      </c>
      <c r="M2087" s="183">
        <v>0</v>
      </c>
      <c r="N2087" s="183">
        <v>0</v>
      </c>
      <c r="O2087" s="183">
        <v>0</v>
      </c>
      <c r="P2087" s="183">
        <v>0</v>
      </c>
      <c r="Q2087" s="183">
        <v>0</v>
      </c>
      <c r="R2087" s="183">
        <v>0</v>
      </c>
      <c r="S2087" s="183">
        <v>0</v>
      </c>
      <c r="T2087" s="183">
        <v>0</v>
      </c>
      <c r="U2087" s="183">
        <v>0</v>
      </c>
      <c r="V2087" s="183">
        <v>0</v>
      </c>
      <c r="W2087" s="183">
        <v>0</v>
      </c>
      <c r="X2087" s="183">
        <v>0</v>
      </c>
      <c r="Y2087" s="183">
        <v>0</v>
      </c>
    </row>
    <row r="2088" spans="1:25" x14ac:dyDescent="0.2">
      <c r="A2088" s="184">
        <v>11617010</v>
      </c>
      <c r="B2088" s="183" t="str">
        <f>[1]店マスタ!B2087</f>
        <v>スカイ　源明</v>
      </c>
      <c r="C2088" s="183">
        <v>2</v>
      </c>
      <c r="D2088" s="183">
        <v>2</v>
      </c>
      <c r="E2088" s="183">
        <f>_xlfn.XLOOKUP(A2088,[2]Sheet1!$R:$R,[2]Sheet1!$AB:$AB,"",0)</f>
        <v>2</v>
      </c>
      <c r="F2088" s="183">
        <f>_xlfn.XLOOKUP($A2088,[3]【2026年03月度_全社】RFM客層一覧表データ!$A:$A,[3]【2026年03月度_全社】RFM客層一覧表データ!C:C,"",0)</f>
        <v>194</v>
      </c>
      <c r="G2088" s="183">
        <f>_xlfn.XLOOKUP($A2088,[3]【2026年03月度_全社】RFM客層一覧表データ!$A:$A,[3]【2026年03月度_全社】RFM客層一覧表データ!D:D,"",0)</f>
        <v>87</v>
      </c>
      <c r="H2088" s="183">
        <f>_xlfn.XLOOKUP($A2088,[3]【2026年03月度_全社】RFM客層一覧表データ!$A:$A,[3]【2026年03月度_全社】RFM客層一覧表データ!E:E,"",0)</f>
        <v>113</v>
      </c>
      <c r="I2088" s="183">
        <f>_xlfn.XLOOKUP($A2088,[3]【2026年03月度_全社】RFM客層一覧表データ!$A:$A,[3]【2026年03月度_全社】RFM客層一覧表データ!F:F,"",0)</f>
        <v>12</v>
      </c>
      <c r="J2088" s="183">
        <v>201</v>
      </c>
      <c r="K2088" s="183">
        <v>88</v>
      </c>
      <c r="L2088" s="183">
        <v>117</v>
      </c>
      <c r="M2088" s="183">
        <v>11</v>
      </c>
      <c r="N2088" s="183">
        <v>205</v>
      </c>
      <c r="O2088" s="183">
        <v>84</v>
      </c>
      <c r="P2088" s="183">
        <v>122</v>
      </c>
      <c r="Q2088" s="183">
        <v>10</v>
      </c>
      <c r="R2088" s="183">
        <v>221</v>
      </c>
      <c r="S2088" s="183">
        <v>94</v>
      </c>
      <c r="T2088" s="183">
        <v>131</v>
      </c>
      <c r="U2088" s="183">
        <v>8</v>
      </c>
      <c r="V2088" s="183">
        <v>232</v>
      </c>
      <c r="W2088" s="183">
        <v>95</v>
      </c>
      <c r="X2088" s="183">
        <v>139</v>
      </c>
      <c r="Y2088" s="183">
        <v>4</v>
      </c>
    </row>
    <row r="2089" spans="1:25" x14ac:dyDescent="0.2">
      <c r="A2089" s="184">
        <v>11621020</v>
      </c>
      <c r="B2089" s="183" t="str">
        <f>[1]店マスタ!B2088</f>
        <v>エスデン　ホソダ</v>
      </c>
      <c r="C2089" s="183">
        <v>2</v>
      </c>
      <c r="D2089" s="183">
        <v>2</v>
      </c>
      <c r="E2089" s="183">
        <f>_xlfn.XLOOKUP(A2089,[2]Sheet1!$R:$R,[2]Sheet1!$AB:$AB,"",0)</f>
        <v>2</v>
      </c>
      <c r="F2089" s="183">
        <f>_xlfn.XLOOKUP($A2089,[3]【2026年03月度_全社】RFM客層一覧表データ!$A:$A,[3]【2026年03月度_全社】RFM客層一覧表データ!C:C,"",0)</f>
        <v>131</v>
      </c>
      <c r="G2089" s="183">
        <f>_xlfn.XLOOKUP($A2089,[3]【2026年03月度_全社】RFM客層一覧表データ!$A:$A,[3]【2026年03月度_全社】RFM客層一覧表データ!D:D,"",0)</f>
        <v>53</v>
      </c>
      <c r="H2089" s="183">
        <f>_xlfn.XLOOKUP($A2089,[3]【2026年03月度_全社】RFM客層一覧表データ!$A:$A,[3]【2026年03月度_全社】RFM客層一覧表データ!E:E,"",0)</f>
        <v>73</v>
      </c>
      <c r="I2089" s="183">
        <f>_xlfn.XLOOKUP($A2089,[3]【2026年03月度_全社】RFM客層一覧表データ!$A:$A,[3]【2026年03月度_全社】RFM客層一覧表データ!F:F,"",0)</f>
        <v>3</v>
      </c>
      <c r="J2089" s="183">
        <v>143</v>
      </c>
      <c r="K2089" s="183">
        <v>63</v>
      </c>
      <c r="L2089" s="183">
        <v>75</v>
      </c>
      <c r="M2089" s="183">
        <v>7</v>
      </c>
      <c r="N2089" s="183">
        <v>142</v>
      </c>
      <c r="O2089" s="183">
        <v>68</v>
      </c>
      <c r="P2089" s="183">
        <v>76</v>
      </c>
      <c r="Q2089" s="183">
        <v>9</v>
      </c>
      <c r="R2089" s="183">
        <v>144</v>
      </c>
      <c r="S2089" s="183">
        <v>63</v>
      </c>
      <c r="T2089" s="183">
        <v>73</v>
      </c>
      <c r="U2089" s="183">
        <v>10</v>
      </c>
      <c r="V2089" s="183">
        <v>145</v>
      </c>
      <c r="W2089" s="183">
        <v>62</v>
      </c>
      <c r="X2089" s="183">
        <v>75</v>
      </c>
      <c r="Y2089" s="183">
        <v>14</v>
      </c>
    </row>
    <row r="2090" spans="1:25" x14ac:dyDescent="0.2">
      <c r="A2090" s="184">
        <v>11701350</v>
      </c>
      <c r="B2090" s="183" t="str">
        <f>[1]店マスタ!B2089</f>
        <v>スカイ　Ｓｍｉｌｅ</v>
      </c>
      <c r="C2090" s="183">
        <v>2</v>
      </c>
      <c r="D2090" s="183">
        <v>2</v>
      </c>
      <c r="E2090" s="183">
        <f>_xlfn.XLOOKUP(A2090,[2]Sheet1!$R:$R,[2]Sheet1!$AB:$AB,"",0)</f>
        <v>2</v>
      </c>
      <c r="F2090" s="183">
        <f>_xlfn.XLOOKUP($A2090,[3]【2026年03月度_全社】RFM客層一覧表データ!$A:$A,[3]【2026年03月度_全社】RFM客層一覧表データ!C:C,"",0)</f>
        <v>2</v>
      </c>
      <c r="G2090" s="183">
        <f>_xlfn.XLOOKUP($A2090,[3]【2026年03月度_全社】RFM客層一覧表データ!$A:$A,[3]【2026年03月度_全社】RFM客層一覧表データ!D:D,"",0)</f>
        <v>0</v>
      </c>
      <c r="H2090" s="183">
        <f>_xlfn.XLOOKUP($A2090,[3]【2026年03月度_全社】RFM客層一覧表データ!$A:$A,[3]【2026年03月度_全社】RFM客層一覧表データ!E:E,"",0)</f>
        <v>0</v>
      </c>
      <c r="I2090" s="183">
        <f>_xlfn.XLOOKUP($A2090,[3]【2026年03月度_全社】RFM客層一覧表データ!$A:$A,[3]【2026年03月度_全社】RFM客層一覧表データ!F:F,"",0)</f>
        <v>0</v>
      </c>
      <c r="J2090" s="183">
        <v>2</v>
      </c>
      <c r="K2090" s="183">
        <v>1</v>
      </c>
      <c r="L2090" s="183">
        <v>0</v>
      </c>
      <c r="M2090" s="183">
        <v>0</v>
      </c>
      <c r="N2090" s="183">
        <v>1</v>
      </c>
      <c r="O2090" s="183">
        <v>0</v>
      </c>
      <c r="P2090" s="183">
        <v>0</v>
      </c>
      <c r="Q2090" s="183">
        <v>0</v>
      </c>
      <c r="R2090" s="183">
        <v>3</v>
      </c>
      <c r="S2090" s="183">
        <v>1</v>
      </c>
      <c r="T2090" s="183">
        <v>0</v>
      </c>
      <c r="U2090" s="183">
        <v>0</v>
      </c>
      <c r="V2090" s="183">
        <v>25</v>
      </c>
      <c r="W2090" s="183">
        <v>0</v>
      </c>
      <c r="X2090" s="183">
        <v>0</v>
      </c>
      <c r="Y2090" s="183">
        <v>0</v>
      </c>
    </row>
    <row r="2091" spans="1:25" x14ac:dyDescent="0.2">
      <c r="A2091" s="184">
        <v>11711020</v>
      </c>
      <c r="B2091" s="183" t="str">
        <f>[1]店マスタ!B2090</f>
        <v>エスデン　カシワギ</v>
      </c>
      <c r="C2091" s="183">
        <v>2.5</v>
      </c>
      <c r="D2091" s="183">
        <v>1.5</v>
      </c>
      <c r="E2091" s="183">
        <f>_xlfn.XLOOKUP(A2091,[2]Sheet1!$R:$R,[2]Sheet1!$AB:$AB,"",0)</f>
        <v>2.5</v>
      </c>
      <c r="F2091" s="183" t="str">
        <f>_xlfn.XLOOKUP($A2091,[3]【2026年03月度_全社】RFM客層一覧表データ!$A:$A,[3]【2026年03月度_全社】RFM客層一覧表データ!C:C,"",0)</f>
        <v/>
      </c>
      <c r="G2091" s="183" t="str">
        <f>_xlfn.XLOOKUP($A2091,[3]【2026年03月度_全社】RFM客層一覧表データ!$A:$A,[3]【2026年03月度_全社】RFM客層一覧表データ!D:D,"",0)</f>
        <v/>
      </c>
      <c r="H2091" s="183" t="str">
        <f>_xlfn.XLOOKUP($A2091,[3]【2026年03月度_全社】RFM客層一覧表データ!$A:$A,[3]【2026年03月度_全社】RFM客層一覧表データ!E:E,"",0)</f>
        <v/>
      </c>
      <c r="I2091" s="183" t="str">
        <f>_xlfn.XLOOKUP($A2091,[3]【2026年03月度_全社】RFM客層一覧表データ!$A:$A,[3]【2026年03月度_全社】RFM客層一覧表データ!F:F,"",0)</f>
        <v/>
      </c>
      <c r="J2091" s="183">
        <v>0</v>
      </c>
      <c r="K2091" s="183">
        <v>0</v>
      </c>
      <c r="L2091" s="183">
        <v>0</v>
      </c>
      <c r="M2091" s="183">
        <v>0</v>
      </c>
      <c r="N2091" s="183">
        <v>0</v>
      </c>
      <c r="O2091" s="183">
        <v>0</v>
      </c>
      <c r="P2091" s="183">
        <v>0</v>
      </c>
      <c r="Q2091" s="183">
        <v>0</v>
      </c>
      <c r="R2091" s="183">
        <v>0</v>
      </c>
      <c r="S2091" s="183">
        <v>0</v>
      </c>
      <c r="T2091" s="183">
        <v>0</v>
      </c>
      <c r="U2091" s="183">
        <v>0</v>
      </c>
      <c r="V2091" s="183">
        <v>0</v>
      </c>
      <c r="W2091" s="183">
        <v>0</v>
      </c>
      <c r="X2091" s="183">
        <v>0</v>
      </c>
      <c r="Y2091" s="183">
        <v>0</v>
      </c>
    </row>
    <row r="2092" spans="1:25" x14ac:dyDescent="0.2">
      <c r="A2092" s="184">
        <v>11721060</v>
      </c>
      <c r="B2092" s="183" t="str">
        <f>[1]店マスタ!B2091</f>
        <v>スカイ　三協</v>
      </c>
      <c r="C2092" s="183">
        <v>1.5</v>
      </c>
      <c r="D2092" s="183">
        <v>1.5</v>
      </c>
      <c r="E2092" s="183">
        <f>_xlfn.XLOOKUP(A2092,[2]Sheet1!$R:$R,[2]Sheet1!$AB:$AB,"",0)</f>
        <v>2</v>
      </c>
      <c r="F2092" s="183">
        <f>_xlfn.XLOOKUP($A2092,[3]【2026年03月度_全社】RFM客層一覧表データ!$A:$A,[3]【2026年03月度_全社】RFM客層一覧表データ!C:C,"",0)</f>
        <v>234</v>
      </c>
      <c r="G2092" s="183">
        <f>_xlfn.XLOOKUP($A2092,[3]【2026年03月度_全社】RFM客層一覧表データ!$A:$A,[3]【2026年03月度_全社】RFM客層一覧表データ!D:D,"",0)</f>
        <v>102</v>
      </c>
      <c r="H2092" s="183">
        <f>_xlfn.XLOOKUP($A2092,[3]【2026年03月度_全社】RFM客層一覧表データ!$A:$A,[3]【2026年03月度_全社】RFM客層一覧表データ!E:E,"",0)</f>
        <v>133</v>
      </c>
      <c r="I2092" s="183">
        <f>_xlfn.XLOOKUP($A2092,[3]【2026年03月度_全社】RFM客層一覧表データ!$A:$A,[3]【2026年03月度_全社】RFM客層一覧表データ!F:F,"",0)</f>
        <v>7</v>
      </c>
      <c r="J2092" s="183">
        <v>247</v>
      </c>
      <c r="K2092" s="183">
        <v>113</v>
      </c>
      <c r="L2092" s="183">
        <v>128</v>
      </c>
      <c r="M2092" s="183">
        <v>13</v>
      </c>
      <c r="N2092" s="183">
        <v>254</v>
      </c>
      <c r="O2092" s="183">
        <v>110</v>
      </c>
      <c r="P2092" s="183">
        <v>143</v>
      </c>
      <c r="Q2092" s="183">
        <v>8</v>
      </c>
      <c r="R2092" s="183">
        <v>263</v>
      </c>
      <c r="S2092" s="183">
        <v>111</v>
      </c>
      <c r="T2092" s="183">
        <v>151</v>
      </c>
      <c r="U2092" s="183">
        <v>16</v>
      </c>
      <c r="V2092" s="183">
        <v>281</v>
      </c>
      <c r="W2092" s="183">
        <v>107</v>
      </c>
      <c r="X2092" s="183">
        <v>153</v>
      </c>
      <c r="Y2092" s="183">
        <v>7</v>
      </c>
    </row>
    <row r="2093" spans="1:25" x14ac:dyDescent="0.2">
      <c r="A2093" s="184">
        <v>11725011</v>
      </c>
      <c r="B2093" s="183" t="str">
        <f>[1]店マスタ!B2092</f>
        <v>エスデン　すざき</v>
      </c>
      <c r="C2093" s="183">
        <v>5.5</v>
      </c>
      <c r="D2093" s="183">
        <v>5.5</v>
      </c>
      <c r="E2093" s="183">
        <f>_xlfn.XLOOKUP(A2093,[2]Sheet1!$R:$R,[2]Sheet1!$AB:$AB,"",0)</f>
        <v>6.5</v>
      </c>
      <c r="F2093" s="183">
        <f>_xlfn.XLOOKUP($A2093,[3]【2026年03月度_全社】RFM客層一覧表データ!$A:$A,[3]【2026年03月度_全社】RFM客層一覧表データ!C:C,"",0)</f>
        <v>1547</v>
      </c>
      <c r="G2093" s="183">
        <f>_xlfn.XLOOKUP($A2093,[3]【2026年03月度_全社】RFM客層一覧表データ!$A:$A,[3]【2026年03月度_全社】RFM客層一覧表データ!D:D,"",0)</f>
        <v>344</v>
      </c>
      <c r="H2093" s="183">
        <f>_xlfn.XLOOKUP($A2093,[3]【2026年03月度_全社】RFM客層一覧表データ!$A:$A,[3]【2026年03月度_全社】RFM客層一覧表データ!E:E,"",0)</f>
        <v>740</v>
      </c>
      <c r="I2093" s="183">
        <f>_xlfn.XLOOKUP($A2093,[3]【2026年03月度_全社】RFM客層一覧表データ!$A:$A,[3]【2026年03月度_全社】RFM客層一覧表データ!F:F,"",0)</f>
        <v>52</v>
      </c>
      <c r="J2093" s="183">
        <v>1574</v>
      </c>
      <c r="K2093" s="183">
        <v>351</v>
      </c>
      <c r="L2093" s="183">
        <v>726</v>
      </c>
      <c r="M2093" s="183">
        <v>63</v>
      </c>
      <c r="N2093" s="183">
        <v>1585</v>
      </c>
      <c r="O2093" s="183">
        <v>568</v>
      </c>
      <c r="P2093" s="183">
        <v>729</v>
      </c>
      <c r="Q2093" s="183">
        <v>87</v>
      </c>
      <c r="R2093" s="183">
        <v>1638</v>
      </c>
      <c r="S2093" s="183">
        <v>636</v>
      </c>
      <c r="T2093" s="183">
        <v>601</v>
      </c>
      <c r="U2093" s="183">
        <v>121</v>
      </c>
      <c r="V2093" s="183">
        <v>962</v>
      </c>
      <c r="W2093" s="183">
        <v>258</v>
      </c>
      <c r="X2093" s="183">
        <v>343</v>
      </c>
      <c r="Y2093" s="183">
        <v>61</v>
      </c>
    </row>
    <row r="2094" spans="1:25" x14ac:dyDescent="0.2">
      <c r="A2094" s="184">
        <v>11737010</v>
      </c>
      <c r="B2094" s="183" t="str">
        <f>[1]店マスタ!B2093</f>
        <v>エスデン　タカヒラ</v>
      </c>
      <c r="C2094" s="183">
        <v>2</v>
      </c>
      <c r="D2094" s="183">
        <v>1.5</v>
      </c>
      <c r="E2094" s="183">
        <f>_xlfn.XLOOKUP(A2094,[2]Sheet1!$R:$R,[2]Sheet1!$AB:$AB,"",0)</f>
        <v>1.5</v>
      </c>
      <c r="F2094" s="183" t="str">
        <f>_xlfn.XLOOKUP($A2094,[3]【2026年03月度_全社】RFM客層一覧表データ!$A:$A,[3]【2026年03月度_全社】RFM客層一覧表データ!C:C,"",0)</f>
        <v/>
      </c>
      <c r="G2094" s="183" t="str">
        <f>_xlfn.XLOOKUP($A2094,[3]【2026年03月度_全社】RFM客層一覧表データ!$A:$A,[3]【2026年03月度_全社】RFM客層一覧表データ!D:D,"",0)</f>
        <v/>
      </c>
      <c r="H2094" s="183" t="str">
        <f>_xlfn.XLOOKUP($A2094,[3]【2026年03月度_全社】RFM客層一覧表データ!$A:$A,[3]【2026年03月度_全社】RFM客層一覧表データ!E:E,"",0)</f>
        <v/>
      </c>
      <c r="I2094" s="183" t="str">
        <f>_xlfn.XLOOKUP($A2094,[3]【2026年03月度_全社】RFM客層一覧表データ!$A:$A,[3]【2026年03月度_全社】RFM客層一覧表データ!F:F,"",0)</f>
        <v/>
      </c>
      <c r="J2094" s="183">
        <v>0</v>
      </c>
      <c r="K2094" s="183">
        <v>0</v>
      </c>
      <c r="L2094" s="183">
        <v>0</v>
      </c>
      <c r="M2094" s="183">
        <v>0</v>
      </c>
      <c r="N2094" s="183">
        <v>0</v>
      </c>
      <c r="O2094" s="183">
        <v>0</v>
      </c>
      <c r="P2094" s="183">
        <v>0</v>
      </c>
      <c r="Q2094" s="183">
        <v>0</v>
      </c>
      <c r="R2094" s="183">
        <v>0</v>
      </c>
      <c r="S2094" s="183">
        <v>0</v>
      </c>
      <c r="T2094" s="183">
        <v>0</v>
      </c>
      <c r="U2094" s="183">
        <v>0</v>
      </c>
      <c r="V2094" s="183">
        <v>0</v>
      </c>
      <c r="W2094" s="183">
        <v>0</v>
      </c>
      <c r="X2094" s="183">
        <v>0</v>
      </c>
      <c r="Y2094" s="183">
        <v>0</v>
      </c>
    </row>
    <row r="2095" spans="1:25" x14ac:dyDescent="0.2">
      <c r="A2095" s="184">
        <v>11741021</v>
      </c>
      <c r="B2095" s="183" t="str">
        <f>[1]店マスタ!B2094</f>
        <v>アンド・やまだ</v>
      </c>
      <c r="C2095" s="183">
        <v>2</v>
      </c>
      <c r="D2095" s="183">
        <v>2</v>
      </c>
      <c r="E2095" s="183">
        <f>_xlfn.XLOOKUP(A2095,[2]Sheet1!$R:$R,[2]Sheet1!$AB:$AB,"",0)</f>
        <v>2.5</v>
      </c>
      <c r="F2095" s="183">
        <f>_xlfn.XLOOKUP($A2095,[3]【2026年03月度_全社】RFM客層一覧表データ!$A:$A,[3]【2026年03月度_全社】RFM客層一覧表データ!C:C,"",0)</f>
        <v>540</v>
      </c>
      <c r="G2095" s="183">
        <f>_xlfn.XLOOKUP($A2095,[3]【2026年03月度_全社】RFM客層一覧表データ!$A:$A,[3]【2026年03月度_全社】RFM客層一覧表データ!D:D,"",0)</f>
        <v>241</v>
      </c>
      <c r="H2095" s="183">
        <f>_xlfn.XLOOKUP($A2095,[3]【2026年03月度_全社】RFM客層一覧表データ!$A:$A,[3]【2026年03月度_全社】RFM客層一覧表データ!E:E,"",0)</f>
        <v>381</v>
      </c>
      <c r="I2095" s="183">
        <f>_xlfn.XLOOKUP($A2095,[3]【2026年03月度_全社】RFM客層一覧表データ!$A:$A,[3]【2026年03月度_全社】RFM客層一覧表データ!F:F,"",0)</f>
        <v>13</v>
      </c>
      <c r="J2095" s="183">
        <v>618</v>
      </c>
      <c r="K2095" s="183">
        <v>267</v>
      </c>
      <c r="L2095" s="183">
        <v>430</v>
      </c>
      <c r="M2095" s="183">
        <v>12</v>
      </c>
      <c r="N2095" s="183">
        <v>667</v>
      </c>
      <c r="O2095" s="183">
        <v>297</v>
      </c>
      <c r="P2095" s="183">
        <v>452</v>
      </c>
      <c r="Q2095" s="183">
        <v>15</v>
      </c>
      <c r="R2095" s="183">
        <v>706</v>
      </c>
      <c r="S2095" s="183">
        <v>339</v>
      </c>
      <c r="T2095" s="183">
        <v>478</v>
      </c>
      <c r="U2095" s="183">
        <v>16</v>
      </c>
      <c r="V2095" s="183">
        <v>841</v>
      </c>
      <c r="W2095" s="183">
        <v>402</v>
      </c>
      <c r="X2095" s="183">
        <v>500</v>
      </c>
      <c r="Y2095" s="183">
        <v>31</v>
      </c>
    </row>
    <row r="2096" spans="1:25" x14ac:dyDescent="0.2">
      <c r="A2096" s="184">
        <v>11741023</v>
      </c>
      <c r="B2096" s="183" t="str">
        <f>[1]店マスタ!B2095</f>
        <v>シマノデンキ株式会社</v>
      </c>
      <c r="C2096" s="183">
        <v>3.5</v>
      </c>
      <c r="D2096" s="183">
        <v>3.5</v>
      </c>
      <c r="E2096" s="183">
        <f>_xlfn.XLOOKUP(A2096,[2]Sheet1!$R:$R,[2]Sheet1!$AB:$AB,"",0)</f>
        <v>4</v>
      </c>
      <c r="F2096" s="183" t="str">
        <f>_xlfn.XLOOKUP($A2096,[3]【2026年03月度_全社】RFM客層一覧表データ!$A:$A,[3]【2026年03月度_全社】RFM客層一覧表データ!C:C,"",0)</f>
        <v/>
      </c>
      <c r="G2096" s="183" t="str">
        <f>_xlfn.XLOOKUP($A2096,[3]【2026年03月度_全社】RFM客層一覧表データ!$A:$A,[3]【2026年03月度_全社】RFM客層一覧表データ!D:D,"",0)</f>
        <v/>
      </c>
      <c r="H2096" s="183" t="str">
        <f>_xlfn.XLOOKUP($A2096,[3]【2026年03月度_全社】RFM客層一覧表データ!$A:$A,[3]【2026年03月度_全社】RFM客層一覧表データ!E:E,"",0)</f>
        <v/>
      </c>
      <c r="I2096" s="183" t="str">
        <f>_xlfn.XLOOKUP($A2096,[3]【2026年03月度_全社】RFM客層一覧表データ!$A:$A,[3]【2026年03月度_全社】RFM客層一覧表データ!F:F,"",0)</f>
        <v/>
      </c>
      <c r="J2096" s="183">
        <v>0</v>
      </c>
      <c r="K2096" s="183">
        <v>0</v>
      </c>
      <c r="L2096" s="183">
        <v>0</v>
      </c>
      <c r="M2096" s="183">
        <v>0</v>
      </c>
      <c r="N2096" s="183">
        <v>0</v>
      </c>
      <c r="O2096" s="183">
        <v>0</v>
      </c>
      <c r="P2096" s="183">
        <v>0</v>
      </c>
      <c r="Q2096" s="183">
        <v>0</v>
      </c>
      <c r="R2096" s="183">
        <v>0</v>
      </c>
      <c r="S2096" s="183">
        <v>0</v>
      </c>
      <c r="T2096" s="183">
        <v>0</v>
      </c>
      <c r="U2096" s="183">
        <v>0</v>
      </c>
      <c r="V2096" s="183">
        <v>0</v>
      </c>
      <c r="W2096" s="183">
        <v>0</v>
      </c>
      <c r="X2096" s="183">
        <v>0</v>
      </c>
      <c r="Y2096" s="183">
        <v>0</v>
      </c>
    </row>
    <row r="2097" spans="1:25" x14ac:dyDescent="0.2">
      <c r="A2097" s="184">
        <v>11741057</v>
      </c>
      <c r="B2097" s="183" t="str">
        <f>[1]店マスタ!B2096</f>
        <v>ＡＲＥＡ‐１　ビックハウス</v>
      </c>
      <c r="C2097" s="183">
        <v>2.5</v>
      </c>
      <c r="D2097" s="183">
        <v>2.5</v>
      </c>
      <c r="E2097" s="183">
        <f>_xlfn.XLOOKUP(A2097,[2]Sheet1!$R:$R,[2]Sheet1!$AB:$AB,"",0)</f>
        <v>2.5</v>
      </c>
      <c r="F2097" s="183">
        <f>_xlfn.XLOOKUP($A2097,[3]【2026年03月度_全社】RFM客層一覧表データ!$A:$A,[3]【2026年03月度_全社】RFM客層一覧表データ!C:C,"",0)</f>
        <v>554</v>
      </c>
      <c r="G2097" s="183">
        <f>_xlfn.XLOOKUP($A2097,[3]【2026年03月度_全社】RFM客層一覧表データ!$A:$A,[3]【2026年03月度_全社】RFM客層一覧表データ!D:D,"",0)</f>
        <v>253</v>
      </c>
      <c r="H2097" s="183">
        <f>_xlfn.XLOOKUP($A2097,[3]【2026年03月度_全社】RFM客層一覧表データ!$A:$A,[3]【2026年03月度_全社】RFM客層一覧表データ!E:E,"",0)</f>
        <v>286</v>
      </c>
      <c r="I2097" s="183">
        <f>_xlfn.XLOOKUP($A2097,[3]【2026年03月度_全社】RFM客層一覧表データ!$A:$A,[3]【2026年03月度_全社】RFM客層一覧表データ!F:F,"",0)</f>
        <v>38</v>
      </c>
      <c r="J2097" s="183">
        <v>570</v>
      </c>
      <c r="K2097" s="183">
        <v>247</v>
      </c>
      <c r="L2097" s="183">
        <v>284</v>
      </c>
      <c r="M2097" s="183">
        <v>35</v>
      </c>
      <c r="N2097" s="183">
        <v>577</v>
      </c>
      <c r="O2097" s="183">
        <v>254</v>
      </c>
      <c r="P2097" s="183">
        <v>290</v>
      </c>
      <c r="Q2097" s="183">
        <v>35</v>
      </c>
      <c r="R2097" s="183">
        <v>582</v>
      </c>
      <c r="S2097" s="183">
        <v>251</v>
      </c>
      <c r="T2097" s="183">
        <v>305</v>
      </c>
      <c r="U2097" s="183">
        <v>27</v>
      </c>
      <c r="V2097" s="183">
        <v>608</v>
      </c>
      <c r="W2097" s="183">
        <v>256</v>
      </c>
      <c r="X2097" s="183">
        <v>312</v>
      </c>
      <c r="Y2097" s="183">
        <v>39</v>
      </c>
    </row>
    <row r="2098" spans="1:25" x14ac:dyDescent="0.2">
      <c r="A2098" s="184">
        <v>11742002</v>
      </c>
      <c r="B2098" s="183" t="str">
        <f>[1]店マスタ!B2097</f>
        <v>カワベリ商事（株）</v>
      </c>
      <c r="C2098" s="183">
        <v>3.5</v>
      </c>
      <c r="D2098" s="183">
        <v>3.5</v>
      </c>
      <c r="E2098" s="183" t="str">
        <f>_xlfn.XLOOKUP(A2098,[2]Sheet1!$R:$R,[2]Sheet1!$AB:$AB,"",0)</f>
        <v/>
      </c>
      <c r="F2098" s="183" t="str">
        <f>_xlfn.XLOOKUP($A2098,[3]【2026年03月度_全社】RFM客層一覧表データ!$A:$A,[3]【2026年03月度_全社】RFM客層一覧表データ!C:C,"",0)</f>
        <v/>
      </c>
      <c r="G2098" s="183" t="str">
        <f>_xlfn.XLOOKUP($A2098,[3]【2026年03月度_全社】RFM客層一覧表データ!$A:$A,[3]【2026年03月度_全社】RFM客層一覧表データ!D:D,"",0)</f>
        <v/>
      </c>
      <c r="H2098" s="183" t="str">
        <f>_xlfn.XLOOKUP($A2098,[3]【2026年03月度_全社】RFM客層一覧表データ!$A:$A,[3]【2026年03月度_全社】RFM客層一覧表データ!E:E,"",0)</f>
        <v/>
      </c>
      <c r="I2098" s="183" t="str">
        <f>_xlfn.XLOOKUP($A2098,[3]【2026年03月度_全社】RFM客層一覧表データ!$A:$A,[3]【2026年03月度_全社】RFM客層一覧表データ!F:F,"",0)</f>
        <v/>
      </c>
      <c r="J2098" s="183">
        <v>0</v>
      </c>
      <c r="K2098" s="183">
        <v>0</v>
      </c>
      <c r="L2098" s="183">
        <v>0</v>
      </c>
      <c r="M2098" s="183">
        <v>0</v>
      </c>
      <c r="N2098" s="183">
        <v>0</v>
      </c>
      <c r="O2098" s="183">
        <v>0</v>
      </c>
      <c r="P2098" s="183">
        <v>0</v>
      </c>
      <c r="Q2098" s="183">
        <v>0</v>
      </c>
      <c r="R2098" s="183">
        <v>0</v>
      </c>
      <c r="S2098" s="183">
        <v>0</v>
      </c>
      <c r="T2098" s="183">
        <v>0</v>
      </c>
      <c r="U2098" s="183">
        <v>0</v>
      </c>
      <c r="V2098" s="183">
        <v>0</v>
      </c>
      <c r="W2098" s="183">
        <v>0</v>
      </c>
      <c r="X2098" s="183">
        <v>0</v>
      </c>
      <c r="Y2098" s="183">
        <v>0</v>
      </c>
    </row>
    <row r="2099" spans="1:25" x14ac:dyDescent="0.2">
      <c r="A2099" s="184">
        <v>11742010</v>
      </c>
      <c r="B2099" s="183" t="str">
        <f>[1]店マスタ!B2098</f>
        <v>有限会社　メイリョウ商事</v>
      </c>
      <c r="C2099" s="183">
        <v>5</v>
      </c>
      <c r="D2099" s="183">
        <v>5</v>
      </c>
      <c r="E2099" s="183" t="str">
        <f>_xlfn.XLOOKUP(A2099,[2]Sheet1!$R:$R,[2]Sheet1!$AB:$AB,"",0)</f>
        <v/>
      </c>
      <c r="F2099" s="183">
        <f>_xlfn.XLOOKUP($A2099,[3]【2026年03月度_全社】RFM客層一覧表データ!$A:$A,[3]【2026年03月度_全社】RFM客層一覧表データ!C:C,"",0)</f>
        <v>820</v>
      </c>
      <c r="G2099" s="183">
        <f>_xlfn.XLOOKUP($A2099,[3]【2026年03月度_全社】RFM客層一覧表データ!$A:$A,[3]【2026年03月度_全社】RFM客層一覧表データ!D:D,"",0)</f>
        <v>375</v>
      </c>
      <c r="H2099" s="183">
        <f>_xlfn.XLOOKUP($A2099,[3]【2026年03月度_全社】RFM客層一覧表データ!$A:$A,[3]【2026年03月度_全社】RFM客層一覧表データ!E:E,"",0)</f>
        <v>436</v>
      </c>
      <c r="I2099" s="183">
        <f>_xlfn.XLOOKUP($A2099,[3]【2026年03月度_全社】RFM客層一覧表データ!$A:$A,[3]【2026年03月度_全社】RFM客層一覧表データ!F:F,"",0)</f>
        <v>35</v>
      </c>
      <c r="J2099" s="183">
        <v>845</v>
      </c>
      <c r="K2099" s="183">
        <v>367</v>
      </c>
      <c r="L2099" s="183">
        <v>448</v>
      </c>
      <c r="M2099" s="183">
        <v>36</v>
      </c>
      <c r="N2099" s="183">
        <v>848</v>
      </c>
      <c r="O2099" s="183">
        <v>412</v>
      </c>
      <c r="P2099" s="183">
        <v>476</v>
      </c>
      <c r="Q2099" s="183">
        <v>54</v>
      </c>
      <c r="R2099" s="183">
        <v>922</v>
      </c>
      <c r="S2099" s="183">
        <v>372</v>
      </c>
      <c r="T2099" s="183">
        <v>487</v>
      </c>
      <c r="U2099" s="183">
        <v>32</v>
      </c>
      <c r="V2099" s="183">
        <v>1005</v>
      </c>
      <c r="W2099" s="183">
        <v>440</v>
      </c>
      <c r="X2099" s="183">
        <v>519</v>
      </c>
      <c r="Y2099" s="183">
        <v>56</v>
      </c>
    </row>
    <row r="2100" spans="1:25" x14ac:dyDescent="0.2">
      <c r="A2100" s="184">
        <v>11742025</v>
      </c>
      <c r="B2100" s="183" t="str">
        <f>[1]店マスタ!B2099</f>
        <v>グレイス・からき内灘</v>
      </c>
      <c r="C2100" s="183">
        <v>2</v>
      </c>
      <c r="D2100" s="183">
        <v>2</v>
      </c>
      <c r="E2100" s="183">
        <f>_xlfn.XLOOKUP(A2100,[2]Sheet1!$R:$R,[2]Sheet1!$AB:$AB,"",0)</f>
        <v>2</v>
      </c>
      <c r="F2100" s="183">
        <f>_xlfn.XLOOKUP($A2100,[3]【2026年03月度_全社】RFM客層一覧表データ!$A:$A,[3]【2026年03月度_全社】RFM客層一覧表データ!C:C,"",0)</f>
        <v>340</v>
      </c>
      <c r="G2100" s="183">
        <f>_xlfn.XLOOKUP($A2100,[3]【2026年03月度_全社】RFM客層一覧表データ!$A:$A,[3]【2026年03月度_全社】RFM客層一覧表データ!D:D,"",0)</f>
        <v>141</v>
      </c>
      <c r="H2100" s="183">
        <f>_xlfn.XLOOKUP($A2100,[3]【2026年03月度_全社】RFM客層一覧表データ!$A:$A,[3]【2026年03月度_全社】RFM客層一覧表データ!E:E,"",0)</f>
        <v>205</v>
      </c>
      <c r="I2100" s="183">
        <f>_xlfn.XLOOKUP($A2100,[3]【2026年03月度_全社】RFM客層一覧表データ!$A:$A,[3]【2026年03月度_全社】RFM客層一覧表データ!F:F,"",0)</f>
        <v>14</v>
      </c>
      <c r="J2100" s="183">
        <v>388</v>
      </c>
      <c r="K2100" s="183">
        <v>141</v>
      </c>
      <c r="L2100" s="183">
        <v>216</v>
      </c>
      <c r="M2100" s="183">
        <v>7</v>
      </c>
      <c r="N2100" s="183">
        <v>435</v>
      </c>
      <c r="O2100" s="183">
        <v>154</v>
      </c>
      <c r="P2100" s="183">
        <v>234</v>
      </c>
      <c r="Q2100" s="183">
        <v>16</v>
      </c>
      <c r="R2100" s="183">
        <v>460</v>
      </c>
      <c r="S2100" s="183">
        <v>152</v>
      </c>
      <c r="T2100" s="183">
        <v>247</v>
      </c>
      <c r="U2100" s="183">
        <v>14</v>
      </c>
      <c r="V2100" s="183">
        <v>473</v>
      </c>
      <c r="W2100" s="183">
        <v>178</v>
      </c>
      <c r="X2100" s="183">
        <v>258</v>
      </c>
      <c r="Y2100" s="183">
        <v>20</v>
      </c>
    </row>
    <row r="2101" spans="1:25" x14ac:dyDescent="0.2">
      <c r="A2101" s="184">
        <v>11743008</v>
      </c>
      <c r="B2101" s="183" t="str">
        <f>[1]店マスタ!B2100</f>
        <v>グレイス・みやでん</v>
      </c>
      <c r="C2101" s="183">
        <v>3.5</v>
      </c>
      <c r="D2101" s="183">
        <v>2.5</v>
      </c>
      <c r="E2101" s="183">
        <f>_xlfn.XLOOKUP(A2101,[2]Sheet1!$R:$R,[2]Sheet1!$AB:$AB,"",0)</f>
        <v>2.5</v>
      </c>
      <c r="F2101" s="183">
        <f>_xlfn.XLOOKUP($A2101,[3]【2026年03月度_全社】RFM客層一覧表データ!$A:$A,[3]【2026年03月度_全社】RFM客層一覧表データ!C:C,"",0)</f>
        <v>471</v>
      </c>
      <c r="G2101" s="183">
        <f>_xlfn.XLOOKUP($A2101,[3]【2026年03月度_全社】RFM客層一覧表データ!$A:$A,[3]【2026年03月度_全社】RFM客層一覧表データ!D:D,"",0)</f>
        <v>187</v>
      </c>
      <c r="H2101" s="183">
        <f>_xlfn.XLOOKUP($A2101,[3]【2026年03月度_全社】RFM客層一覧表データ!$A:$A,[3]【2026年03月度_全社】RFM客層一覧表データ!E:E,"",0)</f>
        <v>275</v>
      </c>
      <c r="I2101" s="183">
        <f>_xlfn.XLOOKUP($A2101,[3]【2026年03月度_全社】RFM客層一覧表データ!$A:$A,[3]【2026年03月度_全社】RFM客層一覧表データ!F:F,"",0)</f>
        <v>12</v>
      </c>
      <c r="J2101" s="183">
        <v>525</v>
      </c>
      <c r="K2101" s="183">
        <v>201</v>
      </c>
      <c r="L2101" s="183">
        <v>295</v>
      </c>
      <c r="M2101" s="183">
        <v>14</v>
      </c>
      <c r="N2101" s="183">
        <v>570</v>
      </c>
      <c r="O2101" s="183">
        <v>224</v>
      </c>
      <c r="P2101" s="183">
        <v>318</v>
      </c>
      <c r="Q2101" s="183">
        <v>23</v>
      </c>
      <c r="R2101" s="183">
        <v>599</v>
      </c>
      <c r="S2101" s="183">
        <v>230</v>
      </c>
      <c r="T2101" s="183">
        <v>328</v>
      </c>
      <c r="U2101" s="183">
        <v>28</v>
      </c>
      <c r="V2101" s="183">
        <v>656</v>
      </c>
      <c r="W2101" s="183">
        <v>269</v>
      </c>
      <c r="X2101" s="183">
        <v>362</v>
      </c>
      <c r="Y2101" s="183">
        <v>32</v>
      </c>
    </row>
    <row r="2102" spans="1:25" x14ac:dyDescent="0.2">
      <c r="A2102" s="184">
        <v>11743040</v>
      </c>
      <c r="B2102" s="183" t="str">
        <f>[1]店マスタ!B2101</f>
        <v>Ｌｉｆｅ　ｉｎ　ホープ</v>
      </c>
      <c r="C2102" s="183">
        <v>1.5</v>
      </c>
      <c r="D2102" s="183">
        <v>1.5</v>
      </c>
      <c r="E2102" s="183">
        <f>_xlfn.XLOOKUP(A2102,[2]Sheet1!$R:$R,[2]Sheet1!$AB:$AB,"",0)</f>
        <v>1.5</v>
      </c>
      <c r="F2102" s="183">
        <f>_xlfn.XLOOKUP($A2102,[3]【2026年03月度_全社】RFM客層一覧表データ!$A:$A,[3]【2026年03月度_全社】RFM客層一覧表データ!C:C,"",0)</f>
        <v>449</v>
      </c>
      <c r="G2102" s="183">
        <f>_xlfn.XLOOKUP($A2102,[3]【2026年03月度_全社】RFM客層一覧表データ!$A:$A,[3]【2026年03月度_全社】RFM客層一覧表データ!D:D,"",0)</f>
        <v>188</v>
      </c>
      <c r="H2102" s="183">
        <f>_xlfn.XLOOKUP($A2102,[3]【2026年03月度_全社】RFM客層一覧表データ!$A:$A,[3]【2026年03月度_全社】RFM客層一覧表データ!E:E,"",0)</f>
        <v>253</v>
      </c>
      <c r="I2102" s="183">
        <f>_xlfn.XLOOKUP($A2102,[3]【2026年03月度_全社】RFM客層一覧表データ!$A:$A,[3]【2026年03月度_全社】RFM客層一覧表データ!F:F,"",0)</f>
        <v>29</v>
      </c>
      <c r="J2102" s="183">
        <v>458</v>
      </c>
      <c r="K2102" s="183">
        <v>194</v>
      </c>
      <c r="L2102" s="183">
        <v>259</v>
      </c>
      <c r="M2102" s="183">
        <v>21</v>
      </c>
      <c r="N2102" s="183">
        <v>472</v>
      </c>
      <c r="O2102" s="183">
        <v>206</v>
      </c>
      <c r="P2102" s="183">
        <v>269</v>
      </c>
      <c r="Q2102" s="183">
        <v>25</v>
      </c>
      <c r="R2102" s="183">
        <v>476</v>
      </c>
      <c r="S2102" s="183">
        <v>197</v>
      </c>
      <c r="T2102" s="183">
        <v>278</v>
      </c>
      <c r="U2102" s="183">
        <v>19</v>
      </c>
      <c r="V2102" s="183">
        <v>492</v>
      </c>
      <c r="W2102" s="183">
        <v>198</v>
      </c>
      <c r="X2102" s="183">
        <v>282</v>
      </c>
      <c r="Y2102" s="183">
        <v>18</v>
      </c>
    </row>
    <row r="2103" spans="1:25" x14ac:dyDescent="0.2">
      <c r="A2103" s="184">
        <v>11744004</v>
      </c>
      <c r="B2103" s="183" t="str">
        <f>[1]店マスタ!B2102</f>
        <v>東京テレビ</v>
      </c>
      <c r="C2103" s="183">
        <v>1</v>
      </c>
      <c r="D2103" s="183">
        <v>1</v>
      </c>
      <c r="E2103" s="183" t="str">
        <f>_xlfn.XLOOKUP(A2103,[2]Sheet1!$R:$R,[2]Sheet1!$AB:$AB,"",0)</f>
        <v/>
      </c>
      <c r="F2103" s="183">
        <f>_xlfn.XLOOKUP($A2103,[3]【2026年03月度_全社】RFM客層一覧表データ!$A:$A,[3]【2026年03月度_全社】RFM客層一覧表データ!C:C,"",0)</f>
        <v>227</v>
      </c>
      <c r="G2103" s="183">
        <f>_xlfn.XLOOKUP($A2103,[3]【2026年03月度_全社】RFM客層一覧表データ!$A:$A,[3]【2026年03月度_全社】RFM客層一覧表データ!D:D,"",0)</f>
        <v>76</v>
      </c>
      <c r="H2103" s="183">
        <f>_xlfn.XLOOKUP($A2103,[3]【2026年03月度_全社】RFM客層一覧表データ!$A:$A,[3]【2026年03月度_全社】RFM客層一覧表データ!E:E,"",0)</f>
        <v>98</v>
      </c>
      <c r="I2103" s="183">
        <f>_xlfn.XLOOKUP($A2103,[3]【2026年03月度_全社】RFM客層一覧表データ!$A:$A,[3]【2026年03月度_全社】RFM客層一覧表データ!F:F,"",0)</f>
        <v>15</v>
      </c>
      <c r="J2103" s="183">
        <v>236</v>
      </c>
      <c r="K2103" s="183">
        <v>75</v>
      </c>
      <c r="L2103" s="183">
        <v>106</v>
      </c>
      <c r="M2103" s="183">
        <v>14</v>
      </c>
      <c r="N2103" s="183">
        <v>253</v>
      </c>
      <c r="O2103" s="183">
        <v>80</v>
      </c>
      <c r="P2103" s="183">
        <v>121</v>
      </c>
      <c r="Q2103" s="183">
        <v>14</v>
      </c>
      <c r="R2103" s="183">
        <v>267</v>
      </c>
      <c r="S2103" s="183">
        <v>87</v>
      </c>
      <c r="T2103" s="183">
        <v>131</v>
      </c>
      <c r="U2103" s="183">
        <v>18</v>
      </c>
      <c r="V2103" s="183">
        <v>283</v>
      </c>
      <c r="W2103" s="183">
        <v>90</v>
      </c>
      <c r="X2103" s="183">
        <v>138</v>
      </c>
      <c r="Y2103" s="183">
        <v>14</v>
      </c>
    </row>
    <row r="2104" spans="1:25" x14ac:dyDescent="0.2">
      <c r="A2104" s="184">
        <v>11745001</v>
      </c>
      <c r="B2104" s="183" t="str">
        <f>[1]店マスタ!B2103</f>
        <v>アンド・わかでん</v>
      </c>
      <c r="C2104" s="183">
        <v>2.5</v>
      </c>
      <c r="D2104" s="183">
        <v>1.5</v>
      </c>
      <c r="E2104" s="183">
        <f>_xlfn.XLOOKUP(A2104,[2]Sheet1!$R:$R,[2]Sheet1!$AB:$AB,"",0)</f>
        <v>3.5</v>
      </c>
      <c r="F2104" s="183">
        <f>_xlfn.XLOOKUP($A2104,[3]【2026年03月度_全社】RFM客層一覧表データ!$A:$A,[3]【2026年03月度_全社】RFM客層一覧表データ!C:C,"",0)</f>
        <v>548</v>
      </c>
      <c r="G2104" s="183">
        <f>_xlfn.XLOOKUP($A2104,[3]【2026年03月度_全社】RFM客層一覧表データ!$A:$A,[3]【2026年03月度_全社】RFM客層一覧表データ!D:D,"",0)</f>
        <v>271</v>
      </c>
      <c r="H2104" s="183">
        <f>_xlfn.XLOOKUP($A2104,[3]【2026年03月度_全社】RFM客層一覧表データ!$A:$A,[3]【2026年03月度_全社】RFM客層一覧表データ!E:E,"",0)</f>
        <v>323</v>
      </c>
      <c r="I2104" s="183">
        <f>_xlfn.XLOOKUP($A2104,[3]【2026年03月度_全社】RFM客層一覧表データ!$A:$A,[3]【2026年03月度_全社】RFM客層一覧表データ!F:F,"",0)</f>
        <v>30</v>
      </c>
      <c r="J2104" s="183">
        <v>577</v>
      </c>
      <c r="K2104" s="183">
        <v>289</v>
      </c>
      <c r="L2104" s="183">
        <v>327</v>
      </c>
      <c r="M2104" s="183">
        <v>31</v>
      </c>
      <c r="N2104" s="183">
        <v>611</v>
      </c>
      <c r="O2104" s="183">
        <v>298</v>
      </c>
      <c r="P2104" s="183">
        <v>325</v>
      </c>
      <c r="Q2104" s="183">
        <v>30</v>
      </c>
      <c r="R2104" s="183">
        <v>623</v>
      </c>
      <c r="S2104" s="183">
        <v>319</v>
      </c>
      <c r="T2104" s="183">
        <v>329</v>
      </c>
      <c r="U2104" s="183">
        <v>31</v>
      </c>
      <c r="V2104" s="183">
        <v>619</v>
      </c>
      <c r="W2104" s="183">
        <v>328</v>
      </c>
      <c r="X2104" s="183">
        <v>324</v>
      </c>
      <c r="Y2104" s="183">
        <v>56</v>
      </c>
    </row>
    <row r="2105" spans="1:25" x14ac:dyDescent="0.2">
      <c r="A2105" s="184">
        <v>11745003</v>
      </c>
      <c r="B2105" s="183" t="str">
        <f>[1]店マスタ!B2104</f>
        <v>ＡＲＥＡ‐１　コソバ・リビング</v>
      </c>
      <c r="C2105" s="183">
        <v>5.5</v>
      </c>
      <c r="D2105" s="183">
        <v>6.5</v>
      </c>
      <c r="E2105" s="183">
        <f>_xlfn.XLOOKUP(A2105,[2]Sheet1!$R:$R,[2]Sheet1!$AB:$AB,"",0)</f>
        <v>4.5</v>
      </c>
      <c r="F2105" s="183">
        <f>_xlfn.XLOOKUP($A2105,[3]【2026年03月度_全社】RFM客層一覧表データ!$A:$A,[3]【2026年03月度_全社】RFM客層一覧表データ!C:C,"",0)</f>
        <v>1547</v>
      </c>
      <c r="G2105" s="183">
        <f>_xlfn.XLOOKUP($A2105,[3]【2026年03月度_全社】RFM客層一覧表データ!$A:$A,[3]【2026年03月度_全社】RFM客層一覧表データ!D:D,"",0)</f>
        <v>609</v>
      </c>
      <c r="H2105" s="183">
        <f>_xlfn.XLOOKUP($A2105,[3]【2026年03月度_全社】RFM客層一覧表データ!$A:$A,[3]【2026年03月度_全社】RFM客層一覧表データ!E:E,"",0)</f>
        <v>618</v>
      </c>
      <c r="I2105" s="183">
        <f>_xlfn.XLOOKUP($A2105,[3]【2026年03月度_全社】RFM客層一覧表データ!$A:$A,[3]【2026年03月度_全社】RFM客層一覧表データ!F:F,"",0)</f>
        <v>84</v>
      </c>
      <c r="J2105" s="183">
        <v>1465</v>
      </c>
      <c r="K2105" s="183">
        <v>713</v>
      </c>
      <c r="L2105" s="183">
        <v>540</v>
      </c>
      <c r="M2105" s="183">
        <v>128</v>
      </c>
      <c r="N2105" s="183">
        <v>1339</v>
      </c>
      <c r="O2105" s="183">
        <v>801</v>
      </c>
      <c r="P2105" s="183">
        <v>419</v>
      </c>
      <c r="Q2105" s="183">
        <v>232</v>
      </c>
      <c r="R2105" s="183">
        <v>1107</v>
      </c>
      <c r="S2105" s="183">
        <v>788</v>
      </c>
      <c r="T2105" s="183">
        <v>252</v>
      </c>
      <c r="U2105" s="183">
        <v>311</v>
      </c>
      <c r="V2105" s="183">
        <v>795</v>
      </c>
      <c r="W2105" s="183">
        <v>793</v>
      </c>
      <c r="X2105" s="183">
        <v>108</v>
      </c>
      <c r="Y2105" s="183">
        <v>781</v>
      </c>
    </row>
    <row r="2106" spans="1:25" x14ac:dyDescent="0.2">
      <c r="A2106" s="184">
        <v>11745005</v>
      </c>
      <c r="B2106" s="183" t="str">
        <f>[1]店マスタ!B2105</f>
        <v>ＡＲＥＡ‐１　しみず</v>
      </c>
      <c r="C2106" s="183">
        <v>3.5</v>
      </c>
      <c r="D2106" s="183">
        <v>3.5</v>
      </c>
      <c r="E2106" s="183">
        <f>_xlfn.XLOOKUP(A2106,[2]Sheet1!$R:$R,[2]Sheet1!$AB:$AB,"",0)</f>
        <v>2.5</v>
      </c>
      <c r="F2106" s="183">
        <f>_xlfn.XLOOKUP($A2106,[3]【2026年03月度_全社】RFM客層一覧表データ!$A:$A,[3]【2026年03月度_全社】RFM客層一覧表データ!C:C,"",0)</f>
        <v>554</v>
      </c>
      <c r="G2106" s="183">
        <f>_xlfn.XLOOKUP($A2106,[3]【2026年03月度_全社】RFM客層一覧表データ!$A:$A,[3]【2026年03月度_全社】RFM客層一覧表データ!D:D,"",0)</f>
        <v>262</v>
      </c>
      <c r="H2106" s="183">
        <f>_xlfn.XLOOKUP($A2106,[3]【2026年03月度_全社】RFM客層一覧表データ!$A:$A,[3]【2026年03月度_全社】RFM客層一覧表データ!E:E,"",0)</f>
        <v>345</v>
      </c>
      <c r="I2106" s="183">
        <f>_xlfn.XLOOKUP($A2106,[3]【2026年03月度_全社】RFM客層一覧表データ!$A:$A,[3]【2026年03月度_全社】RFM客層一覧表データ!F:F,"",0)</f>
        <v>25</v>
      </c>
      <c r="J2106" s="183">
        <v>556</v>
      </c>
      <c r="K2106" s="183">
        <v>278</v>
      </c>
      <c r="L2106" s="183">
        <v>345</v>
      </c>
      <c r="M2106" s="183">
        <v>31</v>
      </c>
      <c r="N2106" s="183">
        <v>562</v>
      </c>
      <c r="O2106" s="183">
        <v>256</v>
      </c>
      <c r="P2106" s="183">
        <v>345</v>
      </c>
      <c r="Q2106" s="183">
        <v>21</v>
      </c>
      <c r="R2106" s="183">
        <v>573</v>
      </c>
      <c r="S2106" s="183">
        <v>301</v>
      </c>
      <c r="T2106" s="183">
        <v>354</v>
      </c>
      <c r="U2106" s="183">
        <v>25</v>
      </c>
      <c r="V2106" s="183">
        <v>568</v>
      </c>
      <c r="W2106" s="183">
        <v>269</v>
      </c>
      <c r="X2106" s="183">
        <v>353</v>
      </c>
      <c r="Y2106" s="183">
        <v>26</v>
      </c>
    </row>
    <row r="2107" spans="1:25" x14ac:dyDescent="0.2">
      <c r="A2107" s="184">
        <v>11745007</v>
      </c>
      <c r="B2107" s="183" t="str">
        <f>[1]店マスタ!B2106</f>
        <v>グレイス・かみさか</v>
      </c>
      <c r="C2107" s="183">
        <v>4</v>
      </c>
      <c r="D2107" s="183">
        <v>3</v>
      </c>
      <c r="E2107" s="183">
        <f>_xlfn.XLOOKUP(A2107,[2]Sheet1!$R:$R,[2]Sheet1!$AB:$AB,"",0)</f>
        <v>3</v>
      </c>
      <c r="F2107" s="183">
        <f>_xlfn.XLOOKUP($A2107,[3]【2026年03月度_全社】RFM客層一覧表データ!$A:$A,[3]【2026年03月度_全社】RFM客層一覧表データ!C:C,"",0)</f>
        <v>344</v>
      </c>
      <c r="G2107" s="183">
        <f>_xlfn.XLOOKUP($A2107,[3]【2026年03月度_全社】RFM客層一覧表データ!$A:$A,[3]【2026年03月度_全社】RFM客層一覧表データ!D:D,"",0)</f>
        <v>129</v>
      </c>
      <c r="H2107" s="183">
        <f>_xlfn.XLOOKUP($A2107,[3]【2026年03月度_全社】RFM客層一覧表データ!$A:$A,[3]【2026年03月度_全社】RFM客層一覧表データ!E:E,"",0)</f>
        <v>204</v>
      </c>
      <c r="I2107" s="183">
        <f>_xlfn.XLOOKUP($A2107,[3]【2026年03月度_全社】RFM客層一覧表データ!$A:$A,[3]【2026年03月度_全社】RFM客層一覧表データ!F:F,"",0)</f>
        <v>12</v>
      </c>
      <c r="J2107" s="183">
        <v>446</v>
      </c>
      <c r="K2107" s="183">
        <v>153</v>
      </c>
      <c r="L2107" s="183">
        <v>217</v>
      </c>
      <c r="M2107" s="183">
        <v>14</v>
      </c>
      <c r="N2107" s="183">
        <v>506</v>
      </c>
      <c r="O2107" s="183">
        <v>162</v>
      </c>
      <c r="P2107" s="183">
        <v>241</v>
      </c>
      <c r="Q2107" s="183">
        <v>18</v>
      </c>
      <c r="R2107" s="183">
        <v>539</v>
      </c>
      <c r="S2107" s="183">
        <v>162</v>
      </c>
      <c r="T2107" s="183">
        <v>261</v>
      </c>
      <c r="U2107" s="183">
        <v>14</v>
      </c>
      <c r="V2107" s="183">
        <v>582</v>
      </c>
      <c r="W2107" s="183">
        <v>197</v>
      </c>
      <c r="X2107" s="183">
        <v>276</v>
      </c>
      <c r="Y2107" s="183">
        <v>27</v>
      </c>
    </row>
    <row r="2108" spans="1:25" x14ac:dyDescent="0.2">
      <c r="A2108" s="184">
        <v>11745025</v>
      </c>
      <c r="B2108" s="183" t="str">
        <f>[1]店マスタ!B2107</f>
        <v>有限会社　エキセー電化</v>
      </c>
      <c r="C2108" s="183">
        <v>1.5</v>
      </c>
      <c r="D2108" s="183">
        <v>1.5</v>
      </c>
      <c r="E2108" s="183" t="str">
        <f>_xlfn.XLOOKUP(A2108,[2]Sheet1!$R:$R,[2]Sheet1!$AB:$AB,"",0)</f>
        <v/>
      </c>
      <c r="F2108" s="183" t="str">
        <f>_xlfn.XLOOKUP($A2108,[3]【2026年03月度_全社】RFM客層一覧表データ!$A:$A,[3]【2026年03月度_全社】RFM客層一覧表データ!C:C,"",0)</f>
        <v/>
      </c>
      <c r="G2108" s="183" t="str">
        <f>_xlfn.XLOOKUP($A2108,[3]【2026年03月度_全社】RFM客層一覧表データ!$A:$A,[3]【2026年03月度_全社】RFM客層一覧表データ!D:D,"",0)</f>
        <v/>
      </c>
      <c r="H2108" s="183" t="str">
        <f>_xlfn.XLOOKUP($A2108,[3]【2026年03月度_全社】RFM客層一覧表データ!$A:$A,[3]【2026年03月度_全社】RFM客層一覧表データ!E:E,"",0)</f>
        <v/>
      </c>
      <c r="I2108" s="183" t="str">
        <f>_xlfn.XLOOKUP($A2108,[3]【2026年03月度_全社】RFM客層一覧表データ!$A:$A,[3]【2026年03月度_全社】RFM客層一覧表データ!F:F,"",0)</f>
        <v/>
      </c>
      <c r="J2108" s="183">
        <v>0</v>
      </c>
      <c r="K2108" s="183">
        <v>0</v>
      </c>
      <c r="L2108" s="183">
        <v>0</v>
      </c>
      <c r="M2108" s="183">
        <v>0</v>
      </c>
      <c r="N2108" s="183">
        <v>0</v>
      </c>
      <c r="O2108" s="183">
        <v>0</v>
      </c>
      <c r="P2108" s="183">
        <v>0</v>
      </c>
      <c r="Q2108" s="183">
        <v>0</v>
      </c>
      <c r="R2108" s="183">
        <v>0</v>
      </c>
      <c r="S2108" s="183">
        <v>0</v>
      </c>
      <c r="T2108" s="183">
        <v>0</v>
      </c>
      <c r="U2108" s="183">
        <v>0</v>
      </c>
      <c r="V2108" s="183">
        <v>0</v>
      </c>
      <c r="W2108" s="183">
        <v>0</v>
      </c>
      <c r="X2108" s="183">
        <v>0</v>
      </c>
      <c r="Y2108" s="183">
        <v>0</v>
      </c>
    </row>
    <row r="2109" spans="1:25" x14ac:dyDescent="0.2">
      <c r="A2109" s="184">
        <v>11745028</v>
      </c>
      <c r="B2109" s="183" t="str">
        <f>[1]店マスタ!B2108</f>
        <v>ＡＲＥＡ‐１　ヒロカミ　西念店</v>
      </c>
      <c r="C2109" s="183">
        <v>3.5</v>
      </c>
      <c r="D2109" s="183">
        <v>3.5</v>
      </c>
      <c r="E2109" s="183">
        <f>_xlfn.XLOOKUP(A2109,[2]Sheet1!$R:$R,[2]Sheet1!$AB:$AB,"",0)</f>
        <v>1.5</v>
      </c>
      <c r="F2109" s="183">
        <f>_xlfn.XLOOKUP($A2109,[3]【2026年03月度_全社】RFM客層一覧表データ!$A:$A,[3]【2026年03月度_全社】RFM客層一覧表データ!C:C,"",0)</f>
        <v>1753</v>
      </c>
      <c r="G2109" s="183">
        <f>_xlfn.XLOOKUP($A2109,[3]【2026年03月度_全社】RFM客層一覧表データ!$A:$A,[3]【2026年03月度_全社】RFM客層一覧表データ!D:D,"",0)</f>
        <v>776</v>
      </c>
      <c r="H2109" s="183">
        <f>_xlfn.XLOOKUP($A2109,[3]【2026年03月度_全社】RFM客層一覧表データ!$A:$A,[3]【2026年03月度_全社】RFM客層一覧表データ!E:E,"",0)</f>
        <v>873</v>
      </c>
      <c r="I2109" s="183">
        <f>_xlfn.XLOOKUP($A2109,[3]【2026年03月度_全社】RFM客層一覧表データ!$A:$A,[3]【2026年03月度_全社】RFM客層一覧表データ!F:F,"",0)</f>
        <v>120</v>
      </c>
      <c r="J2109" s="183">
        <v>1778</v>
      </c>
      <c r="K2109" s="183">
        <v>806</v>
      </c>
      <c r="L2109" s="183">
        <v>881</v>
      </c>
      <c r="M2109" s="183">
        <v>136</v>
      </c>
      <c r="N2109" s="183">
        <v>1760</v>
      </c>
      <c r="O2109" s="183">
        <v>798</v>
      </c>
      <c r="P2109" s="183">
        <v>869</v>
      </c>
      <c r="Q2109" s="183">
        <v>137</v>
      </c>
      <c r="R2109" s="183">
        <v>1733</v>
      </c>
      <c r="S2109" s="183">
        <v>802</v>
      </c>
      <c r="T2109" s="183">
        <v>870</v>
      </c>
      <c r="U2109" s="183">
        <v>134</v>
      </c>
      <c r="V2109" s="183">
        <v>1743</v>
      </c>
      <c r="W2109" s="183">
        <v>795</v>
      </c>
      <c r="X2109" s="183">
        <v>861</v>
      </c>
      <c r="Y2109" s="183">
        <v>135</v>
      </c>
    </row>
    <row r="2110" spans="1:25" x14ac:dyDescent="0.2">
      <c r="A2110" s="184">
        <v>11745030</v>
      </c>
      <c r="B2110" s="183" t="str">
        <f>[1]店マスタ!B2109</f>
        <v>サクマカデン</v>
      </c>
      <c r="C2110" s="183">
        <v>2</v>
      </c>
      <c r="D2110" s="183">
        <v>2</v>
      </c>
      <c r="E2110" s="183" t="str">
        <f>_xlfn.XLOOKUP(A2110,[2]Sheet1!$R:$R,[2]Sheet1!$AB:$AB,"",0)</f>
        <v/>
      </c>
      <c r="F2110" s="183" t="str">
        <f>_xlfn.XLOOKUP($A2110,[3]【2026年03月度_全社】RFM客層一覧表データ!$A:$A,[3]【2026年03月度_全社】RFM客層一覧表データ!C:C,"",0)</f>
        <v/>
      </c>
      <c r="G2110" s="183" t="str">
        <f>_xlfn.XLOOKUP($A2110,[3]【2026年03月度_全社】RFM客層一覧表データ!$A:$A,[3]【2026年03月度_全社】RFM客層一覧表データ!D:D,"",0)</f>
        <v/>
      </c>
      <c r="H2110" s="183" t="str">
        <f>_xlfn.XLOOKUP($A2110,[3]【2026年03月度_全社】RFM客層一覧表データ!$A:$A,[3]【2026年03月度_全社】RFM客層一覧表データ!E:E,"",0)</f>
        <v/>
      </c>
      <c r="I2110" s="183" t="str">
        <f>_xlfn.XLOOKUP($A2110,[3]【2026年03月度_全社】RFM客層一覧表データ!$A:$A,[3]【2026年03月度_全社】RFM客層一覧表データ!F:F,"",0)</f>
        <v/>
      </c>
      <c r="J2110" s="183">
        <v>0</v>
      </c>
      <c r="K2110" s="183">
        <v>0</v>
      </c>
      <c r="L2110" s="183">
        <v>0</v>
      </c>
      <c r="M2110" s="183">
        <v>0</v>
      </c>
      <c r="N2110" s="183">
        <v>0</v>
      </c>
      <c r="O2110" s="183">
        <v>0</v>
      </c>
      <c r="P2110" s="183">
        <v>0</v>
      </c>
      <c r="Q2110" s="183">
        <v>0</v>
      </c>
      <c r="R2110" s="183">
        <v>0</v>
      </c>
      <c r="S2110" s="183">
        <v>0</v>
      </c>
      <c r="T2110" s="183">
        <v>0</v>
      </c>
      <c r="U2110" s="183">
        <v>0</v>
      </c>
      <c r="V2110" s="183">
        <v>0</v>
      </c>
      <c r="W2110" s="183">
        <v>0</v>
      </c>
      <c r="X2110" s="183">
        <v>0</v>
      </c>
      <c r="Y2110" s="183">
        <v>0</v>
      </c>
    </row>
    <row r="2111" spans="1:25" x14ac:dyDescent="0.2">
      <c r="A2111" s="184">
        <v>11745048</v>
      </c>
      <c r="B2111" s="183" t="str">
        <f>[1]店マスタ!B2110</f>
        <v>ＡＲＥＡ‐１　ライフ　サワダ</v>
      </c>
      <c r="C2111" s="183">
        <v>11</v>
      </c>
      <c r="D2111" s="183">
        <v>15.5</v>
      </c>
      <c r="E2111" s="183">
        <f>_xlfn.XLOOKUP(A2111,[2]Sheet1!$R:$R,[2]Sheet1!$AB:$AB,"",0)</f>
        <v>15.5</v>
      </c>
      <c r="F2111" s="183">
        <f>_xlfn.XLOOKUP($A2111,[3]【2026年03月度_全社】RFM客層一覧表データ!$A:$A,[3]【2026年03月度_全社】RFM客層一覧表データ!C:C,"",0)</f>
        <v>2203</v>
      </c>
      <c r="G2111" s="183">
        <f>_xlfn.XLOOKUP($A2111,[3]【2026年03月度_全社】RFM客層一覧表データ!$A:$A,[3]【2026年03月度_全社】RFM客層一覧表データ!D:D,"",0)</f>
        <v>1143</v>
      </c>
      <c r="H2111" s="183">
        <f>_xlfn.XLOOKUP($A2111,[3]【2026年03月度_全社】RFM客層一覧表データ!$A:$A,[3]【2026年03月度_全社】RFM客層一覧表データ!E:E,"",0)</f>
        <v>691</v>
      </c>
      <c r="I2111" s="183">
        <f>_xlfn.XLOOKUP($A2111,[3]【2026年03月度_全社】RFM客層一覧表データ!$A:$A,[3]【2026年03月度_全社】RFM客層一覧表データ!F:F,"",0)</f>
        <v>543</v>
      </c>
      <c r="J2111" s="183">
        <v>1751</v>
      </c>
      <c r="K2111" s="183">
        <v>926</v>
      </c>
      <c r="L2111" s="183">
        <v>660</v>
      </c>
      <c r="M2111" s="183">
        <v>405</v>
      </c>
      <c r="N2111" s="183">
        <v>1443</v>
      </c>
      <c r="O2111" s="183">
        <v>710</v>
      </c>
      <c r="P2111" s="183">
        <v>627</v>
      </c>
      <c r="Q2111" s="183">
        <v>185</v>
      </c>
      <c r="R2111" s="183">
        <v>1319</v>
      </c>
      <c r="S2111" s="183">
        <v>648</v>
      </c>
      <c r="T2111" s="183">
        <v>605</v>
      </c>
      <c r="U2111" s="183">
        <v>146</v>
      </c>
      <c r="V2111" s="183">
        <v>1252</v>
      </c>
      <c r="W2111" s="183">
        <v>626</v>
      </c>
      <c r="X2111" s="183">
        <v>576</v>
      </c>
      <c r="Y2111" s="183">
        <v>131</v>
      </c>
    </row>
    <row r="2112" spans="1:25" x14ac:dyDescent="0.2">
      <c r="A2112" s="184">
        <v>11745059</v>
      </c>
      <c r="B2112" s="183" t="str">
        <f>[1]店マスタ!B2111</f>
        <v>アンド・おおさき</v>
      </c>
      <c r="C2112" s="183">
        <v>4</v>
      </c>
      <c r="D2112" s="183">
        <v>4</v>
      </c>
      <c r="E2112" s="183">
        <f>_xlfn.XLOOKUP(A2112,[2]Sheet1!$R:$R,[2]Sheet1!$AB:$AB,"",0)</f>
        <v>4</v>
      </c>
      <c r="F2112" s="183">
        <f>_xlfn.XLOOKUP($A2112,[3]【2026年03月度_全社】RFM客層一覧表データ!$A:$A,[3]【2026年03月度_全社】RFM客層一覧表データ!C:C,"",0)</f>
        <v>1033</v>
      </c>
      <c r="G2112" s="183">
        <f>_xlfn.XLOOKUP($A2112,[3]【2026年03月度_全社】RFM客層一覧表データ!$A:$A,[3]【2026年03月度_全社】RFM客層一覧表データ!D:D,"",0)</f>
        <v>505</v>
      </c>
      <c r="H2112" s="183">
        <f>_xlfn.XLOOKUP($A2112,[3]【2026年03月度_全社】RFM客層一覧表データ!$A:$A,[3]【2026年03月度_全社】RFM客層一覧表データ!E:E,"",0)</f>
        <v>603</v>
      </c>
      <c r="I2112" s="183">
        <f>_xlfn.XLOOKUP($A2112,[3]【2026年03月度_全社】RFM客層一覧表データ!$A:$A,[3]【2026年03月度_全社】RFM客層一覧表データ!F:F,"",0)</f>
        <v>65</v>
      </c>
      <c r="J2112" s="183">
        <v>1015</v>
      </c>
      <c r="K2112" s="183">
        <v>519</v>
      </c>
      <c r="L2112" s="183">
        <v>600</v>
      </c>
      <c r="M2112" s="183">
        <v>60</v>
      </c>
      <c r="N2112" s="183">
        <v>1056</v>
      </c>
      <c r="O2112" s="183">
        <v>532</v>
      </c>
      <c r="P2112" s="183">
        <v>611</v>
      </c>
      <c r="Q2112" s="183">
        <v>61</v>
      </c>
      <c r="R2112" s="183">
        <v>1034</v>
      </c>
      <c r="S2112" s="183">
        <v>579</v>
      </c>
      <c r="T2112" s="183">
        <v>613</v>
      </c>
      <c r="U2112" s="183">
        <v>82</v>
      </c>
      <c r="V2112" s="183">
        <v>983</v>
      </c>
      <c r="W2112" s="183">
        <v>607</v>
      </c>
      <c r="X2112" s="183">
        <v>599</v>
      </c>
      <c r="Y2112" s="183">
        <v>78</v>
      </c>
    </row>
    <row r="2113" spans="1:25" x14ac:dyDescent="0.2">
      <c r="A2113" s="184">
        <v>11745075</v>
      </c>
      <c r="B2113" s="183" t="str">
        <f>[1]店マスタ!B2112</f>
        <v>ＡＲＥＡ－１</v>
      </c>
      <c r="C2113" s="183">
        <v>2</v>
      </c>
      <c r="D2113" s="183">
        <v>0.5</v>
      </c>
      <c r="E2113" s="183">
        <f>_xlfn.XLOOKUP(A2113,[2]Sheet1!$R:$R,[2]Sheet1!$AB:$AB,"",0)</f>
        <v>0.5</v>
      </c>
      <c r="F2113" s="183" t="str">
        <f>_xlfn.XLOOKUP($A2113,[3]【2026年03月度_全社】RFM客層一覧表データ!$A:$A,[3]【2026年03月度_全社】RFM客層一覧表データ!C:C,"",0)</f>
        <v/>
      </c>
      <c r="G2113" s="183" t="str">
        <f>_xlfn.XLOOKUP($A2113,[3]【2026年03月度_全社】RFM客層一覧表データ!$A:$A,[3]【2026年03月度_全社】RFM客層一覧表データ!D:D,"",0)</f>
        <v/>
      </c>
      <c r="H2113" s="183" t="str">
        <f>_xlfn.XLOOKUP($A2113,[3]【2026年03月度_全社】RFM客層一覧表データ!$A:$A,[3]【2026年03月度_全社】RFM客層一覧表データ!E:E,"",0)</f>
        <v/>
      </c>
      <c r="I2113" s="183" t="str">
        <f>_xlfn.XLOOKUP($A2113,[3]【2026年03月度_全社】RFM客層一覧表データ!$A:$A,[3]【2026年03月度_全社】RFM客層一覧表データ!F:F,"",0)</f>
        <v/>
      </c>
      <c r="J2113" s="183">
        <v>0</v>
      </c>
      <c r="K2113" s="183">
        <v>0</v>
      </c>
      <c r="L2113" s="183">
        <v>0</v>
      </c>
      <c r="M2113" s="183">
        <v>0</v>
      </c>
      <c r="N2113" s="183">
        <v>0</v>
      </c>
      <c r="O2113" s="183">
        <v>0</v>
      </c>
      <c r="P2113" s="183">
        <v>0</v>
      </c>
      <c r="Q2113" s="183">
        <v>0</v>
      </c>
      <c r="R2113" s="183">
        <v>0</v>
      </c>
      <c r="S2113" s="183">
        <v>0</v>
      </c>
      <c r="T2113" s="183">
        <v>0</v>
      </c>
      <c r="U2113" s="183">
        <v>0</v>
      </c>
      <c r="V2113" s="183">
        <v>0</v>
      </c>
      <c r="W2113" s="183">
        <v>0</v>
      </c>
      <c r="X2113" s="183">
        <v>0</v>
      </c>
      <c r="Y2113" s="183">
        <v>0</v>
      </c>
    </row>
    <row r="2114" spans="1:25" x14ac:dyDescent="0.2">
      <c r="A2114" s="184">
        <v>11746035</v>
      </c>
      <c r="B2114" s="183" t="str">
        <f>[1]店マスタ!B2113</f>
        <v>ハナブサデンキ</v>
      </c>
      <c r="C2114" s="183">
        <v>1.5</v>
      </c>
      <c r="D2114" s="183">
        <v>1.5</v>
      </c>
      <c r="E2114" s="183" t="str">
        <f>_xlfn.XLOOKUP(A2114,[2]Sheet1!$R:$R,[2]Sheet1!$AB:$AB,"",0)</f>
        <v/>
      </c>
      <c r="F2114" s="183" t="str">
        <f>_xlfn.XLOOKUP($A2114,[3]【2026年03月度_全社】RFM客層一覧表データ!$A:$A,[3]【2026年03月度_全社】RFM客層一覧表データ!C:C,"",0)</f>
        <v/>
      </c>
      <c r="G2114" s="183" t="str">
        <f>_xlfn.XLOOKUP($A2114,[3]【2026年03月度_全社】RFM客層一覧表データ!$A:$A,[3]【2026年03月度_全社】RFM客層一覧表データ!D:D,"",0)</f>
        <v/>
      </c>
      <c r="H2114" s="183" t="str">
        <f>_xlfn.XLOOKUP($A2114,[3]【2026年03月度_全社】RFM客層一覧表データ!$A:$A,[3]【2026年03月度_全社】RFM客層一覧表データ!E:E,"",0)</f>
        <v/>
      </c>
      <c r="I2114" s="183" t="str">
        <f>_xlfn.XLOOKUP($A2114,[3]【2026年03月度_全社】RFM客層一覧表データ!$A:$A,[3]【2026年03月度_全社】RFM客層一覧表データ!F:F,"",0)</f>
        <v/>
      </c>
      <c r="J2114" s="183">
        <v>0</v>
      </c>
      <c r="K2114" s="183">
        <v>0</v>
      </c>
      <c r="L2114" s="183">
        <v>0</v>
      </c>
      <c r="M2114" s="183">
        <v>0</v>
      </c>
      <c r="N2114" s="183">
        <v>0</v>
      </c>
      <c r="O2114" s="183">
        <v>0</v>
      </c>
      <c r="P2114" s="183">
        <v>0</v>
      </c>
      <c r="Q2114" s="183">
        <v>0</v>
      </c>
      <c r="R2114" s="183">
        <v>0</v>
      </c>
      <c r="S2114" s="183">
        <v>0</v>
      </c>
      <c r="T2114" s="183">
        <v>0</v>
      </c>
      <c r="U2114" s="183">
        <v>0</v>
      </c>
      <c r="V2114" s="183">
        <v>0</v>
      </c>
      <c r="W2114" s="183">
        <v>0</v>
      </c>
      <c r="X2114" s="183">
        <v>0</v>
      </c>
      <c r="Y2114" s="183">
        <v>0</v>
      </c>
    </row>
    <row r="2115" spans="1:25" x14ac:dyDescent="0.2">
      <c r="A2115" s="184">
        <v>11746052</v>
      </c>
      <c r="B2115" s="183" t="str">
        <f>[1]店マスタ!B2114</f>
        <v>Ｄｅｎｋｉ１０</v>
      </c>
      <c r="C2115" s="183">
        <v>1.5</v>
      </c>
      <c r="D2115" s="183">
        <v>1.5</v>
      </c>
      <c r="E2115" s="183">
        <f>_xlfn.XLOOKUP(A2115,[2]Sheet1!$R:$R,[2]Sheet1!$AB:$AB,"",0)</f>
        <v>1.5</v>
      </c>
      <c r="F2115" s="183" t="str">
        <f>_xlfn.XLOOKUP($A2115,[3]【2026年03月度_全社】RFM客層一覧表データ!$A:$A,[3]【2026年03月度_全社】RFM客層一覧表データ!C:C,"",0)</f>
        <v/>
      </c>
      <c r="G2115" s="183" t="str">
        <f>_xlfn.XLOOKUP($A2115,[3]【2026年03月度_全社】RFM客層一覧表データ!$A:$A,[3]【2026年03月度_全社】RFM客層一覧表データ!D:D,"",0)</f>
        <v/>
      </c>
      <c r="H2115" s="183" t="str">
        <f>_xlfn.XLOOKUP($A2115,[3]【2026年03月度_全社】RFM客層一覧表データ!$A:$A,[3]【2026年03月度_全社】RFM客層一覧表データ!E:E,"",0)</f>
        <v/>
      </c>
      <c r="I2115" s="183" t="str">
        <f>_xlfn.XLOOKUP($A2115,[3]【2026年03月度_全社】RFM客層一覧表データ!$A:$A,[3]【2026年03月度_全社】RFM客層一覧表データ!F:F,"",0)</f>
        <v/>
      </c>
      <c r="J2115" s="183">
        <v>0</v>
      </c>
      <c r="K2115" s="183">
        <v>0</v>
      </c>
      <c r="L2115" s="183">
        <v>0</v>
      </c>
      <c r="M2115" s="183">
        <v>0</v>
      </c>
      <c r="N2115" s="183">
        <v>0</v>
      </c>
      <c r="O2115" s="183">
        <v>0</v>
      </c>
      <c r="P2115" s="183">
        <v>0</v>
      </c>
      <c r="Q2115" s="183">
        <v>0</v>
      </c>
      <c r="R2115" s="183">
        <v>0</v>
      </c>
      <c r="S2115" s="183">
        <v>0</v>
      </c>
      <c r="T2115" s="183">
        <v>0</v>
      </c>
      <c r="U2115" s="183">
        <v>0</v>
      </c>
      <c r="V2115" s="183">
        <v>0</v>
      </c>
      <c r="W2115" s="183">
        <v>0</v>
      </c>
      <c r="X2115" s="183">
        <v>0</v>
      </c>
      <c r="Y2115" s="183">
        <v>0</v>
      </c>
    </row>
    <row r="2116" spans="1:25" x14ac:dyDescent="0.2">
      <c r="A2116" s="184">
        <v>11746077</v>
      </c>
      <c r="B2116" s="183" t="str">
        <f>[1]店マスタ!B2115</f>
        <v>ＡＲＥＡ－１　ヒロカミ三口店</v>
      </c>
      <c r="C2116" s="183">
        <v>2</v>
      </c>
      <c r="D2116" s="183">
        <v>1</v>
      </c>
      <c r="E2116" s="183">
        <f>_xlfn.XLOOKUP(A2116,[2]Sheet1!$R:$R,[2]Sheet1!$AB:$AB,"",0)</f>
        <v>2</v>
      </c>
      <c r="F2116" s="183" t="str">
        <f>_xlfn.XLOOKUP($A2116,[3]【2026年03月度_全社】RFM客層一覧表データ!$A:$A,[3]【2026年03月度_全社】RFM客層一覧表データ!C:C,"",0)</f>
        <v/>
      </c>
      <c r="G2116" s="183" t="str">
        <f>_xlfn.XLOOKUP($A2116,[3]【2026年03月度_全社】RFM客層一覧表データ!$A:$A,[3]【2026年03月度_全社】RFM客層一覧表データ!D:D,"",0)</f>
        <v/>
      </c>
      <c r="H2116" s="183" t="str">
        <f>_xlfn.XLOOKUP($A2116,[3]【2026年03月度_全社】RFM客層一覧表データ!$A:$A,[3]【2026年03月度_全社】RFM客層一覧表データ!E:E,"",0)</f>
        <v/>
      </c>
      <c r="I2116" s="183" t="str">
        <f>_xlfn.XLOOKUP($A2116,[3]【2026年03月度_全社】RFM客層一覧表データ!$A:$A,[3]【2026年03月度_全社】RFM客層一覧表データ!F:F,"",0)</f>
        <v/>
      </c>
      <c r="J2116" s="183">
        <v>0</v>
      </c>
      <c r="K2116" s="183">
        <v>0</v>
      </c>
      <c r="L2116" s="183">
        <v>0</v>
      </c>
      <c r="M2116" s="183">
        <v>0</v>
      </c>
      <c r="N2116" s="183">
        <v>0</v>
      </c>
      <c r="O2116" s="183">
        <v>0</v>
      </c>
      <c r="P2116" s="183">
        <v>0</v>
      </c>
      <c r="Q2116" s="183">
        <v>0</v>
      </c>
      <c r="R2116" s="183">
        <v>0</v>
      </c>
      <c r="S2116" s="183">
        <v>0</v>
      </c>
      <c r="T2116" s="183">
        <v>0</v>
      </c>
      <c r="U2116" s="183">
        <v>0</v>
      </c>
      <c r="V2116" s="183">
        <v>0</v>
      </c>
      <c r="W2116" s="183">
        <v>0</v>
      </c>
      <c r="X2116" s="183">
        <v>0</v>
      </c>
      <c r="Y2116" s="183">
        <v>0</v>
      </c>
    </row>
    <row r="2117" spans="1:25" x14ac:dyDescent="0.2">
      <c r="A2117" s="184">
        <v>11747004</v>
      </c>
      <c r="B2117" s="183" t="str">
        <f>[1]店マスタ!B2116</f>
        <v>アサノデンキ店</v>
      </c>
      <c r="C2117" s="183">
        <v>2</v>
      </c>
      <c r="D2117" s="183">
        <v>1.5</v>
      </c>
      <c r="E2117" s="183">
        <f>_xlfn.XLOOKUP(A2117,[2]Sheet1!$R:$R,[2]Sheet1!$AB:$AB,"",0)</f>
        <v>1.5</v>
      </c>
      <c r="F2117" s="183">
        <f>_xlfn.XLOOKUP($A2117,[3]【2026年03月度_全社】RFM客層一覧表データ!$A:$A,[3]【2026年03月度_全社】RFM客層一覧表データ!C:C,"",0)</f>
        <v>298</v>
      </c>
      <c r="G2117" s="183">
        <f>_xlfn.XLOOKUP($A2117,[3]【2026年03月度_全社】RFM客層一覧表データ!$A:$A,[3]【2026年03月度_全社】RFM客層一覧表データ!D:D,"",0)</f>
        <v>135</v>
      </c>
      <c r="H2117" s="183">
        <f>_xlfn.XLOOKUP($A2117,[3]【2026年03月度_全社】RFM客層一覧表データ!$A:$A,[3]【2026年03月度_全社】RFM客層一覧表データ!E:E,"",0)</f>
        <v>183</v>
      </c>
      <c r="I2117" s="183">
        <f>_xlfn.XLOOKUP($A2117,[3]【2026年03月度_全社】RFM客層一覧表データ!$A:$A,[3]【2026年03月度_全社】RFM客層一覧表データ!F:F,"",0)</f>
        <v>18</v>
      </c>
      <c r="J2117" s="183">
        <v>299</v>
      </c>
      <c r="K2117" s="183">
        <v>152</v>
      </c>
      <c r="L2117" s="183">
        <v>191</v>
      </c>
      <c r="M2117" s="183">
        <v>11</v>
      </c>
      <c r="N2117" s="183">
        <v>303</v>
      </c>
      <c r="O2117" s="183">
        <v>152</v>
      </c>
      <c r="P2117" s="183">
        <v>192</v>
      </c>
      <c r="Q2117" s="183">
        <v>15</v>
      </c>
      <c r="R2117" s="183">
        <v>314</v>
      </c>
      <c r="S2117" s="183">
        <v>160</v>
      </c>
      <c r="T2117" s="183">
        <v>199</v>
      </c>
      <c r="U2117" s="183">
        <v>13</v>
      </c>
      <c r="V2117" s="183">
        <v>331</v>
      </c>
      <c r="W2117" s="183">
        <v>156</v>
      </c>
      <c r="X2117" s="183">
        <v>206</v>
      </c>
      <c r="Y2117" s="183">
        <v>14</v>
      </c>
    </row>
    <row r="2118" spans="1:25" x14ac:dyDescent="0.2">
      <c r="A2118" s="184">
        <v>11747005</v>
      </c>
      <c r="B2118" s="183" t="str">
        <f>[1]店マスタ!B2117</f>
        <v>ゆうらくざ・ござ</v>
      </c>
      <c r="C2118" s="183">
        <v>2.5</v>
      </c>
      <c r="D2118" s="183">
        <v>2.5</v>
      </c>
      <c r="E2118" s="183">
        <f>_xlfn.XLOOKUP(A2118,[2]Sheet1!$R:$R,[2]Sheet1!$AB:$AB,"",0)</f>
        <v>2.5</v>
      </c>
      <c r="F2118" s="183">
        <f>_xlfn.XLOOKUP($A2118,[3]【2026年03月度_全社】RFM客層一覧表データ!$A:$A,[3]【2026年03月度_全社】RFM客層一覧表データ!C:C,"",0)</f>
        <v>560</v>
      </c>
      <c r="G2118" s="183">
        <f>_xlfn.XLOOKUP($A2118,[3]【2026年03月度_全社】RFM客層一覧表データ!$A:$A,[3]【2026年03月度_全社】RFM客層一覧表データ!D:D,"",0)</f>
        <v>247</v>
      </c>
      <c r="H2118" s="183">
        <f>_xlfn.XLOOKUP($A2118,[3]【2026年03月度_全社】RFM客層一覧表データ!$A:$A,[3]【2026年03月度_全社】RFM客層一覧表データ!E:E,"",0)</f>
        <v>294</v>
      </c>
      <c r="I2118" s="183">
        <f>_xlfn.XLOOKUP($A2118,[3]【2026年03月度_全社】RFM客層一覧表データ!$A:$A,[3]【2026年03月度_全社】RFM客層一覧表データ!F:F,"",0)</f>
        <v>23</v>
      </c>
      <c r="J2118" s="183">
        <v>579</v>
      </c>
      <c r="K2118" s="183">
        <v>242</v>
      </c>
      <c r="L2118" s="183">
        <v>298</v>
      </c>
      <c r="M2118" s="183">
        <v>24</v>
      </c>
      <c r="N2118" s="183">
        <v>592</v>
      </c>
      <c r="O2118" s="183">
        <v>265</v>
      </c>
      <c r="P2118" s="183">
        <v>309</v>
      </c>
      <c r="Q2118" s="183">
        <v>32</v>
      </c>
      <c r="R2118" s="183">
        <v>608</v>
      </c>
      <c r="S2118" s="183">
        <v>285</v>
      </c>
      <c r="T2118" s="183">
        <v>328</v>
      </c>
      <c r="U2118" s="183">
        <v>34</v>
      </c>
      <c r="V2118" s="183">
        <v>640</v>
      </c>
      <c r="W2118" s="183">
        <v>286</v>
      </c>
      <c r="X2118" s="183">
        <v>334</v>
      </c>
      <c r="Y2118" s="183">
        <v>40</v>
      </c>
    </row>
    <row r="2119" spans="1:25" x14ac:dyDescent="0.2">
      <c r="A2119" s="184">
        <v>11748001</v>
      </c>
      <c r="B2119" s="183" t="str">
        <f>[1]店マスタ!B2118</f>
        <v>カワベデンキ</v>
      </c>
      <c r="C2119" s="183">
        <v>2.5</v>
      </c>
      <c r="D2119" s="183">
        <v>2.5</v>
      </c>
      <c r="E2119" s="183">
        <f>_xlfn.XLOOKUP(A2119,[2]Sheet1!$R:$R,[2]Sheet1!$AB:$AB,"",0)</f>
        <v>2.5</v>
      </c>
      <c r="F2119" s="183" t="str">
        <f>_xlfn.XLOOKUP($A2119,[3]【2026年03月度_全社】RFM客層一覧表データ!$A:$A,[3]【2026年03月度_全社】RFM客層一覧表データ!C:C,"",0)</f>
        <v/>
      </c>
      <c r="G2119" s="183" t="str">
        <f>_xlfn.XLOOKUP($A2119,[3]【2026年03月度_全社】RFM客層一覧表データ!$A:$A,[3]【2026年03月度_全社】RFM客層一覧表データ!D:D,"",0)</f>
        <v/>
      </c>
      <c r="H2119" s="183" t="str">
        <f>_xlfn.XLOOKUP($A2119,[3]【2026年03月度_全社】RFM客層一覧表データ!$A:$A,[3]【2026年03月度_全社】RFM客層一覧表データ!E:E,"",0)</f>
        <v/>
      </c>
      <c r="I2119" s="183" t="str">
        <f>_xlfn.XLOOKUP($A2119,[3]【2026年03月度_全社】RFM客層一覧表データ!$A:$A,[3]【2026年03月度_全社】RFM客層一覧表データ!F:F,"",0)</f>
        <v/>
      </c>
      <c r="J2119" s="183">
        <v>0</v>
      </c>
      <c r="K2119" s="183">
        <v>0</v>
      </c>
      <c r="L2119" s="183">
        <v>0</v>
      </c>
      <c r="M2119" s="183">
        <v>0</v>
      </c>
      <c r="N2119" s="183">
        <v>0</v>
      </c>
      <c r="O2119" s="183">
        <v>0</v>
      </c>
      <c r="P2119" s="183">
        <v>0</v>
      </c>
      <c r="Q2119" s="183">
        <v>0</v>
      </c>
      <c r="R2119" s="183">
        <v>0</v>
      </c>
      <c r="S2119" s="183">
        <v>0</v>
      </c>
      <c r="T2119" s="183">
        <v>0</v>
      </c>
      <c r="U2119" s="183">
        <v>0</v>
      </c>
      <c r="V2119" s="183">
        <v>0</v>
      </c>
      <c r="W2119" s="183">
        <v>0</v>
      </c>
      <c r="X2119" s="183">
        <v>0</v>
      </c>
      <c r="Y2119" s="183">
        <v>0</v>
      </c>
    </row>
    <row r="2120" spans="1:25" x14ac:dyDescent="0.2">
      <c r="A2120" s="184">
        <v>11748003</v>
      </c>
      <c r="B2120" s="183" t="str">
        <f>[1]店マスタ!B2119</f>
        <v>ゆうらくざ・あらよし</v>
      </c>
      <c r="C2120" s="183">
        <v>1.5</v>
      </c>
      <c r="D2120" s="183">
        <v>1.5</v>
      </c>
      <c r="E2120" s="183">
        <f>_xlfn.XLOOKUP(A2120,[2]Sheet1!$R:$R,[2]Sheet1!$AB:$AB,"",0)</f>
        <v>2</v>
      </c>
      <c r="F2120" s="183">
        <f>_xlfn.XLOOKUP($A2120,[3]【2026年03月度_全社】RFM客層一覧表データ!$A:$A,[3]【2026年03月度_全社】RFM客層一覧表データ!C:C,"",0)</f>
        <v>263</v>
      </c>
      <c r="G2120" s="183">
        <f>_xlfn.XLOOKUP($A2120,[3]【2026年03月度_全社】RFM客層一覧表データ!$A:$A,[3]【2026年03月度_全社】RFM客層一覧表データ!D:D,"",0)</f>
        <v>110</v>
      </c>
      <c r="H2120" s="183">
        <f>_xlfn.XLOOKUP($A2120,[3]【2026年03月度_全社】RFM客層一覧表データ!$A:$A,[3]【2026年03月度_全社】RFM客層一覧表データ!E:E,"",0)</f>
        <v>119</v>
      </c>
      <c r="I2120" s="183">
        <f>_xlfn.XLOOKUP($A2120,[3]【2026年03月度_全社】RFM客層一覧表データ!$A:$A,[3]【2026年03月度_全社】RFM客層一覧表データ!F:F,"",0)</f>
        <v>17</v>
      </c>
      <c r="J2120" s="183">
        <v>259</v>
      </c>
      <c r="K2120" s="183">
        <v>117</v>
      </c>
      <c r="L2120" s="183">
        <v>125</v>
      </c>
      <c r="M2120" s="183">
        <v>18</v>
      </c>
      <c r="N2120" s="183">
        <v>261</v>
      </c>
      <c r="O2120" s="183">
        <v>122</v>
      </c>
      <c r="P2120" s="183">
        <v>117</v>
      </c>
      <c r="Q2120" s="183">
        <v>23</v>
      </c>
      <c r="R2120" s="183">
        <v>260</v>
      </c>
      <c r="S2120" s="183">
        <v>118</v>
      </c>
      <c r="T2120" s="183">
        <v>125</v>
      </c>
      <c r="U2120" s="183">
        <v>17</v>
      </c>
      <c r="V2120" s="183">
        <v>264</v>
      </c>
      <c r="W2120" s="183">
        <v>127</v>
      </c>
      <c r="X2120" s="183">
        <v>123</v>
      </c>
      <c r="Y2120" s="183">
        <v>21</v>
      </c>
    </row>
    <row r="2121" spans="1:25" x14ac:dyDescent="0.2">
      <c r="A2121" s="184">
        <v>11748004</v>
      </c>
      <c r="B2121" s="183" t="str">
        <f>[1]店マスタ!B2120</f>
        <v>Ｌｉｆｅ　ｉｎ　スギタ</v>
      </c>
      <c r="C2121" s="183">
        <v>2</v>
      </c>
      <c r="D2121" s="183">
        <v>2</v>
      </c>
      <c r="E2121" s="183">
        <f>_xlfn.XLOOKUP(A2121,[2]Sheet1!$R:$R,[2]Sheet1!$AB:$AB,"",0)</f>
        <v>2</v>
      </c>
      <c r="F2121" s="183">
        <f>_xlfn.XLOOKUP($A2121,[3]【2026年03月度_全社】RFM客層一覧表データ!$A:$A,[3]【2026年03月度_全社】RFM客層一覧表データ!C:C,"",0)</f>
        <v>658</v>
      </c>
      <c r="G2121" s="183">
        <f>_xlfn.XLOOKUP($A2121,[3]【2026年03月度_全社】RFM客層一覧表データ!$A:$A,[3]【2026年03月度_全社】RFM客層一覧表データ!D:D,"",0)</f>
        <v>311</v>
      </c>
      <c r="H2121" s="183">
        <f>_xlfn.XLOOKUP($A2121,[3]【2026年03月度_全社】RFM客層一覧表データ!$A:$A,[3]【2026年03月度_全社】RFM客層一覧表データ!E:E,"",0)</f>
        <v>426</v>
      </c>
      <c r="I2121" s="183">
        <f>_xlfn.XLOOKUP($A2121,[3]【2026年03月度_全社】RFM客層一覧表データ!$A:$A,[3]【2026年03月度_全社】RFM客層一覧表データ!F:F,"",0)</f>
        <v>26</v>
      </c>
      <c r="J2121" s="183">
        <v>671</v>
      </c>
      <c r="K2121" s="183">
        <v>332</v>
      </c>
      <c r="L2121" s="183">
        <v>440</v>
      </c>
      <c r="M2121" s="183">
        <v>36</v>
      </c>
      <c r="N2121" s="183">
        <v>682</v>
      </c>
      <c r="O2121" s="183">
        <v>323</v>
      </c>
      <c r="P2121" s="183">
        <v>447</v>
      </c>
      <c r="Q2121" s="183">
        <v>20</v>
      </c>
      <c r="R2121" s="183">
        <v>716</v>
      </c>
      <c r="S2121" s="183">
        <v>359</v>
      </c>
      <c r="T2121" s="183">
        <v>457</v>
      </c>
      <c r="U2121" s="183">
        <v>37</v>
      </c>
      <c r="V2121" s="183">
        <v>722</v>
      </c>
      <c r="W2121" s="183">
        <v>374</v>
      </c>
      <c r="X2121" s="183">
        <v>461</v>
      </c>
      <c r="Y2121" s="183">
        <v>31</v>
      </c>
    </row>
    <row r="2122" spans="1:25" x14ac:dyDescent="0.2">
      <c r="A2122" s="184">
        <v>11748018</v>
      </c>
      <c r="B2122" s="183" t="str">
        <f>[1]店マスタ!B2121</f>
        <v>グレイス・きたいち</v>
      </c>
      <c r="C2122" s="183">
        <v>3</v>
      </c>
      <c r="D2122" s="183">
        <v>2.5</v>
      </c>
      <c r="E2122" s="183">
        <f>_xlfn.XLOOKUP(A2122,[2]Sheet1!$R:$R,[2]Sheet1!$AB:$AB,"",0)</f>
        <v>3</v>
      </c>
      <c r="F2122" s="183">
        <f>_xlfn.XLOOKUP($A2122,[3]【2026年03月度_全社】RFM客層一覧表データ!$A:$A,[3]【2026年03月度_全社】RFM客層一覧表データ!C:C,"",0)</f>
        <v>601</v>
      </c>
      <c r="G2122" s="183">
        <f>_xlfn.XLOOKUP($A2122,[3]【2026年03月度_全社】RFM客層一覧表データ!$A:$A,[3]【2026年03月度_全社】RFM客層一覧表データ!D:D,"",0)</f>
        <v>255</v>
      </c>
      <c r="H2122" s="183">
        <f>_xlfn.XLOOKUP($A2122,[3]【2026年03月度_全社】RFM客層一覧表データ!$A:$A,[3]【2026年03月度_全社】RFM客層一覧表データ!E:E,"",0)</f>
        <v>294</v>
      </c>
      <c r="I2122" s="183">
        <f>_xlfn.XLOOKUP($A2122,[3]【2026年03月度_全社】RFM客層一覧表データ!$A:$A,[3]【2026年03月度_全社】RFM客層一覧表データ!F:F,"",0)</f>
        <v>30</v>
      </c>
      <c r="J2122" s="183">
        <v>674</v>
      </c>
      <c r="K2122" s="183">
        <v>263</v>
      </c>
      <c r="L2122" s="183">
        <v>309</v>
      </c>
      <c r="M2122" s="183">
        <v>51</v>
      </c>
      <c r="N2122" s="183">
        <v>723</v>
      </c>
      <c r="O2122" s="183">
        <v>289</v>
      </c>
      <c r="P2122" s="183">
        <v>318</v>
      </c>
      <c r="Q2122" s="183">
        <v>38</v>
      </c>
      <c r="R2122" s="183">
        <v>760</v>
      </c>
      <c r="S2122" s="183">
        <v>284</v>
      </c>
      <c r="T2122" s="183">
        <v>323</v>
      </c>
      <c r="U2122" s="183">
        <v>37</v>
      </c>
      <c r="V2122" s="183">
        <v>789</v>
      </c>
      <c r="W2122" s="183">
        <v>289</v>
      </c>
      <c r="X2122" s="183">
        <v>327</v>
      </c>
      <c r="Y2122" s="183">
        <v>40</v>
      </c>
    </row>
    <row r="2123" spans="1:25" x14ac:dyDescent="0.2">
      <c r="A2123" s="184">
        <v>11748056</v>
      </c>
      <c r="B2123" s="183" t="str">
        <f>[1]店マスタ!B2122</f>
        <v>グレイス・なかやま</v>
      </c>
      <c r="C2123" s="183">
        <v>2</v>
      </c>
      <c r="D2123" s="183">
        <v>2</v>
      </c>
      <c r="E2123" s="183" t="str">
        <f>_xlfn.XLOOKUP(A2123,[2]Sheet1!$R:$R,[2]Sheet1!$AB:$AB,"",0)</f>
        <v/>
      </c>
      <c r="F2123" s="183">
        <f>_xlfn.XLOOKUP($A2123,[3]【2026年03月度_全社】RFM客層一覧表データ!$A:$A,[3]【2026年03月度_全社】RFM客層一覧表データ!C:C,"",0)</f>
        <v>171</v>
      </c>
      <c r="G2123" s="183">
        <f>_xlfn.XLOOKUP($A2123,[3]【2026年03月度_全社】RFM客層一覧表データ!$A:$A,[3]【2026年03月度_全社】RFM客層一覧表データ!D:D,"",0)</f>
        <v>59</v>
      </c>
      <c r="H2123" s="183">
        <f>_xlfn.XLOOKUP($A2123,[3]【2026年03月度_全社】RFM客層一覧表データ!$A:$A,[3]【2026年03月度_全社】RFM客層一覧表データ!E:E,"",0)</f>
        <v>101</v>
      </c>
      <c r="I2123" s="183">
        <f>_xlfn.XLOOKUP($A2123,[3]【2026年03月度_全社】RFM客層一覧表データ!$A:$A,[3]【2026年03月度_全社】RFM客層一覧表データ!F:F,"",0)</f>
        <v>3</v>
      </c>
      <c r="J2123" s="183">
        <v>214</v>
      </c>
      <c r="K2123" s="183">
        <v>57</v>
      </c>
      <c r="L2123" s="183">
        <v>107</v>
      </c>
      <c r="M2123" s="183">
        <v>4</v>
      </c>
      <c r="N2123" s="183">
        <v>238</v>
      </c>
      <c r="O2123" s="183">
        <v>69</v>
      </c>
      <c r="P2123" s="183">
        <v>121</v>
      </c>
      <c r="Q2123" s="183">
        <v>11</v>
      </c>
      <c r="R2123" s="183">
        <v>263</v>
      </c>
      <c r="S2123" s="183">
        <v>80</v>
      </c>
      <c r="T2123" s="183">
        <v>133</v>
      </c>
      <c r="U2123" s="183">
        <v>7</v>
      </c>
      <c r="V2123" s="183">
        <v>287</v>
      </c>
      <c r="W2123" s="183">
        <v>82</v>
      </c>
      <c r="X2123" s="183">
        <v>145</v>
      </c>
      <c r="Y2123" s="183">
        <v>6</v>
      </c>
    </row>
    <row r="2124" spans="1:25" x14ac:dyDescent="0.2">
      <c r="A2124" s="184">
        <v>11748119</v>
      </c>
      <c r="B2124" s="183" t="str">
        <f>[1]店マスタ!B2123</f>
        <v>スカイ　中央</v>
      </c>
      <c r="C2124" s="183">
        <v>1.5</v>
      </c>
      <c r="D2124" s="183">
        <v>1.5</v>
      </c>
      <c r="E2124" s="183">
        <f>_xlfn.XLOOKUP(A2124,[2]Sheet1!$R:$R,[2]Sheet1!$AB:$AB,"",0)</f>
        <v>1.5</v>
      </c>
      <c r="F2124" s="183" t="str">
        <f>_xlfn.XLOOKUP($A2124,[3]【2026年03月度_全社】RFM客層一覧表データ!$A:$A,[3]【2026年03月度_全社】RFM客層一覧表データ!C:C,"",0)</f>
        <v/>
      </c>
      <c r="G2124" s="183" t="str">
        <f>_xlfn.XLOOKUP($A2124,[3]【2026年03月度_全社】RFM客層一覧表データ!$A:$A,[3]【2026年03月度_全社】RFM客層一覧表データ!D:D,"",0)</f>
        <v/>
      </c>
      <c r="H2124" s="183" t="str">
        <f>_xlfn.XLOOKUP($A2124,[3]【2026年03月度_全社】RFM客層一覧表データ!$A:$A,[3]【2026年03月度_全社】RFM客層一覧表データ!E:E,"",0)</f>
        <v/>
      </c>
      <c r="I2124" s="183" t="str">
        <f>_xlfn.XLOOKUP($A2124,[3]【2026年03月度_全社】RFM客層一覧表データ!$A:$A,[3]【2026年03月度_全社】RFM客層一覧表データ!F:F,"",0)</f>
        <v/>
      </c>
      <c r="J2124" s="183">
        <v>0</v>
      </c>
      <c r="K2124" s="183">
        <v>0</v>
      </c>
      <c r="L2124" s="183">
        <v>0</v>
      </c>
      <c r="M2124" s="183">
        <v>0</v>
      </c>
      <c r="N2124" s="183">
        <v>0</v>
      </c>
      <c r="O2124" s="183">
        <v>0</v>
      </c>
      <c r="P2124" s="183">
        <v>0</v>
      </c>
      <c r="Q2124" s="183">
        <v>0</v>
      </c>
      <c r="R2124" s="183">
        <v>0</v>
      </c>
      <c r="S2124" s="183">
        <v>0</v>
      </c>
      <c r="T2124" s="183">
        <v>0</v>
      </c>
      <c r="U2124" s="183">
        <v>0</v>
      </c>
      <c r="V2124" s="183">
        <v>0</v>
      </c>
      <c r="W2124" s="183">
        <v>0</v>
      </c>
      <c r="X2124" s="183">
        <v>0</v>
      </c>
      <c r="Y2124" s="183">
        <v>0</v>
      </c>
    </row>
    <row r="2125" spans="1:25" x14ac:dyDescent="0.2">
      <c r="A2125" s="184">
        <v>11749001</v>
      </c>
      <c r="B2125" s="183" t="str">
        <f>[1]店マスタ!B2124</f>
        <v>ゆうらくざ・はた</v>
      </c>
      <c r="C2125" s="183">
        <v>3</v>
      </c>
      <c r="D2125" s="183">
        <v>3</v>
      </c>
      <c r="E2125" s="183">
        <f>_xlfn.XLOOKUP(A2125,[2]Sheet1!$R:$R,[2]Sheet1!$AB:$AB,"",0)</f>
        <v>3</v>
      </c>
      <c r="F2125" s="183">
        <f>_xlfn.XLOOKUP($A2125,[3]【2026年03月度_全社】RFM客層一覧表データ!$A:$A,[3]【2026年03月度_全社】RFM客層一覧表データ!C:C,"",0)</f>
        <v>457</v>
      </c>
      <c r="G2125" s="183">
        <f>_xlfn.XLOOKUP($A2125,[3]【2026年03月度_全社】RFM客層一覧表データ!$A:$A,[3]【2026年03月度_全社】RFM客層一覧表データ!D:D,"",0)</f>
        <v>203</v>
      </c>
      <c r="H2125" s="183">
        <f>_xlfn.XLOOKUP($A2125,[3]【2026年03月度_全社】RFM客層一覧表データ!$A:$A,[3]【2026年03月度_全社】RFM客層一覧表データ!E:E,"",0)</f>
        <v>271</v>
      </c>
      <c r="I2125" s="183">
        <f>_xlfn.XLOOKUP($A2125,[3]【2026年03月度_全社】RFM客層一覧表データ!$A:$A,[3]【2026年03月度_全社】RFM客層一覧表データ!F:F,"",0)</f>
        <v>15</v>
      </c>
      <c r="J2125" s="183">
        <v>490</v>
      </c>
      <c r="K2125" s="183">
        <v>207</v>
      </c>
      <c r="L2125" s="183">
        <v>282</v>
      </c>
      <c r="M2125" s="183">
        <v>19</v>
      </c>
      <c r="N2125" s="183">
        <v>518</v>
      </c>
      <c r="O2125" s="183">
        <v>223</v>
      </c>
      <c r="P2125" s="183">
        <v>299</v>
      </c>
      <c r="Q2125" s="183">
        <v>22</v>
      </c>
      <c r="R2125" s="183">
        <v>546</v>
      </c>
      <c r="S2125" s="183">
        <v>228</v>
      </c>
      <c r="T2125" s="183">
        <v>319</v>
      </c>
      <c r="U2125" s="183">
        <v>24</v>
      </c>
      <c r="V2125" s="183">
        <v>580</v>
      </c>
      <c r="W2125" s="183">
        <v>259</v>
      </c>
      <c r="X2125" s="183">
        <v>339</v>
      </c>
      <c r="Y2125" s="183">
        <v>20</v>
      </c>
    </row>
    <row r="2126" spans="1:25" x14ac:dyDescent="0.2">
      <c r="A2126" s="184">
        <v>11749005</v>
      </c>
      <c r="B2126" s="183" t="str">
        <f>[1]店マスタ!B2125</f>
        <v>（株）前越電化社</v>
      </c>
      <c r="C2126" s="183">
        <v>5</v>
      </c>
      <c r="D2126" s="183">
        <v>5</v>
      </c>
      <c r="E2126" s="183">
        <f>_xlfn.XLOOKUP(A2126,[2]Sheet1!$R:$R,[2]Sheet1!$AB:$AB,"",0)</f>
        <v>4.5</v>
      </c>
      <c r="F2126" s="183">
        <f>_xlfn.XLOOKUP($A2126,[3]【2026年03月度_全社】RFM客層一覧表データ!$A:$A,[3]【2026年03月度_全社】RFM客層一覧表データ!C:C,"",0)</f>
        <v>894</v>
      </c>
      <c r="G2126" s="183">
        <f>_xlfn.XLOOKUP($A2126,[3]【2026年03月度_全社】RFM客層一覧表データ!$A:$A,[3]【2026年03月度_全社】RFM客層一覧表データ!D:D,"",0)</f>
        <v>357</v>
      </c>
      <c r="H2126" s="183">
        <f>_xlfn.XLOOKUP($A2126,[3]【2026年03月度_全社】RFM客層一覧表データ!$A:$A,[3]【2026年03月度_全社】RFM客層一覧表データ!E:E,"",0)</f>
        <v>380</v>
      </c>
      <c r="I2126" s="183">
        <f>_xlfn.XLOOKUP($A2126,[3]【2026年03月度_全社】RFM客層一覧表データ!$A:$A,[3]【2026年03月度_全社】RFM客層一覧表データ!F:F,"",0)</f>
        <v>81</v>
      </c>
      <c r="J2126" s="183">
        <v>892</v>
      </c>
      <c r="K2126" s="183">
        <v>338</v>
      </c>
      <c r="L2126" s="183">
        <v>387</v>
      </c>
      <c r="M2126" s="183">
        <v>76</v>
      </c>
      <c r="N2126" s="183">
        <v>899</v>
      </c>
      <c r="O2126" s="183">
        <v>331</v>
      </c>
      <c r="P2126" s="183">
        <v>406</v>
      </c>
      <c r="Q2126" s="183">
        <v>65</v>
      </c>
      <c r="R2126" s="183">
        <v>922</v>
      </c>
      <c r="S2126" s="183">
        <v>372</v>
      </c>
      <c r="T2126" s="183">
        <v>444</v>
      </c>
      <c r="U2126" s="183">
        <v>74</v>
      </c>
      <c r="V2126" s="183">
        <v>944</v>
      </c>
      <c r="W2126" s="183">
        <v>344</v>
      </c>
      <c r="X2126" s="183">
        <v>444</v>
      </c>
      <c r="Y2126" s="183">
        <v>62</v>
      </c>
    </row>
    <row r="2127" spans="1:25" x14ac:dyDescent="0.2">
      <c r="A2127" s="184">
        <v>11749015</v>
      </c>
      <c r="B2127" s="183" t="str">
        <f>[1]店マスタ!B2126</f>
        <v>グレイス・ひかり</v>
      </c>
      <c r="C2127" s="183">
        <v>2.5</v>
      </c>
      <c r="D2127" s="183">
        <v>2.5</v>
      </c>
      <c r="E2127" s="183">
        <f>_xlfn.XLOOKUP(A2127,[2]Sheet1!$R:$R,[2]Sheet1!$AB:$AB,"",0)</f>
        <v>2.5</v>
      </c>
      <c r="F2127" s="183">
        <f>_xlfn.XLOOKUP($A2127,[3]【2026年03月度_全社】RFM客層一覧表データ!$A:$A,[3]【2026年03月度_全社】RFM客層一覧表データ!C:C,"",0)</f>
        <v>239</v>
      </c>
      <c r="G2127" s="183">
        <f>_xlfn.XLOOKUP($A2127,[3]【2026年03月度_全社】RFM客層一覧表データ!$A:$A,[3]【2026年03月度_全社】RFM客層一覧表データ!D:D,"",0)</f>
        <v>84</v>
      </c>
      <c r="H2127" s="183">
        <f>_xlfn.XLOOKUP($A2127,[3]【2026年03月度_全社】RFM客層一覧表データ!$A:$A,[3]【2026年03月度_全社】RFM客層一覧表データ!E:E,"",0)</f>
        <v>131</v>
      </c>
      <c r="I2127" s="183">
        <f>_xlfn.XLOOKUP($A2127,[3]【2026年03月度_全社】RFM客層一覧表データ!$A:$A,[3]【2026年03月度_全社】RFM客層一覧表データ!F:F,"",0)</f>
        <v>6</v>
      </c>
      <c r="J2127" s="183">
        <v>319</v>
      </c>
      <c r="K2127" s="183">
        <v>104</v>
      </c>
      <c r="L2127" s="183">
        <v>148</v>
      </c>
      <c r="M2127" s="183">
        <v>13</v>
      </c>
      <c r="N2127" s="183">
        <v>350</v>
      </c>
      <c r="O2127" s="183">
        <v>112</v>
      </c>
      <c r="P2127" s="183">
        <v>153</v>
      </c>
      <c r="Q2127" s="183">
        <v>9</v>
      </c>
      <c r="R2127" s="183">
        <v>374</v>
      </c>
      <c r="S2127" s="183">
        <v>96</v>
      </c>
      <c r="T2127" s="183">
        <v>167</v>
      </c>
      <c r="U2127" s="183">
        <v>8</v>
      </c>
      <c r="V2127" s="183">
        <v>396</v>
      </c>
      <c r="W2127" s="183">
        <v>122</v>
      </c>
      <c r="X2127" s="183">
        <v>176</v>
      </c>
      <c r="Y2127" s="183">
        <v>18</v>
      </c>
    </row>
    <row r="2128" spans="1:25" x14ac:dyDescent="0.2">
      <c r="A2128" s="184">
        <v>11749106</v>
      </c>
      <c r="B2128" s="183" t="str">
        <f>[1]店マスタ!B2127</f>
        <v>スカイ　ナカムラ</v>
      </c>
      <c r="C2128" s="183">
        <v>3.5</v>
      </c>
      <c r="D2128" s="183">
        <v>2.5</v>
      </c>
      <c r="E2128" s="183">
        <f>_xlfn.XLOOKUP(A2128,[2]Sheet1!$R:$R,[2]Sheet1!$AB:$AB,"",0)</f>
        <v>2.5</v>
      </c>
      <c r="F2128" s="183">
        <f>_xlfn.XLOOKUP($A2128,[3]【2026年03月度_全社】RFM客層一覧表データ!$A:$A,[3]【2026年03月度_全社】RFM客層一覧表データ!C:C,"",0)</f>
        <v>583</v>
      </c>
      <c r="G2128" s="183">
        <f>_xlfn.XLOOKUP($A2128,[3]【2026年03月度_全社】RFM客層一覧表データ!$A:$A,[3]【2026年03月度_全社】RFM客層一覧表データ!D:D,"",0)</f>
        <v>277</v>
      </c>
      <c r="H2128" s="183">
        <f>_xlfn.XLOOKUP($A2128,[3]【2026年03月度_全社】RFM客層一覧表データ!$A:$A,[3]【2026年03月度_全社】RFM客層一覧表データ!E:E,"",0)</f>
        <v>295</v>
      </c>
      <c r="I2128" s="183">
        <f>_xlfn.XLOOKUP($A2128,[3]【2026年03月度_全社】RFM客層一覧表データ!$A:$A,[3]【2026年03月度_全社】RFM客層一覧表データ!F:F,"",0)</f>
        <v>56</v>
      </c>
      <c r="J2128" s="183">
        <v>579</v>
      </c>
      <c r="K2128" s="183">
        <v>244</v>
      </c>
      <c r="L2128" s="183">
        <v>290</v>
      </c>
      <c r="M2128" s="183">
        <v>48</v>
      </c>
      <c r="N2128" s="183">
        <v>566</v>
      </c>
      <c r="O2128" s="183">
        <v>249</v>
      </c>
      <c r="P2128" s="183">
        <v>296</v>
      </c>
      <c r="Q2128" s="183">
        <v>44</v>
      </c>
      <c r="R2128" s="183">
        <v>568</v>
      </c>
      <c r="S2128" s="183">
        <v>234</v>
      </c>
      <c r="T2128" s="183">
        <v>295</v>
      </c>
      <c r="U2128" s="183">
        <v>36</v>
      </c>
      <c r="V2128" s="183">
        <v>584</v>
      </c>
      <c r="W2128" s="183">
        <v>232</v>
      </c>
      <c r="X2128" s="183">
        <v>304</v>
      </c>
      <c r="Y2128" s="183">
        <v>31</v>
      </c>
    </row>
    <row r="2129" spans="1:25" x14ac:dyDescent="0.2">
      <c r="A2129" s="184">
        <v>11749131</v>
      </c>
      <c r="B2129" s="183" t="str">
        <f>[1]店マスタ!B2128</f>
        <v>ＡＲＥＡ‐１　マツエダ</v>
      </c>
      <c r="C2129" s="183">
        <v>1</v>
      </c>
      <c r="D2129" s="183">
        <v>1</v>
      </c>
      <c r="E2129" s="183">
        <f>_xlfn.XLOOKUP(A2129,[2]Sheet1!$R:$R,[2]Sheet1!$AB:$AB,"",0)</f>
        <v>1</v>
      </c>
      <c r="F2129" s="183">
        <f>_xlfn.XLOOKUP($A2129,[3]【2026年03月度_全社】RFM客層一覧表データ!$A:$A,[3]【2026年03月度_全社】RFM客層一覧表データ!C:C,"",0)</f>
        <v>211</v>
      </c>
      <c r="G2129" s="183">
        <f>_xlfn.XLOOKUP($A2129,[3]【2026年03月度_全社】RFM客層一覧表データ!$A:$A,[3]【2026年03月度_全社】RFM客層一覧表データ!D:D,"",0)</f>
        <v>86</v>
      </c>
      <c r="H2129" s="183">
        <f>_xlfn.XLOOKUP($A2129,[3]【2026年03月度_全社】RFM客層一覧表データ!$A:$A,[3]【2026年03月度_全社】RFM客層一覧表データ!E:E,"",0)</f>
        <v>100</v>
      </c>
      <c r="I2129" s="183">
        <f>_xlfn.XLOOKUP($A2129,[3]【2026年03月度_全社】RFM客層一覧表データ!$A:$A,[3]【2026年03月度_全社】RFM客層一覧表データ!F:F,"",0)</f>
        <v>17</v>
      </c>
      <c r="J2129" s="183">
        <v>204</v>
      </c>
      <c r="K2129" s="183">
        <v>83</v>
      </c>
      <c r="L2129" s="183">
        <v>98</v>
      </c>
      <c r="M2129" s="183">
        <v>12</v>
      </c>
      <c r="N2129" s="183">
        <v>201</v>
      </c>
      <c r="O2129" s="183">
        <v>84</v>
      </c>
      <c r="P2129" s="183">
        <v>99</v>
      </c>
      <c r="Q2129" s="183">
        <v>10</v>
      </c>
      <c r="R2129" s="183">
        <v>206</v>
      </c>
      <c r="S2129" s="183">
        <v>96</v>
      </c>
      <c r="T2129" s="183">
        <v>100</v>
      </c>
      <c r="U2129" s="183">
        <v>15</v>
      </c>
      <c r="V2129" s="183">
        <v>205</v>
      </c>
      <c r="W2129" s="183">
        <v>82</v>
      </c>
      <c r="X2129" s="183">
        <v>105</v>
      </c>
      <c r="Y2129" s="183">
        <v>19</v>
      </c>
    </row>
    <row r="2130" spans="1:25" x14ac:dyDescent="0.2">
      <c r="A2130" s="184">
        <v>11750101</v>
      </c>
      <c r="B2130" s="183" t="str">
        <f>[1]店マスタ!B2129</f>
        <v>どうみ電機　株式会社</v>
      </c>
      <c r="C2130" s="183">
        <v>1.5</v>
      </c>
      <c r="D2130" s="183">
        <v>1.5</v>
      </c>
      <c r="E2130" s="183">
        <f>_xlfn.XLOOKUP(A2130,[2]Sheet1!$R:$R,[2]Sheet1!$AB:$AB,"",0)</f>
        <v>1.5</v>
      </c>
      <c r="F2130" s="183" t="str">
        <f>_xlfn.XLOOKUP($A2130,[3]【2026年03月度_全社】RFM客層一覧表データ!$A:$A,[3]【2026年03月度_全社】RFM客層一覧表データ!C:C,"",0)</f>
        <v/>
      </c>
      <c r="G2130" s="183" t="str">
        <f>_xlfn.XLOOKUP($A2130,[3]【2026年03月度_全社】RFM客層一覧表データ!$A:$A,[3]【2026年03月度_全社】RFM客層一覧表データ!D:D,"",0)</f>
        <v/>
      </c>
      <c r="H2130" s="183" t="str">
        <f>_xlfn.XLOOKUP($A2130,[3]【2026年03月度_全社】RFM客層一覧表データ!$A:$A,[3]【2026年03月度_全社】RFM客層一覧表データ!E:E,"",0)</f>
        <v/>
      </c>
      <c r="I2130" s="183" t="str">
        <f>_xlfn.XLOOKUP($A2130,[3]【2026年03月度_全社】RFM客層一覧表データ!$A:$A,[3]【2026年03月度_全社】RFM客層一覧表データ!F:F,"",0)</f>
        <v/>
      </c>
      <c r="J2130" s="183">
        <v>0</v>
      </c>
      <c r="K2130" s="183">
        <v>0</v>
      </c>
      <c r="L2130" s="183">
        <v>0</v>
      </c>
      <c r="M2130" s="183">
        <v>0</v>
      </c>
      <c r="N2130" s="183">
        <v>0</v>
      </c>
      <c r="O2130" s="183">
        <v>0</v>
      </c>
      <c r="P2130" s="183">
        <v>0</v>
      </c>
      <c r="Q2130" s="183">
        <v>0</v>
      </c>
      <c r="R2130" s="183">
        <v>0</v>
      </c>
      <c r="S2130" s="183">
        <v>0</v>
      </c>
      <c r="T2130" s="183">
        <v>0</v>
      </c>
      <c r="U2130" s="183">
        <v>0</v>
      </c>
      <c r="V2130" s="183">
        <v>0</v>
      </c>
      <c r="W2130" s="183">
        <v>0</v>
      </c>
      <c r="X2130" s="183">
        <v>0</v>
      </c>
      <c r="Y2130" s="183">
        <v>0</v>
      </c>
    </row>
    <row r="2131" spans="1:25" x14ac:dyDescent="0.2">
      <c r="A2131" s="184">
        <v>11750102</v>
      </c>
      <c r="B2131" s="183" t="str">
        <f>[1]店マスタ!B2130</f>
        <v>株式会社　ミヤコ</v>
      </c>
      <c r="C2131" s="183">
        <v>6</v>
      </c>
      <c r="D2131" s="183">
        <v>6</v>
      </c>
      <c r="E2131" s="183">
        <f>_xlfn.XLOOKUP(A2131,[2]Sheet1!$R:$R,[2]Sheet1!$AB:$AB,"",0)</f>
        <v>6</v>
      </c>
      <c r="F2131" s="183" t="str">
        <f>_xlfn.XLOOKUP($A2131,[3]【2026年03月度_全社】RFM客層一覧表データ!$A:$A,[3]【2026年03月度_全社】RFM客層一覧表データ!C:C,"",0)</f>
        <v/>
      </c>
      <c r="G2131" s="183" t="str">
        <f>_xlfn.XLOOKUP($A2131,[3]【2026年03月度_全社】RFM客層一覧表データ!$A:$A,[3]【2026年03月度_全社】RFM客層一覧表データ!D:D,"",0)</f>
        <v/>
      </c>
      <c r="H2131" s="183" t="str">
        <f>_xlfn.XLOOKUP($A2131,[3]【2026年03月度_全社】RFM客層一覧表データ!$A:$A,[3]【2026年03月度_全社】RFM客層一覧表データ!E:E,"",0)</f>
        <v/>
      </c>
      <c r="I2131" s="183" t="str">
        <f>_xlfn.XLOOKUP($A2131,[3]【2026年03月度_全社】RFM客層一覧表データ!$A:$A,[3]【2026年03月度_全社】RFM客層一覧表データ!F:F,"",0)</f>
        <v/>
      </c>
      <c r="J2131" s="183">
        <v>0</v>
      </c>
      <c r="K2131" s="183">
        <v>0</v>
      </c>
      <c r="L2131" s="183">
        <v>0</v>
      </c>
      <c r="M2131" s="183">
        <v>0</v>
      </c>
      <c r="N2131" s="183">
        <v>0</v>
      </c>
      <c r="O2131" s="183">
        <v>0</v>
      </c>
      <c r="P2131" s="183">
        <v>0</v>
      </c>
      <c r="Q2131" s="183">
        <v>0</v>
      </c>
      <c r="R2131" s="183">
        <v>0</v>
      </c>
      <c r="S2131" s="183">
        <v>0</v>
      </c>
      <c r="T2131" s="183">
        <v>0</v>
      </c>
      <c r="U2131" s="183">
        <v>0</v>
      </c>
      <c r="V2131" s="183">
        <v>0</v>
      </c>
      <c r="W2131" s="183">
        <v>0</v>
      </c>
      <c r="X2131" s="183">
        <v>0</v>
      </c>
      <c r="Y2131" s="183">
        <v>0</v>
      </c>
    </row>
    <row r="2132" spans="1:25" x14ac:dyDescent="0.2">
      <c r="A2132" s="184">
        <v>11750104</v>
      </c>
      <c r="B2132" s="183" t="str">
        <f>[1]店マスタ!B2131</f>
        <v>松葉電器</v>
      </c>
      <c r="C2132" s="183">
        <v>2.5</v>
      </c>
      <c r="D2132" s="183">
        <v>2</v>
      </c>
      <c r="E2132" s="183">
        <f>_xlfn.XLOOKUP(A2132,[2]Sheet1!$R:$R,[2]Sheet1!$AB:$AB,"",0)</f>
        <v>2</v>
      </c>
      <c r="F2132" s="183" t="str">
        <f>_xlfn.XLOOKUP($A2132,[3]【2026年03月度_全社】RFM客層一覧表データ!$A:$A,[3]【2026年03月度_全社】RFM客層一覧表データ!C:C,"",0)</f>
        <v/>
      </c>
      <c r="G2132" s="183" t="str">
        <f>_xlfn.XLOOKUP($A2132,[3]【2026年03月度_全社】RFM客層一覧表データ!$A:$A,[3]【2026年03月度_全社】RFM客層一覧表データ!D:D,"",0)</f>
        <v/>
      </c>
      <c r="H2132" s="183" t="str">
        <f>_xlfn.XLOOKUP($A2132,[3]【2026年03月度_全社】RFM客層一覧表データ!$A:$A,[3]【2026年03月度_全社】RFM客層一覧表データ!E:E,"",0)</f>
        <v/>
      </c>
      <c r="I2132" s="183" t="str">
        <f>_xlfn.XLOOKUP($A2132,[3]【2026年03月度_全社】RFM客層一覧表データ!$A:$A,[3]【2026年03月度_全社】RFM客層一覧表データ!F:F,"",0)</f>
        <v/>
      </c>
      <c r="J2132" s="183">
        <v>0</v>
      </c>
      <c r="K2132" s="183">
        <v>0</v>
      </c>
      <c r="L2132" s="183">
        <v>0</v>
      </c>
      <c r="M2132" s="183">
        <v>0</v>
      </c>
      <c r="N2132" s="183">
        <v>0</v>
      </c>
      <c r="O2132" s="183">
        <v>0</v>
      </c>
      <c r="P2132" s="183">
        <v>0</v>
      </c>
      <c r="Q2132" s="183">
        <v>0</v>
      </c>
      <c r="R2132" s="183">
        <v>0</v>
      </c>
      <c r="S2132" s="183">
        <v>0</v>
      </c>
      <c r="T2132" s="183">
        <v>0</v>
      </c>
      <c r="U2132" s="183">
        <v>0</v>
      </c>
      <c r="V2132" s="183">
        <v>0</v>
      </c>
      <c r="W2132" s="183">
        <v>0</v>
      </c>
      <c r="X2132" s="183">
        <v>0</v>
      </c>
      <c r="Y2132" s="183">
        <v>0</v>
      </c>
    </row>
    <row r="2133" spans="1:25" x14ac:dyDescent="0.2">
      <c r="A2133" s="184">
        <v>11750106</v>
      </c>
      <c r="B2133" s="183" t="str">
        <f>[1]店マスタ!B2132</f>
        <v>アンド・たもと</v>
      </c>
      <c r="C2133" s="183">
        <v>4.5</v>
      </c>
      <c r="D2133" s="183">
        <v>5</v>
      </c>
      <c r="E2133" s="183">
        <f>_xlfn.XLOOKUP(A2133,[2]Sheet1!$R:$R,[2]Sheet1!$AB:$AB,"",0)</f>
        <v>6</v>
      </c>
      <c r="F2133" s="183">
        <f>_xlfn.XLOOKUP($A2133,[3]【2026年03月度_全社】RFM客層一覧表データ!$A:$A,[3]【2026年03月度_全社】RFM客層一覧表データ!C:C,"",0)</f>
        <v>1376</v>
      </c>
      <c r="G2133" s="183">
        <f>_xlfn.XLOOKUP($A2133,[3]【2026年03月度_全社】RFM客層一覧表データ!$A:$A,[3]【2026年03月度_全社】RFM客層一覧表データ!D:D,"",0)</f>
        <v>511</v>
      </c>
      <c r="H2133" s="183">
        <f>_xlfn.XLOOKUP($A2133,[3]【2026年03月度_全社】RFM客層一覧表データ!$A:$A,[3]【2026年03月度_全社】RFM客層一覧表データ!E:E,"",0)</f>
        <v>518</v>
      </c>
      <c r="I2133" s="183">
        <f>_xlfn.XLOOKUP($A2133,[3]【2026年03月度_全社】RFM客層一覧表データ!$A:$A,[3]【2026年03月度_全社】RFM客層一覧表データ!F:F,"",0)</f>
        <v>144</v>
      </c>
      <c r="J2133" s="183">
        <v>1371</v>
      </c>
      <c r="K2133" s="183">
        <v>526</v>
      </c>
      <c r="L2133" s="183">
        <v>504</v>
      </c>
      <c r="M2133" s="183">
        <v>152</v>
      </c>
      <c r="N2133" s="183">
        <v>1376</v>
      </c>
      <c r="O2133" s="183">
        <v>562</v>
      </c>
      <c r="P2133" s="183">
        <v>500</v>
      </c>
      <c r="Q2133" s="183">
        <v>149</v>
      </c>
      <c r="R2133" s="183">
        <v>1296</v>
      </c>
      <c r="S2133" s="183">
        <v>607</v>
      </c>
      <c r="T2133" s="183">
        <v>468</v>
      </c>
      <c r="U2133" s="183">
        <v>248</v>
      </c>
      <c r="V2133" s="183">
        <v>1156</v>
      </c>
      <c r="W2133" s="183">
        <v>551</v>
      </c>
      <c r="X2133" s="183">
        <v>460</v>
      </c>
      <c r="Y2133" s="183">
        <v>200</v>
      </c>
    </row>
    <row r="2134" spans="1:25" x14ac:dyDescent="0.2">
      <c r="A2134" s="184">
        <v>11750108</v>
      </c>
      <c r="B2134" s="183" t="str">
        <f>[1]店マスタ!B2133</f>
        <v>沢野電機商会</v>
      </c>
      <c r="C2134" s="183">
        <v>1.5</v>
      </c>
      <c r="D2134" s="183">
        <v>1.5</v>
      </c>
      <c r="E2134" s="183">
        <f>_xlfn.XLOOKUP(A2134,[2]Sheet1!$R:$R,[2]Sheet1!$AB:$AB,"",0)</f>
        <v>1.5</v>
      </c>
      <c r="F2134" s="183" t="str">
        <f>_xlfn.XLOOKUP($A2134,[3]【2026年03月度_全社】RFM客層一覧表データ!$A:$A,[3]【2026年03月度_全社】RFM客層一覧表データ!C:C,"",0)</f>
        <v/>
      </c>
      <c r="G2134" s="183" t="str">
        <f>_xlfn.XLOOKUP($A2134,[3]【2026年03月度_全社】RFM客層一覧表データ!$A:$A,[3]【2026年03月度_全社】RFM客層一覧表データ!D:D,"",0)</f>
        <v/>
      </c>
      <c r="H2134" s="183" t="str">
        <f>_xlfn.XLOOKUP($A2134,[3]【2026年03月度_全社】RFM客層一覧表データ!$A:$A,[3]【2026年03月度_全社】RFM客層一覧表データ!E:E,"",0)</f>
        <v/>
      </c>
      <c r="I2134" s="183" t="str">
        <f>_xlfn.XLOOKUP($A2134,[3]【2026年03月度_全社】RFM客層一覧表データ!$A:$A,[3]【2026年03月度_全社】RFM客層一覧表データ!F:F,"",0)</f>
        <v/>
      </c>
      <c r="J2134" s="183">
        <v>0</v>
      </c>
      <c r="K2134" s="183">
        <v>0</v>
      </c>
      <c r="L2134" s="183">
        <v>0</v>
      </c>
      <c r="M2134" s="183">
        <v>0</v>
      </c>
      <c r="N2134" s="183">
        <v>0</v>
      </c>
      <c r="O2134" s="183">
        <v>0</v>
      </c>
      <c r="P2134" s="183">
        <v>0</v>
      </c>
      <c r="Q2134" s="183">
        <v>0</v>
      </c>
      <c r="R2134" s="183">
        <v>0</v>
      </c>
      <c r="S2134" s="183">
        <v>0</v>
      </c>
      <c r="T2134" s="183">
        <v>0</v>
      </c>
      <c r="U2134" s="183">
        <v>0</v>
      </c>
      <c r="V2134" s="183">
        <v>0</v>
      </c>
      <c r="W2134" s="183">
        <v>0</v>
      </c>
      <c r="X2134" s="183">
        <v>0</v>
      </c>
      <c r="Y2134" s="183">
        <v>0</v>
      </c>
    </row>
    <row r="2135" spans="1:25" x14ac:dyDescent="0.2">
      <c r="A2135" s="184">
        <v>11750147</v>
      </c>
      <c r="B2135" s="183" t="str">
        <f>[1]店マスタ!B2134</f>
        <v>たかご電機</v>
      </c>
      <c r="C2135" s="183">
        <v>1.5</v>
      </c>
      <c r="D2135" s="183">
        <v>1.5</v>
      </c>
      <c r="E2135" s="183">
        <f>_xlfn.XLOOKUP(A2135,[2]Sheet1!$R:$R,[2]Sheet1!$AB:$AB,"",0)</f>
        <v>1.5</v>
      </c>
      <c r="F2135" s="183">
        <f>_xlfn.XLOOKUP($A2135,[3]【2026年03月度_全社】RFM客層一覧表データ!$A:$A,[3]【2026年03月度_全社】RFM客層一覧表データ!C:C,"",0)</f>
        <v>329</v>
      </c>
      <c r="G2135" s="183">
        <f>_xlfn.XLOOKUP($A2135,[3]【2026年03月度_全社】RFM客層一覧表データ!$A:$A,[3]【2026年03月度_全社】RFM客層一覧表データ!D:D,"",0)</f>
        <v>127</v>
      </c>
      <c r="H2135" s="183">
        <f>_xlfn.XLOOKUP($A2135,[3]【2026年03月度_全社】RFM客層一覧表データ!$A:$A,[3]【2026年03月度_全社】RFM客層一覧表データ!E:E,"",0)</f>
        <v>187</v>
      </c>
      <c r="I2135" s="183">
        <f>_xlfn.XLOOKUP($A2135,[3]【2026年03月度_全社】RFM客層一覧表データ!$A:$A,[3]【2026年03月度_全社】RFM客層一覧表データ!F:F,"",0)</f>
        <v>15</v>
      </c>
      <c r="J2135" s="183">
        <v>345</v>
      </c>
      <c r="K2135" s="183">
        <v>139</v>
      </c>
      <c r="L2135" s="183">
        <v>190</v>
      </c>
      <c r="M2135" s="183">
        <v>17</v>
      </c>
      <c r="N2135" s="183">
        <v>356</v>
      </c>
      <c r="O2135" s="183">
        <v>169</v>
      </c>
      <c r="P2135" s="183">
        <v>202</v>
      </c>
      <c r="Q2135" s="183">
        <v>17</v>
      </c>
      <c r="R2135" s="183">
        <v>368</v>
      </c>
      <c r="S2135" s="183">
        <v>155</v>
      </c>
      <c r="T2135" s="183">
        <v>208</v>
      </c>
      <c r="U2135" s="183">
        <v>18</v>
      </c>
      <c r="V2135" s="183">
        <v>377</v>
      </c>
      <c r="W2135" s="183">
        <v>155</v>
      </c>
      <c r="X2135" s="183">
        <v>212</v>
      </c>
      <c r="Y2135" s="183">
        <v>17</v>
      </c>
    </row>
    <row r="2136" spans="1:25" x14ac:dyDescent="0.2">
      <c r="A2136" s="184">
        <v>11750155</v>
      </c>
      <c r="B2136" s="183" t="str">
        <f>[1]店マスタ!B2135</f>
        <v>電遊館どうみ　古府店</v>
      </c>
      <c r="C2136" s="183">
        <v>5</v>
      </c>
      <c r="D2136" s="183">
        <v>3.5</v>
      </c>
      <c r="E2136" s="183">
        <f>_xlfn.XLOOKUP(A2136,[2]Sheet1!$R:$R,[2]Sheet1!$AB:$AB,"",0)</f>
        <v>4</v>
      </c>
      <c r="F2136" s="183">
        <f>_xlfn.XLOOKUP($A2136,[3]【2026年03月度_全社】RFM客層一覧表データ!$A:$A,[3]【2026年03月度_全社】RFM客層一覧表データ!C:C,"",0)</f>
        <v>722</v>
      </c>
      <c r="G2136" s="183">
        <f>_xlfn.XLOOKUP($A2136,[3]【2026年03月度_全社】RFM客層一覧表データ!$A:$A,[3]【2026年03月度_全社】RFM客層一覧表データ!D:D,"",0)</f>
        <v>279</v>
      </c>
      <c r="H2136" s="183">
        <f>_xlfn.XLOOKUP($A2136,[3]【2026年03月度_全社】RFM客層一覧表データ!$A:$A,[3]【2026年03月度_全社】RFM客層一覧表データ!E:E,"",0)</f>
        <v>374</v>
      </c>
      <c r="I2136" s="183">
        <f>_xlfn.XLOOKUP($A2136,[3]【2026年03月度_全社】RFM客層一覧表データ!$A:$A,[3]【2026年03月度_全社】RFM客層一覧表データ!F:F,"",0)</f>
        <v>43</v>
      </c>
      <c r="J2136" s="183">
        <v>712</v>
      </c>
      <c r="K2136" s="183">
        <v>308</v>
      </c>
      <c r="L2136" s="183">
        <v>354</v>
      </c>
      <c r="M2136" s="183">
        <v>64</v>
      </c>
      <c r="N2136" s="183">
        <v>801</v>
      </c>
      <c r="O2136" s="183">
        <v>338</v>
      </c>
      <c r="P2136" s="183">
        <v>427</v>
      </c>
      <c r="Q2136" s="183">
        <v>43</v>
      </c>
      <c r="R2136" s="183">
        <v>815</v>
      </c>
      <c r="S2136" s="183">
        <v>304</v>
      </c>
      <c r="T2136" s="183">
        <v>405</v>
      </c>
      <c r="U2136" s="183">
        <v>30</v>
      </c>
      <c r="V2136" s="183">
        <v>879</v>
      </c>
      <c r="W2136" s="183">
        <v>315</v>
      </c>
      <c r="X2136" s="183">
        <v>435</v>
      </c>
      <c r="Y2136" s="183">
        <v>54</v>
      </c>
    </row>
    <row r="2137" spans="1:25" x14ac:dyDescent="0.2">
      <c r="A2137" s="184">
        <v>11750407</v>
      </c>
      <c r="B2137" s="183" t="str">
        <f>[1]店マスタ!B2136</f>
        <v>ヨコヤマデンキ有限会社</v>
      </c>
      <c r="C2137" s="183">
        <v>1.5</v>
      </c>
      <c r="D2137" s="183">
        <v>1.5</v>
      </c>
      <c r="E2137" s="183">
        <f>_xlfn.XLOOKUP(A2137,[2]Sheet1!$R:$R,[2]Sheet1!$AB:$AB,"",0)</f>
        <v>1.5</v>
      </c>
      <c r="F2137" s="183" t="str">
        <f>_xlfn.XLOOKUP($A2137,[3]【2026年03月度_全社】RFM客層一覧表データ!$A:$A,[3]【2026年03月度_全社】RFM客層一覧表データ!C:C,"",0)</f>
        <v/>
      </c>
      <c r="G2137" s="183" t="str">
        <f>_xlfn.XLOOKUP($A2137,[3]【2026年03月度_全社】RFM客層一覧表データ!$A:$A,[3]【2026年03月度_全社】RFM客層一覧表データ!D:D,"",0)</f>
        <v/>
      </c>
      <c r="H2137" s="183" t="str">
        <f>_xlfn.XLOOKUP($A2137,[3]【2026年03月度_全社】RFM客層一覧表データ!$A:$A,[3]【2026年03月度_全社】RFM客層一覧表データ!E:E,"",0)</f>
        <v/>
      </c>
      <c r="I2137" s="183" t="str">
        <f>_xlfn.XLOOKUP($A2137,[3]【2026年03月度_全社】RFM客層一覧表データ!$A:$A,[3]【2026年03月度_全社】RFM客層一覧表データ!F:F,"",0)</f>
        <v/>
      </c>
      <c r="J2137" s="183">
        <v>0</v>
      </c>
      <c r="K2137" s="183">
        <v>0</v>
      </c>
      <c r="L2137" s="183">
        <v>0</v>
      </c>
      <c r="M2137" s="183">
        <v>0</v>
      </c>
      <c r="N2137" s="183">
        <v>0</v>
      </c>
      <c r="O2137" s="183">
        <v>0</v>
      </c>
      <c r="P2137" s="183">
        <v>0</v>
      </c>
      <c r="Q2137" s="183">
        <v>0</v>
      </c>
      <c r="R2137" s="183">
        <v>0</v>
      </c>
      <c r="S2137" s="183">
        <v>0</v>
      </c>
      <c r="T2137" s="183">
        <v>0</v>
      </c>
      <c r="U2137" s="183">
        <v>0</v>
      </c>
      <c r="V2137" s="183">
        <v>0</v>
      </c>
      <c r="W2137" s="183">
        <v>0</v>
      </c>
      <c r="X2137" s="183">
        <v>0</v>
      </c>
      <c r="Y2137" s="183">
        <v>0</v>
      </c>
    </row>
    <row r="2138" spans="1:25" x14ac:dyDescent="0.2">
      <c r="A2138" s="184">
        <v>11750801</v>
      </c>
      <c r="B2138" s="183" t="str">
        <f>[1]店マスタ!B2137</f>
        <v>ＡＲＥＡ‐１　センダ</v>
      </c>
      <c r="C2138" s="183">
        <v>3</v>
      </c>
      <c r="D2138" s="183">
        <v>3</v>
      </c>
      <c r="E2138" s="183">
        <f>_xlfn.XLOOKUP(A2138,[2]Sheet1!$R:$R,[2]Sheet1!$AB:$AB,"",0)</f>
        <v>3.5</v>
      </c>
      <c r="F2138" s="183">
        <f>_xlfn.XLOOKUP($A2138,[3]【2026年03月度_全社】RFM客層一覧表データ!$A:$A,[3]【2026年03月度_全社】RFM客層一覧表データ!C:C,"",0)</f>
        <v>936</v>
      </c>
      <c r="G2138" s="183">
        <f>_xlfn.XLOOKUP($A2138,[3]【2026年03月度_全社】RFM客層一覧表データ!$A:$A,[3]【2026年03月度_全社】RFM客層一覧表データ!D:D,"",0)</f>
        <v>414</v>
      </c>
      <c r="H2138" s="183">
        <f>_xlfn.XLOOKUP($A2138,[3]【2026年03月度_全社】RFM客層一覧表データ!$A:$A,[3]【2026年03月度_全社】RFM客層一覧表データ!E:E,"",0)</f>
        <v>511</v>
      </c>
      <c r="I2138" s="183">
        <f>_xlfn.XLOOKUP($A2138,[3]【2026年03月度_全社】RFM客層一覧表データ!$A:$A,[3]【2026年03月度_全社】RFM客層一覧表データ!F:F,"",0)</f>
        <v>69</v>
      </c>
      <c r="J2138" s="183">
        <v>931</v>
      </c>
      <c r="K2138" s="183">
        <v>430</v>
      </c>
      <c r="L2138" s="183">
        <v>510</v>
      </c>
      <c r="M2138" s="183">
        <v>53</v>
      </c>
      <c r="N2138" s="183">
        <v>953</v>
      </c>
      <c r="O2138" s="183">
        <v>418</v>
      </c>
      <c r="P2138" s="183">
        <v>509</v>
      </c>
      <c r="Q2138" s="183">
        <v>51</v>
      </c>
      <c r="R2138" s="183">
        <v>961</v>
      </c>
      <c r="S2138" s="183">
        <v>461</v>
      </c>
      <c r="T2138" s="183">
        <v>530</v>
      </c>
      <c r="U2138" s="183">
        <v>60</v>
      </c>
      <c r="V2138" s="183">
        <v>954</v>
      </c>
      <c r="W2138" s="183">
        <v>470</v>
      </c>
      <c r="X2138" s="183">
        <v>534</v>
      </c>
      <c r="Y2138" s="183">
        <v>57</v>
      </c>
    </row>
    <row r="2139" spans="1:25" x14ac:dyDescent="0.2">
      <c r="A2139" s="184">
        <v>11750907</v>
      </c>
      <c r="B2139" s="183" t="str">
        <f>[1]店マスタ!B2138</f>
        <v>エスデン　モトヤマ</v>
      </c>
      <c r="C2139" s="183">
        <v>3.5</v>
      </c>
      <c r="D2139" s="183">
        <v>3.5</v>
      </c>
      <c r="E2139" s="183">
        <f>_xlfn.XLOOKUP(A2139,[2]Sheet1!$R:$R,[2]Sheet1!$AB:$AB,"",0)</f>
        <v>3.5</v>
      </c>
      <c r="F2139" s="183" t="str">
        <f>_xlfn.XLOOKUP($A2139,[3]【2026年03月度_全社】RFM客層一覧表データ!$A:$A,[3]【2026年03月度_全社】RFM客層一覧表データ!C:C,"",0)</f>
        <v/>
      </c>
      <c r="G2139" s="183" t="str">
        <f>_xlfn.XLOOKUP($A2139,[3]【2026年03月度_全社】RFM客層一覧表データ!$A:$A,[3]【2026年03月度_全社】RFM客層一覧表データ!D:D,"",0)</f>
        <v/>
      </c>
      <c r="H2139" s="183" t="str">
        <f>_xlfn.XLOOKUP($A2139,[3]【2026年03月度_全社】RFM客層一覧表データ!$A:$A,[3]【2026年03月度_全社】RFM客層一覧表データ!E:E,"",0)</f>
        <v/>
      </c>
      <c r="I2139" s="183" t="str">
        <f>_xlfn.XLOOKUP($A2139,[3]【2026年03月度_全社】RFM客層一覧表データ!$A:$A,[3]【2026年03月度_全社】RFM客層一覧表データ!F:F,"",0)</f>
        <v/>
      </c>
      <c r="J2139" s="183">
        <v>0</v>
      </c>
      <c r="K2139" s="183">
        <v>0</v>
      </c>
      <c r="L2139" s="183">
        <v>0</v>
      </c>
      <c r="M2139" s="183">
        <v>0</v>
      </c>
      <c r="N2139" s="183">
        <v>0</v>
      </c>
      <c r="O2139" s="183">
        <v>0</v>
      </c>
      <c r="P2139" s="183">
        <v>0</v>
      </c>
      <c r="Q2139" s="183">
        <v>0</v>
      </c>
      <c r="R2139" s="183">
        <v>0</v>
      </c>
      <c r="S2139" s="183">
        <v>0</v>
      </c>
      <c r="T2139" s="183">
        <v>0</v>
      </c>
      <c r="U2139" s="183">
        <v>0</v>
      </c>
      <c r="V2139" s="183">
        <v>0</v>
      </c>
      <c r="W2139" s="183">
        <v>0</v>
      </c>
      <c r="X2139" s="183">
        <v>0</v>
      </c>
      <c r="Y2139" s="183">
        <v>0</v>
      </c>
    </row>
    <row r="2140" spans="1:25" x14ac:dyDescent="0.2">
      <c r="A2140" s="184">
        <v>11751101</v>
      </c>
      <c r="B2140" s="183" t="str">
        <f>[1]店マスタ!B2139</f>
        <v>アンド・まつうら　土田店</v>
      </c>
      <c r="C2140" s="183">
        <v>0</v>
      </c>
      <c r="D2140" s="183">
        <v>1</v>
      </c>
      <c r="E2140" s="183">
        <f>_xlfn.XLOOKUP(A2140,[2]Sheet1!$R:$R,[2]Sheet1!$AB:$AB,"",0)</f>
        <v>1</v>
      </c>
      <c r="F2140" s="183" t="str">
        <f>_xlfn.XLOOKUP($A2140,[3]【2026年03月度_全社】RFM客層一覧表データ!$A:$A,[3]【2026年03月度_全社】RFM客層一覧表データ!C:C,"",0)</f>
        <v/>
      </c>
      <c r="G2140" s="183" t="str">
        <f>_xlfn.XLOOKUP($A2140,[3]【2026年03月度_全社】RFM客層一覧表データ!$A:$A,[3]【2026年03月度_全社】RFM客層一覧表データ!D:D,"",0)</f>
        <v/>
      </c>
      <c r="H2140" s="183" t="str">
        <f>_xlfn.XLOOKUP($A2140,[3]【2026年03月度_全社】RFM客層一覧表データ!$A:$A,[3]【2026年03月度_全社】RFM客層一覧表データ!E:E,"",0)</f>
        <v/>
      </c>
      <c r="I2140" s="183" t="str">
        <f>_xlfn.XLOOKUP($A2140,[3]【2026年03月度_全社】RFM客層一覧表データ!$A:$A,[3]【2026年03月度_全社】RFM客層一覧表データ!F:F,"",0)</f>
        <v/>
      </c>
      <c r="J2140" s="183">
        <v>0</v>
      </c>
      <c r="K2140" s="183">
        <v>0</v>
      </c>
      <c r="L2140" s="183">
        <v>0</v>
      </c>
      <c r="M2140" s="183">
        <v>0</v>
      </c>
      <c r="N2140" s="183">
        <v>0</v>
      </c>
      <c r="O2140" s="183">
        <v>0</v>
      </c>
      <c r="P2140" s="183">
        <v>0</v>
      </c>
      <c r="Q2140" s="183">
        <v>0</v>
      </c>
      <c r="R2140" s="183">
        <v>0</v>
      </c>
      <c r="S2140" s="183">
        <v>0</v>
      </c>
      <c r="T2140" s="183">
        <v>0</v>
      </c>
      <c r="U2140" s="183">
        <v>0</v>
      </c>
      <c r="V2140" s="183">
        <v>0</v>
      </c>
      <c r="W2140" s="183">
        <v>0</v>
      </c>
      <c r="X2140" s="183">
        <v>0</v>
      </c>
      <c r="Y2140" s="183">
        <v>0</v>
      </c>
    </row>
    <row r="2141" spans="1:25" x14ac:dyDescent="0.2">
      <c r="A2141" s="184">
        <v>11751102</v>
      </c>
      <c r="B2141" s="183" t="str">
        <f>[1]店マスタ!B2140</f>
        <v>アンド・まつうら</v>
      </c>
      <c r="C2141" s="183">
        <v>4</v>
      </c>
      <c r="D2141" s="183">
        <v>4</v>
      </c>
      <c r="E2141" s="183">
        <f>_xlfn.XLOOKUP(A2141,[2]Sheet1!$R:$R,[2]Sheet1!$AB:$AB,"",0)</f>
        <v>4.5</v>
      </c>
      <c r="F2141" s="183">
        <f>_xlfn.XLOOKUP($A2141,[3]【2026年03月度_全社】RFM客層一覧表データ!$A:$A,[3]【2026年03月度_全社】RFM客層一覧表データ!C:C,"",0)</f>
        <v>653</v>
      </c>
      <c r="G2141" s="183">
        <f>_xlfn.XLOOKUP($A2141,[3]【2026年03月度_全社】RFM客層一覧表データ!$A:$A,[3]【2026年03月度_全社】RFM客層一覧表データ!D:D,"",0)</f>
        <v>368</v>
      </c>
      <c r="H2141" s="183">
        <f>_xlfn.XLOOKUP($A2141,[3]【2026年03月度_全社】RFM客層一覧表データ!$A:$A,[3]【2026年03月度_全社】RFM客層一覧表データ!E:E,"",0)</f>
        <v>478</v>
      </c>
      <c r="I2141" s="183">
        <f>_xlfn.XLOOKUP($A2141,[3]【2026年03月度_全社】RFM客層一覧表データ!$A:$A,[3]【2026年03月度_全社】RFM客層一覧表データ!F:F,"",0)</f>
        <v>26</v>
      </c>
      <c r="J2141" s="183">
        <v>695</v>
      </c>
      <c r="K2141" s="183">
        <v>322</v>
      </c>
      <c r="L2141" s="183">
        <v>482</v>
      </c>
      <c r="M2141" s="183">
        <v>13</v>
      </c>
      <c r="N2141" s="183">
        <v>698</v>
      </c>
      <c r="O2141" s="183">
        <v>356</v>
      </c>
      <c r="P2141" s="183">
        <v>482</v>
      </c>
      <c r="Q2141" s="183">
        <v>19</v>
      </c>
      <c r="R2141" s="183">
        <v>715</v>
      </c>
      <c r="S2141" s="183">
        <v>388</v>
      </c>
      <c r="T2141" s="183">
        <v>508</v>
      </c>
      <c r="U2141" s="183">
        <v>11</v>
      </c>
      <c r="V2141" s="183">
        <v>702</v>
      </c>
      <c r="W2141" s="183">
        <v>221</v>
      </c>
      <c r="X2141" s="183">
        <v>481</v>
      </c>
      <c r="Y2141" s="183">
        <v>6</v>
      </c>
    </row>
    <row r="2142" spans="1:25" x14ac:dyDescent="0.2">
      <c r="A2142" s="184">
        <v>11751112</v>
      </c>
      <c r="B2142" s="183" t="str">
        <f>[1]店マスタ!B2141</f>
        <v>電遊館　おかべ</v>
      </c>
      <c r="C2142" s="183">
        <v>6</v>
      </c>
      <c r="D2142" s="183">
        <v>5.5</v>
      </c>
      <c r="E2142" s="183">
        <f>_xlfn.XLOOKUP(A2142,[2]Sheet1!$R:$R,[2]Sheet1!$AB:$AB,"",0)</f>
        <v>6</v>
      </c>
      <c r="F2142" s="183">
        <f>_xlfn.XLOOKUP($A2142,[3]【2026年03月度_全社】RFM客層一覧表データ!$A:$A,[3]【2026年03月度_全社】RFM客層一覧表データ!C:C,"",0)</f>
        <v>1163</v>
      </c>
      <c r="G2142" s="183">
        <f>_xlfn.XLOOKUP($A2142,[3]【2026年03月度_全社】RFM客層一覧表データ!$A:$A,[3]【2026年03月度_全社】RFM客層一覧表データ!D:D,"",0)</f>
        <v>548</v>
      </c>
      <c r="H2142" s="183">
        <f>_xlfn.XLOOKUP($A2142,[3]【2026年03月度_全社】RFM客層一覧表データ!$A:$A,[3]【2026年03月度_全社】RFM客層一覧表データ!E:E,"",0)</f>
        <v>624</v>
      </c>
      <c r="I2142" s="183">
        <f>_xlfn.XLOOKUP($A2142,[3]【2026年03月度_全社】RFM客層一覧表データ!$A:$A,[3]【2026年03月度_全社】RFM客層一覧表データ!F:F,"",0)</f>
        <v>91</v>
      </c>
      <c r="J2142" s="183">
        <v>1121</v>
      </c>
      <c r="K2142" s="183">
        <v>595</v>
      </c>
      <c r="L2142" s="183">
        <v>607</v>
      </c>
      <c r="M2142" s="183">
        <v>118</v>
      </c>
      <c r="N2142" s="183">
        <v>1024</v>
      </c>
      <c r="O2142" s="183">
        <v>567</v>
      </c>
      <c r="P2142" s="183">
        <v>592</v>
      </c>
      <c r="Q2142" s="183">
        <v>101</v>
      </c>
      <c r="R2142" s="183">
        <v>963</v>
      </c>
      <c r="S2142" s="183">
        <v>521</v>
      </c>
      <c r="T2142" s="183">
        <v>579</v>
      </c>
      <c r="U2142" s="183">
        <v>62</v>
      </c>
      <c r="V2142" s="183">
        <v>950</v>
      </c>
      <c r="W2142" s="183">
        <v>537</v>
      </c>
      <c r="X2142" s="183">
        <v>575</v>
      </c>
      <c r="Y2142" s="183">
        <v>65</v>
      </c>
    </row>
    <row r="2143" spans="1:25" x14ac:dyDescent="0.2">
      <c r="A2143" s="184">
        <v>11751501</v>
      </c>
      <c r="B2143" s="183" t="str">
        <f>[1]店マスタ!B2142</f>
        <v>十字屋</v>
      </c>
      <c r="C2143" s="183">
        <v>2.5</v>
      </c>
      <c r="D2143" s="183">
        <v>2.5</v>
      </c>
      <c r="E2143" s="183">
        <f>_xlfn.XLOOKUP(A2143,[2]Sheet1!$R:$R,[2]Sheet1!$AB:$AB,"",0)</f>
        <v>2.5</v>
      </c>
      <c r="F2143" s="183">
        <f>_xlfn.XLOOKUP($A2143,[3]【2026年03月度_全社】RFM客層一覧表データ!$A:$A,[3]【2026年03月度_全社】RFM客層一覧表データ!C:C,"",0)</f>
        <v>0</v>
      </c>
      <c r="G2143" s="183">
        <f>_xlfn.XLOOKUP($A2143,[3]【2026年03月度_全社】RFM客層一覧表データ!$A:$A,[3]【2026年03月度_全社】RFM客層一覧表データ!D:D,"",0)</f>
        <v>0</v>
      </c>
      <c r="H2143" s="183">
        <f>_xlfn.XLOOKUP($A2143,[3]【2026年03月度_全社】RFM客層一覧表データ!$A:$A,[3]【2026年03月度_全社】RFM客層一覧表データ!E:E,"",0)</f>
        <v>0</v>
      </c>
      <c r="I2143" s="183">
        <f>_xlfn.XLOOKUP($A2143,[3]【2026年03月度_全社】RFM客層一覧表データ!$A:$A,[3]【2026年03月度_全社】RFM客層一覧表データ!F:F,"",0)</f>
        <v>0</v>
      </c>
      <c r="J2143" s="183">
        <v>0</v>
      </c>
      <c r="K2143" s="183">
        <v>0</v>
      </c>
      <c r="L2143" s="183">
        <v>0</v>
      </c>
      <c r="M2143" s="183">
        <v>0</v>
      </c>
      <c r="N2143" s="183">
        <v>0</v>
      </c>
      <c r="O2143" s="183">
        <v>0</v>
      </c>
      <c r="P2143" s="183">
        <v>0</v>
      </c>
      <c r="Q2143" s="183">
        <v>0</v>
      </c>
      <c r="R2143" s="183">
        <v>0</v>
      </c>
      <c r="S2143" s="183">
        <v>0</v>
      </c>
      <c r="T2143" s="183">
        <v>0</v>
      </c>
      <c r="U2143" s="183">
        <v>0</v>
      </c>
      <c r="V2143" s="183">
        <v>0</v>
      </c>
      <c r="W2143" s="183">
        <v>0</v>
      </c>
      <c r="X2143" s="183">
        <v>0</v>
      </c>
      <c r="Y2143" s="183">
        <v>0</v>
      </c>
    </row>
    <row r="2144" spans="1:25" x14ac:dyDescent="0.2">
      <c r="A2144" s="184">
        <v>11751502</v>
      </c>
      <c r="B2144" s="183" t="str">
        <f>[1]店マスタ!B2143</f>
        <v>電遊館　タバタ</v>
      </c>
      <c r="C2144" s="183">
        <v>2.5</v>
      </c>
      <c r="D2144" s="183">
        <v>2.5</v>
      </c>
      <c r="E2144" s="183">
        <f>_xlfn.XLOOKUP(A2144,[2]Sheet1!$R:$R,[2]Sheet1!$AB:$AB,"",0)</f>
        <v>2.5</v>
      </c>
      <c r="F2144" s="183">
        <f>_xlfn.XLOOKUP($A2144,[3]【2026年03月度_全社】RFM客層一覧表データ!$A:$A,[3]【2026年03月度_全社】RFM客層一覧表データ!C:C,"",0)</f>
        <v>523</v>
      </c>
      <c r="G2144" s="183">
        <f>_xlfn.XLOOKUP($A2144,[3]【2026年03月度_全社】RFM客層一覧表データ!$A:$A,[3]【2026年03月度_全社】RFM客層一覧表データ!D:D,"",0)</f>
        <v>193</v>
      </c>
      <c r="H2144" s="183">
        <f>_xlfn.XLOOKUP($A2144,[3]【2026年03月度_全社】RFM客層一覧表データ!$A:$A,[3]【2026年03月度_全社】RFM客層一覧表データ!E:E,"",0)</f>
        <v>298</v>
      </c>
      <c r="I2144" s="183">
        <f>_xlfn.XLOOKUP($A2144,[3]【2026年03月度_全社】RFM客層一覧表データ!$A:$A,[3]【2026年03月度_全社】RFM客層一覧表データ!F:F,"",0)</f>
        <v>27</v>
      </c>
      <c r="J2144" s="183">
        <v>508</v>
      </c>
      <c r="K2144" s="183">
        <v>236</v>
      </c>
      <c r="L2144" s="183">
        <v>304</v>
      </c>
      <c r="M2144" s="183">
        <v>20</v>
      </c>
      <c r="N2144" s="183">
        <v>497</v>
      </c>
      <c r="O2144" s="183">
        <v>226</v>
      </c>
      <c r="P2144" s="183">
        <v>285</v>
      </c>
      <c r="Q2144" s="183">
        <v>32</v>
      </c>
      <c r="R2144" s="183">
        <v>464</v>
      </c>
      <c r="S2144" s="183">
        <v>249</v>
      </c>
      <c r="T2144" s="183">
        <v>273</v>
      </c>
      <c r="U2144" s="183">
        <v>27</v>
      </c>
      <c r="V2144" s="183">
        <v>439</v>
      </c>
      <c r="W2144" s="183">
        <v>252</v>
      </c>
      <c r="X2144" s="183">
        <v>258</v>
      </c>
      <c r="Y2144" s="183">
        <v>21</v>
      </c>
    </row>
    <row r="2145" spans="1:25" x14ac:dyDescent="0.2">
      <c r="A2145" s="184">
        <v>11751506</v>
      </c>
      <c r="B2145" s="183" t="str">
        <f>[1]店マスタ!B2144</f>
        <v>電遊館　かみたに</v>
      </c>
      <c r="C2145" s="183">
        <v>2</v>
      </c>
      <c r="D2145" s="183">
        <v>2</v>
      </c>
      <c r="E2145" s="183">
        <f>_xlfn.XLOOKUP(A2145,[2]Sheet1!$R:$R,[2]Sheet1!$AB:$AB,"",0)</f>
        <v>2</v>
      </c>
      <c r="F2145" s="183">
        <f>_xlfn.XLOOKUP($A2145,[3]【2026年03月度_全社】RFM客層一覧表データ!$A:$A,[3]【2026年03月度_全社】RFM客層一覧表データ!C:C,"",0)</f>
        <v>584</v>
      </c>
      <c r="G2145" s="183">
        <f>_xlfn.XLOOKUP($A2145,[3]【2026年03月度_全社】RFM客層一覧表データ!$A:$A,[3]【2026年03月度_全社】RFM客層一覧表データ!D:D,"",0)</f>
        <v>151</v>
      </c>
      <c r="H2145" s="183">
        <f>_xlfn.XLOOKUP($A2145,[3]【2026年03月度_全社】RFM客層一覧表データ!$A:$A,[3]【2026年03月度_全社】RFM客層一覧表データ!E:E,"",0)</f>
        <v>266</v>
      </c>
      <c r="I2145" s="183">
        <f>_xlfn.XLOOKUP($A2145,[3]【2026年03月度_全社】RFM客層一覧表データ!$A:$A,[3]【2026年03月度_全社】RFM客層一覧表データ!F:F,"",0)</f>
        <v>21</v>
      </c>
      <c r="J2145" s="183">
        <v>588</v>
      </c>
      <c r="K2145" s="183">
        <v>307</v>
      </c>
      <c r="L2145" s="183">
        <v>283</v>
      </c>
      <c r="M2145" s="183">
        <v>53</v>
      </c>
      <c r="N2145" s="183">
        <v>590</v>
      </c>
      <c r="O2145" s="183">
        <v>285</v>
      </c>
      <c r="P2145" s="183">
        <v>281</v>
      </c>
      <c r="Q2145" s="183">
        <v>28</v>
      </c>
      <c r="R2145" s="183">
        <v>579</v>
      </c>
      <c r="S2145" s="183">
        <v>338</v>
      </c>
      <c r="T2145" s="183">
        <v>300</v>
      </c>
      <c r="U2145" s="183">
        <v>37</v>
      </c>
      <c r="V2145" s="183">
        <v>562</v>
      </c>
      <c r="W2145" s="183">
        <v>318</v>
      </c>
      <c r="X2145" s="183">
        <v>299</v>
      </c>
      <c r="Y2145" s="183">
        <v>23</v>
      </c>
    </row>
    <row r="2146" spans="1:25" x14ac:dyDescent="0.2">
      <c r="A2146" s="184">
        <v>11751701</v>
      </c>
      <c r="B2146" s="183" t="str">
        <f>[1]店マスタ!B2145</f>
        <v>電遊館　つちかわ</v>
      </c>
      <c r="C2146" s="183">
        <v>2.5</v>
      </c>
      <c r="D2146" s="183">
        <v>2.5</v>
      </c>
      <c r="E2146" s="183">
        <f>_xlfn.XLOOKUP(A2146,[2]Sheet1!$R:$R,[2]Sheet1!$AB:$AB,"",0)</f>
        <v>2.5</v>
      </c>
      <c r="F2146" s="183">
        <f>_xlfn.XLOOKUP($A2146,[3]【2026年03月度_全社】RFM客層一覧表データ!$A:$A,[3]【2026年03月度_全社】RFM客層一覧表データ!C:C,"",0)</f>
        <v>470</v>
      </c>
      <c r="G2146" s="183">
        <f>_xlfn.XLOOKUP($A2146,[3]【2026年03月度_全社】RFM客層一覧表データ!$A:$A,[3]【2026年03月度_全社】RFM客層一覧表データ!D:D,"",0)</f>
        <v>0</v>
      </c>
      <c r="H2146" s="183">
        <f>_xlfn.XLOOKUP($A2146,[3]【2026年03月度_全社】RFM客層一覧表データ!$A:$A,[3]【2026年03月度_全社】RFM客層一覧表データ!E:E,"",0)</f>
        <v>215</v>
      </c>
      <c r="I2146" s="183">
        <f>_xlfn.XLOOKUP($A2146,[3]【2026年03月度_全社】RFM客層一覧表データ!$A:$A,[3]【2026年03月度_全社】RFM客層一覧表データ!F:F,"",0)</f>
        <v>0</v>
      </c>
      <c r="J2146" s="183">
        <v>529</v>
      </c>
      <c r="K2146" s="183">
        <v>191</v>
      </c>
      <c r="L2146" s="183">
        <v>251</v>
      </c>
      <c r="M2146" s="183">
        <v>44</v>
      </c>
      <c r="N2146" s="183">
        <v>497</v>
      </c>
      <c r="O2146" s="183">
        <v>138</v>
      </c>
      <c r="P2146" s="183">
        <v>239</v>
      </c>
      <c r="Q2146" s="183">
        <v>23</v>
      </c>
      <c r="R2146" s="183">
        <v>500</v>
      </c>
      <c r="S2146" s="183">
        <v>175</v>
      </c>
      <c r="T2146" s="183">
        <v>244</v>
      </c>
      <c r="U2146" s="183">
        <v>24</v>
      </c>
      <c r="V2146" s="183">
        <v>509</v>
      </c>
      <c r="W2146" s="183">
        <v>167</v>
      </c>
      <c r="X2146" s="183">
        <v>241</v>
      </c>
      <c r="Y2146" s="183">
        <v>23</v>
      </c>
    </row>
    <row r="2147" spans="1:25" x14ac:dyDescent="0.2">
      <c r="A2147" s="184">
        <v>11751820</v>
      </c>
      <c r="B2147" s="183" t="str">
        <f>[1]店マスタ!B2146</f>
        <v>サカデンキ</v>
      </c>
      <c r="C2147" s="183">
        <v>2.5</v>
      </c>
      <c r="D2147" s="183">
        <v>2.5</v>
      </c>
      <c r="E2147" s="183">
        <f>_xlfn.XLOOKUP(A2147,[2]Sheet1!$R:$R,[2]Sheet1!$AB:$AB,"",0)</f>
        <v>2.5</v>
      </c>
      <c r="F2147" s="183" t="str">
        <f>_xlfn.XLOOKUP($A2147,[3]【2026年03月度_全社】RFM客層一覧表データ!$A:$A,[3]【2026年03月度_全社】RFM客層一覧表データ!C:C,"",0)</f>
        <v/>
      </c>
      <c r="G2147" s="183" t="str">
        <f>_xlfn.XLOOKUP($A2147,[3]【2026年03月度_全社】RFM客層一覧表データ!$A:$A,[3]【2026年03月度_全社】RFM客層一覧表データ!D:D,"",0)</f>
        <v/>
      </c>
      <c r="H2147" s="183" t="str">
        <f>_xlfn.XLOOKUP($A2147,[3]【2026年03月度_全社】RFM客層一覧表データ!$A:$A,[3]【2026年03月度_全社】RFM客層一覧表データ!E:E,"",0)</f>
        <v/>
      </c>
      <c r="I2147" s="183" t="str">
        <f>_xlfn.XLOOKUP($A2147,[3]【2026年03月度_全社】RFM客層一覧表データ!$A:$A,[3]【2026年03月度_全社】RFM客層一覧表データ!F:F,"",0)</f>
        <v/>
      </c>
      <c r="J2147" s="183">
        <v>0</v>
      </c>
      <c r="K2147" s="183">
        <v>0</v>
      </c>
      <c r="L2147" s="183">
        <v>0</v>
      </c>
      <c r="M2147" s="183">
        <v>0</v>
      </c>
      <c r="N2147" s="183">
        <v>0</v>
      </c>
      <c r="O2147" s="183">
        <v>0</v>
      </c>
      <c r="P2147" s="183">
        <v>0</v>
      </c>
      <c r="Q2147" s="183">
        <v>0</v>
      </c>
      <c r="R2147" s="183">
        <v>0</v>
      </c>
      <c r="S2147" s="183">
        <v>0</v>
      </c>
      <c r="T2147" s="183">
        <v>0</v>
      </c>
      <c r="U2147" s="183">
        <v>0</v>
      </c>
      <c r="V2147" s="183">
        <v>0</v>
      </c>
      <c r="W2147" s="183">
        <v>0</v>
      </c>
      <c r="X2147" s="183">
        <v>0</v>
      </c>
      <c r="Y2147" s="183">
        <v>0</v>
      </c>
    </row>
    <row r="2148" spans="1:25" x14ac:dyDescent="0.2">
      <c r="A2148" s="184">
        <v>11752004</v>
      </c>
      <c r="B2148" s="183" t="str">
        <f>[1]店マスタ!B2147</f>
        <v>ヒコ電化センター</v>
      </c>
      <c r="C2148" s="183">
        <v>1.5</v>
      </c>
      <c r="D2148" s="183">
        <v>1.5</v>
      </c>
      <c r="E2148" s="183">
        <f>_xlfn.XLOOKUP(A2148,[2]Sheet1!$R:$R,[2]Sheet1!$AB:$AB,"",0)</f>
        <v>1.5</v>
      </c>
      <c r="F2148" s="183" t="str">
        <f>_xlfn.XLOOKUP($A2148,[3]【2026年03月度_全社】RFM客層一覧表データ!$A:$A,[3]【2026年03月度_全社】RFM客層一覧表データ!C:C,"",0)</f>
        <v/>
      </c>
      <c r="G2148" s="183" t="str">
        <f>_xlfn.XLOOKUP($A2148,[3]【2026年03月度_全社】RFM客層一覧表データ!$A:$A,[3]【2026年03月度_全社】RFM客層一覧表データ!D:D,"",0)</f>
        <v/>
      </c>
      <c r="H2148" s="183" t="str">
        <f>_xlfn.XLOOKUP($A2148,[3]【2026年03月度_全社】RFM客層一覧表データ!$A:$A,[3]【2026年03月度_全社】RFM客層一覧表データ!E:E,"",0)</f>
        <v/>
      </c>
      <c r="I2148" s="183" t="str">
        <f>_xlfn.XLOOKUP($A2148,[3]【2026年03月度_全社】RFM客層一覧表データ!$A:$A,[3]【2026年03月度_全社】RFM客層一覧表データ!F:F,"",0)</f>
        <v/>
      </c>
      <c r="J2148" s="183">
        <v>0</v>
      </c>
      <c r="K2148" s="183">
        <v>0</v>
      </c>
      <c r="L2148" s="183">
        <v>0</v>
      </c>
      <c r="M2148" s="183">
        <v>0</v>
      </c>
      <c r="N2148" s="183">
        <v>0</v>
      </c>
      <c r="O2148" s="183">
        <v>0</v>
      </c>
      <c r="P2148" s="183">
        <v>0</v>
      </c>
      <c r="Q2148" s="183">
        <v>0</v>
      </c>
      <c r="R2148" s="183">
        <v>0</v>
      </c>
      <c r="S2148" s="183">
        <v>0</v>
      </c>
      <c r="T2148" s="183">
        <v>0</v>
      </c>
      <c r="U2148" s="183">
        <v>0</v>
      </c>
      <c r="V2148" s="183">
        <v>0</v>
      </c>
      <c r="W2148" s="183">
        <v>0</v>
      </c>
      <c r="X2148" s="183">
        <v>0</v>
      </c>
      <c r="Y2148" s="183">
        <v>0</v>
      </c>
    </row>
    <row r="2149" spans="1:25" x14ac:dyDescent="0.2">
      <c r="A2149" s="184">
        <v>11753010</v>
      </c>
      <c r="B2149" s="183" t="str">
        <f>[1]店マスタ!B2148</f>
        <v>エスデン　ひろや</v>
      </c>
      <c r="C2149" s="183">
        <v>4.5</v>
      </c>
      <c r="D2149" s="183">
        <v>2.5</v>
      </c>
      <c r="E2149" s="183">
        <f>_xlfn.XLOOKUP(A2149,[2]Sheet1!$R:$R,[2]Sheet1!$AB:$AB,"",0)</f>
        <v>3.5</v>
      </c>
      <c r="F2149" s="183">
        <f>_xlfn.XLOOKUP($A2149,[3]【2026年03月度_全社】RFM客層一覧表データ!$A:$A,[3]【2026年03月度_全社】RFM客層一覧表データ!C:C,"",0)</f>
        <v>401</v>
      </c>
      <c r="G2149" s="183">
        <f>_xlfn.XLOOKUP($A2149,[3]【2026年03月度_全社】RFM客層一覧表データ!$A:$A,[3]【2026年03月度_全社】RFM客層一覧表データ!D:D,"",0)</f>
        <v>51</v>
      </c>
      <c r="H2149" s="183">
        <f>_xlfn.XLOOKUP($A2149,[3]【2026年03月度_全社】RFM客層一覧表データ!$A:$A,[3]【2026年03月度_全社】RFM客層一覧表データ!E:E,"",0)</f>
        <v>167</v>
      </c>
      <c r="I2149" s="183">
        <f>_xlfn.XLOOKUP($A2149,[3]【2026年03月度_全社】RFM客層一覧表データ!$A:$A,[3]【2026年03月度_全社】RFM客層一覧表データ!F:F,"",0)</f>
        <v>0</v>
      </c>
      <c r="J2149" s="183">
        <v>435</v>
      </c>
      <c r="K2149" s="183">
        <v>79</v>
      </c>
      <c r="L2149" s="183">
        <v>202</v>
      </c>
      <c r="M2149" s="183">
        <v>0</v>
      </c>
      <c r="N2149" s="183">
        <v>470</v>
      </c>
      <c r="O2149" s="183">
        <v>130</v>
      </c>
      <c r="P2149" s="183">
        <v>220</v>
      </c>
      <c r="Q2149" s="183">
        <v>0</v>
      </c>
      <c r="R2149" s="183">
        <v>479</v>
      </c>
      <c r="S2149" s="183">
        <v>171</v>
      </c>
      <c r="T2149" s="183">
        <v>233</v>
      </c>
      <c r="U2149" s="183">
        <v>0</v>
      </c>
      <c r="V2149" s="183">
        <v>476</v>
      </c>
      <c r="W2149" s="183">
        <v>182</v>
      </c>
      <c r="X2149" s="183">
        <v>245</v>
      </c>
      <c r="Y2149" s="183">
        <v>0</v>
      </c>
    </row>
    <row r="2150" spans="1:25" x14ac:dyDescent="0.2">
      <c r="A2150" s="184">
        <v>11760101</v>
      </c>
      <c r="B2150" s="183" t="str">
        <f>[1]店マスタ!B2149</f>
        <v>ｅＰＬＡＮＳ・ホンボ</v>
      </c>
      <c r="C2150" s="183">
        <v>3.5</v>
      </c>
      <c r="D2150" s="183">
        <v>2.5</v>
      </c>
      <c r="E2150" s="183">
        <f>_xlfn.XLOOKUP(A2150,[2]Sheet1!$R:$R,[2]Sheet1!$AB:$AB,"",0)</f>
        <v>2.5</v>
      </c>
      <c r="F2150" s="183">
        <f>_xlfn.XLOOKUP($A2150,[3]【2026年03月度_全社】RFM客層一覧表データ!$A:$A,[3]【2026年03月度_全社】RFM客層一覧表データ!C:C,"",0)</f>
        <v>859</v>
      </c>
      <c r="G2150" s="183">
        <f>_xlfn.XLOOKUP($A2150,[3]【2026年03月度_全社】RFM客層一覧表データ!$A:$A,[3]【2026年03月度_全社】RFM客層一覧表データ!D:D,"",0)</f>
        <v>346</v>
      </c>
      <c r="H2150" s="183">
        <f>_xlfn.XLOOKUP($A2150,[3]【2026年03月度_全社】RFM客層一覧表データ!$A:$A,[3]【2026年03月度_全社】RFM客層一覧表データ!E:E,"",0)</f>
        <v>486</v>
      </c>
      <c r="I2150" s="183">
        <f>_xlfn.XLOOKUP($A2150,[3]【2026年03月度_全社】RFM客層一覧表データ!$A:$A,[3]【2026年03月度_全社】RFM客層一覧表データ!F:F,"",0)</f>
        <v>49</v>
      </c>
      <c r="J2150" s="183">
        <v>904</v>
      </c>
      <c r="K2150" s="183">
        <v>335</v>
      </c>
      <c r="L2150" s="183">
        <v>519</v>
      </c>
      <c r="M2150" s="183">
        <v>30</v>
      </c>
      <c r="N2150" s="183">
        <v>951</v>
      </c>
      <c r="O2150" s="183">
        <v>410</v>
      </c>
      <c r="P2150" s="183">
        <v>563</v>
      </c>
      <c r="Q2150" s="183">
        <v>38</v>
      </c>
      <c r="R2150" s="183">
        <v>982</v>
      </c>
      <c r="S2150" s="183">
        <v>434</v>
      </c>
      <c r="T2150" s="183">
        <v>582</v>
      </c>
      <c r="U2150" s="183">
        <v>33</v>
      </c>
      <c r="V2150" s="183">
        <v>1049</v>
      </c>
      <c r="W2150" s="183">
        <v>462</v>
      </c>
      <c r="X2150" s="183">
        <v>603</v>
      </c>
      <c r="Y2150" s="183">
        <v>56</v>
      </c>
    </row>
    <row r="2151" spans="1:25" x14ac:dyDescent="0.2">
      <c r="A2151" s="184">
        <v>11760119</v>
      </c>
      <c r="B2151" s="183" t="str">
        <f>[1]店マスタ!B2150</f>
        <v>エイデン　板津店</v>
      </c>
      <c r="C2151" s="183">
        <v>1.5</v>
      </c>
      <c r="D2151" s="183">
        <v>1.5</v>
      </c>
      <c r="E2151" s="183">
        <f>_xlfn.XLOOKUP(A2151,[2]Sheet1!$R:$R,[2]Sheet1!$AB:$AB,"",0)</f>
        <v>1.5</v>
      </c>
      <c r="F2151" s="183" t="str">
        <f>_xlfn.XLOOKUP($A2151,[3]【2026年03月度_全社】RFM客層一覧表データ!$A:$A,[3]【2026年03月度_全社】RFM客層一覧表データ!C:C,"",0)</f>
        <v/>
      </c>
      <c r="G2151" s="183" t="str">
        <f>_xlfn.XLOOKUP($A2151,[3]【2026年03月度_全社】RFM客層一覧表データ!$A:$A,[3]【2026年03月度_全社】RFM客層一覧表データ!D:D,"",0)</f>
        <v/>
      </c>
      <c r="H2151" s="183" t="str">
        <f>_xlfn.XLOOKUP($A2151,[3]【2026年03月度_全社】RFM客層一覧表データ!$A:$A,[3]【2026年03月度_全社】RFM客層一覧表データ!E:E,"",0)</f>
        <v/>
      </c>
      <c r="I2151" s="183" t="str">
        <f>_xlfn.XLOOKUP($A2151,[3]【2026年03月度_全社】RFM客層一覧表データ!$A:$A,[3]【2026年03月度_全社】RFM客層一覧表データ!F:F,"",0)</f>
        <v/>
      </c>
      <c r="J2151" s="183">
        <v>0</v>
      </c>
      <c r="K2151" s="183">
        <v>0</v>
      </c>
      <c r="L2151" s="183">
        <v>0</v>
      </c>
      <c r="M2151" s="183">
        <v>0</v>
      </c>
      <c r="N2151" s="183">
        <v>0</v>
      </c>
      <c r="O2151" s="183">
        <v>0</v>
      </c>
      <c r="P2151" s="183">
        <v>0</v>
      </c>
      <c r="Q2151" s="183">
        <v>0</v>
      </c>
      <c r="R2151" s="183">
        <v>0</v>
      </c>
      <c r="S2151" s="183">
        <v>0</v>
      </c>
      <c r="T2151" s="183">
        <v>0</v>
      </c>
      <c r="U2151" s="183">
        <v>0</v>
      </c>
      <c r="V2151" s="183">
        <v>0</v>
      </c>
      <c r="W2151" s="183">
        <v>0</v>
      </c>
      <c r="X2151" s="183">
        <v>0</v>
      </c>
      <c r="Y2151" s="183">
        <v>0</v>
      </c>
    </row>
    <row r="2152" spans="1:25" x14ac:dyDescent="0.2">
      <c r="A2152" s="184">
        <v>11760151</v>
      </c>
      <c r="B2152" s="183" t="str">
        <f>[1]店マスタ!B2151</f>
        <v>株式会社　ｅＰＬＡＮＳ</v>
      </c>
      <c r="C2152" s="183">
        <v>2.5</v>
      </c>
      <c r="D2152" s="183">
        <v>0.5</v>
      </c>
      <c r="E2152" s="183">
        <f>_xlfn.XLOOKUP(A2152,[2]Sheet1!$R:$R,[2]Sheet1!$AB:$AB,"",0)</f>
        <v>0.5</v>
      </c>
      <c r="F2152" s="183" t="str">
        <f>_xlfn.XLOOKUP($A2152,[3]【2026年03月度_全社】RFM客層一覧表データ!$A:$A,[3]【2026年03月度_全社】RFM客層一覧表データ!C:C,"",0)</f>
        <v/>
      </c>
      <c r="G2152" s="183" t="str">
        <f>_xlfn.XLOOKUP($A2152,[3]【2026年03月度_全社】RFM客層一覧表データ!$A:$A,[3]【2026年03月度_全社】RFM客層一覧表データ!D:D,"",0)</f>
        <v/>
      </c>
      <c r="H2152" s="183" t="str">
        <f>_xlfn.XLOOKUP($A2152,[3]【2026年03月度_全社】RFM客層一覧表データ!$A:$A,[3]【2026年03月度_全社】RFM客層一覧表データ!E:E,"",0)</f>
        <v/>
      </c>
      <c r="I2152" s="183" t="str">
        <f>_xlfn.XLOOKUP($A2152,[3]【2026年03月度_全社】RFM客層一覧表データ!$A:$A,[3]【2026年03月度_全社】RFM客層一覧表データ!F:F,"",0)</f>
        <v/>
      </c>
      <c r="J2152" s="183">
        <v>0</v>
      </c>
      <c r="K2152" s="183">
        <v>0</v>
      </c>
      <c r="L2152" s="183">
        <v>0</v>
      </c>
      <c r="M2152" s="183">
        <v>0</v>
      </c>
      <c r="N2152" s="183">
        <v>0</v>
      </c>
      <c r="O2152" s="183">
        <v>0</v>
      </c>
      <c r="P2152" s="183">
        <v>0</v>
      </c>
      <c r="Q2152" s="183">
        <v>0</v>
      </c>
      <c r="R2152" s="183">
        <v>0</v>
      </c>
      <c r="S2152" s="183">
        <v>0</v>
      </c>
      <c r="T2152" s="183">
        <v>0</v>
      </c>
      <c r="U2152" s="183">
        <v>0</v>
      </c>
      <c r="V2152" s="183">
        <v>0</v>
      </c>
      <c r="W2152" s="183">
        <v>0</v>
      </c>
      <c r="X2152" s="183">
        <v>0</v>
      </c>
      <c r="Y2152" s="183">
        <v>0</v>
      </c>
    </row>
    <row r="2153" spans="1:25" x14ac:dyDescent="0.2">
      <c r="A2153" s="184">
        <v>11760201</v>
      </c>
      <c r="B2153" s="183" t="str">
        <f>[1]店マスタ!B2152</f>
        <v>ｅＰＬＡＮＳ・タキ屋</v>
      </c>
      <c r="C2153" s="183">
        <v>7.5</v>
      </c>
      <c r="D2153" s="183">
        <v>6.5</v>
      </c>
      <c r="E2153" s="183">
        <f>_xlfn.XLOOKUP(A2153,[2]Sheet1!$R:$R,[2]Sheet1!$AB:$AB,"",0)</f>
        <v>7</v>
      </c>
      <c r="F2153" s="183">
        <f>_xlfn.XLOOKUP($A2153,[3]【2026年03月度_全社】RFM客層一覧表データ!$A:$A,[3]【2026年03月度_全社】RFM客層一覧表データ!C:C,"",0)</f>
        <v>1903</v>
      </c>
      <c r="G2153" s="183">
        <f>_xlfn.XLOOKUP($A2153,[3]【2026年03月度_全社】RFM客層一覧表データ!$A:$A,[3]【2026年03月度_全社】RFM客層一覧表データ!D:D,"",0)</f>
        <v>966</v>
      </c>
      <c r="H2153" s="183">
        <f>_xlfn.XLOOKUP($A2153,[3]【2026年03月度_全社】RFM客層一覧表データ!$A:$A,[3]【2026年03月度_全社】RFM客層一覧表データ!E:E,"",0)</f>
        <v>1112</v>
      </c>
      <c r="I2153" s="183">
        <f>_xlfn.XLOOKUP($A2153,[3]【2026年03月度_全社】RFM客層一覧表データ!$A:$A,[3]【2026年03月度_全社】RFM客層一覧表データ!F:F,"",0)</f>
        <v>124</v>
      </c>
      <c r="J2153" s="183">
        <v>1919</v>
      </c>
      <c r="K2153" s="183">
        <v>1017</v>
      </c>
      <c r="L2153" s="183">
        <v>1151</v>
      </c>
      <c r="M2153" s="183">
        <v>119</v>
      </c>
      <c r="N2153" s="183">
        <v>1889</v>
      </c>
      <c r="O2153" s="183">
        <v>1061</v>
      </c>
      <c r="P2153" s="183">
        <v>1168</v>
      </c>
      <c r="Q2153" s="183">
        <v>101</v>
      </c>
      <c r="R2153" s="183">
        <v>1906</v>
      </c>
      <c r="S2153" s="183">
        <v>1061</v>
      </c>
      <c r="T2153" s="183">
        <v>1160</v>
      </c>
      <c r="U2153" s="183">
        <v>93</v>
      </c>
      <c r="V2153" s="183">
        <v>1940</v>
      </c>
      <c r="W2153" s="183">
        <v>1071</v>
      </c>
      <c r="X2153" s="183">
        <v>1160</v>
      </c>
      <c r="Y2153" s="183">
        <v>106</v>
      </c>
    </row>
    <row r="2154" spans="1:25" x14ac:dyDescent="0.2">
      <c r="A2154" s="184">
        <v>11760202</v>
      </c>
      <c r="B2154" s="183" t="str">
        <f>[1]店マスタ!B2153</f>
        <v>アンド・いわい</v>
      </c>
      <c r="C2154" s="183">
        <v>3.5</v>
      </c>
      <c r="D2154" s="183">
        <v>4</v>
      </c>
      <c r="E2154" s="183">
        <f>_xlfn.XLOOKUP(A2154,[2]Sheet1!$R:$R,[2]Sheet1!$AB:$AB,"",0)</f>
        <v>5</v>
      </c>
      <c r="F2154" s="183">
        <f>_xlfn.XLOOKUP($A2154,[3]【2026年03月度_全社】RFM客層一覧表データ!$A:$A,[3]【2026年03月度_全社】RFM客層一覧表データ!C:C,"",0)</f>
        <v>763</v>
      </c>
      <c r="G2154" s="183">
        <f>_xlfn.XLOOKUP($A2154,[3]【2026年03月度_全社】RFM客層一覧表データ!$A:$A,[3]【2026年03月度_全社】RFM客層一覧表データ!D:D,"",0)</f>
        <v>431</v>
      </c>
      <c r="H2154" s="183">
        <f>_xlfn.XLOOKUP($A2154,[3]【2026年03月度_全社】RFM客層一覧表データ!$A:$A,[3]【2026年03月度_全社】RFM客層一覧表データ!E:E,"",0)</f>
        <v>446</v>
      </c>
      <c r="I2154" s="183">
        <f>_xlfn.XLOOKUP($A2154,[3]【2026年03月度_全社】RFM客層一覧表データ!$A:$A,[3]【2026年03月度_全社】RFM客層一覧表データ!F:F,"",0)</f>
        <v>56</v>
      </c>
      <c r="J2154" s="183">
        <v>743</v>
      </c>
      <c r="K2154" s="183">
        <v>449</v>
      </c>
      <c r="L2154" s="183">
        <v>444</v>
      </c>
      <c r="M2154" s="183">
        <v>91</v>
      </c>
      <c r="N2154" s="183">
        <v>693</v>
      </c>
      <c r="O2154" s="183">
        <v>446</v>
      </c>
      <c r="P2154" s="183">
        <v>424</v>
      </c>
      <c r="Q2154" s="183">
        <v>102</v>
      </c>
      <c r="R2154" s="183">
        <v>625</v>
      </c>
      <c r="S2154" s="183">
        <v>388</v>
      </c>
      <c r="T2154" s="183">
        <v>425</v>
      </c>
      <c r="U2154" s="183">
        <v>44</v>
      </c>
      <c r="V2154" s="183">
        <v>614</v>
      </c>
      <c r="W2154" s="183">
        <v>382</v>
      </c>
      <c r="X2154" s="183">
        <v>425</v>
      </c>
      <c r="Y2154" s="183">
        <v>52</v>
      </c>
    </row>
    <row r="2155" spans="1:25" x14ac:dyDescent="0.2">
      <c r="A2155" s="184">
        <v>11760205</v>
      </c>
      <c r="B2155" s="183" t="str">
        <f>[1]店マスタ!B2154</f>
        <v>株式会社　伊藤電機</v>
      </c>
      <c r="C2155" s="183">
        <v>6.5</v>
      </c>
      <c r="D2155" s="183">
        <v>6.5</v>
      </c>
      <c r="E2155" s="183">
        <f>_xlfn.XLOOKUP(A2155,[2]Sheet1!$R:$R,[2]Sheet1!$AB:$AB,"",0)</f>
        <v>6.5</v>
      </c>
      <c r="F2155" s="183">
        <f>_xlfn.XLOOKUP($A2155,[3]【2026年03月度_全社】RFM客層一覧表データ!$A:$A,[3]【2026年03月度_全社】RFM客層一覧表データ!C:C,"",0)</f>
        <v>164</v>
      </c>
      <c r="G2155" s="183">
        <f>_xlfn.XLOOKUP($A2155,[3]【2026年03月度_全社】RFM客層一覧表データ!$A:$A,[3]【2026年03月度_全社】RFM客層一覧表データ!D:D,"",0)</f>
        <v>57</v>
      </c>
      <c r="H2155" s="183">
        <f>_xlfn.XLOOKUP($A2155,[3]【2026年03月度_全社】RFM客層一覧表データ!$A:$A,[3]【2026年03月度_全社】RFM客層一覧表データ!E:E,"",0)</f>
        <v>0</v>
      </c>
      <c r="I2155" s="183">
        <f>_xlfn.XLOOKUP($A2155,[3]【2026年03月度_全社】RFM客層一覧表データ!$A:$A,[3]【2026年03月度_全社】RFM客層一覧表データ!F:F,"",0)</f>
        <v>2</v>
      </c>
      <c r="J2155" s="183">
        <v>1</v>
      </c>
      <c r="K2155" s="183">
        <v>1</v>
      </c>
      <c r="L2155" s="183">
        <v>0</v>
      </c>
      <c r="M2155" s="183">
        <v>0</v>
      </c>
      <c r="N2155" s="183">
        <v>0</v>
      </c>
      <c r="O2155" s="183">
        <v>0</v>
      </c>
      <c r="P2155" s="183">
        <v>0</v>
      </c>
      <c r="Q2155" s="183">
        <v>0</v>
      </c>
      <c r="R2155" s="183">
        <v>0</v>
      </c>
      <c r="S2155" s="183">
        <v>0</v>
      </c>
      <c r="T2155" s="183">
        <v>0</v>
      </c>
      <c r="U2155" s="183">
        <v>0</v>
      </c>
      <c r="V2155" s="183">
        <v>0</v>
      </c>
      <c r="W2155" s="183">
        <v>0</v>
      </c>
      <c r="X2155" s="183">
        <v>0</v>
      </c>
      <c r="Y2155" s="183">
        <v>0</v>
      </c>
    </row>
    <row r="2156" spans="1:25" x14ac:dyDescent="0.2">
      <c r="A2156" s="184">
        <v>11760303</v>
      </c>
      <c r="B2156" s="183" t="str">
        <f>[1]店マスタ!B2155</f>
        <v>ｅＰＬＡＮＳ・タカ</v>
      </c>
      <c r="C2156" s="183">
        <v>4</v>
      </c>
      <c r="D2156" s="183">
        <v>3</v>
      </c>
      <c r="E2156" s="183">
        <f>_xlfn.XLOOKUP(A2156,[2]Sheet1!$R:$R,[2]Sheet1!$AB:$AB,"",0)</f>
        <v>3</v>
      </c>
      <c r="F2156" s="183">
        <f>_xlfn.XLOOKUP($A2156,[3]【2026年03月度_全社】RFM客層一覧表データ!$A:$A,[3]【2026年03月度_全社】RFM客層一覧表データ!C:C,"",0)</f>
        <v>942</v>
      </c>
      <c r="G2156" s="183">
        <f>_xlfn.XLOOKUP($A2156,[3]【2026年03月度_全社】RFM客層一覧表データ!$A:$A,[3]【2026年03月度_全社】RFM客層一覧表データ!D:D,"",0)</f>
        <v>308</v>
      </c>
      <c r="H2156" s="183">
        <f>_xlfn.XLOOKUP($A2156,[3]【2026年03月度_全社】RFM客層一覧表データ!$A:$A,[3]【2026年03月度_全社】RFM客層一覧表データ!E:E,"",0)</f>
        <v>385</v>
      </c>
      <c r="I2156" s="183">
        <f>_xlfn.XLOOKUP($A2156,[3]【2026年03月度_全社】RFM客層一覧表データ!$A:$A,[3]【2026年03月度_全社】RFM客層一覧表データ!F:F,"",0)</f>
        <v>58</v>
      </c>
      <c r="J2156" s="183">
        <v>997</v>
      </c>
      <c r="K2156" s="183">
        <v>350</v>
      </c>
      <c r="L2156" s="183">
        <v>403</v>
      </c>
      <c r="M2156" s="183">
        <v>66</v>
      </c>
      <c r="N2156" s="183">
        <v>993</v>
      </c>
      <c r="O2156" s="183">
        <v>417</v>
      </c>
      <c r="P2156" s="183">
        <v>407</v>
      </c>
      <c r="Q2156" s="183">
        <v>57</v>
      </c>
      <c r="R2156" s="183">
        <v>1011</v>
      </c>
      <c r="S2156" s="183">
        <v>371</v>
      </c>
      <c r="T2156" s="183">
        <v>392</v>
      </c>
      <c r="U2156" s="183">
        <v>78</v>
      </c>
      <c r="V2156" s="183">
        <v>1027</v>
      </c>
      <c r="W2156" s="183">
        <v>389</v>
      </c>
      <c r="X2156" s="183">
        <v>376</v>
      </c>
      <c r="Y2156" s="183">
        <v>61</v>
      </c>
    </row>
    <row r="2157" spans="1:25" x14ac:dyDescent="0.2">
      <c r="A2157" s="184">
        <v>11760308</v>
      </c>
      <c r="B2157" s="183" t="str">
        <f>[1]店マスタ!B2156</f>
        <v>有限会社　ツチダ電機販売</v>
      </c>
      <c r="C2157" s="183">
        <v>1.5</v>
      </c>
      <c r="D2157" s="183">
        <v>1.5</v>
      </c>
      <c r="E2157" s="183" t="str">
        <f>_xlfn.XLOOKUP(A2157,[2]Sheet1!$R:$R,[2]Sheet1!$AB:$AB,"",0)</f>
        <v/>
      </c>
      <c r="F2157" s="183">
        <f>_xlfn.XLOOKUP($A2157,[3]【2026年03月度_全社】RFM客層一覧表データ!$A:$A,[3]【2026年03月度_全社】RFM客層一覧表データ!C:C,"",0)</f>
        <v>211</v>
      </c>
      <c r="G2157" s="183">
        <f>_xlfn.XLOOKUP($A2157,[3]【2026年03月度_全社】RFM客層一覧表データ!$A:$A,[3]【2026年03月度_全社】RFM客層一覧表データ!D:D,"",0)</f>
        <v>81</v>
      </c>
      <c r="H2157" s="183">
        <f>_xlfn.XLOOKUP($A2157,[3]【2026年03月度_全社】RFM客層一覧表データ!$A:$A,[3]【2026年03月度_全社】RFM客層一覧表データ!E:E,"",0)</f>
        <v>131</v>
      </c>
      <c r="I2157" s="183">
        <f>_xlfn.XLOOKUP($A2157,[3]【2026年03月度_全社】RFM客層一覧表データ!$A:$A,[3]【2026年03月度_全社】RFM客層一覧表データ!F:F,"",0)</f>
        <v>8</v>
      </c>
      <c r="J2157" s="183">
        <v>227</v>
      </c>
      <c r="K2157" s="183">
        <v>92</v>
      </c>
      <c r="L2157" s="183">
        <v>139</v>
      </c>
      <c r="M2157" s="183">
        <v>9</v>
      </c>
      <c r="N2157" s="183">
        <v>236</v>
      </c>
      <c r="O2157" s="183">
        <v>92</v>
      </c>
      <c r="P2157" s="183">
        <v>139</v>
      </c>
      <c r="Q2157" s="183">
        <v>8</v>
      </c>
      <c r="R2157" s="183">
        <v>252</v>
      </c>
      <c r="S2157" s="183">
        <v>90</v>
      </c>
      <c r="T2157" s="183">
        <v>152</v>
      </c>
      <c r="U2157" s="183">
        <v>8</v>
      </c>
      <c r="V2157" s="183">
        <v>270</v>
      </c>
      <c r="W2157" s="183">
        <v>109</v>
      </c>
      <c r="X2157" s="183">
        <v>166</v>
      </c>
      <c r="Y2157" s="183">
        <v>6</v>
      </c>
    </row>
    <row r="2158" spans="1:25" x14ac:dyDescent="0.2">
      <c r="A2158" s="184">
        <v>11760401</v>
      </c>
      <c r="B2158" s="183" t="str">
        <f>[1]店マスタ!B2157</f>
        <v>三和デンキ商会</v>
      </c>
      <c r="C2158" s="183">
        <v>1.5</v>
      </c>
      <c r="D2158" s="183">
        <v>1.5</v>
      </c>
      <c r="E2158" s="183">
        <f>_xlfn.XLOOKUP(A2158,[2]Sheet1!$R:$R,[2]Sheet1!$AB:$AB,"",0)</f>
        <v>1.5</v>
      </c>
      <c r="F2158" s="183" t="str">
        <f>_xlfn.XLOOKUP($A2158,[3]【2026年03月度_全社】RFM客層一覧表データ!$A:$A,[3]【2026年03月度_全社】RFM客層一覧表データ!C:C,"",0)</f>
        <v/>
      </c>
      <c r="G2158" s="183" t="str">
        <f>_xlfn.XLOOKUP($A2158,[3]【2026年03月度_全社】RFM客層一覧表データ!$A:$A,[3]【2026年03月度_全社】RFM客層一覧表データ!D:D,"",0)</f>
        <v/>
      </c>
      <c r="H2158" s="183" t="str">
        <f>_xlfn.XLOOKUP($A2158,[3]【2026年03月度_全社】RFM客層一覧表データ!$A:$A,[3]【2026年03月度_全社】RFM客層一覧表データ!E:E,"",0)</f>
        <v/>
      </c>
      <c r="I2158" s="183" t="str">
        <f>_xlfn.XLOOKUP($A2158,[3]【2026年03月度_全社】RFM客層一覧表データ!$A:$A,[3]【2026年03月度_全社】RFM客層一覧表データ!F:F,"",0)</f>
        <v/>
      </c>
      <c r="J2158" s="183">
        <v>0</v>
      </c>
      <c r="K2158" s="183">
        <v>0</v>
      </c>
      <c r="L2158" s="183">
        <v>0</v>
      </c>
      <c r="M2158" s="183">
        <v>0</v>
      </c>
      <c r="N2158" s="183">
        <v>0</v>
      </c>
      <c r="O2158" s="183">
        <v>0</v>
      </c>
      <c r="P2158" s="183">
        <v>0</v>
      </c>
      <c r="Q2158" s="183">
        <v>0</v>
      </c>
      <c r="R2158" s="183">
        <v>0</v>
      </c>
      <c r="S2158" s="183">
        <v>0</v>
      </c>
      <c r="T2158" s="183">
        <v>0</v>
      </c>
      <c r="U2158" s="183">
        <v>0</v>
      </c>
      <c r="V2158" s="183">
        <v>0</v>
      </c>
      <c r="W2158" s="183">
        <v>0</v>
      </c>
      <c r="X2158" s="183">
        <v>0</v>
      </c>
      <c r="Y2158" s="183">
        <v>0</v>
      </c>
    </row>
    <row r="2159" spans="1:25" x14ac:dyDescent="0.2">
      <c r="A2159" s="184">
        <v>11760410</v>
      </c>
      <c r="B2159" s="183" t="str">
        <f>[1]店マスタ!B2158</f>
        <v>エスデン　シンカワ</v>
      </c>
      <c r="C2159" s="183">
        <v>3</v>
      </c>
      <c r="D2159" s="183">
        <v>2</v>
      </c>
      <c r="E2159" s="183">
        <f>_xlfn.XLOOKUP(A2159,[2]Sheet1!$R:$R,[2]Sheet1!$AB:$AB,"",0)</f>
        <v>3</v>
      </c>
      <c r="F2159" s="183">
        <f>_xlfn.XLOOKUP($A2159,[3]【2026年03月度_全社】RFM客層一覧表データ!$A:$A,[3]【2026年03月度_全社】RFM客層一覧表データ!C:C,"",0)</f>
        <v>459</v>
      </c>
      <c r="G2159" s="183">
        <f>_xlfn.XLOOKUP($A2159,[3]【2026年03月度_全社】RFM客層一覧表データ!$A:$A,[3]【2026年03月度_全社】RFM客層一覧表データ!D:D,"",0)</f>
        <v>170</v>
      </c>
      <c r="H2159" s="183">
        <f>_xlfn.XLOOKUP($A2159,[3]【2026年03月度_全社】RFM客層一覧表データ!$A:$A,[3]【2026年03月度_全社】RFM客層一覧表データ!E:E,"",0)</f>
        <v>184</v>
      </c>
      <c r="I2159" s="183">
        <f>_xlfn.XLOOKUP($A2159,[3]【2026年03月度_全社】RFM客層一覧表データ!$A:$A,[3]【2026年03月度_全社】RFM客層一覧表データ!F:F,"",0)</f>
        <v>40</v>
      </c>
      <c r="J2159" s="183">
        <v>476</v>
      </c>
      <c r="K2159" s="183">
        <v>182</v>
      </c>
      <c r="L2159" s="183">
        <v>189</v>
      </c>
      <c r="M2159" s="183">
        <v>59</v>
      </c>
      <c r="N2159" s="183">
        <v>467</v>
      </c>
      <c r="O2159" s="183">
        <v>163</v>
      </c>
      <c r="P2159" s="183">
        <v>198</v>
      </c>
      <c r="Q2159" s="183">
        <v>41</v>
      </c>
      <c r="R2159" s="183">
        <v>481</v>
      </c>
      <c r="S2159" s="183">
        <v>194</v>
      </c>
      <c r="T2159" s="183">
        <v>197</v>
      </c>
      <c r="U2159" s="183">
        <v>74</v>
      </c>
      <c r="V2159" s="183">
        <v>486</v>
      </c>
      <c r="W2159" s="183">
        <v>190</v>
      </c>
      <c r="X2159" s="183">
        <v>200</v>
      </c>
      <c r="Y2159" s="183">
        <v>84</v>
      </c>
    </row>
    <row r="2160" spans="1:25" x14ac:dyDescent="0.2">
      <c r="A2160" s="184">
        <v>11760417</v>
      </c>
      <c r="B2160" s="183" t="str">
        <f>[1]店マスタ!B2159</f>
        <v>ニューイングランド　たなか</v>
      </c>
      <c r="C2160" s="183">
        <v>1.5</v>
      </c>
      <c r="D2160" s="183">
        <v>1.5</v>
      </c>
      <c r="E2160" s="183">
        <f>_xlfn.XLOOKUP(A2160,[2]Sheet1!$R:$R,[2]Sheet1!$AB:$AB,"",0)</f>
        <v>1.5</v>
      </c>
      <c r="F2160" s="183" t="str">
        <f>_xlfn.XLOOKUP($A2160,[3]【2026年03月度_全社】RFM客層一覧表データ!$A:$A,[3]【2026年03月度_全社】RFM客層一覧表データ!C:C,"",0)</f>
        <v/>
      </c>
      <c r="G2160" s="183" t="str">
        <f>_xlfn.XLOOKUP($A2160,[3]【2026年03月度_全社】RFM客層一覧表データ!$A:$A,[3]【2026年03月度_全社】RFM客層一覧表データ!D:D,"",0)</f>
        <v/>
      </c>
      <c r="H2160" s="183" t="str">
        <f>_xlfn.XLOOKUP($A2160,[3]【2026年03月度_全社】RFM客層一覧表データ!$A:$A,[3]【2026年03月度_全社】RFM客層一覧表データ!E:E,"",0)</f>
        <v/>
      </c>
      <c r="I2160" s="183" t="str">
        <f>_xlfn.XLOOKUP($A2160,[3]【2026年03月度_全社】RFM客層一覧表データ!$A:$A,[3]【2026年03月度_全社】RFM客層一覧表データ!F:F,"",0)</f>
        <v/>
      </c>
      <c r="J2160" s="183">
        <v>0</v>
      </c>
      <c r="K2160" s="183">
        <v>0</v>
      </c>
      <c r="L2160" s="183">
        <v>0</v>
      </c>
      <c r="M2160" s="183">
        <v>0</v>
      </c>
      <c r="N2160" s="183">
        <v>0</v>
      </c>
      <c r="O2160" s="183">
        <v>0</v>
      </c>
      <c r="P2160" s="183">
        <v>0</v>
      </c>
      <c r="Q2160" s="183">
        <v>0</v>
      </c>
      <c r="R2160" s="183">
        <v>0</v>
      </c>
      <c r="S2160" s="183">
        <v>0</v>
      </c>
      <c r="T2160" s="183">
        <v>0</v>
      </c>
      <c r="U2160" s="183">
        <v>0</v>
      </c>
      <c r="V2160" s="183">
        <v>0</v>
      </c>
      <c r="W2160" s="183">
        <v>0</v>
      </c>
      <c r="X2160" s="183">
        <v>0</v>
      </c>
      <c r="Y2160" s="183">
        <v>0</v>
      </c>
    </row>
    <row r="2161" spans="1:25" x14ac:dyDescent="0.2">
      <c r="A2161" s="184">
        <v>11760501</v>
      </c>
      <c r="B2161" s="183" t="str">
        <f>[1]店マスタ!B2160</f>
        <v>アンド・たにぐち</v>
      </c>
      <c r="C2161" s="183">
        <v>5.5</v>
      </c>
      <c r="D2161" s="183">
        <v>5.5</v>
      </c>
      <c r="E2161" s="183">
        <f>_xlfn.XLOOKUP(A2161,[2]Sheet1!$R:$R,[2]Sheet1!$AB:$AB,"",0)</f>
        <v>5</v>
      </c>
      <c r="F2161" s="183">
        <f>_xlfn.XLOOKUP($A2161,[3]【2026年03月度_全社】RFM客層一覧表データ!$A:$A,[3]【2026年03月度_全社】RFM客層一覧表データ!C:C,"",0)</f>
        <v>1677</v>
      </c>
      <c r="G2161" s="183">
        <f>_xlfn.XLOOKUP($A2161,[3]【2026年03月度_全社】RFM客層一覧表データ!$A:$A,[3]【2026年03月度_全社】RFM客層一覧表データ!D:D,"",0)</f>
        <v>774</v>
      </c>
      <c r="H2161" s="183">
        <f>_xlfn.XLOOKUP($A2161,[3]【2026年03月度_全社】RFM客層一覧表データ!$A:$A,[3]【2026年03月度_全社】RFM客層一覧表データ!E:E,"",0)</f>
        <v>802</v>
      </c>
      <c r="I2161" s="183">
        <f>_xlfn.XLOOKUP($A2161,[3]【2026年03月度_全社】RFM客層一覧表データ!$A:$A,[3]【2026年03月度_全社】RFM客層一覧表データ!F:F,"",0)</f>
        <v>114</v>
      </c>
      <c r="J2161" s="183">
        <v>1653</v>
      </c>
      <c r="K2161" s="183">
        <v>838</v>
      </c>
      <c r="L2161" s="183">
        <v>799</v>
      </c>
      <c r="M2161" s="183">
        <v>172</v>
      </c>
      <c r="N2161" s="183">
        <v>1561</v>
      </c>
      <c r="O2161" s="183">
        <v>794</v>
      </c>
      <c r="P2161" s="183">
        <v>774</v>
      </c>
      <c r="Q2161" s="183">
        <v>159</v>
      </c>
      <c r="R2161" s="183">
        <v>1465</v>
      </c>
      <c r="S2161" s="183">
        <v>733</v>
      </c>
      <c r="T2161" s="183">
        <v>743</v>
      </c>
      <c r="U2161" s="183">
        <v>125</v>
      </c>
      <c r="V2161" s="183">
        <v>1412</v>
      </c>
      <c r="W2161" s="183">
        <v>723</v>
      </c>
      <c r="X2161" s="183">
        <v>714</v>
      </c>
      <c r="Y2161" s="183">
        <v>112</v>
      </c>
    </row>
    <row r="2162" spans="1:25" x14ac:dyDescent="0.2">
      <c r="A2162" s="184">
        <v>11760510</v>
      </c>
      <c r="B2162" s="183" t="str">
        <f>[1]店マスタ!B2161</f>
        <v>株式会社アンド・いしかわ</v>
      </c>
      <c r="C2162" s="183">
        <v>2.5</v>
      </c>
      <c r="D2162" s="183">
        <v>0.5</v>
      </c>
      <c r="E2162" s="183">
        <f>_xlfn.XLOOKUP(A2162,[2]Sheet1!$R:$R,[2]Sheet1!$AB:$AB,"",0)</f>
        <v>0.5</v>
      </c>
      <c r="F2162" s="183" t="str">
        <f>_xlfn.XLOOKUP($A2162,[3]【2026年03月度_全社】RFM客層一覧表データ!$A:$A,[3]【2026年03月度_全社】RFM客層一覧表データ!C:C,"",0)</f>
        <v/>
      </c>
      <c r="G2162" s="183" t="str">
        <f>_xlfn.XLOOKUP($A2162,[3]【2026年03月度_全社】RFM客層一覧表データ!$A:$A,[3]【2026年03月度_全社】RFM客層一覧表データ!D:D,"",0)</f>
        <v/>
      </c>
      <c r="H2162" s="183" t="str">
        <f>_xlfn.XLOOKUP($A2162,[3]【2026年03月度_全社】RFM客層一覧表データ!$A:$A,[3]【2026年03月度_全社】RFM客層一覧表データ!E:E,"",0)</f>
        <v/>
      </c>
      <c r="I2162" s="183" t="str">
        <f>_xlfn.XLOOKUP($A2162,[3]【2026年03月度_全社】RFM客層一覧表データ!$A:$A,[3]【2026年03月度_全社】RFM客層一覧表データ!F:F,"",0)</f>
        <v/>
      </c>
      <c r="J2162" s="183">
        <v>0</v>
      </c>
      <c r="K2162" s="183">
        <v>0</v>
      </c>
      <c r="L2162" s="183">
        <v>0</v>
      </c>
      <c r="M2162" s="183">
        <v>0</v>
      </c>
      <c r="N2162" s="183">
        <v>0</v>
      </c>
      <c r="O2162" s="183">
        <v>0</v>
      </c>
      <c r="P2162" s="183">
        <v>0</v>
      </c>
      <c r="Q2162" s="183">
        <v>0</v>
      </c>
      <c r="R2162" s="183">
        <v>0</v>
      </c>
      <c r="S2162" s="183">
        <v>0</v>
      </c>
      <c r="T2162" s="183">
        <v>0</v>
      </c>
      <c r="U2162" s="183">
        <v>0</v>
      </c>
      <c r="V2162" s="183">
        <v>0</v>
      </c>
      <c r="W2162" s="183">
        <v>0</v>
      </c>
      <c r="X2162" s="183">
        <v>0</v>
      </c>
      <c r="Y2162" s="183">
        <v>0</v>
      </c>
    </row>
    <row r="2163" spans="1:25" x14ac:dyDescent="0.2">
      <c r="A2163" s="184">
        <v>11760601</v>
      </c>
      <c r="B2163" s="183" t="str">
        <f>[1]店マスタ!B2162</f>
        <v>ｅＰＬＡＮＳ・ニシノ</v>
      </c>
      <c r="C2163" s="183">
        <v>3.5</v>
      </c>
      <c r="D2163" s="183">
        <v>4</v>
      </c>
      <c r="E2163" s="183">
        <f>_xlfn.XLOOKUP(A2163,[2]Sheet1!$R:$R,[2]Sheet1!$AB:$AB,"",0)</f>
        <v>4</v>
      </c>
      <c r="F2163" s="183">
        <f>_xlfn.XLOOKUP($A2163,[3]【2026年03月度_全社】RFM客層一覧表データ!$A:$A,[3]【2026年03月度_全社】RFM客層一覧表データ!C:C,"",0)</f>
        <v>870</v>
      </c>
      <c r="G2163" s="183">
        <f>_xlfn.XLOOKUP($A2163,[3]【2026年03月度_全社】RFM客層一覧表データ!$A:$A,[3]【2026年03月度_全社】RFM客層一覧表データ!D:D,"",0)</f>
        <v>441</v>
      </c>
      <c r="H2163" s="183">
        <f>_xlfn.XLOOKUP($A2163,[3]【2026年03月度_全社】RFM客層一覧表データ!$A:$A,[3]【2026年03月度_全社】RFM客層一覧表データ!E:E,"",0)</f>
        <v>607</v>
      </c>
      <c r="I2163" s="183">
        <f>_xlfn.XLOOKUP($A2163,[3]【2026年03月度_全社】RFM客層一覧表データ!$A:$A,[3]【2026年03月度_全社】RFM客層一覧表データ!F:F,"",0)</f>
        <v>27</v>
      </c>
      <c r="J2163" s="183">
        <v>880</v>
      </c>
      <c r="K2163" s="183">
        <v>500</v>
      </c>
      <c r="L2163" s="183">
        <v>625</v>
      </c>
      <c r="M2163" s="183">
        <v>40</v>
      </c>
      <c r="N2163" s="183">
        <v>895</v>
      </c>
      <c r="O2163" s="183">
        <v>551</v>
      </c>
      <c r="P2163" s="183">
        <v>640</v>
      </c>
      <c r="Q2163" s="183">
        <v>29</v>
      </c>
      <c r="R2163" s="183">
        <v>915</v>
      </c>
      <c r="S2163" s="183">
        <v>501</v>
      </c>
      <c r="T2163" s="183">
        <v>640</v>
      </c>
      <c r="U2163" s="183">
        <v>26</v>
      </c>
      <c r="V2163" s="183">
        <v>936</v>
      </c>
      <c r="W2163" s="183">
        <v>561</v>
      </c>
      <c r="X2163" s="183">
        <v>652</v>
      </c>
      <c r="Y2163" s="183">
        <v>55</v>
      </c>
    </row>
    <row r="2164" spans="1:25" x14ac:dyDescent="0.2">
      <c r="A2164" s="184">
        <v>11760602</v>
      </c>
      <c r="B2164" s="183" t="str">
        <f>[1]店マスタ!B2163</f>
        <v>株式会社やまはた</v>
      </c>
      <c r="C2164" s="183">
        <v>2.5</v>
      </c>
      <c r="D2164" s="183">
        <v>2.5</v>
      </c>
      <c r="E2164" s="183">
        <f>_xlfn.XLOOKUP(A2164,[2]Sheet1!$R:$R,[2]Sheet1!$AB:$AB,"",0)</f>
        <v>2.5</v>
      </c>
      <c r="F2164" s="183">
        <f>_xlfn.XLOOKUP($A2164,[3]【2026年03月度_全社】RFM客層一覧表データ!$A:$A,[3]【2026年03月度_全社】RFM客層一覧表データ!C:C,"",0)</f>
        <v>1808</v>
      </c>
      <c r="G2164" s="183">
        <f>_xlfn.XLOOKUP($A2164,[3]【2026年03月度_全社】RFM客層一覧表データ!$A:$A,[3]【2026年03月度_全社】RFM客層一覧表データ!D:D,"",0)</f>
        <v>655</v>
      </c>
      <c r="H2164" s="183">
        <f>_xlfn.XLOOKUP($A2164,[3]【2026年03月度_全社】RFM客層一覧表データ!$A:$A,[3]【2026年03月度_全社】RFM客層一覧表データ!E:E,"",0)</f>
        <v>371</v>
      </c>
      <c r="I2164" s="183">
        <f>_xlfn.XLOOKUP($A2164,[3]【2026年03月度_全社】RFM客層一覧表データ!$A:$A,[3]【2026年03月度_全社】RFM客層一覧表データ!F:F,"",0)</f>
        <v>346</v>
      </c>
      <c r="J2164" s="183">
        <v>1514</v>
      </c>
      <c r="K2164" s="183">
        <v>775</v>
      </c>
      <c r="L2164" s="183">
        <v>361</v>
      </c>
      <c r="M2164" s="183">
        <v>477</v>
      </c>
      <c r="N2164" s="183">
        <v>1272</v>
      </c>
      <c r="O2164" s="183">
        <v>731</v>
      </c>
      <c r="P2164" s="183">
        <v>336</v>
      </c>
      <c r="Q2164" s="183">
        <v>454</v>
      </c>
      <c r="R2164" s="183">
        <v>948</v>
      </c>
      <c r="S2164" s="183">
        <v>530</v>
      </c>
      <c r="T2164" s="183">
        <v>323</v>
      </c>
      <c r="U2164" s="183">
        <v>269</v>
      </c>
      <c r="V2164" s="183">
        <v>722</v>
      </c>
      <c r="W2164" s="183">
        <v>400</v>
      </c>
      <c r="X2164" s="183">
        <v>316</v>
      </c>
      <c r="Y2164" s="183">
        <v>162</v>
      </c>
    </row>
    <row r="2165" spans="1:25" x14ac:dyDescent="0.2">
      <c r="A2165" s="184">
        <v>11760605</v>
      </c>
      <c r="B2165" s="183" t="str">
        <f>[1]店マスタ!B2164</f>
        <v>ｅＰＬＡＮＳ・電光館</v>
      </c>
      <c r="C2165" s="183">
        <v>4.5</v>
      </c>
      <c r="D2165" s="183">
        <v>4</v>
      </c>
      <c r="E2165" s="183">
        <f>_xlfn.XLOOKUP(A2165,[2]Sheet1!$R:$R,[2]Sheet1!$AB:$AB,"",0)</f>
        <v>4.5</v>
      </c>
      <c r="F2165" s="183">
        <f>_xlfn.XLOOKUP($A2165,[3]【2026年03月度_全社】RFM客層一覧表データ!$A:$A,[3]【2026年03月度_全社】RFM客層一覧表データ!C:C,"",0)</f>
        <v>991</v>
      </c>
      <c r="G2165" s="183">
        <f>_xlfn.XLOOKUP($A2165,[3]【2026年03月度_全社】RFM客層一覧表データ!$A:$A,[3]【2026年03月度_全社】RFM客層一覧表データ!D:D,"",0)</f>
        <v>444</v>
      </c>
      <c r="H2165" s="183">
        <f>_xlfn.XLOOKUP($A2165,[3]【2026年03月度_全社】RFM客層一覧表データ!$A:$A,[3]【2026年03月度_全社】RFM客層一覧表データ!E:E,"",0)</f>
        <v>535</v>
      </c>
      <c r="I2165" s="183">
        <f>_xlfn.XLOOKUP($A2165,[3]【2026年03月度_全社】RFM客層一覧表データ!$A:$A,[3]【2026年03月度_全社】RFM客層一覧表データ!F:F,"",0)</f>
        <v>62</v>
      </c>
      <c r="J2165" s="183">
        <v>979</v>
      </c>
      <c r="K2165" s="183">
        <v>488</v>
      </c>
      <c r="L2165" s="183">
        <v>523</v>
      </c>
      <c r="M2165" s="183">
        <v>65</v>
      </c>
      <c r="N2165" s="183">
        <v>958</v>
      </c>
      <c r="O2165" s="183">
        <v>468</v>
      </c>
      <c r="P2165" s="183">
        <v>508</v>
      </c>
      <c r="Q2165" s="183">
        <v>74</v>
      </c>
      <c r="R2165" s="183">
        <v>954</v>
      </c>
      <c r="S2165" s="183">
        <v>461</v>
      </c>
      <c r="T2165" s="183">
        <v>505</v>
      </c>
      <c r="U2165" s="183">
        <v>58</v>
      </c>
      <c r="V2165" s="183">
        <v>932</v>
      </c>
      <c r="W2165" s="183">
        <v>474</v>
      </c>
      <c r="X2165" s="183">
        <v>499</v>
      </c>
      <c r="Y2165" s="183">
        <v>57</v>
      </c>
    </row>
    <row r="2166" spans="1:25" x14ac:dyDescent="0.2">
      <c r="A2166" s="184">
        <v>11760802</v>
      </c>
      <c r="B2166" s="183" t="str">
        <f>[1]店マスタ!B2165</f>
        <v>アンド・ふくおか</v>
      </c>
      <c r="C2166" s="183">
        <v>4</v>
      </c>
      <c r="D2166" s="183">
        <v>4</v>
      </c>
      <c r="E2166" s="183">
        <f>_xlfn.XLOOKUP(A2166,[2]Sheet1!$R:$R,[2]Sheet1!$AB:$AB,"",0)</f>
        <v>4.5</v>
      </c>
      <c r="F2166" s="183">
        <f>_xlfn.XLOOKUP($A2166,[3]【2026年03月度_全社】RFM客層一覧表データ!$A:$A,[3]【2026年03月度_全社】RFM客層一覧表データ!C:C,"",0)</f>
        <v>1404</v>
      </c>
      <c r="G2166" s="183">
        <f>_xlfn.XLOOKUP($A2166,[3]【2026年03月度_全社】RFM客層一覧表データ!$A:$A,[3]【2026年03月度_全社】RFM客層一覧表データ!D:D,"",0)</f>
        <v>638</v>
      </c>
      <c r="H2166" s="183">
        <f>_xlfn.XLOOKUP($A2166,[3]【2026年03月度_全社】RFM客層一覧表データ!$A:$A,[3]【2026年03月度_全社】RFM客層一覧表データ!E:E,"",0)</f>
        <v>705</v>
      </c>
      <c r="I2166" s="183">
        <f>_xlfn.XLOOKUP($A2166,[3]【2026年03月度_全社】RFM客層一覧表データ!$A:$A,[3]【2026年03月度_全社】RFM客層一覧表データ!F:F,"",0)</f>
        <v>85</v>
      </c>
      <c r="J2166" s="183">
        <v>1438</v>
      </c>
      <c r="K2166" s="183">
        <v>653</v>
      </c>
      <c r="L2166" s="183">
        <v>715</v>
      </c>
      <c r="M2166" s="183">
        <v>91</v>
      </c>
      <c r="N2166" s="183">
        <v>1442</v>
      </c>
      <c r="O2166" s="183">
        <v>675</v>
      </c>
      <c r="P2166" s="183">
        <v>722</v>
      </c>
      <c r="Q2166" s="183">
        <v>100</v>
      </c>
      <c r="R2166" s="183">
        <v>1424</v>
      </c>
      <c r="S2166" s="183">
        <v>721</v>
      </c>
      <c r="T2166" s="183">
        <v>704</v>
      </c>
      <c r="U2166" s="183">
        <v>80</v>
      </c>
      <c r="V2166" s="183">
        <v>1433</v>
      </c>
      <c r="W2166" s="183">
        <v>771</v>
      </c>
      <c r="X2166" s="183">
        <v>690</v>
      </c>
      <c r="Y2166" s="183">
        <v>110</v>
      </c>
    </row>
    <row r="2167" spans="1:25" x14ac:dyDescent="0.2">
      <c r="A2167" s="184">
        <v>11760904</v>
      </c>
      <c r="B2167" s="183" t="str">
        <f>[1]店マスタ!B2166</f>
        <v>ｅＰＬＡＮＳ・マツバラ</v>
      </c>
      <c r="C2167" s="183">
        <v>2.5</v>
      </c>
      <c r="D2167" s="183">
        <v>1.5</v>
      </c>
      <c r="E2167" s="183">
        <f>_xlfn.XLOOKUP(A2167,[2]Sheet1!$R:$R,[2]Sheet1!$AB:$AB,"",0)</f>
        <v>1.5</v>
      </c>
      <c r="F2167" s="183">
        <f>_xlfn.XLOOKUP($A2167,[3]【2026年03月度_全社】RFM客層一覧表データ!$A:$A,[3]【2026年03月度_全社】RFM客層一覧表データ!C:C,"",0)</f>
        <v>870</v>
      </c>
      <c r="G2167" s="183">
        <f>_xlfn.XLOOKUP($A2167,[3]【2026年03月度_全社】RFM客層一覧表データ!$A:$A,[3]【2026年03月度_全社】RFM客層一覧表データ!D:D,"",0)</f>
        <v>352</v>
      </c>
      <c r="H2167" s="183">
        <f>_xlfn.XLOOKUP($A2167,[3]【2026年03月度_全社】RFM客層一覧表データ!$A:$A,[3]【2026年03月度_全社】RFM客層一覧表データ!E:E,"",0)</f>
        <v>465</v>
      </c>
      <c r="I2167" s="183">
        <f>_xlfn.XLOOKUP($A2167,[3]【2026年03月度_全社】RFM客層一覧表データ!$A:$A,[3]【2026年03月度_全社】RFM客層一覧表データ!F:F,"",0)</f>
        <v>34</v>
      </c>
      <c r="J2167" s="183">
        <v>922</v>
      </c>
      <c r="K2167" s="183">
        <v>385</v>
      </c>
      <c r="L2167" s="183">
        <v>493</v>
      </c>
      <c r="M2167" s="183">
        <v>34</v>
      </c>
      <c r="N2167" s="183">
        <v>979</v>
      </c>
      <c r="O2167" s="183">
        <v>407</v>
      </c>
      <c r="P2167" s="183">
        <v>513</v>
      </c>
      <c r="Q2167" s="183">
        <v>24</v>
      </c>
      <c r="R2167" s="183">
        <v>1035</v>
      </c>
      <c r="S2167" s="183">
        <v>443</v>
      </c>
      <c r="T2167" s="183">
        <v>540</v>
      </c>
      <c r="U2167" s="183">
        <v>45</v>
      </c>
      <c r="V2167" s="183">
        <v>1056</v>
      </c>
      <c r="W2167" s="183">
        <v>483</v>
      </c>
      <c r="X2167" s="183">
        <v>558</v>
      </c>
      <c r="Y2167" s="183">
        <v>63</v>
      </c>
    </row>
    <row r="2168" spans="1:25" x14ac:dyDescent="0.2">
      <c r="A2168" s="184">
        <v>11761004</v>
      </c>
      <c r="B2168" s="183" t="str">
        <f>[1]店マスタ!B2167</f>
        <v>アンド・つじ</v>
      </c>
      <c r="C2168" s="183">
        <v>4</v>
      </c>
      <c r="D2168" s="183">
        <v>3.5</v>
      </c>
      <c r="E2168" s="183">
        <f>_xlfn.XLOOKUP(A2168,[2]Sheet1!$R:$R,[2]Sheet1!$AB:$AB,"",0)</f>
        <v>3.5</v>
      </c>
      <c r="F2168" s="183">
        <f>_xlfn.XLOOKUP($A2168,[3]【2026年03月度_全社】RFM客層一覧表データ!$A:$A,[3]【2026年03月度_全社】RFM客層一覧表データ!C:C,"",0)</f>
        <v>1540</v>
      </c>
      <c r="G2168" s="183">
        <f>_xlfn.XLOOKUP($A2168,[3]【2026年03月度_全社】RFM客層一覧表データ!$A:$A,[3]【2026年03月度_全社】RFM客層一覧表データ!D:D,"",0)</f>
        <v>698</v>
      </c>
      <c r="H2168" s="183">
        <f>_xlfn.XLOOKUP($A2168,[3]【2026年03月度_全社】RFM客層一覧表データ!$A:$A,[3]【2026年03月度_全社】RFM客層一覧表データ!E:E,"",0)</f>
        <v>713</v>
      </c>
      <c r="I2168" s="183">
        <f>_xlfn.XLOOKUP($A2168,[3]【2026年03月度_全社】RFM客層一覧表データ!$A:$A,[3]【2026年03月度_全社】RFM客層一覧表データ!F:F,"",0)</f>
        <v>93</v>
      </c>
      <c r="J2168" s="183">
        <v>1548</v>
      </c>
      <c r="K2168" s="183">
        <v>713</v>
      </c>
      <c r="L2168" s="183">
        <v>677</v>
      </c>
      <c r="M2168" s="183">
        <v>122</v>
      </c>
      <c r="N2168" s="183">
        <v>1502</v>
      </c>
      <c r="O2168" s="183">
        <v>745</v>
      </c>
      <c r="P2168" s="183">
        <v>664</v>
      </c>
      <c r="Q2168" s="183">
        <v>138</v>
      </c>
      <c r="R2168" s="183">
        <v>1447</v>
      </c>
      <c r="S2168" s="183">
        <v>732</v>
      </c>
      <c r="T2168" s="183">
        <v>641</v>
      </c>
      <c r="U2168" s="183">
        <v>139</v>
      </c>
      <c r="V2168" s="183">
        <v>1355</v>
      </c>
      <c r="W2168" s="183">
        <v>710</v>
      </c>
      <c r="X2168" s="183">
        <v>615</v>
      </c>
      <c r="Y2168" s="183">
        <v>145</v>
      </c>
    </row>
    <row r="2169" spans="1:25" x14ac:dyDescent="0.2">
      <c r="A2169" s="184">
        <v>11761201</v>
      </c>
      <c r="B2169" s="183" t="str">
        <f>[1]店マスタ!B2168</f>
        <v>アンド・はとや</v>
      </c>
      <c r="C2169" s="183">
        <v>9</v>
      </c>
      <c r="D2169" s="183">
        <v>9</v>
      </c>
      <c r="E2169" s="183">
        <f>_xlfn.XLOOKUP(A2169,[2]Sheet1!$R:$R,[2]Sheet1!$AB:$AB,"",0)</f>
        <v>9</v>
      </c>
      <c r="F2169" s="183">
        <f>_xlfn.XLOOKUP($A2169,[3]【2026年03月度_全社】RFM客層一覧表データ!$A:$A,[3]【2026年03月度_全社】RFM客層一覧表データ!C:C,"",0)</f>
        <v>3045</v>
      </c>
      <c r="G2169" s="183">
        <f>_xlfn.XLOOKUP($A2169,[3]【2026年03月度_全社】RFM客層一覧表データ!$A:$A,[3]【2026年03月度_全社】RFM客層一覧表データ!D:D,"",0)</f>
        <v>1496</v>
      </c>
      <c r="H2169" s="183">
        <f>_xlfn.XLOOKUP($A2169,[3]【2026年03月度_全社】RFM客層一覧表データ!$A:$A,[3]【2026年03月度_全社】RFM客層一覧表データ!E:E,"",0)</f>
        <v>1508</v>
      </c>
      <c r="I2169" s="183">
        <f>_xlfn.XLOOKUP($A2169,[3]【2026年03月度_全社】RFM客層一覧表データ!$A:$A,[3]【2026年03月度_全社】RFM客層一覧表データ!F:F,"",0)</f>
        <v>239</v>
      </c>
      <c r="J2169" s="183">
        <v>3008</v>
      </c>
      <c r="K2169" s="183">
        <v>1462</v>
      </c>
      <c r="L2169" s="183">
        <v>1494</v>
      </c>
      <c r="M2169" s="183">
        <v>215</v>
      </c>
      <c r="N2169" s="183">
        <v>2934</v>
      </c>
      <c r="O2169" s="183">
        <v>1437</v>
      </c>
      <c r="P2169" s="183">
        <v>1464</v>
      </c>
      <c r="Q2169" s="183">
        <v>217</v>
      </c>
      <c r="R2169" s="183">
        <v>2884</v>
      </c>
      <c r="S2169" s="183">
        <v>1427</v>
      </c>
      <c r="T2169" s="183">
        <v>1447</v>
      </c>
      <c r="U2169" s="183">
        <v>209</v>
      </c>
      <c r="V2169" s="183">
        <v>2799</v>
      </c>
      <c r="W2169" s="183">
        <v>1346</v>
      </c>
      <c r="X2169" s="183">
        <v>1403</v>
      </c>
      <c r="Y2169" s="183">
        <v>176</v>
      </c>
    </row>
    <row r="2170" spans="1:25" x14ac:dyDescent="0.2">
      <c r="A2170" s="184">
        <v>11761301</v>
      </c>
      <c r="B2170" s="183" t="str">
        <f>[1]店マスタ!B2169</f>
        <v>アンド・スミダ</v>
      </c>
      <c r="C2170" s="183">
        <v>7</v>
      </c>
      <c r="D2170" s="183">
        <v>7</v>
      </c>
      <c r="E2170" s="183">
        <f>_xlfn.XLOOKUP(A2170,[2]Sheet1!$R:$R,[2]Sheet1!$AB:$AB,"",0)</f>
        <v>7.5</v>
      </c>
      <c r="F2170" s="183">
        <f>_xlfn.XLOOKUP($A2170,[3]【2026年03月度_全社】RFM客層一覧表データ!$A:$A,[3]【2026年03月度_全社】RFM客層一覧表データ!C:C,"",0)</f>
        <v>2171</v>
      </c>
      <c r="G2170" s="183">
        <f>_xlfn.XLOOKUP($A2170,[3]【2026年03月度_全社】RFM客層一覧表データ!$A:$A,[3]【2026年03月度_全社】RFM客層一覧表データ!D:D,"",0)</f>
        <v>1099</v>
      </c>
      <c r="H2170" s="183">
        <f>_xlfn.XLOOKUP($A2170,[3]【2026年03月度_全社】RFM客層一覧表データ!$A:$A,[3]【2026年03月度_全社】RFM客層一覧表データ!E:E,"",0)</f>
        <v>1084</v>
      </c>
      <c r="I2170" s="183">
        <f>_xlfn.XLOOKUP($A2170,[3]【2026年03月度_全社】RFM客層一覧表データ!$A:$A,[3]【2026年03月度_全社】RFM客層一覧表データ!F:F,"",0)</f>
        <v>155</v>
      </c>
      <c r="J2170" s="183">
        <v>2137</v>
      </c>
      <c r="K2170" s="183">
        <v>1106</v>
      </c>
      <c r="L2170" s="183">
        <v>1080</v>
      </c>
      <c r="M2170" s="183">
        <v>140</v>
      </c>
      <c r="N2170" s="183">
        <v>2088</v>
      </c>
      <c r="O2170" s="183">
        <v>1104</v>
      </c>
      <c r="P2170" s="183">
        <v>1083</v>
      </c>
      <c r="Q2170" s="183">
        <v>152</v>
      </c>
      <c r="R2170" s="183">
        <v>2033</v>
      </c>
      <c r="S2170" s="183">
        <v>1025</v>
      </c>
      <c r="T2170" s="183">
        <v>1057</v>
      </c>
      <c r="U2170" s="183">
        <v>127</v>
      </c>
      <c r="V2170" s="183">
        <v>2012</v>
      </c>
      <c r="W2170" s="183">
        <v>1109</v>
      </c>
      <c r="X2170" s="183">
        <v>1058</v>
      </c>
      <c r="Y2170" s="183">
        <v>152</v>
      </c>
    </row>
    <row r="2171" spans="1:25" x14ac:dyDescent="0.2">
      <c r="A2171" s="184">
        <v>11851080</v>
      </c>
      <c r="B2171" s="183" t="str">
        <f>[1]店マスタ!B2170</f>
        <v>スカイ　ハルカ</v>
      </c>
      <c r="C2171" s="183">
        <v>1.5</v>
      </c>
      <c r="D2171" s="183">
        <v>0.5</v>
      </c>
      <c r="E2171" s="183">
        <f>_xlfn.XLOOKUP(A2171,[2]Sheet1!$R:$R,[2]Sheet1!$AB:$AB,"",0)</f>
        <v>0.5</v>
      </c>
      <c r="F2171" s="183">
        <f>_xlfn.XLOOKUP($A2171,[3]【2026年03月度_全社】RFM客層一覧表データ!$A:$A,[3]【2026年03月度_全社】RFM客層一覧表データ!C:C,"",0)</f>
        <v>220</v>
      </c>
      <c r="G2171" s="183">
        <f>_xlfn.XLOOKUP($A2171,[3]【2026年03月度_全社】RFM客層一覧表データ!$A:$A,[3]【2026年03月度_全社】RFM客層一覧表データ!D:D,"",0)</f>
        <v>80</v>
      </c>
      <c r="H2171" s="183">
        <f>_xlfn.XLOOKUP($A2171,[3]【2026年03月度_全社】RFM客層一覧表データ!$A:$A,[3]【2026年03月度_全社】RFM客層一覧表データ!E:E,"",0)</f>
        <v>92</v>
      </c>
      <c r="I2171" s="183">
        <f>_xlfn.XLOOKUP($A2171,[3]【2026年03月度_全社】RFM客層一覧表データ!$A:$A,[3]【2026年03月度_全社】RFM客層一覧表データ!F:F,"",0)</f>
        <v>17</v>
      </c>
      <c r="J2171" s="183">
        <v>238</v>
      </c>
      <c r="K2171" s="183">
        <v>68</v>
      </c>
      <c r="L2171" s="183">
        <v>94</v>
      </c>
      <c r="M2171" s="183">
        <v>11</v>
      </c>
      <c r="N2171" s="183">
        <v>258</v>
      </c>
      <c r="O2171" s="183">
        <v>69</v>
      </c>
      <c r="P2171" s="183">
        <v>102</v>
      </c>
      <c r="Q2171" s="183">
        <v>18</v>
      </c>
      <c r="R2171" s="183">
        <v>279</v>
      </c>
      <c r="S2171" s="183">
        <v>78</v>
      </c>
      <c r="T2171" s="183">
        <v>111</v>
      </c>
      <c r="U2171" s="183">
        <v>11</v>
      </c>
      <c r="V2171" s="183">
        <v>298</v>
      </c>
      <c r="W2171" s="183">
        <v>83</v>
      </c>
      <c r="X2171" s="183">
        <v>130</v>
      </c>
      <c r="Y2171" s="183">
        <v>22</v>
      </c>
    </row>
    <row r="2172" spans="1:25" x14ac:dyDescent="0.2">
      <c r="A2172" s="184">
        <v>11855010</v>
      </c>
      <c r="B2172" s="183" t="str">
        <f>[1]店マスタ!B2171</f>
        <v>スカイ　福島屋</v>
      </c>
      <c r="C2172" s="183">
        <v>1</v>
      </c>
      <c r="D2172" s="183">
        <v>0</v>
      </c>
      <c r="E2172" s="183" t="str">
        <f>_xlfn.XLOOKUP(A2172,[2]Sheet1!$R:$R,[2]Sheet1!$AB:$AB,"",0)</f>
        <v/>
      </c>
      <c r="F2172" s="183">
        <f>_xlfn.XLOOKUP($A2172,[3]【2026年03月度_全社】RFM客層一覧表データ!$A:$A,[3]【2026年03月度_全社】RFM客層一覧表データ!C:C,"",0)</f>
        <v>0</v>
      </c>
      <c r="G2172" s="183">
        <f>_xlfn.XLOOKUP($A2172,[3]【2026年03月度_全社】RFM客層一覧表データ!$A:$A,[3]【2026年03月度_全社】RFM客層一覧表データ!D:D,"",0)</f>
        <v>0</v>
      </c>
      <c r="H2172" s="183">
        <f>_xlfn.XLOOKUP($A2172,[3]【2026年03月度_全社】RFM客層一覧表データ!$A:$A,[3]【2026年03月度_全社】RFM客層一覧表データ!E:E,"",0)</f>
        <v>0</v>
      </c>
      <c r="I2172" s="183">
        <f>_xlfn.XLOOKUP($A2172,[3]【2026年03月度_全社】RFM客層一覧表データ!$A:$A,[3]【2026年03月度_全社】RFM客層一覧表データ!F:F,"",0)</f>
        <v>0</v>
      </c>
      <c r="J2172" s="183">
        <v>0</v>
      </c>
      <c r="K2172" s="183">
        <v>0</v>
      </c>
      <c r="L2172" s="183">
        <v>0</v>
      </c>
      <c r="M2172" s="183">
        <v>0</v>
      </c>
      <c r="N2172" s="183">
        <v>0</v>
      </c>
      <c r="O2172" s="183">
        <v>0</v>
      </c>
      <c r="P2172" s="183">
        <v>0</v>
      </c>
      <c r="Q2172" s="183">
        <v>0</v>
      </c>
      <c r="R2172" s="183">
        <v>0</v>
      </c>
      <c r="S2172" s="183">
        <v>0</v>
      </c>
      <c r="T2172" s="183">
        <v>0</v>
      </c>
      <c r="U2172" s="183">
        <v>0</v>
      </c>
      <c r="V2172" s="183">
        <v>0</v>
      </c>
      <c r="W2172" s="183">
        <v>0</v>
      </c>
      <c r="X2172" s="183">
        <v>0</v>
      </c>
      <c r="Y2172" s="183">
        <v>0</v>
      </c>
    </row>
    <row r="2173" spans="1:25" x14ac:dyDescent="0.2">
      <c r="A2173" s="184">
        <v>11870001</v>
      </c>
      <c r="B2173" s="183" t="str">
        <f>[1]店マスタ!B2172</f>
        <v>株式会社　シマダデンキ</v>
      </c>
      <c r="C2173" s="183">
        <v>1.5</v>
      </c>
      <c r="D2173" s="183">
        <v>1.5</v>
      </c>
      <c r="E2173" s="183">
        <f>_xlfn.XLOOKUP(A2173,[2]Sheet1!$R:$R,[2]Sheet1!$AB:$AB,"",0)</f>
        <v>1.5</v>
      </c>
      <c r="F2173" s="183" t="str">
        <f>_xlfn.XLOOKUP($A2173,[3]【2026年03月度_全社】RFM客層一覧表データ!$A:$A,[3]【2026年03月度_全社】RFM客層一覧表データ!C:C,"",0)</f>
        <v/>
      </c>
      <c r="G2173" s="183" t="str">
        <f>_xlfn.XLOOKUP($A2173,[3]【2026年03月度_全社】RFM客層一覧表データ!$A:$A,[3]【2026年03月度_全社】RFM客層一覧表データ!D:D,"",0)</f>
        <v/>
      </c>
      <c r="H2173" s="183" t="str">
        <f>_xlfn.XLOOKUP($A2173,[3]【2026年03月度_全社】RFM客層一覧表データ!$A:$A,[3]【2026年03月度_全社】RFM客層一覧表データ!E:E,"",0)</f>
        <v/>
      </c>
      <c r="I2173" s="183" t="str">
        <f>_xlfn.XLOOKUP($A2173,[3]【2026年03月度_全社】RFM客層一覧表データ!$A:$A,[3]【2026年03月度_全社】RFM客層一覧表データ!F:F,"",0)</f>
        <v/>
      </c>
      <c r="J2173" s="183">
        <v>0</v>
      </c>
      <c r="K2173" s="183">
        <v>0</v>
      </c>
      <c r="L2173" s="183">
        <v>0</v>
      </c>
      <c r="M2173" s="183">
        <v>0</v>
      </c>
      <c r="N2173" s="183">
        <v>0</v>
      </c>
      <c r="O2173" s="183">
        <v>0</v>
      </c>
      <c r="P2173" s="183">
        <v>0</v>
      </c>
      <c r="Q2173" s="183">
        <v>0</v>
      </c>
      <c r="R2173" s="183">
        <v>0</v>
      </c>
      <c r="S2173" s="183">
        <v>0</v>
      </c>
      <c r="T2173" s="183">
        <v>0</v>
      </c>
      <c r="U2173" s="183">
        <v>0</v>
      </c>
      <c r="V2173" s="183">
        <v>0</v>
      </c>
      <c r="W2173" s="183">
        <v>0</v>
      </c>
      <c r="X2173" s="183">
        <v>0</v>
      </c>
      <c r="Y2173" s="183">
        <v>0</v>
      </c>
    </row>
    <row r="2174" spans="1:25" x14ac:dyDescent="0.2">
      <c r="A2174" s="184">
        <v>11870003</v>
      </c>
      <c r="B2174" s="183" t="str">
        <f>[1]店マスタ!B2173</f>
        <v>株式会社まえがわでんき</v>
      </c>
      <c r="C2174" s="183">
        <v>2.5</v>
      </c>
      <c r="D2174" s="183">
        <v>2.5</v>
      </c>
      <c r="E2174" s="183">
        <f>_xlfn.XLOOKUP(A2174,[2]Sheet1!$R:$R,[2]Sheet1!$AB:$AB,"",0)</f>
        <v>3</v>
      </c>
      <c r="F2174" s="183">
        <f>_xlfn.XLOOKUP($A2174,[3]【2026年03月度_全社】RFM客層一覧表データ!$A:$A,[3]【2026年03月度_全社】RFM客層一覧表データ!C:C,"",0)</f>
        <v>511</v>
      </c>
      <c r="G2174" s="183">
        <f>_xlfn.XLOOKUP($A2174,[3]【2026年03月度_全社】RFM客層一覧表データ!$A:$A,[3]【2026年03月度_全社】RFM客層一覧表データ!D:D,"",0)</f>
        <v>220</v>
      </c>
      <c r="H2174" s="183">
        <f>_xlfn.XLOOKUP($A2174,[3]【2026年03月度_全社】RFM客層一覧表データ!$A:$A,[3]【2026年03月度_全社】RFM客層一覧表データ!E:E,"",0)</f>
        <v>240</v>
      </c>
      <c r="I2174" s="183">
        <f>_xlfn.XLOOKUP($A2174,[3]【2026年03月度_全社】RFM客層一覧表データ!$A:$A,[3]【2026年03月度_全社】RFM客層一覧表データ!F:F,"",0)</f>
        <v>34</v>
      </c>
      <c r="J2174" s="183">
        <v>522</v>
      </c>
      <c r="K2174" s="183">
        <v>229</v>
      </c>
      <c r="L2174" s="183">
        <v>246</v>
      </c>
      <c r="M2174" s="183">
        <v>30</v>
      </c>
      <c r="N2174" s="183">
        <v>534</v>
      </c>
      <c r="O2174" s="183">
        <v>234</v>
      </c>
      <c r="P2174" s="183">
        <v>239</v>
      </c>
      <c r="Q2174" s="183">
        <v>38</v>
      </c>
      <c r="R2174" s="183">
        <v>547</v>
      </c>
      <c r="S2174" s="183">
        <v>247</v>
      </c>
      <c r="T2174" s="183">
        <v>236</v>
      </c>
      <c r="U2174" s="183">
        <v>42</v>
      </c>
      <c r="V2174" s="183">
        <v>550</v>
      </c>
      <c r="W2174" s="183">
        <v>223</v>
      </c>
      <c r="X2174" s="183">
        <v>241</v>
      </c>
      <c r="Y2174" s="183">
        <v>37</v>
      </c>
    </row>
    <row r="2175" spans="1:25" x14ac:dyDescent="0.2">
      <c r="A2175" s="184">
        <v>11870004</v>
      </c>
      <c r="B2175" s="183" t="str">
        <f>[1]店マスタ!B2174</f>
        <v>永田ラジオ電器商会</v>
      </c>
      <c r="C2175" s="183">
        <v>1</v>
      </c>
      <c r="D2175" s="183">
        <v>1</v>
      </c>
      <c r="E2175" s="183" t="str">
        <f>_xlfn.XLOOKUP(A2175,[2]Sheet1!$R:$R,[2]Sheet1!$AB:$AB,"",0)</f>
        <v/>
      </c>
      <c r="F2175" s="183" t="str">
        <f>_xlfn.XLOOKUP($A2175,[3]【2026年03月度_全社】RFM客層一覧表データ!$A:$A,[3]【2026年03月度_全社】RFM客層一覧表データ!C:C,"",0)</f>
        <v/>
      </c>
      <c r="G2175" s="183" t="str">
        <f>_xlfn.XLOOKUP($A2175,[3]【2026年03月度_全社】RFM客層一覧表データ!$A:$A,[3]【2026年03月度_全社】RFM客層一覧表データ!D:D,"",0)</f>
        <v/>
      </c>
      <c r="H2175" s="183" t="str">
        <f>_xlfn.XLOOKUP($A2175,[3]【2026年03月度_全社】RFM客層一覧表データ!$A:$A,[3]【2026年03月度_全社】RFM客層一覧表データ!E:E,"",0)</f>
        <v/>
      </c>
      <c r="I2175" s="183" t="str">
        <f>_xlfn.XLOOKUP($A2175,[3]【2026年03月度_全社】RFM客層一覧表データ!$A:$A,[3]【2026年03月度_全社】RFM客層一覧表データ!F:F,"",0)</f>
        <v/>
      </c>
      <c r="J2175" s="183">
        <v>0</v>
      </c>
      <c r="K2175" s="183">
        <v>0</v>
      </c>
      <c r="L2175" s="183">
        <v>0</v>
      </c>
      <c r="M2175" s="183">
        <v>0</v>
      </c>
      <c r="N2175" s="183">
        <v>0</v>
      </c>
      <c r="O2175" s="183">
        <v>0</v>
      </c>
      <c r="P2175" s="183">
        <v>0</v>
      </c>
      <c r="Q2175" s="183">
        <v>0</v>
      </c>
      <c r="R2175" s="183">
        <v>0</v>
      </c>
      <c r="S2175" s="183">
        <v>0</v>
      </c>
      <c r="T2175" s="183">
        <v>0</v>
      </c>
      <c r="U2175" s="183">
        <v>0</v>
      </c>
      <c r="V2175" s="183">
        <v>0</v>
      </c>
      <c r="W2175" s="183">
        <v>0</v>
      </c>
      <c r="X2175" s="183">
        <v>0</v>
      </c>
      <c r="Y2175" s="183">
        <v>0</v>
      </c>
    </row>
    <row r="2176" spans="1:25" x14ac:dyDescent="0.2">
      <c r="A2176" s="184">
        <v>11870007</v>
      </c>
      <c r="B2176" s="183" t="str">
        <f>[1]店マスタ!B2175</f>
        <v>有限会社　かいざきでんき</v>
      </c>
      <c r="C2176" s="183">
        <v>7</v>
      </c>
      <c r="D2176" s="183">
        <v>6</v>
      </c>
      <c r="E2176" s="183">
        <f>_xlfn.XLOOKUP(A2176,[2]Sheet1!$R:$R,[2]Sheet1!$AB:$AB,"",0)</f>
        <v>6</v>
      </c>
      <c r="F2176" s="183" t="str">
        <f>_xlfn.XLOOKUP($A2176,[3]【2026年03月度_全社】RFM客層一覧表データ!$A:$A,[3]【2026年03月度_全社】RFM客層一覧表データ!C:C,"",0)</f>
        <v/>
      </c>
      <c r="G2176" s="183" t="str">
        <f>_xlfn.XLOOKUP($A2176,[3]【2026年03月度_全社】RFM客層一覧表データ!$A:$A,[3]【2026年03月度_全社】RFM客層一覧表データ!D:D,"",0)</f>
        <v/>
      </c>
      <c r="H2176" s="183" t="str">
        <f>_xlfn.XLOOKUP($A2176,[3]【2026年03月度_全社】RFM客層一覧表データ!$A:$A,[3]【2026年03月度_全社】RFM客層一覧表データ!E:E,"",0)</f>
        <v/>
      </c>
      <c r="I2176" s="183" t="str">
        <f>_xlfn.XLOOKUP($A2176,[3]【2026年03月度_全社】RFM客層一覧表データ!$A:$A,[3]【2026年03月度_全社】RFM客層一覧表データ!F:F,"",0)</f>
        <v/>
      </c>
      <c r="J2176" s="183">
        <v>0</v>
      </c>
      <c r="K2176" s="183">
        <v>0</v>
      </c>
      <c r="L2176" s="183">
        <v>0</v>
      </c>
      <c r="M2176" s="183">
        <v>0</v>
      </c>
      <c r="N2176" s="183">
        <v>0</v>
      </c>
      <c r="O2176" s="183">
        <v>0</v>
      </c>
      <c r="P2176" s="183">
        <v>0</v>
      </c>
      <c r="Q2176" s="183">
        <v>0</v>
      </c>
      <c r="R2176" s="183">
        <v>0</v>
      </c>
      <c r="S2176" s="183">
        <v>0</v>
      </c>
      <c r="T2176" s="183">
        <v>0</v>
      </c>
      <c r="U2176" s="183">
        <v>0</v>
      </c>
      <c r="V2176" s="183">
        <v>0</v>
      </c>
      <c r="W2176" s="183">
        <v>0</v>
      </c>
      <c r="X2176" s="183">
        <v>0</v>
      </c>
      <c r="Y2176" s="183">
        <v>0</v>
      </c>
    </row>
    <row r="2177" spans="1:25" x14ac:dyDescent="0.2">
      <c r="A2177" s="184">
        <v>11870015</v>
      </c>
      <c r="B2177" s="183" t="str">
        <f>[1]店マスタ!B2176</f>
        <v>ＪＯＹ　すずわ</v>
      </c>
      <c r="C2177" s="183">
        <v>1.5</v>
      </c>
      <c r="D2177" s="183">
        <v>1.5</v>
      </c>
      <c r="E2177" s="183" t="str">
        <f>_xlfn.XLOOKUP(A2177,[2]Sheet1!$R:$R,[2]Sheet1!$AB:$AB,"",0)</f>
        <v/>
      </c>
      <c r="F2177" s="183">
        <f>_xlfn.XLOOKUP($A2177,[3]【2026年03月度_全社】RFM客層一覧表データ!$A:$A,[3]【2026年03月度_全社】RFM客層一覧表データ!C:C,"",0)</f>
        <v>143</v>
      </c>
      <c r="G2177" s="183">
        <f>_xlfn.XLOOKUP($A2177,[3]【2026年03月度_全社】RFM客層一覧表データ!$A:$A,[3]【2026年03月度_全社】RFM客層一覧表データ!D:D,"",0)</f>
        <v>0</v>
      </c>
      <c r="H2177" s="183">
        <f>_xlfn.XLOOKUP($A2177,[3]【2026年03月度_全社】RFM客層一覧表データ!$A:$A,[3]【2026年03月度_全社】RFM客層一覧表データ!E:E,"",0)</f>
        <v>62</v>
      </c>
      <c r="I2177" s="183">
        <f>_xlfn.XLOOKUP($A2177,[3]【2026年03月度_全社】RFM客層一覧表データ!$A:$A,[3]【2026年03月度_全社】RFM客層一覧表データ!F:F,"",0)</f>
        <v>0</v>
      </c>
      <c r="J2177" s="183">
        <v>181</v>
      </c>
      <c r="K2177" s="183">
        <v>0</v>
      </c>
      <c r="L2177" s="183">
        <v>92</v>
      </c>
      <c r="M2177" s="183">
        <v>0</v>
      </c>
      <c r="N2177" s="183">
        <v>219</v>
      </c>
      <c r="O2177" s="183">
        <v>1</v>
      </c>
      <c r="P2177" s="183">
        <v>108</v>
      </c>
      <c r="Q2177" s="183">
        <v>0</v>
      </c>
      <c r="R2177" s="183">
        <v>235</v>
      </c>
      <c r="S2177" s="183">
        <v>47</v>
      </c>
      <c r="T2177" s="183">
        <v>117</v>
      </c>
      <c r="U2177" s="183">
        <v>7</v>
      </c>
      <c r="V2177" s="183">
        <v>233</v>
      </c>
      <c r="W2177" s="183">
        <v>16</v>
      </c>
      <c r="X2177" s="183">
        <v>115</v>
      </c>
      <c r="Y2177" s="183">
        <v>3</v>
      </c>
    </row>
    <row r="2178" spans="1:25" x14ac:dyDescent="0.2">
      <c r="A2178" s="184">
        <v>11870016</v>
      </c>
      <c r="B2178" s="183" t="str">
        <f>[1]店マスタ!B2177</f>
        <v>株式会社　伊藤電機</v>
      </c>
      <c r="C2178" s="183">
        <v>8</v>
      </c>
      <c r="D2178" s="183">
        <v>8</v>
      </c>
      <c r="E2178" s="183">
        <f>_xlfn.XLOOKUP(A2178,[2]Sheet1!$R:$R,[2]Sheet1!$AB:$AB,"",0)</f>
        <v>8</v>
      </c>
      <c r="F2178" s="183" t="str">
        <f>_xlfn.XLOOKUP($A2178,[3]【2026年03月度_全社】RFM客層一覧表データ!$A:$A,[3]【2026年03月度_全社】RFM客層一覧表データ!C:C,"",0)</f>
        <v/>
      </c>
      <c r="G2178" s="183" t="str">
        <f>_xlfn.XLOOKUP($A2178,[3]【2026年03月度_全社】RFM客層一覧表データ!$A:$A,[3]【2026年03月度_全社】RFM客層一覧表データ!D:D,"",0)</f>
        <v/>
      </c>
      <c r="H2178" s="183" t="str">
        <f>_xlfn.XLOOKUP($A2178,[3]【2026年03月度_全社】RFM客層一覧表データ!$A:$A,[3]【2026年03月度_全社】RFM客層一覧表データ!E:E,"",0)</f>
        <v/>
      </c>
      <c r="I2178" s="183" t="str">
        <f>_xlfn.XLOOKUP($A2178,[3]【2026年03月度_全社】RFM客層一覧表データ!$A:$A,[3]【2026年03月度_全社】RFM客層一覧表データ!F:F,"",0)</f>
        <v/>
      </c>
      <c r="J2178" s="183">
        <v>0</v>
      </c>
      <c r="K2178" s="183">
        <v>0</v>
      </c>
      <c r="L2178" s="183">
        <v>0</v>
      </c>
      <c r="M2178" s="183">
        <v>0</v>
      </c>
      <c r="N2178" s="183">
        <v>0</v>
      </c>
      <c r="O2178" s="183">
        <v>0</v>
      </c>
      <c r="P2178" s="183">
        <v>0</v>
      </c>
      <c r="Q2178" s="183">
        <v>0</v>
      </c>
      <c r="R2178" s="183">
        <v>0</v>
      </c>
      <c r="S2178" s="183">
        <v>0</v>
      </c>
      <c r="T2178" s="183">
        <v>0</v>
      </c>
      <c r="U2178" s="183">
        <v>0</v>
      </c>
      <c r="V2178" s="183">
        <v>0</v>
      </c>
      <c r="W2178" s="183">
        <v>0</v>
      </c>
      <c r="X2178" s="183">
        <v>0</v>
      </c>
      <c r="Y2178" s="183">
        <v>0</v>
      </c>
    </row>
    <row r="2179" spans="1:25" x14ac:dyDescent="0.2">
      <c r="A2179" s="184">
        <v>11870023</v>
      </c>
      <c r="B2179" s="183" t="str">
        <f>[1]店マスタ!B2178</f>
        <v>でんきランド　でんえいしゃ</v>
      </c>
      <c r="C2179" s="183">
        <v>3</v>
      </c>
      <c r="D2179" s="183">
        <v>3.5</v>
      </c>
      <c r="E2179" s="183">
        <f>_xlfn.XLOOKUP(A2179,[2]Sheet1!$R:$R,[2]Sheet1!$AB:$AB,"",0)</f>
        <v>3.5</v>
      </c>
      <c r="F2179" s="183">
        <f>_xlfn.XLOOKUP($A2179,[3]【2026年03月度_全社】RFM客層一覧表データ!$A:$A,[3]【2026年03月度_全社】RFM客層一覧表データ!C:C,"",0)</f>
        <v>570</v>
      </c>
      <c r="G2179" s="183">
        <f>_xlfn.XLOOKUP($A2179,[3]【2026年03月度_全社】RFM客層一覧表データ!$A:$A,[3]【2026年03月度_全社】RFM客層一覧表データ!D:D,"",0)</f>
        <v>243</v>
      </c>
      <c r="H2179" s="183">
        <f>_xlfn.XLOOKUP($A2179,[3]【2026年03月度_全社】RFM客層一覧表データ!$A:$A,[3]【2026年03月度_全社】RFM客層一覧表データ!E:E,"",0)</f>
        <v>305</v>
      </c>
      <c r="I2179" s="183">
        <f>_xlfn.XLOOKUP($A2179,[3]【2026年03月度_全社】RFM客層一覧表データ!$A:$A,[3]【2026年03月度_全社】RFM客層一覧表データ!F:F,"",0)</f>
        <v>30</v>
      </c>
      <c r="J2179" s="183">
        <v>577</v>
      </c>
      <c r="K2179" s="183">
        <v>222</v>
      </c>
      <c r="L2179" s="183">
        <v>320</v>
      </c>
      <c r="M2179" s="183">
        <v>21</v>
      </c>
      <c r="N2179" s="183">
        <v>602</v>
      </c>
      <c r="O2179" s="183">
        <v>274</v>
      </c>
      <c r="P2179" s="183">
        <v>320</v>
      </c>
      <c r="Q2179" s="183">
        <v>35</v>
      </c>
      <c r="R2179" s="183">
        <v>587</v>
      </c>
      <c r="S2179" s="183">
        <v>305</v>
      </c>
      <c r="T2179" s="183">
        <v>332</v>
      </c>
      <c r="U2179" s="183">
        <v>35</v>
      </c>
      <c r="V2179" s="183">
        <v>577</v>
      </c>
      <c r="W2179" s="183">
        <v>305</v>
      </c>
      <c r="X2179" s="183">
        <v>331</v>
      </c>
      <c r="Y2179" s="183">
        <v>37</v>
      </c>
    </row>
    <row r="2180" spans="1:25" x14ac:dyDescent="0.2">
      <c r="A2180" s="184">
        <v>11870030</v>
      </c>
      <c r="B2180" s="183" t="str">
        <f>[1]店マスタ!B2179</f>
        <v>有限会社　赤坂電機</v>
      </c>
      <c r="C2180" s="183">
        <v>2.5</v>
      </c>
      <c r="D2180" s="183">
        <v>2.5</v>
      </c>
      <c r="E2180" s="183">
        <f>_xlfn.XLOOKUP(A2180,[2]Sheet1!$R:$R,[2]Sheet1!$AB:$AB,"",0)</f>
        <v>3.5</v>
      </c>
      <c r="F2180" s="183">
        <f>_xlfn.XLOOKUP($A2180,[3]【2026年03月度_全社】RFM客層一覧表データ!$A:$A,[3]【2026年03月度_全社】RFM客層一覧表データ!C:C,"",0)</f>
        <v>686</v>
      </c>
      <c r="G2180" s="183">
        <f>_xlfn.XLOOKUP($A2180,[3]【2026年03月度_全社】RFM客層一覧表データ!$A:$A,[3]【2026年03月度_全社】RFM客層一覧表データ!D:D,"",0)</f>
        <v>232</v>
      </c>
      <c r="H2180" s="183">
        <f>_xlfn.XLOOKUP($A2180,[3]【2026年03月度_全社】RFM客層一覧表データ!$A:$A,[3]【2026年03月度_全社】RFM客層一覧表データ!E:E,"",0)</f>
        <v>204</v>
      </c>
      <c r="I2180" s="183">
        <f>_xlfn.XLOOKUP($A2180,[3]【2026年03月度_全社】RFM客層一覧表データ!$A:$A,[3]【2026年03月度_全社】RFM客層一覧表データ!F:F,"",0)</f>
        <v>60</v>
      </c>
      <c r="J2180" s="183">
        <v>706</v>
      </c>
      <c r="K2180" s="183">
        <v>231</v>
      </c>
      <c r="L2180" s="183">
        <v>205</v>
      </c>
      <c r="M2180" s="183">
        <v>62</v>
      </c>
      <c r="N2180" s="183">
        <v>708</v>
      </c>
      <c r="O2180" s="183">
        <v>244</v>
      </c>
      <c r="P2180" s="183">
        <v>211</v>
      </c>
      <c r="Q2180" s="183">
        <v>84</v>
      </c>
      <c r="R2180" s="183">
        <v>677</v>
      </c>
      <c r="S2180" s="183">
        <v>296</v>
      </c>
      <c r="T2180" s="183">
        <v>223</v>
      </c>
      <c r="U2180" s="183">
        <v>125</v>
      </c>
      <c r="V2180" s="183">
        <v>596</v>
      </c>
      <c r="W2180" s="183">
        <v>245</v>
      </c>
      <c r="X2180" s="183">
        <v>229</v>
      </c>
      <c r="Y2180" s="183">
        <v>74</v>
      </c>
    </row>
    <row r="2181" spans="1:25" x14ac:dyDescent="0.2">
      <c r="A2181" s="184">
        <v>11870033</v>
      </c>
      <c r="B2181" s="183" t="str">
        <f>[1]店マスタ!B2180</f>
        <v>でんきランド　よしむら</v>
      </c>
      <c r="C2181" s="183">
        <v>1.5</v>
      </c>
      <c r="D2181" s="183">
        <v>1.5</v>
      </c>
      <c r="E2181" s="183">
        <f>_xlfn.XLOOKUP(A2181,[2]Sheet1!$R:$R,[2]Sheet1!$AB:$AB,"",0)</f>
        <v>1.5</v>
      </c>
      <c r="F2181" s="183">
        <f>_xlfn.XLOOKUP($A2181,[3]【2026年03月度_全社】RFM客層一覧表データ!$A:$A,[3]【2026年03月度_全社】RFM客層一覧表データ!C:C,"",0)</f>
        <v>376</v>
      </c>
      <c r="G2181" s="183">
        <f>_xlfn.XLOOKUP($A2181,[3]【2026年03月度_全社】RFM客層一覧表データ!$A:$A,[3]【2026年03月度_全社】RFM客層一覧表データ!D:D,"",0)</f>
        <v>165</v>
      </c>
      <c r="H2181" s="183">
        <f>_xlfn.XLOOKUP($A2181,[3]【2026年03月度_全社】RFM客層一覧表データ!$A:$A,[3]【2026年03月度_全社】RFM客層一覧表データ!E:E,"",0)</f>
        <v>210</v>
      </c>
      <c r="I2181" s="183">
        <f>_xlfn.XLOOKUP($A2181,[3]【2026年03月度_全社】RFM客層一覧表データ!$A:$A,[3]【2026年03月度_全社】RFM客層一覧表データ!F:F,"",0)</f>
        <v>24</v>
      </c>
      <c r="J2181" s="183">
        <v>374</v>
      </c>
      <c r="K2181" s="183">
        <v>169</v>
      </c>
      <c r="L2181" s="183">
        <v>214</v>
      </c>
      <c r="M2181" s="183">
        <v>24</v>
      </c>
      <c r="N2181" s="183">
        <v>381</v>
      </c>
      <c r="O2181" s="183">
        <v>180</v>
      </c>
      <c r="P2181" s="183">
        <v>220</v>
      </c>
      <c r="Q2181" s="183">
        <v>23</v>
      </c>
      <c r="R2181" s="183">
        <v>394</v>
      </c>
      <c r="S2181" s="183">
        <v>186</v>
      </c>
      <c r="T2181" s="183">
        <v>223</v>
      </c>
      <c r="U2181" s="183">
        <v>16</v>
      </c>
      <c r="V2181" s="183">
        <v>395</v>
      </c>
      <c r="W2181" s="183">
        <v>186</v>
      </c>
      <c r="X2181" s="183">
        <v>221</v>
      </c>
      <c r="Y2181" s="183">
        <v>28</v>
      </c>
    </row>
    <row r="2182" spans="1:25" x14ac:dyDescent="0.2">
      <c r="A2182" s="184">
        <v>11870035</v>
      </c>
      <c r="B2182" s="183" t="str">
        <f>[1]店マスタ!B2181</f>
        <v>ゆうらくざ・ごとう</v>
      </c>
      <c r="C2182" s="183">
        <v>2</v>
      </c>
      <c r="D2182" s="183">
        <v>2</v>
      </c>
      <c r="E2182" s="183">
        <f>_xlfn.XLOOKUP(A2182,[2]Sheet1!$R:$R,[2]Sheet1!$AB:$AB,"",0)</f>
        <v>2.5</v>
      </c>
      <c r="F2182" s="183">
        <f>_xlfn.XLOOKUP($A2182,[3]【2026年03月度_全社】RFM客層一覧表データ!$A:$A,[3]【2026年03月度_全社】RFM客層一覧表データ!C:C,"",0)</f>
        <v>440</v>
      </c>
      <c r="G2182" s="183">
        <f>_xlfn.XLOOKUP($A2182,[3]【2026年03月度_全社】RFM客層一覧表データ!$A:$A,[3]【2026年03月度_全社】RFM客層一覧表データ!D:D,"",0)</f>
        <v>188</v>
      </c>
      <c r="H2182" s="183">
        <f>_xlfn.XLOOKUP($A2182,[3]【2026年03月度_全社】RFM客層一覧表データ!$A:$A,[3]【2026年03月度_全社】RFM客層一覧表データ!E:E,"",0)</f>
        <v>221</v>
      </c>
      <c r="I2182" s="183">
        <f>_xlfn.XLOOKUP($A2182,[3]【2026年03月度_全社】RFM客層一覧表データ!$A:$A,[3]【2026年03月度_全社】RFM客層一覧表データ!F:F,"",0)</f>
        <v>35</v>
      </c>
      <c r="J2182" s="183">
        <v>433</v>
      </c>
      <c r="K2182" s="183">
        <v>184</v>
      </c>
      <c r="L2182" s="183">
        <v>229</v>
      </c>
      <c r="M2182" s="183">
        <v>26</v>
      </c>
      <c r="N2182" s="183">
        <v>446</v>
      </c>
      <c r="O2182" s="183">
        <v>178</v>
      </c>
      <c r="P2182" s="183">
        <v>220</v>
      </c>
      <c r="Q2182" s="183">
        <v>25</v>
      </c>
      <c r="R2182" s="183">
        <v>463</v>
      </c>
      <c r="S2182" s="183">
        <v>209</v>
      </c>
      <c r="T2182" s="183">
        <v>233</v>
      </c>
      <c r="U2182" s="183">
        <v>32</v>
      </c>
      <c r="V2182" s="183">
        <v>477</v>
      </c>
      <c r="W2182" s="183">
        <v>192</v>
      </c>
      <c r="X2182" s="183">
        <v>251</v>
      </c>
      <c r="Y2182" s="183">
        <v>35</v>
      </c>
    </row>
    <row r="2183" spans="1:25" x14ac:dyDescent="0.2">
      <c r="A2183" s="184">
        <v>11870037</v>
      </c>
      <c r="B2183" s="183" t="str">
        <f>[1]店マスタ!B2182</f>
        <v>ニューイングランドもりた</v>
      </c>
      <c r="C2183" s="183">
        <v>2.5</v>
      </c>
      <c r="D2183" s="183">
        <v>2</v>
      </c>
      <c r="E2183" s="183">
        <f>_xlfn.XLOOKUP(A2183,[2]Sheet1!$R:$R,[2]Sheet1!$AB:$AB,"",0)</f>
        <v>2</v>
      </c>
      <c r="F2183" s="183">
        <f>_xlfn.XLOOKUP($A2183,[3]【2026年03月度_全社】RFM客層一覧表データ!$A:$A,[3]【2026年03月度_全社】RFM客層一覧表データ!C:C,"",0)</f>
        <v>353</v>
      </c>
      <c r="G2183" s="183">
        <f>_xlfn.XLOOKUP($A2183,[3]【2026年03月度_全社】RFM客層一覧表データ!$A:$A,[3]【2026年03月度_全社】RFM客層一覧表データ!D:D,"",0)</f>
        <v>152</v>
      </c>
      <c r="H2183" s="183">
        <f>_xlfn.XLOOKUP($A2183,[3]【2026年03月度_全社】RFM客層一覧表データ!$A:$A,[3]【2026年03月度_全社】RFM客層一覧表データ!E:E,"",0)</f>
        <v>188</v>
      </c>
      <c r="I2183" s="183">
        <f>_xlfn.XLOOKUP($A2183,[3]【2026年03月度_全社】RFM客層一覧表データ!$A:$A,[3]【2026年03月度_全社】RFM客層一覧表データ!F:F,"",0)</f>
        <v>17</v>
      </c>
      <c r="J2183" s="183">
        <v>367</v>
      </c>
      <c r="K2183" s="183">
        <v>152</v>
      </c>
      <c r="L2183" s="183">
        <v>196</v>
      </c>
      <c r="M2183" s="183">
        <v>16</v>
      </c>
      <c r="N2183" s="183">
        <v>374</v>
      </c>
      <c r="O2183" s="183">
        <v>149</v>
      </c>
      <c r="P2183" s="183">
        <v>197</v>
      </c>
      <c r="Q2183" s="183">
        <v>15</v>
      </c>
      <c r="R2183" s="183">
        <v>377</v>
      </c>
      <c r="S2183" s="183">
        <v>153</v>
      </c>
      <c r="T2183" s="183">
        <v>199</v>
      </c>
      <c r="U2183" s="183">
        <v>19</v>
      </c>
      <c r="V2183" s="183">
        <v>377</v>
      </c>
      <c r="W2183" s="183">
        <v>174</v>
      </c>
      <c r="X2183" s="183">
        <v>207</v>
      </c>
      <c r="Y2183" s="183">
        <v>17</v>
      </c>
    </row>
    <row r="2184" spans="1:25" x14ac:dyDescent="0.2">
      <c r="A2184" s="184">
        <v>11870212</v>
      </c>
      <c r="B2184" s="183" t="str">
        <f>[1]店マスタ!B2183</f>
        <v>ゆうらくざ・はちや</v>
      </c>
      <c r="C2184" s="183">
        <v>2</v>
      </c>
      <c r="D2184" s="183">
        <v>2</v>
      </c>
      <c r="E2184" s="183">
        <f>_xlfn.XLOOKUP(A2184,[2]Sheet1!$R:$R,[2]Sheet1!$AB:$AB,"",0)</f>
        <v>2</v>
      </c>
      <c r="F2184" s="183">
        <f>_xlfn.XLOOKUP($A2184,[3]【2026年03月度_全社】RFM客層一覧表データ!$A:$A,[3]【2026年03月度_全社】RFM客層一覧表データ!C:C,"",0)</f>
        <v>413</v>
      </c>
      <c r="G2184" s="183">
        <f>_xlfn.XLOOKUP($A2184,[3]【2026年03月度_全社】RFM客層一覧表データ!$A:$A,[3]【2026年03月度_全社】RFM客層一覧表データ!D:D,"",0)</f>
        <v>206</v>
      </c>
      <c r="H2184" s="183">
        <f>_xlfn.XLOOKUP($A2184,[3]【2026年03月度_全社】RFM客層一覧表データ!$A:$A,[3]【2026年03月度_全社】RFM客層一覧表データ!E:E,"",0)</f>
        <v>262</v>
      </c>
      <c r="I2184" s="183">
        <f>_xlfn.XLOOKUP($A2184,[3]【2026年03月度_全社】RFM客層一覧表データ!$A:$A,[3]【2026年03月度_全社】RFM客層一覧表データ!F:F,"",0)</f>
        <v>25</v>
      </c>
      <c r="J2184" s="183">
        <v>411</v>
      </c>
      <c r="K2184" s="183">
        <v>201</v>
      </c>
      <c r="L2184" s="183">
        <v>268</v>
      </c>
      <c r="M2184" s="183">
        <v>13</v>
      </c>
      <c r="N2184" s="183">
        <v>405</v>
      </c>
      <c r="O2184" s="183">
        <v>234</v>
      </c>
      <c r="P2184" s="183">
        <v>268</v>
      </c>
      <c r="Q2184" s="183">
        <v>22</v>
      </c>
      <c r="R2184" s="183">
        <v>407</v>
      </c>
      <c r="S2184" s="183">
        <v>235</v>
      </c>
      <c r="T2184" s="183">
        <v>259</v>
      </c>
      <c r="U2184" s="183">
        <v>32</v>
      </c>
      <c r="V2184" s="183">
        <v>400</v>
      </c>
      <c r="W2184" s="183">
        <v>219</v>
      </c>
      <c r="X2184" s="183">
        <v>266</v>
      </c>
      <c r="Y2184" s="183">
        <v>24</v>
      </c>
    </row>
    <row r="2185" spans="1:25" x14ac:dyDescent="0.2">
      <c r="A2185" s="184">
        <v>11870220</v>
      </c>
      <c r="B2185" s="183" t="str">
        <f>[1]店マスタ!B2184</f>
        <v>シンボ電器</v>
      </c>
      <c r="C2185" s="183">
        <v>2.5</v>
      </c>
      <c r="D2185" s="183">
        <v>2.5</v>
      </c>
      <c r="E2185" s="183">
        <f>_xlfn.XLOOKUP(A2185,[2]Sheet1!$R:$R,[2]Sheet1!$AB:$AB,"",0)</f>
        <v>2.5</v>
      </c>
      <c r="F2185" s="183" t="str">
        <f>_xlfn.XLOOKUP($A2185,[3]【2026年03月度_全社】RFM客層一覧表データ!$A:$A,[3]【2026年03月度_全社】RFM客層一覧表データ!C:C,"",0)</f>
        <v/>
      </c>
      <c r="G2185" s="183" t="str">
        <f>_xlfn.XLOOKUP($A2185,[3]【2026年03月度_全社】RFM客層一覧表データ!$A:$A,[3]【2026年03月度_全社】RFM客層一覧表データ!D:D,"",0)</f>
        <v/>
      </c>
      <c r="H2185" s="183" t="str">
        <f>_xlfn.XLOOKUP($A2185,[3]【2026年03月度_全社】RFM客層一覧表データ!$A:$A,[3]【2026年03月度_全社】RFM客層一覧表データ!E:E,"",0)</f>
        <v/>
      </c>
      <c r="I2185" s="183" t="str">
        <f>_xlfn.XLOOKUP($A2185,[3]【2026年03月度_全社】RFM客層一覧表データ!$A:$A,[3]【2026年03月度_全社】RFM客層一覧表データ!F:F,"",0)</f>
        <v/>
      </c>
      <c r="J2185" s="183">
        <v>0</v>
      </c>
      <c r="K2185" s="183">
        <v>0</v>
      </c>
      <c r="L2185" s="183">
        <v>0</v>
      </c>
      <c r="M2185" s="183">
        <v>0</v>
      </c>
      <c r="N2185" s="183">
        <v>0</v>
      </c>
      <c r="O2185" s="183">
        <v>0</v>
      </c>
      <c r="P2185" s="183">
        <v>0</v>
      </c>
      <c r="Q2185" s="183">
        <v>0</v>
      </c>
      <c r="R2185" s="183">
        <v>0</v>
      </c>
      <c r="S2185" s="183">
        <v>0</v>
      </c>
      <c r="T2185" s="183">
        <v>0</v>
      </c>
      <c r="U2185" s="183">
        <v>0</v>
      </c>
      <c r="V2185" s="183">
        <v>0</v>
      </c>
      <c r="W2185" s="183">
        <v>0</v>
      </c>
      <c r="X2185" s="183">
        <v>0</v>
      </c>
      <c r="Y2185" s="183">
        <v>0</v>
      </c>
    </row>
    <row r="2186" spans="1:25" x14ac:dyDescent="0.2">
      <c r="A2186" s="184">
        <v>11870227</v>
      </c>
      <c r="B2186" s="183" t="str">
        <f>[1]店マスタ!B2185</f>
        <v>とざわでんき</v>
      </c>
      <c r="C2186" s="183">
        <v>1.5</v>
      </c>
      <c r="D2186" s="183">
        <v>1.5</v>
      </c>
      <c r="E2186" s="183" t="str">
        <f>_xlfn.XLOOKUP(A2186,[2]Sheet1!$R:$R,[2]Sheet1!$AB:$AB,"",0)</f>
        <v/>
      </c>
      <c r="F2186" s="183" t="str">
        <f>_xlfn.XLOOKUP($A2186,[3]【2026年03月度_全社】RFM客層一覧表データ!$A:$A,[3]【2026年03月度_全社】RFM客層一覧表データ!C:C,"",0)</f>
        <v/>
      </c>
      <c r="G2186" s="183" t="str">
        <f>_xlfn.XLOOKUP($A2186,[3]【2026年03月度_全社】RFM客層一覧表データ!$A:$A,[3]【2026年03月度_全社】RFM客層一覧表データ!D:D,"",0)</f>
        <v/>
      </c>
      <c r="H2186" s="183" t="str">
        <f>_xlfn.XLOOKUP($A2186,[3]【2026年03月度_全社】RFM客層一覧表データ!$A:$A,[3]【2026年03月度_全社】RFM客層一覧表データ!E:E,"",0)</f>
        <v/>
      </c>
      <c r="I2186" s="183" t="str">
        <f>_xlfn.XLOOKUP($A2186,[3]【2026年03月度_全社】RFM客層一覧表データ!$A:$A,[3]【2026年03月度_全社】RFM客層一覧表データ!F:F,"",0)</f>
        <v/>
      </c>
      <c r="J2186" s="183">
        <v>0</v>
      </c>
      <c r="K2186" s="183">
        <v>0</v>
      </c>
      <c r="L2186" s="183">
        <v>0</v>
      </c>
      <c r="M2186" s="183">
        <v>0</v>
      </c>
      <c r="N2186" s="183">
        <v>0</v>
      </c>
      <c r="O2186" s="183">
        <v>0</v>
      </c>
      <c r="P2186" s="183">
        <v>0</v>
      </c>
      <c r="Q2186" s="183">
        <v>0</v>
      </c>
      <c r="R2186" s="183">
        <v>0</v>
      </c>
      <c r="S2186" s="183">
        <v>0</v>
      </c>
      <c r="T2186" s="183">
        <v>0</v>
      </c>
      <c r="U2186" s="183">
        <v>0</v>
      </c>
      <c r="V2186" s="183">
        <v>0</v>
      </c>
      <c r="W2186" s="183">
        <v>0</v>
      </c>
      <c r="X2186" s="183">
        <v>0</v>
      </c>
      <c r="Y2186" s="183">
        <v>0</v>
      </c>
    </row>
    <row r="2187" spans="1:25" x14ac:dyDescent="0.2">
      <c r="A2187" s="184">
        <v>11870232</v>
      </c>
      <c r="B2187" s="183" t="str">
        <f>[1]店マスタ!B2186</f>
        <v>ゆうらくざ・こだま</v>
      </c>
      <c r="C2187" s="183">
        <v>1</v>
      </c>
      <c r="D2187" s="183">
        <v>1</v>
      </c>
      <c r="E2187" s="183" t="str">
        <f>_xlfn.XLOOKUP(A2187,[2]Sheet1!$R:$R,[2]Sheet1!$AB:$AB,"",0)</f>
        <v/>
      </c>
      <c r="F2187" s="183">
        <f>_xlfn.XLOOKUP($A2187,[3]【2026年03月度_全社】RFM客層一覧表データ!$A:$A,[3]【2026年03月度_全社】RFM客層一覧表データ!C:C,"",0)</f>
        <v>150</v>
      </c>
      <c r="G2187" s="183">
        <f>_xlfn.XLOOKUP($A2187,[3]【2026年03月度_全社】RFM客層一覧表データ!$A:$A,[3]【2026年03月度_全社】RFM客層一覧表データ!D:D,"",0)</f>
        <v>62</v>
      </c>
      <c r="H2187" s="183">
        <f>_xlfn.XLOOKUP($A2187,[3]【2026年03月度_全社】RFM客層一覧表データ!$A:$A,[3]【2026年03月度_全社】RFM客層一覧表データ!E:E,"",0)</f>
        <v>93</v>
      </c>
      <c r="I2187" s="183">
        <f>_xlfn.XLOOKUP($A2187,[3]【2026年03月度_全社】RFM客層一覧表データ!$A:$A,[3]【2026年03月度_全社】RFM客層一覧表データ!F:F,"",0)</f>
        <v>7</v>
      </c>
      <c r="J2187" s="183">
        <v>154</v>
      </c>
      <c r="K2187" s="183">
        <v>70</v>
      </c>
      <c r="L2187" s="183">
        <v>95</v>
      </c>
      <c r="M2187" s="183">
        <v>7</v>
      </c>
      <c r="N2187" s="183">
        <v>161</v>
      </c>
      <c r="O2187" s="183">
        <v>69</v>
      </c>
      <c r="P2187" s="183">
        <v>96</v>
      </c>
      <c r="Q2187" s="183">
        <v>1</v>
      </c>
      <c r="R2187" s="183">
        <v>174</v>
      </c>
      <c r="S2187" s="183">
        <v>80</v>
      </c>
      <c r="T2187" s="183">
        <v>98</v>
      </c>
      <c r="U2187" s="183">
        <v>12</v>
      </c>
      <c r="V2187" s="183">
        <v>181</v>
      </c>
      <c r="W2187" s="183">
        <v>73</v>
      </c>
      <c r="X2187" s="183">
        <v>102</v>
      </c>
      <c r="Y2187" s="183">
        <v>4</v>
      </c>
    </row>
    <row r="2188" spans="1:25" x14ac:dyDescent="0.2">
      <c r="A2188" s="184">
        <v>11870242</v>
      </c>
      <c r="B2188" s="183" t="str">
        <f>[1]店マスタ!B2187</f>
        <v>スカイ　やまだ</v>
      </c>
      <c r="C2188" s="183">
        <v>3</v>
      </c>
      <c r="D2188" s="183">
        <v>3</v>
      </c>
      <c r="E2188" s="183">
        <f>_xlfn.XLOOKUP(A2188,[2]Sheet1!$R:$R,[2]Sheet1!$AB:$AB,"",0)</f>
        <v>3.5</v>
      </c>
      <c r="F2188" s="183">
        <f>_xlfn.XLOOKUP($A2188,[3]【2026年03月度_全社】RFM客層一覧表データ!$A:$A,[3]【2026年03月度_全社】RFM客層一覧表データ!C:C,"",0)</f>
        <v>808</v>
      </c>
      <c r="G2188" s="183">
        <f>_xlfn.XLOOKUP($A2188,[3]【2026年03月度_全社】RFM客層一覧表データ!$A:$A,[3]【2026年03月度_全社】RFM客層一覧表データ!D:D,"",0)</f>
        <v>357</v>
      </c>
      <c r="H2188" s="183">
        <f>_xlfn.XLOOKUP($A2188,[3]【2026年03月度_全社】RFM客層一覧表データ!$A:$A,[3]【2026年03月度_全社】RFM客層一覧表データ!E:E,"",0)</f>
        <v>426</v>
      </c>
      <c r="I2188" s="183">
        <f>_xlfn.XLOOKUP($A2188,[3]【2026年03月度_全社】RFM客層一覧表データ!$A:$A,[3]【2026年03月度_全社】RFM客層一覧表データ!F:F,"",0)</f>
        <v>46</v>
      </c>
      <c r="J2188" s="183">
        <v>818</v>
      </c>
      <c r="K2188" s="183">
        <v>360</v>
      </c>
      <c r="L2188" s="183">
        <v>427</v>
      </c>
      <c r="M2188" s="183">
        <v>57</v>
      </c>
      <c r="N2188" s="183">
        <v>819</v>
      </c>
      <c r="O2188" s="183">
        <v>371</v>
      </c>
      <c r="P2188" s="183">
        <v>434</v>
      </c>
      <c r="Q2188" s="183">
        <v>48</v>
      </c>
      <c r="R2188" s="183">
        <v>841</v>
      </c>
      <c r="S2188" s="183">
        <v>392</v>
      </c>
      <c r="T2188" s="183">
        <v>438</v>
      </c>
      <c r="U2188" s="183">
        <v>52</v>
      </c>
      <c r="V2188" s="183">
        <v>840</v>
      </c>
      <c r="W2188" s="183">
        <v>392</v>
      </c>
      <c r="X2188" s="183">
        <v>432</v>
      </c>
      <c r="Y2188" s="183">
        <v>56</v>
      </c>
    </row>
    <row r="2189" spans="1:25" x14ac:dyDescent="0.2">
      <c r="A2189" s="184">
        <v>11870280</v>
      </c>
      <c r="B2189" s="183" t="str">
        <f>[1]店マスタ!B2188</f>
        <v>スカイ本部</v>
      </c>
      <c r="C2189" s="183">
        <v>1.5</v>
      </c>
      <c r="D2189" s="183">
        <v>0</v>
      </c>
      <c r="E2189" s="183" t="str">
        <f>_xlfn.XLOOKUP(A2189,[2]Sheet1!$R:$R,[2]Sheet1!$AB:$AB,"",0)</f>
        <v/>
      </c>
      <c r="F2189" s="183" t="str">
        <f>_xlfn.XLOOKUP($A2189,[3]【2026年03月度_全社】RFM客層一覧表データ!$A:$A,[3]【2026年03月度_全社】RFM客層一覧表データ!C:C,"",0)</f>
        <v/>
      </c>
      <c r="G2189" s="183" t="str">
        <f>_xlfn.XLOOKUP($A2189,[3]【2026年03月度_全社】RFM客層一覧表データ!$A:$A,[3]【2026年03月度_全社】RFM客層一覧表データ!D:D,"",0)</f>
        <v/>
      </c>
      <c r="H2189" s="183" t="str">
        <f>_xlfn.XLOOKUP($A2189,[3]【2026年03月度_全社】RFM客層一覧表データ!$A:$A,[3]【2026年03月度_全社】RFM客層一覧表データ!E:E,"",0)</f>
        <v/>
      </c>
      <c r="I2189" s="183" t="str">
        <f>_xlfn.XLOOKUP($A2189,[3]【2026年03月度_全社】RFM客層一覧表データ!$A:$A,[3]【2026年03月度_全社】RFM客層一覧表データ!F:F,"",0)</f>
        <v/>
      </c>
      <c r="J2189" s="183">
        <v>0</v>
      </c>
      <c r="K2189" s="183">
        <v>0</v>
      </c>
      <c r="L2189" s="183">
        <v>0</v>
      </c>
      <c r="M2189" s="183">
        <v>0</v>
      </c>
      <c r="N2189" s="183">
        <v>0</v>
      </c>
      <c r="O2189" s="183">
        <v>0</v>
      </c>
      <c r="P2189" s="183">
        <v>0</v>
      </c>
      <c r="Q2189" s="183">
        <v>0</v>
      </c>
      <c r="R2189" s="183">
        <v>0</v>
      </c>
      <c r="S2189" s="183">
        <v>0</v>
      </c>
      <c r="T2189" s="183">
        <v>0</v>
      </c>
      <c r="U2189" s="183">
        <v>0</v>
      </c>
      <c r="V2189" s="183">
        <v>0</v>
      </c>
      <c r="W2189" s="183">
        <v>0</v>
      </c>
      <c r="X2189" s="183">
        <v>0</v>
      </c>
      <c r="Y2189" s="183">
        <v>0</v>
      </c>
    </row>
    <row r="2190" spans="1:25" x14ac:dyDescent="0.2">
      <c r="A2190" s="184">
        <v>11870530</v>
      </c>
      <c r="B2190" s="183" t="str">
        <f>[1]店マスタ!B2189</f>
        <v>（有）ゆう楽座ふくい・でんき館</v>
      </c>
      <c r="C2190" s="183">
        <v>2</v>
      </c>
      <c r="D2190" s="183">
        <v>0.5</v>
      </c>
      <c r="E2190" s="183">
        <f>_xlfn.XLOOKUP(A2190,[2]Sheet1!$R:$R,[2]Sheet1!$AB:$AB,"",0)</f>
        <v>0.5</v>
      </c>
      <c r="F2190" s="183" t="str">
        <f>_xlfn.XLOOKUP($A2190,[3]【2026年03月度_全社】RFM客層一覧表データ!$A:$A,[3]【2026年03月度_全社】RFM客層一覧表データ!C:C,"",0)</f>
        <v/>
      </c>
      <c r="G2190" s="183" t="str">
        <f>_xlfn.XLOOKUP($A2190,[3]【2026年03月度_全社】RFM客層一覧表データ!$A:$A,[3]【2026年03月度_全社】RFM客層一覧表データ!D:D,"",0)</f>
        <v/>
      </c>
      <c r="H2190" s="183" t="str">
        <f>_xlfn.XLOOKUP($A2190,[3]【2026年03月度_全社】RFM客層一覧表データ!$A:$A,[3]【2026年03月度_全社】RFM客層一覧表データ!E:E,"",0)</f>
        <v/>
      </c>
      <c r="I2190" s="183" t="str">
        <f>_xlfn.XLOOKUP($A2190,[3]【2026年03月度_全社】RFM客層一覧表データ!$A:$A,[3]【2026年03月度_全社】RFM客層一覧表データ!F:F,"",0)</f>
        <v/>
      </c>
      <c r="J2190" s="183">
        <v>0</v>
      </c>
      <c r="K2190" s="183">
        <v>0</v>
      </c>
      <c r="L2190" s="183">
        <v>0</v>
      </c>
      <c r="M2190" s="183">
        <v>0</v>
      </c>
      <c r="N2190" s="183">
        <v>0</v>
      </c>
      <c r="O2190" s="183">
        <v>0</v>
      </c>
      <c r="P2190" s="183">
        <v>0</v>
      </c>
      <c r="Q2190" s="183">
        <v>0</v>
      </c>
      <c r="R2190" s="183">
        <v>0</v>
      </c>
      <c r="S2190" s="183">
        <v>0</v>
      </c>
      <c r="T2190" s="183">
        <v>0</v>
      </c>
      <c r="U2190" s="183">
        <v>0</v>
      </c>
      <c r="V2190" s="183">
        <v>0</v>
      </c>
      <c r="W2190" s="183">
        <v>0</v>
      </c>
      <c r="X2190" s="183">
        <v>0</v>
      </c>
      <c r="Y2190" s="183">
        <v>0</v>
      </c>
    </row>
    <row r="2191" spans="1:25" x14ac:dyDescent="0.2">
      <c r="A2191" s="184">
        <v>11870594</v>
      </c>
      <c r="B2191" s="183" t="str">
        <f>[1]店マスタ!B2190</f>
        <v>ゆうらくざ・おおくら</v>
      </c>
      <c r="C2191" s="183">
        <v>3.5</v>
      </c>
      <c r="D2191" s="183">
        <v>4</v>
      </c>
      <c r="E2191" s="183">
        <f>_xlfn.XLOOKUP(A2191,[2]Sheet1!$R:$R,[2]Sheet1!$AB:$AB,"",0)</f>
        <v>3.5</v>
      </c>
      <c r="F2191" s="183">
        <f>_xlfn.XLOOKUP($A2191,[3]【2026年03月度_全社】RFM客層一覧表データ!$A:$A,[3]【2026年03月度_全社】RFM客層一覧表データ!C:C,"",0)</f>
        <v>848</v>
      </c>
      <c r="G2191" s="183">
        <f>_xlfn.XLOOKUP($A2191,[3]【2026年03月度_全社】RFM客層一覧表データ!$A:$A,[3]【2026年03月度_全社】RFM客層一覧表データ!D:D,"",0)</f>
        <v>441</v>
      </c>
      <c r="H2191" s="183">
        <f>_xlfn.XLOOKUP($A2191,[3]【2026年03月度_全社】RFM客層一覧表データ!$A:$A,[3]【2026年03月度_全社】RFM客層一覧表データ!E:E,"",0)</f>
        <v>512</v>
      </c>
      <c r="I2191" s="183">
        <f>_xlfn.XLOOKUP($A2191,[3]【2026年03月度_全社】RFM客層一覧表データ!$A:$A,[3]【2026年03月度_全社】RFM客層一覧表データ!F:F,"",0)</f>
        <v>52</v>
      </c>
      <c r="J2191" s="183">
        <v>832</v>
      </c>
      <c r="K2191" s="183">
        <v>457</v>
      </c>
      <c r="L2191" s="183">
        <v>505</v>
      </c>
      <c r="M2191" s="183">
        <v>55</v>
      </c>
      <c r="N2191" s="183">
        <v>819</v>
      </c>
      <c r="O2191" s="183">
        <v>453</v>
      </c>
      <c r="P2191" s="183">
        <v>495</v>
      </c>
      <c r="Q2191" s="183">
        <v>53</v>
      </c>
      <c r="R2191" s="183">
        <v>827</v>
      </c>
      <c r="S2191" s="183">
        <v>451</v>
      </c>
      <c r="T2191" s="183">
        <v>495</v>
      </c>
      <c r="U2191" s="183">
        <v>43</v>
      </c>
      <c r="V2191" s="183">
        <v>847</v>
      </c>
      <c r="W2191" s="183">
        <v>447</v>
      </c>
      <c r="X2191" s="183">
        <v>509</v>
      </c>
      <c r="Y2191" s="183">
        <v>44</v>
      </c>
    </row>
    <row r="2192" spans="1:25" x14ac:dyDescent="0.2">
      <c r="A2192" s="184">
        <v>11870595</v>
      </c>
      <c r="B2192" s="183" t="str">
        <f>[1]店マスタ!B2191</f>
        <v>ゆうらくざ・たにもと</v>
      </c>
      <c r="C2192" s="183">
        <v>1</v>
      </c>
      <c r="D2192" s="183">
        <v>1</v>
      </c>
      <c r="E2192" s="183">
        <f>_xlfn.XLOOKUP(A2192,[2]Sheet1!$R:$R,[2]Sheet1!$AB:$AB,"",0)</f>
        <v>1</v>
      </c>
      <c r="F2192" s="183">
        <f>_xlfn.XLOOKUP($A2192,[3]【2026年03月度_全社】RFM客層一覧表データ!$A:$A,[3]【2026年03月度_全社】RFM客層一覧表データ!C:C,"",0)</f>
        <v>183</v>
      </c>
      <c r="G2192" s="183">
        <f>_xlfn.XLOOKUP($A2192,[3]【2026年03月度_全社】RFM客層一覧表データ!$A:$A,[3]【2026年03月度_全社】RFM客層一覧表データ!D:D,"",0)</f>
        <v>66</v>
      </c>
      <c r="H2192" s="183">
        <f>_xlfn.XLOOKUP($A2192,[3]【2026年03月度_全社】RFM客層一覧表データ!$A:$A,[3]【2026年03月度_全社】RFM客層一覧表データ!E:E,"",0)</f>
        <v>103</v>
      </c>
      <c r="I2192" s="183">
        <f>_xlfn.XLOOKUP($A2192,[3]【2026年03月度_全社】RFM客層一覧表データ!$A:$A,[3]【2026年03月度_全社】RFM客層一覧表データ!F:F,"",0)</f>
        <v>9</v>
      </c>
      <c r="J2192" s="183">
        <v>183</v>
      </c>
      <c r="K2192" s="183">
        <v>67</v>
      </c>
      <c r="L2192" s="183">
        <v>113</v>
      </c>
      <c r="M2192" s="183">
        <v>3</v>
      </c>
      <c r="N2192" s="183">
        <v>199</v>
      </c>
      <c r="O2192" s="183">
        <v>92</v>
      </c>
      <c r="P2192" s="183">
        <v>121</v>
      </c>
      <c r="Q2192" s="183">
        <v>11</v>
      </c>
      <c r="R2192" s="183">
        <v>202</v>
      </c>
      <c r="S2192" s="183">
        <v>87</v>
      </c>
      <c r="T2192" s="183">
        <v>124</v>
      </c>
      <c r="U2192" s="183">
        <v>7</v>
      </c>
      <c r="V2192" s="183">
        <v>206</v>
      </c>
      <c r="W2192" s="183">
        <v>95</v>
      </c>
      <c r="X2192" s="183">
        <v>125</v>
      </c>
      <c r="Y2192" s="183">
        <v>10</v>
      </c>
    </row>
    <row r="2193" spans="1:25" x14ac:dyDescent="0.2">
      <c r="A2193" s="184">
        <v>11871003</v>
      </c>
      <c r="B2193" s="183" t="str">
        <f>[1]店マスタ!B2192</f>
        <v>Ｅうのでんき</v>
      </c>
      <c r="C2193" s="183">
        <v>4</v>
      </c>
      <c r="D2193" s="183">
        <v>3.5</v>
      </c>
      <c r="E2193" s="183">
        <f>_xlfn.XLOOKUP(A2193,[2]Sheet1!$R:$R,[2]Sheet1!$AB:$AB,"",0)</f>
        <v>4</v>
      </c>
      <c r="F2193" s="183">
        <f>_xlfn.XLOOKUP($A2193,[3]【2026年03月度_全社】RFM客層一覧表データ!$A:$A,[3]【2026年03月度_全社】RFM客層一覧表データ!C:C,"",0)</f>
        <v>1372</v>
      </c>
      <c r="G2193" s="183">
        <f>_xlfn.XLOOKUP($A2193,[3]【2026年03月度_全社】RFM客層一覧表データ!$A:$A,[3]【2026年03月度_全社】RFM客層一覧表データ!D:D,"",0)</f>
        <v>621</v>
      </c>
      <c r="H2193" s="183">
        <f>_xlfn.XLOOKUP($A2193,[3]【2026年03月度_全社】RFM客層一覧表データ!$A:$A,[3]【2026年03月度_全社】RFM客層一覧表データ!E:E,"",0)</f>
        <v>678</v>
      </c>
      <c r="I2193" s="183">
        <f>_xlfn.XLOOKUP($A2193,[3]【2026年03月度_全社】RFM客層一覧表データ!$A:$A,[3]【2026年03月度_全社】RFM客層一覧表データ!F:F,"",0)</f>
        <v>103</v>
      </c>
      <c r="J2193" s="183">
        <v>1344</v>
      </c>
      <c r="K2193" s="183">
        <v>625</v>
      </c>
      <c r="L2193" s="183">
        <v>682</v>
      </c>
      <c r="M2193" s="183">
        <v>103</v>
      </c>
      <c r="N2193" s="183">
        <v>1306</v>
      </c>
      <c r="O2193" s="183">
        <v>617</v>
      </c>
      <c r="P2193" s="183">
        <v>706</v>
      </c>
      <c r="Q2193" s="183">
        <v>88</v>
      </c>
      <c r="R2193" s="183">
        <v>1301</v>
      </c>
      <c r="S2193" s="183">
        <v>666</v>
      </c>
      <c r="T2193" s="183">
        <v>709</v>
      </c>
      <c r="U2193" s="183">
        <v>109</v>
      </c>
      <c r="V2193" s="183">
        <v>1258</v>
      </c>
      <c r="W2193" s="183">
        <v>686</v>
      </c>
      <c r="X2193" s="183">
        <v>714</v>
      </c>
      <c r="Y2193" s="183">
        <v>117</v>
      </c>
    </row>
    <row r="2194" spans="1:25" x14ac:dyDescent="0.2">
      <c r="A2194" s="184">
        <v>11871005</v>
      </c>
      <c r="B2194" s="183" t="str">
        <f>[1]店マスタ!B2193</f>
        <v>青山電機商会</v>
      </c>
      <c r="C2194" s="183">
        <v>1.5</v>
      </c>
      <c r="D2194" s="183">
        <v>1.5</v>
      </c>
      <c r="E2194" s="183" t="str">
        <f>_xlfn.XLOOKUP(A2194,[2]Sheet1!$R:$R,[2]Sheet1!$AB:$AB,"",0)</f>
        <v/>
      </c>
      <c r="F2194" s="183" t="str">
        <f>_xlfn.XLOOKUP($A2194,[3]【2026年03月度_全社】RFM客層一覧表データ!$A:$A,[3]【2026年03月度_全社】RFM客層一覧表データ!C:C,"",0)</f>
        <v/>
      </c>
      <c r="G2194" s="183" t="str">
        <f>_xlfn.XLOOKUP($A2194,[3]【2026年03月度_全社】RFM客層一覧表データ!$A:$A,[3]【2026年03月度_全社】RFM客層一覧表データ!D:D,"",0)</f>
        <v/>
      </c>
      <c r="H2194" s="183" t="str">
        <f>_xlfn.XLOOKUP($A2194,[3]【2026年03月度_全社】RFM客層一覧表データ!$A:$A,[3]【2026年03月度_全社】RFM客層一覧表データ!E:E,"",0)</f>
        <v/>
      </c>
      <c r="I2194" s="183" t="str">
        <f>_xlfn.XLOOKUP($A2194,[3]【2026年03月度_全社】RFM客層一覧表データ!$A:$A,[3]【2026年03月度_全社】RFM客層一覧表データ!F:F,"",0)</f>
        <v/>
      </c>
      <c r="J2194" s="183">
        <v>0</v>
      </c>
      <c r="K2194" s="183">
        <v>0</v>
      </c>
      <c r="L2194" s="183">
        <v>0</v>
      </c>
      <c r="M2194" s="183">
        <v>0</v>
      </c>
      <c r="N2194" s="183">
        <v>0</v>
      </c>
      <c r="O2194" s="183">
        <v>0</v>
      </c>
      <c r="P2194" s="183">
        <v>0</v>
      </c>
      <c r="Q2194" s="183">
        <v>0</v>
      </c>
      <c r="R2194" s="183">
        <v>0</v>
      </c>
      <c r="S2194" s="183">
        <v>0</v>
      </c>
      <c r="T2194" s="183">
        <v>0</v>
      </c>
      <c r="U2194" s="183">
        <v>0</v>
      </c>
      <c r="V2194" s="183">
        <v>0</v>
      </c>
      <c r="W2194" s="183">
        <v>0</v>
      </c>
      <c r="X2194" s="183">
        <v>0</v>
      </c>
      <c r="Y2194" s="183">
        <v>0</v>
      </c>
    </row>
    <row r="2195" spans="1:25" x14ac:dyDescent="0.2">
      <c r="A2195" s="184">
        <v>11871011</v>
      </c>
      <c r="B2195" s="183" t="str">
        <f>[1]店マスタ!B2194</f>
        <v>株式会社　中央電化センター</v>
      </c>
      <c r="C2195" s="183">
        <v>1.5</v>
      </c>
      <c r="D2195" s="183">
        <v>1.5</v>
      </c>
      <c r="E2195" s="183">
        <f>_xlfn.XLOOKUP(A2195,[2]Sheet1!$R:$R,[2]Sheet1!$AB:$AB,"",0)</f>
        <v>1.5</v>
      </c>
      <c r="F2195" s="183">
        <f>_xlfn.XLOOKUP($A2195,[3]【2026年03月度_全社】RFM客層一覧表データ!$A:$A,[3]【2026年03月度_全社】RFM客層一覧表データ!C:C,"",0)</f>
        <v>149</v>
      </c>
      <c r="G2195" s="183">
        <f>_xlfn.XLOOKUP($A2195,[3]【2026年03月度_全社】RFM客層一覧表データ!$A:$A,[3]【2026年03月度_全社】RFM客層一覧表データ!D:D,"",0)</f>
        <v>68</v>
      </c>
      <c r="H2195" s="183">
        <f>_xlfn.XLOOKUP($A2195,[3]【2026年03月度_全社】RFM客層一覧表データ!$A:$A,[3]【2026年03月度_全社】RFM客層一覧表データ!E:E,"",0)</f>
        <v>88</v>
      </c>
      <c r="I2195" s="183">
        <f>_xlfn.XLOOKUP($A2195,[3]【2026年03月度_全社】RFM客層一覧表データ!$A:$A,[3]【2026年03月度_全社】RFM客層一覧表データ!F:F,"",0)</f>
        <v>11</v>
      </c>
      <c r="J2195" s="183">
        <v>148</v>
      </c>
      <c r="K2195" s="183">
        <v>61</v>
      </c>
      <c r="L2195" s="183">
        <v>85</v>
      </c>
      <c r="M2195" s="183">
        <v>6</v>
      </c>
      <c r="N2195" s="183">
        <v>158</v>
      </c>
      <c r="O2195" s="183">
        <v>84</v>
      </c>
      <c r="P2195" s="183">
        <v>85</v>
      </c>
      <c r="Q2195" s="183">
        <v>19</v>
      </c>
      <c r="R2195" s="183">
        <v>154</v>
      </c>
      <c r="S2195" s="183">
        <v>73</v>
      </c>
      <c r="T2195" s="183">
        <v>88</v>
      </c>
      <c r="U2195" s="183">
        <v>13</v>
      </c>
      <c r="V2195" s="183">
        <v>157</v>
      </c>
      <c r="W2195" s="183">
        <v>60</v>
      </c>
      <c r="X2195" s="183">
        <v>88</v>
      </c>
      <c r="Y2195" s="183">
        <v>5</v>
      </c>
    </row>
    <row r="2196" spans="1:25" x14ac:dyDescent="0.2">
      <c r="A2196" s="184">
        <v>11871019</v>
      </c>
      <c r="B2196" s="183" t="str">
        <f>[1]店マスタ!B2195</f>
        <v>ニューイングランドかみかわ</v>
      </c>
      <c r="C2196" s="183">
        <v>2.5</v>
      </c>
      <c r="D2196" s="183">
        <v>2.5</v>
      </c>
      <c r="E2196" s="183">
        <f>_xlfn.XLOOKUP(A2196,[2]Sheet1!$R:$R,[2]Sheet1!$AB:$AB,"",0)</f>
        <v>2.5</v>
      </c>
      <c r="F2196" s="183">
        <f>_xlfn.XLOOKUP($A2196,[3]【2026年03月度_全社】RFM客層一覧表データ!$A:$A,[3]【2026年03月度_全社】RFM客層一覧表データ!C:C,"",0)</f>
        <v>340</v>
      </c>
      <c r="G2196" s="183">
        <f>_xlfn.XLOOKUP($A2196,[3]【2026年03月度_全社】RFM客層一覧表データ!$A:$A,[3]【2026年03月度_全社】RFM客層一覧表データ!D:D,"",0)</f>
        <v>148</v>
      </c>
      <c r="H2196" s="183">
        <f>_xlfn.XLOOKUP($A2196,[3]【2026年03月度_全社】RFM客層一覧表データ!$A:$A,[3]【2026年03月度_全社】RFM客層一覧表データ!E:E,"",0)</f>
        <v>207</v>
      </c>
      <c r="I2196" s="183">
        <f>_xlfn.XLOOKUP($A2196,[3]【2026年03月度_全社】RFM客層一覧表データ!$A:$A,[3]【2026年03月度_全社】RFM客層一覧表データ!F:F,"",0)</f>
        <v>13</v>
      </c>
      <c r="J2196" s="183">
        <v>344</v>
      </c>
      <c r="K2196" s="183">
        <v>152</v>
      </c>
      <c r="L2196" s="183">
        <v>219</v>
      </c>
      <c r="M2196" s="183">
        <v>10</v>
      </c>
      <c r="N2196" s="183">
        <v>360</v>
      </c>
      <c r="O2196" s="183">
        <v>154</v>
      </c>
      <c r="P2196" s="183">
        <v>219</v>
      </c>
      <c r="Q2196" s="183">
        <v>17</v>
      </c>
      <c r="R2196" s="183">
        <v>375</v>
      </c>
      <c r="S2196" s="183">
        <v>180</v>
      </c>
      <c r="T2196" s="183">
        <v>229</v>
      </c>
      <c r="U2196" s="183">
        <v>21</v>
      </c>
      <c r="V2196" s="183">
        <v>370</v>
      </c>
      <c r="W2196" s="183">
        <v>170</v>
      </c>
      <c r="X2196" s="183">
        <v>236</v>
      </c>
      <c r="Y2196" s="183">
        <v>15</v>
      </c>
    </row>
    <row r="2197" spans="1:25" x14ac:dyDescent="0.2">
      <c r="A2197" s="184">
        <v>11871053</v>
      </c>
      <c r="B2197" s="183" t="str">
        <f>[1]店マスタ!B2196</f>
        <v>スカイ　タケウチ</v>
      </c>
      <c r="C2197" s="183">
        <v>3.5</v>
      </c>
      <c r="D2197" s="183">
        <v>3.5</v>
      </c>
      <c r="E2197" s="183">
        <f>_xlfn.XLOOKUP(A2197,[2]Sheet1!$R:$R,[2]Sheet1!$AB:$AB,"",0)</f>
        <v>2.5</v>
      </c>
      <c r="F2197" s="183">
        <f>_xlfn.XLOOKUP($A2197,[3]【2026年03月度_全社】RFM客層一覧表データ!$A:$A,[3]【2026年03月度_全社】RFM客層一覧表データ!C:C,"",0)</f>
        <v>487</v>
      </c>
      <c r="G2197" s="183">
        <f>_xlfn.XLOOKUP($A2197,[3]【2026年03月度_全社】RFM客層一覧表データ!$A:$A,[3]【2026年03月度_全社】RFM客層一覧表データ!D:D,"",0)</f>
        <v>211</v>
      </c>
      <c r="H2197" s="183">
        <f>_xlfn.XLOOKUP($A2197,[3]【2026年03月度_全社】RFM客層一覧表データ!$A:$A,[3]【2026年03月度_全社】RFM客層一覧表データ!E:E,"",0)</f>
        <v>228</v>
      </c>
      <c r="I2197" s="183">
        <f>_xlfn.XLOOKUP($A2197,[3]【2026年03月度_全社】RFM客層一覧表データ!$A:$A,[3]【2026年03月度_全社】RFM客層一覧表データ!F:F,"",0)</f>
        <v>48</v>
      </c>
      <c r="J2197" s="183">
        <v>468</v>
      </c>
      <c r="K2197" s="183">
        <v>181</v>
      </c>
      <c r="L2197" s="183">
        <v>224</v>
      </c>
      <c r="M2197" s="183">
        <v>45</v>
      </c>
      <c r="N2197" s="183">
        <v>469</v>
      </c>
      <c r="O2197" s="183">
        <v>192</v>
      </c>
      <c r="P2197" s="183">
        <v>225</v>
      </c>
      <c r="Q2197" s="183">
        <v>36</v>
      </c>
      <c r="R2197" s="183">
        <v>455</v>
      </c>
      <c r="S2197" s="183">
        <v>203</v>
      </c>
      <c r="T2197" s="183">
        <v>223</v>
      </c>
      <c r="U2197" s="183">
        <v>41</v>
      </c>
      <c r="V2197" s="183">
        <v>438</v>
      </c>
      <c r="W2197" s="183">
        <v>206</v>
      </c>
      <c r="X2197" s="183">
        <v>209</v>
      </c>
      <c r="Y2197" s="183">
        <v>45</v>
      </c>
    </row>
    <row r="2198" spans="1:25" x14ac:dyDescent="0.2">
      <c r="A2198" s="184">
        <v>11871077</v>
      </c>
      <c r="B2198" s="183" t="str">
        <f>[1]店マスタ!B2197</f>
        <v>パナパック　みすみ</v>
      </c>
      <c r="C2198" s="183">
        <v>2</v>
      </c>
      <c r="D2198" s="183">
        <v>2</v>
      </c>
      <c r="E2198" s="183">
        <f>_xlfn.XLOOKUP(A2198,[2]Sheet1!$R:$R,[2]Sheet1!$AB:$AB,"",0)</f>
        <v>2</v>
      </c>
      <c r="F2198" s="183">
        <f>_xlfn.XLOOKUP($A2198,[3]【2026年03月度_全社】RFM客層一覧表データ!$A:$A,[3]【2026年03月度_全社】RFM客層一覧表データ!C:C,"",0)</f>
        <v>315</v>
      </c>
      <c r="G2198" s="183">
        <f>_xlfn.XLOOKUP($A2198,[3]【2026年03月度_全社】RFM客層一覧表データ!$A:$A,[3]【2026年03月度_全社】RFM客層一覧表データ!D:D,"",0)</f>
        <v>169</v>
      </c>
      <c r="H2198" s="183">
        <f>_xlfn.XLOOKUP($A2198,[3]【2026年03月度_全社】RFM客層一覧表データ!$A:$A,[3]【2026年03月度_全社】RFM客層一覧表データ!E:E,"",0)</f>
        <v>191</v>
      </c>
      <c r="I2198" s="183">
        <f>_xlfn.XLOOKUP($A2198,[3]【2026年03月度_全社】RFM客層一覧表データ!$A:$A,[3]【2026年03月度_全社】RFM客層一覧表データ!F:F,"",0)</f>
        <v>15</v>
      </c>
      <c r="J2198" s="183">
        <v>312</v>
      </c>
      <c r="K2198" s="183">
        <v>142</v>
      </c>
      <c r="L2198" s="183">
        <v>192</v>
      </c>
      <c r="M2198" s="183">
        <v>10</v>
      </c>
      <c r="N2198" s="183">
        <v>321</v>
      </c>
      <c r="O2198" s="183">
        <v>162</v>
      </c>
      <c r="P2198" s="183">
        <v>200</v>
      </c>
      <c r="Q2198" s="183">
        <v>14</v>
      </c>
      <c r="R2198" s="183">
        <v>326</v>
      </c>
      <c r="S2198" s="183">
        <v>178</v>
      </c>
      <c r="T2198" s="183">
        <v>217</v>
      </c>
      <c r="U2198" s="183">
        <v>14</v>
      </c>
      <c r="V2198" s="183">
        <v>325</v>
      </c>
      <c r="W2198" s="183">
        <v>160</v>
      </c>
      <c r="X2198" s="183">
        <v>210</v>
      </c>
      <c r="Y2198" s="183">
        <v>4</v>
      </c>
    </row>
    <row r="2199" spans="1:25" x14ac:dyDescent="0.2">
      <c r="A2199" s="184">
        <v>11872003</v>
      </c>
      <c r="B2199" s="183" t="str">
        <f>[1]店マスタ!B2198</f>
        <v>有限会社　藤本電機商会</v>
      </c>
      <c r="C2199" s="183">
        <v>4.5</v>
      </c>
      <c r="D2199" s="183">
        <v>4.5</v>
      </c>
      <c r="E2199" s="183">
        <f>_xlfn.XLOOKUP(A2199,[2]Sheet1!$R:$R,[2]Sheet1!$AB:$AB,"",0)</f>
        <v>3.5</v>
      </c>
      <c r="F2199" s="183">
        <f>_xlfn.XLOOKUP($A2199,[3]【2026年03月度_全社】RFM客層一覧表データ!$A:$A,[3]【2026年03月度_全社】RFM客層一覧表データ!C:C,"",0)</f>
        <v>535</v>
      </c>
      <c r="G2199" s="183">
        <f>_xlfn.XLOOKUP($A2199,[3]【2026年03月度_全社】RFM客層一覧表データ!$A:$A,[3]【2026年03月度_全社】RFM客層一覧表データ!D:D,"",0)</f>
        <v>270</v>
      </c>
      <c r="H2199" s="183">
        <f>_xlfn.XLOOKUP($A2199,[3]【2026年03月度_全社】RFM客層一覧表データ!$A:$A,[3]【2026年03月度_全社】RFM客層一覧表データ!E:E,"",0)</f>
        <v>327</v>
      </c>
      <c r="I2199" s="183">
        <f>_xlfn.XLOOKUP($A2199,[3]【2026年03月度_全社】RFM客層一覧表データ!$A:$A,[3]【2026年03月度_全社】RFM客層一覧表データ!F:F,"",0)</f>
        <v>29</v>
      </c>
      <c r="J2199" s="183">
        <v>585</v>
      </c>
      <c r="K2199" s="183">
        <v>263</v>
      </c>
      <c r="L2199" s="183">
        <v>340</v>
      </c>
      <c r="M2199" s="183">
        <v>28</v>
      </c>
      <c r="N2199" s="183">
        <v>556</v>
      </c>
      <c r="O2199" s="183">
        <v>272</v>
      </c>
      <c r="P2199" s="183">
        <v>367</v>
      </c>
      <c r="Q2199" s="183">
        <v>30</v>
      </c>
      <c r="R2199" s="183">
        <v>526</v>
      </c>
      <c r="S2199" s="183">
        <v>293</v>
      </c>
      <c r="T2199" s="183">
        <v>361</v>
      </c>
      <c r="U2199" s="183">
        <v>30</v>
      </c>
      <c r="V2199" s="183">
        <v>775</v>
      </c>
      <c r="W2199" s="183">
        <v>303</v>
      </c>
      <c r="X2199" s="183">
        <v>413</v>
      </c>
      <c r="Y2199" s="183">
        <v>22</v>
      </c>
    </row>
    <row r="2200" spans="1:25" x14ac:dyDescent="0.2">
      <c r="A2200" s="184">
        <v>11872005</v>
      </c>
      <c r="B2200" s="183" t="str">
        <f>[1]店マスタ!B2199</f>
        <v>でんきランド　はやし</v>
      </c>
      <c r="C2200" s="183">
        <v>3</v>
      </c>
      <c r="D2200" s="183">
        <v>2.5</v>
      </c>
      <c r="E2200" s="183">
        <f>_xlfn.XLOOKUP(A2200,[2]Sheet1!$R:$R,[2]Sheet1!$AB:$AB,"",0)</f>
        <v>2.5</v>
      </c>
      <c r="F2200" s="183">
        <f>_xlfn.XLOOKUP($A2200,[3]【2026年03月度_全社】RFM客層一覧表データ!$A:$A,[3]【2026年03月度_全社】RFM客層一覧表データ!C:C,"",0)</f>
        <v>658</v>
      </c>
      <c r="G2200" s="183">
        <f>_xlfn.XLOOKUP($A2200,[3]【2026年03月度_全社】RFM客層一覧表データ!$A:$A,[3]【2026年03月度_全社】RFM客層一覧表データ!D:D,"",0)</f>
        <v>280</v>
      </c>
      <c r="H2200" s="183">
        <f>_xlfn.XLOOKUP($A2200,[3]【2026年03月度_全社】RFM客層一覧表データ!$A:$A,[3]【2026年03月度_全社】RFM客層一覧表データ!E:E,"",0)</f>
        <v>328</v>
      </c>
      <c r="I2200" s="183">
        <f>_xlfn.XLOOKUP($A2200,[3]【2026年03月度_全社】RFM客層一覧表データ!$A:$A,[3]【2026年03月度_全社】RFM客層一覧表データ!F:F,"",0)</f>
        <v>36</v>
      </c>
      <c r="J2200" s="183">
        <v>675</v>
      </c>
      <c r="K2200" s="183">
        <v>281</v>
      </c>
      <c r="L2200" s="183">
        <v>331</v>
      </c>
      <c r="M2200" s="183">
        <v>35</v>
      </c>
      <c r="N2200" s="183">
        <v>665</v>
      </c>
      <c r="O2200" s="183">
        <v>259</v>
      </c>
      <c r="P2200" s="183">
        <v>332</v>
      </c>
      <c r="Q2200" s="183">
        <v>31</v>
      </c>
      <c r="R2200" s="183">
        <v>646</v>
      </c>
      <c r="S2200" s="183">
        <v>331</v>
      </c>
      <c r="T2200" s="183">
        <v>337</v>
      </c>
      <c r="U2200" s="183">
        <v>41</v>
      </c>
      <c r="V2200" s="183">
        <v>617</v>
      </c>
      <c r="W2200" s="183">
        <v>329</v>
      </c>
      <c r="X2200" s="183">
        <v>325</v>
      </c>
      <c r="Y2200" s="183">
        <v>46</v>
      </c>
    </row>
    <row r="2201" spans="1:25" x14ac:dyDescent="0.2">
      <c r="A2201" s="184">
        <v>11872006</v>
      </c>
      <c r="B2201" s="183" t="str">
        <f>[1]店マスタ!B2200</f>
        <v>でんきランド　ひらざわ</v>
      </c>
      <c r="C2201" s="183">
        <v>3</v>
      </c>
      <c r="D2201" s="183">
        <v>3</v>
      </c>
      <c r="E2201" s="183">
        <f>_xlfn.XLOOKUP(A2201,[2]Sheet1!$R:$R,[2]Sheet1!$AB:$AB,"",0)</f>
        <v>3.5</v>
      </c>
      <c r="F2201" s="183">
        <f>_xlfn.XLOOKUP($A2201,[3]【2026年03月度_全社】RFM客層一覧表データ!$A:$A,[3]【2026年03月度_全社】RFM客層一覧表データ!C:C,"",0)</f>
        <v>718</v>
      </c>
      <c r="G2201" s="183">
        <f>_xlfn.XLOOKUP($A2201,[3]【2026年03月度_全社】RFM客層一覧表データ!$A:$A,[3]【2026年03月度_全社】RFM客層一覧表データ!D:D,"",0)</f>
        <v>278</v>
      </c>
      <c r="H2201" s="183">
        <f>_xlfn.XLOOKUP($A2201,[3]【2026年03月度_全社】RFM客層一覧表データ!$A:$A,[3]【2026年03月度_全社】RFM客層一覧表データ!E:E,"",0)</f>
        <v>369</v>
      </c>
      <c r="I2201" s="183">
        <f>_xlfn.XLOOKUP($A2201,[3]【2026年03月度_全社】RFM客層一覧表データ!$A:$A,[3]【2026年03月度_全社】RFM客層一覧表データ!F:F,"",0)</f>
        <v>31</v>
      </c>
      <c r="J2201" s="183">
        <v>731</v>
      </c>
      <c r="K2201" s="183">
        <v>298</v>
      </c>
      <c r="L2201" s="183">
        <v>382</v>
      </c>
      <c r="M2201" s="183">
        <v>40</v>
      </c>
      <c r="N2201" s="183">
        <v>750</v>
      </c>
      <c r="O2201" s="183">
        <v>343</v>
      </c>
      <c r="P2201" s="183">
        <v>387</v>
      </c>
      <c r="Q2201" s="183">
        <v>52</v>
      </c>
      <c r="R2201" s="183">
        <v>745</v>
      </c>
      <c r="S2201" s="183">
        <v>356</v>
      </c>
      <c r="T2201" s="183">
        <v>395</v>
      </c>
      <c r="U2201" s="183">
        <v>33</v>
      </c>
      <c r="V2201" s="183">
        <v>750</v>
      </c>
      <c r="W2201" s="183">
        <v>356</v>
      </c>
      <c r="X2201" s="183">
        <v>388</v>
      </c>
      <c r="Y2201" s="183">
        <v>43</v>
      </c>
    </row>
    <row r="2202" spans="1:25" x14ac:dyDescent="0.2">
      <c r="A2202" s="184">
        <v>11872007</v>
      </c>
      <c r="B2202" s="183" t="str">
        <f>[1]店マスタ!B2201</f>
        <v>ダイモンデンキ</v>
      </c>
      <c r="C2202" s="183">
        <v>2</v>
      </c>
      <c r="D2202" s="183">
        <v>2</v>
      </c>
      <c r="E2202" s="183">
        <f>_xlfn.XLOOKUP(A2202,[2]Sheet1!$R:$R,[2]Sheet1!$AB:$AB,"",0)</f>
        <v>2</v>
      </c>
      <c r="F2202" s="183">
        <f>_xlfn.XLOOKUP($A2202,[3]【2026年03月度_全社】RFM客層一覧表データ!$A:$A,[3]【2026年03月度_全社】RFM客層一覧表データ!C:C,"",0)</f>
        <v>286</v>
      </c>
      <c r="G2202" s="183">
        <f>_xlfn.XLOOKUP($A2202,[3]【2026年03月度_全社】RFM客層一覧表データ!$A:$A,[3]【2026年03月度_全社】RFM客層一覧表データ!D:D,"",0)</f>
        <v>123</v>
      </c>
      <c r="H2202" s="183">
        <f>_xlfn.XLOOKUP($A2202,[3]【2026年03月度_全社】RFM客層一覧表データ!$A:$A,[3]【2026年03月度_全社】RFM客層一覧表データ!E:E,"",0)</f>
        <v>146</v>
      </c>
      <c r="I2202" s="183">
        <f>_xlfn.XLOOKUP($A2202,[3]【2026年03月度_全社】RFM客層一覧表データ!$A:$A,[3]【2026年03月度_全社】RFM客層一覧表データ!F:F,"",0)</f>
        <v>1</v>
      </c>
      <c r="J2202" s="183">
        <v>268</v>
      </c>
      <c r="K2202" s="183">
        <v>131</v>
      </c>
      <c r="L2202" s="183">
        <v>143</v>
      </c>
      <c r="M2202" s="183">
        <v>0</v>
      </c>
      <c r="N2202" s="183">
        <v>259</v>
      </c>
      <c r="O2202" s="183">
        <v>127</v>
      </c>
      <c r="P2202" s="183">
        <v>136</v>
      </c>
      <c r="Q2202" s="183">
        <v>0</v>
      </c>
      <c r="R2202" s="183">
        <v>262</v>
      </c>
      <c r="S2202" s="183">
        <v>151</v>
      </c>
      <c r="T2202" s="183">
        <v>138</v>
      </c>
      <c r="U2202" s="183">
        <v>0</v>
      </c>
      <c r="V2202" s="183">
        <v>251</v>
      </c>
      <c r="W2202" s="183">
        <v>110</v>
      </c>
      <c r="X2202" s="183">
        <v>134</v>
      </c>
      <c r="Y2202" s="183">
        <v>0</v>
      </c>
    </row>
    <row r="2203" spans="1:25" x14ac:dyDescent="0.2">
      <c r="A2203" s="184">
        <v>11872011</v>
      </c>
      <c r="B2203" s="183" t="str">
        <f>[1]店マスタ!B2202</f>
        <v>メイツ　ひらお</v>
      </c>
      <c r="C2203" s="183">
        <v>4.5</v>
      </c>
      <c r="D2203" s="183">
        <v>4</v>
      </c>
      <c r="E2203" s="183">
        <f>_xlfn.XLOOKUP(A2203,[2]Sheet1!$R:$R,[2]Sheet1!$AB:$AB,"",0)</f>
        <v>3.5</v>
      </c>
      <c r="F2203" s="183">
        <f>_xlfn.XLOOKUP($A2203,[3]【2026年03月度_全社】RFM客層一覧表データ!$A:$A,[3]【2026年03月度_全社】RFM客層一覧表データ!C:C,"",0)</f>
        <v>679</v>
      </c>
      <c r="G2203" s="183">
        <f>_xlfn.XLOOKUP($A2203,[3]【2026年03月度_全社】RFM客層一覧表データ!$A:$A,[3]【2026年03月度_全社】RFM客層一覧表データ!D:D,"",0)</f>
        <v>354</v>
      </c>
      <c r="H2203" s="183">
        <f>_xlfn.XLOOKUP($A2203,[3]【2026年03月度_全社】RFM客層一覧表データ!$A:$A,[3]【2026年03月度_全社】RFM客層一覧表データ!E:E,"",0)</f>
        <v>378</v>
      </c>
      <c r="I2203" s="183">
        <f>_xlfn.XLOOKUP($A2203,[3]【2026年03月度_全社】RFM客層一覧表データ!$A:$A,[3]【2026年03月度_全社】RFM客層一覧表データ!F:F,"",0)</f>
        <v>53</v>
      </c>
      <c r="J2203" s="183">
        <v>673</v>
      </c>
      <c r="K2203" s="183">
        <v>352</v>
      </c>
      <c r="L2203" s="183">
        <v>379</v>
      </c>
      <c r="M2203" s="183">
        <v>46</v>
      </c>
      <c r="N2203" s="183">
        <v>660</v>
      </c>
      <c r="O2203" s="183">
        <v>336</v>
      </c>
      <c r="P2203" s="183">
        <v>373</v>
      </c>
      <c r="Q2203" s="183">
        <v>35</v>
      </c>
      <c r="R2203" s="183">
        <v>659</v>
      </c>
      <c r="S2203" s="183">
        <v>360</v>
      </c>
      <c r="T2203" s="183">
        <v>354</v>
      </c>
      <c r="U2203" s="183">
        <v>87</v>
      </c>
      <c r="V2203" s="183">
        <v>602</v>
      </c>
      <c r="W2203" s="183">
        <v>341</v>
      </c>
      <c r="X2203" s="183">
        <v>344</v>
      </c>
      <c r="Y2203" s="183">
        <v>58</v>
      </c>
    </row>
    <row r="2204" spans="1:25" x14ac:dyDescent="0.2">
      <c r="A2204" s="184">
        <v>11872019</v>
      </c>
      <c r="B2204" s="183" t="str">
        <f>[1]店マスタ!B2203</f>
        <v>ニューイングランドかわばた</v>
      </c>
      <c r="C2204" s="183">
        <v>2.5</v>
      </c>
      <c r="D2204" s="183">
        <v>2.5</v>
      </c>
      <c r="E2204" s="183">
        <f>_xlfn.XLOOKUP(A2204,[2]Sheet1!$R:$R,[2]Sheet1!$AB:$AB,"",0)</f>
        <v>1.5</v>
      </c>
      <c r="F2204" s="183" t="str">
        <f>_xlfn.XLOOKUP($A2204,[3]【2026年03月度_全社】RFM客層一覧表データ!$A:$A,[3]【2026年03月度_全社】RFM客層一覧表データ!C:C,"",0)</f>
        <v/>
      </c>
      <c r="G2204" s="183" t="str">
        <f>_xlfn.XLOOKUP($A2204,[3]【2026年03月度_全社】RFM客層一覧表データ!$A:$A,[3]【2026年03月度_全社】RFM客層一覧表データ!D:D,"",0)</f>
        <v/>
      </c>
      <c r="H2204" s="183" t="str">
        <f>_xlfn.XLOOKUP($A2204,[3]【2026年03月度_全社】RFM客層一覧表データ!$A:$A,[3]【2026年03月度_全社】RFM客層一覧表データ!E:E,"",0)</f>
        <v/>
      </c>
      <c r="I2204" s="183" t="str">
        <f>_xlfn.XLOOKUP($A2204,[3]【2026年03月度_全社】RFM客層一覧表データ!$A:$A,[3]【2026年03月度_全社】RFM客層一覧表データ!F:F,"",0)</f>
        <v/>
      </c>
      <c r="J2204" s="183">
        <v>0</v>
      </c>
      <c r="K2204" s="183">
        <v>0</v>
      </c>
      <c r="L2204" s="183">
        <v>0</v>
      </c>
      <c r="M2204" s="183">
        <v>0</v>
      </c>
      <c r="N2204" s="183">
        <v>0</v>
      </c>
      <c r="O2204" s="183">
        <v>0</v>
      </c>
      <c r="P2204" s="183">
        <v>0</v>
      </c>
      <c r="Q2204" s="183">
        <v>0</v>
      </c>
      <c r="R2204" s="183">
        <v>0</v>
      </c>
      <c r="S2204" s="183">
        <v>0</v>
      </c>
      <c r="T2204" s="183">
        <v>0</v>
      </c>
      <c r="U2204" s="183">
        <v>0</v>
      </c>
      <c r="V2204" s="183">
        <v>0</v>
      </c>
      <c r="W2204" s="183">
        <v>0</v>
      </c>
      <c r="X2204" s="183">
        <v>0</v>
      </c>
      <c r="Y2204" s="183">
        <v>0</v>
      </c>
    </row>
    <row r="2205" spans="1:25" x14ac:dyDescent="0.2">
      <c r="A2205" s="184">
        <v>11872050</v>
      </c>
      <c r="B2205" s="183" t="str">
        <f>[1]店マスタ!B2204</f>
        <v>ＣＡＴＣＨ　ＴＡＭＡＭＵＲＡ</v>
      </c>
      <c r="C2205" s="183">
        <v>2.5</v>
      </c>
      <c r="D2205" s="183">
        <v>2.5</v>
      </c>
      <c r="E2205" s="183" t="str">
        <f>_xlfn.XLOOKUP(A2205,[2]Sheet1!$R:$R,[2]Sheet1!$AB:$AB,"",0)</f>
        <v/>
      </c>
      <c r="F2205" s="183">
        <f>_xlfn.XLOOKUP($A2205,[3]【2026年03月度_全社】RFM客層一覧表データ!$A:$A,[3]【2026年03月度_全社】RFM客層一覧表データ!C:C,"",0)</f>
        <v>275</v>
      </c>
      <c r="G2205" s="183">
        <f>_xlfn.XLOOKUP($A2205,[3]【2026年03月度_全社】RFM客層一覧表データ!$A:$A,[3]【2026年03月度_全社】RFM客層一覧表データ!D:D,"",0)</f>
        <v>86</v>
      </c>
      <c r="H2205" s="183">
        <f>_xlfn.XLOOKUP($A2205,[3]【2026年03月度_全社】RFM客層一覧表データ!$A:$A,[3]【2026年03月度_全社】RFM客層一覧表データ!E:E,"",0)</f>
        <v>121</v>
      </c>
      <c r="I2205" s="183">
        <f>_xlfn.XLOOKUP($A2205,[3]【2026年03月度_全社】RFM客層一覧表データ!$A:$A,[3]【2026年03月度_全社】RFM客層一覧表データ!F:F,"",0)</f>
        <v>18</v>
      </c>
      <c r="J2205" s="183">
        <v>289</v>
      </c>
      <c r="K2205" s="183">
        <v>103</v>
      </c>
      <c r="L2205" s="183">
        <v>130</v>
      </c>
      <c r="M2205" s="183">
        <v>21</v>
      </c>
      <c r="N2205" s="183">
        <v>297</v>
      </c>
      <c r="O2205" s="183">
        <v>100</v>
      </c>
      <c r="P2205" s="183">
        <v>138</v>
      </c>
      <c r="Q2205" s="183">
        <v>11</v>
      </c>
      <c r="R2205" s="183">
        <v>306</v>
      </c>
      <c r="S2205" s="183">
        <v>120</v>
      </c>
      <c r="T2205" s="183">
        <v>146</v>
      </c>
      <c r="U2205" s="183">
        <v>24</v>
      </c>
      <c r="V2205" s="183">
        <v>324</v>
      </c>
      <c r="W2205" s="183">
        <v>117</v>
      </c>
      <c r="X2205" s="183">
        <v>149</v>
      </c>
      <c r="Y2205" s="183">
        <v>19</v>
      </c>
    </row>
    <row r="2206" spans="1:25" x14ac:dyDescent="0.2">
      <c r="A2206" s="184">
        <v>11872060</v>
      </c>
      <c r="B2206" s="183" t="str">
        <f>[1]店マスタ!B2205</f>
        <v>パナパック　いしざき</v>
      </c>
      <c r="C2206" s="183">
        <v>2.5</v>
      </c>
      <c r="D2206" s="183">
        <v>2.5</v>
      </c>
      <c r="E2206" s="183">
        <f>_xlfn.XLOOKUP(A2206,[2]Sheet1!$R:$R,[2]Sheet1!$AB:$AB,"",0)</f>
        <v>2.5</v>
      </c>
      <c r="F2206" s="183">
        <f>_xlfn.XLOOKUP($A2206,[3]【2026年03月度_全社】RFM客層一覧表データ!$A:$A,[3]【2026年03月度_全社】RFM客層一覧表データ!C:C,"",0)</f>
        <v>422</v>
      </c>
      <c r="G2206" s="183">
        <f>_xlfn.XLOOKUP($A2206,[3]【2026年03月度_全社】RFM客層一覧表データ!$A:$A,[3]【2026年03月度_全社】RFM客層一覧表データ!D:D,"",0)</f>
        <v>206</v>
      </c>
      <c r="H2206" s="183">
        <f>_xlfn.XLOOKUP($A2206,[3]【2026年03月度_全社】RFM客層一覧表データ!$A:$A,[3]【2026年03月度_全社】RFM客層一覧表データ!E:E,"",0)</f>
        <v>221</v>
      </c>
      <c r="I2206" s="183">
        <f>_xlfn.XLOOKUP($A2206,[3]【2026年03月度_全社】RFM客層一覧表データ!$A:$A,[3]【2026年03月度_全社】RFM客層一覧表データ!F:F,"",0)</f>
        <v>41</v>
      </c>
      <c r="J2206" s="183">
        <v>416</v>
      </c>
      <c r="K2206" s="183">
        <v>173</v>
      </c>
      <c r="L2206" s="183">
        <v>215</v>
      </c>
      <c r="M2206" s="183">
        <v>24</v>
      </c>
      <c r="N2206" s="183">
        <v>438</v>
      </c>
      <c r="O2206" s="183">
        <v>186</v>
      </c>
      <c r="P2206" s="183">
        <v>224</v>
      </c>
      <c r="Q2206" s="183">
        <v>27</v>
      </c>
      <c r="R2206" s="183">
        <v>458</v>
      </c>
      <c r="S2206" s="183">
        <v>206</v>
      </c>
      <c r="T2206" s="183">
        <v>230</v>
      </c>
      <c r="U2206" s="183">
        <v>21</v>
      </c>
      <c r="V2206" s="183">
        <v>475</v>
      </c>
      <c r="W2206" s="183">
        <v>198</v>
      </c>
      <c r="X2206" s="183">
        <v>235</v>
      </c>
      <c r="Y2206" s="183">
        <v>23</v>
      </c>
    </row>
    <row r="2207" spans="1:25" x14ac:dyDescent="0.2">
      <c r="A2207" s="184">
        <v>11873012</v>
      </c>
      <c r="B2207" s="183" t="str">
        <f>[1]店マスタ!B2206</f>
        <v>土田電機</v>
      </c>
      <c r="C2207" s="183">
        <v>1.5</v>
      </c>
      <c r="D2207" s="183">
        <v>1.5</v>
      </c>
      <c r="E2207" s="183" t="str">
        <f>_xlfn.XLOOKUP(A2207,[2]Sheet1!$R:$R,[2]Sheet1!$AB:$AB,"",0)</f>
        <v/>
      </c>
      <c r="F2207" s="183">
        <f>_xlfn.XLOOKUP($A2207,[3]【2026年03月度_全社】RFM客層一覧表データ!$A:$A,[3]【2026年03月度_全社】RFM客層一覧表データ!C:C,"",0)</f>
        <v>182</v>
      </c>
      <c r="G2207" s="183">
        <f>_xlfn.XLOOKUP($A2207,[3]【2026年03月度_全社】RFM客層一覧表データ!$A:$A,[3]【2026年03月度_全社】RFM客層一覧表データ!D:D,"",0)</f>
        <v>22</v>
      </c>
      <c r="H2207" s="183">
        <f>_xlfn.XLOOKUP($A2207,[3]【2026年03月度_全社】RFM客層一覧表データ!$A:$A,[3]【2026年03月度_全社】RFM客層一覧表データ!E:E,"",0)</f>
        <v>80</v>
      </c>
      <c r="I2207" s="183">
        <f>_xlfn.XLOOKUP($A2207,[3]【2026年03月度_全社】RFM客層一覧表データ!$A:$A,[3]【2026年03月度_全社】RFM客層一覧表データ!F:F,"",0)</f>
        <v>0</v>
      </c>
      <c r="J2207" s="183">
        <v>184</v>
      </c>
      <c r="K2207" s="183">
        <v>45</v>
      </c>
      <c r="L2207" s="183">
        <v>98</v>
      </c>
      <c r="M2207" s="183">
        <v>0</v>
      </c>
      <c r="N2207" s="183">
        <v>187</v>
      </c>
      <c r="O2207" s="183">
        <v>52</v>
      </c>
      <c r="P2207" s="183">
        <v>99</v>
      </c>
      <c r="Q2207" s="183">
        <v>0</v>
      </c>
      <c r="R2207" s="183">
        <v>190</v>
      </c>
      <c r="S2207" s="183">
        <v>89</v>
      </c>
      <c r="T2207" s="183">
        <v>103</v>
      </c>
      <c r="U2207" s="183">
        <v>0</v>
      </c>
      <c r="V2207" s="183">
        <v>191</v>
      </c>
      <c r="W2207" s="183">
        <v>105</v>
      </c>
      <c r="X2207" s="183">
        <v>106</v>
      </c>
      <c r="Y2207" s="183">
        <v>0</v>
      </c>
    </row>
    <row r="2208" spans="1:25" x14ac:dyDescent="0.2">
      <c r="A2208" s="184">
        <v>11873015</v>
      </c>
      <c r="B2208" s="183" t="str">
        <f>[1]店マスタ!B2207</f>
        <v>スカイ　ミズカミ</v>
      </c>
      <c r="C2208" s="183">
        <v>1.5</v>
      </c>
      <c r="D2208" s="183">
        <v>1.5</v>
      </c>
      <c r="E2208" s="183">
        <f>_xlfn.XLOOKUP(A2208,[2]Sheet1!$R:$R,[2]Sheet1!$AB:$AB,"",0)</f>
        <v>2</v>
      </c>
      <c r="F2208" s="183">
        <f>_xlfn.XLOOKUP($A2208,[3]【2026年03月度_全社】RFM客層一覧表データ!$A:$A,[3]【2026年03月度_全社】RFM客層一覧表データ!C:C,"",0)</f>
        <v>651</v>
      </c>
      <c r="G2208" s="183">
        <f>_xlfn.XLOOKUP($A2208,[3]【2026年03月度_全社】RFM客層一覧表データ!$A:$A,[3]【2026年03月度_全社】RFM客層一覧表データ!D:D,"",0)</f>
        <v>294</v>
      </c>
      <c r="H2208" s="183">
        <f>_xlfn.XLOOKUP($A2208,[3]【2026年03月度_全社】RFM客層一覧表データ!$A:$A,[3]【2026年03月度_全社】RFM客層一覧表データ!E:E,"",0)</f>
        <v>359</v>
      </c>
      <c r="I2208" s="183">
        <f>_xlfn.XLOOKUP($A2208,[3]【2026年03月度_全社】RFM客層一覧表データ!$A:$A,[3]【2026年03月度_全社】RFM客層一覧表データ!F:F,"",0)</f>
        <v>40</v>
      </c>
      <c r="J2208" s="183">
        <v>656</v>
      </c>
      <c r="K2208" s="183">
        <v>301</v>
      </c>
      <c r="L2208" s="183">
        <v>358</v>
      </c>
      <c r="M2208" s="183">
        <v>41</v>
      </c>
      <c r="N2208" s="183">
        <v>653</v>
      </c>
      <c r="O2208" s="183">
        <v>281</v>
      </c>
      <c r="P2208" s="183">
        <v>362</v>
      </c>
      <c r="Q2208" s="183">
        <v>34</v>
      </c>
      <c r="R2208" s="183">
        <v>657</v>
      </c>
      <c r="S2208" s="183">
        <v>309</v>
      </c>
      <c r="T2208" s="183">
        <v>361</v>
      </c>
      <c r="U2208" s="183">
        <v>41</v>
      </c>
      <c r="V2208" s="183">
        <v>657</v>
      </c>
      <c r="W2208" s="183">
        <v>309</v>
      </c>
      <c r="X2208" s="183">
        <v>365</v>
      </c>
      <c r="Y2208" s="183">
        <v>47</v>
      </c>
    </row>
    <row r="2209" spans="1:25" x14ac:dyDescent="0.2">
      <c r="A2209" s="184">
        <v>11873016</v>
      </c>
      <c r="B2209" s="183" t="str">
        <f>[1]店マスタ!B2208</f>
        <v>ニューイングランドさんけいどう</v>
      </c>
      <c r="C2209" s="183">
        <v>1.5</v>
      </c>
      <c r="D2209" s="183">
        <v>1.5</v>
      </c>
      <c r="E2209" s="183">
        <f>_xlfn.XLOOKUP(A2209,[2]Sheet1!$R:$R,[2]Sheet1!$AB:$AB,"",0)</f>
        <v>1.5</v>
      </c>
      <c r="F2209" s="183">
        <f>_xlfn.XLOOKUP($A2209,[3]【2026年03月度_全社】RFM客層一覧表データ!$A:$A,[3]【2026年03月度_全社】RFM客層一覧表データ!C:C,"",0)</f>
        <v>527</v>
      </c>
      <c r="G2209" s="183">
        <f>_xlfn.XLOOKUP($A2209,[3]【2026年03月度_全社】RFM客層一覧表データ!$A:$A,[3]【2026年03月度_全社】RFM客層一覧表データ!D:D,"",0)</f>
        <v>271</v>
      </c>
      <c r="H2209" s="183">
        <f>_xlfn.XLOOKUP($A2209,[3]【2026年03月度_全社】RFM客層一覧表データ!$A:$A,[3]【2026年03月度_全社】RFM客層一覧表データ!E:E,"",0)</f>
        <v>311</v>
      </c>
      <c r="I2209" s="183">
        <f>_xlfn.XLOOKUP($A2209,[3]【2026年03月度_全社】RFM客層一覧表データ!$A:$A,[3]【2026年03月度_全社】RFM客層一覧表データ!F:F,"",0)</f>
        <v>31</v>
      </c>
      <c r="J2209" s="183">
        <v>527</v>
      </c>
      <c r="K2209" s="183">
        <v>274</v>
      </c>
      <c r="L2209" s="183">
        <v>308</v>
      </c>
      <c r="M2209" s="183">
        <v>27</v>
      </c>
      <c r="N2209" s="183">
        <v>514</v>
      </c>
      <c r="O2209" s="183">
        <v>256</v>
      </c>
      <c r="P2209" s="183">
        <v>301</v>
      </c>
      <c r="Q2209" s="183">
        <v>28</v>
      </c>
      <c r="R2209" s="183">
        <v>527</v>
      </c>
      <c r="S2209" s="183">
        <v>279</v>
      </c>
      <c r="T2209" s="183">
        <v>307</v>
      </c>
      <c r="U2209" s="183">
        <v>23</v>
      </c>
      <c r="V2209" s="183">
        <v>535</v>
      </c>
      <c r="W2209" s="183">
        <v>286</v>
      </c>
      <c r="X2209" s="183">
        <v>315</v>
      </c>
      <c r="Y2209" s="183">
        <v>29</v>
      </c>
    </row>
    <row r="2210" spans="1:25" x14ac:dyDescent="0.2">
      <c r="A2210" s="184">
        <v>11873051</v>
      </c>
      <c r="B2210" s="183" t="str">
        <f>[1]店マスタ!B2209</f>
        <v>でんきランド　きのした</v>
      </c>
      <c r="C2210" s="183">
        <v>3.5</v>
      </c>
      <c r="D2210" s="183">
        <v>2.5</v>
      </c>
      <c r="E2210" s="183">
        <f>_xlfn.XLOOKUP(A2210,[2]Sheet1!$R:$R,[2]Sheet1!$AB:$AB,"",0)</f>
        <v>2</v>
      </c>
      <c r="F2210" s="183">
        <f>_xlfn.XLOOKUP($A2210,[3]【2026年03月度_全社】RFM客層一覧表データ!$A:$A,[3]【2026年03月度_全社】RFM客層一覧表データ!C:C,"",0)</f>
        <v>499</v>
      </c>
      <c r="G2210" s="183">
        <f>_xlfn.XLOOKUP($A2210,[3]【2026年03月度_全社】RFM客層一覧表データ!$A:$A,[3]【2026年03月度_全社】RFM客層一覧表データ!D:D,"",0)</f>
        <v>264</v>
      </c>
      <c r="H2210" s="183">
        <f>_xlfn.XLOOKUP($A2210,[3]【2026年03月度_全社】RFM客層一覧表データ!$A:$A,[3]【2026年03月度_全社】RFM客層一覧表データ!E:E,"",0)</f>
        <v>290</v>
      </c>
      <c r="I2210" s="183">
        <f>_xlfn.XLOOKUP($A2210,[3]【2026年03月度_全社】RFM客層一覧表データ!$A:$A,[3]【2026年03月度_全社】RFM客層一覧表データ!F:F,"",0)</f>
        <v>26</v>
      </c>
      <c r="J2210" s="183">
        <v>494</v>
      </c>
      <c r="K2210" s="183">
        <v>278</v>
      </c>
      <c r="L2210" s="183">
        <v>289</v>
      </c>
      <c r="M2210" s="183">
        <v>42</v>
      </c>
      <c r="N2210" s="183">
        <v>466</v>
      </c>
      <c r="O2210" s="183">
        <v>282</v>
      </c>
      <c r="P2210" s="183">
        <v>280</v>
      </c>
      <c r="Q2210" s="183">
        <v>37</v>
      </c>
      <c r="R2210" s="183">
        <v>445</v>
      </c>
      <c r="S2210" s="183">
        <v>270</v>
      </c>
      <c r="T2210" s="183">
        <v>274</v>
      </c>
      <c r="U2210" s="183">
        <v>33</v>
      </c>
      <c r="V2210" s="183">
        <v>425</v>
      </c>
      <c r="W2210" s="183">
        <v>262</v>
      </c>
      <c r="X2210" s="183">
        <v>266</v>
      </c>
      <c r="Y2210" s="183">
        <v>32</v>
      </c>
    </row>
    <row r="2211" spans="1:25" x14ac:dyDescent="0.2">
      <c r="A2211" s="184">
        <v>11874008</v>
      </c>
      <c r="B2211" s="183" t="str">
        <f>[1]店マスタ!B2210</f>
        <v>スカイ　鹿谷</v>
      </c>
      <c r="C2211" s="183">
        <v>2</v>
      </c>
      <c r="D2211" s="183">
        <v>2</v>
      </c>
      <c r="E2211" s="183">
        <f>_xlfn.XLOOKUP(A2211,[2]Sheet1!$R:$R,[2]Sheet1!$AB:$AB,"",0)</f>
        <v>2</v>
      </c>
      <c r="F2211" s="183">
        <f>_xlfn.XLOOKUP($A2211,[3]【2026年03月度_全社】RFM客層一覧表データ!$A:$A,[3]【2026年03月度_全社】RFM客層一覧表データ!C:C,"",0)</f>
        <v>403</v>
      </c>
      <c r="G2211" s="183">
        <f>_xlfn.XLOOKUP($A2211,[3]【2026年03月度_全社】RFM客層一覧表データ!$A:$A,[3]【2026年03月度_全社】RFM客層一覧表データ!D:D,"",0)</f>
        <v>257</v>
      </c>
      <c r="H2211" s="183">
        <f>_xlfn.XLOOKUP($A2211,[3]【2026年03月度_全社】RFM客層一覧表データ!$A:$A,[3]【2026年03月度_全社】RFM客層一覧表データ!E:E,"",0)</f>
        <v>183</v>
      </c>
      <c r="I2211" s="183">
        <f>_xlfn.XLOOKUP($A2211,[3]【2026年03月度_全社】RFM客層一覧表データ!$A:$A,[3]【2026年03月度_全社】RFM客層一覧表データ!F:F,"",0)</f>
        <v>28</v>
      </c>
      <c r="J2211" s="183">
        <v>374</v>
      </c>
      <c r="K2211" s="183">
        <v>279</v>
      </c>
      <c r="L2211" s="183">
        <v>166</v>
      </c>
      <c r="M2211" s="183">
        <v>47</v>
      </c>
      <c r="N2211" s="183">
        <v>328</v>
      </c>
      <c r="O2211" s="183">
        <v>271</v>
      </c>
      <c r="P2211" s="183">
        <v>131</v>
      </c>
      <c r="Q2211" s="183">
        <v>55</v>
      </c>
      <c r="R2211" s="183">
        <v>272</v>
      </c>
      <c r="S2211" s="183">
        <v>261</v>
      </c>
      <c r="T2211" s="183">
        <v>74</v>
      </c>
      <c r="U2211" s="183">
        <v>104</v>
      </c>
      <c r="V2211" s="183">
        <v>169</v>
      </c>
      <c r="W2211" s="183">
        <v>169</v>
      </c>
      <c r="X2211" s="183">
        <v>0</v>
      </c>
      <c r="Y2211" s="183">
        <v>169</v>
      </c>
    </row>
    <row r="2212" spans="1:25" x14ac:dyDescent="0.2">
      <c r="A2212" s="184">
        <v>11874026</v>
      </c>
      <c r="B2212" s="183" t="str">
        <f>[1]店マスタ!B2211</f>
        <v>でんきランド　しばた</v>
      </c>
      <c r="C2212" s="183">
        <v>3</v>
      </c>
      <c r="D2212" s="183">
        <v>2.5</v>
      </c>
      <c r="E2212" s="183">
        <f>_xlfn.XLOOKUP(A2212,[2]Sheet1!$R:$R,[2]Sheet1!$AB:$AB,"",0)</f>
        <v>2</v>
      </c>
      <c r="F2212" s="183">
        <f>_xlfn.XLOOKUP($A2212,[3]【2026年03月度_全社】RFM客層一覧表データ!$A:$A,[3]【2026年03月度_全社】RFM客層一覧表データ!C:C,"",0)</f>
        <v>727</v>
      </c>
      <c r="G2212" s="183">
        <f>_xlfn.XLOOKUP($A2212,[3]【2026年03月度_全社】RFM客層一覧表データ!$A:$A,[3]【2026年03月度_全社】RFM客層一覧表データ!D:D,"",0)</f>
        <v>312</v>
      </c>
      <c r="H2212" s="183">
        <f>_xlfn.XLOOKUP($A2212,[3]【2026年03月度_全社】RFM客層一覧表データ!$A:$A,[3]【2026年03月度_全社】RFM客層一覧表データ!E:E,"",0)</f>
        <v>373</v>
      </c>
      <c r="I2212" s="183">
        <f>_xlfn.XLOOKUP($A2212,[3]【2026年03月度_全社】RFM客層一覧表データ!$A:$A,[3]【2026年03月度_全社】RFM客層一覧表データ!F:F,"",0)</f>
        <v>29</v>
      </c>
      <c r="J2212" s="183">
        <v>743</v>
      </c>
      <c r="K2212" s="183">
        <v>382</v>
      </c>
      <c r="L2212" s="183">
        <v>392</v>
      </c>
      <c r="M2212" s="183">
        <v>46</v>
      </c>
      <c r="N2212" s="183">
        <v>862</v>
      </c>
      <c r="O2212" s="183">
        <v>418</v>
      </c>
      <c r="P2212" s="183">
        <v>435</v>
      </c>
      <c r="Q2212" s="183">
        <v>49</v>
      </c>
      <c r="R2212" s="183">
        <v>874</v>
      </c>
      <c r="S2212" s="183">
        <v>468</v>
      </c>
      <c r="T2212" s="183">
        <v>437</v>
      </c>
      <c r="U2212" s="183">
        <v>52</v>
      </c>
      <c r="V2212" s="183">
        <v>884</v>
      </c>
      <c r="W2212" s="183">
        <v>446</v>
      </c>
      <c r="X2212" s="183">
        <v>431</v>
      </c>
      <c r="Y2212" s="183">
        <v>60</v>
      </c>
    </row>
    <row r="2213" spans="1:25" x14ac:dyDescent="0.2">
      <c r="A2213" s="184">
        <v>11874029</v>
      </c>
      <c r="B2213" s="183" t="str">
        <f>[1]店マスタ!B2212</f>
        <v>でんきランド　さか</v>
      </c>
      <c r="C2213" s="183">
        <v>2</v>
      </c>
      <c r="D2213" s="183">
        <v>2</v>
      </c>
      <c r="E2213" s="183">
        <f>_xlfn.XLOOKUP(A2213,[2]Sheet1!$R:$R,[2]Sheet1!$AB:$AB,"",0)</f>
        <v>2</v>
      </c>
      <c r="F2213" s="183">
        <f>_xlfn.XLOOKUP($A2213,[3]【2026年03月度_全社】RFM客層一覧表データ!$A:$A,[3]【2026年03月度_全社】RFM客層一覧表データ!C:C,"",0)</f>
        <v>699</v>
      </c>
      <c r="G2213" s="183">
        <f>_xlfn.XLOOKUP($A2213,[3]【2026年03月度_全社】RFM客層一覧表データ!$A:$A,[3]【2026年03月度_全社】RFM客層一覧表データ!D:D,"",0)</f>
        <v>274</v>
      </c>
      <c r="H2213" s="183">
        <f>_xlfn.XLOOKUP($A2213,[3]【2026年03月度_全社】RFM客層一覧表データ!$A:$A,[3]【2026年03月度_全社】RFM客層一覧表データ!E:E,"",0)</f>
        <v>294</v>
      </c>
      <c r="I2213" s="183">
        <f>_xlfn.XLOOKUP($A2213,[3]【2026年03月度_全社】RFM客層一覧表データ!$A:$A,[3]【2026年03月度_全社】RFM客層一覧表データ!F:F,"",0)</f>
        <v>64</v>
      </c>
      <c r="J2213" s="183">
        <v>698</v>
      </c>
      <c r="K2213" s="183">
        <v>296</v>
      </c>
      <c r="L2213" s="183">
        <v>312</v>
      </c>
      <c r="M2213" s="183">
        <v>55</v>
      </c>
      <c r="N2213" s="183">
        <v>698</v>
      </c>
      <c r="O2213" s="183">
        <v>241</v>
      </c>
      <c r="P2213" s="183">
        <v>311</v>
      </c>
      <c r="Q2213" s="183">
        <v>33</v>
      </c>
      <c r="R2213" s="183">
        <v>716</v>
      </c>
      <c r="S2213" s="183">
        <v>306</v>
      </c>
      <c r="T2213" s="183">
        <v>304</v>
      </c>
      <c r="U2213" s="183">
        <v>50</v>
      </c>
      <c r="V2213" s="183">
        <v>736</v>
      </c>
      <c r="W2213" s="183">
        <v>302</v>
      </c>
      <c r="X2213" s="183">
        <v>303</v>
      </c>
      <c r="Y2213" s="183">
        <v>52</v>
      </c>
    </row>
    <row r="2214" spans="1:25" x14ac:dyDescent="0.2">
      <c r="A2214" s="184">
        <v>11880002</v>
      </c>
      <c r="B2214" s="183" t="str">
        <f>[1]店マスタ!B2213</f>
        <v>ゆうらくざ・まきた</v>
      </c>
      <c r="C2214" s="183">
        <v>2.5</v>
      </c>
      <c r="D2214" s="183">
        <v>2.5</v>
      </c>
      <c r="E2214" s="183">
        <f>_xlfn.XLOOKUP(A2214,[2]Sheet1!$R:$R,[2]Sheet1!$AB:$AB,"",0)</f>
        <v>2.5</v>
      </c>
      <c r="F2214" s="183">
        <f>_xlfn.XLOOKUP($A2214,[3]【2026年03月度_全社】RFM客層一覧表データ!$A:$A,[3]【2026年03月度_全社】RFM客層一覧表データ!C:C,"",0)</f>
        <v>619</v>
      </c>
      <c r="G2214" s="183">
        <f>_xlfn.XLOOKUP($A2214,[3]【2026年03月度_全社】RFM客層一覧表データ!$A:$A,[3]【2026年03月度_全社】RFM客層一覧表データ!D:D,"",0)</f>
        <v>256</v>
      </c>
      <c r="H2214" s="183">
        <f>_xlfn.XLOOKUP($A2214,[3]【2026年03月度_全社】RFM客層一覧表データ!$A:$A,[3]【2026年03月度_全社】RFM客層一覧表データ!E:E,"",0)</f>
        <v>310</v>
      </c>
      <c r="I2214" s="183">
        <f>_xlfn.XLOOKUP($A2214,[3]【2026年03月度_全社】RFM客層一覧表データ!$A:$A,[3]【2026年03月度_全社】RFM客層一覧表データ!F:F,"",0)</f>
        <v>32</v>
      </c>
      <c r="J2214" s="183">
        <v>634</v>
      </c>
      <c r="K2214" s="183">
        <v>240</v>
      </c>
      <c r="L2214" s="183">
        <v>320</v>
      </c>
      <c r="M2214" s="183">
        <v>26</v>
      </c>
      <c r="N2214" s="183">
        <v>685</v>
      </c>
      <c r="O2214" s="183">
        <v>265</v>
      </c>
      <c r="P2214" s="183">
        <v>334</v>
      </c>
      <c r="Q2214" s="183">
        <v>29</v>
      </c>
      <c r="R2214" s="183">
        <v>713</v>
      </c>
      <c r="S2214" s="183">
        <v>291</v>
      </c>
      <c r="T2214" s="183">
        <v>342</v>
      </c>
      <c r="U2214" s="183">
        <v>51</v>
      </c>
      <c r="V2214" s="183">
        <v>733</v>
      </c>
      <c r="W2214" s="183">
        <v>311</v>
      </c>
      <c r="X2214" s="183">
        <v>340</v>
      </c>
      <c r="Y2214" s="183">
        <v>42</v>
      </c>
    </row>
    <row r="2215" spans="1:25" x14ac:dyDescent="0.2">
      <c r="A2215" s="184">
        <v>11880005</v>
      </c>
      <c r="B2215" s="183" t="str">
        <f>[1]店マスタ!B2214</f>
        <v>ＰＡＮＡ　ＨＯＵＳＥ　イケダ</v>
      </c>
      <c r="C2215" s="183">
        <v>1.5</v>
      </c>
      <c r="D2215" s="183">
        <v>1.5</v>
      </c>
      <c r="E2215" s="183">
        <f>_xlfn.XLOOKUP(A2215,[2]Sheet1!$R:$R,[2]Sheet1!$AB:$AB,"",0)</f>
        <v>1.5</v>
      </c>
      <c r="F2215" s="183">
        <f>_xlfn.XLOOKUP($A2215,[3]【2026年03月度_全社】RFM客層一覧表データ!$A:$A,[3]【2026年03月度_全社】RFM客層一覧表データ!C:C,"",0)</f>
        <v>790</v>
      </c>
      <c r="G2215" s="183">
        <f>_xlfn.XLOOKUP($A2215,[3]【2026年03月度_全社】RFM客層一覧表データ!$A:$A,[3]【2026年03月度_全社】RFM客層一覧表データ!D:D,"",0)</f>
        <v>373</v>
      </c>
      <c r="H2215" s="183">
        <f>_xlfn.XLOOKUP($A2215,[3]【2026年03月度_全社】RFM客層一覧表データ!$A:$A,[3]【2026年03月度_全社】RFM客層一覧表データ!E:E,"",0)</f>
        <v>348</v>
      </c>
      <c r="I2215" s="183">
        <f>_xlfn.XLOOKUP($A2215,[3]【2026年03月度_全社】RFM客層一覧表データ!$A:$A,[3]【2026年03月度_全社】RFM客層一覧表データ!F:F,"",0)</f>
        <v>100</v>
      </c>
      <c r="J2215" s="183">
        <v>765</v>
      </c>
      <c r="K2215" s="183">
        <v>308</v>
      </c>
      <c r="L2215" s="183">
        <v>351</v>
      </c>
      <c r="M2215" s="183">
        <v>59</v>
      </c>
      <c r="N2215" s="183">
        <v>769</v>
      </c>
      <c r="O2215" s="183">
        <v>304</v>
      </c>
      <c r="P2215" s="183">
        <v>341</v>
      </c>
      <c r="Q2215" s="183">
        <v>54</v>
      </c>
      <c r="R2215" s="183">
        <v>777</v>
      </c>
      <c r="S2215" s="183">
        <v>299</v>
      </c>
      <c r="T2215" s="183">
        <v>347</v>
      </c>
      <c r="U2215" s="183">
        <v>47</v>
      </c>
      <c r="V2215" s="183">
        <v>818</v>
      </c>
      <c r="W2215" s="183">
        <v>324</v>
      </c>
      <c r="X2215" s="183">
        <v>351</v>
      </c>
      <c r="Y2215" s="183">
        <v>66</v>
      </c>
    </row>
    <row r="2216" spans="1:25" x14ac:dyDescent="0.2">
      <c r="A2216" s="184">
        <v>11880013</v>
      </c>
      <c r="B2216" s="183" t="str">
        <f>[1]店マスタ!B2215</f>
        <v>ＳＴＥＰ　イバタ</v>
      </c>
      <c r="C2216" s="183">
        <v>2.5</v>
      </c>
      <c r="D2216" s="183">
        <v>2.5</v>
      </c>
      <c r="E2216" s="183">
        <f>_xlfn.XLOOKUP(A2216,[2]Sheet1!$R:$R,[2]Sheet1!$AB:$AB,"",0)</f>
        <v>2.5</v>
      </c>
      <c r="F2216" s="183" t="str">
        <f>_xlfn.XLOOKUP($A2216,[3]【2026年03月度_全社】RFM客層一覧表データ!$A:$A,[3]【2026年03月度_全社】RFM客層一覧表データ!C:C,"",0)</f>
        <v/>
      </c>
      <c r="G2216" s="183" t="str">
        <f>_xlfn.XLOOKUP($A2216,[3]【2026年03月度_全社】RFM客層一覧表データ!$A:$A,[3]【2026年03月度_全社】RFM客層一覧表データ!D:D,"",0)</f>
        <v/>
      </c>
      <c r="H2216" s="183" t="str">
        <f>_xlfn.XLOOKUP($A2216,[3]【2026年03月度_全社】RFM客層一覧表データ!$A:$A,[3]【2026年03月度_全社】RFM客層一覧表データ!E:E,"",0)</f>
        <v/>
      </c>
      <c r="I2216" s="183" t="str">
        <f>_xlfn.XLOOKUP($A2216,[3]【2026年03月度_全社】RFM客層一覧表データ!$A:$A,[3]【2026年03月度_全社】RFM客層一覧表データ!F:F,"",0)</f>
        <v/>
      </c>
      <c r="J2216" s="183">
        <v>0</v>
      </c>
      <c r="K2216" s="183">
        <v>0</v>
      </c>
      <c r="L2216" s="183">
        <v>0</v>
      </c>
      <c r="M2216" s="183">
        <v>0</v>
      </c>
      <c r="N2216" s="183">
        <v>0</v>
      </c>
      <c r="O2216" s="183">
        <v>0</v>
      </c>
      <c r="P2216" s="183">
        <v>0</v>
      </c>
      <c r="Q2216" s="183">
        <v>0</v>
      </c>
      <c r="R2216" s="183">
        <v>0</v>
      </c>
      <c r="S2216" s="183">
        <v>0</v>
      </c>
      <c r="T2216" s="183">
        <v>0</v>
      </c>
      <c r="U2216" s="183">
        <v>0</v>
      </c>
      <c r="V2216" s="183">
        <v>0</v>
      </c>
      <c r="W2216" s="183">
        <v>0</v>
      </c>
      <c r="X2216" s="183">
        <v>0</v>
      </c>
      <c r="Y2216" s="183">
        <v>0</v>
      </c>
    </row>
    <row r="2217" spans="1:25" x14ac:dyDescent="0.2">
      <c r="A2217" s="184">
        <v>11880038</v>
      </c>
      <c r="B2217" s="183" t="str">
        <f>[1]店マスタ!B2216</f>
        <v>ニューイングランドつくしの</v>
      </c>
      <c r="C2217" s="183">
        <v>1.5</v>
      </c>
      <c r="D2217" s="183">
        <v>1.5</v>
      </c>
      <c r="E2217" s="183">
        <f>_xlfn.XLOOKUP(A2217,[2]Sheet1!$R:$R,[2]Sheet1!$AB:$AB,"",0)</f>
        <v>1.5</v>
      </c>
      <c r="F2217" s="183">
        <f>_xlfn.XLOOKUP($A2217,[3]【2026年03月度_全社】RFM客層一覧表データ!$A:$A,[3]【2026年03月度_全社】RFM客層一覧表データ!C:C,"",0)</f>
        <v>215</v>
      </c>
      <c r="G2217" s="183">
        <f>_xlfn.XLOOKUP($A2217,[3]【2026年03月度_全社】RFM客層一覧表データ!$A:$A,[3]【2026年03月度_全社】RFM客層一覧表データ!D:D,"",0)</f>
        <v>75</v>
      </c>
      <c r="H2217" s="183">
        <f>_xlfn.XLOOKUP($A2217,[3]【2026年03月度_全社】RFM客層一覧表データ!$A:$A,[3]【2026年03月度_全社】RFM客層一覧表データ!E:E,"",0)</f>
        <v>121</v>
      </c>
      <c r="I2217" s="183">
        <f>_xlfn.XLOOKUP($A2217,[3]【2026年03月度_全社】RFM客層一覧表データ!$A:$A,[3]【2026年03月度_全社】RFM客層一覧表データ!F:F,"",0)</f>
        <v>3</v>
      </c>
      <c r="J2217" s="183">
        <v>234</v>
      </c>
      <c r="K2217" s="183">
        <v>93</v>
      </c>
      <c r="L2217" s="183">
        <v>123</v>
      </c>
      <c r="M2217" s="183">
        <v>6</v>
      </c>
      <c r="N2217" s="183">
        <v>243</v>
      </c>
      <c r="O2217" s="183">
        <v>89</v>
      </c>
      <c r="P2217" s="183">
        <v>134</v>
      </c>
      <c r="Q2217" s="183">
        <v>7</v>
      </c>
      <c r="R2217" s="183">
        <v>258</v>
      </c>
      <c r="S2217" s="183">
        <v>92</v>
      </c>
      <c r="T2217" s="183">
        <v>133</v>
      </c>
      <c r="U2217" s="183">
        <v>13</v>
      </c>
      <c r="V2217" s="183">
        <v>264</v>
      </c>
      <c r="W2217" s="183">
        <v>103</v>
      </c>
      <c r="X2217" s="183">
        <v>138</v>
      </c>
      <c r="Y2217" s="183">
        <v>15</v>
      </c>
    </row>
    <row r="2218" spans="1:25" x14ac:dyDescent="0.2">
      <c r="A2218" s="184">
        <v>11880056</v>
      </c>
      <c r="B2218" s="183" t="str">
        <f>[1]店マスタ!B2217</f>
        <v>ニューイングランドかとう</v>
      </c>
      <c r="C2218" s="183">
        <v>1.5</v>
      </c>
      <c r="D2218" s="183">
        <v>1.5</v>
      </c>
      <c r="E2218" s="183">
        <f>_xlfn.XLOOKUP(A2218,[2]Sheet1!$R:$R,[2]Sheet1!$AB:$AB,"",0)</f>
        <v>1.5</v>
      </c>
      <c r="F2218" s="183">
        <f>_xlfn.XLOOKUP($A2218,[3]【2026年03月度_全社】RFM客層一覧表データ!$A:$A,[3]【2026年03月度_全社】RFM客層一覧表データ!C:C,"",0)</f>
        <v>208</v>
      </c>
      <c r="G2218" s="183">
        <f>_xlfn.XLOOKUP($A2218,[3]【2026年03月度_全社】RFM客層一覧表データ!$A:$A,[3]【2026年03月度_全社】RFM客層一覧表データ!D:D,"",0)</f>
        <v>82</v>
      </c>
      <c r="H2218" s="183">
        <f>_xlfn.XLOOKUP($A2218,[3]【2026年03月度_全社】RFM客層一覧表データ!$A:$A,[3]【2026年03月度_全社】RFM客層一覧表データ!E:E,"",0)</f>
        <v>123</v>
      </c>
      <c r="I2218" s="183">
        <f>_xlfn.XLOOKUP($A2218,[3]【2026年03月度_全社】RFM客層一覧表データ!$A:$A,[3]【2026年03月度_全社】RFM客層一覧表データ!F:F,"",0)</f>
        <v>8</v>
      </c>
      <c r="J2218" s="183">
        <v>220</v>
      </c>
      <c r="K2218" s="183">
        <v>87</v>
      </c>
      <c r="L2218" s="183">
        <v>133</v>
      </c>
      <c r="M2218" s="183">
        <v>7</v>
      </c>
      <c r="N2218" s="183">
        <v>230</v>
      </c>
      <c r="O2218" s="183">
        <v>102</v>
      </c>
      <c r="P2218" s="183">
        <v>142</v>
      </c>
      <c r="Q2218" s="183">
        <v>7</v>
      </c>
      <c r="R2218" s="183">
        <v>240</v>
      </c>
      <c r="S2218" s="183">
        <v>112</v>
      </c>
      <c r="T2218" s="183">
        <v>149</v>
      </c>
      <c r="U2218" s="183">
        <v>9</v>
      </c>
      <c r="V2218" s="183">
        <v>250</v>
      </c>
      <c r="W2218" s="183">
        <v>109</v>
      </c>
      <c r="X2218" s="183">
        <v>156</v>
      </c>
      <c r="Y2218" s="183">
        <v>3</v>
      </c>
    </row>
    <row r="2219" spans="1:25" x14ac:dyDescent="0.2">
      <c r="A2219" s="184">
        <v>11881002</v>
      </c>
      <c r="B2219" s="183" t="str">
        <f>[1]店マスタ!B2218</f>
        <v>でんきランド　ハセガワ</v>
      </c>
      <c r="C2219" s="183">
        <v>1.5</v>
      </c>
      <c r="D2219" s="183">
        <v>1.5</v>
      </c>
      <c r="E2219" s="183">
        <f>_xlfn.XLOOKUP(A2219,[2]Sheet1!$R:$R,[2]Sheet1!$AB:$AB,"",0)</f>
        <v>1.5</v>
      </c>
      <c r="F2219" s="183">
        <f>_xlfn.XLOOKUP($A2219,[3]【2026年03月度_全社】RFM客層一覧表データ!$A:$A,[3]【2026年03月度_全社】RFM客層一覧表データ!C:C,"",0)</f>
        <v>560</v>
      </c>
      <c r="G2219" s="183">
        <f>_xlfn.XLOOKUP($A2219,[3]【2026年03月度_全社】RFM客層一覧表データ!$A:$A,[3]【2026年03月度_全社】RFM客層一覧表データ!D:D,"",0)</f>
        <v>258</v>
      </c>
      <c r="H2219" s="183">
        <f>_xlfn.XLOOKUP($A2219,[3]【2026年03月度_全社】RFM客層一覧表データ!$A:$A,[3]【2026年03月度_全社】RFM客層一覧表データ!E:E,"",0)</f>
        <v>329</v>
      </c>
      <c r="I2219" s="183">
        <f>_xlfn.XLOOKUP($A2219,[3]【2026年03月度_全社】RFM客層一覧表データ!$A:$A,[3]【2026年03月度_全社】RFM客層一覧表データ!F:F,"",0)</f>
        <v>9</v>
      </c>
      <c r="J2219" s="183">
        <v>595</v>
      </c>
      <c r="K2219" s="183">
        <v>273</v>
      </c>
      <c r="L2219" s="183">
        <v>339</v>
      </c>
      <c r="M2219" s="183">
        <v>14</v>
      </c>
      <c r="N2219" s="183">
        <v>609</v>
      </c>
      <c r="O2219" s="183">
        <v>351</v>
      </c>
      <c r="P2219" s="183">
        <v>351</v>
      </c>
      <c r="Q2219" s="183">
        <v>13</v>
      </c>
      <c r="R2219" s="183">
        <v>625</v>
      </c>
      <c r="S2219" s="183">
        <v>360</v>
      </c>
      <c r="T2219" s="183">
        <v>362</v>
      </c>
      <c r="U2219" s="183">
        <v>23</v>
      </c>
      <c r="V2219" s="183">
        <v>631</v>
      </c>
      <c r="W2219" s="183">
        <v>360</v>
      </c>
      <c r="X2219" s="183">
        <v>370</v>
      </c>
      <c r="Y2219" s="183">
        <v>17</v>
      </c>
    </row>
    <row r="2220" spans="1:25" x14ac:dyDescent="0.2">
      <c r="A2220" s="184">
        <v>11881012</v>
      </c>
      <c r="B2220" s="183" t="str">
        <f>[1]店マスタ!B2219</f>
        <v>でんきランド（株）　本部</v>
      </c>
      <c r="C2220" s="183">
        <v>3.5</v>
      </c>
      <c r="D2220" s="183">
        <v>1</v>
      </c>
      <c r="E2220" s="183">
        <f>_xlfn.XLOOKUP(A2220,[2]Sheet1!$R:$R,[2]Sheet1!$AB:$AB,"",0)</f>
        <v>1</v>
      </c>
      <c r="F2220" s="183" t="str">
        <f>_xlfn.XLOOKUP($A2220,[3]【2026年03月度_全社】RFM客層一覧表データ!$A:$A,[3]【2026年03月度_全社】RFM客層一覧表データ!C:C,"",0)</f>
        <v/>
      </c>
      <c r="G2220" s="183" t="str">
        <f>_xlfn.XLOOKUP($A2220,[3]【2026年03月度_全社】RFM客層一覧表データ!$A:$A,[3]【2026年03月度_全社】RFM客層一覧表データ!D:D,"",0)</f>
        <v/>
      </c>
      <c r="H2220" s="183" t="str">
        <f>_xlfn.XLOOKUP($A2220,[3]【2026年03月度_全社】RFM客層一覧表データ!$A:$A,[3]【2026年03月度_全社】RFM客層一覧表データ!E:E,"",0)</f>
        <v/>
      </c>
      <c r="I2220" s="183" t="str">
        <f>_xlfn.XLOOKUP($A2220,[3]【2026年03月度_全社】RFM客層一覧表データ!$A:$A,[3]【2026年03月度_全社】RFM客層一覧表データ!F:F,"",0)</f>
        <v/>
      </c>
      <c r="J2220" s="183">
        <v>0</v>
      </c>
      <c r="K2220" s="183">
        <v>0</v>
      </c>
      <c r="L2220" s="183">
        <v>0</v>
      </c>
      <c r="M2220" s="183">
        <v>0</v>
      </c>
      <c r="N2220" s="183">
        <v>0</v>
      </c>
      <c r="O2220" s="183">
        <v>0</v>
      </c>
      <c r="P2220" s="183">
        <v>0</v>
      </c>
      <c r="Q2220" s="183">
        <v>0</v>
      </c>
      <c r="R2220" s="183">
        <v>0</v>
      </c>
      <c r="S2220" s="183">
        <v>0</v>
      </c>
      <c r="T2220" s="183">
        <v>0</v>
      </c>
      <c r="U2220" s="183">
        <v>0</v>
      </c>
      <c r="V2220" s="183">
        <v>0</v>
      </c>
      <c r="W2220" s="183">
        <v>0</v>
      </c>
      <c r="X2220" s="183">
        <v>0</v>
      </c>
      <c r="Y2220" s="183">
        <v>0</v>
      </c>
    </row>
    <row r="2221" spans="1:25" x14ac:dyDescent="0.2">
      <c r="A2221" s="184">
        <v>11882001</v>
      </c>
      <c r="B2221" s="183" t="str">
        <f>[1]店マスタ!B2220</f>
        <v>マツムラデンキ</v>
      </c>
      <c r="C2221" s="183">
        <v>2.5</v>
      </c>
      <c r="D2221" s="183">
        <v>2.5</v>
      </c>
      <c r="E2221" s="183">
        <f>_xlfn.XLOOKUP(A2221,[2]Sheet1!$R:$R,[2]Sheet1!$AB:$AB,"",0)</f>
        <v>2.5</v>
      </c>
      <c r="F2221" s="183" t="str">
        <f>_xlfn.XLOOKUP($A2221,[3]【2026年03月度_全社】RFM客層一覧表データ!$A:$A,[3]【2026年03月度_全社】RFM客層一覧表データ!C:C,"",0)</f>
        <v/>
      </c>
      <c r="G2221" s="183" t="str">
        <f>_xlfn.XLOOKUP($A2221,[3]【2026年03月度_全社】RFM客層一覧表データ!$A:$A,[3]【2026年03月度_全社】RFM客層一覧表データ!D:D,"",0)</f>
        <v/>
      </c>
      <c r="H2221" s="183" t="str">
        <f>_xlfn.XLOOKUP($A2221,[3]【2026年03月度_全社】RFM客層一覧表データ!$A:$A,[3]【2026年03月度_全社】RFM客層一覧表データ!E:E,"",0)</f>
        <v/>
      </c>
      <c r="I2221" s="183" t="str">
        <f>_xlfn.XLOOKUP($A2221,[3]【2026年03月度_全社】RFM客層一覧表データ!$A:$A,[3]【2026年03月度_全社】RFM客層一覧表データ!F:F,"",0)</f>
        <v/>
      </c>
      <c r="J2221" s="183">
        <v>0</v>
      </c>
      <c r="K2221" s="183">
        <v>0</v>
      </c>
      <c r="L2221" s="183">
        <v>0</v>
      </c>
      <c r="M2221" s="183">
        <v>0</v>
      </c>
      <c r="N2221" s="183">
        <v>0</v>
      </c>
      <c r="O2221" s="183">
        <v>0</v>
      </c>
      <c r="P2221" s="183">
        <v>0</v>
      </c>
      <c r="Q2221" s="183">
        <v>0</v>
      </c>
      <c r="R2221" s="183">
        <v>0</v>
      </c>
      <c r="S2221" s="183">
        <v>0</v>
      </c>
      <c r="T2221" s="183">
        <v>0</v>
      </c>
      <c r="U2221" s="183">
        <v>0</v>
      </c>
      <c r="V2221" s="183">
        <v>0</v>
      </c>
      <c r="W2221" s="183">
        <v>0</v>
      </c>
      <c r="X2221" s="183">
        <v>0</v>
      </c>
      <c r="Y2221" s="183">
        <v>0</v>
      </c>
    </row>
    <row r="2222" spans="1:25" x14ac:dyDescent="0.2">
      <c r="A2222" s="184">
        <v>11883001</v>
      </c>
      <c r="B2222" s="183" t="str">
        <f>[1]店マスタ!B2221</f>
        <v>でんきランド　クボタ</v>
      </c>
      <c r="C2222" s="183">
        <v>3.5</v>
      </c>
      <c r="D2222" s="183">
        <v>3.5</v>
      </c>
      <c r="E2222" s="183">
        <f>_xlfn.XLOOKUP(A2222,[2]Sheet1!$R:$R,[2]Sheet1!$AB:$AB,"",0)</f>
        <v>2.5</v>
      </c>
      <c r="F2222" s="183">
        <f>_xlfn.XLOOKUP($A2222,[3]【2026年03月度_全社】RFM客層一覧表データ!$A:$A,[3]【2026年03月度_全社】RFM客層一覧表データ!C:C,"",0)</f>
        <v>673</v>
      </c>
      <c r="G2222" s="183">
        <f>_xlfn.XLOOKUP($A2222,[3]【2026年03月度_全社】RFM客層一覧表データ!$A:$A,[3]【2026年03月度_全社】RFM客層一覧表データ!D:D,"",0)</f>
        <v>280</v>
      </c>
      <c r="H2222" s="183">
        <f>_xlfn.XLOOKUP($A2222,[3]【2026年03月度_全社】RFM客層一覧表データ!$A:$A,[3]【2026年03月度_全社】RFM客層一覧表データ!E:E,"",0)</f>
        <v>374</v>
      </c>
      <c r="I2222" s="183">
        <f>_xlfn.XLOOKUP($A2222,[3]【2026年03月度_全社】RFM客層一覧表データ!$A:$A,[3]【2026年03月度_全社】RFM客層一覧表データ!F:F,"",0)</f>
        <v>13</v>
      </c>
      <c r="J2222" s="183">
        <v>720</v>
      </c>
      <c r="K2222" s="183">
        <v>302</v>
      </c>
      <c r="L2222" s="183">
        <v>386</v>
      </c>
      <c r="M2222" s="183">
        <v>24</v>
      </c>
      <c r="N2222" s="183">
        <v>744</v>
      </c>
      <c r="O2222" s="183">
        <v>367</v>
      </c>
      <c r="P2222" s="183">
        <v>400</v>
      </c>
      <c r="Q2222" s="183">
        <v>23</v>
      </c>
      <c r="R2222" s="183">
        <v>760</v>
      </c>
      <c r="S2222" s="183">
        <v>421</v>
      </c>
      <c r="T2222" s="183">
        <v>408</v>
      </c>
      <c r="U2222" s="183">
        <v>36</v>
      </c>
      <c r="V2222" s="183">
        <v>749</v>
      </c>
      <c r="W2222" s="183">
        <v>419</v>
      </c>
      <c r="X2222" s="183">
        <v>428</v>
      </c>
      <c r="Y2222" s="183">
        <v>27</v>
      </c>
    </row>
    <row r="2223" spans="1:25" x14ac:dyDescent="0.2">
      <c r="A2223" s="184">
        <v>11883002</v>
      </c>
      <c r="B2223" s="183" t="str">
        <f>[1]店マスタ!B2222</f>
        <v>カドでんき</v>
      </c>
      <c r="C2223" s="183">
        <v>2</v>
      </c>
      <c r="D2223" s="183">
        <v>2</v>
      </c>
      <c r="E2223" s="183">
        <f>_xlfn.XLOOKUP(A2223,[2]Sheet1!$R:$R,[2]Sheet1!$AB:$AB,"",0)</f>
        <v>2</v>
      </c>
      <c r="F2223" s="183">
        <f>_xlfn.XLOOKUP($A2223,[3]【2026年03月度_全社】RFM客層一覧表データ!$A:$A,[3]【2026年03月度_全社】RFM客層一覧表データ!C:C,"",0)</f>
        <v>255</v>
      </c>
      <c r="G2223" s="183">
        <f>_xlfn.XLOOKUP($A2223,[3]【2026年03月度_全社】RFM客層一覧表データ!$A:$A,[3]【2026年03月度_全社】RFM客層一覧表データ!D:D,"",0)</f>
        <v>100</v>
      </c>
      <c r="H2223" s="183">
        <f>_xlfn.XLOOKUP($A2223,[3]【2026年03月度_全社】RFM客層一覧表データ!$A:$A,[3]【2026年03月度_全社】RFM客層一覧表データ!E:E,"",0)</f>
        <v>160</v>
      </c>
      <c r="I2223" s="183">
        <f>_xlfn.XLOOKUP($A2223,[3]【2026年03月度_全社】RFM客層一覧表データ!$A:$A,[3]【2026年03月度_全社】RFM客層一覧表データ!F:F,"",0)</f>
        <v>3</v>
      </c>
      <c r="J2223" s="183">
        <v>263</v>
      </c>
      <c r="K2223" s="183">
        <v>115</v>
      </c>
      <c r="L2223" s="183">
        <v>180</v>
      </c>
      <c r="M2223" s="183">
        <v>5</v>
      </c>
      <c r="N2223" s="183">
        <v>278</v>
      </c>
      <c r="O2223" s="183">
        <v>122</v>
      </c>
      <c r="P2223" s="183">
        <v>182</v>
      </c>
      <c r="Q2223" s="183">
        <v>6</v>
      </c>
      <c r="R2223" s="183">
        <v>295</v>
      </c>
      <c r="S2223" s="183">
        <v>136</v>
      </c>
      <c r="T2223" s="183">
        <v>188</v>
      </c>
      <c r="U2223" s="183">
        <v>4</v>
      </c>
      <c r="V2223" s="183">
        <v>314</v>
      </c>
      <c r="W2223" s="183">
        <v>162</v>
      </c>
      <c r="X2223" s="183">
        <v>201</v>
      </c>
      <c r="Y2223" s="183">
        <v>12</v>
      </c>
    </row>
    <row r="2224" spans="1:25" x14ac:dyDescent="0.2">
      <c r="A2224" s="184">
        <v>11883003</v>
      </c>
      <c r="B2224" s="183" t="str">
        <f>[1]店マスタ!B2223</f>
        <v>でんきランド　タナカ</v>
      </c>
      <c r="C2224" s="183">
        <v>4</v>
      </c>
      <c r="D2224" s="183">
        <v>5</v>
      </c>
      <c r="E2224" s="183">
        <f>_xlfn.XLOOKUP(A2224,[2]Sheet1!$R:$R,[2]Sheet1!$AB:$AB,"",0)</f>
        <v>5.5</v>
      </c>
      <c r="F2224" s="183">
        <f>_xlfn.XLOOKUP($A2224,[3]【2026年03月度_全社】RFM客層一覧表データ!$A:$A,[3]【2026年03月度_全社】RFM客層一覧表データ!C:C,"",0)</f>
        <v>872</v>
      </c>
      <c r="G2224" s="183">
        <f>_xlfn.XLOOKUP($A2224,[3]【2026年03月度_全社】RFM客層一覧表データ!$A:$A,[3]【2026年03月度_全社】RFM客層一覧表データ!D:D,"",0)</f>
        <v>497</v>
      </c>
      <c r="H2224" s="183">
        <f>_xlfn.XLOOKUP($A2224,[3]【2026年03月度_全社】RFM客層一覧表データ!$A:$A,[3]【2026年03月度_全社】RFM客層一覧表データ!E:E,"",0)</f>
        <v>605</v>
      </c>
      <c r="I2224" s="183">
        <f>_xlfn.XLOOKUP($A2224,[3]【2026年03月度_全社】RFM客層一覧表データ!$A:$A,[3]【2026年03月度_全社】RFM客層一覧表データ!F:F,"",0)</f>
        <v>41</v>
      </c>
      <c r="J2224" s="183">
        <v>899</v>
      </c>
      <c r="K2224" s="183">
        <v>495</v>
      </c>
      <c r="L2224" s="183">
        <v>612</v>
      </c>
      <c r="M2224" s="183">
        <v>29</v>
      </c>
      <c r="N2224" s="183">
        <v>919</v>
      </c>
      <c r="O2224" s="183">
        <v>519</v>
      </c>
      <c r="P2224" s="183">
        <v>622</v>
      </c>
      <c r="Q2224" s="183">
        <v>26</v>
      </c>
      <c r="R2224" s="183">
        <v>941</v>
      </c>
      <c r="S2224" s="183">
        <v>576</v>
      </c>
      <c r="T2224" s="183">
        <v>627</v>
      </c>
      <c r="U2224" s="183">
        <v>24</v>
      </c>
      <c r="V2224" s="183">
        <v>936</v>
      </c>
      <c r="W2224" s="183">
        <v>599</v>
      </c>
      <c r="X2224" s="183">
        <v>637</v>
      </c>
      <c r="Y2224" s="183">
        <v>34</v>
      </c>
    </row>
    <row r="2225" spans="1:25" x14ac:dyDescent="0.2">
      <c r="A2225" s="184">
        <v>11884003</v>
      </c>
      <c r="B2225" s="183" t="str">
        <f>[1]店マスタ!B2224</f>
        <v>ニューイングランドおかだ</v>
      </c>
      <c r="C2225" s="183">
        <v>1.5</v>
      </c>
      <c r="D2225" s="183">
        <v>1.5</v>
      </c>
      <c r="E2225" s="183" t="str">
        <f>_xlfn.XLOOKUP(A2225,[2]Sheet1!$R:$R,[2]Sheet1!$AB:$AB,"",0)</f>
        <v/>
      </c>
      <c r="F2225" s="183">
        <f>_xlfn.XLOOKUP($A2225,[3]【2026年03月度_全社】RFM客層一覧表データ!$A:$A,[3]【2026年03月度_全社】RFM客層一覧表データ!C:C,"",0)</f>
        <v>393</v>
      </c>
      <c r="G2225" s="183">
        <f>_xlfn.XLOOKUP($A2225,[3]【2026年03月度_全社】RFM客層一覧表データ!$A:$A,[3]【2026年03月度_全社】RFM客層一覧表データ!D:D,"",0)</f>
        <v>145</v>
      </c>
      <c r="H2225" s="183">
        <f>_xlfn.XLOOKUP($A2225,[3]【2026年03月度_全社】RFM客層一覧表データ!$A:$A,[3]【2026年03月度_全社】RFM客層一覧表データ!E:E,"",0)</f>
        <v>153</v>
      </c>
      <c r="I2225" s="183">
        <f>_xlfn.XLOOKUP($A2225,[3]【2026年03月度_全社】RFM客層一覧表データ!$A:$A,[3]【2026年03月度_全社】RFM客層一覧表データ!F:F,"",0)</f>
        <v>15</v>
      </c>
      <c r="J2225" s="183">
        <v>399</v>
      </c>
      <c r="K2225" s="183">
        <v>158</v>
      </c>
      <c r="L2225" s="183">
        <v>172</v>
      </c>
      <c r="M2225" s="183">
        <v>20</v>
      </c>
      <c r="N2225" s="183">
        <v>407</v>
      </c>
      <c r="O2225" s="183">
        <v>180</v>
      </c>
      <c r="P2225" s="183">
        <v>175</v>
      </c>
      <c r="Q2225" s="183">
        <v>20</v>
      </c>
      <c r="R2225" s="183">
        <v>408</v>
      </c>
      <c r="S2225" s="183">
        <v>217</v>
      </c>
      <c r="T2225" s="183">
        <v>187</v>
      </c>
      <c r="U2225" s="183">
        <v>54</v>
      </c>
      <c r="V2225" s="183">
        <v>398</v>
      </c>
      <c r="W2225" s="183">
        <v>167</v>
      </c>
      <c r="X2225" s="183">
        <v>195</v>
      </c>
      <c r="Y2225" s="183">
        <v>19</v>
      </c>
    </row>
    <row r="2226" spans="1:25" x14ac:dyDescent="0.2">
      <c r="A2226" s="184">
        <v>11885002</v>
      </c>
      <c r="B2226" s="183" t="str">
        <f>[1]店マスタ!B2225</f>
        <v>ニューイングランドこつじ</v>
      </c>
      <c r="C2226" s="183">
        <v>1.5</v>
      </c>
      <c r="D2226" s="183">
        <v>1.5</v>
      </c>
      <c r="E2226" s="183" t="str">
        <f>_xlfn.XLOOKUP(A2226,[2]Sheet1!$R:$R,[2]Sheet1!$AB:$AB,"",0)</f>
        <v/>
      </c>
      <c r="F2226" s="183">
        <f>_xlfn.XLOOKUP($A2226,[3]【2026年03月度_全社】RFM客層一覧表データ!$A:$A,[3]【2026年03月度_全社】RFM客層一覧表データ!C:C,"",0)</f>
        <v>129</v>
      </c>
      <c r="G2226" s="183">
        <f>_xlfn.XLOOKUP($A2226,[3]【2026年03月度_全社】RFM客層一覧表データ!$A:$A,[3]【2026年03月度_全社】RFM客層一覧表データ!D:D,"",0)</f>
        <v>48</v>
      </c>
      <c r="H2226" s="183">
        <f>_xlfn.XLOOKUP($A2226,[3]【2026年03月度_全社】RFM客層一覧表データ!$A:$A,[3]【2026年03月度_全社】RFM客層一覧表データ!E:E,"",0)</f>
        <v>69</v>
      </c>
      <c r="I2226" s="183">
        <f>_xlfn.XLOOKUP($A2226,[3]【2026年03月度_全社】RFM客層一覧表データ!$A:$A,[3]【2026年03月度_全社】RFM客層一覧表データ!F:F,"",0)</f>
        <v>8</v>
      </c>
      <c r="J2226" s="183">
        <v>131</v>
      </c>
      <c r="K2226" s="183">
        <v>45</v>
      </c>
      <c r="L2226" s="183">
        <v>65</v>
      </c>
      <c r="M2226" s="183">
        <v>2</v>
      </c>
      <c r="N2226" s="183">
        <v>141</v>
      </c>
      <c r="O2226" s="183">
        <v>59</v>
      </c>
      <c r="P2226" s="183">
        <v>72</v>
      </c>
      <c r="Q2226" s="183">
        <v>11</v>
      </c>
      <c r="R2226" s="183">
        <v>134</v>
      </c>
      <c r="S2226" s="183">
        <v>46</v>
      </c>
      <c r="T2226" s="183">
        <v>69</v>
      </c>
      <c r="U2226" s="183">
        <v>5</v>
      </c>
      <c r="V2226" s="183">
        <v>141</v>
      </c>
      <c r="W2226" s="183">
        <v>59</v>
      </c>
      <c r="X2226" s="183">
        <v>75</v>
      </c>
      <c r="Y2226" s="183">
        <v>5</v>
      </c>
    </row>
    <row r="2227" spans="1:25" x14ac:dyDescent="0.2">
      <c r="A2227" s="184">
        <v>11890004</v>
      </c>
      <c r="B2227" s="183" t="str">
        <f>[1]店マスタ!B2226</f>
        <v>合同会社　トウシヤ</v>
      </c>
      <c r="C2227" s="183">
        <v>2</v>
      </c>
      <c r="D2227" s="183">
        <v>2</v>
      </c>
      <c r="E2227" s="183">
        <f>_xlfn.XLOOKUP(A2227,[2]Sheet1!$R:$R,[2]Sheet1!$AB:$AB,"",0)</f>
        <v>2.5</v>
      </c>
      <c r="F2227" s="183">
        <f>_xlfn.XLOOKUP($A2227,[3]【2026年03月度_全社】RFM客層一覧表データ!$A:$A,[3]【2026年03月度_全社】RFM客層一覧表データ!C:C,"",0)</f>
        <v>766</v>
      </c>
      <c r="G2227" s="183">
        <f>_xlfn.XLOOKUP($A2227,[3]【2026年03月度_全社】RFM客層一覧表データ!$A:$A,[3]【2026年03月度_全社】RFM客層一覧表データ!D:D,"",0)</f>
        <v>368</v>
      </c>
      <c r="H2227" s="183">
        <f>_xlfn.XLOOKUP($A2227,[3]【2026年03月度_全社】RFM客層一覧表データ!$A:$A,[3]【2026年03月度_全社】RFM客層一覧表データ!E:E,"",0)</f>
        <v>450</v>
      </c>
      <c r="I2227" s="183">
        <f>_xlfn.XLOOKUP($A2227,[3]【2026年03月度_全社】RFM客層一覧表データ!$A:$A,[3]【2026年03月度_全社】RFM客層一覧表データ!F:F,"",0)</f>
        <v>48</v>
      </c>
      <c r="J2227" s="183">
        <v>781</v>
      </c>
      <c r="K2227" s="183">
        <v>336</v>
      </c>
      <c r="L2227" s="183">
        <v>468</v>
      </c>
      <c r="M2227" s="183">
        <v>38</v>
      </c>
      <c r="N2227" s="183">
        <v>809</v>
      </c>
      <c r="O2227" s="183">
        <v>351</v>
      </c>
      <c r="P2227" s="183">
        <v>466</v>
      </c>
      <c r="Q2227" s="183">
        <v>43</v>
      </c>
      <c r="R2227" s="183">
        <v>833</v>
      </c>
      <c r="S2227" s="183">
        <v>365</v>
      </c>
      <c r="T2227" s="183">
        <v>475</v>
      </c>
      <c r="U2227" s="183">
        <v>48</v>
      </c>
      <c r="V2227" s="183">
        <v>846</v>
      </c>
      <c r="W2227" s="183">
        <v>385</v>
      </c>
      <c r="X2227" s="183">
        <v>487</v>
      </c>
      <c r="Y2227" s="183">
        <v>51</v>
      </c>
    </row>
    <row r="2228" spans="1:25" x14ac:dyDescent="0.2">
      <c r="A2228" s="184">
        <v>11890011</v>
      </c>
      <c r="B2228" s="183" t="str">
        <f>[1]店マスタ!B2227</f>
        <v>有限会社　ＰＡＬ　かくめい</v>
      </c>
      <c r="C2228" s="183">
        <v>1.5</v>
      </c>
      <c r="D2228" s="183">
        <v>1.5</v>
      </c>
      <c r="E2228" s="183">
        <f>_xlfn.XLOOKUP(A2228,[2]Sheet1!$R:$R,[2]Sheet1!$AB:$AB,"",0)</f>
        <v>1.5</v>
      </c>
      <c r="F2228" s="183">
        <f>_xlfn.XLOOKUP($A2228,[3]【2026年03月度_全社】RFM客層一覧表データ!$A:$A,[3]【2026年03月度_全社】RFM客層一覧表データ!C:C,"",0)</f>
        <v>245</v>
      </c>
      <c r="G2228" s="183">
        <f>_xlfn.XLOOKUP($A2228,[3]【2026年03月度_全社】RFM客層一覧表データ!$A:$A,[3]【2026年03月度_全社】RFM客層一覧表データ!D:D,"",0)</f>
        <v>81</v>
      </c>
      <c r="H2228" s="183">
        <f>_xlfn.XLOOKUP($A2228,[3]【2026年03月度_全社】RFM客層一覧表データ!$A:$A,[3]【2026年03月度_全社】RFM客層一覧表データ!E:E,"",0)</f>
        <v>123</v>
      </c>
      <c r="I2228" s="183">
        <f>_xlfn.XLOOKUP($A2228,[3]【2026年03月度_全社】RFM客層一覧表データ!$A:$A,[3]【2026年03月度_全社】RFM客層一覧表データ!F:F,"",0)</f>
        <v>13</v>
      </c>
      <c r="J2228" s="183">
        <v>267</v>
      </c>
      <c r="K2228" s="183">
        <v>86</v>
      </c>
      <c r="L2228" s="183">
        <v>137</v>
      </c>
      <c r="M2228" s="183">
        <v>11</v>
      </c>
      <c r="N2228" s="183">
        <v>281</v>
      </c>
      <c r="O2228" s="183">
        <v>109</v>
      </c>
      <c r="P2228" s="183">
        <v>141</v>
      </c>
      <c r="Q2228" s="183">
        <v>13</v>
      </c>
      <c r="R2228" s="183">
        <v>296</v>
      </c>
      <c r="S2228" s="183">
        <v>110</v>
      </c>
      <c r="T2228" s="183">
        <v>155</v>
      </c>
      <c r="U2228" s="183">
        <v>15</v>
      </c>
      <c r="V2228" s="183">
        <v>301</v>
      </c>
      <c r="W2228" s="183">
        <v>107</v>
      </c>
      <c r="X2228" s="183">
        <v>163</v>
      </c>
      <c r="Y2228" s="183">
        <v>7</v>
      </c>
    </row>
    <row r="2229" spans="1:25" x14ac:dyDescent="0.2">
      <c r="A2229" s="184">
        <v>11890020</v>
      </c>
      <c r="B2229" s="183" t="str">
        <f>[1]店マスタ!B2228</f>
        <v>株式会社　楽ちん館</v>
      </c>
      <c r="C2229" s="183">
        <v>3.5</v>
      </c>
      <c r="D2229" s="183">
        <v>3.5</v>
      </c>
      <c r="E2229" s="183">
        <f>_xlfn.XLOOKUP(A2229,[2]Sheet1!$R:$R,[2]Sheet1!$AB:$AB,"",0)</f>
        <v>2.5</v>
      </c>
      <c r="F2229" s="183">
        <f>_xlfn.XLOOKUP($A2229,[3]【2026年03月度_全社】RFM客層一覧表データ!$A:$A,[3]【2026年03月度_全社】RFM客層一覧表データ!C:C,"",0)</f>
        <v>1009</v>
      </c>
      <c r="G2229" s="183">
        <f>_xlfn.XLOOKUP($A2229,[3]【2026年03月度_全社】RFM客層一覧表データ!$A:$A,[3]【2026年03月度_全社】RFM客層一覧表データ!D:D,"",0)</f>
        <v>403</v>
      </c>
      <c r="H2229" s="183">
        <f>_xlfn.XLOOKUP($A2229,[3]【2026年03月度_全社】RFM客層一覧表データ!$A:$A,[3]【2026年03月度_全社】RFM客層一覧表データ!E:E,"",0)</f>
        <v>629</v>
      </c>
      <c r="I2229" s="183">
        <f>_xlfn.XLOOKUP($A2229,[3]【2026年03月度_全社】RFM客層一覧表データ!$A:$A,[3]【2026年03月度_全社】RFM客層一覧表データ!F:F,"",0)</f>
        <v>24</v>
      </c>
      <c r="J2229" s="183">
        <v>1091</v>
      </c>
      <c r="K2229" s="183">
        <v>469</v>
      </c>
      <c r="L2229" s="183">
        <v>687</v>
      </c>
      <c r="M2229" s="183">
        <v>17</v>
      </c>
      <c r="N2229" s="183">
        <v>1162</v>
      </c>
      <c r="O2229" s="183">
        <v>517</v>
      </c>
      <c r="P2229" s="183">
        <v>725</v>
      </c>
      <c r="Q2229" s="183">
        <v>39</v>
      </c>
      <c r="R2229" s="183">
        <v>1231</v>
      </c>
      <c r="S2229" s="183">
        <v>546</v>
      </c>
      <c r="T2229" s="183">
        <v>777</v>
      </c>
      <c r="U2229" s="183">
        <v>36</v>
      </c>
      <c r="V2229" s="183">
        <v>1298</v>
      </c>
      <c r="W2229" s="183">
        <v>605</v>
      </c>
      <c r="X2229" s="183">
        <v>836</v>
      </c>
      <c r="Y2229" s="183">
        <v>31</v>
      </c>
    </row>
    <row r="2230" spans="1:25" x14ac:dyDescent="0.2">
      <c r="A2230" s="184">
        <v>11890036</v>
      </c>
      <c r="B2230" s="183" t="str">
        <f>[1]店マスタ!B2229</f>
        <v>スカイ　カネマス</v>
      </c>
      <c r="C2230" s="183">
        <v>2</v>
      </c>
      <c r="D2230" s="183">
        <v>1.5</v>
      </c>
      <c r="E2230" s="183">
        <f>_xlfn.XLOOKUP(A2230,[2]Sheet1!$R:$R,[2]Sheet1!$AB:$AB,"",0)</f>
        <v>1.5</v>
      </c>
      <c r="F2230" s="183">
        <f>_xlfn.XLOOKUP($A2230,[3]【2026年03月度_全社】RFM客層一覧表データ!$A:$A,[3]【2026年03月度_全社】RFM客層一覧表データ!C:C,"",0)</f>
        <v>213</v>
      </c>
      <c r="G2230" s="183">
        <f>_xlfn.XLOOKUP($A2230,[3]【2026年03月度_全社】RFM客層一覧表データ!$A:$A,[3]【2026年03月度_全社】RFM客層一覧表データ!D:D,"",0)</f>
        <v>75</v>
      </c>
      <c r="H2230" s="183">
        <f>_xlfn.XLOOKUP($A2230,[3]【2026年03月度_全社】RFM客層一覧表データ!$A:$A,[3]【2026年03月度_全社】RFM客層一覧表データ!E:E,"",0)</f>
        <v>96</v>
      </c>
      <c r="I2230" s="183">
        <f>_xlfn.XLOOKUP($A2230,[3]【2026年03月度_全社】RFM客層一覧表データ!$A:$A,[3]【2026年03月度_全社】RFM客層一覧表データ!F:F,"",0)</f>
        <v>19</v>
      </c>
      <c r="J2230" s="183">
        <v>249</v>
      </c>
      <c r="K2230" s="183">
        <v>71</v>
      </c>
      <c r="L2230" s="183">
        <v>94</v>
      </c>
      <c r="M2230" s="183">
        <v>20</v>
      </c>
      <c r="N2230" s="183">
        <v>311</v>
      </c>
      <c r="O2230" s="183">
        <v>76</v>
      </c>
      <c r="P2230" s="183">
        <v>112</v>
      </c>
      <c r="Q2230" s="183">
        <v>22</v>
      </c>
      <c r="R2230" s="183">
        <v>375</v>
      </c>
      <c r="S2230" s="183">
        <v>73</v>
      </c>
      <c r="T2230" s="183">
        <v>140</v>
      </c>
      <c r="U2230" s="183">
        <v>16</v>
      </c>
      <c r="V2230" s="183">
        <v>423</v>
      </c>
      <c r="W2230" s="183">
        <v>71</v>
      </c>
      <c r="X2230" s="183">
        <v>164</v>
      </c>
      <c r="Y2230" s="183">
        <v>11</v>
      </c>
    </row>
    <row r="2231" spans="1:25" x14ac:dyDescent="0.2">
      <c r="A2231" s="184">
        <v>11890066</v>
      </c>
      <c r="B2231" s="183" t="str">
        <f>[1]店マスタ!B2230</f>
        <v>ツチモリ</v>
      </c>
      <c r="C2231" s="183">
        <v>2.5</v>
      </c>
      <c r="D2231" s="183">
        <v>2.5</v>
      </c>
      <c r="E2231" s="183">
        <f>_xlfn.XLOOKUP(A2231,[2]Sheet1!$R:$R,[2]Sheet1!$AB:$AB,"",0)</f>
        <v>2.5</v>
      </c>
      <c r="F2231" s="183" t="str">
        <f>_xlfn.XLOOKUP($A2231,[3]【2026年03月度_全社】RFM客層一覧表データ!$A:$A,[3]【2026年03月度_全社】RFM客層一覧表データ!C:C,"",0)</f>
        <v/>
      </c>
      <c r="G2231" s="183" t="str">
        <f>_xlfn.XLOOKUP($A2231,[3]【2026年03月度_全社】RFM客層一覧表データ!$A:$A,[3]【2026年03月度_全社】RFM客層一覧表データ!D:D,"",0)</f>
        <v/>
      </c>
      <c r="H2231" s="183" t="str">
        <f>_xlfn.XLOOKUP($A2231,[3]【2026年03月度_全社】RFM客層一覧表データ!$A:$A,[3]【2026年03月度_全社】RFM客層一覧表データ!E:E,"",0)</f>
        <v/>
      </c>
      <c r="I2231" s="183" t="str">
        <f>_xlfn.XLOOKUP($A2231,[3]【2026年03月度_全社】RFM客層一覧表データ!$A:$A,[3]【2026年03月度_全社】RFM客層一覧表データ!F:F,"",0)</f>
        <v/>
      </c>
      <c r="J2231" s="183">
        <v>0</v>
      </c>
      <c r="K2231" s="183">
        <v>0</v>
      </c>
      <c r="L2231" s="183">
        <v>0</v>
      </c>
      <c r="M2231" s="183">
        <v>0</v>
      </c>
      <c r="N2231" s="183">
        <v>0</v>
      </c>
      <c r="O2231" s="183">
        <v>0</v>
      </c>
      <c r="P2231" s="183">
        <v>0</v>
      </c>
      <c r="Q2231" s="183">
        <v>0</v>
      </c>
      <c r="R2231" s="183">
        <v>0</v>
      </c>
      <c r="S2231" s="183">
        <v>0</v>
      </c>
      <c r="T2231" s="183">
        <v>0</v>
      </c>
      <c r="U2231" s="183">
        <v>0</v>
      </c>
      <c r="V2231" s="183">
        <v>0</v>
      </c>
      <c r="W2231" s="183">
        <v>0</v>
      </c>
      <c r="X2231" s="183">
        <v>0</v>
      </c>
      <c r="Y2231" s="183">
        <v>0</v>
      </c>
    </row>
    <row r="2232" spans="1:25" x14ac:dyDescent="0.2">
      <c r="A2232" s="184">
        <v>11890091</v>
      </c>
      <c r="B2232" s="183" t="str">
        <f>[1]店マスタ!B2231</f>
        <v>ＬＩＦＥ　こうの</v>
      </c>
      <c r="C2232" s="183">
        <v>2.5</v>
      </c>
      <c r="D2232" s="183">
        <v>2.5</v>
      </c>
      <c r="E2232" s="183">
        <f>_xlfn.XLOOKUP(A2232,[2]Sheet1!$R:$R,[2]Sheet1!$AB:$AB,"",0)</f>
        <v>2.5</v>
      </c>
      <c r="F2232" s="183" t="str">
        <f>_xlfn.XLOOKUP($A2232,[3]【2026年03月度_全社】RFM客層一覧表データ!$A:$A,[3]【2026年03月度_全社】RFM客層一覧表データ!C:C,"",0)</f>
        <v/>
      </c>
      <c r="G2232" s="183" t="str">
        <f>_xlfn.XLOOKUP($A2232,[3]【2026年03月度_全社】RFM客層一覧表データ!$A:$A,[3]【2026年03月度_全社】RFM客層一覧表データ!D:D,"",0)</f>
        <v/>
      </c>
      <c r="H2232" s="183" t="str">
        <f>_xlfn.XLOOKUP($A2232,[3]【2026年03月度_全社】RFM客層一覧表データ!$A:$A,[3]【2026年03月度_全社】RFM客層一覧表データ!E:E,"",0)</f>
        <v/>
      </c>
      <c r="I2232" s="183" t="str">
        <f>_xlfn.XLOOKUP($A2232,[3]【2026年03月度_全社】RFM客層一覧表データ!$A:$A,[3]【2026年03月度_全社】RFM客層一覧表データ!F:F,"",0)</f>
        <v/>
      </c>
      <c r="J2232" s="183">
        <v>0</v>
      </c>
      <c r="K2232" s="183">
        <v>0</v>
      </c>
      <c r="L2232" s="183">
        <v>0</v>
      </c>
      <c r="M2232" s="183">
        <v>0</v>
      </c>
      <c r="N2232" s="183">
        <v>0</v>
      </c>
      <c r="O2232" s="183">
        <v>0</v>
      </c>
      <c r="P2232" s="183">
        <v>0</v>
      </c>
      <c r="Q2232" s="183">
        <v>0</v>
      </c>
      <c r="R2232" s="183">
        <v>0</v>
      </c>
      <c r="S2232" s="183">
        <v>0</v>
      </c>
      <c r="T2232" s="183">
        <v>0</v>
      </c>
      <c r="U2232" s="183">
        <v>0</v>
      </c>
      <c r="V2232" s="183">
        <v>0</v>
      </c>
      <c r="W2232" s="183">
        <v>0</v>
      </c>
      <c r="X2232" s="183">
        <v>0</v>
      </c>
      <c r="Y2232" s="183">
        <v>0</v>
      </c>
    </row>
    <row r="2233" spans="1:25" x14ac:dyDescent="0.2">
      <c r="A2233" s="184">
        <v>11891003</v>
      </c>
      <c r="B2233" s="183" t="str">
        <f>[1]店マスタ!B2232</f>
        <v>まことや電器株式会社</v>
      </c>
      <c r="C2233" s="183">
        <v>4</v>
      </c>
      <c r="D2233" s="183">
        <v>4</v>
      </c>
      <c r="E2233" s="183">
        <f>_xlfn.XLOOKUP(A2233,[2]Sheet1!$R:$R,[2]Sheet1!$AB:$AB,"",0)</f>
        <v>4</v>
      </c>
      <c r="F2233" s="183">
        <f>_xlfn.XLOOKUP($A2233,[3]【2026年03月度_全社】RFM客層一覧表データ!$A:$A,[3]【2026年03月度_全社】RFM客層一覧表データ!C:C,"",0)</f>
        <v>1037</v>
      </c>
      <c r="G2233" s="183">
        <f>_xlfn.XLOOKUP($A2233,[3]【2026年03月度_全社】RFM客層一覧表データ!$A:$A,[3]【2026年03月度_全社】RFM客層一覧表データ!D:D,"",0)</f>
        <v>469</v>
      </c>
      <c r="H2233" s="183">
        <f>_xlfn.XLOOKUP($A2233,[3]【2026年03月度_全社】RFM客層一覧表データ!$A:$A,[3]【2026年03月度_全社】RFM客層一覧表データ!E:E,"",0)</f>
        <v>591</v>
      </c>
      <c r="I2233" s="183">
        <f>_xlfn.XLOOKUP($A2233,[3]【2026年03月度_全社】RFM客層一覧表データ!$A:$A,[3]【2026年03月度_全社】RFM客層一覧表データ!F:F,"",0)</f>
        <v>53</v>
      </c>
      <c r="J2233" s="183">
        <v>1073</v>
      </c>
      <c r="K2233" s="183">
        <v>468</v>
      </c>
      <c r="L2233" s="183">
        <v>591</v>
      </c>
      <c r="M2233" s="183">
        <v>49</v>
      </c>
      <c r="N2233" s="183">
        <v>1113</v>
      </c>
      <c r="O2233" s="183">
        <v>509</v>
      </c>
      <c r="P2233" s="183">
        <v>579</v>
      </c>
      <c r="Q2233" s="183">
        <v>45</v>
      </c>
      <c r="R2233" s="183">
        <v>1141</v>
      </c>
      <c r="S2233" s="183">
        <v>529</v>
      </c>
      <c r="T2233" s="183">
        <v>554</v>
      </c>
      <c r="U2233" s="183">
        <v>67</v>
      </c>
      <c r="V2233" s="183">
        <v>1145</v>
      </c>
      <c r="W2233" s="183">
        <v>466</v>
      </c>
      <c r="X2233" s="183">
        <v>507</v>
      </c>
      <c r="Y2233" s="183">
        <v>59</v>
      </c>
    </row>
    <row r="2234" spans="1:25" x14ac:dyDescent="0.2">
      <c r="A2234" s="184">
        <v>11891004</v>
      </c>
      <c r="B2234" s="183" t="str">
        <f>[1]店マスタ!B2233</f>
        <v>有限会社　カド電器</v>
      </c>
      <c r="C2234" s="183">
        <v>1.5</v>
      </c>
      <c r="D2234" s="183">
        <v>1.5</v>
      </c>
      <c r="E2234" s="183">
        <f>_xlfn.XLOOKUP(A2234,[2]Sheet1!$R:$R,[2]Sheet1!$AB:$AB,"",0)</f>
        <v>1.5</v>
      </c>
      <c r="F2234" s="183">
        <f>_xlfn.XLOOKUP($A2234,[3]【2026年03月度_全社】RFM客層一覧表データ!$A:$A,[3]【2026年03月度_全社】RFM客層一覧表データ!C:C,"",0)</f>
        <v>295</v>
      </c>
      <c r="G2234" s="183">
        <f>_xlfn.XLOOKUP($A2234,[3]【2026年03月度_全社】RFM客層一覧表データ!$A:$A,[3]【2026年03月度_全社】RFM客層一覧表データ!D:D,"",0)</f>
        <v>114</v>
      </c>
      <c r="H2234" s="183">
        <f>_xlfn.XLOOKUP($A2234,[3]【2026年03月度_全社】RFM客層一覧表データ!$A:$A,[3]【2026年03月度_全社】RFM客層一覧表データ!E:E,"",0)</f>
        <v>182</v>
      </c>
      <c r="I2234" s="183">
        <f>_xlfn.XLOOKUP($A2234,[3]【2026年03月度_全社】RFM客層一覧表データ!$A:$A,[3]【2026年03月度_全社】RFM客層一覧表データ!F:F,"",0)</f>
        <v>9</v>
      </c>
      <c r="J2234" s="183">
        <v>322</v>
      </c>
      <c r="K2234" s="183">
        <v>128</v>
      </c>
      <c r="L2234" s="183">
        <v>192</v>
      </c>
      <c r="M2234" s="183">
        <v>10</v>
      </c>
      <c r="N2234" s="183">
        <v>333</v>
      </c>
      <c r="O2234" s="183">
        <v>131</v>
      </c>
      <c r="P2234" s="183">
        <v>218</v>
      </c>
      <c r="Q2234" s="183">
        <v>12</v>
      </c>
      <c r="R2234" s="183">
        <v>363</v>
      </c>
      <c r="S2234" s="183">
        <v>162</v>
      </c>
      <c r="T2234" s="183">
        <v>238</v>
      </c>
      <c r="U2234" s="183">
        <v>13</v>
      </c>
      <c r="V2234" s="183">
        <v>399</v>
      </c>
      <c r="W2234" s="183">
        <v>160</v>
      </c>
      <c r="X2234" s="183">
        <v>242</v>
      </c>
      <c r="Y2234" s="183">
        <v>12</v>
      </c>
    </row>
    <row r="2235" spans="1:25" x14ac:dyDescent="0.2">
      <c r="A2235" s="184">
        <v>11891006</v>
      </c>
      <c r="B2235" s="183" t="str">
        <f>[1]店マスタ!B2234</f>
        <v>ヨシデンサービス</v>
      </c>
      <c r="C2235" s="183">
        <v>2</v>
      </c>
      <c r="D2235" s="183">
        <v>2</v>
      </c>
      <c r="E2235" s="183">
        <f>_xlfn.XLOOKUP(A2235,[2]Sheet1!$R:$R,[2]Sheet1!$AB:$AB,"",0)</f>
        <v>2</v>
      </c>
      <c r="F2235" s="183">
        <f>_xlfn.XLOOKUP($A2235,[3]【2026年03月度_全社】RFM客層一覧表データ!$A:$A,[3]【2026年03月度_全社】RFM客層一覧表データ!C:C,"",0)</f>
        <v>409</v>
      </c>
      <c r="G2235" s="183">
        <f>_xlfn.XLOOKUP($A2235,[3]【2026年03月度_全社】RFM客層一覧表データ!$A:$A,[3]【2026年03月度_全社】RFM客層一覧表データ!D:D,"",0)</f>
        <v>189</v>
      </c>
      <c r="H2235" s="183">
        <f>_xlfn.XLOOKUP($A2235,[3]【2026年03月度_全社】RFM客層一覧表データ!$A:$A,[3]【2026年03月度_全社】RFM客層一覧表データ!E:E,"",0)</f>
        <v>228</v>
      </c>
      <c r="I2235" s="183">
        <f>_xlfn.XLOOKUP($A2235,[3]【2026年03月度_全社】RFM客層一覧表データ!$A:$A,[3]【2026年03月度_全社】RFM客層一覧表データ!F:F,"",0)</f>
        <v>28</v>
      </c>
      <c r="J2235" s="183">
        <v>408</v>
      </c>
      <c r="K2235" s="183">
        <v>194</v>
      </c>
      <c r="L2235" s="183">
        <v>233</v>
      </c>
      <c r="M2235" s="183">
        <v>28</v>
      </c>
      <c r="N2235" s="183">
        <v>414</v>
      </c>
      <c r="O2235" s="183">
        <v>202</v>
      </c>
      <c r="P2235" s="183">
        <v>236</v>
      </c>
      <c r="Q2235" s="183">
        <v>37</v>
      </c>
      <c r="R2235" s="183">
        <v>417</v>
      </c>
      <c r="S2235" s="183">
        <v>189</v>
      </c>
      <c r="T2235" s="183">
        <v>240</v>
      </c>
      <c r="U2235" s="183">
        <v>26</v>
      </c>
      <c r="V2235" s="183">
        <v>429</v>
      </c>
      <c r="W2235" s="183">
        <v>209</v>
      </c>
      <c r="X2235" s="183">
        <v>241</v>
      </c>
      <c r="Y2235" s="183">
        <v>27</v>
      </c>
    </row>
    <row r="2236" spans="1:25" x14ac:dyDescent="0.2">
      <c r="A2236" s="184">
        <v>11894001</v>
      </c>
      <c r="B2236" s="183" t="str">
        <f>[1]店マスタ!B2235</f>
        <v>ＴＥＣ　タナカ</v>
      </c>
      <c r="C2236" s="183">
        <v>2</v>
      </c>
      <c r="D2236" s="183">
        <v>1.5</v>
      </c>
      <c r="E2236" s="183">
        <f>_xlfn.XLOOKUP(A2236,[2]Sheet1!$R:$R,[2]Sheet1!$AB:$AB,"",0)</f>
        <v>1.5</v>
      </c>
      <c r="F2236" s="183">
        <f>_xlfn.XLOOKUP($A2236,[3]【2026年03月度_全社】RFM客層一覧表データ!$A:$A,[3]【2026年03月度_全社】RFM客層一覧表データ!C:C,"",0)</f>
        <v>551</v>
      </c>
      <c r="G2236" s="183">
        <f>_xlfn.XLOOKUP($A2236,[3]【2026年03月度_全社】RFM客層一覧表データ!$A:$A,[3]【2026年03月度_全社】RFM客層一覧表データ!D:D,"",0)</f>
        <v>236</v>
      </c>
      <c r="H2236" s="183">
        <f>_xlfn.XLOOKUP($A2236,[3]【2026年03月度_全社】RFM客層一覧表データ!$A:$A,[3]【2026年03月度_全社】RFM客層一覧表データ!E:E,"",0)</f>
        <v>300</v>
      </c>
      <c r="I2236" s="183">
        <f>_xlfn.XLOOKUP($A2236,[3]【2026年03月度_全社】RFM客層一覧表データ!$A:$A,[3]【2026年03月度_全社】RFM客層一覧表データ!F:F,"",0)</f>
        <v>33</v>
      </c>
      <c r="J2236" s="183">
        <v>550</v>
      </c>
      <c r="K2236" s="183">
        <v>253</v>
      </c>
      <c r="L2236" s="183">
        <v>308</v>
      </c>
      <c r="M2236" s="183">
        <v>32</v>
      </c>
      <c r="N2236" s="183">
        <v>547</v>
      </c>
      <c r="O2236" s="183">
        <v>255</v>
      </c>
      <c r="P2236" s="183">
        <v>303</v>
      </c>
      <c r="Q2236" s="183">
        <v>31</v>
      </c>
      <c r="R2236" s="183">
        <v>548</v>
      </c>
      <c r="S2236" s="183">
        <v>289</v>
      </c>
      <c r="T2236" s="183">
        <v>312</v>
      </c>
      <c r="U2236" s="183">
        <v>43</v>
      </c>
      <c r="V2236" s="183">
        <v>523</v>
      </c>
      <c r="W2236" s="183">
        <v>232</v>
      </c>
      <c r="X2236" s="183">
        <v>302</v>
      </c>
      <c r="Y2236" s="183">
        <v>17</v>
      </c>
    </row>
    <row r="2237" spans="1:25" x14ac:dyDescent="0.2">
      <c r="A2237" s="184">
        <v>11921010</v>
      </c>
      <c r="B2237" s="183" t="str">
        <f>[1]店マスタ!B2236</f>
        <v>（株）坂本電機</v>
      </c>
      <c r="C2237" s="183">
        <v>1.5</v>
      </c>
      <c r="D2237" s="183">
        <v>1.5</v>
      </c>
      <c r="E2237" s="183">
        <f>_xlfn.XLOOKUP(A2237,[2]Sheet1!$R:$R,[2]Sheet1!$AB:$AB,"",0)</f>
        <v>1.5</v>
      </c>
      <c r="F2237" s="183" t="str">
        <f>_xlfn.XLOOKUP($A2237,[3]【2026年03月度_全社】RFM客層一覧表データ!$A:$A,[3]【2026年03月度_全社】RFM客層一覧表データ!C:C,"",0)</f>
        <v/>
      </c>
      <c r="G2237" s="183" t="str">
        <f>_xlfn.XLOOKUP($A2237,[3]【2026年03月度_全社】RFM客層一覧表データ!$A:$A,[3]【2026年03月度_全社】RFM客層一覧表データ!D:D,"",0)</f>
        <v/>
      </c>
      <c r="H2237" s="183" t="str">
        <f>_xlfn.XLOOKUP($A2237,[3]【2026年03月度_全社】RFM客層一覧表データ!$A:$A,[3]【2026年03月度_全社】RFM客層一覧表データ!E:E,"",0)</f>
        <v/>
      </c>
      <c r="I2237" s="183" t="str">
        <f>_xlfn.XLOOKUP($A2237,[3]【2026年03月度_全社】RFM客層一覧表データ!$A:$A,[3]【2026年03月度_全社】RFM客層一覧表データ!F:F,"",0)</f>
        <v/>
      </c>
      <c r="J2237" s="183">
        <v>0</v>
      </c>
      <c r="K2237" s="183">
        <v>0</v>
      </c>
      <c r="L2237" s="183">
        <v>0</v>
      </c>
      <c r="M2237" s="183">
        <v>0</v>
      </c>
      <c r="N2237" s="183">
        <v>0</v>
      </c>
      <c r="O2237" s="183">
        <v>0</v>
      </c>
      <c r="P2237" s="183">
        <v>0</v>
      </c>
      <c r="Q2237" s="183">
        <v>0</v>
      </c>
      <c r="R2237" s="183">
        <v>0</v>
      </c>
      <c r="S2237" s="183">
        <v>0</v>
      </c>
      <c r="T2237" s="183">
        <v>0</v>
      </c>
      <c r="U2237" s="183">
        <v>0</v>
      </c>
      <c r="V2237" s="183">
        <v>0</v>
      </c>
      <c r="W2237" s="183">
        <v>0</v>
      </c>
      <c r="X2237" s="183">
        <v>0</v>
      </c>
      <c r="Y2237" s="183">
        <v>0</v>
      </c>
    </row>
    <row r="2238" spans="1:25" x14ac:dyDescent="0.2">
      <c r="A2238" s="184">
        <v>11921011</v>
      </c>
      <c r="B2238" s="183" t="str">
        <f>[1]店マスタ!B2237</f>
        <v>ＡＬＰＳ電化チェーン　山梨店</v>
      </c>
      <c r="C2238" s="183">
        <v>1.5</v>
      </c>
      <c r="D2238" s="183">
        <v>1.5</v>
      </c>
      <c r="E2238" s="183">
        <f>_xlfn.XLOOKUP(A2238,[2]Sheet1!$R:$R,[2]Sheet1!$AB:$AB,"",0)</f>
        <v>1.5</v>
      </c>
      <c r="F2238" s="183">
        <f>_xlfn.XLOOKUP($A2238,[3]【2026年03月度_全社】RFM客層一覧表データ!$A:$A,[3]【2026年03月度_全社】RFM客層一覧表データ!C:C,"",0)</f>
        <v>146</v>
      </c>
      <c r="G2238" s="183">
        <f>_xlfn.XLOOKUP($A2238,[3]【2026年03月度_全社】RFM客層一覧表データ!$A:$A,[3]【2026年03月度_全社】RFM客層一覧表データ!D:D,"",0)</f>
        <v>81</v>
      </c>
      <c r="H2238" s="183">
        <f>_xlfn.XLOOKUP($A2238,[3]【2026年03月度_全社】RFM客層一覧表データ!$A:$A,[3]【2026年03月度_全社】RFM客層一覧表データ!E:E,"",0)</f>
        <v>1</v>
      </c>
      <c r="I2238" s="183">
        <f>_xlfn.XLOOKUP($A2238,[3]【2026年03月度_全社】RFM客層一覧表データ!$A:$A,[3]【2026年03月度_全社】RFM客層一覧表データ!F:F,"",0)</f>
        <v>0</v>
      </c>
      <c r="J2238" s="183">
        <v>81</v>
      </c>
      <c r="K2238" s="183">
        <v>31</v>
      </c>
      <c r="L2238" s="183">
        <v>0</v>
      </c>
      <c r="M2238" s="183">
        <v>0</v>
      </c>
      <c r="N2238" s="183">
        <v>52</v>
      </c>
      <c r="O2238" s="183">
        <v>0</v>
      </c>
      <c r="P2238" s="183">
        <v>0</v>
      </c>
      <c r="Q2238" s="183">
        <v>0</v>
      </c>
      <c r="R2238" s="183">
        <v>52</v>
      </c>
      <c r="S2238" s="183">
        <v>44</v>
      </c>
      <c r="T2238" s="183">
        <v>0</v>
      </c>
      <c r="U2238" s="183">
        <v>43</v>
      </c>
      <c r="V2238" s="183">
        <v>0</v>
      </c>
      <c r="W2238" s="183">
        <v>0</v>
      </c>
      <c r="X2238" s="183">
        <v>0</v>
      </c>
      <c r="Y2238" s="183">
        <v>0</v>
      </c>
    </row>
    <row r="2239" spans="1:25" x14ac:dyDescent="0.2">
      <c r="A2239" s="184">
        <v>11960001</v>
      </c>
      <c r="B2239" s="183" t="str">
        <f>[1]店マスタ!B2238</f>
        <v>（塩部）クボタ電気商会</v>
      </c>
      <c r="C2239" s="183">
        <v>1</v>
      </c>
      <c r="D2239" s="183">
        <v>1</v>
      </c>
      <c r="E2239" s="183" t="str">
        <f>_xlfn.XLOOKUP(A2239,[2]Sheet1!$R:$R,[2]Sheet1!$AB:$AB,"",0)</f>
        <v/>
      </c>
      <c r="F2239" s="183" t="str">
        <f>_xlfn.XLOOKUP($A2239,[3]【2026年03月度_全社】RFM客層一覧表データ!$A:$A,[3]【2026年03月度_全社】RFM客層一覧表データ!C:C,"",0)</f>
        <v/>
      </c>
      <c r="G2239" s="183" t="str">
        <f>_xlfn.XLOOKUP($A2239,[3]【2026年03月度_全社】RFM客層一覧表データ!$A:$A,[3]【2026年03月度_全社】RFM客層一覧表データ!D:D,"",0)</f>
        <v/>
      </c>
      <c r="H2239" s="183" t="str">
        <f>_xlfn.XLOOKUP($A2239,[3]【2026年03月度_全社】RFM客層一覧表データ!$A:$A,[3]【2026年03月度_全社】RFM客層一覧表データ!E:E,"",0)</f>
        <v/>
      </c>
      <c r="I2239" s="183" t="str">
        <f>_xlfn.XLOOKUP($A2239,[3]【2026年03月度_全社】RFM客層一覧表データ!$A:$A,[3]【2026年03月度_全社】RFM客層一覧表データ!F:F,"",0)</f>
        <v/>
      </c>
      <c r="J2239" s="183">
        <v>70</v>
      </c>
      <c r="K2239" s="183">
        <v>22</v>
      </c>
      <c r="L2239" s="183">
        <v>29</v>
      </c>
      <c r="M2239" s="183">
        <v>6</v>
      </c>
      <c r="N2239" s="183">
        <v>68</v>
      </c>
      <c r="O2239" s="183">
        <v>26</v>
      </c>
      <c r="P2239" s="183">
        <v>33</v>
      </c>
      <c r="Q2239" s="183">
        <v>4</v>
      </c>
      <c r="R2239" s="183">
        <v>62</v>
      </c>
      <c r="S2239" s="183">
        <v>22</v>
      </c>
      <c r="T2239" s="183">
        <v>31</v>
      </c>
      <c r="U2239" s="183">
        <v>1</v>
      </c>
      <c r="V2239" s="183">
        <v>67</v>
      </c>
      <c r="W2239" s="183">
        <v>29</v>
      </c>
      <c r="X2239" s="183">
        <v>33</v>
      </c>
      <c r="Y2239" s="183">
        <v>7</v>
      </c>
    </row>
    <row r="2240" spans="1:25" x14ac:dyDescent="0.2">
      <c r="A2240" s="184">
        <v>11960020</v>
      </c>
      <c r="B2240" s="183" t="str">
        <f>[1]店マスタ!B2239</f>
        <v>ライフテクト　スカイ通信</v>
      </c>
      <c r="C2240" s="183">
        <v>3.5</v>
      </c>
      <c r="D2240" s="183">
        <v>3</v>
      </c>
      <c r="E2240" s="183">
        <f>_xlfn.XLOOKUP(A2240,[2]Sheet1!$R:$R,[2]Sheet1!$AB:$AB,"",0)</f>
        <v>3.5</v>
      </c>
      <c r="F2240" s="183">
        <f>_xlfn.XLOOKUP($A2240,[3]【2026年03月度_全社】RFM客層一覧表データ!$A:$A,[3]【2026年03月度_全社】RFM客層一覧表データ!C:C,"",0)</f>
        <v>898</v>
      </c>
      <c r="G2240" s="183">
        <f>_xlfn.XLOOKUP($A2240,[3]【2026年03月度_全社】RFM客層一覧表データ!$A:$A,[3]【2026年03月度_全社】RFM客層一覧表データ!D:D,"",0)</f>
        <v>414</v>
      </c>
      <c r="H2240" s="183">
        <f>_xlfn.XLOOKUP($A2240,[3]【2026年03月度_全社】RFM客層一覧表データ!$A:$A,[3]【2026年03月度_全社】RFM客層一覧表データ!E:E,"",0)</f>
        <v>421</v>
      </c>
      <c r="I2240" s="183">
        <f>_xlfn.XLOOKUP($A2240,[3]【2026年03月度_全社】RFM客層一覧表データ!$A:$A,[3]【2026年03月度_全社】RFM客層一覧表データ!F:F,"",0)</f>
        <v>79</v>
      </c>
      <c r="J2240" s="183">
        <v>903</v>
      </c>
      <c r="K2240" s="183">
        <v>391</v>
      </c>
      <c r="L2240" s="183">
        <v>413</v>
      </c>
      <c r="M2240" s="183">
        <v>73</v>
      </c>
      <c r="N2240" s="183">
        <v>858</v>
      </c>
      <c r="O2240" s="183">
        <v>387</v>
      </c>
      <c r="P2240" s="183">
        <v>409</v>
      </c>
      <c r="Q2240" s="183">
        <v>75</v>
      </c>
      <c r="R2240" s="183">
        <v>807</v>
      </c>
      <c r="S2240" s="183">
        <v>435</v>
      </c>
      <c r="T2240" s="183">
        <v>400</v>
      </c>
      <c r="U2240" s="183">
        <v>74</v>
      </c>
      <c r="V2240" s="183">
        <v>747</v>
      </c>
      <c r="W2240" s="183">
        <v>401</v>
      </c>
      <c r="X2240" s="183">
        <v>385</v>
      </c>
      <c r="Y2240" s="183">
        <v>72</v>
      </c>
    </row>
    <row r="2241" spans="1:25" x14ac:dyDescent="0.2">
      <c r="A2241" s="184">
        <v>11960023</v>
      </c>
      <c r="B2241" s="183" t="str">
        <f>[1]店マスタ!B2240</f>
        <v>コイチ堂電気</v>
      </c>
      <c r="C2241" s="183">
        <v>4.5</v>
      </c>
      <c r="D2241" s="183">
        <v>0</v>
      </c>
      <c r="E2241" s="183" t="str">
        <f>_xlfn.XLOOKUP(A2241,[2]Sheet1!$R:$R,[2]Sheet1!$AB:$AB,"",0)</f>
        <v/>
      </c>
      <c r="F2241" s="183" t="str">
        <f>_xlfn.XLOOKUP($A2241,[3]【2026年03月度_全社】RFM客層一覧表データ!$A:$A,[3]【2026年03月度_全社】RFM客層一覧表データ!C:C,"",0)</f>
        <v/>
      </c>
      <c r="G2241" s="183" t="str">
        <f>_xlfn.XLOOKUP($A2241,[3]【2026年03月度_全社】RFM客層一覧表データ!$A:$A,[3]【2026年03月度_全社】RFM客層一覧表データ!D:D,"",0)</f>
        <v/>
      </c>
      <c r="H2241" s="183" t="str">
        <f>_xlfn.XLOOKUP($A2241,[3]【2026年03月度_全社】RFM客層一覧表データ!$A:$A,[3]【2026年03月度_全社】RFM客層一覧表データ!E:E,"",0)</f>
        <v/>
      </c>
      <c r="I2241" s="183" t="str">
        <f>_xlfn.XLOOKUP($A2241,[3]【2026年03月度_全社】RFM客層一覧表データ!$A:$A,[3]【2026年03月度_全社】RFM客層一覧表データ!F:F,"",0)</f>
        <v/>
      </c>
      <c r="J2241" s="183">
        <v>252</v>
      </c>
      <c r="K2241" s="183">
        <v>63</v>
      </c>
      <c r="L2241" s="183">
        <v>73</v>
      </c>
      <c r="M2241" s="183">
        <v>23</v>
      </c>
      <c r="N2241" s="183">
        <v>257</v>
      </c>
      <c r="O2241" s="183">
        <v>76</v>
      </c>
      <c r="P2241" s="183">
        <v>79</v>
      </c>
      <c r="Q2241" s="183">
        <v>33</v>
      </c>
      <c r="R2241" s="183">
        <v>259</v>
      </c>
      <c r="S2241" s="183">
        <v>65</v>
      </c>
      <c r="T2241" s="183">
        <v>73</v>
      </c>
      <c r="U2241" s="183">
        <v>25</v>
      </c>
      <c r="V2241" s="183">
        <v>274</v>
      </c>
      <c r="W2241" s="183">
        <v>60</v>
      </c>
      <c r="X2241" s="183">
        <v>70</v>
      </c>
      <c r="Y2241" s="183">
        <v>23</v>
      </c>
    </row>
    <row r="2242" spans="1:25" x14ac:dyDescent="0.2">
      <c r="A2242" s="184">
        <v>11960031</v>
      </c>
      <c r="B2242" s="183" t="str">
        <f>[1]店マスタ!B2241</f>
        <v>ライフテクト　ナカゴミ</v>
      </c>
      <c r="C2242" s="183">
        <v>7.5</v>
      </c>
      <c r="D2242" s="183">
        <v>7.5</v>
      </c>
      <c r="E2242" s="183">
        <f>_xlfn.XLOOKUP(A2242,[2]Sheet1!$R:$R,[2]Sheet1!$AB:$AB,"",0)</f>
        <v>8</v>
      </c>
      <c r="F2242" s="183">
        <f>_xlfn.XLOOKUP($A2242,[3]【2026年03月度_全社】RFM客層一覧表データ!$A:$A,[3]【2026年03月度_全社】RFM客層一覧表データ!C:C,"",0)</f>
        <v>1739</v>
      </c>
      <c r="G2242" s="183">
        <f>_xlfn.XLOOKUP($A2242,[3]【2026年03月度_全社】RFM客層一覧表データ!$A:$A,[3]【2026年03月度_全社】RFM客層一覧表データ!D:D,"",0)</f>
        <v>563</v>
      </c>
      <c r="H2242" s="183">
        <f>_xlfn.XLOOKUP($A2242,[3]【2026年03月度_全社】RFM客層一覧表データ!$A:$A,[3]【2026年03月度_全社】RFM客層一覧表データ!E:E,"",0)</f>
        <v>660</v>
      </c>
      <c r="I2242" s="183">
        <f>_xlfn.XLOOKUP($A2242,[3]【2026年03月度_全社】RFM客層一覧表データ!$A:$A,[3]【2026年03月度_全社】RFM客層一覧表データ!F:F,"",0)</f>
        <v>140</v>
      </c>
      <c r="J2242" s="183">
        <v>1969</v>
      </c>
      <c r="K2242" s="183">
        <v>631</v>
      </c>
      <c r="L2242" s="183">
        <v>676</v>
      </c>
      <c r="M2242" s="183">
        <v>153</v>
      </c>
      <c r="N2242" s="183">
        <v>2055</v>
      </c>
      <c r="O2242" s="183">
        <v>635</v>
      </c>
      <c r="P2242" s="183">
        <v>738</v>
      </c>
      <c r="Q2242" s="183">
        <v>165</v>
      </c>
      <c r="R2242" s="183">
        <v>2014</v>
      </c>
      <c r="S2242" s="183">
        <v>722</v>
      </c>
      <c r="T2242" s="183">
        <v>741</v>
      </c>
      <c r="U2242" s="183">
        <v>147</v>
      </c>
      <c r="V2242" s="183">
        <v>2012</v>
      </c>
      <c r="W2242" s="183">
        <v>680</v>
      </c>
      <c r="X2242" s="183">
        <v>733</v>
      </c>
      <c r="Y2242" s="183">
        <v>200</v>
      </c>
    </row>
    <row r="2243" spans="1:25" x14ac:dyDescent="0.2">
      <c r="A2243" s="184">
        <v>11960033</v>
      </c>
      <c r="B2243" s="183" t="str">
        <f>[1]店マスタ!B2242</f>
        <v>（株）大成電気</v>
      </c>
      <c r="C2243" s="183">
        <v>10</v>
      </c>
      <c r="D2243" s="183">
        <v>10</v>
      </c>
      <c r="E2243" s="183">
        <f>_xlfn.XLOOKUP(A2243,[2]Sheet1!$R:$R,[2]Sheet1!$AB:$AB,"",0)</f>
        <v>10.5</v>
      </c>
      <c r="F2243" s="183" t="str">
        <f>_xlfn.XLOOKUP($A2243,[3]【2026年03月度_全社】RFM客層一覧表データ!$A:$A,[3]【2026年03月度_全社】RFM客層一覧表データ!C:C,"",0)</f>
        <v/>
      </c>
      <c r="G2243" s="183" t="str">
        <f>_xlfn.XLOOKUP($A2243,[3]【2026年03月度_全社】RFM客層一覧表データ!$A:$A,[3]【2026年03月度_全社】RFM客層一覧表データ!D:D,"",0)</f>
        <v/>
      </c>
      <c r="H2243" s="183" t="str">
        <f>_xlfn.XLOOKUP($A2243,[3]【2026年03月度_全社】RFM客層一覧表データ!$A:$A,[3]【2026年03月度_全社】RFM客層一覧表データ!E:E,"",0)</f>
        <v/>
      </c>
      <c r="I2243" s="183" t="str">
        <f>_xlfn.XLOOKUP($A2243,[3]【2026年03月度_全社】RFM客層一覧表データ!$A:$A,[3]【2026年03月度_全社】RFM客層一覧表データ!F:F,"",0)</f>
        <v/>
      </c>
      <c r="J2243" s="183">
        <v>0</v>
      </c>
      <c r="K2243" s="183">
        <v>0</v>
      </c>
      <c r="L2243" s="183">
        <v>0</v>
      </c>
      <c r="M2243" s="183">
        <v>0</v>
      </c>
      <c r="N2243" s="183">
        <v>0</v>
      </c>
      <c r="O2243" s="183">
        <v>0</v>
      </c>
      <c r="P2243" s="183">
        <v>0</v>
      </c>
      <c r="Q2243" s="183">
        <v>0</v>
      </c>
      <c r="R2243" s="183">
        <v>0</v>
      </c>
      <c r="S2243" s="183">
        <v>0</v>
      </c>
      <c r="T2243" s="183">
        <v>0</v>
      </c>
      <c r="U2243" s="183">
        <v>0</v>
      </c>
      <c r="V2243" s="183">
        <v>0</v>
      </c>
      <c r="W2243" s="183">
        <v>0</v>
      </c>
      <c r="X2243" s="183">
        <v>0</v>
      </c>
      <c r="Y2243" s="183">
        <v>0</v>
      </c>
    </row>
    <row r="2244" spans="1:25" x14ac:dyDescent="0.2">
      <c r="A2244" s="184">
        <v>11960038</v>
      </c>
      <c r="B2244" s="183" t="str">
        <f>[1]店マスタ!B2243</f>
        <v>生活彩館・みかみ</v>
      </c>
      <c r="C2244" s="183">
        <v>2.5</v>
      </c>
      <c r="D2244" s="183">
        <v>0</v>
      </c>
      <c r="E2244" s="183" t="str">
        <f>_xlfn.XLOOKUP(A2244,[2]Sheet1!$R:$R,[2]Sheet1!$AB:$AB,"",0)</f>
        <v/>
      </c>
      <c r="F2244" s="183" t="str">
        <f>_xlfn.XLOOKUP($A2244,[3]【2026年03月度_全社】RFM客層一覧表データ!$A:$A,[3]【2026年03月度_全社】RFM客層一覧表データ!C:C,"",0)</f>
        <v/>
      </c>
      <c r="G2244" s="183" t="str">
        <f>_xlfn.XLOOKUP($A2244,[3]【2026年03月度_全社】RFM客層一覧表データ!$A:$A,[3]【2026年03月度_全社】RFM客層一覧表データ!D:D,"",0)</f>
        <v/>
      </c>
      <c r="H2244" s="183" t="str">
        <f>_xlfn.XLOOKUP($A2244,[3]【2026年03月度_全社】RFM客層一覧表データ!$A:$A,[3]【2026年03月度_全社】RFM客層一覧表データ!E:E,"",0)</f>
        <v/>
      </c>
      <c r="I2244" s="183" t="str">
        <f>_xlfn.XLOOKUP($A2244,[3]【2026年03月度_全社】RFM客層一覧表データ!$A:$A,[3]【2026年03月度_全社】RFM客層一覧表データ!F:F,"",0)</f>
        <v/>
      </c>
      <c r="J2244" s="183">
        <v>86</v>
      </c>
      <c r="K2244" s="183">
        <v>50</v>
      </c>
      <c r="L2244" s="183">
        <v>13</v>
      </c>
      <c r="M2244" s="183">
        <v>25</v>
      </c>
      <c r="N2244" s="183">
        <v>43</v>
      </c>
      <c r="O2244" s="183">
        <v>8</v>
      </c>
      <c r="P2244" s="183">
        <v>10</v>
      </c>
      <c r="Q2244" s="183">
        <v>5</v>
      </c>
      <c r="R2244" s="183">
        <v>36</v>
      </c>
      <c r="S2244" s="183">
        <v>21</v>
      </c>
      <c r="T2244" s="183">
        <v>15</v>
      </c>
      <c r="U2244" s="183">
        <v>5</v>
      </c>
      <c r="V2244" s="183">
        <v>6</v>
      </c>
      <c r="W2244" s="183">
        <v>0</v>
      </c>
      <c r="X2244" s="183">
        <v>0</v>
      </c>
      <c r="Y2244" s="183">
        <v>0</v>
      </c>
    </row>
    <row r="2245" spans="1:25" x14ac:dyDescent="0.2">
      <c r="A2245" s="184">
        <v>11960044</v>
      </c>
      <c r="B2245" s="183" t="str">
        <f>[1]店マスタ!B2244</f>
        <v>アシザワ　デンキ</v>
      </c>
      <c r="C2245" s="183">
        <v>1.5</v>
      </c>
      <c r="D2245" s="183">
        <v>1.5</v>
      </c>
      <c r="E2245" s="183" t="str">
        <f>_xlfn.XLOOKUP(A2245,[2]Sheet1!$R:$R,[2]Sheet1!$AB:$AB,"",0)</f>
        <v/>
      </c>
      <c r="F2245" s="183" t="str">
        <f>_xlfn.XLOOKUP($A2245,[3]【2026年03月度_全社】RFM客層一覧表データ!$A:$A,[3]【2026年03月度_全社】RFM客層一覧表データ!C:C,"",0)</f>
        <v/>
      </c>
      <c r="G2245" s="183" t="str">
        <f>_xlfn.XLOOKUP($A2245,[3]【2026年03月度_全社】RFM客層一覧表データ!$A:$A,[3]【2026年03月度_全社】RFM客層一覧表データ!D:D,"",0)</f>
        <v/>
      </c>
      <c r="H2245" s="183" t="str">
        <f>_xlfn.XLOOKUP($A2245,[3]【2026年03月度_全社】RFM客層一覧表データ!$A:$A,[3]【2026年03月度_全社】RFM客層一覧表データ!E:E,"",0)</f>
        <v/>
      </c>
      <c r="I2245" s="183" t="str">
        <f>_xlfn.XLOOKUP($A2245,[3]【2026年03月度_全社】RFM客層一覧表データ!$A:$A,[3]【2026年03月度_全社】RFM客層一覧表データ!F:F,"",0)</f>
        <v/>
      </c>
      <c r="J2245" s="183">
        <v>0</v>
      </c>
      <c r="K2245" s="183">
        <v>0</v>
      </c>
      <c r="L2245" s="183">
        <v>0</v>
      </c>
      <c r="M2245" s="183">
        <v>0</v>
      </c>
      <c r="N2245" s="183">
        <v>0</v>
      </c>
      <c r="O2245" s="183">
        <v>0</v>
      </c>
      <c r="P2245" s="183">
        <v>0</v>
      </c>
      <c r="Q2245" s="183">
        <v>0</v>
      </c>
      <c r="R2245" s="183">
        <v>0</v>
      </c>
      <c r="S2245" s="183">
        <v>0</v>
      </c>
      <c r="T2245" s="183">
        <v>0</v>
      </c>
      <c r="U2245" s="183">
        <v>0</v>
      </c>
      <c r="V2245" s="183">
        <v>0</v>
      </c>
      <c r="W2245" s="183">
        <v>0</v>
      </c>
      <c r="X2245" s="183">
        <v>0</v>
      </c>
      <c r="Y2245" s="183">
        <v>0</v>
      </c>
    </row>
    <row r="2246" spans="1:25" x14ac:dyDescent="0.2">
      <c r="A2246" s="184">
        <v>11960047</v>
      </c>
      <c r="B2246" s="183" t="str">
        <f>[1]店マスタ!B2245</f>
        <v>ワタナベ電器センター</v>
      </c>
      <c r="C2246" s="183">
        <v>1.5</v>
      </c>
      <c r="D2246" s="183">
        <v>1.5</v>
      </c>
      <c r="E2246" s="183">
        <f>_xlfn.XLOOKUP(A2246,[2]Sheet1!$R:$R,[2]Sheet1!$AB:$AB,"",0)</f>
        <v>2</v>
      </c>
      <c r="F2246" s="183">
        <f>_xlfn.XLOOKUP($A2246,[3]【2026年03月度_全社】RFM客層一覧表データ!$A:$A,[3]【2026年03月度_全社】RFM客層一覧表データ!C:C,"",0)</f>
        <v>286</v>
      </c>
      <c r="G2246" s="183">
        <f>_xlfn.XLOOKUP($A2246,[3]【2026年03月度_全社】RFM客層一覧表データ!$A:$A,[3]【2026年03月度_全社】RFM客層一覧表データ!D:D,"",0)</f>
        <v>128</v>
      </c>
      <c r="H2246" s="183">
        <f>_xlfn.XLOOKUP($A2246,[3]【2026年03月度_全社】RFM客層一覧表データ!$A:$A,[3]【2026年03月度_全社】RFM客層一覧表データ!E:E,"",0)</f>
        <v>168</v>
      </c>
      <c r="I2246" s="183">
        <f>_xlfn.XLOOKUP($A2246,[3]【2026年03月度_全社】RFM客層一覧表データ!$A:$A,[3]【2026年03月度_全社】RFM客層一覧表データ!F:F,"",0)</f>
        <v>13</v>
      </c>
      <c r="J2246" s="183">
        <v>296</v>
      </c>
      <c r="K2246" s="183">
        <v>142</v>
      </c>
      <c r="L2246" s="183">
        <v>171</v>
      </c>
      <c r="M2246" s="183">
        <v>19</v>
      </c>
      <c r="N2246" s="183">
        <v>294</v>
      </c>
      <c r="O2246" s="183">
        <v>131</v>
      </c>
      <c r="P2246" s="183">
        <v>171</v>
      </c>
      <c r="Q2246" s="183">
        <v>16</v>
      </c>
      <c r="R2246" s="183">
        <v>310</v>
      </c>
      <c r="S2246" s="183">
        <v>136</v>
      </c>
      <c r="T2246" s="183">
        <v>171</v>
      </c>
      <c r="U2246" s="183">
        <v>10</v>
      </c>
      <c r="V2246" s="183">
        <v>325</v>
      </c>
      <c r="W2246" s="183">
        <v>141</v>
      </c>
      <c r="X2246" s="183">
        <v>177</v>
      </c>
      <c r="Y2246" s="183">
        <v>17</v>
      </c>
    </row>
    <row r="2247" spans="1:25" x14ac:dyDescent="0.2">
      <c r="A2247" s="184">
        <v>11960052</v>
      </c>
      <c r="B2247" s="183" t="str">
        <f>[1]店マスタ!B2246</f>
        <v>内田電器商会</v>
      </c>
      <c r="C2247" s="183">
        <v>2.5</v>
      </c>
      <c r="D2247" s="183">
        <v>2.5</v>
      </c>
      <c r="E2247" s="183">
        <f>_xlfn.XLOOKUP(A2247,[2]Sheet1!$R:$R,[2]Sheet1!$AB:$AB,"",0)</f>
        <v>2.5</v>
      </c>
      <c r="F2247" s="183" t="str">
        <f>_xlfn.XLOOKUP($A2247,[3]【2026年03月度_全社】RFM客層一覧表データ!$A:$A,[3]【2026年03月度_全社】RFM客層一覧表データ!C:C,"",0)</f>
        <v/>
      </c>
      <c r="G2247" s="183" t="str">
        <f>_xlfn.XLOOKUP($A2247,[3]【2026年03月度_全社】RFM客層一覧表データ!$A:$A,[3]【2026年03月度_全社】RFM客層一覧表データ!D:D,"",0)</f>
        <v/>
      </c>
      <c r="H2247" s="183" t="str">
        <f>_xlfn.XLOOKUP($A2247,[3]【2026年03月度_全社】RFM客層一覧表データ!$A:$A,[3]【2026年03月度_全社】RFM客層一覧表データ!E:E,"",0)</f>
        <v/>
      </c>
      <c r="I2247" s="183" t="str">
        <f>_xlfn.XLOOKUP($A2247,[3]【2026年03月度_全社】RFM客層一覧表データ!$A:$A,[3]【2026年03月度_全社】RFM客層一覧表データ!F:F,"",0)</f>
        <v/>
      </c>
      <c r="J2247" s="183">
        <v>0</v>
      </c>
      <c r="K2247" s="183">
        <v>0</v>
      </c>
      <c r="L2247" s="183">
        <v>0</v>
      </c>
      <c r="M2247" s="183">
        <v>0</v>
      </c>
      <c r="N2247" s="183">
        <v>0</v>
      </c>
      <c r="O2247" s="183">
        <v>0</v>
      </c>
      <c r="P2247" s="183">
        <v>0</v>
      </c>
      <c r="Q2247" s="183">
        <v>0</v>
      </c>
      <c r="R2247" s="183">
        <v>0</v>
      </c>
      <c r="S2247" s="183">
        <v>0</v>
      </c>
      <c r="T2247" s="183">
        <v>0</v>
      </c>
      <c r="U2247" s="183">
        <v>0</v>
      </c>
      <c r="V2247" s="183">
        <v>0</v>
      </c>
      <c r="W2247" s="183">
        <v>0</v>
      </c>
      <c r="X2247" s="183">
        <v>0</v>
      </c>
      <c r="Y2247" s="183">
        <v>0</v>
      </c>
    </row>
    <row r="2248" spans="1:25" x14ac:dyDescent="0.2">
      <c r="A2248" s="184">
        <v>11960063</v>
      </c>
      <c r="B2248" s="183" t="str">
        <f>[1]店マスタ!B2247</f>
        <v>（中央）　（有）窪田電気商会</v>
      </c>
      <c r="C2248" s="183">
        <v>1.5</v>
      </c>
      <c r="D2248" s="183">
        <v>0</v>
      </c>
      <c r="E2248" s="183" t="str">
        <f>_xlfn.XLOOKUP(A2248,[2]Sheet1!$R:$R,[2]Sheet1!$AB:$AB,"",0)</f>
        <v/>
      </c>
      <c r="F2248" s="183" t="str">
        <f>_xlfn.XLOOKUP($A2248,[3]【2026年03月度_全社】RFM客層一覧表データ!$A:$A,[3]【2026年03月度_全社】RFM客層一覧表データ!C:C,"",0)</f>
        <v/>
      </c>
      <c r="G2248" s="183" t="str">
        <f>_xlfn.XLOOKUP($A2248,[3]【2026年03月度_全社】RFM客層一覧表データ!$A:$A,[3]【2026年03月度_全社】RFM客層一覧表データ!D:D,"",0)</f>
        <v/>
      </c>
      <c r="H2248" s="183" t="str">
        <f>_xlfn.XLOOKUP($A2248,[3]【2026年03月度_全社】RFM客層一覧表データ!$A:$A,[3]【2026年03月度_全社】RFM客層一覧表データ!E:E,"",0)</f>
        <v/>
      </c>
      <c r="I2248" s="183" t="str">
        <f>_xlfn.XLOOKUP($A2248,[3]【2026年03月度_全社】RFM客層一覧表データ!$A:$A,[3]【2026年03月度_全社】RFM客層一覧表データ!F:F,"",0)</f>
        <v/>
      </c>
      <c r="J2248" s="183">
        <v>0</v>
      </c>
      <c r="K2248" s="183">
        <v>0</v>
      </c>
      <c r="L2248" s="183">
        <v>0</v>
      </c>
      <c r="M2248" s="183">
        <v>0</v>
      </c>
      <c r="N2248" s="183">
        <v>0</v>
      </c>
      <c r="O2248" s="183">
        <v>0</v>
      </c>
      <c r="P2248" s="183">
        <v>0</v>
      </c>
      <c r="Q2248" s="183">
        <v>0</v>
      </c>
      <c r="R2248" s="183">
        <v>0</v>
      </c>
      <c r="S2248" s="183">
        <v>0</v>
      </c>
      <c r="T2248" s="183">
        <v>0</v>
      </c>
      <c r="U2248" s="183">
        <v>0</v>
      </c>
      <c r="V2248" s="183">
        <v>0</v>
      </c>
      <c r="W2248" s="183">
        <v>0</v>
      </c>
      <c r="X2248" s="183">
        <v>0</v>
      </c>
      <c r="Y2248" s="183">
        <v>0</v>
      </c>
    </row>
    <row r="2249" spans="1:25" x14ac:dyDescent="0.2">
      <c r="A2249" s="184">
        <v>11960247</v>
      </c>
      <c r="B2249" s="183" t="str">
        <f>[1]店マスタ!B2248</f>
        <v>（株）電化プラザあいかわ</v>
      </c>
      <c r="C2249" s="183">
        <v>0</v>
      </c>
      <c r="D2249" s="183">
        <v>0</v>
      </c>
      <c r="E2249" s="183" t="str">
        <f>_xlfn.XLOOKUP(A2249,[2]Sheet1!$R:$R,[2]Sheet1!$AB:$AB,"",0)</f>
        <v/>
      </c>
      <c r="F2249" s="183" t="str">
        <f>_xlfn.XLOOKUP($A2249,[3]【2026年03月度_全社】RFM客層一覧表データ!$A:$A,[3]【2026年03月度_全社】RFM客層一覧表データ!C:C,"",0)</f>
        <v/>
      </c>
      <c r="G2249" s="183" t="str">
        <f>_xlfn.XLOOKUP($A2249,[3]【2026年03月度_全社】RFM客層一覧表データ!$A:$A,[3]【2026年03月度_全社】RFM客層一覧表データ!D:D,"",0)</f>
        <v/>
      </c>
      <c r="H2249" s="183" t="str">
        <f>_xlfn.XLOOKUP($A2249,[3]【2026年03月度_全社】RFM客層一覧表データ!$A:$A,[3]【2026年03月度_全社】RFM客層一覧表データ!E:E,"",0)</f>
        <v/>
      </c>
      <c r="I2249" s="183" t="str">
        <f>_xlfn.XLOOKUP($A2249,[3]【2026年03月度_全社】RFM客層一覧表データ!$A:$A,[3]【2026年03月度_全社】RFM客層一覧表データ!F:F,"",0)</f>
        <v/>
      </c>
      <c r="J2249" s="183">
        <v>0</v>
      </c>
      <c r="K2249" s="183">
        <v>0</v>
      </c>
      <c r="L2249" s="183">
        <v>0</v>
      </c>
      <c r="M2249" s="183">
        <v>0</v>
      </c>
      <c r="N2249" s="183">
        <v>0</v>
      </c>
      <c r="O2249" s="183">
        <v>0</v>
      </c>
      <c r="P2249" s="183">
        <v>0</v>
      </c>
      <c r="Q2249" s="183">
        <v>0</v>
      </c>
      <c r="R2249" s="183">
        <v>0</v>
      </c>
      <c r="S2249" s="183">
        <v>0</v>
      </c>
      <c r="T2249" s="183">
        <v>0</v>
      </c>
      <c r="U2249" s="183">
        <v>0</v>
      </c>
      <c r="V2249" s="183">
        <v>0</v>
      </c>
      <c r="W2249" s="183">
        <v>0</v>
      </c>
      <c r="X2249" s="183">
        <v>0</v>
      </c>
      <c r="Y2249" s="183">
        <v>0</v>
      </c>
    </row>
    <row r="2250" spans="1:25" x14ac:dyDescent="0.2">
      <c r="A2250" s="184">
        <v>11960248</v>
      </c>
      <c r="B2250" s="183" t="str">
        <f>[1]店マスタ!B2249</f>
        <v>甲府電商</v>
      </c>
      <c r="C2250" s="183">
        <v>2</v>
      </c>
      <c r="D2250" s="183">
        <v>2</v>
      </c>
      <c r="E2250" s="183">
        <f>_xlfn.XLOOKUP(A2250,[2]Sheet1!$R:$R,[2]Sheet1!$AB:$AB,"",0)</f>
        <v>2</v>
      </c>
      <c r="F2250" s="183" t="str">
        <f>_xlfn.XLOOKUP($A2250,[3]【2026年03月度_全社】RFM客層一覧表データ!$A:$A,[3]【2026年03月度_全社】RFM客層一覧表データ!C:C,"",0)</f>
        <v/>
      </c>
      <c r="G2250" s="183" t="str">
        <f>_xlfn.XLOOKUP($A2250,[3]【2026年03月度_全社】RFM客層一覧表データ!$A:$A,[3]【2026年03月度_全社】RFM客層一覧表データ!D:D,"",0)</f>
        <v/>
      </c>
      <c r="H2250" s="183" t="str">
        <f>_xlfn.XLOOKUP($A2250,[3]【2026年03月度_全社】RFM客層一覧表データ!$A:$A,[3]【2026年03月度_全社】RFM客層一覧表データ!E:E,"",0)</f>
        <v/>
      </c>
      <c r="I2250" s="183" t="str">
        <f>_xlfn.XLOOKUP($A2250,[3]【2026年03月度_全社】RFM客層一覧表データ!$A:$A,[3]【2026年03月度_全社】RFM客層一覧表データ!F:F,"",0)</f>
        <v/>
      </c>
      <c r="J2250" s="183">
        <v>0</v>
      </c>
      <c r="K2250" s="183">
        <v>0</v>
      </c>
      <c r="L2250" s="183">
        <v>0</v>
      </c>
      <c r="M2250" s="183">
        <v>0</v>
      </c>
      <c r="N2250" s="183">
        <v>0</v>
      </c>
      <c r="O2250" s="183">
        <v>0</v>
      </c>
      <c r="P2250" s="183">
        <v>0</v>
      </c>
      <c r="Q2250" s="183">
        <v>0</v>
      </c>
      <c r="R2250" s="183">
        <v>0</v>
      </c>
      <c r="S2250" s="183">
        <v>0</v>
      </c>
      <c r="T2250" s="183">
        <v>0</v>
      </c>
      <c r="U2250" s="183">
        <v>0</v>
      </c>
      <c r="V2250" s="183">
        <v>0</v>
      </c>
      <c r="W2250" s="183">
        <v>0</v>
      </c>
      <c r="X2250" s="183">
        <v>0</v>
      </c>
      <c r="Y2250" s="183">
        <v>0</v>
      </c>
    </row>
    <row r="2251" spans="1:25" x14ac:dyDescent="0.2">
      <c r="A2251" s="184">
        <v>11960250</v>
      </c>
      <c r="B2251" s="183" t="str">
        <f>[1]店マスタ!B2250</f>
        <v>（有）ナカヤマ電気</v>
      </c>
      <c r="C2251" s="183">
        <v>2.5</v>
      </c>
      <c r="D2251" s="183">
        <v>2.5</v>
      </c>
      <c r="E2251" s="183" t="str">
        <f>_xlfn.XLOOKUP(A2251,[2]Sheet1!$R:$R,[2]Sheet1!$AB:$AB,"",0)</f>
        <v/>
      </c>
      <c r="F2251" s="183" t="str">
        <f>_xlfn.XLOOKUP($A2251,[3]【2026年03月度_全社】RFM客層一覧表データ!$A:$A,[3]【2026年03月度_全社】RFM客層一覧表データ!C:C,"",0)</f>
        <v/>
      </c>
      <c r="G2251" s="183" t="str">
        <f>_xlfn.XLOOKUP($A2251,[3]【2026年03月度_全社】RFM客層一覧表データ!$A:$A,[3]【2026年03月度_全社】RFM客層一覧表データ!D:D,"",0)</f>
        <v/>
      </c>
      <c r="H2251" s="183" t="str">
        <f>_xlfn.XLOOKUP($A2251,[3]【2026年03月度_全社】RFM客層一覧表データ!$A:$A,[3]【2026年03月度_全社】RFM客層一覧表データ!E:E,"",0)</f>
        <v/>
      </c>
      <c r="I2251" s="183" t="str">
        <f>_xlfn.XLOOKUP($A2251,[3]【2026年03月度_全社】RFM客層一覧表データ!$A:$A,[3]【2026年03月度_全社】RFM客層一覧表データ!F:F,"",0)</f>
        <v/>
      </c>
      <c r="J2251" s="183">
        <v>0</v>
      </c>
      <c r="K2251" s="183">
        <v>0</v>
      </c>
      <c r="L2251" s="183">
        <v>0</v>
      </c>
      <c r="M2251" s="183">
        <v>0</v>
      </c>
      <c r="N2251" s="183">
        <v>0</v>
      </c>
      <c r="O2251" s="183">
        <v>0</v>
      </c>
      <c r="P2251" s="183">
        <v>0</v>
      </c>
      <c r="Q2251" s="183">
        <v>0</v>
      </c>
      <c r="R2251" s="183">
        <v>0</v>
      </c>
      <c r="S2251" s="183">
        <v>0</v>
      </c>
      <c r="T2251" s="183">
        <v>0</v>
      </c>
      <c r="U2251" s="183">
        <v>0</v>
      </c>
      <c r="V2251" s="183">
        <v>0</v>
      </c>
      <c r="W2251" s="183">
        <v>0</v>
      </c>
      <c r="X2251" s="183">
        <v>0</v>
      </c>
      <c r="Y2251" s="183">
        <v>0</v>
      </c>
    </row>
    <row r="2252" spans="1:25" x14ac:dyDescent="0.2">
      <c r="A2252" s="184">
        <v>11962027</v>
      </c>
      <c r="B2252" s="183" t="str">
        <f>[1]店マスタ!B2251</f>
        <v>（山梨市）タケイ電機</v>
      </c>
      <c r="C2252" s="183">
        <v>2</v>
      </c>
      <c r="D2252" s="183">
        <v>2</v>
      </c>
      <c r="E2252" s="183">
        <f>_xlfn.XLOOKUP(A2252,[2]Sheet1!$R:$R,[2]Sheet1!$AB:$AB,"",0)</f>
        <v>2</v>
      </c>
      <c r="F2252" s="183" t="str">
        <f>_xlfn.XLOOKUP($A2252,[3]【2026年03月度_全社】RFM客層一覧表データ!$A:$A,[3]【2026年03月度_全社】RFM客層一覧表データ!C:C,"",0)</f>
        <v/>
      </c>
      <c r="G2252" s="183" t="str">
        <f>_xlfn.XLOOKUP($A2252,[3]【2026年03月度_全社】RFM客層一覧表データ!$A:$A,[3]【2026年03月度_全社】RFM客層一覧表データ!D:D,"",0)</f>
        <v/>
      </c>
      <c r="H2252" s="183" t="str">
        <f>_xlfn.XLOOKUP($A2252,[3]【2026年03月度_全社】RFM客層一覧表データ!$A:$A,[3]【2026年03月度_全社】RFM客層一覧表データ!E:E,"",0)</f>
        <v/>
      </c>
      <c r="I2252" s="183" t="str">
        <f>_xlfn.XLOOKUP($A2252,[3]【2026年03月度_全社】RFM客層一覧表データ!$A:$A,[3]【2026年03月度_全社】RFM客層一覧表データ!F:F,"",0)</f>
        <v/>
      </c>
      <c r="J2252" s="183">
        <v>0</v>
      </c>
      <c r="K2252" s="183">
        <v>0</v>
      </c>
      <c r="L2252" s="183">
        <v>0</v>
      </c>
      <c r="M2252" s="183">
        <v>0</v>
      </c>
      <c r="N2252" s="183">
        <v>0</v>
      </c>
      <c r="O2252" s="183">
        <v>0</v>
      </c>
      <c r="P2252" s="183">
        <v>0</v>
      </c>
      <c r="Q2252" s="183">
        <v>0</v>
      </c>
      <c r="R2252" s="183">
        <v>0</v>
      </c>
      <c r="S2252" s="183">
        <v>0</v>
      </c>
      <c r="T2252" s="183">
        <v>0</v>
      </c>
      <c r="U2252" s="183">
        <v>0</v>
      </c>
      <c r="V2252" s="183">
        <v>0</v>
      </c>
      <c r="W2252" s="183">
        <v>0</v>
      </c>
      <c r="X2252" s="183">
        <v>0</v>
      </c>
      <c r="Y2252" s="183">
        <v>0</v>
      </c>
    </row>
    <row r="2253" spans="1:25" x14ac:dyDescent="0.2">
      <c r="A2253" s="184">
        <v>11964027</v>
      </c>
      <c r="B2253" s="183" t="str">
        <f>[1]店マスタ!B2252</f>
        <v>（里吉）　ドバシ　デンキ</v>
      </c>
      <c r="C2253" s="183">
        <v>2.5</v>
      </c>
      <c r="D2253" s="183">
        <v>2.5</v>
      </c>
      <c r="E2253" s="183">
        <f>_xlfn.XLOOKUP(A2253,[2]Sheet1!$R:$R,[2]Sheet1!$AB:$AB,"",0)</f>
        <v>2.5</v>
      </c>
      <c r="F2253" s="183">
        <f>_xlfn.XLOOKUP($A2253,[3]【2026年03月度_全社】RFM客層一覧表データ!$A:$A,[3]【2026年03月度_全社】RFM客層一覧表データ!C:C,"",0)</f>
        <v>298</v>
      </c>
      <c r="G2253" s="183">
        <f>_xlfn.XLOOKUP($A2253,[3]【2026年03月度_全社】RFM客層一覧表データ!$A:$A,[3]【2026年03月度_全社】RFM客層一覧表データ!D:D,"",0)</f>
        <v>99</v>
      </c>
      <c r="H2253" s="183">
        <f>_xlfn.XLOOKUP($A2253,[3]【2026年03月度_全社】RFM客層一覧表データ!$A:$A,[3]【2026年03月度_全社】RFM客層一覧表データ!E:E,"",0)</f>
        <v>179</v>
      </c>
      <c r="I2253" s="183">
        <f>_xlfn.XLOOKUP($A2253,[3]【2026年03月度_全社】RFM客層一覧表データ!$A:$A,[3]【2026年03月度_全社】RFM客層一覧表データ!F:F,"",0)</f>
        <v>10</v>
      </c>
      <c r="J2253" s="183">
        <v>325</v>
      </c>
      <c r="K2253" s="183">
        <v>128</v>
      </c>
      <c r="L2253" s="183">
        <v>182</v>
      </c>
      <c r="M2253" s="183">
        <v>11</v>
      </c>
      <c r="N2253" s="183">
        <v>351</v>
      </c>
      <c r="O2253" s="183">
        <v>148</v>
      </c>
      <c r="P2253" s="183">
        <v>183</v>
      </c>
      <c r="Q2253" s="183">
        <v>18</v>
      </c>
      <c r="R2253" s="183">
        <v>351</v>
      </c>
      <c r="S2253" s="183">
        <v>154</v>
      </c>
      <c r="T2253" s="183">
        <v>186</v>
      </c>
      <c r="U2253" s="183">
        <v>17</v>
      </c>
      <c r="V2253" s="183">
        <v>346</v>
      </c>
      <c r="W2253" s="183">
        <v>149</v>
      </c>
      <c r="X2253" s="183">
        <v>189</v>
      </c>
      <c r="Y2253" s="183">
        <v>11</v>
      </c>
    </row>
    <row r="2254" spans="1:25" x14ac:dyDescent="0.2">
      <c r="A2254" s="184">
        <v>11964045</v>
      </c>
      <c r="B2254" s="183" t="str">
        <f>[1]店マスタ!B2253</f>
        <v>パナエース・ＩＺＵＭＩ</v>
      </c>
      <c r="C2254" s="183">
        <v>1</v>
      </c>
      <c r="D2254" s="183">
        <v>1</v>
      </c>
      <c r="E2254" s="183">
        <f>_xlfn.XLOOKUP(A2254,[2]Sheet1!$R:$R,[2]Sheet1!$AB:$AB,"",0)</f>
        <v>1</v>
      </c>
      <c r="F2254" s="183">
        <f>_xlfn.XLOOKUP($A2254,[3]【2026年03月度_全社】RFM客層一覧表データ!$A:$A,[3]【2026年03月度_全社】RFM客層一覧表データ!C:C,"",0)</f>
        <v>75</v>
      </c>
      <c r="G2254" s="183">
        <f>_xlfn.XLOOKUP($A2254,[3]【2026年03月度_全社】RFM客層一覧表データ!$A:$A,[3]【2026年03月度_全社】RFM客層一覧表データ!D:D,"",0)</f>
        <v>0</v>
      </c>
      <c r="H2254" s="183">
        <f>_xlfn.XLOOKUP($A2254,[3]【2026年03月度_全社】RFM客層一覧表データ!$A:$A,[3]【2026年03月度_全社】RFM客層一覧表データ!E:E,"",0)</f>
        <v>0</v>
      </c>
      <c r="I2254" s="183">
        <f>_xlfn.XLOOKUP($A2254,[3]【2026年03月度_全社】RFM客層一覧表データ!$A:$A,[3]【2026年03月度_全社】RFM客層一覧表データ!F:F,"",0)</f>
        <v>0</v>
      </c>
      <c r="J2254" s="183">
        <v>119</v>
      </c>
      <c r="K2254" s="183">
        <v>0</v>
      </c>
      <c r="L2254" s="183">
        <v>52</v>
      </c>
      <c r="M2254" s="183">
        <v>0</v>
      </c>
      <c r="N2254" s="183">
        <v>142</v>
      </c>
      <c r="O2254" s="183">
        <v>0</v>
      </c>
      <c r="P2254" s="183">
        <v>80</v>
      </c>
      <c r="Q2254" s="183">
        <v>0</v>
      </c>
      <c r="R2254" s="183">
        <v>172</v>
      </c>
      <c r="S2254" s="183">
        <v>0</v>
      </c>
      <c r="T2254" s="183">
        <v>107</v>
      </c>
      <c r="U2254" s="183">
        <v>0</v>
      </c>
      <c r="V2254" s="183">
        <v>201</v>
      </c>
      <c r="W2254" s="183">
        <v>75</v>
      </c>
      <c r="X2254" s="183">
        <v>128</v>
      </c>
      <c r="Y2254" s="183">
        <v>0</v>
      </c>
    </row>
    <row r="2255" spans="1:25" x14ac:dyDescent="0.2">
      <c r="A2255" s="184">
        <v>11964053</v>
      </c>
      <c r="B2255" s="183" t="str">
        <f>[1]店マスタ!B2254</f>
        <v>ＡＬＰＳ電化チェーン　石和店</v>
      </c>
      <c r="C2255" s="183">
        <v>2.5</v>
      </c>
      <c r="D2255" s="183">
        <v>2.5</v>
      </c>
      <c r="E2255" s="183">
        <f>_xlfn.XLOOKUP(A2255,[2]Sheet1!$R:$R,[2]Sheet1!$AB:$AB,"",0)</f>
        <v>2.5</v>
      </c>
      <c r="F2255" s="183" t="str">
        <f>_xlfn.XLOOKUP($A2255,[3]【2026年03月度_全社】RFM客層一覧表データ!$A:$A,[3]【2026年03月度_全社】RFM客層一覧表データ!C:C,"",0)</f>
        <v/>
      </c>
      <c r="G2255" s="183" t="str">
        <f>_xlfn.XLOOKUP($A2255,[3]【2026年03月度_全社】RFM客層一覧表データ!$A:$A,[3]【2026年03月度_全社】RFM客層一覧表データ!D:D,"",0)</f>
        <v/>
      </c>
      <c r="H2255" s="183" t="str">
        <f>_xlfn.XLOOKUP($A2255,[3]【2026年03月度_全社】RFM客層一覧表データ!$A:$A,[3]【2026年03月度_全社】RFM客層一覧表データ!E:E,"",0)</f>
        <v/>
      </c>
      <c r="I2255" s="183" t="str">
        <f>_xlfn.XLOOKUP($A2255,[3]【2026年03月度_全社】RFM客層一覧表データ!$A:$A,[3]【2026年03月度_全社】RFM客層一覧表データ!F:F,"",0)</f>
        <v/>
      </c>
      <c r="J2255" s="183">
        <v>0</v>
      </c>
      <c r="K2255" s="183">
        <v>0</v>
      </c>
      <c r="L2255" s="183">
        <v>0</v>
      </c>
      <c r="M2255" s="183">
        <v>0</v>
      </c>
      <c r="N2255" s="183">
        <v>0</v>
      </c>
      <c r="O2255" s="183">
        <v>0</v>
      </c>
      <c r="P2255" s="183">
        <v>0</v>
      </c>
      <c r="Q2255" s="183">
        <v>0</v>
      </c>
      <c r="R2255" s="183">
        <v>0</v>
      </c>
      <c r="S2255" s="183">
        <v>0</v>
      </c>
      <c r="T2255" s="183">
        <v>0</v>
      </c>
      <c r="U2255" s="183">
        <v>0</v>
      </c>
      <c r="V2255" s="183">
        <v>0</v>
      </c>
      <c r="W2255" s="183">
        <v>0</v>
      </c>
      <c r="X2255" s="183">
        <v>0</v>
      </c>
      <c r="Y2255" s="183">
        <v>0</v>
      </c>
    </row>
    <row r="2256" spans="1:25" x14ac:dyDescent="0.2">
      <c r="A2256" s="184">
        <v>11964061</v>
      </c>
      <c r="B2256" s="183" t="str">
        <f>[1]店マスタ!B2255</f>
        <v>ＥＬＥＤＩＵＭ　落合</v>
      </c>
      <c r="C2256" s="183">
        <v>1</v>
      </c>
      <c r="D2256" s="183">
        <v>1</v>
      </c>
      <c r="E2256" s="183">
        <f>_xlfn.XLOOKUP(A2256,[2]Sheet1!$R:$R,[2]Sheet1!$AB:$AB,"",0)</f>
        <v>1</v>
      </c>
      <c r="F2256" s="183" t="str">
        <f>_xlfn.XLOOKUP($A2256,[3]【2026年03月度_全社】RFM客層一覧表データ!$A:$A,[3]【2026年03月度_全社】RFM客層一覧表データ!C:C,"",0)</f>
        <v/>
      </c>
      <c r="G2256" s="183" t="str">
        <f>_xlfn.XLOOKUP($A2256,[3]【2026年03月度_全社】RFM客層一覧表データ!$A:$A,[3]【2026年03月度_全社】RFM客層一覧表データ!D:D,"",0)</f>
        <v/>
      </c>
      <c r="H2256" s="183" t="str">
        <f>_xlfn.XLOOKUP($A2256,[3]【2026年03月度_全社】RFM客層一覧表データ!$A:$A,[3]【2026年03月度_全社】RFM客層一覧表データ!E:E,"",0)</f>
        <v/>
      </c>
      <c r="I2256" s="183" t="str">
        <f>_xlfn.XLOOKUP($A2256,[3]【2026年03月度_全社】RFM客層一覧表データ!$A:$A,[3]【2026年03月度_全社】RFM客層一覧表データ!F:F,"",0)</f>
        <v/>
      </c>
      <c r="J2256" s="183">
        <v>0</v>
      </c>
      <c r="K2256" s="183">
        <v>0</v>
      </c>
      <c r="L2256" s="183">
        <v>0</v>
      </c>
      <c r="M2256" s="183">
        <v>0</v>
      </c>
      <c r="N2256" s="183">
        <v>0</v>
      </c>
      <c r="O2256" s="183">
        <v>0</v>
      </c>
      <c r="P2256" s="183">
        <v>0</v>
      </c>
      <c r="Q2256" s="183">
        <v>0</v>
      </c>
      <c r="R2256" s="183">
        <v>0</v>
      </c>
      <c r="S2256" s="183">
        <v>0</v>
      </c>
      <c r="T2256" s="183">
        <v>0</v>
      </c>
      <c r="U2256" s="183">
        <v>0</v>
      </c>
      <c r="V2256" s="183">
        <v>0</v>
      </c>
      <c r="W2256" s="183">
        <v>0</v>
      </c>
      <c r="X2256" s="183">
        <v>0</v>
      </c>
      <c r="Y2256" s="183">
        <v>0</v>
      </c>
    </row>
    <row r="2257" spans="1:25" x14ac:dyDescent="0.2">
      <c r="A2257" s="184">
        <v>11965005</v>
      </c>
      <c r="B2257" s="183" t="str">
        <f>[1]店マスタ!B2256</f>
        <v>イソベ電器</v>
      </c>
      <c r="C2257" s="183">
        <v>2</v>
      </c>
      <c r="D2257" s="183">
        <v>2</v>
      </c>
      <c r="E2257" s="183">
        <f>_xlfn.XLOOKUP(A2257,[2]Sheet1!$R:$R,[2]Sheet1!$AB:$AB,"",0)</f>
        <v>2</v>
      </c>
      <c r="F2257" s="183">
        <f>_xlfn.XLOOKUP($A2257,[3]【2026年03月度_全社】RFM客層一覧表データ!$A:$A,[3]【2026年03月度_全社】RFM客層一覧表データ!C:C,"",0)</f>
        <v>339</v>
      </c>
      <c r="G2257" s="183">
        <f>_xlfn.XLOOKUP($A2257,[3]【2026年03月度_全社】RFM客層一覧表データ!$A:$A,[3]【2026年03月度_全社】RFM客層一覧表データ!D:D,"",0)</f>
        <v>142</v>
      </c>
      <c r="H2257" s="183">
        <f>_xlfn.XLOOKUP($A2257,[3]【2026年03月度_全社】RFM客層一覧表データ!$A:$A,[3]【2026年03月度_全社】RFM客層一覧表データ!E:E,"",0)</f>
        <v>210</v>
      </c>
      <c r="I2257" s="183">
        <f>_xlfn.XLOOKUP($A2257,[3]【2026年03月度_全社】RFM客層一覧表データ!$A:$A,[3]【2026年03月度_全社】RFM客層一覧表データ!F:F,"",0)</f>
        <v>13</v>
      </c>
      <c r="J2257" s="183">
        <v>346</v>
      </c>
      <c r="K2257" s="183">
        <v>159</v>
      </c>
      <c r="L2257" s="183">
        <v>212</v>
      </c>
      <c r="M2257" s="183">
        <v>19</v>
      </c>
      <c r="N2257" s="183">
        <v>343</v>
      </c>
      <c r="O2257" s="183">
        <v>142</v>
      </c>
      <c r="P2257" s="183">
        <v>209</v>
      </c>
      <c r="Q2257" s="183">
        <v>11</v>
      </c>
      <c r="R2257" s="183">
        <v>353</v>
      </c>
      <c r="S2257" s="183">
        <v>154</v>
      </c>
      <c r="T2257" s="183">
        <v>218</v>
      </c>
      <c r="U2257" s="183">
        <v>11</v>
      </c>
      <c r="V2257" s="183">
        <v>350</v>
      </c>
      <c r="W2257" s="183">
        <v>166</v>
      </c>
      <c r="X2257" s="183">
        <v>226</v>
      </c>
      <c r="Y2257" s="183">
        <v>9</v>
      </c>
    </row>
    <row r="2258" spans="1:25" x14ac:dyDescent="0.2">
      <c r="A2258" s="184">
        <v>11966001</v>
      </c>
      <c r="B2258" s="183" t="str">
        <f>[1]店マスタ!B2257</f>
        <v>キクミ電器</v>
      </c>
      <c r="C2258" s="183">
        <v>1.5</v>
      </c>
      <c r="D2258" s="183">
        <v>1.5</v>
      </c>
      <c r="E2258" s="183">
        <f>_xlfn.XLOOKUP(A2258,[2]Sheet1!$R:$R,[2]Sheet1!$AB:$AB,"",0)</f>
        <v>1.5</v>
      </c>
      <c r="F2258" s="183" t="str">
        <f>_xlfn.XLOOKUP($A2258,[3]【2026年03月度_全社】RFM客層一覧表データ!$A:$A,[3]【2026年03月度_全社】RFM客層一覧表データ!C:C,"",0)</f>
        <v/>
      </c>
      <c r="G2258" s="183" t="str">
        <f>_xlfn.XLOOKUP($A2258,[3]【2026年03月度_全社】RFM客層一覧表データ!$A:$A,[3]【2026年03月度_全社】RFM客層一覧表データ!D:D,"",0)</f>
        <v/>
      </c>
      <c r="H2258" s="183" t="str">
        <f>_xlfn.XLOOKUP($A2258,[3]【2026年03月度_全社】RFM客層一覧表データ!$A:$A,[3]【2026年03月度_全社】RFM客層一覧表データ!E:E,"",0)</f>
        <v/>
      </c>
      <c r="I2258" s="183" t="str">
        <f>_xlfn.XLOOKUP($A2258,[3]【2026年03月度_全社】RFM客層一覧表データ!$A:$A,[3]【2026年03月度_全社】RFM客層一覧表データ!F:F,"",0)</f>
        <v/>
      </c>
      <c r="J2258" s="183">
        <v>0</v>
      </c>
      <c r="K2258" s="183">
        <v>0</v>
      </c>
      <c r="L2258" s="183">
        <v>0</v>
      </c>
      <c r="M2258" s="183">
        <v>0</v>
      </c>
      <c r="N2258" s="183">
        <v>0</v>
      </c>
      <c r="O2258" s="183">
        <v>0</v>
      </c>
      <c r="P2258" s="183">
        <v>0</v>
      </c>
      <c r="Q2258" s="183">
        <v>0</v>
      </c>
      <c r="R2258" s="183">
        <v>0</v>
      </c>
      <c r="S2258" s="183">
        <v>0</v>
      </c>
      <c r="T2258" s="183">
        <v>0</v>
      </c>
      <c r="U2258" s="183">
        <v>0</v>
      </c>
      <c r="V2258" s="183">
        <v>0</v>
      </c>
      <c r="W2258" s="183">
        <v>0</v>
      </c>
      <c r="X2258" s="183">
        <v>0</v>
      </c>
      <c r="Y2258" s="183">
        <v>0</v>
      </c>
    </row>
    <row r="2259" spans="1:25" x14ac:dyDescent="0.2">
      <c r="A2259" s="184">
        <v>11966006</v>
      </c>
      <c r="B2259" s="183" t="str">
        <f>[1]店マスタ!B2258</f>
        <v>（小渕沢）藤森　電気</v>
      </c>
      <c r="C2259" s="183">
        <v>1.5</v>
      </c>
      <c r="D2259" s="183">
        <v>1.5</v>
      </c>
      <c r="E2259" s="183" t="str">
        <f>_xlfn.XLOOKUP(A2259,[2]Sheet1!$R:$R,[2]Sheet1!$AB:$AB,"",0)</f>
        <v/>
      </c>
      <c r="F2259" s="183" t="str">
        <f>_xlfn.XLOOKUP($A2259,[3]【2026年03月度_全社】RFM客層一覧表データ!$A:$A,[3]【2026年03月度_全社】RFM客層一覧表データ!C:C,"",0)</f>
        <v/>
      </c>
      <c r="G2259" s="183" t="str">
        <f>_xlfn.XLOOKUP($A2259,[3]【2026年03月度_全社】RFM客層一覧表データ!$A:$A,[3]【2026年03月度_全社】RFM客層一覧表データ!D:D,"",0)</f>
        <v/>
      </c>
      <c r="H2259" s="183" t="str">
        <f>_xlfn.XLOOKUP($A2259,[3]【2026年03月度_全社】RFM客層一覧表データ!$A:$A,[3]【2026年03月度_全社】RFM客層一覧表データ!E:E,"",0)</f>
        <v/>
      </c>
      <c r="I2259" s="183" t="str">
        <f>_xlfn.XLOOKUP($A2259,[3]【2026年03月度_全社】RFM客層一覧表データ!$A:$A,[3]【2026年03月度_全社】RFM客層一覧表データ!F:F,"",0)</f>
        <v/>
      </c>
      <c r="J2259" s="183">
        <v>0</v>
      </c>
      <c r="K2259" s="183">
        <v>0</v>
      </c>
      <c r="L2259" s="183">
        <v>0</v>
      </c>
      <c r="M2259" s="183">
        <v>0</v>
      </c>
      <c r="N2259" s="183">
        <v>0</v>
      </c>
      <c r="O2259" s="183">
        <v>0</v>
      </c>
      <c r="P2259" s="183">
        <v>0</v>
      </c>
      <c r="Q2259" s="183">
        <v>0</v>
      </c>
      <c r="R2259" s="183">
        <v>0</v>
      </c>
      <c r="S2259" s="183">
        <v>0</v>
      </c>
      <c r="T2259" s="183">
        <v>0</v>
      </c>
      <c r="U2259" s="183">
        <v>0</v>
      </c>
      <c r="V2259" s="183">
        <v>0</v>
      </c>
      <c r="W2259" s="183">
        <v>0</v>
      </c>
      <c r="X2259" s="183">
        <v>0</v>
      </c>
      <c r="Y2259" s="183">
        <v>0</v>
      </c>
    </row>
    <row r="2260" spans="1:25" x14ac:dyDescent="0.2">
      <c r="A2260" s="184">
        <v>11967003</v>
      </c>
      <c r="B2260" s="183" t="str">
        <f>[1]店マスタ!B2259</f>
        <v>ＡＬＰＳ電化チェーン　本部店</v>
      </c>
      <c r="C2260" s="183">
        <v>4.5</v>
      </c>
      <c r="D2260" s="183">
        <v>4.5</v>
      </c>
      <c r="E2260" s="183">
        <f>_xlfn.XLOOKUP(A2260,[2]Sheet1!$R:$R,[2]Sheet1!$AB:$AB,"",0)</f>
        <v>4.5</v>
      </c>
      <c r="F2260" s="183">
        <f>_xlfn.XLOOKUP($A2260,[3]【2026年03月度_全社】RFM客層一覧表データ!$A:$A,[3]【2026年03月度_全社】RFM客層一覧表データ!C:C,"",0)</f>
        <v>1181</v>
      </c>
      <c r="G2260" s="183">
        <f>_xlfn.XLOOKUP($A2260,[3]【2026年03月度_全社】RFM客層一覧表データ!$A:$A,[3]【2026年03月度_全社】RFM客層一覧表データ!D:D,"",0)</f>
        <v>380</v>
      </c>
      <c r="H2260" s="183">
        <f>_xlfn.XLOOKUP($A2260,[3]【2026年03月度_全社】RFM客層一覧表データ!$A:$A,[3]【2026年03月度_全社】RFM客層一覧表データ!E:E,"",0)</f>
        <v>487</v>
      </c>
      <c r="I2260" s="183">
        <f>_xlfn.XLOOKUP($A2260,[3]【2026年03月度_全社】RFM客層一覧表データ!$A:$A,[3]【2026年03月度_全社】RFM客層一覧表データ!F:F,"",0)</f>
        <v>0</v>
      </c>
      <c r="J2260" s="183">
        <v>1324</v>
      </c>
      <c r="K2260" s="183">
        <v>368</v>
      </c>
      <c r="L2260" s="183">
        <v>496</v>
      </c>
      <c r="M2260" s="183">
        <v>2</v>
      </c>
      <c r="N2260" s="183">
        <v>1367</v>
      </c>
      <c r="O2260" s="183">
        <v>431</v>
      </c>
      <c r="P2260" s="183">
        <v>504</v>
      </c>
      <c r="Q2260" s="183">
        <v>6</v>
      </c>
      <c r="R2260" s="183">
        <v>1419</v>
      </c>
      <c r="S2260" s="183">
        <v>473</v>
      </c>
      <c r="T2260" s="183">
        <v>484</v>
      </c>
      <c r="U2260" s="183">
        <v>0</v>
      </c>
      <c r="V2260" s="183">
        <v>1369</v>
      </c>
      <c r="W2260" s="183">
        <v>430</v>
      </c>
      <c r="X2260" s="183">
        <v>479</v>
      </c>
      <c r="Y2260" s="183">
        <v>1</v>
      </c>
    </row>
    <row r="2261" spans="1:25" x14ac:dyDescent="0.2">
      <c r="A2261" s="184">
        <v>11967005</v>
      </c>
      <c r="B2261" s="183" t="str">
        <f>[1]店マスタ!B2260</f>
        <v>（有）長沼電器センタ－</v>
      </c>
      <c r="C2261" s="183">
        <v>1.5</v>
      </c>
      <c r="D2261" s="183">
        <v>1.5</v>
      </c>
      <c r="E2261" s="183">
        <f>_xlfn.XLOOKUP(A2261,[2]Sheet1!$R:$R,[2]Sheet1!$AB:$AB,"",0)</f>
        <v>1.5</v>
      </c>
      <c r="F2261" s="183">
        <f>_xlfn.XLOOKUP($A2261,[3]【2026年03月度_全社】RFM客層一覧表データ!$A:$A,[3]【2026年03月度_全社】RFM客層一覧表データ!C:C,"",0)</f>
        <v>471</v>
      </c>
      <c r="G2261" s="183">
        <f>_xlfn.XLOOKUP($A2261,[3]【2026年03月度_全社】RFM客層一覧表データ!$A:$A,[3]【2026年03月度_全社】RFM客層一覧表データ!D:D,"",0)</f>
        <v>239</v>
      </c>
      <c r="H2261" s="183">
        <f>_xlfn.XLOOKUP($A2261,[3]【2026年03月度_全社】RFM客層一覧表データ!$A:$A,[3]【2026年03月度_全社】RFM客層一覧表データ!E:E,"",0)</f>
        <v>288</v>
      </c>
      <c r="I2261" s="183">
        <f>_xlfn.XLOOKUP($A2261,[3]【2026年03月度_全社】RFM客層一覧表データ!$A:$A,[3]【2026年03月度_全社】RFM客層一覧表データ!F:F,"",0)</f>
        <v>22</v>
      </c>
      <c r="J2261" s="183">
        <v>496</v>
      </c>
      <c r="K2261" s="183">
        <v>226</v>
      </c>
      <c r="L2261" s="183">
        <v>296</v>
      </c>
      <c r="M2261" s="183">
        <v>21</v>
      </c>
      <c r="N2261" s="183">
        <v>517</v>
      </c>
      <c r="O2261" s="183">
        <v>238</v>
      </c>
      <c r="P2261" s="183">
        <v>303</v>
      </c>
      <c r="Q2261" s="183">
        <v>18</v>
      </c>
      <c r="R2261" s="183">
        <v>530</v>
      </c>
      <c r="S2261" s="183">
        <v>271</v>
      </c>
      <c r="T2261" s="183">
        <v>302</v>
      </c>
      <c r="U2261" s="183">
        <v>33</v>
      </c>
      <c r="V2261" s="183">
        <v>515</v>
      </c>
      <c r="W2261" s="183">
        <v>252</v>
      </c>
      <c r="X2261" s="183">
        <v>304</v>
      </c>
      <c r="Y2261" s="183">
        <v>15</v>
      </c>
    </row>
    <row r="2262" spans="1:25" x14ac:dyDescent="0.2">
      <c r="A2262" s="184">
        <v>11967016</v>
      </c>
      <c r="B2262" s="183" t="str">
        <f>[1]店マスタ!B2261</f>
        <v>（株）五味電気サ－ビス</v>
      </c>
      <c r="C2262" s="183">
        <v>8.5</v>
      </c>
      <c r="D2262" s="183">
        <v>8.5</v>
      </c>
      <c r="E2262" s="183">
        <f>_xlfn.XLOOKUP(A2262,[2]Sheet1!$R:$R,[2]Sheet1!$AB:$AB,"",0)</f>
        <v>9</v>
      </c>
      <c r="F2262" s="183">
        <f>_xlfn.XLOOKUP($A2262,[3]【2026年03月度_全社】RFM客層一覧表データ!$A:$A,[3]【2026年03月度_全社】RFM客層一覧表データ!C:C,"",0)</f>
        <v>1216</v>
      </c>
      <c r="G2262" s="183">
        <f>_xlfn.XLOOKUP($A2262,[3]【2026年03月度_全社】RFM客層一覧表データ!$A:$A,[3]【2026年03月度_全社】RFM客層一覧表データ!D:D,"",0)</f>
        <v>550</v>
      </c>
      <c r="H2262" s="183">
        <f>_xlfn.XLOOKUP($A2262,[3]【2026年03月度_全社】RFM客層一覧表データ!$A:$A,[3]【2026年03月度_全社】RFM客層一覧表データ!E:E,"",0)</f>
        <v>643</v>
      </c>
      <c r="I2262" s="183">
        <f>_xlfn.XLOOKUP($A2262,[3]【2026年03月度_全社】RFM客層一覧表データ!$A:$A,[3]【2026年03月度_全社】RFM客層一覧表データ!F:F,"",0)</f>
        <v>79</v>
      </c>
      <c r="J2262" s="183">
        <v>1242</v>
      </c>
      <c r="K2262" s="183">
        <v>538</v>
      </c>
      <c r="L2262" s="183">
        <v>635</v>
      </c>
      <c r="M2262" s="183">
        <v>65</v>
      </c>
      <c r="N2262" s="183">
        <v>1282</v>
      </c>
      <c r="O2262" s="183">
        <v>582</v>
      </c>
      <c r="P2262" s="183">
        <v>632</v>
      </c>
      <c r="Q2262" s="183">
        <v>94</v>
      </c>
      <c r="R2262" s="183">
        <v>1263</v>
      </c>
      <c r="S2262" s="183">
        <v>587</v>
      </c>
      <c r="T2262" s="183">
        <v>638</v>
      </c>
      <c r="U2262" s="183">
        <v>90</v>
      </c>
      <c r="V2262" s="183">
        <v>1270</v>
      </c>
      <c r="W2262" s="183">
        <v>558</v>
      </c>
      <c r="X2262" s="183">
        <v>621</v>
      </c>
      <c r="Y2262" s="183">
        <v>83</v>
      </c>
    </row>
    <row r="2263" spans="1:25" x14ac:dyDescent="0.2">
      <c r="A2263" s="184">
        <v>11967021</v>
      </c>
      <c r="B2263" s="183" t="str">
        <f>[1]店マスタ!B2262</f>
        <v>（昭和）鶴田電化</v>
      </c>
      <c r="C2263" s="183">
        <v>3.5</v>
      </c>
      <c r="D2263" s="183">
        <v>3.5</v>
      </c>
      <c r="E2263" s="183">
        <f>_xlfn.XLOOKUP(A2263,[2]Sheet1!$R:$R,[2]Sheet1!$AB:$AB,"",0)</f>
        <v>3.5</v>
      </c>
      <c r="F2263" s="183">
        <f>_xlfn.XLOOKUP($A2263,[3]【2026年03月度_全社】RFM客層一覧表データ!$A:$A,[3]【2026年03月度_全社】RFM客層一覧表データ!C:C,"",0)</f>
        <v>336</v>
      </c>
      <c r="G2263" s="183">
        <f>_xlfn.XLOOKUP($A2263,[3]【2026年03月度_全社】RFM客層一覧表データ!$A:$A,[3]【2026年03月度_全社】RFM客層一覧表データ!D:D,"",0)</f>
        <v>180</v>
      </c>
      <c r="H2263" s="183">
        <f>_xlfn.XLOOKUP($A2263,[3]【2026年03月度_全社】RFM客層一覧表データ!$A:$A,[3]【2026年03月度_全社】RFM客層一覧表データ!E:E,"",0)</f>
        <v>241</v>
      </c>
      <c r="I2263" s="183">
        <f>_xlfn.XLOOKUP($A2263,[3]【2026年03月度_全社】RFM客層一覧表データ!$A:$A,[3]【2026年03月度_全社】RFM客層一覧表データ!F:F,"",0)</f>
        <v>5</v>
      </c>
      <c r="J2263" s="183">
        <v>347</v>
      </c>
      <c r="K2263" s="183">
        <v>180</v>
      </c>
      <c r="L2263" s="183">
        <v>244</v>
      </c>
      <c r="M2263" s="183">
        <v>7</v>
      </c>
      <c r="N2263" s="183">
        <v>360</v>
      </c>
      <c r="O2263" s="183">
        <v>176</v>
      </c>
      <c r="P2263" s="183">
        <v>248</v>
      </c>
      <c r="Q2263" s="183">
        <v>9</v>
      </c>
      <c r="R2263" s="183">
        <v>370</v>
      </c>
      <c r="S2263" s="183">
        <v>193</v>
      </c>
      <c r="T2263" s="183">
        <v>253</v>
      </c>
      <c r="U2263" s="183">
        <v>11</v>
      </c>
      <c r="V2263" s="183">
        <v>361</v>
      </c>
      <c r="W2263" s="183">
        <v>176</v>
      </c>
      <c r="X2263" s="183">
        <v>257</v>
      </c>
      <c r="Y2263" s="183">
        <v>8</v>
      </c>
    </row>
    <row r="2264" spans="1:25" x14ac:dyDescent="0.2">
      <c r="A2264" s="184">
        <v>11967032</v>
      </c>
      <c r="B2264" s="183" t="str">
        <f>[1]店マスタ!B2263</f>
        <v>（株）斉藤テレビ</v>
      </c>
      <c r="C2264" s="183">
        <v>2.5</v>
      </c>
      <c r="D2264" s="183">
        <v>2.5</v>
      </c>
      <c r="E2264" s="183">
        <f>_xlfn.XLOOKUP(A2264,[2]Sheet1!$R:$R,[2]Sheet1!$AB:$AB,"",0)</f>
        <v>2.5</v>
      </c>
      <c r="F2264" s="183" t="str">
        <f>_xlfn.XLOOKUP($A2264,[3]【2026年03月度_全社】RFM客層一覧表データ!$A:$A,[3]【2026年03月度_全社】RFM客層一覧表データ!C:C,"",0)</f>
        <v/>
      </c>
      <c r="G2264" s="183" t="str">
        <f>_xlfn.XLOOKUP($A2264,[3]【2026年03月度_全社】RFM客層一覧表データ!$A:$A,[3]【2026年03月度_全社】RFM客層一覧表データ!D:D,"",0)</f>
        <v/>
      </c>
      <c r="H2264" s="183" t="str">
        <f>_xlfn.XLOOKUP($A2264,[3]【2026年03月度_全社】RFM客層一覧表データ!$A:$A,[3]【2026年03月度_全社】RFM客層一覧表データ!E:E,"",0)</f>
        <v/>
      </c>
      <c r="I2264" s="183" t="str">
        <f>_xlfn.XLOOKUP($A2264,[3]【2026年03月度_全社】RFM客層一覧表データ!$A:$A,[3]【2026年03月度_全社】RFM客層一覧表データ!F:F,"",0)</f>
        <v/>
      </c>
      <c r="J2264" s="183">
        <v>0</v>
      </c>
      <c r="K2264" s="183">
        <v>0</v>
      </c>
      <c r="L2264" s="183">
        <v>0</v>
      </c>
      <c r="M2264" s="183">
        <v>0</v>
      </c>
      <c r="N2264" s="183">
        <v>0</v>
      </c>
      <c r="O2264" s="183">
        <v>0</v>
      </c>
      <c r="P2264" s="183">
        <v>0</v>
      </c>
      <c r="Q2264" s="183">
        <v>0</v>
      </c>
      <c r="R2264" s="183">
        <v>0</v>
      </c>
      <c r="S2264" s="183">
        <v>0</v>
      </c>
      <c r="T2264" s="183">
        <v>0</v>
      </c>
      <c r="U2264" s="183">
        <v>0</v>
      </c>
      <c r="V2264" s="183">
        <v>0</v>
      </c>
      <c r="W2264" s="183">
        <v>0</v>
      </c>
      <c r="X2264" s="183">
        <v>0</v>
      </c>
      <c r="Y2264" s="183">
        <v>0</v>
      </c>
    </row>
    <row r="2265" spans="1:25" x14ac:dyDescent="0.2">
      <c r="A2265" s="184">
        <v>11967063</v>
      </c>
      <c r="B2265" s="183" t="str">
        <f>[1]店マスタ!B2264</f>
        <v>シミズ　ＫＡＤＥＮ</v>
      </c>
      <c r="C2265" s="183">
        <v>3.5</v>
      </c>
      <c r="D2265" s="183">
        <v>3.5</v>
      </c>
      <c r="E2265" s="183">
        <f>_xlfn.XLOOKUP(A2265,[2]Sheet1!$R:$R,[2]Sheet1!$AB:$AB,"",0)</f>
        <v>4</v>
      </c>
      <c r="F2265" s="183">
        <f>_xlfn.XLOOKUP($A2265,[3]【2026年03月度_全社】RFM客層一覧表データ!$A:$A,[3]【2026年03月度_全社】RFM客層一覧表データ!C:C,"",0)</f>
        <v>426</v>
      </c>
      <c r="G2265" s="183">
        <f>_xlfn.XLOOKUP($A2265,[3]【2026年03月度_全社】RFM客層一覧表データ!$A:$A,[3]【2026年03月度_全社】RFM客層一覧表データ!D:D,"",0)</f>
        <v>189</v>
      </c>
      <c r="H2265" s="183">
        <f>_xlfn.XLOOKUP($A2265,[3]【2026年03月度_全社】RFM客層一覧表データ!$A:$A,[3]【2026年03月度_全社】RFM客層一覧表データ!E:E,"",0)</f>
        <v>273</v>
      </c>
      <c r="I2265" s="183">
        <f>_xlfn.XLOOKUP($A2265,[3]【2026年03月度_全社】RFM客層一覧表データ!$A:$A,[3]【2026年03月度_全社】RFM客層一覧表データ!F:F,"",0)</f>
        <v>20</v>
      </c>
      <c r="J2265" s="183">
        <v>447</v>
      </c>
      <c r="K2265" s="183">
        <v>206</v>
      </c>
      <c r="L2265" s="183">
        <v>279</v>
      </c>
      <c r="M2265" s="183">
        <v>12</v>
      </c>
      <c r="N2265" s="183">
        <v>463</v>
      </c>
      <c r="O2265" s="183">
        <v>216</v>
      </c>
      <c r="P2265" s="183">
        <v>280</v>
      </c>
      <c r="Q2265" s="183">
        <v>22</v>
      </c>
      <c r="R2265" s="183">
        <v>460</v>
      </c>
      <c r="S2265" s="183">
        <v>226</v>
      </c>
      <c r="T2265" s="183">
        <v>294</v>
      </c>
      <c r="U2265" s="183">
        <v>19</v>
      </c>
      <c r="V2265" s="183">
        <v>457</v>
      </c>
      <c r="W2265" s="183">
        <v>231</v>
      </c>
      <c r="X2265" s="183">
        <v>284</v>
      </c>
      <c r="Y2265" s="183">
        <v>29</v>
      </c>
    </row>
    <row r="2266" spans="1:25" x14ac:dyDescent="0.2">
      <c r="A2266" s="184">
        <v>11967075</v>
      </c>
      <c r="B2266" s="183" t="str">
        <f>[1]店マスタ!B2265</f>
        <v>清水電化株式会社</v>
      </c>
      <c r="C2266" s="183">
        <v>2.5</v>
      </c>
      <c r="D2266" s="183">
        <v>2.5</v>
      </c>
      <c r="E2266" s="183">
        <f>_xlfn.XLOOKUP(A2266,[2]Sheet1!$R:$R,[2]Sheet1!$AB:$AB,"",0)</f>
        <v>2.5</v>
      </c>
      <c r="F2266" s="183">
        <f>_xlfn.XLOOKUP($A2266,[3]【2026年03月度_全社】RFM客層一覧表データ!$A:$A,[3]【2026年03月度_全社】RFM客層一覧表データ!C:C,"",0)</f>
        <v>30</v>
      </c>
      <c r="G2266" s="183">
        <f>_xlfn.XLOOKUP($A2266,[3]【2026年03月度_全社】RFM客層一覧表データ!$A:$A,[3]【2026年03月度_全社】RFM客層一覧表データ!D:D,"",0)</f>
        <v>0</v>
      </c>
      <c r="H2266" s="183">
        <f>_xlfn.XLOOKUP($A2266,[3]【2026年03月度_全社】RFM客層一覧表データ!$A:$A,[3]【2026年03月度_全社】RFM客層一覧表データ!E:E,"",0)</f>
        <v>0</v>
      </c>
      <c r="I2266" s="183">
        <f>_xlfn.XLOOKUP($A2266,[3]【2026年03月度_全社】RFM客層一覧表データ!$A:$A,[3]【2026年03月度_全社】RFM客層一覧表データ!F:F,"",0)</f>
        <v>0</v>
      </c>
      <c r="J2266" s="183">
        <v>30</v>
      </c>
      <c r="K2266" s="183">
        <v>0</v>
      </c>
      <c r="L2266" s="183">
        <v>0</v>
      </c>
      <c r="M2266" s="183">
        <v>0</v>
      </c>
      <c r="N2266" s="183">
        <v>30</v>
      </c>
      <c r="O2266" s="183">
        <v>1</v>
      </c>
      <c r="P2266" s="183">
        <v>0</v>
      </c>
      <c r="Q2266" s="183">
        <v>1</v>
      </c>
      <c r="R2266" s="183">
        <v>29</v>
      </c>
      <c r="S2266" s="183">
        <v>29</v>
      </c>
      <c r="T2266" s="183">
        <v>0</v>
      </c>
      <c r="U2266" s="183">
        <v>29</v>
      </c>
      <c r="V2266" s="183">
        <v>17</v>
      </c>
      <c r="W2266" s="183">
        <v>0</v>
      </c>
      <c r="X2266" s="183">
        <v>0</v>
      </c>
      <c r="Y2266" s="183">
        <v>0</v>
      </c>
    </row>
    <row r="2267" spans="1:25" x14ac:dyDescent="0.2">
      <c r="A2267" s="184">
        <v>11967101</v>
      </c>
      <c r="B2267" s="183" t="str">
        <f>[1]店マスタ!B2266</f>
        <v>ライフテクト　アマノ</v>
      </c>
      <c r="C2267" s="183">
        <v>3</v>
      </c>
      <c r="D2267" s="183">
        <v>3</v>
      </c>
      <c r="E2267" s="183">
        <f>_xlfn.XLOOKUP(A2267,[2]Sheet1!$R:$R,[2]Sheet1!$AB:$AB,"",0)</f>
        <v>3.5</v>
      </c>
      <c r="F2267" s="183">
        <f>_xlfn.XLOOKUP($A2267,[3]【2026年03月度_全社】RFM客層一覧表データ!$A:$A,[3]【2026年03月度_全社】RFM客層一覧表データ!C:C,"",0)</f>
        <v>832</v>
      </c>
      <c r="G2267" s="183">
        <f>_xlfn.XLOOKUP($A2267,[3]【2026年03月度_全社】RFM客層一覧表データ!$A:$A,[3]【2026年03月度_全社】RFM客層一覧表データ!D:D,"",0)</f>
        <v>418</v>
      </c>
      <c r="H2267" s="183">
        <f>_xlfn.XLOOKUP($A2267,[3]【2026年03月度_全社】RFM客層一覧表データ!$A:$A,[3]【2026年03月度_全社】RFM客層一覧表データ!E:E,"",0)</f>
        <v>429</v>
      </c>
      <c r="I2267" s="183">
        <f>_xlfn.XLOOKUP($A2267,[3]【2026年03月度_全社】RFM客層一覧表データ!$A:$A,[3]【2026年03月度_全社】RFM客層一覧表データ!F:F,"",0)</f>
        <v>60</v>
      </c>
      <c r="J2267" s="183">
        <v>797</v>
      </c>
      <c r="K2267" s="183">
        <v>405</v>
      </c>
      <c r="L2267" s="183">
        <v>416</v>
      </c>
      <c r="M2267" s="183">
        <v>59</v>
      </c>
      <c r="N2267" s="183">
        <v>795</v>
      </c>
      <c r="O2267" s="183">
        <v>382</v>
      </c>
      <c r="P2267" s="183">
        <v>429</v>
      </c>
      <c r="Q2267" s="183">
        <v>43</v>
      </c>
      <c r="R2267" s="183">
        <v>844</v>
      </c>
      <c r="S2267" s="183">
        <v>421</v>
      </c>
      <c r="T2267" s="183">
        <v>437</v>
      </c>
      <c r="U2267" s="183">
        <v>53</v>
      </c>
      <c r="V2267" s="183">
        <v>821</v>
      </c>
      <c r="W2267" s="183">
        <v>416</v>
      </c>
      <c r="X2267" s="183">
        <v>431</v>
      </c>
      <c r="Y2267" s="183">
        <v>48</v>
      </c>
    </row>
    <row r="2268" spans="1:25" x14ac:dyDescent="0.2">
      <c r="A2268" s="184">
        <v>11967106</v>
      </c>
      <c r="B2268" s="183" t="str">
        <f>[1]店マスタ!B2267</f>
        <v>ねこいちでんき</v>
      </c>
      <c r="C2268" s="183">
        <v>1</v>
      </c>
      <c r="D2268" s="183">
        <v>1</v>
      </c>
      <c r="E2268" s="183">
        <f>_xlfn.XLOOKUP(A2268,[2]Sheet1!$R:$R,[2]Sheet1!$AB:$AB,"",0)</f>
        <v>1</v>
      </c>
      <c r="F2268" s="183" t="str">
        <f>_xlfn.XLOOKUP($A2268,[3]【2026年03月度_全社】RFM客層一覧表データ!$A:$A,[3]【2026年03月度_全社】RFM客層一覧表データ!C:C,"",0)</f>
        <v/>
      </c>
      <c r="G2268" s="183" t="str">
        <f>_xlfn.XLOOKUP($A2268,[3]【2026年03月度_全社】RFM客層一覧表データ!$A:$A,[3]【2026年03月度_全社】RFM客層一覧表データ!D:D,"",0)</f>
        <v/>
      </c>
      <c r="H2268" s="183" t="str">
        <f>_xlfn.XLOOKUP($A2268,[3]【2026年03月度_全社】RFM客層一覧表データ!$A:$A,[3]【2026年03月度_全社】RFM客層一覧表データ!E:E,"",0)</f>
        <v/>
      </c>
      <c r="I2268" s="183" t="str">
        <f>_xlfn.XLOOKUP($A2268,[3]【2026年03月度_全社】RFM客層一覧表データ!$A:$A,[3]【2026年03月度_全社】RFM客層一覧表データ!F:F,"",0)</f>
        <v/>
      </c>
      <c r="J2268" s="183">
        <v>0</v>
      </c>
      <c r="K2268" s="183">
        <v>0</v>
      </c>
      <c r="L2268" s="183">
        <v>0</v>
      </c>
      <c r="M2268" s="183">
        <v>0</v>
      </c>
      <c r="N2268" s="183">
        <v>0</v>
      </c>
      <c r="O2268" s="183">
        <v>0</v>
      </c>
      <c r="P2268" s="183">
        <v>0</v>
      </c>
      <c r="Q2268" s="183">
        <v>0</v>
      </c>
      <c r="R2268" s="183">
        <v>0</v>
      </c>
      <c r="S2268" s="183">
        <v>0</v>
      </c>
      <c r="T2268" s="183">
        <v>0</v>
      </c>
      <c r="U2268" s="183">
        <v>0</v>
      </c>
      <c r="V2268" s="183">
        <v>0</v>
      </c>
      <c r="W2268" s="183">
        <v>0</v>
      </c>
      <c r="X2268" s="183">
        <v>0</v>
      </c>
      <c r="Y2268" s="183">
        <v>0</v>
      </c>
    </row>
    <row r="2269" spans="1:25" x14ac:dyDescent="0.2">
      <c r="A2269" s="184">
        <v>11968001</v>
      </c>
      <c r="B2269" s="183" t="str">
        <f>[1]店マスタ!B2268</f>
        <v>ライフテクト　フカサワ</v>
      </c>
      <c r="C2269" s="183">
        <v>3.5</v>
      </c>
      <c r="D2269" s="183">
        <v>2.5</v>
      </c>
      <c r="E2269" s="183">
        <f>_xlfn.XLOOKUP(A2269,[2]Sheet1!$R:$R,[2]Sheet1!$AB:$AB,"",0)</f>
        <v>3</v>
      </c>
      <c r="F2269" s="183">
        <f>_xlfn.XLOOKUP($A2269,[3]【2026年03月度_全社】RFM客層一覧表データ!$A:$A,[3]【2026年03月度_全社】RFM客層一覧表データ!C:C,"",0)</f>
        <v>1113</v>
      </c>
      <c r="G2269" s="183">
        <f>_xlfn.XLOOKUP($A2269,[3]【2026年03月度_全社】RFM客層一覧表データ!$A:$A,[3]【2026年03月度_全社】RFM客層一覧表データ!D:D,"",0)</f>
        <v>484</v>
      </c>
      <c r="H2269" s="183">
        <f>_xlfn.XLOOKUP($A2269,[3]【2026年03月度_全社】RFM客層一覧表データ!$A:$A,[3]【2026年03月度_全社】RFM客層一覧表データ!E:E,"",0)</f>
        <v>564</v>
      </c>
      <c r="I2269" s="183">
        <f>_xlfn.XLOOKUP($A2269,[3]【2026年03月度_全社】RFM客層一覧表データ!$A:$A,[3]【2026年03月度_全社】RFM客層一覧表データ!F:F,"",0)</f>
        <v>77</v>
      </c>
      <c r="J2269" s="183">
        <v>1151</v>
      </c>
      <c r="K2269" s="183">
        <v>471</v>
      </c>
      <c r="L2269" s="183">
        <v>567</v>
      </c>
      <c r="M2269" s="183">
        <v>57</v>
      </c>
      <c r="N2269" s="183">
        <v>1178</v>
      </c>
      <c r="O2269" s="183">
        <v>458</v>
      </c>
      <c r="P2269" s="183">
        <v>573</v>
      </c>
      <c r="Q2269" s="183">
        <v>66</v>
      </c>
      <c r="R2269" s="183">
        <v>1211</v>
      </c>
      <c r="S2269" s="183">
        <v>540</v>
      </c>
      <c r="T2269" s="183">
        <v>588</v>
      </c>
      <c r="U2269" s="183">
        <v>93</v>
      </c>
      <c r="V2269" s="183">
        <v>1212</v>
      </c>
      <c r="W2269" s="183">
        <v>518</v>
      </c>
      <c r="X2269" s="183">
        <v>586</v>
      </c>
      <c r="Y2269" s="183">
        <v>81</v>
      </c>
    </row>
    <row r="2270" spans="1:25" x14ac:dyDescent="0.2">
      <c r="A2270" s="184">
        <v>11968003</v>
      </c>
      <c r="B2270" s="183" t="str">
        <f>[1]店マスタ!B2269</f>
        <v>（青柳）　（有）和田電気</v>
      </c>
      <c r="C2270" s="183">
        <v>3.5</v>
      </c>
      <c r="D2270" s="183">
        <v>3.5</v>
      </c>
      <c r="E2270" s="183">
        <f>_xlfn.XLOOKUP(A2270,[2]Sheet1!$R:$R,[2]Sheet1!$AB:$AB,"",0)</f>
        <v>3.5</v>
      </c>
      <c r="F2270" s="183" t="str">
        <f>_xlfn.XLOOKUP($A2270,[3]【2026年03月度_全社】RFM客層一覧表データ!$A:$A,[3]【2026年03月度_全社】RFM客層一覧表データ!C:C,"",0)</f>
        <v/>
      </c>
      <c r="G2270" s="183" t="str">
        <f>_xlfn.XLOOKUP($A2270,[3]【2026年03月度_全社】RFM客層一覧表データ!$A:$A,[3]【2026年03月度_全社】RFM客層一覧表データ!D:D,"",0)</f>
        <v/>
      </c>
      <c r="H2270" s="183" t="str">
        <f>_xlfn.XLOOKUP($A2270,[3]【2026年03月度_全社】RFM客層一覧表データ!$A:$A,[3]【2026年03月度_全社】RFM客層一覧表データ!E:E,"",0)</f>
        <v/>
      </c>
      <c r="I2270" s="183" t="str">
        <f>_xlfn.XLOOKUP($A2270,[3]【2026年03月度_全社】RFM客層一覧表データ!$A:$A,[3]【2026年03月度_全社】RFM客層一覧表データ!F:F,"",0)</f>
        <v/>
      </c>
      <c r="J2270" s="183">
        <v>0</v>
      </c>
      <c r="K2270" s="183">
        <v>0</v>
      </c>
      <c r="L2270" s="183">
        <v>0</v>
      </c>
      <c r="M2270" s="183">
        <v>0</v>
      </c>
      <c r="N2270" s="183">
        <v>0</v>
      </c>
      <c r="O2270" s="183">
        <v>0</v>
      </c>
      <c r="P2270" s="183">
        <v>0</v>
      </c>
      <c r="Q2270" s="183">
        <v>0</v>
      </c>
      <c r="R2270" s="183">
        <v>0</v>
      </c>
      <c r="S2270" s="183">
        <v>0</v>
      </c>
      <c r="T2270" s="183">
        <v>0</v>
      </c>
      <c r="U2270" s="183">
        <v>0</v>
      </c>
      <c r="V2270" s="183">
        <v>0</v>
      </c>
      <c r="W2270" s="183">
        <v>0</v>
      </c>
      <c r="X2270" s="183">
        <v>0</v>
      </c>
      <c r="Y2270" s="183">
        <v>0</v>
      </c>
    </row>
    <row r="2271" spans="1:25" x14ac:dyDescent="0.2">
      <c r="A2271" s="184">
        <v>11968017</v>
      </c>
      <c r="B2271" s="183" t="str">
        <f>[1]店マスタ!B2270</f>
        <v>有限会社　山田電気商会</v>
      </c>
      <c r="C2271" s="183">
        <v>2.5</v>
      </c>
      <c r="D2271" s="183">
        <v>2.5</v>
      </c>
      <c r="E2271" s="183" t="str">
        <f>_xlfn.XLOOKUP(A2271,[2]Sheet1!$R:$R,[2]Sheet1!$AB:$AB,"",0)</f>
        <v/>
      </c>
      <c r="F2271" s="183" t="str">
        <f>_xlfn.XLOOKUP($A2271,[3]【2026年03月度_全社】RFM客層一覧表データ!$A:$A,[3]【2026年03月度_全社】RFM客層一覧表データ!C:C,"",0)</f>
        <v/>
      </c>
      <c r="G2271" s="183" t="str">
        <f>_xlfn.XLOOKUP($A2271,[3]【2026年03月度_全社】RFM客層一覧表データ!$A:$A,[3]【2026年03月度_全社】RFM客層一覧表データ!D:D,"",0)</f>
        <v/>
      </c>
      <c r="H2271" s="183" t="str">
        <f>_xlfn.XLOOKUP($A2271,[3]【2026年03月度_全社】RFM客層一覧表データ!$A:$A,[3]【2026年03月度_全社】RFM客層一覧表データ!E:E,"",0)</f>
        <v/>
      </c>
      <c r="I2271" s="183" t="str">
        <f>_xlfn.XLOOKUP($A2271,[3]【2026年03月度_全社】RFM客層一覧表データ!$A:$A,[3]【2026年03月度_全社】RFM客層一覧表データ!F:F,"",0)</f>
        <v/>
      </c>
      <c r="J2271" s="183">
        <v>0</v>
      </c>
      <c r="K2271" s="183">
        <v>0</v>
      </c>
      <c r="L2271" s="183">
        <v>0</v>
      </c>
      <c r="M2271" s="183">
        <v>0</v>
      </c>
      <c r="N2271" s="183">
        <v>0</v>
      </c>
      <c r="O2271" s="183">
        <v>0</v>
      </c>
      <c r="P2271" s="183">
        <v>0</v>
      </c>
      <c r="Q2271" s="183">
        <v>0</v>
      </c>
      <c r="R2271" s="183">
        <v>0</v>
      </c>
      <c r="S2271" s="183">
        <v>0</v>
      </c>
      <c r="T2271" s="183">
        <v>0</v>
      </c>
      <c r="U2271" s="183">
        <v>0</v>
      </c>
      <c r="V2271" s="183">
        <v>0</v>
      </c>
      <c r="W2271" s="183">
        <v>0</v>
      </c>
      <c r="X2271" s="183">
        <v>0</v>
      </c>
      <c r="Y2271" s="183">
        <v>0</v>
      </c>
    </row>
    <row r="2272" spans="1:25" x14ac:dyDescent="0.2">
      <c r="A2272" s="184">
        <v>11969001</v>
      </c>
      <c r="B2272" s="183" t="str">
        <f>[1]店マスタ!B2271</f>
        <v>アキ　電化</v>
      </c>
      <c r="C2272" s="183">
        <v>1.5</v>
      </c>
      <c r="D2272" s="183">
        <v>1.5</v>
      </c>
      <c r="E2272" s="183">
        <f>_xlfn.XLOOKUP(A2272,[2]Sheet1!$R:$R,[2]Sheet1!$AB:$AB,"",0)</f>
        <v>1.5</v>
      </c>
      <c r="F2272" s="183">
        <f>_xlfn.XLOOKUP($A2272,[3]【2026年03月度_全社】RFM客層一覧表データ!$A:$A,[3]【2026年03月度_全社】RFM客層一覧表データ!C:C,"",0)</f>
        <v>375</v>
      </c>
      <c r="G2272" s="183">
        <f>_xlfn.XLOOKUP($A2272,[3]【2026年03月度_全社】RFM客層一覧表データ!$A:$A,[3]【2026年03月度_全社】RFM客層一覧表データ!D:D,"",0)</f>
        <v>122</v>
      </c>
      <c r="H2272" s="183">
        <f>_xlfn.XLOOKUP($A2272,[3]【2026年03月度_全社】RFM客層一覧表データ!$A:$A,[3]【2026年03月度_全社】RFM客層一覧表データ!E:E,"",0)</f>
        <v>114</v>
      </c>
      <c r="I2272" s="183">
        <f>_xlfn.XLOOKUP($A2272,[3]【2026年03月度_全社】RFM客層一覧表データ!$A:$A,[3]【2026年03月度_全社】RFM客層一覧表データ!F:F,"",0)</f>
        <v>46</v>
      </c>
      <c r="J2272" s="183">
        <v>395</v>
      </c>
      <c r="K2272" s="183">
        <v>128</v>
      </c>
      <c r="L2272" s="183">
        <v>111</v>
      </c>
      <c r="M2272" s="183">
        <v>49</v>
      </c>
      <c r="N2272" s="183">
        <v>377</v>
      </c>
      <c r="O2272" s="183">
        <v>88</v>
      </c>
      <c r="P2272" s="183">
        <v>114</v>
      </c>
      <c r="Q2272" s="183">
        <v>30</v>
      </c>
      <c r="R2272" s="183">
        <v>400</v>
      </c>
      <c r="S2272" s="183">
        <v>126</v>
      </c>
      <c r="T2272" s="183">
        <v>124</v>
      </c>
      <c r="U2272" s="183">
        <v>65</v>
      </c>
      <c r="V2272" s="183">
        <v>397</v>
      </c>
      <c r="W2272" s="183">
        <v>115</v>
      </c>
      <c r="X2272" s="183">
        <v>120</v>
      </c>
      <c r="Y2272" s="183">
        <v>72</v>
      </c>
    </row>
    <row r="2273" spans="1:25" x14ac:dyDescent="0.2">
      <c r="A2273" s="184">
        <v>11969019</v>
      </c>
      <c r="B2273" s="183" t="str">
        <f>[1]店マスタ!B2272</f>
        <v>一瀬電化サ－ビス</v>
      </c>
      <c r="C2273" s="183">
        <v>1.5</v>
      </c>
      <c r="D2273" s="183">
        <v>1.5</v>
      </c>
      <c r="E2273" s="183">
        <f>_xlfn.XLOOKUP(A2273,[2]Sheet1!$R:$R,[2]Sheet1!$AB:$AB,"",0)</f>
        <v>1.5</v>
      </c>
      <c r="F2273" s="183" t="str">
        <f>_xlfn.XLOOKUP($A2273,[3]【2026年03月度_全社】RFM客層一覧表データ!$A:$A,[3]【2026年03月度_全社】RFM客層一覧表データ!C:C,"",0)</f>
        <v/>
      </c>
      <c r="G2273" s="183" t="str">
        <f>_xlfn.XLOOKUP($A2273,[3]【2026年03月度_全社】RFM客層一覧表データ!$A:$A,[3]【2026年03月度_全社】RFM客層一覧表データ!D:D,"",0)</f>
        <v/>
      </c>
      <c r="H2273" s="183" t="str">
        <f>_xlfn.XLOOKUP($A2273,[3]【2026年03月度_全社】RFM客層一覧表データ!$A:$A,[3]【2026年03月度_全社】RFM客層一覧表データ!E:E,"",0)</f>
        <v/>
      </c>
      <c r="I2273" s="183" t="str">
        <f>_xlfn.XLOOKUP($A2273,[3]【2026年03月度_全社】RFM客層一覧表データ!$A:$A,[3]【2026年03月度_全社】RFM客層一覧表データ!F:F,"",0)</f>
        <v/>
      </c>
      <c r="J2273" s="183">
        <v>0</v>
      </c>
      <c r="K2273" s="183">
        <v>0</v>
      </c>
      <c r="L2273" s="183">
        <v>0</v>
      </c>
      <c r="M2273" s="183">
        <v>0</v>
      </c>
      <c r="N2273" s="183">
        <v>0</v>
      </c>
      <c r="O2273" s="183">
        <v>0</v>
      </c>
      <c r="P2273" s="183">
        <v>0</v>
      </c>
      <c r="Q2273" s="183">
        <v>0</v>
      </c>
      <c r="R2273" s="183">
        <v>0</v>
      </c>
      <c r="S2273" s="183">
        <v>0</v>
      </c>
      <c r="T2273" s="183">
        <v>0</v>
      </c>
      <c r="U2273" s="183">
        <v>0</v>
      </c>
      <c r="V2273" s="183">
        <v>0</v>
      </c>
      <c r="W2273" s="183">
        <v>0</v>
      </c>
      <c r="X2273" s="183">
        <v>0</v>
      </c>
      <c r="Y2273" s="183">
        <v>0</v>
      </c>
    </row>
    <row r="2274" spans="1:25" x14ac:dyDescent="0.2">
      <c r="A2274" s="184">
        <v>11970002</v>
      </c>
      <c r="B2274" s="183" t="str">
        <f>[1]店マスタ!B2273</f>
        <v>（有）堀内電気商会</v>
      </c>
      <c r="C2274" s="183">
        <v>2.5</v>
      </c>
      <c r="D2274" s="183">
        <v>2.5</v>
      </c>
      <c r="E2274" s="183">
        <f>_xlfn.XLOOKUP(A2274,[2]Sheet1!$R:$R,[2]Sheet1!$AB:$AB,"",0)</f>
        <v>3</v>
      </c>
      <c r="F2274" s="183">
        <f>_xlfn.XLOOKUP($A2274,[3]【2026年03月度_全社】RFM客層一覧表データ!$A:$A,[3]【2026年03月度_全社】RFM客層一覧表データ!C:C,"",0)</f>
        <v>509</v>
      </c>
      <c r="G2274" s="183">
        <f>_xlfn.XLOOKUP($A2274,[3]【2026年03月度_全社】RFM客層一覧表データ!$A:$A,[3]【2026年03月度_全社】RFM客層一覧表データ!D:D,"",0)</f>
        <v>264</v>
      </c>
      <c r="H2274" s="183">
        <f>_xlfn.XLOOKUP($A2274,[3]【2026年03月度_全社】RFM客層一覧表データ!$A:$A,[3]【2026年03月度_全社】RFM客層一覧表データ!E:E,"",0)</f>
        <v>305</v>
      </c>
      <c r="I2274" s="183">
        <f>_xlfn.XLOOKUP($A2274,[3]【2026年03月度_全社】RFM客層一覧表データ!$A:$A,[3]【2026年03月度_全社】RFM客層一覧表データ!F:F,"",0)</f>
        <v>34</v>
      </c>
      <c r="J2274" s="183">
        <v>511</v>
      </c>
      <c r="K2274" s="183">
        <v>246</v>
      </c>
      <c r="L2274" s="183">
        <v>313</v>
      </c>
      <c r="M2274" s="183">
        <v>26</v>
      </c>
      <c r="N2274" s="183">
        <v>515</v>
      </c>
      <c r="O2274" s="183">
        <v>228</v>
      </c>
      <c r="P2274" s="183">
        <v>320</v>
      </c>
      <c r="Q2274" s="183">
        <v>14</v>
      </c>
      <c r="R2274" s="183">
        <v>542</v>
      </c>
      <c r="S2274" s="183">
        <v>241</v>
      </c>
      <c r="T2274" s="183">
        <v>336</v>
      </c>
      <c r="U2274" s="183">
        <v>17</v>
      </c>
      <c r="V2274" s="183">
        <v>571</v>
      </c>
      <c r="W2274" s="183">
        <v>276</v>
      </c>
      <c r="X2274" s="183">
        <v>352</v>
      </c>
      <c r="Y2274" s="183">
        <v>20</v>
      </c>
    </row>
    <row r="2275" spans="1:25" x14ac:dyDescent="0.2">
      <c r="A2275" s="184">
        <v>11970006</v>
      </c>
      <c r="B2275" s="183" t="str">
        <f>[1]店マスタ!B2274</f>
        <v>（有）丸正電器</v>
      </c>
      <c r="C2275" s="183">
        <v>6</v>
      </c>
      <c r="D2275" s="183">
        <v>6</v>
      </c>
      <c r="E2275" s="183">
        <f>_xlfn.XLOOKUP(A2275,[2]Sheet1!$R:$R,[2]Sheet1!$AB:$AB,"",0)</f>
        <v>6</v>
      </c>
      <c r="F2275" s="183">
        <f>_xlfn.XLOOKUP($A2275,[3]【2026年03月度_全社】RFM客層一覧表データ!$A:$A,[3]【2026年03月度_全社】RFM客層一覧表データ!C:C,"",0)</f>
        <v>620</v>
      </c>
      <c r="G2275" s="183">
        <f>_xlfn.XLOOKUP($A2275,[3]【2026年03月度_全社】RFM客層一覧表データ!$A:$A,[3]【2026年03月度_全社】RFM客層一覧表データ!D:D,"",0)</f>
        <v>313</v>
      </c>
      <c r="H2275" s="183">
        <f>_xlfn.XLOOKUP($A2275,[3]【2026年03月度_全社】RFM客層一覧表データ!$A:$A,[3]【2026年03月度_全社】RFM客層一覧表データ!E:E,"",0)</f>
        <v>386</v>
      </c>
      <c r="I2275" s="183">
        <f>_xlfn.XLOOKUP($A2275,[3]【2026年03月度_全社】RFM客層一覧表データ!$A:$A,[3]【2026年03月度_全社】RFM客層一覧表データ!F:F,"",0)</f>
        <v>30</v>
      </c>
      <c r="J2275" s="183">
        <v>632</v>
      </c>
      <c r="K2275" s="183">
        <v>305</v>
      </c>
      <c r="L2275" s="183">
        <v>388</v>
      </c>
      <c r="M2275" s="183">
        <v>38</v>
      </c>
      <c r="N2275" s="183">
        <v>636</v>
      </c>
      <c r="O2275" s="183">
        <v>279</v>
      </c>
      <c r="P2275" s="183">
        <v>384</v>
      </c>
      <c r="Q2275" s="183">
        <v>33</v>
      </c>
      <c r="R2275" s="183">
        <v>651</v>
      </c>
      <c r="S2275" s="183">
        <v>305</v>
      </c>
      <c r="T2275" s="183">
        <v>403</v>
      </c>
      <c r="U2275" s="183">
        <v>29</v>
      </c>
      <c r="V2275" s="183">
        <v>663</v>
      </c>
      <c r="W2275" s="183">
        <v>301</v>
      </c>
      <c r="X2275" s="183">
        <v>397</v>
      </c>
      <c r="Y2275" s="183">
        <v>17</v>
      </c>
    </row>
    <row r="2276" spans="1:25" x14ac:dyDescent="0.2">
      <c r="A2276" s="184">
        <v>11970010</v>
      </c>
      <c r="B2276" s="183" t="str">
        <f>[1]店マスタ!B2275</f>
        <v>ライフテクト　オオタニ</v>
      </c>
      <c r="C2276" s="183">
        <v>4</v>
      </c>
      <c r="D2276" s="183">
        <v>4</v>
      </c>
      <c r="E2276" s="183">
        <f>_xlfn.XLOOKUP(A2276,[2]Sheet1!$R:$R,[2]Sheet1!$AB:$AB,"",0)</f>
        <v>5</v>
      </c>
      <c r="F2276" s="183">
        <f>_xlfn.XLOOKUP($A2276,[3]【2026年03月度_全社】RFM客層一覧表データ!$A:$A,[3]【2026年03月度_全社】RFM客層一覧表データ!C:C,"",0)</f>
        <v>809</v>
      </c>
      <c r="G2276" s="183">
        <f>_xlfn.XLOOKUP($A2276,[3]【2026年03月度_全社】RFM客層一覧表データ!$A:$A,[3]【2026年03月度_全社】RFM客層一覧表データ!D:D,"",0)</f>
        <v>364</v>
      </c>
      <c r="H2276" s="183">
        <f>_xlfn.XLOOKUP($A2276,[3]【2026年03月度_全社】RFM客層一覧表データ!$A:$A,[3]【2026年03月度_全社】RFM客層一覧表データ!E:E,"",0)</f>
        <v>410</v>
      </c>
      <c r="I2276" s="183">
        <f>_xlfn.XLOOKUP($A2276,[3]【2026年03月度_全社】RFM客層一覧表データ!$A:$A,[3]【2026年03月度_全社】RFM客層一覧表データ!F:F,"",0)</f>
        <v>56</v>
      </c>
      <c r="J2276" s="183">
        <v>843</v>
      </c>
      <c r="K2276" s="183">
        <v>335</v>
      </c>
      <c r="L2276" s="183">
        <v>413</v>
      </c>
      <c r="M2276" s="183">
        <v>44</v>
      </c>
      <c r="N2276" s="183">
        <v>867</v>
      </c>
      <c r="O2276" s="183">
        <v>375</v>
      </c>
      <c r="P2276" s="183">
        <v>434</v>
      </c>
      <c r="Q2276" s="183">
        <v>47</v>
      </c>
      <c r="R2276" s="183">
        <v>871</v>
      </c>
      <c r="S2276" s="183">
        <v>411</v>
      </c>
      <c r="T2276" s="183">
        <v>442</v>
      </c>
      <c r="U2276" s="183">
        <v>56</v>
      </c>
      <c r="V2276" s="183">
        <v>856</v>
      </c>
      <c r="W2276" s="183">
        <v>408</v>
      </c>
      <c r="X2276" s="183">
        <v>453</v>
      </c>
      <c r="Y2276" s="183">
        <v>68</v>
      </c>
    </row>
    <row r="2277" spans="1:25" x14ac:dyDescent="0.2">
      <c r="A2277" s="184">
        <v>11970100</v>
      </c>
      <c r="B2277" s="183" t="str">
        <f>[1]店マスタ!B2276</f>
        <v>すやま電器</v>
      </c>
      <c r="C2277" s="183">
        <v>4</v>
      </c>
      <c r="D2277" s="183">
        <v>4</v>
      </c>
      <c r="E2277" s="183">
        <f>_xlfn.XLOOKUP(A2277,[2]Sheet1!$R:$R,[2]Sheet1!$AB:$AB,"",0)</f>
        <v>4</v>
      </c>
      <c r="F2277" s="183" t="str">
        <f>_xlfn.XLOOKUP($A2277,[3]【2026年03月度_全社】RFM客層一覧表データ!$A:$A,[3]【2026年03月度_全社】RFM客層一覧表データ!C:C,"",0)</f>
        <v/>
      </c>
      <c r="G2277" s="183" t="str">
        <f>_xlfn.XLOOKUP($A2277,[3]【2026年03月度_全社】RFM客層一覧表データ!$A:$A,[3]【2026年03月度_全社】RFM客層一覧表データ!D:D,"",0)</f>
        <v/>
      </c>
      <c r="H2277" s="183" t="str">
        <f>_xlfn.XLOOKUP($A2277,[3]【2026年03月度_全社】RFM客層一覧表データ!$A:$A,[3]【2026年03月度_全社】RFM客層一覧表データ!E:E,"",0)</f>
        <v/>
      </c>
      <c r="I2277" s="183" t="str">
        <f>_xlfn.XLOOKUP($A2277,[3]【2026年03月度_全社】RFM客層一覧表データ!$A:$A,[3]【2026年03月度_全社】RFM客層一覧表データ!F:F,"",0)</f>
        <v/>
      </c>
      <c r="J2277" s="183">
        <v>0</v>
      </c>
      <c r="K2277" s="183">
        <v>0</v>
      </c>
      <c r="L2277" s="183">
        <v>0</v>
      </c>
      <c r="M2277" s="183">
        <v>0</v>
      </c>
      <c r="N2277" s="183">
        <v>0</v>
      </c>
      <c r="O2277" s="183">
        <v>0</v>
      </c>
      <c r="P2277" s="183">
        <v>0</v>
      </c>
      <c r="Q2277" s="183">
        <v>0</v>
      </c>
      <c r="R2277" s="183">
        <v>0</v>
      </c>
      <c r="S2277" s="183">
        <v>0</v>
      </c>
      <c r="T2277" s="183">
        <v>0</v>
      </c>
      <c r="U2277" s="183">
        <v>0</v>
      </c>
      <c r="V2277" s="183">
        <v>0</v>
      </c>
      <c r="W2277" s="183">
        <v>0</v>
      </c>
      <c r="X2277" s="183">
        <v>0</v>
      </c>
      <c r="Y2277" s="183">
        <v>0</v>
      </c>
    </row>
    <row r="2278" spans="1:25" x14ac:dyDescent="0.2">
      <c r="A2278" s="184">
        <v>11971001</v>
      </c>
      <c r="B2278" s="183" t="str">
        <f>[1]店マスタ!B2277</f>
        <v>三浦電気商会</v>
      </c>
      <c r="C2278" s="183">
        <v>3.5</v>
      </c>
      <c r="D2278" s="183">
        <v>3.5</v>
      </c>
      <c r="E2278" s="183">
        <f>_xlfn.XLOOKUP(A2278,[2]Sheet1!$R:$R,[2]Sheet1!$AB:$AB,"",0)</f>
        <v>3.5</v>
      </c>
      <c r="F2278" s="183">
        <f>_xlfn.XLOOKUP($A2278,[3]【2026年03月度_全社】RFM客層一覧表データ!$A:$A,[3]【2026年03月度_全社】RFM客層一覧表データ!C:C,"",0)</f>
        <v>107</v>
      </c>
      <c r="G2278" s="183">
        <f>_xlfn.XLOOKUP($A2278,[3]【2026年03月度_全社】RFM客層一覧表データ!$A:$A,[3]【2026年03月度_全社】RFM客層一覧表データ!D:D,"",0)</f>
        <v>18</v>
      </c>
      <c r="H2278" s="183">
        <f>_xlfn.XLOOKUP($A2278,[3]【2026年03月度_全社】RFM客層一覧表データ!$A:$A,[3]【2026年03月度_全社】RFM客層一覧表データ!E:E,"",0)</f>
        <v>1</v>
      </c>
      <c r="I2278" s="183">
        <f>_xlfn.XLOOKUP($A2278,[3]【2026年03月度_全社】RFM客層一覧表データ!$A:$A,[3]【2026年03月度_全社】RFM客層一覧表データ!F:F,"",0)</f>
        <v>0</v>
      </c>
      <c r="J2278" s="183">
        <v>87</v>
      </c>
      <c r="K2278" s="183">
        <v>27</v>
      </c>
      <c r="L2278" s="183">
        <v>1</v>
      </c>
      <c r="M2278" s="183">
        <v>0</v>
      </c>
      <c r="N2278" s="183">
        <v>41</v>
      </c>
      <c r="O2278" s="183">
        <v>0</v>
      </c>
      <c r="P2278" s="183">
        <v>1</v>
      </c>
      <c r="Q2278" s="183">
        <v>0</v>
      </c>
      <c r="R2278" s="183">
        <v>48</v>
      </c>
      <c r="S2278" s="183">
        <v>10</v>
      </c>
      <c r="T2278" s="183">
        <v>1</v>
      </c>
      <c r="U2278" s="183">
        <v>0</v>
      </c>
      <c r="V2278" s="183">
        <v>40</v>
      </c>
      <c r="W2278" s="183">
        <v>18</v>
      </c>
      <c r="X2278" s="183">
        <v>1</v>
      </c>
      <c r="Y2278" s="183">
        <v>0</v>
      </c>
    </row>
    <row r="2279" spans="1:25" x14ac:dyDescent="0.2">
      <c r="A2279" s="184">
        <v>11971005</v>
      </c>
      <c r="B2279" s="183" t="str">
        <f>[1]店マスタ!B2278</f>
        <v>（有）アマノ　デンキ</v>
      </c>
      <c r="C2279" s="183">
        <v>3</v>
      </c>
      <c r="D2279" s="183">
        <v>0</v>
      </c>
      <c r="E2279" s="183" t="str">
        <f>_xlfn.XLOOKUP(A2279,[2]Sheet1!$R:$R,[2]Sheet1!$AB:$AB,"",0)</f>
        <v/>
      </c>
      <c r="F2279" s="183" t="str">
        <f>_xlfn.XLOOKUP($A2279,[3]【2026年03月度_全社】RFM客層一覧表データ!$A:$A,[3]【2026年03月度_全社】RFM客層一覧表データ!C:C,"",0)</f>
        <v/>
      </c>
      <c r="G2279" s="183" t="str">
        <f>_xlfn.XLOOKUP($A2279,[3]【2026年03月度_全社】RFM客層一覧表データ!$A:$A,[3]【2026年03月度_全社】RFM客層一覧表データ!D:D,"",0)</f>
        <v/>
      </c>
      <c r="H2279" s="183" t="str">
        <f>_xlfn.XLOOKUP($A2279,[3]【2026年03月度_全社】RFM客層一覧表データ!$A:$A,[3]【2026年03月度_全社】RFM客層一覧表データ!E:E,"",0)</f>
        <v/>
      </c>
      <c r="I2279" s="183" t="str">
        <f>_xlfn.XLOOKUP($A2279,[3]【2026年03月度_全社】RFM客層一覧表データ!$A:$A,[3]【2026年03月度_全社】RFM客層一覧表データ!F:F,"",0)</f>
        <v/>
      </c>
      <c r="J2279" s="183">
        <v>228</v>
      </c>
      <c r="K2279" s="183">
        <v>73</v>
      </c>
      <c r="L2279" s="183">
        <v>77</v>
      </c>
      <c r="M2279" s="183">
        <v>19</v>
      </c>
      <c r="N2279" s="183">
        <v>234</v>
      </c>
      <c r="O2279" s="183">
        <v>87</v>
      </c>
      <c r="P2279" s="183">
        <v>90</v>
      </c>
      <c r="Q2279" s="183">
        <v>20</v>
      </c>
      <c r="R2279" s="183">
        <v>243</v>
      </c>
      <c r="S2279" s="183">
        <v>82</v>
      </c>
      <c r="T2279" s="183">
        <v>89</v>
      </c>
      <c r="U2279" s="183">
        <v>26</v>
      </c>
      <c r="V2279" s="183">
        <v>257</v>
      </c>
      <c r="W2279" s="183">
        <v>82</v>
      </c>
      <c r="X2279" s="183">
        <v>95</v>
      </c>
      <c r="Y2279" s="183">
        <v>18</v>
      </c>
    </row>
    <row r="2280" spans="1:25" x14ac:dyDescent="0.2">
      <c r="A2280" s="184">
        <v>11971007</v>
      </c>
      <c r="B2280" s="183" t="str">
        <f>[1]店マスタ!B2279</f>
        <v>（有）エフ・ライン　ワタトウ</v>
      </c>
      <c r="C2280" s="183">
        <v>2.5</v>
      </c>
      <c r="D2280" s="183">
        <v>0</v>
      </c>
      <c r="E2280" s="183" t="str">
        <f>_xlfn.XLOOKUP(A2280,[2]Sheet1!$R:$R,[2]Sheet1!$AB:$AB,"",0)</f>
        <v/>
      </c>
      <c r="F2280" s="183" t="str">
        <f>_xlfn.XLOOKUP($A2280,[3]【2026年03月度_全社】RFM客層一覧表データ!$A:$A,[3]【2026年03月度_全社】RFM客層一覧表データ!C:C,"",0)</f>
        <v/>
      </c>
      <c r="G2280" s="183" t="str">
        <f>_xlfn.XLOOKUP($A2280,[3]【2026年03月度_全社】RFM客層一覧表データ!$A:$A,[3]【2026年03月度_全社】RFM客層一覧表データ!D:D,"",0)</f>
        <v/>
      </c>
      <c r="H2280" s="183" t="str">
        <f>_xlfn.XLOOKUP($A2280,[3]【2026年03月度_全社】RFM客層一覧表データ!$A:$A,[3]【2026年03月度_全社】RFM客層一覧表データ!E:E,"",0)</f>
        <v/>
      </c>
      <c r="I2280" s="183" t="str">
        <f>_xlfn.XLOOKUP($A2280,[3]【2026年03月度_全社】RFM客層一覧表データ!$A:$A,[3]【2026年03月度_全社】RFM客層一覧表データ!F:F,"",0)</f>
        <v/>
      </c>
      <c r="J2280" s="183">
        <v>0</v>
      </c>
      <c r="K2280" s="183">
        <v>0</v>
      </c>
      <c r="L2280" s="183">
        <v>0</v>
      </c>
      <c r="M2280" s="183">
        <v>0</v>
      </c>
      <c r="N2280" s="183">
        <v>0</v>
      </c>
      <c r="O2280" s="183">
        <v>0</v>
      </c>
      <c r="P2280" s="183">
        <v>0</v>
      </c>
      <c r="Q2280" s="183">
        <v>0</v>
      </c>
      <c r="R2280" s="183">
        <v>0</v>
      </c>
      <c r="S2280" s="183">
        <v>0</v>
      </c>
      <c r="T2280" s="183">
        <v>0</v>
      </c>
      <c r="U2280" s="183">
        <v>0</v>
      </c>
      <c r="V2280" s="183">
        <v>0</v>
      </c>
      <c r="W2280" s="183">
        <v>0</v>
      </c>
      <c r="X2280" s="183">
        <v>0</v>
      </c>
      <c r="Y2280" s="183">
        <v>0</v>
      </c>
    </row>
    <row r="2281" spans="1:25" x14ac:dyDescent="0.2">
      <c r="A2281" s="184">
        <v>11971032</v>
      </c>
      <c r="B2281" s="183" t="str">
        <f>[1]店マスタ!B2280</f>
        <v>ナガノ電器</v>
      </c>
      <c r="C2281" s="183">
        <v>1.5</v>
      </c>
      <c r="D2281" s="183">
        <v>1.5</v>
      </c>
      <c r="E2281" s="183">
        <f>_xlfn.XLOOKUP(A2281,[2]Sheet1!$R:$R,[2]Sheet1!$AB:$AB,"",0)</f>
        <v>1.5</v>
      </c>
      <c r="F2281" s="183" t="str">
        <f>_xlfn.XLOOKUP($A2281,[3]【2026年03月度_全社】RFM客層一覧表データ!$A:$A,[3]【2026年03月度_全社】RFM客層一覧表データ!C:C,"",0)</f>
        <v/>
      </c>
      <c r="G2281" s="183" t="str">
        <f>_xlfn.XLOOKUP($A2281,[3]【2026年03月度_全社】RFM客層一覧表データ!$A:$A,[3]【2026年03月度_全社】RFM客層一覧表データ!D:D,"",0)</f>
        <v/>
      </c>
      <c r="H2281" s="183" t="str">
        <f>_xlfn.XLOOKUP($A2281,[3]【2026年03月度_全社】RFM客層一覧表データ!$A:$A,[3]【2026年03月度_全社】RFM客層一覧表データ!E:E,"",0)</f>
        <v/>
      </c>
      <c r="I2281" s="183" t="str">
        <f>_xlfn.XLOOKUP($A2281,[3]【2026年03月度_全社】RFM客層一覧表データ!$A:$A,[3]【2026年03月度_全社】RFM客層一覧表データ!F:F,"",0)</f>
        <v/>
      </c>
      <c r="J2281" s="183">
        <v>0</v>
      </c>
      <c r="K2281" s="183">
        <v>0</v>
      </c>
      <c r="L2281" s="183">
        <v>0</v>
      </c>
      <c r="M2281" s="183">
        <v>0</v>
      </c>
      <c r="N2281" s="183">
        <v>0</v>
      </c>
      <c r="O2281" s="183">
        <v>0</v>
      </c>
      <c r="P2281" s="183">
        <v>0</v>
      </c>
      <c r="Q2281" s="183">
        <v>0</v>
      </c>
      <c r="R2281" s="183">
        <v>0</v>
      </c>
      <c r="S2281" s="183">
        <v>0</v>
      </c>
      <c r="T2281" s="183">
        <v>0</v>
      </c>
      <c r="U2281" s="183">
        <v>0</v>
      </c>
      <c r="V2281" s="183">
        <v>0</v>
      </c>
      <c r="W2281" s="183">
        <v>0</v>
      </c>
      <c r="X2281" s="183">
        <v>0</v>
      </c>
      <c r="Y2281" s="183">
        <v>0</v>
      </c>
    </row>
    <row r="2282" spans="1:25" x14ac:dyDescent="0.2">
      <c r="A2282" s="184">
        <v>11972006</v>
      </c>
      <c r="B2282" s="183" t="str">
        <f>[1]店マスタ!B2281</f>
        <v>（株）サン電気</v>
      </c>
      <c r="C2282" s="183">
        <v>3.5</v>
      </c>
      <c r="D2282" s="183">
        <v>3.5</v>
      </c>
      <c r="E2282" s="183">
        <f>_xlfn.XLOOKUP(A2282,[2]Sheet1!$R:$R,[2]Sheet1!$AB:$AB,"",0)</f>
        <v>4.5</v>
      </c>
      <c r="F2282" s="183">
        <f>_xlfn.XLOOKUP($A2282,[3]【2026年03月度_全社】RFM客層一覧表データ!$A:$A,[3]【2026年03月度_全社】RFM客層一覧表データ!C:C,"",0)</f>
        <v>292</v>
      </c>
      <c r="G2282" s="183">
        <f>_xlfn.XLOOKUP($A2282,[3]【2026年03月度_全社】RFM客層一覧表データ!$A:$A,[3]【2026年03月度_全社】RFM客層一覧表データ!D:D,"",0)</f>
        <v>115</v>
      </c>
      <c r="H2282" s="183">
        <f>_xlfn.XLOOKUP($A2282,[3]【2026年03月度_全社】RFM客層一覧表データ!$A:$A,[3]【2026年03月度_全社】RFM客層一覧表データ!E:E,"",0)</f>
        <v>130</v>
      </c>
      <c r="I2282" s="183">
        <f>_xlfn.XLOOKUP($A2282,[3]【2026年03月度_全社】RFM客層一覧表データ!$A:$A,[3]【2026年03月度_全社】RFM客層一覧表データ!F:F,"",0)</f>
        <v>34</v>
      </c>
      <c r="J2282" s="183">
        <v>302</v>
      </c>
      <c r="K2282" s="183">
        <v>112</v>
      </c>
      <c r="L2282" s="183">
        <v>134</v>
      </c>
      <c r="M2282" s="183">
        <v>27</v>
      </c>
      <c r="N2282" s="183">
        <v>302</v>
      </c>
      <c r="O2282" s="183">
        <v>113</v>
      </c>
      <c r="P2282" s="183">
        <v>150</v>
      </c>
      <c r="Q2282" s="183">
        <v>18</v>
      </c>
      <c r="R2282" s="183">
        <v>318</v>
      </c>
      <c r="S2282" s="183">
        <v>132</v>
      </c>
      <c r="T2282" s="183">
        <v>145</v>
      </c>
      <c r="U2282" s="183">
        <v>25</v>
      </c>
      <c r="V2282" s="183">
        <v>327</v>
      </c>
      <c r="W2282" s="183">
        <v>139</v>
      </c>
      <c r="X2282" s="183">
        <v>160</v>
      </c>
      <c r="Y2282" s="183">
        <v>18</v>
      </c>
    </row>
    <row r="2283" spans="1:25" x14ac:dyDescent="0.2">
      <c r="A2283" s="184">
        <v>11973026</v>
      </c>
      <c r="B2283" s="183" t="str">
        <f>[1]店マスタ!B2282</f>
        <v>ライフテクト　コタカ</v>
      </c>
      <c r="C2283" s="183">
        <v>5.5</v>
      </c>
      <c r="D2283" s="183">
        <v>5.5</v>
      </c>
      <c r="E2283" s="183">
        <f>_xlfn.XLOOKUP(A2283,[2]Sheet1!$R:$R,[2]Sheet1!$AB:$AB,"",0)</f>
        <v>6.5</v>
      </c>
      <c r="F2283" s="183">
        <f>_xlfn.XLOOKUP($A2283,[3]【2026年03月度_全社】RFM客層一覧表データ!$A:$A,[3]【2026年03月度_全社】RFM客層一覧表データ!C:C,"",0)</f>
        <v>915</v>
      </c>
      <c r="G2283" s="183">
        <f>_xlfn.XLOOKUP($A2283,[3]【2026年03月度_全社】RFM客層一覧表データ!$A:$A,[3]【2026年03月度_全社】RFM客層一覧表データ!D:D,"",0)</f>
        <v>436</v>
      </c>
      <c r="H2283" s="183">
        <f>_xlfn.XLOOKUP($A2283,[3]【2026年03月度_全社】RFM客層一覧表データ!$A:$A,[3]【2026年03月度_全社】RFM客層一覧表データ!E:E,"",0)</f>
        <v>408</v>
      </c>
      <c r="I2283" s="183">
        <f>_xlfn.XLOOKUP($A2283,[3]【2026年03月度_全社】RFM客層一覧表データ!$A:$A,[3]【2026年03月度_全社】RFM客層一覧表データ!F:F,"",0)</f>
        <v>102</v>
      </c>
      <c r="J2283" s="183">
        <v>830</v>
      </c>
      <c r="K2283" s="183">
        <v>444</v>
      </c>
      <c r="L2283" s="183">
        <v>381</v>
      </c>
      <c r="M2283" s="183">
        <v>107</v>
      </c>
      <c r="N2283" s="183">
        <v>1288</v>
      </c>
      <c r="O2283" s="183">
        <v>447</v>
      </c>
      <c r="P2283" s="183">
        <v>388</v>
      </c>
      <c r="Q2283" s="183">
        <v>124</v>
      </c>
      <c r="R2283" s="183">
        <v>1258</v>
      </c>
      <c r="S2283" s="183">
        <v>493</v>
      </c>
      <c r="T2283" s="183">
        <v>391</v>
      </c>
      <c r="U2283" s="183">
        <v>158</v>
      </c>
      <c r="V2283" s="183">
        <v>1179</v>
      </c>
      <c r="W2283" s="183">
        <v>479</v>
      </c>
      <c r="X2283" s="183">
        <v>360</v>
      </c>
      <c r="Y2283" s="183">
        <v>151</v>
      </c>
    </row>
    <row r="2284" spans="1:25" x14ac:dyDescent="0.2">
      <c r="A2284" s="184">
        <v>11975001</v>
      </c>
      <c r="B2284" s="183" t="str">
        <f>[1]店マスタ!B2283</f>
        <v>メイトプラザ　ワタナベ</v>
      </c>
      <c r="C2284" s="183">
        <v>1.5</v>
      </c>
      <c r="D2284" s="183">
        <v>0</v>
      </c>
      <c r="E2284" s="183" t="str">
        <f>_xlfn.XLOOKUP(A2284,[2]Sheet1!$R:$R,[2]Sheet1!$AB:$AB,"",0)</f>
        <v/>
      </c>
      <c r="F2284" s="183" t="str">
        <f>_xlfn.XLOOKUP($A2284,[3]【2026年03月度_全社】RFM客層一覧表データ!$A:$A,[3]【2026年03月度_全社】RFM客層一覧表データ!C:C,"",0)</f>
        <v/>
      </c>
      <c r="G2284" s="183" t="str">
        <f>_xlfn.XLOOKUP($A2284,[3]【2026年03月度_全社】RFM客層一覧表データ!$A:$A,[3]【2026年03月度_全社】RFM客層一覧表データ!D:D,"",0)</f>
        <v/>
      </c>
      <c r="H2284" s="183" t="str">
        <f>_xlfn.XLOOKUP($A2284,[3]【2026年03月度_全社】RFM客層一覧表データ!$A:$A,[3]【2026年03月度_全社】RFM客層一覧表データ!E:E,"",0)</f>
        <v/>
      </c>
      <c r="I2284" s="183" t="str">
        <f>_xlfn.XLOOKUP($A2284,[3]【2026年03月度_全社】RFM客層一覧表データ!$A:$A,[3]【2026年03月度_全社】RFM客層一覧表データ!F:F,"",0)</f>
        <v/>
      </c>
      <c r="J2284" s="183">
        <v>394</v>
      </c>
      <c r="K2284" s="183">
        <v>115</v>
      </c>
      <c r="L2284" s="183">
        <v>179</v>
      </c>
      <c r="M2284" s="183">
        <v>13</v>
      </c>
      <c r="N2284" s="183">
        <v>432</v>
      </c>
      <c r="O2284" s="183">
        <v>145</v>
      </c>
      <c r="P2284" s="183">
        <v>194</v>
      </c>
      <c r="Q2284" s="183">
        <v>27</v>
      </c>
      <c r="R2284" s="183">
        <v>476</v>
      </c>
      <c r="S2284" s="183">
        <v>133</v>
      </c>
      <c r="T2284" s="183">
        <v>206</v>
      </c>
      <c r="U2284" s="183">
        <v>20</v>
      </c>
      <c r="V2284" s="183">
        <v>517</v>
      </c>
      <c r="W2284" s="183">
        <v>167</v>
      </c>
      <c r="X2284" s="183">
        <v>221</v>
      </c>
      <c r="Y2284" s="183">
        <v>22</v>
      </c>
    </row>
    <row r="2285" spans="1:25" x14ac:dyDescent="0.2">
      <c r="A2285" s="184">
        <v>11975005</v>
      </c>
      <c r="B2285" s="183" t="str">
        <f>[1]店マスタ!B2284</f>
        <v>ＡＬＰＳ電化チェーン　上野原店</v>
      </c>
      <c r="C2285" s="183">
        <v>2</v>
      </c>
      <c r="D2285" s="183">
        <v>2</v>
      </c>
      <c r="E2285" s="183">
        <f>_xlfn.XLOOKUP(A2285,[2]Sheet1!$R:$R,[2]Sheet1!$AB:$AB,"",0)</f>
        <v>2</v>
      </c>
      <c r="F2285" s="183">
        <f>_xlfn.XLOOKUP($A2285,[3]【2026年03月度_全社】RFM客層一覧表データ!$A:$A,[3]【2026年03月度_全社】RFM客層一覧表データ!C:C,"",0)</f>
        <v>301</v>
      </c>
      <c r="G2285" s="183">
        <f>_xlfn.XLOOKUP($A2285,[3]【2026年03月度_全社】RFM客層一覧表データ!$A:$A,[3]【2026年03月度_全社】RFM客層一覧表データ!D:D,"",0)</f>
        <v>125</v>
      </c>
      <c r="H2285" s="183">
        <f>_xlfn.XLOOKUP($A2285,[3]【2026年03月度_全社】RFM客層一覧表データ!$A:$A,[3]【2026年03月度_全社】RFM客層一覧表データ!E:E,"",0)</f>
        <v>163</v>
      </c>
      <c r="I2285" s="183">
        <f>_xlfn.XLOOKUP($A2285,[3]【2026年03月度_全社】RFM客層一覧表データ!$A:$A,[3]【2026年03月度_全社】RFM客層一覧表データ!F:F,"",0)</f>
        <v>19</v>
      </c>
      <c r="J2285" s="183">
        <v>309</v>
      </c>
      <c r="K2285" s="183">
        <v>137</v>
      </c>
      <c r="L2285" s="183">
        <v>168</v>
      </c>
      <c r="M2285" s="183">
        <v>19</v>
      </c>
      <c r="N2285" s="183">
        <v>308</v>
      </c>
      <c r="O2285" s="183">
        <v>138</v>
      </c>
      <c r="P2285" s="183">
        <v>161</v>
      </c>
      <c r="Q2285" s="183">
        <v>26</v>
      </c>
      <c r="R2285" s="183">
        <v>315</v>
      </c>
      <c r="S2285" s="183">
        <v>138</v>
      </c>
      <c r="T2285" s="183">
        <v>165</v>
      </c>
      <c r="U2285" s="183">
        <v>18</v>
      </c>
      <c r="V2285" s="183">
        <v>322</v>
      </c>
      <c r="W2285" s="183">
        <v>135</v>
      </c>
      <c r="X2285" s="183">
        <v>154</v>
      </c>
      <c r="Y2285" s="183">
        <v>21</v>
      </c>
    </row>
    <row r="2286" spans="1:25" x14ac:dyDescent="0.2">
      <c r="A2286" s="184">
        <v>11975006</v>
      </c>
      <c r="B2286" s="183" t="str">
        <f>[1]店マスタ!B2285</f>
        <v>株式会社　秋山電気</v>
      </c>
      <c r="C2286" s="183">
        <v>5.5</v>
      </c>
      <c r="D2286" s="183">
        <v>5.5</v>
      </c>
      <c r="E2286" s="183">
        <f>_xlfn.XLOOKUP(A2286,[2]Sheet1!$R:$R,[2]Sheet1!$AB:$AB,"",0)</f>
        <v>6</v>
      </c>
      <c r="F2286" s="183" t="str">
        <f>_xlfn.XLOOKUP($A2286,[3]【2026年03月度_全社】RFM客層一覧表データ!$A:$A,[3]【2026年03月度_全社】RFM客層一覧表データ!C:C,"",0)</f>
        <v/>
      </c>
      <c r="G2286" s="183" t="str">
        <f>_xlfn.XLOOKUP($A2286,[3]【2026年03月度_全社】RFM客層一覧表データ!$A:$A,[3]【2026年03月度_全社】RFM客層一覧表データ!D:D,"",0)</f>
        <v/>
      </c>
      <c r="H2286" s="183" t="str">
        <f>_xlfn.XLOOKUP($A2286,[3]【2026年03月度_全社】RFM客層一覧表データ!$A:$A,[3]【2026年03月度_全社】RFM客層一覧表データ!E:E,"",0)</f>
        <v/>
      </c>
      <c r="I2286" s="183" t="str">
        <f>_xlfn.XLOOKUP($A2286,[3]【2026年03月度_全社】RFM客層一覧表データ!$A:$A,[3]【2026年03月度_全社】RFM客層一覧表データ!F:F,"",0)</f>
        <v/>
      </c>
      <c r="J2286" s="183">
        <v>0</v>
      </c>
      <c r="K2286" s="183">
        <v>0</v>
      </c>
      <c r="L2286" s="183">
        <v>0</v>
      </c>
      <c r="M2286" s="183">
        <v>0</v>
      </c>
      <c r="N2286" s="183">
        <v>0</v>
      </c>
      <c r="O2286" s="183">
        <v>0</v>
      </c>
      <c r="P2286" s="183">
        <v>0</v>
      </c>
      <c r="Q2286" s="183">
        <v>0</v>
      </c>
      <c r="R2286" s="183">
        <v>0</v>
      </c>
      <c r="S2286" s="183">
        <v>0</v>
      </c>
      <c r="T2286" s="183">
        <v>0</v>
      </c>
      <c r="U2286" s="183">
        <v>0</v>
      </c>
      <c r="V2286" s="183">
        <v>0</v>
      </c>
      <c r="W2286" s="183">
        <v>0</v>
      </c>
      <c r="X2286" s="183">
        <v>0</v>
      </c>
      <c r="Y2286" s="183">
        <v>0</v>
      </c>
    </row>
    <row r="2287" spans="1:25" x14ac:dyDescent="0.2">
      <c r="A2287" s="184">
        <v>12000001</v>
      </c>
      <c r="B2287" s="183" t="str">
        <f>[1]店マスタ!B2286</f>
        <v>（有）服部電機商会</v>
      </c>
      <c r="C2287" s="183">
        <v>1.5</v>
      </c>
      <c r="D2287" s="183">
        <v>1.5</v>
      </c>
      <c r="E2287" s="183">
        <f>_xlfn.XLOOKUP(A2287,[2]Sheet1!$R:$R,[2]Sheet1!$AB:$AB,"",0)</f>
        <v>1.5</v>
      </c>
      <c r="F2287" s="183">
        <f>_xlfn.XLOOKUP($A2287,[3]【2026年03月度_全社】RFM客層一覧表データ!$A:$A,[3]【2026年03月度_全社】RFM客層一覧表データ!C:C,"",0)</f>
        <v>368</v>
      </c>
      <c r="G2287" s="183">
        <f>_xlfn.XLOOKUP($A2287,[3]【2026年03月度_全社】RFM客層一覧表データ!$A:$A,[3]【2026年03月度_全社】RFM客層一覧表データ!D:D,"",0)</f>
        <v>139</v>
      </c>
      <c r="H2287" s="183">
        <f>_xlfn.XLOOKUP($A2287,[3]【2026年03月度_全社】RFM客層一覧表データ!$A:$A,[3]【2026年03月度_全社】RFM客層一覧表データ!E:E,"",0)</f>
        <v>171</v>
      </c>
      <c r="I2287" s="183">
        <f>_xlfn.XLOOKUP($A2287,[3]【2026年03月度_全社】RFM客層一覧表データ!$A:$A,[3]【2026年03月度_全社】RFM客層一覧表データ!F:F,"",0)</f>
        <v>21</v>
      </c>
      <c r="J2287" s="183">
        <v>379</v>
      </c>
      <c r="K2287" s="183">
        <v>150</v>
      </c>
      <c r="L2287" s="183">
        <v>190</v>
      </c>
      <c r="M2287" s="183">
        <v>24</v>
      </c>
      <c r="N2287" s="183">
        <v>394</v>
      </c>
      <c r="O2287" s="183">
        <v>170</v>
      </c>
      <c r="P2287" s="183">
        <v>200</v>
      </c>
      <c r="Q2287" s="183">
        <v>18</v>
      </c>
      <c r="R2287" s="183">
        <v>428</v>
      </c>
      <c r="S2287" s="183">
        <v>173</v>
      </c>
      <c r="T2287" s="183">
        <v>208</v>
      </c>
      <c r="U2287" s="183">
        <v>25</v>
      </c>
      <c r="V2287" s="183">
        <v>442</v>
      </c>
      <c r="W2287" s="183">
        <v>158</v>
      </c>
      <c r="X2287" s="183">
        <v>237</v>
      </c>
      <c r="Y2287" s="183">
        <v>12</v>
      </c>
    </row>
    <row r="2288" spans="1:25" x14ac:dyDescent="0.2">
      <c r="A2288" s="184">
        <v>12000002</v>
      </c>
      <c r="B2288" s="183" t="str">
        <f>[1]店マスタ!B2287</f>
        <v>（有）北信電器商会</v>
      </c>
      <c r="C2288" s="183">
        <v>4.5</v>
      </c>
      <c r="D2288" s="183">
        <v>4.5</v>
      </c>
      <c r="E2288" s="183">
        <f>_xlfn.XLOOKUP(A2288,[2]Sheet1!$R:$R,[2]Sheet1!$AB:$AB,"",0)</f>
        <v>4.5</v>
      </c>
      <c r="F2288" s="183">
        <f>_xlfn.XLOOKUP($A2288,[3]【2026年03月度_全社】RFM客層一覧表データ!$A:$A,[3]【2026年03月度_全社】RFM客層一覧表データ!C:C,"",0)</f>
        <v>725</v>
      </c>
      <c r="G2288" s="183">
        <f>_xlfn.XLOOKUP($A2288,[3]【2026年03月度_全社】RFM客層一覧表データ!$A:$A,[3]【2026年03月度_全社】RFM客層一覧表データ!D:D,"",0)</f>
        <v>443</v>
      </c>
      <c r="H2288" s="183">
        <f>_xlfn.XLOOKUP($A2288,[3]【2026年03月度_全社】RFM客層一覧表データ!$A:$A,[3]【2026年03月度_全社】RFM客層一覧表データ!E:E,"",0)</f>
        <v>537</v>
      </c>
      <c r="I2288" s="183">
        <f>_xlfn.XLOOKUP($A2288,[3]【2026年03月度_全社】RFM客層一覧表データ!$A:$A,[3]【2026年03月度_全社】RFM客層一覧表データ!F:F,"",0)</f>
        <v>29</v>
      </c>
      <c r="J2288" s="183">
        <v>758</v>
      </c>
      <c r="K2288" s="183">
        <v>443</v>
      </c>
      <c r="L2288" s="183">
        <v>548</v>
      </c>
      <c r="M2288" s="183">
        <v>40</v>
      </c>
      <c r="N2288" s="183">
        <v>804</v>
      </c>
      <c r="O2288" s="183">
        <v>447</v>
      </c>
      <c r="P2288" s="183">
        <v>550</v>
      </c>
      <c r="Q2288" s="183">
        <v>35</v>
      </c>
      <c r="R2288" s="183">
        <v>804</v>
      </c>
      <c r="S2288" s="183">
        <v>419</v>
      </c>
      <c r="T2288" s="183">
        <v>562</v>
      </c>
      <c r="U2288" s="183">
        <v>24</v>
      </c>
      <c r="V2288" s="183">
        <v>814</v>
      </c>
      <c r="W2288" s="183">
        <v>428</v>
      </c>
      <c r="X2288" s="183">
        <v>583</v>
      </c>
      <c r="Y2288" s="183">
        <v>32</v>
      </c>
    </row>
    <row r="2289" spans="1:25" x14ac:dyDescent="0.2">
      <c r="A2289" s="184">
        <v>12000011</v>
      </c>
      <c r="B2289" s="183" t="str">
        <f>[1]店マスタ!B2288</f>
        <v>エルコンパス　ワカツキ</v>
      </c>
      <c r="C2289" s="183">
        <v>2</v>
      </c>
      <c r="D2289" s="183">
        <v>2</v>
      </c>
      <c r="E2289" s="183" t="str">
        <f>_xlfn.XLOOKUP(A2289,[2]Sheet1!$R:$R,[2]Sheet1!$AB:$AB,"",0)</f>
        <v/>
      </c>
      <c r="F2289" s="183">
        <f>_xlfn.XLOOKUP($A2289,[3]【2026年03月度_全社】RFM客層一覧表データ!$A:$A,[3]【2026年03月度_全社】RFM客層一覧表データ!C:C,"",0)</f>
        <v>293</v>
      </c>
      <c r="G2289" s="183">
        <f>_xlfn.XLOOKUP($A2289,[3]【2026年03月度_全社】RFM客層一覧表データ!$A:$A,[3]【2026年03月度_全社】RFM客層一覧表データ!D:D,"",0)</f>
        <v>105</v>
      </c>
      <c r="H2289" s="183">
        <f>_xlfn.XLOOKUP($A2289,[3]【2026年03月度_全社】RFM客層一覧表データ!$A:$A,[3]【2026年03月度_全社】RFM客層一覧表データ!E:E,"",0)</f>
        <v>177</v>
      </c>
      <c r="I2289" s="183">
        <f>_xlfn.XLOOKUP($A2289,[3]【2026年03月度_全社】RFM客層一覧表データ!$A:$A,[3]【2026年03月度_全社】RFM客層一覧表データ!F:F,"",0)</f>
        <v>6</v>
      </c>
      <c r="J2289" s="183">
        <v>313</v>
      </c>
      <c r="K2289" s="183">
        <v>132</v>
      </c>
      <c r="L2289" s="183">
        <v>195</v>
      </c>
      <c r="M2289" s="183">
        <v>9</v>
      </c>
      <c r="N2289" s="183">
        <v>337</v>
      </c>
      <c r="O2289" s="183">
        <v>131</v>
      </c>
      <c r="P2289" s="183">
        <v>202</v>
      </c>
      <c r="Q2289" s="183">
        <v>14</v>
      </c>
      <c r="R2289" s="183">
        <v>353</v>
      </c>
      <c r="S2289" s="183">
        <v>132</v>
      </c>
      <c r="T2289" s="183">
        <v>218</v>
      </c>
      <c r="U2289" s="183">
        <v>11</v>
      </c>
      <c r="V2289" s="183">
        <v>385</v>
      </c>
      <c r="W2289" s="183">
        <v>143</v>
      </c>
      <c r="X2289" s="183">
        <v>229</v>
      </c>
      <c r="Y2289" s="183">
        <v>5</v>
      </c>
    </row>
    <row r="2290" spans="1:25" x14ac:dyDescent="0.2">
      <c r="A2290" s="184">
        <v>12000014</v>
      </c>
      <c r="B2290" s="183" t="str">
        <f>[1]店マスタ!B2289</f>
        <v>（有）ヤナギサワ電機</v>
      </c>
      <c r="C2290" s="183">
        <v>4</v>
      </c>
      <c r="D2290" s="183">
        <v>4</v>
      </c>
      <c r="E2290" s="183">
        <f>_xlfn.XLOOKUP(A2290,[2]Sheet1!$R:$R,[2]Sheet1!$AB:$AB,"",0)</f>
        <v>4</v>
      </c>
      <c r="F2290" s="183">
        <f>_xlfn.XLOOKUP($A2290,[3]【2026年03月度_全社】RFM客層一覧表データ!$A:$A,[3]【2026年03月度_全社】RFM客層一覧表データ!C:C,"",0)</f>
        <v>993</v>
      </c>
      <c r="G2290" s="183">
        <f>_xlfn.XLOOKUP($A2290,[3]【2026年03月度_全社】RFM客層一覧表データ!$A:$A,[3]【2026年03月度_全社】RFM客層一覧表データ!D:D,"",0)</f>
        <v>407</v>
      </c>
      <c r="H2290" s="183">
        <f>_xlfn.XLOOKUP($A2290,[3]【2026年03月度_全社】RFM客層一覧表データ!$A:$A,[3]【2026年03月度_全社】RFM客層一覧表データ!E:E,"",0)</f>
        <v>383</v>
      </c>
      <c r="I2290" s="183">
        <f>_xlfn.XLOOKUP($A2290,[3]【2026年03月度_全社】RFM客層一覧表データ!$A:$A,[3]【2026年03月度_全社】RFM客層一覧表データ!F:F,"",0)</f>
        <v>117</v>
      </c>
      <c r="J2290" s="183">
        <v>975</v>
      </c>
      <c r="K2290" s="183">
        <v>403</v>
      </c>
      <c r="L2290" s="183">
        <v>348</v>
      </c>
      <c r="M2290" s="183">
        <v>108</v>
      </c>
      <c r="N2290" s="183">
        <v>955</v>
      </c>
      <c r="O2290" s="183">
        <v>348</v>
      </c>
      <c r="P2290" s="183">
        <v>314</v>
      </c>
      <c r="Q2290" s="183">
        <v>101</v>
      </c>
      <c r="R2290" s="183">
        <v>909</v>
      </c>
      <c r="S2290" s="183">
        <v>375</v>
      </c>
      <c r="T2290" s="183">
        <v>288</v>
      </c>
      <c r="U2290" s="183">
        <v>123</v>
      </c>
      <c r="V2290" s="183">
        <v>809</v>
      </c>
      <c r="W2290" s="183">
        <v>386</v>
      </c>
      <c r="X2290" s="183">
        <v>248</v>
      </c>
      <c r="Y2290" s="183">
        <v>153</v>
      </c>
    </row>
    <row r="2291" spans="1:25" x14ac:dyDescent="0.2">
      <c r="A2291" s="184">
        <v>12000020</v>
      </c>
      <c r="B2291" s="183" t="str">
        <f>[1]店マスタ!B2290</f>
        <v>（有）井堀電器商会</v>
      </c>
      <c r="C2291" s="183">
        <v>2.5</v>
      </c>
      <c r="D2291" s="183">
        <v>2.5</v>
      </c>
      <c r="E2291" s="183" t="str">
        <f>_xlfn.XLOOKUP(A2291,[2]Sheet1!$R:$R,[2]Sheet1!$AB:$AB,"",0)</f>
        <v/>
      </c>
      <c r="F2291" s="183" t="str">
        <f>_xlfn.XLOOKUP($A2291,[3]【2026年03月度_全社】RFM客層一覧表データ!$A:$A,[3]【2026年03月度_全社】RFM客層一覧表データ!C:C,"",0)</f>
        <v/>
      </c>
      <c r="G2291" s="183" t="str">
        <f>_xlfn.XLOOKUP($A2291,[3]【2026年03月度_全社】RFM客層一覧表データ!$A:$A,[3]【2026年03月度_全社】RFM客層一覧表データ!D:D,"",0)</f>
        <v/>
      </c>
      <c r="H2291" s="183" t="str">
        <f>_xlfn.XLOOKUP($A2291,[3]【2026年03月度_全社】RFM客層一覧表データ!$A:$A,[3]【2026年03月度_全社】RFM客層一覧表データ!E:E,"",0)</f>
        <v/>
      </c>
      <c r="I2291" s="183" t="str">
        <f>_xlfn.XLOOKUP($A2291,[3]【2026年03月度_全社】RFM客層一覧表データ!$A:$A,[3]【2026年03月度_全社】RFM客層一覧表データ!F:F,"",0)</f>
        <v/>
      </c>
      <c r="J2291" s="183">
        <v>0</v>
      </c>
      <c r="K2291" s="183">
        <v>0</v>
      </c>
      <c r="L2291" s="183">
        <v>0</v>
      </c>
      <c r="M2291" s="183">
        <v>0</v>
      </c>
      <c r="N2291" s="183">
        <v>0</v>
      </c>
      <c r="O2291" s="183">
        <v>0</v>
      </c>
      <c r="P2291" s="183">
        <v>0</v>
      </c>
      <c r="Q2291" s="183">
        <v>0</v>
      </c>
      <c r="R2291" s="183">
        <v>0</v>
      </c>
      <c r="S2291" s="183">
        <v>0</v>
      </c>
      <c r="T2291" s="183">
        <v>0</v>
      </c>
      <c r="U2291" s="183">
        <v>0</v>
      </c>
      <c r="V2291" s="183">
        <v>0</v>
      </c>
      <c r="W2291" s="183">
        <v>0</v>
      </c>
      <c r="X2291" s="183">
        <v>0</v>
      </c>
      <c r="Y2291" s="183">
        <v>0</v>
      </c>
    </row>
    <row r="2292" spans="1:25" x14ac:dyDescent="0.2">
      <c r="A2292" s="184">
        <v>12000025</v>
      </c>
      <c r="B2292" s="183" t="str">
        <f>[1]店マスタ!B2291</f>
        <v>グリーンポートたいよう</v>
      </c>
      <c r="C2292" s="183">
        <v>2</v>
      </c>
      <c r="D2292" s="183">
        <v>2.5</v>
      </c>
      <c r="E2292" s="183">
        <f>_xlfn.XLOOKUP(A2292,[2]Sheet1!$R:$R,[2]Sheet1!$AB:$AB,"",0)</f>
        <v>2.5</v>
      </c>
      <c r="F2292" s="183">
        <f>_xlfn.XLOOKUP($A2292,[3]【2026年03月度_全社】RFM客層一覧表データ!$A:$A,[3]【2026年03月度_全社】RFM客層一覧表データ!C:C,"",0)</f>
        <v>522</v>
      </c>
      <c r="G2292" s="183">
        <f>_xlfn.XLOOKUP($A2292,[3]【2026年03月度_全社】RFM客層一覧表データ!$A:$A,[3]【2026年03月度_全社】RFM客層一覧表データ!D:D,"",0)</f>
        <v>248</v>
      </c>
      <c r="H2292" s="183">
        <f>_xlfn.XLOOKUP($A2292,[3]【2026年03月度_全社】RFM客層一覧表データ!$A:$A,[3]【2026年03月度_全社】RFM客層一覧表データ!E:E,"",0)</f>
        <v>296</v>
      </c>
      <c r="I2292" s="183">
        <f>_xlfn.XLOOKUP($A2292,[3]【2026年03月度_全社】RFM客層一覧表データ!$A:$A,[3]【2026年03月度_全社】RFM客層一覧表データ!F:F,"",0)</f>
        <v>30</v>
      </c>
      <c r="J2292" s="183">
        <v>591</v>
      </c>
      <c r="K2292" s="183">
        <v>253</v>
      </c>
      <c r="L2292" s="183">
        <v>302</v>
      </c>
      <c r="M2292" s="183">
        <v>28</v>
      </c>
      <c r="N2292" s="183">
        <v>624</v>
      </c>
      <c r="O2292" s="183">
        <v>218</v>
      </c>
      <c r="P2292" s="183">
        <v>331</v>
      </c>
      <c r="Q2292" s="183">
        <v>24</v>
      </c>
      <c r="R2292" s="183">
        <v>655</v>
      </c>
      <c r="S2292" s="183">
        <v>246</v>
      </c>
      <c r="T2292" s="183">
        <v>361</v>
      </c>
      <c r="U2292" s="183">
        <v>20</v>
      </c>
      <c r="V2292" s="183">
        <v>662</v>
      </c>
      <c r="W2292" s="183">
        <v>264</v>
      </c>
      <c r="X2292" s="183">
        <v>375</v>
      </c>
      <c r="Y2292" s="183">
        <v>26</v>
      </c>
    </row>
    <row r="2293" spans="1:25" x14ac:dyDescent="0.2">
      <c r="A2293" s="184">
        <v>12000031</v>
      </c>
      <c r="B2293" s="183" t="str">
        <f>[1]店マスタ!B2292</f>
        <v>テクニカル・ヒロ</v>
      </c>
      <c r="C2293" s="183">
        <v>1.5</v>
      </c>
      <c r="D2293" s="183">
        <v>1.5</v>
      </c>
      <c r="E2293" s="183">
        <f>_xlfn.XLOOKUP(A2293,[2]Sheet1!$R:$R,[2]Sheet1!$AB:$AB,"",0)</f>
        <v>1.5</v>
      </c>
      <c r="F2293" s="183">
        <f>_xlfn.XLOOKUP($A2293,[3]【2026年03月度_全社】RFM客層一覧表データ!$A:$A,[3]【2026年03月度_全社】RFM客層一覧表データ!C:C,"",0)</f>
        <v>485</v>
      </c>
      <c r="G2293" s="183">
        <f>_xlfn.XLOOKUP($A2293,[3]【2026年03月度_全社】RFM客層一覧表データ!$A:$A,[3]【2026年03月度_全社】RFM客層一覧表データ!D:D,"",0)</f>
        <v>248</v>
      </c>
      <c r="H2293" s="183">
        <f>_xlfn.XLOOKUP($A2293,[3]【2026年03月度_全社】RFM客層一覧表データ!$A:$A,[3]【2026年03月度_全社】RFM客層一覧表データ!E:E,"",0)</f>
        <v>312</v>
      </c>
      <c r="I2293" s="183">
        <f>_xlfn.XLOOKUP($A2293,[3]【2026年03月度_全社】RFM客層一覧表データ!$A:$A,[3]【2026年03月度_全社】RFM客層一覧表データ!F:F,"",0)</f>
        <v>16</v>
      </c>
      <c r="J2293" s="183">
        <v>499</v>
      </c>
      <c r="K2293" s="183">
        <v>250</v>
      </c>
      <c r="L2293" s="183">
        <v>323</v>
      </c>
      <c r="M2293" s="183">
        <v>17</v>
      </c>
      <c r="N2293" s="183">
        <v>516</v>
      </c>
      <c r="O2293" s="183">
        <v>244</v>
      </c>
      <c r="P2293" s="183">
        <v>339</v>
      </c>
      <c r="Q2293" s="183">
        <v>9</v>
      </c>
      <c r="R2293" s="183">
        <v>534</v>
      </c>
      <c r="S2293" s="183">
        <v>277</v>
      </c>
      <c r="T2293" s="183">
        <v>356</v>
      </c>
      <c r="U2293" s="183">
        <v>21</v>
      </c>
      <c r="V2293" s="183">
        <v>539</v>
      </c>
      <c r="W2293" s="183">
        <v>276</v>
      </c>
      <c r="X2293" s="183">
        <v>348</v>
      </c>
      <c r="Y2293" s="183">
        <v>19</v>
      </c>
    </row>
    <row r="2294" spans="1:25" x14ac:dyDescent="0.2">
      <c r="A2294" s="184">
        <v>12000034</v>
      </c>
      <c r="B2294" s="183" t="str">
        <f>[1]店マスタ!B2293</f>
        <v>（有）双葉電器商会</v>
      </c>
      <c r="C2294" s="183">
        <v>3.5</v>
      </c>
      <c r="D2294" s="183">
        <v>3.5</v>
      </c>
      <c r="E2294" s="183">
        <f>_xlfn.XLOOKUP(A2294,[2]Sheet1!$R:$R,[2]Sheet1!$AB:$AB,"",0)</f>
        <v>3.5</v>
      </c>
      <c r="F2294" s="183">
        <f>_xlfn.XLOOKUP($A2294,[3]【2026年03月度_全社】RFM客層一覧表データ!$A:$A,[3]【2026年03月度_全社】RFM客層一覧表データ!C:C,"",0)</f>
        <v>491</v>
      </c>
      <c r="G2294" s="183">
        <f>_xlfn.XLOOKUP($A2294,[3]【2026年03月度_全社】RFM客層一覧表データ!$A:$A,[3]【2026年03月度_全社】RFM客層一覧表データ!D:D,"",0)</f>
        <v>193</v>
      </c>
      <c r="H2294" s="183">
        <f>_xlfn.XLOOKUP($A2294,[3]【2026年03月度_全社】RFM客層一覧表データ!$A:$A,[3]【2026年03月度_全社】RFM客層一覧表データ!E:E,"",0)</f>
        <v>174</v>
      </c>
      <c r="I2294" s="183">
        <f>_xlfn.XLOOKUP($A2294,[3]【2026年03月度_全社】RFM客層一覧表データ!$A:$A,[3]【2026年03月度_全社】RFM客層一覧表データ!F:F,"",0)</f>
        <v>57</v>
      </c>
      <c r="J2294" s="183">
        <v>455</v>
      </c>
      <c r="K2294" s="183">
        <v>181</v>
      </c>
      <c r="L2294" s="183">
        <v>164</v>
      </c>
      <c r="M2294" s="183">
        <v>59</v>
      </c>
      <c r="N2294" s="183">
        <v>429</v>
      </c>
      <c r="O2294" s="183">
        <v>158</v>
      </c>
      <c r="P2294" s="183">
        <v>160</v>
      </c>
      <c r="Q2294" s="183">
        <v>41</v>
      </c>
      <c r="R2294" s="183">
        <v>433</v>
      </c>
      <c r="S2294" s="183">
        <v>180</v>
      </c>
      <c r="T2294" s="183">
        <v>149</v>
      </c>
      <c r="U2294" s="183">
        <v>52</v>
      </c>
      <c r="V2294" s="183">
        <v>415</v>
      </c>
      <c r="W2294" s="183">
        <v>178</v>
      </c>
      <c r="X2294" s="183">
        <v>144</v>
      </c>
      <c r="Y2294" s="183">
        <v>62</v>
      </c>
    </row>
    <row r="2295" spans="1:25" x14ac:dyDescent="0.2">
      <c r="A2295" s="184">
        <v>12000149</v>
      </c>
      <c r="B2295" s="183" t="str">
        <f>[1]店マスタ!B2294</f>
        <v>（有）クボタ電器サービス</v>
      </c>
      <c r="C2295" s="183">
        <v>1.5</v>
      </c>
      <c r="D2295" s="183">
        <v>1.5</v>
      </c>
      <c r="E2295" s="183">
        <f>_xlfn.XLOOKUP(A2295,[2]Sheet1!$R:$R,[2]Sheet1!$AB:$AB,"",0)</f>
        <v>2</v>
      </c>
      <c r="F2295" s="183">
        <f>_xlfn.XLOOKUP($A2295,[3]【2026年03月度_全社】RFM客層一覧表データ!$A:$A,[3]【2026年03月度_全社】RFM客層一覧表データ!C:C,"",0)</f>
        <v>1819</v>
      </c>
      <c r="G2295" s="183">
        <f>_xlfn.XLOOKUP($A2295,[3]【2026年03月度_全社】RFM客層一覧表データ!$A:$A,[3]【2026年03月度_全社】RFM客層一覧表データ!D:D,"",0)</f>
        <v>76</v>
      </c>
      <c r="H2295" s="183">
        <f>_xlfn.XLOOKUP($A2295,[3]【2026年03月度_全社】RFM客層一覧表データ!$A:$A,[3]【2026年03月度_全社】RFM客層一覧表データ!E:E,"",0)</f>
        <v>1062</v>
      </c>
      <c r="I2295" s="183">
        <f>_xlfn.XLOOKUP($A2295,[3]【2026年03月度_全社】RFM客層一覧表データ!$A:$A,[3]【2026年03月度_全社】RFM客層一覧表データ!F:F,"",0)</f>
        <v>76</v>
      </c>
      <c r="J2295" s="183">
        <v>0</v>
      </c>
      <c r="K2295" s="183">
        <v>0</v>
      </c>
      <c r="L2295" s="183">
        <v>0</v>
      </c>
      <c r="M2295" s="183">
        <v>0</v>
      </c>
      <c r="N2295" s="183">
        <v>0</v>
      </c>
      <c r="O2295" s="183">
        <v>0</v>
      </c>
      <c r="P2295" s="183">
        <v>0</v>
      </c>
      <c r="Q2295" s="183">
        <v>0</v>
      </c>
      <c r="R2295" s="183">
        <v>0</v>
      </c>
      <c r="S2295" s="183">
        <v>0</v>
      </c>
      <c r="T2295" s="183">
        <v>0</v>
      </c>
      <c r="U2295" s="183">
        <v>0</v>
      </c>
      <c r="V2295" s="183">
        <v>0</v>
      </c>
      <c r="W2295" s="183">
        <v>0</v>
      </c>
      <c r="X2295" s="183">
        <v>0</v>
      </c>
      <c r="Y2295" s="183">
        <v>0</v>
      </c>
    </row>
    <row r="2296" spans="1:25" x14ac:dyDescent="0.2">
      <c r="A2296" s="184">
        <v>12002001</v>
      </c>
      <c r="B2296" s="183" t="str">
        <f>[1]店マスタ!B2295</f>
        <v>（株）日の出電気</v>
      </c>
      <c r="C2296" s="183">
        <v>5</v>
      </c>
      <c r="D2296" s="183">
        <v>5</v>
      </c>
      <c r="E2296" s="183">
        <f>_xlfn.XLOOKUP(A2296,[2]Sheet1!$R:$R,[2]Sheet1!$AB:$AB,"",0)</f>
        <v>5</v>
      </c>
      <c r="F2296" s="183">
        <f>_xlfn.XLOOKUP($A2296,[3]【2026年03月度_全社】RFM客層一覧表データ!$A:$A,[3]【2026年03月度_全社】RFM客層一覧表データ!C:C,"",0)</f>
        <v>1299</v>
      </c>
      <c r="G2296" s="183">
        <f>_xlfn.XLOOKUP($A2296,[3]【2026年03月度_全社】RFM客層一覧表データ!$A:$A,[3]【2026年03月度_全社】RFM客層一覧表データ!D:D,"",0)</f>
        <v>651</v>
      </c>
      <c r="H2296" s="183">
        <f>_xlfn.XLOOKUP($A2296,[3]【2026年03月度_全社】RFM客層一覧表データ!$A:$A,[3]【2026年03月度_全社】RFM客層一覧表データ!E:E,"",0)</f>
        <v>844</v>
      </c>
      <c r="I2296" s="183">
        <f>_xlfn.XLOOKUP($A2296,[3]【2026年03月度_全社】RFM客層一覧表データ!$A:$A,[3]【2026年03月度_全社】RFM客層一覧表データ!F:F,"",0)</f>
        <v>78</v>
      </c>
      <c r="J2296" s="183">
        <v>1319</v>
      </c>
      <c r="K2296" s="183">
        <v>657</v>
      </c>
      <c r="L2296" s="183">
        <v>857</v>
      </c>
      <c r="M2296" s="183">
        <v>49</v>
      </c>
      <c r="N2296" s="183">
        <v>1418</v>
      </c>
      <c r="O2296" s="183">
        <v>792</v>
      </c>
      <c r="P2296" s="183">
        <v>887</v>
      </c>
      <c r="Q2296" s="183">
        <v>96</v>
      </c>
      <c r="R2296" s="183">
        <v>1417</v>
      </c>
      <c r="S2296" s="183">
        <v>707</v>
      </c>
      <c r="T2296" s="183">
        <v>886</v>
      </c>
      <c r="U2296" s="183">
        <v>84</v>
      </c>
      <c r="V2296" s="183">
        <v>1470</v>
      </c>
      <c r="W2296" s="183">
        <v>765</v>
      </c>
      <c r="X2296" s="183">
        <v>951</v>
      </c>
      <c r="Y2296" s="183">
        <v>82</v>
      </c>
    </row>
    <row r="2297" spans="1:25" x14ac:dyDescent="0.2">
      <c r="A2297" s="184">
        <v>12002009</v>
      </c>
      <c r="B2297" s="183" t="str">
        <f>[1]店マスタ!B2296</f>
        <v>（有）中村電業社</v>
      </c>
      <c r="C2297" s="183">
        <v>1.5</v>
      </c>
      <c r="D2297" s="183">
        <v>1.5</v>
      </c>
      <c r="E2297" s="183">
        <f>_xlfn.XLOOKUP(A2297,[2]Sheet1!$R:$R,[2]Sheet1!$AB:$AB,"",0)</f>
        <v>1.5</v>
      </c>
      <c r="F2297" s="183">
        <f>_xlfn.XLOOKUP($A2297,[3]【2026年03月度_全社】RFM客層一覧表データ!$A:$A,[3]【2026年03月度_全社】RFM客層一覧表データ!C:C,"",0)</f>
        <v>230</v>
      </c>
      <c r="G2297" s="183">
        <f>_xlfn.XLOOKUP($A2297,[3]【2026年03月度_全社】RFM客層一覧表データ!$A:$A,[3]【2026年03月度_全社】RFM客層一覧表データ!D:D,"",0)</f>
        <v>92</v>
      </c>
      <c r="H2297" s="183">
        <f>_xlfn.XLOOKUP($A2297,[3]【2026年03月度_全社】RFM客層一覧表データ!$A:$A,[3]【2026年03月度_全社】RFM客層一覧表データ!E:E,"",0)</f>
        <v>154</v>
      </c>
      <c r="I2297" s="183">
        <f>_xlfn.XLOOKUP($A2297,[3]【2026年03月度_全社】RFM客層一覧表データ!$A:$A,[3]【2026年03月度_全社】RFM客層一覧表データ!F:F,"",0)</f>
        <v>3</v>
      </c>
      <c r="J2297" s="183">
        <v>245</v>
      </c>
      <c r="K2297" s="183">
        <v>91</v>
      </c>
      <c r="L2297" s="183">
        <v>159</v>
      </c>
      <c r="M2297" s="183">
        <v>4</v>
      </c>
      <c r="N2297" s="183">
        <v>262</v>
      </c>
      <c r="O2297" s="183">
        <v>97</v>
      </c>
      <c r="P2297" s="183">
        <v>167</v>
      </c>
      <c r="Q2297" s="183">
        <v>3</v>
      </c>
      <c r="R2297" s="183">
        <v>273</v>
      </c>
      <c r="S2297" s="183">
        <v>106</v>
      </c>
      <c r="T2297" s="183">
        <v>173</v>
      </c>
      <c r="U2297" s="183">
        <v>5</v>
      </c>
      <c r="V2297" s="183">
        <v>278</v>
      </c>
      <c r="W2297" s="183">
        <v>114</v>
      </c>
      <c r="X2297" s="183">
        <v>170</v>
      </c>
      <c r="Y2297" s="183">
        <v>9</v>
      </c>
    </row>
    <row r="2298" spans="1:25" x14ac:dyDescent="0.2">
      <c r="A2298" s="184">
        <v>12002021</v>
      </c>
      <c r="B2298" s="183" t="str">
        <f>[1]店マスタ!B2297</f>
        <v>（有）オキツ電器サービス</v>
      </c>
      <c r="C2298" s="183">
        <v>3</v>
      </c>
      <c r="D2298" s="183">
        <v>3</v>
      </c>
      <c r="E2298" s="183">
        <f>_xlfn.XLOOKUP(A2298,[2]Sheet1!$R:$R,[2]Sheet1!$AB:$AB,"",0)</f>
        <v>3</v>
      </c>
      <c r="F2298" s="183">
        <f>_xlfn.XLOOKUP($A2298,[3]【2026年03月度_全社】RFM客層一覧表データ!$A:$A,[3]【2026年03月度_全社】RFM客層一覧表データ!C:C,"",0)</f>
        <v>425</v>
      </c>
      <c r="G2298" s="183">
        <f>_xlfn.XLOOKUP($A2298,[3]【2026年03月度_全社】RFM客層一覧表データ!$A:$A,[3]【2026年03月度_全社】RFM客層一覧表データ!D:D,"",0)</f>
        <v>179</v>
      </c>
      <c r="H2298" s="183">
        <f>_xlfn.XLOOKUP($A2298,[3]【2026年03月度_全社】RFM客層一覧表データ!$A:$A,[3]【2026年03月度_全社】RFM客層一覧表データ!E:E,"",0)</f>
        <v>233</v>
      </c>
      <c r="I2298" s="183">
        <f>_xlfn.XLOOKUP($A2298,[3]【2026年03月度_全社】RFM客層一覧表データ!$A:$A,[3]【2026年03月度_全社】RFM客層一覧表データ!F:F,"",0)</f>
        <v>16</v>
      </c>
      <c r="J2298" s="183">
        <v>440</v>
      </c>
      <c r="K2298" s="183">
        <v>175</v>
      </c>
      <c r="L2298" s="183">
        <v>237</v>
      </c>
      <c r="M2298" s="183">
        <v>7</v>
      </c>
      <c r="N2298" s="183">
        <v>468</v>
      </c>
      <c r="O2298" s="183">
        <v>193</v>
      </c>
      <c r="P2298" s="183">
        <v>257</v>
      </c>
      <c r="Q2298" s="183">
        <v>17</v>
      </c>
      <c r="R2298" s="183">
        <v>490</v>
      </c>
      <c r="S2298" s="183">
        <v>205</v>
      </c>
      <c r="T2298" s="183">
        <v>272</v>
      </c>
      <c r="U2298" s="183">
        <v>16</v>
      </c>
      <c r="V2298" s="183">
        <v>531</v>
      </c>
      <c r="W2298" s="183">
        <v>222</v>
      </c>
      <c r="X2298" s="183">
        <v>300</v>
      </c>
      <c r="Y2298" s="183">
        <v>18</v>
      </c>
    </row>
    <row r="2299" spans="1:25" x14ac:dyDescent="0.2">
      <c r="A2299" s="184">
        <v>12002025</v>
      </c>
      <c r="B2299" s="183" t="str">
        <f>[1]店マスタ!B2298</f>
        <v>（株）堀内商事</v>
      </c>
      <c r="C2299" s="183">
        <v>7</v>
      </c>
      <c r="D2299" s="183">
        <v>7</v>
      </c>
      <c r="E2299" s="183" t="str">
        <f>_xlfn.XLOOKUP(A2299,[2]Sheet1!$R:$R,[2]Sheet1!$AB:$AB,"",0)</f>
        <v/>
      </c>
      <c r="F2299" s="183" t="str">
        <f>_xlfn.XLOOKUP($A2299,[3]【2026年03月度_全社】RFM客層一覧表データ!$A:$A,[3]【2026年03月度_全社】RFM客層一覧表データ!C:C,"",0)</f>
        <v/>
      </c>
      <c r="G2299" s="183" t="str">
        <f>_xlfn.XLOOKUP($A2299,[3]【2026年03月度_全社】RFM客層一覧表データ!$A:$A,[3]【2026年03月度_全社】RFM客層一覧表データ!D:D,"",0)</f>
        <v/>
      </c>
      <c r="H2299" s="183" t="str">
        <f>_xlfn.XLOOKUP($A2299,[3]【2026年03月度_全社】RFM客層一覧表データ!$A:$A,[3]【2026年03月度_全社】RFM客層一覧表データ!E:E,"",0)</f>
        <v/>
      </c>
      <c r="I2299" s="183" t="str">
        <f>_xlfn.XLOOKUP($A2299,[3]【2026年03月度_全社】RFM客層一覧表データ!$A:$A,[3]【2026年03月度_全社】RFM客層一覧表データ!F:F,"",0)</f>
        <v/>
      </c>
      <c r="J2299" s="183">
        <v>0</v>
      </c>
      <c r="K2299" s="183">
        <v>0</v>
      </c>
      <c r="L2299" s="183">
        <v>0</v>
      </c>
      <c r="M2299" s="183">
        <v>0</v>
      </c>
      <c r="N2299" s="183">
        <v>0</v>
      </c>
      <c r="O2299" s="183">
        <v>0</v>
      </c>
      <c r="P2299" s="183">
        <v>0</v>
      </c>
      <c r="Q2299" s="183">
        <v>0</v>
      </c>
      <c r="R2299" s="183">
        <v>0</v>
      </c>
      <c r="S2299" s="183">
        <v>0</v>
      </c>
      <c r="T2299" s="183">
        <v>0</v>
      </c>
      <c r="U2299" s="183">
        <v>0</v>
      </c>
      <c r="V2299" s="183">
        <v>0</v>
      </c>
      <c r="W2299" s="183">
        <v>0</v>
      </c>
      <c r="X2299" s="183">
        <v>0</v>
      </c>
      <c r="Y2299" s="183">
        <v>0</v>
      </c>
    </row>
    <row r="2300" spans="1:25" x14ac:dyDescent="0.2">
      <c r="A2300" s="184">
        <v>12002300</v>
      </c>
      <c r="B2300" s="183" t="str">
        <f>[1]店マスタ!B2299</f>
        <v>更北でんか堂</v>
      </c>
      <c r="C2300" s="183">
        <v>2.5</v>
      </c>
      <c r="D2300" s="183">
        <v>2.5</v>
      </c>
      <c r="E2300" s="183">
        <f>_xlfn.XLOOKUP(A2300,[2]Sheet1!$R:$R,[2]Sheet1!$AB:$AB,"",0)</f>
        <v>2.5</v>
      </c>
      <c r="F2300" s="183">
        <f>_xlfn.XLOOKUP($A2300,[3]【2026年03月度_全社】RFM客層一覧表データ!$A:$A,[3]【2026年03月度_全社】RFM客層一覧表データ!C:C,"",0)</f>
        <v>758</v>
      </c>
      <c r="G2300" s="183">
        <f>_xlfn.XLOOKUP($A2300,[3]【2026年03月度_全社】RFM客層一覧表データ!$A:$A,[3]【2026年03月度_全社】RFM客層一覧表データ!D:D,"",0)</f>
        <v>373</v>
      </c>
      <c r="H2300" s="183">
        <f>_xlfn.XLOOKUP($A2300,[3]【2026年03月度_全社】RFM客層一覧表データ!$A:$A,[3]【2026年03月度_全社】RFM客層一覧表データ!E:E,"",0)</f>
        <v>469</v>
      </c>
      <c r="I2300" s="183">
        <f>_xlfn.XLOOKUP($A2300,[3]【2026年03月度_全社】RFM客層一覧表データ!$A:$A,[3]【2026年03月度_全社】RFM客層一覧表データ!F:F,"",0)</f>
        <v>32</v>
      </c>
      <c r="J2300" s="183">
        <v>760</v>
      </c>
      <c r="K2300" s="183">
        <v>397</v>
      </c>
      <c r="L2300" s="183">
        <v>483</v>
      </c>
      <c r="M2300" s="183">
        <v>50</v>
      </c>
      <c r="N2300" s="183">
        <v>739</v>
      </c>
      <c r="O2300" s="183">
        <v>376</v>
      </c>
      <c r="P2300" s="183">
        <v>484</v>
      </c>
      <c r="Q2300" s="183">
        <v>54</v>
      </c>
      <c r="R2300" s="183">
        <v>719</v>
      </c>
      <c r="S2300" s="183">
        <v>373</v>
      </c>
      <c r="T2300" s="183">
        <v>484</v>
      </c>
      <c r="U2300" s="183">
        <v>34</v>
      </c>
      <c r="V2300" s="183">
        <v>724</v>
      </c>
      <c r="W2300" s="183">
        <v>397</v>
      </c>
      <c r="X2300" s="183">
        <v>483</v>
      </c>
      <c r="Y2300" s="183">
        <v>40</v>
      </c>
    </row>
    <row r="2301" spans="1:25" x14ac:dyDescent="0.2">
      <c r="A2301" s="184">
        <v>12009020</v>
      </c>
      <c r="B2301" s="183" t="str">
        <f>[1]店マスタ!B2300</f>
        <v>ＮＡＧＡＮＯ２１’ｓ　オオシマ</v>
      </c>
      <c r="C2301" s="183">
        <v>1.5</v>
      </c>
      <c r="D2301" s="183">
        <v>1.5</v>
      </c>
      <c r="E2301" s="183">
        <f>_xlfn.XLOOKUP(A2301,[2]Sheet1!$R:$R,[2]Sheet1!$AB:$AB,"",0)</f>
        <v>1.5</v>
      </c>
      <c r="F2301" s="183">
        <f>_xlfn.XLOOKUP($A2301,[3]【2026年03月度_全社】RFM客層一覧表データ!$A:$A,[3]【2026年03月度_全社】RFM客層一覧表データ!C:C,"",0)</f>
        <v>487</v>
      </c>
      <c r="G2301" s="183">
        <f>_xlfn.XLOOKUP($A2301,[3]【2026年03月度_全社】RFM客層一覧表データ!$A:$A,[3]【2026年03月度_全社】RFM客層一覧表データ!D:D,"",0)</f>
        <v>205</v>
      </c>
      <c r="H2301" s="183">
        <f>_xlfn.XLOOKUP($A2301,[3]【2026年03月度_全社】RFM客層一覧表データ!$A:$A,[3]【2026年03月度_全社】RFM客層一覧表データ!E:E,"",0)</f>
        <v>223</v>
      </c>
      <c r="I2301" s="183">
        <f>_xlfn.XLOOKUP($A2301,[3]【2026年03月度_全社】RFM客層一覧表データ!$A:$A,[3]【2026年03月度_全社】RFM客層一覧表データ!F:F,"",0)</f>
        <v>28</v>
      </c>
      <c r="J2301" s="183">
        <v>492</v>
      </c>
      <c r="K2301" s="183">
        <v>210</v>
      </c>
      <c r="L2301" s="183">
        <v>214</v>
      </c>
      <c r="M2301" s="183">
        <v>44</v>
      </c>
      <c r="N2301" s="183">
        <v>501</v>
      </c>
      <c r="O2301" s="183">
        <v>212</v>
      </c>
      <c r="P2301" s="183">
        <v>196</v>
      </c>
      <c r="Q2301" s="183">
        <v>47</v>
      </c>
      <c r="R2301" s="183">
        <v>510</v>
      </c>
      <c r="S2301" s="183">
        <v>219</v>
      </c>
      <c r="T2301" s="183">
        <v>180</v>
      </c>
      <c r="U2301" s="183">
        <v>57</v>
      </c>
      <c r="V2301" s="183">
        <v>459</v>
      </c>
      <c r="W2301" s="183">
        <v>193</v>
      </c>
      <c r="X2301" s="183">
        <v>155</v>
      </c>
      <c r="Y2301" s="183">
        <v>45</v>
      </c>
    </row>
    <row r="2302" spans="1:25" x14ac:dyDescent="0.2">
      <c r="A2302" s="184">
        <v>12010002</v>
      </c>
      <c r="B2302" s="183" t="str">
        <f>[1]店マスタ!B2301</f>
        <v>（有）カクマルラジオ店</v>
      </c>
      <c r="C2302" s="183">
        <v>1.5</v>
      </c>
      <c r="D2302" s="183">
        <v>1.5</v>
      </c>
      <c r="E2302" s="183">
        <f>_xlfn.XLOOKUP(A2302,[2]Sheet1!$R:$R,[2]Sheet1!$AB:$AB,"",0)</f>
        <v>1.5</v>
      </c>
      <c r="F2302" s="183">
        <f>_xlfn.XLOOKUP($A2302,[3]【2026年03月度_全社】RFM客層一覧表データ!$A:$A,[3]【2026年03月度_全社】RFM客層一覧表データ!C:C,"",0)</f>
        <v>117</v>
      </c>
      <c r="G2302" s="183">
        <f>_xlfn.XLOOKUP($A2302,[3]【2026年03月度_全社】RFM客層一覧表データ!$A:$A,[3]【2026年03月度_全社】RFM客層一覧表データ!D:D,"",0)</f>
        <v>40</v>
      </c>
      <c r="H2302" s="183">
        <f>_xlfn.XLOOKUP($A2302,[3]【2026年03月度_全社】RFM客層一覧表データ!$A:$A,[3]【2026年03月度_全社】RFM客層一覧表データ!E:E,"",0)</f>
        <v>44</v>
      </c>
      <c r="I2302" s="183">
        <f>_xlfn.XLOOKUP($A2302,[3]【2026年03月度_全社】RFM客層一覧表データ!$A:$A,[3]【2026年03月度_全社】RFM客層一覧表データ!F:F,"",0)</f>
        <v>4</v>
      </c>
      <c r="J2302" s="183">
        <v>135</v>
      </c>
      <c r="K2302" s="183">
        <v>30</v>
      </c>
      <c r="L2302" s="183">
        <v>48</v>
      </c>
      <c r="M2302" s="183">
        <v>5</v>
      </c>
      <c r="N2302" s="183">
        <v>190</v>
      </c>
      <c r="O2302" s="183">
        <v>30</v>
      </c>
      <c r="P2302" s="183">
        <v>63</v>
      </c>
      <c r="Q2302" s="183">
        <v>8</v>
      </c>
      <c r="R2302" s="183">
        <v>216</v>
      </c>
      <c r="S2302" s="183">
        <v>38</v>
      </c>
      <c r="T2302" s="183">
        <v>97</v>
      </c>
      <c r="U2302" s="183">
        <v>10</v>
      </c>
      <c r="V2302" s="183">
        <v>239</v>
      </c>
      <c r="W2302" s="183">
        <v>37</v>
      </c>
      <c r="X2302" s="183">
        <v>114</v>
      </c>
      <c r="Y2302" s="183">
        <v>7</v>
      </c>
    </row>
    <row r="2303" spans="1:25" x14ac:dyDescent="0.2">
      <c r="A2303" s="184">
        <v>12010007</v>
      </c>
      <c r="B2303" s="183" t="str">
        <f>[1]店マスタ!B2302</f>
        <v>（有）ナカヤマ電器</v>
      </c>
      <c r="C2303" s="183">
        <v>3</v>
      </c>
      <c r="D2303" s="183">
        <v>3</v>
      </c>
      <c r="E2303" s="183">
        <f>_xlfn.XLOOKUP(A2303,[2]Sheet1!$R:$R,[2]Sheet1!$AB:$AB,"",0)</f>
        <v>3</v>
      </c>
      <c r="F2303" s="183">
        <f>_xlfn.XLOOKUP($A2303,[3]【2026年03月度_全社】RFM客層一覧表データ!$A:$A,[3]【2026年03月度_全社】RFM客層一覧表データ!C:C,"",0)</f>
        <v>743</v>
      </c>
      <c r="G2303" s="183">
        <f>_xlfn.XLOOKUP($A2303,[3]【2026年03月度_全社】RFM客層一覧表データ!$A:$A,[3]【2026年03月度_全社】RFM客層一覧表データ!D:D,"",0)</f>
        <v>356</v>
      </c>
      <c r="H2303" s="183">
        <f>_xlfn.XLOOKUP($A2303,[3]【2026年03月度_全社】RFM客層一覧表データ!$A:$A,[3]【2026年03月度_全社】RFM客層一覧表データ!E:E,"",0)</f>
        <v>414</v>
      </c>
      <c r="I2303" s="183">
        <f>_xlfn.XLOOKUP($A2303,[3]【2026年03月度_全社】RFM客層一覧表データ!$A:$A,[3]【2026年03月度_全社】RFM客層一覧表データ!F:F,"",0)</f>
        <v>33</v>
      </c>
      <c r="J2303" s="183">
        <v>743</v>
      </c>
      <c r="K2303" s="183">
        <v>397</v>
      </c>
      <c r="L2303" s="183">
        <v>407</v>
      </c>
      <c r="M2303" s="183">
        <v>68</v>
      </c>
      <c r="N2303" s="183">
        <v>688</v>
      </c>
      <c r="O2303" s="183">
        <v>359</v>
      </c>
      <c r="P2303" s="183">
        <v>393</v>
      </c>
      <c r="Q2303" s="183">
        <v>30</v>
      </c>
      <c r="R2303" s="183">
        <v>701</v>
      </c>
      <c r="S2303" s="183">
        <v>361</v>
      </c>
      <c r="T2303" s="183">
        <v>385</v>
      </c>
      <c r="U2303" s="183">
        <v>44</v>
      </c>
      <c r="V2303" s="183">
        <v>712</v>
      </c>
      <c r="W2303" s="183">
        <v>391</v>
      </c>
      <c r="X2303" s="183">
        <v>384</v>
      </c>
      <c r="Y2303" s="183">
        <v>51</v>
      </c>
    </row>
    <row r="2304" spans="1:25" x14ac:dyDescent="0.2">
      <c r="A2304" s="184">
        <v>12011001</v>
      </c>
      <c r="B2304" s="183" t="str">
        <f>[1]店マスタ!B2303</f>
        <v>須坂）太陽電気</v>
      </c>
      <c r="C2304" s="183">
        <v>1.5</v>
      </c>
      <c r="D2304" s="183">
        <v>1.5</v>
      </c>
      <c r="E2304" s="183" t="str">
        <f>_xlfn.XLOOKUP(A2304,[2]Sheet1!$R:$R,[2]Sheet1!$AB:$AB,"",0)</f>
        <v/>
      </c>
      <c r="F2304" s="183" t="str">
        <f>_xlfn.XLOOKUP($A2304,[3]【2026年03月度_全社】RFM客層一覧表データ!$A:$A,[3]【2026年03月度_全社】RFM客層一覧表データ!C:C,"",0)</f>
        <v/>
      </c>
      <c r="G2304" s="183" t="str">
        <f>_xlfn.XLOOKUP($A2304,[3]【2026年03月度_全社】RFM客層一覧表データ!$A:$A,[3]【2026年03月度_全社】RFM客層一覧表データ!D:D,"",0)</f>
        <v/>
      </c>
      <c r="H2304" s="183" t="str">
        <f>_xlfn.XLOOKUP($A2304,[3]【2026年03月度_全社】RFM客層一覧表データ!$A:$A,[3]【2026年03月度_全社】RFM客層一覧表データ!E:E,"",0)</f>
        <v/>
      </c>
      <c r="I2304" s="183" t="str">
        <f>_xlfn.XLOOKUP($A2304,[3]【2026年03月度_全社】RFM客層一覧表データ!$A:$A,[3]【2026年03月度_全社】RFM客層一覧表データ!F:F,"",0)</f>
        <v/>
      </c>
      <c r="J2304" s="183">
        <v>0</v>
      </c>
      <c r="K2304" s="183">
        <v>0</v>
      </c>
      <c r="L2304" s="183">
        <v>0</v>
      </c>
      <c r="M2304" s="183">
        <v>0</v>
      </c>
      <c r="N2304" s="183">
        <v>0</v>
      </c>
      <c r="O2304" s="183">
        <v>0</v>
      </c>
      <c r="P2304" s="183">
        <v>0</v>
      </c>
      <c r="Q2304" s="183">
        <v>0</v>
      </c>
      <c r="R2304" s="183">
        <v>0</v>
      </c>
      <c r="S2304" s="183">
        <v>0</v>
      </c>
      <c r="T2304" s="183">
        <v>0</v>
      </c>
      <c r="U2304" s="183">
        <v>0</v>
      </c>
      <c r="V2304" s="183">
        <v>0</v>
      </c>
      <c r="W2304" s="183">
        <v>0</v>
      </c>
      <c r="X2304" s="183">
        <v>0</v>
      </c>
      <c r="Y2304" s="183">
        <v>0</v>
      </c>
    </row>
    <row r="2305" spans="1:25" x14ac:dyDescent="0.2">
      <c r="A2305" s="184">
        <v>12011004</v>
      </c>
      <c r="B2305" s="183" t="str">
        <f>[1]店マスタ!B2304</f>
        <v>グリーンポート　マツモト</v>
      </c>
      <c r="C2305" s="183">
        <v>10</v>
      </c>
      <c r="D2305" s="183">
        <v>9</v>
      </c>
      <c r="E2305" s="183">
        <f>_xlfn.XLOOKUP(A2305,[2]Sheet1!$R:$R,[2]Sheet1!$AB:$AB,"",0)</f>
        <v>9</v>
      </c>
      <c r="F2305" s="183">
        <f>_xlfn.XLOOKUP($A2305,[3]【2026年03月度_全社】RFM客層一覧表データ!$A:$A,[3]【2026年03月度_全社】RFM客層一覧表データ!C:C,"",0)</f>
        <v>2027</v>
      </c>
      <c r="G2305" s="183">
        <f>_xlfn.XLOOKUP($A2305,[3]【2026年03月度_全社】RFM客層一覧表データ!$A:$A,[3]【2026年03月度_全社】RFM客層一覧表データ!D:D,"",0)</f>
        <v>900</v>
      </c>
      <c r="H2305" s="183">
        <f>_xlfn.XLOOKUP($A2305,[3]【2026年03月度_全社】RFM客層一覧表データ!$A:$A,[3]【2026年03月度_全社】RFM客層一覧表データ!E:E,"",0)</f>
        <v>1064</v>
      </c>
      <c r="I2305" s="183">
        <f>_xlfn.XLOOKUP($A2305,[3]【2026年03月度_全社】RFM客層一覧表データ!$A:$A,[3]【2026年03月度_全社】RFM客層一覧表データ!F:F,"",0)</f>
        <v>128</v>
      </c>
      <c r="J2305" s="183">
        <v>2049</v>
      </c>
      <c r="K2305" s="183">
        <v>946</v>
      </c>
      <c r="L2305" s="183">
        <v>1053</v>
      </c>
      <c r="M2305" s="183">
        <v>140</v>
      </c>
      <c r="N2305" s="183">
        <v>2002</v>
      </c>
      <c r="O2305" s="183">
        <v>936</v>
      </c>
      <c r="P2305" s="183">
        <v>1052</v>
      </c>
      <c r="Q2305" s="183">
        <v>127</v>
      </c>
      <c r="R2305" s="183">
        <v>1964</v>
      </c>
      <c r="S2305" s="183">
        <v>939</v>
      </c>
      <c r="T2305" s="183">
        <v>1005</v>
      </c>
      <c r="U2305" s="183">
        <v>138</v>
      </c>
      <c r="V2305" s="183">
        <v>1964</v>
      </c>
      <c r="W2305" s="183">
        <v>966</v>
      </c>
      <c r="X2305" s="183">
        <v>988</v>
      </c>
      <c r="Y2305" s="183">
        <v>161</v>
      </c>
    </row>
    <row r="2306" spans="1:25" x14ac:dyDescent="0.2">
      <c r="A2306" s="184">
        <v>12011005</v>
      </c>
      <c r="B2306" s="183" t="str">
        <f>[1]店マスタ!B2305</f>
        <v>神戸電器（株）</v>
      </c>
      <c r="C2306" s="183">
        <v>4</v>
      </c>
      <c r="D2306" s="183">
        <v>3.5</v>
      </c>
      <c r="E2306" s="183">
        <f>_xlfn.XLOOKUP(A2306,[2]Sheet1!$R:$R,[2]Sheet1!$AB:$AB,"",0)</f>
        <v>3.5</v>
      </c>
      <c r="F2306" s="183">
        <f>_xlfn.XLOOKUP($A2306,[3]【2026年03月度_全社】RFM客層一覧表データ!$A:$A,[3]【2026年03月度_全社】RFM客層一覧表データ!C:C,"",0)</f>
        <v>946</v>
      </c>
      <c r="G2306" s="183">
        <f>_xlfn.XLOOKUP($A2306,[3]【2026年03月度_全社】RFM客層一覧表データ!$A:$A,[3]【2026年03月度_全社】RFM客層一覧表データ!D:D,"",0)</f>
        <v>431</v>
      </c>
      <c r="H2306" s="183">
        <f>_xlfn.XLOOKUP($A2306,[3]【2026年03月度_全社】RFM客層一覧表データ!$A:$A,[3]【2026年03月度_全社】RFM客層一覧表データ!E:E,"",0)</f>
        <v>552</v>
      </c>
      <c r="I2306" s="183">
        <f>_xlfn.XLOOKUP($A2306,[3]【2026年03月度_全社】RFM客層一覧表データ!$A:$A,[3]【2026年03月度_全社】RFM客層一覧表データ!F:F,"",0)</f>
        <v>44</v>
      </c>
      <c r="J2306" s="183">
        <v>977</v>
      </c>
      <c r="K2306" s="183">
        <v>442</v>
      </c>
      <c r="L2306" s="183">
        <v>563</v>
      </c>
      <c r="M2306" s="183">
        <v>39</v>
      </c>
      <c r="N2306" s="183">
        <v>1004</v>
      </c>
      <c r="O2306" s="183">
        <v>438</v>
      </c>
      <c r="P2306" s="183">
        <v>561</v>
      </c>
      <c r="Q2306" s="183">
        <v>33</v>
      </c>
      <c r="R2306" s="183">
        <v>1023</v>
      </c>
      <c r="S2306" s="183">
        <v>491</v>
      </c>
      <c r="T2306" s="183">
        <v>585</v>
      </c>
      <c r="U2306" s="183">
        <v>45</v>
      </c>
      <c r="V2306" s="183">
        <v>1022</v>
      </c>
      <c r="W2306" s="183">
        <v>501</v>
      </c>
      <c r="X2306" s="183">
        <v>588</v>
      </c>
      <c r="Y2306" s="183">
        <v>51</v>
      </c>
    </row>
    <row r="2307" spans="1:25" x14ac:dyDescent="0.2">
      <c r="A2307" s="184">
        <v>12011009</v>
      </c>
      <c r="B2307" s="183" t="str">
        <f>[1]店マスタ!B2306</f>
        <v>フジサワ電器</v>
      </c>
      <c r="C2307" s="183">
        <v>2.5</v>
      </c>
      <c r="D2307" s="183">
        <v>2.5</v>
      </c>
      <c r="E2307" s="183">
        <f>_xlfn.XLOOKUP(A2307,[2]Sheet1!$R:$R,[2]Sheet1!$AB:$AB,"",0)</f>
        <v>2.5</v>
      </c>
      <c r="F2307" s="183">
        <f>_xlfn.XLOOKUP($A2307,[3]【2026年03月度_全社】RFM客層一覧表データ!$A:$A,[3]【2026年03月度_全社】RFM客層一覧表データ!C:C,"",0)</f>
        <v>0</v>
      </c>
      <c r="G2307" s="183">
        <f>_xlfn.XLOOKUP($A2307,[3]【2026年03月度_全社】RFM客層一覧表データ!$A:$A,[3]【2026年03月度_全社】RFM客層一覧表データ!D:D,"",0)</f>
        <v>0</v>
      </c>
      <c r="H2307" s="183">
        <f>_xlfn.XLOOKUP($A2307,[3]【2026年03月度_全社】RFM客層一覧表データ!$A:$A,[3]【2026年03月度_全社】RFM客層一覧表データ!E:E,"",0)</f>
        <v>0</v>
      </c>
      <c r="I2307" s="183">
        <f>_xlfn.XLOOKUP($A2307,[3]【2026年03月度_全社】RFM客層一覧表データ!$A:$A,[3]【2026年03月度_全社】RFM客層一覧表データ!F:F,"",0)</f>
        <v>0</v>
      </c>
      <c r="J2307" s="183">
        <v>0</v>
      </c>
      <c r="K2307" s="183">
        <v>0</v>
      </c>
      <c r="L2307" s="183">
        <v>0</v>
      </c>
      <c r="M2307" s="183">
        <v>0</v>
      </c>
      <c r="N2307" s="183">
        <v>0</v>
      </c>
      <c r="O2307" s="183">
        <v>0</v>
      </c>
      <c r="P2307" s="183">
        <v>0</v>
      </c>
      <c r="Q2307" s="183">
        <v>0</v>
      </c>
      <c r="R2307" s="183">
        <v>48</v>
      </c>
      <c r="S2307" s="183">
        <v>0</v>
      </c>
      <c r="T2307" s="183">
        <v>0</v>
      </c>
      <c r="U2307" s="183">
        <v>0</v>
      </c>
      <c r="V2307" s="183">
        <v>146</v>
      </c>
      <c r="W2307" s="183">
        <v>0</v>
      </c>
      <c r="X2307" s="183">
        <v>0</v>
      </c>
      <c r="Y2307" s="183">
        <v>0</v>
      </c>
    </row>
    <row r="2308" spans="1:25" x14ac:dyDescent="0.2">
      <c r="A2308" s="184">
        <v>12011014</v>
      </c>
      <c r="B2308" s="183" t="str">
        <f>[1]店マスタ!B2307</f>
        <v>エルコンパス　でんおん</v>
      </c>
      <c r="C2308" s="183">
        <v>2</v>
      </c>
      <c r="D2308" s="183">
        <v>2</v>
      </c>
      <c r="E2308" s="183">
        <f>_xlfn.XLOOKUP(A2308,[2]Sheet1!$R:$R,[2]Sheet1!$AB:$AB,"",0)</f>
        <v>2</v>
      </c>
      <c r="F2308" s="183">
        <f>_xlfn.XLOOKUP($A2308,[3]【2026年03月度_全社】RFM客層一覧表データ!$A:$A,[3]【2026年03月度_全社】RFM客層一覧表データ!C:C,"",0)</f>
        <v>259</v>
      </c>
      <c r="G2308" s="183">
        <f>_xlfn.XLOOKUP($A2308,[3]【2026年03月度_全社】RFM客層一覧表データ!$A:$A,[3]【2026年03月度_全社】RFM客層一覧表データ!D:D,"",0)</f>
        <v>142</v>
      </c>
      <c r="H2308" s="183">
        <f>_xlfn.XLOOKUP($A2308,[3]【2026年03月度_全社】RFM客層一覧表データ!$A:$A,[3]【2026年03月度_全社】RFM客層一覧表データ!E:E,"",0)</f>
        <v>225</v>
      </c>
      <c r="I2308" s="183">
        <f>_xlfn.XLOOKUP($A2308,[3]【2026年03月度_全社】RFM客層一覧表データ!$A:$A,[3]【2026年03月度_全社】RFM客層一覧表データ!F:F,"",0)</f>
        <v>2</v>
      </c>
      <c r="J2308" s="183">
        <v>270</v>
      </c>
      <c r="K2308" s="183">
        <v>151</v>
      </c>
      <c r="L2308" s="183">
        <v>230</v>
      </c>
      <c r="M2308" s="183">
        <v>1</v>
      </c>
      <c r="N2308" s="183">
        <v>285</v>
      </c>
      <c r="O2308" s="183">
        <v>148</v>
      </c>
      <c r="P2308" s="183">
        <v>236</v>
      </c>
      <c r="Q2308" s="183">
        <v>0</v>
      </c>
      <c r="R2308" s="183">
        <v>298</v>
      </c>
      <c r="S2308" s="183">
        <v>171</v>
      </c>
      <c r="T2308" s="183">
        <v>253</v>
      </c>
      <c r="U2308" s="183">
        <v>1</v>
      </c>
      <c r="V2308" s="183">
        <v>312</v>
      </c>
      <c r="W2308" s="183">
        <v>176</v>
      </c>
      <c r="X2308" s="183">
        <v>269</v>
      </c>
      <c r="Y2308" s="183">
        <v>1</v>
      </c>
    </row>
    <row r="2309" spans="1:25" x14ac:dyDescent="0.2">
      <c r="A2309" s="184">
        <v>12011018</v>
      </c>
      <c r="B2309" s="183" t="str">
        <f>[1]店マスタ!B2308</f>
        <v>ハタ電器</v>
      </c>
      <c r="C2309" s="183">
        <v>1.5</v>
      </c>
      <c r="D2309" s="183">
        <v>1</v>
      </c>
      <c r="E2309" s="183">
        <f>_xlfn.XLOOKUP(A2309,[2]Sheet1!$R:$R,[2]Sheet1!$AB:$AB,"",0)</f>
        <v>1</v>
      </c>
      <c r="F2309" s="183">
        <f>_xlfn.XLOOKUP($A2309,[3]【2026年03月度_全社】RFM客層一覧表データ!$A:$A,[3]【2026年03月度_全社】RFM客層一覧表データ!C:C,"",0)</f>
        <v>295</v>
      </c>
      <c r="G2309" s="183">
        <f>_xlfn.XLOOKUP($A2309,[3]【2026年03月度_全社】RFM客層一覧表データ!$A:$A,[3]【2026年03月度_全社】RFM客層一覧表データ!D:D,"",0)</f>
        <v>75</v>
      </c>
      <c r="H2309" s="183">
        <f>_xlfn.XLOOKUP($A2309,[3]【2026年03月度_全社】RFM客層一覧表データ!$A:$A,[3]【2026年03月度_全社】RFM客層一覧表データ!E:E,"",0)</f>
        <v>145</v>
      </c>
      <c r="I2309" s="183">
        <f>_xlfn.XLOOKUP($A2309,[3]【2026年03月度_全社】RFM客層一覧表データ!$A:$A,[3]【2026年03月度_全社】RFM客層一覧表データ!F:F,"",0)</f>
        <v>0</v>
      </c>
      <c r="J2309" s="183">
        <v>281</v>
      </c>
      <c r="K2309" s="183">
        <v>82</v>
      </c>
      <c r="L2309" s="183">
        <v>150</v>
      </c>
      <c r="M2309" s="183">
        <v>0</v>
      </c>
      <c r="N2309" s="183">
        <v>252</v>
      </c>
      <c r="O2309" s="183">
        <v>12</v>
      </c>
      <c r="P2309" s="183">
        <v>136</v>
      </c>
      <c r="Q2309" s="183">
        <v>0</v>
      </c>
      <c r="R2309" s="183">
        <v>285</v>
      </c>
      <c r="S2309" s="183">
        <v>111</v>
      </c>
      <c r="T2309" s="183">
        <v>152</v>
      </c>
      <c r="U2309" s="183">
        <v>0</v>
      </c>
      <c r="V2309" s="183">
        <v>288</v>
      </c>
      <c r="W2309" s="183">
        <v>136</v>
      </c>
      <c r="X2309" s="183">
        <v>148</v>
      </c>
      <c r="Y2309" s="183">
        <v>0</v>
      </c>
    </row>
    <row r="2310" spans="1:25" x14ac:dyDescent="0.2">
      <c r="A2310" s="184">
        <v>12011024</v>
      </c>
      <c r="B2310" s="183" t="str">
        <f>[1]店マスタ!B2309</f>
        <v>電化のナカジマ</v>
      </c>
      <c r="C2310" s="183">
        <v>1.5</v>
      </c>
      <c r="D2310" s="183">
        <v>1.5</v>
      </c>
      <c r="E2310" s="183">
        <f>_xlfn.XLOOKUP(A2310,[2]Sheet1!$R:$R,[2]Sheet1!$AB:$AB,"",0)</f>
        <v>1.5</v>
      </c>
      <c r="F2310" s="183" t="str">
        <f>_xlfn.XLOOKUP($A2310,[3]【2026年03月度_全社】RFM客層一覧表データ!$A:$A,[3]【2026年03月度_全社】RFM客層一覧表データ!C:C,"",0)</f>
        <v/>
      </c>
      <c r="G2310" s="183" t="str">
        <f>_xlfn.XLOOKUP($A2310,[3]【2026年03月度_全社】RFM客層一覧表データ!$A:$A,[3]【2026年03月度_全社】RFM客層一覧表データ!D:D,"",0)</f>
        <v/>
      </c>
      <c r="H2310" s="183" t="str">
        <f>_xlfn.XLOOKUP($A2310,[3]【2026年03月度_全社】RFM客層一覧表データ!$A:$A,[3]【2026年03月度_全社】RFM客層一覧表データ!E:E,"",0)</f>
        <v/>
      </c>
      <c r="I2310" s="183" t="str">
        <f>_xlfn.XLOOKUP($A2310,[3]【2026年03月度_全社】RFM客層一覧表データ!$A:$A,[3]【2026年03月度_全社】RFM客層一覧表データ!F:F,"",0)</f>
        <v/>
      </c>
      <c r="J2310" s="183">
        <v>0</v>
      </c>
      <c r="K2310" s="183">
        <v>0</v>
      </c>
      <c r="L2310" s="183">
        <v>0</v>
      </c>
      <c r="M2310" s="183">
        <v>0</v>
      </c>
      <c r="N2310" s="183">
        <v>0</v>
      </c>
      <c r="O2310" s="183">
        <v>0</v>
      </c>
      <c r="P2310" s="183">
        <v>0</v>
      </c>
      <c r="Q2310" s="183">
        <v>0</v>
      </c>
      <c r="R2310" s="183">
        <v>0</v>
      </c>
      <c r="S2310" s="183">
        <v>0</v>
      </c>
      <c r="T2310" s="183">
        <v>0</v>
      </c>
      <c r="U2310" s="183">
        <v>0</v>
      </c>
      <c r="V2310" s="183">
        <v>0</v>
      </c>
      <c r="W2310" s="183">
        <v>0</v>
      </c>
      <c r="X2310" s="183">
        <v>0</v>
      </c>
      <c r="Y2310" s="183">
        <v>0</v>
      </c>
    </row>
    <row r="2311" spans="1:25" x14ac:dyDescent="0.2">
      <c r="A2311" s="184">
        <v>12012001</v>
      </c>
      <c r="B2311" s="183" t="str">
        <f>[1]店マスタ!B2310</f>
        <v>（有）西山電化センター</v>
      </c>
      <c r="C2311" s="183">
        <v>1.5</v>
      </c>
      <c r="D2311" s="183">
        <v>1.5</v>
      </c>
      <c r="E2311" s="183">
        <f>_xlfn.XLOOKUP(A2311,[2]Sheet1!$R:$R,[2]Sheet1!$AB:$AB,"",0)</f>
        <v>1.5</v>
      </c>
      <c r="F2311" s="183">
        <f>_xlfn.XLOOKUP($A2311,[3]【2026年03月度_全社】RFM客層一覧表データ!$A:$A,[3]【2026年03月度_全社】RFM客層一覧表データ!C:C,"",0)</f>
        <v>300</v>
      </c>
      <c r="G2311" s="183">
        <f>_xlfn.XLOOKUP($A2311,[3]【2026年03月度_全社】RFM客層一覧表データ!$A:$A,[3]【2026年03月度_全社】RFM客層一覧表データ!D:D,"",0)</f>
        <v>151</v>
      </c>
      <c r="H2311" s="183">
        <f>_xlfn.XLOOKUP($A2311,[3]【2026年03月度_全社】RFM客層一覧表データ!$A:$A,[3]【2026年03月度_全社】RFM客層一覧表データ!E:E,"",0)</f>
        <v>208</v>
      </c>
      <c r="I2311" s="183">
        <f>_xlfn.XLOOKUP($A2311,[3]【2026年03月度_全社】RFM客層一覧表データ!$A:$A,[3]【2026年03月度_全社】RFM客層一覧表データ!F:F,"",0)</f>
        <v>12</v>
      </c>
      <c r="J2311" s="183">
        <v>323</v>
      </c>
      <c r="K2311" s="183">
        <v>141</v>
      </c>
      <c r="L2311" s="183">
        <v>212</v>
      </c>
      <c r="M2311" s="183">
        <v>5</v>
      </c>
      <c r="N2311" s="183">
        <v>335</v>
      </c>
      <c r="O2311" s="183">
        <v>138</v>
      </c>
      <c r="P2311" s="183">
        <v>220</v>
      </c>
      <c r="Q2311" s="183">
        <v>8</v>
      </c>
      <c r="R2311" s="183">
        <v>338</v>
      </c>
      <c r="S2311" s="183">
        <v>161</v>
      </c>
      <c r="T2311" s="183">
        <v>222</v>
      </c>
      <c r="U2311" s="183">
        <v>12</v>
      </c>
      <c r="V2311" s="183">
        <v>349</v>
      </c>
      <c r="W2311" s="183">
        <v>166</v>
      </c>
      <c r="X2311" s="183">
        <v>221</v>
      </c>
      <c r="Y2311" s="183">
        <v>5</v>
      </c>
    </row>
    <row r="2312" spans="1:25" x14ac:dyDescent="0.2">
      <c r="A2312" s="184">
        <v>12012004</v>
      </c>
      <c r="B2312" s="183" t="str">
        <f>[1]店マスタ!B2311</f>
        <v>（有）藤益商会</v>
      </c>
      <c r="C2312" s="183">
        <v>4.5</v>
      </c>
      <c r="D2312" s="183">
        <v>4.5</v>
      </c>
      <c r="E2312" s="183">
        <f>_xlfn.XLOOKUP(A2312,[2]Sheet1!$R:$R,[2]Sheet1!$AB:$AB,"",0)</f>
        <v>4.5</v>
      </c>
      <c r="F2312" s="183" t="str">
        <f>_xlfn.XLOOKUP($A2312,[3]【2026年03月度_全社】RFM客層一覧表データ!$A:$A,[3]【2026年03月度_全社】RFM客層一覧表データ!C:C,"",0)</f>
        <v/>
      </c>
      <c r="G2312" s="183" t="str">
        <f>_xlfn.XLOOKUP($A2312,[3]【2026年03月度_全社】RFM客層一覧表データ!$A:$A,[3]【2026年03月度_全社】RFM客層一覧表データ!D:D,"",0)</f>
        <v/>
      </c>
      <c r="H2312" s="183" t="str">
        <f>_xlfn.XLOOKUP($A2312,[3]【2026年03月度_全社】RFM客層一覧表データ!$A:$A,[3]【2026年03月度_全社】RFM客層一覧表データ!E:E,"",0)</f>
        <v/>
      </c>
      <c r="I2312" s="183" t="str">
        <f>_xlfn.XLOOKUP($A2312,[3]【2026年03月度_全社】RFM客層一覧表データ!$A:$A,[3]【2026年03月度_全社】RFM客層一覧表データ!F:F,"",0)</f>
        <v/>
      </c>
      <c r="J2312" s="183">
        <v>0</v>
      </c>
      <c r="K2312" s="183">
        <v>0</v>
      </c>
      <c r="L2312" s="183">
        <v>0</v>
      </c>
      <c r="M2312" s="183">
        <v>0</v>
      </c>
      <c r="N2312" s="183">
        <v>0</v>
      </c>
      <c r="O2312" s="183">
        <v>0</v>
      </c>
      <c r="P2312" s="183">
        <v>0</v>
      </c>
      <c r="Q2312" s="183">
        <v>0</v>
      </c>
      <c r="R2312" s="183">
        <v>0</v>
      </c>
      <c r="S2312" s="183">
        <v>0</v>
      </c>
      <c r="T2312" s="183">
        <v>0</v>
      </c>
      <c r="U2312" s="183">
        <v>0</v>
      </c>
      <c r="V2312" s="183">
        <v>0</v>
      </c>
      <c r="W2312" s="183">
        <v>0</v>
      </c>
      <c r="X2312" s="183">
        <v>0</v>
      </c>
      <c r="Y2312" s="183">
        <v>0</v>
      </c>
    </row>
    <row r="2313" spans="1:25" x14ac:dyDescent="0.2">
      <c r="A2313" s="184">
        <v>12012005</v>
      </c>
      <c r="B2313" s="183" t="str">
        <f>[1]店マスタ!B2312</f>
        <v>エルコンパス　トキダ</v>
      </c>
      <c r="C2313" s="183">
        <v>1.5</v>
      </c>
      <c r="D2313" s="183">
        <v>1.5</v>
      </c>
      <c r="E2313" s="183" t="str">
        <f>_xlfn.XLOOKUP(A2313,[2]Sheet1!$R:$R,[2]Sheet1!$AB:$AB,"",0)</f>
        <v/>
      </c>
      <c r="F2313" s="183">
        <f>_xlfn.XLOOKUP($A2313,[3]【2026年03月度_全社】RFM客層一覧表データ!$A:$A,[3]【2026年03月度_全社】RFM客層一覧表データ!C:C,"",0)</f>
        <v>257</v>
      </c>
      <c r="G2313" s="183">
        <f>_xlfn.XLOOKUP($A2313,[3]【2026年03月度_全社】RFM客層一覧表データ!$A:$A,[3]【2026年03月度_全社】RFM客層一覧表データ!D:D,"",0)</f>
        <v>88</v>
      </c>
      <c r="H2313" s="183">
        <f>_xlfn.XLOOKUP($A2313,[3]【2026年03月度_全社】RFM客層一覧表データ!$A:$A,[3]【2026年03月度_全社】RFM客層一覧表データ!E:E,"",0)</f>
        <v>126</v>
      </c>
      <c r="I2313" s="183">
        <f>_xlfn.XLOOKUP($A2313,[3]【2026年03月度_全社】RFM客層一覧表データ!$A:$A,[3]【2026年03月度_全社】RFM客層一覧表データ!F:F,"",0)</f>
        <v>12</v>
      </c>
      <c r="J2313" s="183">
        <v>257</v>
      </c>
      <c r="K2313" s="183">
        <v>93</v>
      </c>
      <c r="L2313" s="183">
        <v>133</v>
      </c>
      <c r="M2313" s="183">
        <v>13</v>
      </c>
      <c r="N2313" s="183">
        <v>257</v>
      </c>
      <c r="O2313" s="183">
        <v>104</v>
      </c>
      <c r="P2313" s="183">
        <v>136</v>
      </c>
      <c r="Q2313" s="183">
        <v>19</v>
      </c>
      <c r="R2313" s="183">
        <v>252</v>
      </c>
      <c r="S2313" s="183">
        <v>105</v>
      </c>
      <c r="T2313" s="183">
        <v>138</v>
      </c>
      <c r="U2313" s="183">
        <v>16</v>
      </c>
      <c r="V2313" s="183">
        <v>242</v>
      </c>
      <c r="W2313" s="183">
        <v>120</v>
      </c>
      <c r="X2313" s="183">
        <v>143</v>
      </c>
      <c r="Y2313" s="183">
        <v>17</v>
      </c>
    </row>
    <row r="2314" spans="1:25" x14ac:dyDescent="0.2">
      <c r="A2314" s="184">
        <v>12012006</v>
      </c>
      <c r="B2314" s="183" t="str">
        <f>[1]店マスタ!B2313</f>
        <v>（有）内藤電気</v>
      </c>
      <c r="C2314" s="183">
        <v>2.5</v>
      </c>
      <c r="D2314" s="183">
        <v>2.5</v>
      </c>
      <c r="E2314" s="183">
        <f>_xlfn.XLOOKUP(A2314,[2]Sheet1!$R:$R,[2]Sheet1!$AB:$AB,"",0)</f>
        <v>2.5</v>
      </c>
      <c r="F2314" s="183">
        <f>_xlfn.XLOOKUP($A2314,[3]【2026年03月度_全社】RFM客層一覧表データ!$A:$A,[3]【2026年03月度_全社】RFM客層一覧表データ!C:C,"",0)</f>
        <v>389</v>
      </c>
      <c r="G2314" s="183">
        <f>_xlfn.XLOOKUP($A2314,[3]【2026年03月度_全社】RFM客層一覧表データ!$A:$A,[3]【2026年03月度_全社】RFM客層一覧表データ!D:D,"",0)</f>
        <v>203</v>
      </c>
      <c r="H2314" s="183">
        <f>_xlfn.XLOOKUP($A2314,[3]【2026年03月度_全社】RFM客層一覧表データ!$A:$A,[3]【2026年03月度_全社】RFM客層一覧表データ!E:E,"",0)</f>
        <v>227</v>
      </c>
      <c r="I2314" s="183">
        <f>_xlfn.XLOOKUP($A2314,[3]【2026年03月度_全社】RFM客層一覧表データ!$A:$A,[3]【2026年03月度_全社】RFM客層一覧表データ!F:F,"",0)</f>
        <v>16</v>
      </c>
      <c r="J2314" s="183">
        <v>406</v>
      </c>
      <c r="K2314" s="183">
        <v>192</v>
      </c>
      <c r="L2314" s="183">
        <v>223</v>
      </c>
      <c r="M2314" s="183">
        <v>21</v>
      </c>
      <c r="N2314" s="183">
        <v>416</v>
      </c>
      <c r="O2314" s="183">
        <v>205</v>
      </c>
      <c r="P2314" s="183">
        <v>232</v>
      </c>
      <c r="Q2314" s="183">
        <v>18</v>
      </c>
      <c r="R2314" s="183">
        <v>430</v>
      </c>
      <c r="S2314" s="183">
        <v>200</v>
      </c>
      <c r="T2314" s="183">
        <v>241</v>
      </c>
      <c r="U2314" s="183">
        <v>18</v>
      </c>
      <c r="V2314" s="183">
        <v>433</v>
      </c>
      <c r="W2314" s="183">
        <v>186</v>
      </c>
      <c r="X2314" s="183">
        <v>243</v>
      </c>
      <c r="Y2314" s="183">
        <v>17</v>
      </c>
    </row>
    <row r="2315" spans="1:25" x14ac:dyDescent="0.2">
      <c r="A2315" s="184">
        <v>12013002</v>
      </c>
      <c r="B2315" s="183" t="str">
        <f>[1]店マスタ!B2314</f>
        <v>（有）越後屋電器商会</v>
      </c>
      <c r="C2315" s="183">
        <v>2</v>
      </c>
      <c r="D2315" s="183">
        <v>2</v>
      </c>
      <c r="E2315" s="183" t="str">
        <f>_xlfn.XLOOKUP(A2315,[2]Sheet1!$R:$R,[2]Sheet1!$AB:$AB,"",0)</f>
        <v/>
      </c>
      <c r="F2315" s="183">
        <f>_xlfn.XLOOKUP($A2315,[3]【2026年03月度_全社】RFM客層一覧表データ!$A:$A,[3]【2026年03月度_全社】RFM客層一覧表データ!C:C,"",0)</f>
        <v>910</v>
      </c>
      <c r="G2315" s="183">
        <f>_xlfn.XLOOKUP($A2315,[3]【2026年03月度_全社】RFM客層一覧表データ!$A:$A,[3]【2026年03月度_全社】RFM客層一覧表データ!D:D,"",0)</f>
        <v>324</v>
      </c>
      <c r="H2315" s="183">
        <f>_xlfn.XLOOKUP($A2315,[3]【2026年03月度_全社】RFM客層一覧表データ!$A:$A,[3]【2026年03月度_全社】RFM客層一覧表データ!E:E,"",0)</f>
        <v>410</v>
      </c>
      <c r="I2315" s="183">
        <f>_xlfn.XLOOKUP($A2315,[3]【2026年03月度_全社】RFM客層一覧表データ!$A:$A,[3]【2026年03月度_全社】RFM客層一覧表データ!F:F,"",0)</f>
        <v>49</v>
      </c>
      <c r="J2315" s="183">
        <v>956</v>
      </c>
      <c r="K2315" s="183">
        <v>343</v>
      </c>
      <c r="L2315" s="183">
        <v>414</v>
      </c>
      <c r="M2315" s="183">
        <v>54</v>
      </c>
      <c r="N2315" s="183">
        <v>971</v>
      </c>
      <c r="O2315" s="183">
        <v>349</v>
      </c>
      <c r="P2315" s="183">
        <v>430</v>
      </c>
      <c r="Q2315" s="183">
        <v>64</v>
      </c>
      <c r="R2315" s="183">
        <v>1021</v>
      </c>
      <c r="S2315" s="183">
        <v>368</v>
      </c>
      <c r="T2315" s="183">
        <v>441</v>
      </c>
      <c r="U2315" s="183">
        <v>64</v>
      </c>
      <c r="V2315" s="183">
        <v>1031</v>
      </c>
      <c r="W2315" s="183">
        <v>402</v>
      </c>
      <c r="X2315" s="183">
        <v>445</v>
      </c>
      <c r="Y2315" s="183">
        <v>90</v>
      </c>
    </row>
    <row r="2316" spans="1:25" x14ac:dyDescent="0.2">
      <c r="A2316" s="184">
        <v>12019040</v>
      </c>
      <c r="B2316" s="183" t="str">
        <f>[1]店マスタ!B2315</f>
        <v>コガイト管球サービス</v>
      </c>
      <c r="C2316" s="183">
        <v>3</v>
      </c>
      <c r="D2316" s="183">
        <v>3</v>
      </c>
      <c r="E2316" s="183">
        <f>_xlfn.XLOOKUP(A2316,[2]Sheet1!$R:$R,[2]Sheet1!$AB:$AB,"",0)</f>
        <v>3</v>
      </c>
      <c r="F2316" s="183" t="str">
        <f>_xlfn.XLOOKUP($A2316,[3]【2026年03月度_全社】RFM客層一覧表データ!$A:$A,[3]【2026年03月度_全社】RFM客層一覧表データ!C:C,"",0)</f>
        <v/>
      </c>
      <c r="G2316" s="183" t="str">
        <f>_xlfn.XLOOKUP($A2316,[3]【2026年03月度_全社】RFM客層一覧表データ!$A:$A,[3]【2026年03月度_全社】RFM客層一覧表データ!D:D,"",0)</f>
        <v/>
      </c>
      <c r="H2316" s="183" t="str">
        <f>_xlfn.XLOOKUP($A2316,[3]【2026年03月度_全社】RFM客層一覧表データ!$A:$A,[3]【2026年03月度_全社】RFM客層一覧表データ!E:E,"",0)</f>
        <v/>
      </c>
      <c r="I2316" s="183" t="str">
        <f>_xlfn.XLOOKUP($A2316,[3]【2026年03月度_全社】RFM客層一覧表データ!$A:$A,[3]【2026年03月度_全社】RFM客層一覧表データ!F:F,"",0)</f>
        <v/>
      </c>
      <c r="J2316" s="183">
        <v>0</v>
      </c>
      <c r="K2316" s="183">
        <v>0</v>
      </c>
      <c r="L2316" s="183">
        <v>0</v>
      </c>
      <c r="M2316" s="183">
        <v>0</v>
      </c>
      <c r="N2316" s="183">
        <v>0</v>
      </c>
      <c r="O2316" s="183">
        <v>0</v>
      </c>
      <c r="P2316" s="183">
        <v>0</v>
      </c>
      <c r="Q2316" s="183">
        <v>0</v>
      </c>
      <c r="R2316" s="183">
        <v>0</v>
      </c>
      <c r="S2316" s="183">
        <v>0</v>
      </c>
      <c r="T2316" s="183">
        <v>0</v>
      </c>
      <c r="U2316" s="183">
        <v>0</v>
      </c>
      <c r="V2316" s="183">
        <v>0</v>
      </c>
      <c r="W2316" s="183">
        <v>0</v>
      </c>
      <c r="X2316" s="183">
        <v>0</v>
      </c>
      <c r="Y2316" s="183">
        <v>0</v>
      </c>
    </row>
    <row r="2317" spans="1:25" x14ac:dyDescent="0.2">
      <c r="A2317" s="184">
        <v>12021004</v>
      </c>
      <c r="B2317" s="183" t="str">
        <f>[1]店マスタ!B2316</f>
        <v>（株）柳沢テレビサービス</v>
      </c>
      <c r="C2317" s="183">
        <v>2</v>
      </c>
      <c r="D2317" s="183">
        <v>2</v>
      </c>
      <c r="E2317" s="183">
        <f>_xlfn.XLOOKUP(A2317,[2]Sheet1!$R:$R,[2]Sheet1!$AB:$AB,"",0)</f>
        <v>2</v>
      </c>
      <c r="F2317" s="183">
        <f>_xlfn.XLOOKUP($A2317,[3]【2026年03月度_全社】RFM客層一覧表データ!$A:$A,[3]【2026年03月度_全社】RFM客層一覧表データ!C:C,"",0)</f>
        <v>533</v>
      </c>
      <c r="G2317" s="183">
        <f>_xlfn.XLOOKUP($A2317,[3]【2026年03月度_全社】RFM客層一覧表データ!$A:$A,[3]【2026年03月度_全社】RFM客層一覧表データ!D:D,"",0)</f>
        <v>254</v>
      </c>
      <c r="H2317" s="183">
        <f>_xlfn.XLOOKUP($A2317,[3]【2026年03月度_全社】RFM客層一覧表データ!$A:$A,[3]【2026年03月度_全社】RFM客層一覧表データ!E:E,"",0)</f>
        <v>284</v>
      </c>
      <c r="I2317" s="183">
        <f>_xlfn.XLOOKUP($A2317,[3]【2026年03月度_全社】RFM客層一覧表データ!$A:$A,[3]【2026年03月度_全社】RFM客層一覧表データ!F:F,"",0)</f>
        <v>12</v>
      </c>
      <c r="J2317" s="183">
        <v>555</v>
      </c>
      <c r="K2317" s="183">
        <v>296</v>
      </c>
      <c r="L2317" s="183">
        <v>299</v>
      </c>
      <c r="M2317" s="183">
        <v>27</v>
      </c>
      <c r="N2317" s="183">
        <v>552</v>
      </c>
      <c r="O2317" s="183">
        <v>294</v>
      </c>
      <c r="P2317" s="183">
        <v>292</v>
      </c>
      <c r="Q2317" s="183">
        <v>37</v>
      </c>
      <c r="R2317" s="183">
        <v>559</v>
      </c>
      <c r="S2317" s="183">
        <v>294</v>
      </c>
      <c r="T2317" s="183">
        <v>303</v>
      </c>
      <c r="U2317" s="183">
        <v>26</v>
      </c>
      <c r="V2317" s="183">
        <v>556</v>
      </c>
      <c r="W2317" s="183">
        <v>307</v>
      </c>
      <c r="X2317" s="183">
        <v>314</v>
      </c>
      <c r="Y2317" s="183">
        <v>20</v>
      </c>
    </row>
    <row r="2318" spans="1:25" x14ac:dyDescent="0.2">
      <c r="A2318" s="184">
        <v>12021005</v>
      </c>
      <c r="B2318" s="183" t="str">
        <f>[1]店マスタ!B2317</f>
        <v>有限会社パルみやじま</v>
      </c>
      <c r="C2318" s="183">
        <v>4.5</v>
      </c>
      <c r="D2318" s="183">
        <v>2.5</v>
      </c>
      <c r="E2318" s="183">
        <f>_xlfn.XLOOKUP(A2318,[2]Sheet1!$R:$R,[2]Sheet1!$AB:$AB,"",0)</f>
        <v>2.5</v>
      </c>
      <c r="F2318" s="183">
        <f>_xlfn.XLOOKUP($A2318,[3]【2026年03月度_全社】RFM客層一覧表データ!$A:$A,[3]【2026年03月度_全社】RFM客層一覧表データ!C:C,"",0)</f>
        <v>1829</v>
      </c>
      <c r="G2318" s="183">
        <f>_xlfn.XLOOKUP($A2318,[3]【2026年03月度_全社】RFM客層一覧表データ!$A:$A,[3]【2026年03月度_全社】RFM客層一覧表データ!D:D,"",0)</f>
        <v>935</v>
      </c>
      <c r="H2318" s="183">
        <f>_xlfn.XLOOKUP($A2318,[3]【2026年03月度_全社】RFM客層一覧表データ!$A:$A,[3]【2026年03月度_全社】RFM客層一覧表データ!E:E,"",0)</f>
        <v>1075</v>
      </c>
      <c r="I2318" s="183">
        <f>_xlfn.XLOOKUP($A2318,[3]【2026年03月度_全社】RFM客層一覧表データ!$A:$A,[3]【2026年03月度_全社】RFM客層一覧表データ!F:F,"",0)</f>
        <v>75</v>
      </c>
      <c r="J2318" s="183">
        <v>1872</v>
      </c>
      <c r="K2318" s="183">
        <v>936</v>
      </c>
      <c r="L2318" s="183">
        <v>1096</v>
      </c>
      <c r="M2318" s="183">
        <v>68</v>
      </c>
      <c r="N2318" s="183">
        <v>1904</v>
      </c>
      <c r="O2318" s="183">
        <v>944</v>
      </c>
      <c r="P2318" s="183">
        <v>1099</v>
      </c>
      <c r="Q2318" s="183">
        <v>65</v>
      </c>
      <c r="R2318" s="183">
        <v>1924</v>
      </c>
      <c r="S2318" s="183">
        <v>975</v>
      </c>
      <c r="T2318" s="183">
        <v>1126</v>
      </c>
      <c r="U2318" s="183">
        <v>54</v>
      </c>
      <c r="V2318" s="183">
        <v>1975</v>
      </c>
      <c r="W2318" s="183">
        <v>1068</v>
      </c>
      <c r="X2318" s="183">
        <v>1144</v>
      </c>
      <c r="Y2318" s="183">
        <v>109</v>
      </c>
    </row>
    <row r="2319" spans="1:25" x14ac:dyDescent="0.2">
      <c r="A2319" s="184">
        <v>12022003</v>
      </c>
      <c r="B2319" s="183" t="str">
        <f>[1]店マスタ!B2318</f>
        <v>ひろはし電器サービス</v>
      </c>
      <c r="C2319" s="183">
        <v>1.5</v>
      </c>
      <c r="D2319" s="183">
        <v>1.5</v>
      </c>
      <c r="E2319" s="183">
        <f>_xlfn.XLOOKUP(A2319,[2]Sheet1!$R:$R,[2]Sheet1!$AB:$AB,"",0)</f>
        <v>1.5</v>
      </c>
      <c r="F2319" s="183">
        <f>_xlfn.XLOOKUP($A2319,[3]【2026年03月度_全社】RFM客層一覧表データ!$A:$A,[3]【2026年03月度_全社】RFM客層一覧表データ!C:C,"",0)</f>
        <v>606</v>
      </c>
      <c r="G2319" s="183">
        <f>_xlfn.XLOOKUP($A2319,[3]【2026年03月度_全社】RFM客層一覧表データ!$A:$A,[3]【2026年03月度_全社】RFM客層一覧表データ!D:D,"",0)</f>
        <v>271</v>
      </c>
      <c r="H2319" s="183">
        <f>_xlfn.XLOOKUP($A2319,[3]【2026年03月度_全社】RFM客層一覧表データ!$A:$A,[3]【2026年03月度_全社】RFM客層一覧表データ!E:E,"",0)</f>
        <v>337</v>
      </c>
      <c r="I2319" s="183">
        <f>_xlfn.XLOOKUP($A2319,[3]【2026年03月度_全社】RFM客層一覧表データ!$A:$A,[3]【2026年03月度_全社】RFM客層一覧表データ!F:F,"",0)</f>
        <v>40</v>
      </c>
      <c r="J2319" s="183">
        <v>595</v>
      </c>
      <c r="K2319" s="183">
        <v>268</v>
      </c>
      <c r="L2319" s="183">
        <v>348</v>
      </c>
      <c r="M2319" s="183">
        <v>37</v>
      </c>
      <c r="N2319" s="183">
        <v>593</v>
      </c>
      <c r="O2319" s="183">
        <v>281</v>
      </c>
      <c r="P2319" s="183">
        <v>334</v>
      </c>
      <c r="Q2319" s="183">
        <v>36</v>
      </c>
      <c r="R2319" s="183">
        <v>579</v>
      </c>
      <c r="S2319" s="183">
        <v>289</v>
      </c>
      <c r="T2319" s="183">
        <v>355</v>
      </c>
      <c r="U2319" s="183">
        <v>32</v>
      </c>
      <c r="V2319" s="183">
        <v>575</v>
      </c>
      <c r="W2319" s="183">
        <v>273</v>
      </c>
      <c r="X2319" s="183">
        <v>361</v>
      </c>
      <c r="Y2319" s="183">
        <v>23</v>
      </c>
    </row>
    <row r="2320" spans="1:25" x14ac:dyDescent="0.2">
      <c r="A2320" s="184">
        <v>12024001</v>
      </c>
      <c r="B2320" s="183" t="str">
        <f>[1]店マスタ!B2319</f>
        <v>（有）信越デンキ</v>
      </c>
      <c r="C2320" s="183">
        <v>1</v>
      </c>
      <c r="D2320" s="183">
        <v>1</v>
      </c>
      <c r="E2320" s="183">
        <f>_xlfn.XLOOKUP(A2320,[2]Sheet1!$R:$R,[2]Sheet1!$AB:$AB,"",0)</f>
        <v>1</v>
      </c>
      <c r="F2320" s="183">
        <f>_xlfn.XLOOKUP($A2320,[3]【2026年03月度_全社】RFM客層一覧表データ!$A:$A,[3]【2026年03月度_全社】RFM客層一覧表データ!C:C,"",0)</f>
        <v>0</v>
      </c>
      <c r="G2320" s="183">
        <f>_xlfn.XLOOKUP($A2320,[3]【2026年03月度_全社】RFM客層一覧表データ!$A:$A,[3]【2026年03月度_全社】RFM客層一覧表データ!D:D,"",0)</f>
        <v>0</v>
      </c>
      <c r="H2320" s="183">
        <f>_xlfn.XLOOKUP($A2320,[3]【2026年03月度_全社】RFM客層一覧表データ!$A:$A,[3]【2026年03月度_全社】RFM客層一覧表データ!E:E,"",0)</f>
        <v>0</v>
      </c>
      <c r="I2320" s="183">
        <f>_xlfn.XLOOKUP($A2320,[3]【2026年03月度_全社】RFM客層一覧表データ!$A:$A,[3]【2026年03月度_全社】RFM客層一覧表データ!F:F,"",0)</f>
        <v>0</v>
      </c>
      <c r="J2320" s="183">
        <v>0</v>
      </c>
      <c r="K2320" s="183">
        <v>0</v>
      </c>
      <c r="L2320" s="183">
        <v>0</v>
      </c>
      <c r="M2320" s="183">
        <v>0</v>
      </c>
      <c r="N2320" s="183">
        <v>0</v>
      </c>
      <c r="O2320" s="183">
        <v>0</v>
      </c>
      <c r="P2320" s="183">
        <v>0</v>
      </c>
      <c r="Q2320" s="183">
        <v>0</v>
      </c>
      <c r="R2320" s="183">
        <v>0</v>
      </c>
      <c r="S2320" s="183">
        <v>0</v>
      </c>
      <c r="T2320" s="183">
        <v>0</v>
      </c>
      <c r="U2320" s="183">
        <v>0</v>
      </c>
      <c r="V2320" s="183">
        <v>0</v>
      </c>
      <c r="W2320" s="183">
        <v>0</v>
      </c>
      <c r="X2320" s="183">
        <v>0</v>
      </c>
      <c r="Y2320" s="183">
        <v>0</v>
      </c>
    </row>
    <row r="2321" spans="1:25" x14ac:dyDescent="0.2">
      <c r="A2321" s="184">
        <v>12024009</v>
      </c>
      <c r="B2321" s="183" t="str">
        <f>[1]店マスタ!B2320</f>
        <v>大川屋</v>
      </c>
      <c r="C2321" s="183">
        <v>2.5</v>
      </c>
      <c r="D2321" s="183">
        <v>2.5</v>
      </c>
      <c r="E2321" s="183">
        <f>_xlfn.XLOOKUP(A2321,[2]Sheet1!$R:$R,[2]Sheet1!$AB:$AB,"",0)</f>
        <v>2.5</v>
      </c>
      <c r="F2321" s="183" t="str">
        <f>_xlfn.XLOOKUP($A2321,[3]【2026年03月度_全社】RFM客層一覧表データ!$A:$A,[3]【2026年03月度_全社】RFM客層一覧表データ!C:C,"",0)</f>
        <v/>
      </c>
      <c r="G2321" s="183" t="str">
        <f>_xlfn.XLOOKUP($A2321,[3]【2026年03月度_全社】RFM客層一覧表データ!$A:$A,[3]【2026年03月度_全社】RFM客層一覧表データ!D:D,"",0)</f>
        <v/>
      </c>
      <c r="H2321" s="183" t="str">
        <f>_xlfn.XLOOKUP($A2321,[3]【2026年03月度_全社】RFM客層一覧表データ!$A:$A,[3]【2026年03月度_全社】RFM客層一覧表データ!E:E,"",0)</f>
        <v/>
      </c>
      <c r="I2321" s="183" t="str">
        <f>_xlfn.XLOOKUP($A2321,[3]【2026年03月度_全社】RFM客層一覧表データ!$A:$A,[3]【2026年03月度_全社】RFM客層一覧表データ!F:F,"",0)</f>
        <v/>
      </c>
      <c r="J2321" s="183">
        <v>0</v>
      </c>
      <c r="K2321" s="183">
        <v>0</v>
      </c>
      <c r="L2321" s="183">
        <v>0</v>
      </c>
      <c r="M2321" s="183">
        <v>0</v>
      </c>
      <c r="N2321" s="183">
        <v>0</v>
      </c>
      <c r="O2321" s="183">
        <v>0</v>
      </c>
      <c r="P2321" s="183">
        <v>0</v>
      </c>
      <c r="Q2321" s="183">
        <v>0</v>
      </c>
      <c r="R2321" s="183">
        <v>0</v>
      </c>
      <c r="S2321" s="183">
        <v>0</v>
      </c>
      <c r="T2321" s="183">
        <v>0</v>
      </c>
      <c r="U2321" s="183">
        <v>0</v>
      </c>
      <c r="V2321" s="183">
        <v>0</v>
      </c>
      <c r="W2321" s="183">
        <v>0</v>
      </c>
      <c r="X2321" s="183">
        <v>0</v>
      </c>
      <c r="Y2321" s="183">
        <v>0</v>
      </c>
    </row>
    <row r="2322" spans="1:25" x14ac:dyDescent="0.2">
      <c r="A2322" s="184">
        <v>12024016</v>
      </c>
      <c r="B2322" s="183" t="str">
        <f>[1]店マスタ!B2321</f>
        <v>松澤電器</v>
      </c>
      <c r="C2322" s="183">
        <v>1.5</v>
      </c>
      <c r="D2322" s="183">
        <v>1.5</v>
      </c>
      <c r="E2322" s="183">
        <f>_xlfn.XLOOKUP(A2322,[2]Sheet1!$R:$R,[2]Sheet1!$AB:$AB,"",0)</f>
        <v>1.5</v>
      </c>
      <c r="F2322" s="183">
        <f>_xlfn.XLOOKUP($A2322,[3]【2026年03月度_全社】RFM客層一覧表データ!$A:$A,[3]【2026年03月度_全社】RFM客層一覧表データ!C:C,"",0)</f>
        <v>259</v>
      </c>
      <c r="G2322" s="183">
        <f>_xlfn.XLOOKUP($A2322,[3]【2026年03月度_全社】RFM客層一覧表データ!$A:$A,[3]【2026年03月度_全社】RFM客層一覧表データ!D:D,"",0)</f>
        <v>108</v>
      </c>
      <c r="H2322" s="183">
        <f>_xlfn.XLOOKUP($A2322,[3]【2026年03月度_全社】RFM客層一覧表データ!$A:$A,[3]【2026年03月度_全社】RFM客層一覧表データ!E:E,"",0)</f>
        <v>149</v>
      </c>
      <c r="I2322" s="183">
        <f>_xlfn.XLOOKUP($A2322,[3]【2026年03月度_全社】RFM客層一覧表データ!$A:$A,[3]【2026年03月度_全社】RFM客層一覧表データ!F:F,"",0)</f>
        <v>9</v>
      </c>
      <c r="J2322" s="183">
        <v>272</v>
      </c>
      <c r="K2322" s="183">
        <v>122</v>
      </c>
      <c r="L2322" s="183">
        <v>155</v>
      </c>
      <c r="M2322" s="183">
        <v>9</v>
      </c>
      <c r="N2322" s="183">
        <v>286</v>
      </c>
      <c r="O2322" s="183">
        <v>104</v>
      </c>
      <c r="P2322" s="183">
        <v>162</v>
      </c>
      <c r="Q2322" s="183">
        <v>7</v>
      </c>
      <c r="R2322" s="183">
        <v>305</v>
      </c>
      <c r="S2322" s="183">
        <v>112</v>
      </c>
      <c r="T2322" s="183">
        <v>172</v>
      </c>
      <c r="U2322" s="183">
        <v>12</v>
      </c>
      <c r="V2322" s="183">
        <v>317</v>
      </c>
      <c r="W2322" s="183">
        <v>123</v>
      </c>
      <c r="X2322" s="183">
        <v>184</v>
      </c>
      <c r="Y2322" s="183">
        <v>14</v>
      </c>
    </row>
    <row r="2323" spans="1:25" x14ac:dyDescent="0.2">
      <c r="A2323" s="184">
        <v>12030042</v>
      </c>
      <c r="B2323" s="183" t="str">
        <f>[1]店マスタ!B2322</f>
        <v>ＤＥＮＫＡＳＨＯＰ　ヒラバヤシ</v>
      </c>
      <c r="C2323" s="183">
        <v>1.5</v>
      </c>
      <c r="D2323" s="183">
        <v>1.5</v>
      </c>
      <c r="E2323" s="183">
        <f>_xlfn.XLOOKUP(A2323,[2]Sheet1!$R:$R,[2]Sheet1!$AB:$AB,"",0)</f>
        <v>1.5</v>
      </c>
      <c r="F2323" s="183" t="str">
        <f>_xlfn.XLOOKUP($A2323,[3]【2026年03月度_全社】RFM客層一覧表データ!$A:$A,[3]【2026年03月度_全社】RFM客層一覧表データ!C:C,"",0)</f>
        <v/>
      </c>
      <c r="G2323" s="183" t="str">
        <f>_xlfn.XLOOKUP($A2323,[3]【2026年03月度_全社】RFM客層一覧表データ!$A:$A,[3]【2026年03月度_全社】RFM客層一覧表データ!D:D,"",0)</f>
        <v/>
      </c>
      <c r="H2323" s="183" t="str">
        <f>_xlfn.XLOOKUP($A2323,[3]【2026年03月度_全社】RFM客層一覧表データ!$A:$A,[3]【2026年03月度_全社】RFM客層一覧表データ!E:E,"",0)</f>
        <v/>
      </c>
      <c r="I2323" s="183" t="str">
        <f>_xlfn.XLOOKUP($A2323,[3]【2026年03月度_全社】RFM客層一覧表データ!$A:$A,[3]【2026年03月度_全社】RFM客層一覧表データ!F:F,"",0)</f>
        <v/>
      </c>
      <c r="J2323" s="183">
        <v>0</v>
      </c>
      <c r="K2323" s="183">
        <v>0</v>
      </c>
      <c r="L2323" s="183">
        <v>0</v>
      </c>
      <c r="M2323" s="183">
        <v>0</v>
      </c>
      <c r="N2323" s="183">
        <v>0</v>
      </c>
      <c r="O2323" s="183">
        <v>0</v>
      </c>
      <c r="P2323" s="183">
        <v>0</v>
      </c>
      <c r="Q2323" s="183">
        <v>0</v>
      </c>
      <c r="R2323" s="183">
        <v>0</v>
      </c>
      <c r="S2323" s="183">
        <v>0</v>
      </c>
      <c r="T2323" s="183">
        <v>0</v>
      </c>
      <c r="U2323" s="183">
        <v>0</v>
      </c>
      <c r="V2323" s="183">
        <v>0</v>
      </c>
      <c r="W2323" s="183">
        <v>0</v>
      </c>
      <c r="X2323" s="183">
        <v>0</v>
      </c>
      <c r="Y2323" s="183">
        <v>0</v>
      </c>
    </row>
    <row r="2324" spans="1:25" x14ac:dyDescent="0.2">
      <c r="A2324" s="184">
        <v>12031009</v>
      </c>
      <c r="B2324" s="183" t="str">
        <f>[1]店マスタ!B2323</f>
        <v>桔梗ヶ原　武居電器</v>
      </c>
      <c r="C2324" s="183">
        <v>1</v>
      </c>
      <c r="D2324" s="183">
        <v>1</v>
      </c>
      <c r="E2324" s="183">
        <f>_xlfn.XLOOKUP(A2324,[2]Sheet1!$R:$R,[2]Sheet1!$AB:$AB,"",0)</f>
        <v>1</v>
      </c>
      <c r="F2324" s="183" t="str">
        <f>_xlfn.XLOOKUP($A2324,[3]【2026年03月度_全社】RFM客層一覧表データ!$A:$A,[3]【2026年03月度_全社】RFM客層一覧表データ!C:C,"",0)</f>
        <v/>
      </c>
      <c r="G2324" s="183" t="str">
        <f>_xlfn.XLOOKUP($A2324,[3]【2026年03月度_全社】RFM客層一覧表データ!$A:$A,[3]【2026年03月度_全社】RFM客層一覧表データ!D:D,"",0)</f>
        <v/>
      </c>
      <c r="H2324" s="183" t="str">
        <f>_xlfn.XLOOKUP($A2324,[3]【2026年03月度_全社】RFM客層一覧表データ!$A:$A,[3]【2026年03月度_全社】RFM客層一覧表データ!E:E,"",0)</f>
        <v/>
      </c>
      <c r="I2324" s="183" t="str">
        <f>_xlfn.XLOOKUP($A2324,[3]【2026年03月度_全社】RFM客層一覧表データ!$A:$A,[3]【2026年03月度_全社】RFM客層一覧表データ!F:F,"",0)</f>
        <v/>
      </c>
      <c r="J2324" s="183">
        <v>0</v>
      </c>
      <c r="K2324" s="183">
        <v>0</v>
      </c>
      <c r="L2324" s="183">
        <v>0</v>
      </c>
      <c r="M2324" s="183">
        <v>0</v>
      </c>
      <c r="N2324" s="183">
        <v>0</v>
      </c>
      <c r="O2324" s="183">
        <v>0</v>
      </c>
      <c r="P2324" s="183">
        <v>0</v>
      </c>
      <c r="Q2324" s="183">
        <v>0</v>
      </c>
      <c r="R2324" s="183">
        <v>0</v>
      </c>
      <c r="S2324" s="183">
        <v>0</v>
      </c>
      <c r="T2324" s="183">
        <v>0</v>
      </c>
      <c r="U2324" s="183">
        <v>0</v>
      </c>
      <c r="V2324" s="183">
        <v>0</v>
      </c>
      <c r="W2324" s="183">
        <v>0</v>
      </c>
      <c r="X2324" s="183">
        <v>0</v>
      </c>
      <c r="Y2324" s="183">
        <v>0</v>
      </c>
    </row>
    <row r="2325" spans="1:25" x14ac:dyDescent="0.2">
      <c r="A2325" s="184">
        <v>12032000</v>
      </c>
      <c r="B2325" s="183" t="str">
        <f>[1]店マスタ!B2324</f>
        <v>（有）多々地電気商会</v>
      </c>
      <c r="C2325" s="183">
        <v>4.5</v>
      </c>
      <c r="D2325" s="183">
        <v>4.5</v>
      </c>
      <c r="E2325" s="183">
        <f>_xlfn.XLOOKUP(A2325,[2]Sheet1!$R:$R,[2]Sheet1!$AB:$AB,"",0)</f>
        <v>4.5</v>
      </c>
      <c r="F2325" s="183">
        <f>_xlfn.XLOOKUP($A2325,[3]【2026年03月度_全社】RFM客層一覧表データ!$A:$A,[3]【2026年03月度_全社】RFM客層一覧表データ!C:C,"",0)</f>
        <v>1112</v>
      </c>
      <c r="G2325" s="183">
        <f>_xlfn.XLOOKUP($A2325,[3]【2026年03月度_全社】RFM客層一覧表データ!$A:$A,[3]【2026年03月度_全社】RFM客層一覧表データ!D:D,"",0)</f>
        <v>477</v>
      </c>
      <c r="H2325" s="183">
        <f>_xlfn.XLOOKUP($A2325,[3]【2026年03月度_全社】RFM客層一覧表データ!$A:$A,[3]【2026年03月度_全社】RFM客層一覧表データ!E:E,"",0)</f>
        <v>584</v>
      </c>
      <c r="I2325" s="183">
        <f>_xlfn.XLOOKUP($A2325,[3]【2026年03月度_全社】RFM客層一覧表データ!$A:$A,[3]【2026年03月度_全社】RFM客層一覧表データ!F:F,"",0)</f>
        <v>72</v>
      </c>
      <c r="J2325" s="183">
        <v>1144</v>
      </c>
      <c r="K2325" s="183">
        <v>455</v>
      </c>
      <c r="L2325" s="183">
        <v>590</v>
      </c>
      <c r="M2325" s="183">
        <v>57</v>
      </c>
      <c r="N2325" s="183">
        <v>1168</v>
      </c>
      <c r="O2325" s="183">
        <v>467</v>
      </c>
      <c r="P2325" s="183">
        <v>608</v>
      </c>
      <c r="Q2325" s="183">
        <v>72</v>
      </c>
      <c r="R2325" s="183">
        <v>1195</v>
      </c>
      <c r="S2325" s="183">
        <v>489</v>
      </c>
      <c r="T2325" s="183">
        <v>610</v>
      </c>
      <c r="U2325" s="183">
        <v>64</v>
      </c>
      <c r="V2325" s="183">
        <v>1215</v>
      </c>
      <c r="W2325" s="183">
        <v>529</v>
      </c>
      <c r="X2325" s="183">
        <v>614</v>
      </c>
      <c r="Y2325" s="183">
        <v>99</v>
      </c>
    </row>
    <row r="2326" spans="1:25" x14ac:dyDescent="0.2">
      <c r="A2326" s="184">
        <v>12032005</v>
      </c>
      <c r="B2326" s="183" t="str">
        <f>[1]店マスタ!B2325</f>
        <v>ショーナン</v>
      </c>
      <c r="C2326" s="183">
        <v>2</v>
      </c>
      <c r="D2326" s="183">
        <v>2</v>
      </c>
      <c r="E2326" s="183">
        <f>_xlfn.XLOOKUP(A2326,[2]Sheet1!$R:$R,[2]Sheet1!$AB:$AB,"",0)</f>
        <v>2</v>
      </c>
      <c r="F2326" s="183" t="str">
        <f>_xlfn.XLOOKUP($A2326,[3]【2026年03月度_全社】RFM客層一覧表データ!$A:$A,[3]【2026年03月度_全社】RFM客層一覧表データ!C:C,"",0)</f>
        <v/>
      </c>
      <c r="G2326" s="183" t="str">
        <f>_xlfn.XLOOKUP($A2326,[3]【2026年03月度_全社】RFM客層一覧表データ!$A:$A,[3]【2026年03月度_全社】RFM客層一覧表データ!D:D,"",0)</f>
        <v/>
      </c>
      <c r="H2326" s="183" t="str">
        <f>_xlfn.XLOOKUP($A2326,[3]【2026年03月度_全社】RFM客層一覧表データ!$A:$A,[3]【2026年03月度_全社】RFM客層一覧表データ!E:E,"",0)</f>
        <v/>
      </c>
      <c r="I2326" s="183" t="str">
        <f>_xlfn.XLOOKUP($A2326,[3]【2026年03月度_全社】RFM客層一覧表データ!$A:$A,[3]【2026年03月度_全社】RFM客層一覧表データ!F:F,"",0)</f>
        <v/>
      </c>
      <c r="J2326" s="183">
        <v>0</v>
      </c>
      <c r="K2326" s="183">
        <v>0</v>
      </c>
      <c r="L2326" s="183">
        <v>0</v>
      </c>
      <c r="M2326" s="183">
        <v>0</v>
      </c>
      <c r="N2326" s="183">
        <v>0</v>
      </c>
      <c r="O2326" s="183">
        <v>0</v>
      </c>
      <c r="P2326" s="183">
        <v>0</v>
      </c>
      <c r="Q2326" s="183">
        <v>0</v>
      </c>
      <c r="R2326" s="183">
        <v>0</v>
      </c>
      <c r="S2326" s="183">
        <v>0</v>
      </c>
      <c r="T2326" s="183">
        <v>0</v>
      </c>
      <c r="U2326" s="183">
        <v>0</v>
      </c>
      <c r="V2326" s="183">
        <v>0</v>
      </c>
      <c r="W2326" s="183">
        <v>0</v>
      </c>
      <c r="X2326" s="183">
        <v>0</v>
      </c>
      <c r="Y2326" s="183">
        <v>0</v>
      </c>
    </row>
    <row r="2327" spans="1:25" x14ac:dyDescent="0.2">
      <c r="A2327" s="184">
        <v>12032014</v>
      </c>
      <c r="B2327" s="183" t="str">
        <f>[1]店マスタ!B2326</f>
        <v>エルコンパス　ハラヤマ</v>
      </c>
      <c r="C2327" s="183">
        <v>2.5</v>
      </c>
      <c r="D2327" s="183">
        <v>2.5</v>
      </c>
      <c r="E2327" s="183">
        <f>_xlfn.XLOOKUP(A2327,[2]Sheet1!$R:$R,[2]Sheet1!$AB:$AB,"",0)</f>
        <v>2.5</v>
      </c>
      <c r="F2327" s="183">
        <f>_xlfn.XLOOKUP($A2327,[3]【2026年03月度_全社】RFM客層一覧表データ!$A:$A,[3]【2026年03月度_全社】RFM客層一覧表データ!C:C,"",0)</f>
        <v>364</v>
      </c>
      <c r="G2327" s="183">
        <f>_xlfn.XLOOKUP($A2327,[3]【2026年03月度_全社】RFM客層一覧表データ!$A:$A,[3]【2026年03月度_全社】RFM客層一覧表データ!D:D,"",0)</f>
        <v>173</v>
      </c>
      <c r="H2327" s="183">
        <f>_xlfn.XLOOKUP($A2327,[3]【2026年03月度_全社】RFM客層一覧表データ!$A:$A,[3]【2026年03月度_全社】RFM客層一覧表データ!E:E,"",0)</f>
        <v>206</v>
      </c>
      <c r="I2327" s="183">
        <f>_xlfn.XLOOKUP($A2327,[3]【2026年03月度_全社】RFM客層一覧表データ!$A:$A,[3]【2026年03月度_全社】RFM客層一覧表データ!F:F,"",0)</f>
        <v>34</v>
      </c>
      <c r="J2327" s="183">
        <v>378</v>
      </c>
      <c r="K2327" s="183">
        <v>186</v>
      </c>
      <c r="L2327" s="183">
        <v>209</v>
      </c>
      <c r="M2327" s="183">
        <v>37</v>
      </c>
      <c r="N2327" s="183">
        <v>395</v>
      </c>
      <c r="O2327" s="183">
        <v>198</v>
      </c>
      <c r="P2327" s="183">
        <v>220</v>
      </c>
      <c r="Q2327" s="183">
        <v>35</v>
      </c>
      <c r="R2327" s="183">
        <v>393</v>
      </c>
      <c r="S2327" s="183">
        <v>195</v>
      </c>
      <c r="T2327" s="183">
        <v>220</v>
      </c>
      <c r="U2327" s="183">
        <v>35</v>
      </c>
      <c r="V2327" s="183">
        <v>388</v>
      </c>
      <c r="W2327" s="183">
        <v>171</v>
      </c>
      <c r="X2327" s="183">
        <v>222</v>
      </c>
      <c r="Y2327" s="183">
        <v>21</v>
      </c>
    </row>
    <row r="2328" spans="1:25" x14ac:dyDescent="0.2">
      <c r="A2328" s="184">
        <v>12032025</v>
      </c>
      <c r="B2328" s="183" t="str">
        <f>[1]店マスタ!B2327</f>
        <v>モモセ電化サービス</v>
      </c>
      <c r="C2328" s="183">
        <v>1.5</v>
      </c>
      <c r="D2328" s="183">
        <v>1.5</v>
      </c>
      <c r="E2328" s="183">
        <f>_xlfn.XLOOKUP(A2328,[2]Sheet1!$R:$R,[2]Sheet1!$AB:$AB,"",0)</f>
        <v>1.5</v>
      </c>
      <c r="F2328" s="183">
        <f>_xlfn.XLOOKUP($A2328,[3]【2026年03月度_全社】RFM客層一覧表データ!$A:$A,[3]【2026年03月度_全社】RFM客層一覧表データ!C:C,"",0)</f>
        <v>514</v>
      </c>
      <c r="G2328" s="183">
        <f>_xlfn.XLOOKUP($A2328,[3]【2026年03月度_全社】RFM客層一覧表データ!$A:$A,[3]【2026年03月度_全社】RFM客層一覧表データ!D:D,"",0)</f>
        <v>192</v>
      </c>
      <c r="H2328" s="183">
        <f>_xlfn.XLOOKUP($A2328,[3]【2026年03月度_全社】RFM客層一覧表データ!$A:$A,[3]【2026年03月度_全社】RFM客層一覧表データ!E:E,"",0)</f>
        <v>259</v>
      </c>
      <c r="I2328" s="183">
        <f>_xlfn.XLOOKUP($A2328,[3]【2026年03月度_全社】RFM客層一覧表データ!$A:$A,[3]【2026年03月度_全社】RFM客層一覧表データ!F:F,"",0)</f>
        <v>20</v>
      </c>
      <c r="J2328" s="183">
        <v>543</v>
      </c>
      <c r="K2328" s="183">
        <v>207</v>
      </c>
      <c r="L2328" s="183">
        <v>259</v>
      </c>
      <c r="M2328" s="183">
        <v>22</v>
      </c>
      <c r="N2328" s="183">
        <v>556</v>
      </c>
      <c r="O2328" s="183">
        <v>185</v>
      </c>
      <c r="P2328" s="183">
        <v>258</v>
      </c>
      <c r="Q2328" s="183">
        <v>33</v>
      </c>
      <c r="R2328" s="183">
        <v>580</v>
      </c>
      <c r="S2328" s="183">
        <v>211</v>
      </c>
      <c r="T2328" s="183">
        <v>259</v>
      </c>
      <c r="U2328" s="183">
        <v>37</v>
      </c>
      <c r="V2328" s="183">
        <v>594</v>
      </c>
      <c r="W2328" s="183">
        <v>212</v>
      </c>
      <c r="X2328" s="183">
        <v>264</v>
      </c>
      <c r="Y2328" s="183">
        <v>32</v>
      </c>
    </row>
    <row r="2329" spans="1:25" x14ac:dyDescent="0.2">
      <c r="A2329" s="184">
        <v>12032041</v>
      </c>
      <c r="B2329" s="183" t="str">
        <f>[1]店マスタ!B2328</f>
        <v>ＮＡＧＡＮＯ２１’ｓイケダ</v>
      </c>
      <c r="C2329" s="183">
        <v>1</v>
      </c>
      <c r="D2329" s="183">
        <v>1</v>
      </c>
      <c r="E2329" s="183">
        <f>_xlfn.XLOOKUP(A2329,[2]Sheet1!$R:$R,[2]Sheet1!$AB:$AB,"",0)</f>
        <v>1</v>
      </c>
      <c r="F2329" s="183">
        <f>_xlfn.XLOOKUP($A2329,[3]【2026年03月度_全社】RFM客層一覧表データ!$A:$A,[3]【2026年03月度_全社】RFM客層一覧表データ!C:C,"",0)</f>
        <v>587</v>
      </c>
      <c r="G2329" s="183">
        <f>_xlfn.XLOOKUP($A2329,[3]【2026年03月度_全社】RFM客層一覧表データ!$A:$A,[3]【2026年03月度_全社】RFM客層一覧表データ!D:D,"",0)</f>
        <v>297</v>
      </c>
      <c r="H2329" s="183">
        <f>_xlfn.XLOOKUP($A2329,[3]【2026年03月度_全社】RFM客層一覧表データ!$A:$A,[3]【2026年03月度_全社】RFM客層一覧表データ!E:E,"",0)</f>
        <v>325</v>
      </c>
      <c r="I2329" s="183">
        <f>_xlfn.XLOOKUP($A2329,[3]【2026年03月度_全社】RFM客層一覧表データ!$A:$A,[3]【2026年03月度_全社】RFM客層一覧表データ!F:F,"",0)</f>
        <v>45</v>
      </c>
      <c r="J2329" s="183">
        <v>570</v>
      </c>
      <c r="K2329" s="183">
        <v>300</v>
      </c>
      <c r="L2329" s="183">
        <v>309</v>
      </c>
      <c r="M2329" s="183">
        <v>63</v>
      </c>
      <c r="N2329" s="183">
        <v>523</v>
      </c>
      <c r="O2329" s="183">
        <v>265</v>
      </c>
      <c r="P2329" s="183">
        <v>292</v>
      </c>
      <c r="Q2329" s="183">
        <v>44</v>
      </c>
      <c r="R2329" s="183">
        <v>505</v>
      </c>
      <c r="S2329" s="183">
        <v>252</v>
      </c>
      <c r="T2329" s="183">
        <v>259</v>
      </c>
      <c r="U2329" s="183">
        <v>58</v>
      </c>
      <c r="V2329" s="183">
        <v>477</v>
      </c>
      <c r="W2329" s="183">
        <v>271</v>
      </c>
      <c r="X2329" s="183">
        <v>234</v>
      </c>
      <c r="Y2329" s="183">
        <v>79</v>
      </c>
    </row>
    <row r="2330" spans="1:25" x14ac:dyDescent="0.2">
      <c r="A2330" s="184">
        <v>12032105</v>
      </c>
      <c r="B2330" s="183" t="str">
        <f>[1]店マスタ!B2329</f>
        <v>ＮＡＧＡＮＯ２１’ｓヤマゼン</v>
      </c>
      <c r="C2330" s="183">
        <v>3</v>
      </c>
      <c r="D2330" s="183">
        <v>3</v>
      </c>
      <c r="E2330" s="183">
        <f>_xlfn.XLOOKUP(A2330,[2]Sheet1!$R:$R,[2]Sheet1!$AB:$AB,"",0)</f>
        <v>3</v>
      </c>
      <c r="F2330" s="183">
        <f>_xlfn.XLOOKUP($A2330,[3]【2026年03月度_全社】RFM客層一覧表データ!$A:$A,[3]【2026年03月度_全社】RFM客層一覧表データ!C:C,"",0)</f>
        <v>398</v>
      </c>
      <c r="G2330" s="183">
        <f>_xlfn.XLOOKUP($A2330,[3]【2026年03月度_全社】RFM客層一覧表データ!$A:$A,[3]【2026年03月度_全社】RFM客層一覧表データ!D:D,"",0)</f>
        <v>151</v>
      </c>
      <c r="H2330" s="183">
        <f>_xlfn.XLOOKUP($A2330,[3]【2026年03月度_全社】RFM客層一覧表データ!$A:$A,[3]【2026年03月度_全社】RFM客層一覧表データ!E:E,"",0)</f>
        <v>186</v>
      </c>
      <c r="I2330" s="183">
        <f>_xlfn.XLOOKUP($A2330,[3]【2026年03月度_全社】RFM客層一覧表データ!$A:$A,[3]【2026年03月度_全社】RFM客層一覧表データ!F:F,"",0)</f>
        <v>27</v>
      </c>
      <c r="J2330" s="183">
        <v>451</v>
      </c>
      <c r="K2330" s="183">
        <v>170</v>
      </c>
      <c r="L2330" s="183">
        <v>199</v>
      </c>
      <c r="M2330" s="183">
        <v>41</v>
      </c>
      <c r="N2330" s="183">
        <v>433</v>
      </c>
      <c r="O2330" s="183">
        <v>173</v>
      </c>
      <c r="P2330" s="183">
        <v>190</v>
      </c>
      <c r="Q2330" s="183">
        <v>28</v>
      </c>
      <c r="R2330" s="183">
        <v>438</v>
      </c>
      <c r="S2330" s="183">
        <v>190</v>
      </c>
      <c r="T2330" s="183">
        <v>185</v>
      </c>
      <c r="U2330" s="183">
        <v>44</v>
      </c>
      <c r="V2330" s="183">
        <v>420</v>
      </c>
      <c r="W2330" s="183">
        <v>210</v>
      </c>
      <c r="X2330" s="183">
        <v>174</v>
      </c>
      <c r="Y2330" s="183">
        <v>60</v>
      </c>
    </row>
    <row r="2331" spans="1:25" x14ac:dyDescent="0.2">
      <c r="A2331" s="184">
        <v>12036052</v>
      </c>
      <c r="B2331" s="183" t="str">
        <f>[1]店マスタ!B2330</f>
        <v>マツノ電器</v>
      </c>
      <c r="C2331" s="183">
        <v>3</v>
      </c>
      <c r="D2331" s="183">
        <v>3</v>
      </c>
      <c r="E2331" s="183">
        <f>_xlfn.XLOOKUP(A2331,[2]Sheet1!$R:$R,[2]Sheet1!$AB:$AB,"",0)</f>
        <v>2.5</v>
      </c>
      <c r="F2331" s="183">
        <f>_xlfn.XLOOKUP($A2331,[3]【2026年03月度_全社】RFM客層一覧表データ!$A:$A,[3]【2026年03月度_全社】RFM客層一覧表データ!C:C,"",0)</f>
        <v>518</v>
      </c>
      <c r="G2331" s="183">
        <f>_xlfn.XLOOKUP($A2331,[3]【2026年03月度_全社】RFM客層一覧表データ!$A:$A,[3]【2026年03月度_全社】RFM客層一覧表データ!D:D,"",0)</f>
        <v>190</v>
      </c>
      <c r="H2331" s="183">
        <f>_xlfn.XLOOKUP($A2331,[3]【2026年03月度_全社】RFM客層一覧表データ!$A:$A,[3]【2026年03月度_全社】RFM客層一覧表データ!E:E,"",0)</f>
        <v>287</v>
      </c>
      <c r="I2331" s="183">
        <f>_xlfn.XLOOKUP($A2331,[3]【2026年03月度_全社】RFM客層一覧表データ!$A:$A,[3]【2026年03月度_全社】RFM客層一覧表データ!F:F,"",0)</f>
        <v>14</v>
      </c>
      <c r="J2331" s="183">
        <v>541</v>
      </c>
      <c r="K2331" s="183">
        <v>229</v>
      </c>
      <c r="L2331" s="183">
        <v>307</v>
      </c>
      <c r="M2331" s="183">
        <v>18</v>
      </c>
      <c r="N2331" s="183">
        <v>555</v>
      </c>
      <c r="O2331" s="183">
        <v>256</v>
      </c>
      <c r="P2331" s="183">
        <v>296</v>
      </c>
      <c r="Q2331" s="183">
        <v>26</v>
      </c>
      <c r="R2331" s="183">
        <v>586</v>
      </c>
      <c r="S2331" s="183">
        <v>282</v>
      </c>
      <c r="T2331" s="183">
        <v>318</v>
      </c>
      <c r="U2331" s="183">
        <v>28</v>
      </c>
      <c r="V2331" s="183">
        <v>587</v>
      </c>
      <c r="W2331" s="183">
        <v>276</v>
      </c>
      <c r="X2331" s="183">
        <v>317</v>
      </c>
      <c r="Y2331" s="183">
        <v>43</v>
      </c>
    </row>
    <row r="2332" spans="1:25" x14ac:dyDescent="0.2">
      <c r="A2332" s="184">
        <v>12040000</v>
      </c>
      <c r="B2332" s="183" t="str">
        <f>[1]店マスタ!B2331</f>
        <v>（有）こばやしでんき</v>
      </c>
      <c r="C2332" s="183">
        <v>1.5</v>
      </c>
      <c r="D2332" s="183">
        <v>1.5</v>
      </c>
      <c r="E2332" s="183" t="str">
        <f>_xlfn.XLOOKUP(A2332,[2]Sheet1!$R:$R,[2]Sheet1!$AB:$AB,"",0)</f>
        <v/>
      </c>
      <c r="F2332" s="183">
        <f>_xlfn.XLOOKUP($A2332,[3]【2026年03月度_全社】RFM客層一覧表データ!$A:$A,[3]【2026年03月度_全社】RFM客層一覧表データ!C:C,"",0)</f>
        <v>228</v>
      </c>
      <c r="G2332" s="183">
        <f>_xlfn.XLOOKUP($A2332,[3]【2026年03月度_全社】RFM客層一覧表データ!$A:$A,[3]【2026年03月度_全社】RFM客層一覧表データ!D:D,"",0)</f>
        <v>71</v>
      </c>
      <c r="H2332" s="183">
        <f>_xlfn.XLOOKUP($A2332,[3]【2026年03月度_全社】RFM客層一覧表データ!$A:$A,[3]【2026年03月度_全社】RFM客層一覧表データ!E:E,"",0)</f>
        <v>81</v>
      </c>
      <c r="I2332" s="183">
        <f>_xlfn.XLOOKUP($A2332,[3]【2026年03月度_全社】RFM客層一覧表データ!$A:$A,[3]【2026年03月度_全社】RFM客層一覧表データ!F:F,"",0)</f>
        <v>16</v>
      </c>
      <c r="J2332" s="183">
        <v>241</v>
      </c>
      <c r="K2332" s="183">
        <v>73</v>
      </c>
      <c r="L2332" s="183">
        <v>93</v>
      </c>
      <c r="M2332" s="183">
        <v>14</v>
      </c>
      <c r="N2332" s="183">
        <v>248</v>
      </c>
      <c r="O2332" s="183">
        <v>86</v>
      </c>
      <c r="P2332" s="183">
        <v>99</v>
      </c>
      <c r="Q2332" s="183">
        <v>18</v>
      </c>
      <c r="R2332" s="183">
        <v>251</v>
      </c>
      <c r="S2332" s="183">
        <v>86</v>
      </c>
      <c r="T2332" s="183">
        <v>113</v>
      </c>
      <c r="U2332" s="183">
        <v>16</v>
      </c>
      <c r="V2332" s="183">
        <v>252</v>
      </c>
      <c r="W2332" s="183">
        <v>86</v>
      </c>
      <c r="X2332" s="183">
        <v>114</v>
      </c>
      <c r="Y2332" s="183">
        <v>12</v>
      </c>
    </row>
    <row r="2333" spans="1:25" x14ac:dyDescent="0.2">
      <c r="A2333" s="184">
        <v>12040011</v>
      </c>
      <c r="B2333" s="183" t="str">
        <f>[1]店マスタ!B2332</f>
        <v>タカギ電化サービス</v>
      </c>
      <c r="C2333" s="183">
        <v>1.5</v>
      </c>
      <c r="D2333" s="183">
        <v>1.5</v>
      </c>
      <c r="E2333" s="183">
        <f>_xlfn.XLOOKUP(A2333,[2]Sheet1!$R:$R,[2]Sheet1!$AB:$AB,"",0)</f>
        <v>1.5</v>
      </c>
      <c r="F2333" s="183" t="str">
        <f>_xlfn.XLOOKUP($A2333,[3]【2026年03月度_全社】RFM客層一覧表データ!$A:$A,[3]【2026年03月度_全社】RFM客層一覧表データ!C:C,"",0)</f>
        <v/>
      </c>
      <c r="G2333" s="183" t="str">
        <f>_xlfn.XLOOKUP($A2333,[3]【2026年03月度_全社】RFM客層一覧表データ!$A:$A,[3]【2026年03月度_全社】RFM客層一覧表データ!D:D,"",0)</f>
        <v/>
      </c>
      <c r="H2333" s="183" t="str">
        <f>_xlfn.XLOOKUP($A2333,[3]【2026年03月度_全社】RFM客層一覧表データ!$A:$A,[3]【2026年03月度_全社】RFM客層一覧表データ!E:E,"",0)</f>
        <v/>
      </c>
      <c r="I2333" s="183" t="str">
        <f>_xlfn.XLOOKUP($A2333,[3]【2026年03月度_全社】RFM客層一覧表データ!$A:$A,[3]【2026年03月度_全社】RFM客層一覧表データ!F:F,"",0)</f>
        <v/>
      </c>
      <c r="J2333" s="183">
        <v>0</v>
      </c>
      <c r="K2333" s="183">
        <v>0</v>
      </c>
      <c r="L2333" s="183">
        <v>0</v>
      </c>
      <c r="M2333" s="183">
        <v>0</v>
      </c>
      <c r="N2333" s="183">
        <v>0</v>
      </c>
      <c r="O2333" s="183">
        <v>0</v>
      </c>
      <c r="P2333" s="183">
        <v>0</v>
      </c>
      <c r="Q2333" s="183">
        <v>0</v>
      </c>
      <c r="R2333" s="183">
        <v>0</v>
      </c>
      <c r="S2333" s="183">
        <v>0</v>
      </c>
      <c r="T2333" s="183">
        <v>0</v>
      </c>
      <c r="U2333" s="183">
        <v>0</v>
      </c>
      <c r="V2333" s="183">
        <v>0</v>
      </c>
      <c r="W2333" s="183">
        <v>0</v>
      </c>
      <c r="X2333" s="183">
        <v>0</v>
      </c>
      <c r="Y2333" s="183">
        <v>0</v>
      </c>
    </row>
    <row r="2334" spans="1:25" x14ac:dyDescent="0.2">
      <c r="A2334" s="184">
        <v>12041001</v>
      </c>
      <c r="B2334" s="183" t="str">
        <f>[1]店マスタ!B2333</f>
        <v>（有）浅野電器商会</v>
      </c>
      <c r="C2334" s="183">
        <v>4.5</v>
      </c>
      <c r="D2334" s="183">
        <v>4.5</v>
      </c>
      <c r="E2334" s="183">
        <f>_xlfn.XLOOKUP(A2334,[2]Sheet1!$R:$R,[2]Sheet1!$AB:$AB,"",0)</f>
        <v>4.5</v>
      </c>
      <c r="F2334" s="183">
        <f>_xlfn.XLOOKUP($A2334,[3]【2026年03月度_全社】RFM客層一覧表データ!$A:$A,[3]【2026年03月度_全社】RFM客層一覧表データ!C:C,"",0)</f>
        <v>938</v>
      </c>
      <c r="G2334" s="183">
        <f>_xlfn.XLOOKUP($A2334,[3]【2026年03月度_全社】RFM客層一覧表データ!$A:$A,[3]【2026年03月度_全社】RFM客層一覧表データ!D:D,"",0)</f>
        <v>570</v>
      </c>
      <c r="H2334" s="183">
        <f>_xlfn.XLOOKUP($A2334,[3]【2026年03月度_全社】RFM客層一覧表データ!$A:$A,[3]【2026年03月度_全社】RFM客層一覧表データ!E:E,"",0)</f>
        <v>679</v>
      </c>
      <c r="I2334" s="183">
        <f>_xlfn.XLOOKUP($A2334,[3]【2026年03月度_全社】RFM客層一覧表データ!$A:$A,[3]【2026年03月度_全社】RFM客層一覧表データ!F:F,"",0)</f>
        <v>51</v>
      </c>
      <c r="J2334" s="183">
        <v>920</v>
      </c>
      <c r="K2334" s="183">
        <v>546</v>
      </c>
      <c r="L2334" s="183">
        <v>689</v>
      </c>
      <c r="M2334" s="183">
        <v>32</v>
      </c>
      <c r="N2334" s="183">
        <v>1274</v>
      </c>
      <c r="O2334" s="183">
        <v>599</v>
      </c>
      <c r="P2334" s="183">
        <v>782</v>
      </c>
      <c r="Q2334" s="183">
        <v>47</v>
      </c>
      <c r="R2334" s="183">
        <v>1350</v>
      </c>
      <c r="S2334" s="183">
        <v>695</v>
      </c>
      <c r="T2334" s="183">
        <v>842</v>
      </c>
      <c r="U2334" s="183">
        <v>86</v>
      </c>
      <c r="V2334" s="183">
        <v>1339</v>
      </c>
      <c r="W2334" s="183">
        <v>667</v>
      </c>
      <c r="X2334" s="183">
        <v>896</v>
      </c>
      <c r="Y2334" s="183">
        <v>46</v>
      </c>
    </row>
    <row r="2335" spans="1:25" x14ac:dyDescent="0.2">
      <c r="A2335" s="184">
        <v>12042000</v>
      </c>
      <c r="B2335" s="183" t="str">
        <f>[1]店マスタ!B2334</f>
        <v>宮島電器</v>
      </c>
      <c r="C2335" s="183">
        <v>1.5</v>
      </c>
      <c r="D2335" s="183">
        <v>1.5</v>
      </c>
      <c r="E2335" s="183">
        <f>_xlfn.XLOOKUP(A2335,[2]Sheet1!$R:$R,[2]Sheet1!$AB:$AB,"",0)</f>
        <v>1.5</v>
      </c>
      <c r="F2335" s="183">
        <f>_xlfn.XLOOKUP($A2335,[3]【2026年03月度_全社】RFM客層一覧表データ!$A:$A,[3]【2026年03月度_全社】RFM客層一覧表データ!C:C,"",0)</f>
        <v>445</v>
      </c>
      <c r="G2335" s="183">
        <f>_xlfn.XLOOKUP($A2335,[3]【2026年03月度_全社】RFM客層一覧表データ!$A:$A,[3]【2026年03月度_全社】RFM客層一覧表データ!D:D,"",0)</f>
        <v>81</v>
      </c>
      <c r="H2335" s="183">
        <f>_xlfn.XLOOKUP($A2335,[3]【2026年03月度_全社】RFM客層一覧表データ!$A:$A,[3]【2026年03月度_全社】RFM客層一覧表データ!E:E,"",0)</f>
        <v>148</v>
      </c>
      <c r="I2335" s="183">
        <f>_xlfn.XLOOKUP($A2335,[3]【2026年03月度_全社】RFM客層一覧表データ!$A:$A,[3]【2026年03月度_全社】RFM客層一覧表データ!F:F,"",0)</f>
        <v>0</v>
      </c>
      <c r="J2335" s="183">
        <v>472</v>
      </c>
      <c r="K2335" s="183">
        <v>130</v>
      </c>
      <c r="L2335" s="183">
        <v>155</v>
      </c>
      <c r="M2335" s="183">
        <v>0</v>
      </c>
      <c r="N2335" s="183">
        <v>458</v>
      </c>
      <c r="O2335" s="183">
        <v>70</v>
      </c>
      <c r="P2335" s="183">
        <v>142</v>
      </c>
      <c r="Q2335" s="183">
        <v>0</v>
      </c>
      <c r="R2335" s="183">
        <v>483</v>
      </c>
      <c r="S2335" s="183">
        <v>73</v>
      </c>
      <c r="T2335" s="183">
        <v>147</v>
      </c>
      <c r="U2335" s="183">
        <v>0</v>
      </c>
      <c r="V2335" s="183">
        <v>498</v>
      </c>
      <c r="W2335" s="183">
        <v>130</v>
      </c>
      <c r="X2335" s="183">
        <v>156</v>
      </c>
      <c r="Y2335" s="183">
        <v>0</v>
      </c>
    </row>
    <row r="2336" spans="1:25" x14ac:dyDescent="0.2">
      <c r="A2336" s="184">
        <v>12042006</v>
      </c>
      <c r="B2336" s="183" t="str">
        <f>[1]店マスタ!B2335</f>
        <v>二木電器</v>
      </c>
      <c r="C2336" s="183">
        <v>1.5</v>
      </c>
      <c r="D2336" s="183">
        <v>1.5</v>
      </c>
      <c r="E2336" s="183" t="str">
        <f>_xlfn.XLOOKUP(A2336,[2]Sheet1!$R:$R,[2]Sheet1!$AB:$AB,"",0)</f>
        <v/>
      </c>
      <c r="F2336" s="183" t="str">
        <f>_xlfn.XLOOKUP($A2336,[3]【2026年03月度_全社】RFM客層一覧表データ!$A:$A,[3]【2026年03月度_全社】RFM客層一覧表データ!C:C,"",0)</f>
        <v/>
      </c>
      <c r="G2336" s="183" t="str">
        <f>_xlfn.XLOOKUP($A2336,[3]【2026年03月度_全社】RFM客層一覧表データ!$A:$A,[3]【2026年03月度_全社】RFM客層一覧表データ!D:D,"",0)</f>
        <v/>
      </c>
      <c r="H2336" s="183" t="str">
        <f>_xlfn.XLOOKUP($A2336,[3]【2026年03月度_全社】RFM客層一覧表データ!$A:$A,[3]【2026年03月度_全社】RFM客層一覧表データ!E:E,"",0)</f>
        <v/>
      </c>
      <c r="I2336" s="183" t="str">
        <f>_xlfn.XLOOKUP($A2336,[3]【2026年03月度_全社】RFM客層一覧表データ!$A:$A,[3]【2026年03月度_全社】RFM客層一覧表データ!F:F,"",0)</f>
        <v/>
      </c>
      <c r="J2336" s="183">
        <v>0</v>
      </c>
      <c r="K2336" s="183">
        <v>0</v>
      </c>
      <c r="L2336" s="183">
        <v>0</v>
      </c>
      <c r="M2336" s="183">
        <v>0</v>
      </c>
      <c r="N2336" s="183">
        <v>0</v>
      </c>
      <c r="O2336" s="183">
        <v>0</v>
      </c>
      <c r="P2336" s="183">
        <v>0</v>
      </c>
      <c r="Q2336" s="183">
        <v>0</v>
      </c>
      <c r="R2336" s="183">
        <v>0</v>
      </c>
      <c r="S2336" s="183">
        <v>0</v>
      </c>
      <c r="T2336" s="183">
        <v>0</v>
      </c>
      <c r="U2336" s="183">
        <v>0</v>
      </c>
      <c r="V2336" s="183">
        <v>0</v>
      </c>
      <c r="W2336" s="183">
        <v>0</v>
      </c>
      <c r="X2336" s="183">
        <v>0</v>
      </c>
      <c r="Y2336" s="183">
        <v>0</v>
      </c>
    </row>
    <row r="2337" spans="1:25" x14ac:dyDescent="0.2">
      <c r="A2337" s="184">
        <v>12042010</v>
      </c>
      <c r="B2337" s="183" t="str">
        <f>[1]店マスタ!B2336</f>
        <v>（有）ヤバナ電器</v>
      </c>
      <c r="C2337" s="183">
        <v>3.5</v>
      </c>
      <c r="D2337" s="183">
        <v>0</v>
      </c>
      <c r="E2337" s="183" t="str">
        <f>_xlfn.XLOOKUP(A2337,[2]Sheet1!$R:$R,[2]Sheet1!$AB:$AB,"",0)</f>
        <v/>
      </c>
      <c r="F2337" s="183" t="str">
        <f>_xlfn.XLOOKUP($A2337,[3]【2026年03月度_全社】RFM客層一覧表データ!$A:$A,[3]【2026年03月度_全社】RFM客層一覧表データ!C:C,"",0)</f>
        <v/>
      </c>
      <c r="G2337" s="183" t="str">
        <f>_xlfn.XLOOKUP($A2337,[3]【2026年03月度_全社】RFM客層一覧表データ!$A:$A,[3]【2026年03月度_全社】RFM客層一覧表データ!D:D,"",0)</f>
        <v/>
      </c>
      <c r="H2337" s="183" t="str">
        <f>_xlfn.XLOOKUP($A2337,[3]【2026年03月度_全社】RFM客層一覧表データ!$A:$A,[3]【2026年03月度_全社】RFM客層一覧表データ!E:E,"",0)</f>
        <v/>
      </c>
      <c r="I2337" s="183" t="str">
        <f>_xlfn.XLOOKUP($A2337,[3]【2026年03月度_全社】RFM客層一覧表データ!$A:$A,[3]【2026年03月度_全社】RFM客層一覧表データ!F:F,"",0)</f>
        <v/>
      </c>
      <c r="J2337" s="183">
        <v>213</v>
      </c>
      <c r="K2337" s="183">
        <v>91</v>
      </c>
      <c r="L2337" s="183">
        <v>110</v>
      </c>
      <c r="M2337" s="183">
        <v>10</v>
      </c>
      <c r="N2337" s="183">
        <v>227</v>
      </c>
      <c r="O2337" s="183">
        <v>87</v>
      </c>
      <c r="P2337" s="183">
        <v>115</v>
      </c>
      <c r="Q2337" s="183">
        <v>5</v>
      </c>
      <c r="R2337" s="183">
        <v>250</v>
      </c>
      <c r="S2337" s="183">
        <v>94</v>
      </c>
      <c r="T2337" s="183">
        <v>121</v>
      </c>
      <c r="U2337" s="183">
        <v>7</v>
      </c>
      <c r="V2337" s="183">
        <v>264</v>
      </c>
      <c r="W2337" s="183">
        <v>102</v>
      </c>
      <c r="X2337" s="183">
        <v>133</v>
      </c>
      <c r="Y2337" s="183">
        <v>10</v>
      </c>
    </row>
    <row r="2338" spans="1:25" x14ac:dyDescent="0.2">
      <c r="A2338" s="184">
        <v>12043004</v>
      </c>
      <c r="B2338" s="183" t="str">
        <f>[1]店マスタ!B2337</f>
        <v>（有）イケイデンキ</v>
      </c>
      <c r="C2338" s="183">
        <v>1</v>
      </c>
      <c r="D2338" s="183">
        <v>1</v>
      </c>
      <c r="E2338" s="183">
        <f>_xlfn.XLOOKUP(A2338,[2]Sheet1!$R:$R,[2]Sheet1!$AB:$AB,"",0)</f>
        <v>1</v>
      </c>
      <c r="F2338" s="183">
        <f>_xlfn.XLOOKUP($A2338,[3]【2026年03月度_全社】RFM客層一覧表データ!$A:$A,[3]【2026年03月度_全社】RFM客層一覧表データ!C:C,"",0)</f>
        <v>532</v>
      </c>
      <c r="G2338" s="183">
        <f>_xlfn.XLOOKUP($A2338,[3]【2026年03月度_全社】RFM客層一覧表データ!$A:$A,[3]【2026年03月度_全社】RFM客層一覧表データ!D:D,"",0)</f>
        <v>168</v>
      </c>
      <c r="H2338" s="183">
        <f>_xlfn.XLOOKUP($A2338,[3]【2026年03月度_全社】RFM客層一覧表データ!$A:$A,[3]【2026年03月度_全社】RFM客層一覧表データ!E:E,"",0)</f>
        <v>162</v>
      </c>
      <c r="I2338" s="183">
        <f>_xlfn.XLOOKUP($A2338,[3]【2026年03月度_全社】RFM客層一覧表データ!$A:$A,[3]【2026年03月度_全社】RFM客層一覧表データ!F:F,"",0)</f>
        <v>35</v>
      </c>
      <c r="J2338" s="183">
        <v>541</v>
      </c>
      <c r="K2338" s="183">
        <v>170</v>
      </c>
      <c r="L2338" s="183">
        <v>158</v>
      </c>
      <c r="M2338" s="183">
        <v>49</v>
      </c>
      <c r="N2338" s="183">
        <v>516</v>
      </c>
      <c r="O2338" s="183">
        <v>204</v>
      </c>
      <c r="P2338" s="183">
        <v>170</v>
      </c>
      <c r="Q2338" s="183">
        <v>66</v>
      </c>
      <c r="R2338" s="183">
        <v>496</v>
      </c>
      <c r="S2338" s="183">
        <v>167</v>
      </c>
      <c r="T2338" s="183">
        <v>149</v>
      </c>
      <c r="U2338" s="183">
        <v>36</v>
      </c>
      <c r="V2338" s="183">
        <v>513</v>
      </c>
      <c r="W2338" s="183">
        <v>168</v>
      </c>
      <c r="X2338" s="183">
        <v>160</v>
      </c>
      <c r="Y2338" s="183">
        <v>43</v>
      </c>
    </row>
    <row r="2339" spans="1:25" x14ac:dyDescent="0.2">
      <c r="A2339" s="184">
        <v>12043010</v>
      </c>
      <c r="B2339" s="183" t="str">
        <f>[1]店マスタ!B2338</f>
        <v>ＮＡＧＡＮＯ２１’ｓ　ニシデン</v>
      </c>
      <c r="C2339" s="183">
        <v>1.5</v>
      </c>
      <c r="D2339" s="183">
        <v>1.5</v>
      </c>
      <c r="E2339" s="183">
        <f>_xlfn.XLOOKUP(A2339,[2]Sheet1!$R:$R,[2]Sheet1!$AB:$AB,"",0)</f>
        <v>1.5</v>
      </c>
      <c r="F2339" s="183">
        <f>_xlfn.XLOOKUP($A2339,[3]【2026年03月度_全社】RFM客層一覧表データ!$A:$A,[3]【2026年03月度_全社】RFM客層一覧表データ!C:C,"",0)</f>
        <v>22</v>
      </c>
      <c r="G2339" s="183">
        <f>_xlfn.XLOOKUP($A2339,[3]【2026年03月度_全社】RFM客層一覧表データ!$A:$A,[3]【2026年03月度_全社】RFM客層一覧表データ!D:D,"",0)</f>
        <v>0</v>
      </c>
      <c r="H2339" s="183">
        <f>_xlfn.XLOOKUP($A2339,[3]【2026年03月度_全社】RFM客層一覧表データ!$A:$A,[3]【2026年03月度_全社】RFM客層一覧表データ!E:E,"",0)</f>
        <v>0</v>
      </c>
      <c r="I2339" s="183">
        <f>_xlfn.XLOOKUP($A2339,[3]【2026年03月度_全社】RFM客層一覧表データ!$A:$A,[3]【2026年03月度_全社】RFM客層一覧表データ!F:F,"",0)</f>
        <v>0</v>
      </c>
      <c r="J2339" s="183">
        <v>22</v>
      </c>
      <c r="K2339" s="183">
        <v>0</v>
      </c>
      <c r="L2339" s="183">
        <v>1</v>
      </c>
      <c r="M2339" s="183">
        <v>0</v>
      </c>
      <c r="N2339" s="183">
        <v>55</v>
      </c>
      <c r="O2339" s="183">
        <v>0</v>
      </c>
      <c r="P2339" s="183">
        <v>2</v>
      </c>
      <c r="Q2339" s="183">
        <v>0</v>
      </c>
      <c r="R2339" s="183">
        <v>147</v>
      </c>
      <c r="S2339" s="183">
        <v>0</v>
      </c>
      <c r="T2339" s="183">
        <v>16</v>
      </c>
      <c r="U2339" s="183">
        <v>0</v>
      </c>
      <c r="V2339" s="183">
        <v>301</v>
      </c>
      <c r="W2339" s="183">
        <v>0</v>
      </c>
      <c r="X2339" s="183">
        <v>53</v>
      </c>
      <c r="Y2339" s="183">
        <v>0</v>
      </c>
    </row>
    <row r="2340" spans="1:25" x14ac:dyDescent="0.2">
      <c r="A2340" s="184">
        <v>12043023</v>
      </c>
      <c r="B2340" s="183" t="str">
        <f>[1]店マスタ!B2339</f>
        <v>タザワ電機</v>
      </c>
      <c r="C2340" s="183">
        <v>3</v>
      </c>
      <c r="D2340" s="183">
        <v>3</v>
      </c>
      <c r="E2340" s="183">
        <f>_xlfn.XLOOKUP(A2340,[2]Sheet1!$R:$R,[2]Sheet1!$AB:$AB,"",0)</f>
        <v>3</v>
      </c>
      <c r="F2340" s="183">
        <f>_xlfn.XLOOKUP($A2340,[3]【2026年03月度_全社】RFM客層一覧表データ!$A:$A,[3]【2026年03月度_全社】RFM客層一覧表データ!C:C,"",0)</f>
        <v>743</v>
      </c>
      <c r="G2340" s="183">
        <f>_xlfn.XLOOKUP($A2340,[3]【2026年03月度_全社】RFM客層一覧表データ!$A:$A,[3]【2026年03月度_全社】RFM客層一覧表データ!D:D,"",0)</f>
        <v>365</v>
      </c>
      <c r="H2340" s="183">
        <f>_xlfn.XLOOKUP($A2340,[3]【2026年03月度_全社】RFM客層一覧表データ!$A:$A,[3]【2026年03月度_全社】RFM客層一覧表データ!E:E,"",0)</f>
        <v>369</v>
      </c>
      <c r="I2340" s="183">
        <f>_xlfn.XLOOKUP($A2340,[3]【2026年03月度_全社】RFM客層一覧表データ!$A:$A,[3]【2026年03月度_全社】RFM客層一覧表データ!F:F,"",0)</f>
        <v>58</v>
      </c>
      <c r="J2340" s="183">
        <v>734</v>
      </c>
      <c r="K2340" s="183">
        <v>350</v>
      </c>
      <c r="L2340" s="183">
        <v>368</v>
      </c>
      <c r="M2340" s="183">
        <v>54</v>
      </c>
      <c r="N2340" s="183">
        <v>703</v>
      </c>
      <c r="O2340" s="183">
        <v>335</v>
      </c>
      <c r="P2340" s="183">
        <v>368</v>
      </c>
      <c r="Q2340" s="183">
        <v>51</v>
      </c>
      <c r="R2340" s="183">
        <v>682</v>
      </c>
      <c r="S2340" s="183">
        <v>351</v>
      </c>
      <c r="T2340" s="183">
        <v>364</v>
      </c>
      <c r="U2340" s="183">
        <v>46</v>
      </c>
      <c r="V2340" s="183">
        <v>665</v>
      </c>
      <c r="W2340" s="183">
        <v>353</v>
      </c>
      <c r="X2340" s="183">
        <v>349</v>
      </c>
      <c r="Y2340" s="183">
        <v>41</v>
      </c>
    </row>
    <row r="2341" spans="1:25" x14ac:dyDescent="0.2">
      <c r="A2341" s="184">
        <v>12050001</v>
      </c>
      <c r="B2341" s="183" t="str">
        <f>[1]店マスタ!B2340</f>
        <v>パナメイト　ミカサ</v>
      </c>
      <c r="C2341" s="183">
        <v>1</v>
      </c>
      <c r="D2341" s="183">
        <v>1</v>
      </c>
      <c r="E2341" s="183">
        <f>_xlfn.XLOOKUP(A2341,[2]Sheet1!$R:$R,[2]Sheet1!$AB:$AB,"",0)</f>
        <v>1</v>
      </c>
      <c r="F2341" s="183">
        <f>_xlfn.XLOOKUP($A2341,[3]【2026年03月度_全社】RFM客層一覧表データ!$A:$A,[3]【2026年03月度_全社】RFM客層一覧表データ!C:C,"",0)</f>
        <v>250</v>
      </c>
      <c r="G2341" s="183">
        <f>_xlfn.XLOOKUP($A2341,[3]【2026年03月度_全社】RFM客層一覧表データ!$A:$A,[3]【2026年03月度_全社】RFM客層一覧表データ!D:D,"",0)</f>
        <v>136</v>
      </c>
      <c r="H2341" s="183">
        <f>_xlfn.XLOOKUP($A2341,[3]【2026年03月度_全社】RFM客層一覧表データ!$A:$A,[3]【2026年03月度_全社】RFM客層一覧表データ!E:E,"",0)</f>
        <v>163</v>
      </c>
      <c r="I2341" s="183">
        <f>_xlfn.XLOOKUP($A2341,[3]【2026年03月度_全社】RFM客層一覧表データ!$A:$A,[3]【2026年03月度_全社】RFM客層一覧表データ!F:F,"",0)</f>
        <v>14</v>
      </c>
      <c r="J2341" s="183">
        <v>252</v>
      </c>
      <c r="K2341" s="183">
        <v>134</v>
      </c>
      <c r="L2341" s="183">
        <v>162</v>
      </c>
      <c r="M2341" s="183">
        <v>10</v>
      </c>
      <c r="N2341" s="183">
        <v>259</v>
      </c>
      <c r="O2341" s="183">
        <v>144</v>
      </c>
      <c r="P2341" s="183">
        <v>165</v>
      </c>
      <c r="Q2341" s="183">
        <v>11</v>
      </c>
      <c r="R2341" s="183">
        <v>267</v>
      </c>
      <c r="S2341" s="183">
        <v>133</v>
      </c>
      <c r="T2341" s="183">
        <v>172</v>
      </c>
      <c r="U2341" s="183">
        <v>9</v>
      </c>
      <c r="V2341" s="183">
        <v>269</v>
      </c>
      <c r="W2341" s="183">
        <v>133</v>
      </c>
      <c r="X2341" s="183">
        <v>180</v>
      </c>
      <c r="Y2341" s="183">
        <v>12</v>
      </c>
    </row>
    <row r="2342" spans="1:25" x14ac:dyDescent="0.2">
      <c r="A2342" s="184">
        <v>12050006</v>
      </c>
      <c r="B2342" s="183" t="str">
        <f>[1]店マスタ!B2341</f>
        <v>エルコンパス　キタハラ</v>
      </c>
      <c r="C2342" s="183">
        <v>4.5</v>
      </c>
      <c r="D2342" s="183">
        <v>4.5</v>
      </c>
      <c r="E2342" s="183">
        <f>_xlfn.XLOOKUP(A2342,[2]Sheet1!$R:$R,[2]Sheet1!$AB:$AB,"",0)</f>
        <v>4.5</v>
      </c>
      <c r="F2342" s="183">
        <f>_xlfn.XLOOKUP($A2342,[3]【2026年03月度_全社】RFM客層一覧表データ!$A:$A,[3]【2026年03月度_全社】RFM客層一覧表データ!C:C,"",0)</f>
        <v>1181</v>
      </c>
      <c r="G2342" s="183">
        <f>_xlfn.XLOOKUP($A2342,[3]【2026年03月度_全社】RFM客層一覧表データ!$A:$A,[3]【2026年03月度_全社】RFM客層一覧表データ!D:D,"",0)</f>
        <v>568</v>
      </c>
      <c r="H2342" s="183">
        <f>_xlfn.XLOOKUP($A2342,[3]【2026年03月度_全社】RFM客層一覧表データ!$A:$A,[3]【2026年03月度_全社】RFM客層一覧表データ!E:E,"",0)</f>
        <v>746</v>
      </c>
      <c r="I2342" s="183">
        <f>_xlfn.XLOOKUP($A2342,[3]【2026年03月度_全社】RFM客層一覧表データ!$A:$A,[3]【2026年03月度_全社】RFM客層一覧表データ!F:F,"",0)</f>
        <v>47</v>
      </c>
      <c r="J2342" s="183">
        <v>1205</v>
      </c>
      <c r="K2342" s="183">
        <v>575</v>
      </c>
      <c r="L2342" s="183">
        <v>758</v>
      </c>
      <c r="M2342" s="183">
        <v>54</v>
      </c>
      <c r="N2342" s="183">
        <v>1201</v>
      </c>
      <c r="O2342" s="183">
        <v>622</v>
      </c>
      <c r="P2342" s="183">
        <v>752</v>
      </c>
      <c r="Q2342" s="183">
        <v>74</v>
      </c>
      <c r="R2342" s="183">
        <v>1219</v>
      </c>
      <c r="S2342" s="183">
        <v>709</v>
      </c>
      <c r="T2342" s="183">
        <v>762</v>
      </c>
      <c r="U2342" s="183">
        <v>70</v>
      </c>
      <c r="V2342" s="183">
        <v>1216</v>
      </c>
      <c r="W2342" s="183">
        <v>701</v>
      </c>
      <c r="X2342" s="183">
        <v>750</v>
      </c>
      <c r="Y2342" s="183">
        <v>55</v>
      </c>
    </row>
    <row r="2343" spans="1:25" x14ac:dyDescent="0.2">
      <c r="A2343" s="184">
        <v>12050015</v>
      </c>
      <c r="B2343" s="183" t="str">
        <f>[1]店マスタ!B2342</f>
        <v>パナメイト　シロタ</v>
      </c>
      <c r="C2343" s="183">
        <v>1.5</v>
      </c>
      <c r="D2343" s="183">
        <v>1.5</v>
      </c>
      <c r="E2343" s="183">
        <f>_xlfn.XLOOKUP(A2343,[2]Sheet1!$R:$R,[2]Sheet1!$AB:$AB,"",0)</f>
        <v>1.5</v>
      </c>
      <c r="F2343" s="183">
        <f>_xlfn.XLOOKUP($A2343,[3]【2026年03月度_全社】RFM客層一覧表データ!$A:$A,[3]【2026年03月度_全社】RFM客層一覧表データ!C:C,"",0)</f>
        <v>176</v>
      </c>
      <c r="G2343" s="183">
        <f>_xlfn.XLOOKUP($A2343,[3]【2026年03月度_全社】RFM客層一覧表データ!$A:$A,[3]【2026年03月度_全社】RFM客層一覧表データ!D:D,"",0)</f>
        <v>82</v>
      </c>
      <c r="H2343" s="183">
        <f>_xlfn.XLOOKUP($A2343,[3]【2026年03月度_全社】RFM客層一覧表データ!$A:$A,[3]【2026年03月度_全社】RFM客層一覧表データ!E:E,"",0)</f>
        <v>89</v>
      </c>
      <c r="I2343" s="183">
        <f>_xlfn.XLOOKUP($A2343,[3]【2026年03月度_全社】RFM客層一覧表データ!$A:$A,[3]【2026年03月度_全社】RFM客層一覧表データ!F:F,"",0)</f>
        <v>29</v>
      </c>
      <c r="J2343" s="183">
        <v>160</v>
      </c>
      <c r="K2343" s="183">
        <v>77</v>
      </c>
      <c r="L2343" s="183">
        <v>90</v>
      </c>
      <c r="M2343" s="183">
        <v>16</v>
      </c>
      <c r="N2343" s="183">
        <v>164</v>
      </c>
      <c r="O2343" s="183">
        <v>71</v>
      </c>
      <c r="P2343" s="183">
        <v>92</v>
      </c>
      <c r="Q2343" s="183">
        <v>6</v>
      </c>
      <c r="R2343" s="183">
        <v>177</v>
      </c>
      <c r="S2343" s="183">
        <v>63</v>
      </c>
      <c r="T2343" s="183">
        <v>96</v>
      </c>
      <c r="U2343" s="183">
        <v>8</v>
      </c>
      <c r="V2343" s="183">
        <v>183</v>
      </c>
      <c r="W2343" s="183">
        <v>63</v>
      </c>
      <c r="X2343" s="183">
        <v>105</v>
      </c>
      <c r="Y2343" s="183">
        <v>6</v>
      </c>
    </row>
    <row r="2344" spans="1:25" x14ac:dyDescent="0.2">
      <c r="A2344" s="184">
        <v>12051020</v>
      </c>
      <c r="B2344" s="183" t="str">
        <f>[1]店マスタ!B2343</f>
        <v>ヤマヨシ電器</v>
      </c>
      <c r="C2344" s="183">
        <v>1</v>
      </c>
      <c r="D2344" s="183">
        <v>0</v>
      </c>
      <c r="E2344" s="183" t="str">
        <f>_xlfn.XLOOKUP(A2344,[2]Sheet1!$R:$R,[2]Sheet1!$AB:$AB,"",0)</f>
        <v/>
      </c>
      <c r="F2344" s="183" t="str">
        <f>_xlfn.XLOOKUP($A2344,[3]【2026年03月度_全社】RFM客層一覧表データ!$A:$A,[3]【2026年03月度_全社】RFM客層一覧表データ!C:C,"",0)</f>
        <v/>
      </c>
      <c r="G2344" s="183" t="str">
        <f>_xlfn.XLOOKUP($A2344,[3]【2026年03月度_全社】RFM客層一覧表データ!$A:$A,[3]【2026年03月度_全社】RFM客層一覧表データ!D:D,"",0)</f>
        <v/>
      </c>
      <c r="H2344" s="183" t="str">
        <f>_xlfn.XLOOKUP($A2344,[3]【2026年03月度_全社】RFM客層一覧表データ!$A:$A,[3]【2026年03月度_全社】RFM客層一覧表データ!E:E,"",0)</f>
        <v/>
      </c>
      <c r="I2344" s="183" t="str">
        <f>_xlfn.XLOOKUP($A2344,[3]【2026年03月度_全社】RFM客層一覧表データ!$A:$A,[3]【2026年03月度_全社】RFM客層一覧表データ!F:F,"",0)</f>
        <v/>
      </c>
      <c r="J2344" s="183">
        <v>0</v>
      </c>
      <c r="K2344" s="183">
        <v>0</v>
      </c>
      <c r="L2344" s="183">
        <v>0</v>
      </c>
      <c r="M2344" s="183">
        <v>0</v>
      </c>
      <c r="N2344" s="183">
        <v>0</v>
      </c>
      <c r="O2344" s="183">
        <v>0</v>
      </c>
      <c r="P2344" s="183">
        <v>0</v>
      </c>
      <c r="Q2344" s="183">
        <v>0</v>
      </c>
      <c r="R2344" s="183">
        <v>0</v>
      </c>
      <c r="S2344" s="183">
        <v>0</v>
      </c>
      <c r="T2344" s="183">
        <v>0</v>
      </c>
      <c r="U2344" s="183">
        <v>0</v>
      </c>
      <c r="V2344" s="183">
        <v>0</v>
      </c>
      <c r="W2344" s="183">
        <v>0</v>
      </c>
      <c r="X2344" s="183">
        <v>0</v>
      </c>
      <c r="Y2344" s="183">
        <v>0</v>
      </c>
    </row>
    <row r="2345" spans="1:25" x14ac:dyDescent="0.2">
      <c r="A2345" s="184">
        <v>12052003</v>
      </c>
      <c r="B2345" s="183" t="str">
        <f>[1]店マスタ!B2344</f>
        <v>エルコンパス　シモダイラ</v>
      </c>
      <c r="C2345" s="183">
        <v>1.5</v>
      </c>
      <c r="D2345" s="183">
        <v>1.5</v>
      </c>
      <c r="E2345" s="183">
        <f>_xlfn.XLOOKUP(A2345,[2]Sheet1!$R:$R,[2]Sheet1!$AB:$AB,"",0)</f>
        <v>1.5</v>
      </c>
      <c r="F2345" s="183">
        <f>_xlfn.XLOOKUP($A2345,[3]【2026年03月度_全社】RFM客層一覧表データ!$A:$A,[3]【2026年03月度_全社】RFM客層一覧表データ!C:C,"",0)</f>
        <v>471</v>
      </c>
      <c r="G2345" s="183">
        <f>_xlfn.XLOOKUP($A2345,[3]【2026年03月度_全社】RFM客層一覧表データ!$A:$A,[3]【2026年03月度_全社】RFM客層一覧表データ!D:D,"",0)</f>
        <v>177</v>
      </c>
      <c r="H2345" s="183">
        <f>_xlfn.XLOOKUP($A2345,[3]【2026年03月度_全社】RFM客層一覧表データ!$A:$A,[3]【2026年03月度_全社】RFM客層一覧表データ!E:E,"",0)</f>
        <v>205</v>
      </c>
      <c r="I2345" s="183">
        <f>_xlfn.XLOOKUP($A2345,[3]【2026年03月度_全社】RFM客層一覧表データ!$A:$A,[3]【2026年03月度_全社】RFM客層一覧表データ!F:F,"",0)</f>
        <v>36</v>
      </c>
      <c r="J2345" s="183">
        <v>479</v>
      </c>
      <c r="K2345" s="183">
        <v>185</v>
      </c>
      <c r="L2345" s="183">
        <v>200</v>
      </c>
      <c r="M2345" s="183">
        <v>30</v>
      </c>
      <c r="N2345" s="183">
        <v>502</v>
      </c>
      <c r="O2345" s="183">
        <v>204</v>
      </c>
      <c r="P2345" s="183">
        <v>204</v>
      </c>
      <c r="Q2345" s="183">
        <v>31</v>
      </c>
      <c r="R2345" s="183">
        <v>512</v>
      </c>
      <c r="S2345" s="183">
        <v>225</v>
      </c>
      <c r="T2345" s="183">
        <v>202</v>
      </c>
      <c r="U2345" s="183">
        <v>39</v>
      </c>
      <c r="V2345" s="183">
        <v>515</v>
      </c>
      <c r="W2345" s="183">
        <v>213</v>
      </c>
      <c r="X2345" s="183">
        <v>196</v>
      </c>
      <c r="Y2345" s="183">
        <v>41</v>
      </c>
    </row>
    <row r="2346" spans="1:25" x14ac:dyDescent="0.2">
      <c r="A2346" s="184">
        <v>12053001</v>
      </c>
      <c r="B2346" s="183" t="str">
        <f>[1]店マスタ!B2345</f>
        <v>エルコンパス　ナカガワ</v>
      </c>
      <c r="C2346" s="183">
        <v>2.5</v>
      </c>
      <c r="D2346" s="183">
        <v>2.5</v>
      </c>
      <c r="E2346" s="183">
        <f>_xlfn.XLOOKUP(A2346,[2]Sheet1!$R:$R,[2]Sheet1!$AB:$AB,"",0)</f>
        <v>2.5</v>
      </c>
      <c r="F2346" s="183">
        <f>_xlfn.XLOOKUP($A2346,[3]【2026年03月度_全社】RFM客層一覧表データ!$A:$A,[3]【2026年03月度_全社】RFM客層一覧表データ!C:C,"",0)</f>
        <v>519</v>
      </c>
      <c r="G2346" s="183">
        <f>_xlfn.XLOOKUP($A2346,[3]【2026年03月度_全社】RFM客層一覧表データ!$A:$A,[3]【2026年03月度_全社】RFM客層一覧表データ!D:D,"",0)</f>
        <v>187</v>
      </c>
      <c r="H2346" s="183">
        <f>_xlfn.XLOOKUP($A2346,[3]【2026年03月度_全社】RFM客層一覧表データ!$A:$A,[3]【2026年03月度_全社】RFM客層一覧表データ!E:E,"",0)</f>
        <v>245</v>
      </c>
      <c r="I2346" s="183">
        <f>_xlfn.XLOOKUP($A2346,[3]【2026年03月度_全社】RFM客層一覧表データ!$A:$A,[3]【2026年03月度_全社】RFM客層一覧表データ!F:F,"",0)</f>
        <v>22</v>
      </c>
      <c r="J2346" s="183">
        <v>560</v>
      </c>
      <c r="K2346" s="183">
        <v>216</v>
      </c>
      <c r="L2346" s="183">
        <v>262</v>
      </c>
      <c r="M2346" s="183">
        <v>14</v>
      </c>
      <c r="N2346" s="183">
        <v>600</v>
      </c>
      <c r="O2346" s="183">
        <v>241</v>
      </c>
      <c r="P2346" s="183">
        <v>268</v>
      </c>
      <c r="Q2346" s="183">
        <v>18</v>
      </c>
      <c r="R2346" s="183">
        <v>634</v>
      </c>
      <c r="S2346" s="183">
        <v>243</v>
      </c>
      <c r="T2346" s="183">
        <v>274</v>
      </c>
      <c r="U2346" s="183">
        <v>20</v>
      </c>
      <c r="V2346" s="183">
        <v>653</v>
      </c>
      <c r="W2346" s="183">
        <v>345</v>
      </c>
      <c r="X2346" s="183">
        <v>276</v>
      </c>
      <c r="Y2346" s="183">
        <v>57</v>
      </c>
    </row>
    <row r="2347" spans="1:25" x14ac:dyDescent="0.2">
      <c r="A2347" s="184">
        <v>12053002</v>
      </c>
      <c r="B2347" s="183" t="str">
        <f>[1]店マスタ!B2346</f>
        <v>エルコンパス　イプサ</v>
      </c>
      <c r="C2347" s="183">
        <v>3.5</v>
      </c>
      <c r="D2347" s="183">
        <v>3.5</v>
      </c>
      <c r="E2347" s="183">
        <f>_xlfn.XLOOKUP(A2347,[2]Sheet1!$R:$R,[2]Sheet1!$AB:$AB,"",0)</f>
        <v>3.5</v>
      </c>
      <c r="F2347" s="183">
        <f>_xlfn.XLOOKUP($A2347,[3]【2026年03月度_全社】RFM客層一覧表データ!$A:$A,[3]【2026年03月度_全社】RFM客層一覧表データ!C:C,"",0)</f>
        <v>751</v>
      </c>
      <c r="G2347" s="183">
        <f>_xlfn.XLOOKUP($A2347,[3]【2026年03月度_全社】RFM客層一覧表データ!$A:$A,[3]【2026年03月度_全社】RFM客層一覧表データ!D:D,"",0)</f>
        <v>429</v>
      </c>
      <c r="H2347" s="183">
        <f>_xlfn.XLOOKUP($A2347,[3]【2026年03月度_全社】RFM客層一覧表データ!$A:$A,[3]【2026年03月度_全社】RFM客層一覧表データ!E:E,"",0)</f>
        <v>526</v>
      </c>
      <c r="I2347" s="183">
        <f>_xlfn.XLOOKUP($A2347,[3]【2026年03月度_全社】RFM客層一覧表データ!$A:$A,[3]【2026年03月度_全社】RFM客層一覧表データ!F:F,"",0)</f>
        <v>36</v>
      </c>
      <c r="J2347" s="183">
        <v>754</v>
      </c>
      <c r="K2347" s="183">
        <v>443</v>
      </c>
      <c r="L2347" s="183">
        <v>535</v>
      </c>
      <c r="M2347" s="183">
        <v>27</v>
      </c>
      <c r="N2347" s="183">
        <v>770</v>
      </c>
      <c r="O2347" s="183">
        <v>436</v>
      </c>
      <c r="P2347" s="183">
        <v>541</v>
      </c>
      <c r="Q2347" s="183">
        <v>20</v>
      </c>
      <c r="R2347" s="183">
        <v>781</v>
      </c>
      <c r="S2347" s="183">
        <v>448</v>
      </c>
      <c r="T2347" s="183">
        <v>556</v>
      </c>
      <c r="U2347" s="183">
        <v>27</v>
      </c>
      <c r="V2347" s="183">
        <v>800</v>
      </c>
      <c r="W2347" s="183">
        <v>463</v>
      </c>
      <c r="X2347" s="183">
        <v>566</v>
      </c>
      <c r="Y2347" s="183">
        <v>27</v>
      </c>
    </row>
    <row r="2348" spans="1:25" x14ac:dyDescent="0.2">
      <c r="A2348" s="184">
        <v>12053004</v>
      </c>
      <c r="B2348" s="183" t="str">
        <f>[1]店マスタ!B2347</f>
        <v>ＮＡＧＡＮＯ２１’ｓオリヤマ</v>
      </c>
      <c r="C2348" s="183">
        <v>2.5</v>
      </c>
      <c r="D2348" s="183">
        <v>2.5</v>
      </c>
      <c r="E2348" s="183">
        <f>_xlfn.XLOOKUP(A2348,[2]Sheet1!$R:$R,[2]Sheet1!$AB:$AB,"",0)</f>
        <v>2.5</v>
      </c>
      <c r="F2348" s="183">
        <f>_xlfn.XLOOKUP($A2348,[3]【2026年03月度_全社】RFM客層一覧表データ!$A:$A,[3]【2026年03月度_全社】RFM客層一覧表データ!C:C,"",0)</f>
        <v>691</v>
      </c>
      <c r="G2348" s="183">
        <f>_xlfn.XLOOKUP($A2348,[3]【2026年03月度_全社】RFM客層一覧表データ!$A:$A,[3]【2026年03月度_全社】RFM客層一覧表データ!D:D,"",0)</f>
        <v>362</v>
      </c>
      <c r="H2348" s="183">
        <f>_xlfn.XLOOKUP($A2348,[3]【2026年03月度_全社】RFM客層一覧表データ!$A:$A,[3]【2026年03月度_全社】RFM客層一覧表データ!E:E,"",0)</f>
        <v>360</v>
      </c>
      <c r="I2348" s="183">
        <f>_xlfn.XLOOKUP($A2348,[3]【2026年03月度_全社】RFM客層一覧表データ!$A:$A,[3]【2026年03月度_全社】RFM客層一覧表データ!F:F,"",0)</f>
        <v>35</v>
      </c>
      <c r="J2348" s="183">
        <v>686</v>
      </c>
      <c r="K2348" s="183">
        <v>336</v>
      </c>
      <c r="L2348" s="183">
        <v>361</v>
      </c>
      <c r="M2348" s="183">
        <v>23</v>
      </c>
      <c r="N2348" s="183">
        <v>741</v>
      </c>
      <c r="O2348" s="183">
        <v>362</v>
      </c>
      <c r="P2348" s="183">
        <v>359</v>
      </c>
      <c r="Q2348" s="183">
        <v>39</v>
      </c>
      <c r="R2348" s="183">
        <v>747</v>
      </c>
      <c r="S2348" s="183">
        <v>393</v>
      </c>
      <c r="T2348" s="183">
        <v>371</v>
      </c>
      <c r="U2348" s="183">
        <v>43</v>
      </c>
      <c r="V2348" s="183">
        <v>741</v>
      </c>
      <c r="W2348" s="183">
        <v>375</v>
      </c>
      <c r="X2348" s="183">
        <v>374</v>
      </c>
      <c r="Y2348" s="183">
        <v>27</v>
      </c>
    </row>
    <row r="2349" spans="1:25" x14ac:dyDescent="0.2">
      <c r="A2349" s="184">
        <v>12053007</v>
      </c>
      <c r="B2349" s="183" t="str">
        <f>[1]店マスタ!B2348</f>
        <v>（有）パナメイトハヤノ１ばんち</v>
      </c>
      <c r="C2349" s="183">
        <v>2.5</v>
      </c>
      <c r="D2349" s="183">
        <v>2</v>
      </c>
      <c r="E2349" s="183">
        <f>_xlfn.XLOOKUP(A2349,[2]Sheet1!$R:$R,[2]Sheet1!$AB:$AB,"",0)</f>
        <v>2</v>
      </c>
      <c r="F2349" s="183">
        <f>_xlfn.XLOOKUP($A2349,[3]【2026年03月度_全社】RFM客層一覧表データ!$A:$A,[3]【2026年03月度_全社】RFM客層一覧表データ!C:C,"",0)</f>
        <v>630</v>
      </c>
      <c r="G2349" s="183">
        <f>_xlfn.XLOOKUP($A2349,[3]【2026年03月度_全社】RFM客層一覧表データ!$A:$A,[3]【2026年03月度_全社】RFM客層一覧表データ!D:D,"",0)</f>
        <v>266</v>
      </c>
      <c r="H2349" s="183">
        <f>_xlfn.XLOOKUP($A2349,[3]【2026年03月度_全社】RFM客層一覧表データ!$A:$A,[3]【2026年03月度_全社】RFM客層一覧表データ!E:E,"",0)</f>
        <v>299</v>
      </c>
      <c r="I2349" s="183">
        <f>_xlfn.XLOOKUP($A2349,[3]【2026年03月度_全社】RFM客層一覧表データ!$A:$A,[3]【2026年03月度_全社】RFM客層一覧表データ!F:F,"",0)</f>
        <v>21</v>
      </c>
      <c r="J2349" s="183">
        <v>665</v>
      </c>
      <c r="K2349" s="183">
        <v>293</v>
      </c>
      <c r="L2349" s="183">
        <v>308</v>
      </c>
      <c r="M2349" s="183">
        <v>33</v>
      </c>
      <c r="N2349" s="183">
        <v>668</v>
      </c>
      <c r="O2349" s="183">
        <v>307</v>
      </c>
      <c r="P2349" s="183">
        <v>326</v>
      </c>
      <c r="Q2349" s="183">
        <v>25</v>
      </c>
      <c r="R2349" s="183">
        <v>675</v>
      </c>
      <c r="S2349" s="183">
        <v>342</v>
      </c>
      <c r="T2349" s="183">
        <v>337</v>
      </c>
      <c r="U2349" s="183">
        <v>27</v>
      </c>
      <c r="V2349" s="183">
        <v>669</v>
      </c>
      <c r="W2349" s="183">
        <v>410</v>
      </c>
      <c r="X2349" s="183">
        <v>334</v>
      </c>
      <c r="Y2349" s="183">
        <v>69</v>
      </c>
    </row>
    <row r="2350" spans="1:25" x14ac:dyDescent="0.2">
      <c r="A2350" s="184">
        <v>12053009</v>
      </c>
      <c r="B2350" s="183" t="str">
        <f>[1]店マスタ!B2349</f>
        <v>パナメイト　コニシ</v>
      </c>
      <c r="C2350" s="183">
        <v>4</v>
      </c>
      <c r="D2350" s="183">
        <v>3</v>
      </c>
      <c r="E2350" s="183">
        <f>_xlfn.XLOOKUP(A2350,[2]Sheet1!$R:$R,[2]Sheet1!$AB:$AB,"",0)</f>
        <v>3</v>
      </c>
      <c r="F2350" s="183">
        <f>_xlfn.XLOOKUP($A2350,[3]【2026年03月度_全社】RFM客層一覧表データ!$A:$A,[3]【2026年03月度_全社】RFM客層一覧表データ!C:C,"",0)</f>
        <v>681</v>
      </c>
      <c r="G2350" s="183">
        <f>_xlfn.XLOOKUP($A2350,[3]【2026年03月度_全社】RFM客層一覧表データ!$A:$A,[3]【2026年03月度_全社】RFM客層一覧表データ!D:D,"",0)</f>
        <v>297</v>
      </c>
      <c r="H2350" s="183">
        <f>_xlfn.XLOOKUP($A2350,[3]【2026年03月度_全社】RFM客層一覧表データ!$A:$A,[3]【2026年03月度_全社】RFM客層一覧表データ!E:E,"",0)</f>
        <v>338</v>
      </c>
      <c r="I2350" s="183">
        <f>_xlfn.XLOOKUP($A2350,[3]【2026年03月度_全社】RFM客層一覧表データ!$A:$A,[3]【2026年03月度_全社】RFM客層一覧表データ!F:F,"",0)</f>
        <v>49</v>
      </c>
      <c r="J2350" s="183">
        <v>811</v>
      </c>
      <c r="K2350" s="183">
        <v>360</v>
      </c>
      <c r="L2350" s="183">
        <v>354</v>
      </c>
      <c r="M2350" s="183">
        <v>73</v>
      </c>
      <c r="N2350" s="183">
        <v>768</v>
      </c>
      <c r="O2350" s="183">
        <v>371</v>
      </c>
      <c r="P2350" s="183">
        <v>336</v>
      </c>
      <c r="Q2350" s="183">
        <v>95</v>
      </c>
      <c r="R2350" s="183">
        <v>721</v>
      </c>
      <c r="S2350" s="183">
        <v>415</v>
      </c>
      <c r="T2350" s="183">
        <v>325</v>
      </c>
      <c r="U2350" s="183">
        <v>84</v>
      </c>
      <c r="V2350" s="183">
        <v>738</v>
      </c>
      <c r="W2350" s="183">
        <v>417</v>
      </c>
      <c r="X2350" s="183">
        <v>298</v>
      </c>
      <c r="Y2350" s="183">
        <v>133</v>
      </c>
    </row>
    <row r="2351" spans="1:25" x14ac:dyDescent="0.2">
      <c r="A2351" s="184">
        <v>12053011</v>
      </c>
      <c r="B2351" s="183" t="str">
        <f>[1]店マスタ!B2350</f>
        <v>コトブキ電気</v>
      </c>
      <c r="C2351" s="183">
        <v>1</v>
      </c>
      <c r="D2351" s="183">
        <v>1</v>
      </c>
      <c r="E2351" s="183">
        <f>_xlfn.XLOOKUP(A2351,[2]Sheet1!$R:$R,[2]Sheet1!$AB:$AB,"",0)</f>
        <v>1</v>
      </c>
      <c r="F2351" s="183">
        <f>_xlfn.XLOOKUP($A2351,[3]【2026年03月度_全社】RFM客層一覧表データ!$A:$A,[3]【2026年03月度_全社】RFM客層一覧表データ!C:C,"",0)</f>
        <v>0</v>
      </c>
      <c r="G2351" s="183">
        <f>_xlfn.XLOOKUP($A2351,[3]【2026年03月度_全社】RFM客層一覧表データ!$A:$A,[3]【2026年03月度_全社】RFM客層一覧表データ!D:D,"",0)</f>
        <v>0</v>
      </c>
      <c r="H2351" s="183">
        <f>_xlfn.XLOOKUP($A2351,[3]【2026年03月度_全社】RFM客層一覧表データ!$A:$A,[3]【2026年03月度_全社】RFM客層一覧表データ!E:E,"",0)</f>
        <v>0</v>
      </c>
      <c r="I2351" s="183">
        <f>_xlfn.XLOOKUP($A2351,[3]【2026年03月度_全社】RFM客層一覧表データ!$A:$A,[3]【2026年03月度_全社】RFM客層一覧表データ!F:F,"",0)</f>
        <v>0</v>
      </c>
      <c r="J2351" s="183">
        <v>0</v>
      </c>
      <c r="K2351" s="183">
        <v>0</v>
      </c>
      <c r="L2351" s="183">
        <v>0</v>
      </c>
      <c r="M2351" s="183">
        <v>0</v>
      </c>
      <c r="N2351" s="183">
        <v>0</v>
      </c>
      <c r="O2351" s="183">
        <v>0</v>
      </c>
      <c r="P2351" s="183">
        <v>0</v>
      </c>
      <c r="Q2351" s="183">
        <v>0</v>
      </c>
      <c r="R2351" s="183">
        <v>0</v>
      </c>
      <c r="S2351" s="183">
        <v>0</v>
      </c>
      <c r="T2351" s="183">
        <v>0</v>
      </c>
      <c r="U2351" s="183">
        <v>0</v>
      </c>
      <c r="V2351" s="183">
        <v>0</v>
      </c>
      <c r="W2351" s="183">
        <v>0</v>
      </c>
      <c r="X2351" s="183">
        <v>0</v>
      </c>
      <c r="Y2351" s="183">
        <v>0</v>
      </c>
    </row>
    <row r="2352" spans="1:25" x14ac:dyDescent="0.2">
      <c r="A2352" s="184">
        <v>12060001</v>
      </c>
      <c r="B2352" s="183" t="str">
        <f>[1]店マスタ!B2351</f>
        <v>（株）サスナカ</v>
      </c>
      <c r="C2352" s="183">
        <v>2</v>
      </c>
      <c r="D2352" s="183">
        <v>0</v>
      </c>
      <c r="E2352" s="183" t="str">
        <f>_xlfn.XLOOKUP(A2352,[2]Sheet1!$R:$R,[2]Sheet1!$AB:$AB,"",0)</f>
        <v/>
      </c>
      <c r="F2352" s="183" t="str">
        <f>_xlfn.XLOOKUP($A2352,[3]【2026年03月度_全社】RFM客層一覧表データ!$A:$A,[3]【2026年03月度_全社】RFM客層一覧表データ!C:C,"",0)</f>
        <v/>
      </c>
      <c r="G2352" s="183" t="str">
        <f>_xlfn.XLOOKUP($A2352,[3]【2026年03月度_全社】RFM客層一覧表データ!$A:$A,[3]【2026年03月度_全社】RFM客層一覧表データ!D:D,"",0)</f>
        <v/>
      </c>
      <c r="H2352" s="183" t="str">
        <f>_xlfn.XLOOKUP($A2352,[3]【2026年03月度_全社】RFM客層一覧表データ!$A:$A,[3]【2026年03月度_全社】RFM客層一覧表データ!E:E,"",0)</f>
        <v/>
      </c>
      <c r="I2352" s="183" t="str">
        <f>_xlfn.XLOOKUP($A2352,[3]【2026年03月度_全社】RFM客層一覧表データ!$A:$A,[3]【2026年03月度_全社】RFM客層一覧表データ!F:F,"",0)</f>
        <v/>
      </c>
      <c r="J2352" s="183">
        <v>162</v>
      </c>
      <c r="K2352" s="183">
        <v>53</v>
      </c>
      <c r="L2352" s="183">
        <v>62</v>
      </c>
      <c r="M2352" s="183">
        <v>9</v>
      </c>
      <c r="N2352" s="183">
        <v>169</v>
      </c>
      <c r="O2352" s="183">
        <v>54</v>
      </c>
      <c r="P2352" s="183">
        <v>68</v>
      </c>
      <c r="Q2352" s="183">
        <v>7</v>
      </c>
      <c r="R2352" s="183">
        <v>212</v>
      </c>
      <c r="S2352" s="183">
        <v>63</v>
      </c>
      <c r="T2352" s="183">
        <v>79</v>
      </c>
      <c r="U2352" s="183">
        <v>8</v>
      </c>
      <c r="V2352" s="183">
        <v>267</v>
      </c>
      <c r="W2352" s="183">
        <v>62</v>
      </c>
      <c r="X2352" s="183">
        <v>101</v>
      </c>
      <c r="Y2352" s="183">
        <v>9</v>
      </c>
    </row>
    <row r="2353" spans="1:25" x14ac:dyDescent="0.2">
      <c r="A2353" s="184">
        <v>12060020</v>
      </c>
      <c r="B2353" s="183" t="str">
        <f>[1]店マスタ!B2352</f>
        <v>（有）富士電機商会</v>
      </c>
      <c r="C2353" s="183">
        <v>2.5</v>
      </c>
      <c r="D2353" s="183">
        <v>2.5</v>
      </c>
      <c r="E2353" s="183">
        <f>_xlfn.XLOOKUP(A2353,[2]Sheet1!$R:$R,[2]Sheet1!$AB:$AB,"",0)</f>
        <v>2.5</v>
      </c>
      <c r="F2353" s="183">
        <f>_xlfn.XLOOKUP($A2353,[3]【2026年03月度_全社】RFM客層一覧表データ!$A:$A,[3]【2026年03月度_全社】RFM客層一覧表データ!C:C,"",0)</f>
        <v>398</v>
      </c>
      <c r="G2353" s="183">
        <f>_xlfn.XLOOKUP($A2353,[3]【2026年03月度_全社】RFM客層一覧表データ!$A:$A,[3]【2026年03月度_全社】RFM客層一覧表データ!D:D,"",0)</f>
        <v>228</v>
      </c>
      <c r="H2353" s="183">
        <f>_xlfn.XLOOKUP($A2353,[3]【2026年03月度_全社】RFM客層一覧表データ!$A:$A,[3]【2026年03月度_全社】RFM客層一覧表データ!E:E,"",0)</f>
        <v>237</v>
      </c>
      <c r="I2353" s="183">
        <f>_xlfn.XLOOKUP($A2353,[3]【2026年03月度_全社】RFM客層一覧表データ!$A:$A,[3]【2026年03月度_全社】RFM客層一覧表データ!F:F,"",0)</f>
        <v>31</v>
      </c>
      <c r="J2353" s="183">
        <v>393</v>
      </c>
      <c r="K2353" s="183">
        <v>223</v>
      </c>
      <c r="L2353" s="183">
        <v>222</v>
      </c>
      <c r="M2353" s="183">
        <v>28</v>
      </c>
      <c r="N2353" s="183">
        <v>376</v>
      </c>
      <c r="O2353" s="183">
        <v>175</v>
      </c>
      <c r="P2353" s="183">
        <v>214</v>
      </c>
      <c r="Q2353" s="183">
        <v>19</v>
      </c>
      <c r="R2353" s="183">
        <v>391</v>
      </c>
      <c r="S2353" s="183">
        <v>200</v>
      </c>
      <c r="T2353" s="183">
        <v>223</v>
      </c>
      <c r="U2353" s="183">
        <v>23</v>
      </c>
      <c r="V2353" s="183">
        <v>382</v>
      </c>
      <c r="W2353" s="183">
        <v>190</v>
      </c>
      <c r="X2353" s="183">
        <v>232</v>
      </c>
      <c r="Y2353" s="183">
        <v>18</v>
      </c>
    </row>
    <row r="2354" spans="1:25" x14ac:dyDescent="0.2">
      <c r="A2354" s="184">
        <v>12060037</v>
      </c>
      <c r="B2354" s="183" t="str">
        <f>[1]店マスタ!B2353</f>
        <v>（有）ハシドデンキ</v>
      </c>
      <c r="C2354" s="183">
        <v>3.5</v>
      </c>
      <c r="D2354" s="183">
        <v>3.5</v>
      </c>
      <c r="E2354" s="183">
        <f>_xlfn.XLOOKUP(A2354,[2]Sheet1!$R:$R,[2]Sheet1!$AB:$AB,"",0)</f>
        <v>3.5</v>
      </c>
      <c r="F2354" s="183">
        <f>_xlfn.XLOOKUP($A2354,[3]【2026年03月度_全社】RFM客層一覧表データ!$A:$A,[3]【2026年03月度_全社】RFM客層一覧表データ!C:C,"",0)</f>
        <v>303</v>
      </c>
      <c r="G2354" s="183">
        <f>_xlfn.XLOOKUP($A2354,[3]【2026年03月度_全社】RFM客層一覧表データ!$A:$A,[3]【2026年03月度_全社】RFM客層一覧表データ!D:D,"",0)</f>
        <v>109</v>
      </c>
      <c r="H2354" s="183">
        <f>_xlfn.XLOOKUP($A2354,[3]【2026年03月度_全社】RFM客層一覧表データ!$A:$A,[3]【2026年03月度_全社】RFM客層一覧表データ!E:E,"",0)</f>
        <v>0</v>
      </c>
      <c r="I2354" s="183">
        <f>_xlfn.XLOOKUP($A2354,[3]【2026年03月度_全社】RFM客層一覧表データ!$A:$A,[3]【2026年03月度_全社】RFM客層一覧表データ!F:F,"",0)</f>
        <v>0</v>
      </c>
      <c r="J2354" s="183">
        <v>306</v>
      </c>
      <c r="K2354" s="183">
        <v>95</v>
      </c>
      <c r="L2354" s="183">
        <v>1</v>
      </c>
      <c r="M2354" s="183">
        <v>0</v>
      </c>
      <c r="N2354" s="183">
        <v>310</v>
      </c>
      <c r="O2354" s="183">
        <v>119</v>
      </c>
      <c r="P2354" s="183">
        <v>1</v>
      </c>
      <c r="Q2354" s="183">
        <v>0</v>
      </c>
      <c r="R2354" s="183">
        <v>299</v>
      </c>
      <c r="S2354" s="183">
        <v>103</v>
      </c>
      <c r="T2354" s="183">
        <v>1</v>
      </c>
      <c r="U2354" s="183">
        <v>0</v>
      </c>
      <c r="V2354" s="183">
        <v>385</v>
      </c>
      <c r="W2354" s="183">
        <v>136</v>
      </c>
      <c r="X2354" s="183">
        <v>2</v>
      </c>
      <c r="Y2354" s="183">
        <v>0</v>
      </c>
    </row>
    <row r="2355" spans="1:25" x14ac:dyDescent="0.2">
      <c r="A2355" s="184">
        <v>12061001</v>
      </c>
      <c r="B2355" s="183" t="str">
        <f>[1]店マスタ!B2354</f>
        <v>マルヤス電気（株）</v>
      </c>
      <c r="C2355" s="183">
        <v>4</v>
      </c>
      <c r="D2355" s="183">
        <v>4</v>
      </c>
      <c r="E2355" s="183">
        <f>_xlfn.XLOOKUP(A2355,[2]Sheet1!$R:$R,[2]Sheet1!$AB:$AB,"",0)</f>
        <v>3.5</v>
      </c>
      <c r="F2355" s="183">
        <f>_xlfn.XLOOKUP($A2355,[3]【2026年03月度_全社】RFM客層一覧表データ!$A:$A,[3]【2026年03月度_全社】RFM客層一覧表データ!C:C,"",0)</f>
        <v>1077</v>
      </c>
      <c r="G2355" s="183">
        <f>_xlfn.XLOOKUP($A2355,[3]【2026年03月度_全社】RFM客層一覧表データ!$A:$A,[3]【2026年03月度_全社】RFM客層一覧表データ!D:D,"",0)</f>
        <v>441</v>
      </c>
      <c r="H2355" s="183">
        <f>_xlfn.XLOOKUP($A2355,[3]【2026年03月度_全社】RFM客層一覧表データ!$A:$A,[3]【2026年03月度_全社】RFM客層一覧表データ!E:E,"",0)</f>
        <v>588</v>
      </c>
      <c r="I2355" s="183">
        <f>_xlfn.XLOOKUP($A2355,[3]【2026年03月度_全社】RFM客層一覧表データ!$A:$A,[3]【2026年03月度_全社】RFM客層一覧表データ!F:F,"",0)</f>
        <v>59</v>
      </c>
      <c r="J2355" s="183">
        <v>1126</v>
      </c>
      <c r="K2355" s="183">
        <v>453</v>
      </c>
      <c r="L2355" s="183">
        <v>617</v>
      </c>
      <c r="M2355" s="183">
        <v>48</v>
      </c>
      <c r="N2355" s="183">
        <v>1187</v>
      </c>
      <c r="O2355" s="183">
        <v>457</v>
      </c>
      <c r="P2355" s="183">
        <v>660</v>
      </c>
      <c r="Q2355" s="183">
        <v>46</v>
      </c>
      <c r="R2355" s="183">
        <v>1243</v>
      </c>
      <c r="S2355" s="183">
        <v>556</v>
      </c>
      <c r="T2355" s="183">
        <v>686</v>
      </c>
      <c r="U2355" s="183">
        <v>62</v>
      </c>
      <c r="V2355" s="183">
        <v>1299</v>
      </c>
      <c r="W2355" s="183">
        <v>546</v>
      </c>
      <c r="X2355" s="183">
        <v>697</v>
      </c>
      <c r="Y2355" s="183">
        <v>56</v>
      </c>
    </row>
    <row r="2356" spans="1:25" x14ac:dyDescent="0.2">
      <c r="A2356" s="184">
        <v>12061009</v>
      </c>
      <c r="B2356" s="183" t="str">
        <f>[1]店マスタ!B2355</f>
        <v>Ｃｌａｒｔｅ’ヒラバヤシ</v>
      </c>
      <c r="C2356" s="183">
        <v>1.5</v>
      </c>
      <c r="D2356" s="183">
        <v>1.5</v>
      </c>
      <c r="E2356" s="183">
        <f>_xlfn.XLOOKUP(A2356,[2]Sheet1!$R:$R,[2]Sheet1!$AB:$AB,"",0)</f>
        <v>1.5</v>
      </c>
      <c r="F2356" s="183">
        <f>_xlfn.XLOOKUP($A2356,[3]【2026年03月度_全社】RFM客層一覧表データ!$A:$A,[3]【2026年03月度_全社】RFM客層一覧表データ!C:C,"",0)</f>
        <v>275</v>
      </c>
      <c r="G2356" s="183">
        <f>_xlfn.XLOOKUP($A2356,[3]【2026年03月度_全社】RFM客層一覧表データ!$A:$A,[3]【2026年03月度_全社】RFM客層一覧表データ!D:D,"",0)</f>
        <v>121</v>
      </c>
      <c r="H2356" s="183">
        <f>_xlfn.XLOOKUP($A2356,[3]【2026年03月度_全社】RFM客層一覧表データ!$A:$A,[3]【2026年03月度_全社】RFM客層一覧表データ!E:E,"",0)</f>
        <v>150</v>
      </c>
      <c r="I2356" s="183">
        <f>_xlfn.XLOOKUP($A2356,[3]【2026年03月度_全社】RFM客層一覧表データ!$A:$A,[3]【2026年03月度_全社】RFM客層一覧表データ!F:F,"",0)</f>
        <v>10</v>
      </c>
      <c r="J2356" s="183">
        <v>312</v>
      </c>
      <c r="K2356" s="183">
        <v>127</v>
      </c>
      <c r="L2356" s="183">
        <v>160</v>
      </c>
      <c r="M2356" s="183">
        <v>12</v>
      </c>
      <c r="N2356" s="183">
        <v>327</v>
      </c>
      <c r="O2356" s="183">
        <v>126</v>
      </c>
      <c r="P2356" s="183">
        <v>168</v>
      </c>
      <c r="Q2356" s="183">
        <v>19</v>
      </c>
      <c r="R2356" s="183">
        <v>330</v>
      </c>
      <c r="S2356" s="183">
        <v>137</v>
      </c>
      <c r="T2356" s="183">
        <v>179</v>
      </c>
      <c r="U2356" s="183">
        <v>16</v>
      </c>
      <c r="V2356" s="183">
        <v>333</v>
      </c>
      <c r="W2356" s="183">
        <v>131</v>
      </c>
      <c r="X2356" s="183">
        <v>185</v>
      </c>
      <c r="Y2356" s="183">
        <v>15</v>
      </c>
    </row>
    <row r="2357" spans="1:25" x14ac:dyDescent="0.2">
      <c r="A2357" s="184">
        <v>12061010</v>
      </c>
      <c r="B2357" s="183" t="str">
        <f>[1]店マスタ!B2356</f>
        <v>金子電化</v>
      </c>
      <c r="C2357" s="183">
        <v>3</v>
      </c>
      <c r="D2357" s="183">
        <v>3</v>
      </c>
      <c r="E2357" s="183">
        <f>_xlfn.XLOOKUP(A2357,[2]Sheet1!$R:$R,[2]Sheet1!$AB:$AB,"",0)</f>
        <v>3</v>
      </c>
      <c r="F2357" s="183">
        <f>_xlfn.XLOOKUP($A2357,[3]【2026年03月度_全社】RFM客層一覧表データ!$A:$A,[3]【2026年03月度_全社】RFM客層一覧表データ!C:C,"",0)</f>
        <v>828</v>
      </c>
      <c r="G2357" s="183">
        <f>_xlfn.XLOOKUP($A2357,[3]【2026年03月度_全社】RFM客層一覧表データ!$A:$A,[3]【2026年03月度_全社】RFM客層一覧表データ!D:D,"",0)</f>
        <v>405</v>
      </c>
      <c r="H2357" s="183">
        <f>_xlfn.XLOOKUP($A2357,[3]【2026年03月度_全社】RFM客層一覧表データ!$A:$A,[3]【2026年03月度_全社】RFM客層一覧表データ!E:E,"",0)</f>
        <v>483</v>
      </c>
      <c r="I2357" s="183">
        <f>_xlfn.XLOOKUP($A2357,[3]【2026年03月度_全社】RFM客層一覧表データ!$A:$A,[3]【2026年03月度_全社】RFM客層一覧表データ!F:F,"",0)</f>
        <v>43</v>
      </c>
      <c r="J2357" s="183">
        <v>856</v>
      </c>
      <c r="K2357" s="183">
        <v>394</v>
      </c>
      <c r="L2357" s="183">
        <v>508</v>
      </c>
      <c r="M2357" s="183">
        <v>35</v>
      </c>
      <c r="N2357" s="183">
        <v>870</v>
      </c>
      <c r="O2357" s="183">
        <v>413</v>
      </c>
      <c r="P2357" s="183">
        <v>530</v>
      </c>
      <c r="Q2357" s="183">
        <v>36</v>
      </c>
      <c r="R2357" s="183">
        <v>878</v>
      </c>
      <c r="S2357" s="183">
        <v>426</v>
      </c>
      <c r="T2357" s="183">
        <v>546</v>
      </c>
      <c r="U2357" s="183">
        <v>31</v>
      </c>
      <c r="V2357" s="183">
        <v>894</v>
      </c>
      <c r="W2357" s="183">
        <v>444</v>
      </c>
      <c r="X2357" s="183">
        <v>552</v>
      </c>
      <c r="Y2357" s="183">
        <v>29</v>
      </c>
    </row>
    <row r="2358" spans="1:25" x14ac:dyDescent="0.2">
      <c r="A2358" s="184">
        <v>12062010</v>
      </c>
      <c r="B2358" s="183" t="str">
        <f>[1]店マスタ!B2357</f>
        <v>フレンドヤザキ</v>
      </c>
      <c r="C2358" s="183">
        <v>1.5</v>
      </c>
      <c r="D2358" s="183">
        <v>0</v>
      </c>
      <c r="E2358" s="183" t="str">
        <f>_xlfn.XLOOKUP(A2358,[2]Sheet1!$R:$R,[2]Sheet1!$AB:$AB,"",0)</f>
        <v/>
      </c>
      <c r="F2358" s="183" t="str">
        <f>_xlfn.XLOOKUP($A2358,[3]【2026年03月度_全社】RFM客層一覧表データ!$A:$A,[3]【2026年03月度_全社】RFM客層一覧表データ!C:C,"",0)</f>
        <v/>
      </c>
      <c r="G2358" s="183" t="str">
        <f>_xlfn.XLOOKUP($A2358,[3]【2026年03月度_全社】RFM客層一覧表データ!$A:$A,[3]【2026年03月度_全社】RFM客層一覧表データ!D:D,"",0)</f>
        <v/>
      </c>
      <c r="H2358" s="183" t="str">
        <f>_xlfn.XLOOKUP($A2358,[3]【2026年03月度_全社】RFM客層一覧表データ!$A:$A,[3]【2026年03月度_全社】RFM客層一覧表データ!E:E,"",0)</f>
        <v/>
      </c>
      <c r="I2358" s="183" t="str">
        <f>_xlfn.XLOOKUP($A2358,[3]【2026年03月度_全社】RFM客層一覧表データ!$A:$A,[3]【2026年03月度_全社】RFM客層一覧表データ!F:F,"",0)</f>
        <v/>
      </c>
      <c r="J2358" s="183">
        <v>0</v>
      </c>
      <c r="K2358" s="183">
        <v>0</v>
      </c>
      <c r="L2358" s="183">
        <v>0</v>
      </c>
      <c r="M2358" s="183">
        <v>0</v>
      </c>
      <c r="N2358" s="183">
        <v>0</v>
      </c>
      <c r="O2358" s="183">
        <v>0</v>
      </c>
      <c r="P2358" s="183">
        <v>0</v>
      </c>
      <c r="Q2358" s="183">
        <v>0</v>
      </c>
      <c r="R2358" s="183">
        <v>0</v>
      </c>
      <c r="S2358" s="183">
        <v>0</v>
      </c>
      <c r="T2358" s="183">
        <v>0</v>
      </c>
      <c r="U2358" s="183">
        <v>0</v>
      </c>
      <c r="V2358" s="183">
        <v>0</v>
      </c>
      <c r="W2358" s="183">
        <v>0</v>
      </c>
      <c r="X2358" s="183">
        <v>0</v>
      </c>
      <c r="Y2358" s="183">
        <v>0</v>
      </c>
    </row>
    <row r="2359" spans="1:25" x14ac:dyDescent="0.2">
      <c r="A2359" s="184">
        <v>12063010</v>
      </c>
      <c r="B2359" s="183" t="str">
        <f>[1]店マスタ!B2358</f>
        <v>ユウデン</v>
      </c>
      <c r="C2359" s="183">
        <v>1.5</v>
      </c>
      <c r="D2359" s="183">
        <v>1.5</v>
      </c>
      <c r="E2359" s="183">
        <f>_xlfn.XLOOKUP(A2359,[2]Sheet1!$R:$R,[2]Sheet1!$AB:$AB,"",0)</f>
        <v>1.5</v>
      </c>
      <c r="F2359" s="183">
        <f>_xlfn.XLOOKUP($A2359,[3]【2026年03月度_全社】RFM客層一覧表データ!$A:$A,[3]【2026年03月度_全社】RFM客層一覧表データ!C:C,"",0)</f>
        <v>305</v>
      </c>
      <c r="G2359" s="183">
        <f>_xlfn.XLOOKUP($A2359,[3]【2026年03月度_全社】RFM客層一覧表データ!$A:$A,[3]【2026年03月度_全社】RFM客層一覧表データ!D:D,"",0)</f>
        <v>125</v>
      </c>
      <c r="H2359" s="183">
        <f>_xlfn.XLOOKUP($A2359,[3]【2026年03月度_全社】RFM客層一覧表データ!$A:$A,[3]【2026年03月度_全社】RFM客層一覧表データ!E:E,"",0)</f>
        <v>206</v>
      </c>
      <c r="I2359" s="183">
        <f>_xlfn.XLOOKUP($A2359,[3]【2026年03月度_全社】RFM客層一覧表データ!$A:$A,[3]【2026年03月度_全社】RFM客層一覧表データ!F:F,"",0)</f>
        <v>12</v>
      </c>
      <c r="J2359" s="183">
        <v>325</v>
      </c>
      <c r="K2359" s="183">
        <v>167</v>
      </c>
      <c r="L2359" s="183">
        <v>223</v>
      </c>
      <c r="M2359" s="183">
        <v>16</v>
      </c>
      <c r="N2359" s="183">
        <v>319</v>
      </c>
      <c r="O2359" s="183">
        <v>134</v>
      </c>
      <c r="P2359" s="183">
        <v>221</v>
      </c>
      <c r="Q2359" s="183">
        <v>8</v>
      </c>
      <c r="R2359" s="183">
        <v>324</v>
      </c>
      <c r="S2359" s="183">
        <v>136</v>
      </c>
      <c r="T2359" s="183">
        <v>228</v>
      </c>
      <c r="U2359" s="183">
        <v>7</v>
      </c>
      <c r="V2359" s="183">
        <v>357</v>
      </c>
      <c r="W2359" s="183">
        <v>154</v>
      </c>
      <c r="X2359" s="183">
        <v>230</v>
      </c>
      <c r="Y2359" s="183">
        <v>11</v>
      </c>
    </row>
    <row r="2360" spans="1:25" x14ac:dyDescent="0.2">
      <c r="A2360" s="184">
        <v>12063033</v>
      </c>
      <c r="B2360" s="183" t="str">
        <f>[1]店マスタ!B2359</f>
        <v>（有）グリーンポート　ササヤ</v>
      </c>
      <c r="C2360" s="183">
        <v>2</v>
      </c>
      <c r="D2360" s="183">
        <v>2</v>
      </c>
      <c r="E2360" s="183">
        <f>_xlfn.XLOOKUP(A2360,[2]Sheet1!$R:$R,[2]Sheet1!$AB:$AB,"",0)</f>
        <v>2</v>
      </c>
      <c r="F2360" s="183">
        <f>_xlfn.XLOOKUP($A2360,[3]【2026年03月度_全社】RFM客層一覧表データ!$A:$A,[3]【2026年03月度_全社】RFM客層一覧表データ!C:C,"",0)</f>
        <v>348</v>
      </c>
      <c r="G2360" s="183">
        <f>_xlfn.XLOOKUP($A2360,[3]【2026年03月度_全社】RFM客層一覧表データ!$A:$A,[3]【2026年03月度_全社】RFM客層一覧表データ!D:D,"",0)</f>
        <v>137</v>
      </c>
      <c r="H2360" s="183">
        <f>_xlfn.XLOOKUP($A2360,[3]【2026年03月度_全社】RFM客層一覧表データ!$A:$A,[3]【2026年03月度_全社】RFM客層一覧表データ!E:E,"",0)</f>
        <v>155</v>
      </c>
      <c r="I2360" s="183">
        <f>_xlfn.XLOOKUP($A2360,[3]【2026年03月度_全社】RFM客層一覧表データ!$A:$A,[3]【2026年03月度_全社】RFM客層一覧表データ!F:F,"",0)</f>
        <v>21</v>
      </c>
      <c r="J2360" s="183">
        <v>369</v>
      </c>
      <c r="K2360" s="183">
        <v>150</v>
      </c>
      <c r="L2360" s="183">
        <v>166</v>
      </c>
      <c r="M2360" s="183">
        <v>25</v>
      </c>
      <c r="N2360" s="183">
        <v>371</v>
      </c>
      <c r="O2360" s="183">
        <v>147</v>
      </c>
      <c r="P2360" s="183">
        <v>171</v>
      </c>
      <c r="Q2360" s="183">
        <v>19</v>
      </c>
      <c r="R2360" s="183">
        <v>382</v>
      </c>
      <c r="S2360" s="183">
        <v>139</v>
      </c>
      <c r="T2360" s="183">
        <v>187</v>
      </c>
      <c r="U2360" s="183">
        <v>19</v>
      </c>
      <c r="V2360" s="183">
        <v>417</v>
      </c>
      <c r="W2360" s="183">
        <v>172</v>
      </c>
      <c r="X2360" s="183">
        <v>196</v>
      </c>
      <c r="Y2360" s="183">
        <v>25</v>
      </c>
    </row>
    <row r="2361" spans="1:25" x14ac:dyDescent="0.2">
      <c r="A2361" s="184">
        <v>12070001</v>
      </c>
      <c r="B2361" s="183" t="str">
        <f>[1]店マスタ!B2360</f>
        <v>（株）キタノヤ電器</v>
      </c>
      <c r="C2361" s="183">
        <v>11.5</v>
      </c>
      <c r="D2361" s="183">
        <v>13</v>
      </c>
      <c r="E2361" s="183">
        <f>_xlfn.XLOOKUP(A2361,[2]Sheet1!$R:$R,[2]Sheet1!$AB:$AB,"",0)</f>
        <v>13</v>
      </c>
      <c r="F2361" s="183">
        <f>_xlfn.XLOOKUP($A2361,[3]【2026年03月度_全社】RFM客層一覧表データ!$A:$A,[3]【2026年03月度_全社】RFM客層一覧表データ!C:C,"",0)</f>
        <v>4324</v>
      </c>
      <c r="G2361" s="183">
        <f>_xlfn.XLOOKUP($A2361,[3]【2026年03月度_全社】RFM客層一覧表データ!$A:$A,[3]【2026年03月度_全社】RFM客層一覧表データ!D:D,"",0)</f>
        <v>1846</v>
      </c>
      <c r="H2361" s="183">
        <f>_xlfn.XLOOKUP($A2361,[3]【2026年03月度_全社】RFM客層一覧表データ!$A:$A,[3]【2026年03月度_全社】RFM客層一覧表データ!E:E,"",0)</f>
        <v>2429</v>
      </c>
      <c r="I2361" s="183">
        <f>_xlfn.XLOOKUP($A2361,[3]【2026年03月度_全社】RFM客層一覧表データ!$A:$A,[3]【2026年03月度_全社】RFM客層一覧表データ!F:F,"",0)</f>
        <v>248</v>
      </c>
      <c r="J2361" s="183">
        <v>4620</v>
      </c>
      <c r="K2361" s="183">
        <v>2078</v>
      </c>
      <c r="L2361" s="183">
        <v>2434</v>
      </c>
      <c r="M2361" s="183">
        <v>318</v>
      </c>
      <c r="N2361" s="183">
        <v>4630</v>
      </c>
      <c r="O2361" s="183">
        <v>1970</v>
      </c>
      <c r="P2361" s="183">
        <v>2399</v>
      </c>
      <c r="Q2361" s="183">
        <v>328</v>
      </c>
      <c r="R2361" s="183">
        <v>4539</v>
      </c>
      <c r="S2361" s="183">
        <v>2113</v>
      </c>
      <c r="T2361" s="183">
        <v>2324</v>
      </c>
      <c r="U2361" s="183">
        <v>418</v>
      </c>
      <c r="V2361" s="183">
        <v>4323</v>
      </c>
      <c r="W2361" s="183">
        <v>2132</v>
      </c>
      <c r="X2361" s="183">
        <v>2287</v>
      </c>
      <c r="Y2361" s="183">
        <v>396</v>
      </c>
    </row>
    <row r="2362" spans="1:25" x14ac:dyDescent="0.2">
      <c r="A2362" s="184">
        <v>12070003</v>
      </c>
      <c r="B2362" s="183" t="str">
        <f>[1]店マスタ!B2361</f>
        <v>（有）エルモールヤハタ</v>
      </c>
      <c r="C2362" s="183">
        <v>1.5</v>
      </c>
      <c r="D2362" s="183">
        <v>1.5</v>
      </c>
      <c r="E2362" s="183">
        <f>_xlfn.XLOOKUP(A2362,[2]Sheet1!$R:$R,[2]Sheet1!$AB:$AB,"",0)</f>
        <v>1.5</v>
      </c>
      <c r="F2362" s="183">
        <f>_xlfn.XLOOKUP($A2362,[3]【2026年03月度_全社】RFM客層一覧表データ!$A:$A,[3]【2026年03月度_全社】RFM客層一覧表データ!C:C,"",0)</f>
        <v>363</v>
      </c>
      <c r="G2362" s="183">
        <f>_xlfn.XLOOKUP($A2362,[3]【2026年03月度_全社】RFM客層一覧表データ!$A:$A,[3]【2026年03月度_全社】RFM客層一覧表データ!D:D,"",0)</f>
        <v>178</v>
      </c>
      <c r="H2362" s="183">
        <f>_xlfn.XLOOKUP($A2362,[3]【2026年03月度_全社】RFM客層一覧表データ!$A:$A,[3]【2026年03月度_全社】RFM客層一覧表データ!E:E,"",0)</f>
        <v>225</v>
      </c>
      <c r="I2362" s="183">
        <f>_xlfn.XLOOKUP($A2362,[3]【2026年03月度_全社】RFM客層一覧表データ!$A:$A,[3]【2026年03月度_全社】RFM客層一覧表データ!F:F,"",0)</f>
        <v>17</v>
      </c>
      <c r="J2362" s="183">
        <v>367</v>
      </c>
      <c r="K2362" s="183">
        <v>176</v>
      </c>
      <c r="L2362" s="183">
        <v>228</v>
      </c>
      <c r="M2362" s="183">
        <v>13</v>
      </c>
      <c r="N2362" s="183">
        <v>373</v>
      </c>
      <c r="O2362" s="183">
        <v>188</v>
      </c>
      <c r="P2362" s="183">
        <v>238</v>
      </c>
      <c r="Q2362" s="183">
        <v>13</v>
      </c>
      <c r="R2362" s="183">
        <v>379</v>
      </c>
      <c r="S2362" s="183">
        <v>199</v>
      </c>
      <c r="T2362" s="183">
        <v>252</v>
      </c>
      <c r="U2362" s="183">
        <v>4</v>
      </c>
      <c r="V2362" s="183">
        <v>408</v>
      </c>
      <c r="W2362" s="183">
        <v>196</v>
      </c>
      <c r="X2362" s="183">
        <v>258</v>
      </c>
      <c r="Y2362" s="183">
        <v>11</v>
      </c>
    </row>
    <row r="2363" spans="1:25" x14ac:dyDescent="0.2">
      <c r="A2363" s="184">
        <v>12070006</v>
      </c>
      <c r="B2363" s="183" t="str">
        <f>[1]店マスタ!B2362</f>
        <v>株式会社　井口電気本店</v>
      </c>
      <c r="C2363" s="183">
        <v>3.5</v>
      </c>
      <c r="D2363" s="183">
        <v>3.5</v>
      </c>
      <c r="E2363" s="183">
        <f>_xlfn.XLOOKUP(A2363,[2]Sheet1!$R:$R,[2]Sheet1!$AB:$AB,"",0)</f>
        <v>3.5</v>
      </c>
      <c r="F2363" s="183" t="str">
        <f>_xlfn.XLOOKUP($A2363,[3]【2026年03月度_全社】RFM客層一覧表データ!$A:$A,[3]【2026年03月度_全社】RFM客層一覧表データ!C:C,"",0)</f>
        <v/>
      </c>
      <c r="G2363" s="183" t="str">
        <f>_xlfn.XLOOKUP($A2363,[3]【2026年03月度_全社】RFM客層一覧表データ!$A:$A,[3]【2026年03月度_全社】RFM客層一覧表データ!D:D,"",0)</f>
        <v/>
      </c>
      <c r="H2363" s="183" t="str">
        <f>_xlfn.XLOOKUP($A2363,[3]【2026年03月度_全社】RFM客層一覧表データ!$A:$A,[3]【2026年03月度_全社】RFM客層一覧表データ!E:E,"",0)</f>
        <v/>
      </c>
      <c r="I2363" s="183" t="str">
        <f>_xlfn.XLOOKUP($A2363,[3]【2026年03月度_全社】RFM客層一覧表データ!$A:$A,[3]【2026年03月度_全社】RFM客層一覧表データ!F:F,"",0)</f>
        <v/>
      </c>
      <c r="J2363" s="183">
        <v>0</v>
      </c>
      <c r="K2363" s="183">
        <v>0</v>
      </c>
      <c r="L2363" s="183">
        <v>0</v>
      </c>
      <c r="M2363" s="183">
        <v>0</v>
      </c>
      <c r="N2363" s="183">
        <v>0</v>
      </c>
      <c r="O2363" s="183">
        <v>0</v>
      </c>
      <c r="P2363" s="183">
        <v>0</v>
      </c>
      <c r="Q2363" s="183">
        <v>0</v>
      </c>
      <c r="R2363" s="183">
        <v>0</v>
      </c>
      <c r="S2363" s="183">
        <v>0</v>
      </c>
      <c r="T2363" s="183">
        <v>0</v>
      </c>
      <c r="U2363" s="183">
        <v>0</v>
      </c>
      <c r="V2363" s="183">
        <v>0</v>
      </c>
      <c r="W2363" s="183">
        <v>0</v>
      </c>
      <c r="X2363" s="183">
        <v>0</v>
      </c>
      <c r="Y2363" s="183">
        <v>0</v>
      </c>
    </row>
    <row r="2364" spans="1:25" x14ac:dyDescent="0.2">
      <c r="A2364" s="184">
        <v>12070007</v>
      </c>
      <c r="B2364" s="183" t="str">
        <f>[1]店マスタ!B2363</f>
        <v>パナメイト　イナムセン</v>
      </c>
      <c r="C2364" s="183">
        <v>2.5</v>
      </c>
      <c r="D2364" s="183">
        <v>1.5</v>
      </c>
      <c r="E2364" s="183">
        <f>_xlfn.XLOOKUP(A2364,[2]Sheet1!$R:$R,[2]Sheet1!$AB:$AB,"",0)</f>
        <v>1.5</v>
      </c>
      <c r="F2364" s="183">
        <f>_xlfn.XLOOKUP($A2364,[3]【2026年03月度_全社】RFM客層一覧表データ!$A:$A,[3]【2026年03月度_全社】RFM客層一覧表データ!C:C,"",0)</f>
        <v>536</v>
      </c>
      <c r="G2364" s="183">
        <f>_xlfn.XLOOKUP($A2364,[3]【2026年03月度_全社】RFM客層一覧表データ!$A:$A,[3]【2026年03月度_全社】RFM客層一覧表データ!D:D,"",0)</f>
        <v>161</v>
      </c>
      <c r="H2364" s="183">
        <f>_xlfn.XLOOKUP($A2364,[3]【2026年03月度_全社】RFM客層一覧表データ!$A:$A,[3]【2026年03月度_全社】RFM客層一覧表データ!E:E,"",0)</f>
        <v>201</v>
      </c>
      <c r="I2364" s="183">
        <f>_xlfn.XLOOKUP($A2364,[3]【2026年03月度_全社】RFM客層一覧表データ!$A:$A,[3]【2026年03月度_全社】RFM客層一覧表データ!F:F,"",0)</f>
        <v>39</v>
      </c>
      <c r="J2364" s="183">
        <v>605</v>
      </c>
      <c r="K2364" s="183">
        <v>170</v>
      </c>
      <c r="L2364" s="183">
        <v>221</v>
      </c>
      <c r="M2364" s="183">
        <v>48</v>
      </c>
      <c r="N2364" s="183">
        <v>631</v>
      </c>
      <c r="O2364" s="183">
        <v>194</v>
      </c>
      <c r="P2364" s="183">
        <v>244</v>
      </c>
      <c r="Q2364" s="183">
        <v>47</v>
      </c>
      <c r="R2364" s="183">
        <v>670</v>
      </c>
      <c r="S2364" s="183">
        <v>191</v>
      </c>
      <c r="T2364" s="183">
        <v>263</v>
      </c>
      <c r="U2364" s="183">
        <v>40</v>
      </c>
      <c r="V2364" s="183">
        <v>702</v>
      </c>
      <c r="W2364" s="183">
        <v>268</v>
      </c>
      <c r="X2364" s="183">
        <v>254</v>
      </c>
      <c r="Y2364" s="183">
        <v>66</v>
      </c>
    </row>
    <row r="2365" spans="1:25" x14ac:dyDescent="0.2">
      <c r="A2365" s="184">
        <v>12070012</v>
      </c>
      <c r="B2365" s="183" t="str">
        <f>[1]店マスタ!B2364</f>
        <v>（資）ミツワ無線電機商会</v>
      </c>
      <c r="C2365" s="183">
        <v>1.5</v>
      </c>
      <c r="D2365" s="183">
        <v>1.5</v>
      </c>
      <c r="E2365" s="183">
        <f>_xlfn.XLOOKUP(A2365,[2]Sheet1!$R:$R,[2]Sheet1!$AB:$AB,"",0)</f>
        <v>1.5</v>
      </c>
      <c r="F2365" s="183">
        <f>_xlfn.XLOOKUP($A2365,[3]【2026年03月度_全社】RFM客層一覧表データ!$A:$A,[3]【2026年03月度_全社】RFM客層一覧表データ!C:C,"",0)</f>
        <v>238</v>
      </c>
      <c r="G2365" s="183">
        <f>_xlfn.XLOOKUP($A2365,[3]【2026年03月度_全社】RFM客層一覧表データ!$A:$A,[3]【2026年03月度_全社】RFM客層一覧表データ!D:D,"",0)</f>
        <v>72</v>
      </c>
      <c r="H2365" s="183">
        <f>_xlfn.XLOOKUP($A2365,[3]【2026年03月度_全社】RFM客層一覧表データ!$A:$A,[3]【2026年03月度_全社】RFM客層一覧表データ!E:E,"",0)</f>
        <v>124</v>
      </c>
      <c r="I2365" s="183">
        <f>_xlfn.XLOOKUP($A2365,[3]【2026年03月度_全社】RFM客層一覧表データ!$A:$A,[3]【2026年03月度_全社】RFM客層一覧表データ!F:F,"",0)</f>
        <v>8</v>
      </c>
      <c r="J2365" s="183">
        <v>256</v>
      </c>
      <c r="K2365" s="183">
        <v>98</v>
      </c>
      <c r="L2365" s="183">
        <v>132</v>
      </c>
      <c r="M2365" s="183">
        <v>4</v>
      </c>
      <c r="N2365" s="183">
        <v>271</v>
      </c>
      <c r="O2365" s="183">
        <v>108</v>
      </c>
      <c r="P2365" s="183">
        <v>137</v>
      </c>
      <c r="Q2365" s="183">
        <v>16</v>
      </c>
      <c r="R2365" s="183">
        <v>307</v>
      </c>
      <c r="S2365" s="183">
        <v>129</v>
      </c>
      <c r="T2365" s="183">
        <v>146</v>
      </c>
      <c r="U2365" s="183">
        <v>12</v>
      </c>
      <c r="V2365" s="183">
        <v>321</v>
      </c>
      <c r="W2365" s="183">
        <v>134</v>
      </c>
      <c r="X2365" s="183">
        <v>162</v>
      </c>
      <c r="Y2365" s="183">
        <v>10</v>
      </c>
    </row>
    <row r="2366" spans="1:25" x14ac:dyDescent="0.2">
      <c r="A2366" s="184">
        <v>12071005</v>
      </c>
      <c r="B2366" s="183" t="str">
        <f>[1]店マスタ!B2365</f>
        <v>アートタナカヤ</v>
      </c>
      <c r="C2366" s="183">
        <v>1</v>
      </c>
      <c r="D2366" s="183">
        <v>1</v>
      </c>
      <c r="E2366" s="183">
        <f>_xlfn.XLOOKUP(A2366,[2]Sheet1!$R:$R,[2]Sheet1!$AB:$AB,"",0)</f>
        <v>1</v>
      </c>
      <c r="F2366" s="183">
        <f>_xlfn.XLOOKUP($A2366,[3]【2026年03月度_全社】RFM客層一覧表データ!$A:$A,[3]【2026年03月度_全社】RFM客層一覧表データ!C:C,"",0)</f>
        <v>0</v>
      </c>
      <c r="G2366" s="183">
        <f>_xlfn.XLOOKUP($A2366,[3]【2026年03月度_全社】RFM客層一覧表データ!$A:$A,[3]【2026年03月度_全社】RFM客層一覧表データ!D:D,"",0)</f>
        <v>0</v>
      </c>
      <c r="H2366" s="183">
        <f>_xlfn.XLOOKUP($A2366,[3]【2026年03月度_全社】RFM客層一覧表データ!$A:$A,[3]【2026年03月度_全社】RFM客層一覧表データ!E:E,"",0)</f>
        <v>0</v>
      </c>
      <c r="I2366" s="183">
        <f>_xlfn.XLOOKUP($A2366,[3]【2026年03月度_全社】RFM客層一覧表データ!$A:$A,[3]【2026年03月度_全社】RFM客層一覧表データ!F:F,"",0)</f>
        <v>0</v>
      </c>
      <c r="J2366" s="183">
        <v>0</v>
      </c>
      <c r="K2366" s="183">
        <v>0</v>
      </c>
      <c r="L2366" s="183">
        <v>0</v>
      </c>
      <c r="M2366" s="183">
        <v>0</v>
      </c>
      <c r="N2366" s="183">
        <v>0</v>
      </c>
      <c r="O2366" s="183">
        <v>0</v>
      </c>
      <c r="P2366" s="183">
        <v>0</v>
      </c>
      <c r="Q2366" s="183">
        <v>0</v>
      </c>
      <c r="R2366" s="183">
        <v>0</v>
      </c>
      <c r="S2366" s="183">
        <v>0</v>
      </c>
      <c r="T2366" s="183">
        <v>0</v>
      </c>
      <c r="U2366" s="183">
        <v>0</v>
      </c>
      <c r="V2366" s="183">
        <v>0</v>
      </c>
      <c r="W2366" s="183">
        <v>0</v>
      </c>
      <c r="X2366" s="183">
        <v>0</v>
      </c>
      <c r="Y2366" s="183">
        <v>0</v>
      </c>
    </row>
    <row r="2367" spans="1:25" x14ac:dyDescent="0.2">
      <c r="A2367" s="184">
        <v>12071006</v>
      </c>
      <c r="B2367" s="183" t="str">
        <f>[1]店マスタ!B2366</f>
        <v>エルコンパス　イセリョウ</v>
      </c>
      <c r="C2367" s="183">
        <v>2.5</v>
      </c>
      <c r="D2367" s="183">
        <v>2.5</v>
      </c>
      <c r="E2367" s="183">
        <f>_xlfn.XLOOKUP(A2367,[2]Sheet1!$R:$R,[2]Sheet1!$AB:$AB,"",0)</f>
        <v>2.5</v>
      </c>
      <c r="F2367" s="183">
        <f>_xlfn.XLOOKUP($A2367,[3]【2026年03月度_全社】RFM客層一覧表データ!$A:$A,[3]【2026年03月度_全社】RFM客層一覧表データ!C:C,"",0)</f>
        <v>300</v>
      </c>
      <c r="G2367" s="183">
        <f>_xlfn.XLOOKUP($A2367,[3]【2026年03月度_全社】RFM客層一覧表データ!$A:$A,[3]【2026年03月度_全社】RFM客層一覧表データ!D:D,"",0)</f>
        <v>114</v>
      </c>
      <c r="H2367" s="183">
        <f>_xlfn.XLOOKUP($A2367,[3]【2026年03月度_全社】RFM客層一覧表データ!$A:$A,[3]【2026年03月度_全社】RFM客層一覧表データ!E:E,"",0)</f>
        <v>142</v>
      </c>
      <c r="I2367" s="183">
        <f>_xlfn.XLOOKUP($A2367,[3]【2026年03月度_全社】RFM客層一覧表データ!$A:$A,[3]【2026年03月度_全社】RFM客層一覧表データ!F:F,"",0)</f>
        <v>15</v>
      </c>
      <c r="J2367" s="183">
        <v>310</v>
      </c>
      <c r="K2367" s="183">
        <v>93</v>
      </c>
      <c r="L2367" s="183">
        <v>134</v>
      </c>
      <c r="M2367" s="183">
        <v>14</v>
      </c>
      <c r="N2367" s="183">
        <v>323</v>
      </c>
      <c r="O2367" s="183">
        <v>123</v>
      </c>
      <c r="P2367" s="183">
        <v>147</v>
      </c>
      <c r="Q2367" s="183">
        <v>22</v>
      </c>
      <c r="R2367" s="183">
        <v>328</v>
      </c>
      <c r="S2367" s="183">
        <v>133</v>
      </c>
      <c r="T2367" s="183">
        <v>155</v>
      </c>
      <c r="U2367" s="183">
        <v>25</v>
      </c>
      <c r="V2367" s="183">
        <v>334</v>
      </c>
      <c r="W2367" s="183">
        <v>112</v>
      </c>
      <c r="X2367" s="183">
        <v>157</v>
      </c>
      <c r="Y2367" s="183">
        <v>16</v>
      </c>
    </row>
    <row r="2368" spans="1:25" x14ac:dyDescent="0.2">
      <c r="A2368" s="184">
        <v>12071010</v>
      </c>
      <c r="B2368" s="183" t="str">
        <f>[1]店マスタ!B2367</f>
        <v>パナメイト　ツシ</v>
      </c>
      <c r="C2368" s="183">
        <v>3</v>
      </c>
      <c r="D2368" s="183">
        <v>3</v>
      </c>
      <c r="E2368" s="183">
        <f>_xlfn.XLOOKUP(A2368,[2]Sheet1!$R:$R,[2]Sheet1!$AB:$AB,"",0)</f>
        <v>3</v>
      </c>
      <c r="F2368" s="183" t="str">
        <f>_xlfn.XLOOKUP($A2368,[3]【2026年03月度_全社】RFM客層一覧表データ!$A:$A,[3]【2026年03月度_全社】RFM客層一覧表データ!C:C,"",0)</f>
        <v/>
      </c>
      <c r="G2368" s="183" t="str">
        <f>_xlfn.XLOOKUP($A2368,[3]【2026年03月度_全社】RFM客層一覧表データ!$A:$A,[3]【2026年03月度_全社】RFM客層一覧表データ!D:D,"",0)</f>
        <v/>
      </c>
      <c r="H2368" s="183" t="str">
        <f>_xlfn.XLOOKUP($A2368,[3]【2026年03月度_全社】RFM客層一覧表データ!$A:$A,[3]【2026年03月度_全社】RFM客層一覧表データ!E:E,"",0)</f>
        <v/>
      </c>
      <c r="I2368" s="183" t="str">
        <f>_xlfn.XLOOKUP($A2368,[3]【2026年03月度_全社】RFM客層一覧表データ!$A:$A,[3]【2026年03月度_全社】RFM客層一覧表データ!F:F,"",0)</f>
        <v/>
      </c>
      <c r="J2368" s="183">
        <v>0</v>
      </c>
      <c r="K2368" s="183">
        <v>0</v>
      </c>
      <c r="L2368" s="183">
        <v>0</v>
      </c>
      <c r="M2368" s="183">
        <v>0</v>
      </c>
      <c r="N2368" s="183">
        <v>0</v>
      </c>
      <c r="O2368" s="183">
        <v>0</v>
      </c>
      <c r="P2368" s="183">
        <v>0</v>
      </c>
      <c r="Q2368" s="183">
        <v>0</v>
      </c>
      <c r="R2368" s="183">
        <v>0</v>
      </c>
      <c r="S2368" s="183">
        <v>0</v>
      </c>
      <c r="T2368" s="183">
        <v>0</v>
      </c>
      <c r="U2368" s="183">
        <v>0</v>
      </c>
      <c r="V2368" s="183">
        <v>0</v>
      </c>
      <c r="W2368" s="183">
        <v>0</v>
      </c>
      <c r="X2368" s="183">
        <v>0</v>
      </c>
      <c r="Y2368" s="183">
        <v>0</v>
      </c>
    </row>
    <row r="2369" spans="1:25" x14ac:dyDescent="0.2">
      <c r="A2369" s="184">
        <v>12071017</v>
      </c>
      <c r="B2369" s="183" t="str">
        <f>[1]店マスタ!B2368</f>
        <v>有限会社イホク</v>
      </c>
      <c r="C2369" s="183">
        <v>4.5</v>
      </c>
      <c r="D2369" s="183">
        <v>3</v>
      </c>
      <c r="E2369" s="183">
        <f>_xlfn.XLOOKUP(A2369,[2]Sheet1!$R:$R,[2]Sheet1!$AB:$AB,"",0)</f>
        <v>3</v>
      </c>
      <c r="F2369" s="183">
        <f>_xlfn.XLOOKUP($A2369,[3]【2026年03月度_全社】RFM客層一覧表データ!$A:$A,[3]【2026年03月度_全社】RFM客層一覧表データ!C:C,"",0)</f>
        <v>889</v>
      </c>
      <c r="G2369" s="183">
        <f>_xlfn.XLOOKUP($A2369,[3]【2026年03月度_全社】RFM客層一覧表データ!$A:$A,[3]【2026年03月度_全社】RFM客層一覧表データ!D:D,"",0)</f>
        <v>398</v>
      </c>
      <c r="H2369" s="183">
        <f>_xlfn.XLOOKUP($A2369,[3]【2026年03月度_全社】RFM客層一覧表データ!$A:$A,[3]【2026年03月度_全社】RFM客層一覧表データ!E:E,"",0)</f>
        <v>400</v>
      </c>
      <c r="I2369" s="183">
        <f>_xlfn.XLOOKUP($A2369,[3]【2026年03月度_全社】RFM客層一覧表データ!$A:$A,[3]【2026年03月度_全社】RFM客層一覧表データ!F:F,"",0)</f>
        <v>82</v>
      </c>
      <c r="J2369" s="183">
        <v>877</v>
      </c>
      <c r="K2369" s="183">
        <v>337</v>
      </c>
      <c r="L2369" s="183">
        <v>394</v>
      </c>
      <c r="M2369" s="183">
        <v>60</v>
      </c>
      <c r="N2369" s="183">
        <v>858</v>
      </c>
      <c r="O2369" s="183">
        <v>342</v>
      </c>
      <c r="P2369" s="183">
        <v>393</v>
      </c>
      <c r="Q2369" s="183">
        <v>75</v>
      </c>
      <c r="R2369" s="183">
        <v>862</v>
      </c>
      <c r="S2369" s="183">
        <v>355</v>
      </c>
      <c r="T2369" s="183">
        <v>401</v>
      </c>
      <c r="U2369" s="183">
        <v>54</v>
      </c>
      <c r="V2369" s="183">
        <v>861</v>
      </c>
      <c r="W2369" s="183">
        <v>367</v>
      </c>
      <c r="X2369" s="183">
        <v>397</v>
      </c>
      <c r="Y2369" s="183">
        <v>61</v>
      </c>
    </row>
    <row r="2370" spans="1:25" x14ac:dyDescent="0.2">
      <c r="A2370" s="184">
        <v>12071019</v>
      </c>
      <c r="B2370" s="183" t="str">
        <f>[1]店マスタ!B2369</f>
        <v>パナメイト　ハニュウ</v>
      </c>
      <c r="C2370" s="183">
        <v>3</v>
      </c>
      <c r="D2370" s="183">
        <v>1.5</v>
      </c>
      <c r="E2370" s="183">
        <f>_xlfn.XLOOKUP(A2370,[2]Sheet1!$R:$R,[2]Sheet1!$AB:$AB,"",0)</f>
        <v>1.5</v>
      </c>
      <c r="F2370" s="183">
        <f>_xlfn.XLOOKUP($A2370,[3]【2026年03月度_全社】RFM客層一覧表データ!$A:$A,[3]【2026年03月度_全社】RFM客層一覧表データ!C:C,"",0)</f>
        <v>374</v>
      </c>
      <c r="G2370" s="183">
        <f>_xlfn.XLOOKUP($A2370,[3]【2026年03月度_全社】RFM客層一覧表データ!$A:$A,[3]【2026年03月度_全社】RFM客層一覧表データ!D:D,"",0)</f>
        <v>95</v>
      </c>
      <c r="H2370" s="183">
        <f>_xlfn.XLOOKUP($A2370,[3]【2026年03月度_全社】RFM客層一覧表データ!$A:$A,[3]【2026年03月度_全社】RFM客層一覧表データ!E:E,"",0)</f>
        <v>115</v>
      </c>
      <c r="I2370" s="183">
        <f>_xlfn.XLOOKUP($A2370,[3]【2026年03月度_全社】RFM客層一覧表データ!$A:$A,[3]【2026年03月度_全社】RFM客層一覧表データ!F:F,"",0)</f>
        <v>24</v>
      </c>
      <c r="J2370" s="183">
        <v>386</v>
      </c>
      <c r="K2370" s="183">
        <v>95</v>
      </c>
      <c r="L2370" s="183">
        <v>117</v>
      </c>
      <c r="M2370" s="183">
        <v>25</v>
      </c>
      <c r="N2370" s="183">
        <v>397</v>
      </c>
      <c r="O2370" s="183">
        <v>152</v>
      </c>
      <c r="P2370" s="183">
        <v>123</v>
      </c>
      <c r="Q2370" s="183">
        <v>43</v>
      </c>
      <c r="R2370" s="183">
        <v>394</v>
      </c>
      <c r="S2370" s="183">
        <v>85</v>
      </c>
      <c r="T2370" s="183">
        <v>109</v>
      </c>
      <c r="U2370" s="183">
        <v>18</v>
      </c>
      <c r="V2370" s="183">
        <v>415</v>
      </c>
      <c r="W2370" s="183">
        <v>147</v>
      </c>
      <c r="X2370" s="183">
        <v>125</v>
      </c>
      <c r="Y2370" s="183">
        <v>45</v>
      </c>
    </row>
    <row r="2371" spans="1:25" x14ac:dyDescent="0.2">
      <c r="A2371" s="184">
        <v>12071022</v>
      </c>
      <c r="B2371" s="183" t="str">
        <f>[1]店マスタ!B2370</f>
        <v>エルコンパス　イリイチ</v>
      </c>
      <c r="C2371" s="183">
        <v>1.5</v>
      </c>
      <c r="D2371" s="183">
        <v>1.5</v>
      </c>
      <c r="E2371" s="183">
        <f>_xlfn.XLOOKUP(A2371,[2]Sheet1!$R:$R,[2]Sheet1!$AB:$AB,"",0)</f>
        <v>1.5</v>
      </c>
      <c r="F2371" s="183" t="str">
        <f>_xlfn.XLOOKUP($A2371,[3]【2026年03月度_全社】RFM客層一覧表データ!$A:$A,[3]【2026年03月度_全社】RFM客層一覧表データ!C:C,"",0)</f>
        <v/>
      </c>
      <c r="G2371" s="183" t="str">
        <f>_xlfn.XLOOKUP($A2371,[3]【2026年03月度_全社】RFM客層一覧表データ!$A:$A,[3]【2026年03月度_全社】RFM客層一覧表データ!D:D,"",0)</f>
        <v/>
      </c>
      <c r="H2371" s="183" t="str">
        <f>_xlfn.XLOOKUP($A2371,[3]【2026年03月度_全社】RFM客層一覧表データ!$A:$A,[3]【2026年03月度_全社】RFM客層一覧表データ!E:E,"",0)</f>
        <v/>
      </c>
      <c r="I2371" s="183" t="str">
        <f>_xlfn.XLOOKUP($A2371,[3]【2026年03月度_全社】RFM客層一覧表データ!$A:$A,[3]【2026年03月度_全社】RFM客層一覧表データ!F:F,"",0)</f>
        <v/>
      </c>
      <c r="J2371" s="183">
        <v>0</v>
      </c>
      <c r="K2371" s="183">
        <v>0</v>
      </c>
      <c r="L2371" s="183">
        <v>0</v>
      </c>
      <c r="M2371" s="183">
        <v>0</v>
      </c>
      <c r="N2371" s="183">
        <v>0</v>
      </c>
      <c r="O2371" s="183">
        <v>0</v>
      </c>
      <c r="P2371" s="183">
        <v>0</v>
      </c>
      <c r="Q2371" s="183">
        <v>0</v>
      </c>
      <c r="R2371" s="183">
        <v>0</v>
      </c>
      <c r="S2371" s="183">
        <v>0</v>
      </c>
      <c r="T2371" s="183">
        <v>0</v>
      </c>
      <c r="U2371" s="183">
        <v>0</v>
      </c>
      <c r="V2371" s="183">
        <v>0</v>
      </c>
      <c r="W2371" s="183">
        <v>0</v>
      </c>
      <c r="X2371" s="183">
        <v>0</v>
      </c>
      <c r="Y2371" s="183">
        <v>0</v>
      </c>
    </row>
    <row r="2372" spans="1:25" x14ac:dyDescent="0.2">
      <c r="A2372" s="184">
        <v>12071046</v>
      </c>
      <c r="B2372" s="183" t="str">
        <f>[1]店マスタ!B2371</f>
        <v>加藤テレビ</v>
      </c>
      <c r="C2372" s="183">
        <v>1.5</v>
      </c>
      <c r="D2372" s="183">
        <v>1.5</v>
      </c>
      <c r="E2372" s="183">
        <f>_xlfn.XLOOKUP(A2372,[2]Sheet1!$R:$R,[2]Sheet1!$AB:$AB,"",0)</f>
        <v>1.5</v>
      </c>
      <c r="F2372" s="183">
        <f>_xlfn.XLOOKUP($A2372,[3]【2026年03月度_全社】RFM客層一覧表データ!$A:$A,[3]【2026年03月度_全社】RFM客層一覧表データ!C:C,"",0)</f>
        <v>301</v>
      </c>
      <c r="G2372" s="183">
        <f>_xlfn.XLOOKUP($A2372,[3]【2026年03月度_全社】RFM客層一覧表データ!$A:$A,[3]【2026年03月度_全社】RFM客層一覧表データ!D:D,"",0)</f>
        <v>98</v>
      </c>
      <c r="H2372" s="183">
        <f>_xlfn.XLOOKUP($A2372,[3]【2026年03月度_全社】RFM客層一覧表データ!$A:$A,[3]【2026年03月度_全社】RFM客層一覧表データ!E:E,"",0)</f>
        <v>140</v>
      </c>
      <c r="I2372" s="183">
        <f>_xlfn.XLOOKUP($A2372,[3]【2026年03月度_全社】RFM客層一覧表データ!$A:$A,[3]【2026年03月度_全社】RFM客層一覧表データ!F:F,"",0)</f>
        <v>8</v>
      </c>
      <c r="J2372" s="183">
        <v>326</v>
      </c>
      <c r="K2372" s="183">
        <v>110</v>
      </c>
      <c r="L2372" s="183">
        <v>167</v>
      </c>
      <c r="M2372" s="183">
        <v>12</v>
      </c>
      <c r="N2372" s="183">
        <v>341</v>
      </c>
      <c r="O2372" s="183">
        <v>100</v>
      </c>
      <c r="P2372" s="183">
        <v>175</v>
      </c>
      <c r="Q2372" s="183">
        <v>9</v>
      </c>
      <c r="R2372" s="183">
        <v>368</v>
      </c>
      <c r="S2372" s="183">
        <v>126</v>
      </c>
      <c r="T2372" s="183">
        <v>187</v>
      </c>
      <c r="U2372" s="183">
        <v>11</v>
      </c>
      <c r="V2372" s="183">
        <v>384</v>
      </c>
      <c r="W2372" s="183">
        <v>126</v>
      </c>
      <c r="X2372" s="183">
        <v>195</v>
      </c>
      <c r="Y2372" s="183">
        <v>12</v>
      </c>
    </row>
    <row r="2373" spans="1:25" x14ac:dyDescent="0.2">
      <c r="A2373" s="184">
        <v>12071068</v>
      </c>
      <c r="B2373" s="183" t="str">
        <f>[1]店マスタ!B2372</f>
        <v>（有）サカイ家電</v>
      </c>
      <c r="C2373" s="183">
        <v>2</v>
      </c>
      <c r="D2373" s="183">
        <v>2</v>
      </c>
      <c r="E2373" s="183">
        <f>_xlfn.XLOOKUP(A2373,[2]Sheet1!$R:$R,[2]Sheet1!$AB:$AB,"",0)</f>
        <v>2</v>
      </c>
      <c r="F2373" s="183">
        <f>_xlfn.XLOOKUP($A2373,[3]【2026年03月度_全社】RFM客層一覧表データ!$A:$A,[3]【2026年03月度_全社】RFM客層一覧表データ!C:C,"",0)</f>
        <v>0</v>
      </c>
      <c r="G2373" s="183">
        <f>_xlfn.XLOOKUP($A2373,[3]【2026年03月度_全社】RFM客層一覧表データ!$A:$A,[3]【2026年03月度_全社】RFM客層一覧表データ!D:D,"",0)</f>
        <v>0</v>
      </c>
      <c r="H2373" s="183">
        <f>_xlfn.XLOOKUP($A2373,[3]【2026年03月度_全社】RFM客層一覧表データ!$A:$A,[3]【2026年03月度_全社】RFM客層一覧表データ!E:E,"",0)</f>
        <v>0</v>
      </c>
      <c r="I2373" s="183">
        <f>_xlfn.XLOOKUP($A2373,[3]【2026年03月度_全社】RFM客層一覧表データ!$A:$A,[3]【2026年03月度_全社】RFM客層一覧表データ!F:F,"",0)</f>
        <v>0</v>
      </c>
      <c r="J2373" s="183">
        <v>0</v>
      </c>
      <c r="K2373" s="183">
        <v>0</v>
      </c>
      <c r="L2373" s="183">
        <v>0</v>
      </c>
      <c r="M2373" s="183">
        <v>0</v>
      </c>
      <c r="N2373" s="183">
        <v>0</v>
      </c>
      <c r="O2373" s="183">
        <v>0</v>
      </c>
      <c r="P2373" s="183">
        <v>0</v>
      </c>
      <c r="Q2373" s="183">
        <v>0</v>
      </c>
      <c r="R2373" s="183">
        <v>0</v>
      </c>
      <c r="S2373" s="183">
        <v>0</v>
      </c>
      <c r="T2373" s="183">
        <v>0</v>
      </c>
      <c r="U2373" s="183">
        <v>0</v>
      </c>
      <c r="V2373" s="183">
        <v>0</v>
      </c>
      <c r="W2373" s="183">
        <v>0</v>
      </c>
      <c r="X2373" s="183">
        <v>0</v>
      </c>
      <c r="Y2373" s="183">
        <v>0</v>
      </c>
    </row>
    <row r="2374" spans="1:25" x14ac:dyDescent="0.2">
      <c r="A2374" s="184">
        <v>12072001</v>
      </c>
      <c r="B2374" s="183" t="str">
        <f>[1]店マスタ!B2373</f>
        <v>エルコンパス　ハラ</v>
      </c>
      <c r="C2374" s="183">
        <v>1.5</v>
      </c>
      <c r="D2374" s="183">
        <v>1.5</v>
      </c>
      <c r="E2374" s="183">
        <f>_xlfn.XLOOKUP(A2374,[2]Sheet1!$R:$R,[2]Sheet1!$AB:$AB,"",0)</f>
        <v>1.5</v>
      </c>
      <c r="F2374" s="183">
        <f>_xlfn.XLOOKUP($A2374,[3]【2026年03月度_全社】RFM客層一覧表データ!$A:$A,[3]【2026年03月度_全社】RFM客層一覧表データ!C:C,"",0)</f>
        <v>204</v>
      </c>
      <c r="G2374" s="183">
        <f>_xlfn.XLOOKUP($A2374,[3]【2026年03月度_全社】RFM客層一覧表データ!$A:$A,[3]【2026年03月度_全社】RFM客層一覧表データ!D:D,"",0)</f>
        <v>111</v>
      </c>
      <c r="H2374" s="183">
        <f>_xlfn.XLOOKUP($A2374,[3]【2026年03月度_全社】RFM客層一覧表データ!$A:$A,[3]【2026年03月度_全社】RFM客層一覧表データ!E:E,"",0)</f>
        <v>145</v>
      </c>
      <c r="I2374" s="183">
        <f>_xlfn.XLOOKUP($A2374,[3]【2026年03月度_全社】RFM客層一覧表データ!$A:$A,[3]【2026年03月度_全社】RFM客層一覧表データ!F:F,"",0)</f>
        <v>4</v>
      </c>
      <c r="J2374" s="183">
        <v>217</v>
      </c>
      <c r="K2374" s="183">
        <v>111</v>
      </c>
      <c r="L2374" s="183">
        <v>151</v>
      </c>
      <c r="M2374" s="183">
        <v>3</v>
      </c>
      <c r="N2374" s="183">
        <v>224</v>
      </c>
      <c r="O2374" s="183">
        <v>115</v>
      </c>
      <c r="P2374" s="183">
        <v>159</v>
      </c>
      <c r="Q2374" s="183">
        <v>5</v>
      </c>
      <c r="R2374" s="183">
        <v>232</v>
      </c>
      <c r="S2374" s="183">
        <v>116</v>
      </c>
      <c r="T2374" s="183">
        <v>165</v>
      </c>
      <c r="U2374" s="183">
        <v>4</v>
      </c>
      <c r="V2374" s="183">
        <v>238</v>
      </c>
      <c r="W2374" s="183">
        <v>136</v>
      </c>
      <c r="X2374" s="183">
        <v>182</v>
      </c>
      <c r="Y2374" s="183">
        <v>5</v>
      </c>
    </row>
    <row r="2375" spans="1:25" x14ac:dyDescent="0.2">
      <c r="A2375" s="184">
        <v>12072017</v>
      </c>
      <c r="B2375" s="183" t="str">
        <f>[1]店マスタ!B2374</f>
        <v>（有）タック</v>
      </c>
      <c r="C2375" s="183">
        <v>5</v>
      </c>
      <c r="D2375" s="183">
        <v>5</v>
      </c>
      <c r="E2375" s="183">
        <f>_xlfn.XLOOKUP(A2375,[2]Sheet1!$R:$R,[2]Sheet1!$AB:$AB,"",0)</f>
        <v>5</v>
      </c>
      <c r="F2375" s="183">
        <f>_xlfn.XLOOKUP($A2375,[3]【2026年03月度_全社】RFM客層一覧表データ!$A:$A,[3]【2026年03月度_全社】RFM客層一覧表データ!C:C,"",0)</f>
        <v>550</v>
      </c>
      <c r="G2375" s="183">
        <f>_xlfn.XLOOKUP($A2375,[3]【2026年03月度_全社】RFM客層一覧表データ!$A:$A,[3]【2026年03月度_全社】RFM客層一覧表データ!D:D,"",0)</f>
        <v>275</v>
      </c>
      <c r="H2375" s="183">
        <f>_xlfn.XLOOKUP($A2375,[3]【2026年03月度_全社】RFM客層一覧表データ!$A:$A,[3]【2026年03月度_全社】RFM客層一覧表データ!E:E,"",0)</f>
        <v>351</v>
      </c>
      <c r="I2375" s="183">
        <f>_xlfn.XLOOKUP($A2375,[3]【2026年03月度_全社】RFM客層一覧表データ!$A:$A,[3]【2026年03月度_全社】RFM客層一覧表データ!F:F,"",0)</f>
        <v>19</v>
      </c>
      <c r="J2375" s="183">
        <v>569</v>
      </c>
      <c r="K2375" s="183">
        <v>286</v>
      </c>
      <c r="L2375" s="183">
        <v>353</v>
      </c>
      <c r="M2375" s="183">
        <v>27</v>
      </c>
      <c r="N2375" s="183">
        <v>568</v>
      </c>
      <c r="O2375" s="183">
        <v>302</v>
      </c>
      <c r="P2375" s="183">
        <v>355</v>
      </c>
      <c r="Q2375" s="183">
        <v>23</v>
      </c>
      <c r="R2375" s="183">
        <v>584</v>
      </c>
      <c r="S2375" s="183">
        <v>320</v>
      </c>
      <c r="T2375" s="183">
        <v>351</v>
      </c>
      <c r="U2375" s="183">
        <v>28</v>
      </c>
      <c r="V2375" s="183">
        <v>585</v>
      </c>
      <c r="W2375" s="183">
        <v>318</v>
      </c>
      <c r="X2375" s="183">
        <v>353</v>
      </c>
      <c r="Y2375" s="183">
        <v>31</v>
      </c>
    </row>
    <row r="2376" spans="1:25" x14ac:dyDescent="0.2">
      <c r="A2376" s="184">
        <v>12072021</v>
      </c>
      <c r="B2376" s="183" t="str">
        <f>[1]店マスタ!B2375</f>
        <v>ティブロン（有）</v>
      </c>
      <c r="C2376" s="183">
        <v>1.5</v>
      </c>
      <c r="D2376" s="183">
        <v>1.5</v>
      </c>
      <c r="E2376" s="183">
        <f>_xlfn.XLOOKUP(A2376,[2]Sheet1!$R:$R,[2]Sheet1!$AB:$AB,"",0)</f>
        <v>1.5</v>
      </c>
      <c r="F2376" s="183">
        <f>_xlfn.XLOOKUP($A2376,[3]【2026年03月度_全社】RFM客層一覧表データ!$A:$A,[3]【2026年03月度_全社】RFM客層一覧表データ!C:C,"",0)</f>
        <v>718</v>
      </c>
      <c r="G2376" s="183">
        <f>_xlfn.XLOOKUP($A2376,[3]【2026年03月度_全社】RFM客層一覧表データ!$A:$A,[3]【2026年03月度_全社】RFM客層一覧表データ!D:D,"",0)</f>
        <v>268</v>
      </c>
      <c r="H2376" s="183">
        <f>_xlfn.XLOOKUP($A2376,[3]【2026年03月度_全社】RFM客層一覧表データ!$A:$A,[3]【2026年03月度_全社】RFM客層一覧表データ!E:E,"",0)</f>
        <v>349</v>
      </c>
      <c r="I2376" s="183">
        <f>_xlfn.XLOOKUP($A2376,[3]【2026年03月度_全社】RFM客層一覧表データ!$A:$A,[3]【2026年03月度_全社】RFM客層一覧表データ!F:F,"",0)</f>
        <v>33</v>
      </c>
      <c r="J2376" s="183">
        <v>753</v>
      </c>
      <c r="K2376" s="183">
        <v>299</v>
      </c>
      <c r="L2376" s="183">
        <v>356</v>
      </c>
      <c r="M2376" s="183">
        <v>46</v>
      </c>
      <c r="N2376" s="183">
        <v>761</v>
      </c>
      <c r="O2376" s="183">
        <v>274</v>
      </c>
      <c r="P2376" s="183">
        <v>354</v>
      </c>
      <c r="Q2376" s="183">
        <v>36</v>
      </c>
      <c r="R2376" s="183">
        <v>796</v>
      </c>
      <c r="S2376" s="183">
        <v>316</v>
      </c>
      <c r="T2376" s="183">
        <v>361</v>
      </c>
      <c r="U2376" s="183">
        <v>47</v>
      </c>
      <c r="V2376" s="183">
        <v>800</v>
      </c>
      <c r="W2376" s="183">
        <v>349</v>
      </c>
      <c r="X2376" s="183">
        <v>348</v>
      </c>
      <c r="Y2376" s="183">
        <v>60</v>
      </c>
    </row>
    <row r="2377" spans="1:25" x14ac:dyDescent="0.2">
      <c r="A2377" s="184">
        <v>12080007</v>
      </c>
      <c r="B2377" s="183" t="str">
        <f>[1]店マスタ!B2376</f>
        <v>でんきの森忠</v>
      </c>
      <c r="C2377" s="183">
        <v>1.5</v>
      </c>
      <c r="D2377" s="183">
        <v>0</v>
      </c>
      <c r="E2377" s="183" t="str">
        <f>_xlfn.XLOOKUP(A2377,[2]Sheet1!$R:$R,[2]Sheet1!$AB:$AB,"",0)</f>
        <v/>
      </c>
      <c r="F2377" s="183" t="str">
        <f>_xlfn.XLOOKUP($A2377,[3]【2026年03月度_全社】RFM客層一覧表データ!$A:$A,[3]【2026年03月度_全社】RFM客層一覧表データ!C:C,"",0)</f>
        <v/>
      </c>
      <c r="G2377" s="183" t="str">
        <f>_xlfn.XLOOKUP($A2377,[3]【2026年03月度_全社】RFM客層一覧表データ!$A:$A,[3]【2026年03月度_全社】RFM客層一覧表データ!D:D,"",0)</f>
        <v/>
      </c>
      <c r="H2377" s="183" t="str">
        <f>_xlfn.XLOOKUP($A2377,[3]【2026年03月度_全社】RFM客層一覧表データ!$A:$A,[3]【2026年03月度_全社】RFM客層一覧表データ!E:E,"",0)</f>
        <v/>
      </c>
      <c r="I2377" s="183" t="str">
        <f>_xlfn.XLOOKUP($A2377,[3]【2026年03月度_全社】RFM客層一覧表データ!$A:$A,[3]【2026年03月度_全社】RFM客層一覧表データ!F:F,"",0)</f>
        <v/>
      </c>
      <c r="J2377" s="183">
        <v>0</v>
      </c>
      <c r="K2377" s="183">
        <v>0</v>
      </c>
      <c r="L2377" s="183">
        <v>0</v>
      </c>
      <c r="M2377" s="183">
        <v>0</v>
      </c>
      <c r="N2377" s="183">
        <v>0</v>
      </c>
      <c r="O2377" s="183">
        <v>0</v>
      </c>
      <c r="P2377" s="183">
        <v>0</v>
      </c>
      <c r="Q2377" s="183">
        <v>0</v>
      </c>
      <c r="R2377" s="183">
        <v>0</v>
      </c>
      <c r="S2377" s="183">
        <v>0</v>
      </c>
      <c r="T2377" s="183">
        <v>0</v>
      </c>
      <c r="U2377" s="183">
        <v>0</v>
      </c>
      <c r="V2377" s="183">
        <v>0</v>
      </c>
      <c r="W2377" s="183">
        <v>0</v>
      </c>
      <c r="X2377" s="183">
        <v>0</v>
      </c>
      <c r="Y2377" s="183">
        <v>0</v>
      </c>
    </row>
    <row r="2378" spans="1:25" x14ac:dyDescent="0.2">
      <c r="A2378" s="184">
        <v>12080100</v>
      </c>
      <c r="B2378" s="183" t="str">
        <f>[1]店マスタ!B2377</f>
        <v>株式会社テヅカデンキ</v>
      </c>
      <c r="C2378" s="183">
        <v>3.5</v>
      </c>
      <c r="D2378" s="183">
        <v>3.5</v>
      </c>
      <c r="E2378" s="183">
        <f>_xlfn.XLOOKUP(A2378,[2]Sheet1!$R:$R,[2]Sheet1!$AB:$AB,"",0)</f>
        <v>3.5</v>
      </c>
      <c r="F2378" s="183">
        <f>_xlfn.XLOOKUP($A2378,[3]【2026年03月度_全社】RFM客層一覧表データ!$A:$A,[3]【2026年03月度_全社】RFM客層一覧表データ!C:C,"",0)</f>
        <v>1120</v>
      </c>
      <c r="G2378" s="183">
        <f>_xlfn.XLOOKUP($A2378,[3]【2026年03月度_全社】RFM客層一覧表データ!$A:$A,[3]【2026年03月度_全社】RFM客層一覧表データ!D:D,"",0)</f>
        <v>545</v>
      </c>
      <c r="H2378" s="183">
        <f>_xlfn.XLOOKUP($A2378,[3]【2026年03月度_全社】RFM客層一覧表データ!$A:$A,[3]【2026年03月度_全社】RFM客層一覧表データ!E:E,"",0)</f>
        <v>650</v>
      </c>
      <c r="I2378" s="183">
        <f>_xlfn.XLOOKUP($A2378,[3]【2026年03月度_全社】RFM客層一覧表データ!$A:$A,[3]【2026年03月度_全社】RFM客層一覧表データ!F:F,"",0)</f>
        <v>72</v>
      </c>
      <c r="J2378" s="183">
        <v>1145</v>
      </c>
      <c r="K2378" s="183">
        <v>548</v>
      </c>
      <c r="L2378" s="183">
        <v>656</v>
      </c>
      <c r="M2378" s="183">
        <v>53</v>
      </c>
      <c r="N2378" s="183">
        <v>1179</v>
      </c>
      <c r="O2378" s="183">
        <v>550</v>
      </c>
      <c r="P2378" s="183">
        <v>677</v>
      </c>
      <c r="Q2378" s="183">
        <v>55</v>
      </c>
      <c r="R2378" s="183">
        <v>1209</v>
      </c>
      <c r="S2378" s="183">
        <v>555</v>
      </c>
      <c r="T2378" s="183">
        <v>684</v>
      </c>
      <c r="U2378" s="183">
        <v>40</v>
      </c>
      <c r="V2378" s="183">
        <v>1256</v>
      </c>
      <c r="W2378" s="183">
        <v>573</v>
      </c>
      <c r="X2378" s="183">
        <v>706</v>
      </c>
      <c r="Y2378" s="183">
        <v>64</v>
      </c>
    </row>
    <row r="2379" spans="1:25" x14ac:dyDescent="0.2">
      <c r="A2379" s="184">
        <v>12080155</v>
      </c>
      <c r="B2379" s="183" t="str">
        <f>[1]店マスタ!B2378</f>
        <v>エルコンパス　コヤマ</v>
      </c>
      <c r="C2379" s="183">
        <v>2.5</v>
      </c>
      <c r="D2379" s="183">
        <v>2.5</v>
      </c>
      <c r="E2379" s="183">
        <f>_xlfn.XLOOKUP(A2379,[2]Sheet1!$R:$R,[2]Sheet1!$AB:$AB,"",0)</f>
        <v>2.5</v>
      </c>
      <c r="F2379" s="183">
        <f>_xlfn.XLOOKUP($A2379,[3]【2026年03月度_全社】RFM客層一覧表データ!$A:$A,[3]【2026年03月度_全社】RFM客層一覧表データ!C:C,"",0)</f>
        <v>497</v>
      </c>
      <c r="G2379" s="183">
        <f>_xlfn.XLOOKUP($A2379,[3]【2026年03月度_全社】RFM客層一覧表データ!$A:$A,[3]【2026年03月度_全社】RFM客層一覧表データ!D:D,"",0)</f>
        <v>226</v>
      </c>
      <c r="H2379" s="183">
        <f>_xlfn.XLOOKUP($A2379,[3]【2026年03月度_全社】RFM客層一覧表データ!$A:$A,[3]【2026年03月度_全社】RFM客層一覧表データ!E:E,"",0)</f>
        <v>211</v>
      </c>
      <c r="I2379" s="183">
        <f>_xlfn.XLOOKUP($A2379,[3]【2026年03月度_全社】RFM客層一覧表データ!$A:$A,[3]【2026年03月度_全社】RFM客層一覧表データ!F:F,"",0)</f>
        <v>44</v>
      </c>
      <c r="J2379" s="183">
        <v>488</v>
      </c>
      <c r="K2379" s="183">
        <v>217</v>
      </c>
      <c r="L2379" s="183">
        <v>212</v>
      </c>
      <c r="M2379" s="183">
        <v>45</v>
      </c>
      <c r="N2379" s="183">
        <v>483</v>
      </c>
      <c r="O2379" s="183">
        <v>210</v>
      </c>
      <c r="P2379" s="183">
        <v>209</v>
      </c>
      <c r="Q2379" s="183">
        <v>51</v>
      </c>
      <c r="R2379" s="183">
        <v>466</v>
      </c>
      <c r="S2379" s="183">
        <v>194</v>
      </c>
      <c r="T2379" s="183">
        <v>213</v>
      </c>
      <c r="U2379" s="183">
        <v>34</v>
      </c>
      <c r="V2379" s="183">
        <v>473</v>
      </c>
      <c r="W2379" s="183">
        <v>194</v>
      </c>
      <c r="X2379" s="183">
        <v>218</v>
      </c>
      <c r="Y2379" s="183">
        <v>26</v>
      </c>
    </row>
    <row r="2380" spans="1:25" x14ac:dyDescent="0.2">
      <c r="A2380" s="184">
        <v>12080211</v>
      </c>
      <c r="B2380" s="183" t="str">
        <f>[1]店マスタ!B2379</f>
        <v>ＮＡＧＡＮＯ２１’ｓフジサワ</v>
      </c>
      <c r="C2380" s="183">
        <v>3</v>
      </c>
      <c r="D2380" s="183">
        <v>3</v>
      </c>
      <c r="E2380" s="183">
        <f>_xlfn.XLOOKUP(A2380,[2]Sheet1!$R:$R,[2]Sheet1!$AB:$AB,"",0)</f>
        <v>3</v>
      </c>
      <c r="F2380" s="183">
        <f>_xlfn.XLOOKUP($A2380,[3]【2026年03月度_全社】RFM客層一覧表データ!$A:$A,[3]【2026年03月度_全社】RFM客層一覧表データ!C:C,"",0)</f>
        <v>563</v>
      </c>
      <c r="G2380" s="183">
        <f>_xlfn.XLOOKUP($A2380,[3]【2026年03月度_全社】RFM客層一覧表データ!$A:$A,[3]【2026年03月度_全社】RFM客層一覧表データ!D:D,"",0)</f>
        <v>272</v>
      </c>
      <c r="H2380" s="183">
        <f>_xlfn.XLOOKUP($A2380,[3]【2026年03月度_全社】RFM客層一覧表データ!$A:$A,[3]【2026年03月度_全社】RFM客層一覧表データ!E:E,"",0)</f>
        <v>328</v>
      </c>
      <c r="I2380" s="183">
        <f>_xlfn.XLOOKUP($A2380,[3]【2026年03月度_全社】RFM客層一覧表データ!$A:$A,[3]【2026年03月度_全社】RFM客層一覧表データ!F:F,"",0)</f>
        <v>35</v>
      </c>
      <c r="J2380" s="183">
        <v>571</v>
      </c>
      <c r="K2380" s="183">
        <v>288</v>
      </c>
      <c r="L2380" s="183">
        <v>336</v>
      </c>
      <c r="M2380" s="183">
        <v>41</v>
      </c>
      <c r="N2380" s="183">
        <v>720</v>
      </c>
      <c r="O2380" s="183">
        <v>352</v>
      </c>
      <c r="P2380" s="183">
        <v>418</v>
      </c>
      <c r="Q2380" s="183">
        <v>54</v>
      </c>
      <c r="R2380" s="183">
        <v>734</v>
      </c>
      <c r="S2380" s="183">
        <v>336</v>
      </c>
      <c r="T2380" s="183">
        <v>426</v>
      </c>
      <c r="U2380" s="183">
        <v>49</v>
      </c>
      <c r="V2380" s="183">
        <v>784</v>
      </c>
      <c r="W2380" s="183">
        <v>344</v>
      </c>
      <c r="X2380" s="183">
        <v>436</v>
      </c>
      <c r="Y2380" s="183">
        <v>52</v>
      </c>
    </row>
    <row r="2381" spans="1:25" x14ac:dyDescent="0.2">
      <c r="A2381" s="184">
        <v>12080220</v>
      </c>
      <c r="B2381" s="183" t="str">
        <f>[1]店マスタ!B2380</f>
        <v>（一社）ＮＡＧＡＮＯ２１’ｓ</v>
      </c>
      <c r="C2381" s="183">
        <v>0</v>
      </c>
      <c r="D2381" s="183">
        <v>0</v>
      </c>
      <c r="E2381" s="183" t="str">
        <f>_xlfn.XLOOKUP(A2381,[2]Sheet1!$R:$R,[2]Sheet1!$AB:$AB,"",0)</f>
        <v/>
      </c>
      <c r="F2381" s="183" t="str">
        <f>_xlfn.XLOOKUP($A2381,[3]【2026年03月度_全社】RFM客層一覧表データ!$A:$A,[3]【2026年03月度_全社】RFM客層一覧表データ!C:C,"",0)</f>
        <v/>
      </c>
      <c r="G2381" s="183" t="str">
        <f>_xlfn.XLOOKUP($A2381,[3]【2026年03月度_全社】RFM客層一覧表データ!$A:$A,[3]【2026年03月度_全社】RFM客層一覧表データ!D:D,"",0)</f>
        <v/>
      </c>
      <c r="H2381" s="183" t="str">
        <f>_xlfn.XLOOKUP($A2381,[3]【2026年03月度_全社】RFM客層一覧表データ!$A:$A,[3]【2026年03月度_全社】RFM客層一覧表データ!E:E,"",0)</f>
        <v/>
      </c>
      <c r="I2381" s="183" t="str">
        <f>_xlfn.XLOOKUP($A2381,[3]【2026年03月度_全社】RFM客層一覧表データ!$A:$A,[3]【2026年03月度_全社】RFM客層一覧表データ!F:F,"",0)</f>
        <v/>
      </c>
      <c r="J2381" s="183">
        <v>0</v>
      </c>
      <c r="K2381" s="183">
        <v>0</v>
      </c>
      <c r="L2381" s="183">
        <v>0</v>
      </c>
      <c r="M2381" s="183">
        <v>0</v>
      </c>
      <c r="N2381" s="183">
        <v>0</v>
      </c>
      <c r="O2381" s="183">
        <v>0</v>
      </c>
      <c r="P2381" s="183">
        <v>0</v>
      </c>
      <c r="Q2381" s="183">
        <v>0</v>
      </c>
      <c r="R2381" s="183">
        <v>0</v>
      </c>
      <c r="S2381" s="183">
        <v>0</v>
      </c>
      <c r="T2381" s="183">
        <v>0</v>
      </c>
      <c r="U2381" s="183">
        <v>0</v>
      </c>
      <c r="V2381" s="183">
        <v>0</v>
      </c>
      <c r="W2381" s="183">
        <v>0</v>
      </c>
      <c r="X2381" s="183">
        <v>0</v>
      </c>
      <c r="Y2381" s="183">
        <v>0</v>
      </c>
    </row>
    <row r="2382" spans="1:25" x14ac:dyDescent="0.2">
      <c r="A2382" s="184">
        <v>12080255</v>
      </c>
      <c r="B2382" s="183" t="str">
        <f>[1]店マスタ!B2381</f>
        <v>ＮＡＧＡＮＯ２１’ｓダイエー</v>
      </c>
      <c r="C2382" s="183">
        <v>1.5</v>
      </c>
      <c r="D2382" s="183">
        <v>1.5</v>
      </c>
      <c r="E2382" s="183">
        <f>_xlfn.XLOOKUP(A2382,[2]Sheet1!$R:$R,[2]Sheet1!$AB:$AB,"",0)</f>
        <v>1.5</v>
      </c>
      <c r="F2382" s="183">
        <f>_xlfn.XLOOKUP($A2382,[3]【2026年03月度_全社】RFM客層一覧表データ!$A:$A,[3]【2026年03月度_全社】RFM客層一覧表データ!C:C,"",0)</f>
        <v>1</v>
      </c>
      <c r="G2382" s="183">
        <f>_xlfn.XLOOKUP($A2382,[3]【2026年03月度_全社】RFM客層一覧表データ!$A:$A,[3]【2026年03月度_全社】RFM客層一覧表データ!D:D,"",0)</f>
        <v>0</v>
      </c>
      <c r="H2382" s="183">
        <f>_xlfn.XLOOKUP($A2382,[3]【2026年03月度_全社】RFM客層一覧表データ!$A:$A,[3]【2026年03月度_全社】RFM客層一覧表データ!E:E,"",0)</f>
        <v>0</v>
      </c>
      <c r="I2382" s="183">
        <f>_xlfn.XLOOKUP($A2382,[3]【2026年03月度_全社】RFM客層一覧表データ!$A:$A,[3]【2026年03月度_全社】RFM客層一覧表データ!F:F,"",0)</f>
        <v>0</v>
      </c>
      <c r="J2382" s="183">
        <v>2</v>
      </c>
      <c r="K2382" s="183">
        <v>0</v>
      </c>
      <c r="L2382" s="183">
        <v>0</v>
      </c>
      <c r="M2382" s="183">
        <v>0</v>
      </c>
      <c r="N2382" s="183">
        <v>2</v>
      </c>
      <c r="O2382" s="183">
        <v>0</v>
      </c>
      <c r="P2382" s="183">
        <v>0</v>
      </c>
      <c r="Q2382" s="183">
        <v>0</v>
      </c>
      <c r="R2382" s="183">
        <v>2</v>
      </c>
      <c r="S2382" s="183">
        <v>1</v>
      </c>
      <c r="T2382" s="183">
        <v>0</v>
      </c>
      <c r="U2382" s="183">
        <v>0</v>
      </c>
      <c r="V2382" s="183">
        <v>1</v>
      </c>
      <c r="W2382" s="183">
        <v>0</v>
      </c>
      <c r="X2382" s="183">
        <v>0</v>
      </c>
      <c r="Y2382" s="183">
        <v>0</v>
      </c>
    </row>
    <row r="2383" spans="1:25" x14ac:dyDescent="0.2">
      <c r="A2383" s="184">
        <v>12081203</v>
      </c>
      <c r="B2383" s="183" t="str">
        <f>[1]店マスタ!B2382</f>
        <v>でんきのノワ・シミズ</v>
      </c>
      <c r="C2383" s="183">
        <v>1.5</v>
      </c>
      <c r="D2383" s="183">
        <v>1.5</v>
      </c>
      <c r="E2383" s="183">
        <f>_xlfn.XLOOKUP(A2383,[2]Sheet1!$R:$R,[2]Sheet1!$AB:$AB,"",0)</f>
        <v>1.5</v>
      </c>
      <c r="F2383" s="183">
        <f>_xlfn.XLOOKUP($A2383,[3]【2026年03月度_全社】RFM客層一覧表データ!$A:$A,[3]【2026年03月度_全社】RFM客層一覧表データ!C:C,"",0)</f>
        <v>354</v>
      </c>
      <c r="G2383" s="183">
        <f>_xlfn.XLOOKUP($A2383,[3]【2026年03月度_全社】RFM客層一覧表データ!$A:$A,[3]【2026年03月度_全社】RFM客層一覧表データ!D:D,"",0)</f>
        <v>146</v>
      </c>
      <c r="H2383" s="183">
        <f>_xlfn.XLOOKUP($A2383,[3]【2026年03月度_全社】RFM客層一覧表データ!$A:$A,[3]【2026年03月度_全社】RFM客層一覧表データ!E:E,"",0)</f>
        <v>186</v>
      </c>
      <c r="I2383" s="183">
        <f>_xlfn.XLOOKUP($A2383,[3]【2026年03月度_全社】RFM客層一覧表データ!$A:$A,[3]【2026年03月度_全社】RFM客層一覧表データ!F:F,"",0)</f>
        <v>17</v>
      </c>
      <c r="J2383" s="183">
        <v>358</v>
      </c>
      <c r="K2383" s="183">
        <v>149</v>
      </c>
      <c r="L2383" s="183">
        <v>187</v>
      </c>
      <c r="M2383" s="183">
        <v>25</v>
      </c>
      <c r="N2383" s="183">
        <v>354</v>
      </c>
      <c r="O2383" s="183">
        <v>151</v>
      </c>
      <c r="P2383" s="183">
        <v>193</v>
      </c>
      <c r="Q2383" s="183">
        <v>16</v>
      </c>
      <c r="R2383" s="183">
        <v>343</v>
      </c>
      <c r="S2383" s="183">
        <v>138</v>
      </c>
      <c r="T2383" s="183">
        <v>188</v>
      </c>
      <c r="U2383" s="183">
        <v>24</v>
      </c>
      <c r="V2383" s="183">
        <v>349</v>
      </c>
      <c r="W2383" s="183">
        <v>134</v>
      </c>
      <c r="X2383" s="183">
        <v>187</v>
      </c>
      <c r="Y2383" s="183">
        <v>15</v>
      </c>
    </row>
    <row r="2384" spans="1:25" x14ac:dyDescent="0.2">
      <c r="A2384" s="184">
        <v>12081206</v>
      </c>
      <c r="B2384" s="183" t="str">
        <f>[1]店マスタ!B2383</f>
        <v>小平電機商会</v>
      </c>
      <c r="C2384" s="183">
        <v>1.5</v>
      </c>
      <c r="D2384" s="183">
        <v>1.5</v>
      </c>
      <c r="E2384" s="183">
        <f>_xlfn.XLOOKUP(A2384,[2]Sheet1!$R:$R,[2]Sheet1!$AB:$AB,"",0)</f>
        <v>1.5</v>
      </c>
      <c r="F2384" s="183" t="str">
        <f>_xlfn.XLOOKUP($A2384,[3]【2026年03月度_全社】RFM客層一覧表データ!$A:$A,[3]【2026年03月度_全社】RFM客層一覧表データ!C:C,"",0)</f>
        <v/>
      </c>
      <c r="G2384" s="183" t="str">
        <f>_xlfn.XLOOKUP($A2384,[3]【2026年03月度_全社】RFM客層一覧表データ!$A:$A,[3]【2026年03月度_全社】RFM客層一覧表データ!D:D,"",0)</f>
        <v/>
      </c>
      <c r="H2384" s="183" t="str">
        <f>_xlfn.XLOOKUP($A2384,[3]【2026年03月度_全社】RFM客層一覧表データ!$A:$A,[3]【2026年03月度_全社】RFM客層一覧表データ!E:E,"",0)</f>
        <v/>
      </c>
      <c r="I2384" s="183" t="str">
        <f>_xlfn.XLOOKUP($A2384,[3]【2026年03月度_全社】RFM客層一覧表データ!$A:$A,[3]【2026年03月度_全社】RFM客層一覧表データ!F:F,"",0)</f>
        <v/>
      </c>
      <c r="J2384" s="183">
        <v>0</v>
      </c>
      <c r="K2384" s="183">
        <v>0</v>
      </c>
      <c r="L2384" s="183">
        <v>0</v>
      </c>
      <c r="M2384" s="183">
        <v>0</v>
      </c>
      <c r="N2384" s="183">
        <v>0</v>
      </c>
      <c r="O2384" s="183">
        <v>0</v>
      </c>
      <c r="P2384" s="183">
        <v>0</v>
      </c>
      <c r="Q2384" s="183">
        <v>0</v>
      </c>
      <c r="R2384" s="183">
        <v>0</v>
      </c>
      <c r="S2384" s="183">
        <v>0</v>
      </c>
      <c r="T2384" s="183">
        <v>0</v>
      </c>
      <c r="U2384" s="183">
        <v>0</v>
      </c>
      <c r="V2384" s="183">
        <v>0</v>
      </c>
      <c r="W2384" s="183">
        <v>0</v>
      </c>
      <c r="X2384" s="183">
        <v>0</v>
      </c>
      <c r="Y2384" s="183">
        <v>0</v>
      </c>
    </row>
    <row r="2385" spans="1:25" x14ac:dyDescent="0.2">
      <c r="A2385" s="184">
        <v>12081208</v>
      </c>
      <c r="B2385" s="183" t="str">
        <f>[1]店マスタ!B2384</f>
        <v>でんかショップ　ミドリカワ</v>
      </c>
      <c r="C2385" s="183">
        <v>2.5</v>
      </c>
      <c r="D2385" s="183">
        <v>2.5</v>
      </c>
      <c r="E2385" s="183">
        <f>_xlfn.XLOOKUP(A2385,[2]Sheet1!$R:$R,[2]Sheet1!$AB:$AB,"",0)</f>
        <v>2.5</v>
      </c>
      <c r="F2385" s="183">
        <f>_xlfn.XLOOKUP($A2385,[3]【2026年03月度_全社】RFM客層一覧表データ!$A:$A,[3]【2026年03月度_全社】RFM客層一覧表データ!C:C,"",0)</f>
        <v>576</v>
      </c>
      <c r="G2385" s="183">
        <f>_xlfn.XLOOKUP($A2385,[3]【2026年03月度_全社】RFM客層一覧表データ!$A:$A,[3]【2026年03月度_全社】RFM客層一覧表データ!D:D,"",0)</f>
        <v>226</v>
      </c>
      <c r="H2385" s="183">
        <f>_xlfn.XLOOKUP($A2385,[3]【2026年03月度_全社】RFM客層一覧表データ!$A:$A,[3]【2026年03月度_全社】RFM客層一覧表データ!E:E,"",0)</f>
        <v>290</v>
      </c>
      <c r="I2385" s="183">
        <f>_xlfn.XLOOKUP($A2385,[3]【2026年03月度_全社】RFM客層一覧表データ!$A:$A,[3]【2026年03月度_全社】RFM客層一覧表データ!F:F,"",0)</f>
        <v>35</v>
      </c>
      <c r="J2385" s="183">
        <v>575</v>
      </c>
      <c r="K2385" s="183">
        <v>205</v>
      </c>
      <c r="L2385" s="183">
        <v>282</v>
      </c>
      <c r="M2385" s="183">
        <v>23</v>
      </c>
      <c r="N2385" s="183">
        <v>579</v>
      </c>
      <c r="O2385" s="183">
        <v>228</v>
      </c>
      <c r="P2385" s="183">
        <v>285</v>
      </c>
      <c r="Q2385" s="183">
        <v>21</v>
      </c>
      <c r="R2385" s="183">
        <v>587</v>
      </c>
      <c r="S2385" s="183">
        <v>268</v>
      </c>
      <c r="T2385" s="183">
        <v>298</v>
      </c>
      <c r="U2385" s="183">
        <v>27</v>
      </c>
      <c r="V2385" s="183">
        <v>591</v>
      </c>
      <c r="W2385" s="183">
        <v>262</v>
      </c>
      <c r="X2385" s="183">
        <v>300</v>
      </c>
      <c r="Y2385" s="183">
        <v>28</v>
      </c>
    </row>
    <row r="2386" spans="1:25" x14ac:dyDescent="0.2">
      <c r="A2386" s="184">
        <v>12081210</v>
      </c>
      <c r="B2386" s="183" t="str">
        <f>[1]店マスタ!B2385</f>
        <v>パナメイト　カネダ</v>
      </c>
      <c r="C2386" s="183">
        <v>3</v>
      </c>
      <c r="D2386" s="183">
        <v>3</v>
      </c>
      <c r="E2386" s="183">
        <f>_xlfn.XLOOKUP(A2386,[2]Sheet1!$R:$R,[2]Sheet1!$AB:$AB,"",0)</f>
        <v>3</v>
      </c>
      <c r="F2386" s="183">
        <f>_xlfn.XLOOKUP($A2386,[3]【2026年03月度_全社】RFM客層一覧表データ!$A:$A,[3]【2026年03月度_全社】RFM客層一覧表データ!C:C,"",0)</f>
        <v>455</v>
      </c>
      <c r="G2386" s="183">
        <f>_xlfn.XLOOKUP($A2386,[3]【2026年03月度_全社】RFM客層一覧表データ!$A:$A,[3]【2026年03月度_全社】RFM客層一覧表データ!D:D,"",0)</f>
        <v>183</v>
      </c>
      <c r="H2386" s="183">
        <f>_xlfn.XLOOKUP($A2386,[3]【2026年03月度_全社】RFM客層一覧表データ!$A:$A,[3]【2026年03月度_全社】RFM客層一覧表データ!E:E,"",0)</f>
        <v>205</v>
      </c>
      <c r="I2386" s="183">
        <f>_xlfn.XLOOKUP($A2386,[3]【2026年03月度_全社】RFM客層一覧表データ!$A:$A,[3]【2026年03月度_全社】RFM客層一覧表データ!F:F,"",0)</f>
        <v>29</v>
      </c>
      <c r="J2386" s="183">
        <v>476</v>
      </c>
      <c r="K2386" s="183">
        <v>200</v>
      </c>
      <c r="L2386" s="183">
        <v>207</v>
      </c>
      <c r="M2386" s="183">
        <v>30</v>
      </c>
      <c r="N2386" s="183">
        <v>493</v>
      </c>
      <c r="O2386" s="183">
        <v>183</v>
      </c>
      <c r="P2386" s="183">
        <v>209</v>
      </c>
      <c r="Q2386" s="183">
        <v>28</v>
      </c>
      <c r="R2386" s="183">
        <v>491</v>
      </c>
      <c r="S2386" s="183">
        <v>224</v>
      </c>
      <c r="T2386" s="183">
        <v>209</v>
      </c>
      <c r="U2386" s="183">
        <v>31</v>
      </c>
      <c r="V2386" s="183">
        <v>502</v>
      </c>
      <c r="W2386" s="183">
        <v>219</v>
      </c>
      <c r="X2386" s="183">
        <v>208</v>
      </c>
      <c r="Y2386" s="183">
        <v>36</v>
      </c>
    </row>
    <row r="2387" spans="1:25" x14ac:dyDescent="0.2">
      <c r="A2387" s="184">
        <v>12081419</v>
      </c>
      <c r="B2387" s="183" t="str">
        <f>[1]店マスタ!B2386</f>
        <v>（株）アルファ　タケダ</v>
      </c>
      <c r="C2387" s="183">
        <v>5</v>
      </c>
      <c r="D2387" s="183">
        <v>5</v>
      </c>
      <c r="E2387" s="183">
        <f>_xlfn.XLOOKUP(A2387,[2]Sheet1!$R:$R,[2]Sheet1!$AB:$AB,"",0)</f>
        <v>5</v>
      </c>
      <c r="F2387" s="183">
        <f>_xlfn.XLOOKUP($A2387,[3]【2026年03月度_全社】RFM客層一覧表データ!$A:$A,[3]【2026年03月度_全社】RFM客層一覧表データ!C:C,"",0)</f>
        <v>1061</v>
      </c>
      <c r="G2387" s="183">
        <f>_xlfn.XLOOKUP($A2387,[3]【2026年03月度_全社】RFM客層一覧表データ!$A:$A,[3]【2026年03月度_全社】RFM客層一覧表データ!D:D,"",0)</f>
        <v>482</v>
      </c>
      <c r="H2387" s="183">
        <f>_xlfn.XLOOKUP($A2387,[3]【2026年03月度_全社】RFM客層一覧表データ!$A:$A,[3]【2026年03月度_全社】RFM客層一覧表データ!E:E,"",0)</f>
        <v>550</v>
      </c>
      <c r="I2387" s="183">
        <f>_xlfn.XLOOKUP($A2387,[3]【2026年03月度_全社】RFM客層一覧表データ!$A:$A,[3]【2026年03月度_全社】RFM客層一覧表データ!F:F,"",0)</f>
        <v>76</v>
      </c>
      <c r="J2387" s="183">
        <v>1045</v>
      </c>
      <c r="K2387" s="183">
        <v>514</v>
      </c>
      <c r="L2387" s="183">
        <v>528</v>
      </c>
      <c r="M2387" s="183">
        <v>83</v>
      </c>
      <c r="N2387" s="183">
        <v>1000</v>
      </c>
      <c r="O2387" s="183">
        <v>468</v>
      </c>
      <c r="P2387" s="183">
        <v>526</v>
      </c>
      <c r="Q2387" s="183">
        <v>86</v>
      </c>
      <c r="R2387" s="183">
        <v>952</v>
      </c>
      <c r="S2387" s="183">
        <v>513</v>
      </c>
      <c r="T2387" s="183">
        <v>519</v>
      </c>
      <c r="U2387" s="183">
        <v>83</v>
      </c>
      <c r="V2387" s="183">
        <v>911</v>
      </c>
      <c r="W2387" s="183">
        <v>478</v>
      </c>
      <c r="X2387" s="183">
        <v>508</v>
      </c>
      <c r="Y2387" s="183">
        <v>63</v>
      </c>
    </row>
    <row r="2388" spans="1:25" x14ac:dyDescent="0.2">
      <c r="A2388" s="184">
        <v>12090301</v>
      </c>
      <c r="B2388" s="183" t="str">
        <f>[1]店マスタ!B2387</f>
        <v>エルコンパス　センター</v>
      </c>
      <c r="C2388" s="183">
        <v>4.5</v>
      </c>
      <c r="D2388" s="183">
        <v>4.5</v>
      </c>
      <c r="E2388" s="183">
        <f>_xlfn.XLOOKUP(A2388,[2]Sheet1!$R:$R,[2]Sheet1!$AB:$AB,"",0)</f>
        <v>4.5</v>
      </c>
      <c r="F2388" s="183">
        <f>_xlfn.XLOOKUP($A2388,[3]【2026年03月度_全社】RFM客層一覧表データ!$A:$A,[3]【2026年03月度_全社】RFM客層一覧表データ!C:C,"",0)</f>
        <v>573</v>
      </c>
      <c r="G2388" s="183">
        <f>_xlfn.XLOOKUP($A2388,[3]【2026年03月度_全社】RFM客層一覧表データ!$A:$A,[3]【2026年03月度_全社】RFM客層一覧表データ!D:D,"",0)</f>
        <v>278</v>
      </c>
      <c r="H2388" s="183">
        <f>_xlfn.XLOOKUP($A2388,[3]【2026年03月度_全社】RFM客層一覧表データ!$A:$A,[3]【2026年03月度_全社】RFM客層一覧表データ!E:E,"",0)</f>
        <v>326</v>
      </c>
      <c r="I2388" s="183">
        <f>_xlfn.XLOOKUP($A2388,[3]【2026年03月度_全社】RFM客層一覧表データ!$A:$A,[3]【2026年03月度_全社】RFM客層一覧表データ!F:F,"",0)</f>
        <v>27</v>
      </c>
      <c r="J2388" s="183">
        <v>607</v>
      </c>
      <c r="K2388" s="183">
        <v>290</v>
      </c>
      <c r="L2388" s="183">
        <v>340</v>
      </c>
      <c r="M2388" s="183">
        <v>34</v>
      </c>
      <c r="N2388" s="183">
        <v>609</v>
      </c>
      <c r="O2388" s="183">
        <v>299</v>
      </c>
      <c r="P2388" s="183">
        <v>346</v>
      </c>
      <c r="Q2388" s="183">
        <v>45</v>
      </c>
      <c r="R2388" s="183">
        <v>601</v>
      </c>
      <c r="S2388" s="183">
        <v>297</v>
      </c>
      <c r="T2388" s="183">
        <v>344</v>
      </c>
      <c r="U2388" s="183">
        <v>38</v>
      </c>
      <c r="V2388" s="183">
        <v>609</v>
      </c>
      <c r="W2388" s="183">
        <v>335</v>
      </c>
      <c r="X2388" s="183">
        <v>337</v>
      </c>
      <c r="Y2388" s="183">
        <v>56</v>
      </c>
    </row>
    <row r="2389" spans="1:25" x14ac:dyDescent="0.2">
      <c r="A2389" s="184">
        <v>12091501</v>
      </c>
      <c r="B2389" s="183" t="str">
        <f>[1]店マスタ!B2388</f>
        <v>（株）桜井テレビ商会</v>
      </c>
      <c r="C2389" s="183">
        <v>2.5</v>
      </c>
      <c r="D2389" s="183">
        <v>0</v>
      </c>
      <c r="E2389" s="183" t="str">
        <f>_xlfn.XLOOKUP(A2389,[2]Sheet1!$R:$R,[2]Sheet1!$AB:$AB,"",0)</f>
        <v/>
      </c>
      <c r="F2389" s="183" t="str">
        <f>_xlfn.XLOOKUP($A2389,[3]【2026年03月度_全社】RFM客層一覧表データ!$A:$A,[3]【2026年03月度_全社】RFM客層一覧表データ!C:C,"",0)</f>
        <v/>
      </c>
      <c r="G2389" s="183" t="str">
        <f>_xlfn.XLOOKUP($A2389,[3]【2026年03月度_全社】RFM客層一覧表データ!$A:$A,[3]【2026年03月度_全社】RFM客層一覧表データ!D:D,"",0)</f>
        <v/>
      </c>
      <c r="H2389" s="183" t="str">
        <f>_xlfn.XLOOKUP($A2389,[3]【2026年03月度_全社】RFM客層一覧表データ!$A:$A,[3]【2026年03月度_全社】RFM客層一覧表データ!E:E,"",0)</f>
        <v/>
      </c>
      <c r="I2389" s="183" t="str">
        <f>_xlfn.XLOOKUP($A2389,[3]【2026年03月度_全社】RFM客層一覧表データ!$A:$A,[3]【2026年03月度_全社】RFM客層一覧表データ!F:F,"",0)</f>
        <v/>
      </c>
      <c r="J2389" s="183">
        <v>0</v>
      </c>
      <c r="K2389" s="183">
        <v>0</v>
      </c>
      <c r="L2389" s="183">
        <v>0</v>
      </c>
      <c r="M2389" s="183">
        <v>0</v>
      </c>
      <c r="N2389" s="183">
        <v>857</v>
      </c>
      <c r="O2389" s="183">
        <v>338</v>
      </c>
      <c r="P2389" s="183">
        <v>281</v>
      </c>
      <c r="Q2389" s="183">
        <v>106</v>
      </c>
      <c r="R2389" s="183">
        <v>805</v>
      </c>
      <c r="S2389" s="183">
        <v>328</v>
      </c>
      <c r="T2389" s="183">
        <v>294</v>
      </c>
      <c r="U2389" s="183">
        <v>84</v>
      </c>
      <c r="V2389" s="183">
        <v>749</v>
      </c>
      <c r="W2389" s="183">
        <v>316</v>
      </c>
      <c r="X2389" s="183">
        <v>279</v>
      </c>
      <c r="Y2389" s="183">
        <v>91</v>
      </c>
    </row>
    <row r="2390" spans="1:25" x14ac:dyDescent="0.2">
      <c r="A2390" s="184">
        <v>12091503</v>
      </c>
      <c r="B2390" s="183" t="str">
        <f>[1]店マスタ!B2389</f>
        <v>株式会社　ミツワデンキ</v>
      </c>
      <c r="C2390" s="183">
        <v>2</v>
      </c>
      <c r="D2390" s="183">
        <v>2</v>
      </c>
      <c r="E2390" s="183" t="str">
        <f>_xlfn.XLOOKUP(A2390,[2]Sheet1!$R:$R,[2]Sheet1!$AB:$AB,"",0)</f>
        <v/>
      </c>
      <c r="F2390" s="183">
        <f>_xlfn.XLOOKUP($A2390,[3]【2026年03月度_全社】RFM客層一覧表データ!$A:$A,[3]【2026年03月度_全社】RFM客層一覧表データ!C:C,"",0)</f>
        <v>370</v>
      </c>
      <c r="G2390" s="183">
        <f>_xlfn.XLOOKUP($A2390,[3]【2026年03月度_全社】RFM客層一覧表データ!$A:$A,[3]【2026年03月度_全社】RFM客層一覧表データ!D:D,"",0)</f>
        <v>149</v>
      </c>
      <c r="H2390" s="183">
        <f>_xlfn.XLOOKUP($A2390,[3]【2026年03月度_全社】RFM客層一覧表データ!$A:$A,[3]【2026年03月度_全社】RFM客層一覧表データ!E:E,"",0)</f>
        <v>189</v>
      </c>
      <c r="I2390" s="183">
        <f>_xlfn.XLOOKUP($A2390,[3]【2026年03月度_全社】RFM客層一覧表データ!$A:$A,[3]【2026年03月度_全社】RFM客層一覧表データ!F:F,"",0)</f>
        <v>12</v>
      </c>
      <c r="J2390" s="183">
        <v>379</v>
      </c>
      <c r="K2390" s="183">
        <v>172</v>
      </c>
      <c r="L2390" s="183">
        <v>203</v>
      </c>
      <c r="M2390" s="183">
        <v>14</v>
      </c>
      <c r="N2390" s="183">
        <v>387</v>
      </c>
      <c r="O2390" s="183">
        <v>167</v>
      </c>
      <c r="P2390" s="183">
        <v>204</v>
      </c>
      <c r="Q2390" s="183">
        <v>9</v>
      </c>
      <c r="R2390" s="183">
        <v>404</v>
      </c>
      <c r="S2390" s="183">
        <v>177</v>
      </c>
      <c r="T2390" s="183">
        <v>211</v>
      </c>
      <c r="U2390" s="183">
        <v>13</v>
      </c>
      <c r="V2390" s="183">
        <v>418</v>
      </c>
      <c r="W2390" s="183">
        <v>200</v>
      </c>
      <c r="X2390" s="183">
        <v>214</v>
      </c>
      <c r="Y2390" s="183">
        <v>15</v>
      </c>
    </row>
    <row r="2391" spans="1:25" x14ac:dyDescent="0.2">
      <c r="A2391" s="184">
        <v>12091505</v>
      </c>
      <c r="B2391" s="183" t="str">
        <f>[1]店マスタ!B2390</f>
        <v>エルコンパス　ヤマザキ</v>
      </c>
      <c r="C2391" s="183">
        <v>2.5</v>
      </c>
      <c r="D2391" s="183">
        <v>2.5</v>
      </c>
      <c r="E2391" s="183">
        <f>_xlfn.XLOOKUP(A2391,[2]Sheet1!$R:$R,[2]Sheet1!$AB:$AB,"",0)</f>
        <v>2.5</v>
      </c>
      <c r="F2391" s="183">
        <f>_xlfn.XLOOKUP($A2391,[3]【2026年03月度_全社】RFM客層一覧表データ!$A:$A,[3]【2026年03月度_全社】RFM客層一覧表データ!C:C,"",0)</f>
        <v>384</v>
      </c>
      <c r="G2391" s="183">
        <f>_xlfn.XLOOKUP($A2391,[3]【2026年03月度_全社】RFM客層一覧表データ!$A:$A,[3]【2026年03月度_全社】RFM客層一覧表データ!D:D,"",0)</f>
        <v>146</v>
      </c>
      <c r="H2391" s="183">
        <f>_xlfn.XLOOKUP($A2391,[3]【2026年03月度_全社】RFM客層一覧表データ!$A:$A,[3]【2026年03月度_全社】RFM客層一覧表データ!E:E,"",0)</f>
        <v>187</v>
      </c>
      <c r="I2391" s="183">
        <f>_xlfn.XLOOKUP($A2391,[3]【2026年03月度_全社】RFM客層一覧表データ!$A:$A,[3]【2026年03月度_全社】RFM客層一覧表データ!F:F,"",0)</f>
        <v>15</v>
      </c>
      <c r="J2391" s="183">
        <v>390</v>
      </c>
      <c r="K2391" s="183">
        <v>157</v>
      </c>
      <c r="L2391" s="183">
        <v>210</v>
      </c>
      <c r="M2391" s="183">
        <v>19</v>
      </c>
      <c r="N2391" s="183">
        <v>418</v>
      </c>
      <c r="O2391" s="183">
        <v>162</v>
      </c>
      <c r="P2391" s="183">
        <v>211</v>
      </c>
      <c r="Q2391" s="183">
        <v>14</v>
      </c>
      <c r="R2391" s="183">
        <v>448</v>
      </c>
      <c r="S2391" s="183">
        <v>168</v>
      </c>
      <c r="T2391" s="183">
        <v>213</v>
      </c>
      <c r="U2391" s="183">
        <v>21</v>
      </c>
      <c r="V2391" s="183">
        <v>451</v>
      </c>
      <c r="W2391" s="183">
        <v>183</v>
      </c>
      <c r="X2391" s="183">
        <v>214</v>
      </c>
      <c r="Y2391" s="183">
        <v>20</v>
      </c>
    </row>
    <row r="2392" spans="1:25" x14ac:dyDescent="0.2">
      <c r="A2392" s="184">
        <v>12091506</v>
      </c>
      <c r="B2392" s="183" t="str">
        <f>[1]店マスタ!B2391</f>
        <v>電化センター　ヤナギサワ</v>
      </c>
      <c r="C2392" s="183">
        <v>2</v>
      </c>
      <c r="D2392" s="183">
        <v>2</v>
      </c>
      <c r="E2392" s="183">
        <f>_xlfn.XLOOKUP(A2392,[2]Sheet1!$R:$R,[2]Sheet1!$AB:$AB,"",0)</f>
        <v>2</v>
      </c>
      <c r="F2392" s="183">
        <f>_xlfn.XLOOKUP($A2392,[3]【2026年03月度_全社】RFM客層一覧表データ!$A:$A,[3]【2026年03月度_全社】RFM客層一覧表データ!C:C,"",0)</f>
        <v>817</v>
      </c>
      <c r="G2392" s="183">
        <f>_xlfn.XLOOKUP($A2392,[3]【2026年03月度_全社】RFM客層一覧表データ!$A:$A,[3]【2026年03月度_全社】RFM客層一覧表データ!D:D,"",0)</f>
        <v>409</v>
      </c>
      <c r="H2392" s="183">
        <f>_xlfn.XLOOKUP($A2392,[3]【2026年03月度_全社】RFM客層一覧表データ!$A:$A,[3]【2026年03月度_全社】RFM客層一覧表データ!E:E,"",0)</f>
        <v>387</v>
      </c>
      <c r="I2392" s="183">
        <f>_xlfn.XLOOKUP($A2392,[3]【2026年03月度_全社】RFM客層一覧表データ!$A:$A,[3]【2026年03月度_全社】RFM客層一覧表データ!F:F,"",0)</f>
        <v>84</v>
      </c>
      <c r="J2392" s="183">
        <v>822</v>
      </c>
      <c r="K2392" s="183">
        <v>354</v>
      </c>
      <c r="L2392" s="183">
        <v>378</v>
      </c>
      <c r="M2392" s="183">
        <v>66</v>
      </c>
      <c r="N2392" s="183">
        <v>816</v>
      </c>
      <c r="O2392" s="183">
        <v>319</v>
      </c>
      <c r="P2392" s="183">
        <v>387</v>
      </c>
      <c r="Q2392" s="183">
        <v>41</v>
      </c>
      <c r="R2392" s="183">
        <v>811</v>
      </c>
      <c r="S2392" s="183">
        <v>362</v>
      </c>
      <c r="T2392" s="183">
        <v>393</v>
      </c>
      <c r="U2392" s="183">
        <v>58</v>
      </c>
      <c r="V2392" s="183">
        <v>867</v>
      </c>
      <c r="W2392" s="183">
        <v>353</v>
      </c>
      <c r="X2392" s="183">
        <v>396</v>
      </c>
      <c r="Y2392" s="183">
        <v>64</v>
      </c>
    </row>
    <row r="2393" spans="1:25" x14ac:dyDescent="0.2">
      <c r="A2393" s="184">
        <v>12091514</v>
      </c>
      <c r="B2393" s="183" t="str">
        <f>[1]店マスタ!B2392</f>
        <v>アルプスデンキ</v>
      </c>
      <c r="C2393" s="183">
        <v>3.5</v>
      </c>
      <c r="D2393" s="183">
        <v>3.5</v>
      </c>
      <c r="E2393" s="183">
        <f>_xlfn.XLOOKUP(A2393,[2]Sheet1!$R:$R,[2]Sheet1!$AB:$AB,"",0)</f>
        <v>3.5</v>
      </c>
      <c r="F2393" s="183">
        <f>_xlfn.XLOOKUP($A2393,[3]【2026年03月度_全社】RFM客層一覧表データ!$A:$A,[3]【2026年03月度_全社】RFM客層一覧表データ!C:C,"",0)</f>
        <v>108</v>
      </c>
      <c r="G2393" s="183">
        <f>_xlfn.XLOOKUP($A2393,[3]【2026年03月度_全社】RFM客層一覧表データ!$A:$A,[3]【2026年03月度_全社】RFM客層一覧表データ!D:D,"",0)</f>
        <v>16</v>
      </c>
      <c r="H2393" s="183">
        <f>_xlfn.XLOOKUP($A2393,[3]【2026年03月度_全社】RFM客層一覧表データ!$A:$A,[3]【2026年03月度_全社】RFM客層一覧表データ!E:E,"",0)</f>
        <v>0</v>
      </c>
      <c r="I2393" s="183">
        <f>_xlfn.XLOOKUP($A2393,[3]【2026年03月度_全社】RFM客層一覧表データ!$A:$A,[3]【2026年03月度_全社】RFM客層一覧表データ!F:F,"",0)</f>
        <v>0</v>
      </c>
      <c r="J2393" s="183">
        <v>108</v>
      </c>
      <c r="K2393" s="183">
        <v>21</v>
      </c>
      <c r="L2393" s="183">
        <v>0</v>
      </c>
      <c r="M2393" s="183">
        <v>0</v>
      </c>
      <c r="N2393" s="183">
        <v>109</v>
      </c>
      <c r="O2393" s="183">
        <v>24</v>
      </c>
      <c r="P2393" s="183">
        <v>0</v>
      </c>
      <c r="Q2393" s="183">
        <v>0</v>
      </c>
      <c r="R2393" s="183">
        <v>96</v>
      </c>
      <c r="S2393" s="183">
        <v>47</v>
      </c>
      <c r="T2393" s="183">
        <v>0</v>
      </c>
      <c r="U2393" s="183">
        <v>0</v>
      </c>
      <c r="V2393" s="183">
        <v>62</v>
      </c>
      <c r="W2393" s="183">
        <v>30</v>
      </c>
      <c r="X2393" s="183">
        <v>0</v>
      </c>
      <c r="Y2393" s="183">
        <v>0</v>
      </c>
    </row>
    <row r="2394" spans="1:25" x14ac:dyDescent="0.2">
      <c r="A2394" s="184">
        <v>12092411</v>
      </c>
      <c r="B2394" s="183" t="str">
        <f>[1]店マスタ!B2393</f>
        <v>（株）軽井沢テレビサービス</v>
      </c>
      <c r="C2394" s="183">
        <v>4</v>
      </c>
      <c r="D2394" s="183">
        <v>4</v>
      </c>
      <c r="E2394" s="183">
        <f>_xlfn.XLOOKUP(A2394,[2]Sheet1!$R:$R,[2]Sheet1!$AB:$AB,"",0)</f>
        <v>4</v>
      </c>
      <c r="F2394" s="183">
        <f>_xlfn.XLOOKUP($A2394,[3]【2026年03月度_全社】RFM客層一覧表データ!$A:$A,[3]【2026年03月度_全社】RFM客層一覧表データ!C:C,"",0)</f>
        <v>630</v>
      </c>
      <c r="G2394" s="183">
        <f>_xlfn.XLOOKUP($A2394,[3]【2026年03月度_全社】RFM客層一覧表データ!$A:$A,[3]【2026年03月度_全社】RFM客層一覧表データ!D:D,"",0)</f>
        <v>138</v>
      </c>
      <c r="H2394" s="183">
        <f>_xlfn.XLOOKUP($A2394,[3]【2026年03月度_全社】RFM客層一覧表データ!$A:$A,[3]【2026年03月度_全社】RFM客層一覧表データ!E:E,"",0)</f>
        <v>118</v>
      </c>
      <c r="I2394" s="183">
        <f>_xlfn.XLOOKUP($A2394,[3]【2026年03月度_全社】RFM客層一覧表データ!$A:$A,[3]【2026年03月度_全社】RFM客層一覧表データ!F:F,"",0)</f>
        <v>0</v>
      </c>
      <c r="J2394" s="183">
        <v>608</v>
      </c>
      <c r="K2394" s="183">
        <v>156</v>
      </c>
      <c r="L2394" s="183">
        <v>116</v>
      </c>
      <c r="M2394" s="183">
        <v>0</v>
      </c>
      <c r="N2394" s="183">
        <v>597</v>
      </c>
      <c r="O2394" s="183">
        <v>143</v>
      </c>
      <c r="P2394" s="183">
        <v>113</v>
      </c>
      <c r="Q2394" s="183">
        <v>0</v>
      </c>
      <c r="R2394" s="183">
        <v>530</v>
      </c>
      <c r="S2394" s="183">
        <v>108</v>
      </c>
      <c r="T2394" s="183">
        <v>100</v>
      </c>
      <c r="U2394" s="183">
        <v>0</v>
      </c>
      <c r="V2394" s="183">
        <v>355</v>
      </c>
      <c r="W2394" s="183">
        <v>0</v>
      </c>
      <c r="X2394" s="183">
        <v>62</v>
      </c>
      <c r="Y2394" s="183">
        <v>0</v>
      </c>
    </row>
    <row r="2395" spans="1:25" x14ac:dyDescent="0.2">
      <c r="A2395" s="184">
        <v>12092425</v>
      </c>
      <c r="B2395" s="183" t="str">
        <f>[1]店マスタ!B2394</f>
        <v>（有）ユキ電化</v>
      </c>
      <c r="C2395" s="183">
        <v>2</v>
      </c>
      <c r="D2395" s="183">
        <v>2</v>
      </c>
      <c r="E2395" s="183">
        <f>_xlfn.XLOOKUP(A2395,[2]Sheet1!$R:$R,[2]Sheet1!$AB:$AB,"",0)</f>
        <v>2</v>
      </c>
      <c r="F2395" s="183" t="str">
        <f>_xlfn.XLOOKUP($A2395,[3]【2026年03月度_全社】RFM客層一覧表データ!$A:$A,[3]【2026年03月度_全社】RFM客層一覧表データ!C:C,"",0)</f>
        <v/>
      </c>
      <c r="G2395" s="183" t="str">
        <f>_xlfn.XLOOKUP($A2395,[3]【2026年03月度_全社】RFM客層一覧表データ!$A:$A,[3]【2026年03月度_全社】RFM客層一覧表データ!D:D,"",0)</f>
        <v/>
      </c>
      <c r="H2395" s="183" t="str">
        <f>_xlfn.XLOOKUP($A2395,[3]【2026年03月度_全社】RFM客層一覧表データ!$A:$A,[3]【2026年03月度_全社】RFM客層一覧表データ!E:E,"",0)</f>
        <v/>
      </c>
      <c r="I2395" s="183" t="str">
        <f>_xlfn.XLOOKUP($A2395,[3]【2026年03月度_全社】RFM客層一覧表データ!$A:$A,[3]【2026年03月度_全社】RFM客層一覧表データ!F:F,"",0)</f>
        <v/>
      </c>
      <c r="J2395" s="183">
        <v>0</v>
      </c>
      <c r="K2395" s="183">
        <v>0</v>
      </c>
      <c r="L2395" s="183">
        <v>0</v>
      </c>
      <c r="M2395" s="183">
        <v>0</v>
      </c>
      <c r="N2395" s="183">
        <v>0</v>
      </c>
      <c r="O2395" s="183">
        <v>0</v>
      </c>
      <c r="P2395" s="183">
        <v>0</v>
      </c>
      <c r="Q2395" s="183">
        <v>0</v>
      </c>
      <c r="R2395" s="183">
        <v>0</v>
      </c>
      <c r="S2395" s="183">
        <v>0</v>
      </c>
      <c r="T2395" s="183">
        <v>0</v>
      </c>
      <c r="U2395" s="183">
        <v>0</v>
      </c>
      <c r="V2395" s="183">
        <v>0</v>
      </c>
      <c r="W2395" s="183">
        <v>0</v>
      </c>
      <c r="X2395" s="183">
        <v>0</v>
      </c>
      <c r="Y2395" s="183">
        <v>0</v>
      </c>
    </row>
    <row r="2396" spans="1:25" x14ac:dyDescent="0.2">
      <c r="A2396" s="184">
        <v>12093600</v>
      </c>
      <c r="B2396" s="183" t="str">
        <f>[1]店マスタ!B2395</f>
        <v>（株）黒沢電機</v>
      </c>
      <c r="C2396" s="183">
        <v>6.5</v>
      </c>
      <c r="D2396" s="183">
        <v>6.5</v>
      </c>
      <c r="E2396" s="183">
        <f>_xlfn.XLOOKUP(A2396,[2]Sheet1!$R:$R,[2]Sheet1!$AB:$AB,"",0)</f>
        <v>6.5</v>
      </c>
      <c r="F2396" s="183">
        <f>_xlfn.XLOOKUP($A2396,[3]【2026年03月度_全社】RFM客層一覧表データ!$A:$A,[3]【2026年03月度_全社】RFM客層一覧表データ!C:C,"",0)</f>
        <v>1071</v>
      </c>
      <c r="G2396" s="183">
        <f>_xlfn.XLOOKUP($A2396,[3]【2026年03月度_全社】RFM客層一覧表データ!$A:$A,[3]【2026年03月度_全社】RFM客層一覧表データ!D:D,"",0)</f>
        <v>365</v>
      </c>
      <c r="H2396" s="183">
        <f>_xlfn.XLOOKUP($A2396,[3]【2026年03月度_全社】RFM客層一覧表データ!$A:$A,[3]【2026年03月度_全社】RFM客層一覧表データ!E:E,"",0)</f>
        <v>454</v>
      </c>
      <c r="I2396" s="183">
        <f>_xlfn.XLOOKUP($A2396,[3]【2026年03月度_全社】RFM客層一覧表データ!$A:$A,[3]【2026年03月度_全社】RFM客層一覧表データ!F:F,"",0)</f>
        <v>63</v>
      </c>
      <c r="J2396" s="183">
        <v>1119</v>
      </c>
      <c r="K2396" s="183">
        <v>375</v>
      </c>
      <c r="L2396" s="183">
        <v>471</v>
      </c>
      <c r="M2396" s="183">
        <v>66</v>
      </c>
      <c r="N2396" s="183">
        <v>1166</v>
      </c>
      <c r="O2396" s="183">
        <v>422</v>
      </c>
      <c r="P2396" s="183">
        <v>491</v>
      </c>
      <c r="Q2396" s="183">
        <v>77</v>
      </c>
      <c r="R2396" s="183">
        <v>1203</v>
      </c>
      <c r="S2396" s="183">
        <v>455</v>
      </c>
      <c r="T2396" s="183">
        <v>498</v>
      </c>
      <c r="U2396" s="183">
        <v>86</v>
      </c>
      <c r="V2396" s="183">
        <v>1254</v>
      </c>
      <c r="W2396" s="183">
        <v>461</v>
      </c>
      <c r="X2396" s="183">
        <v>500</v>
      </c>
      <c r="Y2396" s="183">
        <v>83</v>
      </c>
    </row>
    <row r="2397" spans="1:25" x14ac:dyDescent="0.2">
      <c r="A2397" s="184">
        <v>12093601</v>
      </c>
      <c r="B2397" s="183" t="str">
        <f>[1]店マスタ!B2396</f>
        <v>エルコンパス　アマリ</v>
      </c>
      <c r="C2397" s="183">
        <v>3</v>
      </c>
      <c r="D2397" s="183">
        <v>3</v>
      </c>
      <c r="E2397" s="183">
        <f>_xlfn.XLOOKUP(A2397,[2]Sheet1!$R:$R,[2]Sheet1!$AB:$AB,"",0)</f>
        <v>3</v>
      </c>
      <c r="F2397" s="183">
        <f>_xlfn.XLOOKUP($A2397,[3]【2026年03月度_全社】RFM客層一覧表データ!$A:$A,[3]【2026年03月度_全社】RFM客層一覧表データ!C:C,"",0)</f>
        <v>231</v>
      </c>
      <c r="G2397" s="183">
        <f>_xlfn.XLOOKUP($A2397,[3]【2026年03月度_全社】RFM客層一覧表データ!$A:$A,[3]【2026年03月度_全社】RFM客層一覧表データ!D:D,"",0)</f>
        <v>73</v>
      </c>
      <c r="H2397" s="183">
        <f>_xlfn.XLOOKUP($A2397,[3]【2026年03月度_全社】RFM客層一覧表データ!$A:$A,[3]【2026年03月度_全社】RFM客層一覧表データ!E:E,"",0)</f>
        <v>93</v>
      </c>
      <c r="I2397" s="183">
        <f>_xlfn.XLOOKUP($A2397,[3]【2026年03月度_全社】RFM客層一覧表データ!$A:$A,[3]【2026年03月度_全社】RFM客層一覧表データ!F:F,"",0)</f>
        <v>10</v>
      </c>
      <c r="J2397" s="183">
        <v>244</v>
      </c>
      <c r="K2397" s="183">
        <v>93</v>
      </c>
      <c r="L2397" s="183">
        <v>87</v>
      </c>
      <c r="M2397" s="183">
        <v>25</v>
      </c>
      <c r="N2397" s="183">
        <v>227</v>
      </c>
      <c r="O2397" s="183">
        <v>81</v>
      </c>
      <c r="P2397" s="183">
        <v>82</v>
      </c>
      <c r="Q2397" s="183">
        <v>18</v>
      </c>
      <c r="R2397" s="183">
        <v>225</v>
      </c>
      <c r="S2397" s="183">
        <v>75</v>
      </c>
      <c r="T2397" s="183">
        <v>90</v>
      </c>
      <c r="U2397" s="183">
        <v>12</v>
      </c>
      <c r="V2397" s="183">
        <v>207</v>
      </c>
      <c r="W2397" s="183">
        <v>0</v>
      </c>
      <c r="X2397" s="183">
        <v>69</v>
      </c>
      <c r="Y2397" s="183">
        <v>0</v>
      </c>
    </row>
    <row r="2398" spans="1:25" x14ac:dyDescent="0.2">
      <c r="A2398" s="184">
        <v>12093602</v>
      </c>
      <c r="B2398" s="183" t="str">
        <f>[1]店マスタ!B2397</f>
        <v>マルゴ電器設備</v>
      </c>
      <c r="C2398" s="183">
        <v>3.5</v>
      </c>
      <c r="D2398" s="183">
        <v>3.5</v>
      </c>
      <c r="E2398" s="183">
        <f>_xlfn.XLOOKUP(A2398,[2]Sheet1!$R:$R,[2]Sheet1!$AB:$AB,"",0)</f>
        <v>3.5</v>
      </c>
      <c r="F2398" s="183">
        <f>_xlfn.XLOOKUP($A2398,[3]【2026年03月度_全社】RFM客層一覧表データ!$A:$A,[3]【2026年03月度_全社】RFM客層一覧表データ!C:C,"",0)</f>
        <v>264</v>
      </c>
      <c r="G2398" s="183">
        <f>_xlfn.XLOOKUP($A2398,[3]【2026年03月度_全社】RFM客層一覧表データ!$A:$A,[3]【2026年03月度_全社】RFM客層一覧表データ!D:D,"",0)</f>
        <v>1</v>
      </c>
      <c r="H2398" s="183">
        <f>_xlfn.XLOOKUP($A2398,[3]【2026年03月度_全社】RFM客層一覧表データ!$A:$A,[3]【2026年03月度_全社】RFM客層一覧表データ!E:E,"",0)</f>
        <v>50</v>
      </c>
      <c r="I2398" s="183">
        <f>_xlfn.XLOOKUP($A2398,[3]【2026年03月度_全社】RFM客層一覧表データ!$A:$A,[3]【2026年03月度_全社】RFM客層一覧表データ!F:F,"",0)</f>
        <v>0</v>
      </c>
      <c r="J2398" s="183">
        <v>300</v>
      </c>
      <c r="K2398" s="183">
        <v>5</v>
      </c>
      <c r="L2398" s="183">
        <v>29</v>
      </c>
      <c r="M2398" s="183">
        <v>3</v>
      </c>
      <c r="N2398" s="183">
        <v>255</v>
      </c>
      <c r="O2398" s="183">
        <v>61</v>
      </c>
      <c r="P2398" s="183">
        <v>16</v>
      </c>
      <c r="Q2398" s="183">
        <v>35</v>
      </c>
      <c r="R2398" s="183">
        <v>178</v>
      </c>
      <c r="S2398" s="183">
        <v>123</v>
      </c>
      <c r="T2398" s="183">
        <v>5</v>
      </c>
      <c r="U2398" s="183">
        <v>103</v>
      </c>
      <c r="V2398" s="183">
        <v>10</v>
      </c>
      <c r="W2398" s="183">
        <v>0</v>
      </c>
      <c r="X2398" s="183">
        <v>0</v>
      </c>
      <c r="Y2398" s="183">
        <v>0</v>
      </c>
    </row>
    <row r="2399" spans="1:25" x14ac:dyDescent="0.2">
      <c r="A2399" s="184">
        <v>12093604</v>
      </c>
      <c r="B2399" s="183" t="str">
        <f>[1]店マスタ!B2398</f>
        <v>（有）古間ラジオテレビ商会</v>
      </c>
      <c r="C2399" s="183">
        <v>2.5</v>
      </c>
      <c r="D2399" s="183">
        <v>2.5</v>
      </c>
      <c r="E2399" s="183">
        <f>_xlfn.XLOOKUP(A2399,[2]Sheet1!$R:$R,[2]Sheet1!$AB:$AB,"",0)</f>
        <v>2.5</v>
      </c>
      <c r="F2399" s="183" t="str">
        <f>_xlfn.XLOOKUP($A2399,[3]【2026年03月度_全社】RFM客層一覧表データ!$A:$A,[3]【2026年03月度_全社】RFM客層一覧表データ!C:C,"",0)</f>
        <v/>
      </c>
      <c r="G2399" s="183" t="str">
        <f>_xlfn.XLOOKUP($A2399,[3]【2026年03月度_全社】RFM客層一覧表データ!$A:$A,[3]【2026年03月度_全社】RFM客層一覧表データ!D:D,"",0)</f>
        <v/>
      </c>
      <c r="H2399" s="183" t="str">
        <f>_xlfn.XLOOKUP($A2399,[3]【2026年03月度_全社】RFM客層一覧表データ!$A:$A,[3]【2026年03月度_全社】RFM客層一覧表データ!E:E,"",0)</f>
        <v/>
      </c>
      <c r="I2399" s="183" t="str">
        <f>_xlfn.XLOOKUP($A2399,[3]【2026年03月度_全社】RFM客層一覧表データ!$A:$A,[3]【2026年03月度_全社】RFM客層一覧表データ!F:F,"",0)</f>
        <v/>
      </c>
      <c r="J2399" s="183">
        <v>0</v>
      </c>
      <c r="K2399" s="183">
        <v>0</v>
      </c>
      <c r="L2399" s="183">
        <v>0</v>
      </c>
      <c r="M2399" s="183">
        <v>0</v>
      </c>
      <c r="N2399" s="183">
        <v>0</v>
      </c>
      <c r="O2399" s="183">
        <v>0</v>
      </c>
      <c r="P2399" s="183">
        <v>0</v>
      </c>
      <c r="Q2399" s="183">
        <v>0</v>
      </c>
      <c r="R2399" s="183">
        <v>51</v>
      </c>
      <c r="S2399" s="183">
        <v>0</v>
      </c>
      <c r="T2399" s="183">
        <v>9</v>
      </c>
      <c r="U2399" s="183">
        <v>0</v>
      </c>
      <c r="V2399" s="183">
        <v>56</v>
      </c>
      <c r="W2399" s="183">
        <v>21</v>
      </c>
      <c r="X2399" s="183">
        <v>12</v>
      </c>
      <c r="Y2399" s="183">
        <v>0</v>
      </c>
    </row>
    <row r="2400" spans="1:25" x14ac:dyDescent="0.2">
      <c r="A2400" s="184">
        <v>12101001</v>
      </c>
      <c r="B2400" s="183" t="str">
        <f>[1]店マスタ!B2399</f>
        <v>ライブヤマデン</v>
      </c>
      <c r="C2400" s="183">
        <v>1.5</v>
      </c>
      <c r="D2400" s="183">
        <v>0</v>
      </c>
      <c r="E2400" s="183" t="str">
        <f>_xlfn.XLOOKUP(A2400,[2]Sheet1!$R:$R,[2]Sheet1!$AB:$AB,"",0)</f>
        <v/>
      </c>
      <c r="F2400" s="183" t="str">
        <f>_xlfn.XLOOKUP($A2400,[3]【2026年03月度_全社】RFM客層一覧表データ!$A:$A,[3]【2026年03月度_全社】RFM客層一覧表データ!C:C,"",0)</f>
        <v/>
      </c>
      <c r="G2400" s="183" t="str">
        <f>_xlfn.XLOOKUP($A2400,[3]【2026年03月度_全社】RFM客層一覧表データ!$A:$A,[3]【2026年03月度_全社】RFM客層一覧表データ!D:D,"",0)</f>
        <v/>
      </c>
      <c r="H2400" s="183" t="str">
        <f>_xlfn.XLOOKUP($A2400,[3]【2026年03月度_全社】RFM客層一覧表データ!$A:$A,[3]【2026年03月度_全社】RFM客層一覧表データ!E:E,"",0)</f>
        <v/>
      </c>
      <c r="I2400" s="183" t="str">
        <f>_xlfn.XLOOKUP($A2400,[3]【2026年03月度_全社】RFM客層一覧表データ!$A:$A,[3]【2026年03月度_全社】RFM客層一覧表データ!F:F,"",0)</f>
        <v/>
      </c>
      <c r="J2400" s="183">
        <v>239</v>
      </c>
      <c r="K2400" s="183">
        <v>51</v>
      </c>
      <c r="L2400" s="183">
        <v>117</v>
      </c>
      <c r="M2400" s="183">
        <v>4</v>
      </c>
      <c r="N2400" s="183">
        <v>279</v>
      </c>
      <c r="O2400" s="183">
        <v>63</v>
      </c>
      <c r="P2400" s="183">
        <v>136</v>
      </c>
      <c r="Q2400" s="183">
        <v>3</v>
      </c>
      <c r="R2400" s="183">
        <v>353</v>
      </c>
      <c r="S2400" s="183">
        <v>76</v>
      </c>
      <c r="T2400" s="183">
        <v>160</v>
      </c>
      <c r="U2400" s="183">
        <v>1</v>
      </c>
      <c r="V2400" s="183">
        <v>444</v>
      </c>
      <c r="W2400" s="183">
        <v>86</v>
      </c>
      <c r="X2400" s="183">
        <v>189</v>
      </c>
      <c r="Y2400" s="183">
        <v>4</v>
      </c>
    </row>
    <row r="2401" spans="1:25" x14ac:dyDescent="0.2">
      <c r="A2401" s="184">
        <v>12101007</v>
      </c>
      <c r="B2401" s="183" t="str">
        <f>[1]店マスタ!B2400</f>
        <v>武藤電機</v>
      </c>
      <c r="C2401" s="183">
        <v>2</v>
      </c>
      <c r="D2401" s="183">
        <v>1</v>
      </c>
      <c r="E2401" s="183">
        <f>_xlfn.XLOOKUP(A2401,[2]Sheet1!$R:$R,[2]Sheet1!$AB:$AB,"",0)</f>
        <v>1</v>
      </c>
      <c r="F2401" s="183">
        <f>_xlfn.XLOOKUP($A2401,[3]【2026年03月度_全社】RFM客層一覧表データ!$A:$A,[3]【2026年03月度_全社】RFM客層一覧表データ!C:C,"",0)</f>
        <v>175</v>
      </c>
      <c r="G2401" s="183">
        <f>_xlfn.XLOOKUP($A2401,[3]【2026年03月度_全社】RFM客層一覧表データ!$A:$A,[3]【2026年03月度_全社】RFM客層一覧表データ!D:D,"",0)</f>
        <v>2</v>
      </c>
      <c r="H2401" s="183">
        <f>_xlfn.XLOOKUP($A2401,[3]【2026年03月度_全社】RFM客層一覧表データ!$A:$A,[3]【2026年03月度_全社】RFM客層一覧表データ!E:E,"",0)</f>
        <v>74</v>
      </c>
      <c r="I2401" s="183">
        <f>_xlfn.XLOOKUP($A2401,[3]【2026年03月度_全社】RFM客層一覧表データ!$A:$A,[3]【2026年03月度_全社】RFM客層一覧表データ!F:F,"",0)</f>
        <v>0</v>
      </c>
      <c r="J2401" s="183">
        <v>264</v>
      </c>
      <c r="K2401" s="183">
        <v>13</v>
      </c>
      <c r="L2401" s="183">
        <v>110</v>
      </c>
      <c r="M2401" s="183">
        <v>0</v>
      </c>
      <c r="N2401" s="183">
        <v>289</v>
      </c>
      <c r="O2401" s="183">
        <v>65</v>
      </c>
      <c r="P2401" s="183">
        <v>168</v>
      </c>
      <c r="Q2401" s="183">
        <v>0</v>
      </c>
      <c r="R2401" s="183">
        <v>290</v>
      </c>
      <c r="S2401" s="183">
        <v>3</v>
      </c>
      <c r="T2401" s="183">
        <v>181</v>
      </c>
      <c r="U2401" s="183">
        <v>0</v>
      </c>
      <c r="V2401" s="183">
        <v>313</v>
      </c>
      <c r="W2401" s="183">
        <v>73</v>
      </c>
      <c r="X2401" s="183">
        <v>205</v>
      </c>
      <c r="Y2401" s="183">
        <v>0</v>
      </c>
    </row>
    <row r="2402" spans="1:25" x14ac:dyDescent="0.2">
      <c r="A2402" s="184">
        <v>12101008</v>
      </c>
      <c r="B2402" s="183" t="str">
        <f>[1]店マスタ!B2401</f>
        <v>細川デンキ</v>
      </c>
      <c r="C2402" s="183">
        <v>3</v>
      </c>
      <c r="D2402" s="183">
        <v>3</v>
      </c>
      <c r="E2402" s="183">
        <f>_xlfn.XLOOKUP(A2402,[2]Sheet1!$R:$R,[2]Sheet1!$AB:$AB,"",0)</f>
        <v>3</v>
      </c>
      <c r="F2402" s="183" t="str">
        <f>_xlfn.XLOOKUP($A2402,[3]【2026年03月度_全社】RFM客層一覧表データ!$A:$A,[3]【2026年03月度_全社】RFM客層一覧表データ!C:C,"",0)</f>
        <v/>
      </c>
      <c r="G2402" s="183" t="str">
        <f>_xlfn.XLOOKUP($A2402,[3]【2026年03月度_全社】RFM客層一覧表データ!$A:$A,[3]【2026年03月度_全社】RFM客層一覧表データ!D:D,"",0)</f>
        <v/>
      </c>
      <c r="H2402" s="183" t="str">
        <f>_xlfn.XLOOKUP($A2402,[3]【2026年03月度_全社】RFM客層一覧表データ!$A:$A,[3]【2026年03月度_全社】RFM客層一覧表データ!E:E,"",0)</f>
        <v/>
      </c>
      <c r="I2402" s="183" t="str">
        <f>_xlfn.XLOOKUP($A2402,[3]【2026年03月度_全社】RFM客層一覧表データ!$A:$A,[3]【2026年03月度_全社】RFM客層一覧表データ!F:F,"",0)</f>
        <v/>
      </c>
      <c r="J2402" s="183">
        <v>0</v>
      </c>
      <c r="K2402" s="183">
        <v>0</v>
      </c>
      <c r="L2402" s="183">
        <v>0</v>
      </c>
      <c r="M2402" s="183">
        <v>0</v>
      </c>
      <c r="N2402" s="183">
        <v>0</v>
      </c>
      <c r="O2402" s="183">
        <v>0</v>
      </c>
      <c r="P2402" s="183">
        <v>0</v>
      </c>
      <c r="Q2402" s="183">
        <v>0</v>
      </c>
      <c r="R2402" s="183">
        <v>0</v>
      </c>
      <c r="S2402" s="183">
        <v>0</v>
      </c>
      <c r="T2402" s="183">
        <v>0</v>
      </c>
      <c r="U2402" s="183">
        <v>0</v>
      </c>
      <c r="V2402" s="183">
        <v>0</v>
      </c>
      <c r="W2402" s="183">
        <v>0</v>
      </c>
      <c r="X2402" s="183">
        <v>0</v>
      </c>
      <c r="Y2402" s="183">
        <v>0</v>
      </c>
    </row>
    <row r="2403" spans="1:25" x14ac:dyDescent="0.2">
      <c r="A2403" s="184">
        <v>12101010</v>
      </c>
      <c r="B2403" s="183" t="str">
        <f>[1]店マスタ!B2402</f>
        <v>ホームパートナーたかはし</v>
      </c>
      <c r="C2403" s="183">
        <v>2</v>
      </c>
      <c r="D2403" s="183">
        <v>2</v>
      </c>
      <c r="E2403" s="183">
        <f>_xlfn.XLOOKUP(A2403,[2]Sheet1!$R:$R,[2]Sheet1!$AB:$AB,"",0)</f>
        <v>2</v>
      </c>
      <c r="F2403" s="183">
        <f>_xlfn.XLOOKUP($A2403,[3]【2026年03月度_全社】RFM客層一覧表データ!$A:$A,[3]【2026年03月度_全社】RFM客層一覧表データ!C:C,"",0)</f>
        <v>455</v>
      </c>
      <c r="G2403" s="183">
        <f>_xlfn.XLOOKUP($A2403,[3]【2026年03月度_全社】RFM客層一覧表データ!$A:$A,[3]【2026年03月度_全社】RFM客層一覧表データ!D:D,"",0)</f>
        <v>206</v>
      </c>
      <c r="H2403" s="183">
        <f>_xlfn.XLOOKUP($A2403,[3]【2026年03月度_全社】RFM客層一覧表データ!$A:$A,[3]【2026年03月度_全社】RFM客層一覧表データ!E:E,"",0)</f>
        <v>246</v>
      </c>
      <c r="I2403" s="183">
        <f>_xlfn.XLOOKUP($A2403,[3]【2026年03月度_全社】RFM客層一覧表データ!$A:$A,[3]【2026年03月度_全社】RFM客層一覧表データ!F:F,"",0)</f>
        <v>21</v>
      </c>
      <c r="J2403" s="183">
        <v>447</v>
      </c>
      <c r="K2403" s="183">
        <v>207</v>
      </c>
      <c r="L2403" s="183">
        <v>244</v>
      </c>
      <c r="M2403" s="183">
        <v>26</v>
      </c>
      <c r="N2403" s="183">
        <v>451</v>
      </c>
      <c r="O2403" s="183">
        <v>200</v>
      </c>
      <c r="P2403" s="183">
        <v>255</v>
      </c>
      <c r="Q2403" s="183">
        <v>20</v>
      </c>
      <c r="R2403" s="183">
        <v>450</v>
      </c>
      <c r="S2403" s="183">
        <v>234</v>
      </c>
      <c r="T2403" s="183">
        <v>259</v>
      </c>
      <c r="U2403" s="183">
        <v>41</v>
      </c>
      <c r="V2403" s="183">
        <v>423</v>
      </c>
      <c r="W2403" s="183">
        <v>220</v>
      </c>
      <c r="X2403" s="183">
        <v>261</v>
      </c>
      <c r="Y2403" s="183">
        <v>19</v>
      </c>
    </row>
    <row r="2404" spans="1:25" x14ac:dyDescent="0.2">
      <c r="A2404" s="184">
        <v>12101012</v>
      </c>
      <c r="B2404" s="183" t="str">
        <f>[1]店マスタ!B2403</f>
        <v>株式会社　ウインド　カトウ</v>
      </c>
      <c r="C2404" s="183">
        <v>3.5</v>
      </c>
      <c r="D2404" s="183">
        <v>0</v>
      </c>
      <c r="E2404" s="183" t="str">
        <f>_xlfn.XLOOKUP(A2404,[2]Sheet1!$R:$R,[2]Sheet1!$AB:$AB,"",0)</f>
        <v/>
      </c>
      <c r="F2404" s="183" t="str">
        <f>_xlfn.XLOOKUP($A2404,[3]【2026年03月度_全社】RFM客層一覧表データ!$A:$A,[3]【2026年03月度_全社】RFM客層一覧表データ!C:C,"",0)</f>
        <v/>
      </c>
      <c r="G2404" s="183" t="str">
        <f>_xlfn.XLOOKUP($A2404,[3]【2026年03月度_全社】RFM客層一覧表データ!$A:$A,[3]【2026年03月度_全社】RFM客層一覧表データ!D:D,"",0)</f>
        <v/>
      </c>
      <c r="H2404" s="183" t="str">
        <f>_xlfn.XLOOKUP($A2404,[3]【2026年03月度_全社】RFM客層一覧表データ!$A:$A,[3]【2026年03月度_全社】RFM客層一覧表データ!E:E,"",0)</f>
        <v/>
      </c>
      <c r="I2404" s="183" t="str">
        <f>_xlfn.XLOOKUP($A2404,[3]【2026年03月度_全社】RFM客層一覧表データ!$A:$A,[3]【2026年03月度_全社】RFM客層一覧表データ!F:F,"",0)</f>
        <v/>
      </c>
      <c r="J2404" s="183">
        <v>262</v>
      </c>
      <c r="K2404" s="183">
        <v>75</v>
      </c>
      <c r="L2404" s="183">
        <v>137</v>
      </c>
      <c r="M2404" s="183">
        <v>13</v>
      </c>
      <c r="N2404" s="183">
        <v>295</v>
      </c>
      <c r="O2404" s="183">
        <v>80</v>
      </c>
      <c r="P2404" s="183">
        <v>158</v>
      </c>
      <c r="Q2404" s="183">
        <v>10</v>
      </c>
      <c r="R2404" s="183">
        <v>402</v>
      </c>
      <c r="S2404" s="183">
        <v>95</v>
      </c>
      <c r="T2404" s="183">
        <v>184</v>
      </c>
      <c r="U2404" s="183">
        <v>17</v>
      </c>
      <c r="V2404" s="183">
        <v>494</v>
      </c>
      <c r="W2404" s="183">
        <v>127</v>
      </c>
      <c r="X2404" s="183">
        <v>196</v>
      </c>
      <c r="Y2404" s="183">
        <v>14</v>
      </c>
    </row>
    <row r="2405" spans="1:25" x14ac:dyDescent="0.2">
      <c r="A2405" s="184">
        <v>12101013</v>
      </c>
      <c r="B2405" s="183" t="str">
        <f>[1]店マスタ!B2404</f>
        <v>ピア　ヒロオカ</v>
      </c>
      <c r="C2405" s="183">
        <v>1.5</v>
      </c>
      <c r="D2405" s="183">
        <v>0</v>
      </c>
      <c r="E2405" s="183" t="str">
        <f>_xlfn.XLOOKUP(A2405,[2]Sheet1!$R:$R,[2]Sheet1!$AB:$AB,"",0)</f>
        <v/>
      </c>
      <c r="F2405" s="183" t="str">
        <f>_xlfn.XLOOKUP($A2405,[3]【2026年03月度_全社】RFM客層一覧表データ!$A:$A,[3]【2026年03月度_全社】RFM客層一覧表データ!C:C,"",0)</f>
        <v/>
      </c>
      <c r="G2405" s="183" t="str">
        <f>_xlfn.XLOOKUP($A2405,[3]【2026年03月度_全社】RFM客層一覧表データ!$A:$A,[3]【2026年03月度_全社】RFM客層一覧表データ!D:D,"",0)</f>
        <v/>
      </c>
      <c r="H2405" s="183" t="str">
        <f>_xlfn.XLOOKUP($A2405,[3]【2026年03月度_全社】RFM客層一覧表データ!$A:$A,[3]【2026年03月度_全社】RFM客層一覧表データ!E:E,"",0)</f>
        <v/>
      </c>
      <c r="I2405" s="183" t="str">
        <f>_xlfn.XLOOKUP($A2405,[3]【2026年03月度_全社】RFM客層一覧表データ!$A:$A,[3]【2026年03月度_全社】RFM客層一覧表データ!F:F,"",0)</f>
        <v/>
      </c>
      <c r="J2405" s="183">
        <v>0</v>
      </c>
      <c r="K2405" s="183">
        <v>0</v>
      </c>
      <c r="L2405" s="183">
        <v>0</v>
      </c>
      <c r="M2405" s="183">
        <v>0</v>
      </c>
      <c r="N2405" s="183">
        <v>0</v>
      </c>
      <c r="O2405" s="183">
        <v>0</v>
      </c>
      <c r="P2405" s="183">
        <v>0</v>
      </c>
      <c r="Q2405" s="183">
        <v>0</v>
      </c>
      <c r="R2405" s="183">
        <v>0</v>
      </c>
      <c r="S2405" s="183">
        <v>0</v>
      </c>
      <c r="T2405" s="183">
        <v>0</v>
      </c>
      <c r="U2405" s="183">
        <v>0</v>
      </c>
      <c r="V2405" s="183">
        <v>0</v>
      </c>
      <c r="W2405" s="183">
        <v>0</v>
      </c>
      <c r="X2405" s="183">
        <v>0</v>
      </c>
      <c r="Y2405" s="183">
        <v>0</v>
      </c>
    </row>
    <row r="2406" spans="1:25" x14ac:dyDescent="0.2">
      <c r="A2406" s="184">
        <v>12101016</v>
      </c>
      <c r="B2406" s="183" t="str">
        <f>[1]店マスタ!B2405</f>
        <v>パナショップこばやし</v>
      </c>
      <c r="C2406" s="183">
        <v>2.5</v>
      </c>
      <c r="D2406" s="183">
        <v>2.5</v>
      </c>
      <c r="E2406" s="183">
        <f>_xlfn.XLOOKUP(A2406,[2]Sheet1!$R:$R,[2]Sheet1!$AB:$AB,"",0)</f>
        <v>2.5</v>
      </c>
      <c r="F2406" s="183">
        <f>_xlfn.XLOOKUP($A2406,[3]【2026年03月度_全社】RFM客層一覧表データ!$A:$A,[3]【2026年03月度_全社】RFM客層一覧表データ!C:C,"",0)</f>
        <v>369</v>
      </c>
      <c r="G2406" s="183">
        <f>_xlfn.XLOOKUP($A2406,[3]【2026年03月度_全社】RFM客層一覧表データ!$A:$A,[3]【2026年03月度_全社】RFM客層一覧表データ!D:D,"",0)</f>
        <v>161</v>
      </c>
      <c r="H2406" s="183">
        <f>_xlfn.XLOOKUP($A2406,[3]【2026年03月度_全社】RFM客層一覧表データ!$A:$A,[3]【2026年03月度_全社】RFM客層一覧表データ!E:E,"",0)</f>
        <v>190</v>
      </c>
      <c r="I2406" s="183">
        <f>_xlfn.XLOOKUP($A2406,[3]【2026年03月度_全社】RFM客層一覧表データ!$A:$A,[3]【2026年03月度_全社】RFM客層一覧表データ!F:F,"",0)</f>
        <v>22</v>
      </c>
      <c r="J2406" s="183">
        <v>415</v>
      </c>
      <c r="K2406" s="183">
        <v>151</v>
      </c>
      <c r="L2406" s="183">
        <v>193</v>
      </c>
      <c r="M2406" s="183">
        <v>24</v>
      </c>
      <c r="N2406" s="183">
        <v>427</v>
      </c>
      <c r="O2406" s="183">
        <v>166</v>
      </c>
      <c r="P2406" s="183">
        <v>207</v>
      </c>
      <c r="Q2406" s="183">
        <v>22</v>
      </c>
      <c r="R2406" s="183">
        <v>452</v>
      </c>
      <c r="S2406" s="183">
        <v>178</v>
      </c>
      <c r="T2406" s="183">
        <v>213</v>
      </c>
      <c r="U2406" s="183">
        <v>25</v>
      </c>
      <c r="V2406" s="183">
        <v>461</v>
      </c>
      <c r="W2406" s="183">
        <v>172</v>
      </c>
      <c r="X2406" s="183">
        <v>222</v>
      </c>
      <c r="Y2406" s="183">
        <v>23</v>
      </c>
    </row>
    <row r="2407" spans="1:25" x14ac:dyDescent="0.2">
      <c r="A2407" s="184">
        <v>12101055</v>
      </c>
      <c r="B2407" s="183" t="str">
        <f>[1]店マスタ!B2406</f>
        <v>パナステ－ジ　のむら</v>
      </c>
      <c r="C2407" s="183">
        <v>2.5</v>
      </c>
      <c r="D2407" s="183">
        <v>0</v>
      </c>
      <c r="E2407" s="183" t="str">
        <f>_xlfn.XLOOKUP(A2407,[2]Sheet1!$R:$R,[2]Sheet1!$AB:$AB,"",0)</f>
        <v/>
      </c>
      <c r="F2407" s="183" t="str">
        <f>_xlfn.XLOOKUP($A2407,[3]【2026年03月度_全社】RFM客層一覧表データ!$A:$A,[3]【2026年03月度_全社】RFM客層一覧表データ!C:C,"",0)</f>
        <v/>
      </c>
      <c r="G2407" s="183" t="str">
        <f>_xlfn.XLOOKUP($A2407,[3]【2026年03月度_全社】RFM客層一覧表データ!$A:$A,[3]【2026年03月度_全社】RFM客層一覧表データ!D:D,"",0)</f>
        <v/>
      </c>
      <c r="H2407" s="183" t="str">
        <f>_xlfn.XLOOKUP($A2407,[3]【2026年03月度_全社】RFM客層一覧表データ!$A:$A,[3]【2026年03月度_全社】RFM客層一覧表データ!E:E,"",0)</f>
        <v/>
      </c>
      <c r="I2407" s="183" t="str">
        <f>_xlfn.XLOOKUP($A2407,[3]【2026年03月度_全社】RFM客層一覧表データ!$A:$A,[3]【2026年03月度_全社】RFM客層一覧表データ!F:F,"",0)</f>
        <v/>
      </c>
      <c r="J2407" s="183">
        <v>317</v>
      </c>
      <c r="K2407" s="183">
        <v>134</v>
      </c>
      <c r="L2407" s="183">
        <v>136</v>
      </c>
      <c r="M2407" s="183">
        <v>28</v>
      </c>
      <c r="N2407" s="183">
        <v>319</v>
      </c>
      <c r="O2407" s="183">
        <v>122</v>
      </c>
      <c r="P2407" s="183">
        <v>149</v>
      </c>
      <c r="Q2407" s="183">
        <v>21</v>
      </c>
      <c r="R2407" s="183">
        <v>325</v>
      </c>
      <c r="S2407" s="183">
        <v>123</v>
      </c>
      <c r="T2407" s="183">
        <v>158</v>
      </c>
      <c r="U2407" s="183">
        <v>27</v>
      </c>
      <c r="V2407" s="183">
        <v>314</v>
      </c>
      <c r="W2407" s="183">
        <v>115</v>
      </c>
      <c r="X2407" s="183">
        <v>159</v>
      </c>
      <c r="Y2407" s="183">
        <v>21</v>
      </c>
    </row>
    <row r="2408" spans="1:25" x14ac:dyDescent="0.2">
      <c r="A2408" s="184">
        <v>12101060</v>
      </c>
      <c r="B2408" s="183" t="str">
        <f>[1]店マスタ!B2407</f>
        <v>住まいる家電マンスケパネレクト</v>
      </c>
      <c r="C2408" s="183">
        <v>3</v>
      </c>
      <c r="D2408" s="183">
        <v>3</v>
      </c>
      <c r="E2408" s="183">
        <f>_xlfn.XLOOKUP(A2408,[2]Sheet1!$R:$R,[2]Sheet1!$AB:$AB,"",0)</f>
        <v>3</v>
      </c>
      <c r="F2408" s="183">
        <f>_xlfn.XLOOKUP($A2408,[3]【2026年03月度_全社】RFM客層一覧表データ!$A:$A,[3]【2026年03月度_全社】RFM客層一覧表データ!C:C,"",0)</f>
        <v>543</v>
      </c>
      <c r="G2408" s="183">
        <f>_xlfn.XLOOKUP($A2408,[3]【2026年03月度_全社】RFM客層一覧表データ!$A:$A,[3]【2026年03月度_全社】RFM客層一覧表データ!D:D,"",0)</f>
        <v>220</v>
      </c>
      <c r="H2408" s="183">
        <f>_xlfn.XLOOKUP($A2408,[3]【2026年03月度_全社】RFM客層一覧表データ!$A:$A,[3]【2026年03月度_全社】RFM客層一覧表データ!E:E,"",0)</f>
        <v>192</v>
      </c>
      <c r="I2408" s="183">
        <f>_xlfn.XLOOKUP($A2408,[3]【2026年03月度_全社】RFM客層一覧表データ!$A:$A,[3]【2026年03月度_全社】RFM客層一覧表データ!F:F,"",0)</f>
        <v>54</v>
      </c>
      <c r="J2408" s="183">
        <v>541</v>
      </c>
      <c r="K2408" s="183">
        <v>219</v>
      </c>
      <c r="L2408" s="183">
        <v>194</v>
      </c>
      <c r="M2408" s="183">
        <v>31</v>
      </c>
      <c r="N2408" s="183">
        <v>536</v>
      </c>
      <c r="O2408" s="183">
        <v>241</v>
      </c>
      <c r="P2408" s="183">
        <v>188</v>
      </c>
      <c r="Q2408" s="183">
        <v>51</v>
      </c>
      <c r="R2408" s="183">
        <v>540</v>
      </c>
      <c r="S2408" s="183">
        <v>237</v>
      </c>
      <c r="T2408" s="183">
        <v>201</v>
      </c>
      <c r="U2408" s="183">
        <v>52</v>
      </c>
      <c r="V2408" s="183">
        <v>538</v>
      </c>
      <c r="W2408" s="183">
        <v>238</v>
      </c>
      <c r="X2408" s="183">
        <v>207</v>
      </c>
      <c r="Y2408" s="183">
        <v>47</v>
      </c>
    </row>
    <row r="2409" spans="1:25" x14ac:dyDescent="0.2">
      <c r="A2409" s="184">
        <v>12101062</v>
      </c>
      <c r="B2409" s="183" t="str">
        <f>[1]店マスタ!B2408</f>
        <v>（有）宇野電化センタ－</v>
      </c>
      <c r="C2409" s="183">
        <v>2</v>
      </c>
      <c r="D2409" s="183">
        <v>1</v>
      </c>
      <c r="E2409" s="183">
        <f>_xlfn.XLOOKUP(A2409,[2]Sheet1!$R:$R,[2]Sheet1!$AB:$AB,"",0)</f>
        <v>1</v>
      </c>
      <c r="F2409" s="183">
        <f>_xlfn.XLOOKUP($A2409,[3]【2026年03月度_全社】RFM客層一覧表データ!$A:$A,[3]【2026年03月度_全社】RFM客層一覧表データ!C:C,"",0)</f>
        <v>365</v>
      </c>
      <c r="G2409" s="183">
        <f>_xlfn.XLOOKUP($A2409,[3]【2026年03月度_全社】RFM客層一覧表データ!$A:$A,[3]【2026年03月度_全社】RFM客層一覧表データ!D:D,"",0)</f>
        <v>163</v>
      </c>
      <c r="H2409" s="183">
        <f>_xlfn.XLOOKUP($A2409,[3]【2026年03月度_全社】RFM客層一覧表データ!$A:$A,[3]【2026年03月度_全社】RFM客層一覧表データ!E:E,"",0)</f>
        <v>195</v>
      </c>
      <c r="I2409" s="183">
        <f>_xlfn.XLOOKUP($A2409,[3]【2026年03月度_全社】RFM客層一覧表データ!$A:$A,[3]【2026年03月度_全社】RFM客層一覧表データ!F:F,"",0)</f>
        <v>25</v>
      </c>
      <c r="J2409" s="183">
        <v>366</v>
      </c>
      <c r="K2409" s="183">
        <v>171</v>
      </c>
      <c r="L2409" s="183">
        <v>184</v>
      </c>
      <c r="M2409" s="183">
        <v>23</v>
      </c>
      <c r="N2409" s="183">
        <v>367</v>
      </c>
      <c r="O2409" s="183">
        <v>159</v>
      </c>
      <c r="P2409" s="183">
        <v>183</v>
      </c>
      <c r="Q2409" s="183">
        <v>24</v>
      </c>
      <c r="R2409" s="183">
        <v>393</v>
      </c>
      <c r="S2409" s="183">
        <v>179</v>
      </c>
      <c r="T2409" s="183">
        <v>182</v>
      </c>
      <c r="U2409" s="183">
        <v>29</v>
      </c>
      <c r="V2409" s="183">
        <v>409</v>
      </c>
      <c r="W2409" s="183">
        <v>181</v>
      </c>
      <c r="X2409" s="183">
        <v>194</v>
      </c>
      <c r="Y2409" s="183">
        <v>28</v>
      </c>
    </row>
    <row r="2410" spans="1:25" x14ac:dyDescent="0.2">
      <c r="A2410" s="184">
        <v>12101068</v>
      </c>
      <c r="B2410" s="183" t="str">
        <f>[1]店マスタ!B2409</f>
        <v>パナウェーブ　たなか</v>
      </c>
      <c r="C2410" s="183">
        <v>1.5</v>
      </c>
      <c r="D2410" s="183">
        <v>1.5</v>
      </c>
      <c r="E2410" s="183" t="str">
        <f>_xlfn.XLOOKUP(A2410,[2]Sheet1!$R:$R,[2]Sheet1!$AB:$AB,"",0)</f>
        <v/>
      </c>
      <c r="F2410" s="183" t="str">
        <f>_xlfn.XLOOKUP($A2410,[3]【2026年03月度_全社】RFM客層一覧表データ!$A:$A,[3]【2026年03月度_全社】RFM客層一覧表データ!C:C,"",0)</f>
        <v/>
      </c>
      <c r="G2410" s="183" t="str">
        <f>_xlfn.XLOOKUP($A2410,[3]【2026年03月度_全社】RFM客層一覧表データ!$A:$A,[3]【2026年03月度_全社】RFM客層一覧表データ!D:D,"",0)</f>
        <v/>
      </c>
      <c r="H2410" s="183" t="str">
        <f>_xlfn.XLOOKUP($A2410,[3]【2026年03月度_全社】RFM客層一覧表データ!$A:$A,[3]【2026年03月度_全社】RFM客層一覧表データ!E:E,"",0)</f>
        <v/>
      </c>
      <c r="I2410" s="183" t="str">
        <f>_xlfn.XLOOKUP($A2410,[3]【2026年03月度_全社】RFM客層一覧表データ!$A:$A,[3]【2026年03月度_全社】RFM客層一覧表データ!F:F,"",0)</f>
        <v/>
      </c>
      <c r="J2410" s="183">
        <v>0</v>
      </c>
      <c r="K2410" s="183">
        <v>0</v>
      </c>
      <c r="L2410" s="183">
        <v>0</v>
      </c>
      <c r="M2410" s="183">
        <v>0</v>
      </c>
      <c r="N2410" s="183">
        <v>0</v>
      </c>
      <c r="O2410" s="183">
        <v>0</v>
      </c>
      <c r="P2410" s="183">
        <v>0</v>
      </c>
      <c r="Q2410" s="183">
        <v>0</v>
      </c>
      <c r="R2410" s="183">
        <v>0</v>
      </c>
      <c r="S2410" s="183">
        <v>0</v>
      </c>
      <c r="T2410" s="183">
        <v>0</v>
      </c>
      <c r="U2410" s="183">
        <v>0</v>
      </c>
      <c r="V2410" s="183">
        <v>0</v>
      </c>
      <c r="W2410" s="183">
        <v>0</v>
      </c>
      <c r="X2410" s="183">
        <v>0</v>
      </c>
      <c r="Y2410" s="183">
        <v>0</v>
      </c>
    </row>
    <row r="2411" spans="1:25" x14ac:dyDescent="0.2">
      <c r="A2411" s="184">
        <v>12101086</v>
      </c>
      <c r="B2411" s="183" t="str">
        <f>[1]店マスタ!B2410</f>
        <v>大洋デンキ有限会社</v>
      </c>
      <c r="C2411" s="183">
        <v>1</v>
      </c>
      <c r="D2411" s="183">
        <v>0</v>
      </c>
      <c r="E2411" s="183" t="str">
        <f>_xlfn.XLOOKUP(A2411,[2]Sheet1!$R:$R,[2]Sheet1!$AB:$AB,"",0)</f>
        <v/>
      </c>
      <c r="F2411" s="183" t="str">
        <f>_xlfn.XLOOKUP($A2411,[3]【2026年03月度_全社】RFM客層一覧表データ!$A:$A,[3]【2026年03月度_全社】RFM客層一覧表データ!C:C,"",0)</f>
        <v/>
      </c>
      <c r="G2411" s="183" t="str">
        <f>_xlfn.XLOOKUP($A2411,[3]【2026年03月度_全社】RFM客層一覧表データ!$A:$A,[3]【2026年03月度_全社】RFM客層一覧表データ!D:D,"",0)</f>
        <v/>
      </c>
      <c r="H2411" s="183" t="str">
        <f>_xlfn.XLOOKUP($A2411,[3]【2026年03月度_全社】RFM客層一覧表データ!$A:$A,[3]【2026年03月度_全社】RFM客層一覧表データ!E:E,"",0)</f>
        <v/>
      </c>
      <c r="I2411" s="183" t="str">
        <f>_xlfn.XLOOKUP($A2411,[3]【2026年03月度_全社】RFM客層一覧表データ!$A:$A,[3]【2026年03月度_全社】RFM客層一覧表データ!F:F,"",0)</f>
        <v/>
      </c>
      <c r="J2411" s="183">
        <v>0</v>
      </c>
      <c r="K2411" s="183">
        <v>0</v>
      </c>
      <c r="L2411" s="183">
        <v>0</v>
      </c>
      <c r="M2411" s="183">
        <v>0</v>
      </c>
      <c r="N2411" s="183">
        <v>0</v>
      </c>
      <c r="O2411" s="183">
        <v>0</v>
      </c>
      <c r="P2411" s="183">
        <v>0</v>
      </c>
      <c r="Q2411" s="183">
        <v>0</v>
      </c>
      <c r="R2411" s="183">
        <v>0</v>
      </c>
      <c r="S2411" s="183">
        <v>0</v>
      </c>
      <c r="T2411" s="183">
        <v>0</v>
      </c>
      <c r="U2411" s="183">
        <v>0</v>
      </c>
      <c r="V2411" s="183">
        <v>0</v>
      </c>
      <c r="W2411" s="183">
        <v>0</v>
      </c>
      <c r="X2411" s="183">
        <v>0</v>
      </c>
      <c r="Y2411" s="183">
        <v>0</v>
      </c>
    </row>
    <row r="2412" spans="1:25" x14ac:dyDescent="0.2">
      <c r="A2412" s="184">
        <v>12101095</v>
      </c>
      <c r="B2412" s="183" t="str">
        <f>[1]店マスタ!B2411</f>
        <v>でんかマルハチ</v>
      </c>
      <c r="C2412" s="183">
        <v>1.5</v>
      </c>
      <c r="D2412" s="183">
        <v>1.5</v>
      </c>
      <c r="E2412" s="183">
        <f>_xlfn.XLOOKUP(A2412,[2]Sheet1!$R:$R,[2]Sheet1!$AB:$AB,"",0)</f>
        <v>1.5</v>
      </c>
      <c r="F2412" s="183">
        <f>_xlfn.XLOOKUP($A2412,[3]【2026年03月度_全社】RFM客層一覧表データ!$A:$A,[3]【2026年03月度_全社】RFM客層一覧表データ!C:C,"",0)</f>
        <v>376</v>
      </c>
      <c r="G2412" s="183">
        <f>_xlfn.XLOOKUP($A2412,[3]【2026年03月度_全社】RFM客層一覧表データ!$A:$A,[3]【2026年03月度_全社】RFM客層一覧表データ!D:D,"",0)</f>
        <v>156</v>
      </c>
      <c r="H2412" s="183">
        <f>_xlfn.XLOOKUP($A2412,[3]【2026年03月度_全社】RFM客層一覧表データ!$A:$A,[3]【2026年03月度_全社】RFM客層一覧表データ!E:E,"",0)</f>
        <v>267</v>
      </c>
      <c r="I2412" s="183">
        <f>_xlfn.XLOOKUP($A2412,[3]【2026年03月度_全社】RFM客層一覧表データ!$A:$A,[3]【2026年03月度_全社】RFM客層一覧表データ!F:F,"",0)</f>
        <v>7</v>
      </c>
      <c r="J2412" s="183">
        <v>411</v>
      </c>
      <c r="K2412" s="183">
        <v>174</v>
      </c>
      <c r="L2412" s="183">
        <v>290</v>
      </c>
      <c r="M2412" s="183">
        <v>11</v>
      </c>
      <c r="N2412" s="183">
        <v>437</v>
      </c>
      <c r="O2412" s="183">
        <v>185</v>
      </c>
      <c r="P2412" s="183">
        <v>310</v>
      </c>
      <c r="Q2412" s="183">
        <v>5</v>
      </c>
      <c r="R2412" s="183">
        <v>481</v>
      </c>
      <c r="S2412" s="183">
        <v>186</v>
      </c>
      <c r="T2412" s="183">
        <v>333</v>
      </c>
      <c r="U2412" s="183">
        <v>8</v>
      </c>
      <c r="V2412" s="183">
        <v>527</v>
      </c>
      <c r="W2412" s="183">
        <v>194</v>
      </c>
      <c r="X2412" s="183">
        <v>364</v>
      </c>
      <c r="Y2412" s="183">
        <v>7</v>
      </c>
    </row>
    <row r="2413" spans="1:25" x14ac:dyDescent="0.2">
      <c r="A2413" s="184">
        <v>12101815</v>
      </c>
      <c r="B2413" s="183" t="str">
        <f>[1]店マスタ!B2412</f>
        <v>でんき工房　ヤマデンこばやし</v>
      </c>
      <c r="C2413" s="183">
        <v>1.5</v>
      </c>
      <c r="D2413" s="183">
        <v>0</v>
      </c>
      <c r="E2413" s="183" t="str">
        <f>_xlfn.XLOOKUP(A2413,[2]Sheet1!$R:$R,[2]Sheet1!$AB:$AB,"",0)</f>
        <v/>
      </c>
      <c r="F2413" s="183" t="str">
        <f>_xlfn.XLOOKUP($A2413,[3]【2026年03月度_全社】RFM客層一覧表データ!$A:$A,[3]【2026年03月度_全社】RFM客層一覧表データ!C:C,"",0)</f>
        <v/>
      </c>
      <c r="G2413" s="183" t="str">
        <f>_xlfn.XLOOKUP($A2413,[3]【2026年03月度_全社】RFM客層一覧表データ!$A:$A,[3]【2026年03月度_全社】RFM客層一覧表データ!D:D,"",0)</f>
        <v/>
      </c>
      <c r="H2413" s="183" t="str">
        <f>_xlfn.XLOOKUP($A2413,[3]【2026年03月度_全社】RFM客層一覧表データ!$A:$A,[3]【2026年03月度_全社】RFM客層一覧表データ!E:E,"",0)</f>
        <v/>
      </c>
      <c r="I2413" s="183" t="str">
        <f>_xlfn.XLOOKUP($A2413,[3]【2026年03月度_全社】RFM客層一覧表データ!$A:$A,[3]【2026年03月度_全社】RFM客層一覧表データ!F:F,"",0)</f>
        <v/>
      </c>
      <c r="J2413" s="183">
        <v>300</v>
      </c>
      <c r="K2413" s="183">
        <v>121</v>
      </c>
      <c r="L2413" s="183">
        <v>153</v>
      </c>
      <c r="M2413" s="183">
        <v>22</v>
      </c>
      <c r="N2413" s="183">
        <v>298</v>
      </c>
      <c r="O2413" s="183">
        <v>98</v>
      </c>
      <c r="P2413" s="183">
        <v>159</v>
      </c>
      <c r="Q2413" s="183">
        <v>13</v>
      </c>
      <c r="R2413" s="183">
        <v>333</v>
      </c>
      <c r="S2413" s="183">
        <v>128</v>
      </c>
      <c r="T2413" s="183">
        <v>160</v>
      </c>
      <c r="U2413" s="183">
        <v>17</v>
      </c>
      <c r="V2413" s="183">
        <v>352</v>
      </c>
      <c r="W2413" s="183">
        <v>121</v>
      </c>
      <c r="X2413" s="183">
        <v>170</v>
      </c>
      <c r="Y2413" s="183">
        <v>11</v>
      </c>
    </row>
    <row r="2414" spans="1:25" x14ac:dyDescent="0.2">
      <c r="A2414" s="184">
        <v>12102000</v>
      </c>
      <c r="B2414" s="183" t="str">
        <f>[1]店マスタ!B2413</f>
        <v>住まいる家電　日進</v>
      </c>
      <c r="C2414" s="183">
        <v>4</v>
      </c>
      <c r="D2414" s="183">
        <v>4</v>
      </c>
      <c r="E2414" s="183">
        <f>_xlfn.XLOOKUP(A2414,[2]Sheet1!$R:$R,[2]Sheet1!$AB:$AB,"",0)</f>
        <v>4</v>
      </c>
      <c r="F2414" s="183">
        <f>_xlfn.XLOOKUP($A2414,[3]【2026年03月度_全社】RFM客層一覧表データ!$A:$A,[3]【2026年03月度_全社】RFM客層一覧表データ!C:C,"",0)</f>
        <v>1746</v>
      </c>
      <c r="G2414" s="183">
        <f>_xlfn.XLOOKUP($A2414,[3]【2026年03月度_全社】RFM客層一覧表データ!$A:$A,[3]【2026年03月度_全社】RFM客層一覧表データ!D:D,"",0)</f>
        <v>254</v>
      </c>
      <c r="H2414" s="183">
        <f>_xlfn.XLOOKUP($A2414,[3]【2026年03月度_全社】RFM客層一覧表データ!$A:$A,[3]【2026年03月度_全社】RFM客層一覧表データ!E:E,"",0)</f>
        <v>365</v>
      </c>
      <c r="I2414" s="183">
        <f>_xlfn.XLOOKUP($A2414,[3]【2026年03月度_全社】RFM客層一覧表データ!$A:$A,[3]【2026年03月度_全社】RFM客層一覧表データ!F:F,"",0)</f>
        <v>16</v>
      </c>
      <c r="J2414" s="183">
        <v>2137</v>
      </c>
      <c r="K2414" s="183">
        <v>296</v>
      </c>
      <c r="L2414" s="183">
        <v>399</v>
      </c>
      <c r="M2414" s="183">
        <v>40</v>
      </c>
      <c r="N2414" s="183">
        <v>2404</v>
      </c>
      <c r="O2414" s="183">
        <v>621</v>
      </c>
      <c r="P2414" s="183">
        <v>435</v>
      </c>
      <c r="Q2414" s="183">
        <v>327</v>
      </c>
      <c r="R2414" s="183">
        <v>2292</v>
      </c>
      <c r="S2414" s="183">
        <v>662</v>
      </c>
      <c r="T2414" s="183">
        <v>494</v>
      </c>
      <c r="U2414" s="183">
        <v>358</v>
      </c>
      <c r="V2414" s="183">
        <v>1896</v>
      </c>
      <c r="W2414" s="183">
        <v>653</v>
      </c>
      <c r="X2414" s="183">
        <v>557</v>
      </c>
      <c r="Y2414" s="183">
        <v>132</v>
      </c>
    </row>
    <row r="2415" spans="1:25" x14ac:dyDescent="0.2">
      <c r="A2415" s="184">
        <v>12102002</v>
      </c>
      <c r="B2415" s="183" t="str">
        <f>[1]店マスタ!B2414</f>
        <v>株式会社　住まいる家電</v>
      </c>
      <c r="C2415" s="183">
        <v>0</v>
      </c>
      <c r="D2415" s="183">
        <v>0</v>
      </c>
      <c r="E2415" s="183" t="str">
        <f>_xlfn.XLOOKUP(A2415,[2]Sheet1!$R:$R,[2]Sheet1!$AB:$AB,"",0)</f>
        <v/>
      </c>
      <c r="F2415" s="183" t="str">
        <f>_xlfn.XLOOKUP($A2415,[3]【2026年03月度_全社】RFM客層一覧表データ!$A:$A,[3]【2026年03月度_全社】RFM客層一覧表データ!C:C,"",0)</f>
        <v/>
      </c>
      <c r="G2415" s="183" t="str">
        <f>_xlfn.XLOOKUP($A2415,[3]【2026年03月度_全社】RFM客層一覧表データ!$A:$A,[3]【2026年03月度_全社】RFM客層一覧表データ!D:D,"",0)</f>
        <v/>
      </c>
      <c r="H2415" s="183" t="str">
        <f>_xlfn.XLOOKUP($A2415,[3]【2026年03月度_全社】RFM客層一覧表データ!$A:$A,[3]【2026年03月度_全社】RFM客層一覧表データ!E:E,"",0)</f>
        <v/>
      </c>
      <c r="I2415" s="183" t="str">
        <f>_xlfn.XLOOKUP($A2415,[3]【2026年03月度_全社】RFM客層一覧表データ!$A:$A,[3]【2026年03月度_全社】RFM客層一覧表データ!F:F,"",0)</f>
        <v/>
      </c>
      <c r="J2415" s="183">
        <v>0</v>
      </c>
      <c r="K2415" s="183">
        <v>0</v>
      </c>
      <c r="L2415" s="183">
        <v>0</v>
      </c>
      <c r="M2415" s="183">
        <v>0</v>
      </c>
      <c r="N2415" s="183">
        <v>0</v>
      </c>
      <c r="O2415" s="183">
        <v>0</v>
      </c>
      <c r="P2415" s="183">
        <v>0</v>
      </c>
      <c r="Q2415" s="183">
        <v>0</v>
      </c>
      <c r="R2415" s="183">
        <v>0</v>
      </c>
      <c r="S2415" s="183">
        <v>0</v>
      </c>
      <c r="T2415" s="183">
        <v>0</v>
      </c>
      <c r="U2415" s="183">
        <v>0</v>
      </c>
      <c r="V2415" s="183">
        <v>0</v>
      </c>
      <c r="W2415" s="183">
        <v>0</v>
      </c>
      <c r="X2415" s="183">
        <v>0</v>
      </c>
      <c r="Y2415" s="183">
        <v>0</v>
      </c>
    </row>
    <row r="2416" spans="1:25" x14ac:dyDescent="0.2">
      <c r="A2416" s="184">
        <v>12102004</v>
      </c>
      <c r="B2416" s="183" t="str">
        <f>[1]店マスタ!B2415</f>
        <v>（株）後藤無線商会</v>
      </c>
      <c r="C2416" s="183">
        <v>5.5</v>
      </c>
      <c r="D2416" s="183">
        <v>5.5</v>
      </c>
      <c r="E2416" s="183">
        <f>_xlfn.XLOOKUP(A2416,[2]Sheet1!$R:$R,[2]Sheet1!$AB:$AB,"",0)</f>
        <v>5.5</v>
      </c>
      <c r="F2416" s="183">
        <f>_xlfn.XLOOKUP($A2416,[3]【2026年03月度_全社】RFM客層一覧表データ!$A:$A,[3]【2026年03月度_全社】RFM客層一覧表データ!C:C,"",0)</f>
        <v>1792</v>
      </c>
      <c r="G2416" s="183">
        <f>_xlfn.XLOOKUP($A2416,[3]【2026年03月度_全社】RFM客層一覧表データ!$A:$A,[3]【2026年03月度_全社】RFM客層一覧表データ!D:D,"",0)</f>
        <v>882</v>
      </c>
      <c r="H2416" s="183">
        <f>_xlfn.XLOOKUP($A2416,[3]【2026年03月度_全社】RFM客層一覧表データ!$A:$A,[3]【2026年03月度_全社】RFM客層一覧表データ!E:E,"",0)</f>
        <v>665</v>
      </c>
      <c r="I2416" s="183">
        <f>_xlfn.XLOOKUP($A2416,[3]【2026年03月度_全社】RFM客層一覧表データ!$A:$A,[3]【2026年03月度_全社】RFM客層一覧表データ!F:F,"",0)</f>
        <v>177</v>
      </c>
      <c r="J2416" s="183">
        <v>1778</v>
      </c>
      <c r="K2416" s="183">
        <v>883</v>
      </c>
      <c r="L2416" s="183">
        <v>715</v>
      </c>
      <c r="M2416" s="183">
        <v>127</v>
      </c>
      <c r="N2416" s="183">
        <v>1772</v>
      </c>
      <c r="O2416" s="183">
        <v>881</v>
      </c>
      <c r="P2416" s="183">
        <v>730</v>
      </c>
      <c r="Q2416" s="183">
        <v>153</v>
      </c>
      <c r="R2416" s="183">
        <v>1782</v>
      </c>
      <c r="S2416" s="183">
        <v>876</v>
      </c>
      <c r="T2416" s="183">
        <v>758</v>
      </c>
      <c r="U2416" s="183">
        <v>110</v>
      </c>
      <c r="V2416" s="183">
        <v>1880</v>
      </c>
      <c r="W2416" s="183">
        <v>876</v>
      </c>
      <c r="X2416" s="183">
        <v>745</v>
      </c>
      <c r="Y2416" s="183">
        <v>122</v>
      </c>
    </row>
    <row r="2417" spans="1:25" x14ac:dyDescent="0.2">
      <c r="A2417" s="184">
        <v>12102016</v>
      </c>
      <c r="B2417" s="183" t="str">
        <f>[1]店マスタ!B2416</f>
        <v>家電サポート　オゼキ</v>
      </c>
      <c r="C2417" s="183">
        <v>2</v>
      </c>
      <c r="D2417" s="183">
        <v>2</v>
      </c>
      <c r="E2417" s="183">
        <f>_xlfn.XLOOKUP(A2417,[2]Sheet1!$R:$R,[2]Sheet1!$AB:$AB,"",0)</f>
        <v>2</v>
      </c>
      <c r="F2417" s="183">
        <f>_xlfn.XLOOKUP($A2417,[3]【2026年03月度_全社】RFM客層一覧表データ!$A:$A,[3]【2026年03月度_全社】RFM客層一覧表データ!C:C,"",0)</f>
        <v>869</v>
      </c>
      <c r="G2417" s="183">
        <f>_xlfn.XLOOKUP($A2417,[3]【2026年03月度_全社】RFM客層一覧表データ!$A:$A,[3]【2026年03月度_全社】RFM客層一覧表データ!D:D,"",0)</f>
        <v>356</v>
      </c>
      <c r="H2417" s="183">
        <f>_xlfn.XLOOKUP($A2417,[3]【2026年03月度_全社】RFM客層一覧表データ!$A:$A,[3]【2026年03月度_全社】RFM客層一覧表データ!E:E,"",0)</f>
        <v>362</v>
      </c>
      <c r="I2417" s="183">
        <f>_xlfn.XLOOKUP($A2417,[3]【2026年03月度_全社】RFM客層一覧表データ!$A:$A,[3]【2026年03月度_全社】RFM客層一覧表データ!F:F,"",0)</f>
        <v>67</v>
      </c>
      <c r="J2417" s="183">
        <v>896</v>
      </c>
      <c r="K2417" s="183">
        <v>392</v>
      </c>
      <c r="L2417" s="183">
        <v>378</v>
      </c>
      <c r="M2417" s="183">
        <v>100</v>
      </c>
      <c r="N2417" s="183">
        <v>845</v>
      </c>
      <c r="O2417" s="183">
        <v>341</v>
      </c>
      <c r="P2417" s="183">
        <v>363</v>
      </c>
      <c r="Q2417" s="183">
        <v>61</v>
      </c>
      <c r="R2417" s="183">
        <v>899</v>
      </c>
      <c r="S2417" s="183">
        <v>328</v>
      </c>
      <c r="T2417" s="183">
        <v>373</v>
      </c>
      <c r="U2417" s="183">
        <v>37</v>
      </c>
      <c r="V2417" s="183">
        <v>958</v>
      </c>
      <c r="W2417" s="183">
        <v>354</v>
      </c>
      <c r="X2417" s="183">
        <v>396</v>
      </c>
      <c r="Y2417" s="183">
        <v>42</v>
      </c>
    </row>
    <row r="2418" spans="1:25" x14ac:dyDescent="0.2">
      <c r="A2418" s="184">
        <v>12102018</v>
      </c>
      <c r="B2418" s="183" t="str">
        <f>[1]店マスタ!B2417</f>
        <v>東亜無線株式会社</v>
      </c>
      <c r="C2418" s="183">
        <v>1.5</v>
      </c>
      <c r="D2418" s="183">
        <v>1.5</v>
      </c>
      <c r="E2418" s="183">
        <f>_xlfn.XLOOKUP(A2418,[2]Sheet1!$R:$R,[2]Sheet1!$AB:$AB,"",0)</f>
        <v>1.5</v>
      </c>
      <c r="F2418" s="183" t="str">
        <f>_xlfn.XLOOKUP($A2418,[3]【2026年03月度_全社】RFM客層一覧表データ!$A:$A,[3]【2026年03月度_全社】RFM客層一覧表データ!C:C,"",0)</f>
        <v/>
      </c>
      <c r="G2418" s="183" t="str">
        <f>_xlfn.XLOOKUP($A2418,[3]【2026年03月度_全社】RFM客層一覧表データ!$A:$A,[3]【2026年03月度_全社】RFM客層一覧表データ!D:D,"",0)</f>
        <v/>
      </c>
      <c r="H2418" s="183" t="str">
        <f>_xlfn.XLOOKUP($A2418,[3]【2026年03月度_全社】RFM客層一覧表データ!$A:$A,[3]【2026年03月度_全社】RFM客層一覧表データ!E:E,"",0)</f>
        <v/>
      </c>
      <c r="I2418" s="183" t="str">
        <f>_xlfn.XLOOKUP($A2418,[3]【2026年03月度_全社】RFM客層一覧表データ!$A:$A,[3]【2026年03月度_全社】RFM客層一覧表データ!F:F,"",0)</f>
        <v/>
      </c>
      <c r="J2418" s="183">
        <v>0</v>
      </c>
      <c r="K2418" s="183">
        <v>0</v>
      </c>
      <c r="L2418" s="183">
        <v>0</v>
      </c>
      <c r="M2418" s="183">
        <v>0</v>
      </c>
      <c r="N2418" s="183">
        <v>0</v>
      </c>
      <c r="O2418" s="183">
        <v>0</v>
      </c>
      <c r="P2418" s="183">
        <v>0</v>
      </c>
      <c r="Q2418" s="183">
        <v>0</v>
      </c>
      <c r="R2418" s="183">
        <v>0</v>
      </c>
      <c r="S2418" s="183">
        <v>0</v>
      </c>
      <c r="T2418" s="183">
        <v>0</v>
      </c>
      <c r="U2418" s="183">
        <v>0</v>
      </c>
      <c r="V2418" s="183">
        <v>0</v>
      </c>
      <c r="W2418" s="183">
        <v>0</v>
      </c>
      <c r="X2418" s="183">
        <v>0</v>
      </c>
      <c r="Y2418" s="183">
        <v>0</v>
      </c>
    </row>
    <row r="2419" spans="1:25" x14ac:dyDescent="0.2">
      <c r="A2419" s="184">
        <v>12102030</v>
      </c>
      <c r="B2419" s="183" t="str">
        <f>[1]店マスタ!B2418</f>
        <v>住まいる家電まつお</v>
      </c>
      <c r="C2419" s="183">
        <v>1.5</v>
      </c>
      <c r="D2419" s="183">
        <v>1.5</v>
      </c>
      <c r="E2419" s="183">
        <f>_xlfn.XLOOKUP(A2419,[2]Sheet1!$R:$R,[2]Sheet1!$AB:$AB,"",0)</f>
        <v>1.5</v>
      </c>
      <c r="F2419" s="183">
        <f>_xlfn.XLOOKUP($A2419,[3]【2026年03月度_全社】RFM客層一覧表データ!$A:$A,[3]【2026年03月度_全社】RFM客層一覧表データ!C:C,"",0)</f>
        <v>574</v>
      </c>
      <c r="G2419" s="183">
        <f>_xlfn.XLOOKUP($A2419,[3]【2026年03月度_全社】RFM客層一覧表データ!$A:$A,[3]【2026年03月度_全社】RFM客層一覧表データ!D:D,"",0)</f>
        <v>207</v>
      </c>
      <c r="H2419" s="183">
        <f>_xlfn.XLOOKUP($A2419,[3]【2026年03月度_全社】RFM客層一覧表データ!$A:$A,[3]【2026年03月度_全社】RFM客層一覧表データ!E:E,"",0)</f>
        <v>270</v>
      </c>
      <c r="I2419" s="183">
        <f>_xlfn.XLOOKUP($A2419,[3]【2026年03月度_全社】RFM客層一覧表データ!$A:$A,[3]【2026年03月度_全社】RFM客層一覧表データ!F:F,"",0)</f>
        <v>26</v>
      </c>
      <c r="J2419" s="183">
        <v>639</v>
      </c>
      <c r="K2419" s="183">
        <v>200</v>
      </c>
      <c r="L2419" s="183">
        <v>283</v>
      </c>
      <c r="M2419" s="183">
        <v>23</v>
      </c>
      <c r="N2419" s="183">
        <v>663</v>
      </c>
      <c r="O2419" s="183">
        <v>268</v>
      </c>
      <c r="P2419" s="183">
        <v>296</v>
      </c>
      <c r="Q2419" s="183">
        <v>28</v>
      </c>
      <c r="R2419" s="183">
        <v>677</v>
      </c>
      <c r="S2419" s="183">
        <v>281</v>
      </c>
      <c r="T2419" s="183">
        <v>313</v>
      </c>
      <c r="U2419" s="183">
        <v>38</v>
      </c>
      <c r="V2419" s="183">
        <v>640</v>
      </c>
      <c r="W2419" s="183">
        <v>297</v>
      </c>
      <c r="X2419" s="183">
        <v>324</v>
      </c>
      <c r="Y2419" s="183">
        <v>47</v>
      </c>
    </row>
    <row r="2420" spans="1:25" x14ac:dyDescent="0.2">
      <c r="A2420" s="184">
        <v>12102039</v>
      </c>
      <c r="B2420" s="183" t="str">
        <f>[1]店マスタ!B2419</f>
        <v>住まいる家電サービス</v>
      </c>
      <c r="C2420" s="183">
        <v>1</v>
      </c>
      <c r="D2420" s="183">
        <v>1</v>
      </c>
      <c r="E2420" s="183">
        <f>_xlfn.XLOOKUP(A2420,[2]Sheet1!$R:$R,[2]Sheet1!$AB:$AB,"",0)</f>
        <v>1</v>
      </c>
      <c r="F2420" s="183" t="str">
        <f>_xlfn.XLOOKUP($A2420,[3]【2026年03月度_全社】RFM客層一覧表データ!$A:$A,[3]【2026年03月度_全社】RFM客層一覧表データ!C:C,"",0)</f>
        <v/>
      </c>
      <c r="G2420" s="183" t="str">
        <f>_xlfn.XLOOKUP($A2420,[3]【2026年03月度_全社】RFM客層一覧表データ!$A:$A,[3]【2026年03月度_全社】RFM客層一覧表データ!D:D,"",0)</f>
        <v/>
      </c>
      <c r="H2420" s="183" t="str">
        <f>_xlfn.XLOOKUP($A2420,[3]【2026年03月度_全社】RFM客層一覧表データ!$A:$A,[3]【2026年03月度_全社】RFM客層一覧表データ!E:E,"",0)</f>
        <v/>
      </c>
      <c r="I2420" s="183" t="str">
        <f>_xlfn.XLOOKUP($A2420,[3]【2026年03月度_全社】RFM客層一覧表データ!$A:$A,[3]【2026年03月度_全社】RFM客層一覧表データ!F:F,"",0)</f>
        <v/>
      </c>
      <c r="J2420" s="183">
        <v>0</v>
      </c>
      <c r="K2420" s="183">
        <v>0</v>
      </c>
      <c r="L2420" s="183">
        <v>0</v>
      </c>
      <c r="M2420" s="183">
        <v>0</v>
      </c>
      <c r="N2420" s="183">
        <v>0</v>
      </c>
      <c r="O2420" s="183">
        <v>0</v>
      </c>
      <c r="P2420" s="183">
        <v>0</v>
      </c>
      <c r="Q2420" s="183">
        <v>0</v>
      </c>
      <c r="R2420" s="183">
        <v>0</v>
      </c>
      <c r="S2420" s="183">
        <v>0</v>
      </c>
      <c r="T2420" s="183">
        <v>0</v>
      </c>
      <c r="U2420" s="183">
        <v>0</v>
      </c>
      <c r="V2420" s="183">
        <v>0</v>
      </c>
      <c r="W2420" s="183">
        <v>0</v>
      </c>
      <c r="X2420" s="183">
        <v>0</v>
      </c>
      <c r="Y2420" s="183">
        <v>0</v>
      </c>
    </row>
    <row r="2421" spans="1:25" x14ac:dyDescent="0.2">
      <c r="A2421" s="184">
        <v>12102041</v>
      </c>
      <c r="B2421" s="183" t="str">
        <f>[1]店マスタ!B2420</f>
        <v>ゴト－ムセン　日野店</v>
      </c>
      <c r="C2421" s="183">
        <v>0</v>
      </c>
      <c r="D2421" s="183">
        <v>0</v>
      </c>
      <c r="E2421" s="183" t="str">
        <f>_xlfn.XLOOKUP(A2421,[2]Sheet1!$R:$R,[2]Sheet1!$AB:$AB,"",0)</f>
        <v/>
      </c>
      <c r="F2421" s="183" t="str">
        <f>_xlfn.XLOOKUP($A2421,[3]【2026年03月度_全社】RFM客層一覧表データ!$A:$A,[3]【2026年03月度_全社】RFM客層一覧表データ!C:C,"",0)</f>
        <v/>
      </c>
      <c r="G2421" s="183" t="str">
        <f>_xlfn.XLOOKUP($A2421,[3]【2026年03月度_全社】RFM客層一覧表データ!$A:$A,[3]【2026年03月度_全社】RFM客層一覧表データ!D:D,"",0)</f>
        <v/>
      </c>
      <c r="H2421" s="183" t="str">
        <f>_xlfn.XLOOKUP($A2421,[3]【2026年03月度_全社】RFM客層一覧表データ!$A:$A,[3]【2026年03月度_全社】RFM客層一覧表データ!E:E,"",0)</f>
        <v/>
      </c>
      <c r="I2421" s="183" t="str">
        <f>_xlfn.XLOOKUP($A2421,[3]【2026年03月度_全社】RFM客層一覧表データ!$A:$A,[3]【2026年03月度_全社】RFM客層一覧表データ!F:F,"",0)</f>
        <v/>
      </c>
      <c r="J2421" s="183">
        <v>0</v>
      </c>
      <c r="K2421" s="183">
        <v>0</v>
      </c>
      <c r="L2421" s="183">
        <v>0</v>
      </c>
      <c r="M2421" s="183">
        <v>0</v>
      </c>
      <c r="N2421" s="183">
        <v>0</v>
      </c>
      <c r="O2421" s="183">
        <v>0</v>
      </c>
      <c r="P2421" s="183">
        <v>0</v>
      </c>
      <c r="Q2421" s="183">
        <v>0</v>
      </c>
      <c r="R2421" s="183">
        <v>0</v>
      </c>
      <c r="S2421" s="183">
        <v>0</v>
      </c>
      <c r="T2421" s="183">
        <v>0</v>
      </c>
      <c r="U2421" s="183">
        <v>0</v>
      </c>
      <c r="V2421" s="183">
        <v>0</v>
      </c>
      <c r="W2421" s="183">
        <v>0</v>
      </c>
      <c r="X2421" s="183">
        <v>0</v>
      </c>
      <c r="Y2421" s="183">
        <v>0</v>
      </c>
    </row>
    <row r="2422" spans="1:25" x14ac:dyDescent="0.2">
      <c r="A2422" s="184">
        <v>12102047</v>
      </c>
      <c r="B2422" s="183" t="str">
        <f>[1]店マスタ!B2421</f>
        <v>パナウェ－ブ　イチハラ</v>
      </c>
      <c r="C2422" s="183">
        <v>1</v>
      </c>
      <c r="D2422" s="183">
        <v>0</v>
      </c>
      <c r="E2422" s="183" t="str">
        <f>_xlfn.XLOOKUP(A2422,[2]Sheet1!$R:$R,[2]Sheet1!$AB:$AB,"",0)</f>
        <v/>
      </c>
      <c r="F2422" s="183" t="str">
        <f>_xlfn.XLOOKUP($A2422,[3]【2026年03月度_全社】RFM客層一覧表データ!$A:$A,[3]【2026年03月度_全社】RFM客層一覧表データ!C:C,"",0)</f>
        <v/>
      </c>
      <c r="G2422" s="183" t="str">
        <f>_xlfn.XLOOKUP($A2422,[3]【2026年03月度_全社】RFM客層一覧表データ!$A:$A,[3]【2026年03月度_全社】RFM客層一覧表データ!D:D,"",0)</f>
        <v/>
      </c>
      <c r="H2422" s="183" t="str">
        <f>_xlfn.XLOOKUP($A2422,[3]【2026年03月度_全社】RFM客層一覧表データ!$A:$A,[3]【2026年03月度_全社】RFM客層一覧表データ!E:E,"",0)</f>
        <v/>
      </c>
      <c r="I2422" s="183" t="str">
        <f>_xlfn.XLOOKUP($A2422,[3]【2026年03月度_全社】RFM客層一覧表データ!$A:$A,[3]【2026年03月度_全社】RFM客層一覧表データ!F:F,"",0)</f>
        <v/>
      </c>
      <c r="J2422" s="183">
        <v>0</v>
      </c>
      <c r="K2422" s="183">
        <v>0</v>
      </c>
      <c r="L2422" s="183">
        <v>0</v>
      </c>
      <c r="M2422" s="183">
        <v>0</v>
      </c>
      <c r="N2422" s="183">
        <v>0</v>
      </c>
      <c r="O2422" s="183">
        <v>0</v>
      </c>
      <c r="P2422" s="183">
        <v>0</v>
      </c>
      <c r="Q2422" s="183">
        <v>0</v>
      </c>
      <c r="R2422" s="183">
        <v>0</v>
      </c>
      <c r="S2422" s="183">
        <v>0</v>
      </c>
      <c r="T2422" s="183">
        <v>0</v>
      </c>
      <c r="U2422" s="183">
        <v>0</v>
      </c>
      <c r="V2422" s="183">
        <v>0</v>
      </c>
      <c r="W2422" s="183">
        <v>0</v>
      </c>
      <c r="X2422" s="183">
        <v>0</v>
      </c>
      <c r="Y2422" s="183">
        <v>0</v>
      </c>
    </row>
    <row r="2423" spans="1:25" x14ac:dyDescent="0.2">
      <c r="A2423" s="184">
        <v>12102050</v>
      </c>
      <c r="B2423" s="183" t="str">
        <f>[1]店マスタ!B2422</f>
        <v>ホームパートナーいちかわ</v>
      </c>
      <c r="C2423" s="183">
        <v>5.5</v>
      </c>
      <c r="D2423" s="183">
        <v>4.5</v>
      </c>
      <c r="E2423" s="183">
        <f>_xlfn.XLOOKUP(A2423,[2]Sheet1!$R:$R,[2]Sheet1!$AB:$AB,"",0)</f>
        <v>4.5</v>
      </c>
      <c r="F2423" s="183">
        <f>_xlfn.XLOOKUP($A2423,[3]【2026年03月度_全社】RFM客層一覧表データ!$A:$A,[3]【2026年03月度_全社】RFM客層一覧表データ!C:C,"",0)</f>
        <v>1217</v>
      </c>
      <c r="G2423" s="183">
        <f>_xlfn.XLOOKUP($A2423,[3]【2026年03月度_全社】RFM客層一覧表データ!$A:$A,[3]【2026年03月度_全社】RFM客層一覧表データ!D:D,"",0)</f>
        <v>564</v>
      </c>
      <c r="H2423" s="183">
        <f>_xlfn.XLOOKUP($A2423,[3]【2026年03月度_全社】RFM客層一覧表データ!$A:$A,[3]【2026年03月度_全社】RFM客層一覧表データ!E:E,"",0)</f>
        <v>628</v>
      </c>
      <c r="I2423" s="183">
        <f>_xlfn.XLOOKUP($A2423,[3]【2026年03月度_全社】RFM客層一覧表データ!$A:$A,[3]【2026年03月度_全社】RFM客層一覧表データ!F:F,"",0)</f>
        <v>74</v>
      </c>
      <c r="J2423" s="183">
        <v>1215</v>
      </c>
      <c r="K2423" s="183">
        <v>595</v>
      </c>
      <c r="L2423" s="183">
        <v>654</v>
      </c>
      <c r="M2423" s="183">
        <v>61</v>
      </c>
      <c r="N2423" s="183">
        <v>1217</v>
      </c>
      <c r="O2423" s="183">
        <v>607</v>
      </c>
      <c r="P2423" s="183">
        <v>660</v>
      </c>
      <c r="Q2423" s="183">
        <v>63</v>
      </c>
      <c r="R2423" s="183">
        <v>1211</v>
      </c>
      <c r="S2423" s="183">
        <v>739</v>
      </c>
      <c r="T2423" s="183">
        <v>664</v>
      </c>
      <c r="U2423" s="183">
        <v>68</v>
      </c>
      <c r="V2423" s="183">
        <v>1217</v>
      </c>
      <c r="W2423" s="183">
        <v>739</v>
      </c>
      <c r="X2423" s="183">
        <v>653</v>
      </c>
      <c r="Y2423" s="183">
        <v>60</v>
      </c>
    </row>
    <row r="2424" spans="1:25" x14ac:dyDescent="0.2">
      <c r="A2424" s="184">
        <v>12102056</v>
      </c>
      <c r="B2424" s="183" t="str">
        <f>[1]店マスタ!B2423</f>
        <v>パナウェ－ブ　新栄</v>
      </c>
      <c r="C2424" s="183">
        <v>1</v>
      </c>
      <c r="D2424" s="183">
        <v>1</v>
      </c>
      <c r="E2424" s="183">
        <f>_xlfn.XLOOKUP(A2424,[2]Sheet1!$R:$R,[2]Sheet1!$AB:$AB,"",0)</f>
        <v>1</v>
      </c>
      <c r="F2424" s="183" t="str">
        <f>_xlfn.XLOOKUP($A2424,[3]【2026年03月度_全社】RFM客層一覧表データ!$A:$A,[3]【2026年03月度_全社】RFM客層一覧表データ!C:C,"",0)</f>
        <v/>
      </c>
      <c r="G2424" s="183" t="str">
        <f>_xlfn.XLOOKUP($A2424,[3]【2026年03月度_全社】RFM客層一覧表データ!$A:$A,[3]【2026年03月度_全社】RFM客層一覧表データ!D:D,"",0)</f>
        <v/>
      </c>
      <c r="H2424" s="183" t="str">
        <f>_xlfn.XLOOKUP($A2424,[3]【2026年03月度_全社】RFM客層一覧表データ!$A:$A,[3]【2026年03月度_全社】RFM客層一覧表データ!E:E,"",0)</f>
        <v/>
      </c>
      <c r="I2424" s="183" t="str">
        <f>_xlfn.XLOOKUP($A2424,[3]【2026年03月度_全社】RFM客層一覧表データ!$A:$A,[3]【2026年03月度_全社】RFM客層一覧表データ!F:F,"",0)</f>
        <v/>
      </c>
      <c r="J2424" s="183">
        <v>0</v>
      </c>
      <c r="K2424" s="183">
        <v>0</v>
      </c>
      <c r="L2424" s="183">
        <v>0</v>
      </c>
      <c r="M2424" s="183">
        <v>0</v>
      </c>
      <c r="N2424" s="183">
        <v>0</v>
      </c>
      <c r="O2424" s="183">
        <v>0</v>
      </c>
      <c r="P2424" s="183">
        <v>0</v>
      </c>
      <c r="Q2424" s="183">
        <v>0</v>
      </c>
      <c r="R2424" s="183">
        <v>0</v>
      </c>
      <c r="S2424" s="183">
        <v>0</v>
      </c>
      <c r="T2424" s="183">
        <v>0</v>
      </c>
      <c r="U2424" s="183">
        <v>0</v>
      </c>
      <c r="V2424" s="183">
        <v>0</v>
      </c>
      <c r="W2424" s="183">
        <v>0</v>
      </c>
      <c r="X2424" s="183">
        <v>0</v>
      </c>
      <c r="Y2424" s="183">
        <v>0</v>
      </c>
    </row>
    <row r="2425" spans="1:25" x14ac:dyDescent="0.2">
      <c r="A2425" s="184">
        <v>12102067</v>
      </c>
      <c r="B2425" s="183" t="str">
        <f>[1]店マスタ!B2424</f>
        <v>株式会社　ホームパートナー</v>
      </c>
      <c r="C2425" s="183">
        <v>0.5</v>
      </c>
      <c r="D2425" s="183">
        <v>0.5</v>
      </c>
      <c r="E2425" s="183">
        <f>_xlfn.XLOOKUP(A2425,[2]Sheet1!$R:$R,[2]Sheet1!$AB:$AB,"",0)</f>
        <v>0.5</v>
      </c>
      <c r="F2425" s="183">
        <f>_xlfn.XLOOKUP($A2425,[3]【2026年03月度_全社】RFM客層一覧表データ!$A:$A,[3]【2026年03月度_全社】RFM客層一覧表データ!C:C,"",0)</f>
        <v>0</v>
      </c>
      <c r="G2425" s="183">
        <f>_xlfn.XLOOKUP($A2425,[3]【2026年03月度_全社】RFM客層一覧表データ!$A:$A,[3]【2026年03月度_全社】RFM客層一覧表データ!D:D,"",0)</f>
        <v>0</v>
      </c>
      <c r="H2425" s="183">
        <f>_xlfn.XLOOKUP($A2425,[3]【2026年03月度_全社】RFM客層一覧表データ!$A:$A,[3]【2026年03月度_全社】RFM客層一覧表データ!E:E,"",0)</f>
        <v>0</v>
      </c>
      <c r="I2425" s="183">
        <f>_xlfn.XLOOKUP($A2425,[3]【2026年03月度_全社】RFM客層一覧表データ!$A:$A,[3]【2026年03月度_全社】RFM客層一覧表データ!F:F,"",0)</f>
        <v>0</v>
      </c>
      <c r="J2425" s="183">
        <v>0</v>
      </c>
      <c r="K2425" s="183">
        <v>0</v>
      </c>
      <c r="L2425" s="183">
        <v>0</v>
      </c>
      <c r="M2425" s="183">
        <v>0</v>
      </c>
      <c r="N2425" s="183">
        <v>0</v>
      </c>
      <c r="O2425" s="183">
        <v>0</v>
      </c>
      <c r="P2425" s="183">
        <v>0</v>
      </c>
      <c r="Q2425" s="183">
        <v>0</v>
      </c>
      <c r="R2425" s="183">
        <v>0</v>
      </c>
      <c r="S2425" s="183">
        <v>0</v>
      </c>
      <c r="T2425" s="183">
        <v>0</v>
      </c>
      <c r="U2425" s="183">
        <v>0</v>
      </c>
      <c r="V2425" s="183">
        <v>0</v>
      </c>
      <c r="W2425" s="183">
        <v>0</v>
      </c>
      <c r="X2425" s="183">
        <v>0</v>
      </c>
      <c r="Y2425" s="183">
        <v>0</v>
      </c>
    </row>
    <row r="2426" spans="1:25" x14ac:dyDescent="0.2">
      <c r="A2426" s="184">
        <v>12102073</v>
      </c>
      <c r="B2426" s="183" t="str">
        <f>[1]店マスタ!B2425</f>
        <v>ホームパートナーサンユー</v>
      </c>
      <c r="C2426" s="183">
        <v>3</v>
      </c>
      <c r="D2426" s="183">
        <v>3</v>
      </c>
      <c r="E2426" s="183">
        <f>_xlfn.XLOOKUP(A2426,[2]Sheet1!$R:$R,[2]Sheet1!$AB:$AB,"",0)</f>
        <v>3</v>
      </c>
      <c r="F2426" s="183">
        <f>_xlfn.XLOOKUP($A2426,[3]【2026年03月度_全社】RFM客層一覧表データ!$A:$A,[3]【2026年03月度_全社】RFM客層一覧表データ!C:C,"",0)</f>
        <v>801</v>
      </c>
      <c r="G2426" s="183">
        <f>_xlfn.XLOOKUP($A2426,[3]【2026年03月度_全社】RFM客層一覧表データ!$A:$A,[3]【2026年03月度_全社】RFM客層一覧表データ!D:D,"",0)</f>
        <v>350</v>
      </c>
      <c r="H2426" s="183">
        <f>_xlfn.XLOOKUP($A2426,[3]【2026年03月度_全社】RFM客層一覧表データ!$A:$A,[3]【2026年03月度_全社】RFM客層一覧表データ!E:E,"",0)</f>
        <v>414</v>
      </c>
      <c r="I2426" s="183">
        <f>_xlfn.XLOOKUP($A2426,[3]【2026年03月度_全社】RFM客層一覧表データ!$A:$A,[3]【2026年03月度_全社】RFM客層一覧表データ!F:F,"",0)</f>
        <v>40</v>
      </c>
      <c r="J2426" s="183">
        <v>827</v>
      </c>
      <c r="K2426" s="183">
        <v>375</v>
      </c>
      <c r="L2426" s="183">
        <v>423</v>
      </c>
      <c r="M2426" s="183">
        <v>40</v>
      </c>
      <c r="N2426" s="183">
        <v>846</v>
      </c>
      <c r="O2426" s="183">
        <v>393</v>
      </c>
      <c r="P2426" s="183">
        <v>438</v>
      </c>
      <c r="Q2426" s="183">
        <v>61</v>
      </c>
      <c r="R2426" s="183">
        <v>844</v>
      </c>
      <c r="S2426" s="183">
        <v>434</v>
      </c>
      <c r="T2426" s="183">
        <v>439</v>
      </c>
      <c r="U2426" s="183">
        <v>68</v>
      </c>
      <c r="V2426" s="183">
        <v>842</v>
      </c>
      <c r="W2426" s="183">
        <v>413</v>
      </c>
      <c r="X2426" s="183">
        <v>433</v>
      </c>
      <c r="Y2426" s="183">
        <v>59</v>
      </c>
    </row>
    <row r="2427" spans="1:25" x14ac:dyDescent="0.2">
      <c r="A2427" s="184">
        <v>12102074</v>
      </c>
      <c r="B2427" s="183" t="str">
        <f>[1]店マスタ!B2426</f>
        <v>クニエダ電器</v>
      </c>
      <c r="C2427" s="183">
        <v>1.5</v>
      </c>
      <c r="D2427" s="183">
        <v>1.5</v>
      </c>
      <c r="E2427" s="183">
        <f>_xlfn.XLOOKUP(A2427,[2]Sheet1!$R:$R,[2]Sheet1!$AB:$AB,"",0)</f>
        <v>1.5</v>
      </c>
      <c r="F2427" s="183">
        <f>_xlfn.XLOOKUP($A2427,[3]【2026年03月度_全社】RFM客層一覧表データ!$A:$A,[3]【2026年03月度_全社】RFM客層一覧表データ!C:C,"",0)</f>
        <v>375</v>
      </c>
      <c r="G2427" s="183">
        <f>_xlfn.XLOOKUP($A2427,[3]【2026年03月度_全社】RFM客層一覧表データ!$A:$A,[3]【2026年03月度_全社】RFM客層一覧表データ!D:D,"",0)</f>
        <v>134</v>
      </c>
      <c r="H2427" s="183">
        <f>_xlfn.XLOOKUP($A2427,[3]【2026年03月度_全社】RFM客層一覧表データ!$A:$A,[3]【2026年03月度_全社】RFM客層一覧表データ!E:E,"",0)</f>
        <v>194</v>
      </c>
      <c r="I2427" s="183">
        <f>_xlfn.XLOOKUP($A2427,[3]【2026年03月度_全社】RFM客層一覧表データ!$A:$A,[3]【2026年03月度_全社】RFM客層一覧表データ!F:F,"",0)</f>
        <v>10</v>
      </c>
      <c r="J2427" s="183">
        <v>464</v>
      </c>
      <c r="K2427" s="183">
        <v>134</v>
      </c>
      <c r="L2427" s="183">
        <v>201</v>
      </c>
      <c r="M2427" s="183">
        <v>12</v>
      </c>
      <c r="N2427" s="183">
        <v>553</v>
      </c>
      <c r="O2427" s="183">
        <v>146</v>
      </c>
      <c r="P2427" s="183">
        <v>211</v>
      </c>
      <c r="Q2427" s="183">
        <v>14</v>
      </c>
      <c r="R2427" s="183">
        <v>624</v>
      </c>
      <c r="S2427" s="183">
        <v>169</v>
      </c>
      <c r="T2427" s="183">
        <v>226</v>
      </c>
      <c r="U2427" s="183">
        <v>21</v>
      </c>
      <c r="V2427" s="183">
        <v>669</v>
      </c>
      <c r="W2427" s="183">
        <v>223</v>
      </c>
      <c r="X2427" s="183">
        <v>241</v>
      </c>
      <c r="Y2427" s="183">
        <v>41</v>
      </c>
    </row>
    <row r="2428" spans="1:25" x14ac:dyDescent="0.2">
      <c r="A2428" s="184">
        <v>12102201</v>
      </c>
      <c r="B2428" s="183" t="str">
        <f>[1]店マスタ!B2427</f>
        <v>ホームパートナーごとう</v>
      </c>
      <c r="C2428" s="183">
        <v>3.5</v>
      </c>
      <c r="D2428" s="183">
        <v>3.5</v>
      </c>
      <c r="E2428" s="183">
        <f>_xlfn.XLOOKUP(A2428,[2]Sheet1!$R:$R,[2]Sheet1!$AB:$AB,"",0)</f>
        <v>3.5</v>
      </c>
      <c r="F2428" s="183">
        <f>_xlfn.XLOOKUP($A2428,[3]【2026年03月度_全社】RFM客層一覧表データ!$A:$A,[3]【2026年03月度_全社】RFM客層一覧表データ!C:C,"",0)</f>
        <v>922</v>
      </c>
      <c r="G2428" s="183">
        <f>_xlfn.XLOOKUP($A2428,[3]【2026年03月度_全社】RFM客層一覧表データ!$A:$A,[3]【2026年03月度_全社】RFM客層一覧表データ!D:D,"",0)</f>
        <v>371</v>
      </c>
      <c r="H2428" s="183">
        <f>_xlfn.XLOOKUP($A2428,[3]【2026年03月度_全社】RFM客層一覧表データ!$A:$A,[3]【2026年03月度_全社】RFM客層一覧表データ!E:E,"",0)</f>
        <v>469</v>
      </c>
      <c r="I2428" s="183">
        <f>_xlfn.XLOOKUP($A2428,[3]【2026年03月度_全社】RFM客層一覧表データ!$A:$A,[3]【2026年03月度_全社】RFM客層一覧表データ!F:F,"",0)</f>
        <v>53</v>
      </c>
      <c r="J2428" s="183">
        <v>956</v>
      </c>
      <c r="K2428" s="183">
        <v>404</v>
      </c>
      <c r="L2428" s="183">
        <v>477</v>
      </c>
      <c r="M2428" s="183">
        <v>81</v>
      </c>
      <c r="N2428" s="183">
        <v>936</v>
      </c>
      <c r="O2428" s="183">
        <v>398</v>
      </c>
      <c r="P2428" s="183">
        <v>497</v>
      </c>
      <c r="Q2428" s="183">
        <v>60</v>
      </c>
      <c r="R2428" s="183">
        <v>884</v>
      </c>
      <c r="S2428" s="183">
        <v>426</v>
      </c>
      <c r="T2428" s="183">
        <v>447</v>
      </c>
      <c r="U2428" s="183">
        <v>67</v>
      </c>
      <c r="V2428" s="183">
        <v>880</v>
      </c>
      <c r="W2428" s="183">
        <v>428</v>
      </c>
      <c r="X2428" s="183">
        <v>440</v>
      </c>
      <c r="Y2428" s="183">
        <v>64</v>
      </c>
    </row>
    <row r="2429" spans="1:25" x14ac:dyDescent="0.2">
      <c r="A2429" s="184">
        <v>12102203</v>
      </c>
      <c r="B2429" s="183" t="str">
        <f>[1]店マスタ!B2428</f>
        <v>ウインドなかしま</v>
      </c>
      <c r="C2429" s="183">
        <v>1.5</v>
      </c>
      <c r="D2429" s="183">
        <v>1.5</v>
      </c>
      <c r="E2429" s="183">
        <f>_xlfn.XLOOKUP(A2429,[2]Sheet1!$R:$R,[2]Sheet1!$AB:$AB,"",0)</f>
        <v>1.5</v>
      </c>
      <c r="F2429" s="183">
        <f>_xlfn.XLOOKUP($A2429,[3]【2026年03月度_全社】RFM客層一覧表データ!$A:$A,[3]【2026年03月度_全社】RFM客層一覧表データ!C:C,"",0)</f>
        <v>228</v>
      </c>
      <c r="G2429" s="183">
        <f>_xlfn.XLOOKUP($A2429,[3]【2026年03月度_全社】RFM客層一覧表データ!$A:$A,[3]【2026年03月度_全社】RFM客層一覧表データ!D:D,"",0)</f>
        <v>69</v>
      </c>
      <c r="H2429" s="183">
        <f>_xlfn.XLOOKUP($A2429,[3]【2026年03月度_全社】RFM客層一覧表データ!$A:$A,[3]【2026年03月度_全社】RFM客層一覧表データ!E:E,"",0)</f>
        <v>149</v>
      </c>
      <c r="I2429" s="183">
        <f>_xlfn.XLOOKUP($A2429,[3]【2026年03月度_全社】RFM客層一覧表データ!$A:$A,[3]【2026年03月度_全社】RFM客層一覧表データ!F:F,"",0)</f>
        <v>3</v>
      </c>
      <c r="J2429" s="183">
        <v>249</v>
      </c>
      <c r="K2429" s="183">
        <v>122</v>
      </c>
      <c r="L2429" s="183">
        <v>161</v>
      </c>
      <c r="M2429" s="183">
        <v>6</v>
      </c>
      <c r="N2429" s="183">
        <v>273</v>
      </c>
      <c r="O2429" s="183">
        <v>113</v>
      </c>
      <c r="P2429" s="183">
        <v>166</v>
      </c>
      <c r="Q2429" s="183">
        <v>2</v>
      </c>
      <c r="R2429" s="183">
        <v>299</v>
      </c>
      <c r="S2429" s="183">
        <v>135</v>
      </c>
      <c r="T2429" s="183">
        <v>184</v>
      </c>
      <c r="U2429" s="183">
        <v>3</v>
      </c>
      <c r="V2429" s="183">
        <v>303</v>
      </c>
      <c r="W2429" s="183">
        <v>134</v>
      </c>
      <c r="X2429" s="183">
        <v>193</v>
      </c>
      <c r="Y2429" s="183">
        <v>9</v>
      </c>
    </row>
    <row r="2430" spans="1:25" x14ac:dyDescent="0.2">
      <c r="A2430" s="184">
        <v>12102205</v>
      </c>
      <c r="B2430" s="183" t="str">
        <f>[1]店マスタ!B2429</f>
        <v>サカエデンキ</v>
      </c>
      <c r="C2430" s="183">
        <v>1.5</v>
      </c>
      <c r="D2430" s="183">
        <v>1.5</v>
      </c>
      <c r="E2430" s="183">
        <f>_xlfn.XLOOKUP(A2430,[2]Sheet1!$R:$R,[2]Sheet1!$AB:$AB,"",0)</f>
        <v>1.5</v>
      </c>
      <c r="F2430" s="183" t="str">
        <f>_xlfn.XLOOKUP($A2430,[3]【2026年03月度_全社】RFM客層一覧表データ!$A:$A,[3]【2026年03月度_全社】RFM客層一覧表データ!C:C,"",0)</f>
        <v/>
      </c>
      <c r="G2430" s="183" t="str">
        <f>_xlfn.XLOOKUP($A2430,[3]【2026年03月度_全社】RFM客層一覧表データ!$A:$A,[3]【2026年03月度_全社】RFM客層一覧表データ!D:D,"",0)</f>
        <v/>
      </c>
      <c r="H2430" s="183" t="str">
        <f>_xlfn.XLOOKUP($A2430,[3]【2026年03月度_全社】RFM客層一覧表データ!$A:$A,[3]【2026年03月度_全社】RFM客層一覧表データ!E:E,"",0)</f>
        <v/>
      </c>
      <c r="I2430" s="183" t="str">
        <f>_xlfn.XLOOKUP($A2430,[3]【2026年03月度_全社】RFM客層一覧表データ!$A:$A,[3]【2026年03月度_全社】RFM客層一覧表データ!F:F,"",0)</f>
        <v/>
      </c>
      <c r="J2430" s="183">
        <v>0</v>
      </c>
      <c r="K2430" s="183">
        <v>0</v>
      </c>
      <c r="L2430" s="183">
        <v>0</v>
      </c>
      <c r="M2430" s="183">
        <v>0</v>
      </c>
      <c r="N2430" s="183">
        <v>0</v>
      </c>
      <c r="O2430" s="183">
        <v>0</v>
      </c>
      <c r="P2430" s="183">
        <v>0</v>
      </c>
      <c r="Q2430" s="183">
        <v>0</v>
      </c>
      <c r="R2430" s="183">
        <v>6</v>
      </c>
      <c r="S2430" s="183">
        <v>0</v>
      </c>
      <c r="T2430" s="183">
        <v>0</v>
      </c>
      <c r="U2430" s="183">
        <v>0</v>
      </c>
      <c r="V2430" s="183">
        <v>6</v>
      </c>
      <c r="W2430" s="183">
        <v>0</v>
      </c>
      <c r="X2430" s="183">
        <v>0</v>
      </c>
      <c r="Y2430" s="183">
        <v>0</v>
      </c>
    </row>
    <row r="2431" spans="1:25" x14ac:dyDescent="0.2">
      <c r="A2431" s="184">
        <v>12102207</v>
      </c>
      <c r="B2431" s="183" t="str">
        <f>[1]店マスタ!B2430</f>
        <v>ホームパートナーさぎやま</v>
      </c>
      <c r="C2431" s="183">
        <v>7</v>
      </c>
      <c r="D2431" s="183">
        <v>6</v>
      </c>
      <c r="E2431" s="183">
        <f>_xlfn.XLOOKUP(A2431,[2]Sheet1!$R:$R,[2]Sheet1!$AB:$AB,"",0)</f>
        <v>6</v>
      </c>
      <c r="F2431" s="183">
        <f>_xlfn.XLOOKUP($A2431,[3]【2026年03月度_全社】RFM客層一覧表データ!$A:$A,[3]【2026年03月度_全社】RFM客層一覧表データ!C:C,"",0)</f>
        <v>425</v>
      </c>
      <c r="G2431" s="183">
        <f>_xlfn.XLOOKUP($A2431,[3]【2026年03月度_全社】RFM客層一覧表データ!$A:$A,[3]【2026年03月度_全社】RFM客層一覧表データ!D:D,"",0)</f>
        <v>165</v>
      </c>
      <c r="H2431" s="183">
        <f>_xlfn.XLOOKUP($A2431,[3]【2026年03月度_全社】RFM客層一覧表データ!$A:$A,[3]【2026年03月度_全社】RFM客層一覧表データ!E:E,"",0)</f>
        <v>207</v>
      </c>
      <c r="I2431" s="183">
        <f>_xlfn.XLOOKUP($A2431,[3]【2026年03月度_全社】RFM客層一覧表データ!$A:$A,[3]【2026年03月度_全社】RFM客層一覧表データ!F:F,"",0)</f>
        <v>28</v>
      </c>
      <c r="J2431" s="183">
        <v>435</v>
      </c>
      <c r="K2431" s="183">
        <v>198</v>
      </c>
      <c r="L2431" s="183">
        <v>214</v>
      </c>
      <c r="M2431" s="183">
        <v>53</v>
      </c>
      <c r="N2431" s="183">
        <v>421</v>
      </c>
      <c r="O2431" s="183">
        <v>145</v>
      </c>
      <c r="P2431" s="183">
        <v>224</v>
      </c>
      <c r="Q2431" s="183">
        <v>19</v>
      </c>
      <c r="R2431" s="183">
        <v>435</v>
      </c>
      <c r="S2431" s="183">
        <v>160</v>
      </c>
      <c r="T2431" s="183">
        <v>253</v>
      </c>
      <c r="U2431" s="183">
        <v>19</v>
      </c>
      <c r="V2431" s="183">
        <v>441</v>
      </c>
      <c r="W2431" s="183">
        <v>189</v>
      </c>
      <c r="X2431" s="183">
        <v>269</v>
      </c>
      <c r="Y2431" s="183">
        <v>12</v>
      </c>
    </row>
    <row r="2432" spans="1:25" x14ac:dyDescent="0.2">
      <c r="A2432" s="184">
        <v>12102211</v>
      </c>
      <c r="B2432" s="183" t="str">
        <f>[1]店マスタ!B2431</f>
        <v>ホームパートナーヤマナカ</v>
      </c>
      <c r="C2432" s="183">
        <v>3.5</v>
      </c>
      <c r="D2432" s="183">
        <v>4</v>
      </c>
      <c r="E2432" s="183">
        <f>_xlfn.XLOOKUP(A2432,[2]Sheet1!$R:$R,[2]Sheet1!$AB:$AB,"",0)</f>
        <v>4</v>
      </c>
      <c r="F2432" s="183">
        <f>_xlfn.XLOOKUP($A2432,[3]【2026年03月度_全社】RFM客層一覧表データ!$A:$A,[3]【2026年03月度_全社】RFM客層一覧表データ!C:C,"",0)</f>
        <v>1251</v>
      </c>
      <c r="G2432" s="183">
        <f>_xlfn.XLOOKUP($A2432,[3]【2026年03月度_全社】RFM客層一覧表データ!$A:$A,[3]【2026年03月度_全社】RFM客層一覧表データ!D:D,"",0)</f>
        <v>640</v>
      </c>
      <c r="H2432" s="183">
        <f>_xlfn.XLOOKUP($A2432,[3]【2026年03月度_全社】RFM客層一覧表データ!$A:$A,[3]【2026年03月度_全社】RFM客層一覧表データ!E:E,"",0)</f>
        <v>716</v>
      </c>
      <c r="I2432" s="183">
        <f>_xlfn.XLOOKUP($A2432,[3]【2026年03月度_全社】RFM客層一覧表データ!$A:$A,[3]【2026年03月度_全社】RFM客層一覧表データ!F:F,"",0)</f>
        <v>76</v>
      </c>
      <c r="J2432" s="183">
        <v>1274</v>
      </c>
      <c r="K2432" s="183">
        <v>623</v>
      </c>
      <c r="L2432" s="183">
        <v>697</v>
      </c>
      <c r="M2432" s="183">
        <v>101</v>
      </c>
      <c r="N2432" s="183">
        <v>1250</v>
      </c>
      <c r="O2432" s="183">
        <v>640</v>
      </c>
      <c r="P2432" s="183">
        <v>706</v>
      </c>
      <c r="Q2432" s="183">
        <v>137</v>
      </c>
      <c r="R2432" s="183">
        <v>1260</v>
      </c>
      <c r="S2432" s="183">
        <v>645</v>
      </c>
      <c r="T2432" s="183">
        <v>717</v>
      </c>
      <c r="U2432" s="183">
        <v>100</v>
      </c>
      <c r="V2432" s="183">
        <v>1099</v>
      </c>
      <c r="W2432" s="183">
        <v>533</v>
      </c>
      <c r="X2432" s="183">
        <v>602</v>
      </c>
      <c r="Y2432" s="183">
        <v>53</v>
      </c>
    </row>
    <row r="2433" spans="1:25" x14ac:dyDescent="0.2">
      <c r="A2433" s="184">
        <v>12102224</v>
      </c>
      <c r="B2433" s="183" t="str">
        <f>[1]店マスタ!B2432</f>
        <v>ホームパートナーおおの</v>
      </c>
      <c r="C2433" s="183">
        <v>1.5</v>
      </c>
      <c r="D2433" s="183">
        <v>1.5</v>
      </c>
      <c r="E2433" s="183">
        <f>_xlfn.XLOOKUP(A2433,[2]Sheet1!$R:$R,[2]Sheet1!$AB:$AB,"",0)</f>
        <v>1.5</v>
      </c>
      <c r="F2433" s="183">
        <f>_xlfn.XLOOKUP($A2433,[3]【2026年03月度_全社】RFM客層一覧表データ!$A:$A,[3]【2026年03月度_全社】RFM客層一覧表データ!C:C,"",0)</f>
        <v>180</v>
      </c>
      <c r="G2433" s="183">
        <f>_xlfn.XLOOKUP($A2433,[3]【2026年03月度_全社】RFM客層一覧表データ!$A:$A,[3]【2026年03月度_全社】RFM客層一覧表データ!D:D,"",0)</f>
        <v>0</v>
      </c>
      <c r="H2433" s="183">
        <f>_xlfn.XLOOKUP($A2433,[3]【2026年03月度_全社】RFM客層一覧表データ!$A:$A,[3]【2026年03月度_全社】RFM客層一覧表データ!E:E,"",0)</f>
        <v>3</v>
      </c>
      <c r="I2433" s="183">
        <f>_xlfn.XLOOKUP($A2433,[3]【2026年03月度_全社】RFM客層一覧表データ!$A:$A,[3]【2026年03月度_全社】RFM客層一覧表データ!F:F,"",0)</f>
        <v>0</v>
      </c>
      <c r="J2433" s="183">
        <v>184</v>
      </c>
      <c r="K2433" s="183">
        <v>0</v>
      </c>
      <c r="L2433" s="183">
        <v>12</v>
      </c>
      <c r="M2433" s="183">
        <v>0</v>
      </c>
      <c r="N2433" s="183">
        <v>190</v>
      </c>
      <c r="O2433" s="183">
        <v>67</v>
      </c>
      <c r="P2433" s="183">
        <v>52</v>
      </c>
      <c r="Q2433" s="183">
        <v>17</v>
      </c>
      <c r="R2433" s="183">
        <v>139</v>
      </c>
      <c r="S2433" s="183">
        <v>75</v>
      </c>
      <c r="T2433" s="183">
        <v>36</v>
      </c>
      <c r="U2433" s="183">
        <v>41</v>
      </c>
      <c r="V2433" s="183">
        <v>91</v>
      </c>
      <c r="W2433" s="183">
        <v>57</v>
      </c>
      <c r="X2433" s="183">
        <v>25</v>
      </c>
      <c r="Y2433" s="183">
        <v>15</v>
      </c>
    </row>
    <row r="2434" spans="1:25" x14ac:dyDescent="0.2">
      <c r="A2434" s="184">
        <v>12102225</v>
      </c>
      <c r="B2434" s="183" t="str">
        <f>[1]店マスタ!B2433</f>
        <v>ホームパートナーエサキ</v>
      </c>
      <c r="C2434" s="183">
        <v>1.5</v>
      </c>
      <c r="D2434" s="183">
        <v>1.5</v>
      </c>
      <c r="E2434" s="183">
        <f>_xlfn.XLOOKUP(A2434,[2]Sheet1!$R:$R,[2]Sheet1!$AB:$AB,"",0)</f>
        <v>1.5</v>
      </c>
      <c r="F2434" s="183">
        <f>_xlfn.XLOOKUP($A2434,[3]【2026年03月度_全社】RFM客層一覧表データ!$A:$A,[3]【2026年03月度_全社】RFM客層一覧表データ!C:C,"",0)</f>
        <v>563</v>
      </c>
      <c r="G2434" s="183">
        <f>_xlfn.XLOOKUP($A2434,[3]【2026年03月度_全社】RFM客層一覧表データ!$A:$A,[3]【2026年03月度_全社】RFM客層一覧表データ!D:D,"",0)</f>
        <v>296</v>
      </c>
      <c r="H2434" s="183">
        <f>_xlfn.XLOOKUP($A2434,[3]【2026年03月度_全社】RFM客層一覧表データ!$A:$A,[3]【2026年03月度_全社】RFM客層一覧表データ!E:E,"",0)</f>
        <v>311</v>
      </c>
      <c r="I2434" s="183">
        <f>_xlfn.XLOOKUP($A2434,[3]【2026年03月度_全社】RFM客層一覧表データ!$A:$A,[3]【2026年03月度_全社】RFM客層一覧表データ!F:F,"",0)</f>
        <v>30</v>
      </c>
      <c r="J2434" s="183">
        <v>563</v>
      </c>
      <c r="K2434" s="183">
        <v>266</v>
      </c>
      <c r="L2434" s="183">
        <v>304</v>
      </c>
      <c r="M2434" s="183">
        <v>20</v>
      </c>
      <c r="N2434" s="183">
        <v>585</v>
      </c>
      <c r="O2434" s="183">
        <v>295</v>
      </c>
      <c r="P2434" s="183">
        <v>304</v>
      </c>
      <c r="Q2434" s="183">
        <v>33</v>
      </c>
      <c r="R2434" s="183">
        <v>593</v>
      </c>
      <c r="S2434" s="183">
        <v>289</v>
      </c>
      <c r="T2434" s="183">
        <v>304</v>
      </c>
      <c r="U2434" s="183">
        <v>38</v>
      </c>
      <c r="V2434" s="183">
        <v>587</v>
      </c>
      <c r="W2434" s="183">
        <v>276</v>
      </c>
      <c r="X2434" s="183">
        <v>320</v>
      </c>
      <c r="Y2434" s="183">
        <v>26</v>
      </c>
    </row>
    <row r="2435" spans="1:25" x14ac:dyDescent="0.2">
      <c r="A2435" s="184">
        <v>12102229</v>
      </c>
      <c r="B2435" s="183" t="str">
        <f>[1]店マスタ!B2434</f>
        <v>ホームパートナーフクモト</v>
      </c>
      <c r="C2435" s="183">
        <v>4.5</v>
      </c>
      <c r="D2435" s="183">
        <v>4.5</v>
      </c>
      <c r="E2435" s="183">
        <f>_xlfn.XLOOKUP(A2435,[2]Sheet1!$R:$R,[2]Sheet1!$AB:$AB,"",0)</f>
        <v>4.5</v>
      </c>
      <c r="F2435" s="183">
        <f>_xlfn.XLOOKUP($A2435,[3]【2026年03月度_全社】RFM客層一覧表データ!$A:$A,[3]【2026年03月度_全社】RFM客層一覧表データ!C:C,"",0)</f>
        <v>1060</v>
      </c>
      <c r="G2435" s="183">
        <f>_xlfn.XLOOKUP($A2435,[3]【2026年03月度_全社】RFM客層一覧表データ!$A:$A,[3]【2026年03月度_全社】RFM客層一覧表データ!D:D,"",0)</f>
        <v>532</v>
      </c>
      <c r="H2435" s="183">
        <f>_xlfn.XLOOKUP($A2435,[3]【2026年03月度_全社】RFM客層一覧表データ!$A:$A,[3]【2026年03月度_全社】RFM客層一覧表データ!E:E,"",0)</f>
        <v>522</v>
      </c>
      <c r="I2435" s="183">
        <f>_xlfn.XLOOKUP($A2435,[3]【2026年03月度_全社】RFM客層一覧表データ!$A:$A,[3]【2026年03月度_全社】RFM客層一覧表データ!F:F,"",0)</f>
        <v>98</v>
      </c>
      <c r="J2435" s="183">
        <v>1026</v>
      </c>
      <c r="K2435" s="183">
        <v>506</v>
      </c>
      <c r="L2435" s="183">
        <v>484</v>
      </c>
      <c r="M2435" s="183">
        <v>117</v>
      </c>
      <c r="N2435" s="183">
        <v>993</v>
      </c>
      <c r="O2435" s="183">
        <v>496</v>
      </c>
      <c r="P2435" s="183">
        <v>480</v>
      </c>
      <c r="Q2435" s="183">
        <v>96</v>
      </c>
      <c r="R2435" s="183">
        <v>989</v>
      </c>
      <c r="S2435" s="183">
        <v>479</v>
      </c>
      <c r="T2435" s="183">
        <v>478</v>
      </c>
      <c r="U2435" s="183">
        <v>92</v>
      </c>
      <c r="V2435" s="183">
        <v>967</v>
      </c>
      <c r="W2435" s="183">
        <v>477</v>
      </c>
      <c r="X2435" s="183">
        <v>464</v>
      </c>
      <c r="Y2435" s="183">
        <v>84</v>
      </c>
    </row>
    <row r="2436" spans="1:25" x14ac:dyDescent="0.2">
      <c r="A2436" s="184">
        <v>12102237</v>
      </c>
      <c r="B2436" s="183" t="str">
        <f>[1]店マスタ!B2435</f>
        <v>ホームパートナー北市川</v>
      </c>
      <c r="C2436" s="183">
        <v>4</v>
      </c>
      <c r="D2436" s="183">
        <v>3</v>
      </c>
      <c r="E2436" s="183">
        <f>_xlfn.XLOOKUP(A2436,[2]Sheet1!$R:$R,[2]Sheet1!$AB:$AB,"",0)</f>
        <v>3</v>
      </c>
      <c r="F2436" s="183">
        <f>_xlfn.XLOOKUP($A2436,[3]【2026年03月度_全社】RFM客層一覧表データ!$A:$A,[3]【2026年03月度_全社】RFM客層一覧表データ!C:C,"",0)</f>
        <v>659</v>
      </c>
      <c r="G2436" s="183">
        <f>_xlfn.XLOOKUP($A2436,[3]【2026年03月度_全社】RFM客層一覧表データ!$A:$A,[3]【2026年03月度_全社】RFM客層一覧表データ!D:D,"",0)</f>
        <v>302</v>
      </c>
      <c r="H2436" s="183">
        <f>_xlfn.XLOOKUP($A2436,[3]【2026年03月度_全社】RFM客層一覧表データ!$A:$A,[3]【2026年03月度_全社】RFM客層一覧表データ!E:E,"",0)</f>
        <v>338</v>
      </c>
      <c r="I2436" s="183">
        <f>_xlfn.XLOOKUP($A2436,[3]【2026年03月度_全社】RFM客層一覧表データ!$A:$A,[3]【2026年03月度_全社】RFM客層一覧表データ!F:F,"",0)</f>
        <v>49</v>
      </c>
      <c r="J2436" s="183">
        <v>631</v>
      </c>
      <c r="K2436" s="183">
        <v>304</v>
      </c>
      <c r="L2436" s="183">
        <v>346</v>
      </c>
      <c r="M2436" s="183">
        <v>52</v>
      </c>
      <c r="N2436" s="183">
        <v>610</v>
      </c>
      <c r="O2436" s="183">
        <v>331</v>
      </c>
      <c r="P2436" s="183">
        <v>347</v>
      </c>
      <c r="Q2436" s="183">
        <v>47</v>
      </c>
      <c r="R2436" s="183">
        <v>724</v>
      </c>
      <c r="S2436" s="183">
        <v>369</v>
      </c>
      <c r="T2436" s="183">
        <v>380</v>
      </c>
      <c r="U2436" s="183">
        <v>43</v>
      </c>
      <c r="V2436" s="183">
        <v>772</v>
      </c>
      <c r="W2436" s="183">
        <v>364</v>
      </c>
      <c r="X2436" s="183">
        <v>389</v>
      </c>
      <c r="Y2436" s="183">
        <v>57</v>
      </c>
    </row>
    <row r="2437" spans="1:25" x14ac:dyDescent="0.2">
      <c r="A2437" s="184">
        <v>12102251</v>
      </c>
      <c r="B2437" s="183" t="str">
        <f>[1]店マスタ!B2436</f>
        <v>臼井無線商会</v>
      </c>
      <c r="C2437" s="183">
        <v>2</v>
      </c>
      <c r="D2437" s="183">
        <v>2</v>
      </c>
      <c r="E2437" s="183">
        <f>_xlfn.XLOOKUP(A2437,[2]Sheet1!$R:$R,[2]Sheet1!$AB:$AB,"",0)</f>
        <v>2</v>
      </c>
      <c r="F2437" s="183">
        <f>_xlfn.XLOOKUP($A2437,[3]【2026年03月度_全社】RFM客層一覧表データ!$A:$A,[3]【2026年03月度_全社】RFM客層一覧表データ!C:C,"",0)</f>
        <v>362</v>
      </c>
      <c r="G2437" s="183">
        <f>_xlfn.XLOOKUP($A2437,[3]【2026年03月度_全社】RFM客層一覧表データ!$A:$A,[3]【2026年03月度_全社】RFM客層一覧表データ!D:D,"",0)</f>
        <v>133</v>
      </c>
      <c r="H2437" s="183">
        <f>_xlfn.XLOOKUP($A2437,[3]【2026年03月度_全社】RFM客層一覧表データ!$A:$A,[3]【2026年03月度_全社】RFM客層一覧表データ!E:E,"",0)</f>
        <v>160</v>
      </c>
      <c r="I2437" s="183">
        <f>_xlfn.XLOOKUP($A2437,[3]【2026年03月度_全社】RFM客層一覧表データ!$A:$A,[3]【2026年03月度_全社】RFM客層一覧表データ!F:F,"",0)</f>
        <v>21</v>
      </c>
      <c r="J2437" s="183">
        <v>362</v>
      </c>
      <c r="K2437" s="183">
        <v>141</v>
      </c>
      <c r="L2437" s="183">
        <v>165</v>
      </c>
      <c r="M2437" s="183">
        <v>24</v>
      </c>
      <c r="N2437" s="183">
        <v>364</v>
      </c>
      <c r="O2437" s="183">
        <v>138</v>
      </c>
      <c r="P2437" s="183">
        <v>165</v>
      </c>
      <c r="Q2437" s="183">
        <v>18</v>
      </c>
      <c r="R2437" s="183">
        <v>383</v>
      </c>
      <c r="S2437" s="183">
        <v>150</v>
      </c>
      <c r="T2437" s="183">
        <v>170</v>
      </c>
      <c r="U2437" s="183">
        <v>25</v>
      </c>
      <c r="V2437" s="183">
        <v>388</v>
      </c>
      <c r="W2437" s="183">
        <v>116</v>
      </c>
      <c r="X2437" s="183">
        <v>187</v>
      </c>
      <c r="Y2437" s="183">
        <v>17</v>
      </c>
    </row>
    <row r="2438" spans="1:25" x14ac:dyDescent="0.2">
      <c r="A2438" s="184">
        <v>12102260</v>
      </c>
      <c r="B2438" s="183" t="str">
        <f>[1]店マスタ!B2437</f>
        <v>アイカワ電器産業社</v>
      </c>
      <c r="C2438" s="183">
        <v>4</v>
      </c>
      <c r="D2438" s="183">
        <v>0</v>
      </c>
      <c r="E2438" s="183" t="str">
        <f>_xlfn.XLOOKUP(A2438,[2]Sheet1!$R:$R,[2]Sheet1!$AB:$AB,"",0)</f>
        <v/>
      </c>
      <c r="F2438" s="183" t="str">
        <f>_xlfn.XLOOKUP($A2438,[3]【2026年03月度_全社】RFM客層一覧表データ!$A:$A,[3]【2026年03月度_全社】RFM客層一覧表データ!C:C,"",0)</f>
        <v/>
      </c>
      <c r="G2438" s="183" t="str">
        <f>_xlfn.XLOOKUP($A2438,[3]【2026年03月度_全社】RFM客層一覧表データ!$A:$A,[3]【2026年03月度_全社】RFM客層一覧表データ!D:D,"",0)</f>
        <v/>
      </c>
      <c r="H2438" s="183" t="str">
        <f>_xlfn.XLOOKUP($A2438,[3]【2026年03月度_全社】RFM客層一覧表データ!$A:$A,[3]【2026年03月度_全社】RFM客層一覧表データ!E:E,"",0)</f>
        <v/>
      </c>
      <c r="I2438" s="183" t="str">
        <f>_xlfn.XLOOKUP($A2438,[3]【2026年03月度_全社】RFM客層一覧表データ!$A:$A,[3]【2026年03月度_全社】RFM客層一覧表データ!F:F,"",0)</f>
        <v/>
      </c>
      <c r="J2438" s="183">
        <v>0</v>
      </c>
      <c r="K2438" s="183">
        <v>0</v>
      </c>
      <c r="L2438" s="183">
        <v>0</v>
      </c>
      <c r="M2438" s="183">
        <v>0</v>
      </c>
      <c r="N2438" s="183">
        <v>0</v>
      </c>
      <c r="O2438" s="183">
        <v>0</v>
      </c>
      <c r="P2438" s="183">
        <v>0</v>
      </c>
      <c r="Q2438" s="183">
        <v>0</v>
      </c>
      <c r="R2438" s="183">
        <v>0</v>
      </c>
      <c r="S2438" s="183">
        <v>0</v>
      </c>
      <c r="T2438" s="183">
        <v>0</v>
      </c>
      <c r="U2438" s="183">
        <v>0</v>
      </c>
      <c r="V2438" s="183">
        <v>0</v>
      </c>
      <c r="W2438" s="183">
        <v>0</v>
      </c>
      <c r="X2438" s="183">
        <v>0</v>
      </c>
      <c r="Y2438" s="183">
        <v>0</v>
      </c>
    </row>
    <row r="2439" spans="1:25" x14ac:dyDescent="0.2">
      <c r="A2439" s="184">
        <v>12102296</v>
      </c>
      <c r="B2439" s="183" t="str">
        <f>[1]店マスタ!B2438</f>
        <v>有限会社　パナライフないとう</v>
      </c>
      <c r="C2439" s="183">
        <v>1.5</v>
      </c>
      <c r="D2439" s="183">
        <v>1.5</v>
      </c>
      <c r="E2439" s="183" t="str">
        <f>_xlfn.XLOOKUP(A2439,[2]Sheet1!$R:$R,[2]Sheet1!$AB:$AB,"",0)</f>
        <v/>
      </c>
      <c r="F2439" s="183">
        <f>_xlfn.XLOOKUP($A2439,[3]【2026年03月度_全社】RFM客層一覧表データ!$A:$A,[3]【2026年03月度_全社】RFM客層一覧表データ!C:C,"",0)</f>
        <v>253</v>
      </c>
      <c r="G2439" s="183">
        <f>_xlfn.XLOOKUP($A2439,[3]【2026年03月度_全社】RFM客層一覧表データ!$A:$A,[3]【2026年03月度_全社】RFM客層一覧表データ!D:D,"",0)</f>
        <v>103</v>
      </c>
      <c r="H2439" s="183">
        <f>_xlfn.XLOOKUP($A2439,[3]【2026年03月度_全社】RFM客層一覧表データ!$A:$A,[3]【2026年03月度_全社】RFM客層一覧表データ!E:E,"",0)</f>
        <v>126</v>
      </c>
      <c r="I2439" s="183">
        <f>_xlfn.XLOOKUP($A2439,[3]【2026年03月度_全社】RFM客層一覧表データ!$A:$A,[3]【2026年03月度_全社】RFM客層一覧表データ!F:F,"",0)</f>
        <v>6</v>
      </c>
      <c r="J2439" s="183">
        <v>278</v>
      </c>
      <c r="K2439" s="183">
        <v>110</v>
      </c>
      <c r="L2439" s="183">
        <v>142</v>
      </c>
      <c r="M2439" s="183">
        <v>9</v>
      </c>
      <c r="N2439" s="183">
        <v>310</v>
      </c>
      <c r="O2439" s="183">
        <v>106</v>
      </c>
      <c r="P2439" s="183">
        <v>152</v>
      </c>
      <c r="Q2439" s="183">
        <v>7</v>
      </c>
      <c r="R2439" s="183">
        <v>330</v>
      </c>
      <c r="S2439" s="183">
        <v>128</v>
      </c>
      <c r="T2439" s="183">
        <v>173</v>
      </c>
      <c r="U2439" s="183">
        <v>12</v>
      </c>
      <c r="V2439" s="183">
        <v>345</v>
      </c>
      <c r="W2439" s="183">
        <v>144</v>
      </c>
      <c r="X2439" s="183">
        <v>184</v>
      </c>
      <c r="Y2439" s="183">
        <v>15</v>
      </c>
    </row>
    <row r="2440" spans="1:25" x14ac:dyDescent="0.2">
      <c r="A2440" s="184">
        <v>12102297</v>
      </c>
      <c r="B2440" s="183" t="str">
        <f>[1]店マスタ!B2439</f>
        <v>（有）電化のキョーエー</v>
      </c>
      <c r="C2440" s="183">
        <v>1.5</v>
      </c>
      <c r="D2440" s="183">
        <v>1.5</v>
      </c>
      <c r="E2440" s="183">
        <f>_xlfn.XLOOKUP(A2440,[2]Sheet1!$R:$R,[2]Sheet1!$AB:$AB,"",0)</f>
        <v>1.5</v>
      </c>
      <c r="F2440" s="183">
        <f>_xlfn.XLOOKUP($A2440,[3]【2026年03月度_全社】RFM客層一覧表データ!$A:$A,[3]【2026年03月度_全社】RFM客層一覧表データ!C:C,"",0)</f>
        <v>232</v>
      </c>
      <c r="G2440" s="183">
        <f>_xlfn.XLOOKUP($A2440,[3]【2026年03月度_全社】RFM客層一覧表データ!$A:$A,[3]【2026年03月度_全社】RFM客層一覧表データ!D:D,"",0)</f>
        <v>96</v>
      </c>
      <c r="H2440" s="183">
        <f>_xlfn.XLOOKUP($A2440,[3]【2026年03月度_全社】RFM客層一覧表データ!$A:$A,[3]【2026年03月度_全社】RFM客層一覧表データ!E:E,"",0)</f>
        <v>138</v>
      </c>
      <c r="I2440" s="183">
        <f>_xlfn.XLOOKUP($A2440,[3]【2026年03月度_全社】RFM客層一覧表データ!$A:$A,[3]【2026年03月度_全社】RFM客層一覧表データ!F:F,"",0)</f>
        <v>9</v>
      </c>
      <c r="J2440" s="183">
        <v>225</v>
      </c>
      <c r="K2440" s="183">
        <v>92</v>
      </c>
      <c r="L2440" s="183">
        <v>150</v>
      </c>
      <c r="M2440" s="183">
        <v>14</v>
      </c>
      <c r="N2440" s="183">
        <v>252</v>
      </c>
      <c r="O2440" s="183">
        <v>104</v>
      </c>
      <c r="P2440" s="183">
        <v>157</v>
      </c>
      <c r="Q2440" s="183">
        <v>15</v>
      </c>
      <c r="R2440" s="183">
        <v>357</v>
      </c>
      <c r="S2440" s="183">
        <v>125</v>
      </c>
      <c r="T2440" s="183">
        <v>192</v>
      </c>
      <c r="U2440" s="183">
        <v>13</v>
      </c>
      <c r="V2440" s="183">
        <v>363</v>
      </c>
      <c r="W2440" s="183">
        <v>135</v>
      </c>
      <c r="X2440" s="183">
        <v>207</v>
      </c>
      <c r="Y2440" s="183">
        <v>16</v>
      </c>
    </row>
    <row r="2441" spans="1:25" x14ac:dyDescent="0.2">
      <c r="A2441" s="184">
        <v>12102313</v>
      </c>
      <c r="B2441" s="183" t="str">
        <f>[1]店マスタ!B2440</f>
        <v>モリデンキ</v>
      </c>
      <c r="C2441" s="183">
        <v>1</v>
      </c>
      <c r="D2441" s="183">
        <v>1</v>
      </c>
      <c r="E2441" s="183">
        <f>_xlfn.XLOOKUP(A2441,[2]Sheet1!$R:$R,[2]Sheet1!$AB:$AB,"",0)</f>
        <v>1</v>
      </c>
      <c r="F2441" s="183">
        <f>_xlfn.XLOOKUP($A2441,[3]【2026年03月度_全社】RFM客層一覧表データ!$A:$A,[3]【2026年03月度_全社】RFM客層一覧表データ!C:C,"",0)</f>
        <v>225</v>
      </c>
      <c r="G2441" s="183">
        <f>_xlfn.XLOOKUP($A2441,[3]【2026年03月度_全社】RFM客層一覧表データ!$A:$A,[3]【2026年03月度_全社】RFM客層一覧表データ!D:D,"",0)</f>
        <v>103</v>
      </c>
      <c r="H2441" s="183">
        <f>_xlfn.XLOOKUP($A2441,[3]【2026年03月度_全社】RFM客層一覧表データ!$A:$A,[3]【2026年03月度_全社】RFM客層一覧表データ!E:E,"",0)</f>
        <v>119</v>
      </c>
      <c r="I2441" s="183">
        <f>_xlfn.XLOOKUP($A2441,[3]【2026年03月度_全社】RFM客層一覧表データ!$A:$A,[3]【2026年03月度_全社】RFM客層一覧表データ!F:F,"",0)</f>
        <v>19</v>
      </c>
      <c r="J2441" s="183">
        <v>224</v>
      </c>
      <c r="K2441" s="183">
        <v>120</v>
      </c>
      <c r="L2441" s="183">
        <v>116</v>
      </c>
      <c r="M2441" s="183">
        <v>15</v>
      </c>
      <c r="N2441" s="183">
        <v>222</v>
      </c>
      <c r="O2441" s="183">
        <v>105</v>
      </c>
      <c r="P2441" s="183">
        <v>110</v>
      </c>
      <c r="Q2441" s="183">
        <v>14</v>
      </c>
      <c r="R2441" s="183">
        <v>220</v>
      </c>
      <c r="S2441" s="183">
        <v>100</v>
      </c>
      <c r="T2441" s="183">
        <v>111</v>
      </c>
      <c r="U2441" s="183">
        <v>8</v>
      </c>
      <c r="V2441" s="183">
        <v>220</v>
      </c>
      <c r="W2441" s="183">
        <v>105</v>
      </c>
      <c r="X2441" s="183">
        <v>113</v>
      </c>
      <c r="Y2441" s="183">
        <v>12</v>
      </c>
    </row>
    <row r="2442" spans="1:25" x14ac:dyDescent="0.2">
      <c r="A2442" s="184">
        <v>12102316</v>
      </c>
      <c r="B2442" s="183" t="str">
        <f>[1]店マスタ!B2441</f>
        <v>ＳＳＥ（株）</v>
      </c>
      <c r="C2442" s="183">
        <v>2</v>
      </c>
      <c r="D2442" s="183">
        <v>2</v>
      </c>
      <c r="E2442" s="183">
        <f>_xlfn.XLOOKUP(A2442,[2]Sheet1!$R:$R,[2]Sheet1!$AB:$AB,"",0)</f>
        <v>2</v>
      </c>
      <c r="F2442" s="183">
        <f>_xlfn.XLOOKUP($A2442,[3]【2026年03月度_全社】RFM客層一覧表データ!$A:$A,[3]【2026年03月度_全社】RFM客層一覧表データ!C:C,"",0)</f>
        <v>285</v>
      </c>
      <c r="G2442" s="183">
        <f>_xlfn.XLOOKUP($A2442,[3]【2026年03月度_全社】RFM客層一覧表データ!$A:$A,[3]【2026年03月度_全社】RFM客層一覧表データ!D:D,"",0)</f>
        <v>101</v>
      </c>
      <c r="H2442" s="183">
        <f>_xlfn.XLOOKUP($A2442,[3]【2026年03月度_全社】RFM客層一覧表データ!$A:$A,[3]【2026年03月度_全社】RFM客層一覧表データ!E:E,"",0)</f>
        <v>136</v>
      </c>
      <c r="I2442" s="183">
        <f>_xlfn.XLOOKUP($A2442,[3]【2026年03月度_全社】RFM客層一覧表データ!$A:$A,[3]【2026年03月度_全社】RFM客層一覧表データ!F:F,"",0)</f>
        <v>21</v>
      </c>
      <c r="J2442" s="183">
        <v>283</v>
      </c>
      <c r="K2442" s="183">
        <v>109</v>
      </c>
      <c r="L2442" s="183">
        <v>127</v>
      </c>
      <c r="M2442" s="183">
        <v>18</v>
      </c>
      <c r="N2442" s="183">
        <v>289</v>
      </c>
      <c r="O2442" s="183">
        <v>107</v>
      </c>
      <c r="P2442" s="183">
        <v>120</v>
      </c>
      <c r="Q2442" s="183">
        <v>27</v>
      </c>
      <c r="R2442" s="183">
        <v>274</v>
      </c>
      <c r="S2442" s="183">
        <v>114</v>
      </c>
      <c r="T2442" s="183">
        <v>114</v>
      </c>
      <c r="U2442" s="183">
        <v>21</v>
      </c>
      <c r="V2442" s="183">
        <v>263</v>
      </c>
      <c r="W2442" s="183">
        <v>109</v>
      </c>
      <c r="X2442" s="183">
        <v>111</v>
      </c>
      <c r="Y2442" s="183">
        <v>27</v>
      </c>
    </row>
    <row r="2443" spans="1:25" x14ac:dyDescent="0.2">
      <c r="A2443" s="184">
        <v>12102317</v>
      </c>
      <c r="B2443" s="183" t="str">
        <f>[1]店マスタ!B2442</f>
        <v>でんき屋スエナミ</v>
      </c>
      <c r="C2443" s="183">
        <v>1.5</v>
      </c>
      <c r="D2443" s="183">
        <v>1.5</v>
      </c>
      <c r="E2443" s="183">
        <f>_xlfn.XLOOKUP(A2443,[2]Sheet1!$R:$R,[2]Sheet1!$AB:$AB,"",0)</f>
        <v>1.5</v>
      </c>
      <c r="F2443" s="183">
        <f>_xlfn.XLOOKUP($A2443,[3]【2026年03月度_全社】RFM客層一覧表データ!$A:$A,[3]【2026年03月度_全社】RFM客層一覧表データ!C:C,"",0)</f>
        <v>221</v>
      </c>
      <c r="G2443" s="183">
        <f>_xlfn.XLOOKUP($A2443,[3]【2026年03月度_全社】RFM客層一覧表データ!$A:$A,[3]【2026年03月度_全社】RFM客層一覧表データ!D:D,"",0)</f>
        <v>30</v>
      </c>
      <c r="H2443" s="183">
        <f>_xlfn.XLOOKUP($A2443,[3]【2026年03月度_全社】RFM客層一覧表データ!$A:$A,[3]【2026年03月度_全社】RFM客層一覧表データ!E:E,"",0)</f>
        <v>115</v>
      </c>
      <c r="I2443" s="183">
        <f>_xlfn.XLOOKUP($A2443,[3]【2026年03月度_全社】RFM客層一覧表データ!$A:$A,[3]【2026年03月度_全社】RFM客層一覧表データ!F:F,"",0)</f>
        <v>3</v>
      </c>
      <c r="J2443" s="183">
        <v>255</v>
      </c>
      <c r="K2443" s="183">
        <v>31</v>
      </c>
      <c r="L2443" s="183">
        <v>141</v>
      </c>
      <c r="M2443" s="183">
        <v>3</v>
      </c>
      <c r="N2443" s="183">
        <v>288</v>
      </c>
      <c r="O2443" s="183">
        <v>98</v>
      </c>
      <c r="P2443" s="183">
        <v>156</v>
      </c>
      <c r="Q2443" s="183">
        <v>5</v>
      </c>
      <c r="R2443" s="183">
        <v>320</v>
      </c>
      <c r="S2443" s="183">
        <v>110</v>
      </c>
      <c r="T2443" s="183">
        <v>166</v>
      </c>
      <c r="U2443" s="183">
        <v>10</v>
      </c>
      <c r="V2443" s="183">
        <v>334</v>
      </c>
      <c r="W2443" s="183">
        <v>123</v>
      </c>
      <c r="X2443" s="183">
        <v>168</v>
      </c>
      <c r="Y2443" s="183">
        <v>14</v>
      </c>
    </row>
    <row r="2444" spans="1:25" x14ac:dyDescent="0.2">
      <c r="A2444" s="184">
        <v>12102320</v>
      </c>
      <c r="B2444" s="183" t="str">
        <f>[1]店マスタ!B2443</f>
        <v>住まいる家電むかい</v>
      </c>
      <c r="C2444" s="183">
        <v>1</v>
      </c>
      <c r="D2444" s="183">
        <v>1</v>
      </c>
      <c r="E2444" s="183" t="str">
        <f>_xlfn.XLOOKUP(A2444,[2]Sheet1!$R:$R,[2]Sheet1!$AB:$AB,"",0)</f>
        <v/>
      </c>
      <c r="F2444" s="183" t="str">
        <f>_xlfn.XLOOKUP($A2444,[3]【2026年03月度_全社】RFM客層一覧表データ!$A:$A,[3]【2026年03月度_全社】RFM客層一覧表データ!C:C,"",0)</f>
        <v/>
      </c>
      <c r="G2444" s="183" t="str">
        <f>_xlfn.XLOOKUP($A2444,[3]【2026年03月度_全社】RFM客層一覧表データ!$A:$A,[3]【2026年03月度_全社】RFM客層一覧表データ!D:D,"",0)</f>
        <v/>
      </c>
      <c r="H2444" s="183" t="str">
        <f>_xlfn.XLOOKUP($A2444,[3]【2026年03月度_全社】RFM客層一覧表データ!$A:$A,[3]【2026年03月度_全社】RFM客層一覧表データ!E:E,"",0)</f>
        <v/>
      </c>
      <c r="I2444" s="183" t="str">
        <f>_xlfn.XLOOKUP($A2444,[3]【2026年03月度_全社】RFM客層一覧表データ!$A:$A,[3]【2026年03月度_全社】RFM客層一覧表データ!F:F,"",0)</f>
        <v/>
      </c>
      <c r="J2444" s="183">
        <v>224</v>
      </c>
      <c r="K2444" s="183">
        <v>44</v>
      </c>
      <c r="L2444" s="183">
        <v>71</v>
      </c>
      <c r="M2444" s="183">
        <v>5</v>
      </c>
      <c r="N2444" s="183">
        <v>241</v>
      </c>
      <c r="O2444" s="183">
        <v>70</v>
      </c>
      <c r="P2444" s="183">
        <v>77</v>
      </c>
      <c r="Q2444" s="183">
        <v>10</v>
      </c>
      <c r="R2444" s="183">
        <v>272</v>
      </c>
      <c r="S2444" s="183">
        <v>76</v>
      </c>
      <c r="T2444" s="183">
        <v>89</v>
      </c>
      <c r="U2444" s="183">
        <v>13</v>
      </c>
      <c r="V2444" s="183">
        <v>286</v>
      </c>
      <c r="W2444" s="183">
        <v>89</v>
      </c>
      <c r="X2444" s="183">
        <v>101</v>
      </c>
      <c r="Y2444" s="183">
        <v>44</v>
      </c>
    </row>
    <row r="2445" spans="1:25" x14ac:dyDescent="0.2">
      <c r="A2445" s="184">
        <v>12102409</v>
      </c>
      <c r="B2445" s="183" t="str">
        <f>[1]店マスタ!B2444</f>
        <v>住まいる家電ふじた</v>
      </c>
      <c r="C2445" s="183">
        <v>1.5</v>
      </c>
      <c r="D2445" s="183">
        <v>1.5</v>
      </c>
      <c r="E2445" s="183">
        <f>_xlfn.XLOOKUP(A2445,[2]Sheet1!$R:$R,[2]Sheet1!$AB:$AB,"",0)</f>
        <v>1.5</v>
      </c>
      <c r="F2445" s="183">
        <f>_xlfn.XLOOKUP($A2445,[3]【2026年03月度_全社】RFM客層一覧表データ!$A:$A,[3]【2026年03月度_全社】RFM客層一覧表データ!C:C,"",0)</f>
        <v>451</v>
      </c>
      <c r="G2445" s="183">
        <f>_xlfn.XLOOKUP($A2445,[3]【2026年03月度_全社】RFM客層一覧表データ!$A:$A,[3]【2026年03月度_全社】RFM客層一覧表データ!D:D,"",0)</f>
        <v>197</v>
      </c>
      <c r="H2445" s="183">
        <f>_xlfn.XLOOKUP($A2445,[3]【2026年03月度_全社】RFM客層一覧表データ!$A:$A,[3]【2026年03月度_全社】RFM客層一覧表データ!E:E,"",0)</f>
        <v>225</v>
      </c>
      <c r="I2445" s="183">
        <f>_xlfn.XLOOKUP($A2445,[3]【2026年03月度_全社】RFM客層一覧表データ!$A:$A,[3]【2026年03月度_全社】RFM客層一覧表データ!F:F,"",0)</f>
        <v>31</v>
      </c>
      <c r="J2445" s="183">
        <v>465</v>
      </c>
      <c r="K2445" s="183">
        <v>206</v>
      </c>
      <c r="L2445" s="183">
        <v>240</v>
      </c>
      <c r="M2445" s="183">
        <v>24</v>
      </c>
      <c r="N2445" s="183">
        <v>472</v>
      </c>
      <c r="O2445" s="183">
        <v>224</v>
      </c>
      <c r="P2445" s="183">
        <v>246</v>
      </c>
      <c r="Q2445" s="183">
        <v>29</v>
      </c>
      <c r="R2445" s="183">
        <v>483</v>
      </c>
      <c r="S2445" s="183">
        <v>233</v>
      </c>
      <c r="T2445" s="183">
        <v>252</v>
      </c>
      <c r="U2445" s="183">
        <v>30</v>
      </c>
      <c r="V2445" s="183">
        <v>491</v>
      </c>
      <c r="W2445" s="183">
        <v>250</v>
      </c>
      <c r="X2445" s="183">
        <v>248</v>
      </c>
      <c r="Y2445" s="183">
        <v>33</v>
      </c>
    </row>
    <row r="2446" spans="1:25" x14ac:dyDescent="0.2">
      <c r="A2446" s="184">
        <v>12102443</v>
      </c>
      <c r="B2446" s="183" t="str">
        <f>[1]店マスタ!B2445</f>
        <v>住まいる家電ひおき</v>
      </c>
      <c r="C2446" s="183">
        <v>2</v>
      </c>
      <c r="D2446" s="183">
        <v>2</v>
      </c>
      <c r="E2446" s="183">
        <f>_xlfn.XLOOKUP(A2446,[2]Sheet1!$R:$R,[2]Sheet1!$AB:$AB,"",0)</f>
        <v>2</v>
      </c>
      <c r="F2446" s="183">
        <f>_xlfn.XLOOKUP($A2446,[3]【2026年03月度_全社】RFM客層一覧表データ!$A:$A,[3]【2026年03月度_全社】RFM客層一覧表データ!C:C,"",0)</f>
        <v>475</v>
      </c>
      <c r="G2446" s="183">
        <f>_xlfn.XLOOKUP($A2446,[3]【2026年03月度_全社】RFM客層一覧表データ!$A:$A,[3]【2026年03月度_全社】RFM客層一覧表データ!D:D,"",0)</f>
        <v>117</v>
      </c>
      <c r="H2446" s="183">
        <f>_xlfn.XLOOKUP($A2446,[3]【2026年03月度_全社】RFM客層一覧表データ!$A:$A,[3]【2026年03月度_全社】RFM客層一覧表データ!E:E,"",0)</f>
        <v>182</v>
      </c>
      <c r="I2446" s="183">
        <f>_xlfn.XLOOKUP($A2446,[3]【2026年03月度_全社】RFM客層一覧表データ!$A:$A,[3]【2026年03月度_全社】RFM客層一覧表データ!F:F,"",0)</f>
        <v>19</v>
      </c>
      <c r="J2446" s="183">
        <v>525</v>
      </c>
      <c r="K2446" s="183">
        <v>135</v>
      </c>
      <c r="L2446" s="183">
        <v>183</v>
      </c>
      <c r="M2446" s="183">
        <v>23</v>
      </c>
      <c r="N2446" s="183">
        <v>550</v>
      </c>
      <c r="O2446" s="183">
        <v>146</v>
      </c>
      <c r="P2446" s="183">
        <v>200</v>
      </c>
      <c r="Q2446" s="183">
        <v>22</v>
      </c>
      <c r="R2446" s="183">
        <v>574</v>
      </c>
      <c r="S2446" s="183">
        <v>207</v>
      </c>
      <c r="T2446" s="183">
        <v>207</v>
      </c>
      <c r="U2446" s="183">
        <v>53</v>
      </c>
      <c r="V2446" s="183">
        <v>557</v>
      </c>
      <c r="W2446" s="183">
        <v>214</v>
      </c>
      <c r="X2446" s="183">
        <v>213</v>
      </c>
      <c r="Y2446" s="183">
        <v>47</v>
      </c>
    </row>
    <row r="2447" spans="1:25" x14ac:dyDescent="0.2">
      <c r="A2447" s="184">
        <v>12102445</v>
      </c>
      <c r="B2447" s="183" t="str">
        <f>[1]店マスタ!B2446</f>
        <v>（株）後藤無線商会　琴塚店</v>
      </c>
      <c r="C2447" s="183">
        <v>0</v>
      </c>
      <c r="D2447" s="183">
        <v>0</v>
      </c>
      <c r="E2447" s="183" t="str">
        <f>_xlfn.XLOOKUP(A2447,[2]Sheet1!$R:$R,[2]Sheet1!$AB:$AB,"",0)</f>
        <v/>
      </c>
      <c r="F2447" s="183" t="str">
        <f>_xlfn.XLOOKUP($A2447,[3]【2026年03月度_全社】RFM客層一覧表データ!$A:$A,[3]【2026年03月度_全社】RFM客層一覧表データ!C:C,"",0)</f>
        <v/>
      </c>
      <c r="G2447" s="183" t="str">
        <f>_xlfn.XLOOKUP($A2447,[3]【2026年03月度_全社】RFM客層一覧表データ!$A:$A,[3]【2026年03月度_全社】RFM客層一覧表データ!D:D,"",0)</f>
        <v/>
      </c>
      <c r="H2447" s="183" t="str">
        <f>_xlfn.XLOOKUP($A2447,[3]【2026年03月度_全社】RFM客層一覧表データ!$A:$A,[3]【2026年03月度_全社】RFM客層一覧表データ!E:E,"",0)</f>
        <v/>
      </c>
      <c r="I2447" s="183" t="str">
        <f>_xlfn.XLOOKUP($A2447,[3]【2026年03月度_全社】RFM客層一覧表データ!$A:$A,[3]【2026年03月度_全社】RFM客層一覧表データ!F:F,"",0)</f>
        <v/>
      </c>
      <c r="J2447" s="183">
        <v>0</v>
      </c>
      <c r="K2447" s="183">
        <v>0</v>
      </c>
      <c r="L2447" s="183">
        <v>0</v>
      </c>
      <c r="M2447" s="183">
        <v>0</v>
      </c>
      <c r="N2447" s="183">
        <v>0</v>
      </c>
      <c r="O2447" s="183">
        <v>0</v>
      </c>
      <c r="P2447" s="183">
        <v>0</v>
      </c>
      <c r="Q2447" s="183">
        <v>0</v>
      </c>
      <c r="R2447" s="183">
        <v>0</v>
      </c>
      <c r="S2447" s="183">
        <v>0</v>
      </c>
      <c r="T2447" s="183">
        <v>0</v>
      </c>
      <c r="U2447" s="183">
        <v>0</v>
      </c>
      <c r="V2447" s="183">
        <v>0</v>
      </c>
      <c r="W2447" s="183">
        <v>0</v>
      </c>
      <c r="X2447" s="183">
        <v>0</v>
      </c>
      <c r="Y2447" s="183">
        <v>0</v>
      </c>
    </row>
    <row r="2448" spans="1:25" x14ac:dyDescent="0.2">
      <c r="A2448" s="184">
        <v>12103017</v>
      </c>
      <c r="B2448" s="183" t="str">
        <f>[1]店マスタ!B2447</f>
        <v>電パーク　のはら</v>
      </c>
      <c r="C2448" s="183">
        <v>7.5</v>
      </c>
      <c r="D2448" s="183">
        <v>4</v>
      </c>
      <c r="E2448" s="183">
        <f>_xlfn.XLOOKUP(A2448,[2]Sheet1!$R:$R,[2]Sheet1!$AB:$AB,"",0)</f>
        <v>4</v>
      </c>
      <c r="F2448" s="183">
        <f>_xlfn.XLOOKUP($A2448,[3]【2026年03月度_全社】RFM客層一覧表データ!$A:$A,[3]【2026年03月度_全社】RFM客層一覧表データ!C:C,"",0)</f>
        <v>1733</v>
      </c>
      <c r="G2448" s="183">
        <f>_xlfn.XLOOKUP($A2448,[3]【2026年03月度_全社】RFM客層一覧表データ!$A:$A,[3]【2026年03月度_全社】RFM客層一覧表データ!D:D,"",0)</f>
        <v>808</v>
      </c>
      <c r="H2448" s="183">
        <f>_xlfn.XLOOKUP($A2448,[3]【2026年03月度_全社】RFM客層一覧表データ!$A:$A,[3]【2026年03月度_全社】RFM客層一覧表データ!E:E,"",0)</f>
        <v>867</v>
      </c>
      <c r="I2448" s="183">
        <f>_xlfn.XLOOKUP($A2448,[3]【2026年03月度_全社】RFM客層一覧表データ!$A:$A,[3]【2026年03月度_全社】RFM客層一覧表データ!F:F,"",0)</f>
        <v>125</v>
      </c>
      <c r="J2448" s="183">
        <v>1738</v>
      </c>
      <c r="K2448" s="183">
        <v>844</v>
      </c>
      <c r="L2448" s="183">
        <v>870</v>
      </c>
      <c r="M2448" s="183">
        <v>126</v>
      </c>
      <c r="N2448" s="183">
        <v>1738</v>
      </c>
      <c r="O2448" s="183">
        <v>814</v>
      </c>
      <c r="P2448" s="183">
        <v>859</v>
      </c>
      <c r="Q2448" s="183">
        <v>119</v>
      </c>
      <c r="R2448" s="183">
        <v>1772</v>
      </c>
      <c r="S2448" s="183">
        <v>859</v>
      </c>
      <c r="T2448" s="183">
        <v>878</v>
      </c>
      <c r="U2448" s="183">
        <v>132</v>
      </c>
      <c r="V2448" s="183">
        <v>1736</v>
      </c>
      <c r="W2448" s="183">
        <v>850</v>
      </c>
      <c r="X2448" s="183">
        <v>875</v>
      </c>
      <c r="Y2448" s="183">
        <v>121</v>
      </c>
    </row>
    <row r="2449" spans="1:25" x14ac:dyDescent="0.2">
      <c r="A2449" s="184">
        <v>12103019</v>
      </c>
      <c r="B2449" s="183" t="str">
        <f>[1]店マスタ!B2448</f>
        <v>（株）アクティ起明堂</v>
      </c>
      <c r="C2449" s="183">
        <v>12.5</v>
      </c>
      <c r="D2449" s="183">
        <v>13.5</v>
      </c>
      <c r="E2449" s="183">
        <f>_xlfn.XLOOKUP(A2449,[2]Sheet1!$R:$R,[2]Sheet1!$AB:$AB,"",0)</f>
        <v>14</v>
      </c>
      <c r="F2449" s="183">
        <f>_xlfn.XLOOKUP($A2449,[3]【2026年03月度_全社】RFM客層一覧表データ!$A:$A,[3]【2026年03月度_全社】RFM客層一覧表データ!C:C,"",0)</f>
        <v>3727</v>
      </c>
      <c r="G2449" s="183">
        <f>_xlfn.XLOOKUP($A2449,[3]【2026年03月度_全社】RFM客層一覧表データ!$A:$A,[3]【2026年03月度_全社】RFM客層一覧表データ!D:D,"",0)</f>
        <v>1857</v>
      </c>
      <c r="H2449" s="183">
        <f>_xlfn.XLOOKUP($A2449,[3]【2026年03月度_全社】RFM客層一覧表データ!$A:$A,[3]【2026年03月度_全社】RFM客層一覧表データ!E:E,"",0)</f>
        <v>2265</v>
      </c>
      <c r="I2449" s="183">
        <f>_xlfn.XLOOKUP($A2449,[3]【2026年03月度_全社】RFM客層一覧表データ!$A:$A,[3]【2026年03月度_全社】RFM客層一覧表データ!F:F,"",0)</f>
        <v>223</v>
      </c>
      <c r="J2449" s="183">
        <v>3755</v>
      </c>
      <c r="K2449" s="183">
        <v>1903</v>
      </c>
      <c r="L2449" s="183">
        <v>2280</v>
      </c>
      <c r="M2449" s="183">
        <v>241</v>
      </c>
      <c r="N2449" s="183">
        <v>3721</v>
      </c>
      <c r="O2449" s="183">
        <v>1924</v>
      </c>
      <c r="P2449" s="183">
        <v>2230</v>
      </c>
      <c r="Q2449" s="183">
        <v>236</v>
      </c>
      <c r="R2449" s="183">
        <v>3802</v>
      </c>
      <c r="S2449" s="183">
        <v>1978</v>
      </c>
      <c r="T2449" s="183">
        <v>2241</v>
      </c>
      <c r="U2449" s="183">
        <v>261</v>
      </c>
      <c r="V2449" s="183">
        <v>3652</v>
      </c>
      <c r="W2449" s="183">
        <v>1849</v>
      </c>
      <c r="X2449" s="183">
        <v>2104</v>
      </c>
      <c r="Y2449" s="183">
        <v>217</v>
      </c>
    </row>
    <row r="2450" spans="1:25" x14ac:dyDescent="0.2">
      <c r="A2450" s="184">
        <v>12103020</v>
      </c>
      <c r="B2450" s="183" t="str">
        <f>[1]店マスタ!B2449</f>
        <v>ウインド　原田</v>
      </c>
      <c r="C2450" s="183">
        <v>1.5</v>
      </c>
      <c r="D2450" s="183">
        <v>0</v>
      </c>
      <c r="E2450" s="183" t="str">
        <f>_xlfn.XLOOKUP(A2450,[2]Sheet1!$R:$R,[2]Sheet1!$AB:$AB,"",0)</f>
        <v/>
      </c>
      <c r="F2450" s="183" t="str">
        <f>_xlfn.XLOOKUP($A2450,[3]【2026年03月度_全社】RFM客層一覧表データ!$A:$A,[3]【2026年03月度_全社】RFM客層一覧表データ!C:C,"",0)</f>
        <v/>
      </c>
      <c r="G2450" s="183" t="str">
        <f>_xlfn.XLOOKUP($A2450,[3]【2026年03月度_全社】RFM客層一覧表データ!$A:$A,[3]【2026年03月度_全社】RFM客層一覧表データ!D:D,"",0)</f>
        <v/>
      </c>
      <c r="H2450" s="183" t="str">
        <f>_xlfn.XLOOKUP($A2450,[3]【2026年03月度_全社】RFM客層一覧表データ!$A:$A,[3]【2026年03月度_全社】RFM客層一覧表データ!E:E,"",0)</f>
        <v/>
      </c>
      <c r="I2450" s="183" t="str">
        <f>_xlfn.XLOOKUP($A2450,[3]【2026年03月度_全社】RFM客層一覧表データ!$A:$A,[3]【2026年03月度_全社】RFM客層一覧表データ!F:F,"",0)</f>
        <v/>
      </c>
      <c r="J2450" s="183">
        <v>141</v>
      </c>
      <c r="K2450" s="183">
        <v>63</v>
      </c>
      <c r="L2450" s="183">
        <v>64</v>
      </c>
      <c r="M2450" s="183">
        <v>13</v>
      </c>
      <c r="N2450" s="183">
        <v>135</v>
      </c>
      <c r="O2450" s="183">
        <v>49</v>
      </c>
      <c r="P2450" s="183">
        <v>65</v>
      </c>
      <c r="Q2450" s="183">
        <v>14</v>
      </c>
      <c r="R2450" s="183">
        <v>131</v>
      </c>
      <c r="S2450" s="183">
        <v>43</v>
      </c>
      <c r="T2450" s="183">
        <v>58</v>
      </c>
      <c r="U2450" s="183">
        <v>11</v>
      </c>
      <c r="V2450" s="183">
        <v>130</v>
      </c>
      <c r="W2450" s="183">
        <v>43</v>
      </c>
      <c r="X2450" s="183">
        <v>56</v>
      </c>
      <c r="Y2450" s="183">
        <v>12</v>
      </c>
    </row>
    <row r="2451" spans="1:25" x14ac:dyDescent="0.2">
      <c r="A2451" s="184">
        <v>12103022</v>
      </c>
      <c r="B2451" s="183" t="str">
        <f>[1]店マスタ!B2450</f>
        <v>電パーク　カワムラ</v>
      </c>
      <c r="C2451" s="183">
        <v>3</v>
      </c>
      <c r="D2451" s="183">
        <v>3</v>
      </c>
      <c r="E2451" s="183">
        <f>_xlfn.XLOOKUP(A2451,[2]Sheet1!$R:$R,[2]Sheet1!$AB:$AB,"",0)</f>
        <v>3</v>
      </c>
      <c r="F2451" s="183">
        <f>_xlfn.XLOOKUP($A2451,[3]【2026年03月度_全社】RFM客層一覧表データ!$A:$A,[3]【2026年03月度_全社】RFM客層一覧表データ!C:C,"",0)</f>
        <v>612</v>
      </c>
      <c r="G2451" s="183">
        <f>_xlfn.XLOOKUP($A2451,[3]【2026年03月度_全社】RFM客層一覧表データ!$A:$A,[3]【2026年03月度_全社】RFM客層一覧表データ!D:D,"",0)</f>
        <v>278</v>
      </c>
      <c r="H2451" s="183">
        <f>_xlfn.XLOOKUP($A2451,[3]【2026年03月度_全社】RFM客層一覧表データ!$A:$A,[3]【2026年03月度_全社】RFM客層一覧表データ!E:E,"",0)</f>
        <v>276</v>
      </c>
      <c r="I2451" s="183">
        <f>_xlfn.XLOOKUP($A2451,[3]【2026年03月度_全社】RFM客層一覧表データ!$A:$A,[3]【2026年03月度_全社】RFM客層一覧表データ!F:F,"",0)</f>
        <v>88</v>
      </c>
      <c r="J2451" s="183">
        <v>585</v>
      </c>
      <c r="K2451" s="183">
        <v>235</v>
      </c>
      <c r="L2451" s="183">
        <v>265</v>
      </c>
      <c r="M2451" s="183">
        <v>43</v>
      </c>
      <c r="N2451" s="183">
        <v>584</v>
      </c>
      <c r="O2451" s="183">
        <v>268</v>
      </c>
      <c r="P2451" s="183">
        <v>256</v>
      </c>
      <c r="Q2451" s="183">
        <v>50</v>
      </c>
      <c r="R2451" s="183">
        <v>562</v>
      </c>
      <c r="S2451" s="183">
        <v>267</v>
      </c>
      <c r="T2451" s="183">
        <v>259</v>
      </c>
      <c r="U2451" s="183">
        <v>55</v>
      </c>
      <c r="V2451" s="183">
        <v>575</v>
      </c>
      <c r="W2451" s="183">
        <v>256</v>
      </c>
      <c r="X2451" s="183">
        <v>263</v>
      </c>
      <c r="Y2451" s="183">
        <v>52</v>
      </c>
    </row>
    <row r="2452" spans="1:25" x14ac:dyDescent="0.2">
      <c r="A2452" s="184">
        <v>12103032</v>
      </c>
      <c r="B2452" s="183" t="str">
        <f>[1]店マスタ!B2451</f>
        <v>（有）ナショナルヤガタ　大垣</v>
      </c>
      <c r="C2452" s="183">
        <v>2</v>
      </c>
      <c r="D2452" s="183">
        <v>0</v>
      </c>
      <c r="E2452" s="183" t="str">
        <f>_xlfn.XLOOKUP(A2452,[2]Sheet1!$R:$R,[2]Sheet1!$AB:$AB,"",0)</f>
        <v/>
      </c>
      <c r="F2452" s="183" t="str">
        <f>_xlfn.XLOOKUP($A2452,[3]【2026年03月度_全社】RFM客層一覧表データ!$A:$A,[3]【2026年03月度_全社】RFM客層一覧表データ!C:C,"",0)</f>
        <v/>
      </c>
      <c r="G2452" s="183" t="str">
        <f>_xlfn.XLOOKUP($A2452,[3]【2026年03月度_全社】RFM客層一覧表データ!$A:$A,[3]【2026年03月度_全社】RFM客層一覧表データ!D:D,"",0)</f>
        <v/>
      </c>
      <c r="H2452" s="183" t="str">
        <f>_xlfn.XLOOKUP($A2452,[3]【2026年03月度_全社】RFM客層一覧表データ!$A:$A,[3]【2026年03月度_全社】RFM客層一覧表データ!E:E,"",0)</f>
        <v/>
      </c>
      <c r="I2452" s="183" t="str">
        <f>_xlfn.XLOOKUP($A2452,[3]【2026年03月度_全社】RFM客層一覧表データ!$A:$A,[3]【2026年03月度_全社】RFM客層一覧表データ!F:F,"",0)</f>
        <v/>
      </c>
      <c r="J2452" s="183">
        <v>0</v>
      </c>
      <c r="K2452" s="183">
        <v>0</v>
      </c>
      <c r="L2452" s="183">
        <v>0</v>
      </c>
      <c r="M2452" s="183">
        <v>0</v>
      </c>
      <c r="N2452" s="183">
        <v>205</v>
      </c>
      <c r="O2452" s="183">
        <v>64</v>
      </c>
      <c r="P2452" s="183">
        <v>123</v>
      </c>
      <c r="Q2452" s="183">
        <v>6</v>
      </c>
      <c r="R2452" s="183">
        <v>216</v>
      </c>
      <c r="S2452" s="183">
        <v>80</v>
      </c>
      <c r="T2452" s="183">
        <v>144</v>
      </c>
      <c r="U2452" s="183">
        <v>1</v>
      </c>
      <c r="V2452" s="183">
        <v>243</v>
      </c>
      <c r="W2452" s="183">
        <v>86</v>
      </c>
      <c r="X2452" s="183">
        <v>144</v>
      </c>
      <c r="Y2452" s="183">
        <v>6</v>
      </c>
    </row>
    <row r="2453" spans="1:25" x14ac:dyDescent="0.2">
      <c r="A2453" s="184">
        <v>12103035</v>
      </c>
      <c r="B2453" s="183" t="str">
        <f>[1]店マスタ!B2452</f>
        <v>電パーク　ハヤシ</v>
      </c>
      <c r="C2453" s="183">
        <v>7.5</v>
      </c>
      <c r="D2453" s="183">
        <v>6</v>
      </c>
      <c r="E2453" s="183">
        <f>_xlfn.XLOOKUP(A2453,[2]Sheet1!$R:$R,[2]Sheet1!$AB:$AB,"",0)</f>
        <v>6</v>
      </c>
      <c r="F2453" s="183">
        <f>_xlfn.XLOOKUP($A2453,[3]【2026年03月度_全社】RFM客層一覧表データ!$A:$A,[3]【2026年03月度_全社】RFM客層一覧表データ!C:C,"",0)</f>
        <v>1607</v>
      </c>
      <c r="G2453" s="183">
        <f>_xlfn.XLOOKUP($A2453,[3]【2026年03月度_全社】RFM客層一覧表データ!$A:$A,[3]【2026年03月度_全社】RFM客層一覧表データ!D:D,"",0)</f>
        <v>737</v>
      </c>
      <c r="H2453" s="183">
        <f>_xlfn.XLOOKUP($A2453,[3]【2026年03月度_全社】RFM客層一覧表データ!$A:$A,[3]【2026年03月度_全社】RFM客層一覧表データ!E:E,"",0)</f>
        <v>813</v>
      </c>
      <c r="I2453" s="183">
        <f>_xlfn.XLOOKUP($A2453,[3]【2026年03月度_全社】RFM客層一覧表データ!$A:$A,[3]【2026年03月度_全社】RFM客層一覧表データ!F:F,"",0)</f>
        <v>100</v>
      </c>
      <c r="J2453" s="183">
        <v>1636</v>
      </c>
      <c r="K2453" s="183">
        <v>781</v>
      </c>
      <c r="L2453" s="183">
        <v>810</v>
      </c>
      <c r="M2453" s="183">
        <v>124</v>
      </c>
      <c r="N2453" s="183">
        <v>1610</v>
      </c>
      <c r="O2453" s="183">
        <v>778</v>
      </c>
      <c r="P2453" s="183">
        <v>804</v>
      </c>
      <c r="Q2453" s="183">
        <v>119</v>
      </c>
      <c r="R2453" s="183">
        <v>1575</v>
      </c>
      <c r="S2453" s="183">
        <v>773</v>
      </c>
      <c r="T2453" s="183">
        <v>791</v>
      </c>
      <c r="U2453" s="183">
        <v>133</v>
      </c>
      <c r="V2453" s="183">
        <v>1571</v>
      </c>
      <c r="W2453" s="183">
        <v>767</v>
      </c>
      <c r="X2453" s="183">
        <v>787</v>
      </c>
      <c r="Y2453" s="183">
        <v>131</v>
      </c>
    </row>
    <row r="2454" spans="1:25" x14ac:dyDescent="0.2">
      <c r="A2454" s="184">
        <v>12103046</v>
      </c>
      <c r="B2454" s="183" t="str">
        <f>[1]店マスタ!B2453</f>
        <v>電パーク　アカサカ</v>
      </c>
      <c r="C2454" s="183">
        <v>4</v>
      </c>
      <c r="D2454" s="183">
        <v>3.5</v>
      </c>
      <c r="E2454" s="183">
        <f>_xlfn.XLOOKUP(A2454,[2]Sheet1!$R:$R,[2]Sheet1!$AB:$AB,"",0)</f>
        <v>3.5</v>
      </c>
      <c r="F2454" s="183">
        <f>_xlfn.XLOOKUP($A2454,[3]【2026年03月度_全社】RFM客層一覧表データ!$A:$A,[3]【2026年03月度_全社】RFM客層一覧表データ!C:C,"",0)</f>
        <v>1045</v>
      </c>
      <c r="G2454" s="183">
        <f>_xlfn.XLOOKUP($A2454,[3]【2026年03月度_全社】RFM客層一覧表データ!$A:$A,[3]【2026年03月度_全社】RFM客層一覧表データ!D:D,"",0)</f>
        <v>513</v>
      </c>
      <c r="H2454" s="183">
        <f>_xlfn.XLOOKUP($A2454,[3]【2026年03月度_全社】RFM客層一覧表データ!$A:$A,[3]【2026年03月度_全社】RFM客層一覧表データ!E:E,"",0)</f>
        <v>541</v>
      </c>
      <c r="I2454" s="183">
        <f>_xlfn.XLOOKUP($A2454,[3]【2026年03月度_全社】RFM客層一覧表データ!$A:$A,[3]【2026年03月度_全社】RFM客層一覧表データ!F:F,"",0)</f>
        <v>60</v>
      </c>
      <c r="J2454" s="183">
        <v>1094</v>
      </c>
      <c r="K2454" s="183">
        <v>506</v>
      </c>
      <c r="L2454" s="183">
        <v>546</v>
      </c>
      <c r="M2454" s="183">
        <v>64</v>
      </c>
      <c r="N2454" s="183">
        <v>1120</v>
      </c>
      <c r="O2454" s="183">
        <v>558</v>
      </c>
      <c r="P2454" s="183">
        <v>553</v>
      </c>
      <c r="Q2454" s="183">
        <v>88</v>
      </c>
      <c r="R2454" s="183">
        <v>1108</v>
      </c>
      <c r="S2454" s="183">
        <v>555</v>
      </c>
      <c r="T2454" s="183">
        <v>545</v>
      </c>
      <c r="U2454" s="183">
        <v>96</v>
      </c>
      <c r="V2454" s="183">
        <v>1109</v>
      </c>
      <c r="W2454" s="183">
        <v>546</v>
      </c>
      <c r="X2454" s="183">
        <v>556</v>
      </c>
      <c r="Y2454" s="183">
        <v>91</v>
      </c>
    </row>
    <row r="2455" spans="1:25" x14ac:dyDescent="0.2">
      <c r="A2455" s="184">
        <v>12103081</v>
      </c>
      <c r="B2455" s="183" t="str">
        <f>[1]店マスタ!B2454</f>
        <v>パナショップ（株）パナシーズン</v>
      </c>
      <c r="C2455" s="183">
        <v>2.5</v>
      </c>
      <c r="D2455" s="183">
        <v>2.5</v>
      </c>
      <c r="E2455" s="183">
        <f>_xlfn.XLOOKUP(A2455,[2]Sheet1!$R:$R,[2]Sheet1!$AB:$AB,"",0)</f>
        <v>2.5</v>
      </c>
      <c r="F2455" s="183">
        <f>_xlfn.XLOOKUP($A2455,[3]【2026年03月度_全社】RFM客層一覧表データ!$A:$A,[3]【2026年03月度_全社】RFM客層一覧表データ!C:C,"",0)</f>
        <v>498</v>
      </c>
      <c r="G2455" s="183">
        <f>_xlfn.XLOOKUP($A2455,[3]【2026年03月度_全社】RFM客層一覧表データ!$A:$A,[3]【2026年03月度_全社】RFM客層一覧表データ!D:D,"",0)</f>
        <v>123</v>
      </c>
      <c r="H2455" s="183">
        <f>_xlfn.XLOOKUP($A2455,[3]【2026年03月度_全社】RFM客層一覧表データ!$A:$A,[3]【2026年03月度_全社】RFM客層一覧表データ!E:E,"",0)</f>
        <v>252</v>
      </c>
      <c r="I2455" s="183">
        <f>_xlfn.XLOOKUP($A2455,[3]【2026年03月度_全社】RFM客層一覧表データ!$A:$A,[3]【2026年03月度_全社】RFM客層一覧表データ!F:F,"",0)</f>
        <v>10</v>
      </c>
      <c r="J2455" s="183">
        <v>576</v>
      </c>
      <c r="K2455" s="183">
        <v>156</v>
      </c>
      <c r="L2455" s="183">
        <v>280</v>
      </c>
      <c r="M2455" s="183">
        <v>12</v>
      </c>
      <c r="N2455" s="183">
        <v>669</v>
      </c>
      <c r="O2455" s="183">
        <v>201</v>
      </c>
      <c r="P2455" s="183">
        <v>319</v>
      </c>
      <c r="Q2455" s="183">
        <v>24</v>
      </c>
      <c r="R2455" s="183">
        <v>771</v>
      </c>
      <c r="S2455" s="183">
        <v>221</v>
      </c>
      <c r="T2455" s="183">
        <v>368</v>
      </c>
      <c r="U2455" s="183">
        <v>22</v>
      </c>
      <c r="V2455" s="183">
        <v>849</v>
      </c>
      <c r="W2455" s="183">
        <v>255</v>
      </c>
      <c r="X2455" s="183">
        <v>415</v>
      </c>
      <c r="Y2455" s="183">
        <v>25</v>
      </c>
    </row>
    <row r="2456" spans="1:25" x14ac:dyDescent="0.2">
      <c r="A2456" s="184">
        <v>12103151</v>
      </c>
      <c r="B2456" s="183" t="str">
        <f>[1]店マスタ!B2455</f>
        <v>電パーク　おくだ</v>
      </c>
      <c r="C2456" s="183">
        <v>1</v>
      </c>
      <c r="D2456" s="183">
        <v>1</v>
      </c>
      <c r="E2456" s="183">
        <f>_xlfn.XLOOKUP(A2456,[2]Sheet1!$R:$R,[2]Sheet1!$AB:$AB,"",0)</f>
        <v>1</v>
      </c>
      <c r="F2456" s="183">
        <f>_xlfn.XLOOKUP($A2456,[3]【2026年03月度_全社】RFM客層一覧表データ!$A:$A,[3]【2026年03月度_全社】RFM客層一覧表データ!C:C,"",0)</f>
        <v>245</v>
      </c>
      <c r="G2456" s="183">
        <f>_xlfn.XLOOKUP($A2456,[3]【2026年03月度_全社】RFM客層一覧表データ!$A:$A,[3]【2026年03月度_全社】RFM客層一覧表データ!D:D,"",0)</f>
        <v>136</v>
      </c>
      <c r="H2456" s="183">
        <f>_xlfn.XLOOKUP($A2456,[3]【2026年03月度_全社】RFM客層一覧表データ!$A:$A,[3]【2026年03月度_全社】RFM客層一覧表データ!E:E,"",0)</f>
        <v>123</v>
      </c>
      <c r="I2456" s="183">
        <f>_xlfn.XLOOKUP($A2456,[3]【2026年03月度_全社】RFM客層一覧表データ!$A:$A,[3]【2026年03月度_全社】RFM客層一覧表データ!F:F,"",0)</f>
        <v>19</v>
      </c>
      <c r="J2456" s="183">
        <v>229</v>
      </c>
      <c r="K2456" s="183">
        <v>137</v>
      </c>
      <c r="L2456" s="183">
        <v>121</v>
      </c>
      <c r="M2456" s="183">
        <v>18</v>
      </c>
      <c r="N2456" s="183">
        <v>216</v>
      </c>
      <c r="O2456" s="183">
        <v>135</v>
      </c>
      <c r="P2456" s="183">
        <v>119</v>
      </c>
      <c r="Q2456" s="183">
        <v>18</v>
      </c>
      <c r="R2456" s="183">
        <v>206</v>
      </c>
      <c r="S2456" s="183">
        <v>114</v>
      </c>
      <c r="T2456" s="183">
        <v>110</v>
      </c>
      <c r="U2456" s="183">
        <v>18</v>
      </c>
      <c r="V2456" s="183">
        <v>241</v>
      </c>
      <c r="W2456" s="183">
        <v>107</v>
      </c>
      <c r="X2456" s="183">
        <v>110</v>
      </c>
      <c r="Y2456" s="183">
        <v>21</v>
      </c>
    </row>
    <row r="2457" spans="1:25" x14ac:dyDescent="0.2">
      <c r="A2457" s="184">
        <v>12103157</v>
      </c>
      <c r="B2457" s="183" t="str">
        <f>[1]店マスタ!B2456</f>
        <v>電パーク　うすい</v>
      </c>
      <c r="C2457" s="183">
        <v>2.5</v>
      </c>
      <c r="D2457" s="183">
        <v>2.5</v>
      </c>
      <c r="E2457" s="183">
        <f>_xlfn.XLOOKUP(A2457,[2]Sheet1!$R:$R,[2]Sheet1!$AB:$AB,"",0)</f>
        <v>2.5</v>
      </c>
      <c r="F2457" s="183">
        <f>_xlfn.XLOOKUP($A2457,[3]【2026年03月度_全社】RFM客層一覧表データ!$A:$A,[3]【2026年03月度_全社】RFM客層一覧表データ!C:C,"",0)</f>
        <v>471</v>
      </c>
      <c r="G2457" s="183">
        <f>_xlfn.XLOOKUP($A2457,[3]【2026年03月度_全社】RFM客層一覧表データ!$A:$A,[3]【2026年03月度_全社】RFM客層一覧表データ!D:D,"",0)</f>
        <v>191</v>
      </c>
      <c r="H2457" s="183">
        <f>_xlfn.XLOOKUP($A2457,[3]【2026年03月度_全社】RFM客層一覧表データ!$A:$A,[3]【2026年03月度_全社】RFM客層一覧表データ!E:E,"",0)</f>
        <v>208</v>
      </c>
      <c r="I2457" s="183">
        <f>_xlfn.XLOOKUP($A2457,[3]【2026年03月度_全社】RFM客層一覧表データ!$A:$A,[3]【2026年03月度_全社】RFM客層一覧表データ!F:F,"",0)</f>
        <v>44</v>
      </c>
      <c r="J2457" s="183">
        <v>496</v>
      </c>
      <c r="K2457" s="183">
        <v>214</v>
      </c>
      <c r="L2457" s="183">
        <v>214</v>
      </c>
      <c r="M2457" s="183">
        <v>42</v>
      </c>
      <c r="N2457" s="183">
        <v>493</v>
      </c>
      <c r="O2457" s="183">
        <v>190</v>
      </c>
      <c r="P2457" s="183">
        <v>220</v>
      </c>
      <c r="Q2457" s="183">
        <v>33</v>
      </c>
      <c r="R2457" s="183">
        <v>519</v>
      </c>
      <c r="S2457" s="183">
        <v>210</v>
      </c>
      <c r="T2457" s="183">
        <v>215</v>
      </c>
      <c r="U2457" s="183">
        <v>60</v>
      </c>
      <c r="V2457" s="183">
        <v>516</v>
      </c>
      <c r="W2457" s="183">
        <v>204</v>
      </c>
      <c r="X2457" s="183">
        <v>215</v>
      </c>
      <c r="Y2457" s="183">
        <v>45</v>
      </c>
    </row>
    <row r="2458" spans="1:25" x14ac:dyDescent="0.2">
      <c r="A2458" s="184">
        <v>12105023</v>
      </c>
      <c r="B2458" s="183" t="str">
        <f>[1]店マスタ!B2457</f>
        <v>安江電機商会</v>
      </c>
      <c r="C2458" s="183">
        <v>1.5</v>
      </c>
      <c r="D2458" s="183">
        <v>1.5</v>
      </c>
      <c r="E2458" s="183">
        <f>_xlfn.XLOOKUP(A2458,[2]Sheet1!$R:$R,[2]Sheet1!$AB:$AB,"",0)</f>
        <v>1.5</v>
      </c>
      <c r="F2458" s="183" t="str">
        <f>_xlfn.XLOOKUP($A2458,[3]【2026年03月度_全社】RFM客層一覧表データ!$A:$A,[3]【2026年03月度_全社】RFM客層一覧表データ!C:C,"",0)</f>
        <v/>
      </c>
      <c r="G2458" s="183" t="str">
        <f>_xlfn.XLOOKUP($A2458,[3]【2026年03月度_全社】RFM客層一覧表データ!$A:$A,[3]【2026年03月度_全社】RFM客層一覧表データ!D:D,"",0)</f>
        <v/>
      </c>
      <c r="H2458" s="183" t="str">
        <f>_xlfn.XLOOKUP($A2458,[3]【2026年03月度_全社】RFM客層一覧表データ!$A:$A,[3]【2026年03月度_全社】RFM客層一覧表データ!E:E,"",0)</f>
        <v/>
      </c>
      <c r="I2458" s="183" t="str">
        <f>_xlfn.XLOOKUP($A2458,[3]【2026年03月度_全社】RFM客層一覧表データ!$A:$A,[3]【2026年03月度_全社】RFM客層一覧表データ!F:F,"",0)</f>
        <v/>
      </c>
      <c r="J2458" s="183">
        <v>0</v>
      </c>
      <c r="K2458" s="183">
        <v>0</v>
      </c>
      <c r="L2458" s="183">
        <v>0</v>
      </c>
      <c r="M2458" s="183">
        <v>0</v>
      </c>
      <c r="N2458" s="183">
        <v>0</v>
      </c>
      <c r="O2458" s="183">
        <v>0</v>
      </c>
      <c r="P2458" s="183">
        <v>0</v>
      </c>
      <c r="Q2458" s="183">
        <v>0</v>
      </c>
      <c r="R2458" s="183">
        <v>0</v>
      </c>
      <c r="S2458" s="183">
        <v>0</v>
      </c>
      <c r="T2458" s="183">
        <v>0</v>
      </c>
      <c r="U2458" s="183">
        <v>0</v>
      </c>
      <c r="V2458" s="183">
        <v>0</v>
      </c>
      <c r="W2458" s="183">
        <v>0</v>
      </c>
      <c r="X2458" s="183">
        <v>0</v>
      </c>
      <c r="Y2458" s="183">
        <v>0</v>
      </c>
    </row>
    <row r="2459" spans="1:25" x14ac:dyDescent="0.2">
      <c r="A2459" s="184">
        <v>12106001</v>
      </c>
      <c r="B2459" s="183" t="str">
        <f>[1]店マスタ!B2458</f>
        <v>サンライズ家電　シノダ</v>
      </c>
      <c r="C2459" s="183">
        <v>2.5</v>
      </c>
      <c r="D2459" s="183">
        <v>2.5</v>
      </c>
      <c r="E2459" s="183">
        <f>_xlfn.XLOOKUP(A2459,[2]Sheet1!$R:$R,[2]Sheet1!$AB:$AB,"",0)</f>
        <v>2.5</v>
      </c>
      <c r="F2459" s="183">
        <f>_xlfn.XLOOKUP($A2459,[3]【2026年03月度_全社】RFM客層一覧表データ!$A:$A,[3]【2026年03月度_全社】RFM客層一覧表データ!C:C,"",0)</f>
        <v>258</v>
      </c>
      <c r="G2459" s="183">
        <f>_xlfn.XLOOKUP($A2459,[3]【2026年03月度_全社】RFM客層一覧表データ!$A:$A,[3]【2026年03月度_全社】RFM客層一覧表データ!D:D,"",0)</f>
        <v>39</v>
      </c>
      <c r="H2459" s="183">
        <f>_xlfn.XLOOKUP($A2459,[3]【2026年03月度_全社】RFM客層一覧表データ!$A:$A,[3]【2026年03月度_全社】RFM客層一覧表データ!E:E,"",0)</f>
        <v>144</v>
      </c>
      <c r="I2459" s="183">
        <f>_xlfn.XLOOKUP($A2459,[3]【2026年03月度_全社】RFM客層一覧表データ!$A:$A,[3]【2026年03月度_全社】RFM客層一覧表データ!F:F,"",0)</f>
        <v>3</v>
      </c>
      <c r="J2459" s="183">
        <v>325</v>
      </c>
      <c r="K2459" s="183">
        <v>82</v>
      </c>
      <c r="L2459" s="183">
        <v>166</v>
      </c>
      <c r="M2459" s="183">
        <v>6</v>
      </c>
      <c r="N2459" s="183">
        <v>362</v>
      </c>
      <c r="O2459" s="183">
        <v>118</v>
      </c>
      <c r="P2459" s="183">
        <v>199</v>
      </c>
      <c r="Q2459" s="183">
        <v>10</v>
      </c>
      <c r="R2459" s="183">
        <v>392</v>
      </c>
      <c r="S2459" s="183">
        <v>131</v>
      </c>
      <c r="T2459" s="183">
        <v>221</v>
      </c>
      <c r="U2459" s="183">
        <v>9</v>
      </c>
      <c r="V2459" s="183">
        <v>413</v>
      </c>
      <c r="W2459" s="183">
        <v>148</v>
      </c>
      <c r="X2459" s="183">
        <v>237</v>
      </c>
      <c r="Y2459" s="183">
        <v>12</v>
      </c>
    </row>
    <row r="2460" spans="1:25" x14ac:dyDescent="0.2">
      <c r="A2460" s="184">
        <v>12106003</v>
      </c>
      <c r="B2460" s="183" t="str">
        <f>[1]店マスタ!B2459</f>
        <v>（有）　カトウラジオ</v>
      </c>
      <c r="C2460" s="183">
        <v>1</v>
      </c>
      <c r="D2460" s="183">
        <v>1</v>
      </c>
      <c r="E2460" s="183">
        <f>_xlfn.XLOOKUP(A2460,[2]Sheet1!$R:$R,[2]Sheet1!$AB:$AB,"",0)</f>
        <v>1</v>
      </c>
      <c r="F2460" s="183" t="str">
        <f>_xlfn.XLOOKUP($A2460,[3]【2026年03月度_全社】RFM客層一覧表データ!$A:$A,[3]【2026年03月度_全社】RFM客層一覧表データ!C:C,"",0)</f>
        <v/>
      </c>
      <c r="G2460" s="183" t="str">
        <f>_xlfn.XLOOKUP($A2460,[3]【2026年03月度_全社】RFM客層一覧表データ!$A:$A,[3]【2026年03月度_全社】RFM客層一覧表データ!D:D,"",0)</f>
        <v/>
      </c>
      <c r="H2460" s="183" t="str">
        <f>_xlfn.XLOOKUP($A2460,[3]【2026年03月度_全社】RFM客層一覧表データ!$A:$A,[3]【2026年03月度_全社】RFM客層一覧表データ!E:E,"",0)</f>
        <v/>
      </c>
      <c r="I2460" s="183" t="str">
        <f>_xlfn.XLOOKUP($A2460,[3]【2026年03月度_全社】RFM客層一覧表データ!$A:$A,[3]【2026年03月度_全社】RFM客層一覧表データ!F:F,"",0)</f>
        <v/>
      </c>
      <c r="J2460" s="183">
        <v>0</v>
      </c>
      <c r="K2460" s="183">
        <v>0</v>
      </c>
      <c r="L2460" s="183">
        <v>0</v>
      </c>
      <c r="M2460" s="183">
        <v>0</v>
      </c>
      <c r="N2460" s="183">
        <v>0</v>
      </c>
      <c r="O2460" s="183">
        <v>0</v>
      </c>
      <c r="P2460" s="183">
        <v>0</v>
      </c>
      <c r="Q2460" s="183">
        <v>0</v>
      </c>
      <c r="R2460" s="183">
        <v>0</v>
      </c>
      <c r="S2460" s="183">
        <v>0</v>
      </c>
      <c r="T2460" s="183">
        <v>0</v>
      </c>
      <c r="U2460" s="183">
        <v>0</v>
      </c>
      <c r="V2460" s="183">
        <v>0</v>
      </c>
      <c r="W2460" s="183">
        <v>0</v>
      </c>
      <c r="X2460" s="183">
        <v>0</v>
      </c>
      <c r="Y2460" s="183">
        <v>0</v>
      </c>
    </row>
    <row r="2461" spans="1:25" x14ac:dyDescent="0.2">
      <c r="A2461" s="184">
        <v>12106004</v>
      </c>
      <c r="B2461" s="183" t="str">
        <f>[1]店マスタ!B2460</f>
        <v>ドリ－ム家電　ナカムラ</v>
      </c>
      <c r="C2461" s="183">
        <v>2</v>
      </c>
      <c r="D2461" s="183">
        <v>2</v>
      </c>
      <c r="E2461" s="183">
        <f>_xlfn.XLOOKUP(A2461,[2]Sheet1!$R:$R,[2]Sheet1!$AB:$AB,"",0)</f>
        <v>2</v>
      </c>
      <c r="F2461" s="183">
        <f>_xlfn.XLOOKUP($A2461,[3]【2026年03月度_全社】RFM客層一覧表データ!$A:$A,[3]【2026年03月度_全社】RFM客層一覧表データ!C:C,"",0)</f>
        <v>223</v>
      </c>
      <c r="G2461" s="183">
        <f>_xlfn.XLOOKUP($A2461,[3]【2026年03月度_全社】RFM客層一覧表データ!$A:$A,[3]【2026年03月度_全社】RFM客層一覧表データ!D:D,"",0)</f>
        <v>88</v>
      </c>
      <c r="H2461" s="183">
        <f>_xlfn.XLOOKUP($A2461,[3]【2026年03月度_全社】RFM客層一覧表データ!$A:$A,[3]【2026年03月度_全社】RFM客層一覧表データ!E:E,"",0)</f>
        <v>130</v>
      </c>
      <c r="I2461" s="183">
        <f>_xlfn.XLOOKUP($A2461,[3]【2026年03月度_全社】RFM客層一覧表データ!$A:$A,[3]【2026年03月度_全社】RFM客層一覧表データ!F:F,"",0)</f>
        <v>6</v>
      </c>
      <c r="J2461" s="183">
        <v>237</v>
      </c>
      <c r="K2461" s="183">
        <v>94</v>
      </c>
      <c r="L2461" s="183">
        <v>147</v>
      </c>
      <c r="M2461" s="183">
        <v>5</v>
      </c>
      <c r="N2461" s="183">
        <v>256</v>
      </c>
      <c r="O2461" s="183">
        <v>119</v>
      </c>
      <c r="P2461" s="183">
        <v>153</v>
      </c>
      <c r="Q2461" s="183">
        <v>8</v>
      </c>
      <c r="R2461" s="183">
        <v>279</v>
      </c>
      <c r="S2461" s="183">
        <v>108</v>
      </c>
      <c r="T2461" s="183">
        <v>164</v>
      </c>
      <c r="U2461" s="183">
        <v>6</v>
      </c>
      <c r="V2461" s="183">
        <v>299</v>
      </c>
      <c r="W2461" s="183">
        <v>125</v>
      </c>
      <c r="X2461" s="183">
        <v>182</v>
      </c>
      <c r="Y2461" s="183">
        <v>8</v>
      </c>
    </row>
    <row r="2462" spans="1:25" x14ac:dyDescent="0.2">
      <c r="A2462" s="184">
        <v>12106009</v>
      </c>
      <c r="B2462" s="183" t="str">
        <f>[1]店マスタ!B2461</f>
        <v>サンライズ家電　こがね</v>
      </c>
      <c r="C2462" s="183">
        <v>2.5</v>
      </c>
      <c r="D2462" s="183">
        <v>2.5</v>
      </c>
      <c r="E2462" s="183">
        <f>_xlfn.XLOOKUP(A2462,[2]Sheet1!$R:$R,[2]Sheet1!$AB:$AB,"",0)</f>
        <v>2.5</v>
      </c>
      <c r="F2462" s="183">
        <f>_xlfn.XLOOKUP($A2462,[3]【2026年03月度_全社】RFM客層一覧表データ!$A:$A,[3]【2026年03月度_全社】RFM客層一覧表データ!C:C,"",0)</f>
        <v>489</v>
      </c>
      <c r="G2462" s="183">
        <f>_xlfn.XLOOKUP($A2462,[3]【2026年03月度_全社】RFM客層一覧表データ!$A:$A,[3]【2026年03月度_全社】RFM客層一覧表データ!D:D,"",0)</f>
        <v>165</v>
      </c>
      <c r="H2462" s="183">
        <f>_xlfn.XLOOKUP($A2462,[3]【2026年03月度_全社】RFM客層一覧表データ!$A:$A,[3]【2026年03月度_全社】RFM客層一覧表データ!E:E,"",0)</f>
        <v>192</v>
      </c>
      <c r="I2462" s="183">
        <f>_xlfn.XLOOKUP($A2462,[3]【2026年03月度_全社】RFM客層一覧表データ!$A:$A,[3]【2026年03月度_全社】RFM客層一覧表データ!F:F,"",0)</f>
        <v>27</v>
      </c>
      <c r="J2462" s="183">
        <v>521</v>
      </c>
      <c r="K2462" s="183">
        <v>203</v>
      </c>
      <c r="L2462" s="183">
        <v>207</v>
      </c>
      <c r="M2462" s="183">
        <v>45</v>
      </c>
      <c r="N2462" s="183">
        <v>521</v>
      </c>
      <c r="O2462" s="183">
        <v>185</v>
      </c>
      <c r="P2462" s="183">
        <v>218</v>
      </c>
      <c r="Q2462" s="183">
        <v>35</v>
      </c>
      <c r="R2462" s="183">
        <v>555</v>
      </c>
      <c r="S2462" s="183">
        <v>204</v>
      </c>
      <c r="T2462" s="183">
        <v>222</v>
      </c>
      <c r="U2462" s="183">
        <v>34</v>
      </c>
      <c r="V2462" s="183">
        <v>585</v>
      </c>
      <c r="W2462" s="183">
        <v>192</v>
      </c>
      <c r="X2462" s="183">
        <v>231</v>
      </c>
      <c r="Y2462" s="183">
        <v>26</v>
      </c>
    </row>
    <row r="2463" spans="1:25" x14ac:dyDescent="0.2">
      <c r="A2463" s="184">
        <v>12106010</v>
      </c>
      <c r="B2463" s="183" t="str">
        <f>[1]店マスタ!B2462</f>
        <v>住まいる家電うえむら</v>
      </c>
      <c r="C2463" s="183">
        <v>2</v>
      </c>
      <c r="D2463" s="183">
        <v>2</v>
      </c>
      <c r="E2463" s="183">
        <f>_xlfn.XLOOKUP(A2463,[2]Sheet1!$R:$R,[2]Sheet1!$AB:$AB,"",0)</f>
        <v>2</v>
      </c>
      <c r="F2463" s="183">
        <f>_xlfn.XLOOKUP($A2463,[3]【2026年03月度_全社】RFM客層一覧表データ!$A:$A,[3]【2026年03月度_全社】RFM客層一覧表データ!C:C,"",0)</f>
        <v>603</v>
      </c>
      <c r="G2463" s="183">
        <f>_xlfn.XLOOKUP($A2463,[3]【2026年03月度_全社】RFM客層一覧表データ!$A:$A,[3]【2026年03月度_全社】RFM客層一覧表データ!D:D,"",0)</f>
        <v>185</v>
      </c>
      <c r="H2463" s="183">
        <f>_xlfn.XLOOKUP($A2463,[3]【2026年03月度_全社】RFM客層一覧表データ!$A:$A,[3]【2026年03月度_全社】RFM客層一覧表データ!E:E,"",0)</f>
        <v>325</v>
      </c>
      <c r="I2463" s="183">
        <f>_xlfn.XLOOKUP($A2463,[3]【2026年03月度_全社】RFM客層一覧表データ!$A:$A,[3]【2026年03月度_全社】RFM客層一覧表データ!F:F,"",0)</f>
        <v>29</v>
      </c>
      <c r="J2463" s="183">
        <v>631</v>
      </c>
      <c r="K2463" s="183">
        <v>232</v>
      </c>
      <c r="L2463" s="183">
        <v>362</v>
      </c>
      <c r="M2463" s="183">
        <v>44</v>
      </c>
      <c r="N2463" s="183">
        <v>660</v>
      </c>
      <c r="O2463" s="183">
        <v>241</v>
      </c>
      <c r="P2463" s="183">
        <v>384</v>
      </c>
      <c r="Q2463" s="183">
        <v>60</v>
      </c>
      <c r="R2463" s="183">
        <v>669</v>
      </c>
      <c r="S2463" s="183">
        <v>312</v>
      </c>
      <c r="T2463" s="183">
        <v>396</v>
      </c>
      <c r="U2463" s="183">
        <v>58</v>
      </c>
      <c r="V2463" s="183">
        <v>505</v>
      </c>
      <c r="W2463" s="183">
        <v>248</v>
      </c>
      <c r="X2463" s="183">
        <v>269</v>
      </c>
      <c r="Y2463" s="183">
        <v>31</v>
      </c>
    </row>
    <row r="2464" spans="1:25" x14ac:dyDescent="0.2">
      <c r="A2464" s="184">
        <v>12107001</v>
      </c>
      <c r="B2464" s="183" t="str">
        <f>[1]店マスタ!B2463</f>
        <v>シノダナショナルショップ</v>
      </c>
      <c r="C2464" s="183">
        <v>1.5</v>
      </c>
      <c r="D2464" s="183">
        <v>1.5</v>
      </c>
      <c r="E2464" s="183">
        <f>_xlfn.XLOOKUP(A2464,[2]Sheet1!$R:$R,[2]Sheet1!$AB:$AB,"",0)</f>
        <v>1.5</v>
      </c>
      <c r="F2464" s="183" t="str">
        <f>_xlfn.XLOOKUP($A2464,[3]【2026年03月度_全社】RFM客層一覧表データ!$A:$A,[3]【2026年03月度_全社】RFM客層一覧表データ!C:C,"",0)</f>
        <v/>
      </c>
      <c r="G2464" s="183" t="str">
        <f>_xlfn.XLOOKUP($A2464,[3]【2026年03月度_全社】RFM客層一覧表データ!$A:$A,[3]【2026年03月度_全社】RFM客層一覧表データ!D:D,"",0)</f>
        <v/>
      </c>
      <c r="H2464" s="183" t="str">
        <f>_xlfn.XLOOKUP($A2464,[3]【2026年03月度_全社】RFM客層一覧表データ!$A:$A,[3]【2026年03月度_全社】RFM客層一覧表データ!E:E,"",0)</f>
        <v/>
      </c>
      <c r="I2464" s="183" t="str">
        <f>_xlfn.XLOOKUP($A2464,[3]【2026年03月度_全社】RFM客層一覧表データ!$A:$A,[3]【2026年03月度_全社】RFM客層一覧表データ!F:F,"",0)</f>
        <v/>
      </c>
      <c r="J2464" s="183">
        <v>0</v>
      </c>
      <c r="K2464" s="183">
        <v>0</v>
      </c>
      <c r="L2464" s="183">
        <v>0</v>
      </c>
      <c r="M2464" s="183">
        <v>0</v>
      </c>
      <c r="N2464" s="183">
        <v>0</v>
      </c>
      <c r="O2464" s="183">
        <v>0</v>
      </c>
      <c r="P2464" s="183">
        <v>0</v>
      </c>
      <c r="Q2464" s="183">
        <v>0</v>
      </c>
      <c r="R2464" s="183">
        <v>0</v>
      </c>
      <c r="S2464" s="183">
        <v>0</v>
      </c>
      <c r="T2464" s="183">
        <v>0</v>
      </c>
      <c r="U2464" s="183">
        <v>0</v>
      </c>
      <c r="V2464" s="183">
        <v>0</v>
      </c>
      <c r="W2464" s="183">
        <v>0</v>
      </c>
      <c r="X2464" s="183">
        <v>0</v>
      </c>
      <c r="Y2464" s="183">
        <v>0</v>
      </c>
    </row>
    <row r="2465" spans="1:25" x14ac:dyDescent="0.2">
      <c r="A2465" s="184">
        <v>12107003</v>
      </c>
      <c r="B2465" s="183" t="str">
        <f>[1]店マスタ!B2464</f>
        <v>ウインドやまだ</v>
      </c>
      <c r="C2465" s="183">
        <v>1</v>
      </c>
      <c r="D2465" s="183">
        <v>0</v>
      </c>
      <c r="E2465" s="183" t="str">
        <f>_xlfn.XLOOKUP(A2465,[2]Sheet1!$R:$R,[2]Sheet1!$AB:$AB,"",0)</f>
        <v/>
      </c>
      <c r="F2465" s="183" t="str">
        <f>_xlfn.XLOOKUP($A2465,[3]【2026年03月度_全社】RFM客層一覧表データ!$A:$A,[3]【2026年03月度_全社】RFM客層一覧表データ!C:C,"",0)</f>
        <v/>
      </c>
      <c r="G2465" s="183" t="str">
        <f>_xlfn.XLOOKUP($A2465,[3]【2026年03月度_全社】RFM客層一覧表データ!$A:$A,[3]【2026年03月度_全社】RFM客層一覧表データ!D:D,"",0)</f>
        <v/>
      </c>
      <c r="H2465" s="183" t="str">
        <f>_xlfn.XLOOKUP($A2465,[3]【2026年03月度_全社】RFM客層一覧表データ!$A:$A,[3]【2026年03月度_全社】RFM客層一覧表データ!E:E,"",0)</f>
        <v/>
      </c>
      <c r="I2465" s="183" t="str">
        <f>_xlfn.XLOOKUP($A2465,[3]【2026年03月度_全社】RFM客層一覧表データ!$A:$A,[3]【2026年03月度_全社】RFM客層一覧表データ!F:F,"",0)</f>
        <v/>
      </c>
      <c r="J2465" s="183">
        <v>111</v>
      </c>
      <c r="K2465" s="183">
        <v>32</v>
      </c>
      <c r="L2465" s="183">
        <v>51</v>
      </c>
      <c r="M2465" s="183">
        <v>1</v>
      </c>
      <c r="N2465" s="183">
        <v>129</v>
      </c>
      <c r="O2465" s="183">
        <v>37</v>
      </c>
      <c r="P2465" s="183">
        <v>54</v>
      </c>
      <c r="Q2465" s="183">
        <v>8</v>
      </c>
      <c r="R2465" s="183">
        <v>139</v>
      </c>
      <c r="S2465" s="183">
        <v>35</v>
      </c>
      <c r="T2465" s="183">
        <v>62</v>
      </c>
      <c r="U2465" s="183">
        <v>4</v>
      </c>
      <c r="V2465" s="183">
        <v>141</v>
      </c>
      <c r="W2465" s="183">
        <v>38</v>
      </c>
      <c r="X2465" s="183">
        <v>71</v>
      </c>
      <c r="Y2465" s="183">
        <v>7</v>
      </c>
    </row>
    <row r="2466" spans="1:25" x14ac:dyDescent="0.2">
      <c r="A2466" s="184">
        <v>12108001</v>
      </c>
      <c r="B2466" s="183" t="str">
        <f>[1]店マスタ!B2465</f>
        <v>サンライズ家電　辻村</v>
      </c>
      <c r="C2466" s="183">
        <v>1.5</v>
      </c>
      <c r="D2466" s="183">
        <v>1.5</v>
      </c>
      <c r="E2466" s="183">
        <f>_xlfn.XLOOKUP(A2466,[2]Sheet1!$R:$R,[2]Sheet1!$AB:$AB,"",0)</f>
        <v>1.5</v>
      </c>
      <c r="F2466" s="183">
        <f>_xlfn.XLOOKUP($A2466,[3]【2026年03月度_全社】RFM客層一覧表データ!$A:$A,[3]【2026年03月度_全社】RFM客層一覧表データ!C:C,"",0)</f>
        <v>567</v>
      </c>
      <c r="G2466" s="183">
        <f>_xlfn.XLOOKUP($A2466,[3]【2026年03月度_全社】RFM客層一覧表データ!$A:$A,[3]【2026年03月度_全社】RFM客層一覧表データ!D:D,"",0)</f>
        <v>250</v>
      </c>
      <c r="H2466" s="183">
        <f>_xlfn.XLOOKUP($A2466,[3]【2026年03月度_全社】RFM客層一覧表データ!$A:$A,[3]【2026年03月度_全社】RFM客層一覧表データ!E:E,"",0)</f>
        <v>308</v>
      </c>
      <c r="I2466" s="183">
        <f>_xlfn.XLOOKUP($A2466,[3]【2026年03月度_全社】RFM客層一覧表データ!$A:$A,[3]【2026年03月度_全社】RFM客層一覧表データ!F:F,"",0)</f>
        <v>32</v>
      </c>
      <c r="J2466" s="183">
        <v>571</v>
      </c>
      <c r="K2466" s="183">
        <v>286</v>
      </c>
      <c r="L2466" s="183">
        <v>306</v>
      </c>
      <c r="M2466" s="183">
        <v>41</v>
      </c>
      <c r="N2466" s="183">
        <v>557</v>
      </c>
      <c r="O2466" s="183">
        <v>252</v>
      </c>
      <c r="P2466" s="183">
        <v>305</v>
      </c>
      <c r="Q2466" s="183">
        <v>30</v>
      </c>
      <c r="R2466" s="183">
        <v>570</v>
      </c>
      <c r="S2466" s="183">
        <v>276</v>
      </c>
      <c r="T2466" s="183">
        <v>319</v>
      </c>
      <c r="U2466" s="183">
        <v>35</v>
      </c>
      <c r="V2466" s="183">
        <v>564</v>
      </c>
      <c r="W2466" s="183">
        <v>259</v>
      </c>
      <c r="X2466" s="183">
        <v>329</v>
      </c>
      <c r="Y2466" s="183">
        <v>32</v>
      </c>
    </row>
    <row r="2467" spans="1:25" x14ac:dyDescent="0.2">
      <c r="A2467" s="184">
        <v>12108002</v>
      </c>
      <c r="B2467" s="183" t="str">
        <f>[1]店マスタ!B2466</f>
        <v>ウインド　のむら</v>
      </c>
      <c r="C2467" s="183">
        <v>1.5</v>
      </c>
      <c r="D2467" s="183">
        <v>1.5</v>
      </c>
      <c r="E2467" s="183">
        <f>_xlfn.XLOOKUP(A2467,[2]Sheet1!$R:$R,[2]Sheet1!$AB:$AB,"",0)</f>
        <v>1.5</v>
      </c>
      <c r="F2467" s="183">
        <f>_xlfn.XLOOKUP($A2467,[3]【2026年03月度_全社】RFM客層一覧表データ!$A:$A,[3]【2026年03月度_全社】RFM客層一覧表データ!C:C,"",0)</f>
        <v>194</v>
      </c>
      <c r="G2467" s="183">
        <f>_xlfn.XLOOKUP($A2467,[3]【2026年03月度_全社】RFM客層一覧表データ!$A:$A,[3]【2026年03月度_全社】RFM客層一覧表データ!D:D,"",0)</f>
        <v>58</v>
      </c>
      <c r="H2467" s="183">
        <f>_xlfn.XLOOKUP($A2467,[3]【2026年03月度_全社】RFM客層一覧表データ!$A:$A,[3]【2026年03月度_全社】RFM客層一覧表データ!E:E,"",0)</f>
        <v>112</v>
      </c>
      <c r="I2467" s="183">
        <f>_xlfn.XLOOKUP($A2467,[3]【2026年03月度_全社】RFM客層一覧表データ!$A:$A,[3]【2026年03月度_全社】RFM客層一覧表データ!F:F,"",0)</f>
        <v>3</v>
      </c>
      <c r="J2467" s="183">
        <v>211</v>
      </c>
      <c r="K2467" s="183">
        <v>74</v>
      </c>
      <c r="L2467" s="183">
        <v>115</v>
      </c>
      <c r="M2467" s="183">
        <v>5</v>
      </c>
      <c r="N2467" s="183">
        <v>224</v>
      </c>
      <c r="O2467" s="183">
        <v>87</v>
      </c>
      <c r="P2467" s="183">
        <v>118</v>
      </c>
      <c r="Q2467" s="183">
        <v>7</v>
      </c>
      <c r="R2467" s="183">
        <v>234</v>
      </c>
      <c r="S2467" s="183">
        <v>107</v>
      </c>
      <c r="T2467" s="183">
        <v>134</v>
      </c>
      <c r="U2467" s="183">
        <v>6</v>
      </c>
      <c r="V2467" s="183">
        <v>237</v>
      </c>
      <c r="W2467" s="183">
        <v>86</v>
      </c>
      <c r="X2467" s="183">
        <v>139</v>
      </c>
      <c r="Y2467" s="183">
        <v>8</v>
      </c>
    </row>
    <row r="2468" spans="1:25" x14ac:dyDescent="0.2">
      <c r="A2468" s="184">
        <v>12108003</v>
      </c>
      <c r="B2468" s="183" t="str">
        <f>[1]店マスタ!B2467</f>
        <v>家電サポート　まつおか</v>
      </c>
      <c r="C2468" s="183">
        <v>2.5</v>
      </c>
      <c r="D2468" s="183">
        <v>2.5</v>
      </c>
      <c r="E2468" s="183">
        <f>_xlfn.XLOOKUP(A2468,[2]Sheet1!$R:$R,[2]Sheet1!$AB:$AB,"",0)</f>
        <v>2.5</v>
      </c>
      <c r="F2468" s="183">
        <f>_xlfn.XLOOKUP($A2468,[3]【2026年03月度_全社】RFM客層一覧表データ!$A:$A,[3]【2026年03月度_全社】RFM客層一覧表データ!C:C,"",0)</f>
        <v>792</v>
      </c>
      <c r="G2468" s="183">
        <f>_xlfn.XLOOKUP($A2468,[3]【2026年03月度_全社】RFM客層一覧表データ!$A:$A,[3]【2026年03月度_全社】RFM客層一覧表データ!D:D,"",0)</f>
        <v>344</v>
      </c>
      <c r="H2468" s="183">
        <f>_xlfn.XLOOKUP($A2468,[3]【2026年03月度_全社】RFM客層一覧表データ!$A:$A,[3]【2026年03月度_全社】RFM客層一覧表データ!E:E,"",0)</f>
        <v>328</v>
      </c>
      <c r="I2468" s="183">
        <f>_xlfn.XLOOKUP($A2468,[3]【2026年03月度_全社】RFM客層一覧表データ!$A:$A,[3]【2026年03月度_全社】RFM客層一覧表データ!F:F,"",0)</f>
        <v>55</v>
      </c>
      <c r="J2468" s="183">
        <v>791</v>
      </c>
      <c r="K2468" s="183">
        <v>395</v>
      </c>
      <c r="L2468" s="183">
        <v>321</v>
      </c>
      <c r="M2468" s="183">
        <v>64</v>
      </c>
      <c r="N2468" s="183">
        <v>757</v>
      </c>
      <c r="O2468" s="183">
        <v>348</v>
      </c>
      <c r="P2468" s="183">
        <v>321</v>
      </c>
      <c r="Q2468" s="183">
        <v>50</v>
      </c>
      <c r="R2468" s="183">
        <v>771</v>
      </c>
      <c r="S2468" s="183">
        <v>358</v>
      </c>
      <c r="T2468" s="183">
        <v>321</v>
      </c>
      <c r="U2468" s="183">
        <v>40</v>
      </c>
      <c r="V2468" s="183">
        <v>790</v>
      </c>
      <c r="W2468" s="183">
        <v>359</v>
      </c>
      <c r="X2468" s="183">
        <v>328</v>
      </c>
      <c r="Y2468" s="183">
        <v>40</v>
      </c>
    </row>
    <row r="2469" spans="1:25" x14ac:dyDescent="0.2">
      <c r="A2469" s="184">
        <v>12111311</v>
      </c>
      <c r="B2469" s="183" t="str">
        <f>[1]店マスタ!B2468</f>
        <v>イワキ電化</v>
      </c>
      <c r="C2469" s="183">
        <v>2.5</v>
      </c>
      <c r="D2469" s="183">
        <v>2.5</v>
      </c>
      <c r="E2469" s="183">
        <f>_xlfn.XLOOKUP(A2469,[2]Sheet1!$R:$R,[2]Sheet1!$AB:$AB,"",0)</f>
        <v>2.5</v>
      </c>
      <c r="F2469" s="183">
        <f>_xlfn.XLOOKUP($A2469,[3]【2026年03月度_全社】RFM客層一覧表データ!$A:$A,[3]【2026年03月度_全社】RFM客層一覧表データ!C:C,"",0)</f>
        <v>438</v>
      </c>
      <c r="G2469" s="183">
        <f>_xlfn.XLOOKUP($A2469,[3]【2026年03月度_全社】RFM客層一覧表データ!$A:$A,[3]【2026年03月度_全社】RFM客層一覧表データ!D:D,"",0)</f>
        <v>223</v>
      </c>
      <c r="H2469" s="183">
        <f>_xlfn.XLOOKUP($A2469,[3]【2026年03月度_全社】RFM客層一覧表データ!$A:$A,[3]【2026年03月度_全社】RFM客層一覧表データ!E:E,"",0)</f>
        <v>277</v>
      </c>
      <c r="I2469" s="183">
        <f>_xlfn.XLOOKUP($A2469,[3]【2026年03月度_全社】RFM客層一覧表データ!$A:$A,[3]【2026年03月度_全社】RFM客層一覧表データ!F:F,"",0)</f>
        <v>29</v>
      </c>
      <c r="J2469" s="183">
        <v>451</v>
      </c>
      <c r="K2469" s="183">
        <v>225</v>
      </c>
      <c r="L2469" s="183">
        <v>284</v>
      </c>
      <c r="M2469" s="183">
        <v>20</v>
      </c>
      <c r="N2469" s="183">
        <v>458</v>
      </c>
      <c r="O2469" s="183">
        <v>230</v>
      </c>
      <c r="P2469" s="183">
        <v>289</v>
      </c>
      <c r="Q2469" s="183">
        <v>16</v>
      </c>
      <c r="R2469" s="183">
        <v>453</v>
      </c>
      <c r="S2469" s="183">
        <v>231</v>
      </c>
      <c r="T2469" s="183">
        <v>292</v>
      </c>
      <c r="U2469" s="183">
        <v>23</v>
      </c>
      <c r="V2469" s="183">
        <v>443</v>
      </c>
      <c r="W2469" s="183">
        <v>247</v>
      </c>
      <c r="X2469" s="183">
        <v>268</v>
      </c>
      <c r="Y2469" s="183">
        <v>25</v>
      </c>
    </row>
    <row r="2470" spans="1:25" x14ac:dyDescent="0.2">
      <c r="A2470" s="184">
        <v>12112101</v>
      </c>
      <c r="B2470" s="183" t="str">
        <f>[1]店マスタ!B2469</f>
        <v>有限会社　ウシマル電器</v>
      </c>
      <c r="C2470" s="183">
        <v>1.5</v>
      </c>
      <c r="D2470" s="183">
        <v>1.5</v>
      </c>
      <c r="E2470" s="183">
        <f>_xlfn.XLOOKUP(A2470,[2]Sheet1!$R:$R,[2]Sheet1!$AB:$AB,"",0)</f>
        <v>1.5</v>
      </c>
      <c r="F2470" s="183">
        <f>_xlfn.XLOOKUP($A2470,[3]【2026年03月度_全社】RFM客層一覧表データ!$A:$A,[3]【2026年03月度_全社】RFM客層一覧表データ!C:C,"",0)</f>
        <v>383</v>
      </c>
      <c r="G2470" s="183">
        <f>_xlfn.XLOOKUP($A2470,[3]【2026年03月度_全社】RFM客層一覧表データ!$A:$A,[3]【2026年03月度_全社】RFM客層一覧表データ!D:D,"",0)</f>
        <v>166</v>
      </c>
      <c r="H2470" s="183">
        <f>_xlfn.XLOOKUP($A2470,[3]【2026年03月度_全社】RFM客層一覧表データ!$A:$A,[3]【2026年03月度_全社】RFM客層一覧表データ!E:E,"",0)</f>
        <v>229</v>
      </c>
      <c r="I2470" s="183">
        <f>_xlfn.XLOOKUP($A2470,[3]【2026年03月度_全社】RFM客層一覧表データ!$A:$A,[3]【2026年03月度_全社】RFM客層一覧表データ!F:F,"",0)</f>
        <v>18</v>
      </c>
      <c r="J2470" s="183">
        <v>400</v>
      </c>
      <c r="K2470" s="183">
        <v>199</v>
      </c>
      <c r="L2470" s="183">
        <v>250</v>
      </c>
      <c r="M2470" s="183">
        <v>19</v>
      </c>
      <c r="N2470" s="183">
        <v>407</v>
      </c>
      <c r="O2470" s="183">
        <v>185</v>
      </c>
      <c r="P2470" s="183">
        <v>258</v>
      </c>
      <c r="Q2470" s="183">
        <v>11</v>
      </c>
      <c r="R2470" s="183">
        <v>430</v>
      </c>
      <c r="S2470" s="183">
        <v>196</v>
      </c>
      <c r="T2470" s="183">
        <v>266</v>
      </c>
      <c r="U2470" s="183">
        <v>15</v>
      </c>
      <c r="V2470" s="183">
        <v>440</v>
      </c>
      <c r="W2470" s="183">
        <v>216</v>
      </c>
      <c r="X2470" s="183">
        <v>277</v>
      </c>
      <c r="Y2470" s="183">
        <v>19</v>
      </c>
    </row>
    <row r="2471" spans="1:25" x14ac:dyDescent="0.2">
      <c r="A2471" s="184">
        <v>12112111</v>
      </c>
      <c r="B2471" s="183" t="str">
        <f>[1]店マスタ!B2470</f>
        <v>中央電気株式会社</v>
      </c>
      <c r="C2471" s="183">
        <v>9.5</v>
      </c>
      <c r="D2471" s="183">
        <v>9.5</v>
      </c>
      <c r="E2471" s="183">
        <f>_xlfn.XLOOKUP(A2471,[2]Sheet1!$R:$R,[2]Sheet1!$AB:$AB,"",0)</f>
        <v>9.5</v>
      </c>
      <c r="F2471" s="183">
        <f>_xlfn.XLOOKUP($A2471,[3]【2026年03月度_全社】RFM客層一覧表データ!$A:$A,[3]【2026年03月度_全社】RFM客層一覧表データ!C:C,"",0)</f>
        <v>1374</v>
      </c>
      <c r="G2471" s="183">
        <f>_xlfn.XLOOKUP($A2471,[3]【2026年03月度_全社】RFM客層一覧表データ!$A:$A,[3]【2026年03月度_全社】RFM客層一覧表データ!D:D,"",0)</f>
        <v>625</v>
      </c>
      <c r="H2471" s="183">
        <f>_xlfn.XLOOKUP($A2471,[3]【2026年03月度_全社】RFM客層一覧表データ!$A:$A,[3]【2026年03月度_全社】RFM客層一覧表データ!E:E,"",0)</f>
        <v>639</v>
      </c>
      <c r="I2471" s="183">
        <f>_xlfn.XLOOKUP($A2471,[3]【2026年03月度_全社】RFM客層一覧表データ!$A:$A,[3]【2026年03月度_全社】RFM客層一覧表データ!F:F,"",0)</f>
        <v>128</v>
      </c>
      <c r="J2471" s="183">
        <v>1333</v>
      </c>
      <c r="K2471" s="183">
        <v>582</v>
      </c>
      <c r="L2471" s="183">
        <v>635</v>
      </c>
      <c r="M2471" s="183">
        <v>112</v>
      </c>
      <c r="N2471" s="183">
        <v>1300</v>
      </c>
      <c r="O2471" s="183">
        <v>595</v>
      </c>
      <c r="P2471" s="183">
        <v>639</v>
      </c>
      <c r="Q2471" s="183">
        <v>105</v>
      </c>
      <c r="R2471" s="183">
        <v>1294</v>
      </c>
      <c r="S2471" s="183">
        <v>596</v>
      </c>
      <c r="T2471" s="183">
        <v>633</v>
      </c>
      <c r="U2471" s="183">
        <v>83</v>
      </c>
      <c r="V2471" s="183">
        <v>1284</v>
      </c>
      <c r="W2471" s="183">
        <v>596</v>
      </c>
      <c r="X2471" s="183">
        <v>625</v>
      </c>
      <c r="Y2471" s="183">
        <v>96</v>
      </c>
    </row>
    <row r="2472" spans="1:25" x14ac:dyDescent="0.2">
      <c r="A2472" s="184">
        <v>12114000</v>
      </c>
      <c r="B2472" s="183" t="str">
        <f>[1]店マスタ!B2471</f>
        <v>（株）　高木電機</v>
      </c>
      <c r="C2472" s="183">
        <v>2.5</v>
      </c>
      <c r="D2472" s="183">
        <v>2</v>
      </c>
      <c r="E2472" s="183">
        <f>_xlfn.XLOOKUP(A2472,[2]Sheet1!$R:$R,[2]Sheet1!$AB:$AB,"",0)</f>
        <v>2</v>
      </c>
      <c r="F2472" s="183" t="str">
        <f>_xlfn.XLOOKUP($A2472,[3]【2026年03月度_全社】RFM客層一覧表データ!$A:$A,[3]【2026年03月度_全社】RFM客層一覧表データ!C:C,"",0)</f>
        <v/>
      </c>
      <c r="G2472" s="183" t="str">
        <f>_xlfn.XLOOKUP($A2472,[3]【2026年03月度_全社】RFM客層一覧表データ!$A:$A,[3]【2026年03月度_全社】RFM客層一覧表データ!D:D,"",0)</f>
        <v/>
      </c>
      <c r="H2472" s="183" t="str">
        <f>_xlfn.XLOOKUP($A2472,[3]【2026年03月度_全社】RFM客層一覧表データ!$A:$A,[3]【2026年03月度_全社】RFM客層一覧表データ!E:E,"",0)</f>
        <v/>
      </c>
      <c r="I2472" s="183" t="str">
        <f>_xlfn.XLOOKUP($A2472,[3]【2026年03月度_全社】RFM客層一覧表データ!$A:$A,[3]【2026年03月度_全社】RFM客層一覧表データ!F:F,"",0)</f>
        <v/>
      </c>
      <c r="J2472" s="183">
        <v>0</v>
      </c>
      <c r="K2472" s="183">
        <v>0</v>
      </c>
      <c r="L2472" s="183">
        <v>0</v>
      </c>
      <c r="M2472" s="183">
        <v>0</v>
      </c>
      <c r="N2472" s="183">
        <v>0</v>
      </c>
      <c r="O2472" s="183">
        <v>0</v>
      </c>
      <c r="P2472" s="183">
        <v>0</v>
      </c>
      <c r="Q2472" s="183">
        <v>0</v>
      </c>
      <c r="R2472" s="183">
        <v>0</v>
      </c>
      <c r="S2472" s="183">
        <v>0</v>
      </c>
      <c r="T2472" s="183">
        <v>0</v>
      </c>
      <c r="U2472" s="183">
        <v>0</v>
      </c>
      <c r="V2472" s="183">
        <v>0</v>
      </c>
      <c r="W2472" s="183">
        <v>0</v>
      </c>
      <c r="X2472" s="183">
        <v>0</v>
      </c>
      <c r="Y2472" s="183">
        <v>0</v>
      </c>
    </row>
    <row r="2473" spans="1:25" x14ac:dyDescent="0.2">
      <c r="A2473" s="184">
        <v>12114001</v>
      </c>
      <c r="B2473" s="183" t="str">
        <f>[1]店マスタ!B2472</f>
        <v>大野ナショナルセンタ－</v>
      </c>
      <c r="C2473" s="183">
        <v>2.5</v>
      </c>
      <c r="D2473" s="183">
        <v>2.5</v>
      </c>
      <c r="E2473" s="183">
        <f>_xlfn.XLOOKUP(A2473,[2]Sheet1!$R:$R,[2]Sheet1!$AB:$AB,"",0)</f>
        <v>2.5</v>
      </c>
      <c r="F2473" s="183">
        <f>_xlfn.XLOOKUP($A2473,[3]【2026年03月度_全社】RFM客層一覧表データ!$A:$A,[3]【2026年03月度_全社】RFM客層一覧表データ!C:C,"",0)</f>
        <v>431</v>
      </c>
      <c r="G2473" s="183">
        <f>_xlfn.XLOOKUP($A2473,[3]【2026年03月度_全社】RFM客層一覧表データ!$A:$A,[3]【2026年03月度_全社】RFM客層一覧表データ!D:D,"",0)</f>
        <v>185</v>
      </c>
      <c r="H2473" s="183">
        <f>_xlfn.XLOOKUP($A2473,[3]【2026年03月度_全社】RFM客層一覧表データ!$A:$A,[3]【2026年03月度_全社】RFM客層一覧表データ!E:E,"",0)</f>
        <v>218</v>
      </c>
      <c r="I2473" s="183">
        <f>_xlfn.XLOOKUP($A2473,[3]【2026年03月度_全社】RFM客層一覧表データ!$A:$A,[3]【2026年03月度_全社】RFM客層一覧表データ!F:F,"",0)</f>
        <v>35</v>
      </c>
      <c r="J2473" s="183">
        <v>416</v>
      </c>
      <c r="K2473" s="183">
        <v>196</v>
      </c>
      <c r="L2473" s="183">
        <v>215</v>
      </c>
      <c r="M2473" s="183">
        <v>34</v>
      </c>
      <c r="N2473" s="183">
        <v>471</v>
      </c>
      <c r="O2473" s="183">
        <v>178</v>
      </c>
      <c r="P2473" s="183">
        <v>221</v>
      </c>
      <c r="Q2473" s="183">
        <v>30</v>
      </c>
      <c r="R2473" s="183">
        <v>480</v>
      </c>
      <c r="S2473" s="183">
        <v>204</v>
      </c>
      <c r="T2473" s="183">
        <v>231</v>
      </c>
      <c r="U2473" s="183">
        <v>44</v>
      </c>
      <c r="V2473" s="183">
        <v>477</v>
      </c>
      <c r="W2473" s="183">
        <v>207</v>
      </c>
      <c r="X2473" s="183">
        <v>232</v>
      </c>
      <c r="Y2473" s="183">
        <v>39</v>
      </c>
    </row>
    <row r="2474" spans="1:25" x14ac:dyDescent="0.2">
      <c r="A2474" s="184">
        <v>12114003</v>
      </c>
      <c r="B2474" s="183" t="str">
        <f>[1]店マスタ!B2473</f>
        <v>ホームパートナーひろせ</v>
      </c>
      <c r="C2474" s="183">
        <v>2</v>
      </c>
      <c r="D2474" s="183">
        <v>1.5</v>
      </c>
      <c r="E2474" s="183">
        <f>_xlfn.XLOOKUP(A2474,[2]Sheet1!$R:$R,[2]Sheet1!$AB:$AB,"",0)</f>
        <v>1.5</v>
      </c>
      <c r="F2474" s="183">
        <f>_xlfn.XLOOKUP($A2474,[3]【2026年03月度_全社】RFM客層一覧表データ!$A:$A,[3]【2026年03月度_全社】RFM客層一覧表データ!C:C,"",0)</f>
        <v>263</v>
      </c>
      <c r="G2474" s="183">
        <f>_xlfn.XLOOKUP($A2474,[3]【2026年03月度_全社】RFM客層一覧表データ!$A:$A,[3]【2026年03月度_全社】RFM客層一覧表データ!D:D,"",0)</f>
        <v>77</v>
      </c>
      <c r="H2474" s="183">
        <f>_xlfn.XLOOKUP($A2474,[3]【2026年03月度_全社】RFM客層一覧表データ!$A:$A,[3]【2026年03月度_全社】RFM客層一覧表データ!E:E,"",0)</f>
        <v>132</v>
      </c>
      <c r="I2474" s="183">
        <f>_xlfn.XLOOKUP($A2474,[3]【2026年03月度_全社】RFM客層一覧表データ!$A:$A,[3]【2026年03月度_全社】RFM客層一覧表データ!F:F,"",0)</f>
        <v>11</v>
      </c>
      <c r="J2474" s="183">
        <v>315</v>
      </c>
      <c r="K2474" s="183">
        <v>64</v>
      </c>
      <c r="L2474" s="183">
        <v>148</v>
      </c>
      <c r="M2474" s="183">
        <v>4</v>
      </c>
      <c r="N2474" s="183">
        <v>351</v>
      </c>
      <c r="O2474" s="183">
        <v>87</v>
      </c>
      <c r="P2474" s="183">
        <v>186</v>
      </c>
      <c r="Q2474" s="183">
        <v>6</v>
      </c>
      <c r="R2474" s="183">
        <v>366</v>
      </c>
      <c r="S2474" s="183">
        <v>108</v>
      </c>
      <c r="T2474" s="183">
        <v>195</v>
      </c>
      <c r="U2474" s="183">
        <v>17</v>
      </c>
      <c r="V2474" s="183">
        <v>377</v>
      </c>
      <c r="W2474" s="183">
        <v>146</v>
      </c>
      <c r="X2474" s="183">
        <v>196</v>
      </c>
      <c r="Y2474" s="183">
        <v>15</v>
      </c>
    </row>
    <row r="2475" spans="1:25" x14ac:dyDescent="0.2">
      <c r="A2475" s="184">
        <v>12114007</v>
      </c>
      <c r="B2475" s="183" t="str">
        <f>[1]店マスタ!B2474</f>
        <v>（株）クンダ無線</v>
      </c>
      <c r="C2475" s="183">
        <v>8.5</v>
      </c>
      <c r="D2475" s="183">
        <v>5.5</v>
      </c>
      <c r="E2475" s="183">
        <f>_xlfn.XLOOKUP(A2475,[2]Sheet1!$R:$R,[2]Sheet1!$AB:$AB,"",0)</f>
        <v>5.5</v>
      </c>
      <c r="F2475" s="183">
        <f>_xlfn.XLOOKUP($A2475,[3]【2026年03月度_全社】RFM客層一覧表データ!$A:$A,[3]【2026年03月度_全社】RFM客層一覧表データ!C:C,"",0)</f>
        <v>1623</v>
      </c>
      <c r="G2475" s="183">
        <f>_xlfn.XLOOKUP($A2475,[3]【2026年03月度_全社】RFM客層一覧表データ!$A:$A,[3]【2026年03月度_全社】RFM客層一覧表データ!D:D,"",0)</f>
        <v>599</v>
      </c>
      <c r="H2475" s="183">
        <f>_xlfn.XLOOKUP($A2475,[3]【2026年03月度_全社】RFM客層一覧表データ!$A:$A,[3]【2026年03月度_全社】RFM客層一覧表データ!E:E,"",0)</f>
        <v>659</v>
      </c>
      <c r="I2475" s="183">
        <f>_xlfn.XLOOKUP($A2475,[3]【2026年03月度_全社】RFM客層一覧表データ!$A:$A,[3]【2026年03月度_全社】RFM客層一覧表データ!F:F,"",0)</f>
        <v>119</v>
      </c>
      <c r="J2475" s="183">
        <v>1642</v>
      </c>
      <c r="K2475" s="183">
        <v>587</v>
      </c>
      <c r="L2475" s="183">
        <v>660</v>
      </c>
      <c r="M2475" s="183">
        <v>118</v>
      </c>
      <c r="N2475" s="183">
        <v>1622</v>
      </c>
      <c r="O2475" s="183">
        <v>638</v>
      </c>
      <c r="P2475" s="183">
        <v>655</v>
      </c>
      <c r="Q2475" s="183">
        <v>156</v>
      </c>
      <c r="R2475" s="183">
        <v>1590</v>
      </c>
      <c r="S2475" s="183">
        <v>665</v>
      </c>
      <c r="T2475" s="183">
        <v>653</v>
      </c>
      <c r="U2475" s="183">
        <v>173</v>
      </c>
      <c r="V2475" s="183">
        <v>1554</v>
      </c>
      <c r="W2475" s="183">
        <v>608</v>
      </c>
      <c r="X2475" s="183">
        <v>630</v>
      </c>
      <c r="Y2475" s="183">
        <v>145</v>
      </c>
    </row>
    <row r="2476" spans="1:25" x14ac:dyDescent="0.2">
      <c r="A2476" s="184">
        <v>12114010</v>
      </c>
      <c r="B2476" s="183" t="str">
        <f>[1]店マスタ!B2475</f>
        <v>グリ－ン　いまむら</v>
      </c>
      <c r="C2476" s="183">
        <v>2.5</v>
      </c>
      <c r="D2476" s="183">
        <v>0</v>
      </c>
      <c r="E2476" s="183" t="str">
        <f>_xlfn.XLOOKUP(A2476,[2]Sheet1!$R:$R,[2]Sheet1!$AB:$AB,"",0)</f>
        <v/>
      </c>
      <c r="F2476" s="183" t="str">
        <f>_xlfn.XLOOKUP($A2476,[3]【2026年03月度_全社】RFM客層一覧表データ!$A:$A,[3]【2026年03月度_全社】RFM客層一覧表データ!C:C,"",0)</f>
        <v/>
      </c>
      <c r="G2476" s="183" t="str">
        <f>_xlfn.XLOOKUP($A2476,[3]【2026年03月度_全社】RFM客層一覧表データ!$A:$A,[3]【2026年03月度_全社】RFM客層一覧表データ!D:D,"",0)</f>
        <v/>
      </c>
      <c r="H2476" s="183" t="str">
        <f>_xlfn.XLOOKUP($A2476,[3]【2026年03月度_全社】RFM客層一覧表データ!$A:$A,[3]【2026年03月度_全社】RFM客層一覧表データ!E:E,"",0)</f>
        <v/>
      </c>
      <c r="I2476" s="183" t="str">
        <f>_xlfn.XLOOKUP($A2476,[3]【2026年03月度_全社】RFM客層一覧表データ!$A:$A,[3]【2026年03月度_全社】RFM客層一覧表データ!F:F,"",0)</f>
        <v/>
      </c>
      <c r="J2476" s="183">
        <v>0</v>
      </c>
      <c r="K2476" s="183">
        <v>0</v>
      </c>
      <c r="L2476" s="183">
        <v>0</v>
      </c>
      <c r="M2476" s="183">
        <v>0</v>
      </c>
      <c r="N2476" s="183">
        <v>0</v>
      </c>
      <c r="O2476" s="183">
        <v>0</v>
      </c>
      <c r="P2476" s="183">
        <v>0</v>
      </c>
      <c r="Q2476" s="183">
        <v>0</v>
      </c>
      <c r="R2476" s="183">
        <v>2</v>
      </c>
      <c r="S2476" s="183">
        <v>0</v>
      </c>
      <c r="T2476" s="183">
        <v>0</v>
      </c>
      <c r="U2476" s="183">
        <v>0</v>
      </c>
      <c r="V2476" s="183">
        <v>7</v>
      </c>
      <c r="W2476" s="183">
        <v>1</v>
      </c>
      <c r="X2476" s="183">
        <v>0</v>
      </c>
      <c r="Y2476" s="183">
        <v>1</v>
      </c>
    </row>
    <row r="2477" spans="1:25" x14ac:dyDescent="0.2">
      <c r="A2477" s="184">
        <v>12114076</v>
      </c>
      <c r="B2477" s="183" t="str">
        <f>[1]店マスタ!B2476</f>
        <v>ホームパートナーのだ</v>
      </c>
      <c r="C2477" s="183">
        <v>1</v>
      </c>
      <c r="D2477" s="183">
        <v>1</v>
      </c>
      <c r="E2477" s="183">
        <f>_xlfn.XLOOKUP(A2477,[2]Sheet1!$R:$R,[2]Sheet1!$AB:$AB,"",0)</f>
        <v>1</v>
      </c>
      <c r="F2477" s="183">
        <f>_xlfn.XLOOKUP($A2477,[3]【2026年03月度_全社】RFM客層一覧表データ!$A:$A,[3]【2026年03月度_全社】RFM客層一覧表データ!C:C,"",0)</f>
        <v>178</v>
      </c>
      <c r="G2477" s="183">
        <f>_xlfn.XLOOKUP($A2477,[3]【2026年03月度_全社】RFM客層一覧表データ!$A:$A,[3]【2026年03月度_全社】RFM客層一覧表データ!D:D,"",0)</f>
        <v>92</v>
      </c>
      <c r="H2477" s="183">
        <f>_xlfn.XLOOKUP($A2477,[3]【2026年03月度_全社】RFM客層一覧表データ!$A:$A,[3]【2026年03月度_全社】RFM客層一覧表データ!E:E,"",0)</f>
        <v>104</v>
      </c>
      <c r="I2477" s="183">
        <f>_xlfn.XLOOKUP($A2477,[3]【2026年03月度_全社】RFM客層一覧表データ!$A:$A,[3]【2026年03月度_全社】RFM客層一覧表データ!F:F,"",0)</f>
        <v>5</v>
      </c>
      <c r="J2477" s="183">
        <v>207</v>
      </c>
      <c r="K2477" s="183">
        <v>79</v>
      </c>
      <c r="L2477" s="183">
        <v>115</v>
      </c>
      <c r="M2477" s="183">
        <v>8</v>
      </c>
      <c r="N2477" s="183">
        <v>208</v>
      </c>
      <c r="O2477" s="183">
        <v>93</v>
      </c>
      <c r="P2477" s="183">
        <v>112</v>
      </c>
      <c r="Q2477" s="183">
        <v>6</v>
      </c>
      <c r="R2477" s="183">
        <v>218</v>
      </c>
      <c r="S2477" s="183">
        <v>96</v>
      </c>
      <c r="T2477" s="183">
        <v>122</v>
      </c>
      <c r="U2477" s="183">
        <v>5</v>
      </c>
      <c r="V2477" s="183">
        <v>226</v>
      </c>
      <c r="W2477" s="183">
        <v>105</v>
      </c>
      <c r="X2477" s="183">
        <v>133</v>
      </c>
      <c r="Y2477" s="183">
        <v>4</v>
      </c>
    </row>
    <row r="2478" spans="1:25" x14ac:dyDescent="0.2">
      <c r="A2478" s="184">
        <v>12121110</v>
      </c>
      <c r="B2478" s="183" t="str">
        <f>[1]店マスタ!B2477</f>
        <v>電パーク　いとう</v>
      </c>
      <c r="C2478" s="183">
        <v>6</v>
      </c>
      <c r="D2478" s="183">
        <v>6</v>
      </c>
      <c r="E2478" s="183">
        <f>_xlfn.XLOOKUP(A2478,[2]Sheet1!$R:$R,[2]Sheet1!$AB:$AB,"",0)</f>
        <v>6</v>
      </c>
      <c r="F2478" s="183">
        <f>_xlfn.XLOOKUP($A2478,[3]【2026年03月度_全社】RFM客層一覧表データ!$A:$A,[3]【2026年03月度_全社】RFM客層一覧表データ!C:C,"",0)</f>
        <v>1578</v>
      </c>
      <c r="G2478" s="183">
        <f>_xlfn.XLOOKUP($A2478,[3]【2026年03月度_全社】RFM客層一覧表データ!$A:$A,[3]【2026年03月度_全社】RFM客層一覧表データ!D:D,"",0)</f>
        <v>734</v>
      </c>
      <c r="H2478" s="183">
        <f>_xlfn.XLOOKUP($A2478,[3]【2026年03月度_全社】RFM客層一覧表データ!$A:$A,[3]【2026年03月度_全社】RFM客層一覧表データ!E:E,"",0)</f>
        <v>490</v>
      </c>
      <c r="I2478" s="183">
        <f>_xlfn.XLOOKUP($A2478,[3]【2026年03月度_全社】RFM客層一覧表データ!$A:$A,[3]【2026年03月度_全社】RFM客層一覧表データ!F:F,"",0)</f>
        <v>173</v>
      </c>
      <c r="J2478" s="183">
        <v>1533</v>
      </c>
      <c r="K2478" s="183">
        <v>779</v>
      </c>
      <c r="L2478" s="183">
        <v>437</v>
      </c>
      <c r="M2478" s="183">
        <v>210</v>
      </c>
      <c r="N2478" s="183">
        <v>1415</v>
      </c>
      <c r="O2478" s="183">
        <v>685</v>
      </c>
      <c r="P2478" s="183">
        <v>367</v>
      </c>
      <c r="Q2478" s="183">
        <v>181</v>
      </c>
      <c r="R2478" s="183">
        <v>1320</v>
      </c>
      <c r="S2478" s="183">
        <v>697</v>
      </c>
      <c r="T2478" s="183">
        <v>288</v>
      </c>
      <c r="U2478" s="183">
        <v>229</v>
      </c>
      <c r="V2478" s="183">
        <v>1091</v>
      </c>
      <c r="W2478" s="183">
        <v>621</v>
      </c>
      <c r="X2478" s="183">
        <v>212</v>
      </c>
      <c r="Y2478" s="183">
        <v>262</v>
      </c>
    </row>
    <row r="2479" spans="1:25" x14ac:dyDescent="0.2">
      <c r="A2479" s="184">
        <v>12121200</v>
      </c>
      <c r="B2479" s="183" t="str">
        <f>[1]店マスタ!B2478</f>
        <v>電パーク　まきの</v>
      </c>
      <c r="C2479" s="183">
        <v>6</v>
      </c>
      <c r="D2479" s="183">
        <v>5.5</v>
      </c>
      <c r="E2479" s="183">
        <f>_xlfn.XLOOKUP(A2479,[2]Sheet1!$R:$R,[2]Sheet1!$AB:$AB,"",0)</f>
        <v>5.5</v>
      </c>
      <c r="F2479" s="183">
        <f>_xlfn.XLOOKUP($A2479,[3]【2026年03月度_全社】RFM客層一覧表データ!$A:$A,[3]【2026年03月度_全社】RFM客層一覧表データ!C:C,"",0)</f>
        <v>1493</v>
      </c>
      <c r="G2479" s="183">
        <f>_xlfn.XLOOKUP($A2479,[3]【2026年03月度_全社】RFM客層一覧表データ!$A:$A,[3]【2026年03月度_全社】RFM客層一覧表データ!D:D,"",0)</f>
        <v>810</v>
      </c>
      <c r="H2479" s="183">
        <f>_xlfn.XLOOKUP($A2479,[3]【2026年03月度_全社】RFM客層一覧表データ!$A:$A,[3]【2026年03月度_全社】RFM客層一覧表データ!E:E,"",0)</f>
        <v>877</v>
      </c>
      <c r="I2479" s="183">
        <f>_xlfn.XLOOKUP($A2479,[3]【2026年03月度_全社】RFM客層一覧表データ!$A:$A,[3]【2026年03月度_全社】RFM客層一覧表データ!F:F,"",0)</f>
        <v>85</v>
      </c>
      <c r="J2479" s="183">
        <v>1466</v>
      </c>
      <c r="K2479" s="183">
        <v>805</v>
      </c>
      <c r="L2479" s="183">
        <v>880</v>
      </c>
      <c r="M2479" s="183">
        <v>87</v>
      </c>
      <c r="N2479" s="183">
        <v>1432</v>
      </c>
      <c r="O2479" s="183">
        <v>804</v>
      </c>
      <c r="P2479" s="183">
        <v>866</v>
      </c>
      <c r="Q2479" s="183">
        <v>64</v>
      </c>
      <c r="R2479" s="183">
        <v>1436</v>
      </c>
      <c r="S2479" s="183">
        <v>799</v>
      </c>
      <c r="T2479" s="183">
        <v>855</v>
      </c>
      <c r="U2479" s="183">
        <v>69</v>
      </c>
      <c r="V2479" s="183">
        <v>1430</v>
      </c>
      <c r="W2479" s="183">
        <v>792</v>
      </c>
      <c r="X2479" s="183">
        <v>854</v>
      </c>
      <c r="Y2479" s="183">
        <v>72</v>
      </c>
    </row>
    <row r="2480" spans="1:25" x14ac:dyDescent="0.2">
      <c r="A2480" s="184">
        <v>12121206</v>
      </c>
      <c r="B2480" s="183" t="str">
        <f>[1]店マスタ!B2479</f>
        <v>ウインド　おがわ</v>
      </c>
      <c r="C2480" s="183">
        <v>2</v>
      </c>
      <c r="D2480" s="183">
        <v>2</v>
      </c>
      <c r="E2480" s="183">
        <f>_xlfn.XLOOKUP(A2480,[2]Sheet1!$R:$R,[2]Sheet1!$AB:$AB,"",0)</f>
        <v>2</v>
      </c>
      <c r="F2480" s="183">
        <f>_xlfn.XLOOKUP($A2480,[3]【2026年03月度_全社】RFM客層一覧表データ!$A:$A,[3]【2026年03月度_全社】RFM客層一覧表データ!C:C,"",0)</f>
        <v>253</v>
      </c>
      <c r="G2480" s="183">
        <f>_xlfn.XLOOKUP($A2480,[3]【2026年03月度_全社】RFM客層一覧表データ!$A:$A,[3]【2026年03月度_全社】RFM客層一覧表データ!D:D,"",0)</f>
        <v>96</v>
      </c>
      <c r="H2480" s="183">
        <f>_xlfn.XLOOKUP($A2480,[3]【2026年03月度_全社】RFM客層一覧表データ!$A:$A,[3]【2026年03月度_全社】RFM客層一覧表データ!E:E,"",0)</f>
        <v>139</v>
      </c>
      <c r="I2480" s="183">
        <f>_xlfn.XLOOKUP($A2480,[3]【2026年03月度_全社】RFM客層一覧表データ!$A:$A,[3]【2026年03月度_全社】RFM客層一覧表データ!F:F,"",0)</f>
        <v>12</v>
      </c>
      <c r="J2480" s="183">
        <v>263</v>
      </c>
      <c r="K2480" s="183">
        <v>120</v>
      </c>
      <c r="L2480" s="183">
        <v>145</v>
      </c>
      <c r="M2480" s="183">
        <v>17</v>
      </c>
      <c r="N2480" s="183">
        <v>271</v>
      </c>
      <c r="O2480" s="183">
        <v>114</v>
      </c>
      <c r="P2480" s="183">
        <v>151</v>
      </c>
      <c r="Q2480" s="183">
        <v>18</v>
      </c>
      <c r="R2480" s="183">
        <v>286</v>
      </c>
      <c r="S2480" s="183">
        <v>122</v>
      </c>
      <c r="T2480" s="183">
        <v>154</v>
      </c>
      <c r="U2480" s="183">
        <v>14</v>
      </c>
      <c r="V2480" s="183">
        <v>292</v>
      </c>
      <c r="W2480" s="183">
        <v>131</v>
      </c>
      <c r="X2480" s="183">
        <v>154</v>
      </c>
      <c r="Y2480" s="183">
        <v>12</v>
      </c>
    </row>
    <row r="2481" spans="1:25" x14ac:dyDescent="0.2">
      <c r="A2481" s="184">
        <v>12121250</v>
      </c>
      <c r="B2481" s="183" t="str">
        <f>[1]店マスタ!B2480</f>
        <v>株式会社　電パーク</v>
      </c>
      <c r="C2481" s="183">
        <v>0.5</v>
      </c>
      <c r="D2481" s="183">
        <v>1</v>
      </c>
      <c r="E2481" s="183">
        <f>_xlfn.XLOOKUP(A2481,[2]Sheet1!$R:$R,[2]Sheet1!$AB:$AB,"",0)</f>
        <v>1</v>
      </c>
      <c r="F2481" s="183">
        <f>_xlfn.XLOOKUP($A2481,[3]【2026年03月度_全社】RFM客層一覧表データ!$A:$A,[3]【2026年03月度_全社】RFM客層一覧表データ!C:C,"",0)</f>
        <v>0</v>
      </c>
      <c r="G2481" s="183">
        <f>_xlfn.XLOOKUP($A2481,[3]【2026年03月度_全社】RFM客層一覧表データ!$A:$A,[3]【2026年03月度_全社】RFM客層一覧表データ!D:D,"",0)</f>
        <v>0</v>
      </c>
      <c r="H2481" s="183">
        <f>_xlfn.XLOOKUP($A2481,[3]【2026年03月度_全社】RFM客層一覧表データ!$A:$A,[3]【2026年03月度_全社】RFM客層一覧表データ!E:E,"",0)</f>
        <v>0</v>
      </c>
      <c r="I2481" s="183">
        <f>_xlfn.XLOOKUP($A2481,[3]【2026年03月度_全社】RFM客層一覧表データ!$A:$A,[3]【2026年03月度_全社】RFM客層一覧表データ!F:F,"",0)</f>
        <v>0</v>
      </c>
      <c r="J2481" s="183">
        <v>0</v>
      </c>
      <c r="K2481" s="183">
        <v>0</v>
      </c>
      <c r="L2481" s="183">
        <v>0</v>
      </c>
      <c r="M2481" s="183">
        <v>0</v>
      </c>
      <c r="N2481" s="183">
        <v>0</v>
      </c>
      <c r="O2481" s="183">
        <v>0</v>
      </c>
      <c r="P2481" s="183">
        <v>0</v>
      </c>
      <c r="Q2481" s="183">
        <v>0</v>
      </c>
      <c r="R2481" s="183">
        <v>0</v>
      </c>
      <c r="S2481" s="183">
        <v>0</v>
      </c>
      <c r="T2481" s="183">
        <v>0</v>
      </c>
      <c r="U2481" s="183">
        <v>0</v>
      </c>
      <c r="V2481" s="183">
        <v>0</v>
      </c>
      <c r="W2481" s="183">
        <v>0</v>
      </c>
      <c r="X2481" s="183">
        <v>0</v>
      </c>
      <c r="Y2481" s="183">
        <v>0</v>
      </c>
    </row>
    <row r="2482" spans="1:25" x14ac:dyDescent="0.2">
      <c r="A2482" s="184">
        <v>12122001</v>
      </c>
      <c r="B2482" s="183" t="str">
        <f>[1]店マスタ!B2481</f>
        <v>株式会社　西脇電器</v>
      </c>
      <c r="C2482" s="183">
        <v>9</v>
      </c>
      <c r="D2482" s="183">
        <v>9</v>
      </c>
      <c r="E2482" s="183">
        <f>_xlfn.XLOOKUP(A2482,[2]Sheet1!$R:$R,[2]Sheet1!$AB:$AB,"",0)</f>
        <v>9</v>
      </c>
      <c r="F2482" s="183">
        <f>_xlfn.XLOOKUP($A2482,[3]【2026年03月度_全社】RFM客層一覧表データ!$A:$A,[3]【2026年03月度_全社】RFM客層一覧表データ!C:C,"",0)</f>
        <v>1097</v>
      </c>
      <c r="G2482" s="183">
        <f>_xlfn.XLOOKUP($A2482,[3]【2026年03月度_全社】RFM客層一覧表データ!$A:$A,[3]【2026年03月度_全社】RFM客層一覧表データ!D:D,"",0)</f>
        <v>503</v>
      </c>
      <c r="H2482" s="183">
        <f>_xlfn.XLOOKUP($A2482,[3]【2026年03月度_全社】RFM客層一覧表データ!$A:$A,[3]【2026年03月度_全社】RFM客層一覧表データ!E:E,"",0)</f>
        <v>664</v>
      </c>
      <c r="I2482" s="183">
        <f>_xlfn.XLOOKUP($A2482,[3]【2026年03月度_全社】RFM客層一覧表データ!$A:$A,[3]【2026年03月度_全社】RFM客層一覧表データ!F:F,"",0)</f>
        <v>49</v>
      </c>
      <c r="J2482" s="183">
        <v>1105</v>
      </c>
      <c r="K2482" s="183">
        <v>539</v>
      </c>
      <c r="L2482" s="183">
        <v>684</v>
      </c>
      <c r="M2482" s="183">
        <v>68</v>
      </c>
      <c r="N2482" s="183">
        <v>1104</v>
      </c>
      <c r="O2482" s="183">
        <v>548</v>
      </c>
      <c r="P2482" s="183">
        <v>701</v>
      </c>
      <c r="Q2482" s="183">
        <v>49</v>
      </c>
      <c r="R2482" s="183">
        <v>1187</v>
      </c>
      <c r="S2482" s="183">
        <v>595</v>
      </c>
      <c r="T2482" s="183">
        <v>722</v>
      </c>
      <c r="U2482" s="183">
        <v>53</v>
      </c>
      <c r="V2482" s="183">
        <v>1588</v>
      </c>
      <c r="W2482" s="183">
        <v>708</v>
      </c>
      <c r="X2482" s="183">
        <v>859</v>
      </c>
      <c r="Y2482" s="183">
        <v>71</v>
      </c>
    </row>
    <row r="2483" spans="1:25" x14ac:dyDescent="0.2">
      <c r="A2483" s="184">
        <v>12122003</v>
      </c>
      <c r="B2483" s="183" t="str">
        <f>[1]店マスタ!B2482</f>
        <v>はらだでんき</v>
      </c>
      <c r="C2483" s="183">
        <v>5</v>
      </c>
      <c r="D2483" s="183">
        <v>5</v>
      </c>
      <c r="E2483" s="183">
        <f>_xlfn.XLOOKUP(A2483,[2]Sheet1!$R:$R,[2]Sheet1!$AB:$AB,"",0)</f>
        <v>5</v>
      </c>
      <c r="F2483" s="183" t="str">
        <f>_xlfn.XLOOKUP($A2483,[3]【2026年03月度_全社】RFM客層一覧表データ!$A:$A,[3]【2026年03月度_全社】RFM客層一覧表データ!C:C,"",0)</f>
        <v/>
      </c>
      <c r="G2483" s="183" t="str">
        <f>_xlfn.XLOOKUP($A2483,[3]【2026年03月度_全社】RFM客層一覧表データ!$A:$A,[3]【2026年03月度_全社】RFM客層一覧表データ!D:D,"",0)</f>
        <v/>
      </c>
      <c r="H2483" s="183" t="str">
        <f>_xlfn.XLOOKUP($A2483,[3]【2026年03月度_全社】RFM客層一覧表データ!$A:$A,[3]【2026年03月度_全社】RFM客層一覧表データ!E:E,"",0)</f>
        <v/>
      </c>
      <c r="I2483" s="183" t="str">
        <f>_xlfn.XLOOKUP($A2483,[3]【2026年03月度_全社】RFM客層一覧表データ!$A:$A,[3]【2026年03月度_全社】RFM客層一覧表データ!F:F,"",0)</f>
        <v/>
      </c>
      <c r="J2483" s="183">
        <v>0</v>
      </c>
      <c r="K2483" s="183">
        <v>0</v>
      </c>
      <c r="L2483" s="183">
        <v>0</v>
      </c>
      <c r="M2483" s="183">
        <v>0</v>
      </c>
      <c r="N2483" s="183">
        <v>0</v>
      </c>
      <c r="O2483" s="183">
        <v>0</v>
      </c>
      <c r="P2483" s="183">
        <v>0</v>
      </c>
      <c r="Q2483" s="183">
        <v>0</v>
      </c>
      <c r="R2483" s="183">
        <v>0</v>
      </c>
      <c r="S2483" s="183">
        <v>0</v>
      </c>
      <c r="T2483" s="183">
        <v>0</v>
      </c>
      <c r="U2483" s="183">
        <v>0</v>
      </c>
      <c r="V2483" s="183">
        <v>0</v>
      </c>
      <c r="W2483" s="183">
        <v>0</v>
      </c>
      <c r="X2483" s="183">
        <v>0</v>
      </c>
      <c r="Y2483" s="183">
        <v>0</v>
      </c>
    </row>
    <row r="2484" spans="1:25" x14ac:dyDescent="0.2">
      <c r="A2484" s="184">
        <v>12122008</v>
      </c>
      <c r="B2484" s="183" t="str">
        <f>[1]店マスタ!B2483</f>
        <v>ウインド　かわち</v>
      </c>
      <c r="C2484" s="183">
        <v>1.5</v>
      </c>
      <c r="D2484" s="183">
        <v>0</v>
      </c>
      <c r="E2484" s="183" t="str">
        <f>_xlfn.XLOOKUP(A2484,[2]Sheet1!$R:$R,[2]Sheet1!$AB:$AB,"",0)</f>
        <v/>
      </c>
      <c r="F2484" s="183" t="str">
        <f>_xlfn.XLOOKUP($A2484,[3]【2026年03月度_全社】RFM客層一覧表データ!$A:$A,[3]【2026年03月度_全社】RFM客層一覧表データ!C:C,"",0)</f>
        <v/>
      </c>
      <c r="G2484" s="183" t="str">
        <f>_xlfn.XLOOKUP($A2484,[3]【2026年03月度_全社】RFM客層一覧表データ!$A:$A,[3]【2026年03月度_全社】RFM客層一覧表データ!D:D,"",0)</f>
        <v/>
      </c>
      <c r="H2484" s="183" t="str">
        <f>_xlfn.XLOOKUP($A2484,[3]【2026年03月度_全社】RFM客層一覧表データ!$A:$A,[3]【2026年03月度_全社】RFM客層一覧表データ!E:E,"",0)</f>
        <v/>
      </c>
      <c r="I2484" s="183" t="str">
        <f>_xlfn.XLOOKUP($A2484,[3]【2026年03月度_全社】RFM客層一覧表データ!$A:$A,[3]【2026年03月度_全社】RFM客層一覧表データ!F:F,"",0)</f>
        <v/>
      </c>
      <c r="J2484" s="183">
        <v>220</v>
      </c>
      <c r="K2484" s="183">
        <v>76</v>
      </c>
      <c r="L2484" s="183">
        <v>104</v>
      </c>
      <c r="M2484" s="183">
        <v>10</v>
      </c>
      <c r="N2484" s="183">
        <v>226</v>
      </c>
      <c r="O2484" s="183">
        <v>76</v>
      </c>
      <c r="P2484" s="183">
        <v>105</v>
      </c>
      <c r="Q2484" s="183">
        <v>17</v>
      </c>
      <c r="R2484" s="183">
        <v>229</v>
      </c>
      <c r="S2484" s="183">
        <v>79</v>
      </c>
      <c r="T2484" s="183">
        <v>121</v>
      </c>
      <c r="U2484" s="183">
        <v>15</v>
      </c>
      <c r="V2484" s="183">
        <v>234</v>
      </c>
      <c r="W2484" s="183">
        <v>89</v>
      </c>
      <c r="X2484" s="183">
        <v>124</v>
      </c>
      <c r="Y2484" s="183">
        <v>11</v>
      </c>
    </row>
    <row r="2485" spans="1:25" x14ac:dyDescent="0.2">
      <c r="A2485" s="184">
        <v>12122009</v>
      </c>
      <c r="B2485" s="183" t="str">
        <f>[1]店マスタ!B2484</f>
        <v>パナショップわたなべ</v>
      </c>
      <c r="C2485" s="183">
        <v>1.5</v>
      </c>
      <c r="D2485" s="183">
        <v>1.5</v>
      </c>
      <c r="E2485" s="183">
        <f>_xlfn.XLOOKUP(A2485,[2]Sheet1!$R:$R,[2]Sheet1!$AB:$AB,"",0)</f>
        <v>1.5</v>
      </c>
      <c r="F2485" s="183">
        <f>_xlfn.XLOOKUP($A2485,[3]【2026年03月度_全社】RFM客層一覧表データ!$A:$A,[3]【2026年03月度_全社】RFM客層一覧表データ!C:C,"",0)</f>
        <v>323</v>
      </c>
      <c r="G2485" s="183">
        <f>_xlfn.XLOOKUP($A2485,[3]【2026年03月度_全社】RFM客層一覧表データ!$A:$A,[3]【2026年03月度_全社】RFM客層一覧表データ!D:D,"",0)</f>
        <v>127</v>
      </c>
      <c r="H2485" s="183">
        <f>_xlfn.XLOOKUP($A2485,[3]【2026年03月度_全社】RFM客層一覧表データ!$A:$A,[3]【2026年03月度_全社】RFM客層一覧表データ!E:E,"",0)</f>
        <v>153</v>
      </c>
      <c r="I2485" s="183">
        <f>_xlfn.XLOOKUP($A2485,[3]【2026年03月度_全社】RFM客層一覧表データ!$A:$A,[3]【2026年03月度_全社】RFM客層一覧表データ!F:F,"",0)</f>
        <v>16</v>
      </c>
      <c r="J2485" s="183">
        <v>331</v>
      </c>
      <c r="K2485" s="183">
        <v>127</v>
      </c>
      <c r="L2485" s="183">
        <v>163</v>
      </c>
      <c r="M2485" s="183">
        <v>19</v>
      </c>
      <c r="N2485" s="183">
        <v>342</v>
      </c>
      <c r="O2485" s="183">
        <v>137</v>
      </c>
      <c r="P2485" s="183">
        <v>168</v>
      </c>
      <c r="Q2485" s="183">
        <v>16</v>
      </c>
      <c r="R2485" s="183">
        <v>351</v>
      </c>
      <c r="S2485" s="183">
        <v>137</v>
      </c>
      <c r="T2485" s="183">
        <v>183</v>
      </c>
      <c r="U2485" s="183">
        <v>18</v>
      </c>
      <c r="V2485" s="183">
        <v>380</v>
      </c>
      <c r="W2485" s="183">
        <v>155</v>
      </c>
      <c r="X2485" s="183">
        <v>189</v>
      </c>
      <c r="Y2485" s="183">
        <v>22</v>
      </c>
    </row>
    <row r="2486" spans="1:25" x14ac:dyDescent="0.2">
      <c r="A2486" s="184">
        <v>12122017</v>
      </c>
      <c r="B2486" s="183" t="str">
        <f>[1]店マスタ!B2485</f>
        <v>スマイルみずほ　株式会社</v>
      </c>
      <c r="C2486" s="183">
        <v>2.5</v>
      </c>
      <c r="D2486" s="183">
        <v>2.5</v>
      </c>
      <c r="E2486" s="183">
        <f>_xlfn.XLOOKUP(A2486,[2]Sheet1!$R:$R,[2]Sheet1!$AB:$AB,"",0)</f>
        <v>2.5</v>
      </c>
      <c r="F2486" s="183">
        <f>_xlfn.XLOOKUP($A2486,[3]【2026年03月度_全社】RFM客層一覧表データ!$A:$A,[3]【2026年03月度_全社】RFM客層一覧表データ!C:C,"",0)</f>
        <v>788</v>
      </c>
      <c r="G2486" s="183">
        <f>_xlfn.XLOOKUP($A2486,[3]【2026年03月度_全社】RFM客層一覧表データ!$A:$A,[3]【2026年03月度_全社】RFM客層一覧表データ!D:D,"",0)</f>
        <v>414</v>
      </c>
      <c r="H2486" s="183">
        <f>_xlfn.XLOOKUP($A2486,[3]【2026年03月度_全社】RFM客層一覧表データ!$A:$A,[3]【2026年03月度_全社】RFM客層一覧表データ!E:E,"",0)</f>
        <v>502</v>
      </c>
      <c r="I2486" s="183">
        <f>_xlfn.XLOOKUP($A2486,[3]【2026年03月度_全社】RFM客層一覧表データ!$A:$A,[3]【2026年03月度_全社】RFM客層一覧表データ!F:F,"",0)</f>
        <v>47</v>
      </c>
      <c r="J2486" s="183">
        <v>794</v>
      </c>
      <c r="K2486" s="183">
        <v>398</v>
      </c>
      <c r="L2486" s="183">
        <v>506</v>
      </c>
      <c r="M2486" s="183">
        <v>48</v>
      </c>
      <c r="N2486" s="183">
        <v>798</v>
      </c>
      <c r="O2486" s="183">
        <v>395</v>
      </c>
      <c r="P2486" s="183">
        <v>518</v>
      </c>
      <c r="Q2486" s="183">
        <v>31</v>
      </c>
      <c r="R2486" s="183">
        <v>828</v>
      </c>
      <c r="S2486" s="183">
        <v>433</v>
      </c>
      <c r="T2486" s="183">
        <v>515</v>
      </c>
      <c r="U2486" s="183">
        <v>44</v>
      </c>
      <c r="V2486" s="183">
        <v>821</v>
      </c>
      <c r="W2486" s="183">
        <v>429</v>
      </c>
      <c r="X2486" s="183">
        <v>517</v>
      </c>
      <c r="Y2486" s="183">
        <v>41</v>
      </c>
    </row>
    <row r="2487" spans="1:25" x14ac:dyDescent="0.2">
      <c r="A2487" s="184">
        <v>12122022</v>
      </c>
      <c r="B2487" s="183" t="str">
        <f>[1]店マスタ!B2486</f>
        <v>株式会社　西脇電器　石畑店</v>
      </c>
      <c r="C2487" s="183">
        <v>0</v>
      </c>
      <c r="D2487" s="183">
        <v>0</v>
      </c>
      <c r="E2487" s="183" t="str">
        <f>_xlfn.XLOOKUP(A2487,[2]Sheet1!$R:$R,[2]Sheet1!$AB:$AB,"",0)</f>
        <v/>
      </c>
      <c r="F2487" s="183" t="str">
        <f>_xlfn.XLOOKUP($A2487,[3]【2026年03月度_全社】RFM客層一覧表データ!$A:$A,[3]【2026年03月度_全社】RFM客層一覧表データ!C:C,"",0)</f>
        <v/>
      </c>
      <c r="G2487" s="183" t="str">
        <f>_xlfn.XLOOKUP($A2487,[3]【2026年03月度_全社】RFM客層一覧表データ!$A:$A,[3]【2026年03月度_全社】RFM客層一覧表データ!D:D,"",0)</f>
        <v/>
      </c>
      <c r="H2487" s="183" t="str">
        <f>_xlfn.XLOOKUP($A2487,[3]【2026年03月度_全社】RFM客層一覧表データ!$A:$A,[3]【2026年03月度_全社】RFM客層一覧表データ!E:E,"",0)</f>
        <v/>
      </c>
      <c r="I2487" s="183" t="str">
        <f>_xlfn.XLOOKUP($A2487,[3]【2026年03月度_全社】RFM客層一覧表データ!$A:$A,[3]【2026年03月度_全社】RFM客層一覧表データ!F:F,"",0)</f>
        <v/>
      </c>
      <c r="J2487" s="183">
        <v>0</v>
      </c>
      <c r="K2487" s="183">
        <v>0</v>
      </c>
      <c r="L2487" s="183">
        <v>0</v>
      </c>
      <c r="M2487" s="183">
        <v>0</v>
      </c>
      <c r="N2487" s="183">
        <v>0</v>
      </c>
      <c r="O2487" s="183">
        <v>0</v>
      </c>
      <c r="P2487" s="183">
        <v>0</v>
      </c>
      <c r="Q2487" s="183">
        <v>0</v>
      </c>
      <c r="R2487" s="183">
        <v>0</v>
      </c>
      <c r="S2487" s="183">
        <v>0</v>
      </c>
      <c r="T2487" s="183">
        <v>0</v>
      </c>
      <c r="U2487" s="183">
        <v>0</v>
      </c>
      <c r="V2487" s="183">
        <v>0</v>
      </c>
      <c r="W2487" s="183">
        <v>0</v>
      </c>
      <c r="X2487" s="183">
        <v>0</v>
      </c>
      <c r="Y2487" s="183">
        <v>0</v>
      </c>
    </row>
    <row r="2488" spans="1:25" x14ac:dyDescent="0.2">
      <c r="A2488" s="184">
        <v>12122100</v>
      </c>
      <c r="B2488" s="183" t="str">
        <f>[1]店マスタ!B2487</f>
        <v>電パークまきた</v>
      </c>
      <c r="C2488" s="183">
        <v>3.5</v>
      </c>
      <c r="D2488" s="183">
        <v>2</v>
      </c>
      <c r="E2488" s="183">
        <f>_xlfn.XLOOKUP(A2488,[2]Sheet1!$R:$R,[2]Sheet1!$AB:$AB,"",0)</f>
        <v>2</v>
      </c>
      <c r="F2488" s="183">
        <f>_xlfn.XLOOKUP($A2488,[3]【2026年03月度_全社】RFM客層一覧表データ!$A:$A,[3]【2026年03月度_全社】RFM客層一覧表データ!C:C,"",0)</f>
        <v>501</v>
      </c>
      <c r="G2488" s="183">
        <f>_xlfn.XLOOKUP($A2488,[3]【2026年03月度_全社】RFM客層一覧表データ!$A:$A,[3]【2026年03月度_全社】RFM客層一覧表データ!D:D,"",0)</f>
        <v>279</v>
      </c>
      <c r="H2488" s="183">
        <f>_xlfn.XLOOKUP($A2488,[3]【2026年03月度_全社】RFM客層一覧表データ!$A:$A,[3]【2026年03月度_全社】RFM客層一覧表データ!E:E,"",0)</f>
        <v>251</v>
      </c>
      <c r="I2488" s="183">
        <f>_xlfn.XLOOKUP($A2488,[3]【2026年03月度_全社】RFM客層一覧表データ!$A:$A,[3]【2026年03月度_全社】RFM客層一覧表データ!F:F,"",0)</f>
        <v>52</v>
      </c>
      <c r="J2488" s="183">
        <v>481</v>
      </c>
      <c r="K2488" s="183">
        <v>278</v>
      </c>
      <c r="L2488" s="183">
        <v>238</v>
      </c>
      <c r="M2488" s="183">
        <v>29</v>
      </c>
      <c r="N2488" s="183">
        <v>476</v>
      </c>
      <c r="O2488" s="183">
        <v>242</v>
      </c>
      <c r="P2488" s="183">
        <v>228</v>
      </c>
      <c r="Q2488" s="183">
        <v>35</v>
      </c>
      <c r="R2488" s="183">
        <v>477</v>
      </c>
      <c r="S2488" s="183">
        <v>275</v>
      </c>
      <c r="T2488" s="183">
        <v>225</v>
      </c>
      <c r="U2488" s="183">
        <v>45</v>
      </c>
      <c r="V2488" s="183">
        <v>442</v>
      </c>
      <c r="W2488" s="183">
        <v>274</v>
      </c>
      <c r="X2488" s="183">
        <v>213</v>
      </c>
      <c r="Y2488" s="183">
        <v>53</v>
      </c>
    </row>
    <row r="2489" spans="1:25" x14ac:dyDescent="0.2">
      <c r="A2489" s="184">
        <v>12123003</v>
      </c>
      <c r="B2489" s="183" t="str">
        <f>[1]店マスタ!B2488</f>
        <v>のはら家電　タカギ</v>
      </c>
      <c r="C2489" s="183">
        <v>2.5</v>
      </c>
      <c r="D2489" s="183">
        <v>0</v>
      </c>
      <c r="E2489" s="183" t="str">
        <f>_xlfn.XLOOKUP(A2489,[2]Sheet1!$R:$R,[2]Sheet1!$AB:$AB,"",0)</f>
        <v/>
      </c>
      <c r="F2489" s="183" t="str">
        <f>_xlfn.XLOOKUP($A2489,[3]【2026年03月度_全社】RFM客層一覧表データ!$A:$A,[3]【2026年03月度_全社】RFM客層一覧表データ!C:C,"",0)</f>
        <v/>
      </c>
      <c r="G2489" s="183" t="str">
        <f>_xlfn.XLOOKUP($A2489,[3]【2026年03月度_全社】RFM客層一覧表データ!$A:$A,[3]【2026年03月度_全社】RFM客層一覧表データ!D:D,"",0)</f>
        <v/>
      </c>
      <c r="H2489" s="183" t="str">
        <f>_xlfn.XLOOKUP($A2489,[3]【2026年03月度_全社】RFM客層一覧表データ!$A:$A,[3]【2026年03月度_全社】RFM客層一覧表データ!E:E,"",0)</f>
        <v/>
      </c>
      <c r="I2489" s="183" t="str">
        <f>_xlfn.XLOOKUP($A2489,[3]【2026年03月度_全社】RFM客層一覧表データ!$A:$A,[3]【2026年03月度_全社】RFM客層一覧表データ!F:F,"",0)</f>
        <v/>
      </c>
      <c r="J2489" s="183">
        <v>228</v>
      </c>
      <c r="K2489" s="183">
        <v>91</v>
      </c>
      <c r="L2489" s="183">
        <v>100</v>
      </c>
      <c r="M2489" s="183">
        <v>12</v>
      </c>
      <c r="N2489" s="183">
        <v>229</v>
      </c>
      <c r="O2489" s="183">
        <v>91</v>
      </c>
      <c r="P2489" s="183">
        <v>91</v>
      </c>
      <c r="Q2489" s="183">
        <v>26</v>
      </c>
      <c r="R2489" s="183">
        <v>206</v>
      </c>
      <c r="S2489" s="183">
        <v>86</v>
      </c>
      <c r="T2489" s="183">
        <v>81</v>
      </c>
      <c r="U2489" s="183">
        <v>19</v>
      </c>
      <c r="V2489" s="183">
        <v>218</v>
      </c>
      <c r="W2489" s="183">
        <v>78</v>
      </c>
      <c r="X2489" s="183">
        <v>71</v>
      </c>
      <c r="Y2489" s="183">
        <v>15</v>
      </c>
    </row>
    <row r="2490" spans="1:25" x14ac:dyDescent="0.2">
      <c r="A2490" s="184">
        <v>12123006</v>
      </c>
      <c r="B2490" s="183" t="str">
        <f>[1]店マスタ!B2489</f>
        <v>エリス　原</v>
      </c>
      <c r="C2490" s="183">
        <v>1.5</v>
      </c>
      <c r="D2490" s="183">
        <v>1.5</v>
      </c>
      <c r="E2490" s="183">
        <f>_xlfn.XLOOKUP(A2490,[2]Sheet1!$R:$R,[2]Sheet1!$AB:$AB,"",0)</f>
        <v>1.5</v>
      </c>
      <c r="F2490" s="183" t="str">
        <f>_xlfn.XLOOKUP($A2490,[3]【2026年03月度_全社】RFM客層一覧表データ!$A:$A,[3]【2026年03月度_全社】RFM客層一覧表データ!C:C,"",0)</f>
        <v/>
      </c>
      <c r="G2490" s="183" t="str">
        <f>_xlfn.XLOOKUP($A2490,[3]【2026年03月度_全社】RFM客層一覧表データ!$A:$A,[3]【2026年03月度_全社】RFM客層一覧表データ!D:D,"",0)</f>
        <v/>
      </c>
      <c r="H2490" s="183" t="str">
        <f>_xlfn.XLOOKUP($A2490,[3]【2026年03月度_全社】RFM客層一覧表データ!$A:$A,[3]【2026年03月度_全社】RFM客層一覧表データ!E:E,"",0)</f>
        <v/>
      </c>
      <c r="I2490" s="183" t="str">
        <f>_xlfn.XLOOKUP($A2490,[3]【2026年03月度_全社】RFM客層一覧表データ!$A:$A,[3]【2026年03月度_全社】RFM客層一覧表データ!F:F,"",0)</f>
        <v/>
      </c>
      <c r="J2490" s="183">
        <v>0</v>
      </c>
      <c r="K2490" s="183">
        <v>0</v>
      </c>
      <c r="L2490" s="183">
        <v>0</v>
      </c>
      <c r="M2490" s="183">
        <v>0</v>
      </c>
      <c r="N2490" s="183">
        <v>0</v>
      </c>
      <c r="O2490" s="183">
        <v>0</v>
      </c>
      <c r="P2490" s="183">
        <v>0</v>
      </c>
      <c r="Q2490" s="183">
        <v>0</v>
      </c>
      <c r="R2490" s="183">
        <v>0</v>
      </c>
      <c r="S2490" s="183">
        <v>0</v>
      </c>
      <c r="T2490" s="183">
        <v>0</v>
      </c>
      <c r="U2490" s="183">
        <v>0</v>
      </c>
      <c r="V2490" s="183">
        <v>0</v>
      </c>
      <c r="W2490" s="183">
        <v>0</v>
      </c>
      <c r="X2490" s="183">
        <v>0</v>
      </c>
      <c r="Y2490" s="183">
        <v>0</v>
      </c>
    </row>
    <row r="2491" spans="1:25" x14ac:dyDescent="0.2">
      <c r="A2491" s="184">
        <v>12123105</v>
      </c>
      <c r="B2491" s="183" t="str">
        <f>[1]店マスタ!B2490</f>
        <v>株式会社北村電化センター</v>
      </c>
      <c r="C2491" s="183">
        <v>2</v>
      </c>
      <c r="D2491" s="183">
        <v>2</v>
      </c>
      <c r="E2491" s="183">
        <f>_xlfn.XLOOKUP(A2491,[2]Sheet1!$R:$R,[2]Sheet1!$AB:$AB,"",0)</f>
        <v>2</v>
      </c>
      <c r="F2491" s="183">
        <f>_xlfn.XLOOKUP($A2491,[3]【2026年03月度_全社】RFM客層一覧表データ!$A:$A,[3]【2026年03月度_全社】RFM客層一覧表データ!C:C,"",0)</f>
        <v>593</v>
      </c>
      <c r="G2491" s="183">
        <f>_xlfn.XLOOKUP($A2491,[3]【2026年03月度_全社】RFM客層一覧表データ!$A:$A,[3]【2026年03月度_全社】RFM客層一覧表データ!D:D,"",0)</f>
        <v>256</v>
      </c>
      <c r="H2491" s="183">
        <f>_xlfn.XLOOKUP($A2491,[3]【2026年03月度_全社】RFM客層一覧表データ!$A:$A,[3]【2026年03月度_全社】RFM客層一覧表データ!E:E,"",0)</f>
        <v>225</v>
      </c>
      <c r="I2491" s="183">
        <f>_xlfn.XLOOKUP($A2491,[3]【2026年03月度_全社】RFM客層一覧表データ!$A:$A,[3]【2026年03月度_全社】RFM客層一覧表データ!F:F,"",0)</f>
        <v>66</v>
      </c>
      <c r="J2491" s="183">
        <v>604</v>
      </c>
      <c r="K2491" s="183">
        <v>245</v>
      </c>
      <c r="L2491" s="183">
        <v>208</v>
      </c>
      <c r="M2491" s="183">
        <v>54</v>
      </c>
      <c r="N2491" s="183">
        <v>604</v>
      </c>
      <c r="O2491" s="183">
        <v>225</v>
      </c>
      <c r="P2491" s="183">
        <v>196</v>
      </c>
      <c r="Q2491" s="183">
        <v>53</v>
      </c>
      <c r="R2491" s="183">
        <v>609</v>
      </c>
      <c r="S2491" s="183">
        <v>243</v>
      </c>
      <c r="T2491" s="183">
        <v>184</v>
      </c>
      <c r="U2491" s="183">
        <v>66</v>
      </c>
      <c r="V2491" s="183">
        <v>597</v>
      </c>
      <c r="W2491" s="183">
        <v>263</v>
      </c>
      <c r="X2491" s="183">
        <v>163</v>
      </c>
      <c r="Y2491" s="183">
        <v>73</v>
      </c>
    </row>
    <row r="2492" spans="1:25" x14ac:dyDescent="0.2">
      <c r="A2492" s="184">
        <v>12124001</v>
      </c>
      <c r="B2492" s="183" t="str">
        <f>[1]店マスタ!B2491</f>
        <v>宮川でんき</v>
      </c>
      <c r="C2492" s="183">
        <v>1.5</v>
      </c>
      <c r="D2492" s="183">
        <v>1.5</v>
      </c>
      <c r="E2492" s="183">
        <f>_xlfn.XLOOKUP(A2492,[2]Sheet1!$R:$R,[2]Sheet1!$AB:$AB,"",0)</f>
        <v>1.5</v>
      </c>
      <c r="F2492" s="183">
        <f>_xlfn.XLOOKUP($A2492,[3]【2026年03月度_全社】RFM客層一覧表データ!$A:$A,[3]【2026年03月度_全社】RFM客層一覧表データ!C:C,"",0)</f>
        <v>424</v>
      </c>
      <c r="G2492" s="183">
        <f>_xlfn.XLOOKUP($A2492,[3]【2026年03月度_全社】RFM客層一覧表データ!$A:$A,[3]【2026年03月度_全社】RFM客層一覧表データ!D:D,"",0)</f>
        <v>158</v>
      </c>
      <c r="H2492" s="183">
        <f>_xlfn.XLOOKUP($A2492,[3]【2026年03月度_全社】RFM客層一覧表データ!$A:$A,[3]【2026年03月度_全社】RFM客層一覧表データ!E:E,"",0)</f>
        <v>181</v>
      </c>
      <c r="I2492" s="183">
        <f>_xlfn.XLOOKUP($A2492,[3]【2026年03月度_全社】RFM客層一覧表データ!$A:$A,[3]【2026年03月度_全社】RFM客層一覧表データ!F:F,"",0)</f>
        <v>30</v>
      </c>
      <c r="J2492" s="183">
        <v>431</v>
      </c>
      <c r="K2492" s="183">
        <v>133</v>
      </c>
      <c r="L2492" s="183">
        <v>169</v>
      </c>
      <c r="M2492" s="183">
        <v>24</v>
      </c>
      <c r="N2492" s="183">
        <v>380</v>
      </c>
      <c r="O2492" s="183">
        <v>66</v>
      </c>
      <c r="P2492" s="183">
        <v>141</v>
      </c>
      <c r="Q2492" s="183">
        <v>12</v>
      </c>
      <c r="R2492" s="183">
        <v>416</v>
      </c>
      <c r="S2492" s="183">
        <v>60</v>
      </c>
      <c r="T2492" s="183">
        <v>165</v>
      </c>
      <c r="U2492" s="183">
        <v>7</v>
      </c>
      <c r="V2492" s="183">
        <v>444</v>
      </c>
      <c r="W2492" s="183">
        <v>171</v>
      </c>
      <c r="X2492" s="183">
        <v>178</v>
      </c>
      <c r="Y2492" s="183">
        <v>38</v>
      </c>
    </row>
    <row r="2493" spans="1:25" x14ac:dyDescent="0.2">
      <c r="A2493" s="184">
        <v>12124002</v>
      </c>
      <c r="B2493" s="183" t="str">
        <f>[1]店マスタ!B2492</f>
        <v>ウインド　フクデン</v>
      </c>
      <c r="C2493" s="183">
        <v>1.5</v>
      </c>
      <c r="D2493" s="183">
        <v>1.5</v>
      </c>
      <c r="E2493" s="183" t="str">
        <f>_xlfn.XLOOKUP(A2493,[2]Sheet1!$R:$R,[2]Sheet1!$AB:$AB,"",0)</f>
        <v/>
      </c>
      <c r="F2493" s="183" t="str">
        <f>_xlfn.XLOOKUP($A2493,[3]【2026年03月度_全社】RFM客層一覧表データ!$A:$A,[3]【2026年03月度_全社】RFM客層一覧表データ!C:C,"",0)</f>
        <v/>
      </c>
      <c r="G2493" s="183" t="str">
        <f>_xlfn.XLOOKUP($A2493,[3]【2026年03月度_全社】RFM客層一覧表データ!$A:$A,[3]【2026年03月度_全社】RFM客層一覧表データ!D:D,"",0)</f>
        <v/>
      </c>
      <c r="H2493" s="183" t="str">
        <f>_xlfn.XLOOKUP($A2493,[3]【2026年03月度_全社】RFM客層一覧表データ!$A:$A,[3]【2026年03月度_全社】RFM客層一覧表データ!E:E,"",0)</f>
        <v/>
      </c>
      <c r="I2493" s="183" t="str">
        <f>_xlfn.XLOOKUP($A2493,[3]【2026年03月度_全社】RFM客層一覧表データ!$A:$A,[3]【2026年03月度_全社】RFM客層一覧表データ!F:F,"",0)</f>
        <v/>
      </c>
      <c r="J2493" s="183">
        <v>89</v>
      </c>
      <c r="K2493" s="183">
        <v>32</v>
      </c>
      <c r="L2493" s="183">
        <v>56</v>
      </c>
      <c r="M2493" s="183">
        <v>3</v>
      </c>
      <c r="N2493" s="183">
        <v>102</v>
      </c>
      <c r="O2493" s="183">
        <v>37</v>
      </c>
      <c r="P2493" s="183">
        <v>62</v>
      </c>
      <c r="Q2493" s="183">
        <v>1</v>
      </c>
      <c r="R2493" s="183">
        <v>109</v>
      </c>
      <c r="S2493" s="183">
        <v>44</v>
      </c>
      <c r="T2493" s="183">
        <v>68</v>
      </c>
      <c r="U2493" s="183">
        <v>3</v>
      </c>
      <c r="V2493" s="183">
        <v>118</v>
      </c>
      <c r="W2493" s="183">
        <v>33</v>
      </c>
      <c r="X2493" s="183">
        <v>76</v>
      </c>
      <c r="Y2493" s="183">
        <v>1</v>
      </c>
    </row>
    <row r="2494" spans="1:25" x14ac:dyDescent="0.2">
      <c r="A2494" s="184">
        <v>12124305</v>
      </c>
      <c r="B2494" s="183" t="str">
        <f>[1]店マスタ!B2493</f>
        <v>電パーク　きたじま</v>
      </c>
      <c r="C2494" s="183">
        <v>3.5</v>
      </c>
      <c r="D2494" s="183">
        <v>3.5</v>
      </c>
      <c r="E2494" s="183">
        <f>_xlfn.XLOOKUP(A2494,[2]Sheet1!$R:$R,[2]Sheet1!$AB:$AB,"",0)</f>
        <v>3.5</v>
      </c>
      <c r="F2494" s="183">
        <f>_xlfn.XLOOKUP($A2494,[3]【2026年03月度_全社】RFM客層一覧表データ!$A:$A,[3]【2026年03月度_全社】RFM客層一覧表データ!C:C,"",0)</f>
        <v>651</v>
      </c>
      <c r="G2494" s="183">
        <f>_xlfn.XLOOKUP($A2494,[3]【2026年03月度_全社】RFM客層一覧表データ!$A:$A,[3]【2026年03月度_全社】RFM客層一覧表データ!D:D,"",0)</f>
        <v>396</v>
      </c>
      <c r="H2494" s="183">
        <f>_xlfn.XLOOKUP($A2494,[3]【2026年03月度_全社】RFM客層一覧表データ!$A:$A,[3]【2026年03月度_全社】RFM客層一覧表データ!E:E,"",0)</f>
        <v>441</v>
      </c>
      <c r="I2494" s="183">
        <f>_xlfn.XLOOKUP($A2494,[3]【2026年03月度_全社】RFM客層一覧表データ!$A:$A,[3]【2026年03月度_全社】RFM客層一覧表データ!F:F,"",0)</f>
        <v>49</v>
      </c>
      <c r="J2494" s="183">
        <v>645</v>
      </c>
      <c r="K2494" s="183">
        <v>386</v>
      </c>
      <c r="L2494" s="183">
        <v>430</v>
      </c>
      <c r="M2494" s="183">
        <v>36</v>
      </c>
      <c r="N2494" s="183">
        <v>649</v>
      </c>
      <c r="O2494" s="183">
        <v>389</v>
      </c>
      <c r="P2494" s="183">
        <v>417</v>
      </c>
      <c r="Q2494" s="183">
        <v>53</v>
      </c>
      <c r="R2494" s="183">
        <v>646</v>
      </c>
      <c r="S2494" s="183">
        <v>375</v>
      </c>
      <c r="T2494" s="183">
        <v>417</v>
      </c>
      <c r="U2494" s="183">
        <v>34</v>
      </c>
      <c r="V2494" s="183">
        <v>667</v>
      </c>
      <c r="W2494" s="183">
        <v>380</v>
      </c>
      <c r="X2494" s="183">
        <v>417</v>
      </c>
      <c r="Y2494" s="183">
        <v>38</v>
      </c>
    </row>
    <row r="2495" spans="1:25" x14ac:dyDescent="0.2">
      <c r="A2495" s="184">
        <v>12124502</v>
      </c>
      <c r="B2495" s="183" t="str">
        <f>[1]店マスタ!B2494</f>
        <v>高橋電化センター</v>
      </c>
      <c r="C2495" s="183">
        <v>1.5</v>
      </c>
      <c r="D2495" s="183">
        <v>1.5</v>
      </c>
      <c r="E2495" s="183" t="str">
        <f>_xlfn.XLOOKUP(A2495,[2]Sheet1!$R:$R,[2]Sheet1!$AB:$AB,"",0)</f>
        <v/>
      </c>
      <c r="F2495" s="183" t="str">
        <f>_xlfn.XLOOKUP($A2495,[3]【2026年03月度_全社】RFM客層一覧表データ!$A:$A,[3]【2026年03月度_全社】RFM客層一覧表データ!C:C,"",0)</f>
        <v/>
      </c>
      <c r="G2495" s="183" t="str">
        <f>_xlfn.XLOOKUP($A2495,[3]【2026年03月度_全社】RFM客層一覧表データ!$A:$A,[3]【2026年03月度_全社】RFM客層一覧表データ!D:D,"",0)</f>
        <v/>
      </c>
      <c r="H2495" s="183" t="str">
        <f>_xlfn.XLOOKUP($A2495,[3]【2026年03月度_全社】RFM客層一覧表データ!$A:$A,[3]【2026年03月度_全社】RFM客層一覧表データ!E:E,"",0)</f>
        <v/>
      </c>
      <c r="I2495" s="183" t="str">
        <f>_xlfn.XLOOKUP($A2495,[3]【2026年03月度_全社】RFM客層一覧表データ!$A:$A,[3]【2026年03月度_全社】RFM客層一覧表データ!F:F,"",0)</f>
        <v/>
      </c>
      <c r="J2495" s="183">
        <v>0</v>
      </c>
      <c r="K2495" s="183">
        <v>0</v>
      </c>
      <c r="L2495" s="183">
        <v>0</v>
      </c>
      <c r="M2495" s="183">
        <v>0</v>
      </c>
      <c r="N2495" s="183">
        <v>0</v>
      </c>
      <c r="O2495" s="183">
        <v>0</v>
      </c>
      <c r="P2495" s="183">
        <v>0</v>
      </c>
      <c r="Q2495" s="183">
        <v>0</v>
      </c>
      <c r="R2495" s="183">
        <v>0</v>
      </c>
      <c r="S2495" s="183">
        <v>0</v>
      </c>
      <c r="T2495" s="183">
        <v>0</v>
      </c>
      <c r="U2495" s="183">
        <v>0</v>
      </c>
      <c r="V2495" s="183">
        <v>0</v>
      </c>
      <c r="W2495" s="183">
        <v>0</v>
      </c>
      <c r="X2495" s="183">
        <v>0</v>
      </c>
      <c r="Y2495" s="183">
        <v>0</v>
      </c>
    </row>
    <row r="2496" spans="1:25" x14ac:dyDescent="0.2">
      <c r="A2496" s="184">
        <v>12125001</v>
      </c>
      <c r="B2496" s="183" t="str">
        <f>[1]店マスタ!B2495</f>
        <v>電パーク　ヒラツカ</v>
      </c>
      <c r="C2496" s="183">
        <v>4</v>
      </c>
      <c r="D2496" s="183">
        <v>4</v>
      </c>
      <c r="E2496" s="183">
        <f>_xlfn.XLOOKUP(A2496,[2]Sheet1!$R:$R,[2]Sheet1!$AB:$AB,"",0)</f>
        <v>4</v>
      </c>
      <c r="F2496" s="183">
        <f>_xlfn.XLOOKUP($A2496,[3]【2026年03月度_全社】RFM客層一覧表データ!$A:$A,[3]【2026年03月度_全社】RFM客層一覧表データ!C:C,"",0)</f>
        <v>1293</v>
      </c>
      <c r="G2496" s="183">
        <f>_xlfn.XLOOKUP($A2496,[3]【2026年03月度_全社】RFM客層一覧表データ!$A:$A,[3]【2026年03月度_全社】RFM客層一覧表データ!D:D,"",0)</f>
        <v>672</v>
      </c>
      <c r="H2496" s="183">
        <f>_xlfn.XLOOKUP($A2496,[3]【2026年03月度_全社】RFM客層一覧表データ!$A:$A,[3]【2026年03月度_全社】RFM客層一覧表データ!E:E,"",0)</f>
        <v>692</v>
      </c>
      <c r="I2496" s="183">
        <f>_xlfn.XLOOKUP($A2496,[3]【2026年03月度_全社】RFM客層一覧表データ!$A:$A,[3]【2026年03月度_全社】RFM客層一覧表データ!F:F,"",0)</f>
        <v>66</v>
      </c>
      <c r="J2496" s="183">
        <v>1298</v>
      </c>
      <c r="K2496" s="183">
        <v>694</v>
      </c>
      <c r="L2496" s="183">
        <v>686</v>
      </c>
      <c r="M2496" s="183">
        <v>81</v>
      </c>
      <c r="N2496" s="183">
        <v>1272</v>
      </c>
      <c r="O2496" s="183">
        <v>683</v>
      </c>
      <c r="P2496" s="183">
        <v>672</v>
      </c>
      <c r="Q2496" s="183">
        <v>61</v>
      </c>
      <c r="R2496" s="183">
        <v>1281</v>
      </c>
      <c r="S2496" s="183">
        <v>678</v>
      </c>
      <c r="T2496" s="183">
        <v>663</v>
      </c>
      <c r="U2496" s="183">
        <v>63</v>
      </c>
      <c r="V2496" s="183">
        <v>1287</v>
      </c>
      <c r="W2496" s="183">
        <v>675</v>
      </c>
      <c r="X2496" s="183">
        <v>663</v>
      </c>
      <c r="Y2496" s="183">
        <v>75</v>
      </c>
    </row>
    <row r="2497" spans="1:25" x14ac:dyDescent="0.2">
      <c r="A2497" s="184">
        <v>12125007</v>
      </c>
      <c r="B2497" s="183" t="str">
        <f>[1]店マスタ!B2496</f>
        <v>電パーク　タカトノ</v>
      </c>
      <c r="C2497" s="183">
        <v>2</v>
      </c>
      <c r="D2497" s="183">
        <v>1</v>
      </c>
      <c r="E2497" s="183">
        <f>_xlfn.XLOOKUP(A2497,[2]Sheet1!$R:$R,[2]Sheet1!$AB:$AB,"",0)</f>
        <v>1</v>
      </c>
      <c r="F2497" s="183">
        <f>_xlfn.XLOOKUP($A2497,[3]【2026年03月度_全社】RFM客層一覧表データ!$A:$A,[3]【2026年03月度_全社】RFM客層一覧表データ!C:C,"",0)</f>
        <v>723</v>
      </c>
      <c r="G2497" s="183">
        <f>_xlfn.XLOOKUP($A2497,[3]【2026年03月度_全社】RFM客層一覧表データ!$A:$A,[3]【2026年03月度_全社】RFM客層一覧表データ!D:D,"",0)</f>
        <v>392</v>
      </c>
      <c r="H2497" s="183">
        <f>_xlfn.XLOOKUP($A2497,[3]【2026年03月度_全社】RFM客層一覧表データ!$A:$A,[3]【2026年03月度_全社】RFM客層一覧表データ!E:E,"",0)</f>
        <v>393</v>
      </c>
      <c r="I2497" s="183">
        <f>_xlfn.XLOOKUP($A2497,[3]【2026年03月度_全社】RFM客層一覧表データ!$A:$A,[3]【2026年03月度_全社】RFM客層一覧表データ!F:F,"",0)</f>
        <v>71</v>
      </c>
      <c r="J2497" s="183">
        <v>677</v>
      </c>
      <c r="K2497" s="183">
        <v>373</v>
      </c>
      <c r="L2497" s="183">
        <v>386</v>
      </c>
      <c r="M2497" s="183">
        <v>41</v>
      </c>
      <c r="N2497" s="183">
        <v>612</v>
      </c>
      <c r="O2497" s="183">
        <v>360</v>
      </c>
      <c r="P2497" s="183">
        <v>328</v>
      </c>
      <c r="Q2497" s="183">
        <v>32</v>
      </c>
      <c r="R2497" s="183">
        <v>599</v>
      </c>
      <c r="S2497" s="183">
        <v>348</v>
      </c>
      <c r="T2497" s="183">
        <v>316</v>
      </c>
      <c r="U2497" s="183">
        <v>35</v>
      </c>
      <c r="V2497" s="183">
        <v>574</v>
      </c>
      <c r="W2497" s="183">
        <v>345</v>
      </c>
      <c r="X2497" s="183">
        <v>297</v>
      </c>
      <c r="Y2497" s="183">
        <v>35</v>
      </c>
    </row>
    <row r="2498" spans="1:25" x14ac:dyDescent="0.2">
      <c r="A2498" s="184">
        <v>12125103</v>
      </c>
      <c r="B2498" s="183" t="str">
        <f>[1]店マスタ!B2497</f>
        <v>（株）ファミリ－スポットマブチ</v>
      </c>
      <c r="C2498" s="183">
        <v>4</v>
      </c>
      <c r="D2498" s="183">
        <v>4</v>
      </c>
      <c r="E2498" s="183">
        <f>_xlfn.XLOOKUP(A2498,[2]Sheet1!$R:$R,[2]Sheet1!$AB:$AB,"",0)</f>
        <v>4</v>
      </c>
      <c r="F2498" s="183">
        <f>_xlfn.XLOOKUP($A2498,[3]【2026年03月度_全社】RFM客層一覧表データ!$A:$A,[3]【2026年03月度_全社】RFM客層一覧表データ!C:C,"",0)</f>
        <v>580</v>
      </c>
      <c r="G2498" s="183">
        <f>_xlfn.XLOOKUP($A2498,[3]【2026年03月度_全社】RFM客層一覧表データ!$A:$A,[3]【2026年03月度_全社】RFM客層一覧表データ!D:D,"",0)</f>
        <v>265</v>
      </c>
      <c r="H2498" s="183">
        <f>_xlfn.XLOOKUP($A2498,[3]【2026年03月度_全社】RFM客層一覧表データ!$A:$A,[3]【2026年03月度_全社】RFM客層一覧表データ!E:E,"",0)</f>
        <v>313</v>
      </c>
      <c r="I2498" s="183">
        <f>_xlfn.XLOOKUP($A2498,[3]【2026年03月度_全社】RFM客層一覧表データ!$A:$A,[3]【2026年03月度_全社】RFM客層一覧表データ!F:F,"",0)</f>
        <v>42</v>
      </c>
      <c r="J2498" s="183">
        <v>585</v>
      </c>
      <c r="K2498" s="183">
        <v>268</v>
      </c>
      <c r="L2498" s="183">
        <v>305</v>
      </c>
      <c r="M2498" s="183">
        <v>41</v>
      </c>
      <c r="N2498" s="183">
        <v>592</v>
      </c>
      <c r="O2498" s="183">
        <v>265</v>
      </c>
      <c r="P2498" s="183">
        <v>300</v>
      </c>
      <c r="Q2498" s="183">
        <v>45</v>
      </c>
      <c r="R2498" s="183">
        <v>579</v>
      </c>
      <c r="S2498" s="183">
        <v>258</v>
      </c>
      <c r="T2498" s="183">
        <v>307</v>
      </c>
      <c r="U2498" s="183">
        <v>26</v>
      </c>
      <c r="V2498" s="183">
        <v>597</v>
      </c>
      <c r="W2498" s="183">
        <v>258</v>
      </c>
      <c r="X2498" s="183">
        <v>305</v>
      </c>
      <c r="Y2498" s="183">
        <v>35</v>
      </c>
    </row>
    <row r="2499" spans="1:25" x14ac:dyDescent="0.2">
      <c r="A2499" s="184">
        <v>12125106</v>
      </c>
      <c r="B2499" s="183" t="str">
        <f>[1]店マスタ!B2498</f>
        <v>電パーク　マツイ</v>
      </c>
      <c r="C2499" s="183">
        <v>1.5</v>
      </c>
      <c r="D2499" s="183">
        <v>0</v>
      </c>
      <c r="E2499" s="183" t="str">
        <f>_xlfn.XLOOKUP(A2499,[2]Sheet1!$R:$R,[2]Sheet1!$AB:$AB,"",0)</f>
        <v/>
      </c>
      <c r="F2499" s="183" t="str">
        <f>_xlfn.XLOOKUP($A2499,[3]【2026年03月度_全社】RFM客層一覧表データ!$A:$A,[3]【2026年03月度_全社】RFM客層一覧表データ!C:C,"",0)</f>
        <v/>
      </c>
      <c r="G2499" s="183" t="str">
        <f>_xlfn.XLOOKUP($A2499,[3]【2026年03月度_全社】RFM客層一覧表データ!$A:$A,[3]【2026年03月度_全社】RFM客層一覧表データ!D:D,"",0)</f>
        <v/>
      </c>
      <c r="H2499" s="183" t="str">
        <f>_xlfn.XLOOKUP($A2499,[3]【2026年03月度_全社】RFM客層一覧表データ!$A:$A,[3]【2026年03月度_全社】RFM客層一覧表データ!E:E,"",0)</f>
        <v/>
      </c>
      <c r="I2499" s="183" t="str">
        <f>_xlfn.XLOOKUP($A2499,[3]【2026年03月度_全社】RFM客層一覧表データ!$A:$A,[3]【2026年03月度_全社】RFM客層一覧表データ!F:F,"",0)</f>
        <v/>
      </c>
      <c r="J2499" s="183">
        <v>0</v>
      </c>
      <c r="K2499" s="183">
        <v>0</v>
      </c>
      <c r="L2499" s="183">
        <v>0</v>
      </c>
      <c r="M2499" s="183">
        <v>0</v>
      </c>
      <c r="N2499" s="183">
        <v>166</v>
      </c>
      <c r="O2499" s="183">
        <v>72</v>
      </c>
      <c r="P2499" s="183">
        <v>92</v>
      </c>
      <c r="Q2499" s="183">
        <v>7</v>
      </c>
      <c r="R2499" s="183">
        <v>161</v>
      </c>
      <c r="S2499" s="183">
        <v>75</v>
      </c>
      <c r="T2499" s="183">
        <v>87</v>
      </c>
      <c r="U2499" s="183">
        <v>8</v>
      </c>
      <c r="V2499" s="183">
        <v>152</v>
      </c>
      <c r="W2499" s="183">
        <v>69</v>
      </c>
      <c r="X2499" s="183">
        <v>88</v>
      </c>
      <c r="Y2499" s="183">
        <v>6</v>
      </c>
    </row>
    <row r="2500" spans="1:25" x14ac:dyDescent="0.2">
      <c r="A2500" s="184">
        <v>12125109</v>
      </c>
      <c r="B2500" s="183" t="str">
        <f>[1]店マスタ!B2499</f>
        <v>加納　無線</v>
      </c>
      <c r="C2500" s="183">
        <v>2</v>
      </c>
      <c r="D2500" s="183">
        <v>2</v>
      </c>
      <c r="E2500" s="183">
        <f>_xlfn.XLOOKUP(A2500,[2]Sheet1!$R:$R,[2]Sheet1!$AB:$AB,"",0)</f>
        <v>2</v>
      </c>
      <c r="F2500" s="183">
        <f>_xlfn.XLOOKUP($A2500,[3]【2026年03月度_全社】RFM客層一覧表データ!$A:$A,[3]【2026年03月度_全社】RFM客層一覧表データ!C:C,"",0)</f>
        <v>40</v>
      </c>
      <c r="G2500" s="183">
        <f>_xlfn.XLOOKUP($A2500,[3]【2026年03月度_全社】RFM客層一覧表データ!$A:$A,[3]【2026年03月度_全社】RFM客層一覧表データ!D:D,"",0)</f>
        <v>1</v>
      </c>
      <c r="H2500" s="183">
        <f>_xlfn.XLOOKUP($A2500,[3]【2026年03月度_全社】RFM客層一覧表データ!$A:$A,[3]【2026年03月度_全社】RFM客層一覧表データ!E:E,"",0)</f>
        <v>6</v>
      </c>
      <c r="I2500" s="183">
        <f>_xlfn.XLOOKUP($A2500,[3]【2026年03月度_全社】RFM客層一覧表データ!$A:$A,[3]【2026年03月度_全社】RFM客層一覧表データ!F:F,"",0)</f>
        <v>0</v>
      </c>
      <c r="J2500" s="183">
        <v>64</v>
      </c>
      <c r="K2500" s="183">
        <v>5</v>
      </c>
      <c r="L2500" s="183">
        <v>14</v>
      </c>
      <c r="M2500" s="183">
        <v>2</v>
      </c>
      <c r="N2500" s="183">
        <v>78</v>
      </c>
      <c r="O2500" s="183">
        <v>2</v>
      </c>
      <c r="P2500" s="183">
        <v>13</v>
      </c>
      <c r="Q2500" s="183">
        <v>1</v>
      </c>
      <c r="R2500" s="183">
        <v>90</v>
      </c>
      <c r="S2500" s="183">
        <v>0</v>
      </c>
      <c r="T2500" s="183">
        <v>18</v>
      </c>
      <c r="U2500" s="183">
        <v>0</v>
      </c>
      <c r="V2500" s="183">
        <v>105</v>
      </c>
      <c r="W2500" s="183">
        <v>31</v>
      </c>
      <c r="X2500" s="183">
        <v>25</v>
      </c>
      <c r="Y2500" s="183">
        <v>0</v>
      </c>
    </row>
    <row r="2501" spans="1:25" x14ac:dyDescent="0.2">
      <c r="A2501" s="184">
        <v>12125200</v>
      </c>
      <c r="B2501" s="183" t="str">
        <f>[1]店マスタ!B2500</f>
        <v>野村電化センター</v>
      </c>
      <c r="C2501" s="183">
        <v>3.5</v>
      </c>
      <c r="D2501" s="183">
        <v>3</v>
      </c>
      <c r="E2501" s="183">
        <f>_xlfn.XLOOKUP(A2501,[2]Sheet1!$R:$R,[2]Sheet1!$AB:$AB,"",0)</f>
        <v>3</v>
      </c>
      <c r="F2501" s="183" t="str">
        <f>_xlfn.XLOOKUP($A2501,[3]【2026年03月度_全社】RFM客層一覧表データ!$A:$A,[3]【2026年03月度_全社】RFM客層一覧表データ!C:C,"",0)</f>
        <v/>
      </c>
      <c r="G2501" s="183" t="str">
        <f>_xlfn.XLOOKUP($A2501,[3]【2026年03月度_全社】RFM客層一覧表データ!$A:$A,[3]【2026年03月度_全社】RFM客層一覧表データ!D:D,"",0)</f>
        <v/>
      </c>
      <c r="H2501" s="183" t="str">
        <f>_xlfn.XLOOKUP($A2501,[3]【2026年03月度_全社】RFM客層一覧表データ!$A:$A,[3]【2026年03月度_全社】RFM客層一覧表データ!E:E,"",0)</f>
        <v/>
      </c>
      <c r="I2501" s="183" t="str">
        <f>_xlfn.XLOOKUP($A2501,[3]【2026年03月度_全社】RFM客層一覧表データ!$A:$A,[3]【2026年03月度_全社】RFM客層一覧表データ!F:F,"",0)</f>
        <v/>
      </c>
      <c r="J2501" s="183">
        <v>0</v>
      </c>
      <c r="K2501" s="183">
        <v>0</v>
      </c>
      <c r="L2501" s="183">
        <v>0</v>
      </c>
      <c r="M2501" s="183">
        <v>0</v>
      </c>
      <c r="N2501" s="183">
        <v>0</v>
      </c>
      <c r="O2501" s="183">
        <v>0</v>
      </c>
      <c r="P2501" s="183">
        <v>0</v>
      </c>
      <c r="Q2501" s="183">
        <v>0</v>
      </c>
      <c r="R2501" s="183">
        <v>0</v>
      </c>
      <c r="S2501" s="183">
        <v>0</v>
      </c>
      <c r="T2501" s="183">
        <v>0</v>
      </c>
      <c r="U2501" s="183">
        <v>0</v>
      </c>
      <c r="V2501" s="183">
        <v>0</v>
      </c>
      <c r="W2501" s="183">
        <v>0</v>
      </c>
      <c r="X2501" s="183">
        <v>0</v>
      </c>
      <c r="Y2501" s="183">
        <v>0</v>
      </c>
    </row>
    <row r="2502" spans="1:25" x14ac:dyDescent="0.2">
      <c r="A2502" s="184">
        <v>12125201</v>
      </c>
      <c r="B2502" s="183" t="str">
        <f>[1]店マスタ!B2501</f>
        <v>有限会社　　　ニシカワ</v>
      </c>
      <c r="C2502" s="183">
        <v>4</v>
      </c>
      <c r="D2502" s="183">
        <v>4</v>
      </c>
      <c r="E2502" s="183">
        <f>_xlfn.XLOOKUP(A2502,[2]Sheet1!$R:$R,[2]Sheet1!$AB:$AB,"",0)</f>
        <v>4</v>
      </c>
      <c r="F2502" s="183">
        <f>_xlfn.XLOOKUP($A2502,[3]【2026年03月度_全社】RFM客層一覧表データ!$A:$A,[3]【2026年03月度_全社】RFM客層一覧表データ!C:C,"",0)</f>
        <v>1280</v>
      </c>
      <c r="G2502" s="183">
        <f>_xlfn.XLOOKUP($A2502,[3]【2026年03月度_全社】RFM客層一覧表データ!$A:$A,[3]【2026年03月度_全社】RFM客層一覧表データ!D:D,"",0)</f>
        <v>595</v>
      </c>
      <c r="H2502" s="183">
        <f>_xlfn.XLOOKUP($A2502,[3]【2026年03月度_全社】RFM客層一覧表データ!$A:$A,[3]【2026年03月度_全社】RFM客層一覧表データ!E:E,"",0)</f>
        <v>589</v>
      </c>
      <c r="I2502" s="183">
        <f>_xlfn.XLOOKUP($A2502,[3]【2026年03月度_全社】RFM客層一覧表データ!$A:$A,[3]【2026年03月度_全社】RFM客層一覧表データ!F:F,"",0)</f>
        <v>127</v>
      </c>
      <c r="J2502" s="183">
        <v>1246</v>
      </c>
      <c r="K2502" s="183">
        <v>622</v>
      </c>
      <c r="L2502" s="183">
        <v>580</v>
      </c>
      <c r="M2502" s="183">
        <v>103</v>
      </c>
      <c r="N2502" s="183">
        <v>1277</v>
      </c>
      <c r="O2502" s="183">
        <v>595</v>
      </c>
      <c r="P2502" s="183">
        <v>613</v>
      </c>
      <c r="Q2502" s="183">
        <v>83</v>
      </c>
      <c r="R2502" s="183">
        <v>1294</v>
      </c>
      <c r="S2502" s="183">
        <v>637</v>
      </c>
      <c r="T2502" s="183">
        <v>603</v>
      </c>
      <c r="U2502" s="183">
        <v>109</v>
      </c>
      <c r="V2502" s="183">
        <v>1277</v>
      </c>
      <c r="W2502" s="183">
        <v>644</v>
      </c>
      <c r="X2502" s="183">
        <v>582</v>
      </c>
      <c r="Y2502" s="183">
        <v>104</v>
      </c>
    </row>
    <row r="2503" spans="1:25" x14ac:dyDescent="0.2">
      <c r="A2503" s="184">
        <v>12125211</v>
      </c>
      <c r="B2503" s="183" t="str">
        <f>[1]店マスタ!B2502</f>
        <v>アクティ起明堂　池田店</v>
      </c>
      <c r="C2503" s="183">
        <v>3.5</v>
      </c>
      <c r="D2503" s="183">
        <v>3.5</v>
      </c>
      <c r="E2503" s="183">
        <f>_xlfn.XLOOKUP(A2503,[2]Sheet1!$R:$R,[2]Sheet1!$AB:$AB,"",0)</f>
        <v>3.5</v>
      </c>
      <c r="F2503" s="183" t="str">
        <f>_xlfn.XLOOKUP($A2503,[3]【2026年03月度_全社】RFM客層一覧表データ!$A:$A,[3]【2026年03月度_全社】RFM客層一覧表データ!C:C,"",0)</f>
        <v/>
      </c>
      <c r="G2503" s="183" t="str">
        <f>_xlfn.XLOOKUP($A2503,[3]【2026年03月度_全社】RFM客層一覧表データ!$A:$A,[3]【2026年03月度_全社】RFM客層一覧表データ!D:D,"",0)</f>
        <v/>
      </c>
      <c r="H2503" s="183" t="str">
        <f>_xlfn.XLOOKUP($A2503,[3]【2026年03月度_全社】RFM客層一覧表データ!$A:$A,[3]【2026年03月度_全社】RFM客層一覧表データ!E:E,"",0)</f>
        <v/>
      </c>
      <c r="I2503" s="183" t="str">
        <f>_xlfn.XLOOKUP($A2503,[3]【2026年03月度_全社】RFM客層一覧表データ!$A:$A,[3]【2026年03月度_全社】RFM客層一覧表データ!F:F,"",0)</f>
        <v/>
      </c>
      <c r="J2503" s="183">
        <v>0</v>
      </c>
      <c r="K2503" s="183">
        <v>0</v>
      </c>
      <c r="L2503" s="183">
        <v>0</v>
      </c>
      <c r="M2503" s="183">
        <v>0</v>
      </c>
      <c r="N2503" s="183">
        <v>0</v>
      </c>
      <c r="O2503" s="183">
        <v>0</v>
      </c>
      <c r="P2503" s="183">
        <v>0</v>
      </c>
      <c r="Q2503" s="183">
        <v>0</v>
      </c>
      <c r="R2503" s="183">
        <v>0</v>
      </c>
      <c r="S2503" s="183">
        <v>0</v>
      </c>
      <c r="T2503" s="183">
        <v>0</v>
      </c>
      <c r="U2503" s="183">
        <v>0</v>
      </c>
      <c r="V2503" s="183">
        <v>0</v>
      </c>
      <c r="W2503" s="183">
        <v>0</v>
      </c>
      <c r="X2503" s="183">
        <v>0</v>
      </c>
      <c r="Y2503" s="183">
        <v>0</v>
      </c>
    </row>
    <row r="2504" spans="1:25" x14ac:dyDescent="0.2">
      <c r="A2504" s="184">
        <v>12127001</v>
      </c>
      <c r="B2504" s="183" t="str">
        <f>[1]店マスタ!B2503</f>
        <v>住まいる家電いのうえ</v>
      </c>
      <c r="C2504" s="183">
        <v>4.5</v>
      </c>
      <c r="D2504" s="183">
        <v>4.5</v>
      </c>
      <c r="E2504" s="183">
        <f>_xlfn.XLOOKUP(A2504,[2]Sheet1!$R:$R,[2]Sheet1!$AB:$AB,"",0)</f>
        <v>4.5</v>
      </c>
      <c r="F2504" s="183">
        <f>_xlfn.XLOOKUP($A2504,[3]【2026年03月度_全社】RFM客層一覧表データ!$A:$A,[3]【2026年03月度_全社】RFM客層一覧表データ!C:C,"",0)</f>
        <v>1255</v>
      </c>
      <c r="G2504" s="183">
        <f>_xlfn.XLOOKUP($A2504,[3]【2026年03月度_全社】RFM客層一覧表データ!$A:$A,[3]【2026年03月度_全社】RFM客層一覧表データ!D:D,"",0)</f>
        <v>510</v>
      </c>
      <c r="H2504" s="183">
        <f>_xlfn.XLOOKUP($A2504,[3]【2026年03月度_全社】RFM客層一覧表データ!$A:$A,[3]【2026年03月度_全社】RFM客層一覧表データ!E:E,"",0)</f>
        <v>530</v>
      </c>
      <c r="I2504" s="183">
        <f>_xlfn.XLOOKUP($A2504,[3]【2026年03月度_全社】RFM客層一覧表データ!$A:$A,[3]【2026年03月度_全社】RFM客層一覧表データ!F:F,"",0)</f>
        <v>97</v>
      </c>
      <c r="J2504" s="183">
        <v>1249</v>
      </c>
      <c r="K2504" s="183">
        <v>522</v>
      </c>
      <c r="L2504" s="183">
        <v>535</v>
      </c>
      <c r="M2504" s="183">
        <v>102</v>
      </c>
      <c r="N2504" s="183">
        <v>1273</v>
      </c>
      <c r="O2504" s="183">
        <v>526</v>
      </c>
      <c r="P2504" s="183">
        <v>535</v>
      </c>
      <c r="Q2504" s="183">
        <v>93</v>
      </c>
      <c r="R2504" s="183">
        <v>1269</v>
      </c>
      <c r="S2504" s="183">
        <v>577</v>
      </c>
      <c r="T2504" s="183">
        <v>539</v>
      </c>
      <c r="U2504" s="183">
        <v>104</v>
      </c>
      <c r="V2504" s="183">
        <v>1210</v>
      </c>
      <c r="W2504" s="183">
        <v>564</v>
      </c>
      <c r="X2504" s="183">
        <v>547</v>
      </c>
      <c r="Y2504" s="183">
        <v>109</v>
      </c>
    </row>
    <row r="2505" spans="1:25" x14ac:dyDescent="0.2">
      <c r="A2505" s="184">
        <v>12127002</v>
      </c>
      <c r="B2505" s="183" t="str">
        <f>[1]店マスタ!B2504</f>
        <v>（有）　まつのでんき</v>
      </c>
      <c r="C2505" s="183">
        <v>3</v>
      </c>
      <c r="D2505" s="183">
        <v>3</v>
      </c>
      <c r="E2505" s="183">
        <f>_xlfn.XLOOKUP(A2505,[2]Sheet1!$R:$R,[2]Sheet1!$AB:$AB,"",0)</f>
        <v>3</v>
      </c>
      <c r="F2505" s="183">
        <f>_xlfn.XLOOKUP($A2505,[3]【2026年03月度_全社】RFM客層一覧表データ!$A:$A,[3]【2026年03月度_全社】RFM客層一覧表データ!C:C,"",0)</f>
        <v>549</v>
      </c>
      <c r="G2505" s="183">
        <f>_xlfn.XLOOKUP($A2505,[3]【2026年03月度_全社】RFM客層一覧表データ!$A:$A,[3]【2026年03月度_全社】RFM客層一覧表データ!D:D,"",0)</f>
        <v>211</v>
      </c>
      <c r="H2505" s="183">
        <f>_xlfn.XLOOKUP($A2505,[3]【2026年03月度_全社】RFM客層一覧表データ!$A:$A,[3]【2026年03月度_全社】RFM客層一覧表データ!E:E,"",0)</f>
        <v>276</v>
      </c>
      <c r="I2505" s="183">
        <f>_xlfn.XLOOKUP($A2505,[3]【2026年03月度_全社】RFM客層一覧表データ!$A:$A,[3]【2026年03月度_全社】RFM客層一覧表データ!F:F,"",0)</f>
        <v>28</v>
      </c>
      <c r="J2505" s="183">
        <v>573</v>
      </c>
      <c r="K2505" s="183">
        <v>251</v>
      </c>
      <c r="L2505" s="183">
        <v>288</v>
      </c>
      <c r="M2505" s="183">
        <v>28</v>
      </c>
      <c r="N2505" s="183">
        <v>585</v>
      </c>
      <c r="O2505" s="183">
        <v>239</v>
      </c>
      <c r="P2505" s="183">
        <v>297</v>
      </c>
      <c r="Q2505" s="183">
        <v>32</v>
      </c>
      <c r="R2505" s="183">
        <v>588</v>
      </c>
      <c r="S2505" s="183">
        <v>230</v>
      </c>
      <c r="T2505" s="183">
        <v>302</v>
      </c>
      <c r="U2505" s="183">
        <v>30</v>
      </c>
      <c r="V2505" s="183">
        <v>597</v>
      </c>
      <c r="W2505" s="183">
        <v>231</v>
      </c>
      <c r="X2505" s="183">
        <v>306</v>
      </c>
      <c r="Y2505" s="183">
        <v>26</v>
      </c>
    </row>
    <row r="2506" spans="1:25" x14ac:dyDescent="0.2">
      <c r="A2506" s="184">
        <v>12127023</v>
      </c>
      <c r="B2506" s="183" t="str">
        <f>[1]店マスタ!B2505</f>
        <v>ホームパートナーワカハラ</v>
      </c>
      <c r="C2506" s="183">
        <v>4.5</v>
      </c>
      <c r="D2506" s="183">
        <v>4</v>
      </c>
      <c r="E2506" s="183">
        <f>_xlfn.XLOOKUP(A2506,[2]Sheet1!$R:$R,[2]Sheet1!$AB:$AB,"",0)</f>
        <v>4</v>
      </c>
      <c r="F2506" s="183">
        <f>_xlfn.XLOOKUP($A2506,[3]【2026年03月度_全社】RFM客層一覧表データ!$A:$A,[3]【2026年03月度_全社】RFM客層一覧表データ!C:C,"",0)</f>
        <v>722</v>
      </c>
      <c r="G2506" s="183">
        <f>_xlfn.XLOOKUP($A2506,[3]【2026年03月度_全社】RFM客層一覧表データ!$A:$A,[3]【2026年03月度_全社】RFM客層一覧表データ!D:D,"",0)</f>
        <v>421</v>
      </c>
      <c r="H2506" s="183">
        <f>_xlfn.XLOOKUP($A2506,[3]【2026年03月度_全社】RFM客層一覧表データ!$A:$A,[3]【2026年03月度_全社】RFM客層一覧表データ!E:E,"",0)</f>
        <v>531</v>
      </c>
      <c r="I2506" s="183">
        <f>_xlfn.XLOOKUP($A2506,[3]【2026年03月度_全社】RFM客層一覧表データ!$A:$A,[3]【2026年03月度_全社】RFM客層一覧表データ!F:F,"",0)</f>
        <v>18</v>
      </c>
      <c r="J2506" s="183">
        <v>738</v>
      </c>
      <c r="K2506" s="183">
        <v>437</v>
      </c>
      <c r="L2506" s="183">
        <v>544</v>
      </c>
      <c r="M2506" s="183">
        <v>23</v>
      </c>
      <c r="N2506" s="183">
        <v>763</v>
      </c>
      <c r="O2506" s="183">
        <v>447</v>
      </c>
      <c r="P2506" s="183">
        <v>557</v>
      </c>
      <c r="Q2506" s="183">
        <v>24</v>
      </c>
      <c r="R2506" s="183">
        <v>763</v>
      </c>
      <c r="S2506" s="183">
        <v>478</v>
      </c>
      <c r="T2506" s="183">
        <v>570</v>
      </c>
      <c r="U2506" s="183">
        <v>32</v>
      </c>
      <c r="V2506" s="183">
        <v>765</v>
      </c>
      <c r="W2506" s="183">
        <v>488</v>
      </c>
      <c r="X2506" s="183">
        <v>555</v>
      </c>
      <c r="Y2506" s="183">
        <v>36</v>
      </c>
    </row>
    <row r="2507" spans="1:25" x14ac:dyDescent="0.2">
      <c r="A2507" s="184">
        <v>12127061</v>
      </c>
      <c r="B2507" s="183" t="str">
        <f>[1]店マスタ!B2506</f>
        <v>糸貫電化センタ－</v>
      </c>
      <c r="C2507" s="183">
        <v>2</v>
      </c>
      <c r="D2507" s="183">
        <v>2</v>
      </c>
      <c r="E2507" s="183">
        <f>_xlfn.XLOOKUP(A2507,[2]Sheet1!$R:$R,[2]Sheet1!$AB:$AB,"",0)</f>
        <v>2</v>
      </c>
      <c r="F2507" s="183" t="str">
        <f>_xlfn.XLOOKUP($A2507,[3]【2026年03月度_全社】RFM客層一覧表データ!$A:$A,[3]【2026年03月度_全社】RFM客層一覧表データ!C:C,"",0)</f>
        <v/>
      </c>
      <c r="G2507" s="183" t="str">
        <f>_xlfn.XLOOKUP($A2507,[3]【2026年03月度_全社】RFM客層一覧表データ!$A:$A,[3]【2026年03月度_全社】RFM客層一覧表データ!D:D,"",0)</f>
        <v/>
      </c>
      <c r="H2507" s="183" t="str">
        <f>_xlfn.XLOOKUP($A2507,[3]【2026年03月度_全社】RFM客層一覧表データ!$A:$A,[3]【2026年03月度_全社】RFM客層一覧表データ!E:E,"",0)</f>
        <v/>
      </c>
      <c r="I2507" s="183" t="str">
        <f>_xlfn.XLOOKUP($A2507,[3]【2026年03月度_全社】RFM客層一覧表データ!$A:$A,[3]【2026年03月度_全社】RFM客層一覧表データ!F:F,"",0)</f>
        <v/>
      </c>
      <c r="J2507" s="183">
        <v>0</v>
      </c>
      <c r="K2507" s="183">
        <v>0</v>
      </c>
      <c r="L2507" s="183">
        <v>0</v>
      </c>
      <c r="M2507" s="183">
        <v>0</v>
      </c>
      <c r="N2507" s="183">
        <v>0</v>
      </c>
      <c r="O2507" s="183">
        <v>0</v>
      </c>
      <c r="P2507" s="183">
        <v>0</v>
      </c>
      <c r="Q2507" s="183">
        <v>0</v>
      </c>
      <c r="R2507" s="183">
        <v>0</v>
      </c>
      <c r="S2507" s="183">
        <v>0</v>
      </c>
      <c r="T2507" s="183">
        <v>0</v>
      </c>
      <c r="U2507" s="183">
        <v>0</v>
      </c>
      <c r="V2507" s="183">
        <v>0</v>
      </c>
      <c r="W2507" s="183">
        <v>0</v>
      </c>
      <c r="X2507" s="183">
        <v>0</v>
      </c>
      <c r="Y2507" s="183">
        <v>0</v>
      </c>
    </row>
    <row r="2508" spans="1:25" x14ac:dyDescent="0.2">
      <c r="A2508" s="184">
        <v>12128015</v>
      </c>
      <c r="B2508" s="183" t="str">
        <f>[1]店マスタ!B2507</f>
        <v>ホームパートナーいちかわ川田店</v>
      </c>
      <c r="C2508" s="183">
        <v>3.5</v>
      </c>
      <c r="D2508" s="183">
        <v>2.5</v>
      </c>
      <c r="E2508" s="183">
        <f>_xlfn.XLOOKUP(A2508,[2]Sheet1!$R:$R,[2]Sheet1!$AB:$AB,"",0)</f>
        <v>2.5</v>
      </c>
      <c r="F2508" s="183">
        <f>_xlfn.XLOOKUP($A2508,[3]【2026年03月度_全社】RFM客層一覧表データ!$A:$A,[3]【2026年03月度_全社】RFM客層一覧表データ!C:C,"",0)</f>
        <v>1038</v>
      </c>
      <c r="G2508" s="183">
        <f>_xlfn.XLOOKUP($A2508,[3]【2026年03月度_全社】RFM客層一覧表データ!$A:$A,[3]【2026年03月度_全社】RFM客層一覧表データ!D:D,"",0)</f>
        <v>446</v>
      </c>
      <c r="H2508" s="183">
        <f>_xlfn.XLOOKUP($A2508,[3]【2026年03月度_全社】RFM客層一覧表データ!$A:$A,[3]【2026年03月度_全社】RFM客層一覧表データ!E:E,"",0)</f>
        <v>513</v>
      </c>
      <c r="I2508" s="183">
        <f>_xlfn.XLOOKUP($A2508,[3]【2026年03月度_全社】RFM客層一覧表データ!$A:$A,[3]【2026年03月度_全社】RFM客層一覧表データ!F:F,"",0)</f>
        <v>67</v>
      </c>
      <c r="J2508" s="183">
        <v>1059</v>
      </c>
      <c r="K2508" s="183">
        <v>430</v>
      </c>
      <c r="L2508" s="183">
        <v>528</v>
      </c>
      <c r="M2508" s="183">
        <v>46</v>
      </c>
      <c r="N2508" s="183">
        <v>1069</v>
      </c>
      <c r="O2508" s="183">
        <v>454</v>
      </c>
      <c r="P2508" s="183">
        <v>539</v>
      </c>
      <c r="Q2508" s="183">
        <v>59</v>
      </c>
      <c r="R2508" s="183">
        <v>1067</v>
      </c>
      <c r="S2508" s="183">
        <v>513</v>
      </c>
      <c r="T2508" s="183">
        <v>545</v>
      </c>
      <c r="U2508" s="183">
        <v>60</v>
      </c>
      <c r="V2508" s="183">
        <v>1112</v>
      </c>
      <c r="W2508" s="183">
        <v>547</v>
      </c>
      <c r="X2508" s="183">
        <v>547</v>
      </c>
      <c r="Y2508" s="183">
        <v>61</v>
      </c>
    </row>
    <row r="2509" spans="1:25" x14ac:dyDescent="0.2">
      <c r="A2509" s="184">
        <v>12128020</v>
      </c>
      <c r="B2509" s="183" t="str">
        <f>[1]店マスタ!B2508</f>
        <v>家電サポート山田</v>
      </c>
      <c r="C2509" s="183">
        <v>2.5</v>
      </c>
      <c r="D2509" s="183">
        <v>2.5</v>
      </c>
      <c r="E2509" s="183">
        <f>_xlfn.XLOOKUP(A2509,[2]Sheet1!$R:$R,[2]Sheet1!$AB:$AB,"",0)</f>
        <v>2.5</v>
      </c>
      <c r="F2509" s="183">
        <f>_xlfn.XLOOKUP($A2509,[3]【2026年03月度_全社】RFM客層一覧表データ!$A:$A,[3]【2026年03月度_全社】RFM客層一覧表データ!C:C,"",0)</f>
        <v>797</v>
      </c>
      <c r="G2509" s="183">
        <f>_xlfn.XLOOKUP($A2509,[3]【2026年03月度_全社】RFM客層一覧表データ!$A:$A,[3]【2026年03月度_全社】RFM客層一覧表データ!D:D,"",0)</f>
        <v>343</v>
      </c>
      <c r="H2509" s="183">
        <f>_xlfn.XLOOKUP($A2509,[3]【2026年03月度_全社】RFM客層一覧表データ!$A:$A,[3]【2026年03月度_全社】RFM客層一覧表データ!E:E,"",0)</f>
        <v>340</v>
      </c>
      <c r="I2509" s="183">
        <f>_xlfn.XLOOKUP($A2509,[3]【2026年03月度_全社】RFM客層一覧表データ!$A:$A,[3]【2026年03月度_全社】RFM客層一覧表データ!F:F,"",0)</f>
        <v>42</v>
      </c>
      <c r="J2509" s="183">
        <v>819</v>
      </c>
      <c r="K2509" s="183">
        <v>377</v>
      </c>
      <c r="L2509" s="183">
        <v>346</v>
      </c>
      <c r="M2509" s="183">
        <v>55</v>
      </c>
      <c r="N2509" s="183">
        <v>707</v>
      </c>
      <c r="O2509" s="183">
        <v>345</v>
      </c>
      <c r="P2509" s="183">
        <v>336</v>
      </c>
      <c r="Q2509" s="183">
        <v>36</v>
      </c>
      <c r="R2509" s="183">
        <v>725</v>
      </c>
      <c r="S2509" s="183">
        <v>365</v>
      </c>
      <c r="T2509" s="183">
        <v>346</v>
      </c>
      <c r="U2509" s="183">
        <v>31</v>
      </c>
      <c r="V2509" s="183">
        <v>731</v>
      </c>
      <c r="W2509" s="183">
        <v>357</v>
      </c>
      <c r="X2509" s="183">
        <v>347</v>
      </c>
      <c r="Y2509" s="183">
        <v>33</v>
      </c>
    </row>
    <row r="2510" spans="1:25" x14ac:dyDescent="0.2">
      <c r="A2510" s="184">
        <v>12129000</v>
      </c>
      <c r="B2510" s="183" t="str">
        <f>[1]店マスタ!B2509</f>
        <v>西田電機商会</v>
      </c>
      <c r="C2510" s="183">
        <v>1.5</v>
      </c>
      <c r="D2510" s="183">
        <v>1.5</v>
      </c>
      <c r="E2510" s="183">
        <f>_xlfn.XLOOKUP(A2510,[2]Sheet1!$R:$R,[2]Sheet1!$AB:$AB,"",0)</f>
        <v>1.5</v>
      </c>
      <c r="F2510" s="183">
        <f>_xlfn.XLOOKUP($A2510,[3]【2026年03月度_全社】RFM客層一覧表データ!$A:$A,[3]【2026年03月度_全社】RFM客層一覧表データ!C:C,"",0)</f>
        <v>417</v>
      </c>
      <c r="G2510" s="183">
        <f>_xlfn.XLOOKUP($A2510,[3]【2026年03月度_全社】RFM客層一覧表データ!$A:$A,[3]【2026年03月度_全社】RFM客層一覧表データ!D:D,"",0)</f>
        <v>157</v>
      </c>
      <c r="H2510" s="183">
        <f>_xlfn.XLOOKUP($A2510,[3]【2026年03月度_全社】RFM客層一覧表データ!$A:$A,[3]【2026年03月度_全社】RFM客層一覧表データ!E:E,"",0)</f>
        <v>212</v>
      </c>
      <c r="I2510" s="183">
        <f>_xlfn.XLOOKUP($A2510,[3]【2026年03月度_全社】RFM客層一覧表データ!$A:$A,[3]【2026年03月度_全社】RFM客層一覧表データ!F:F,"",0)</f>
        <v>23</v>
      </c>
      <c r="J2510" s="183">
        <v>425</v>
      </c>
      <c r="K2510" s="183">
        <v>167</v>
      </c>
      <c r="L2510" s="183">
        <v>221</v>
      </c>
      <c r="M2510" s="183">
        <v>22</v>
      </c>
      <c r="N2510" s="183">
        <v>427</v>
      </c>
      <c r="O2510" s="183">
        <v>196</v>
      </c>
      <c r="P2510" s="183">
        <v>219</v>
      </c>
      <c r="Q2510" s="183">
        <v>30</v>
      </c>
      <c r="R2510" s="183">
        <v>436</v>
      </c>
      <c r="S2510" s="183">
        <v>178</v>
      </c>
      <c r="T2510" s="183">
        <v>216</v>
      </c>
      <c r="U2510" s="183">
        <v>23</v>
      </c>
      <c r="V2510" s="183">
        <v>443</v>
      </c>
      <c r="W2510" s="183">
        <v>166</v>
      </c>
      <c r="X2510" s="183">
        <v>229</v>
      </c>
      <c r="Y2510" s="183">
        <v>20</v>
      </c>
    </row>
    <row r="2511" spans="1:25" x14ac:dyDescent="0.2">
      <c r="A2511" s="184">
        <v>12129010</v>
      </c>
      <c r="B2511" s="183" t="str">
        <f>[1]店マスタ!B2510</f>
        <v>家電サポート株式会社</v>
      </c>
      <c r="C2511" s="183">
        <v>0</v>
      </c>
      <c r="D2511" s="183">
        <v>0</v>
      </c>
      <c r="E2511" s="183" t="str">
        <f>_xlfn.XLOOKUP(A2511,[2]Sheet1!$R:$R,[2]Sheet1!$AB:$AB,"",0)</f>
        <v/>
      </c>
      <c r="F2511" s="183" t="str">
        <f>_xlfn.XLOOKUP($A2511,[3]【2026年03月度_全社】RFM客層一覧表データ!$A:$A,[3]【2026年03月度_全社】RFM客層一覧表データ!C:C,"",0)</f>
        <v/>
      </c>
      <c r="G2511" s="183" t="str">
        <f>_xlfn.XLOOKUP($A2511,[3]【2026年03月度_全社】RFM客層一覧表データ!$A:$A,[3]【2026年03月度_全社】RFM客層一覧表データ!D:D,"",0)</f>
        <v/>
      </c>
      <c r="H2511" s="183" t="str">
        <f>_xlfn.XLOOKUP($A2511,[3]【2026年03月度_全社】RFM客層一覧表データ!$A:$A,[3]【2026年03月度_全社】RFM客層一覧表データ!E:E,"",0)</f>
        <v/>
      </c>
      <c r="I2511" s="183" t="str">
        <f>_xlfn.XLOOKUP($A2511,[3]【2026年03月度_全社】RFM客層一覧表データ!$A:$A,[3]【2026年03月度_全社】RFM客層一覧表データ!F:F,"",0)</f>
        <v/>
      </c>
      <c r="J2511" s="183">
        <v>0</v>
      </c>
      <c r="K2511" s="183">
        <v>0</v>
      </c>
      <c r="L2511" s="183">
        <v>0</v>
      </c>
      <c r="M2511" s="183">
        <v>0</v>
      </c>
      <c r="N2511" s="183">
        <v>0</v>
      </c>
      <c r="O2511" s="183">
        <v>0</v>
      </c>
      <c r="P2511" s="183">
        <v>0</v>
      </c>
      <c r="Q2511" s="183">
        <v>0</v>
      </c>
      <c r="R2511" s="183">
        <v>0</v>
      </c>
      <c r="S2511" s="183">
        <v>0</v>
      </c>
      <c r="T2511" s="183">
        <v>0</v>
      </c>
      <c r="U2511" s="183">
        <v>0</v>
      </c>
      <c r="V2511" s="183">
        <v>0</v>
      </c>
      <c r="W2511" s="183">
        <v>0</v>
      </c>
      <c r="X2511" s="183">
        <v>0</v>
      </c>
      <c r="Y2511" s="183">
        <v>0</v>
      </c>
    </row>
    <row r="2512" spans="1:25" x14ac:dyDescent="0.2">
      <c r="A2512" s="184">
        <v>12129021</v>
      </c>
      <c r="B2512" s="183" t="str">
        <f>[1]店マスタ!B2511</f>
        <v>有限会社　家電サポートさかい</v>
      </c>
      <c r="C2512" s="183">
        <v>3</v>
      </c>
      <c r="D2512" s="183">
        <v>3</v>
      </c>
      <c r="E2512" s="183">
        <f>_xlfn.XLOOKUP(A2512,[2]Sheet1!$R:$R,[2]Sheet1!$AB:$AB,"",0)</f>
        <v>3</v>
      </c>
      <c r="F2512" s="183">
        <f>_xlfn.XLOOKUP($A2512,[3]【2026年03月度_全社】RFM客層一覧表データ!$A:$A,[3]【2026年03月度_全社】RFM客層一覧表データ!C:C,"",0)</f>
        <v>833</v>
      </c>
      <c r="G2512" s="183">
        <f>_xlfn.XLOOKUP($A2512,[3]【2026年03月度_全社】RFM客層一覧表データ!$A:$A,[3]【2026年03月度_全社】RFM客層一覧表データ!D:D,"",0)</f>
        <v>391</v>
      </c>
      <c r="H2512" s="183">
        <f>_xlfn.XLOOKUP($A2512,[3]【2026年03月度_全社】RFM客層一覧表データ!$A:$A,[3]【2026年03月度_全社】RFM客層一覧表データ!E:E,"",0)</f>
        <v>465</v>
      </c>
      <c r="I2512" s="183">
        <f>_xlfn.XLOOKUP($A2512,[3]【2026年03月度_全社】RFM客層一覧表データ!$A:$A,[3]【2026年03月度_全社】RFM客層一覧表データ!F:F,"",0)</f>
        <v>52</v>
      </c>
      <c r="J2512" s="183">
        <v>836</v>
      </c>
      <c r="K2512" s="183">
        <v>383</v>
      </c>
      <c r="L2512" s="183">
        <v>467</v>
      </c>
      <c r="M2512" s="183">
        <v>53</v>
      </c>
      <c r="N2512" s="183">
        <v>847</v>
      </c>
      <c r="O2512" s="183">
        <v>392</v>
      </c>
      <c r="P2512" s="183">
        <v>481</v>
      </c>
      <c r="Q2512" s="183">
        <v>35</v>
      </c>
      <c r="R2512" s="183">
        <v>867</v>
      </c>
      <c r="S2512" s="183">
        <v>388</v>
      </c>
      <c r="T2512" s="183">
        <v>493</v>
      </c>
      <c r="U2512" s="183">
        <v>37</v>
      </c>
      <c r="V2512" s="183">
        <v>908</v>
      </c>
      <c r="W2512" s="183">
        <v>428</v>
      </c>
      <c r="X2512" s="183">
        <v>506</v>
      </c>
      <c r="Y2512" s="183">
        <v>48</v>
      </c>
    </row>
    <row r="2513" spans="1:25" x14ac:dyDescent="0.2">
      <c r="A2513" s="184">
        <v>12130000</v>
      </c>
      <c r="B2513" s="183" t="str">
        <f>[1]店マスタ!B2512</f>
        <v>ウインド　八幡ムセン</v>
      </c>
      <c r="C2513" s="183">
        <v>2.5</v>
      </c>
      <c r="D2513" s="183">
        <v>2.5</v>
      </c>
      <c r="E2513" s="183">
        <f>_xlfn.XLOOKUP(A2513,[2]Sheet1!$R:$R,[2]Sheet1!$AB:$AB,"",0)</f>
        <v>2.5</v>
      </c>
      <c r="F2513" s="183">
        <f>_xlfn.XLOOKUP($A2513,[3]【2026年03月度_全社】RFM客層一覧表データ!$A:$A,[3]【2026年03月度_全社】RFM客層一覧表データ!C:C,"",0)</f>
        <v>486</v>
      </c>
      <c r="G2513" s="183">
        <f>_xlfn.XLOOKUP($A2513,[3]【2026年03月度_全社】RFM客層一覧表データ!$A:$A,[3]【2026年03月度_全社】RFM客層一覧表データ!D:D,"",0)</f>
        <v>238</v>
      </c>
      <c r="H2513" s="183">
        <f>_xlfn.XLOOKUP($A2513,[3]【2026年03月度_全社】RFM客層一覧表データ!$A:$A,[3]【2026年03月度_全社】RFM客層一覧表データ!E:E,"",0)</f>
        <v>297</v>
      </c>
      <c r="I2513" s="183">
        <f>_xlfn.XLOOKUP($A2513,[3]【2026年03月度_全社】RFM客層一覧表データ!$A:$A,[3]【2026年03月度_全社】RFM客層一覧表データ!F:F,"",0)</f>
        <v>28</v>
      </c>
      <c r="J2513" s="183">
        <v>483</v>
      </c>
      <c r="K2513" s="183">
        <v>236</v>
      </c>
      <c r="L2513" s="183">
        <v>304</v>
      </c>
      <c r="M2513" s="183">
        <v>26</v>
      </c>
      <c r="N2513" s="183">
        <v>498</v>
      </c>
      <c r="O2513" s="183">
        <v>228</v>
      </c>
      <c r="P2513" s="183">
        <v>307</v>
      </c>
      <c r="Q2513" s="183">
        <v>19</v>
      </c>
      <c r="R2513" s="183">
        <v>499</v>
      </c>
      <c r="S2513" s="183">
        <v>250</v>
      </c>
      <c r="T2513" s="183">
        <v>308</v>
      </c>
      <c r="U2513" s="183">
        <v>20</v>
      </c>
      <c r="V2513" s="183">
        <v>508</v>
      </c>
      <c r="W2513" s="183">
        <v>254</v>
      </c>
      <c r="X2513" s="183">
        <v>320</v>
      </c>
      <c r="Y2513" s="183">
        <v>17</v>
      </c>
    </row>
    <row r="2514" spans="1:25" x14ac:dyDescent="0.2">
      <c r="A2514" s="184">
        <v>12130007</v>
      </c>
      <c r="B2514" s="183" t="str">
        <f>[1]店マスタ!B2513</f>
        <v>（有）　エレキ社フクテ店</v>
      </c>
      <c r="C2514" s="183">
        <v>1.5</v>
      </c>
      <c r="D2514" s="183">
        <v>1.5</v>
      </c>
      <c r="E2514" s="183">
        <f>_xlfn.XLOOKUP(A2514,[2]Sheet1!$R:$R,[2]Sheet1!$AB:$AB,"",0)</f>
        <v>1.5</v>
      </c>
      <c r="F2514" s="183">
        <f>_xlfn.XLOOKUP($A2514,[3]【2026年03月度_全社】RFM客層一覧表データ!$A:$A,[3]【2026年03月度_全社】RFM客層一覧表データ!C:C,"",0)</f>
        <v>336</v>
      </c>
      <c r="G2514" s="183">
        <f>_xlfn.XLOOKUP($A2514,[3]【2026年03月度_全社】RFM客層一覧表データ!$A:$A,[3]【2026年03月度_全社】RFM客層一覧表データ!D:D,"",0)</f>
        <v>160</v>
      </c>
      <c r="H2514" s="183">
        <f>_xlfn.XLOOKUP($A2514,[3]【2026年03月度_全社】RFM客層一覧表データ!$A:$A,[3]【2026年03月度_全社】RFM客層一覧表データ!E:E,"",0)</f>
        <v>219</v>
      </c>
      <c r="I2514" s="183">
        <f>_xlfn.XLOOKUP($A2514,[3]【2026年03月度_全社】RFM客層一覧表データ!$A:$A,[3]【2026年03月度_全社】RFM客層一覧表データ!F:F,"",0)</f>
        <v>12</v>
      </c>
      <c r="J2514" s="183">
        <v>343</v>
      </c>
      <c r="K2514" s="183">
        <v>170</v>
      </c>
      <c r="L2514" s="183">
        <v>219</v>
      </c>
      <c r="M2514" s="183">
        <v>11</v>
      </c>
      <c r="N2514" s="183">
        <v>356</v>
      </c>
      <c r="O2514" s="183">
        <v>168</v>
      </c>
      <c r="P2514" s="183">
        <v>221</v>
      </c>
      <c r="Q2514" s="183">
        <v>7</v>
      </c>
      <c r="R2514" s="183">
        <v>368</v>
      </c>
      <c r="S2514" s="183">
        <v>178</v>
      </c>
      <c r="T2514" s="183">
        <v>223</v>
      </c>
      <c r="U2514" s="183">
        <v>20</v>
      </c>
      <c r="V2514" s="183">
        <v>362</v>
      </c>
      <c r="W2514" s="183">
        <v>169</v>
      </c>
      <c r="X2514" s="183">
        <v>231</v>
      </c>
      <c r="Y2514" s="183">
        <v>13</v>
      </c>
    </row>
    <row r="2515" spans="1:25" x14ac:dyDescent="0.2">
      <c r="A2515" s="184">
        <v>12130022</v>
      </c>
      <c r="B2515" s="183" t="str">
        <f>[1]店マスタ!B2514</f>
        <v>（有）サンセイデンキ</v>
      </c>
      <c r="C2515" s="183">
        <v>2.5</v>
      </c>
      <c r="D2515" s="183">
        <v>2.5</v>
      </c>
      <c r="E2515" s="183">
        <f>_xlfn.XLOOKUP(A2515,[2]Sheet1!$R:$R,[2]Sheet1!$AB:$AB,"",0)</f>
        <v>2.5</v>
      </c>
      <c r="F2515" s="183">
        <f>_xlfn.XLOOKUP($A2515,[3]【2026年03月度_全社】RFM客層一覧表データ!$A:$A,[3]【2026年03月度_全社】RFM客層一覧表データ!C:C,"",0)</f>
        <v>309</v>
      </c>
      <c r="G2515" s="183">
        <f>_xlfn.XLOOKUP($A2515,[3]【2026年03月度_全社】RFM客層一覧表データ!$A:$A,[3]【2026年03月度_全社】RFM客層一覧表データ!D:D,"",0)</f>
        <v>136</v>
      </c>
      <c r="H2515" s="183">
        <f>_xlfn.XLOOKUP($A2515,[3]【2026年03月度_全社】RFM客層一覧表データ!$A:$A,[3]【2026年03月度_全社】RFM客層一覧表データ!E:E,"",0)</f>
        <v>166</v>
      </c>
      <c r="I2515" s="183">
        <f>_xlfn.XLOOKUP($A2515,[3]【2026年03月度_全社】RFM客層一覧表データ!$A:$A,[3]【2026年03月度_全社】RFM客層一覧表データ!F:F,"",0)</f>
        <v>13</v>
      </c>
      <c r="J2515" s="183">
        <v>311</v>
      </c>
      <c r="K2515" s="183">
        <v>125</v>
      </c>
      <c r="L2515" s="183">
        <v>164</v>
      </c>
      <c r="M2515" s="183">
        <v>14</v>
      </c>
      <c r="N2515" s="183">
        <v>328</v>
      </c>
      <c r="O2515" s="183">
        <v>127</v>
      </c>
      <c r="P2515" s="183">
        <v>176</v>
      </c>
      <c r="Q2515" s="183">
        <v>11</v>
      </c>
      <c r="R2515" s="183">
        <v>342</v>
      </c>
      <c r="S2515" s="183">
        <v>136</v>
      </c>
      <c r="T2515" s="183">
        <v>186</v>
      </c>
      <c r="U2515" s="183">
        <v>11</v>
      </c>
      <c r="V2515" s="183">
        <v>334</v>
      </c>
      <c r="W2515" s="183">
        <v>140</v>
      </c>
      <c r="X2515" s="183">
        <v>191</v>
      </c>
      <c r="Y2515" s="183">
        <v>7</v>
      </c>
    </row>
    <row r="2516" spans="1:25" x14ac:dyDescent="0.2">
      <c r="A2516" s="184">
        <v>12130040</v>
      </c>
      <c r="B2516" s="183" t="str">
        <f>[1]店マスタ!B2515</f>
        <v>住まいる家電　美並</v>
      </c>
      <c r="C2516" s="183">
        <v>1.5</v>
      </c>
      <c r="D2516" s="183">
        <v>1.5</v>
      </c>
      <c r="E2516" s="183">
        <f>_xlfn.XLOOKUP(A2516,[2]Sheet1!$R:$R,[2]Sheet1!$AB:$AB,"",0)</f>
        <v>1.5</v>
      </c>
      <c r="F2516" s="183">
        <f>_xlfn.XLOOKUP($A2516,[3]【2026年03月度_全社】RFM客層一覧表データ!$A:$A,[3]【2026年03月度_全社】RFM客層一覧表データ!C:C,"",0)</f>
        <v>401</v>
      </c>
      <c r="G2516" s="183">
        <f>_xlfn.XLOOKUP($A2516,[3]【2026年03月度_全社】RFM客層一覧表データ!$A:$A,[3]【2026年03月度_全社】RFM客層一覧表データ!D:D,"",0)</f>
        <v>184</v>
      </c>
      <c r="H2516" s="183">
        <f>_xlfn.XLOOKUP($A2516,[3]【2026年03月度_全社】RFM客層一覧表データ!$A:$A,[3]【2026年03月度_全社】RFM客層一覧表データ!E:E,"",0)</f>
        <v>179</v>
      </c>
      <c r="I2516" s="183">
        <f>_xlfn.XLOOKUP($A2516,[3]【2026年03月度_全社】RFM客層一覧表データ!$A:$A,[3]【2026年03月度_全社】RFM客層一覧表データ!F:F,"",0)</f>
        <v>29</v>
      </c>
      <c r="J2516" s="183">
        <v>408</v>
      </c>
      <c r="K2516" s="183">
        <v>168</v>
      </c>
      <c r="L2516" s="183">
        <v>189</v>
      </c>
      <c r="M2516" s="183">
        <v>17</v>
      </c>
      <c r="N2516" s="183">
        <v>430</v>
      </c>
      <c r="O2516" s="183">
        <v>183</v>
      </c>
      <c r="P2516" s="183">
        <v>194</v>
      </c>
      <c r="Q2516" s="183">
        <v>23</v>
      </c>
      <c r="R2516" s="183">
        <v>451</v>
      </c>
      <c r="S2516" s="183">
        <v>192</v>
      </c>
      <c r="T2516" s="183">
        <v>205</v>
      </c>
      <c r="U2516" s="183">
        <v>18</v>
      </c>
      <c r="V2516" s="183">
        <v>474</v>
      </c>
      <c r="W2516" s="183">
        <v>212</v>
      </c>
      <c r="X2516" s="183">
        <v>209</v>
      </c>
      <c r="Y2516" s="183">
        <v>20</v>
      </c>
    </row>
    <row r="2517" spans="1:25" x14ac:dyDescent="0.2">
      <c r="A2517" s="184">
        <v>12130056</v>
      </c>
      <c r="B2517" s="183" t="str">
        <f>[1]店マスタ!B2516</f>
        <v>パナショップまつやま</v>
      </c>
      <c r="C2517" s="183">
        <v>4</v>
      </c>
      <c r="D2517" s="183">
        <v>3</v>
      </c>
      <c r="E2517" s="183">
        <f>_xlfn.XLOOKUP(A2517,[2]Sheet1!$R:$R,[2]Sheet1!$AB:$AB,"",0)</f>
        <v>3</v>
      </c>
      <c r="F2517" s="183">
        <f>_xlfn.XLOOKUP($A2517,[3]【2026年03月度_全社】RFM客層一覧表データ!$A:$A,[3]【2026年03月度_全社】RFM客層一覧表データ!C:C,"",0)</f>
        <v>1309</v>
      </c>
      <c r="G2517" s="183">
        <f>_xlfn.XLOOKUP($A2517,[3]【2026年03月度_全社】RFM客層一覧表データ!$A:$A,[3]【2026年03月度_全社】RFM客層一覧表データ!D:D,"",0)</f>
        <v>567</v>
      </c>
      <c r="H2517" s="183">
        <f>_xlfn.XLOOKUP($A2517,[3]【2026年03月度_全社】RFM客層一覧表データ!$A:$A,[3]【2026年03月度_全社】RFM客層一覧表データ!E:E,"",0)</f>
        <v>600</v>
      </c>
      <c r="I2517" s="183">
        <f>_xlfn.XLOOKUP($A2517,[3]【2026年03月度_全社】RFM客層一覧表データ!$A:$A,[3]【2026年03月度_全社】RFM客層一覧表データ!F:F,"",0)</f>
        <v>66</v>
      </c>
      <c r="J2517" s="183">
        <v>1380</v>
      </c>
      <c r="K2517" s="183">
        <v>559</v>
      </c>
      <c r="L2517" s="183">
        <v>630</v>
      </c>
      <c r="M2517" s="183">
        <v>57</v>
      </c>
      <c r="N2517" s="183">
        <v>1415</v>
      </c>
      <c r="O2517" s="183">
        <v>614</v>
      </c>
      <c r="P2517" s="183">
        <v>663</v>
      </c>
      <c r="Q2517" s="183">
        <v>62</v>
      </c>
      <c r="R2517" s="183">
        <v>1481</v>
      </c>
      <c r="S2517" s="183">
        <v>642</v>
      </c>
      <c r="T2517" s="183">
        <v>691</v>
      </c>
      <c r="U2517" s="183">
        <v>62</v>
      </c>
      <c r="V2517" s="183">
        <v>1579</v>
      </c>
      <c r="W2517" s="183">
        <v>673</v>
      </c>
      <c r="X2517" s="183">
        <v>743</v>
      </c>
      <c r="Y2517" s="183">
        <v>73</v>
      </c>
    </row>
    <row r="2518" spans="1:25" x14ac:dyDescent="0.2">
      <c r="A2518" s="184">
        <v>12130061</v>
      </c>
      <c r="B2518" s="183" t="str">
        <f>[1]店マスタ!B2517</f>
        <v>みのでん</v>
      </c>
      <c r="C2518" s="183">
        <v>3</v>
      </c>
      <c r="D2518" s="183">
        <v>3</v>
      </c>
      <c r="E2518" s="183">
        <f>_xlfn.XLOOKUP(A2518,[2]Sheet1!$R:$R,[2]Sheet1!$AB:$AB,"",0)</f>
        <v>3</v>
      </c>
      <c r="F2518" s="183">
        <f>_xlfn.XLOOKUP($A2518,[3]【2026年03月度_全社】RFM客層一覧表データ!$A:$A,[3]【2026年03月度_全社】RFM客層一覧表データ!C:C,"",0)</f>
        <v>398</v>
      </c>
      <c r="G2518" s="183">
        <f>_xlfn.XLOOKUP($A2518,[3]【2026年03月度_全社】RFM客層一覧表データ!$A:$A,[3]【2026年03月度_全社】RFM客層一覧表データ!D:D,"",0)</f>
        <v>167</v>
      </c>
      <c r="H2518" s="183">
        <f>_xlfn.XLOOKUP($A2518,[3]【2026年03月度_全社】RFM客層一覧表データ!$A:$A,[3]【2026年03月度_全社】RFM客層一覧表データ!E:E,"",0)</f>
        <v>169</v>
      </c>
      <c r="I2518" s="183">
        <f>_xlfn.XLOOKUP($A2518,[3]【2026年03月度_全社】RFM客層一覧表データ!$A:$A,[3]【2026年03月度_全社】RFM客層一覧表データ!F:F,"",0)</f>
        <v>13</v>
      </c>
      <c r="J2518" s="183">
        <v>444</v>
      </c>
      <c r="K2518" s="183">
        <v>190</v>
      </c>
      <c r="L2518" s="183">
        <v>177</v>
      </c>
      <c r="M2518" s="183">
        <v>23</v>
      </c>
      <c r="N2518" s="183">
        <v>463</v>
      </c>
      <c r="O2518" s="183">
        <v>184</v>
      </c>
      <c r="P2518" s="183">
        <v>201</v>
      </c>
      <c r="Q2518" s="183">
        <v>17</v>
      </c>
      <c r="R2518" s="183">
        <v>500</v>
      </c>
      <c r="S2518" s="183">
        <v>152</v>
      </c>
      <c r="T2518" s="183">
        <v>205</v>
      </c>
      <c r="U2518" s="183">
        <v>16</v>
      </c>
      <c r="V2518" s="183">
        <v>541</v>
      </c>
      <c r="W2518" s="183">
        <v>196</v>
      </c>
      <c r="X2518" s="183">
        <v>221</v>
      </c>
      <c r="Y2518" s="183">
        <v>26</v>
      </c>
    </row>
    <row r="2519" spans="1:25" x14ac:dyDescent="0.2">
      <c r="A2519" s="184">
        <v>12131102</v>
      </c>
      <c r="B2519" s="183" t="str">
        <f>[1]店マスタ!B2518</f>
        <v>株式会社　カネカ電化センター</v>
      </c>
      <c r="C2519" s="183">
        <v>1.5</v>
      </c>
      <c r="D2519" s="183">
        <v>1.5</v>
      </c>
      <c r="E2519" s="183">
        <f>_xlfn.XLOOKUP(A2519,[2]Sheet1!$R:$R,[2]Sheet1!$AB:$AB,"",0)</f>
        <v>1.5</v>
      </c>
      <c r="F2519" s="183" t="str">
        <f>_xlfn.XLOOKUP($A2519,[3]【2026年03月度_全社】RFM客層一覧表データ!$A:$A,[3]【2026年03月度_全社】RFM客層一覧表データ!C:C,"",0)</f>
        <v/>
      </c>
      <c r="G2519" s="183" t="str">
        <f>_xlfn.XLOOKUP($A2519,[3]【2026年03月度_全社】RFM客層一覧表データ!$A:$A,[3]【2026年03月度_全社】RFM客層一覧表データ!D:D,"",0)</f>
        <v/>
      </c>
      <c r="H2519" s="183" t="str">
        <f>_xlfn.XLOOKUP($A2519,[3]【2026年03月度_全社】RFM客層一覧表データ!$A:$A,[3]【2026年03月度_全社】RFM客層一覧表データ!E:E,"",0)</f>
        <v/>
      </c>
      <c r="I2519" s="183" t="str">
        <f>_xlfn.XLOOKUP($A2519,[3]【2026年03月度_全社】RFM客層一覧表データ!$A:$A,[3]【2026年03月度_全社】RFM客層一覧表データ!F:F,"",0)</f>
        <v/>
      </c>
      <c r="J2519" s="183">
        <v>0</v>
      </c>
      <c r="K2519" s="183">
        <v>0</v>
      </c>
      <c r="L2519" s="183">
        <v>0</v>
      </c>
      <c r="M2519" s="183">
        <v>0</v>
      </c>
      <c r="N2519" s="183">
        <v>0</v>
      </c>
      <c r="O2519" s="183">
        <v>0</v>
      </c>
      <c r="P2519" s="183">
        <v>0</v>
      </c>
      <c r="Q2519" s="183">
        <v>0</v>
      </c>
      <c r="R2519" s="183">
        <v>0</v>
      </c>
      <c r="S2519" s="183">
        <v>0</v>
      </c>
      <c r="T2519" s="183">
        <v>0</v>
      </c>
      <c r="U2519" s="183">
        <v>0</v>
      </c>
      <c r="V2519" s="183">
        <v>0</v>
      </c>
      <c r="W2519" s="183">
        <v>0</v>
      </c>
      <c r="X2519" s="183">
        <v>0</v>
      </c>
      <c r="Y2519" s="183">
        <v>0</v>
      </c>
    </row>
    <row r="2520" spans="1:25" x14ac:dyDescent="0.2">
      <c r="A2520" s="184">
        <v>12131103</v>
      </c>
      <c r="B2520" s="183" t="str">
        <f>[1]店マスタ!B2519</f>
        <v>有限会社　共進電化</v>
      </c>
      <c r="C2520" s="183">
        <v>1.5</v>
      </c>
      <c r="D2520" s="183">
        <v>1.5</v>
      </c>
      <c r="E2520" s="183">
        <f>_xlfn.XLOOKUP(A2520,[2]Sheet1!$R:$R,[2]Sheet1!$AB:$AB,"",0)</f>
        <v>1.5</v>
      </c>
      <c r="F2520" s="183">
        <f>_xlfn.XLOOKUP($A2520,[3]【2026年03月度_全社】RFM客層一覧表データ!$A:$A,[3]【2026年03月度_全社】RFM客層一覧表データ!C:C,"",0)</f>
        <v>386</v>
      </c>
      <c r="G2520" s="183">
        <f>_xlfn.XLOOKUP($A2520,[3]【2026年03月度_全社】RFM客層一覧表データ!$A:$A,[3]【2026年03月度_全社】RFM客層一覧表データ!D:D,"",0)</f>
        <v>151</v>
      </c>
      <c r="H2520" s="183">
        <f>_xlfn.XLOOKUP($A2520,[3]【2026年03月度_全社】RFM客層一覧表データ!$A:$A,[3]【2026年03月度_全社】RFM客層一覧表データ!E:E,"",0)</f>
        <v>179</v>
      </c>
      <c r="I2520" s="183">
        <f>_xlfn.XLOOKUP($A2520,[3]【2026年03月度_全社】RFM客層一覧表データ!$A:$A,[3]【2026年03月度_全社】RFM客層一覧表データ!F:F,"",0)</f>
        <v>26</v>
      </c>
      <c r="J2520" s="183">
        <v>390</v>
      </c>
      <c r="K2520" s="183">
        <v>148</v>
      </c>
      <c r="L2520" s="183">
        <v>174</v>
      </c>
      <c r="M2520" s="183">
        <v>22</v>
      </c>
      <c r="N2520" s="183">
        <v>411</v>
      </c>
      <c r="O2520" s="183">
        <v>159</v>
      </c>
      <c r="P2520" s="183">
        <v>176</v>
      </c>
      <c r="Q2520" s="183">
        <v>24</v>
      </c>
      <c r="R2520" s="183">
        <v>413</v>
      </c>
      <c r="S2520" s="183">
        <v>163</v>
      </c>
      <c r="T2520" s="183">
        <v>184</v>
      </c>
      <c r="U2520" s="183">
        <v>29</v>
      </c>
      <c r="V2520" s="183">
        <v>431</v>
      </c>
      <c r="W2520" s="183">
        <v>175</v>
      </c>
      <c r="X2520" s="183">
        <v>188</v>
      </c>
      <c r="Y2520" s="183">
        <v>33</v>
      </c>
    </row>
    <row r="2521" spans="1:25" x14ac:dyDescent="0.2">
      <c r="A2521" s="184">
        <v>12131104</v>
      </c>
      <c r="B2521" s="183" t="str">
        <f>[1]店マスタ!B2520</f>
        <v>パナスペ－ス　アスク</v>
      </c>
      <c r="C2521" s="183">
        <v>1.5</v>
      </c>
      <c r="D2521" s="183">
        <v>1.5</v>
      </c>
      <c r="E2521" s="183">
        <f>_xlfn.XLOOKUP(A2521,[2]Sheet1!$R:$R,[2]Sheet1!$AB:$AB,"",0)</f>
        <v>1.5</v>
      </c>
      <c r="F2521" s="183">
        <f>_xlfn.XLOOKUP($A2521,[3]【2026年03月度_全社】RFM客層一覧表データ!$A:$A,[3]【2026年03月度_全社】RFM客層一覧表データ!C:C,"",0)</f>
        <v>253</v>
      </c>
      <c r="G2521" s="183">
        <f>_xlfn.XLOOKUP($A2521,[3]【2026年03月度_全社】RFM客層一覧表データ!$A:$A,[3]【2026年03月度_全社】RFM客層一覧表データ!D:D,"",0)</f>
        <v>97</v>
      </c>
      <c r="H2521" s="183">
        <f>_xlfn.XLOOKUP($A2521,[3]【2026年03月度_全社】RFM客層一覧表データ!$A:$A,[3]【2026年03月度_全社】RFM客層一覧表データ!E:E,"",0)</f>
        <v>134</v>
      </c>
      <c r="I2521" s="183">
        <f>_xlfn.XLOOKUP($A2521,[3]【2026年03月度_全社】RFM客層一覧表データ!$A:$A,[3]【2026年03月度_全社】RFM客層一覧表データ!F:F,"",0)</f>
        <v>4</v>
      </c>
      <c r="J2521" s="183">
        <v>275</v>
      </c>
      <c r="K2521" s="183">
        <v>97</v>
      </c>
      <c r="L2521" s="183">
        <v>146</v>
      </c>
      <c r="M2521" s="183">
        <v>11</v>
      </c>
      <c r="N2521" s="183">
        <v>289</v>
      </c>
      <c r="O2521" s="183">
        <v>112</v>
      </c>
      <c r="P2521" s="183">
        <v>157</v>
      </c>
      <c r="Q2521" s="183">
        <v>9</v>
      </c>
      <c r="R2521" s="183">
        <v>300</v>
      </c>
      <c r="S2521" s="183">
        <v>124</v>
      </c>
      <c r="T2521" s="183">
        <v>166</v>
      </c>
      <c r="U2521" s="183">
        <v>10</v>
      </c>
      <c r="V2521" s="183">
        <v>310</v>
      </c>
      <c r="W2521" s="183">
        <v>139</v>
      </c>
      <c r="X2521" s="183">
        <v>171</v>
      </c>
      <c r="Y2521" s="183">
        <v>13</v>
      </c>
    </row>
    <row r="2522" spans="1:25" x14ac:dyDescent="0.2">
      <c r="A2522" s="184">
        <v>12131106</v>
      </c>
      <c r="B2522" s="183" t="str">
        <f>[1]店マスタ!B2521</f>
        <v>有限会社　ボイス</v>
      </c>
      <c r="C2522" s="183">
        <v>2.5</v>
      </c>
      <c r="D2522" s="183">
        <v>2.5</v>
      </c>
      <c r="E2522" s="183">
        <f>_xlfn.XLOOKUP(A2522,[2]Sheet1!$R:$R,[2]Sheet1!$AB:$AB,"",0)</f>
        <v>2.5</v>
      </c>
      <c r="F2522" s="183">
        <f>_xlfn.XLOOKUP($A2522,[3]【2026年03月度_全社】RFM客層一覧表データ!$A:$A,[3]【2026年03月度_全社】RFM客層一覧表データ!C:C,"",0)</f>
        <v>597</v>
      </c>
      <c r="G2522" s="183">
        <f>_xlfn.XLOOKUP($A2522,[3]【2026年03月度_全社】RFM客層一覧表データ!$A:$A,[3]【2026年03月度_全社】RFM客層一覧表データ!D:D,"",0)</f>
        <v>247</v>
      </c>
      <c r="H2522" s="183">
        <f>_xlfn.XLOOKUP($A2522,[3]【2026年03月度_全社】RFM客層一覧表データ!$A:$A,[3]【2026年03月度_全社】RFM客層一覧表データ!E:E,"",0)</f>
        <v>313</v>
      </c>
      <c r="I2522" s="183">
        <f>_xlfn.XLOOKUP($A2522,[3]【2026年03月度_全社】RFM客層一覧表データ!$A:$A,[3]【2026年03月度_全社】RFM客層一覧表データ!F:F,"",0)</f>
        <v>17</v>
      </c>
      <c r="J2522" s="183">
        <v>632</v>
      </c>
      <c r="K2522" s="183">
        <v>250</v>
      </c>
      <c r="L2522" s="183">
        <v>320</v>
      </c>
      <c r="M2522" s="183">
        <v>16</v>
      </c>
      <c r="N2522" s="183">
        <v>653</v>
      </c>
      <c r="O2522" s="183">
        <v>263</v>
      </c>
      <c r="P2522" s="183">
        <v>334</v>
      </c>
      <c r="Q2522" s="183">
        <v>23</v>
      </c>
      <c r="R2522" s="183">
        <v>682</v>
      </c>
      <c r="S2522" s="183">
        <v>306</v>
      </c>
      <c r="T2522" s="183">
        <v>343</v>
      </c>
      <c r="U2522" s="183">
        <v>35</v>
      </c>
      <c r="V2522" s="183">
        <v>689</v>
      </c>
      <c r="W2522" s="183">
        <v>320</v>
      </c>
      <c r="X2522" s="183">
        <v>353</v>
      </c>
      <c r="Y2522" s="183">
        <v>34</v>
      </c>
    </row>
    <row r="2523" spans="1:25" x14ac:dyDescent="0.2">
      <c r="A2523" s="184">
        <v>12131107</v>
      </c>
      <c r="B2523" s="183" t="str">
        <f>[1]店マスタ!B2522</f>
        <v>道　電　機</v>
      </c>
      <c r="C2523" s="183">
        <v>1.5</v>
      </c>
      <c r="D2523" s="183">
        <v>1.5</v>
      </c>
      <c r="E2523" s="183">
        <f>_xlfn.XLOOKUP(A2523,[2]Sheet1!$R:$R,[2]Sheet1!$AB:$AB,"",0)</f>
        <v>1.5</v>
      </c>
      <c r="F2523" s="183">
        <f>_xlfn.XLOOKUP($A2523,[3]【2026年03月度_全社】RFM客層一覧表データ!$A:$A,[3]【2026年03月度_全社】RFM客層一覧表データ!C:C,"",0)</f>
        <v>514</v>
      </c>
      <c r="G2523" s="183">
        <f>_xlfn.XLOOKUP($A2523,[3]【2026年03月度_全社】RFM客層一覧表データ!$A:$A,[3]【2026年03月度_全社】RFM客層一覧表データ!D:D,"",0)</f>
        <v>214</v>
      </c>
      <c r="H2523" s="183">
        <f>_xlfn.XLOOKUP($A2523,[3]【2026年03月度_全社】RFM客層一覧表データ!$A:$A,[3]【2026年03月度_全社】RFM客層一覧表データ!E:E,"",0)</f>
        <v>286</v>
      </c>
      <c r="I2523" s="183">
        <f>_xlfn.XLOOKUP($A2523,[3]【2026年03月度_全社】RFM客層一覧表データ!$A:$A,[3]【2026年03月度_全社】RFM客層一覧表データ!F:F,"",0)</f>
        <v>25</v>
      </c>
      <c r="J2523" s="183">
        <v>537</v>
      </c>
      <c r="K2523" s="183">
        <v>228</v>
      </c>
      <c r="L2523" s="183">
        <v>304</v>
      </c>
      <c r="M2523" s="183">
        <v>23</v>
      </c>
      <c r="N2523" s="183">
        <v>563</v>
      </c>
      <c r="O2523" s="183">
        <v>242</v>
      </c>
      <c r="P2523" s="183">
        <v>303</v>
      </c>
      <c r="Q2523" s="183">
        <v>28</v>
      </c>
      <c r="R2523" s="183">
        <v>582</v>
      </c>
      <c r="S2523" s="183">
        <v>251</v>
      </c>
      <c r="T2523" s="183">
        <v>325</v>
      </c>
      <c r="U2523" s="183">
        <v>17</v>
      </c>
      <c r="V2523" s="183">
        <v>605</v>
      </c>
      <c r="W2523" s="183">
        <v>276</v>
      </c>
      <c r="X2523" s="183">
        <v>321</v>
      </c>
      <c r="Y2523" s="183">
        <v>40</v>
      </c>
    </row>
    <row r="2524" spans="1:25" x14ac:dyDescent="0.2">
      <c r="A2524" s="184">
        <v>12138000</v>
      </c>
      <c r="B2524" s="183" t="str">
        <f>[1]店マスタ!B2523</f>
        <v>合資会社　加納光電社</v>
      </c>
      <c r="C2524" s="183">
        <v>2</v>
      </c>
      <c r="D2524" s="183">
        <v>2</v>
      </c>
      <c r="E2524" s="183">
        <f>_xlfn.XLOOKUP(A2524,[2]Sheet1!$R:$R,[2]Sheet1!$AB:$AB,"",0)</f>
        <v>2</v>
      </c>
      <c r="F2524" s="183">
        <f>_xlfn.XLOOKUP($A2524,[3]【2026年03月度_全社】RFM客層一覧表データ!$A:$A,[3]【2026年03月度_全社】RFM客層一覧表データ!C:C,"",0)</f>
        <v>670</v>
      </c>
      <c r="G2524" s="183">
        <f>_xlfn.XLOOKUP($A2524,[3]【2026年03月度_全社】RFM客層一覧表データ!$A:$A,[3]【2026年03月度_全社】RFM客層一覧表データ!D:D,"",0)</f>
        <v>238</v>
      </c>
      <c r="H2524" s="183">
        <f>_xlfn.XLOOKUP($A2524,[3]【2026年03月度_全社】RFM客層一覧表データ!$A:$A,[3]【2026年03月度_全社】RFM客層一覧表データ!E:E,"",0)</f>
        <v>313</v>
      </c>
      <c r="I2524" s="183">
        <f>_xlfn.XLOOKUP($A2524,[3]【2026年03月度_全社】RFM客層一覧表データ!$A:$A,[3]【2026年03月度_全社】RFM客層一覧表データ!F:F,"",0)</f>
        <v>38</v>
      </c>
      <c r="J2524" s="183">
        <v>686</v>
      </c>
      <c r="K2524" s="183">
        <v>268</v>
      </c>
      <c r="L2524" s="183">
        <v>326</v>
      </c>
      <c r="M2524" s="183">
        <v>39</v>
      </c>
      <c r="N2524" s="183">
        <v>710</v>
      </c>
      <c r="O2524" s="183">
        <v>263</v>
      </c>
      <c r="P2524" s="183">
        <v>331</v>
      </c>
      <c r="Q2524" s="183">
        <v>37</v>
      </c>
      <c r="R2524" s="183">
        <v>740</v>
      </c>
      <c r="S2524" s="183">
        <v>297</v>
      </c>
      <c r="T2524" s="183">
        <v>340</v>
      </c>
      <c r="U2524" s="183">
        <v>52</v>
      </c>
      <c r="V2524" s="183">
        <v>752</v>
      </c>
      <c r="W2524" s="183">
        <v>292</v>
      </c>
      <c r="X2524" s="183">
        <v>347</v>
      </c>
      <c r="Y2524" s="183">
        <v>48</v>
      </c>
    </row>
    <row r="2525" spans="1:25" x14ac:dyDescent="0.2">
      <c r="A2525" s="184">
        <v>12138021</v>
      </c>
      <c r="B2525" s="183" t="str">
        <f>[1]店マスタ!B2524</f>
        <v>住まいる家電こうけつ</v>
      </c>
      <c r="C2525" s="183">
        <v>1.5</v>
      </c>
      <c r="D2525" s="183">
        <v>1.5</v>
      </c>
      <c r="E2525" s="183">
        <f>_xlfn.XLOOKUP(A2525,[2]Sheet1!$R:$R,[2]Sheet1!$AB:$AB,"",0)</f>
        <v>1.5</v>
      </c>
      <c r="F2525" s="183">
        <f>_xlfn.XLOOKUP($A2525,[3]【2026年03月度_全社】RFM客層一覧表データ!$A:$A,[3]【2026年03月度_全社】RFM客層一覧表データ!C:C,"",0)</f>
        <v>649</v>
      </c>
      <c r="G2525" s="183">
        <f>_xlfn.XLOOKUP($A2525,[3]【2026年03月度_全社】RFM客層一覧表データ!$A:$A,[3]【2026年03月度_全社】RFM客層一覧表データ!D:D,"",0)</f>
        <v>210</v>
      </c>
      <c r="H2525" s="183">
        <f>_xlfn.XLOOKUP($A2525,[3]【2026年03月度_全社】RFM客層一覧表データ!$A:$A,[3]【2026年03月度_全社】RFM客層一覧表データ!E:E,"",0)</f>
        <v>247</v>
      </c>
      <c r="I2525" s="183">
        <f>_xlfn.XLOOKUP($A2525,[3]【2026年03月度_全社】RFM客層一覧表データ!$A:$A,[3]【2026年03月度_全社】RFM客層一覧表データ!F:F,"",0)</f>
        <v>48</v>
      </c>
      <c r="J2525" s="183">
        <v>712</v>
      </c>
      <c r="K2525" s="183">
        <v>202</v>
      </c>
      <c r="L2525" s="183">
        <v>265</v>
      </c>
      <c r="M2525" s="183">
        <v>47</v>
      </c>
      <c r="N2525" s="183">
        <v>748</v>
      </c>
      <c r="O2525" s="183">
        <v>208</v>
      </c>
      <c r="P2525" s="183">
        <v>285</v>
      </c>
      <c r="Q2525" s="183">
        <v>58</v>
      </c>
      <c r="R2525" s="183">
        <v>393</v>
      </c>
      <c r="S2525" s="183">
        <v>184</v>
      </c>
      <c r="T2525" s="183">
        <v>183</v>
      </c>
      <c r="U2525" s="183">
        <v>47</v>
      </c>
      <c r="V2525" s="183">
        <v>356</v>
      </c>
      <c r="W2525" s="183">
        <v>179</v>
      </c>
      <c r="X2525" s="183">
        <v>179</v>
      </c>
      <c r="Y2525" s="183">
        <v>33</v>
      </c>
    </row>
    <row r="2526" spans="1:25" x14ac:dyDescent="0.2">
      <c r="A2526" s="184">
        <v>12138027</v>
      </c>
      <c r="B2526" s="183" t="str">
        <f>[1]店マスタ!B2525</f>
        <v>かかむでんき</v>
      </c>
      <c r="C2526" s="183">
        <v>2.5</v>
      </c>
      <c r="D2526" s="183">
        <v>0</v>
      </c>
      <c r="E2526" s="183" t="str">
        <f>_xlfn.XLOOKUP(A2526,[2]Sheet1!$R:$R,[2]Sheet1!$AB:$AB,"",0)</f>
        <v/>
      </c>
      <c r="F2526" s="183" t="str">
        <f>_xlfn.XLOOKUP($A2526,[3]【2026年03月度_全社】RFM客層一覧表データ!$A:$A,[3]【2026年03月度_全社】RFM客層一覧表データ!C:C,"",0)</f>
        <v/>
      </c>
      <c r="G2526" s="183" t="str">
        <f>_xlfn.XLOOKUP($A2526,[3]【2026年03月度_全社】RFM客層一覧表データ!$A:$A,[3]【2026年03月度_全社】RFM客層一覧表データ!D:D,"",0)</f>
        <v/>
      </c>
      <c r="H2526" s="183" t="str">
        <f>_xlfn.XLOOKUP($A2526,[3]【2026年03月度_全社】RFM客層一覧表データ!$A:$A,[3]【2026年03月度_全社】RFM客層一覧表データ!E:E,"",0)</f>
        <v/>
      </c>
      <c r="I2526" s="183" t="str">
        <f>_xlfn.XLOOKUP($A2526,[3]【2026年03月度_全社】RFM客層一覧表データ!$A:$A,[3]【2026年03月度_全社】RFM客層一覧表データ!F:F,"",0)</f>
        <v/>
      </c>
      <c r="J2526" s="183">
        <v>189</v>
      </c>
      <c r="K2526" s="183">
        <v>70</v>
      </c>
      <c r="L2526" s="183">
        <v>76</v>
      </c>
      <c r="M2526" s="183">
        <v>13</v>
      </c>
      <c r="N2526" s="183">
        <v>195</v>
      </c>
      <c r="O2526" s="183">
        <v>68</v>
      </c>
      <c r="P2526" s="183">
        <v>82</v>
      </c>
      <c r="Q2526" s="183">
        <v>15</v>
      </c>
      <c r="R2526" s="183">
        <v>200</v>
      </c>
      <c r="S2526" s="183">
        <v>66</v>
      </c>
      <c r="T2526" s="183">
        <v>92</v>
      </c>
      <c r="U2526" s="183">
        <v>10</v>
      </c>
      <c r="V2526" s="183">
        <v>214</v>
      </c>
      <c r="W2526" s="183">
        <v>68</v>
      </c>
      <c r="X2526" s="183">
        <v>92</v>
      </c>
      <c r="Y2526" s="183">
        <v>13</v>
      </c>
    </row>
    <row r="2527" spans="1:25" x14ac:dyDescent="0.2">
      <c r="A2527" s="184">
        <v>12138101</v>
      </c>
      <c r="B2527" s="183" t="str">
        <f>[1]店マスタ!B2526</f>
        <v>カワイ電化</v>
      </c>
      <c r="C2527" s="183">
        <v>1.5</v>
      </c>
      <c r="D2527" s="183">
        <v>1.5</v>
      </c>
      <c r="E2527" s="183">
        <f>_xlfn.XLOOKUP(A2527,[2]Sheet1!$R:$R,[2]Sheet1!$AB:$AB,"",0)</f>
        <v>1.5</v>
      </c>
      <c r="F2527" s="183">
        <f>_xlfn.XLOOKUP($A2527,[3]【2026年03月度_全社】RFM客層一覧表データ!$A:$A,[3]【2026年03月度_全社】RFM客層一覧表データ!C:C,"",0)</f>
        <v>291</v>
      </c>
      <c r="G2527" s="183">
        <f>_xlfn.XLOOKUP($A2527,[3]【2026年03月度_全社】RFM客層一覧表データ!$A:$A,[3]【2026年03月度_全社】RFM客層一覧表データ!D:D,"",0)</f>
        <v>106</v>
      </c>
      <c r="H2527" s="183">
        <f>_xlfn.XLOOKUP($A2527,[3]【2026年03月度_全社】RFM客層一覧表データ!$A:$A,[3]【2026年03月度_全社】RFM客層一覧表データ!E:E,"",0)</f>
        <v>149</v>
      </c>
      <c r="I2527" s="183">
        <f>_xlfn.XLOOKUP($A2527,[3]【2026年03月度_全社】RFM客層一覧表データ!$A:$A,[3]【2026年03月度_全社】RFM客層一覧表データ!F:F,"",0)</f>
        <v>12</v>
      </c>
      <c r="J2527" s="183">
        <v>301</v>
      </c>
      <c r="K2527" s="183">
        <v>113</v>
      </c>
      <c r="L2527" s="183">
        <v>163</v>
      </c>
      <c r="M2527" s="183">
        <v>11</v>
      </c>
      <c r="N2527" s="183">
        <v>321</v>
      </c>
      <c r="O2527" s="183">
        <v>123</v>
      </c>
      <c r="P2527" s="183">
        <v>180</v>
      </c>
      <c r="Q2527" s="183">
        <v>12</v>
      </c>
      <c r="R2527" s="183">
        <v>330</v>
      </c>
      <c r="S2527" s="183">
        <v>141</v>
      </c>
      <c r="T2527" s="183">
        <v>191</v>
      </c>
      <c r="U2527" s="183">
        <v>10</v>
      </c>
      <c r="V2527" s="183">
        <v>341</v>
      </c>
      <c r="W2527" s="183">
        <v>137</v>
      </c>
      <c r="X2527" s="183">
        <v>202</v>
      </c>
      <c r="Y2527" s="183">
        <v>11</v>
      </c>
    </row>
    <row r="2528" spans="1:25" x14ac:dyDescent="0.2">
      <c r="A2528" s="184">
        <v>12138103</v>
      </c>
      <c r="B2528" s="183" t="str">
        <f>[1]店マスタ!B2527</f>
        <v>家電サポート　いまい</v>
      </c>
      <c r="C2528" s="183">
        <v>3</v>
      </c>
      <c r="D2528" s="183">
        <v>3</v>
      </c>
      <c r="E2528" s="183">
        <f>_xlfn.XLOOKUP(A2528,[2]Sheet1!$R:$R,[2]Sheet1!$AB:$AB,"",0)</f>
        <v>3</v>
      </c>
      <c r="F2528" s="183">
        <f>_xlfn.XLOOKUP($A2528,[3]【2026年03月度_全社】RFM客層一覧表データ!$A:$A,[3]【2026年03月度_全社】RFM客層一覧表データ!C:C,"",0)</f>
        <v>1047</v>
      </c>
      <c r="G2528" s="183">
        <f>_xlfn.XLOOKUP($A2528,[3]【2026年03月度_全社】RFM客層一覧表データ!$A:$A,[3]【2026年03月度_全社】RFM客層一覧表データ!D:D,"",0)</f>
        <v>471</v>
      </c>
      <c r="H2528" s="183">
        <f>_xlfn.XLOOKUP($A2528,[3]【2026年03月度_全社】RFM客層一覧表データ!$A:$A,[3]【2026年03月度_全社】RFM客層一覧表データ!E:E,"",0)</f>
        <v>459</v>
      </c>
      <c r="I2528" s="183">
        <f>_xlfn.XLOOKUP($A2528,[3]【2026年03月度_全社】RFM客層一覧表データ!$A:$A,[3]【2026年03月度_全社】RFM客層一覧表データ!F:F,"",0)</f>
        <v>76</v>
      </c>
      <c r="J2528" s="183">
        <v>1044</v>
      </c>
      <c r="K2528" s="183">
        <v>450</v>
      </c>
      <c r="L2528" s="183">
        <v>452</v>
      </c>
      <c r="M2528" s="183">
        <v>68</v>
      </c>
      <c r="N2528" s="183">
        <v>1035</v>
      </c>
      <c r="O2528" s="183">
        <v>472</v>
      </c>
      <c r="P2528" s="183">
        <v>440</v>
      </c>
      <c r="Q2528" s="183">
        <v>78</v>
      </c>
      <c r="R2528" s="183">
        <v>1050</v>
      </c>
      <c r="S2528" s="183">
        <v>482</v>
      </c>
      <c r="T2528" s="183">
        <v>431</v>
      </c>
      <c r="U2528" s="183">
        <v>95</v>
      </c>
      <c r="V2528" s="183">
        <v>1045</v>
      </c>
      <c r="W2528" s="183">
        <v>464</v>
      </c>
      <c r="X2528" s="183">
        <v>431</v>
      </c>
      <c r="Y2528" s="183">
        <v>79</v>
      </c>
    </row>
    <row r="2529" spans="1:25" x14ac:dyDescent="0.2">
      <c r="A2529" s="184">
        <v>12138110</v>
      </c>
      <c r="B2529" s="183" t="str">
        <f>[1]店マスタ!B2528</f>
        <v>ウインド　いのうえ（坂祝）</v>
      </c>
      <c r="C2529" s="183">
        <v>1.5</v>
      </c>
      <c r="D2529" s="183">
        <v>1.5</v>
      </c>
      <c r="E2529" s="183">
        <f>_xlfn.XLOOKUP(A2529,[2]Sheet1!$R:$R,[2]Sheet1!$AB:$AB,"",0)</f>
        <v>1.5</v>
      </c>
      <c r="F2529" s="183">
        <f>_xlfn.XLOOKUP($A2529,[3]【2026年03月度_全社】RFM客層一覧表データ!$A:$A,[3]【2026年03月度_全社】RFM客層一覧表データ!C:C,"",0)</f>
        <v>201</v>
      </c>
      <c r="G2529" s="183">
        <f>_xlfn.XLOOKUP($A2529,[3]【2026年03月度_全社】RFM客層一覧表データ!$A:$A,[3]【2026年03月度_全社】RFM客層一覧表データ!D:D,"",0)</f>
        <v>96</v>
      </c>
      <c r="H2529" s="183">
        <f>_xlfn.XLOOKUP($A2529,[3]【2026年03月度_全社】RFM客層一覧表データ!$A:$A,[3]【2026年03月度_全社】RFM客層一覧表データ!E:E,"",0)</f>
        <v>137</v>
      </c>
      <c r="I2529" s="183">
        <f>_xlfn.XLOOKUP($A2529,[3]【2026年03月度_全社】RFM客層一覧表データ!$A:$A,[3]【2026年03月度_全社】RFM客層一覧表データ!F:F,"",0)</f>
        <v>3</v>
      </c>
      <c r="J2529" s="183">
        <v>215</v>
      </c>
      <c r="K2529" s="183">
        <v>97</v>
      </c>
      <c r="L2529" s="183">
        <v>142</v>
      </c>
      <c r="M2529" s="183">
        <v>5</v>
      </c>
      <c r="N2529" s="183">
        <v>222</v>
      </c>
      <c r="O2529" s="183">
        <v>104</v>
      </c>
      <c r="P2529" s="183">
        <v>153</v>
      </c>
      <c r="Q2529" s="183">
        <v>5</v>
      </c>
      <c r="R2529" s="183">
        <v>252</v>
      </c>
      <c r="S2529" s="183">
        <v>111</v>
      </c>
      <c r="T2529" s="183">
        <v>153</v>
      </c>
      <c r="U2529" s="183">
        <v>6</v>
      </c>
      <c r="V2529" s="183">
        <v>261</v>
      </c>
      <c r="W2529" s="183">
        <v>107</v>
      </c>
      <c r="X2529" s="183">
        <v>165</v>
      </c>
      <c r="Y2529" s="183">
        <v>3</v>
      </c>
    </row>
    <row r="2530" spans="1:25" x14ac:dyDescent="0.2">
      <c r="A2530" s="184">
        <v>12141101</v>
      </c>
      <c r="B2530" s="183" t="str">
        <f>[1]店マスタ!B2529</f>
        <v>今井電機商会</v>
      </c>
      <c r="C2530" s="183">
        <v>1</v>
      </c>
      <c r="D2530" s="183">
        <v>1</v>
      </c>
      <c r="E2530" s="183" t="str">
        <f>_xlfn.XLOOKUP(A2530,[2]Sheet1!$R:$R,[2]Sheet1!$AB:$AB,"",0)</f>
        <v/>
      </c>
      <c r="F2530" s="183">
        <f>_xlfn.XLOOKUP($A2530,[3]【2026年03月度_全社】RFM客層一覧表データ!$A:$A,[3]【2026年03月度_全社】RFM客層一覧表データ!C:C,"",0)</f>
        <v>186</v>
      </c>
      <c r="G2530" s="183">
        <f>_xlfn.XLOOKUP($A2530,[3]【2026年03月度_全社】RFM客層一覧表データ!$A:$A,[3]【2026年03月度_全社】RFM客層一覧表データ!D:D,"",0)</f>
        <v>71</v>
      </c>
      <c r="H2530" s="183">
        <f>_xlfn.XLOOKUP($A2530,[3]【2026年03月度_全社】RFM客層一覧表データ!$A:$A,[3]【2026年03月度_全社】RFM客層一覧表データ!E:E,"",0)</f>
        <v>90</v>
      </c>
      <c r="I2530" s="183">
        <f>_xlfn.XLOOKUP($A2530,[3]【2026年03月度_全社】RFM客層一覧表データ!$A:$A,[3]【2026年03月度_全社】RFM客層一覧表データ!F:F,"",0)</f>
        <v>6</v>
      </c>
      <c r="J2530" s="183">
        <v>215</v>
      </c>
      <c r="K2530" s="183">
        <v>65</v>
      </c>
      <c r="L2530" s="183">
        <v>90</v>
      </c>
      <c r="M2530" s="183">
        <v>10</v>
      </c>
      <c r="N2530" s="183">
        <v>237</v>
      </c>
      <c r="O2530" s="183">
        <v>84</v>
      </c>
      <c r="P2530" s="183">
        <v>96</v>
      </c>
      <c r="Q2530" s="183">
        <v>8</v>
      </c>
      <c r="R2530" s="183">
        <v>258</v>
      </c>
      <c r="S2530" s="183">
        <v>97</v>
      </c>
      <c r="T2530" s="183">
        <v>112</v>
      </c>
      <c r="U2530" s="183">
        <v>7</v>
      </c>
      <c r="V2530" s="183">
        <v>284</v>
      </c>
      <c r="W2530" s="183">
        <v>88</v>
      </c>
      <c r="X2530" s="183">
        <v>123</v>
      </c>
      <c r="Y2530" s="183">
        <v>10</v>
      </c>
    </row>
    <row r="2531" spans="1:25" x14ac:dyDescent="0.2">
      <c r="A2531" s="184">
        <v>12141107</v>
      </c>
      <c r="B2531" s="183" t="str">
        <f>[1]店マスタ!B2530</f>
        <v>有限会社　鎌倉電器商会</v>
      </c>
      <c r="C2531" s="183">
        <v>1.5</v>
      </c>
      <c r="D2531" s="183">
        <v>1.5</v>
      </c>
      <c r="E2531" s="183">
        <f>_xlfn.XLOOKUP(A2531,[2]Sheet1!$R:$R,[2]Sheet1!$AB:$AB,"",0)</f>
        <v>1.5</v>
      </c>
      <c r="F2531" s="183">
        <f>_xlfn.XLOOKUP($A2531,[3]【2026年03月度_全社】RFM客層一覧表データ!$A:$A,[3]【2026年03月度_全社】RFM客層一覧表データ!C:C,"",0)</f>
        <v>545</v>
      </c>
      <c r="G2531" s="183">
        <f>_xlfn.XLOOKUP($A2531,[3]【2026年03月度_全社】RFM客層一覧表データ!$A:$A,[3]【2026年03月度_全社】RFM客層一覧表データ!D:D,"",0)</f>
        <v>247</v>
      </c>
      <c r="H2531" s="183">
        <f>_xlfn.XLOOKUP($A2531,[3]【2026年03月度_全社】RFM客層一覧表データ!$A:$A,[3]【2026年03月度_全社】RFM客層一覧表データ!E:E,"",0)</f>
        <v>257</v>
      </c>
      <c r="I2531" s="183">
        <f>_xlfn.XLOOKUP($A2531,[3]【2026年03月度_全社】RFM客層一覧表データ!$A:$A,[3]【2026年03月度_全社】RFM客層一覧表データ!F:F,"",0)</f>
        <v>45</v>
      </c>
      <c r="J2531" s="183">
        <v>555</v>
      </c>
      <c r="K2531" s="183">
        <v>239</v>
      </c>
      <c r="L2531" s="183">
        <v>245</v>
      </c>
      <c r="M2531" s="183">
        <v>50</v>
      </c>
      <c r="N2531" s="183">
        <v>549</v>
      </c>
      <c r="O2531" s="183">
        <v>233</v>
      </c>
      <c r="P2531" s="183">
        <v>239</v>
      </c>
      <c r="Q2531" s="183">
        <v>41</v>
      </c>
      <c r="R2531" s="183">
        <v>561</v>
      </c>
      <c r="S2531" s="183">
        <v>231</v>
      </c>
      <c r="T2531" s="183">
        <v>219</v>
      </c>
      <c r="U2531" s="183">
        <v>46</v>
      </c>
      <c r="V2531" s="183">
        <v>549</v>
      </c>
      <c r="W2531" s="183">
        <v>238</v>
      </c>
      <c r="X2531" s="183">
        <v>205</v>
      </c>
      <c r="Y2531" s="183">
        <v>57</v>
      </c>
    </row>
    <row r="2532" spans="1:25" x14ac:dyDescent="0.2">
      <c r="A2532" s="184">
        <v>12143101</v>
      </c>
      <c r="B2532" s="183" t="str">
        <f>[1]店マスタ!B2531</f>
        <v>有限会社　明電器センター</v>
      </c>
      <c r="C2532" s="183">
        <v>7.5</v>
      </c>
      <c r="D2532" s="183">
        <v>7.5</v>
      </c>
      <c r="E2532" s="183">
        <f>_xlfn.XLOOKUP(A2532,[2]Sheet1!$R:$R,[2]Sheet1!$AB:$AB,"",0)</f>
        <v>7.5</v>
      </c>
      <c r="F2532" s="183">
        <f>_xlfn.XLOOKUP($A2532,[3]【2026年03月度_全社】RFM客層一覧表データ!$A:$A,[3]【2026年03月度_全社】RFM客層一覧表データ!C:C,"",0)</f>
        <v>728</v>
      </c>
      <c r="G2532" s="183">
        <f>_xlfn.XLOOKUP($A2532,[3]【2026年03月度_全社】RFM客層一覧表データ!$A:$A,[3]【2026年03月度_全社】RFM客層一覧表データ!D:D,"",0)</f>
        <v>296</v>
      </c>
      <c r="H2532" s="183">
        <f>_xlfn.XLOOKUP($A2532,[3]【2026年03月度_全社】RFM客層一覧表データ!$A:$A,[3]【2026年03月度_全社】RFM客層一覧表データ!E:E,"",0)</f>
        <v>335</v>
      </c>
      <c r="I2532" s="183">
        <f>_xlfn.XLOOKUP($A2532,[3]【2026年03月度_全社】RFM客層一覧表データ!$A:$A,[3]【2026年03月度_全社】RFM客層一覧表データ!F:F,"",0)</f>
        <v>31</v>
      </c>
      <c r="J2532" s="183">
        <v>818</v>
      </c>
      <c r="K2532" s="183">
        <v>301</v>
      </c>
      <c r="L2532" s="183">
        <v>405</v>
      </c>
      <c r="M2532" s="183">
        <v>37</v>
      </c>
      <c r="N2532" s="183">
        <v>872</v>
      </c>
      <c r="O2532" s="183">
        <v>301</v>
      </c>
      <c r="P2532" s="183">
        <v>455</v>
      </c>
      <c r="Q2532" s="183">
        <v>32</v>
      </c>
      <c r="R2532" s="183">
        <v>766</v>
      </c>
      <c r="S2532" s="183">
        <v>265</v>
      </c>
      <c r="T2532" s="183">
        <v>387</v>
      </c>
      <c r="U2532" s="183">
        <v>27</v>
      </c>
      <c r="V2532" s="183">
        <v>852</v>
      </c>
      <c r="W2532" s="183">
        <v>280</v>
      </c>
      <c r="X2532" s="183">
        <v>458</v>
      </c>
      <c r="Y2532" s="183">
        <v>22</v>
      </c>
    </row>
    <row r="2533" spans="1:25" x14ac:dyDescent="0.2">
      <c r="A2533" s="184">
        <v>12143103</v>
      </c>
      <c r="B2533" s="183" t="str">
        <f>[1]店マスタ!B2532</f>
        <v>有限会社　鎌倉電器　下呂店</v>
      </c>
      <c r="C2533" s="183">
        <v>3.5</v>
      </c>
      <c r="D2533" s="183">
        <v>2.5</v>
      </c>
      <c r="E2533" s="183">
        <f>_xlfn.XLOOKUP(A2533,[2]Sheet1!$R:$R,[2]Sheet1!$AB:$AB,"",0)</f>
        <v>2.5</v>
      </c>
      <c r="F2533" s="183">
        <f>_xlfn.XLOOKUP($A2533,[3]【2026年03月度_全社】RFM客層一覧表データ!$A:$A,[3]【2026年03月度_全社】RFM客層一覧表データ!C:C,"",0)</f>
        <v>633</v>
      </c>
      <c r="G2533" s="183">
        <f>_xlfn.XLOOKUP($A2533,[3]【2026年03月度_全社】RFM客層一覧表データ!$A:$A,[3]【2026年03月度_全社】RFM客層一覧表データ!D:D,"",0)</f>
        <v>311</v>
      </c>
      <c r="H2533" s="183">
        <f>_xlfn.XLOOKUP($A2533,[3]【2026年03月度_全社】RFM客層一覧表データ!$A:$A,[3]【2026年03月度_全社】RFM客層一覧表データ!E:E,"",0)</f>
        <v>302</v>
      </c>
      <c r="I2533" s="183">
        <f>_xlfn.XLOOKUP($A2533,[3]【2026年03月度_全社】RFM客層一覧表データ!$A:$A,[3]【2026年03月度_全社】RFM客層一覧表データ!F:F,"",0)</f>
        <v>44</v>
      </c>
      <c r="J2533" s="183">
        <v>666</v>
      </c>
      <c r="K2533" s="183">
        <v>284</v>
      </c>
      <c r="L2533" s="183">
        <v>279</v>
      </c>
      <c r="M2533" s="183">
        <v>30</v>
      </c>
      <c r="N2533" s="183">
        <v>724</v>
      </c>
      <c r="O2533" s="183">
        <v>336</v>
      </c>
      <c r="P2533" s="183">
        <v>279</v>
      </c>
      <c r="Q2533" s="183">
        <v>53</v>
      </c>
      <c r="R2533" s="183">
        <v>707</v>
      </c>
      <c r="S2533" s="183">
        <v>317</v>
      </c>
      <c r="T2533" s="183">
        <v>250</v>
      </c>
      <c r="U2533" s="183">
        <v>37</v>
      </c>
      <c r="V2533" s="183">
        <v>775</v>
      </c>
      <c r="W2533" s="183">
        <v>335</v>
      </c>
      <c r="X2533" s="183">
        <v>208</v>
      </c>
      <c r="Y2533" s="183">
        <v>71</v>
      </c>
    </row>
    <row r="2534" spans="1:25" x14ac:dyDescent="0.2">
      <c r="A2534" s="184">
        <v>12143108</v>
      </c>
      <c r="B2534" s="183" t="str">
        <f>[1]店マスタ!B2533</f>
        <v>電化のマツシマヤ</v>
      </c>
      <c r="C2534" s="183">
        <v>2.5</v>
      </c>
      <c r="D2534" s="183">
        <v>2.5</v>
      </c>
      <c r="E2534" s="183">
        <f>_xlfn.XLOOKUP(A2534,[2]Sheet1!$R:$R,[2]Sheet1!$AB:$AB,"",0)</f>
        <v>2.5</v>
      </c>
      <c r="F2534" s="183">
        <f>_xlfn.XLOOKUP($A2534,[3]【2026年03月度_全社】RFM客層一覧表データ!$A:$A,[3]【2026年03月度_全社】RFM客層一覧表データ!C:C,"",0)</f>
        <v>102</v>
      </c>
      <c r="G2534" s="183">
        <f>_xlfn.XLOOKUP($A2534,[3]【2026年03月度_全社】RFM客層一覧表データ!$A:$A,[3]【2026年03月度_全社】RFM客層一覧表データ!D:D,"",0)</f>
        <v>0</v>
      </c>
      <c r="H2534" s="183">
        <f>_xlfn.XLOOKUP($A2534,[3]【2026年03月度_全社】RFM客層一覧表データ!$A:$A,[3]【2026年03月度_全社】RFM客層一覧表データ!E:E,"",0)</f>
        <v>14</v>
      </c>
      <c r="I2534" s="183">
        <f>_xlfn.XLOOKUP($A2534,[3]【2026年03月度_全社】RFM客層一覧表データ!$A:$A,[3]【2026年03月度_全社】RFM客層一覧表データ!F:F,"",0)</f>
        <v>0</v>
      </c>
      <c r="J2534" s="183">
        <v>102</v>
      </c>
      <c r="K2534" s="183">
        <v>0</v>
      </c>
      <c r="L2534" s="183">
        <v>30</v>
      </c>
      <c r="M2534" s="183">
        <v>0</v>
      </c>
      <c r="N2534" s="183">
        <v>102</v>
      </c>
      <c r="O2534" s="183">
        <v>29</v>
      </c>
      <c r="P2534" s="183">
        <v>43</v>
      </c>
      <c r="Q2534" s="183">
        <v>5</v>
      </c>
      <c r="R2534" s="183">
        <v>63</v>
      </c>
      <c r="S2534" s="183">
        <v>63</v>
      </c>
      <c r="T2534" s="183">
        <v>28</v>
      </c>
      <c r="U2534" s="183">
        <v>15</v>
      </c>
      <c r="V2534" s="183">
        <v>0</v>
      </c>
      <c r="W2534" s="183">
        <v>0</v>
      </c>
      <c r="X2534" s="183">
        <v>0</v>
      </c>
      <c r="Y2534" s="183">
        <v>0</v>
      </c>
    </row>
    <row r="2535" spans="1:25" x14ac:dyDescent="0.2">
      <c r="A2535" s="184">
        <v>12144105</v>
      </c>
      <c r="B2535" s="183" t="str">
        <f>[1]店マスタ!B2534</f>
        <v>有限会社　鎌倉電器　金山店</v>
      </c>
      <c r="C2535" s="183">
        <v>2.5</v>
      </c>
      <c r="D2535" s="183">
        <v>2.5</v>
      </c>
      <c r="E2535" s="183">
        <f>_xlfn.XLOOKUP(A2535,[2]Sheet1!$R:$R,[2]Sheet1!$AB:$AB,"",0)</f>
        <v>2.5</v>
      </c>
      <c r="F2535" s="183">
        <f>_xlfn.XLOOKUP($A2535,[3]【2026年03月度_全社】RFM客層一覧表データ!$A:$A,[3]【2026年03月度_全社】RFM客層一覧表データ!C:C,"",0)</f>
        <v>566</v>
      </c>
      <c r="G2535" s="183">
        <f>_xlfn.XLOOKUP($A2535,[3]【2026年03月度_全社】RFM客層一覧表データ!$A:$A,[3]【2026年03月度_全社】RFM客層一覧表データ!D:D,"",0)</f>
        <v>278</v>
      </c>
      <c r="H2535" s="183">
        <f>_xlfn.XLOOKUP($A2535,[3]【2026年03月度_全社】RFM客層一覧表データ!$A:$A,[3]【2026年03月度_全社】RFM客層一覧表データ!E:E,"",0)</f>
        <v>340</v>
      </c>
      <c r="I2535" s="183">
        <f>_xlfn.XLOOKUP($A2535,[3]【2026年03月度_全社】RFM客層一覧表データ!$A:$A,[3]【2026年03月度_全社】RFM客層一覧表データ!F:F,"",0)</f>
        <v>33</v>
      </c>
      <c r="J2535" s="183">
        <v>561</v>
      </c>
      <c r="K2535" s="183">
        <v>300</v>
      </c>
      <c r="L2535" s="183">
        <v>336</v>
      </c>
      <c r="M2535" s="183">
        <v>39</v>
      </c>
      <c r="N2535" s="183">
        <v>548</v>
      </c>
      <c r="O2535" s="183">
        <v>270</v>
      </c>
      <c r="P2535" s="183">
        <v>323</v>
      </c>
      <c r="Q2535" s="183">
        <v>32</v>
      </c>
      <c r="R2535" s="183">
        <v>574</v>
      </c>
      <c r="S2535" s="183">
        <v>265</v>
      </c>
      <c r="T2535" s="183">
        <v>325</v>
      </c>
      <c r="U2535" s="183">
        <v>22</v>
      </c>
      <c r="V2535" s="183">
        <v>609</v>
      </c>
      <c r="W2535" s="183">
        <v>267</v>
      </c>
      <c r="X2535" s="183">
        <v>342</v>
      </c>
      <c r="Y2535" s="183">
        <v>28</v>
      </c>
    </row>
    <row r="2536" spans="1:25" x14ac:dyDescent="0.2">
      <c r="A2536" s="184">
        <v>12144106</v>
      </c>
      <c r="B2536" s="183" t="str">
        <f>[1]店マスタ!B2535</f>
        <v>岩佐電気商会</v>
      </c>
      <c r="C2536" s="183">
        <v>1.5</v>
      </c>
      <c r="D2536" s="183">
        <v>1.5</v>
      </c>
      <c r="E2536" s="183">
        <f>_xlfn.XLOOKUP(A2536,[2]Sheet1!$R:$R,[2]Sheet1!$AB:$AB,"",0)</f>
        <v>1.5</v>
      </c>
      <c r="F2536" s="183">
        <f>_xlfn.XLOOKUP($A2536,[3]【2026年03月度_全社】RFM客層一覧表データ!$A:$A,[3]【2026年03月度_全社】RFM客層一覧表データ!C:C,"",0)</f>
        <v>221</v>
      </c>
      <c r="G2536" s="183">
        <f>_xlfn.XLOOKUP($A2536,[3]【2026年03月度_全社】RFM客層一覧表データ!$A:$A,[3]【2026年03月度_全社】RFM客層一覧表データ!D:D,"",0)</f>
        <v>103</v>
      </c>
      <c r="H2536" s="183">
        <f>_xlfn.XLOOKUP($A2536,[3]【2026年03月度_全社】RFM客層一覧表データ!$A:$A,[3]【2026年03月度_全社】RFM客層一覧表データ!E:E,"",0)</f>
        <v>125</v>
      </c>
      <c r="I2536" s="183">
        <f>_xlfn.XLOOKUP($A2536,[3]【2026年03月度_全社】RFM客層一覧表データ!$A:$A,[3]【2026年03月度_全社】RFM客層一覧表データ!F:F,"",0)</f>
        <v>11</v>
      </c>
      <c r="J2536" s="183">
        <v>228</v>
      </c>
      <c r="K2536" s="183">
        <v>93</v>
      </c>
      <c r="L2536" s="183">
        <v>128</v>
      </c>
      <c r="M2536" s="183">
        <v>5</v>
      </c>
      <c r="N2536" s="183">
        <v>244</v>
      </c>
      <c r="O2536" s="183">
        <v>97</v>
      </c>
      <c r="P2536" s="183">
        <v>141</v>
      </c>
      <c r="Q2536" s="183">
        <v>5</v>
      </c>
      <c r="R2536" s="183">
        <v>261</v>
      </c>
      <c r="S2536" s="183">
        <v>106</v>
      </c>
      <c r="T2536" s="183">
        <v>149</v>
      </c>
      <c r="U2536" s="183">
        <v>7</v>
      </c>
      <c r="V2536" s="183">
        <v>270</v>
      </c>
      <c r="W2536" s="183">
        <v>106</v>
      </c>
      <c r="X2536" s="183">
        <v>160</v>
      </c>
      <c r="Y2536" s="183">
        <v>9</v>
      </c>
    </row>
    <row r="2537" spans="1:25" x14ac:dyDescent="0.2">
      <c r="A2537" s="184">
        <v>12155010</v>
      </c>
      <c r="B2537" s="183" t="str">
        <f>[1]店マスタ!B2536</f>
        <v>古市ラジオ店</v>
      </c>
      <c r="C2537" s="183">
        <v>1.5</v>
      </c>
      <c r="D2537" s="183">
        <v>0</v>
      </c>
      <c r="E2537" s="183" t="str">
        <f>_xlfn.XLOOKUP(A2537,[2]Sheet1!$R:$R,[2]Sheet1!$AB:$AB,"",0)</f>
        <v/>
      </c>
      <c r="F2537" s="183" t="str">
        <f>_xlfn.XLOOKUP($A2537,[3]【2026年03月度_全社】RFM客層一覧表データ!$A:$A,[3]【2026年03月度_全社】RFM客層一覧表データ!C:C,"",0)</f>
        <v/>
      </c>
      <c r="G2537" s="183" t="str">
        <f>_xlfn.XLOOKUP($A2537,[3]【2026年03月度_全社】RFM客層一覧表データ!$A:$A,[3]【2026年03月度_全社】RFM客層一覧表データ!D:D,"",0)</f>
        <v/>
      </c>
      <c r="H2537" s="183" t="str">
        <f>_xlfn.XLOOKUP($A2537,[3]【2026年03月度_全社】RFM客層一覧表データ!$A:$A,[3]【2026年03月度_全社】RFM客層一覧表データ!E:E,"",0)</f>
        <v/>
      </c>
      <c r="I2537" s="183" t="str">
        <f>_xlfn.XLOOKUP($A2537,[3]【2026年03月度_全社】RFM客層一覧表データ!$A:$A,[3]【2026年03月度_全社】RFM客層一覧表データ!F:F,"",0)</f>
        <v/>
      </c>
      <c r="J2537" s="183">
        <v>0</v>
      </c>
      <c r="K2537" s="183">
        <v>0</v>
      </c>
      <c r="L2537" s="183">
        <v>0</v>
      </c>
      <c r="M2537" s="183">
        <v>0</v>
      </c>
      <c r="N2537" s="183">
        <v>0</v>
      </c>
      <c r="O2537" s="183">
        <v>0</v>
      </c>
      <c r="P2537" s="183">
        <v>0</v>
      </c>
      <c r="Q2537" s="183">
        <v>0</v>
      </c>
      <c r="R2537" s="183">
        <v>0</v>
      </c>
      <c r="S2537" s="183">
        <v>0</v>
      </c>
      <c r="T2537" s="183">
        <v>0</v>
      </c>
      <c r="U2537" s="183">
        <v>0</v>
      </c>
      <c r="V2537" s="183">
        <v>0</v>
      </c>
      <c r="W2537" s="183">
        <v>0</v>
      </c>
      <c r="X2537" s="183">
        <v>0</v>
      </c>
      <c r="Y2537" s="183">
        <v>0</v>
      </c>
    </row>
    <row r="2538" spans="1:25" x14ac:dyDescent="0.2">
      <c r="A2538" s="184">
        <v>12155107</v>
      </c>
      <c r="B2538" s="183" t="str">
        <f>[1]店マスタ!B2537</f>
        <v>有限会社　みやこし電器</v>
      </c>
      <c r="C2538" s="183">
        <v>1.5</v>
      </c>
      <c r="D2538" s="183">
        <v>1.5</v>
      </c>
      <c r="E2538" s="183">
        <f>_xlfn.XLOOKUP(A2538,[2]Sheet1!$R:$R,[2]Sheet1!$AB:$AB,"",0)</f>
        <v>1.5</v>
      </c>
      <c r="F2538" s="183">
        <f>_xlfn.XLOOKUP($A2538,[3]【2026年03月度_全社】RFM客層一覧表データ!$A:$A,[3]【2026年03月度_全社】RFM客層一覧表データ!C:C,"",0)</f>
        <v>378</v>
      </c>
      <c r="G2538" s="183">
        <f>_xlfn.XLOOKUP($A2538,[3]【2026年03月度_全社】RFM客層一覧表データ!$A:$A,[3]【2026年03月度_全社】RFM客層一覧表データ!D:D,"",0)</f>
        <v>185</v>
      </c>
      <c r="H2538" s="183">
        <f>_xlfn.XLOOKUP($A2538,[3]【2026年03月度_全社】RFM客層一覧表データ!$A:$A,[3]【2026年03月度_全社】RFM客層一覧表データ!E:E,"",0)</f>
        <v>187</v>
      </c>
      <c r="I2538" s="183">
        <f>_xlfn.XLOOKUP($A2538,[3]【2026年03月度_全社】RFM客層一覧表データ!$A:$A,[3]【2026年03月度_全社】RFM客層一覧表データ!F:F,"",0)</f>
        <v>24</v>
      </c>
      <c r="J2538" s="183">
        <v>380</v>
      </c>
      <c r="K2538" s="183">
        <v>205</v>
      </c>
      <c r="L2538" s="183">
        <v>191</v>
      </c>
      <c r="M2538" s="183">
        <v>23</v>
      </c>
      <c r="N2538" s="183">
        <v>379</v>
      </c>
      <c r="O2538" s="183">
        <v>190</v>
      </c>
      <c r="P2538" s="183">
        <v>196</v>
      </c>
      <c r="Q2538" s="183">
        <v>23</v>
      </c>
      <c r="R2538" s="183">
        <v>376</v>
      </c>
      <c r="S2538" s="183">
        <v>201</v>
      </c>
      <c r="T2538" s="183">
        <v>202</v>
      </c>
      <c r="U2538" s="183">
        <v>16</v>
      </c>
      <c r="V2538" s="183">
        <v>386</v>
      </c>
      <c r="W2538" s="183">
        <v>203</v>
      </c>
      <c r="X2538" s="183">
        <v>208</v>
      </c>
      <c r="Y2538" s="183">
        <v>15</v>
      </c>
    </row>
    <row r="2539" spans="1:25" x14ac:dyDescent="0.2">
      <c r="A2539" s="184">
        <v>12190021</v>
      </c>
      <c r="B2539" s="183" t="str">
        <f>[1]店マスタ!B2538</f>
        <v>ドリ－ム家電　ナカシマ</v>
      </c>
      <c r="C2539" s="183">
        <v>3</v>
      </c>
      <c r="D2539" s="183">
        <v>1.5</v>
      </c>
      <c r="E2539" s="183">
        <f>_xlfn.XLOOKUP(A2539,[2]Sheet1!$R:$R,[2]Sheet1!$AB:$AB,"",0)</f>
        <v>1.5</v>
      </c>
      <c r="F2539" s="183">
        <f>_xlfn.XLOOKUP($A2539,[3]【2026年03月度_全社】RFM客層一覧表データ!$A:$A,[3]【2026年03月度_全社】RFM客層一覧表データ!C:C,"",0)</f>
        <v>291</v>
      </c>
      <c r="G2539" s="183">
        <f>_xlfn.XLOOKUP($A2539,[3]【2026年03月度_全社】RFM客層一覧表データ!$A:$A,[3]【2026年03月度_全社】RFM客層一覧表データ!D:D,"",0)</f>
        <v>105</v>
      </c>
      <c r="H2539" s="183">
        <f>_xlfn.XLOOKUP($A2539,[3]【2026年03月度_全社】RFM客層一覧表データ!$A:$A,[3]【2026年03月度_全社】RFM客層一覧表データ!E:E,"",0)</f>
        <v>156</v>
      </c>
      <c r="I2539" s="183">
        <f>_xlfn.XLOOKUP($A2539,[3]【2026年03月度_全社】RFM客層一覧表データ!$A:$A,[3]【2026年03月度_全社】RFM客層一覧表データ!F:F,"",0)</f>
        <v>9</v>
      </c>
      <c r="J2539" s="183">
        <v>307</v>
      </c>
      <c r="K2539" s="183">
        <v>103</v>
      </c>
      <c r="L2539" s="183">
        <v>165</v>
      </c>
      <c r="M2539" s="183">
        <v>16</v>
      </c>
      <c r="N2539" s="183">
        <v>319</v>
      </c>
      <c r="O2539" s="183">
        <v>117</v>
      </c>
      <c r="P2539" s="183">
        <v>171</v>
      </c>
      <c r="Q2539" s="183">
        <v>12</v>
      </c>
      <c r="R2539" s="183">
        <v>322</v>
      </c>
      <c r="S2539" s="183">
        <v>134</v>
      </c>
      <c r="T2539" s="183">
        <v>174</v>
      </c>
      <c r="U2539" s="183">
        <v>13</v>
      </c>
      <c r="V2539" s="183">
        <v>333</v>
      </c>
      <c r="W2539" s="183">
        <v>129</v>
      </c>
      <c r="X2539" s="183">
        <v>177</v>
      </c>
      <c r="Y2539" s="183">
        <v>13</v>
      </c>
    </row>
    <row r="2540" spans="1:25" x14ac:dyDescent="0.2">
      <c r="A2540" s="184">
        <v>12203010</v>
      </c>
      <c r="B2540" s="183" t="str">
        <f>[1]店マスタ!B2539</f>
        <v>ドリームワン　イシカワ</v>
      </c>
      <c r="C2540" s="183">
        <v>1.5</v>
      </c>
      <c r="D2540" s="183">
        <v>1.5</v>
      </c>
      <c r="E2540" s="183">
        <f>_xlfn.XLOOKUP(A2540,[2]Sheet1!$R:$R,[2]Sheet1!$AB:$AB,"",0)</f>
        <v>1.5</v>
      </c>
      <c r="F2540" s="183" t="str">
        <f>_xlfn.XLOOKUP($A2540,[3]【2026年03月度_全社】RFM客層一覧表データ!$A:$A,[3]【2026年03月度_全社】RFM客層一覧表データ!C:C,"",0)</f>
        <v/>
      </c>
      <c r="G2540" s="183" t="str">
        <f>_xlfn.XLOOKUP($A2540,[3]【2026年03月度_全社】RFM客層一覧表データ!$A:$A,[3]【2026年03月度_全社】RFM客層一覧表データ!D:D,"",0)</f>
        <v/>
      </c>
      <c r="H2540" s="183" t="str">
        <f>_xlfn.XLOOKUP($A2540,[3]【2026年03月度_全社】RFM客層一覧表データ!$A:$A,[3]【2026年03月度_全社】RFM客層一覧表データ!E:E,"",0)</f>
        <v/>
      </c>
      <c r="I2540" s="183" t="str">
        <f>_xlfn.XLOOKUP($A2540,[3]【2026年03月度_全社】RFM客層一覧表データ!$A:$A,[3]【2026年03月度_全社】RFM客層一覧表データ!F:F,"",0)</f>
        <v/>
      </c>
      <c r="J2540" s="183">
        <v>0</v>
      </c>
      <c r="K2540" s="183">
        <v>0</v>
      </c>
      <c r="L2540" s="183">
        <v>0</v>
      </c>
      <c r="M2540" s="183">
        <v>0</v>
      </c>
      <c r="N2540" s="183">
        <v>0</v>
      </c>
      <c r="O2540" s="183">
        <v>0</v>
      </c>
      <c r="P2540" s="183">
        <v>0</v>
      </c>
      <c r="Q2540" s="183">
        <v>0</v>
      </c>
      <c r="R2540" s="183">
        <v>0</v>
      </c>
      <c r="S2540" s="183">
        <v>0</v>
      </c>
      <c r="T2540" s="183">
        <v>0</v>
      </c>
      <c r="U2540" s="183">
        <v>0</v>
      </c>
      <c r="V2540" s="183">
        <v>0</v>
      </c>
      <c r="W2540" s="183">
        <v>0</v>
      </c>
      <c r="X2540" s="183">
        <v>0</v>
      </c>
      <c r="Y2540" s="183">
        <v>0</v>
      </c>
    </row>
    <row r="2541" spans="1:25" x14ac:dyDescent="0.2">
      <c r="A2541" s="184">
        <v>12210011</v>
      </c>
      <c r="B2541" s="183" t="str">
        <f>[1]店マスタ!B2540</f>
        <v>オームデンキ　知波田</v>
      </c>
      <c r="C2541" s="183">
        <v>1.5</v>
      </c>
      <c r="D2541" s="183">
        <v>1.5</v>
      </c>
      <c r="E2541" s="183">
        <f>_xlfn.XLOOKUP(A2541,[2]Sheet1!$R:$R,[2]Sheet1!$AB:$AB,"",0)</f>
        <v>1.5</v>
      </c>
      <c r="F2541" s="183">
        <f>_xlfn.XLOOKUP($A2541,[3]【2026年03月度_全社】RFM客層一覧表データ!$A:$A,[3]【2026年03月度_全社】RFM客層一覧表データ!C:C,"",0)</f>
        <v>271</v>
      </c>
      <c r="G2541" s="183">
        <f>_xlfn.XLOOKUP($A2541,[3]【2026年03月度_全社】RFM客層一覧表データ!$A:$A,[3]【2026年03月度_全社】RFM客層一覧表データ!D:D,"",0)</f>
        <v>128</v>
      </c>
      <c r="H2541" s="183">
        <f>_xlfn.XLOOKUP($A2541,[3]【2026年03月度_全社】RFM客層一覧表データ!$A:$A,[3]【2026年03月度_全社】RFM客層一覧表データ!E:E,"",0)</f>
        <v>192</v>
      </c>
      <c r="I2541" s="183">
        <f>_xlfn.XLOOKUP($A2541,[3]【2026年03月度_全社】RFM客層一覧表データ!$A:$A,[3]【2026年03月度_全社】RFM客層一覧表データ!F:F,"",0)</f>
        <v>7</v>
      </c>
      <c r="J2541" s="183">
        <v>285</v>
      </c>
      <c r="K2541" s="183">
        <v>142</v>
      </c>
      <c r="L2541" s="183">
        <v>196</v>
      </c>
      <c r="M2541" s="183">
        <v>5</v>
      </c>
      <c r="N2541" s="183">
        <v>292</v>
      </c>
      <c r="O2541" s="183">
        <v>125</v>
      </c>
      <c r="P2541" s="183">
        <v>194</v>
      </c>
      <c r="Q2541" s="183">
        <v>5</v>
      </c>
      <c r="R2541" s="183">
        <v>308</v>
      </c>
      <c r="S2541" s="183">
        <v>143</v>
      </c>
      <c r="T2541" s="183">
        <v>207</v>
      </c>
      <c r="U2541" s="183">
        <v>3</v>
      </c>
      <c r="V2541" s="183">
        <v>323</v>
      </c>
      <c r="W2541" s="183">
        <v>154</v>
      </c>
      <c r="X2541" s="183">
        <v>214</v>
      </c>
      <c r="Y2541" s="183">
        <v>12</v>
      </c>
    </row>
    <row r="2542" spans="1:25" x14ac:dyDescent="0.2">
      <c r="A2542" s="184">
        <v>12210016</v>
      </c>
      <c r="B2542" s="183" t="str">
        <f>[1]店マスタ!B2541</f>
        <v>電化のたなか</v>
      </c>
      <c r="C2542" s="183">
        <v>2.5</v>
      </c>
      <c r="D2542" s="183">
        <v>2.5</v>
      </c>
      <c r="E2542" s="183">
        <f>_xlfn.XLOOKUP(A2542,[2]Sheet1!$R:$R,[2]Sheet1!$AB:$AB,"",0)</f>
        <v>2.5</v>
      </c>
      <c r="F2542" s="183">
        <f>_xlfn.XLOOKUP($A2542,[3]【2026年03月度_全社】RFM客層一覧表データ!$A:$A,[3]【2026年03月度_全社】RFM客層一覧表データ!C:C,"",0)</f>
        <v>486</v>
      </c>
      <c r="G2542" s="183">
        <f>_xlfn.XLOOKUP($A2542,[3]【2026年03月度_全社】RFM客層一覧表データ!$A:$A,[3]【2026年03月度_全社】RFM客層一覧表データ!D:D,"",0)</f>
        <v>208</v>
      </c>
      <c r="H2542" s="183">
        <f>_xlfn.XLOOKUP($A2542,[3]【2026年03月度_全社】RFM客層一覧表データ!$A:$A,[3]【2026年03月度_全社】RFM客層一覧表データ!E:E,"",0)</f>
        <v>276</v>
      </c>
      <c r="I2542" s="183">
        <f>_xlfn.XLOOKUP($A2542,[3]【2026年03月度_全社】RFM客層一覧表データ!$A:$A,[3]【2026年03月度_全社】RFM客層一覧表データ!F:F,"",0)</f>
        <v>20</v>
      </c>
      <c r="J2542" s="183">
        <v>504</v>
      </c>
      <c r="K2542" s="183">
        <v>218</v>
      </c>
      <c r="L2542" s="183">
        <v>284</v>
      </c>
      <c r="M2542" s="183">
        <v>27</v>
      </c>
      <c r="N2542" s="183">
        <v>515</v>
      </c>
      <c r="O2542" s="183">
        <v>227</v>
      </c>
      <c r="P2542" s="183">
        <v>283</v>
      </c>
      <c r="Q2542" s="183">
        <v>18</v>
      </c>
      <c r="R2542" s="183">
        <v>525</v>
      </c>
      <c r="S2542" s="183">
        <v>229</v>
      </c>
      <c r="T2542" s="183">
        <v>289</v>
      </c>
      <c r="U2542" s="183">
        <v>32</v>
      </c>
      <c r="V2542" s="183">
        <v>514</v>
      </c>
      <c r="W2542" s="183">
        <v>245</v>
      </c>
      <c r="X2542" s="183">
        <v>287</v>
      </c>
      <c r="Y2542" s="183">
        <v>25</v>
      </c>
    </row>
    <row r="2543" spans="1:25" x14ac:dyDescent="0.2">
      <c r="A2543" s="184">
        <v>12210021</v>
      </c>
      <c r="B2543" s="183" t="str">
        <f>[1]店マスタ!B2542</f>
        <v>ネストよこやま</v>
      </c>
      <c r="C2543" s="183">
        <v>3</v>
      </c>
      <c r="D2543" s="183">
        <v>2.5</v>
      </c>
      <c r="E2543" s="183">
        <f>_xlfn.XLOOKUP(A2543,[2]Sheet1!$R:$R,[2]Sheet1!$AB:$AB,"",0)</f>
        <v>2.5</v>
      </c>
      <c r="F2543" s="183">
        <f>_xlfn.XLOOKUP($A2543,[3]【2026年03月度_全社】RFM客層一覧表データ!$A:$A,[3]【2026年03月度_全社】RFM客層一覧表データ!C:C,"",0)</f>
        <v>688</v>
      </c>
      <c r="G2543" s="183">
        <f>_xlfn.XLOOKUP($A2543,[3]【2026年03月度_全社】RFM客層一覧表データ!$A:$A,[3]【2026年03月度_全社】RFM客層一覧表データ!D:D,"",0)</f>
        <v>378</v>
      </c>
      <c r="H2543" s="183">
        <f>_xlfn.XLOOKUP($A2543,[3]【2026年03月度_全社】RFM客層一覧表データ!$A:$A,[3]【2026年03月度_全社】RFM客層一覧表データ!E:E,"",0)</f>
        <v>345</v>
      </c>
      <c r="I2543" s="183">
        <f>_xlfn.XLOOKUP($A2543,[3]【2026年03月度_全社】RFM客層一覧表データ!$A:$A,[3]【2026年03月度_全社】RFM客層一覧表データ!F:F,"",0)</f>
        <v>34</v>
      </c>
      <c r="J2543" s="183">
        <v>704</v>
      </c>
      <c r="K2543" s="183">
        <v>381</v>
      </c>
      <c r="L2543" s="183">
        <v>327</v>
      </c>
      <c r="M2543" s="183">
        <v>54</v>
      </c>
      <c r="N2543" s="183">
        <v>682</v>
      </c>
      <c r="O2543" s="183">
        <v>406</v>
      </c>
      <c r="P2543" s="183">
        <v>308</v>
      </c>
      <c r="Q2543" s="183">
        <v>63</v>
      </c>
      <c r="R2543" s="183">
        <v>666</v>
      </c>
      <c r="S2543" s="183">
        <v>363</v>
      </c>
      <c r="T2543" s="183">
        <v>289</v>
      </c>
      <c r="U2543" s="183">
        <v>62</v>
      </c>
      <c r="V2543" s="183">
        <v>617</v>
      </c>
      <c r="W2543" s="183">
        <v>362</v>
      </c>
      <c r="X2543" s="183">
        <v>269</v>
      </c>
      <c r="Y2543" s="183">
        <v>76</v>
      </c>
    </row>
    <row r="2544" spans="1:25" x14ac:dyDescent="0.2">
      <c r="A2544" s="184">
        <v>12210022</v>
      </c>
      <c r="B2544" s="183" t="str">
        <f>[1]店マスタ!B2543</f>
        <v>サンコー家電</v>
      </c>
      <c r="C2544" s="183">
        <v>1.5</v>
      </c>
      <c r="D2544" s="183">
        <v>1.5</v>
      </c>
      <c r="E2544" s="183" t="str">
        <f>_xlfn.XLOOKUP(A2544,[2]Sheet1!$R:$R,[2]Sheet1!$AB:$AB,"",0)</f>
        <v/>
      </c>
      <c r="F2544" s="183" t="str">
        <f>_xlfn.XLOOKUP($A2544,[3]【2026年03月度_全社】RFM客層一覧表データ!$A:$A,[3]【2026年03月度_全社】RFM客層一覧表データ!C:C,"",0)</f>
        <v/>
      </c>
      <c r="G2544" s="183" t="str">
        <f>_xlfn.XLOOKUP($A2544,[3]【2026年03月度_全社】RFM客層一覧表データ!$A:$A,[3]【2026年03月度_全社】RFM客層一覧表データ!D:D,"",0)</f>
        <v/>
      </c>
      <c r="H2544" s="183" t="str">
        <f>_xlfn.XLOOKUP($A2544,[3]【2026年03月度_全社】RFM客層一覧表データ!$A:$A,[3]【2026年03月度_全社】RFM客層一覧表データ!E:E,"",0)</f>
        <v/>
      </c>
      <c r="I2544" s="183" t="str">
        <f>_xlfn.XLOOKUP($A2544,[3]【2026年03月度_全社】RFM客層一覧表データ!$A:$A,[3]【2026年03月度_全社】RFM客層一覧表データ!F:F,"",0)</f>
        <v/>
      </c>
      <c r="J2544" s="183">
        <v>0</v>
      </c>
      <c r="K2544" s="183">
        <v>0</v>
      </c>
      <c r="L2544" s="183">
        <v>0</v>
      </c>
      <c r="M2544" s="183">
        <v>0</v>
      </c>
      <c r="N2544" s="183">
        <v>0</v>
      </c>
      <c r="O2544" s="183">
        <v>0</v>
      </c>
      <c r="P2544" s="183">
        <v>0</v>
      </c>
      <c r="Q2544" s="183">
        <v>0</v>
      </c>
      <c r="R2544" s="183">
        <v>0</v>
      </c>
      <c r="S2544" s="183">
        <v>0</v>
      </c>
      <c r="T2544" s="183">
        <v>0</v>
      </c>
      <c r="U2544" s="183">
        <v>0</v>
      </c>
      <c r="V2544" s="183">
        <v>0</v>
      </c>
      <c r="W2544" s="183">
        <v>0</v>
      </c>
      <c r="X2544" s="183">
        <v>0</v>
      </c>
      <c r="Y2544" s="183">
        <v>0</v>
      </c>
    </row>
    <row r="2545" spans="1:25" x14ac:dyDescent="0.2">
      <c r="A2545" s="184">
        <v>12211020</v>
      </c>
      <c r="B2545" s="183" t="str">
        <f>[1]店マスタ!B2544</f>
        <v>ドリームワン　かねこ</v>
      </c>
      <c r="C2545" s="183">
        <v>3</v>
      </c>
      <c r="D2545" s="183">
        <v>3</v>
      </c>
      <c r="E2545" s="183">
        <f>_xlfn.XLOOKUP(A2545,[2]Sheet1!$R:$R,[2]Sheet1!$AB:$AB,"",0)</f>
        <v>3</v>
      </c>
      <c r="F2545" s="183" t="str">
        <f>_xlfn.XLOOKUP($A2545,[3]【2026年03月度_全社】RFM客層一覧表データ!$A:$A,[3]【2026年03月度_全社】RFM客層一覧表データ!C:C,"",0)</f>
        <v/>
      </c>
      <c r="G2545" s="183" t="str">
        <f>_xlfn.XLOOKUP($A2545,[3]【2026年03月度_全社】RFM客層一覧表データ!$A:$A,[3]【2026年03月度_全社】RFM客層一覧表データ!D:D,"",0)</f>
        <v/>
      </c>
      <c r="H2545" s="183" t="str">
        <f>_xlfn.XLOOKUP($A2545,[3]【2026年03月度_全社】RFM客層一覧表データ!$A:$A,[3]【2026年03月度_全社】RFM客層一覧表データ!E:E,"",0)</f>
        <v/>
      </c>
      <c r="I2545" s="183" t="str">
        <f>_xlfn.XLOOKUP($A2545,[3]【2026年03月度_全社】RFM客層一覧表データ!$A:$A,[3]【2026年03月度_全社】RFM客層一覧表データ!F:F,"",0)</f>
        <v/>
      </c>
      <c r="J2545" s="183">
        <v>0</v>
      </c>
      <c r="K2545" s="183">
        <v>0</v>
      </c>
      <c r="L2545" s="183">
        <v>0</v>
      </c>
      <c r="M2545" s="183">
        <v>0</v>
      </c>
      <c r="N2545" s="183">
        <v>0</v>
      </c>
      <c r="O2545" s="183">
        <v>0</v>
      </c>
      <c r="P2545" s="183">
        <v>0</v>
      </c>
      <c r="Q2545" s="183">
        <v>0</v>
      </c>
      <c r="R2545" s="183">
        <v>0</v>
      </c>
      <c r="S2545" s="183">
        <v>0</v>
      </c>
      <c r="T2545" s="183">
        <v>0</v>
      </c>
      <c r="U2545" s="183">
        <v>0</v>
      </c>
      <c r="V2545" s="183">
        <v>0</v>
      </c>
      <c r="W2545" s="183">
        <v>0</v>
      </c>
      <c r="X2545" s="183">
        <v>0</v>
      </c>
      <c r="Y2545" s="183">
        <v>0</v>
      </c>
    </row>
    <row r="2546" spans="1:25" x14ac:dyDescent="0.2">
      <c r="A2546" s="184">
        <v>12211101</v>
      </c>
      <c r="B2546" s="183" t="str">
        <f>[1]店マスタ!B2545</f>
        <v>ｅコードあらい</v>
      </c>
      <c r="C2546" s="183">
        <v>3</v>
      </c>
      <c r="D2546" s="183">
        <v>2</v>
      </c>
      <c r="E2546" s="183">
        <f>_xlfn.XLOOKUP(A2546,[2]Sheet1!$R:$R,[2]Sheet1!$AB:$AB,"",0)</f>
        <v>2</v>
      </c>
      <c r="F2546" s="183">
        <f>_xlfn.XLOOKUP($A2546,[3]【2026年03月度_全社】RFM客層一覧表データ!$A:$A,[3]【2026年03月度_全社】RFM客層一覧表データ!C:C,"",0)</f>
        <v>254</v>
      </c>
      <c r="G2546" s="183">
        <f>_xlfn.XLOOKUP($A2546,[3]【2026年03月度_全社】RFM客層一覧表データ!$A:$A,[3]【2026年03月度_全社】RFM客層一覧表データ!D:D,"",0)</f>
        <v>122</v>
      </c>
      <c r="H2546" s="183">
        <f>_xlfn.XLOOKUP($A2546,[3]【2026年03月度_全社】RFM客層一覧表データ!$A:$A,[3]【2026年03月度_全社】RFM客層一覧表データ!E:E,"",0)</f>
        <v>154</v>
      </c>
      <c r="I2546" s="183">
        <f>_xlfn.XLOOKUP($A2546,[3]【2026年03月度_全社】RFM客層一覧表データ!$A:$A,[3]【2026年03月度_全社】RFM客層一覧表データ!F:F,"",0)</f>
        <v>19</v>
      </c>
      <c r="J2546" s="183">
        <v>249</v>
      </c>
      <c r="K2546" s="183">
        <v>136</v>
      </c>
      <c r="L2546" s="183">
        <v>156</v>
      </c>
      <c r="M2546" s="183">
        <v>26</v>
      </c>
      <c r="N2546" s="183">
        <v>244</v>
      </c>
      <c r="O2546" s="183">
        <v>141</v>
      </c>
      <c r="P2546" s="183">
        <v>172</v>
      </c>
      <c r="Q2546" s="183">
        <v>18</v>
      </c>
      <c r="R2546" s="183">
        <v>266</v>
      </c>
      <c r="S2546" s="183">
        <v>105</v>
      </c>
      <c r="T2546" s="183">
        <v>169</v>
      </c>
      <c r="U2546" s="183">
        <v>7</v>
      </c>
      <c r="V2546" s="183">
        <v>293</v>
      </c>
      <c r="W2546" s="183">
        <v>111</v>
      </c>
      <c r="X2546" s="183">
        <v>185</v>
      </c>
      <c r="Y2546" s="183">
        <v>8</v>
      </c>
    </row>
    <row r="2547" spans="1:25" x14ac:dyDescent="0.2">
      <c r="A2547" s="184">
        <v>12211103</v>
      </c>
      <c r="B2547" s="183" t="str">
        <f>[1]店マスタ!B2546</f>
        <v>有限会社　電化のたけや</v>
      </c>
      <c r="C2547" s="183">
        <v>1</v>
      </c>
      <c r="D2547" s="183">
        <v>1</v>
      </c>
      <c r="E2547" s="183">
        <f>_xlfn.XLOOKUP(A2547,[2]Sheet1!$R:$R,[2]Sheet1!$AB:$AB,"",0)</f>
        <v>1</v>
      </c>
      <c r="F2547" s="183" t="str">
        <f>_xlfn.XLOOKUP($A2547,[3]【2026年03月度_全社】RFM客層一覧表データ!$A:$A,[3]【2026年03月度_全社】RFM客層一覧表データ!C:C,"",0)</f>
        <v/>
      </c>
      <c r="G2547" s="183" t="str">
        <f>_xlfn.XLOOKUP($A2547,[3]【2026年03月度_全社】RFM客層一覧表データ!$A:$A,[3]【2026年03月度_全社】RFM客層一覧表データ!D:D,"",0)</f>
        <v/>
      </c>
      <c r="H2547" s="183" t="str">
        <f>_xlfn.XLOOKUP($A2547,[3]【2026年03月度_全社】RFM客層一覧表データ!$A:$A,[3]【2026年03月度_全社】RFM客層一覧表データ!E:E,"",0)</f>
        <v/>
      </c>
      <c r="I2547" s="183" t="str">
        <f>_xlfn.XLOOKUP($A2547,[3]【2026年03月度_全社】RFM客層一覧表データ!$A:$A,[3]【2026年03月度_全社】RFM客層一覧表データ!F:F,"",0)</f>
        <v/>
      </c>
      <c r="J2547" s="183">
        <v>0</v>
      </c>
      <c r="K2547" s="183">
        <v>0</v>
      </c>
      <c r="L2547" s="183">
        <v>0</v>
      </c>
      <c r="M2547" s="183">
        <v>0</v>
      </c>
      <c r="N2547" s="183">
        <v>0</v>
      </c>
      <c r="O2547" s="183">
        <v>0</v>
      </c>
      <c r="P2547" s="183">
        <v>0</v>
      </c>
      <c r="Q2547" s="183">
        <v>0</v>
      </c>
      <c r="R2547" s="183">
        <v>0</v>
      </c>
      <c r="S2547" s="183">
        <v>0</v>
      </c>
      <c r="T2547" s="183">
        <v>0</v>
      </c>
      <c r="U2547" s="183">
        <v>0</v>
      </c>
      <c r="V2547" s="183">
        <v>0</v>
      </c>
      <c r="W2547" s="183">
        <v>0</v>
      </c>
      <c r="X2547" s="183">
        <v>0</v>
      </c>
      <c r="Y2547" s="183">
        <v>0</v>
      </c>
    </row>
    <row r="2548" spans="1:25" x14ac:dyDescent="0.2">
      <c r="A2548" s="184">
        <v>12211204</v>
      </c>
      <c r="B2548" s="183" t="str">
        <f>[1]店マスタ!B2547</f>
        <v>舞阪デンキ商会</v>
      </c>
      <c r="C2548" s="183">
        <v>1</v>
      </c>
      <c r="D2548" s="183">
        <v>0</v>
      </c>
      <c r="E2548" s="183" t="str">
        <f>_xlfn.XLOOKUP(A2548,[2]Sheet1!$R:$R,[2]Sheet1!$AB:$AB,"",0)</f>
        <v/>
      </c>
      <c r="F2548" s="183" t="str">
        <f>_xlfn.XLOOKUP($A2548,[3]【2026年03月度_全社】RFM客層一覧表データ!$A:$A,[3]【2026年03月度_全社】RFM客層一覧表データ!C:C,"",0)</f>
        <v/>
      </c>
      <c r="G2548" s="183" t="str">
        <f>_xlfn.XLOOKUP($A2548,[3]【2026年03月度_全社】RFM客層一覧表データ!$A:$A,[3]【2026年03月度_全社】RFM客層一覧表データ!D:D,"",0)</f>
        <v/>
      </c>
      <c r="H2548" s="183" t="str">
        <f>_xlfn.XLOOKUP($A2548,[3]【2026年03月度_全社】RFM客層一覧表データ!$A:$A,[3]【2026年03月度_全社】RFM客層一覧表データ!E:E,"",0)</f>
        <v/>
      </c>
      <c r="I2548" s="183" t="str">
        <f>_xlfn.XLOOKUP($A2548,[3]【2026年03月度_全社】RFM客層一覧表データ!$A:$A,[3]【2026年03月度_全社】RFM客層一覧表データ!F:F,"",0)</f>
        <v/>
      </c>
      <c r="J2548" s="183">
        <v>0</v>
      </c>
      <c r="K2548" s="183">
        <v>0</v>
      </c>
      <c r="L2548" s="183">
        <v>0</v>
      </c>
      <c r="M2548" s="183">
        <v>0</v>
      </c>
      <c r="N2548" s="183">
        <v>0</v>
      </c>
      <c r="O2548" s="183">
        <v>0</v>
      </c>
      <c r="P2548" s="183">
        <v>0</v>
      </c>
      <c r="Q2548" s="183">
        <v>0</v>
      </c>
      <c r="R2548" s="183">
        <v>0</v>
      </c>
      <c r="S2548" s="183">
        <v>0</v>
      </c>
      <c r="T2548" s="183">
        <v>0</v>
      </c>
      <c r="U2548" s="183">
        <v>0</v>
      </c>
      <c r="V2548" s="183">
        <v>0</v>
      </c>
      <c r="W2548" s="183">
        <v>0</v>
      </c>
      <c r="X2548" s="183">
        <v>0</v>
      </c>
      <c r="Y2548" s="183">
        <v>0</v>
      </c>
    </row>
    <row r="2549" spans="1:25" x14ac:dyDescent="0.2">
      <c r="A2549" s="184">
        <v>12212103</v>
      </c>
      <c r="B2549" s="183" t="str">
        <f>[1]店マスタ!B2548</f>
        <v>ｅコードさとう</v>
      </c>
      <c r="C2549" s="183">
        <v>2.5</v>
      </c>
      <c r="D2549" s="183">
        <v>1.5</v>
      </c>
      <c r="E2549" s="183">
        <f>_xlfn.XLOOKUP(A2549,[2]Sheet1!$R:$R,[2]Sheet1!$AB:$AB,"",0)</f>
        <v>1.5</v>
      </c>
      <c r="F2549" s="183">
        <f>_xlfn.XLOOKUP($A2549,[3]【2026年03月度_全社】RFM客層一覧表データ!$A:$A,[3]【2026年03月度_全社】RFM客層一覧表データ!C:C,"",0)</f>
        <v>740</v>
      </c>
      <c r="G2549" s="183">
        <f>_xlfn.XLOOKUP($A2549,[3]【2026年03月度_全社】RFM客層一覧表データ!$A:$A,[3]【2026年03月度_全社】RFM客層一覧表データ!D:D,"",0)</f>
        <v>312</v>
      </c>
      <c r="H2549" s="183">
        <f>_xlfn.XLOOKUP($A2549,[3]【2026年03月度_全社】RFM客層一覧表データ!$A:$A,[3]【2026年03月度_全社】RFM客層一覧表データ!E:E,"",0)</f>
        <v>385</v>
      </c>
      <c r="I2549" s="183">
        <f>_xlfn.XLOOKUP($A2549,[3]【2026年03月度_全社】RFM客層一覧表データ!$A:$A,[3]【2026年03月度_全社】RFM客層一覧表データ!F:F,"",0)</f>
        <v>19</v>
      </c>
      <c r="J2549" s="183">
        <v>785</v>
      </c>
      <c r="K2549" s="183">
        <v>350</v>
      </c>
      <c r="L2549" s="183">
        <v>391</v>
      </c>
      <c r="M2549" s="183">
        <v>27</v>
      </c>
      <c r="N2549" s="183">
        <v>833</v>
      </c>
      <c r="O2549" s="183">
        <v>391</v>
      </c>
      <c r="P2549" s="183">
        <v>410</v>
      </c>
      <c r="Q2549" s="183">
        <v>44</v>
      </c>
      <c r="R2549" s="183">
        <v>851</v>
      </c>
      <c r="S2549" s="183">
        <v>393</v>
      </c>
      <c r="T2549" s="183">
        <v>419</v>
      </c>
      <c r="U2549" s="183">
        <v>32</v>
      </c>
      <c r="V2549" s="183">
        <v>882</v>
      </c>
      <c r="W2549" s="183">
        <v>411</v>
      </c>
      <c r="X2549" s="183">
        <v>434</v>
      </c>
      <c r="Y2549" s="183">
        <v>50</v>
      </c>
    </row>
    <row r="2550" spans="1:25" x14ac:dyDescent="0.2">
      <c r="A2550" s="184">
        <v>12212104</v>
      </c>
      <c r="B2550" s="183" t="str">
        <f>[1]店マスタ!B2549</f>
        <v>有限会社　夏目電化センター</v>
      </c>
      <c r="C2550" s="183">
        <v>1</v>
      </c>
      <c r="D2550" s="183">
        <v>1</v>
      </c>
      <c r="E2550" s="183">
        <f>_xlfn.XLOOKUP(A2550,[2]Sheet1!$R:$R,[2]Sheet1!$AB:$AB,"",0)</f>
        <v>1</v>
      </c>
      <c r="F2550" s="183" t="str">
        <f>_xlfn.XLOOKUP($A2550,[3]【2026年03月度_全社】RFM客層一覧表データ!$A:$A,[3]【2026年03月度_全社】RFM客層一覧表データ!C:C,"",0)</f>
        <v/>
      </c>
      <c r="G2550" s="183" t="str">
        <f>_xlfn.XLOOKUP($A2550,[3]【2026年03月度_全社】RFM客層一覧表データ!$A:$A,[3]【2026年03月度_全社】RFM客層一覧表データ!D:D,"",0)</f>
        <v/>
      </c>
      <c r="H2550" s="183" t="str">
        <f>_xlfn.XLOOKUP($A2550,[3]【2026年03月度_全社】RFM客層一覧表データ!$A:$A,[3]【2026年03月度_全社】RFM客層一覧表データ!E:E,"",0)</f>
        <v/>
      </c>
      <c r="I2550" s="183" t="str">
        <f>_xlfn.XLOOKUP($A2550,[3]【2026年03月度_全社】RFM客層一覧表データ!$A:$A,[3]【2026年03月度_全社】RFM客層一覧表データ!F:F,"",0)</f>
        <v/>
      </c>
      <c r="J2550" s="183">
        <v>0</v>
      </c>
      <c r="K2550" s="183">
        <v>0</v>
      </c>
      <c r="L2550" s="183">
        <v>0</v>
      </c>
      <c r="M2550" s="183">
        <v>0</v>
      </c>
      <c r="N2550" s="183">
        <v>0</v>
      </c>
      <c r="O2550" s="183">
        <v>0</v>
      </c>
      <c r="P2550" s="183">
        <v>0</v>
      </c>
      <c r="Q2550" s="183">
        <v>0</v>
      </c>
      <c r="R2550" s="183">
        <v>0</v>
      </c>
      <c r="S2550" s="183">
        <v>0</v>
      </c>
      <c r="T2550" s="183">
        <v>0</v>
      </c>
      <c r="U2550" s="183">
        <v>0</v>
      </c>
      <c r="V2550" s="183">
        <v>0</v>
      </c>
      <c r="W2550" s="183">
        <v>0</v>
      </c>
      <c r="X2550" s="183">
        <v>0</v>
      </c>
      <c r="Y2550" s="183">
        <v>0</v>
      </c>
    </row>
    <row r="2551" spans="1:25" x14ac:dyDescent="0.2">
      <c r="A2551" s="184">
        <v>12212212</v>
      </c>
      <c r="B2551" s="183" t="str">
        <f>[1]店マスタ!B2550</f>
        <v>オームデンキ　気賀</v>
      </c>
      <c r="C2551" s="183">
        <v>2</v>
      </c>
      <c r="D2551" s="183">
        <v>2</v>
      </c>
      <c r="E2551" s="183">
        <f>_xlfn.XLOOKUP(A2551,[2]Sheet1!$R:$R,[2]Sheet1!$AB:$AB,"",0)</f>
        <v>2</v>
      </c>
      <c r="F2551" s="183" t="str">
        <f>_xlfn.XLOOKUP($A2551,[3]【2026年03月度_全社】RFM客層一覧表データ!$A:$A,[3]【2026年03月度_全社】RFM客層一覧表データ!C:C,"",0)</f>
        <v/>
      </c>
      <c r="G2551" s="183" t="str">
        <f>_xlfn.XLOOKUP($A2551,[3]【2026年03月度_全社】RFM客層一覧表データ!$A:$A,[3]【2026年03月度_全社】RFM客層一覧表データ!D:D,"",0)</f>
        <v/>
      </c>
      <c r="H2551" s="183" t="str">
        <f>_xlfn.XLOOKUP($A2551,[3]【2026年03月度_全社】RFM客層一覧表データ!$A:$A,[3]【2026年03月度_全社】RFM客層一覧表データ!E:E,"",0)</f>
        <v/>
      </c>
      <c r="I2551" s="183" t="str">
        <f>_xlfn.XLOOKUP($A2551,[3]【2026年03月度_全社】RFM客層一覧表データ!$A:$A,[3]【2026年03月度_全社】RFM客層一覧表データ!F:F,"",0)</f>
        <v/>
      </c>
      <c r="J2551" s="183">
        <v>0</v>
      </c>
      <c r="K2551" s="183">
        <v>0</v>
      </c>
      <c r="L2551" s="183">
        <v>0</v>
      </c>
      <c r="M2551" s="183">
        <v>0</v>
      </c>
      <c r="N2551" s="183">
        <v>0</v>
      </c>
      <c r="O2551" s="183">
        <v>0</v>
      </c>
      <c r="P2551" s="183">
        <v>0</v>
      </c>
      <c r="Q2551" s="183">
        <v>0</v>
      </c>
      <c r="R2551" s="183">
        <v>0</v>
      </c>
      <c r="S2551" s="183">
        <v>0</v>
      </c>
      <c r="T2551" s="183">
        <v>0</v>
      </c>
      <c r="U2551" s="183">
        <v>0</v>
      </c>
      <c r="V2551" s="183">
        <v>0</v>
      </c>
      <c r="W2551" s="183">
        <v>0</v>
      </c>
      <c r="X2551" s="183">
        <v>0</v>
      </c>
      <c r="Y2551" s="183">
        <v>0</v>
      </c>
    </row>
    <row r="2552" spans="1:25" x14ac:dyDescent="0.2">
      <c r="A2552" s="184">
        <v>12212301</v>
      </c>
      <c r="B2552" s="183" t="str">
        <f>[1]店マスタ!B2551</f>
        <v>仲田電器店</v>
      </c>
      <c r="C2552" s="183">
        <v>2</v>
      </c>
      <c r="D2552" s="183">
        <v>0</v>
      </c>
      <c r="E2552" s="183" t="str">
        <f>_xlfn.XLOOKUP(A2552,[2]Sheet1!$R:$R,[2]Sheet1!$AB:$AB,"",0)</f>
        <v/>
      </c>
      <c r="F2552" s="183" t="str">
        <f>_xlfn.XLOOKUP($A2552,[3]【2026年03月度_全社】RFM客層一覧表データ!$A:$A,[3]【2026年03月度_全社】RFM客層一覧表データ!C:C,"",0)</f>
        <v/>
      </c>
      <c r="G2552" s="183" t="str">
        <f>_xlfn.XLOOKUP($A2552,[3]【2026年03月度_全社】RFM客層一覧表データ!$A:$A,[3]【2026年03月度_全社】RFM客層一覧表データ!D:D,"",0)</f>
        <v/>
      </c>
      <c r="H2552" s="183" t="str">
        <f>_xlfn.XLOOKUP($A2552,[3]【2026年03月度_全社】RFM客層一覧表データ!$A:$A,[3]【2026年03月度_全社】RFM客層一覧表データ!E:E,"",0)</f>
        <v/>
      </c>
      <c r="I2552" s="183" t="str">
        <f>_xlfn.XLOOKUP($A2552,[3]【2026年03月度_全社】RFM客層一覧表データ!$A:$A,[3]【2026年03月度_全社】RFM客層一覧表データ!F:F,"",0)</f>
        <v/>
      </c>
      <c r="J2552" s="183">
        <v>0</v>
      </c>
      <c r="K2552" s="183">
        <v>0</v>
      </c>
      <c r="L2552" s="183">
        <v>0</v>
      </c>
      <c r="M2552" s="183">
        <v>0</v>
      </c>
      <c r="N2552" s="183">
        <v>0</v>
      </c>
      <c r="O2552" s="183">
        <v>0</v>
      </c>
      <c r="P2552" s="183">
        <v>0</v>
      </c>
      <c r="Q2552" s="183">
        <v>0</v>
      </c>
      <c r="R2552" s="183">
        <v>0</v>
      </c>
      <c r="S2552" s="183">
        <v>0</v>
      </c>
      <c r="T2552" s="183">
        <v>0</v>
      </c>
      <c r="U2552" s="183">
        <v>0</v>
      </c>
      <c r="V2552" s="183">
        <v>0</v>
      </c>
      <c r="W2552" s="183">
        <v>0</v>
      </c>
      <c r="X2552" s="183">
        <v>0</v>
      </c>
      <c r="Y2552" s="183">
        <v>0</v>
      </c>
    </row>
    <row r="2553" spans="1:25" x14ac:dyDescent="0.2">
      <c r="A2553" s="184">
        <v>12213012</v>
      </c>
      <c r="B2553" s="183" t="str">
        <f>[1]店マスタ!B2552</f>
        <v>でんきランドかわい</v>
      </c>
      <c r="C2553" s="183">
        <v>4</v>
      </c>
      <c r="D2553" s="183">
        <v>4</v>
      </c>
      <c r="E2553" s="183">
        <f>_xlfn.XLOOKUP(A2553,[2]Sheet1!$R:$R,[2]Sheet1!$AB:$AB,"",0)</f>
        <v>4</v>
      </c>
      <c r="F2553" s="183">
        <f>_xlfn.XLOOKUP($A2553,[3]【2026年03月度_全社】RFM客層一覧表データ!$A:$A,[3]【2026年03月度_全社】RFM客層一覧表データ!C:C,"",0)</f>
        <v>1227</v>
      </c>
      <c r="G2553" s="183">
        <f>_xlfn.XLOOKUP($A2553,[3]【2026年03月度_全社】RFM客層一覧表データ!$A:$A,[3]【2026年03月度_全社】RFM客層一覧表データ!D:D,"",0)</f>
        <v>587</v>
      </c>
      <c r="H2553" s="183">
        <f>_xlfn.XLOOKUP($A2553,[3]【2026年03月度_全社】RFM客層一覧表データ!$A:$A,[3]【2026年03月度_全社】RFM客層一覧表データ!E:E,"",0)</f>
        <v>681</v>
      </c>
      <c r="I2553" s="183">
        <f>_xlfn.XLOOKUP($A2553,[3]【2026年03月度_全社】RFM客層一覧表データ!$A:$A,[3]【2026年03月度_全社】RFM客層一覧表データ!F:F,"",0)</f>
        <v>57</v>
      </c>
      <c r="J2553" s="183">
        <v>1231</v>
      </c>
      <c r="K2553" s="183">
        <v>612</v>
      </c>
      <c r="L2553" s="183">
        <v>677</v>
      </c>
      <c r="M2553" s="183">
        <v>69</v>
      </c>
      <c r="N2553" s="183">
        <v>1223</v>
      </c>
      <c r="O2553" s="183">
        <v>589</v>
      </c>
      <c r="P2553" s="183">
        <v>647</v>
      </c>
      <c r="Q2553" s="183">
        <v>76</v>
      </c>
      <c r="R2553" s="183">
        <v>1242</v>
      </c>
      <c r="S2553" s="183">
        <v>636</v>
      </c>
      <c r="T2553" s="183">
        <v>630</v>
      </c>
      <c r="U2553" s="183">
        <v>97</v>
      </c>
      <c r="V2553" s="183">
        <v>1239</v>
      </c>
      <c r="W2553" s="183">
        <v>610</v>
      </c>
      <c r="X2553" s="183">
        <v>643</v>
      </c>
      <c r="Y2553" s="183">
        <v>97</v>
      </c>
    </row>
    <row r="2554" spans="1:25" x14ac:dyDescent="0.2">
      <c r="A2554" s="184">
        <v>12213018</v>
      </c>
      <c r="B2554" s="183" t="str">
        <f>[1]店マスタ!B2553</f>
        <v>ノサキ電器　小沢渡店</v>
      </c>
      <c r="C2554" s="183">
        <v>2</v>
      </c>
      <c r="D2554" s="183">
        <v>2</v>
      </c>
      <c r="E2554" s="183">
        <f>_xlfn.XLOOKUP(A2554,[2]Sheet1!$R:$R,[2]Sheet1!$AB:$AB,"",0)</f>
        <v>2</v>
      </c>
      <c r="F2554" s="183">
        <f>_xlfn.XLOOKUP($A2554,[3]【2026年03月度_全社】RFM客層一覧表データ!$A:$A,[3]【2026年03月度_全社】RFM客層一覧表データ!C:C,"",0)</f>
        <v>597</v>
      </c>
      <c r="G2554" s="183">
        <f>_xlfn.XLOOKUP($A2554,[3]【2026年03月度_全社】RFM客層一覧表データ!$A:$A,[3]【2026年03月度_全社】RFM客層一覧表データ!D:D,"",0)</f>
        <v>302</v>
      </c>
      <c r="H2554" s="183">
        <f>_xlfn.XLOOKUP($A2554,[3]【2026年03月度_全社】RFM客層一覧表データ!$A:$A,[3]【2026年03月度_全社】RFM客層一覧表データ!E:E,"",0)</f>
        <v>343</v>
      </c>
      <c r="I2554" s="183">
        <f>_xlfn.XLOOKUP($A2554,[3]【2026年03月度_全社】RFM客層一覧表データ!$A:$A,[3]【2026年03月度_全社】RFM客層一覧表データ!F:F,"",0)</f>
        <v>32</v>
      </c>
      <c r="J2554" s="183">
        <v>594</v>
      </c>
      <c r="K2554" s="183">
        <v>291</v>
      </c>
      <c r="L2554" s="183">
        <v>337</v>
      </c>
      <c r="M2554" s="183">
        <v>38</v>
      </c>
      <c r="N2554" s="183">
        <v>594</v>
      </c>
      <c r="O2554" s="183">
        <v>302</v>
      </c>
      <c r="P2554" s="183">
        <v>344</v>
      </c>
      <c r="Q2554" s="183">
        <v>33</v>
      </c>
      <c r="R2554" s="183">
        <v>604</v>
      </c>
      <c r="S2554" s="183">
        <v>311</v>
      </c>
      <c r="T2554" s="183">
        <v>340</v>
      </c>
      <c r="U2554" s="183">
        <v>29</v>
      </c>
      <c r="V2554" s="183">
        <v>613</v>
      </c>
      <c r="W2554" s="183">
        <v>284</v>
      </c>
      <c r="X2554" s="183">
        <v>343</v>
      </c>
      <c r="Y2554" s="183">
        <v>28</v>
      </c>
    </row>
    <row r="2555" spans="1:25" x14ac:dyDescent="0.2">
      <c r="A2555" s="184">
        <v>12213106</v>
      </c>
      <c r="B2555" s="183" t="str">
        <f>[1]店マスタ!B2554</f>
        <v>株式会社　池谷電機</v>
      </c>
      <c r="C2555" s="183">
        <v>5.5</v>
      </c>
      <c r="D2555" s="183">
        <v>3</v>
      </c>
      <c r="E2555" s="183">
        <f>_xlfn.XLOOKUP(A2555,[2]Sheet1!$R:$R,[2]Sheet1!$AB:$AB,"",0)</f>
        <v>3</v>
      </c>
      <c r="F2555" s="183" t="str">
        <f>_xlfn.XLOOKUP($A2555,[3]【2026年03月度_全社】RFM客層一覧表データ!$A:$A,[3]【2026年03月度_全社】RFM客層一覧表データ!C:C,"",0)</f>
        <v/>
      </c>
      <c r="G2555" s="183" t="str">
        <f>_xlfn.XLOOKUP($A2555,[3]【2026年03月度_全社】RFM客層一覧表データ!$A:$A,[3]【2026年03月度_全社】RFM客層一覧表データ!D:D,"",0)</f>
        <v/>
      </c>
      <c r="H2555" s="183" t="str">
        <f>_xlfn.XLOOKUP($A2555,[3]【2026年03月度_全社】RFM客層一覧表データ!$A:$A,[3]【2026年03月度_全社】RFM客層一覧表データ!E:E,"",0)</f>
        <v/>
      </c>
      <c r="I2555" s="183" t="str">
        <f>_xlfn.XLOOKUP($A2555,[3]【2026年03月度_全社】RFM客層一覧表データ!$A:$A,[3]【2026年03月度_全社】RFM客層一覧表データ!F:F,"",0)</f>
        <v/>
      </c>
      <c r="J2555" s="183">
        <v>0</v>
      </c>
      <c r="K2555" s="183">
        <v>0</v>
      </c>
      <c r="L2555" s="183">
        <v>0</v>
      </c>
      <c r="M2555" s="183">
        <v>0</v>
      </c>
      <c r="N2555" s="183">
        <v>0</v>
      </c>
      <c r="O2555" s="183">
        <v>0</v>
      </c>
      <c r="P2555" s="183">
        <v>0</v>
      </c>
      <c r="Q2555" s="183">
        <v>0</v>
      </c>
      <c r="R2555" s="183">
        <v>0</v>
      </c>
      <c r="S2555" s="183">
        <v>0</v>
      </c>
      <c r="T2555" s="183">
        <v>0</v>
      </c>
      <c r="U2555" s="183">
        <v>0</v>
      </c>
      <c r="V2555" s="183">
        <v>0</v>
      </c>
      <c r="W2555" s="183">
        <v>0</v>
      </c>
      <c r="X2555" s="183">
        <v>0</v>
      </c>
      <c r="Y2555" s="183">
        <v>0</v>
      </c>
    </row>
    <row r="2556" spans="1:25" x14ac:dyDescent="0.2">
      <c r="A2556" s="184">
        <v>12213134</v>
      </c>
      <c r="B2556" s="183" t="str">
        <f>[1]店マスタ!B2555</f>
        <v>（有）ノサキ電器</v>
      </c>
      <c r="C2556" s="183">
        <v>7</v>
      </c>
      <c r="D2556" s="183">
        <v>7</v>
      </c>
      <c r="E2556" s="183">
        <f>_xlfn.XLOOKUP(A2556,[2]Sheet1!$R:$R,[2]Sheet1!$AB:$AB,"",0)</f>
        <v>7</v>
      </c>
      <c r="F2556" s="183">
        <f>_xlfn.XLOOKUP($A2556,[3]【2026年03月度_全社】RFM客層一覧表データ!$A:$A,[3]【2026年03月度_全社】RFM客層一覧表データ!C:C,"",0)</f>
        <v>1949</v>
      </c>
      <c r="G2556" s="183">
        <f>_xlfn.XLOOKUP($A2556,[3]【2026年03月度_全社】RFM客層一覧表データ!$A:$A,[3]【2026年03月度_全社】RFM客層一覧表データ!D:D,"",0)</f>
        <v>1114</v>
      </c>
      <c r="H2556" s="183">
        <f>_xlfn.XLOOKUP($A2556,[3]【2026年03月度_全社】RFM客層一覧表データ!$A:$A,[3]【2026年03月度_全社】RFM客層一覧表データ!E:E,"",0)</f>
        <v>1317</v>
      </c>
      <c r="I2556" s="183">
        <f>_xlfn.XLOOKUP($A2556,[3]【2026年03月度_全社】RFM客層一覧表データ!$A:$A,[3]【2026年03月度_全社】RFM客層一覧表データ!F:F,"",0)</f>
        <v>102</v>
      </c>
      <c r="J2556" s="183">
        <v>1948</v>
      </c>
      <c r="K2556" s="183">
        <v>1123</v>
      </c>
      <c r="L2556" s="183">
        <v>1303</v>
      </c>
      <c r="M2556" s="183">
        <v>104</v>
      </c>
      <c r="N2556" s="183">
        <v>1926</v>
      </c>
      <c r="O2556" s="183">
        <v>1132</v>
      </c>
      <c r="P2556" s="183">
        <v>1256</v>
      </c>
      <c r="Q2556" s="183">
        <v>107</v>
      </c>
      <c r="R2556" s="183">
        <v>1913</v>
      </c>
      <c r="S2556" s="183">
        <v>1092</v>
      </c>
      <c r="T2556" s="183">
        <v>1245</v>
      </c>
      <c r="U2556" s="183">
        <v>94</v>
      </c>
      <c r="V2556" s="183">
        <v>1874</v>
      </c>
      <c r="W2556" s="183">
        <v>1070</v>
      </c>
      <c r="X2556" s="183">
        <v>1230</v>
      </c>
      <c r="Y2556" s="183">
        <v>116</v>
      </c>
    </row>
    <row r="2557" spans="1:25" x14ac:dyDescent="0.2">
      <c r="A2557" s="184">
        <v>12213140</v>
      </c>
      <c r="B2557" s="183" t="str">
        <f>[1]店マスタ!B2556</f>
        <v>マエジマＤＣ</v>
      </c>
      <c r="C2557" s="183">
        <v>1.5</v>
      </c>
      <c r="D2557" s="183">
        <v>1.5</v>
      </c>
      <c r="E2557" s="183">
        <f>_xlfn.XLOOKUP(A2557,[2]Sheet1!$R:$R,[2]Sheet1!$AB:$AB,"",0)</f>
        <v>1.5</v>
      </c>
      <c r="F2557" s="183">
        <f>_xlfn.XLOOKUP($A2557,[3]【2026年03月度_全社】RFM客層一覧表データ!$A:$A,[3]【2026年03月度_全社】RFM客層一覧表データ!C:C,"",0)</f>
        <v>426</v>
      </c>
      <c r="G2557" s="183">
        <f>_xlfn.XLOOKUP($A2557,[3]【2026年03月度_全社】RFM客層一覧表データ!$A:$A,[3]【2026年03月度_全社】RFM客層一覧表データ!D:D,"",0)</f>
        <v>183</v>
      </c>
      <c r="H2557" s="183">
        <f>_xlfn.XLOOKUP($A2557,[3]【2026年03月度_全社】RFM客層一覧表データ!$A:$A,[3]【2026年03月度_全社】RFM客層一覧表データ!E:E,"",0)</f>
        <v>267</v>
      </c>
      <c r="I2557" s="183">
        <f>_xlfn.XLOOKUP($A2557,[3]【2026年03月度_全社】RFM客層一覧表データ!$A:$A,[3]【2026年03月度_全社】RFM客層一覧表データ!F:F,"",0)</f>
        <v>15</v>
      </c>
      <c r="J2557" s="183">
        <v>451</v>
      </c>
      <c r="K2557" s="183">
        <v>198</v>
      </c>
      <c r="L2557" s="183">
        <v>283</v>
      </c>
      <c r="M2557" s="183">
        <v>20</v>
      </c>
      <c r="N2557" s="183">
        <v>474</v>
      </c>
      <c r="O2557" s="183">
        <v>222</v>
      </c>
      <c r="P2557" s="183">
        <v>293</v>
      </c>
      <c r="Q2557" s="183">
        <v>13</v>
      </c>
      <c r="R2557" s="183">
        <v>516</v>
      </c>
      <c r="S2557" s="183">
        <v>224</v>
      </c>
      <c r="T2557" s="183">
        <v>310</v>
      </c>
      <c r="U2557" s="183">
        <v>21</v>
      </c>
      <c r="V2557" s="183">
        <v>539</v>
      </c>
      <c r="W2557" s="183">
        <v>237</v>
      </c>
      <c r="X2557" s="183">
        <v>322</v>
      </c>
      <c r="Y2557" s="183">
        <v>19</v>
      </c>
    </row>
    <row r="2558" spans="1:25" x14ac:dyDescent="0.2">
      <c r="A2558" s="184">
        <v>12213157</v>
      </c>
      <c r="B2558" s="183" t="str">
        <f>[1]店マスタ!B2557</f>
        <v>ドリームワン　クボ</v>
      </c>
      <c r="C2558" s="183">
        <v>3</v>
      </c>
      <c r="D2558" s="183">
        <v>3</v>
      </c>
      <c r="E2558" s="183">
        <f>_xlfn.XLOOKUP(A2558,[2]Sheet1!$R:$R,[2]Sheet1!$AB:$AB,"",0)</f>
        <v>3</v>
      </c>
      <c r="F2558" s="183" t="str">
        <f>_xlfn.XLOOKUP($A2558,[3]【2026年03月度_全社】RFM客層一覧表データ!$A:$A,[3]【2026年03月度_全社】RFM客層一覧表データ!C:C,"",0)</f>
        <v/>
      </c>
      <c r="G2558" s="183" t="str">
        <f>_xlfn.XLOOKUP($A2558,[3]【2026年03月度_全社】RFM客層一覧表データ!$A:$A,[3]【2026年03月度_全社】RFM客層一覧表データ!D:D,"",0)</f>
        <v/>
      </c>
      <c r="H2558" s="183" t="str">
        <f>_xlfn.XLOOKUP($A2558,[3]【2026年03月度_全社】RFM客層一覧表データ!$A:$A,[3]【2026年03月度_全社】RFM客層一覧表データ!E:E,"",0)</f>
        <v/>
      </c>
      <c r="I2558" s="183" t="str">
        <f>_xlfn.XLOOKUP($A2558,[3]【2026年03月度_全社】RFM客層一覧表データ!$A:$A,[3]【2026年03月度_全社】RFM客層一覧表データ!F:F,"",0)</f>
        <v/>
      </c>
      <c r="J2558" s="183">
        <v>0</v>
      </c>
      <c r="K2558" s="183">
        <v>0</v>
      </c>
      <c r="L2558" s="183">
        <v>0</v>
      </c>
      <c r="M2558" s="183">
        <v>0</v>
      </c>
      <c r="N2558" s="183">
        <v>0</v>
      </c>
      <c r="O2558" s="183">
        <v>0</v>
      </c>
      <c r="P2558" s="183">
        <v>0</v>
      </c>
      <c r="Q2558" s="183">
        <v>0</v>
      </c>
      <c r="R2558" s="183">
        <v>0</v>
      </c>
      <c r="S2558" s="183">
        <v>0</v>
      </c>
      <c r="T2558" s="183">
        <v>0</v>
      </c>
      <c r="U2558" s="183">
        <v>0</v>
      </c>
      <c r="V2558" s="183">
        <v>0</v>
      </c>
      <c r="W2558" s="183">
        <v>0</v>
      </c>
      <c r="X2558" s="183">
        <v>0</v>
      </c>
      <c r="Y2558" s="183">
        <v>0</v>
      </c>
    </row>
    <row r="2559" spans="1:25" x14ac:dyDescent="0.2">
      <c r="A2559" s="184">
        <v>12213174</v>
      </c>
      <c r="B2559" s="183" t="str">
        <f>[1]店マスタ!B2558</f>
        <v>ハートフル　ニシザワ</v>
      </c>
      <c r="C2559" s="183">
        <v>1.5</v>
      </c>
      <c r="D2559" s="183">
        <v>0</v>
      </c>
      <c r="E2559" s="183" t="str">
        <f>_xlfn.XLOOKUP(A2559,[2]Sheet1!$R:$R,[2]Sheet1!$AB:$AB,"",0)</f>
        <v/>
      </c>
      <c r="F2559" s="183" t="str">
        <f>_xlfn.XLOOKUP($A2559,[3]【2026年03月度_全社】RFM客層一覧表データ!$A:$A,[3]【2026年03月度_全社】RFM客層一覧表データ!C:C,"",0)</f>
        <v/>
      </c>
      <c r="G2559" s="183" t="str">
        <f>_xlfn.XLOOKUP($A2559,[3]【2026年03月度_全社】RFM客層一覧表データ!$A:$A,[3]【2026年03月度_全社】RFM客層一覧表データ!D:D,"",0)</f>
        <v/>
      </c>
      <c r="H2559" s="183" t="str">
        <f>_xlfn.XLOOKUP($A2559,[3]【2026年03月度_全社】RFM客層一覧表データ!$A:$A,[3]【2026年03月度_全社】RFM客層一覧表データ!E:E,"",0)</f>
        <v/>
      </c>
      <c r="I2559" s="183" t="str">
        <f>_xlfn.XLOOKUP($A2559,[3]【2026年03月度_全社】RFM客層一覧表データ!$A:$A,[3]【2026年03月度_全社】RFM客層一覧表データ!F:F,"",0)</f>
        <v/>
      </c>
      <c r="J2559" s="183">
        <v>127</v>
      </c>
      <c r="K2559" s="183">
        <v>35</v>
      </c>
      <c r="L2559" s="183">
        <v>73</v>
      </c>
      <c r="M2559" s="183">
        <v>0</v>
      </c>
      <c r="N2559" s="183">
        <v>136</v>
      </c>
      <c r="O2559" s="183">
        <v>54</v>
      </c>
      <c r="P2559" s="183">
        <v>75</v>
      </c>
      <c r="Q2559" s="183">
        <v>0</v>
      </c>
      <c r="R2559" s="183">
        <v>147</v>
      </c>
      <c r="S2559" s="183">
        <v>49</v>
      </c>
      <c r="T2559" s="183">
        <v>73</v>
      </c>
      <c r="U2559" s="183">
        <v>0</v>
      </c>
      <c r="V2559" s="183">
        <v>160</v>
      </c>
      <c r="W2559" s="183">
        <v>40</v>
      </c>
      <c r="X2559" s="183">
        <v>78</v>
      </c>
      <c r="Y2559" s="183">
        <v>0</v>
      </c>
    </row>
    <row r="2560" spans="1:25" x14ac:dyDescent="0.2">
      <c r="A2560" s="184">
        <v>12213212</v>
      </c>
      <c r="B2560" s="183" t="str">
        <f>[1]店マスタ!B2559</f>
        <v>ｅコードしまの</v>
      </c>
      <c r="C2560" s="183">
        <v>4</v>
      </c>
      <c r="D2560" s="183">
        <v>4</v>
      </c>
      <c r="E2560" s="183">
        <f>_xlfn.XLOOKUP(A2560,[2]Sheet1!$R:$R,[2]Sheet1!$AB:$AB,"",0)</f>
        <v>4</v>
      </c>
      <c r="F2560" s="183">
        <f>_xlfn.XLOOKUP($A2560,[3]【2026年03月度_全社】RFM客層一覧表データ!$A:$A,[3]【2026年03月度_全社】RFM客層一覧表データ!C:C,"",0)</f>
        <v>421</v>
      </c>
      <c r="G2560" s="183">
        <f>_xlfn.XLOOKUP($A2560,[3]【2026年03月度_全社】RFM客層一覧表データ!$A:$A,[3]【2026年03月度_全社】RFM客層一覧表データ!D:D,"",0)</f>
        <v>148</v>
      </c>
      <c r="H2560" s="183">
        <f>_xlfn.XLOOKUP($A2560,[3]【2026年03月度_全社】RFM客層一覧表データ!$A:$A,[3]【2026年03月度_全社】RFM客層一覧表データ!E:E,"",0)</f>
        <v>234</v>
      </c>
      <c r="I2560" s="183">
        <f>_xlfn.XLOOKUP($A2560,[3]【2026年03月度_全社】RFM客層一覧表データ!$A:$A,[3]【2026年03月度_全社】RFM客層一覧表データ!F:F,"",0)</f>
        <v>9</v>
      </c>
      <c r="J2560" s="183">
        <v>462</v>
      </c>
      <c r="K2560" s="183">
        <v>183</v>
      </c>
      <c r="L2560" s="183">
        <v>245</v>
      </c>
      <c r="M2560" s="183">
        <v>19</v>
      </c>
      <c r="N2560" s="183">
        <v>486</v>
      </c>
      <c r="O2560" s="183">
        <v>200</v>
      </c>
      <c r="P2560" s="183">
        <v>260</v>
      </c>
      <c r="Q2560" s="183">
        <v>19</v>
      </c>
      <c r="R2560" s="183">
        <v>522</v>
      </c>
      <c r="S2560" s="183">
        <v>210</v>
      </c>
      <c r="T2560" s="183">
        <v>267</v>
      </c>
      <c r="U2560" s="183">
        <v>26</v>
      </c>
      <c r="V2560" s="183">
        <v>549</v>
      </c>
      <c r="W2560" s="183">
        <v>216</v>
      </c>
      <c r="X2560" s="183">
        <v>288</v>
      </c>
      <c r="Y2560" s="183">
        <v>39</v>
      </c>
    </row>
    <row r="2561" spans="1:25" x14ac:dyDescent="0.2">
      <c r="A2561" s="184">
        <v>12213216</v>
      </c>
      <c r="B2561" s="183" t="str">
        <f>[1]店マスタ!B2560</f>
        <v>ｅコードたかい</v>
      </c>
      <c r="C2561" s="183">
        <v>4.5</v>
      </c>
      <c r="D2561" s="183">
        <v>4</v>
      </c>
      <c r="E2561" s="183">
        <f>_xlfn.XLOOKUP(A2561,[2]Sheet1!$R:$R,[2]Sheet1!$AB:$AB,"",0)</f>
        <v>4</v>
      </c>
      <c r="F2561" s="183">
        <f>_xlfn.XLOOKUP($A2561,[3]【2026年03月度_全社】RFM客層一覧表データ!$A:$A,[3]【2026年03月度_全社】RFM客層一覧表データ!C:C,"",0)</f>
        <v>995</v>
      </c>
      <c r="G2561" s="183">
        <f>_xlfn.XLOOKUP($A2561,[3]【2026年03月度_全社】RFM客層一覧表データ!$A:$A,[3]【2026年03月度_全社】RFM客層一覧表データ!D:D,"",0)</f>
        <v>496</v>
      </c>
      <c r="H2561" s="183">
        <f>_xlfn.XLOOKUP($A2561,[3]【2026年03月度_全社】RFM客層一覧表データ!$A:$A,[3]【2026年03月度_全社】RFM客層一覧表データ!E:E,"",0)</f>
        <v>571</v>
      </c>
      <c r="I2561" s="183">
        <f>_xlfn.XLOOKUP($A2561,[3]【2026年03月度_全社】RFM客層一覧表データ!$A:$A,[3]【2026年03月度_全社】RFM客層一覧表データ!F:F,"",0)</f>
        <v>80</v>
      </c>
      <c r="J2561" s="183">
        <v>894</v>
      </c>
      <c r="K2561" s="183">
        <v>427</v>
      </c>
      <c r="L2561" s="183">
        <v>494</v>
      </c>
      <c r="M2561" s="183">
        <v>60</v>
      </c>
      <c r="N2561" s="183">
        <v>887</v>
      </c>
      <c r="O2561" s="183">
        <v>449</v>
      </c>
      <c r="P2561" s="183">
        <v>496</v>
      </c>
      <c r="Q2561" s="183">
        <v>70</v>
      </c>
      <c r="R2561" s="183">
        <v>865</v>
      </c>
      <c r="S2561" s="183">
        <v>445</v>
      </c>
      <c r="T2561" s="183">
        <v>501</v>
      </c>
      <c r="U2561" s="183">
        <v>67</v>
      </c>
      <c r="V2561" s="183">
        <v>851</v>
      </c>
      <c r="W2561" s="183">
        <v>409</v>
      </c>
      <c r="X2561" s="183">
        <v>503</v>
      </c>
      <c r="Y2561" s="183">
        <v>49</v>
      </c>
    </row>
    <row r="2562" spans="1:25" x14ac:dyDescent="0.2">
      <c r="A2562" s="184">
        <v>12213219</v>
      </c>
      <c r="B2562" s="183" t="str">
        <f>[1]店マスタ!B2561</f>
        <v>山本電器</v>
      </c>
      <c r="C2562" s="183">
        <v>1.5</v>
      </c>
      <c r="D2562" s="183">
        <v>1.5</v>
      </c>
      <c r="E2562" s="183">
        <f>_xlfn.XLOOKUP(A2562,[2]Sheet1!$R:$R,[2]Sheet1!$AB:$AB,"",0)</f>
        <v>1.5</v>
      </c>
      <c r="F2562" s="183" t="str">
        <f>_xlfn.XLOOKUP($A2562,[3]【2026年03月度_全社】RFM客層一覧表データ!$A:$A,[3]【2026年03月度_全社】RFM客層一覧表データ!C:C,"",0)</f>
        <v/>
      </c>
      <c r="G2562" s="183" t="str">
        <f>_xlfn.XLOOKUP($A2562,[3]【2026年03月度_全社】RFM客層一覧表データ!$A:$A,[3]【2026年03月度_全社】RFM客層一覧表データ!D:D,"",0)</f>
        <v/>
      </c>
      <c r="H2562" s="183" t="str">
        <f>_xlfn.XLOOKUP($A2562,[3]【2026年03月度_全社】RFM客層一覧表データ!$A:$A,[3]【2026年03月度_全社】RFM客層一覧表データ!E:E,"",0)</f>
        <v/>
      </c>
      <c r="I2562" s="183" t="str">
        <f>_xlfn.XLOOKUP($A2562,[3]【2026年03月度_全社】RFM客層一覧表データ!$A:$A,[3]【2026年03月度_全社】RFM客層一覧表データ!F:F,"",0)</f>
        <v/>
      </c>
      <c r="J2562" s="183">
        <v>0</v>
      </c>
      <c r="K2562" s="183">
        <v>0</v>
      </c>
      <c r="L2562" s="183">
        <v>0</v>
      </c>
      <c r="M2562" s="183">
        <v>0</v>
      </c>
      <c r="N2562" s="183">
        <v>0</v>
      </c>
      <c r="O2562" s="183">
        <v>0</v>
      </c>
      <c r="P2562" s="183">
        <v>0</v>
      </c>
      <c r="Q2562" s="183">
        <v>0</v>
      </c>
      <c r="R2562" s="183">
        <v>0</v>
      </c>
      <c r="S2562" s="183">
        <v>0</v>
      </c>
      <c r="T2562" s="183">
        <v>0</v>
      </c>
      <c r="U2562" s="183">
        <v>0</v>
      </c>
      <c r="V2562" s="183">
        <v>0</v>
      </c>
      <c r="W2562" s="183">
        <v>0</v>
      </c>
      <c r="X2562" s="183">
        <v>0</v>
      </c>
      <c r="Y2562" s="183">
        <v>0</v>
      </c>
    </row>
    <row r="2563" spans="1:25" x14ac:dyDescent="0.2">
      <c r="A2563" s="184">
        <v>12213220</v>
      </c>
      <c r="B2563" s="183" t="str">
        <f>[1]店マスタ!B2562</f>
        <v>ネストシンムラ</v>
      </c>
      <c r="C2563" s="183">
        <v>2</v>
      </c>
      <c r="D2563" s="183">
        <v>2</v>
      </c>
      <c r="E2563" s="183">
        <f>_xlfn.XLOOKUP(A2563,[2]Sheet1!$R:$R,[2]Sheet1!$AB:$AB,"",0)</f>
        <v>2</v>
      </c>
      <c r="F2563" s="183">
        <f>_xlfn.XLOOKUP($A2563,[3]【2026年03月度_全社】RFM客層一覧表データ!$A:$A,[3]【2026年03月度_全社】RFM客層一覧表データ!C:C,"",0)</f>
        <v>595</v>
      </c>
      <c r="G2563" s="183">
        <f>_xlfn.XLOOKUP($A2563,[3]【2026年03月度_全社】RFM客層一覧表データ!$A:$A,[3]【2026年03月度_全社】RFM客層一覧表データ!D:D,"",0)</f>
        <v>321</v>
      </c>
      <c r="H2563" s="183">
        <f>_xlfn.XLOOKUP($A2563,[3]【2026年03月度_全社】RFM客層一覧表データ!$A:$A,[3]【2026年03月度_全社】RFM客層一覧表データ!E:E,"",0)</f>
        <v>378</v>
      </c>
      <c r="I2563" s="183">
        <f>_xlfn.XLOOKUP($A2563,[3]【2026年03月度_全社】RFM客層一覧表データ!$A:$A,[3]【2026年03月度_全社】RFM客層一覧表データ!F:F,"",0)</f>
        <v>24</v>
      </c>
      <c r="J2563" s="183">
        <v>619</v>
      </c>
      <c r="K2563" s="183">
        <v>324</v>
      </c>
      <c r="L2563" s="183">
        <v>392</v>
      </c>
      <c r="M2563" s="183">
        <v>22</v>
      </c>
      <c r="N2563" s="183">
        <v>639</v>
      </c>
      <c r="O2563" s="183">
        <v>346</v>
      </c>
      <c r="P2563" s="183">
        <v>399</v>
      </c>
      <c r="Q2563" s="183">
        <v>28</v>
      </c>
      <c r="R2563" s="183">
        <v>681</v>
      </c>
      <c r="S2563" s="183">
        <v>350</v>
      </c>
      <c r="T2563" s="183">
        <v>405</v>
      </c>
      <c r="U2563" s="183">
        <v>21</v>
      </c>
      <c r="V2563" s="183">
        <v>699</v>
      </c>
      <c r="W2563" s="183">
        <v>339</v>
      </c>
      <c r="X2563" s="183">
        <v>392</v>
      </c>
      <c r="Y2563" s="183">
        <v>34</v>
      </c>
    </row>
    <row r="2564" spans="1:25" x14ac:dyDescent="0.2">
      <c r="A2564" s="184">
        <v>12213222</v>
      </c>
      <c r="B2564" s="183" t="str">
        <f>[1]店マスタ!B2563</f>
        <v>ネストこまつ</v>
      </c>
      <c r="C2564" s="183">
        <v>3</v>
      </c>
      <c r="D2564" s="183">
        <v>3</v>
      </c>
      <c r="E2564" s="183">
        <f>_xlfn.XLOOKUP(A2564,[2]Sheet1!$R:$R,[2]Sheet1!$AB:$AB,"",0)</f>
        <v>3</v>
      </c>
      <c r="F2564" s="183">
        <f>_xlfn.XLOOKUP($A2564,[3]【2026年03月度_全社】RFM客層一覧表データ!$A:$A,[3]【2026年03月度_全社】RFM客層一覧表データ!C:C,"",0)</f>
        <v>759</v>
      </c>
      <c r="G2564" s="183">
        <f>_xlfn.XLOOKUP($A2564,[3]【2026年03月度_全社】RFM客層一覧表データ!$A:$A,[3]【2026年03月度_全社】RFM客層一覧表データ!D:D,"",0)</f>
        <v>439</v>
      </c>
      <c r="H2564" s="183">
        <f>_xlfn.XLOOKUP($A2564,[3]【2026年03月度_全社】RFM客層一覧表データ!$A:$A,[3]【2026年03月度_全社】RFM客層一覧表データ!E:E,"",0)</f>
        <v>505</v>
      </c>
      <c r="I2564" s="183">
        <f>_xlfn.XLOOKUP($A2564,[3]【2026年03月度_全社】RFM客層一覧表データ!$A:$A,[3]【2026年03月度_全社】RFM客層一覧表データ!F:F,"",0)</f>
        <v>21</v>
      </c>
      <c r="J2564" s="183">
        <v>775</v>
      </c>
      <c r="K2564" s="183">
        <v>481</v>
      </c>
      <c r="L2564" s="183">
        <v>507</v>
      </c>
      <c r="M2564" s="183">
        <v>28</v>
      </c>
      <c r="N2564" s="183">
        <v>765</v>
      </c>
      <c r="O2564" s="183">
        <v>474</v>
      </c>
      <c r="P2564" s="183">
        <v>496</v>
      </c>
      <c r="Q2564" s="183">
        <v>36</v>
      </c>
      <c r="R2564" s="183">
        <v>758</v>
      </c>
      <c r="S2564" s="183">
        <v>490</v>
      </c>
      <c r="T2564" s="183">
        <v>492</v>
      </c>
      <c r="U2564" s="183">
        <v>40</v>
      </c>
      <c r="V2564" s="183">
        <v>754</v>
      </c>
      <c r="W2564" s="183">
        <v>489</v>
      </c>
      <c r="X2564" s="183">
        <v>482</v>
      </c>
      <c r="Y2564" s="183">
        <v>38</v>
      </c>
    </row>
    <row r="2565" spans="1:25" x14ac:dyDescent="0.2">
      <c r="A2565" s="184">
        <v>12213243</v>
      </c>
      <c r="B2565" s="183" t="str">
        <f>[1]店マスタ!B2564</f>
        <v>ｅコードまつお</v>
      </c>
      <c r="C2565" s="183">
        <v>2.5</v>
      </c>
      <c r="D2565" s="183">
        <v>2.5</v>
      </c>
      <c r="E2565" s="183" t="str">
        <f>_xlfn.XLOOKUP(A2565,[2]Sheet1!$R:$R,[2]Sheet1!$AB:$AB,"",0)</f>
        <v/>
      </c>
      <c r="F2565" s="183" t="str">
        <f>_xlfn.XLOOKUP($A2565,[3]【2026年03月度_全社】RFM客層一覧表データ!$A:$A,[3]【2026年03月度_全社】RFM客層一覧表データ!C:C,"",0)</f>
        <v/>
      </c>
      <c r="G2565" s="183" t="str">
        <f>_xlfn.XLOOKUP($A2565,[3]【2026年03月度_全社】RFM客層一覧表データ!$A:$A,[3]【2026年03月度_全社】RFM客層一覧表データ!D:D,"",0)</f>
        <v/>
      </c>
      <c r="H2565" s="183" t="str">
        <f>_xlfn.XLOOKUP($A2565,[3]【2026年03月度_全社】RFM客層一覧表データ!$A:$A,[3]【2026年03月度_全社】RFM客層一覧表データ!E:E,"",0)</f>
        <v/>
      </c>
      <c r="I2565" s="183" t="str">
        <f>_xlfn.XLOOKUP($A2565,[3]【2026年03月度_全社】RFM客層一覧表データ!$A:$A,[3]【2026年03月度_全社】RFM客層一覧表データ!F:F,"",0)</f>
        <v/>
      </c>
      <c r="J2565" s="183">
        <v>428</v>
      </c>
      <c r="K2565" s="183">
        <v>201</v>
      </c>
      <c r="L2565" s="183">
        <v>281</v>
      </c>
      <c r="M2565" s="183">
        <v>13</v>
      </c>
      <c r="N2565" s="183">
        <v>485</v>
      </c>
      <c r="O2565" s="183">
        <v>219</v>
      </c>
      <c r="P2565" s="183">
        <v>309</v>
      </c>
      <c r="Q2565" s="183">
        <v>19</v>
      </c>
      <c r="R2565" s="183">
        <v>481</v>
      </c>
      <c r="S2565" s="183">
        <v>250</v>
      </c>
      <c r="T2565" s="183">
        <v>314</v>
      </c>
      <c r="U2565" s="183">
        <v>16</v>
      </c>
      <c r="V2565" s="183">
        <v>556</v>
      </c>
      <c r="W2565" s="183">
        <v>271</v>
      </c>
      <c r="X2565" s="183">
        <v>332</v>
      </c>
      <c r="Y2565" s="183">
        <v>23</v>
      </c>
    </row>
    <row r="2566" spans="1:25" x14ac:dyDescent="0.2">
      <c r="A2566" s="184">
        <v>12213303</v>
      </c>
      <c r="B2566" s="183" t="str">
        <f>[1]店マスタ!B2565</f>
        <v>株式会社　アスカ</v>
      </c>
      <c r="C2566" s="183">
        <v>7</v>
      </c>
      <c r="D2566" s="183">
        <v>6</v>
      </c>
      <c r="E2566" s="183">
        <f>_xlfn.XLOOKUP(A2566,[2]Sheet1!$R:$R,[2]Sheet1!$AB:$AB,"",0)</f>
        <v>6</v>
      </c>
      <c r="F2566" s="183">
        <f>_xlfn.XLOOKUP($A2566,[3]【2026年03月度_全社】RFM客層一覧表データ!$A:$A,[3]【2026年03月度_全社】RFM客層一覧表データ!C:C,"",0)</f>
        <v>0</v>
      </c>
      <c r="G2566" s="183">
        <f>_xlfn.XLOOKUP($A2566,[3]【2026年03月度_全社】RFM客層一覧表データ!$A:$A,[3]【2026年03月度_全社】RFM客層一覧表データ!D:D,"",0)</f>
        <v>0</v>
      </c>
      <c r="H2566" s="183">
        <f>_xlfn.XLOOKUP($A2566,[3]【2026年03月度_全社】RFM客層一覧表データ!$A:$A,[3]【2026年03月度_全社】RFM客層一覧表データ!E:E,"",0)</f>
        <v>0</v>
      </c>
      <c r="I2566" s="183">
        <f>_xlfn.XLOOKUP($A2566,[3]【2026年03月度_全社】RFM客層一覧表データ!$A:$A,[3]【2026年03月度_全社】RFM客層一覧表データ!F:F,"",0)</f>
        <v>0</v>
      </c>
      <c r="J2566" s="183">
        <v>0</v>
      </c>
      <c r="K2566" s="183">
        <v>0</v>
      </c>
      <c r="L2566" s="183">
        <v>0</v>
      </c>
      <c r="M2566" s="183">
        <v>0</v>
      </c>
      <c r="N2566" s="183">
        <v>0</v>
      </c>
      <c r="O2566" s="183">
        <v>0</v>
      </c>
      <c r="P2566" s="183">
        <v>0</v>
      </c>
      <c r="Q2566" s="183">
        <v>0</v>
      </c>
      <c r="R2566" s="183">
        <v>0</v>
      </c>
      <c r="S2566" s="183">
        <v>0</v>
      </c>
      <c r="T2566" s="183">
        <v>0</v>
      </c>
      <c r="U2566" s="183">
        <v>0</v>
      </c>
      <c r="V2566" s="183">
        <v>136</v>
      </c>
      <c r="W2566" s="183">
        <v>0</v>
      </c>
      <c r="X2566" s="183">
        <v>0</v>
      </c>
      <c r="Y2566" s="183">
        <v>0</v>
      </c>
    </row>
    <row r="2567" spans="1:25" x14ac:dyDescent="0.2">
      <c r="A2567" s="184">
        <v>12213329</v>
      </c>
      <c r="B2567" s="183" t="str">
        <f>[1]店マスタ!B2566</f>
        <v>松山電器</v>
      </c>
      <c r="C2567" s="183">
        <v>1.5</v>
      </c>
      <c r="D2567" s="183">
        <v>1.5</v>
      </c>
      <c r="E2567" s="183" t="str">
        <f>_xlfn.XLOOKUP(A2567,[2]Sheet1!$R:$R,[2]Sheet1!$AB:$AB,"",0)</f>
        <v/>
      </c>
      <c r="F2567" s="183" t="str">
        <f>_xlfn.XLOOKUP($A2567,[3]【2026年03月度_全社】RFM客層一覧表データ!$A:$A,[3]【2026年03月度_全社】RFM客層一覧表データ!C:C,"",0)</f>
        <v/>
      </c>
      <c r="G2567" s="183" t="str">
        <f>_xlfn.XLOOKUP($A2567,[3]【2026年03月度_全社】RFM客層一覧表データ!$A:$A,[3]【2026年03月度_全社】RFM客層一覧表データ!D:D,"",0)</f>
        <v/>
      </c>
      <c r="H2567" s="183" t="str">
        <f>_xlfn.XLOOKUP($A2567,[3]【2026年03月度_全社】RFM客層一覧表データ!$A:$A,[3]【2026年03月度_全社】RFM客層一覧表データ!E:E,"",0)</f>
        <v/>
      </c>
      <c r="I2567" s="183" t="str">
        <f>_xlfn.XLOOKUP($A2567,[3]【2026年03月度_全社】RFM客層一覧表データ!$A:$A,[3]【2026年03月度_全社】RFM客層一覧表データ!F:F,"",0)</f>
        <v/>
      </c>
      <c r="J2567" s="183">
        <v>0</v>
      </c>
      <c r="K2567" s="183">
        <v>0</v>
      </c>
      <c r="L2567" s="183">
        <v>0</v>
      </c>
      <c r="M2567" s="183">
        <v>0</v>
      </c>
      <c r="N2567" s="183">
        <v>0</v>
      </c>
      <c r="O2567" s="183">
        <v>0</v>
      </c>
      <c r="P2567" s="183">
        <v>0</v>
      </c>
      <c r="Q2567" s="183">
        <v>0</v>
      </c>
      <c r="R2567" s="183">
        <v>0</v>
      </c>
      <c r="S2567" s="183">
        <v>0</v>
      </c>
      <c r="T2567" s="183">
        <v>0</v>
      </c>
      <c r="U2567" s="183">
        <v>0</v>
      </c>
      <c r="V2567" s="183">
        <v>0</v>
      </c>
      <c r="W2567" s="183">
        <v>0</v>
      </c>
      <c r="X2567" s="183">
        <v>0</v>
      </c>
      <c r="Y2567" s="183">
        <v>0</v>
      </c>
    </row>
    <row r="2568" spans="1:25" x14ac:dyDescent="0.2">
      <c r="A2568" s="184">
        <v>12213332</v>
      </c>
      <c r="B2568" s="183" t="str">
        <f>[1]店マスタ!B2567</f>
        <v>株式会社　山内電器商会</v>
      </c>
      <c r="C2568" s="183">
        <v>4</v>
      </c>
      <c r="D2568" s="183">
        <v>4</v>
      </c>
      <c r="E2568" s="183">
        <f>_xlfn.XLOOKUP(A2568,[2]Sheet1!$R:$R,[2]Sheet1!$AB:$AB,"",0)</f>
        <v>5</v>
      </c>
      <c r="F2568" s="183">
        <f>_xlfn.XLOOKUP($A2568,[3]【2026年03月度_全社】RFM客層一覧表データ!$A:$A,[3]【2026年03月度_全社】RFM客層一覧表データ!C:C,"",0)</f>
        <v>795</v>
      </c>
      <c r="G2568" s="183">
        <f>_xlfn.XLOOKUP($A2568,[3]【2026年03月度_全社】RFM客層一覧表データ!$A:$A,[3]【2026年03月度_全社】RFM客層一覧表データ!D:D,"",0)</f>
        <v>292</v>
      </c>
      <c r="H2568" s="183">
        <f>_xlfn.XLOOKUP($A2568,[3]【2026年03月度_全社】RFM客層一覧表データ!$A:$A,[3]【2026年03月度_全社】RFM客層一覧表データ!E:E,"",0)</f>
        <v>380</v>
      </c>
      <c r="I2568" s="183">
        <f>_xlfn.XLOOKUP($A2568,[3]【2026年03月度_全社】RFM客層一覧表データ!$A:$A,[3]【2026年03月度_全社】RFM客層一覧表データ!F:F,"",0)</f>
        <v>52</v>
      </c>
      <c r="J2568" s="183">
        <v>794</v>
      </c>
      <c r="K2568" s="183">
        <v>332</v>
      </c>
      <c r="L2568" s="183">
        <v>373</v>
      </c>
      <c r="M2568" s="183">
        <v>63</v>
      </c>
      <c r="N2568" s="183">
        <v>790</v>
      </c>
      <c r="O2568" s="183">
        <v>301</v>
      </c>
      <c r="P2568" s="183">
        <v>376</v>
      </c>
      <c r="Q2568" s="183">
        <v>60</v>
      </c>
      <c r="R2568" s="183">
        <v>814</v>
      </c>
      <c r="S2568" s="183">
        <v>308</v>
      </c>
      <c r="T2568" s="183">
        <v>393</v>
      </c>
      <c r="U2568" s="183">
        <v>47</v>
      </c>
      <c r="V2568" s="183">
        <v>820</v>
      </c>
      <c r="W2568" s="183">
        <v>306</v>
      </c>
      <c r="X2568" s="183">
        <v>388</v>
      </c>
      <c r="Y2568" s="183">
        <v>46</v>
      </c>
    </row>
    <row r="2569" spans="1:25" x14ac:dyDescent="0.2">
      <c r="A2569" s="184">
        <v>12213337</v>
      </c>
      <c r="B2569" s="183" t="str">
        <f>[1]店マスタ!B2568</f>
        <v>プロスおおいし</v>
      </c>
      <c r="C2569" s="183">
        <v>2</v>
      </c>
      <c r="D2569" s="183">
        <v>2</v>
      </c>
      <c r="E2569" s="183">
        <f>_xlfn.XLOOKUP(A2569,[2]Sheet1!$R:$R,[2]Sheet1!$AB:$AB,"",0)</f>
        <v>2</v>
      </c>
      <c r="F2569" s="183">
        <f>_xlfn.XLOOKUP($A2569,[3]【2026年03月度_全社】RFM客層一覧表データ!$A:$A,[3]【2026年03月度_全社】RFM客層一覧表データ!C:C,"",0)</f>
        <v>164</v>
      </c>
      <c r="G2569" s="183">
        <f>_xlfn.XLOOKUP($A2569,[3]【2026年03月度_全社】RFM客層一覧表データ!$A:$A,[3]【2026年03月度_全社】RFM客層一覧表データ!D:D,"",0)</f>
        <v>68</v>
      </c>
      <c r="H2569" s="183">
        <f>_xlfn.XLOOKUP($A2569,[3]【2026年03月度_全社】RFM客層一覧表データ!$A:$A,[3]【2026年03月度_全社】RFM客層一覧表データ!E:E,"",0)</f>
        <v>84</v>
      </c>
      <c r="I2569" s="183">
        <f>_xlfn.XLOOKUP($A2569,[3]【2026年03月度_全社】RFM客層一覧表データ!$A:$A,[3]【2026年03月度_全社】RFM客層一覧表データ!F:F,"",0)</f>
        <v>14</v>
      </c>
      <c r="J2569" s="183">
        <v>176</v>
      </c>
      <c r="K2569" s="183">
        <v>68</v>
      </c>
      <c r="L2569" s="183">
        <v>93</v>
      </c>
      <c r="M2569" s="183">
        <v>9</v>
      </c>
      <c r="N2569" s="183">
        <v>181</v>
      </c>
      <c r="O2569" s="183">
        <v>68</v>
      </c>
      <c r="P2569" s="183">
        <v>101</v>
      </c>
      <c r="Q2569" s="183">
        <v>5</v>
      </c>
      <c r="R2569" s="183">
        <v>213</v>
      </c>
      <c r="S2569" s="183">
        <v>57</v>
      </c>
      <c r="T2569" s="183">
        <v>104</v>
      </c>
      <c r="U2569" s="183">
        <v>4</v>
      </c>
      <c r="V2569" s="183">
        <v>242</v>
      </c>
      <c r="W2569" s="183">
        <v>77</v>
      </c>
      <c r="X2569" s="183">
        <v>110</v>
      </c>
      <c r="Y2569" s="183">
        <v>9</v>
      </c>
    </row>
    <row r="2570" spans="1:25" x14ac:dyDescent="0.2">
      <c r="A2570" s="184">
        <v>12213338</v>
      </c>
      <c r="B2570" s="183" t="str">
        <f>[1]店マスタ!B2569</f>
        <v>プロス本店</v>
      </c>
      <c r="C2570" s="183">
        <v>5</v>
      </c>
      <c r="D2570" s="183">
        <v>5</v>
      </c>
      <c r="E2570" s="183">
        <f>_xlfn.XLOOKUP(A2570,[2]Sheet1!$R:$R,[2]Sheet1!$AB:$AB,"",0)</f>
        <v>5</v>
      </c>
      <c r="F2570" s="183">
        <f>_xlfn.XLOOKUP($A2570,[3]【2026年03月度_全社】RFM客層一覧表データ!$A:$A,[3]【2026年03月度_全社】RFM客層一覧表データ!C:C,"",0)</f>
        <v>1373</v>
      </c>
      <c r="G2570" s="183">
        <f>_xlfn.XLOOKUP($A2570,[3]【2026年03月度_全社】RFM客層一覧表データ!$A:$A,[3]【2026年03月度_全社】RFM客層一覧表データ!D:D,"",0)</f>
        <v>617</v>
      </c>
      <c r="H2570" s="183">
        <f>_xlfn.XLOOKUP($A2570,[3]【2026年03月度_全社】RFM客層一覧表データ!$A:$A,[3]【2026年03月度_全社】RFM客層一覧表データ!E:E,"",0)</f>
        <v>511</v>
      </c>
      <c r="I2570" s="183">
        <f>_xlfn.XLOOKUP($A2570,[3]【2026年03月度_全社】RFM客層一覧表データ!$A:$A,[3]【2026年03月度_全社】RFM客層一覧表データ!F:F,"",0)</f>
        <v>110</v>
      </c>
      <c r="J2570" s="183">
        <v>1305</v>
      </c>
      <c r="K2570" s="183">
        <v>631</v>
      </c>
      <c r="L2570" s="183">
        <v>395</v>
      </c>
      <c r="M2570" s="183">
        <v>160</v>
      </c>
      <c r="N2570" s="183">
        <v>1157</v>
      </c>
      <c r="O2570" s="183">
        <v>631</v>
      </c>
      <c r="P2570" s="183">
        <v>281</v>
      </c>
      <c r="Q2570" s="183">
        <v>186</v>
      </c>
      <c r="R2570" s="183">
        <v>962</v>
      </c>
      <c r="S2570" s="183">
        <v>662</v>
      </c>
      <c r="T2570" s="183">
        <v>153</v>
      </c>
      <c r="U2570" s="183">
        <v>323</v>
      </c>
      <c r="V2570" s="183">
        <v>641</v>
      </c>
      <c r="W2570" s="183">
        <v>495</v>
      </c>
      <c r="X2570" s="183">
        <v>69</v>
      </c>
      <c r="Y2570" s="183">
        <v>325</v>
      </c>
    </row>
    <row r="2571" spans="1:25" x14ac:dyDescent="0.2">
      <c r="A2571" s="184">
        <v>12213357</v>
      </c>
      <c r="B2571" s="183" t="str">
        <f>[1]店マスタ!B2570</f>
        <v>アスカリフォーム</v>
      </c>
      <c r="C2571" s="183">
        <v>0</v>
      </c>
      <c r="D2571" s="183">
        <v>0</v>
      </c>
      <c r="E2571" s="183" t="str">
        <f>_xlfn.XLOOKUP(A2571,[2]Sheet1!$R:$R,[2]Sheet1!$AB:$AB,"",0)</f>
        <v/>
      </c>
      <c r="F2571" s="183" t="str">
        <f>_xlfn.XLOOKUP($A2571,[3]【2026年03月度_全社】RFM客層一覧表データ!$A:$A,[3]【2026年03月度_全社】RFM客層一覧表データ!C:C,"",0)</f>
        <v/>
      </c>
      <c r="G2571" s="183" t="str">
        <f>_xlfn.XLOOKUP($A2571,[3]【2026年03月度_全社】RFM客層一覧表データ!$A:$A,[3]【2026年03月度_全社】RFM客層一覧表データ!D:D,"",0)</f>
        <v/>
      </c>
      <c r="H2571" s="183" t="str">
        <f>_xlfn.XLOOKUP($A2571,[3]【2026年03月度_全社】RFM客層一覧表データ!$A:$A,[3]【2026年03月度_全社】RFM客層一覧表データ!E:E,"",0)</f>
        <v/>
      </c>
      <c r="I2571" s="183" t="str">
        <f>_xlfn.XLOOKUP($A2571,[3]【2026年03月度_全社】RFM客層一覧表データ!$A:$A,[3]【2026年03月度_全社】RFM客層一覧表データ!F:F,"",0)</f>
        <v/>
      </c>
      <c r="J2571" s="183">
        <v>0</v>
      </c>
      <c r="K2571" s="183">
        <v>0</v>
      </c>
      <c r="L2571" s="183">
        <v>0</v>
      </c>
      <c r="M2571" s="183">
        <v>0</v>
      </c>
      <c r="N2571" s="183">
        <v>0</v>
      </c>
      <c r="O2571" s="183">
        <v>0</v>
      </c>
      <c r="P2571" s="183">
        <v>0</v>
      </c>
      <c r="Q2571" s="183">
        <v>0</v>
      </c>
      <c r="R2571" s="183">
        <v>0</v>
      </c>
      <c r="S2571" s="183">
        <v>0</v>
      </c>
      <c r="T2571" s="183">
        <v>0</v>
      </c>
      <c r="U2571" s="183">
        <v>0</v>
      </c>
      <c r="V2571" s="183">
        <v>0</v>
      </c>
      <c r="W2571" s="183">
        <v>0</v>
      </c>
      <c r="X2571" s="183">
        <v>0</v>
      </c>
      <c r="Y2571" s="183">
        <v>0</v>
      </c>
    </row>
    <row r="2572" spans="1:25" x14ac:dyDescent="0.2">
      <c r="A2572" s="184">
        <v>12213385</v>
      </c>
      <c r="B2572" s="183" t="str">
        <f>[1]店マスタ!B2571</f>
        <v>家電サ－ビスのなか</v>
      </c>
      <c r="C2572" s="183">
        <v>1.5</v>
      </c>
      <c r="D2572" s="183">
        <v>1.5</v>
      </c>
      <c r="E2572" s="183">
        <f>_xlfn.XLOOKUP(A2572,[2]Sheet1!$R:$R,[2]Sheet1!$AB:$AB,"",0)</f>
        <v>1.5</v>
      </c>
      <c r="F2572" s="183" t="str">
        <f>_xlfn.XLOOKUP($A2572,[3]【2026年03月度_全社】RFM客層一覧表データ!$A:$A,[3]【2026年03月度_全社】RFM客層一覧表データ!C:C,"",0)</f>
        <v/>
      </c>
      <c r="G2572" s="183" t="str">
        <f>_xlfn.XLOOKUP($A2572,[3]【2026年03月度_全社】RFM客層一覧表データ!$A:$A,[3]【2026年03月度_全社】RFM客層一覧表データ!D:D,"",0)</f>
        <v/>
      </c>
      <c r="H2572" s="183" t="str">
        <f>_xlfn.XLOOKUP($A2572,[3]【2026年03月度_全社】RFM客層一覧表データ!$A:$A,[3]【2026年03月度_全社】RFM客層一覧表データ!E:E,"",0)</f>
        <v/>
      </c>
      <c r="I2572" s="183" t="str">
        <f>_xlfn.XLOOKUP($A2572,[3]【2026年03月度_全社】RFM客層一覧表データ!$A:$A,[3]【2026年03月度_全社】RFM客層一覧表データ!F:F,"",0)</f>
        <v/>
      </c>
      <c r="J2572" s="183">
        <v>0</v>
      </c>
      <c r="K2572" s="183">
        <v>0</v>
      </c>
      <c r="L2572" s="183">
        <v>0</v>
      </c>
      <c r="M2572" s="183">
        <v>0</v>
      </c>
      <c r="N2572" s="183">
        <v>0</v>
      </c>
      <c r="O2572" s="183">
        <v>0</v>
      </c>
      <c r="P2572" s="183">
        <v>0</v>
      </c>
      <c r="Q2572" s="183">
        <v>0</v>
      </c>
      <c r="R2572" s="183">
        <v>0</v>
      </c>
      <c r="S2572" s="183">
        <v>0</v>
      </c>
      <c r="T2572" s="183">
        <v>0</v>
      </c>
      <c r="U2572" s="183">
        <v>0</v>
      </c>
      <c r="V2572" s="183">
        <v>0</v>
      </c>
      <c r="W2572" s="183">
        <v>0</v>
      </c>
      <c r="X2572" s="183">
        <v>0</v>
      </c>
      <c r="Y2572" s="183">
        <v>0</v>
      </c>
    </row>
    <row r="2573" spans="1:25" x14ac:dyDescent="0.2">
      <c r="A2573" s="184">
        <v>12213391</v>
      </c>
      <c r="B2573" s="183" t="str">
        <f>[1]店マスタ!B2572</f>
        <v>プロス　まつしま</v>
      </c>
      <c r="C2573" s="183">
        <v>1.5</v>
      </c>
      <c r="D2573" s="183">
        <v>1.5</v>
      </c>
      <c r="E2573" s="183">
        <f>_xlfn.XLOOKUP(A2573,[2]Sheet1!$R:$R,[2]Sheet1!$AB:$AB,"",0)</f>
        <v>1.5</v>
      </c>
      <c r="F2573" s="183">
        <f>_xlfn.XLOOKUP($A2573,[3]【2026年03月度_全社】RFM客層一覧表データ!$A:$A,[3]【2026年03月度_全社】RFM客層一覧表データ!C:C,"",0)</f>
        <v>396</v>
      </c>
      <c r="G2573" s="183">
        <f>_xlfn.XLOOKUP($A2573,[3]【2026年03月度_全社】RFM客層一覧表データ!$A:$A,[3]【2026年03月度_全社】RFM客層一覧表データ!D:D,"",0)</f>
        <v>197</v>
      </c>
      <c r="H2573" s="183">
        <f>_xlfn.XLOOKUP($A2573,[3]【2026年03月度_全社】RFM客層一覧表データ!$A:$A,[3]【2026年03月度_全社】RFM客層一覧表データ!E:E,"",0)</f>
        <v>252</v>
      </c>
      <c r="I2573" s="183">
        <f>_xlfn.XLOOKUP($A2573,[3]【2026年03月度_全社】RFM客層一覧表データ!$A:$A,[3]【2026年03月度_全社】RFM客層一覧表データ!F:F,"",0)</f>
        <v>23</v>
      </c>
      <c r="J2573" s="183">
        <v>411</v>
      </c>
      <c r="K2573" s="183">
        <v>176</v>
      </c>
      <c r="L2573" s="183">
        <v>252</v>
      </c>
      <c r="M2573" s="183">
        <v>13</v>
      </c>
      <c r="N2573" s="183">
        <v>414</v>
      </c>
      <c r="O2573" s="183">
        <v>181</v>
      </c>
      <c r="P2573" s="183">
        <v>256</v>
      </c>
      <c r="Q2573" s="183">
        <v>14</v>
      </c>
      <c r="R2573" s="183">
        <v>436</v>
      </c>
      <c r="S2573" s="183">
        <v>189</v>
      </c>
      <c r="T2573" s="183">
        <v>273</v>
      </c>
      <c r="U2573" s="183">
        <v>16</v>
      </c>
      <c r="V2573" s="183">
        <v>442</v>
      </c>
      <c r="W2573" s="183">
        <v>185</v>
      </c>
      <c r="X2573" s="183">
        <v>290</v>
      </c>
      <c r="Y2573" s="183">
        <v>14</v>
      </c>
    </row>
    <row r="2574" spans="1:25" x14ac:dyDescent="0.2">
      <c r="A2574" s="184">
        <v>12213418</v>
      </c>
      <c r="B2574" s="183" t="str">
        <f>[1]店マスタ!B2573</f>
        <v>株式会社ＣＵＰ</v>
      </c>
      <c r="C2574" s="183">
        <v>3</v>
      </c>
      <c r="D2574" s="183">
        <v>1.5</v>
      </c>
      <c r="E2574" s="183">
        <f>_xlfn.XLOOKUP(A2574,[2]Sheet1!$R:$R,[2]Sheet1!$AB:$AB,"",0)</f>
        <v>1.5</v>
      </c>
      <c r="F2574" s="183" t="str">
        <f>_xlfn.XLOOKUP($A2574,[3]【2026年03月度_全社】RFM客層一覧表データ!$A:$A,[3]【2026年03月度_全社】RFM客層一覧表データ!C:C,"",0)</f>
        <v/>
      </c>
      <c r="G2574" s="183" t="str">
        <f>_xlfn.XLOOKUP($A2574,[3]【2026年03月度_全社】RFM客層一覧表データ!$A:$A,[3]【2026年03月度_全社】RFM客層一覧表データ!D:D,"",0)</f>
        <v/>
      </c>
      <c r="H2574" s="183" t="str">
        <f>_xlfn.XLOOKUP($A2574,[3]【2026年03月度_全社】RFM客層一覧表データ!$A:$A,[3]【2026年03月度_全社】RFM客層一覧表データ!E:E,"",0)</f>
        <v/>
      </c>
      <c r="I2574" s="183" t="str">
        <f>_xlfn.XLOOKUP($A2574,[3]【2026年03月度_全社】RFM客層一覧表データ!$A:$A,[3]【2026年03月度_全社】RFM客層一覧表データ!F:F,"",0)</f>
        <v/>
      </c>
      <c r="J2574" s="183">
        <v>0</v>
      </c>
      <c r="K2574" s="183">
        <v>0</v>
      </c>
      <c r="L2574" s="183">
        <v>0</v>
      </c>
      <c r="M2574" s="183">
        <v>0</v>
      </c>
      <c r="N2574" s="183">
        <v>0</v>
      </c>
      <c r="O2574" s="183">
        <v>0</v>
      </c>
      <c r="P2574" s="183">
        <v>0</v>
      </c>
      <c r="Q2574" s="183">
        <v>0</v>
      </c>
      <c r="R2574" s="183">
        <v>0</v>
      </c>
      <c r="S2574" s="183">
        <v>0</v>
      </c>
      <c r="T2574" s="183">
        <v>0</v>
      </c>
      <c r="U2574" s="183">
        <v>0</v>
      </c>
      <c r="V2574" s="183">
        <v>0</v>
      </c>
      <c r="W2574" s="183">
        <v>0</v>
      </c>
      <c r="X2574" s="183">
        <v>0</v>
      </c>
      <c r="Y2574" s="183">
        <v>0</v>
      </c>
    </row>
    <row r="2575" spans="1:25" x14ac:dyDescent="0.2">
      <c r="A2575" s="184">
        <v>12213422</v>
      </c>
      <c r="B2575" s="183" t="str">
        <f>[1]店マスタ!B2574</f>
        <v>なかむらでんき</v>
      </c>
      <c r="C2575" s="183">
        <v>1.5</v>
      </c>
      <c r="D2575" s="183">
        <v>1.5</v>
      </c>
      <c r="E2575" s="183" t="str">
        <f>_xlfn.XLOOKUP(A2575,[2]Sheet1!$R:$R,[2]Sheet1!$AB:$AB,"",0)</f>
        <v/>
      </c>
      <c r="F2575" s="183" t="str">
        <f>_xlfn.XLOOKUP($A2575,[3]【2026年03月度_全社】RFM客層一覧表データ!$A:$A,[3]【2026年03月度_全社】RFM客層一覧表データ!C:C,"",0)</f>
        <v/>
      </c>
      <c r="G2575" s="183" t="str">
        <f>_xlfn.XLOOKUP($A2575,[3]【2026年03月度_全社】RFM客層一覧表データ!$A:$A,[3]【2026年03月度_全社】RFM客層一覧表データ!D:D,"",0)</f>
        <v/>
      </c>
      <c r="H2575" s="183" t="str">
        <f>_xlfn.XLOOKUP($A2575,[3]【2026年03月度_全社】RFM客層一覧表データ!$A:$A,[3]【2026年03月度_全社】RFM客層一覧表データ!E:E,"",0)</f>
        <v/>
      </c>
      <c r="I2575" s="183" t="str">
        <f>_xlfn.XLOOKUP($A2575,[3]【2026年03月度_全社】RFM客層一覧表データ!$A:$A,[3]【2026年03月度_全社】RFM客層一覧表データ!F:F,"",0)</f>
        <v/>
      </c>
      <c r="J2575" s="183">
        <v>0</v>
      </c>
      <c r="K2575" s="183">
        <v>0</v>
      </c>
      <c r="L2575" s="183">
        <v>0</v>
      </c>
      <c r="M2575" s="183">
        <v>0</v>
      </c>
      <c r="N2575" s="183">
        <v>0</v>
      </c>
      <c r="O2575" s="183">
        <v>0</v>
      </c>
      <c r="P2575" s="183">
        <v>0</v>
      </c>
      <c r="Q2575" s="183">
        <v>0</v>
      </c>
      <c r="R2575" s="183">
        <v>0</v>
      </c>
      <c r="S2575" s="183">
        <v>0</v>
      </c>
      <c r="T2575" s="183">
        <v>0</v>
      </c>
      <c r="U2575" s="183">
        <v>0</v>
      </c>
      <c r="V2575" s="183">
        <v>0</v>
      </c>
      <c r="W2575" s="183">
        <v>0</v>
      </c>
      <c r="X2575" s="183">
        <v>0</v>
      </c>
      <c r="Y2575" s="183">
        <v>0</v>
      </c>
    </row>
    <row r="2576" spans="1:25" x14ac:dyDescent="0.2">
      <c r="A2576" s="184">
        <v>12213474</v>
      </c>
      <c r="B2576" s="183" t="str">
        <f>[1]店マスタ!B2575</f>
        <v>ＤＥＮＫＩ　ＨＯＵＳＥ　いとう</v>
      </c>
      <c r="C2576" s="183">
        <v>1.5</v>
      </c>
      <c r="D2576" s="183">
        <v>1.5</v>
      </c>
      <c r="E2576" s="183">
        <f>_xlfn.XLOOKUP(A2576,[2]Sheet1!$R:$R,[2]Sheet1!$AB:$AB,"",0)</f>
        <v>1.5</v>
      </c>
      <c r="F2576" s="183">
        <f>_xlfn.XLOOKUP($A2576,[3]【2026年03月度_全社】RFM客層一覧表データ!$A:$A,[3]【2026年03月度_全社】RFM客層一覧表データ!C:C,"",0)</f>
        <v>253</v>
      </c>
      <c r="G2576" s="183">
        <f>_xlfn.XLOOKUP($A2576,[3]【2026年03月度_全社】RFM客層一覧表データ!$A:$A,[3]【2026年03月度_全社】RFM客層一覧表データ!D:D,"",0)</f>
        <v>115</v>
      </c>
      <c r="H2576" s="183">
        <f>_xlfn.XLOOKUP($A2576,[3]【2026年03月度_全社】RFM客層一覧表データ!$A:$A,[3]【2026年03月度_全社】RFM客層一覧表データ!E:E,"",0)</f>
        <v>159</v>
      </c>
      <c r="I2576" s="183">
        <f>_xlfn.XLOOKUP($A2576,[3]【2026年03月度_全社】RFM客層一覧表データ!$A:$A,[3]【2026年03月度_全社】RFM客層一覧表データ!F:F,"",0)</f>
        <v>11</v>
      </c>
      <c r="J2576" s="183">
        <v>282</v>
      </c>
      <c r="K2576" s="183">
        <v>133</v>
      </c>
      <c r="L2576" s="183">
        <v>173</v>
      </c>
      <c r="M2576" s="183">
        <v>18</v>
      </c>
      <c r="N2576" s="183">
        <v>276</v>
      </c>
      <c r="O2576" s="183">
        <v>114</v>
      </c>
      <c r="P2576" s="183">
        <v>171</v>
      </c>
      <c r="Q2576" s="183">
        <v>6</v>
      </c>
      <c r="R2576" s="183">
        <v>291</v>
      </c>
      <c r="S2576" s="183">
        <v>132</v>
      </c>
      <c r="T2576" s="183">
        <v>182</v>
      </c>
      <c r="U2576" s="183">
        <v>11</v>
      </c>
      <c r="V2576" s="183">
        <v>297</v>
      </c>
      <c r="W2576" s="183">
        <v>149</v>
      </c>
      <c r="X2576" s="183">
        <v>186</v>
      </c>
      <c r="Y2576" s="183">
        <v>16</v>
      </c>
    </row>
    <row r="2577" spans="1:25" x14ac:dyDescent="0.2">
      <c r="A2577" s="184">
        <v>12213510</v>
      </c>
      <c r="B2577" s="183" t="str">
        <f>[1]店マスタ!B2576</f>
        <v>井上電器株式会社</v>
      </c>
      <c r="C2577" s="183">
        <v>3.5</v>
      </c>
      <c r="D2577" s="183">
        <v>3.5</v>
      </c>
      <c r="E2577" s="183" t="str">
        <f>_xlfn.XLOOKUP(A2577,[2]Sheet1!$R:$R,[2]Sheet1!$AB:$AB,"",0)</f>
        <v/>
      </c>
      <c r="F2577" s="183" t="str">
        <f>_xlfn.XLOOKUP($A2577,[3]【2026年03月度_全社】RFM客層一覧表データ!$A:$A,[3]【2026年03月度_全社】RFM客層一覧表データ!C:C,"",0)</f>
        <v/>
      </c>
      <c r="G2577" s="183" t="str">
        <f>_xlfn.XLOOKUP($A2577,[3]【2026年03月度_全社】RFM客層一覧表データ!$A:$A,[3]【2026年03月度_全社】RFM客層一覧表データ!D:D,"",0)</f>
        <v/>
      </c>
      <c r="H2577" s="183" t="str">
        <f>_xlfn.XLOOKUP($A2577,[3]【2026年03月度_全社】RFM客層一覧表データ!$A:$A,[3]【2026年03月度_全社】RFM客層一覧表データ!E:E,"",0)</f>
        <v/>
      </c>
      <c r="I2577" s="183" t="str">
        <f>_xlfn.XLOOKUP($A2577,[3]【2026年03月度_全社】RFM客層一覧表データ!$A:$A,[3]【2026年03月度_全社】RFM客層一覧表データ!F:F,"",0)</f>
        <v/>
      </c>
      <c r="J2577" s="183">
        <v>300</v>
      </c>
      <c r="K2577" s="183">
        <v>20</v>
      </c>
      <c r="L2577" s="183">
        <v>152</v>
      </c>
      <c r="M2577" s="183">
        <v>3</v>
      </c>
      <c r="N2577" s="183">
        <v>337</v>
      </c>
      <c r="O2577" s="183">
        <v>137</v>
      </c>
      <c r="P2577" s="183">
        <v>177</v>
      </c>
      <c r="Q2577" s="183">
        <v>13</v>
      </c>
      <c r="R2577" s="183">
        <v>360</v>
      </c>
      <c r="S2577" s="183">
        <v>147</v>
      </c>
      <c r="T2577" s="183">
        <v>199</v>
      </c>
      <c r="U2577" s="183">
        <v>16</v>
      </c>
      <c r="V2577" s="183">
        <v>374</v>
      </c>
      <c r="W2577" s="183">
        <v>148</v>
      </c>
      <c r="X2577" s="183">
        <v>203</v>
      </c>
      <c r="Y2577" s="183">
        <v>20</v>
      </c>
    </row>
    <row r="2578" spans="1:25" x14ac:dyDescent="0.2">
      <c r="A2578" s="184">
        <v>12213511</v>
      </c>
      <c r="B2578" s="183" t="str">
        <f>[1]店マスタ!B2577</f>
        <v>（有）ステップイトウ</v>
      </c>
      <c r="C2578" s="183">
        <v>4</v>
      </c>
      <c r="D2578" s="183">
        <v>3.5</v>
      </c>
      <c r="E2578" s="183">
        <f>_xlfn.XLOOKUP(A2578,[2]Sheet1!$R:$R,[2]Sheet1!$AB:$AB,"",0)</f>
        <v>3.5</v>
      </c>
      <c r="F2578" s="183">
        <f>_xlfn.XLOOKUP($A2578,[3]【2026年03月度_全社】RFM客層一覧表データ!$A:$A,[3]【2026年03月度_全社】RFM客層一覧表データ!C:C,"",0)</f>
        <v>699</v>
      </c>
      <c r="G2578" s="183">
        <f>_xlfn.XLOOKUP($A2578,[3]【2026年03月度_全社】RFM客層一覧表データ!$A:$A,[3]【2026年03月度_全社】RFM客層一覧表データ!D:D,"",0)</f>
        <v>227</v>
      </c>
      <c r="H2578" s="183">
        <f>_xlfn.XLOOKUP($A2578,[3]【2026年03月度_全社】RFM客層一覧表データ!$A:$A,[3]【2026年03月度_全社】RFM客層一覧表データ!E:E,"",0)</f>
        <v>275</v>
      </c>
      <c r="I2578" s="183">
        <f>_xlfn.XLOOKUP($A2578,[3]【2026年03月度_全社】RFM客層一覧表データ!$A:$A,[3]【2026年03月度_全社】RFM客層一覧表データ!F:F,"",0)</f>
        <v>46</v>
      </c>
      <c r="J2578" s="183">
        <v>735</v>
      </c>
      <c r="K2578" s="183">
        <v>223</v>
      </c>
      <c r="L2578" s="183">
        <v>291</v>
      </c>
      <c r="M2578" s="183">
        <v>49</v>
      </c>
      <c r="N2578" s="183">
        <v>759</v>
      </c>
      <c r="O2578" s="183">
        <v>267</v>
      </c>
      <c r="P2578" s="183">
        <v>318</v>
      </c>
      <c r="Q2578" s="183">
        <v>64</v>
      </c>
      <c r="R2578" s="183">
        <v>782</v>
      </c>
      <c r="S2578" s="183">
        <v>274</v>
      </c>
      <c r="T2578" s="183">
        <v>321</v>
      </c>
      <c r="U2578" s="183">
        <v>60</v>
      </c>
      <c r="V2578" s="183">
        <v>817</v>
      </c>
      <c r="W2578" s="183">
        <v>284</v>
      </c>
      <c r="X2578" s="183">
        <v>331</v>
      </c>
      <c r="Y2578" s="183">
        <v>58</v>
      </c>
    </row>
    <row r="2579" spans="1:25" x14ac:dyDescent="0.2">
      <c r="A2579" s="184">
        <v>12213519</v>
      </c>
      <c r="B2579" s="183" t="str">
        <f>[1]店マスタ!B2578</f>
        <v>三和電機</v>
      </c>
      <c r="C2579" s="183">
        <v>1.5</v>
      </c>
      <c r="D2579" s="183">
        <v>1.5</v>
      </c>
      <c r="E2579" s="183">
        <f>_xlfn.XLOOKUP(A2579,[2]Sheet1!$R:$R,[2]Sheet1!$AB:$AB,"",0)</f>
        <v>1.5</v>
      </c>
      <c r="F2579" s="183" t="str">
        <f>_xlfn.XLOOKUP($A2579,[3]【2026年03月度_全社】RFM客層一覧表データ!$A:$A,[3]【2026年03月度_全社】RFM客層一覧表データ!C:C,"",0)</f>
        <v/>
      </c>
      <c r="G2579" s="183" t="str">
        <f>_xlfn.XLOOKUP($A2579,[3]【2026年03月度_全社】RFM客層一覧表データ!$A:$A,[3]【2026年03月度_全社】RFM客層一覧表データ!D:D,"",0)</f>
        <v/>
      </c>
      <c r="H2579" s="183" t="str">
        <f>_xlfn.XLOOKUP($A2579,[3]【2026年03月度_全社】RFM客層一覧表データ!$A:$A,[3]【2026年03月度_全社】RFM客層一覧表データ!E:E,"",0)</f>
        <v/>
      </c>
      <c r="I2579" s="183" t="str">
        <f>_xlfn.XLOOKUP($A2579,[3]【2026年03月度_全社】RFM客層一覧表データ!$A:$A,[3]【2026年03月度_全社】RFM客層一覧表データ!F:F,"",0)</f>
        <v/>
      </c>
      <c r="J2579" s="183">
        <v>0</v>
      </c>
      <c r="K2579" s="183">
        <v>0</v>
      </c>
      <c r="L2579" s="183">
        <v>0</v>
      </c>
      <c r="M2579" s="183">
        <v>0</v>
      </c>
      <c r="N2579" s="183">
        <v>0</v>
      </c>
      <c r="O2579" s="183">
        <v>0</v>
      </c>
      <c r="P2579" s="183">
        <v>0</v>
      </c>
      <c r="Q2579" s="183">
        <v>0</v>
      </c>
      <c r="R2579" s="183">
        <v>0</v>
      </c>
      <c r="S2579" s="183">
        <v>0</v>
      </c>
      <c r="T2579" s="183">
        <v>0</v>
      </c>
      <c r="U2579" s="183">
        <v>0</v>
      </c>
      <c r="V2579" s="183">
        <v>0</v>
      </c>
      <c r="W2579" s="183">
        <v>0</v>
      </c>
      <c r="X2579" s="183">
        <v>0</v>
      </c>
      <c r="Y2579" s="183">
        <v>0</v>
      </c>
    </row>
    <row r="2580" spans="1:25" x14ac:dyDescent="0.2">
      <c r="A2580" s="184">
        <v>12213526</v>
      </c>
      <c r="B2580" s="183" t="str">
        <f>[1]店マスタ!B2579</f>
        <v>みつお電器</v>
      </c>
      <c r="C2580" s="183">
        <v>1.5</v>
      </c>
      <c r="D2580" s="183">
        <v>1.5</v>
      </c>
      <c r="E2580" s="183">
        <f>_xlfn.XLOOKUP(A2580,[2]Sheet1!$R:$R,[2]Sheet1!$AB:$AB,"",0)</f>
        <v>1.5</v>
      </c>
      <c r="F2580" s="183">
        <f>_xlfn.XLOOKUP($A2580,[3]【2026年03月度_全社】RFM客層一覧表データ!$A:$A,[3]【2026年03月度_全社】RFM客層一覧表データ!C:C,"",0)</f>
        <v>264</v>
      </c>
      <c r="G2580" s="183">
        <f>_xlfn.XLOOKUP($A2580,[3]【2026年03月度_全社】RFM客層一覧表データ!$A:$A,[3]【2026年03月度_全社】RFM客層一覧表データ!D:D,"",0)</f>
        <v>127</v>
      </c>
      <c r="H2580" s="183">
        <f>_xlfn.XLOOKUP($A2580,[3]【2026年03月度_全社】RFM客層一覧表データ!$A:$A,[3]【2026年03月度_全社】RFM客層一覧表データ!E:E,"",0)</f>
        <v>160</v>
      </c>
      <c r="I2580" s="183">
        <f>_xlfn.XLOOKUP($A2580,[3]【2026年03月度_全社】RFM客層一覧表データ!$A:$A,[3]【2026年03月度_全社】RFM客層一覧表データ!F:F,"",0)</f>
        <v>13</v>
      </c>
      <c r="J2580" s="183">
        <v>280</v>
      </c>
      <c r="K2580" s="183">
        <v>115</v>
      </c>
      <c r="L2580" s="183">
        <v>170</v>
      </c>
      <c r="M2580" s="183">
        <v>12</v>
      </c>
      <c r="N2580" s="183">
        <v>285</v>
      </c>
      <c r="O2580" s="183">
        <v>129</v>
      </c>
      <c r="P2580" s="183">
        <v>179</v>
      </c>
      <c r="Q2580" s="183">
        <v>11</v>
      </c>
      <c r="R2580" s="183">
        <v>297</v>
      </c>
      <c r="S2580" s="183">
        <v>147</v>
      </c>
      <c r="T2580" s="183">
        <v>186</v>
      </c>
      <c r="U2580" s="183">
        <v>15</v>
      </c>
      <c r="V2580" s="183">
        <v>308</v>
      </c>
      <c r="W2580" s="183">
        <v>139</v>
      </c>
      <c r="X2580" s="183">
        <v>178</v>
      </c>
      <c r="Y2580" s="183">
        <v>12</v>
      </c>
    </row>
    <row r="2581" spans="1:25" x14ac:dyDescent="0.2">
      <c r="A2581" s="184">
        <v>12213530</v>
      </c>
      <c r="B2581" s="183" t="str">
        <f>[1]店マスタ!B2580</f>
        <v>（株）椿テレビ商会</v>
      </c>
      <c r="C2581" s="183">
        <v>6.5</v>
      </c>
      <c r="D2581" s="183">
        <v>5.5</v>
      </c>
      <c r="E2581" s="183">
        <f>_xlfn.XLOOKUP(A2581,[2]Sheet1!$R:$R,[2]Sheet1!$AB:$AB,"",0)</f>
        <v>5.5</v>
      </c>
      <c r="F2581" s="183" t="str">
        <f>_xlfn.XLOOKUP($A2581,[3]【2026年03月度_全社】RFM客層一覧表データ!$A:$A,[3]【2026年03月度_全社】RFM客層一覧表データ!C:C,"",0)</f>
        <v/>
      </c>
      <c r="G2581" s="183" t="str">
        <f>_xlfn.XLOOKUP($A2581,[3]【2026年03月度_全社】RFM客層一覧表データ!$A:$A,[3]【2026年03月度_全社】RFM客層一覧表データ!D:D,"",0)</f>
        <v/>
      </c>
      <c r="H2581" s="183" t="str">
        <f>_xlfn.XLOOKUP($A2581,[3]【2026年03月度_全社】RFM客層一覧表データ!$A:$A,[3]【2026年03月度_全社】RFM客層一覧表データ!E:E,"",0)</f>
        <v/>
      </c>
      <c r="I2581" s="183" t="str">
        <f>_xlfn.XLOOKUP($A2581,[3]【2026年03月度_全社】RFM客層一覧表データ!$A:$A,[3]【2026年03月度_全社】RFM客層一覧表データ!F:F,"",0)</f>
        <v/>
      </c>
      <c r="J2581" s="183">
        <v>0</v>
      </c>
      <c r="K2581" s="183">
        <v>0</v>
      </c>
      <c r="L2581" s="183">
        <v>0</v>
      </c>
      <c r="M2581" s="183">
        <v>0</v>
      </c>
      <c r="N2581" s="183">
        <v>0</v>
      </c>
      <c r="O2581" s="183">
        <v>0</v>
      </c>
      <c r="P2581" s="183">
        <v>0</v>
      </c>
      <c r="Q2581" s="183">
        <v>0</v>
      </c>
      <c r="R2581" s="183">
        <v>0</v>
      </c>
      <c r="S2581" s="183">
        <v>0</v>
      </c>
      <c r="T2581" s="183">
        <v>0</v>
      </c>
      <c r="U2581" s="183">
        <v>0</v>
      </c>
      <c r="V2581" s="183">
        <v>0</v>
      </c>
      <c r="W2581" s="183">
        <v>0</v>
      </c>
      <c r="X2581" s="183">
        <v>0</v>
      </c>
      <c r="Y2581" s="183">
        <v>0</v>
      </c>
    </row>
    <row r="2582" spans="1:25" x14ac:dyDescent="0.2">
      <c r="A2582" s="184">
        <v>12213576</v>
      </c>
      <c r="B2582" s="183" t="str">
        <f>[1]店マスタ!B2581</f>
        <v>プロス　すぎうら</v>
      </c>
      <c r="C2582" s="183">
        <v>4</v>
      </c>
      <c r="D2582" s="183">
        <v>4</v>
      </c>
      <c r="E2582" s="183">
        <f>_xlfn.XLOOKUP(A2582,[2]Sheet1!$R:$R,[2]Sheet1!$AB:$AB,"",0)</f>
        <v>4</v>
      </c>
      <c r="F2582" s="183">
        <f>_xlfn.XLOOKUP($A2582,[3]【2026年03月度_全社】RFM客層一覧表データ!$A:$A,[3]【2026年03月度_全社】RFM客層一覧表データ!C:C,"",0)</f>
        <v>323</v>
      </c>
      <c r="G2582" s="183">
        <f>_xlfn.XLOOKUP($A2582,[3]【2026年03月度_全社】RFM客層一覧表データ!$A:$A,[3]【2026年03月度_全社】RFM客層一覧表データ!D:D,"",0)</f>
        <v>124</v>
      </c>
      <c r="H2582" s="183">
        <f>_xlfn.XLOOKUP($A2582,[3]【2026年03月度_全社】RFM客層一覧表データ!$A:$A,[3]【2026年03月度_全社】RFM客層一覧表データ!E:E,"",0)</f>
        <v>161</v>
      </c>
      <c r="I2582" s="183">
        <f>_xlfn.XLOOKUP($A2582,[3]【2026年03月度_全社】RFM客層一覧表データ!$A:$A,[3]【2026年03月度_全社】RFM客層一覧表データ!F:F,"",0)</f>
        <v>22</v>
      </c>
      <c r="J2582" s="183">
        <v>330</v>
      </c>
      <c r="K2582" s="183">
        <v>134</v>
      </c>
      <c r="L2582" s="183">
        <v>156</v>
      </c>
      <c r="M2582" s="183">
        <v>22</v>
      </c>
      <c r="N2582" s="183">
        <v>335</v>
      </c>
      <c r="O2582" s="183">
        <v>125</v>
      </c>
      <c r="P2582" s="183">
        <v>165</v>
      </c>
      <c r="Q2582" s="183">
        <v>23</v>
      </c>
      <c r="R2582" s="183">
        <v>361</v>
      </c>
      <c r="S2582" s="183">
        <v>132</v>
      </c>
      <c r="T2582" s="183">
        <v>161</v>
      </c>
      <c r="U2582" s="183">
        <v>26</v>
      </c>
      <c r="V2582" s="183">
        <v>373</v>
      </c>
      <c r="W2582" s="183">
        <v>130</v>
      </c>
      <c r="X2582" s="183">
        <v>165</v>
      </c>
      <c r="Y2582" s="183">
        <v>23</v>
      </c>
    </row>
    <row r="2583" spans="1:25" x14ac:dyDescent="0.2">
      <c r="A2583" s="184">
        <v>12213583</v>
      </c>
      <c r="B2583" s="183" t="str">
        <f>[1]店マスタ!B2582</f>
        <v>電化のすずき</v>
      </c>
      <c r="C2583" s="183">
        <v>3.5</v>
      </c>
      <c r="D2583" s="183">
        <v>3.5</v>
      </c>
      <c r="E2583" s="183">
        <f>_xlfn.XLOOKUP(A2583,[2]Sheet1!$R:$R,[2]Sheet1!$AB:$AB,"",0)</f>
        <v>3.5</v>
      </c>
      <c r="F2583" s="183">
        <f>_xlfn.XLOOKUP($A2583,[3]【2026年03月度_全社】RFM客層一覧表データ!$A:$A,[3]【2026年03月度_全社】RFM客層一覧表データ!C:C,"",0)</f>
        <v>222</v>
      </c>
      <c r="G2583" s="183">
        <f>_xlfn.XLOOKUP($A2583,[3]【2026年03月度_全社】RFM客層一覧表データ!$A:$A,[3]【2026年03月度_全社】RFM客層一覧表データ!D:D,"",0)</f>
        <v>66</v>
      </c>
      <c r="H2583" s="183">
        <f>_xlfn.XLOOKUP($A2583,[3]【2026年03月度_全社】RFM客層一覧表データ!$A:$A,[3]【2026年03月度_全社】RFM客層一覧表データ!E:E,"",0)</f>
        <v>84</v>
      </c>
      <c r="I2583" s="183">
        <f>_xlfn.XLOOKUP($A2583,[3]【2026年03月度_全社】RFM客層一覧表データ!$A:$A,[3]【2026年03月度_全社】RFM客層一覧表データ!F:F,"",0)</f>
        <v>12</v>
      </c>
      <c r="J2583" s="183">
        <v>240</v>
      </c>
      <c r="K2583" s="183">
        <v>46</v>
      </c>
      <c r="L2583" s="183">
        <v>93</v>
      </c>
      <c r="M2583" s="183">
        <v>8</v>
      </c>
      <c r="N2583" s="183">
        <v>256</v>
      </c>
      <c r="O2583" s="183">
        <v>76</v>
      </c>
      <c r="P2583" s="183">
        <v>117</v>
      </c>
      <c r="Q2583" s="183">
        <v>12</v>
      </c>
      <c r="R2583" s="183">
        <v>250</v>
      </c>
      <c r="S2583" s="183">
        <v>84</v>
      </c>
      <c r="T2583" s="183">
        <v>133</v>
      </c>
      <c r="U2583" s="183">
        <v>12</v>
      </c>
      <c r="V2583" s="183">
        <v>251</v>
      </c>
      <c r="W2583" s="183">
        <v>69</v>
      </c>
      <c r="X2583" s="183">
        <v>141</v>
      </c>
      <c r="Y2583" s="183">
        <v>6</v>
      </c>
    </row>
    <row r="2584" spans="1:25" x14ac:dyDescent="0.2">
      <c r="A2584" s="184">
        <v>12213601</v>
      </c>
      <c r="B2584" s="183" t="str">
        <f>[1]店マスタ!B2583</f>
        <v>ｅコードえんしゅう</v>
      </c>
      <c r="C2584" s="183">
        <v>10.5</v>
      </c>
      <c r="D2584" s="183">
        <v>4</v>
      </c>
      <c r="E2584" s="183">
        <f>_xlfn.XLOOKUP(A2584,[2]Sheet1!$R:$R,[2]Sheet1!$AB:$AB,"",0)</f>
        <v>4</v>
      </c>
      <c r="F2584" s="183">
        <f>_xlfn.XLOOKUP($A2584,[3]【2026年03月度_全社】RFM客層一覧表データ!$A:$A,[3]【2026年03月度_全社】RFM客層一覧表データ!C:C,"",0)</f>
        <v>1707</v>
      </c>
      <c r="G2584" s="183">
        <f>_xlfn.XLOOKUP($A2584,[3]【2026年03月度_全社】RFM客層一覧表データ!$A:$A,[3]【2026年03月度_全社】RFM客層一覧表データ!D:D,"",0)</f>
        <v>863</v>
      </c>
      <c r="H2584" s="183">
        <f>_xlfn.XLOOKUP($A2584,[3]【2026年03月度_全社】RFM客層一覧表データ!$A:$A,[3]【2026年03月度_全社】RFM客層一覧表データ!E:E,"",0)</f>
        <v>1116</v>
      </c>
      <c r="I2584" s="183">
        <f>_xlfn.XLOOKUP($A2584,[3]【2026年03月度_全社】RFM客層一覧表データ!$A:$A,[3]【2026年03月度_全社】RFM客層一覧表データ!F:F,"",0)</f>
        <v>77</v>
      </c>
      <c r="J2584" s="183">
        <v>1725</v>
      </c>
      <c r="K2584" s="183">
        <v>893</v>
      </c>
      <c r="L2584" s="183">
        <v>1134</v>
      </c>
      <c r="M2584" s="183">
        <v>77</v>
      </c>
      <c r="N2584" s="183">
        <v>1754</v>
      </c>
      <c r="O2584" s="183">
        <v>887</v>
      </c>
      <c r="P2584" s="183">
        <v>1153</v>
      </c>
      <c r="Q2584" s="183">
        <v>65</v>
      </c>
      <c r="R2584" s="183">
        <v>1781</v>
      </c>
      <c r="S2584" s="183">
        <v>901</v>
      </c>
      <c r="T2584" s="183">
        <v>1182</v>
      </c>
      <c r="U2584" s="183">
        <v>78</v>
      </c>
      <c r="V2584" s="183">
        <v>1780</v>
      </c>
      <c r="W2584" s="183">
        <v>986</v>
      </c>
      <c r="X2584" s="183">
        <v>1189</v>
      </c>
      <c r="Y2584" s="183">
        <v>84</v>
      </c>
    </row>
    <row r="2585" spans="1:25" x14ac:dyDescent="0.2">
      <c r="A2585" s="184">
        <v>12213602</v>
      </c>
      <c r="B2585" s="183" t="str">
        <f>[1]店マスタ!B2584</f>
        <v>プロス　すぎやま</v>
      </c>
      <c r="C2585" s="183">
        <v>2.5</v>
      </c>
      <c r="D2585" s="183">
        <v>2.5</v>
      </c>
      <c r="E2585" s="183">
        <f>_xlfn.XLOOKUP(A2585,[2]Sheet1!$R:$R,[2]Sheet1!$AB:$AB,"",0)</f>
        <v>2.5</v>
      </c>
      <c r="F2585" s="183">
        <f>_xlfn.XLOOKUP($A2585,[3]【2026年03月度_全社】RFM客層一覧表データ!$A:$A,[3]【2026年03月度_全社】RFM客層一覧表データ!C:C,"",0)</f>
        <v>576</v>
      </c>
      <c r="G2585" s="183">
        <f>_xlfn.XLOOKUP($A2585,[3]【2026年03月度_全社】RFM客層一覧表データ!$A:$A,[3]【2026年03月度_全社】RFM客層一覧表データ!D:D,"",0)</f>
        <v>231</v>
      </c>
      <c r="H2585" s="183">
        <f>_xlfn.XLOOKUP($A2585,[3]【2026年03月度_全社】RFM客層一覧表データ!$A:$A,[3]【2026年03月度_全社】RFM客層一覧表データ!E:E,"",0)</f>
        <v>252</v>
      </c>
      <c r="I2585" s="183">
        <f>_xlfn.XLOOKUP($A2585,[3]【2026年03月度_全社】RFM客層一覧表データ!$A:$A,[3]【2026年03月度_全社】RFM客層一覧表データ!F:F,"",0)</f>
        <v>48</v>
      </c>
      <c r="J2585" s="183">
        <v>573</v>
      </c>
      <c r="K2585" s="183">
        <v>252</v>
      </c>
      <c r="L2585" s="183">
        <v>256</v>
      </c>
      <c r="M2585" s="183">
        <v>54</v>
      </c>
      <c r="N2585" s="183">
        <v>569</v>
      </c>
      <c r="O2585" s="183">
        <v>233</v>
      </c>
      <c r="P2585" s="183">
        <v>252</v>
      </c>
      <c r="Q2585" s="183">
        <v>53</v>
      </c>
      <c r="R2585" s="183">
        <v>602</v>
      </c>
      <c r="S2585" s="183">
        <v>227</v>
      </c>
      <c r="T2585" s="183">
        <v>254</v>
      </c>
      <c r="U2585" s="183">
        <v>51</v>
      </c>
      <c r="V2585" s="183">
        <v>619</v>
      </c>
      <c r="W2585" s="183">
        <v>248</v>
      </c>
      <c r="X2585" s="183">
        <v>258</v>
      </c>
      <c r="Y2585" s="183">
        <v>59</v>
      </c>
    </row>
    <row r="2586" spans="1:25" x14ac:dyDescent="0.2">
      <c r="A2586" s="184">
        <v>12213611</v>
      </c>
      <c r="B2586" s="183" t="str">
        <f>[1]店マスタ!B2585</f>
        <v>オグス電器　高林店</v>
      </c>
      <c r="C2586" s="183">
        <v>1.5</v>
      </c>
      <c r="D2586" s="183">
        <v>1.5</v>
      </c>
      <c r="E2586" s="183" t="str">
        <f>_xlfn.XLOOKUP(A2586,[2]Sheet1!$R:$R,[2]Sheet1!$AB:$AB,"",0)</f>
        <v/>
      </c>
      <c r="F2586" s="183" t="str">
        <f>_xlfn.XLOOKUP($A2586,[3]【2026年03月度_全社】RFM客層一覧表データ!$A:$A,[3]【2026年03月度_全社】RFM客層一覧表データ!C:C,"",0)</f>
        <v/>
      </c>
      <c r="G2586" s="183" t="str">
        <f>_xlfn.XLOOKUP($A2586,[3]【2026年03月度_全社】RFM客層一覧表データ!$A:$A,[3]【2026年03月度_全社】RFM客層一覧表データ!D:D,"",0)</f>
        <v/>
      </c>
      <c r="H2586" s="183" t="str">
        <f>_xlfn.XLOOKUP($A2586,[3]【2026年03月度_全社】RFM客層一覧表データ!$A:$A,[3]【2026年03月度_全社】RFM客層一覧表データ!E:E,"",0)</f>
        <v/>
      </c>
      <c r="I2586" s="183" t="str">
        <f>_xlfn.XLOOKUP($A2586,[3]【2026年03月度_全社】RFM客層一覧表データ!$A:$A,[3]【2026年03月度_全社】RFM客層一覧表データ!F:F,"",0)</f>
        <v/>
      </c>
      <c r="J2586" s="183">
        <v>0</v>
      </c>
      <c r="K2586" s="183">
        <v>0</v>
      </c>
      <c r="L2586" s="183">
        <v>0</v>
      </c>
      <c r="M2586" s="183">
        <v>0</v>
      </c>
      <c r="N2586" s="183">
        <v>0</v>
      </c>
      <c r="O2586" s="183">
        <v>0</v>
      </c>
      <c r="P2586" s="183">
        <v>0</v>
      </c>
      <c r="Q2586" s="183">
        <v>0</v>
      </c>
      <c r="R2586" s="183">
        <v>0</v>
      </c>
      <c r="S2586" s="183">
        <v>0</v>
      </c>
      <c r="T2586" s="183">
        <v>0</v>
      </c>
      <c r="U2586" s="183">
        <v>0</v>
      </c>
      <c r="V2586" s="183">
        <v>0</v>
      </c>
      <c r="W2586" s="183">
        <v>0</v>
      </c>
      <c r="X2586" s="183">
        <v>0</v>
      </c>
      <c r="Y2586" s="183">
        <v>0</v>
      </c>
    </row>
    <row r="2587" spans="1:25" x14ac:dyDescent="0.2">
      <c r="A2587" s="184">
        <v>12213617</v>
      </c>
      <c r="B2587" s="183" t="str">
        <f>[1]店マスタ!B2586</f>
        <v>（有）野口電化</v>
      </c>
      <c r="C2587" s="183">
        <v>4</v>
      </c>
      <c r="D2587" s="183">
        <v>2.5</v>
      </c>
      <c r="E2587" s="183">
        <f>_xlfn.XLOOKUP(A2587,[2]Sheet1!$R:$R,[2]Sheet1!$AB:$AB,"",0)</f>
        <v>2.5</v>
      </c>
      <c r="F2587" s="183">
        <f>_xlfn.XLOOKUP($A2587,[3]【2026年03月度_全社】RFM客層一覧表データ!$A:$A,[3]【2026年03月度_全社】RFM客層一覧表データ!C:C,"",0)</f>
        <v>488</v>
      </c>
      <c r="G2587" s="183">
        <f>_xlfn.XLOOKUP($A2587,[3]【2026年03月度_全社】RFM客層一覧表データ!$A:$A,[3]【2026年03月度_全社】RFM客層一覧表データ!D:D,"",0)</f>
        <v>247</v>
      </c>
      <c r="H2587" s="183">
        <f>_xlfn.XLOOKUP($A2587,[3]【2026年03月度_全社】RFM客層一覧表データ!$A:$A,[3]【2026年03月度_全社】RFM客層一覧表データ!E:E,"",0)</f>
        <v>269</v>
      </c>
      <c r="I2587" s="183">
        <f>_xlfn.XLOOKUP($A2587,[3]【2026年03月度_全社】RFM客層一覧表データ!$A:$A,[3]【2026年03月度_全社】RFM客層一覧表データ!F:F,"",0)</f>
        <v>47</v>
      </c>
      <c r="J2587" s="183">
        <v>485</v>
      </c>
      <c r="K2587" s="183">
        <v>230</v>
      </c>
      <c r="L2587" s="183">
        <v>264</v>
      </c>
      <c r="M2587" s="183">
        <v>32</v>
      </c>
      <c r="N2587" s="183">
        <v>499</v>
      </c>
      <c r="O2587" s="183">
        <v>235</v>
      </c>
      <c r="P2587" s="183">
        <v>273</v>
      </c>
      <c r="Q2587" s="183">
        <v>41</v>
      </c>
      <c r="R2587" s="183">
        <v>504</v>
      </c>
      <c r="S2587" s="183">
        <v>238</v>
      </c>
      <c r="T2587" s="183">
        <v>277</v>
      </c>
      <c r="U2587" s="183">
        <v>31</v>
      </c>
      <c r="V2587" s="183">
        <v>512</v>
      </c>
      <c r="W2587" s="183">
        <v>237</v>
      </c>
      <c r="X2587" s="183">
        <v>279</v>
      </c>
      <c r="Y2587" s="183">
        <v>45</v>
      </c>
    </row>
    <row r="2588" spans="1:25" x14ac:dyDescent="0.2">
      <c r="A2588" s="184">
        <v>12213644</v>
      </c>
      <c r="B2588" s="183" t="str">
        <f>[1]店マスタ!B2587</f>
        <v>ＡＬＰＨＡいとう</v>
      </c>
      <c r="C2588" s="183">
        <v>2</v>
      </c>
      <c r="D2588" s="183">
        <v>1.5</v>
      </c>
      <c r="E2588" s="183">
        <f>_xlfn.XLOOKUP(A2588,[2]Sheet1!$R:$R,[2]Sheet1!$AB:$AB,"",0)</f>
        <v>1.5</v>
      </c>
      <c r="F2588" s="183">
        <f>_xlfn.XLOOKUP($A2588,[3]【2026年03月度_全社】RFM客層一覧表データ!$A:$A,[3]【2026年03月度_全社】RFM客層一覧表データ!C:C,"",0)</f>
        <v>151</v>
      </c>
      <c r="G2588" s="183">
        <f>_xlfn.XLOOKUP($A2588,[3]【2026年03月度_全社】RFM客層一覧表データ!$A:$A,[3]【2026年03月度_全社】RFM客層一覧表データ!D:D,"",0)</f>
        <v>66</v>
      </c>
      <c r="H2588" s="183">
        <f>_xlfn.XLOOKUP($A2588,[3]【2026年03月度_全社】RFM客層一覧表データ!$A:$A,[3]【2026年03月度_全社】RFM客層一覧表データ!E:E,"",0)</f>
        <v>93</v>
      </c>
      <c r="I2588" s="183">
        <f>_xlfn.XLOOKUP($A2588,[3]【2026年03月度_全社】RFM客層一覧表データ!$A:$A,[3]【2026年03月度_全社】RFM客層一覧表データ!F:F,"",0)</f>
        <v>4</v>
      </c>
      <c r="J2588" s="183">
        <v>160</v>
      </c>
      <c r="K2588" s="183">
        <v>66</v>
      </c>
      <c r="L2588" s="183">
        <v>97</v>
      </c>
      <c r="M2588" s="183">
        <v>7</v>
      </c>
      <c r="N2588" s="183">
        <v>170</v>
      </c>
      <c r="O2588" s="183">
        <v>67</v>
      </c>
      <c r="P2588" s="183">
        <v>104</v>
      </c>
      <c r="Q2588" s="183">
        <v>6</v>
      </c>
      <c r="R2588" s="183">
        <v>183</v>
      </c>
      <c r="S2588" s="183">
        <v>86</v>
      </c>
      <c r="T2588" s="183">
        <v>108</v>
      </c>
      <c r="U2588" s="183">
        <v>7</v>
      </c>
      <c r="V2588" s="183">
        <v>193</v>
      </c>
      <c r="W2588" s="183">
        <v>87</v>
      </c>
      <c r="X2588" s="183">
        <v>117</v>
      </c>
      <c r="Y2588" s="183">
        <v>7</v>
      </c>
    </row>
    <row r="2589" spans="1:25" x14ac:dyDescent="0.2">
      <c r="A2589" s="184">
        <v>12213653</v>
      </c>
      <c r="B2589" s="183" t="str">
        <f>[1]店マスタ!B2588</f>
        <v>ｅコードありたま</v>
      </c>
      <c r="C2589" s="183">
        <v>4.5</v>
      </c>
      <c r="D2589" s="183">
        <v>3.5</v>
      </c>
      <c r="E2589" s="183">
        <f>_xlfn.XLOOKUP(A2589,[2]Sheet1!$R:$R,[2]Sheet1!$AB:$AB,"",0)</f>
        <v>3.5</v>
      </c>
      <c r="F2589" s="183">
        <f>_xlfn.XLOOKUP($A2589,[3]【2026年03月度_全社】RFM客層一覧表データ!$A:$A,[3]【2026年03月度_全社】RFM客層一覧表データ!C:C,"",0)</f>
        <v>584</v>
      </c>
      <c r="G2589" s="183">
        <f>_xlfn.XLOOKUP($A2589,[3]【2026年03月度_全社】RFM客層一覧表データ!$A:$A,[3]【2026年03月度_全社】RFM客層一覧表データ!D:D,"",0)</f>
        <v>330</v>
      </c>
      <c r="H2589" s="183">
        <f>_xlfn.XLOOKUP($A2589,[3]【2026年03月度_全社】RFM客層一覧表データ!$A:$A,[3]【2026年03月度_全社】RFM客層一覧表データ!E:E,"",0)</f>
        <v>361</v>
      </c>
      <c r="I2589" s="183">
        <f>_xlfn.XLOOKUP($A2589,[3]【2026年03月度_全社】RFM客層一覧表データ!$A:$A,[3]【2026年03月度_全社】RFM客層一覧表データ!F:F,"",0)</f>
        <v>53</v>
      </c>
      <c r="J2589" s="183">
        <v>577</v>
      </c>
      <c r="K2589" s="183">
        <v>323</v>
      </c>
      <c r="L2589" s="183">
        <v>358</v>
      </c>
      <c r="M2589" s="183">
        <v>42</v>
      </c>
      <c r="N2589" s="183">
        <v>593</v>
      </c>
      <c r="O2589" s="183">
        <v>332</v>
      </c>
      <c r="P2589" s="183">
        <v>354</v>
      </c>
      <c r="Q2589" s="183">
        <v>51</v>
      </c>
      <c r="R2589" s="183">
        <v>599</v>
      </c>
      <c r="S2589" s="183">
        <v>334</v>
      </c>
      <c r="T2589" s="183">
        <v>335</v>
      </c>
      <c r="U2589" s="183">
        <v>57</v>
      </c>
      <c r="V2589" s="183">
        <v>630</v>
      </c>
      <c r="W2589" s="183">
        <v>314</v>
      </c>
      <c r="X2589" s="183">
        <v>346</v>
      </c>
      <c r="Y2589" s="183">
        <v>43</v>
      </c>
    </row>
    <row r="2590" spans="1:25" x14ac:dyDescent="0.2">
      <c r="A2590" s="184">
        <v>12213660</v>
      </c>
      <c r="B2590" s="183" t="str">
        <f>[1]店マスタ!B2589</f>
        <v>プロスすずき</v>
      </c>
      <c r="C2590" s="183">
        <v>1</v>
      </c>
      <c r="D2590" s="183">
        <v>1</v>
      </c>
      <c r="E2590" s="183">
        <f>_xlfn.XLOOKUP(A2590,[2]Sheet1!$R:$R,[2]Sheet1!$AB:$AB,"",0)</f>
        <v>1</v>
      </c>
      <c r="F2590" s="183">
        <f>_xlfn.XLOOKUP($A2590,[3]【2026年03月度_全社】RFM客層一覧表データ!$A:$A,[3]【2026年03月度_全社】RFM客層一覧表データ!C:C,"",0)</f>
        <v>372</v>
      </c>
      <c r="G2590" s="183">
        <f>_xlfn.XLOOKUP($A2590,[3]【2026年03月度_全社】RFM客層一覧表データ!$A:$A,[3]【2026年03月度_全社】RFM客層一覧表データ!D:D,"",0)</f>
        <v>98</v>
      </c>
      <c r="H2590" s="183">
        <f>_xlfn.XLOOKUP($A2590,[3]【2026年03月度_全社】RFM客層一覧表データ!$A:$A,[3]【2026年03月度_全社】RFM客層一覧表データ!E:E,"",0)</f>
        <v>150</v>
      </c>
      <c r="I2590" s="183">
        <f>_xlfn.XLOOKUP($A2590,[3]【2026年03月度_全社】RFM客層一覧表データ!$A:$A,[3]【2026年03月度_全社】RFM客層一覧表データ!F:F,"",0)</f>
        <v>18</v>
      </c>
      <c r="J2590" s="183">
        <v>379</v>
      </c>
      <c r="K2590" s="183">
        <v>129</v>
      </c>
      <c r="L2590" s="183">
        <v>172</v>
      </c>
      <c r="M2590" s="183">
        <v>24</v>
      </c>
      <c r="N2590" s="183">
        <v>390</v>
      </c>
      <c r="O2590" s="183">
        <v>138</v>
      </c>
      <c r="P2590" s="183">
        <v>175</v>
      </c>
      <c r="Q2590" s="183">
        <v>27</v>
      </c>
      <c r="R2590" s="183">
        <v>412</v>
      </c>
      <c r="S2590" s="183">
        <v>147</v>
      </c>
      <c r="T2590" s="183">
        <v>186</v>
      </c>
      <c r="U2590" s="183">
        <v>29</v>
      </c>
      <c r="V2590" s="183">
        <v>418</v>
      </c>
      <c r="W2590" s="183">
        <v>169</v>
      </c>
      <c r="X2590" s="183">
        <v>187</v>
      </c>
      <c r="Y2590" s="183">
        <v>35</v>
      </c>
    </row>
    <row r="2591" spans="1:25" x14ac:dyDescent="0.2">
      <c r="A2591" s="184">
        <v>12213707</v>
      </c>
      <c r="B2591" s="183" t="str">
        <f>[1]店マスタ!B2590</f>
        <v>斉藤電機　東店</v>
      </c>
      <c r="C2591" s="183">
        <v>1.5</v>
      </c>
      <c r="D2591" s="183">
        <v>1.5</v>
      </c>
      <c r="E2591" s="183" t="str">
        <f>_xlfn.XLOOKUP(A2591,[2]Sheet1!$R:$R,[2]Sheet1!$AB:$AB,"",0)</f>
        <v/>
      </c>
      <c r="F2591" s="183" t="str">
        <f>_xlfn.XLOOKUP($A2591,[3]【2026年03月度_全社】RFM客層一覧表データ!$A:$A,[3]【2026年03月度_全社】RFM客層一覧表データ!C:C,"",0)</f>
        <v/>
      </c>
      <c r="G2591" s="183" t="str">
        <f>_xlfn.XLOOKUP($A2591,[3]【2026年03月度_全社】RFM客層一覧表データ!$A:$A,[3]【2026年03月度_全社】RFM客層一覧表データ!D:D,"",0)</f>
        <v/>
      </c>
      <c r="H2591" s="183" t="str">
        <f>_xlfn.XLOOKUP($A2591,[3]【2026年03月度_全社】RFM客層一覧表データ!$A:$A,[3]【2026年03月度_全社】RFM客層一覧表データ!E:E,"",0)</f>
        <v/>
      </c>
      <c r="I2591" s="183" t="str">
        <f>_xlfn.XLOOKUP($A2591,[3]【2026年03月度_全社】RFM客層一覧表データ!$A:$A,[3]【2026年03月度_全社】RFM客層一覧表データ!F:F,"",0)</f>
        <v/>
      </c>
      <c r="J2591" s="183">
        <v>0</v>
      </c>
      <c r="K2591" s="183">
        <v>0</v>
      </c>
      <c r="L2591" s="183">
        <v>0</v>
      </c>
      <c r="M2591" s="183">
        <v>0</v>
      </c>
      <c r="N2591" s="183">
        <v>0</v>
      </c>
      <c r="O2591" s="183">
        <v>0</v>
      </c>
      <c r="P2591" s="183">
        <v>0</v>
      </c>
      <c r="Q2591" s="183">
        <v>0</v>
      </c>
      <c r="R2591" s="183">
        <v>0</v>
      </c>
      <c r="S2591" s="183">
        <v>0</v>
      </c>
      <c r="T2591" s="183">
        <v>0</v>
      </c>
      <c r="U2591" s="183">
        <v>0</v>
      </c>
      <c r="V2591" s="183">
        <v>0</v>
      </c>
      <c r="W2591" s="183">
        <v>0</v>
      </c>
      <c r="X2591" s="183">
        <v>0</v>
      </c>
      <c r="Y2591" s="183">
        <v>0</v>
      </c>
    </row>
    <row r="2592" spans="1:25" x14ac:dyDescent="0.2">
      <c r="A2592" s="184">
        <v>12213724</v>
      </c>
      <c r="B2592" s="183" t="str">
        <f>[1]店マスタ!B2591</f>
        <v>電化のビギン</v>
      </c>
      <c r="C2592" s="183">
        <v>1.5</v>
      </c>
      <c r="D2592" s="183">
        <v>1.5</v>
      </c>
      <c r="E2592" s="183">
        <f>_xlfn.XLOOKUP(A2592,[2]Sheet1!$R:$R,[2]Sheet1!$AB:$AB,"",0)</f>
        <v>1.5</v>
      </c>
      <c r="F2592" s="183" t="str">
        <f>_xlfn.XLOOKUP($A2592,[3]【2026年03月度_全社】RFM客層一覧表データ!$A:$A,[3]【2026年03月度_全社】RFM客層一覧表データ!C:C,"",0)</f>
        <v/>
      </c>
      <c r="G2592" s="183" t="str">
        <f>_xlfn.XLOOKUP($A2592,[3]【2026年03月度_全社】RFM客層一覧表データ!$A:$A,[3]【2026年03月度_全社】RFM客層一覧表データ!D:D,"",0)</f>
        <v/>
      </c>
      <c r="H2592" s="183" t="str">
        <f>_xlfn.XLOOKUP($A2592,[3]【2026年03月度_全社】RFM客層一覧表データ!$A:$A,[3]【2026年03月度_全社】RFM客層一覧表データ!E:E,"",0)</f>
        <v/>
      </c>
      <c r="I2592" s="183" t="str">
        <f>_xlfn.XLOOKUP($A2592,[3]【2026年03月度_全社】RFM客層一覧表データ!$A:$A,[3]【2026年03月度_全社】RFM客層一覧表データ!F:F,"",0)</f>
        <v/>
      </c>
      <c r="J2592" s="183">
        <v>0</v>
      </c>
      <c r="K2592" s="183">
        <v>0</v>
      </c>
      <c r="L2592" s="183">
        <v>0</v>
      </c>
      <c r="M2592" s="183">
        <v>0</v>
      </c>
      <c r="N2592" s="183">
        <v>0</v>
      </c>
      <c r="O2592" s="183">
        <v>0</v>
      </c>
      <c r="P2592" s="183">
        <v>0</v>
      </c>
      <c r="Q2592" s="183">
        <v>0</v>
      </c>
      <c r="R2592" s="183">
        <v>0</v>
      </c>
      <c r="S2592" s="183">
        <v>0</v>
      </c>
      <c r="T2592" s="183">
        <v>0</v>
      </c>
      <c r="U2592" s="183">
        <v>0</v>
      </c>
      <c r="V2592" s="183">
        <v>0</v>
      </c>
      <c r="W2592" s="183">
        <v>0</v>
      </c>
      <c r="X2592" s="183">
        <v>0</v>
      </c>
      <c r="Y2592" s="183">
        <v>0</v>
      </c>
    </row>
    <row r="2593" spans="1:25" x14ac:dyDescent="0.2">
      <c r="A2593" s="184">
        <v>12213763</v>
      </c>
      <c r="B2593" s="183" t="str">
        <f>[1]店マスタ!B2592</f>
        <v>ネストやまむら</v>
      </c>
      <c r="C2593" s="183">
        <v>2.5</v>
      </c>
      <c r="D2593" s="183">
        <v>2.5</v>
      </c>
      <c r="E2593" s="183">
        <f>_xlfn.XLOOKUP(A2593,[2]Sheet1!$R:$R,[2]Sheet1!$AB:$AB,"",0)</f>
        <v>2.5</v>
      </c>
      <c r="F2593" s="183">
        <f>_xlfn.XLOOKUP($A2593,[3]【2026年03月度_全社】RFM客層一覧表データ!$A:$A,[3]【2026年03月度_全社】RFM客層一覧表データ!C:C,"",0)</f>
        <v>664</v>
      </c>
      <c r="G2593" s="183">
        <f>_xlfn.XLOOKUP($A2593,[3]【2026年03月度_全社】RFM客層一覧表データ!$A:$A,[3]【2026年03月度_全社】RFM客層一覧表データ!D:D,"",0)</f>
        <v>340</v>
      </c>
      <c r="H2593" s="183">
        <f>_xlfn.XLOOKUP($A2593,[3]【2026年03月度_全社】RFM客層一覧表データ!$A:$A,[3]【2026年03月度_全社】RFM客層一覧表データ!E:E,"",0)</f>
        <v>275</v>
      </c>
      <c r="I2593" s="183">
        <f>_xlfn.XLOOKUP($A2593,[3]【2026年03月度_全社】RFM客層一覧表データ!$A:$A,[3]【2026年03月度_全社】RFM客層一覧表データ!F:F,"",0)</f>
        <v>80</v>
      </c>
      <c r="J2593" s="183">
        <v>643</v>
      </c>
      <c r="K2593" s="183">
        <v>329</v>
      </c>
      <c r="L2593" s="183">
        <v>272</v>
      </c>
      <c r="M2593" s="183">
        <v>72</v>
      </c>
      <c r="N2593" s="183">
        <v>655</v>
      </c>
      <c r="O2593" s="183">
        <v>329</v>
      </c>
      <c r="P2593" s="183">
        <v>267</v>
      </c>
      <c r="Q2593" s="183">
        <v>47</v>
      </c>
      <c r="R2593" s="183">
        <v>687</v>
      </c>
      <c r="S2593" s="183">
        <v>328</v>
      </c>
      <c r="T2593" s="183">
        <v>281</v>
      </c>
      <c r="U2593" s="183">
        <v>43</v>
      </c>
      <c r="V2593" s="183">
        <v>706</v>
      </c>
      <c r="W2593" s="183">
        <v>326</v>
      </c>
      <c r="X2593" s="183">
        <v>276</v>
      </c>
      <c r="Y2593" s="183">
        <v>58</v>
      </c>
    </row>
    <row r="2594" spans="1:25" x14ac:dyDescent="0.2">
      <c r="A2594" s="184">
        <v>12213766</v>
      </c>
      <c r="B2594" s="183" t="str">
        <f>[1]店マスタ!B2593</f>
        <v>株式会社　ｅコード</v>
      </c>
      <c r="C2594" s="183">
        <v>1.5</v>
      </c>
      <c r="D2594" s="183">
        <v>0</v>
      </c>
      <c r="E2594" s="183" t="str">
        <f>_xlfn.XLOOKUP(A2594,[2]Sheet1!$R:$R,[2]Sheet1!$AB:$AB,"",0)</f>
        <v/>
      </c>
      <c r="F2594" s="183">
        <f>_xlfn.XLOOKUP($A2594,[3]【2026年03月度_全社】RFM客層一覧表データ!$A:$A,[3]【2026年03月度_全社】RFM客層一覧表データ!C:C,"",0)</f>
        <v>0</v>
      </c>
      <c r="G2594" s="183">
        <f>_xlfn.XLOOKUP($A2594,[3]【2026年03月度_全社】RFM客層一覧表データ!$A:$A,[3]【2026年03月度_全社】RFM客層一覧表データ!D:D,"",0)</f>
        <v>0</v>
      </c>
      <c r="H2594" s="183">
        <f>_xlfn.XLOOKUP($A2594,[3]【2026年03月度_全社】RFM客層一覧表データ!$A:$A,[3]【2026年03月度_全社】RFM客層一覧表データ!E:E,"",0)</f>
        <v>0</v>
      </c>
      <c r="I2594" s="183">
        <f>_xlfn.XLOOKUP($A2594,[3]【2026年03月度_全社】RFM客層一覧表データ!$A:$A,[3]【2026年03月度_全社】RFM客層一覧表データ!F:F,"",0)</f>
        <v>0</v>
      </c>
      <c r="J2594" s="183">
        <v>0</v>
      </c>
      <c r="K2594" s="183">
        <v>0</v>
      </c>
      <c r="L2594" s="183">
        <v>0</v>
      </c>
      <c r="M2594" s="183">
        <v>0</v>
      </c>
      <c r="N2594" s="183">
        <v>0</v>
      </c>
      <c r="O2594" s="183">
        <v>0</v>
      </c>
      <c r="P2594" s="183">
        <v>0</v>
      </c>
      <c r="Q2594" s="183">
        <v>0</v>
      </c>
      <c r="R2594" s="183">
        <v>0</v>
      </c>
      <c r="S2594" s="183">
        <v>0</v>
      </c>
      <c r="T2594" s="183">
        <v>0</v>
      </c>
      <c r="U2594" s="183">
        <v>0</v>
      </c>
      <c r="V2594" s="183">
        <v>0</v>
      </c>
      <c r="W2594" s="183">
        <v>0</v>
      </c>
      <c r="X2594" s="183">
        <v>0</v>
      </c>
      <c r="Y2594" s="183">
        <v>0</v>
      </c>
    </row>
    <row r="2595" spans="1:25" x14ac:dyDescent="0.2">
      <c r="A2595" s="184">
        <v>12213790</v>
      </c>
      <c r="B2595" s="183" t="str">
        <f>[1]店マスタ!B2594</f>
        <v>プロス　おさかべ</v>
      </c>
      <c r="C2595" s="183">
        <v>2.5</v>
      </c>
      <c r="D2595" s="183">
        <v>2.5</v>
      </c>
      <c r="E2595" s="183">
        <f>_xlfn.XLOOKUP(A2595,[2]Sheet1!$R:$R,[2]Sheet1!$AB:$AB,"",0)</f>
        <v>2.5</v>
      </c>
      <c r="F2595" s="183">
        <f>_xlfn.XLOOKUP($A2595,[3]【2026年03月度_全社】RFM客層一覧表データ!$A:$A,[3]【2026年03月度_全社】RFM客層一覧表データ!C:C,"",0)</f>
        <v>880</v>
      </c>
      <c r="G2595" s="183">
        <f>_xlfn.XLOOKUP($A2595,[3]【2026年03月度_全社】RFM客層一覧表データ!$A:$A,[3]【2026年03月度_全社】RFM客層一覧表データ!D:D,"",0)</f>
        <v>411</v>
      </c>
      <c r="H2595" s="183">
        <f>_xlfn.XLOOKUP($A2595,[3]【2026年03月度_全社】RFM客層一覧表データ!$A:$A,[3]【2026年03月度_全社】RFM客層一覧表データ!E:E,"",0)</f>
        <v>533</v>
      </c>
      <c r="I2595" s="183">
        <f>_xlfn.XLOOKUP($A2595,[3]【2026年03月度_全社】RFM客層一覧表データ!$A:$A,[3]【2026年03月度_全社】RFM客層一覧表データ!F:F,"",0)</f>
        <v>44</v>
      </c>
      <c r="J2595" s="183">
        <v>888</v>
      </c>
      <c r="K2595" s="183">
        <v>437</v>
      </c>
      <c r="L2595" s="183">
        <v>531</v>
      </c>
      <c r="M2595" s="183">
        <v>49</v>
      </c>
      <c r="N2595" s="183">
        <v>869</v>
      </c>
      <c r="O2595" s="183">
        <v>438</v>
      </c>
      <c r="P2595" s="183">
        <v>526</v>
      </c>
      <c r="Q2595" s="183">
        <v>56</v>
      </c>
      <c r="R2595" s="183">
        <v>899</v>
      </c>
      <c r="S2595" s="183">
        <v>416</v>
      </c>
      <c r="T2595" s="183">
        <v>520</v>
      </c>
      <c r="U2595" s="183">
        <v>46</v>
      </c>
      <c r="V2595" s="183">
        <v>901</v>
      </c>
      <c r="W2595" s="183">
        <v>427</v>
      </c>
      <c r="X2595" s="183">
        <v>537</v>
      </c>
      <c r="Y2595" s="183">
        <v>48</v>
      </c>
    </row>
    <row r="2596" spans="1:25" x14ac:dyDescent="0.2">
      <c r="A2596" s="184">
        <v>12213815</v>
      </c>
      <c r="B2596" s="183" t="str">
        <f>[1]店マスタ!B2595</f>
        <v>プロスいちは</v>
      </c>
      <c r="C2596" s="183">
        <v>4</v>
      </c>
      <c r="D2596" s="183">
        <v>4</v>
      </c>
      <c r="E2596" s="183">
        <f>_xlfn.XLOOKUP(A2596,[2]Sheet1!$R:$R,[2]Sheet1!$AB:$AB,"",0)</f>
        <v>4</v>
      </c>
      <c r="F2596" s="183">
        <f>_xlfn.XLOOKUP($A2596,[3]【2026年03月度_全社】RFM客層一覧表データ!$A:$A,[3]【2026年03月度_全社】RFM客層一覧表データ!C:C,"",0)</f>
        <v>800</v>
      </c>
      <c r="G2596" s="183">
        <f>_xlfn.XLOOKUP($A2596,[3]【2026年03月度_全社】RFM客層一覧表データ!$A:$A,[3]【2026年03月度_全社】RFM客層一覧表データ!D:D,"",0)</f>
        <v>388</v>
      </c>
      <c r="H2596" s="183">
        <f>_xlfn.XLOOKUP($A2596,[3]【2026年03月度_全社】RFM客層一覧表データ!$A:$A,[3]【2026年03月度_全社】RFM客層一覧表データ!E:E,"",0)</f>
        <v>484</v>
      </c>
      <c r="I2596" s="183">
        <f>_xlfn.XLOOKUP($A2596,[3]【2026年03月度_全社】RFM客層一覧表データ!$A:$A,[3]【2026年03月度_全社】RFM客層一覧表データ!F:F,"",0)</f>
        <v>31</v>
      </c>
      <c r="J2596" s="183">
        <v>815</v>
      </c>
      <c r="K2596" s="183">
        <v>396</v>
      </c>
      <c r="L2596" s="183">
        <v>484</v>
      </c>
      <c r="M2596" s="183">
        <v>52</v>
      </c>
      <c r="N2596" s="183">
        <v>804</v>
      </c>
      <c r="O2596" s="183">
        <v>418</v>
      </c>
      <c r="P2596" s="183">
        <v>492</v>
      </c>
      <c r="Q2596" s="183">
        <v>39</v>
      </c>
      <c r="R2596" s="183">
        <v>811</v>
      </c>
      <c r="S2596" s="183">
        <v>416</v>
      </c>
      <c r="T2596" s="183">
        <v>497</v>
      </c>
      <c r="U2596" s="183">
        <v>51</v>
      </c>
      <c r="V2596" s="183">
        <v>800</v>
      </c>
      <c r="W2596" s="183">
        <v>422</v>
      </c>
      <c r="X2596" s="183">
        <v>482</v>
      </c>
      <c r="Y2596" s="183">
        <v>40</v>
      </c>
    </row>
    <row r="2597" spans="1:25" x14ac:dyDescent="0.2">
      <c r="A2597" s="184">
        <v>12213865</v>
      </c>
      <c r="B2597" s="183" t="str">
        <f>[1]店マスタ!B2596</f>
        <v>ｅコードみなみ</v>
      </c>
      <c r="C2597" s="183">
        <v>6</v>
      </c>
      <c r="D2597" s="183">
        <v>5</v>
      </c>
      <c r="E2597" s="183">
        <f>_xlfn.XLOOKUP(A2597,[2]Sheet1!$R:$R,[2]Sheet1!$AB:$AB,"",0)</f>
        <v>5</v>
      </c>
      <c r="F2597" s="183">
        <f>_xlfn.XLOOKUP($A2597,[3]【2026年03月度_全社】RFM客層一覧表データ!$A:$A,[3]【2026年03月度_全社】RFM客層一覧表データ!C:C,"",0)</f>
        <v>1059</v>
      </c>
      <c r="G2597" s="183">
        <f>_xlfn.XLOOKUP($A2597,[3]【2026年03月度_全社】RFM客層一覧表データ!$A:$A,[3]【2026年03月度_全社】RFM客層一覧表データ!D:D,"",0)</f>
        <v>474</v>
      </c>
      <c r="H2597" s="183">
        <f>_xlfn.XLOOKUP($A2597,[3]【2026年03月度_全社】RFM客層一覧表データ!$A:$A,[3]【2026年03月度_全社】RFM客層一覧表データ!E:E,"",0)</f>
        <v>534</v>
      </c>
      <c r="I2597" s="183">
        <f>_xlfn.XLOOKUP($A2597,[3]【2026年03月度_全社】RFM客層一覧表データ!$A:$A,[3]【2026年03月度_全社】RFM客層一覧表データ!F:F,"",0)</f>
        <v>66</v>
      </c>
      <c r="J2597" s="183">
        <v>1053</v>
      </c>
      <c r="K2597" s="183">
        <v>495</v>
      </c>
      <c r="L2597" s="183">
        <v>540</v>
      </c>
      <c r="M2597" s="183">
        <v>84</v>
      </c>
      <c r="N2597" s="183">
        <v>1025</v>
      </c>
      <c r="O2597" s="183">
        <v>486</v>
      </c>
      <c r="P2597" s="183">
        <v>524</v>
      </c>
      <c r="Q2597" s="183">
        <v>66</v>
      </c>
      <c r="R2597" s="183">
        <v>1056</v>
      </c>
      <c r="S2597" s="183">
        <v>514</v>
      </c>
      <c r="T2597" s="183">
        <v>505</v>
      </c>
      <c r="U2597" s="183">
        <v>90</v>
      </c>
      <c r="V2597" s="183">
        <v>1028</v>
      </c>
      <c r="W2597" s="183">
        <v>504</v>
      </c>
      <c r="X2597" s="183">
        <v>494</v>
      </c>
      <c r="Y2597" s="183">
        <v>85</v>
      </c>
    </row>
    <row r="2598" spans="1:25" x14ac:dyDescent="0.2">
      <c r="A2598" s="184">
        <v>12213880</v>
      </c>
      <c r="B2598" s="183" t="str">
        <f>[1]店マスタ!B2597</f>
        <v>ネストまきざわ</v>
      </c>
      <c r="C2598" s="183">
        <v>2.5</v>
      </c>
      <c r="D2598" s="183">
        <v>2.5</v>
      </c>
      <c r="E2598" s="183">
        <f>_xlfn.XLOOKUP(A2598,[2]Sheet1!$R:$R,[2]Sheet1!$AB:$AB,"",0)</f>
        <v>2.5</v>
      </c>
      <c r="F2598" s="183">
        <f>_xlfn.XLOOKUP($A2598,[3]【2026年03月度_全社】RFM客層一覧表データ!$A:$A,[3]【2026年03月度_全社】RFM客層一覧表データ!C:C,"",0)</f>
        <v>651</v>
      </c>
      <c r="G2598" s="183">
        <f>_xlfn.XLOOKUP($A2598,[3]【2026年03月度_全社】RFM客層一覧表データ!$A:$A,[3]【2026年03月度_全社】RFM客層一覧表データ!D:D,"",0)</f>
        <v>340</v>
      </c>
      <c r="H2598" s="183">
        <f>_xlfn.XLOOKUP($A2598,[3]【2026年03月度_全社】RFM客層一覧表データ!$A:$A,[3]【2026年03月度_全社】RFM客層一覧表データ!E:E,"",0)</f>
        <v>332</v>
      </c>
      <c r="I2598" s="183">
        <f>_xlfn.XLOOKUP($A2598,[3]【2026年03月度_全社】RFM客層一覧表データ!$A:$A,[3]【2026年03月度_全社】RFM客層一覧表データ!F:F,"",0)</f>
        <v>75</v>
      </c>
      <c r="J2598" s="183">
        <v>622</v>
      </c>
      <c r="K2598" s="183">
        <v>318</v>
      </c>
      <c r="L2598" s="183">
        <v>326</v>
      </c>
      <c r="M2598" s="183">
        <v>49</v>
      </c>
      <c r="N2598" s="183">
        <v>611</v>
      </c>
      <c r="O2598" s="183">
        <v>301</v>
      </c>
      <c r="P2598" s="183">
        <v>342</v>
      </c>
      <c r="Q2598" s="183">
        <v>43</v>
      </c>
      <c r="R2598" s="183">
        <v>610</v>
      </c>
      <c r="S2598" s="183">
        <v>318</v>
      </c>
      <c r="T2598" s="183">
        <v>345</v>
      </c>
      <c r="U2598" s="183">
        <v>22</v>
      </c>
      <c r="V2598" s="183">
        <v>635</v>
      </c>
      <c r="W2598" s="183">
        <v>318</v>
      </c>
      <c r="X2598" s="183">
        <v>336</v>
      </c>
      <c r="Y2598" s="183">
        <v>36</v>
      </c>
    </row>
    <row r="2599" spans="1:25" x14ac:dyDescent="0.2">
      <c r="A2599" s="184">
        <v>12213904</v>
      </c>
      <c r="B2599" s="183" t="str">
        <f>[1]店マスタ!B2598</f>
        <v>オームデンキ　浜松</v>
      </c>
      <c r="C2599" s="183">
        <v>2.5</v>
      </c>
      <c r="D2599" s="183">
        <v>2.5</v>
      </c>
      <c r="E2599" s="183">
        <f>_xlfn.XLOOKUP(A2599,[2]Sheet1!$R:$R,[2]Sheet1!$AB:$AB,"",0)</f>
        <v>2.5</v>
      </c>
      <c r="F2599" s="183">
        <f>_xlfn.XLOOKUP($A2599,[3]【2026年03月度_全社】RFM客層一覧表データ!$A:$A,[3]【2026年03月度_全社】RFM客層一覧表データ!C:C,"",0)</f>
        <v>0</v>
      </c>
      <c r="G2599" s="183">
        <f>_xlfn.XLOOKUP($A2599,[3]【2026年03月度_全社】RFM客層一覧表データ!$A:$A,[3]【2026年03月度_全社】RFM客層一覧表データ!D:D,"",0)</f>
        <v>0</v>
      </c>
      <c r="H2599" s="183">
        <f>_xlfn.XLOOKUP($A2599,[3]【2026年03月度_全社】RFM客層一覧表データ!$A:$A,[3]【2026年03月度_全社】RFM客層一覧表データ!E:E,"",0)</f>
        <v>0</v>
      </c>
      <c r="I2599" s="183">
        <f>_xlfn.XLOOKUP($A2599,[3]【2026年03月度_全社】RFM客層一覧表データ!$A:$A,[3]【2026年03月度_全社】RFM客層一覧表データ!F:F,"",0)</f>
        <v>0</v>
      </c>
      <c r="J2599" s="183">
        <v>0</v>
      </c>
      <c r="K2599" s="183">
        <v>0</v>
      </c>
      <c r="L2599" s="183">
        <v>0</v>
      </c>
      <c r="M2599" s="183">
        <v>0</v>
      </c>
      <c r="N2599" s="183">
        <v>0</v>
      </c>
      <c r="O2599" s="183">
        <v>0</v>
      </c>
      <c r="P2599" s="183">
        <v>0</v>
      </c>
      <c r="Q2599" s="183">
        <v>0</v>
      </c>
      <c r="R2599" s="183">
        <v>0</v>
      </c>
      <c r="S2599" s="183">
        <v>0</v>
      </c>
      <c r="T2599" s="183">
        <v>0</v>
      </c>
      <c r="U2599" s="183">
        <v>0</v>
      </c>
      <c r="V2599" s="183">
        <v>0</v>
      </c>
      <c r="W2599" s="183">
        <v>0</v>
      </c>
      <c r="X2599" s="183">
        <v>0</v>
      </c>
      <c r="Y2599" s="183">
        <v>0</v>
      </c>
    </row>
    <row r="2600" spans="1:25" x14ac:dyDescent="0.2">
      <c r="A2600" s="184">
        <v>12213906</v>
      </c>
      <c r="B2600" s="183" t="str">
        <f>[1]店マスタ!B2599</f>
        <v>ネストタカバヤシ</v>
      </c>
      <c r="C2600" s="183">
        <v>1.5</v>
      </c>
      <c r="D2600" s="183">
        <v>1.5</v>
      </c>
      <c r="E2600" s="183">
        <f>_xlfn.XLOOKUP(A2600,[2]Sheet1!$R:$R,[2]Sheet1!$AB:$AB,"",0)</f>
        <v>1.5</v>
      </c>
      <c r="F2600" s="183">
        <f>_xlfn.XLOOKUP($A2600,[3]【2026年03月度_全社】RFM客層一覧表データ!$A:$A,[3]【2026年03月度_全社】RFM客層一覧表データ!C:C,"",0)</f>
        <v>403</v>
      </c>
      <c r="G2600" s="183">
        <f>_xlfn.XLOOKUP($A2600,[3]【2026年03月度_全社】RFM客層一覧表データ!$A:$A,[3]【2026年03月度_全社】RFM客層一覧表データ!D:D,"",0)</f>
        <v>206</v>
      </c>
      <c r="H2600" s="183">
        <f>_xlfn.XLOOKUP($A2600,[3]【2026年03月度_全社】RFM客層一覧表データ!$A:$A,[3]【2026年03月度_全社】RFM客層一覧表データ!E:E,"",0)</f>
        <v>243</v>
      </c>
      <c r="I2600" s="183">
        <f>_xlfn.XLOOKUP($A2600,[3]【2026年03月度_全社】RFM客層一覧表データ!$A:$A,[3]【2026年03月度_全社】RFM客層一覧表データ!F:F,"",0)</f>
        <v>17</v>
      </c>
      <c r="J2600" s="183">
        <v>416</v>
      </c>
      <c r="K2600" s="183">
        <v>206</v>
      </c>
      <c r="L2600" s="183">
        <v>245</v>
      </c>
      <c r="M2600" s="183">
        <v>17</v>
      </c>
      <c r="N2600" s="183">
        <v>425</v>
      </c>
      <c r="O2600" s="183">
        <v>226</v>
      </c>
      <c r="P2600" s="183">
        <v>247</v>
      </c>
      <c r="Q2600" s="183">
        <v>24</v>
      </c>
      <c r="R2600" s="183">
        <v>425</v>
      </c>
      <c r="S2600" s="183">
        <v>234</v>
      </c>
      <c r="T2600" s="183">
        <v>253</v>
      </c>
      <c r="U2600" s="183">
        <v>24</v>
      </c>
      <c r="V2600" s="183">
        <v>434</v>
      </c>
      <c r="W2600" s="183">
        <v>234</v>
      </c>
      <c r="X2600" s="183">
        <v>257</v>
      </c>
      <c r="Y2600" s="183">
        <v>18</v>
      </c>
    </row>
    <row r="2601" spans="1:25" x14ac:dyDescent="0.2">
      <c r="A2601" s="184">
        <v>12213909</v>
      </c>
      <c r="B2601" s="183" t="str">
        <f>[1]店マスタ!B2600</f>
        <v>平野デンキ</v>
      </c>
      <c r="C2601" s="183">
        <v>1.5</v>
      </c>
      <c r="D2601" s="183">
        <v>1.5</v>
      </c>
      <c r="E2601" s="183">
        <f>_xlfn.XLOOKUP(A2601,[2]Sheet1!$R:$R,[2]Sheet1!$AB:$AB,"",0)</f>
        <v>1.5</v>
      </c>
      <c r="F2601" s="183">
        <f>_xlfn.XLOOKUP($A2601,[3]【2026年03月度_全社】RFM客層一覧表データ!$A:$A,[3]【2026年03月度_全社】RFM客層一覧表データ!C:C,"",0)</f>
        <v>103</v>
      </c>
      <c r="G2601" s="183">
        <f>_xlfn.XLOOKUP($A2601,[3]【2026年03月度_全社】RFM客層一覧表データ!$A:$A,[3]【2026年03月度_全社】RFM客層一覧表データ!D:D,"",0)</f>
        <v>28</v>
      </c>
      <c r="H2601" s="183">
        <f>_xlfn.XLOOKUP($A2601,[3]【2026年03月度_全社】RFM客層一覧表データ!$A:$A,[3]【2026年03月度_全社】RFM客層一覧表データ!E:E,"",0)</f>
        <v>66</v>
      </c>
      <c r="I2601" s="183">
        <f>_xlfn.XLOOKUP($A2601,[3]【2026年03月度_全社】RFM客層一覧表データ!$A:$A,[3]【2026年03月度_全社】RFM客層一覧表データ!F:F,"",0)</f>
        <v>0</v>
      </c>
      <c r="J2601" s="183">
        <v>112</v>
      </c>
      <c r="K2601" s="183">
        <v>41</v>
      </c>
      <c r="L2601" s="183">
        <v>70</v>
      </c>
      <c r="M2601" s="183">
        <v>0</v>
      </c>
      <c r="N2601" s="183">
        <v>128</v>
      </c>
      <c r="O2601" s="183">
        <v>45</v>
      </c>
      <c r="P2601" s="183">
        <v>75</v>
      </c>
      <c r="Q2601" s="183">
        <v>0</v>
      </c>
      <c r="R2601" s="183">
        <v>130</v>
      </c>
      <c r="S2601" s="183">
        <v>50</v>
      </c>
      <c r="T2601" s="183">
        <v>85</v>
      </c>
      <c r="U2601" s="183">
        <v>0</v>
      </c>
      <c r="V2601" s="183">
        <v>137</v>
      </c>
      <c r="W2601" s="183">
        <v>45</v>
      </c>
      <c r="X2601" s="183">
        <v>87</v>
      </c>
      <c r="Y2601" s="183">
        <v>0</v>
      </c>
    </row>
    <row r="2602" spans="1:25" x14ac:dyDescent="0.2">
      <c r="A2602" s="184">
        <v>12213917</v>
      </c>
      <c r="B2602" s="183" t="str">
        <f>[1]店マスタ!B2601</f>
        <v>（有）レッツコイデ</v>
      </c>
      <c r="C2602" s="183">
        <v>2</v>
      </c>
      <c r="D2602" s="183">
        <v>2</v>
      </c>
      <c r="E2602" s="183">
        <f>_xlfn.XLOOKUP(A2602,[2]Sheet1!$R:$R,[2]Sheet1!$AB:$AB,"",0)</f>
        <v>2</v>
      </c>
      <c r="F2602" s="183">
        <f>_xlfn.XLOOKUP($A2602,[3]【2026年03月度_全社】RFM客層一覧表データ!$A:$A,[3]【2026年03月度_全社】RFM客層一覧表データ!C:C,"",0)</f>
        <v>209</v>
      </c>
      <c r="G2602" s="183">
        <f>_xlfn.XLOOKUP($A2602,[3]【2026年03月度_全社】RFM客層一覧表データ!$A:$A,[3]【2026年03月度_全社】RFM客層一覧表データ!D:D,"",0)</f>
        <v>61</v>
      </c>
      <c r="H2602" s="183">
        <f>_xlfn.XLOOKUP($A2602,[3]【2026年03月度_全社】RFM客層一覧表データ!$A:$A,[3]【2026年03月度_全社】RFM客層一覧表データ!E:E,"",0)</f>
        <v>119</v>
      </c>
      <c r="I2602" s="183">
        <f>_xlfn.XLOOKUP($A2602,[3]【2026年03月度_全社】RFM客層一覧表データ!$A:$A,[3]【2026年03月度_全社】RFM客層一覧表データ!F:F,"",0)</f>
        <v>3</v>
      </c>
      <c r="J2602" s="183">
        <v>227</v>
      </c>
      <c r="K2602" s="183">
        <v>71</v>
      </c>
      <c r="L2602" s="183">
        <v>127</v>
      </c>
      <c r="M2602" s="183">
        <v>9</v>
      </c>
      <c r="N2602" s="183">
        <v>231</v>
      </c>
      <c r="O2602" s="183">
        <v>84</v>
      </c>
      <c r="P2602" s="183">
        <v>142</v>
      </c>
      <c r="Q2602" s="183">
        <v>8</v>
      </c>
      <c r="R2602" s="183">
        <v>241</v>
      </c>
      <c r="S2602" s="183">
        <v>105</v>
      </c>
      <c r="T2602" s="183">
        <v>142</v>
      </c>
      <c r="U2602" s="183">
        <v>15</v>
      </c>
      <c r="V2602" s="183">
        <v>238</v>
      </c>
      <c r="W2602" s="183">
        <v>89</v>
      </c>
      <c r="X2602" s="183">
        <v>153</v>
      </c>
      <c r="Y2602" s="183">
        <v>8</v>
      </c>
    </row>
    <row r="2603" spans="1:25" x14ac:dyDescent="0.2">
      <c r="A2603" s="184">
        <v>12213920</v>
      </c>
      <c r="B2603" s="183" t="str">
        <f>[1]店マスタ!B2602</f>
        <v>ｅコードナカノ</v>
      </c>
      <c r="C2603" s="183">
        <v>8</v>
      </c>
      <c r="D2603" s="183">
        <v>6.5</v>
      </c>
      <c r="E2603" s="183">
        <f>_xlfn.XLOOKUP(A2603,[2]Sheet1!$R:$R,[2]Sheet1!$AB:$AB,"",0)</f>
        <v>6.5</v>
      </c>
      <c r="F2603" s="183">
        <f>_xlfn.XLOOKUP($A2603,[3]【2026年03月度_全社】RFM客層一覧表データ!$A:$A,[3]【2026年03月度_全社】RFM客層一覧表データ!C:C,"",0)</f>
        <v>1408</v>
      </c>
      <c r="G2603" s="183">
        <f>_xlfn.XLOOKUP($A2603,[3]【2026年03月度_全社】RFM客層一覧表データ!$A:$A,[3]【2026年03月度_全社】RFM客層一覧表データ!D:D,"",0)</f>
        <v>723</v>
      </c>
      <c r="H2603" s="183">
        <f>_xlfn.XLOOKUP($A2603,[3]【2026年03月度_全社】RFM客層一覧表データ!$A:$A,[3]【2026年03月度_全社】RFM客層一覧表データ!E:E,"",0)</f>
        <v>937</v>
      </c>
      <c r="I2603" s="183">
        <f>_xlfn.XLOOKUP($A2603,[3]【2026年03月度_全社】RFM客層一覧表データ!$A:$A,[3]【2026年03月度_全社】RFM客層一覧表データ!F:F,"",0)</f>
        <v>51</v>
      </c>
      <c r="J2603" s="183">
        <v>1439</v>
      </c>
      <c r="K2603" s="183">
        <v>788</v>
      </c>
      <c r="L2603" s="183">
        <v>948</v>
      </c>
      <c r="M2603" s="183">
        <v>74</v>
      </c>
      <c r="N2603" s="183">
        <v>1415</v>
      </c>
      <c r="O2603" s="183">
        <v>772</v>
      </c>
      <c r="P2603" s="183">
        <v>924</v>
      </c>
      <c r="Q2603" s="183">
        <v>85</v>
      </c>
      <c r="R2603" s="183">
        <v>1404</v>
      </c>
      <c r="S2603" s="183">
        <v>724</v>
      </c>
      <c r="T2603" s="183">
        <v>929</v>
      </c>
      <c r="U2603" s="183">
        <v>64</v>
      </c>
      <c r="V2603" s="183">
        <v>1483</v>
      </c>
      <c r="W2603" s="183">
        <v>708</v>
      </c>
      <c r="X2603" s="183">
        <v>945</v>
      </c>
      <c r="Y2603" s="183">
        <v>54</v>
      </c>
    </row>
    <row r="2604" spans="1:25" x14ac:dyDescent="0.2">
      <c r="A2604" s="184">
        <v>12213924</v>
      </c>
      <c r="B2604" s="183" t="str">
        <f>[1]店マスタ!B2603</f>
        <v>ｅコードひこさか</v>
      </c>
      <c r="C2604" s="183">
        <v>2</v>
      </c>
      <c r="D2604" s="183">
        <v>2</v>
      </c>
      <c r="E2604" s="183">
        <f>_xlfn.XLOOKUP(A2604,[2]Sheet1!$R:$R,[2]Sheet1!$AB:$AB,"",0)</f>
        <v>2</v>
      </c>
      <c r="F2604" s="183">
        <f>_xlfn.XLOOKUP($A2604,[3]【2026年03月度_全社】RFM客層一覧表データ!$A:$A,[3]【2026年03月度_全社】RFM客層一覧表データ!C:C,"",0)</f>
        <v>437</v>
      </c>
      <c r="G2604" s="183">
        <f>_xlfn.XLOOKUP($A2604,[3]【2026年03月度_全社】RFM客層一覧表データ!$A:$A,[3]【2026年03月度_全社】RFM客層一覧表データ!D:D,"",0)</f>
        <v>188</v>
      </c>
      <c r="H2604" s="183">
        <f>_xlfn.XLOOKUP($A2604,[3]【2026年03月度_全社】RFM客層一覧表データ!$A:$A,[3]【2026年03月度_全社】RFM客層一覧表データ!E:E,"",0)</f>
        <v>253</v>
      </c>
      <c r="I2604" s="183">
        <f>_xlfn.XLOOKUP($A2604,[3]【2026年03月度_全社】RFM客層一覧表データ!$A:$A,[3]【2026年03月度_全社】RFM客層一覧表データ!F:F,"",0)</f>
        <v>23</v>
      </c>
      <c r="J2604" s="183">
        <v>451</v>
      </c>
      <c r="K2604" s="183">
        <v>222</v>
      </c>
      <c r="L2604" s="183">
        <v>258</v>
      </c>
      <c r="M2604" s="183">
        <v>34</v>
      </c>
      <c r="N2604" s="183">
        <v>438</v>
      </c>
      <c r="O2604" s="183">
        <v>193</v>
      </c>
      <c r="P2604" s="183">
        <v>260</v>
      </c>
      <c r="Q2604" s="183">
        <v>21</v>
      </c>
      <c r="R2604" s="183">
        <v>457</v>
      </c>
      <c r="S2604" s="183">
        <v>190</v>
      </c>
      <c r="T2604" s="183">
        <v>266</v>
      </c>
      <c r="U2604" s="183">
        <v>17</v>
      </c>
      <c r="V2604" s="183">
        <v>475</v>
      </c>
      <c r="W2604" s="183">
        <v>214</v>
      </c>
      <c r="X2604" s="183">
        <v>264</v>
      </c>
      <c r="Y2604" s="183">
        <v>25</v>
      </c>
    </row>
    <row r="2605" spans="1:25" x14ac:dyDescent="0.2">
      <c r="A2605" s="184">
        <v>12213925</v>
      </c>
      <c r="B2605" s="183" t="str">
        <f>[1]店マスタ!B2604</f>
        <v>ハートフル　ＴＵＢＯＩ</v>
      </c>
      <c r="C2605" s="183">
        <v>1</v>
      </c>
      <c r="D2605" s="183">
        <v>1</v>
      </c>
      <c r="E2605" s="183">
        <f>_xlfn.XLOOKUP(A2605,[2]Sheet1!$R:$R,[2]Sheet1!$AB:$AB,"",0)</f>
        <v>1</v>
      </c>
      <c r="F2605" s="183">
        <f>_xlfn.XLOOKUP($A2605,[3]【2026年03月度_全社】RFM客層一覧表データ!$A:$A,[3]【2026年03月度_全社】RFM客層一覧表データ!C:C,"",0)</f>
        <v>242</v>
      </c>
      <c r="G2605" s="183">
        <f>_xlfn.XLOOKUP($A2605,[3]【2026年03月度_全社】RFM客層一覧表データ!$A:$A,[3]【2026年03月度_全社】RFM客層一覧表データ!D:D,"",0)</f>
        <v>102</v>
      </c>
      <c r="H2605" s="183">
        <f>_xlfn.XLOOKUP($A2605,[3]【2026年03月度_全社】RFM客層一覧表データ!$A:$A,[3]【2026年03月度_全社】RFM客層一覧表データ!E:E,"",0)</f>
        <v>156</v>
      </c>
      <c r="I2605" s="183">
        <f>_xlfn.XLOOKUP($A2605,[3]【2026年03月度_全社】RFM客層一覧表データ!$A:$A,[3]【2026年03月度_全社】RFM客層一覧表データ!F:F,"",0)</f>
        <v>9</v>
      </c>
      <c r="J2605" s="183">
        <v>254</v>
      </c>
      <c r="K2605" s="183">
        <v>113</v>
      </c>
      <c r="L2605" s="183">
        <v>163</v>
      </c>
      <c r="M2605" s="183">
        <v>10</v>
      </c>
      <c r="N2605" s="183">
        <v>270</v>
      </c>
      <c r="O2605" s="183">
        <v>104</v>
      </c>
      <c r="P2605" s="183">
        <v>175</v>
      </c>
      <c r="Q2605" s="183">
        <v>3</v>
      </c>
      <c r="R2605" s="183">
        <v>291</v>
      </c>
      <c r="S2605" s="183">
        <v>124</v>
      </c>
      <c r="T2605" s="183">
        <v>180</v>
      </c>
      <c r="U2605" s="183">
        <v>6</v>
      </c>
      <c r="V2605" s="183">
        <v>297</v>
      </c>
      <c r="W2605" s="183">
        <v>119</v>
      </c>
      <c r="X2605" s="183">
        <v>189</v>
      </c>
      <c r="Y2605" s="183">
        <v>7</v>
      </c>
    </row>
    <row r="2606" spans="1:25" x14ac:dyDescent="0.2">
      <c r="A2606" s="184">
        <v>12214130</v>
      </c>
      <c r="B2606" s="183" t="str">
        <f>[1]店マスタ!B2605</f>
        <v>プロスはまきた</v>
      </c>
      <c r="C2606" s="183">
        <v>2.5</v>
      </c>
      <c r="D2606" s="183">
        <v>2.5</v>
      </c>
      <c r="E2606" s="183">
        <f>_xlfn.XLOOKUP(A2606,[2]Sheet1!$R:$R,[2]Sheet1!$AB:$AB,"",0)</f>
        <v>2.5</v>
      </c>
      <c r="F2606" s="183">
        <f>_xlfn.XLOOKUP($A2606,[3]【2026年03月度_全社】RFM客層一覧表データ!$A:$A,[3]【2026年03月度_全社】RFM客層一覧表データ!C:C,"",0)</f>
        <v>1032</v>
      </c>
      <c r="G2606" s="183">
        <f>_xlfn.XLOOKUP($A2606,[3]【2026年03月度_全社】RFM客層一覧表データ!$A:$A,[3]【2026年03月度_全社】RFM客層一覧表データ!D:D,"",0)</f>
        <v>554</v>
      </c>
      <c r="H2606" s="183">
        <f>_xlfn.XLOOKUP($A2606,[3]【2026年03月度_全社】RFM客層一覧表データ!$A:$A,[3]【2026年03月度_全社】RFM客層一覧表データ!E:E,"",0)</f>
        <v>624</v>
      </c>
      <c r="I2606" s="183">
        <f>_xlfn.XLOOKUP($A2606,[3]【2026年03月度_全社】RFM客層一覧表データ!$A:$A,[3]【2026年03月度_全社】RFM客層一覧表データ!F:F,"",0)</f>
        <v>59</v>
      </c>
      <c r="J2606" s="183">
        <v>1004</v>
      </c>
      <c r="K2606" s="183">
        <v>543</v>
      </c>
      <c r="L2606" s="183">
        <v>614</v>
      </c>
      <c r="M2606" s="183">
        <v>57</v>
      </c>
      <c r="N2606" s="183">
        <v>993</v>
      </c>
      <c r="O2606" s="183">
        <v>512</v>
      </c>
      <c r="P2606" s="183">
        <v>605</v>
      </c>
      <c r="Q2606" s="183">
        <v>47</v>
      </c>
      <c r="R2606" s="183">
        <v>1009</v>
      </c>
      <c r="S2606" s="183">
        <v>553</v>
      </c>
      <c r="T2606" s="183">
        <v>610</v>
      </c>
      <c r="U2606" s="183">
        <v>47</v>
      </c>
      <c r="V2606" s="183">
        <v>1049</v>
      </c>
      <c r="W2606" s="183">
        <v>534</v>
      </c>
      <c r="X2606" s="183">
        <v>624</v>
      </c>
      <c r="Y2606" s="183">
        <v>45</v>
      </c>
    </row>
    <row r="2607" spans="1:25" x14ac:dyDescent="0.2">
      <c r="A2607" s="184">
        <v>12214169</v>
      </c>
      <c r="B2607" s="183" t="str">
        <f>[1]店マスタ!B2606</f>
        <v>スバルデンキ　浜北店</v>
      </c>
      <c r="C2607" s="183">
        <v>1.5</v>
      </c>
      <c r="D2607" s="183">
        <v>1.5</v>
      </c>
      <c r="E2607" s="183">
        <f>_xlfn.XLOOKUP(A2607,[2]Sheet1!$R:$R,[2]Sheet1!$AB:$AB,"",0)</f>
        <v>1.5</v>
      </c>
      <c r="F2607" s="183">
        <f>_xlfn.XLOOKUP($A2607,[3]【2026年03月度_全社】RFM客層一覧表データ!$A:$A,[3]【2026年03月度_全社】RFM客層一覧表データ!C:C,"",0)</f>
        <v>291</v>
      </c>
      <c r="G2607" s="183">
        <f>_xlfn.XLOOKUP($A2607,[3]【2026年03月度_全社】RFM客層一覧表データ!$A:$A,[3]【2026年03月度_全社】RFM客層一覧表データ!D:D,"",0)</f>
        <v>124</v>
      </c>
      <c r="H2607" s="183">
        <f>_xlfn.XLOOKUP($A2607,[3]【2026年03月度_全社】RFM客層一覧表データ!$A:$A,[3]【2026年03月度_全社】RFM客層一覧表データ!E:E,"",0)</f>
        <v>175</v>
      </c>
      <c r="I2607" s="183">
        <f>_xlfn.XLOOKUP($A2607,[3]【2026年03月度_全社】RFM客層一覧表データ!$A:$A,[3]【2026年03月度_全社】RFM客層一覧表データ!F:F,"",0)</f>
        <v>8</v>
      </c>
      <c r="J2607" s="183">
        <v>302</v>
      </c>
      <c r="K2607" s="183">
        <v>112</v>
      </c>
      <c r="L2607" s="183">
        <v>184</v>
      </c>
      <c r="M2607" s="183">
        <v>5</v>
      </c>
      <c r="N2607" s="183">
        <v>337</v>
      </c>
      <c r="O2607" s="183">
        <v>134</v>
      </c>
      <c r="P2607" s="183">
        <v>200</v>
      </c>
      <c r="Q2607" s="183">
        <v>12</v>
      </c>
      <c r="R2607" s="183">
        <v>346</v>
      </c>
      <c r="S2607" s="183">
        <v>143</v>
      </c>
      <c r="T2607" s="183">
        <v>216</v>
      </c>
      <c r="U2607" s="183">
        <v>5</v>
      </c>
      <c r="V2607" s="183">
        <v>366</v>
      </c>
      <c r="W2607" s="183">
        <v>157</v>
      </c>
      <c r="X2607" s="183">
        <v>224</v>
      </c>
      <c r="Y2607" s="183">
        <v>7</v>
      </c>
    </row>
    <row r="2608" spans="1:25" x14ac:dyDescent="0.2">
      <c r="A2608" s="184">
        <v>12215102</v>
      </c>
      <c r="B2608" s="183" t="str">
        <f>[1]店マスタ!B2607</f>
        <v>いちかわでんき</v>
      </c>
      <c r="C2608" s="183">
        <v>1.5</v>
      </c>
      <c r="D2608" s="183">
        <v>1.5</v>
      </c>
      <c r="E2608" s="183">
        <f>_xlfn.XLOOKUP(A2608,[2]Sheet1!$R:$R,[2]Sheet1!$AB:$AB,"",0)</f>
        <v>1.5</v>
      </c>
      <c r="F2608" s="183">
        <f>_xlfn.XLOOKUP($A2608,[3]【2026年03月度_全社】RFM客層一覧表データ!$A:$A,[3]【2026年03月度_全社】RFM客層一覧表データ!C:C,"",0)</f>
        <v>0</v>
      </c>
      <c r="G2608" s="183">
        <f>_xlfn.XLOOKUP($A2608,[3]【2026年03月度_全社】RFM客層一覧表データ!$A:$A,[3]【2026年03月度_全社】RFM客層一覧表データ!D:D,"",0)</f>
        <v>0</v>
      </c>
      <c r="H2608" s="183">
        <f>_xlfn.XLOOKUP($A2608,[3]【2026年03月度_全社】RFM客層一覧表データ!$A:$A,[3]【2026年03月度_全社】RFM客層一覧表データ!E:E,"",0)</f>
        <v>0</v>
      </c>
      <c r="I2608" s="183">
        <f>_xlfn.XLOOKUP($A2608,[3]【2026年03月度_全社】RFM客層一覧表データ!$A:$A,[3]【2026年03月度_全社】RFM客層一覧表データ!F:F,"",0)</f>
        <v>0</v>
      </c>
      <c r="J2608" s="183">
        <v>0</v>
      </c>
      <c r="K2608" s="183">
        <v>0</v>
      </c>
      <c r="L2608" s="183">
        <v>0</v>
      </c>
      <c r="M2608" s="183">
        <v>0</v>
      </c>
      <c r="N2608" s="183">
        <v>0</v>
      </c>
      <c r="O2608" s="183">
        <v>0</v>
      </c>
      <c r="P2608" s="183">
        <v>0</v>
      </c>
      <c r="Q2608" s="183">
        <v>0</v>
      </c>
      <c r="R2608" s="183">
        <v>0</v>
      </c>
      <c r="S2608" s="183">
        <v>0</v>
      </c>
      <c r="T2608" s="183">
        <v>0</v>
      </c>
      <c r="U2608" s="183">
        <v>0</v>
      </c>
      <c r="V2608" s="183">
        <v>0</v>
      </c>
      <c r="W2608" s="183">
        <v>0</v>
      </c>
      <c r="X2608" s="183">
        <v>0</v>
      </c>
      <c r="Y2608" s="183">
        <v>0</v>
      </c>
    </row>
    <row r="2609" spans="1:25" x14ac:dyDescent="0.2">
      <c r="A2609" s="184">
        <v>12215103</v>
      </c>
      <c r="B2609" s="183" t="str">
        <f>[1]店マスタ!B2608</f>
        <v>イトー電化</v>
      </c>
      <c r="C2609" s="183">
        <v>2</v>
      </c>
      <c r="D2609" s="183">
        <v>2</v>
      </c>
      <c r="E2609" s="183">
        <f>_xlfn.XLOOKUP(A2609,[2]Sheet1!$R:$R,[2]Sheet1!$AB:$AB,"",0)</f>
        <v>2</v>
      </c>
      <c r="F2609" s="183">
        <f>_xlfn.XLOOKUP($A2609,[3]【2026年03月度_全社】RFM客層一覧表データ!$A:$A,[3]【2026年03月度_全社】RFM客層一覧表データ!C:C,"",0)</f>
        <v>0</v>
      </c>
      <c r="G2609" s="183">
        <f>_xlfn.XLOOKUP($A2609,[3]【2026年03月度_全社】RFM客層一覧表データ!$A:$A,[3]【2026年03月度_全社】RFM客層一覧表データ!D:D,"",0)</f>
        <v>0</v>
      </c>
      <c r="H2609" s="183">
        <f>_xlfn.XLOOKUP($A2609,[3]【2026年03月度_全社】RFM客層一覧表データ!$A:$A,[3]【2026年03月度_全社】RFM客層一覧表データ!E:E,"",0)</f>
        <v>0</v>
      </c>
      <c r="I2609" s="183">
        <f>_xlfn.XLOOKUP($A2609,[3]【2026年03月度_全社】RFM客層一覧表データ!$A:$A,[3]【2026年03月度_全社】RFM客層一覧表データ!F:F,"",0)</f>
        <v>0</v>
      </c>
      <c r="J2609" s="183">
        <v>0</v>
      </c>
      <c r="K2609" s="183">
        <v>0</v>
      </c>
      <c r="L2609" s="183">
        <v>0</v>
      </c>
      <c r="M2609" s="183">
        <v>0</v>
      </c>
      <c r="N2609" s="183">
        <v>0</v>
      </c>
      <c r="O2609" s="183">
        <v>0</v>
      </c>
      <c r="P2609" s="183">
        <v>0</v>
      </c>
      <c r="Q2609" s="183">
        <v>0</v>
      </c>
      <c r="R2609" s="183">
        <v>0</v>
      </c>
      <c r="S2609" s="183">
        <v>0</v>
      </c>
      <c r="T2609" s="183">
        <v>0</v>
      </c>
      <c r="U2609" s="183">
        <v>0</v>
      </c>
      <c r="V2609" s="183">
        <v>0</v>
      </c>
      <c r="W2609" s="183">
        <v>0</v>
      </c>
      <c r="X2609" s="183">
        <v>0</v>
      </c>
      <c r="Y2609" s="183">
        <v>0</v>
      </c>
    </row>
    <row r="2610" spans="1:25" x14ac:dyDescent="0.2">
      <c r="A2610" s="184">
        <v>12215106</v>
      </c>
      <c r="B2610" s="183" t="str">
        <f>[1]店マスタ!B2609</f>
        <v>梅林電器</v>
      </c>
      <c r="C2610" s="183">
        <v>2.5</v>
      </c>
      <c r="D2610" s="183">
        <v>2.5</v>
      </c>
      <c r="E2610" s="183" t="str">
        <f>_xlfn.XLOOKUP(A2610,[2]Sheet1!$R:$R,[2]Sheet1!$AB:$AB,"",0)</f>
        <v/>
      </c>
      <c r="F2610" s="183" t="str">
        <f>_xlfn.XLOOKUP($A2610,[3]【2026年03月度_全社】RFM客層一覧表データ!$A:$A,[3]【2026年03月度_全社】RFM客層一覧表データ!C:C,"",0)</f>
        <v/>
      </c>
      <c r="G2610" s="183" t="str">
        <f>_xlfn.XLOOKUP($A2610,[3]【2026年03月度_全社】RFM客層一覧表データ!$A:$A,[3]【2026年03月度_全社】RFM客層一覧表データ!D:D,"",0)</f>
        <v/>
      </c>
      <c r="H2610" s="183" t="str">
        <f>_xlfn.XLOOKUP($A2610,[3]【2026年03月度_全社】RFM客層一覧表データ!$A:$A,[3]【2026年03月度_全社】RFM客層一覧表データ!E:E,"",0)</f>
        <v/>
      </c>
      <c r="I2610" s="183" t="str">
        <f>_xlfn.XLOOKUP($A2610,[3]【2026年03月度_全社】RFM客層一覧表データ!$A:$A,[3]【2026年03月度_全社】RFM客層一覧表データ!F:F,"",0)</f>
        <v/>
      </c>
      <c r="J2610" s="183">
        <v>0</v>
      </c>
      <c r="K2610" s="183">
        <v>0</v>
      </c>
      <c r="L2610" s="183">
        <v>0</v>
      </c>
      <c r="M2610" s="183">
        <v>0</v>
      </c>
      <c r="N2610" s="183">
        <v>0</v>
      </c>
      <c r="O2610" s="183">
        <v>0</v>
      </c>
      <c r="P2610" s="183">
        <v>0</v>
      </c>
      <c r="Q2610" s="183">
        <v>0</v>
      </c>
      <c r="R2610" s="183">
        <v>0</v>
      </c>
      <c r="S2610" s="183">
        <v>0</v>
      </c>
      <c r="T2610" s="183">
        <v>0</v>
      </c>
      <c r="U2610" s="183">
        <v>0</v>
      </c>
      <c r="V2610" s="183">
        <v>0</v>
      </c>
      <c r="W2610" s="183">
        <v>0</v>
      </c>
      <c r="X2610" s="183">
        <v>0</v>
      </c>
      <c r="Y2610" s="183">
        <v>0</v>
      </c>
    </row>
    <row r="2611" spans="1:25" x14ac:dyDescent="0.2">
      <c r="A2611" s="184">
        <v>12215119</v>
      </c>
      <c r="B2611" s="183" t="str">
        <f>[1]店マスタ!B2610</f>
        <v>（有）松野電器商会</v>
      </c>
      <c r="C2611" s="183">
        <v>1.5</v>
      </c>
      <c r="D2611" s="183">
        <v>1.5</v>
      </c>
      <c r="E2611" s="183">
        <f>_xlfn.XLOOKUP(A2611,[2]Sheet1!$R:$R,[2]Sheet1!$AB:$AB,"",0)</f>
        <v>1.5</v>
      </c>
      <c r="F2611" s="183">
        <f>_xlfn.XLOOKUP($A2611,[3]【2026年03月度_全社】RFM客層一覧表データ!$A:$A,[3]【2026年03月度_全社】RFM客層一覧表データ!C:C,"",0)</f>
        <v>294</v>
      </c>
      <c r="G2611" s="183">
        <f>_xlfn.XLOOKUP($A2611,[3]【2026年03月度_全社】RFM客層一覧表データ!$A:$A,[3]【2026年03月度_全社】RFM客層一覧表データ!D:D,"",0)</f>
        <v>118</v>
      </c>
      <c r="H2611" s="183">
        <f>_xlfn.XLOOKUP($A2611,[3]【2026年03月度_全社】RFM客層一覧表データ!$A:$A,[3]【2026年03月度_全社】RFM客層一覧表データ!E:E,"",0)</f>
        <v>182</v>
      </c>
      <c r="I2611" s="183">
        <f>_xlfn.XLOOKUP($A2611,[3]【2026年03月度_全社】RFM客層一覧表データ!$A:$A,[3]【2026年03月度_全社】RFM客層一覧表データ!F:F,"",0)</f>
        <v>7</v>
      </c>
      <c r="J2611" s="183">
        <v>319</v>
      </c>
      <c r="K2611" s="183">
        <v>127</v>
      </c>
      <c r="L2611" s="183">
        <v>196</v>
      </c>
      <c r="M2611" s="183">
        <v>5</v>
      </c>
      <c r="N2611" s="183">
        <v>345</v>
      </c>
      <c r="O2611" s="183">
        <v>147</v>
      </c>
      <c r="P2611" s="183">
        <v>211</v>
      </c>
      <c r="Q2611" s="183">
        <v>15</v>
      </c>
      <c r="R2611" s="183">
        <v>364</v>
      </c>
      <c r="S2611" s="183">
        <v>176</v>
      </c>
      <c r="T2611" s="183">
        <v>228</v>
      </c>
      <c r="U2611" s="183">
        <v>7</v>
      </c>
      <c r="V2611" s="183">
        <v>380</v>
      </c>
      <c r="W2611" s="183">
        <v>167</v>
      </c>
      <c r="X2611" s="183">
        <v>235</v>
      </c>
      <c r="Y2611" s="183">
        <v>5</v>
      </c>
    </row>
    <row r="2612" spans="1:25" x14ac:dyDescent="0.2">
      <c r="A2612" s="184">
        <v>12215126</v>
      </c>
      <c r="B2612" s="183" t="str">
        <f>[1]店マスタ!B2611</f>
        <v>（有）スバルデンキ</v>
      </c>
      <c r="C2612" s="183">
        <v>2</v>
      </c>
      <c r="D2612" s="183">
        <v>2</v>
      </c>
      <c r="E2612" s="183">
        <f>_xlfn.XLOOKUP(A2612,[2]Sheet1!$R:$R,[2]Sheet1!$AB:$AB,"",0)</f>
        <v>2</v>
      </c>
      <c r="F2612" s="183">
        <f>_xlfn.XLOOKUP($A2612,[3]【2026年03月度_全社】RFM客層一覧表データ!$A:$A,[3]【2026年03月度_全社】RFM客層一覧表データ!C:C,"",0)</f>
        <v>713</v>
      </c>
      <c r="G2612" s="183">
        <f>_xlfn.XLOOKUP($A2612,[3]【2026年03月度_全社】RFM客層一覧表データ!$A:$A,[3]【2026年03月度_全社】RFM客層一覧表データ!D:D,"",0)</f>
        <v>316</v>
      </c>
      <c r="H2612" s="183">
        <f>_xlfn.XLOOKUP($A2612,[3]【2026年03月度_全社】RFM客層一覧表データ!$A:$A,[3]【2026年03月度_全社】RFM客層一覧表データ!E:E,"",0)</f>
        <v>429</v>
      </c>
      <c r="I2612" s="183">
        <f>_xlfn.XLOOKUP($A2612,[3]【2026年03月度_全社】RFM客層一覧表データ!$A:$A,[3]【2026年03月度_全社】RFM客層一覧表データ!F:F,"",0)</f>
        <v>24</v>
      </c>
      <c r="J2612" s="183">
        <v>760</v>
      </c>
      <c r="K2612" s="183">
        <v>339</v>
      </c>
      <c r="L2612" s="183">
        <v>430</v>
      </c>
      <c r="M2612" s="183">
        <v>31</v>
      </c>
      <c r="N2612" s="183">
        <v>779</v>
      </c>
      <c r="O2612" s="183">
        <v>336</v>
      </c>
      <c r="P2612" s="183">
        <v>460</v>
      </c>
      <c r="Q2612" s="183">
        <v>28</v>
      </c>
      <c r="R2612" s="183">
        <v>801</v>
      </c>
      <c r="S2612" s="183">
        <v>359</v>
      </c>
      <c r="T2612" s="183">
        <v>472</v>
      </c>
      <c r="U2612" s="183">
        <v>29</v>
      </c>
      <c r="V2612" s="183">
        <v>827</v>
      </c>
      <c r="W2612" s="183">
        <v>362</v>
      </c>
      <c r="X2612" s="183">
        <v>488</v>
      </c>
      <c r="Y2612" s="183">
        <v>27</v>
      </c>
    </row>
    <row r="2613" spans="1:25" x14ac:dyDescent="0.2">
      <c r="A2613" s="184">
        <v>12215132</v>
      </c>
      <c r="B2613" s="183" t="str">
        <f>[1]店マスタ!B2612</f>
        <v>（有）ハートフル　まるち</v>
      </c>
      <c r="C2613" s="183">
        <v>2.5</v>
      </c>
      <c r="D2613" s="183">
        <v>1</v>
      </c>
      <c r="E2613" s="183" t="str">
        <f>_xlfn.XLOOKUP(A2613,[2]Sheet1!$R:$R,[2]Sheet1!$AB:$AB,"",0)</f>
        <v/>
      </c>
      <c r="F2613" s="183">
        <f>_xlfn.XLOOKUP($A2613,[3]【2026年03月度_全社】RFM客層一覧表データ!$A:$A,[3]【2026年03月度_全社】RFM客層一覧表データ!C:C,"",0)</f>
        <v>159</v>
      </c>
      <c r="G2613" s="183">
        <f>_xlfn.XLOOKUP($A2613,[3]【2026年03月度_全社】RFM客層一覧表データ!$A:$A,[3]【2026年03月度_全社】RFM客層一覧表データ!D:D,"",0)</f>
        <v>33</v>
      </c>
      <c r="H2613" s="183">
        <f>_xlfn.XLOOKUP($A2613,[3]【2026年03月度_全社】RFM客層一覧表データ!$A:$A,[3]【2026年03月度_全社】RFM客層一覧表データ!E:E,"",0)</f>
        <v>51</v>
      </c>
      <c r="I2613" s="183">
        <f>_xlfn.XLOOKUP($A2613,[3]【2026年03月度_全社】RFM客層一覧表データ!$A:$A,[3]【2026年03月度_全社】RFM客層一覧表データ!F:F,"",0)</f>
        <v>8</v>
      </c>
      <c r="J2613" s="183">
        <v>181</v>
      </c>
      <c r="K2613" s="183">
        <v>39</v>
      </c>
      <c r="L2613" s="183">
        <v>65</v>
      </c>
      <c r="M2613" s="183">
        <v>8</v>
      </c>
      <c r="N2613" s="183">
        <v>205</v>
      </c>
      <c r="O2613" s="183">
        <v>51</v>
      </c>
      <c r="P2613" s="183">
        <v>80</v>
      </c>
      <c r="Q2613" s="183">
        <v>9</v>
      </c>
      <c r="R2613" s="183">
        <v>216</v>
      </c>
      <c r="S2613" s="183">
        <v>62</v>
      </c>
      <c r="T2613" s="183">
        <v>86</v>
      </c>
      <c r="U2613" s="183">
        <v>12</v>
      </c>
      <c r="V2613" s="183">
        <v>220</v>
      </c>
      <c r="W2613" s="183">
        <v>66</v>
      </c>
      <c r="X2613" s="183">
        <v>93</v>
      </c>
      <c r="Y2613" s="183">
        <v>12</v>
      </c>
    </row>
    <row r="2614" spans="1:25" x14ac:dyDescent="0.2">
      <c r="A2614" s="184">
        <v>12216204</v>
      </c>
      <c r="B2614" s="183" t="str">
        <f>[1]店マスタ!B2613</f>
        <v>（有）中部電化センター</v>
      </c>
      <c r="C2614" s="183">
        <v>1</v>
      </c>
      <c r="D2614" s="183">
        <v>0</v>
      </c>
      <c r="E2614" s="183" t="str">
        <f>_xlfn.XLOOKUP(A2614,[2]Sheet1!$R:$R,[2]Sheet1!$AB:$AB,"",0)</f>
        <v/>
      </c>
      <c r="F2614" s="183" t="str">
        <f>_xlfn.XLOOKUP($A2614,[3]【2026年03月度_全社】RFM客層一覧表データ!$A:$A,[3]【2026年03月度_全社】RFM客層一覧表データ!C:C,"",0)</f>
        <v/>
      </c>
      <c r="G2614" s="183" t="str">
        <f>_xlfn.XLOOKUP($A2614,[3]【2026年03月度_全社】RFM客層一覧表データ!$A:$A,[3]【2026年03月度_全社】RFM客層一覧表データ!D:D,"",0)</f>
        <v/>
      </c>
      <c r="H2614" s="183" t="str">
        <f>_xlfn.XLOOKUP($A2614,[3]【2026年03月度_全社】RFM客層一覧表データ!$A:$A,[3]【2026年03月度_全社】RFM客層一覧表データ!E:E,"",0)</f>
        <v/>
      </c>
      <c r="I2614" s="183" t="str">
        <f>_xlfn.XLOOKUP($A2614,[3]【2026年03月度_全社】RFM客層一覧表データ!$A:$A,[3]【2026年03月度_全社】RFM客層一覧表データ!F:F,"",0)</f>
        <v/>
      </c>
      <c r="J2614" s="183">
        <v>0</v>
      </c>
      <c r="K2614" s="183">
        <v>0</v>
      </c>
      <c r="L2614" s="183">
        <v>0</v>
      </c>
      <c r="M2614" s="183">
        <v>0</v>
      </c>
      <c r="N2614" s="183">
        <v>0</v>
      </c>
      <c r="O2614" s="183">
        <v>0</v>
      </c>
      <c r="P2614" s="183">
        <v>0</v>
      </c>
      <c r="Q2614" s="183">
        <v>0</v>
      </c>
      <c r="R2614" s="183">
        <v>0</v>
      </c>
      <c r="S2614" s="183">
        <v>0</v>
      </c>
      <c r="T2614" s="183">
        <v>0</v>
      </c>
      <c r="U2614" s="183">
        <v>0</v>
      </c>
      <c r="V2614" s="183">
        <v>0</v>
      </c>
      <c r="W2614" s="183">
        <v>0</v>
      </c>
      <c r="X2614" s="183">
        <v>0</v>
      </c>
      <c r="Y2614" s="183">
        <v>0</v>
      </c>
    </row>
    <row r="2615" spans="1:25" x14ac:dyDescent="0.2">
      <c r="A2615" s="184">
        <v>12216206</v>
      </c>
      <c r="B2615" s="183" t="str">
        <f>[1]店マスタ!B2614</f>
        <v>ｅコードふじかわ</v>
      </c>
      <c r="C2615" s="183">
        <v>3</v>
      </c>
      <c r="D2615" s="183">
        <v>2.5</v>
      </c>
      <c r="E2615" s="183">
        <f>_xlfn.XLOOKUP(A2615,[2]Sheet1!$R:$R,[2]Sheet1!$AB:$AB,"",0)</f>
        <v>2.5</v>
      </c>
      <c r="F2615" s="183">
        <f>_xlfn.XLOOKUP($A2615,[3]【2026年03月度_全社】RFM客層一覧表データ!$A:$A,[3]【2026年03月度_全社】RFM客層一覧表データ!C:C,"",0)</f>
        <v>694</v>
      </c>
      <c r="G2615" s="183">
        <f>_xlfn.XLOOKUP($A2615,[3]【2026年03月度_全社】RFM客層一覧表データ!$A:$A,[3]【2026年03月度_全社】RFM客層一覧表データ!D:D,"",0)</f>
        <v>252</v>
      </c>
      <c r="H2615" s="183">
        <f>_xlfn.XLOOKUP($A2615,[3]【2026年03月度_全社】RFM客層一覧表データ!$A:$A,[3]【2026年03月度_全社】RFM客層一覧表データ!E:E,"",0)</f>
        <v>320</v>
      </c>
      <c r="I2615" s="183">
        <f>_xlfn.XLOOKUP($A2615,[3]【2026年03月度_全社】RFM客層一覧表データ!$A:$A,[3]【2026年03月度_全社】RFM客層一覧表データ!F:F,"",0)</f>
        <v>28</v>
      </c>
      <c r="J2615" s="183">
        <v>715</v>
      </c>
      <c r="K2615" s="183">
        <v>261</v>
      </c>
      <c r="L2615" s="183">
        <v>320</v>
      </c>
      <c r="M2615" s="183">
        <v>33</v>
      </c>
      <c r="N2615" s="183">
        <v>706</v>
      </c>
      <c r="O2615" s="183">
        <v>294</v>
      </c>
      <c r="P2615" s="183">
        <v>332</v>
      </c>
      <c r="Q2615" s="183">
        <v>48</v>
      </c>
      <c r="R2615" s="183">
        <v>651</v>
      </c>
      <c r="S2615" s="183">
        <v>276</v>
      </c>
      <c r="T2615" s="183">
        <v>329</v>
      </c>
      <c r="U2615" s="183">
        <v>23</v>
      </c>
      <c r="V2615" s="183">
        <v>650</v>
      </c>
      <c r="W2615" s="183">
        <v>305</v>
      </c>
      <c r="X2615" s="183">
        <v>332</v>
      </c>
      <c r="Y2615" s="183">
        <v>31</v>
      </c>
    </row>
    <row r="2616" spans="1:25" x14ac:dyDescent="0.2">
      <c r="A2616" s="184">
        <v>12216213</v>
      </c>
      <c r="B2616" s="183" t="str">
        <f>[1]店マスタ!B2615</f>
        <v>ドリームワン　サンテック佐久間</v>
      </c>
      <c r="C2616" s="183">
        <v>4.5</v>
      </c>
      <c r="D2616" s="183">
        <v>4.5</v>
      </c>
      <c r="E2616" s="183">
        <f>_xlfn.XLOOKUP(A2616,[2]Sheet1!$R:$R,[2]Sheet1!$AB:$AB,"",0)</f>
        <v>4.5</v>
      </c>
      <c r="F2616" s="183" t="str">
        <f>_xlfn.XLOOKUP($A2616,[3]【2026年03月度_全社】RFM客層一覧表データ!$A:$A,[3]【2026年03月度_全社】RFM客層一覧表データ!C:C,"",0)</f>
        <v/>
      </c>
      <c r="G2616" s="183" t="str">
        <f>_xlfn.XLOOKUP($A2616,[3]【2026年03月度_全社】RFM客層一覧表データ!$A:$A,[3]【2026年03月度_全社】RFM客層一覧表データ!D:D,"",0)</f>
        <v/>
      </c>
      <c r="H2616" s="183" t="str">
        <f>_xlfn.XLOOKUP($A2616,[3]【2026年03月度_全社】RFM客層一覧表データ!$A:$A,[3]【2026年03月度_全社】RFM客層一覧表データ!E:E,"",0)</f>
        <v/>
      </c>
      <c r="I2616" s="183" t="str">
        <f>_xlfn.XLOOKUP($A2616,[3]【2026年03月度_全社】RFM客層一覧表データ!$A:$A,[3]【2026年03月度_全社】RFM客層一覧表データ!F:F,"",0)</f>
        <v/>
      </c>
      <c r="J2616" s="183">
        <v>0</v>
      </c>
      <c r="K2616" s="183">
        <v>0</v>
      </c>
      <c r="L2616" s="183">
        <v>0</v>
      </c>
      <c r="M2616" s="183">
        <v>0</v>
      </c>
      <c r="N2616" s="183">
        <v>0</v>
      </c>
      <c r="O2616" s="183">
        <v>0</v>
      </c>
      <c r="P2616" s="183">
        <v>0</v>
      </c>
      <c r="Q2616" s="183">
        <v>0</v>
      </c>
      <c r="R2616" s="183">
        <v>0</v>
      </c>
      <c r="S2616" s="183">
        <v>0</v>
      </c>
      <c r="T2616" s="183">
        <v>0</v>
      </c>
      <c r="U2616" s="183">
        <v>0</v>
      </c>
      <c r="V2616" s="183">
        <v>0</v>
      </c>
      <c r="W2616" s="183">
        <v>0</v>
      </c>
      <c r="X2616" s="183">
        <v>0</v>
      </c>
      <c r="Y2616" s="183">
        <v>0</v>
      </c>
    </row>
    <row r="2617" spans="1:25" x14ac:dyDescent="0.2">
      <c r="A2617" s="184">
        <v>12216502</v>
      </c>
      <c r="B2617" s="183" t="str">
        <f>[1]店マスタ!B2616</f>
        <v>フレンディー　ヤマシタ</v>
      </c>
      <c r="C2617" s="183">
        <v>1.5</v>
      </c>
      <c r="D2617" s="183">
        <v>1.5</v>
      </c>
      <c r="E2617" s="183">
        <f>_xlfn.XLOOKUP(A2617,[2]Sheet1!$R:$R,[2]Sheet1!$AB:$AB,"",0)</f>
        <v>1.5</v>
      </c>
      <c r="F2617" s="183">
        <f>_xlfn.XLOOKUP($A2617,[3]【2026年03月度_全社】RFM客層一覧表データ!$A:$A,[3]【2026年03月度_全社】RFM客層一覧表データ!C:C,"",0)</f>
        <v>264</v>
      </c>
      <c r="G2617" s="183">
        <f>_xlfn.XLOOKUP($A2617,[3]【2026年03月度_全社】RFM客層一覧表データ!$A:$A,[3]【2026年03月度_全社】RFM客層一覧表データ!D:D,"",0)</f>
        <v>124</v>
      </c>
      <c r="H2617" s="183">
        <f>_xlfn.XLOOKUP($A2617,[3]【2026年03月度_全社】RFM客層一覧表データ!$A:$A,[3]【2026年03月度_全社】RFM客層一覧表データ!E:E,"",0)</f>
        <v>180</v>
      </c>
      <c r="I2617" s="183">
        <f>_xlfn.XLOOKUP($A2617,[3]【2026年03月度_全社】RFM客層一覧表データ!$A:$A,[3]【2026年03月度_全社】RFM客層一覧表データ!F:F,"",0)</f>
        <v>16</v>
      </c>
      <c r="J2617" s="183">
        <v>267</v>
      </c>
      <c r="K2617" s="183">
        <v>138</v>
      </c>
      <c r="L2617" s="183">
        <v>185</v>
      </c>
      <c r="M2617" s="183">
        <v>5</v>
      </c>
      <c r="N2617" s="183">
        <v>277</v>
      </c>
      <c r="O2617" s="183">
        <v>130</v>
      </c>
      <c r="P2617" s="183">
        <v>184</v>
      </c>
      <c r="Q2617" s="183">
        <v>8</v>
      </c>
      <c r="R2617" s="183">
        <v>290</v>
      </c>
      <c r="S2617" s="183">
        <v>127</v>
      </c>
      <c r="T2617" s="183">
        <v>193</v>
      </c>
      <c r="U2617" s="183">
        <v>8</v>
      </c>
      <c r="V2617" s="183">
        <v>292</v>
      </c>
      <c r="W2617" s="183">
        <v>129</v>
      </c>
      <c r="X2617" s="183">
        <v>204</v>
      </c>
      <c r="Y2617" s="183">
        <v>12</v>
      </c>
    </row>
    <row r="2618" spans="1:25" x14ac:dyDescent="0.2">
      <c r="A2618" s="184">
        <v>12216507</v>
      </c>
      <c r="B2618" s="183" t="str">
        <f>[1]店マスタ!B2617</f>
        <v>アカホリデンキ</v>
      </c>
      <c r="C2618" s="183">
        <v>1.5</v>
      </c>
      <c r="D2618" s="183">
        <v>1.5</v>
      </c>
      <c r="E2618" s="183">
        <f>_xlfn.XLOOKUP(A2618,[2]Sheet1!$R:$R,[2]Sheet1!$AB:$AB,"",0)</f>
        <v>1.5</v>
      </c>
      <c r="F2618" s="183" t="str">
        <f>_xlfn.XLOOKUP($A2618,[3]【2026年03月度_全社】RFM客層一覧表データ!$A:$A,[3]【2026年03月度_全社】RFM客層一覧表データ!C:C,"",0)</f>
        <v/>
      </c>
      <c r="G2618" s="183" t="str">
        <f>_xlfn.XLOOKUP($A2618,[3]【2026年03月度_全社】RFM客層一覧表データ!$A:$A,[3]【2026年03月度_全社】RFM客層一覧表データ!D:D,"",0)</f>
        <v/>
      </c>
      <c r="H2618" s="183" t="str">
        <f>_xlfn.XLOOKUP($A2618,[3]【2026年03月度_全社】RFM客層一覧表データ!$A:$A,[3]【2026年03月度_全社】RFM客層一覧表データ!E:E,"",0)</f>
        <v/>
      </c>
      <c r="I2618" s="183" t="str">
        <f>_xlfn.XLOOKUP($A2618,[3]【2026年03月度_全社】RFM客層一覧表データ!$A:$A,[3]【2026年03月度_全社】RFM客層一覧表データ!F:F,"",0)</f>
        <v/>
      </c>
      <c r="J2618" s="183">
        <v>0</v>
      </c>
      <c r="K2618" s="183">
        <v>0</v>
      </c>
      <c r="L2618" s="183">
        <v>0</v>
      </c>
      <c r="M2618" s="183">
        <v>0</v>
      </c>
      <c r="N2618" s="183">
        <v>0</v>
      </c>
      <c r="O2618" s="183">
        <v>0</v>
      </c>
      <c r="P2618" s="183">
        <v>0</v>
      </c>
      <c r="Q2618" s="183">
        <v>0</v>
      </c>
      <c r="R2618" s="183">
        <v>0</v>
      </c>
      <c r="S2618" s="183">
        <v>0</v>
      </c>
      <c r="T2618" s="183">
        <v>0</v>
      </c>
      <c r="U2618" s="183">
        <v>0</v>
      </c>
      <c r="V2618" s="183">
        <v>0</v>
      </c>
      <c r="W2618" s="183">
        <v>0</v>
      </c>
      <c r="X2618" s="183">
        <v>0</v>
      </c>
      <c r="Y2618" s="183">
        <v>0</v>
      </c>
    </row>
    <row r="2619" spans="1:25" x14ac:dyDescent="0.2">
      <c r="A2619" s="184">
        <v>12216508</v>
      </c>
      <c r="B2619" s="183" t="str">
        <f>[1]店マスタ!B2618</f>
        <v>キレートジョイ・ハカマタ</v>
      </c>
      <c r="C2619" s="183">
        <v>3</v>
      </c>
      <c r="D2619" s="183">
        <v>3</v>
      </c>
      <c r="E2619" s="183">
        <f>_xlfn.XLOOKUP(A2619,[2]Sheet1!$R:$R,[2]Sheet1!$AB:$AB,"",0)</f>
        <v>3</v>
      </c>
      <c r="F2619" s="183">
        <f>_xlfn.XLOOKUP($A2619,[3]【2026年03月度_全社】RFM客層一覧表データ!$A:$A,[3]【2026年03月度_全社】RFM客層一覧表データ!C:C,"",0)</f>
        <v>542</v>
      </c>
      <c r="G2619" s="183">
        <f>_xlfn.XLOOKUP($A2619,[3]【2026年03月度_全社】RFM客層一覧表データ!$A:$A,[3]【2026年03月度_全社】RFM客層一覧表データ!D:D,"",0)</f>
        <v>214</v>
      </c>
      <c r="H2619" s="183">
        <f>_xlfn.XLOOKUP($A2619,[3]【2026年03月度_全社】RFM客層一覧表データ!$A:$A,[3]【2026年03月度_全社】RFM客層一覧表データ!E:E,"",0)</f>
        <v>279</v>
      </c>
      <c r="I2619" s="183">
        <f>_xlfn.XLOOKUP($A2619,[3]【2026年03月度_全社】RFM客層一覧表データ!$A:$A,[3]【2026年03月度_全社】RFM客層一覧表データ!F:F,"",0)</f>
        <v>24</v>
      </c>
      <c r="J2619" s="183">
        <v>568</v>
      </c>
      <c r="K2619" s="183">
        <v>228</v>
      </c>
      <c r="L2619" s="183">
        <v>282</v>
      </c>
      <c r="M2619" s="183">
        <v>22</v>
      </c>
      <c r="N2619" s="183">
        <v>584</v>
      </c>
      <c r="O2619" s="183">
        <v>203</v>
      </c>
      <c r="P2619" s="183">
        <v>290</v>
      </c>
      <c r="Q2619" s="183">
        <v>27</v>
      </c>
      <c r="R2619" s="183">
        <v>608</v>
      </c>
      <c r="S2619" s="183">
        <v>246</v>
      </c>
      <c r="T2619" s="183">
        <v>314</v>
      </c>
      <c r="U2619" s="183">
        <v>36</v>
      </c>
      <c r="V2619" s="183">
        <v>608</v>
      </c>
      <c r="W2619" s="183">
        <v>246</v>
      </c>
      <c r="X2619" s="183">
        <v>327</v>
      </c>
      <c r="Y2619" s="183">
        <v>26</v>
      </c>
    </row>
    <row r="2620" spans="1:25" x14ac:dyDescent="0.2">
      <c r="A2620" s="184">
        <v>12216602</v>
      </c>
      <c r="B2620" s="183" t="str">
        <f>[1]店マスタ!B2619</f>
        <v>富士無線商会</v>
      </c>
      <c r="C2620" s="183">
        <v>1.5</v>
      </c>
      <c r="D2620" s="183">
        <v>0</v>
      </c>
      <c r="E2620" s="183" t="str">
        <f>_xlfn.XLOOKUP(A2620,[2]Sheet1!$R:$R,[2]Sheet1!$AB:$AB,"",0)</f>
        <v/>
      </c>
      <c r="F2620" s="183" t="str">
        <f>_xlfn.XLOOKUP($A2620,[3]【2026年03月度_全社】RFM客層一覧表データ!$A:$A,[3]【2026年03月度_全社】RFM客層一覧表データ!C:C,"",0)</f>
        <v/>
      </c>
      <c r="G2620" s="183" t="str">
        <f>_xlfn.XLOOKUP($A2620,[3]【2026年03月度_全社】RFM客層一覧表データ!$A:$A,[3]【2026年03月度_全社】RFM客層一覧表データ!D:D,"",0)</f>
        <v/>
      </c>
      <c r="H2620" s="183" t="str">
        <f>_xlfn.XLOOKUP($A2620,[3]【2026年03月度_全社】RFM客層一覧表データ!$A:$A,[3]【2026年03月度_全社】RFM客層一覧表データ!E:E,"",0)</f>
        <v/>
      </c>
      <c r="I2620" s="183" t="str">
        <f>_xlfn.XLOOKUP($A2620,[3]【2026年03月度_全社】RFM客層一覧表データ!$A:$A,[3]【2026年03月度_全社】RFM客層一覧表データ!F:F,"",0)</f>
        <v/>
      </c>
      <c r="J2620" s="183">
        <v>0</v>
      </c>
      <c r="K2620" s="183">
        <v>0</v>
      </c>
      <c r="L2620" s="183">
        <v>0</v>
      </c>
      <c r="M2620" s="183">
        <v>0</v>
      </c>
      <c r="N2620" s="183">
        <v>0</v>
      </c>
      <c r="O2620" s="183">
        <v>0</v>
      </c>
      <c r="P2620" s="183">
        <v>0</v>
      </c>
      <c r="Q2620" s="183">
        <v>0</v>
      </c>
      <c r="R2620" s="183">
        <v>0</v>
      </c>
      <c r="S2620" s="183">
        <v>0</v>
      </c>
      <c r="T2620" s="183">
        <v>0</v>
      </c>
      <c r="U2620" s="183">
        <v>0</v>
      </c>
      <c r="V2620" s="183">
        <v>0</v>
      </c>
      <c r="W2620" s="183">
        <v>0</v>
      </c>
      <c r="X2620" s="183">
        <v>0</v>
      </c>
      <c r="Y2620" s="183">
        <v>0</v>
      </c>
    </row>
    <row r="2621" spans="1:25" x14ac:dyDescent="0.2">
      <c r="A2621" s="184">
        <v>12216701</v>
      </c>
      <c r="B2621" s="183" t="str">
        <f>[1]店マスタ!B2620</f>
        <v>（有）草地電気</v>
      </c>
      <c r="C2621" s="183">
        <v>2.5</v>
      </c>
      <c r="D2621" s="183">
        <v>2.5</v>
      </c>
      <c r="E2621" s="183">
        <f>_xlfn.XLOOKUP(A2621,[2]Sheet1!$R:$R,[2]Sheet1!$AB:$AB,"",0)</f>
        <v>2.5</v>
      </c>
      <c r="F2621" s="183">
        <f>_xlfn.XLOOKUP($A2621,[3]【2026年03月度_全社】RFM客層一覧表データ!$A:$A,[3]【2026年03月度_全社】RFM客層一覧表データ!C:C,"",0)</f>
        <v>238</v>
      </c>
      <c r="G2621" s="183">
        <f>_xlfn.XLOOKUP($A2621,[3]【2026年03月度_全社】RFM客層一覧表データ!$A:$A,[3]【2026年03月度_全社】RFM客層一覧表データ!D:D,"",0)</f>
        <v>38</v>
      </c>
      <c r="H2621" s="183">
        <f>_xlfn.XLOOKUP($A2621,[3]【2026年03月度_全社】RFM客層一覧表データ!$A:$A,[3]【2026年03月度_全社】RFM客層一覧表データ!E:E,"",0)</f>
        <v>135</v>
      </c>
      <c r="I2621" s="183">
        <f>_xlfn.XLOOKUP($A2621,[3]【2026年03月度_全社】RFM客層一覧表データ!$A:$A,[3]【2026年03月度_全社】RFM客層一覧表データ!F:F,"",0)</f>
        <v>5</v>
      </c>
      <c r="J2621" s="183">
        <v>261</v>
      </c>
      <c r="K2621" s="183">
        <v>65</v>
      </c>
      <c r="L2621" s="183">
        <v>156</v>
      </c>
      <c r="M2621" s="183">
        <v>4</v>
      </c>
      <c r="N2621" s="183">
        <v>265</v>
      </c>
      <c r="O2621" s="183">
        <v>82</v>
      </c>
      <c r="P2621" s="183">
        <v>172</v>
      </c>
      <c r="Q2621" s="183">
        <v>13</v>
      </c>
      <c r="R2621" s="183">
        <v>262</v>
      </c>
      <c r="S2621" s="183">
        <v>112</v>
      </c>
      <c r="T2621" s="183">
        <v>188</v>
      </c>
      <c r="U2621" s="183">
        <v>3</v>
      </c>
      <c r="V2621" s="183">
        <v>322</v>
      </c>
      <c r="W2621" s="183">
        <v>66</v>
      </c>
      <c r="X2621" s="183">
        <v>183</v>
      </c>
      <c r="Y2621" s="183">
        <v>2</v>
      </c>
    </row>
    <row r="2622" spans="1:25" x14ac:dyDescent="0.2">
      <c r="A2622" s="184">
        <v>12216801</v>
      </c>
      <c r="B2622" s="183" t="str">
        <f>[1]店マスタ!B2621</f>
        <v>渥美電気（有）</v>
      </c>
      <c r="C2622" s="183">
        <v>3.5</v>
      </c>
      <c r="D2622" s="183">
        <v>3.5</v>
      </c>
      <c r="E2622" s="183">
        <f>_xlfn.XLOOKUP(A2622,[2]Sheet1!$R:$R,[2]Sheet1!$AB:$AB,"",0)</f>
        <v>3.5</v>
      </c>
      <c r="F2622" s="183">
        <f>_xlfn.XLOOKUP($A2622,[3]【2026年03月度_全社】RFM客層一覧表データ!$A:$A,[3]【2026年03月度_全社】RFM客層一覧表データ!C:C,"",0)</f>
        <v>654</v>
      </c>
      <c r="G2622" s="183">
        <f>_xlfn.XLOOKUP($A2622,[3]【2026年03月度_全社】RFM客層一覧表データ!$A:$A,[3]【2026年03月度_全社】RFM客層一覧表データ!D:D,"",0)</f>
        <v>311</v>
      </c>
      <c r="H2622" s="183">
        <f>_xlfn.XLOOKUP($A2622,[3]【2026年03月度_全社】RFM客層一覧表データ!$A:$A,[3]【2026年03月度_全社】RFM客層一覧表データ!E:E,"",0)</f>
        <v>367</v>
      </c>
      <c r="I2622" s="183">
        <f>_xlfn.XLOOKUP($A2622,[3]【2026年03月度_全社】RFM客層一覧表データ!$A:$A,[3]【2026年03月度_全社】RFM客層一覧表データ!F:F,"",0)</f>
        <v>41</v>
      </c>
      <c r="J2622" s="183">
        <v>668</v>
      </c>
      <c r="K2622" s="183">
        <v>320</v>
      </c>
      <c r="L2622" s="183">
        <v>360</v>
      </c>
      <c r="M2622" s="183">
        <v>38</v>
      </c>
      <c r="N2622" s="183">
        <v>679</v>
      </c>
      <c r="O2622" s="183">
        <v>314</v>
      </c>
      <c r="P2622" s="183">
        <v>382</v>
      </c>
      <c r="Q2622" s="183">
        <v>27</v>
      </c>
      <c r="R2622" s="183">
        <v>705</v>
      </c>
      <c r="S2622" s="183">
        <v>306</v>
      </c>
      <c r="T2622" s="183">
        <v>392</v>
      </c>
      <c r="U2622" s="183">
        <v>29</v>
      </c>
      <c r="V2622" s="183">
        <v>713</v>
      </c>
      <c r="W2622" s="183">
        <v>329</v>
      </c>
      <c r="X2622" s="183">
        <v>404</v>
      </c>
      <c r="Y2622" s="183">
        <v>33</v>
      </c>
    </row>
    <row r="2623" spans="1:25" x14ac:dyDescent="0.2">
      <c r="A2623" s="184">
        <v>12221008</v>
      </c>
      <c r="B2623" s="183" t="str">
        <f>[1]店マスタ!B2622</f>
        <v>（株）遠州デンキ</v>
      </c>
      <c r="C2623" s="183">
        <v>1.5</v>
      </c>
      <c r="D2623" s="183">
        <v>1.5</v>
      </c>
      <c r="E2623" s="183" t="str">
        <f>_xlfn.XLOOKUP(A2623,[2]Sheet1!$R:$R,[2]Sheet1!$AB:$AB,"",0)</f>
        <v/>
      </c>
      <c r="F2623" s="183" t="str">
        <f>_xlfn.XLOOKUP($A2623,[3]【2026年03月度_全社】RFM客層一覧表データ!$A:$A,[3]【2026年03月度_全社】RFM客層一覧表データ!C:C,"",0)</f>
        <v/>
      </c>
      <c r="G2623" s="183" t="str">
        <f>_xlfn.XLOOKUP($A2623,[3]【2026年03月度_全社】RFM客層一覧表データ!$A:$A,[3]【2026年03月度_全社】RFM客層一覧表データ!D:D,"",0)</f>
        <v/>
      </c>
      <c r="H2623" s="183" t="str">
        <f>_xlfn.XLOOKUP($A2623,[3]【2026年03月度_全社】RFM客層一覧表データ!$A:$A,[3]【2026年03月度_全社】RFM客層一覧表データ!E:E,"",0)</f>
        <v/>
      </c>
      <c r="I2623" s="183" t="str">
        <f>_xlfn.XLOOKUP($A2623,[3]【2026年03月度_全社】RFM客層一覧表データ!$A:$A,[3]【2026年03月度_全社】RFM客層一覧表データ!F:F,"",0)</f>
        <v/>
      </c>
      <c r="J2623" s="183">
        <v>0</v>
      </c>
      <c r="K2623" s="183">
        <v>0</v>
      </c>
      <c r="L2623" s="183">
        <v>0</v>
      </c>
      <c r="M2623" s="183">
        <v>0</v>
      </c>
      <c r="N2623" s="183">
        <v>0</v>
      </c>
      <c r="O2623" s="183">
        <v>0</v>
      </c>
      <c r="P2623" s="183">
        <v>0</v>
      </c>
      <c r="Q2623" s="183">
        <v>0</v>
      </c>
      <c r="R2623" s="183">
        <v>0</v>
      </c>
      <c r="S2623" s="183">
        <v>0</v>
      </c>
      <c r="T2623" s="183">
        <v>0</v>
      </c>
      <c r="U2623" s="183">
        <v>0</v>
      </c>
      <c r="V2623" s="183">
        <v>0</v>
      </c>
      <c r="W2623" s="183">
        <v>0</v>
      </c>
      <c r="X2623" s="183">
        <v>0</v>
      </c>
      <c r="Y2623" s="183">
        <v>0</v>
      </c>
    </row>
    <row r="2624" spans="1:25" x14ac:dyDescent="0.2">
      <c r="A2624" s="184">
        <v>12221016</v>
      </c>
      <c r="B2624" s="183" t="str">
        <f>[1]店マスタ!B2623</f>
        <v>キレートたねも</v>
      </c>
      <c r="C2624" s="183">
        <v>3.5</v>
      </c>
      <c r="D2624" s="183">
        <v>3.5</v>
      </c>
      <c r="E2624" s="183">
        <f>_xlfn.XLOOKUP(A2624,[2]Sheet1!$R:$R,[2]Sheet1!$AB:$AB,"",0)</f>
        <v>3.5</v>
      </c>
      <c r="F2624" s="183">
        <f>_xlfn.XLOOKUP($A2624,[3]【2026年03月度_全社】RFM客層一覧表データ!$A:$A,[3]【2026年03月度_全社】RFM客層一覧表データ!C:C,"",0)</f>
        <v>405</v>
      </c>
      <c r="G2624" s="183">
        <f>_xlfn.XLOOKUP($A2624,[3]【2026年03月度_全社】RFM客層一覧表データ!$A:$A,[3]【2026年03月度_全社】RFM客層一覧表データ!D:D,"",0)</f>
        <v>263</v>
      </c>
      <c r="H2624" s="183">
        <f>_xlfn.XLOOKUP($A2624,[3]【2026年03月度_全社】RFM客層一覧表データ!$A:$A,[3]【2026年03月度_全社】RFM客層一覧表データ!E:E,"",0)</f>
        <v>289</v>
      </c>
      <c r="I2624" s="183">
        <f>_xlfn.XLOOKUP($A2624,[3]【2026年03月度_全社】RFM客層一覧表データ!$A:$A,[3]【2026年03月度_全社】RFM客層一覧表データ!F:F,"",0)</f>
        <v>22</v>
      </c>
      <c r="J2624" s="183">
        <v>410</v>
      </c>
      <c r="K2624" s="183">
        <v>234</v>
      </c>
      <c r="L2624" s="183">
        <v>287</v>
      </c>
      <c r="M2624" s="183">
        <v>21</v>
      </c>
      <c r="N2624" s="183">
        <v>412</v>
      </c>
      <c r="O2624" s="183">
        <v>260</v>
      </c>
      <c r="P2624" s="183">
        <v>294</v>
      </c>
      <c r="Q2624" s="183">
        <v>21</v>
      </c>
      <c r="R2624" s="183">
        <v>402</v>
      </c>
      <c r="S2624" s="183">
        <v>258</v>
      </c>
      <c r="T2624" s="183">
        <v>291</v>
      </c>
      <c r="U2624" s="183">
        <v>21</v>
      </c>
      <c r="V2624" s="183">
        <v>403</v>
      </c>
      <c r="W2624" s="183">
        <v>255</v>
      </c>
      <c r="X2624" s="183">
        <v>296</v>
      </c>
      <c r="Y2624" s="183">
        <v>19</v>
      </c>
    </row>
    <row r="2625" spans="1:25" x14ac:dyDescent="0.2">
      <c r="A2625" s="184">
        <v>12221017</v>
      </c>
      <c r="B2625" s="183" t="str">
        <f>[1]店マスタ!B2624</f>
        <v>電器堂株式会社</v>
      </c>
      <c r="C2625" s="183">
        <v>9</v>
      </c>
      <c r="D2625" s="183">
        <v>9</v>
      </c>
      <c r="E2625" s="183">
        <f>_xlfn.XLOOKUP(A2625,[2]Sheet1!$R:$R,[2]Sheet1!$AB:$AB,"",0)</f>
        <v>9</v>
      </c>
      <c r="F2625" s="183">
        <f>_xlfn.XLOOKUP($A2625,[3]【2026年03月度_全社】RFM客層一覧表データ!$A:$A,[3]【2026年03月度_全社】RFM客層一覧表データ!C:C,"",0)</f>
        <v>2454</v>
      </c>
      <c r="G2625" s="183">
        <f>_xlfn.XLOOKUP($A2625,[3]【2026年03月度_全社】RFM客層一覧表データ!$A:$A,[3]【2026年03月度_全社】RFM客層一覧表データ!D:D,"",0)</f>
        <v>1006</v>
      </c>
      <c r="H2625" s="183">
        <f>_xlfn.XLOOKUP($A2625,[3]【2026年03月度_全社】RFM客層一覧表データ!$A:$A,[3]【2026年03月度_全社】RFM客層一覧表データ!E:E,"",0)</f>
        <v>1404</v>
      </c>
      <c r="I2625" s="183">
        <f>_xlfn.XLOOKUP($A2625,[3]【2026年03月度_全社】RFM客層一覧表データ!$A:$A,[3]【2026年03月度_全社】RFM客層一覧表データ!F:F,"",0)</f>
        <v>127</v>
      </c>
      <c r="J2625" s="183">
        <v>2545</v>
      </c>
      <c r="K2625" s="183">
        <v>1113</v>
      </c>
      <c r="L2625" s="183">
        <v>1459</v>
      </c>
      <c r="M2625" s="183">
        <v>148</v>
      </c>
      <c r="N2625" s="183">
        <v>2543</v>
      </c>
      <c r="O2625" s="183">
        <v>1357</v>
      </c>
      <c r="P2625" s="183">
        <v>1465</v>
      </c>
      <c r="Q2625" s="183">
        <v>123</v>
      </c>
      <c r="R2625" s="183">
        <v>2612</v>
      </c>
      <c r="S2625" s="183">
        <v>1481</v>
      </c>
      <c r="T2625" s="183">
        <v>1508</v>
      </c>
      <c r="U2625" s="183">
        <v>140</v>
      </c>
      <c r="V2625" s="183">
        <v>2676</v>
      </c>
      <c r="W2625" s="183">
        <v>1479</v>
      </c>
      <c r="X2625" s="183">
        <v>1538</v>
      </c>
      <c r="Y2625" s="183">
        <v>149</v>
      </c>
    </row>
    <row r="2626" spans="1:25" x14ac:dyDescent="0.2">
      <c r="A2626" s="184">
        <v>12221038</v>
      </c>
      <c r="B2626" s="183" t="str">
        <f>[1]店マスタ!B2625</f>
        <v>田島電気商会</v>
      </c>
      <c r="C2626" s="183">
        <v>2.5</v>
      </c>
      <c r="D2626" s="183">
        <v>2.5</v>
      </c>
      <c r="E2626" s="183">
        <f>_xlfn.XLOOKUP(A2626,[2]Sheet1!$R:$R,[2]Sheet1!$AB:$AB,"",0)</f>
        <v>2.5</v>
      </c>
      <c r="F2626" s="183">
        <f>_xlfn.XLOOKUP($A2626,[3]【2026年03月度_全社】RFM客層一覧表データ!$A:$A,[3]【2026年03月度_全社】RFM客層一覧表データ!C:C,"",0)</f>
        <v>0</v>
      </c>
      <c r="G2626" s="183">
        <f>_xlfn.XLOOKUP($A2626,[3]【2026年03月度_全社】RFM客層一覧表データ!$A:$A,[3]【2026年03月度_全社】RFM客層一覧表データ!D:D,"",0)</f>
        <v>0</v>
      </c>
      <c r="H2626" s="183">
        <f>_xlfn.XLOOKUP($A2626,[3]【2026年03月度_全社】RFM客層一覧表データ!$A:$A,[3]【2026年03月度_全社】RFM客層一覧表データ!E:E,"",0)</f>
        <v>0</v>
      </c>
      <c r="I2626" s="183">
        <f>_xlfn.XLOOKUP($A2626,[3]【2026年03月度_全社】RFM客層一覧表データ!$A:$A,[3]【2026年03月度_全社】RFM客層一覧表データ!F:F,"",0)</f>
        <v>0</v>
      </c>
      <c r="J2626" s="183">
        <v>0</v>
      </c>
      <c r="K2626" s="183">
        <v>0</v>
      </c>
      <c r="L2626" s="183">
        <v>0</v>
      </c>
      <c r="M2626" s="183">
        <v>0</v>
      </c>
      <c r="N2626" s="183">
        <v>0</v>
      </c>
      <c r="O2626" s="183">
        <v>0</v>
      </c>
      <c r="P2626" s="183">
        <v>0</v>
      </c>
      <c r="Q2626" s="183">
        <v>0</v>
      </c>
      <c r="R2626" s="183">
        <v>0</v>
      </c>
      <c r="S2626" s="183">
        <v>0</v>
      </c>
      <c r="T2626" s="183">
        <v>0</v>
      </c>
      <c r="U2626" s="183">
        <v>0</v>
      </c>
      <c r="V2626" s="183">
        <v>0</v>
      </c>
      <c r="W2626" s="183">
        <v>0</v>
      </c>
      <c r="X2626" s="183">
        <v>0</v>
      </c>
      <c r="Y2626" s="183">
        <v>0</v>
      </c>
    </row>
    <row r="2627" spans="1:25" x14ac:dyDescent="0.2">
      <c r="A2627" s="184">
        <v>12222004</v>
      </c>
      <c r="B2627" s="183" t="str">
        <f>[1]店マスタ!B2626</f>
        <v>（有）カトウ</v>
      </c>
      <c r="C2627" s="183">
        <v>2</v>
      </c>
      <c r="D2627" s="183">
        <v>2</v>
      </c>
      <c r="E2627" s="183">
        <f>_xlfn.XLOOKUP(A2627,[2]Sheet1!$R:$R,[2]Sheet1!$AB:$AB,"",0)</f>
        <v>2</v>
      </c>
      <c r="F2627" s="183">
        <f>_xlfn.XLOOKUP($A2627,[3]【2026年03月度_全社】RFM客層一覧表データ!$A:$A,[3]【2026年03月度_全社】RFM客層一覧表データ!C:C,"",0)</f>
        <v>520</v>
      </c>
      <c r="G2627" s="183">
        <f>_xlfn.XLOOKUP($A2627,[3]【2026年03月度_全社】RFM客層一覧表データ!$A:$A,[3]【2026年03月度_全社】RFM客層一覧表データ!D:D,"",0)</f>
        <v>176</v>
      </c>
      <c r="H2627" s="183">
        <f>_xlfn.XLOOKUP($A2627,[3]【2026年03月度_全社】RFM客層一覧表データ!$A:$A,[3]【2026年03月度_全社】RFM客層一覧表データ!E:E,"",0)</f>
        <v>299</v>
      </c>
      <c r="I2627" s="183">
        <f>_xlfn.XLOOKUP($A2627,[3]【2026年03月度_全社】RFM客層一覧表データ!$A:$A,[3]【2026年03月度_全社】RFM客層一覧表データ!F:F,"",0)</f>
        <v>12</v>
      </c>
      <c r="J2627" s="183">
        <v>538</v>
      </c>
      <c r="K2627" s="183">
        <v>234</v>
      </c>
      <c r="L2627" s="183">
        <v>323</v>
      </c>
      <c r="M2627" s="183">
        <v>26</v>
      </c>
      <c r="N2627" s="183">
        <v>553</v>
      </c>
      <c r="O2627" s="183">
        <v>236</v>
      </c>
      <c r="P2627" s="183">
        <v>327</v>
      </c>
      <c r="Q2627" s="183">
        <v>23</v>
      </c>
      <c r="R2627" s="183">
        <v>580</v>
      </c>
      <c r="S2627" s="183">
        <v>237</v>
      </c>
      <c r="T2627" s="183">
        <v>337</v>
      </c>
      <c r="U2627" s="183">
        <v>21</v>
      </c>
      <c r="V2627" s="183">
        <v>596</v>
      </c>
      <c r="W2627" s="183">
        <v>253</v>
      </c>
      <c r="X2627" s="183">
        <v>350</v>
      </c>
      <c r="Y2627" s="183">
        <v>16</v>
      </c>
    </row>
    <row r="2628" spans="1:25" x14ac:dyDescent="0.2">
      <c r="A2628" s="184">
        <v>12222005</v>
      </c>
      <c r="B2628" s="183" t="str">
        <f>[1]店マスタ!B2627</f>
        <v>郷中電気株式会社</v>
      </c>
      <c r="C2628" s="183">
        <v>2.5</v>
      </c>
      <c r="D2628" s="183">
        <v>0</v>
      </c>
      <c r="E2628" s="183" t="str">
        <f>_xlfn.XLOOKUP(A2628,[2]Sheet1!$R:$R,[2]Sheet1!$AB:$AB,"",0)</f>
        <v/>
      </c>
      <c r="F2628" s="183" t="str">
        <f>_xlfn.XLOOKUP($A2628,[3]【2026年03月度_全社】RFM客層一覧表データ!$A:$A,[3]【2026年03月度_全社】RFM客層一覧表データ!C:C,"",0)</f>
        <v/>
      </c>
      <c r="G2628" s="183" t="str">
        <f>_xlfn.XLOOKUP($A2628,[3]【2026年03月度_全社】RFM客層一覧表データ!$A:$A,[3]【2026年03月度_全社】RFM客層一覧表データ!D:D,"",0)</f>
        <v/>
      </c>
      <c r="H2628" s="183" t="str">
        <f>_xlfn.XLOOKUP($A2628,[3]【2026年03月度_全社】RFM客層一覧表データ!$A:$A,[3]【2026年03月度_全社】RFM客層一覧表データ!E:E,"",0)</f>
        <v/>
      </c>
      <c r="I2628" s="183" t="str">
        <f>_xlfn.XLOOKUP($A2628,[3]【2026年03月度_全社】RFM客層一覧表データ!$A:$A,[3]【2026年03月度_全社】RFM客層一覧表データ!F:F,"",0)</f>
        <v/>
      </c>
      <c r="J2628" s="183">
        <v>0</v>
      </c>
      <c r="K2628" s="183">
        <v>0</v>
      </c>
      <c r="L2628" s="183">
        <v>0</v>
      </c>
      <c r="M2628" s="183">
        <v>0</v>
      </c>
      <c r="N2628" s="183">
        <v>0</v>
      </c>
      <c r="O2628" s="183">
        <v>0</v>
      </c>
      <c r="P2628" s="183">
        <v>0</v>
      </c>
      <c r="Q2628" s="183">
        <v>0</v>
      </c>
      <c r="R2628" s="183">
        <v>0</v>
      </c>
      <c r="S2628" s="183">
        <v>0</v>
      </c>
      <c r="T2628" s="183">
        <v>0</v>
      </c>
      <c r="U2628" s="183">
        <v>0</v>
      </c>
      <c r="V2628" s="183">
        <v>0</v>
      </c>
      <c r="W2628" s="183">
        <v>0</v>
      </c>
      <c r="X2628" s="183">
        <v>0</v>
      </c>
      <c r="Y2628" s="183">
        <v>0</v>
      </c>
    </row>
    <row r="2629" spans="1:25" x14ac:dyDescent="0.2">
      <c r="A2629" s="184">
        <v>12222010</v>
      </c>
      <c r="B2629" s="183" t="str">
        <f>[1]店マスタ!B2628</f>
        <v>電器堂やまなし</v>
      </c>
      <c r="C2629" s="183">
        <v>2</v>
      </c>
      <c r="D2629" s="183">
        <v>2</v>
      </c>
      <c r="E2629" s="183">
        <f>_xlfn.XLOOKUP(A2629,[2]Sheet1!$R:$R,[2]Sheet1!$AB:$AB,"",0)</f>
        <v>2</v>
      </c>
      <c r="F2629" s="183">
        <f>_xlfn.XLOOKUP($A2629,[3]【2026年03月度_全社】RFM客層一覧表データ!$A:$A,[3]【2026年03月度_全社】RFM客層一覧表データ!C:C,"",0)</f>
        <v>524</v>
      </c>
      <c r="G2629" s="183">
        <f>_xlfn.XLOOKUP($A2629,[3]【2026年03月度_全社】RFM客層一覧表データ!$A:$A,[3]【2026年03月度_全社】RFM客層一覧表データ!D:D,"",0)</f>
        <v>258</v>
      </c>
      <c r="H2629" s="183">
        <f>_xlfn.XLOOKUP($A2629,[3]【2026年03月度_全社】RFM客層一覧表データ!$A:$A,[3]【2026年03月度_全社】RFM客層一覧表データ!E:E,"",0)</f>
        <v>302</v>
      </c>
      <c r="I2629" s="183">
        <f>_xlfn.XLOOKUP($A2629,[3]【2026年03月度_全社】RFM客層一覧表データ!$A:$A,[3]【2026年03月度_全社】RFM客層一覧表データ!F:F,"",0)</f>
        <v>38</v>
      </c>
      <c r="J2629" s="183">
        <v>514</v>
      </c>
      <c r="K2629" s="183">
        <v>267</v>
      </c>
      <c r="L2629" s="183">
        <v>300</v>
      </c>
      <c r="M2629" s="183">
        <v>39</v>
      </c>
      <c r="N2629" s="183">
        <v>498</v>
      </c>
      <c r="O2629" s="183">
        <v>270</v>
      </c>
      <c r="P2629" s="183">
        <v>302</v>
      </c>
      <c r="Q2629" s="183">
        <v>23</v>
      </c>
      <c r="R2629" s="183">
        <v>539</v>
      </c>
      <c r="S2629" s="183">
        <v>289</v>
      </c>
      <c r="T2629" s="183">
        <v>308</v>
      </c>
      <c r="U2629" s="183">
        <v>29</v>
      </c>
      <c r="V2629" s="183">
        <v>549</v>
      </c>
      <c r="W2629" s="183">
        <v>290</v>
      </c>
      <c r="X2629" s="183">
        <v>321</v>
      </c>
      <c r="Y2629" s="183">
        <v>33</v>
      </c>
    </row>
    <row r="2630" spans="1:25" x14ac:dyDescent="0.2">
      <c r="A2630" s="184">
        <v>12222019</v>
      </c>
      <c r="B2630" s="183" t="str">
        <f>[1]店マスタ!B2629</f>
        <v>ｅコードふくろい</v>
      </c>
      <c r="C2630" s="183">
        <v>3</v>
      </c>
      <c r="D2630" s="183">
        <v>3</v>
      </c>
      <c r="E2630" s="183">
        <f>_xlfn.XLOOKUP(A2630,[2]Sheet1!$R:$R,[2]Sheet1!$AB:$AB,"",0)</f>
        <v>3</v>
      </c>
      <c r="F2630" s="183">
        <f>_xlfn.XLOOKUP($A2630,[3]【2026年03月度_全社】RFM客層一覧表データ!$A:$A,[3]【2026年03月度_全社】RFM客層一覧表データ!C:C,"",0)</f>
        <v>956</v>
      </c>
      <c r="G2630" s="183">
        <f>_xlfn.XLOOKUP($A2630,[3]【2026年03月度_全社】RFM客層一覧表データ!$A:$A,[3]【2026年03月度_全社】RFM客層一覧表データ!D:D,"",0)</f>
        <v>386</v>
      </c>
      <c r="H2630" s="183">
        <f>_xlfn.XLOOKUP($A2630,[3]【2026年03月度_全社】RFM客層一覧表データ!$A:$A,[3]【2026年03月度_全社】RFM客層一覧表データ!E:E,"",0)</f>
        <v>525</v>
      </c>
      <c r="I2630" s="183">
        <f>_xlfn.XLOOKUP($A2630,[3]【2026年03月度_全社】RFM客層一覧表データ!$A:$A,[3]【2026年03月度_全社】RFM客層一覧表データ!F:F,"",0)</f>
        <v>57</v>
      </c>
      <c r="J2630" s="183">
        <v>988</v>
      </c>
      <c r="K2630" s="183">
        <v>413</v>
      </c>
      <c r="L2630" s="183">
        <v>532</v>
      </c>
      <c r="M2630" s="183">
        <v>56</v>
      </c>
      <c r="N2630" s="183">
        <v>998</v>
      </c>
      <c r="O2630" s="183">
        <v>404</v>
      </c>
      <c r="P2630" s="183">
        <v>544</v>
      </c>
      <c r="Q2630" s="183">
        <v>55</v>
      </c>
      <c r="R2630" s="183">
        <v>1025</v>
      </c>
      <c r="S2630" s="183">
        <v>422</v>
      </c>
      <c r="T2630" s="183">
        <v>543</v>
      </c>
      <c r="U2630" s="183">
        <v>62</v>
      </c>
      <c r="V2630" s="183">
        <v>1050</v>
      </c>
      <c r="W2630" s="183">
        <v>437</v>
      </c>
      <c r="X2630" s="183">
        <v>552</v>
      </c>
      <c r="Y2630" s="183">
        <v>59</v>
      </c>
    </row>
    <row r="2631" spans="1:25" x14ac:dyDescent="0.2">
      <c r="A2631" s="184">
        <v>12222027</v>
      </c>
      <c r="B2631" s="183" t="str">
        <f>[1]店マスタ!B2630</f>
        <v>スズキデンキ</v>
      </c>
      <c r="C2631" s="183">
        <v>1</v>
      </c>
      <c r="D2631" s="183">
        <v>1</v>
      </c>
      <c r="E2631" s="183">
        <f>_xlfn.XLOOKUP(A2631,[2]Sheet1!$R:$R,[2]Sheet1!$AB:$AB,"",0)</f>
        <v>1</v>
      </c>
      <c r="F2631" s="183">
        <f>_xlfn.XLOOKUP($A2631,[3]【2026年03月度_全社】RFM客層一覧表データ!$A:$A,[3]【2026年03月度_全社】RFM客層一覧表データ!C:C,"",0)</f>
        <v>0</v>
      </c>
      <c r="G2631" s="183">
        <f>_xlfn.XLOOKUP($A2631,[3]【2026年03月度_全社】RFM客層一覧表データ!$A:$A,[3]【2026年03月度_全社】RFM客層一覧表データ!D:D,"",0)</f>
        <v>0</v>
      </c>
      <c r="H2631" s="183">
        <f>_xlfn.XLOOKUP($A2631,[3]【2026年03月度_全社】RFM客層一覧表データ!$A:$A,[3]【2026年03月度_全社】RFM客層一覧表データ!E:E,"",0)</f>
        <v>0</v>
      </c>
      <c r="I2631" s="183">
        <f>_xlfn.XLOOKUP($A2631,[3]【2026年03月度_全社】RFM客層一覧表データ!$A:$A,[3]【2026年03月度_全社】RFM客層一覧表データ!F:F,"",0)</f>
        <v>0</v>
      </c>
      <c r="J2631" s="183">
        <v>0</v>
      </c>
      <c r="K2631" s="183">
        <v>0</v>
      </c>
      <c r="L2631" s="183">
        <v>0</v>
      </c>
      <c r="M2631" s="183">
        <v>0</v>
      </c>
      <c r="N2631" s="183">
        <v>41</v>
      </c>
      <c r="O2631" s="183">
        <v>0</v>
      </c>
      <c r="P2631" s="183">
        <v>0</v>
      </c>
      <c r="Q2631" s="183">
        <v>0</v>
      </c>
      <c r="R2631" s="183">
        <v>144</v>
      </c>
      <c r="S2631" s="183">
        <v>0</v>
      </c>
      <c r="T2631" s="183">
        <v>31</v>
      </c>
      <c r="U2631" s="183">
        <v>0</v>
      </c>
      <c r="V2631" s="183">
        <v>185</v>
      </c>
      <c r="W2631" s="183">
        <v>0</v>
      </c>
      <c r="X2631" s="183">
        <v>93</v>
      </c>
      <c r="Y2631" s="183">
        <v>0</v>
      </c>
    </row>
    <row r="2632" spans="1:25" x14ac:dyDescent="0.2">
      <c r="A2632" s="184">
        <v>12223000</v>
      </c>
      <c r="B2632" s="183" t="str">
        <f>[1]店マスタ!B2631</f>
        <v>株式会社　ネストプラザ</v>
      </c>
      <c r="C2632" s="183">
        <v>0</v>
      </c>
      <c r="D2632" s="183">
        <v>0</v>
      </c>
      <c r="E2632" s="183" t="str">
        <f>_xlfn.XLOOKUP(A2632,[2]Sheet1!$R:$R,[2]Sheet1!$AB:$AB,"",0)</f>
        <v/>
      </c>
      <c r="F2632" s="183" t="str">
        <f>_xlfn.XLOOKUP($A2632,[3]【2026年03月度_全社】RFM客層一覧表データ!$A:$A,[3]【2026年03月度_全社】RFM客層一覧表データ!C:C,"",0)</f>
        <v/>
      </c>
      <c r="G2632" s="183" t="str">
        <f>_xlfn.XLOOKUP($A2632,[3]【2026年03月度_全社】RFM客層一覧表データ!$A:$A,[3]【2026年03月度_全社】RFM客層一覧表データ!D:D,"",0)</f>
        <v/>
      </c>
      <c r="H2632" s="183" t="str">
        <f>_xlfn.XLOOKUP($A2632,[3]【2026年03月度_全社】RFM客層一覧表データ!$A:$A,[3]【2026年03月度_全社】RFM客層一覧表データ!E:E,"",0)</f>
        <v/>
      </c>
      <c r="I2632" s="183" t="str">
        <f>_xlfn.XLOOKUP($A2632,[3]【2026年03月度_全社】RFM客層一覧表データ!$A:$A,[3]【2026年03月度_全社】RFM客層一覧表データ!F:F,"",0)</f>
        <v/>
      </c>
      <c r="J2632" s="183">
        <v>0</v>
      </c>
      <c r="K2632" s="183">
        <v>0</v>
      </c>
      <c r="L2632" s="183">
        <v>0</v>
      </c>
      <c r="M2632" s="183">
        <v>0</v>
      </c>
      <c r="N2632" s="183">
        <v>0</v>
      </c>
      <c r="O2632" s="183">
        <v>0</v>
      </c>
      <c r="P2632" s="183">
        <v>0</v>
      </c>
      <c r="Q2632" s="183">
        <v>0</v>
      </c>
      <c r="R2632" s="183">
        <v>0</v>
      </c>
      <c r="S2632" s="183">
        <v>0</v>
      </c>
      <c r="T2632" s="183">
        <v>0</v>
      </c>
      <c r="U2632" s="183">
        <v>0</v>
      </c>
      <c r="V2632" s="183">
        <v>0</v>
      </c>
      <c r="W2632" s="183">
        <v>0</v>
      </c>
      <c r="X2632" s="183">
        <v>0</v>
      </c>
      <c r="Y2632" s="183">
        <v>0</v>
      </c>
    </row>
    <row r="2633" spans="1:25" x14ac:dyDescent="0.2">
      <c r="A2633" s="184">
        <v>12223002</v>
      </c>
      <c r="B2633" s="183" t="str">
        <f>[1]店マスタ!B2632</f>
        <v>（有）石川電器店</v>
      </c>
      <c r="C2633" s="183">
        <v>1.5</v>
      </c>
      <c r="D2633" s="183">
        <v>1.5</v>
      </c>
      <c r="E2633" s="183">
        <f>_xlfn.XLOOKUP(A2633,[2]Sheet1!$R:$R,[2]Sheet1!$AB:$AB,"",0)</f>
        <v>1.5</v>
      </c>
      <c r="F2633" s="183" t="str">
        <f>_xlfn.XLOOKUP($A2633,[3]【2026年03月度_全社】RFM客層一覧表データ!$A:$A,[3]【2026年03月度_全社】RFM客層一覧表データ!C:C,"",0)</f>
        <v/>
      </c>
      <c r="G2633" s="183" t="str">
        <f>_xlfn.XLOOKUP($A2633,[3]【2026年03月度_全社】RFM客層一覧表データ!$A:$A,[3]【2026年03月度_全社】RFM客層一覧表データ!D:D,"",0)</f>
        <v/>
      </c>
      <c r="H2633" s="183" t="str">
        <f>_xlfn.XLOOKUP($A2633,[3]【2026年03月度_全社】RFM客層一覧表データ!$A:$A,[3]【2026年03月度_全社】RFM客層一覧表データ!E:E,"",0)</f>
        <v/>
      </c>
      <c r="I2633" s="183" t="str">
        <f>_xlfn.XLOOKUP($A2633,[3]【2026年03月度_全社】RFM客層一覧表データ!$A:$A,[3]【2026年03月度_全社】RFM客層一覧表データ!F:F,"",0)</f>
        <v/>
      </c>
      <c r="J2633" s="183">
        <v>0</v>
      </c>
      <c r="K2633" s="183">
        <v>0</v>
      </c>
      <c r="L2633" s="183">
        <v>0</v>
      </c>
      <c r="M2633" s="183">
        <v>0</v>
      </c>
      <c r="N2633" s="183">
        <v>0</v>
      </c>
      <c r="O2633" s="183">
        <v>0</v>
      </c>
      <c r="P2633" s="183">
        <v>0</v>
      </c>
      <c r="Q2633" s="183">
        <v>0</v>
      </c>
      <c r="R2633" s="183">
        <v>0</v>
      </c>
      <c r="S2633" s="183">
        <v>0</v>
      </c>
      <c r="T2633" s="183">
        <v>0</v>
      </c>
      <c r="U2633" s="183">
        <v>0</v>
      </c>
      <c r="V2633" s="183">
        <v>0</v>
      </c>
      <c r="W2633" s="183">
        <v>0</v>
      </c>
      <c r="X2633" s="183">
        <v>0</v>
      </c>
      <c r="Y2633" s="183">
        <v>0</v>
      </c>
    </row>
    <row r="2634" spans="1:25" x14ac:dyDescent="0.2">
      <c r="A2634" s="184">
        <v>12223011</v>
      </c>
      <c r="B2634" s="183" t="str">
        <f>[1]店マスタ!B2633</f>
        <v>ネストにしお</v>
      </c>
      <c r="C2634" s="183">
        <v>3</v>
      </c>
      <c r="D2634" s="183">
        <v>3</v>
      </c>
      <c r="E2634" s="183">
        <f>_xlfn.XLOOKUP(A2634,[2]Sheet1!$R:$R,[2]Sheet1!$AB:$AB,"",0)</f>
        <v>3</v>
      </c>
      <c r="F2634" s="183">
        <f>_xlfn.XLOOKUP($A2634,[3]【2026年03月度_全社】RFM客層一覧表データ!$A:$A,[3]【2026年03月度_全社】RFM客層一覧表データ!C:C,"",0)</f>
        <v>944</v>
      </c>
      <c r="G2634" s="183">
        <f>_xlfn.XLOOKUP($A2634,[3]【2026年03月度_全社】RFM客層一覧表データ!$A:$A,[3]【2026年03月度_全社】RFM客層一覧表データ!D:D,"",0)</f>
        <v>444</v>
      </c>
      <c r="H2634" s="183">
        <f>_xlfn.XLOOKUP($A2634,[3]【2026年03月度_全社】RFM客層一覧表データ!$A:$A,[3]【2026年03月度_全社】RFM客層一覧表データ!E:E,"",0)</f>
        <v>454</v>
      </c>
      <c r="I2634" s="183">
        <f>_xlfn.XLOOKUP($A2634,[3]【2026年03月度_全社】RFM客層一覧表データ!$A:$A,[3]【2026年03月度_全社】RFM客層一覧表データ!F:F,"",0)</f>
        <v>65</v>
      </c>
      <c r="J2634" s="183">
        <v>920</v>
      </c>
      <c r="K2634" s="183">
        <v>456</v>
      </c>
      <c r="L2634" s="183">
        <v>449</v>
      </c>
      <c r="M2634" s="183">
        <v>70</v>
      </c>
      <c r="N2634" s="183">
        <v>899</v>
      </c>
      <c r="O2634" s="183">
        <v>450</v>
      </c>
      <c r="P2634" s="183">
        <v>452</v>
      </c>
      <c r="Q2634" s="183">
        <v>77</v>
      </c>
      <c r="R2634" s="183">
        <v>863</v>
      </c>
      <c r="S2634" s="183">
        <v>481</v>
      </c>
      <c r="T2634" s="183">
        <v>446</v>
      </c>
      <c r="U2634" s="183">
        <v>79</v>
      </c>
      <c r="V2634" s="183">
        <v>801</v>
      </c>
      <c r="W2634" s="183">
        <v>480</v>
      </c>
      <c r="X2634" s="183">
        <v>434</v>
      </c>
      <c r="Y2634" s="183">
        <v>81</v>
      </c>
    </row>
    <row r="2635" spans="1:25" x14ac:dyDescent="0.2">
      <c r="A2635" s="184">
        <v>12223014</v>
      </c>
      <c r="B2635" s="183" t="str">
        <f>[1]店マスタ!B2634</f>
        <v>電器堂ひょうどう</v>
      </c>
      <c r="C2635" s="183">
        <v>3.5</v>
      </c>
      <c r="D2635" s="183">
        <v>3.5</v>
      </c>
      <c r="E2635" s="183">
        <f>_xlfn.XLOOKUP(A2635,[2]Sheet1!$R:$R,[2]Sheet1!$AB:$AB,"",0)</f>
        <v>3.5</v>
      </c>
      <c r="F2635" s="183">
        <f>_xlfn.XLOOKUP($A2635,[3]【2026年03月度_全社】RFM客層一覧表データ!$A:$A,[3]【2026年03月度_全社】RFM客層一覧表データ!C:C,"",0)</f>
        <v>806</v>
      </c>
      <c r="G2635" s="183">
        <f>_xlfn.XLOOKUP($A2635,[3]【2026年03月度_全社】RFM客層一覧表データ!$A:$A,[3]【2026年03月度_全社】RFM客層一覧表データ!D:D,"",0)</f>
        <v>337</v>
      </c>
      <c r="H2635" s="183">
        <f>_xlfn.XLOOKUP($A2635,[3]【2026年03月度_全社】RFM客層一覧表データ!$A:$A,[3]【2026年03月度_全社】RFM客層一覧表データ!E:E,"",0)</f>
        <v>485</v>
      </c>
      <c r="I2635" s="183">
        <f>_xlfn.XLOOKUP($A2635,[3]【2026年03月度_全社】RFM客層一覧表データ!$A:$A,[3]【2026年03月度_全社】RFM客層一覧表データ!F:F,"",0)</f>
        <v>19</v>
      </c>
      <c r="J2635" s="183">
        <v>849</v>
      </c>
      <c r="K2635" s="183">
        <v>401</v>
      </c>
      <c r="L2635" s="183">
        <v>501</v>
      </c>
      <c r="M2635" s="183">
        <v>32</v>
      </c>
      <c r="N2635" s="183">
        <v>877</v>
      </c>
      <c r="O2635" s="183">
        <v>430</v>
      </c>
      <c r="P2635" s="183">
        <v>504</v>
      </c>
      <c r="Q2635" s="183">
        <v>36</v>
      </c>
      <c r="R2635" s="183">
        <v>895</v>
      </c>
      <c r="S2635" s="183">
        <v>477</v>
      </c>
      <c r="T2635" s="183">
        <v>505</v>
      </c>
      <c r="U2635" s="183">
        <v>67</v>
      </c>
      <c r="V2635" s="183">
        <v>868</v>
      </c>
      <c r="W2635" s="183">
        <v>476</v>
      </c>
      <c r="X2635" s="183">
        <v>505</v>
      </c>
      <c r="Y2635" s="183">
        <v>38</v>
      </c>
    </row>
    <row r="2636" spans="1:25" x14ac:dyDescent="0.2">
      <c r="A2636" s="184">
        <v>12223026</v>
      </c>
      <c r="B2636" s="183" t="str">
        <f>[1]店マスタ!B2635</f>
        <v>カツミデンキ</v>
      </c>
      <c r="C2636" s="183">
        <v>1.5</v>
      </c>
      <c r="D2636" s="183">
        <v>1.5</v>
      </c>
      <c r="E2636" s="183">
        <f>_xlfn.XLOOKUP(A2636,[2]Sheet1!$R:$R,[2]Sheet1!$AB:$AB,"",0)</f>
        <v>1.5</v>
      </c>
      <c r="F2636" s="183" t="str">
        <f>_xlfn.XLOOKUP($A2636,[3]【2026年03月度_全社】RFM客層一覧表データ!$A:$A,[3]【2026年03月度_全社】RFM客層一覧表データ!C:C,"",0)</f>
        <v/>
      </c>
      <c r="G2636" s="183" t="str">
        <f>_xlfn.XLOOKUP($A2636,[3]【2026年03月度_全社】RFM客層一覧表データ!$A:$A,[3]【2026年03月度_全社】RFM客層一覧表データ!D:D,"",0)</f>
        <v/>
      </c>
      <c r="H2636" s="183" t="str">
        <f>_xlfn.XLOOKUP($A2636,[3]【2026年03月度_全社】RFM客層一覧表データ!$A:$A,[3]【2026年03月度_全社】RFM客層一覧表データ!E:E,"",0)</f>
        <v/>
      </c>
      <c r="I2636" s="183" t="str">
        <f>_xlfn.XLOOKUP($A2636,[3]【2026年03月度_全社】RFM客層一覧表データ!$A:$A,[3]【2026年03月度_全社】RFM客層一覧表データ!F:F,"",0)</f>
        <v/>
      </c>
      <c r="J2636" s="183">
        <v>0</v>
      </c>
      <c r="K2636" s="183">
        <v>0</v>
      </c>
      <c r="L2636" s="183">
        <v>0</v>
      </c>
      <c r="M2636" s="183">
        <v>0</v>
      </c>
      <c r="N2636" s="183">
        <v>0</v>
      </c>
      <c r="O2636" s="183">
        <v>0</v>
      </c>
      <c r="P2636" s="183">
        <v>0</v>
      </c>
      <c r="Q2636" s="183">
        <v>0</v>
      </c>
      <c r="R2636" s="183">
        <v>0</v>
      </c>
      <c r="S2636" s="183">
        <v>0</v>
      </c>
      <c r="T2636" s="183">
        <v>0</v>
      </c>
      <c r="U2636" s="183">
        <v>0</v>
      </c>
      <c r="V2636" s="183">
        <v>0</v>
      </c>
      <c r="W2636" s="183">
        <v>0</v>
      </c>
      <c r="X2636" s="183">
        <v>0</v>
      </c>
      <c r="Y2636" s="183">
        <v>0</v>
      </c>
    </row>
    <row r="2637" spans="1:25" x14ac:dyDescent="0.2">
      <c r="A2637" s="184">
        <v>12223033</v>
      </c>
      <c r="B2637" s="183" t="str">
        <f>[1]店マスタ!B2636</f>
        <v>ｅコードヤマモト</v>
      </c>
      <c r="C2637" s="183">
        <v>3</v>
      </c>
      <c r="D2637" s="183">
        <v>2</v>
      </c>
      <c r="E2637" s="183">
        <f>_xlfn.XLOOKUP(A2637,[2]Sheet1!$R:$R,[2]Sheet1!$AB:$AB,"",0)</f>
        <v>2</v>
      </c>
      <c r="F2637" s="183">
        <f>_xlfn.XLOOKUP($A2637,[3]【2026年03月度_全社】RFM客層一覧表データ!$A:$A,[3]【2026年03月度_全社】RFM客層一覧表データ!C:C,"",0)</f>
        <v>687</v>
      </c>
      <c r="G2637" s="183">
        <f>_xlfn.XLOOKUP($A2637,[3]【2026年03月度_全社】RFM客層一覧表データ!$A:$A,[3]【2026年03月度_全社】RFM客層一覧表データ!D:D,"",0)</f>
        <v>297</v>
      </c>
      <c r="H2637" s="183">
        <f>_xlfn.XLOOKUP($A2637,[3]【2026年03月度_全社】RFM客層一覧表データ!$A:$A,[3]【2026年03月度_全社】RFM客層一覧表データ!E:E,"",0)</f>
        <v>310</v>
      </c>
      <c r="I2637" s="183">
        <f>_xlfn.XLOOKUP($A2637,[3]【2026年03月度_全社】RFM客層一覧表データ!$A:$A,[3]【2026年03月度_全社】RFM客層一覧表データ!F:F,"",0)</f>
        <v>52</v>
      </c>
      <c r="J2637" s="183">
        <v>587</v>
      </c>
      <c r="K2637" s="183">
        <v>274</v>
      </c>
      <c r="L2637" s="183">
        <v>268</v>
      </c>
      <c r="M2637" s="183">
        <v>68</v>
      </c>
      <c r="N2637" s="183">
        <v>563</v>
      </c>
      <c r="O2637" s="183">
        <v>230</v>
      </c>
      <c r="P2637" s="183">
        <v>266</v>
      </c>
      <c r="Q2637" s="183">
        <v>58</v>
      </c>
      <c r="R2637" s="183">
        <v>565</v>
      </c>
      <c r="S2637" s="183">
        <v>216</v>
      </c>
      <c r="T2637" s="183">
        <v>278</v>
      </c>
      <c r="U2637" s="183">
        <v>46</v>
      </c>
      <c r="V2637" s="183">
        <v>578</v>
      </c>
      <c r="W2637" s="183">
        <v>225</v>
      </c>
      <c r="X2637" s="183">
        <v>279</v>
      </c>
      <c r="Y2637" s="183">
        <v>30</v>
      </c>
    </row>
    <row r="2638" spans="1:25" x14ac:dyDescent="0.2">
      <c r="A2638" s="184">
        <v>12223034</v>
      </c>
      <c r="B2638" s="183" t="str">
        <f>[1]店マスタ!B2637</f>
        <v>（有）森下デンキ</v>
      </c>
      <c r="C2638" s="183">
        <v>2.5</v>
      </c>
      <c r="D2638" s="183">
        <v>2.5</v>
      </c>
      <c r="E2638" s="183">
        <f>_xlfn.XLOOKUP(A2638,[2]Sheet1!$R:$R,[2]Sheet1!$AB:$AB,"",0)</f>
        <v>2.5</v>
      </c>
      <c r="F2638" s="183">
        <f>_xlfn.XLOOKUP($A2638,[3]【2026年03月度_全社】RFM客層一覧表データ!$A:$A,[3]【2026年03月度_全社】RFM客層一覧表データ!C:C,"",0)</f>
        <v>555</v>
      </c>
      <c r="G2638" s="183">
        <f>_xlfn.XLOOKUP($A2638,[3]【2026年03月度_全社】RFM客層一覧表データ!$A:$A,[3]【2026年03月度_全社】RFM客層一覧表データ!D:D,"",0)</f>
        <v>262</v>
      </c>
      <c r="H2638" s="183">
        <f>_xlfn.XLOOKUP($A2638,[3]【2026年03月度_全社】RFM客層一覧表データ!$A:$A,[3]【2026年03月度_全社】RFM客層一覧表データ!E:E,"",0)</f>
        <v>356</v>
      </c>
      <c r="I2638" s="183">
        <f>_xlfn.XLOOKUP($A2638,[3]【2026年03月度_全社】RFM客層一覧表データ!$A:$A,[3]【2026年03月度_全社】RFM客層一覧表データ!F:F,"",0)</f>
        <v>24</v>
      </c>
      <c r="J2638" s="183">
        <v>549</v>
      </c>
      <c r="K2638" s="183">
        <v>293</v>
      </c>
      <c r="L2638" s="183">
        <v>365</v>
      </c>
      <c r="M2638" s="183">
        <v>22</v>
      </c>
      <c r="N2638" s="183">
        <v>566</v>
      </c>
      <c r="O2638" s="183">
        <v>293</v>
      </c>
      <c r="P2638" s="183">
        <v>378</v>
      </c>
      <c r="Q2638" s="183">
        <v>18</v>
      </c>
      <c r="R2638" s="183">
        <v>593</v>
      </c>
      <c r="S2638" s="183">
        <v>299</v>
      </c>
      <c r="T2638" s="183">
        <v>382</v>
      </c>
      <c r="U2638" s="183">
        <v>16</v>
      </c>
      <c r="V2638" s="183">
        <v>608</v>
      </c>
      <c r="W2638" s="183">
        <v>322</v>
      </c>
      <c r="X2638" s="183">
        <v>402</v>
      </c>
      <c r="Y2638" s="183">
        <v>17</v>
      </c>
    </row>
    <row r="2639" spans="1:25" x14ac:dyDescent="0.2">
      <c r="A2639" s="184">
        <v>12224112</v>
      </c>
      <c r="B2639" s="183" t="str">
        <f>[1]店マスタ!B2638</f>
        <v>有限会社ハアトオグリ</v>
      </c>
      <c r="C2639" s="183">
        <v>7</v>
      </c>
      <c r="D2639" s="183">
        <v>7</v>
      </c>
      <c r="E2639" s="183">
        <f>_xlfn.XLOOKUP(A2639,[2]Sheet1!$R:$R,[2]Sheet1!$AB:$AB,"",0)</f>
        <v>7</v>
      </c>
      <c r="F2639" s="183">
        <f>_xlfn.XLOOKUP($A2639,[3]【2026年03月度_全社】RFM客層一覧表データ!$A:$A,[3]【2026年03月度_全社】RFM客層一覧表データ!C:C,"",0)</f>
        <v>2068</v>
      </c>
      <c r="G2639" s="183">
        <f>_xlfn.XLOOKUP($A2639,[3]【2026年03月度_全社】RFM客層一覧表データ!$A:$A,[3]【2026年03月度_全社】RFM客層一覧表データ!D:D,"",0)</f>
        <v>1144</v>
      </c>
      <c r="H2639" s="183">
        <f>_xlfn.XLOOKUP($A2639,[3]【2026年03月度_全社】RFM客層一覧表データ!$A:$A,[3]【2026年03月度_全社】RFM客層一覧表データ!E:E,"",0)</f>
        <v>1432</v>
      </c>
      <c r="I2639" s="183">
        <f>_xlfn.XLOOKUP($A2639,[3]【2026年03月度_全社】RFM客層一覧表データ!$A:$A,[3]【2026年03月度_全社】RFM客層一覧表データ!F:F,"",0)</f>
        <v>79</v>
      </c>
      <c r="J2639" s="183">
        <v>2090</v>
      </c>
      <c r="K2639" s="183">
        <v>1155</v>
      </c>
      <c r="L2639" s="183">
        <v>1433</v>
      </c>
      <c r="M2639" s="183">
        <v>78</v>
      </c>
      <c r="N2639" s="183">
        <v>2090</v>
      </c>
      <c r="O2639" s="183">
        <v>1221</v>
      </c>
      <c r="P2639" s="183">
        <v>1437</v>
      </c>
      <c r="Q2639" s="183">
        <v>80</v>
      </c>
      <c r="R2639" s="183">
        <v>2113</v>
      </c>
      <c r="S2639" s="183">
        <v>1235</v>
      </c>
      <c r="T2639" s="183">
        <v>1444</v>
      </c>
      <c r="U2639" s="183">
        <v>118</v>
      </c>
      <c r="V2639" s="183">
        <v>2075</v>
      </c>
      <c r="W2639" s="183">
        <v>1179</v>
      </c>
      <c r="X2639" s="183">
        <v>1440</v>
      </c>
      <c r="Y2639" s="183">
        <v>85</v>
      </c>
    </row>
    <row r="2640" spans="1:25" x14ac:dyDescent="0.2">
      <c r="A2640" s="184">
        <v>12224208</v>
      </c>
      <c r="B2640" s="183" t="str">
        <f>[1]店マスタ!B2639</f>
        <v>有限会社　岡野電機</v>
      </c>
      <c r="C2640" s="183">
        <v>3</v>
      </c>
      <c r="D2640" s="183">
        <v>3</v>
      </c>
      <c r="E2640" s="183" t="str">
        <f>_xlfn.XLOOKUP(A2640,[2]Sheet1!$R:$R,[2]Sheet1!$AB:$AB,"",0)</f>
        <v/>
      </c>
      <c r="F2640" s="183" t="str">
        <f>_xlfn.XLOOKUP($A2640,[3]【2026年03月度_全社】RFM客層一覧表データ!$A:$A,[3]【2026年03月度_全社】RFM客層一覧表データ!C:C,"",0)</f>
        <v/>
      </c>
      <c r="G2640" s="183" t="str">
        <f>_xlfn.XLOOKUP($A2640,[3]【2026年03月度_全社】RFM客層一覧表データ!$A:$A,[3]【2026年03月度_全社】RFM客層一覧表データ!D:D,"",0)</f>
        <v/>
      </c>
      <c r="H2640" s="183" t="str">
        <f>_xlfn.XLOOKUP($A2640,[3]【2026年03月度_全社】RFM客層一覧表データ!$A:$A,[3]【2026年03月度_全社】RFM客層一覧表データ!E:E,"",0)</f>
        <v/>
      </c>
      <c r="I2640" s="183" t="str">
        <f>_xlfn.XLOOKUP($A2640,[3]【2026年03月度_全社】RFM客層一覧表データ!$A:$A,[3]【2026年03月度_全社】RFM客層一覧表データ!F:F,"",0)</f>
        <v/>
      </c>
      <c r="J2640" s="183">
        <v>0</v>
      </c>
      <c r="K2640" s="183">
        <v>0</v>
      </c>
      <c r="L2640" s="183">
        <v>0</v>
      </c>
      <c r="M2640" s="183">
        <v>0</v>
      </c>
      <c r="N2640" s="183">
        <v>0</v>
      </c>
      <c r="O2640" s="183">
        <v>0</v>
      </c>
      <c r="P2640" s="183">
        <v>0</v>
      </c>
      <c r="Q2640" s="183">
        <v>0</v>
      </c>
      <c r="R2640" s="183">
        <v>0</v>
      </c>
      <c r="S2640" s="183">
        <v>0</v>
      </c>
      <c r="T2640" s="183">
        <v>0</v>
      </c>
      <c r="U2640" s="183">
        <v>0</v>
      </c>
      <c r="V2640" s="183">
        <v>0</v>
      </c>
      <c r="W2640" s="183">
        <v>0</v>
      </c>
      <c r="X2640" s="183">
        <v>0</v>
      </c>
      <c r="Y2640" s="183">
        <v>0</v>
      </c>
    </row>
    <row r="2641" spans="1:25" x14ac:dyDescent="0.2">
      <c r="A2641" s="184">
        <v>12225102</v>
      </c>
      <c r="B2641" s="183" t="str">
        <f>[1]店マスタ!B2640</f>
        <v>ｅコードみずの</v>
      </c>
      <c r="C2641" s="183">
        <v>3.5</v>
      </c>
      <c r="D2641" s="183">
        <v>2.5</v>
      </c>
      <c r="E2641" s="183">
        <f>_xlfn.XLOOKUP(A2641,[2]Sheet1!$R:$R,[2]Sheet1!$AB:$AB,"",0)</f>
        <v>2.5</v>
      </c>
      <c r="F2641" s="183">
        <f>_xlfn.XLOOKUP($A2641,[3]【2026年03月度_全社】RFM客層一覧表データ!$A:$A,[3]【2026年03月度_全社】RFM客層一覧表データ!C:C,"",0)</f>
        <v>719</v>
      </c>
      <c r="G2641" s="183">
        <f>_xlfn.XLOOKUP($A2641,[3]【2026年03月度_全社】RFM客層一覧表データ!$A:$A,[3]【2026年03月度_全社】RFM客層一覧表データ!D:D,"",0)</f>
        <v>320</v>
      </c>
      <c r="H2641" s="183">
        <f>_xlfn.XLOOKUP($A2641,[3]【2026年03月度_全社】RFM客層一覧表データ!$A:$A,[3]【2026年03月度_全社】RFM客層一覧表データ!E:E,"",0)</f>
        <v>447</v>
      </c>
      <c r="I2641" s="183">
        <f>_xlfn.XLOOKUP($A2641,[3]【2026年03月度_全社】RFM客層一覧表データ!$A:$A,[3]【2026年03月度_全社】RFM客層一覧表データ!F:F,"",0)</f>
        <v>28</v>
      </c>
      <c r="J2641" s="183">
        <v>751</v>
      </c>
      <c r="K2641" s="183">
        <v>319</v>
      </c>
      <c r="L2641" s="183">
        <v>452</v>
      </c>
      <c r="M2641" s="183">
        <v>32</v>
      </c>
      <c r="N2641" s="183">
        <v>779</v>
      </c>
      <c r="O2641" s="183">
        <v>338</v>
      </c>
      <c r="P2641" s="183">
        <v>459</v>
      </c>
      <c r="Q2641" s="183">
        <v>33</v>
      </c>
      <c r="R2641" s="183">
        <v>815</v>
      </c>
      <c r="S2641" s="183">
        <v>359</v>
      </c>
      <c r="T2641" s="183">
        <v>476</v>
      </c>
      <c r="U2641" s="183">
        <v>45</v>
      </c>
      <c r="V2641" s="183">
        <v>819</v>
      </c>
      <c r="W2641" s="183">
        <v>368</v>
      </c>
      <c r="X2641" s="183">
        <v>475</v>
      </c>
      <c r="Y2641" s="183">
        <v>40</v>
      </c>
    </row>
    <row r="2642" spans="1:25" x14ac:dyDescent="0.2">
      <c r="A2642" s="184">
        <v>12225420</v>
      </c>
      <c r="B2642" s="183" t="str">
        <f>[1]店マスタ!B2641</f>
        <v>電器堂　　プラザよこた</v>
      </c>
      <c r="C2642" s="183">
        <v>1</v>
      </c>
      <c r="D2642" s="183">
        <v>1</v>
      </c>
      <c r="E2642" s="183">
        <f>_xlfn.XLOOKUP(A2642,[2]Sheet1!$R:$R,[2]Sheet1!$AB:$AB,"",0)</f>
        <v>1</v>
      </c>
      <c r="F2642" s="183">
        <f>_xlfn.XLOOKUP($A2642,[3]【2026年03月度_全社】RFM客層一覧表データ!$A:$A,[3]【2026年03月度_全社】RFM客層一覧表データ!C:C,"",0)</f>
        <v>93</v>
      </c>
      <c r="G2642" s="183">
        <f>_xlfn.XLOOKUP($A2642,[3]【2026年03月度_全社】RFM客層一覧表データ!$A:$A,[3]【2026年03月度_全社】RFM客層一覧表データ!D:D,"",0)</f>
        <v>16</v>
      </c>
      <c r="H2642" s="183">
        <f>_xlfn.XLOOKUP($A2642,[3]【2026年03月度_全社】RFM客層一覧表データ!$A:$A,[3]【2026年03月度_全社】RFM客層一覧表データ!E:E,"",0)</f>
        <v>42</v>
      </c>
      <c r="I2642" s="183">
        <f>_xlfn.XLOOKUP($A2642,[3]【2026年03月度_全社】RFM客層一覧表データ!$A:$A,[3]【2026年03月度_全社】RFM客層一覧表データ!F:F,"",0)</f>
        <v>0</v>
      </c>
      <c r="J2642" s="183">
        <v>115</v>
      </c>
      <c r="K2642" s="183">
        <v>18</v>
      </c>
      <c r="L2642" s="183">
        <v>42</v>
      </c>
      <c r="M2642" s="183">
        <v>0</v>
      </c>
      <c r="N2642" s="183">
        <v>125</v>
      </c>
      <c r="O2642" s="183">
        <v>45</v>
      </c>
      <c r="P2642" s="183">
        <v>50</v>
      </c>
      <c r="Q2642" s="183">
        <v>13</v>
      </c>
      <c r="R2642" s="183">
        <v>117</v>
      </c>
      <c r="S2642" s="183">
        <v>54</v>
      </c>
      <c r="T2642" s="183">
        <v>52</v>
      </c>
      <c r="U2642" s="183">
        <v>1</v>
      </c>
      <c r="V2642" s="183">
        <v>123</v>
      </c>
      <c r="W2642" s="183">
        <v>52</v>
      </c>
      <c r="X2642" s="183">
        <v>58</v>
      </c>
      <c r="Y2642" s="183">
        <v>12</v>
      </c>
    </row>
    <row r="2643" spans="1:25" x14ac:dyDescent="0.2">
      <c r="A2643" s="184">
        <v>12225604</v>
      </c>
      <c r="B2643" s="183" t="str">
        <f>[1]店マスタ!B2642</f>
        <v>（有）鈴木無線</v>
      </c>
      <c r="C2643" s="183">
        <v>1.5</v>
      </c>
      <c r="D2643" s="183">
        <v>1.5</v>
      </c>
      <c r="E2643" s="183" t="str">
        <f>_xlfn.XLOOKUP(A2643,[2]Sheet1!$R:$R,[2]Sheet1!$AB:$AB,"",0)</f>
        <v/>
      </c>
      <c r="F2643" s="183" t="str">
        <f>_xlfn.XLOOKUP($A2643,[3]【2026年03月度_全社】RFM客層一覧表データ!$A:$A,[3]【2026年03月度_全社】RFM客層一覧表データ!C:C,"",0)</f>
        <v/>
      </c>
      <c r="G2643" s="183" t="str">
        <f>_xlfn.XLOOKUP($A2643,[3]【2026年03月度_全社】RFM客層一覧表データ!$A:$A,[3]【2026年03月度_全社】RFM客層一覧表データ!D:D,"",0)</f>
        <v/>
      </c>
      <c r="H2643" s="183" t="str">
        <f>_xlfn.XLOOKUP($A2643,[3]【2026年03月度_全社】RFM客層一覧表データ!$A:$A,[3]【2026年03月度_全社】RFM客層一覧表データ!E:E,"",0)</f>
        <v/>
      </c>
      <c r="I2643" s="183" t="str">
        <f>_xlfn.XLOOKUP($A2643,[3]【2026年03月度_全社】RFM客層一覧表データ!$A:$A,[3]【2026年03月度_全社】RFM客層一覧表データ!F:F,"",0)</f>
        <v/>
      </c>
      <c r="J2643" s="183">
        <v>0</v>
      </c>
      <c r="K2643" s="183">
        <v>0</v>
      </c>
      <c r="L2643" s="183">
        <v>0</v>
      </c>
      <c r="M2643" s="183">
        <v>0</v>
      </c>
      <c r="N2643" s="183">
        <v>0</v>
      </c>
      <c r="O2643" s="183">
        <v>0</v>
      </c>
      <c r="P2643" s="183">
        <v>0</v>
      </c>
      <c r="Q2643" s="183">
        <v>0</v>
      </c>
      <c r="R2643" s="183">
        <v>0</v>
      </c>
      <c r="S2643" s="183">
        <v>0</v>
      </c>
      <c r="T2643" s="183">
        <v>0</v>
      </c>
      <c r="U2643" s="183">
        <v>0</v>
      </c>
      <c r="V2643" s="183">
        <v>0</v>
      </c>
      <c r="W2643" s="183">
        <v>0</v>
      </c>
      <c r="X2643" s="183">
        <v>0</v>
      </c>
      <c r="Y2643" s="183">
        <v>0</v>
      </c>
    </row>
    <row r="2644" spans="1:25" x14ac:dyDescent="0.2">
      <c r="A2644" s="184">
        <v>12225607</v>
      </c>
      <c r="B2644" s="183" t="str">
        <f>[1]店マスタ!B2643</f>
        <v>（有）マコト　電気</v>
      </c>
      <c r="C2644" s="183">
        <v>1.5</v>
      </c>
      <c r="D2644" s="183">
        <v>1.5</v>
      </c>
      <c r="E2644" s="183" t="str">
        <f>_xlfn.XLOOKUP(A2644,[2]Sheet1!$R:$R,[2]Sheet1!$AB:$AB,"",0)</f>
        <v/>
      </c>
      <c r="F2644" s="183" t="str">
        <f>_xlfn.XLOOKUP($A2644,[3]【2026年03月度_全社】RFM客層一覧表データ!$A:$A,[3]【2026年03月度_全社】RFM客層一覧表データ!C:C,"",0)</f>
        <v/>
      </c>
      <c r="G2644" s="183" t="str">
        <f>_xlfn.XLOOKUP($A2644,[3]【2026年03月度_全社】RFM客層一覧表データ!$A:$A,[3]【2026年03月度_全社】RFM客層一覧表データ!D:D,"",0)</f>
        <v/>
      </c>
      <c r="H2644" s="183" t="str">
        <f>_xlfn.XLOOKUP($A2644,[3]【2026年03月度_全社】RFM客層一覧表データ!$A:$A,[3]【2026年03月度_全社】RFM客層一覧表データ!E:E,"",0)</f>
        <v/>
      </c>
      <c r="I2644" s="183" t="str">
        <f>_xlfn.XLOOKUP($A2644,[3]【2026年03月度_全社】RFM客層一覧表データ!$A:$A,[3]【2026年03月度_全社】RFM客層一覧表データ!F:F,"",0)</f>
        <v/>
      </c>
      <c r="J2644" s="183">
        <v>0</v>
      </c>
      <c r="K2644" s="183">
        <v>0</v>
      </c>
      <c r="L2644" s="183">
        <v>0</v>
      </c>
      <c r="M2644" s="183">
        <v>0</v>
      </c>
      <c r="N2644" s="183">
        <v>0</v>
      </c>
      <c r="O2644" s="183">
        <v>0</v>
      </c>
      <c r="P2644" s="183">
        <v>0</v>
      </c>
      <c r="Q2644" s="183">
        <v>0</v>
      </c>
      <c r="R2644" s="183">
        <v>0</v>
      </c>
      <c r="S2644" s="183">
        <v>0</v>
      </c>
      <c r="T2644" s="183">
        <v>0</v>
      </c>
      <c r="U2644" s="183">
        <v>0</v>
      </c>
      <c r="V2644" s="183">
        <v>0</v>
      </c>
      <c r="W2644" s="183">
        <v>0</v>
      </c>
      <c r="X2644" s="183">
        <v>0</v>
      </c>
      <c r="Y2644" s="183">
        <v>0</v>
      </c>
    </row>
    <row r="2645" spans="1:25" x14ac:dyDescent="0.2">
      <c r="A2645" s="184">
        <v>12225608</v>
      </c>
      <c r="B2645" s="183" t="str">
        <f>[1]店マスタ!B2644</f>
        <v>ｅコードわたなべ</v>
      </c>
      <c r="C2645" s="183">
        <v>2.5</v>
      </c>
      <c r="D2645" s="183">
        <v>2.5</v>
      </c>
      <c r="E2645" s="183">
        <f>_xlfn.XLOOKUP(A2645,[2]Sheet1!$R:$R,[2]Sheet1!$AB:$AB,"",0)</f>
        <v>2.5</v>
      </c>
      <c r="F2645" s="183">
        <f>_xlfn.XLOOKUP($A2645,[3]【2026年03月度_全社】RFM客層一覧表データ!$A:$A,[3]【2026年03月度_全社】RFM客層一覧表データ!C:C,"",0)</f>
        <v>118</v>
      </c>
      <c r="G2645" s="183">
        <f>_xlfn.XLOOKUP($A2645,[3]【2026年03月度_全社】RFM客層一覧表データ!$A:$A,[3]【2026年03月度_全社】RFM客層一覧表データ!D:D,"",0)</f>
        <v>17</v>
      </c>
      <c r="H2645" s="183">
        <f>_xlfn.XLOOKUP($A2645,[3]【2026年03月度_全社】RFM客層一覧表データ!$A:$A,[3]【2026年03月度_全社】RFM客層一覧表データ!E:E,"",0)</f>
        <v>9</v>
      </c>
      <c r="I2645" s="183">
        <f>_xlfn.XLOOKUP($A2645,[3]【2026年03月度_全社】RFM客層一覧表データ!$A:$A,[3]【2026年03月度_全社】RFM客層一覧表データ!F:F,"",0)</f>
        <v>11</v>
      </c>
      <c r="J2645" s="183">
        <v>227</v>
      </c>
      <c r="K2645" s="183">
        <v>119</v>
      </c>
      <c r="L2645" s="183">
        <v>51</v>
      </c>
      <c r="M2645" s="183">
        <v>24</v>
      </c>
      <c r="N2645" s="183">
        <v>203</v>
      </c>
      <c r="O2645" s="183">
        <v>156</v>
      </c>
      <c r="P2645" s="183">
        <v>33</v>
      </c>
      <c r="Q2645" s="183">
        <v>62</v>
      </c>
      <c r="R2645" s="183">
        <v>140</v>
      </c>
      <c r="S2645" s="183">
        <v>140</v>
      </c>
      <c r="T2645" s="183">
        <v>4</v>
      </c>
      <c r="U2645" s="183">
        <v>140</v>
      </c>
      <c r="V2645" s="183">
        <v>0</v>
      </c>
      <c r="W2645" s="183">
        <v>0</v>
      </c>
      <c r="X2645" s="183">
        <v>0</v>
      </c>
      <c r="Y2645" s="183">
        <v>0</v>
      </c>
    </row>
    <row r="2646" spans="1:25" x14ac:dyDescent="0.2">
      <c r="A2646" s="184">
        <v>12231102</v>
      </c>
      <c r="B2646" s="183" t="str">
        <f>[1]店マスタ!B2645</f>
        <v>（有）寺田電器</v>
      </c>
      <c r="C2646" s="183">
        <v>3</v>
      </c>
      <c r="D2646" s="183">
        <v>3</v>
      </c>
      <c r="E2646" s="183">
        <f>_xlfn.XLOOKUP(A2646,[2]Sheet1!$R:$R,[2]Sheet1!$AB:$AB,"",0)</f>
        <v>3</v>
      </c>
      <c r="F2646" s="183" t="str">
        <f>_xlfn.XLOOKUP($A2646,[3]【2026年03月度_全社】RFM客層一覧表データ!$A:$A,[3]【2026年03月度_全社】RFM客層一覧表データ!C:C,"",0)</f>
        <v/>
      </c>
      <c r="G2646" s="183" t="str">
        <f>_xlfn.XLOOKUP($A2646,[3]【2026年03月度_全社】RFM客層一覧表データ!$A:$A,[3]【2026年03月度_全社】RFM客層一覧表データ!D:D,"",0)</f>
        <v/>
      </c>
      <c r="H2646" s="183" t="str">
        <f>_xlfn.XLOOKUP($A2646,[3]【2026年03月度_全社】RFM客層一覧表データ!$A:$A,[3]【2026年03月度_全社】RFM客層一覧表データ!E:E,"",0)</f>
        <v/>
      </c>
      <c r="I2646" s="183" t="str">
        <f>_xlfn.XLOOKUP($A2646,[3]【2026年03月度_全社】RFM客層一覧表データ!$A:$A,[3]【2026年03月度_全社】RFM客層一覧表データ!F:F,"",0)</f>
        <v/>
      </c>
      <c r="J2646" s="183">
        <v>0</v>
      </c>
      <c r="K2646" s="183">
        <v>0</v>
      </c>
      <c r="L2646" s="183">
        <v>0</v>
      </c>
      <c r="M2646" s="183">
        <v>0</v>
      </c>
      <c r="N2646" s="183">
        <v>0</v>
      </c>
      <c r="O2646" s="183">
        <v>0</v>
      </c>
      <c r="P2646" s="183">
        <v>0</v>
      </c>
      <c r="Q2646" s="183">
        <v>0</v>
      </c>
      <c r="R2646" s="183">
        <v>0</v>
      </c>
      <c r="S2646" s="183">
        <v>0</v>
      </c>
      <c r="T2646" s="183">
        <v>0</v>
      </c>
      <c r="U2646" s="183">
        <v>0</v>
      </c>
      <c r="V2646" s="183">
        <v>0</v>
      </c>
      <c r="W2646" s="183">
        <v>0</v>
      </c>
      <c r="X2646" s="183">
        <v>0</v>
      </c>
      <c r="Y2646" s="183">
        <v>0</v>
      </c>
    </row>
    <row r="2647" spans="1:25" x14ac:dyDescent="0.2">
      <c r="A2647" s="184">
        <v>12231201</v>
      </c>
      <c r="B2647" s="183" t="str">
        <f>[1]店マスタ!B2646</f>
        <v>キレート　トミタ</v>
      </c>
      <c r="C2647" s="183">
        <v>2</v>
      </c>
      <c r="D2647" s="183">
        <v>2</v>
      </c>
      <c r="E2647" s="183" t="str">
        <f>_xlfn.XLOOKUP(A2647,[2]Sheet1!$R:$R,[2]Sheet1!$AB:$AB,"",0)</f>
        <v/>
      </c>
      <c r="F2647" s="183" t="str">
        <f>_xlfn.XLOOKUP($A2647,[3]【2026年03月度_全社】RFM客層一覧表データ!$A:$A,[3]【2026年03月度_全社】RFM客層一覧表データ!C:C,"",0)</f>
        <v/>
      </c>
      <c r="G2647" s="183" t="str">
        <f>_xlfn.XLOOKUP($A2647,[3]【2026年03月度_全社】RFM客層一覧表データ!$A:$A,[3]【2026年03月度_全社】RFM客層一覧表データ!D:D,"",0)</f>
        <v/>
      </c>
      <c r="H2647" s="183" t="str">
        <f>_xlfn.XLOOKUP($A2647,[3]【2026年03月度_全社】RFM客層一覧表データ!$A:$A,[3]【2026年03月度_全社】RFM客層一覧表データ!E:E,"",0)</f>
        <v/>
      </c>
      <c r="I2647" s="183" t="str">
        <f>_xlfn.XLOOKUP($A2647,[3]【2026年03月度_全社】RFM客層一覧表データ!$A:$A,[3]【2026年03月度_全社】RFM客層一覧表データ!F:F,"",0)</f>
        <v/>
      </c>
      <c r="J2647" s="183">
        <v>266</v>
      </c>
      <c r="K2647" s="183">
        <v>140</v>
      </c>
      <c r="L2647" s="183">
        <v>173</v>
      </c>
      <c r="M2647" s="183">
        <v>6</v>
      </c>
      <c r="N2647" s="183">
        <v>275</v>
      </c>
      <c r="O2647" s="183">
        <v>146</v>
      </c>
      <c r="P2647" s="183">
        <v>173</v>
      </c>
      <c r="Q2647" s="183">
        <v>8</v>
      </c>
      <c r="R2647" s="183">
        <v>278</v>
      </c>
      <c r="S2647" s="183">
        <v>149</v>
      </c>
      <c r="T2647" s="183">
        <v>174</v>
      </c>
      <c r="U2647" s="183">
        <v>12</v>
      </c>
      <c r="V2647" s="183">
        <v>272</v>
      </c>
      <c r="W2647" s="183">
        <v>143</v>
      </c>
      <c r="X2647" s="183">
        <v>175</v>
      </c>
      <c r="Y2647" s="183">
        <v>10</v>
      </c>
    </row>
    <row r="2648" spans="1:25" x14ac:dyDescent="0.2">
      <c r="A2648" s="184">
        <v>12231208</v>
      </c>
      <c r="B2648" s="183" t="str">
        <f>[1]店マスタ!B2647</f>
        <v>榛南無線電器</v>
      </c>
      <c r="C2648" s="183">
        <v>2</v>
      </c>
      <c r="D2648" s="183">
        <v>0</v>
      </c>
      <c r="E2648" s="183" t="str">
        <f>_xlfn.XLOOKUP(A2648,[2]Sheet1!$R:$R,[2]Sheet1!$AB:$AB,"",0)</f>
        <v/>
      </c>
      <c r="F2648" s="183" t="str">
        <f>_xlfn.XLOOKUP($A2648,[3]【2026年03月度_全社】RFM客層一覧表データ!$A:$A,[3]【2026年03月度_全社】RFM客層一覧表データ!C:C,"",0)</f>
        <v/>
      </c>
      <c r="G2648" s="183" t="str">
        <f>_xlfn.XLOOKUP($A2648,[3]【2026年03月度_全社】RFM客層一覧表データ!$A:$A,[3]【2026年03月度_全社】RFM客層一覧表データ!D:D,"",0)</f>
        <v/>
      </c>
      <c r="H2648" s="183" t="str">
        <f>_xlfn.XLOOKUP($A2648,[3]【2026年03月度_全社】RFM客層一覧表データ!$A:$A,[3]【2026年03月度_全社】RFM客層一覧表データ!E:E,"",0)</f>
        <v/>
      </c>
      <c r="I2648" s="183" t="str">
        <f>_xlfn.XLOOKUP($A2648,[3]【2026年03月度_全社】RFM客層一覧表データ!$A:$A,[3]【2026年03月度_全社】RFM客層一覧表データ!F:F,"",0)</f>
        <v/>
      </c>
      <c r="J2648" s="183">
        <v>0</v>
      </c>
      <c r="K2648" s="183">
        <v>0</v>
      </c>
      <c r="L2648" s="183">
        <v>0</v>
      </c>
      <c r="M2648" s="183">
        <v>0</v>
      </c>
      <c r="N2648" s="183">
        <v>0</v>
      </c>
      <c r="O2648" s="183">
        <v>0</v>
      </c>
      <c r="P2648" s="183">
        <v>0</v>
      </c>
      <c r="Q2648" s="183">
        <v>0</v>
      </c>
      <c r="R2648" s="183">
        <v>0</v>
      </c>
      <c r="S2648" s="183">
        <v>0</v>
      </c>
      <c r="T2648" s="183">
        <v>0</v>
      </c>
      <c r="U2648" s="183">
        <v>0</v>
      </c>
      <c r="V2648" s="183">
        <v>0</v>
      </c>
      <c r="W2648" s="183">
        <v>0</v>
      </c>
      <c r="X2648" s="183">
        <v>0</v>
      </c>
      <c r="Y2648" s="183">
        <v>0</v>
      </c>
    </row>
    <row r="2649" spans="1:25" x14ac:dyDescent="0.2">
      <c r="A2649" s="184">
        <v>12231301</v>
      </c>
      <c r="B2649" s="183" t="str">
        <f>[1]店マスタ!B2648</f>
        <v>パレッツますだ</v>
      </c>
      <c r="C2649" s="183">
        <v>5.5</v>
      </c>
      <c r="D2649" s="183">
        <v>5.5</v>
      </c>
      <c r="E2649" s="183">
        <f>_xlfn.XLOOKUP(A2649,[2]Sheet1!$R:$R,[2]Sheet1!$AB:$AB,"",0)</f>
        <v>5.5</v>
      </c>
      <c r="F2649" s="183">
        <f>_xlfn.XLOOKUP($A2649,[3]【2026年03月度_全社】RFM客層一覧表データ!$A:$A,[3]【2026年03月度_全社】RFM客層一覧表データ!C:C,"",0)</f>
        <v>933</v>
      </c>
      <c r="G2649" s="183">
        <f>_xlfn.XLOOKUP($A2649,[3]【2026年03月度_全社】RFM客層一覧表データ!$A:$A,[3]【2026年03月度_全社】RFM客層一覧表データ!D:D,"",0)</f>
        <v>519</v>
      </c>
      <c r="H2649" s="183">
        <f>_xlfn.XLOOKUP($A2649,[3]【2026年03月度_全社】RFM客層一覧表データ!$A:$A,[3]【2026年03月度_全社】RFM客層一覧表データ!E:E,"",0)</f>
        <v>614</v>
      </c>
      <c r="I2649" s="183">
        <f>_xlfn.XLOOKUP($A2649,[3]【2026年03月度_全社】RFM客層一覧表データ!$A:$A,[3]【2026年03月度_全社】RFM客層一覧表データ!F:F,"",0)</f>
        <v>24</v>
      </c>
      <c r="J2649" s="183">
        <v>952</v>
      </c>
      <c r="K2649" s="183">
        <v>515</v>
      </c>
      <c r="L2649" s="183">
        <v>619</v>
      </c>
      <c r="M2649" s="183">
        <v>50</v>
      </c>
      <c r="N2649" s="183">
        <v>948</v>
      </c>
      <c r="O2649" s="183">
        <v>540</v>
      </c>
      <c r="P2649" s="183">
        <v>625</v>
      </c>
      <c r="Q2649" s="183">
        <v>37</v>
      </c>
      <c r="R2649" s="183">
        <v>956</v>
      </c>
      <c r="S2649" s="183">
        <v>541</v>
      </c>
      <c r="T2649" s="183">
        <v>645</v>
      </c>
      <c r="U2649" s="183">
        <v>31</v>
      </c>
      <c r="V2649" s="183">
        <v>949</v>
      </c>
      <c r="W2649" s="183">
        <v>534</v>
      </c>
      <c r="X2649" s="183">
        <v>652</v>
      </c>
      <c r="Y2649" s="183">
        <v>28</v>
      </c>
    </row>
    <row r="2650" spans="1:25" x14ac:dyDescent="0.2">
      <c r="A2650" s="184">
        <v>12231302</v>
      </c>
      <c r="B2650" s="183" t="str">
        <f>[1]店マスタ!B2649</f>
        <v>（有）小林電気</v>
      </c>
      <c r="C2650" s="183">
        <v>3</v>
      </c>
      <c r="D2650" s="183">
        <v>3</v>
      </c>
      <c r="E2650" s="183">
        <f>_xlfn.XLOOKUP(A2650,[2]Sheet1!$R:$R,[2]Sheet1!$AB:$AB,"",0)</f>
        <v>3</v>
      </c>
      <c r="F2650" s="183">
        <f>_xlfn.XLOOKUP($A2650,[3]【2026年03月度_全社】RFM客層一覧表データ!$A:$A,[3]【2026年03月度_全社】RFM客層一覧表データ!C:C,"",0)</f>
        <v>447</v>
      </c>
      <c r="G2650" s="183">
        <f>_xlfn.XLOOKUP($A2650,[3]【2026年03月度_全社】RFM客層一覧表データ!$A:$A,[3]【2026年03月度_全社】RFM客層一覧表データ!D:D,"",0)</f>
        <v>216</v>
      </c>
      <c r="H2650" s="183">
        <f>_xlfn.XLOOKUP($A2650,[3]【2026年03月度_全社】RFM客層一覧表データ!$A:$A,[3]【2026年03月度_全社】RFM客層一覧表データ!E:E,"",0)</f>
        <v>305</v>
      </c>
      <c r="I2650" s="183">
        <f>_xlfn.XLOOKUP($A2650,[3]【2026年03月度_全社】RFM客層一覧表データ!$A:$A,[3]【2026年03月度_全社】RFM客層一覧表データ!F:F,"",0)</f>
        <v>20</v>
      </c>
      <c r="J2650" s="183">
        <v>464</v>
      </c>
      <c r="K2650" s="183">
        <v>228</v>
      </c>
      <c r="L2650" s="183">
        <v>304</v>
      </c>
      <c r="M2650" s="183">
        <v>17</v>
      </c>
      <c r="N2650" s="183">
        <v>475</v>
      </c>
      <c r="O2650" s="183">
        <v>239</v>
      </c>
      <c r="P2650" s="183">
        <v>327</v>
      </c>
      <c r="Q2650" s="183">
        <v>17</v>
      </c>
      <c r="R2650" s="183">
        <v>485</v>
      </c>
      <c r="S2650" s="183">
        <v>247</v>
      </c>
      <c r="T2650" s="183">
        <v>337</v>
      </c>
      <c r="U2650" s="183">
        <v>10</v>
      </c>
      <c r="V2650" s="183">
        <v>500</v>
      </c>
      <c r="W2650" s="183">
        <v>235</v>
      </c>
      <c r="X2650" s="183">
        <v>347</v>
      </c>
      <c r="Y2650" s="183">
        <v>11</v>
      </c>
    </row>
    <row r="2651" spans="1:25" x14ac:dyDescent="0.2">
      <c r="A2651" s="184">
        <v>12231304</v>
      </c>
      <c r="B2651" s="183" t="str">
        <f>[1]店マスタ!B2650</f>
        <v>パレッツ飯塚</v>
      </c>
      <c r="C2651" s="183">
        <v>2.5</v>
      </c>
      <c r="D2651" s="183">
        <v>2.5</v>
      </c>
      <c r="E2651" s="183">
        <f>_xlfn.XLOOKUP(A2651,[2]Sheet1!$R:$R,[2]Sheet1!$AB:$AB,"",0)</f>
        <v>2.5</v>
      </c>
      <c r="F2651" s="183">
        <f>_xlfn.XLOOKUP($A2651,[3]【2026年03月度_全社】RFM客層一覧表データ!$A:$A,[3]【2026年03月度_全社】RFM客層一覧表データ!C:C,"",0)</f>
        <v>733</v>
      </c>
      <c r="G2651" s="183">
        <f>_xlfn.XLOOKUP($A2651,[3]【2026年03月度_全社】RFM客層一覧表データ!$A:$A,[3]【2026年03月度_全社】RFM客層一覧表データ!D:D,"",0)</f>
        <v>333</v>
      </c>
      <c r="H2651" s="183">
        <f>_xlfn.XLOOKUP($A2651,[3]【2026年03月度_全社】RFM客層一覧表データ!$A:$A,[3]【2026年03月度_全社】RFM客層一覧表データ!E:E,"",0)</f>
        <v>407</v>
      </c>
      <c r="I2651" s="183">
        <f>_xlfn.XLOOKUP($A2651,[3]【2026年03月度_全社】RFM客層一覧表データ!$A:$A,[3]【2026年03月度_全社】RFM客層一覧表データ!F:F,"",0)</f>
        <v>34</v>
      </c>
      <c r="J2651" s="183">
        <v>734</v>
      </c>
      <c r="K2651" s="183">
        <v>357</v>
      </c>
      <c r="L2651" s="183">
        <v>409</v>
      </c>
      <c r="M2651" s="183">
        <v>29</v>
      </c>
      <c r="N2651" s="183">
        <v>754</v>
      </c>
      <c r="O2651" s="183">
        <v>368</v>
      </c>
      <c r="P2651" s="183">
        <v>417</v>
      </c>
      <c r="Q2651" s="183">
        <v>24</v>
      </c>
      <c r="R2651" s="183">
        <v>777</v>
      </c>
      <c r="S2651" s="183">
        <v>367</v>
      </c>
      <c r="T2651" s="183">
        <v>431</v>
      </c>
      <c r="U2651" s="183">
        <v>29</v>
      </c>
      <c r="V2651" s="183">
        <v>803</v>
      </c>
      <c r="W2651" s="183">
        <v>404</v>
      </c>
      <c r="X2651" s="183">
        <v>437</v>
      </c>
      <c r="Y2651" s="183">
        <v>29</v>
      </c>
    </row>
    <row r="2652" spans="1:25" x14ac:dyDescent="0.2">
      <c r="A2652" s="184">
        <v>12231391</v>
      </c>
      <c r="B2652" s="183" t="str">
        <f>[1]店マスタ!B2651</f>
        <v>デンキ　ＨＯＵＳＥ　タムラ</v>
      </c>
      <c r="C2652" s="183">
        <v>1.5</v>
      </c>
      <c r="D2652" s="183">
        <v>1.5</v>
      </c>
      <c r="E2652" s="183" t="str">
        <f>_xlfn.XLOOKUP(A2652,[2]Sheet1!$R:$R,[2]Sheet1!$AB:$AB,"",0)</f>
        <v/>
      </c>
      <c r="F2652" s="183" t="str">
        <f>_xlfn.XLOOKUP($A2652,[3]【2026年03月度_全社】RFM客層一覧表データ!$A:$A,[3]【2026年03月度_全社】RFM客層一覧表データ!C:C,"",0)</f>
        <v/>
      </c>
      <c r="G2652" s="183" t="str">
        <f>_xlfn.XLOOKUP($A2652,[3]【2026年03月度_全社】RFM客層一覧表データ!$A:$A,[3]【2026年03月度_全社】RFM客層一覧表データ!D:D,"",0)</f>
        <v/>
      </c>
      <c r="H2652" s="183" t="str">
        <f>_xlfn.XLOOKUP($A2652,[3]【2026年03月度_全社】RFM客層一覧表データ!$A:$A,[3]【2026年03月度_全社】RFM客層一覧表データ!E:E,"",0)</f>
        <v/>
      </c>
      <c r="I2652" s="183" t="str">
        <f>_xlfn.XLOOKUP($A2652,[3]【2026年03月度_全社】RFM客層一覧表データ!$A:$A,[3]【2026年03月度_全社】RFM客層一覧表データ!F:F,"",0)</f>
        <v/>
      </c>
      <c r="J2652" s="183">
        <v>0</v>
      </c>
      <c r="K2652" s="183">
        <v>0</v>
      </c>
      <c r="L2652" s="183">
        <v>0</v>
      </c>
      <c r="M2652" s="183">
        <v>0</v>
      </c>
      <c r="N2652" s="183">
        <v>0</v>
      </c>
      <c r="O2652" s="183">
        <v>0</v>
      </c>
      <c r="P2652" s="183">
        <v>0</v>
      </c>
      <c r="Q2652" s="183">
        <v>0</v>
      </c>
      <c r="R2652" s="183">
        <v>0</v>
      </c>
      <c r="S2652" s="183">
        <v>0</v>
      </c>
      <c r="T2652" s="183">
        <v>0</v>
      </c>
      <c r="U2652" s="183">
        <v>0</v>
      </c>
      <c r="V2652" s="183">
        <v>0</v>
      </c>
      <c r="W2652" s="183">
        <v>0</v>
      </c>
      <c r="X2652" s="183">
        <v>0</v>
      </c>
      <c r="Y2652" s="183">
        <v>0</v>
      </c>
    </row>
    <row r="2653" spans="1:25" x14ac:dyDescent="0.2">
      <c r="A2653" s="184">
        <v>12231403</v>
      </c>
      <c r="B2653" s="183" t="str">
        <f>[1]店マスタ!B2652</f>
        <v>本杉電気商会</v>
      </c>
      <c r="C2653" s="183">
        <v>3</v>
      </c>
      <c r="D2653" s="183">
        <v>3</v>
      </c>
      <c r="E2653" s="183" t="str">
        <f>_xlfn.XLOOKUP(A2653,[2]Sheet1!$R:$R,[2]Sheet1!$AB:$AB,"",0)</f>
        <v/>
      </c>
      <c r="F2653" s="183">
        <f>_xlfn.XLOOKUP($A2653,[3]【2026年03月度_全社】RFM客層一覧表データ!$A:$A,[3]【2026年03月度_全社】RFM客層一覧表データ!C:C,"",0)</f>
        <v>360</v>
      </c>
      <c r="G2653" s="183">
        <f>_xlfn.XLOOKUP($A2653,[3]【2026年03月度_全社】RFM客層一覧表データ!$A:$A,[3]【2026年03月度_全社】RFM客層一覧表データ!D:D,"",0)</f>
        <v>116</v>
      </c>
      <c r="H2653" s="183">
        <f>_xlfn.XLOOKUP($A2653,[3]【2026年03月度_全社】RFM客層一覧表データ!$A:$A,[3]【2026年03月度_全社】RFM客層一覧表データ!E:E,"",0)</f>
        <v>272</v>
      </c>
      <c r="I2653" s="183">
        <f>_xlfn.XLOOKUP($A2653,[3]【2026年03月度_全社】RFM客層一覧表データ!$A:$A,[3]【2026年03月度_全社】RFM客層一覧表データ!F:F,"",0)</f>
        <v>2</v>
      </c>
      <c r="J2653" s="183">
        <v>407</v>
      </c>
      <c r="K2653" s="183">
        <v>140</v>
      </c>
      <c r="L2653" s="183">
        <v>298</v>
      </c>
      <c r="M2653" s="183">
        <v>0</v>
      </c>
      <c r="N2653" s="183">
        <v>444</v>
      </c>
      <c r="O2653" s="183">
        <v>186</v>
      </c>
      <c r="P2653" s="183">
        <v>326</v>
      </c>
      <c r="Q2653" s="183">
        <v>6</v>
      </c>
      <c r="R2653" s="183">
        <v>470</v>
      </c>
      <c r="S2653" s="183">
        <v>212</v>
      </c>
      <c r="T2653" s="183">
        <v>348</v>
      </c>
      <c r="U2653" s="183">
        <v>4</v>
      </c>
      <c r="V2653" s="183">
        <v>503</v>
      </c>
      <c r="W2653" s="183">
        <v>253</v>
      </c>
      <c r="X2653" s="183">
        <v>375</v>
      </c>
      <c r="Y2653" s="183">
        <v>1</v>
      </c>
    </row>
    <row r="2654" spans="1:25" x14ac:dyDescent="0.2">
      <c r="A2654" s="184">
        <v>12231405</v>
      </c>
      <c r="B2654" s="183" t="str">
        <f>[1]店マスタ!B2653</f>
        <v>曽根電器</v>
      </c>
      <c r="C2654" s="183">
        <v>1.5</v>
      </c>
      <c r="D2654" s="183">
        <v>1.5</v>
      </c>
      <c r="E2654" s="183" t="str">
        <f>_xlfn.XLOOKUP(A2654,[2]Sheet1!$R:$R,[2]Sheet1!$AB:$AB,"",0)</f>
        <v/>
      </c>
      <c r="F2654" s="183">
        <f>_xlfn.XLOOKUP($A2654,[3]【2026年03月度_全社】RFM客層一覧表データ!$A:$A,[3]【2026年03月度_全社】RFM客層一覧表データ!C:C,"",0)</f>
        <v>133</v>
      </c>
      <c r="G2654" s="183">
        <f>_xlfn.XLOOKUP($A2654,[3]【2026年03月度_全社】RFM客層一覧表データ!$A:$A,[3]【2026年03月度_全社】RFM客層一覧表データ!D:D,"",0)</f>
        <v>32</v>
      </c>
      <c r="H2654" s="183">
        <f>_xlfn.XLOOKUP($A2654,[3]【2026年03月度_全社】RFM客層一覧表データ!$A:$A,[3]【2026年03月度_全社】RFM客層一覧表データ!E:E,"",0)</f>
        <v>64</v>
      </c>
      <c r="I2654" s="183">
        <f>_xlfn.XLOOKUP($A2654,[3]【2026年03月度_全社】RFM客層一覧表データ!$A:$A,[3]【2026年03月度_全社】RFM客層一覧表データ!F:F,"",0)</f>
        <v>3</v>
      </c>
      <c r="J2654" s="183">
        <v>144</v>
      </c>
      <c r="K2654" s="183">
        <v>43</v>
      </c>
      <c r="L2654" s="183">
        <v>72</v>
      </c>
      <c r="M2654" s="183">
        <v>7</v>
      </c>
      <c r="N2654" s="183">
        <v>161</v>
      </c>
      <c r="O2654" s="183">
        <v>48</v>
      </c>
      <c r="P2654" s="183">
        <v>80</v>
      </c>
      <c r="Q2654" s="183">
        <v>8</v>
      </c>
      <c r="R2654" s="183">
        <v>162</v>
      </c>
      <c r="S2654" s="183">
        <v>36</v>
      </c>
      <c r="T2654" s="183">
        <v>81</v>
      </c>
      <c r="U2654" s="183">
        <v>3</v>
      </c>
      <c r="V2654" s="183">
        <v>173</v>
      </c>
      <c r="W2654" s="183">
        <v>59</v>
      </c>
      <c r="X2654" s="183">
        <v>88</v>
      </c>
      <c r="Y2654" s="183">
        <v>10</v>
      </c>
    </row>
    <row r="2655" spans="1:25" x14ac:dyDescent="0.2">
      <c r="A2655" s="184">
        <v>12231406</v>
      </c>
      <c r="B2655" s="183" t="str">
        <f>[1]店マスタ!B2654</f>
        <v>鈴木電気（株）</v>
      </c>
      <c r="C2655" s="183">
        <v>2.5</v>
      </c>
      <c r="D2655" s="183">
        <v>2.5</v>
      </c>
      <c r="E2655" s="183">
        <f>_xlfn.XLOOKUP(A2655,[2]Sheet1!$R:$R,[2]Sheet1!$AB:$AB,"",0)</f>
        <v>2.5</v>
      </c>
      <c r="F2655" s="183">
        <f>_xlfn.XLOOKUP($A2655,[3]【2026年03月度_全社】RFM客層一覧表データ!$A:$A,[3]【2026年03月度_全社】RFM客層一覧表データ!C:C,"",0)</f>
        <v>324</v>
      </c>
      <c r="G2655" s="183">
        <f>_xlfn.XLOOKUP($A2655,[3]【2026年03月度_全社】RFM客層一覧表データ!$A:$A,[3]【2026年03月度_全社】RFM客層一覧表データ!D:D,"",0)</f>
        <v>101</v>
      </c>
      <c r="H2655" s="183">
        <f>_xlfn.XLOOKUP($A2655,[3]【2026年03月度_全社】RFM客層一覧表データ!$A:$A,[3]【2026年03月度_全社】RFM客層一覧表データ!E:E,"",0)</f>
        <v>169</v>
      </c>
      <c r="I2655" s="183">
        <f>_xlfn.XLOOKUP($A2655,[3]【2026年03月度_全社】RFM客層一覧表データ!$A:$A,[3]【2026年03月度_全社】RFM客層一覧表データ!F:F,"",0)</f>
        <v>13</v>
      </c>
      <c r="J2655" s="183">
        <v>354</v>
      </c>
      <c r="K2655" s="183">
        <v>121</v>
      </c>
      <c r="L2655" s="183">
        <v>174</v>
      </c>
      <c r="M2655" s="183">
        <v>11</v>
      </c>
      <c r="N2655" s="183">
        <v>371</v>
      </c>
      <c r="O2655" s="183">
        <v>134</v>
      </c>
      <c r="P2655" s="183">
        <v>172</v>
      </c>
      <c r="Q2655" s="183">
        <v>20</v>
      </c>
      <c r="R2655" s="183">
        <v>380</v>
      </c>
      <c r="S2655" s="183">
        <v>137</v>
      </c>
      <c r="T2655" s="183">
        <v>178</v>
      </c>
      <c r="U2655" s="183">
        <v>21</v>
      </c>
      <c r="V2655" s="183">
        <v>393</v>
      </c>
      <c r="W2655" s="183">
        <v>150</v>
      </c>
      <c r="X2655" s="183">
        <v>180</v>
      </c>
      <c r="Y2655" s="183">
        <v>18</v>
      </c>
    </row>
    <row r="2656" spans="1:25" x14ac:dyDescent="0.2">
      <c r="A2656" s="184">
        <v>12231552</v>
      </c>
      <c r="B2656" s="183" t="str">
        <f>[1]店マスタ!B2655</f>
        <v>石沢電気店</v>
      </c>
      <c r="C2656" s="183">
        <v>1.5</v>
      </c>
      <c r="D2656" s="183">
        <v>1.5</v>
      </c>
      <c r="E2656" s="183" t="str">
        <f>_xlfn.XLOOKUP(A2656,[2]Sheet1!$R:$R,[2]Sheet1!$AB:$AB,"",0)</f>
        <v/>
      </c>
      <c r="F2656" s="183" t="str">
        <f>_xlfn.XLOOKUP($A2656,[3]【2026年03月度_全社】RFM客層一覧表データ!$A:$A,[3]【2026年03月度_全社】RFM客層一覧表データ!C:C,"",0)</f>
        <v/>
      </c>
      <c r="G2656" s="183" t="str">
        <f>_xlfn.XLOOKUP($A2656,[3]【2026年03月度_全社】RFM客層一覧表データ!$A:$A,[3]【2026年03月度_全社】RFM客層一覧表データ!D:D,"",0)</f>
        <v/>
      </c>
      <c r="H2656" s="183" t="str">
        <f>_xlfn.XLOOKUP($A2656,[3]【2026年03月度_全社】RFM客層一覧表データ!$A:$A,[3]【2026年03月度_全社】RFM客層一覧表データ!E:E,"",0)</f>
        <v/>
      </c>
      <c r="I2656" s="183" t="str">
        <f>_xlfn.XLOOKUP($A2656,[3]【2026年03月度_全社】RFM客層一覧表データ!$A:$A,[3]【2026年03月度_全社】RFM客層一覧表データ!F:F,"",0)</f>
        <v/>
      </c>
      <c r="J2656" s="183">
        <v>0</v>
      </c>
      <c r="K2656" s="183">
        <v>0</v>
      </c>
      <c r="L2656" s="183">
        <v>0</v>
      </c>
      <c r="M2656" s="183">
        <v>0</v>
      </c>
      <c r="N2656" s="183">
        <v>0</v>
      </c>
      <c r="O2656" s="183">
        <v>0</v>
      </c>
      <c r="P2656" s="183">
        <v>0</v>
      </c>
      <c r="Q2656" s="183">
        <v>0</v>
      </c>
      <c r="R2656" s="183">
        <v>0</v>
      </c>
      <c r="S2656" s="183">
        <v>0</v>
      </c>
      <c r="T2656" s="183">
        <v>0</v>
      </c>
      <c r="U2656" s="183">
        <v>0</v>
      </c>
      <c r="V2656" s="183">
        <v>0</v>
      </c>
      <c r="W2656" s="183">
        <v>0</v>
      </c>
      <c r="X2656" s="183">
        <v>0</v>
      </c>
      <c r="Y2656" s="183">
        <v>0</v>
      </c>
    </row>
    <row r="2657" spans="1:25" x14ac:dyDescent="0.2">
      <c r="A2657" s="184">
        <v>12232002</v>
      </c>
      <c r="B2657" s="183" t="str">
        <f>[1]店マスタ!B2656</f>
        <v>パレッツやまざき</v>
      </c>
      <c r="C2657" s="183">
        <v>3.5</v>
      </c>
      <c r="D2657" s="183">
        <v>3.5</v>
      </c>
      <c r="E2657" s="183">
        <f>_xlfn.XLOOKUP(A2657,[2]Sheet1!$R:$R,[2]Sheet1!$AB:$AB,"",0)</f>
        <v>3.5</v>
      </c>
      <c r="F2657" s="183">
        <f>_xlfn.XLOOKUP($A2657,[3]【2026年03月度_全社】RFM客層一覧表データ!$A:$A,[3]【2026年03月度_全社】RFM客層一覧表データ!C:C,"",0)</f>
        <v>687</v>
      </c>
      <c r="G2657" s="183">
        <f>_xlfn.XLOOKUP($A2657,[3]【2026年03月度_全社】RFM客層一覧表データ!$A:$A,[3]【2026年03月度_全社】RFM客層一覧表データ!D:D,"",0)</f>
        <v>304</v>
      </c>
      <c r="H2657" s="183">
        <f>_xlfn.XLOOKUP($A2657,[3]【2026年03月度_全社】RFM客層一覧表データ!$A:$A,[3]【2026年03月度_全社】RFM客層一覧表データ!E:E,"",0)</f>
        <v>421</v>
      </c>
      <c r="I2657" s="183">
        <f>_xlfn.XLOOKUP($A2657,[3]【2026年03月度_全社】RFM客層一覧表データ!$A:$A,[3]【2026年03月度_全社】RFM客層一覧表データ!F:F,"",0)</f>
        <v>38</v>
      </c>
      <c r="J2657" s="183">
        <v>698</v>
      </c>
      <c r="K2657" s="183">
        <v>290</v>
      </c>
      <c r="L2657" s="183">
        <v>416</v>
      </c>
      <c r="M2657" s="183">
        <v>30</v>
      </c>
      <c r="N2657" s="183">
        <v>702</v>
      </c>
      <c r="O2657" s="183">
        <v>314</v>
      </c>
      <c r="P2657" s="183">
        <v>423</v>
      </c>
      <c r="Q2657" s="183">
        <v>29</v>
      </c>
      <c r="R2657" s="183">
        <v>713</v>
      </c>
      <c r="S2657" s="183">
        <v>332</v>
      </c>
      <c r="T2657" s="183">
        <v>428</v>
      </c>
      <c r="U2657" s="183">
        <v>37</v>
      </c>
      <c r="V2657" s="183">
        <v>721</v>
      </c>
      <c r="W2657" s="183">
        <v>322</v>
      </c>
      <c r="X2657" s="183">
        <v>428</v>
      </c>
      <c r="Y2657" s="183">
        <v>32</v>
      </c>
    </row>
    <row r="2658" spans="1:25" x14ac:dyDescent="0.2">
      <c r="A2658" s="184">
        <v>12232010</v>
      </c>
      <c r="B2658" s="183" t="str">
        <f>[1]店マスタ!B2657</f>
        <v>ギオン電器</v>
      </c>
      <c r="C2658" s="183">
        <v>1.5</v>
      </c>
      <c r="D2658" s="183">
        <v>1.5</v>
      </c>
      <c r="E2658" s="183">
        <f>_xlfn.XLOOKUP(A2658,[2]Sheet1!$R:$R,[2]Sheet1!$AB:$AB,"",0)</f>
        <v>1.5</v>
      </c>
      <c r="F2658" s="183" t="str">
        <f>_xlfn.XLOOKUP($A2658,[3]【2026年03月度_全社】RFM客層一覧表データ!$A:$A,[3]【2026年03月度_全社】RFM客層一覧表データ!C:C,"",0)</f>
        <v/>
      </c>
      <c r="G2658" s="183" t="str">
        <f>_xlfn.XLOOKUP($A2658,[3]【2026年03月度_全社】RFM客層一覧表データ!$A:$A,[3]【2026年03月度_全社】RFM客層一覧表データ!D:D,"",0)</f>
        <v/>
      </c>
      <c r="H2658" s="183" t="str">
        <f>_xlfn.XLOOKUP($A2658,[3]【2026年03月度_全社】RFM客層一覧表データ!$A:$A,[3]【2026年03月度_全社】RFM客層一覧表データ!E:E,"",0)</f>
        <v/>
      </c>
      <c r="I2658" s="183" t="str">
        <f>_xlfn.XLOOKUP($A2658,[3]【2026年03月度_全社】RFM客層一覧表データ!$A:$A,[3]【2026年03月度_全社】RFM客層一覧表データ!F:F,"",0)</f>
        <v/>
      </c>
      <c r="J2658" s="183">
        <v>0</v>
      </c>
      <c r="K2658" s="183">
        <v>0</v>
      </c>
      <c r="L2658" s="183">
        <v>0</v>
      </c>
      <c r="M2658" s="183">
        <v>0</v>
      </c>
      <c r="N2658" s="183">
        <v>0</v>
      </c>
      <c r="O2658" s="183">
        <v>0</v>
      </c>
      <c r="P2658" s="183">
        <v>0</v>
      </c>
      <c r="Q2658" s="183">
        <v>0</v>
      </c>
      <c r="R2658" s="183">
        <v>0</v>
      </c>
      <c r="S2658" s="183">
        <v>0</v>
      </c>
      <c r="T2658" s="183">
        <v>0</v>
      </c>
      <c r="U2658" s="183">
        <v>0</v>
      </c>
      <c r="V2658" s="183">
        <v>0</v>
      </c>
      <c r="W2658" s="183">
        <v>0</v>
      </c>
      <c r="X2658" s="183">
        <v>0</v>
      </c>
      <c r="Y2658" s="183">
        <v>0</v>
      </c>
    </row>
    <row r="2659" spans="1:25" x14ac:dyDescent="0.2">
      <c r="A2659" s="184">
        <v>12232019</v>
      </c>
      <c r="B2659" s="183" t="str">
        <f>[1]店マスタ!B2658</f>
        <v>アイ．ミヤムラ</v>
      </c>
      <c r="C2659" s="183">
        <v>2.5</v>
      </c>
      <c r="D2659" s="183">
        <v>2.5</v>
      </c>
      <c r="E2659" s="183" t="str">
        <f>_xlfn.XLOOKUP(A2659,[2]Sheet1!$R:$R,[2]Sheet1!$AB:$AB,"",0)</f>
        <v/>
      </c>
      <c r="F2659" s="183" t="str">
        <f>_xlfn.XLOOKUP($A2659,[3]【2026年03月度_全社】RFM客層一覧表データ!$A:$A,[3]【2026年03月度_全社】RFM客層一覧表データ!C:C,"",0)</f>
        <v/>
      </c>
      <c r="G2659" s="183" t="str">
        <f>_xlfn.XLOOKUP($A2659,[3]【2026年03月度_全社】RFM客層一覧表データ!$A:$A,[3]【2026年03月度_全社】RFM客層一覧表データ!D:D,"",0)</f>
        <v/>
      </c>
      <c r="H2659" s="183" t="str">
        <f>_xlfn.XLOOKUP($A2659,[3]【2026年03月度_全社】RFM客層一覧表データ!$A:$A,[3]【2026年03月度_全社】RFM客層一覧表データ!E:E,"",0)</f>
        <v/>
      </c>
      <c r="I2659" s="183" t="str">
        <f>_xlfn.XLOOKUP($A2659,[3]【2026年03月度_全社】RFM客層一覧表データ!$A:$A,[3]【2026年03月度_全社】RFM客層一覧表データ!F:F,"",0)</f>
        <v/>
      </c>
      <c r="J2659" s="183">
        <v>0</v>
      </c>
      <c r="K2659" s="183">
        <v>0</v>
      </c>
      <c r="L2659" s="183">
        <v>0</v>
      </c>
      <c r="M2659" s="183">
        <v>0</v>
      </c>
      <c r="N2659" s="183">
        <v>0</v>
      </c>
      <c r="O2659" s="183">
        <v>0</v>
      </c>
      <c r="P2659" s="183">
        <v>0</v>
      </c>
      <c r="Q2659" s="183">
        <v>0</v>
      </c>
      <c r="R2659" s="183">
        <v>0</v>
      </c>
      <c r="S2659" s="183">
        <v>0</v>
      </c>
      <c r="T2659" s="183">
        <v>0</v>
      </c>
      <c r="U2659" s="183">
        <v>0</v>
      </c>
      <c r="V2659" s="183">
        <v>0</v>
      </c>
      <c r="W2659" s="183">
        <v>0</v>
      </c>
      <c r="X2659" s="183">
        <v>0</v>
      </c>
      <c r="Y2659" s="183">
        <v>0</v>
      </c>
    </row>
    <row r="2660" spans="1:25" x14ac:dyDescent="0.2">
      <c r="A2660" s="184">
        <v>12232024</v>
      </c>
      <c r="B2660" s="183" t="str">
        <f>[1]店マスタ!B2659</f>
        <v>（株）ホリウマ電器</v>
      </c>
      <c r="C2660" s="183">
        <v>5</v>
      </c>
      <c r="D2660" s="183">
        <v>4</v>
      </c>
      <c r="E2660" s="183">
        <f>_xlfn.XLOOKUP(A2660,[2]Sheet1!$R:$R,[2]Sheet1!$AB:$AB,"",0)</f>
        <v>4.5</v>
      </c>
      <c r="F2660" s="183">
        <f>_xlfn.XLOOKUP($A2660,[3]【2026年03月度_全社】RFM客層一覧表データ!$A:$A,[3]【2026年03月度_全社】RFM客層一覧表データ!C:C,"",0)</f>
        <v>1018</v>
      </c>
      <c r="G2660" s="183">
        <f>_xlfn.XLOOKUP($A2660,[3]【2026年03月度_全社】RFM客層一覧表データ!$A:$A,[3]【2026年03月度_全社】RFM客層一覧表データ!D:D,"",0)</f>
        <v>434</v>
      </c>
      <c r="H2660" s="183">
        <f>_xlfn.XLOOKUP($A2660,[3]【2026年03月度_全社】RFM客層一覧表データ!$A:$A,[3]【2026年03月度_全社】RFM客層一覧表データ!E:E,"",0)</f>
        <v>685</v>
      </c>
      <c r="I2660" s="183">
        <f>_xlfn.XLOOKUP($A2660,[3]【2026年03月度_全社】RFM客層一覧表データ!$A:$A,[3]【2026年03月度_全社】RFM客層一覧表データ!F:F,"",0)</f>
        <v>30</v>
      </c>
      <c r="J2660" s="183">
        <v>1103</v>
      </c>
      <c r="K2660" s="183">
        <v>468</v>
      </c>
      <c r="L2660" s="183">
        <v>723</v>
      </c>
      <c r="M2660" s="183">
        <v>20</v>
      </c>
      <c r="N2660" s="183">
        <v>1150</v>
      </c>
      <c r="O2660" s="183">
        <v>529</v>
      </c>
      <c r="P2660" s="183">
        <v>760</v>
      </c>
      <c r="Q2660" s="183">
        <v>35</v>
      </c>
      <c r="R2660" s="183">
        <v>1197</v>
      </c>
      <c r="S2660" s="183">
        <v>586</v>
      </c>
      <c r="T2660" s="183">
        <v>756</v>
      </c>
      <c r="U2660" s="183">
        <v>46</v>
      </c>
      <c r="V2660" s="183">
        <v>1235</v>
      </c>
      <c r="W2660" s="183">
        <v>618</v>
      </c>
      <c r="X2660" s="183">
        <v>772</v>
      </c>
      <c r="Y2660" s="183">
        <v>56</v>
      </c>
    </row>
    <row r="2661" spans="1:25" x14ac:dyDescent="0.2">
      <c r="A2661" s="184">
        <v>12232045</v>
      </c>
      <c r="B2661" s="183" t="str">
        <f>[1]店マスタ!B2660</f>
        <v>パレッツアンドー</v>
      </c>
      <c r="C2661" s="183">
        <v>2.5</v>
      </c>
      <c r="D2661" s="183">
        <v>2.5</v>
      </c>
      <c r="E2661" s="183">
        <f>_xlfn.XLOOKUP(A2661,[2]Sheet1!$R:$R,[2]Sheet1!$AB:$AB,"",0)</f>
        <v>2.5</v>
      </c>
      <c r="F2661" s="183">
        <f>_xlfn.XLOOKUP($A2661,[3]【2026年03月度_全社】RFM客層一覧表データ!$A:$A,[3]【2026年03月度_全社】RFM客層一覧表データ!C:C,"",0)</f>
        <v>366</v>
      </c>
      <c r="G2661" s="183">
        <f>_xlfn.XLOOKUP($A2661,[3]【2026年03月度_全社】RFM客層一覧表データ!$A:$A,[3]【2026年03月度_全社】RFM客層一覧表データ!D:D,"",0)</f>
        <v>136</v>
      </c>
      <c r="H2661" s="183">
        <f>_xlfn.XLOOKUP($A2661,[3]【2026年03月度_全社】RFM客層一覧表データ!$A:$A,[3]【2026年03月度_全社】RFM客層一覧表データ!E:E,"",0)</f>
        <v>190</v>
      </c>
      <c r="I2661" s="183">
        <f>_xlfn.XLOOKUP($A2661,[3]【2026年03月度_全社】RFM客層一覧表データ!$A:$A,[3]【2026年03月度_全社】RFM客層一覧表データ!F:F,"",0)</f>
        <v>17</v>
      </c>
      <c r="J2661" s="183">
        <v>391</v>
      </c>
      <c r="K2661" s="183">
        <v>163</v>
      </c>
      <c r="L2661" s="183">
        <v>195</v>
      </c>
      <c r="M2661" s="183">
        <v>29</v>
      </c>
      <c r="N2661" s="183">
        <v>389</v>
      </c>
      <c r="O2661" s="183">
        <v>152</v>
      </c>
      <c r="P2661" s="183">
        <v>195</v>
      </c>
      <c r="Q2661" s="183">
        <v>14</v>
      </c>
      <c r="R2661" s="183">
        <v>425</v>
      </c>
      <c r="S2661" s="183">
        <v>182</v>
      </c>
      <c r="T2661" s="183">
        <v>201</v>
      </c>
      <c r="U2661" s="183">
        <v>22</v>
      </c>
      <c r="V2661" s="183">
        <v>433</v>
      </c>
      <c r="W2661" s="183">
        <v>159</v>
      </c>
      <c r="X2661" s="183">
        <v>206</v>
      </c>
      <c r="Y2661" s="183">
        <v>19</v>
      </c>
    </row>
    <row r="2662" spans="1:25" x14ac:dyDescent="0.2">
      <c r="A2662" s="184">
        <v>12232061</v>
      </c>
      <c r="B2662" s="183" t="str">
        <f>[1]店マスタ!B2661</f>
        <v>クボタ電器</v>
      </c>
      <c r="C2662" s="183">
        <v>1.5</v>
      </c>
      <c r="D2662" s="183">
        <v>1.5</v>
      </c>
      <c r="E2662" s="183" t="str">
        <f>_xlfn.XLOOKUP(A2662,[2]Sheet1!$R:$R,[2]Sheet1!$AB:$AB,"",0)</f>
        <v/>
      </c>
      <c r="F2662" s="183" t="str">
        <f>_xlfn.XLOOKUP($A2662,[3]【2026年03月度_全社】RFM客層一覧表データ!$A:$A,[3]【2026年03月度_全社】RFM客層一覧表データ!C:C,"",0)</f>
        <v/>
      </c>
      <c r="G2662" s="183" t="str">
        <f>_xlfn.XLOOKUP($A2662,[3]【2026年03月度_全社】RFM客層一覧表データ!$A:$A,[3]【2026年03月度_全社】RFM客層一覧表データ!D:D,"",0)</f>
        <v/>
      </c>
      <c r="H2662" s="183" t="str">
        <f>_xlfn.XLOOKUP($A2662,[3]【2026年03月度_全社】RFM客層一覧表データ!$A:$A,[3]【2026年03月度_全社】RFM客層一覧表データ!E:E,"",0)</f>
        <v/>
      </c>
      <c r="I2662" s="183" t="str">
        <f>_xlfn.XLOOKUP($A2662,[3]【2026年03月度_全社】RFM客層一覧表データ!$A:$A,[3]【2026年03月度_全社】RFM客層一覧表データ!F:F,"",0)</f>
        <v/>
      </c>
      <c r="J2662" s="183">
        <v>0</v>
      </c>
      <c r="K2662" s="183">
        <v>0</v>
      </c>
      <c r="L2662" s="183">
        <v>0</v>
      </c>
      <c r="M2662" s="183">
        <v>0</v>
      </c>
      <c r="N2662" s="183">
        <v>0</v>
      </c>
      <c r="O2662" s="183">
        <v>0</v>
      </c>
      <c r="P2662" s="183">
        <v>0</v>
      </c>
      <c r="Q2662" s="183">
        <v>0</v>
      </c>
      <c r="R2662" s="183">
        <v>0</v>
      </c>
      <c r="S2662" s="183">
        <v>0</v>
      </c>
      <c r="T2662" s="183">
        <v>0</v>
      </c>
      <c r="U2662" s="183">
        <v>0</v>
      </c>
      <c r="V2662" s="183">
        <v>0</v>
      </c>
      <c r="W2662" s="183">
        <v>0</v>
      </c>
      <c r="X2662" s="183">
        <v>0</v>
      </c>
      <c r="Y2662" s="183">
        <v>0</v>
      </c>
    </row>
    <row r="2663" spans="1:25" x14ac:dyDescent="0.2">
      <c r="A2663" s="184">
        <v>12233004</v>
      </c>
      <c r="B2663" s="183" t="str">
        <f>[1]店マスタ!B2662</f>
        <v>梅原家庭電器</v>
      </c>
      <c r="C2663" s="183">
        <v>2.5</v>
      </c>
      <c r="D2663" s="183">
        <v>2.5</v>
      </c>
      <c r="E2663" s="183">
        <f>_xlfn.XLOOKUP(A2663,[2]Sheet1!$R:$R,[2]Sheet1!$AB:$AB,"",0)</f>
        <v>2.5</v>
      </c>
      <c r="F2663" s="183">
        <f>_xlfn.XLOOKUP($A2663,[3]【2026年03月度_全社】RFM客層一覧表データ!$A:$A,[3]【2026年03月度_全社】RFM客層一覧表データ!C:C,"",0)</f>
        <v>186</v>
      </c>
      <c r="G2663" s="183">
        <f>_xlfn.XLOOKUP($A2663,[3]【2026年03月度_全社】RFM客層一覧表データ!$A:$A,[3]【2026年03月度_全社】RFM客層一覧表データ!D:D,"",0)</f>
        <v>71</v>
      </c>
      <c r="H2663" s="183">
        <f>_xlfn.XLOOKUP($A2663,[3]【2026年03月度_全社】RFM客層一覧表データ!$A:$A,[3]【2026年03月度_全社】RFM客層一覧表データ!E:E,"",0)</f>
        <v>126</v>
      </c>
      <c r="I2663" s="183">
        <f>_xlfn.XLOOKUP($A2663,[3]【2026年03月度_全社】RFM客層一覧表データ!$A:$A,[3]【2026年03月度_全社】RFM客層一覧表データ!F:F,"",0)</f>
        <v>6</v>
      </c>
      <c r="J2663" s="183">
        <v>201</v>
      </c>
      <c r="K2663" s="183">
        <v>87</v>
      </c>
      <c r="L2663" s="183">
        <v>137</v>
      </c>
      <c r="M2663" s="183">
        <v>4</v>
      </c>
      <c r="N2663" s="183">
        <v>212</v>
      </c>
      <c r="O2663" s="183">
        <v>85</v>
      </c>
      <c r="P2663" s="183">
        <v>148</v>
      </c>
      <c r="Q2663" s="183">
        <v>7</v>
      </c>
      <c r="R2663" s="183">
        <v>228</v>
      </c>
      <c r="S2663" s="183">
        <v>97</v>
      </c>
      <c r="T2663" s="183">
        <v>160</v>
      </c>
      <c r="U2663" s="183">
        <v>4</v>
      </c>
      <c r="V2663" s="183">
        <v>233</v>
      </c>
      <c r="W2663" s="183">
        <v>85</v>
      </c>
      <c r="X2663" s="183">
        <v>169</v>
      </c>
      <c r="Y2663" s="183">
        <v>6</v>
      </c>
    </row>
    <row r="2664" spans="1:25" x14ac:dyDescent="0.2">
      <c r="A2664" s="184">
        <v>12233005</v>
      </c>
      <c r="B2664" s="183" t="str">
        <f>[1]店マスタ!B2663</f>
        <v>オオハタ電器</v>
      </c>
      <c r="C2664" s="183">
        <v>3.5</v>
      </c>
      <c r="D2664" s="183">
        <v>3.5</v>
      </c>
      <c r="E2664" s="183">
        <f>_xlfn.XLOOKUP(A2664,[2]Sheet1!$R:$R,[2]Sheet1!$AB:$AB,"",0)</f>
        <v>3.5</v>
      </c>
      <c r="F2664" s="183">
        <f>_xlfn.XLOOKUP($A2664,[3]【2026年03月度_全社】RFM客層一覧表データ!$A:$A,[3]【2026年03月度_全社】RFM客層一覧表データ!C:C,"",0)</f>
        <v>547</v>
      </c>
      <c r="G2664" s="183">
        <f>_xlfn.XLOOKUP($A2664,[3]【2026年03月度_全社】RFM客層一覧表データ!$A:$A,[3]【2026年03月度_全社】RFM客層一覧表データ!D:D,"",0)</f>
        <v>220</v>
      </c>
      <c r="H2664" s="183">
        <f>_xlfn.XLOOKUP($A2664,[3]【2026年03月度_全社】RFM客層一覧表データ!$A:$A,[3]【2026年03月度_全社】RFM客層一覧表データ!E:E,"",0)</f>
        <v>292</v>
      </c>
      <c r="I2664" s="183">
        <f>_xlfn.XLOOKUP($A2664,[3]【2026年03月度_全社】RFM客層一覧表データ!$A:$A,[3]【2026年03月度_全社】RFM客層一覧表データ!F:F,"",0)</f>
        <v>31</v>
      </c>
      <c r="J2664" s="183">
        <v>553</v>
      </c>
      <c r="K2664" s="183">
        <v>235</v>
      </c>
      <c r="L2664" s="183">
        <v>310</v>
      </c>
      <c r="M2664" s="183">
        <v>26</v>
      </c>
      <c r="N2664" s="183">
        <v>548</v>
      </c>
      <c r="O2664" s="183">
        <v>238</v>
      </c>
      <c r="P2664" s="183">
        <v>324</v>
      </c>
      <c r="Q2664" s="183">
        <v>22</v>
      </c>
      <c r="R2664" s="183">
        <v>588</v>
      </c>
      <c r="S2664" s="183">
        <v>218</v>
      </c>
      <c r="T2664" s="183">
        <v>325</v>
      </c>
      <c r="U2664" s="183">
        <v>20</v>
      </c>
      <c r="V2664" s="183">
        <v>639</v>
      </c>
      <c r="W2664" s="183">
        <v>237</v>
      </c>
      <c r="X2664" s="183">
        <v>355</v>
      </c>
      <c r="Y2664" s="183">
        <v>28</v>
      </c>
    </row>
    <row r="2665" spans="1:25" x14ac:dyDescent="0.2">
      <c r="A2665" s="184">
        <v>12233009</v>
      </c>
      <c r="B2665" s="183" t="str">
        <f>[1]店マスタ!B2664</f>
        <v>寺島電器商会</v>
      </c>
      <c r="C2665" s="183">
        <v>2.5</v>
      </c>
      <c r="D2665" s="183">
        <v>2.5</v>
      </c>
      <c r="E2665" s="183">
        <f>_xlfn.XLOOKUP(A2665,[2]Sheet1!$R:$R,[2]Sheet1!$AB:$AB,"",0)</f>
        <v>2.5</v>
      </c>
      <c r="F2665" s="183" t="str">
        <f>_xlfn.XLOOKUP($A2665,[3]【2026年03月度_全社】RFM客層一覧表データ!$A:$A,[3]【2026年03月度_全社】RFM客層一覧表データ!C:C,"",0)</f>
        <v/>
      </c>
      <c r="G2665" s="183" t="str">
        <f>_xlfn.XLOOKUP($A2665,[3]【2026年03月度_全社】RFM客層一覧表データ!$A:$A,[3]【2026年03月度_全社】RFM客層一覧表データ!D:D,"",0)</f>
        <v/>
      </c>
      <c r="H2665" s="183" t="str">
        <f>_xlfn.XLOOKUP($A2665,[3]【2026年03月度_全社】RFM客層一覧表データ!$A:$A,[3]【2026年03月度_全社】RFM客層一覧表データ!E:E,"",0)</f>
        <v/>
      </c>
      <c r="I2665" s="183" t="str">
        <f>_xlfn.XLOOKUP($A2665,[3]【2026年03月度_全社】RFM客層一覧表データ!$A:$A,[3]【2026年03月度_全社】RFM客層一覧表データ!F:F,"",0)</f>
        <v/>
      </c>
      <c r="J2665" s="183">
        <v>0</v>
      </c>
      <c r="K2665" s="183">
        <v>0</v>
      </c>
      <c r="L2665" s="183">
        <v>0</v>
      </c>
      <c r="M2665" s="183">
        <v>0</v>
      </c>
      <c r="N2665" s="183">
        <v>0</v>
      </c>
      <c r="O2665" s="183">
        <v>0</v>
      </c>
      <c r="P2665" s="183">
        <v>0</v>
      </c>
      <c r="Q2665" s="183">
        <v>0</v>
      </c>
      <c r="R2665" s="183">
        <v>0</v>
      </c>
      <c r="S2665" s="183">
        <v>0</v>
      </c>
      <c r="T2665" s="183">
        <v>0</v>
      </c>
      <c r="U2665" s="183">
        <v>0</v>
      </c>
      <c r="V2665" s="183">
        <v>0</v>
      </c>
      <c r="W2665" s="183">
        <v>0</v>
      </c>
      <c r="X2665" s="183">
        <v>0</v>
      </c>
      <c r="Y2665" s="183">
        <v>0</v>
      </c>
    </row>
    <row r="2666" spans="1:25" x14ac:dyDescent="0.2">
      <c r="A2666" s="184">
        <v>12233010</v>
      </c>
      <c r="B2666" s="183" t="str">
        <f>[1]店マスタ!B2665</f>
        <v>（有）トミオカ</v>
      </c>
      <c r="C2666" s="183">
        <v>3.5</v>
      </c>
      <c r="D2666" s="183">
        <v>0</v>
      </c>
      <c r="E2666" s="183" t="str">
        <f>_xlfn.XLOOKUP(A2666,[2]Sheet1!$R:$R,[2]Sheet1!$AB:$AB,"",0)</f>
        <v/>
      </c>
      <c r="F2666" s="183" t="str">
        <f>_xlfn.XLOOKUP($A2666,[3]【2026年03月度_全社】RFM客層一覧表データ!$A:$A,[3]【2026年03月度_全社】RFM客層一覧表データ!C:C,"",0)</f>
        <v/>
      </c>
      <c r="G2666" s="183" t="str">
        <f>_xlfn.XLOOKUP($A2666,[3]【2026年03月度_全社】RFM客層一覧表データ!$A:$A,[3]【2026年03月度_全社】RFM客層一覧表データ!D:D,"",0)</f>
        <v/>
      </c>
      <c r="H2666" s="183" t="str">
        <f>_xlfn.XLOOKUP($A2666,[3]【2026年03月度_全社】RFM客層一覧表データ!$A:$A,[3]【2026年03月度_全社】RFM客層一覧表データ!E:E,"",0)</f>
        <v/>
      </c>
      <c r="I2666" s="183" t="str">
        <f>_xlfn.XLOOKUP($A2666,[3]【2026年03月度_全社】RFM客層一覧表データ!$A:$A,[3]【2026年03月度_全社】RFM客層一覧表データ!F:F,"",0)</f>
        <v/>
      </c>
      <c r="J2666" s="183">
        <v>0</v>
      </c>
      <c r="K2666" s="183">
        <v>0</v>
      </c>
      <c r="L2666" s="183">
        <v>0</v>
      </c>
      <c r="M2666" s="183">
        <v>0</v>
      </c>
      <c r="N2666" s="183">
        <v>0</v>
      </c>
      <c r="O2666" s="183">
        <v>0</v>
      </c>
      <c r="P2666" s="183">
        <v>0</v>
      </c>
      <c r="Q2666" s="183">
        <v>0</v>
      </c>
      <c r="R2666" s="183">
        <v>0</v>
      </c>
      <c r="S2666" s="183">
        <v>0</v>
      </c>
      <c r="T2666" s="183">
        <v>0</v>
      </c>
      <c r="U2666" s="183">
        <v>0</v>
      </c>
      <c r="V2666" s="183">
        <v>0</v>
      </c>
      <c r="W2666" s="183">
        <v>0</v>
      </c>
      <c r="X2666" s="183">
        <v>0</v>
      </c>
      <c r="Y2666" s="183">
        <v>0</v>
      </c>
    </row>
    <row r="2667" spans="1:25" x14ac:dyDescent="0.2">
      <c r="A2667" s="184">
        <v>12233013</v>
      </c>
      <c r="B2667" s="183" t="str">
        <f>[1]店マスタ!B2666</f>
        <v>（有）山下ラジオ店</v>
      </c>
      <c r="C2667" s="183">
        <v>1.5</v>
      </c>
      <c r="D2667" s="183">
        <v>1.5</v>
      </c>
      <c r="E2667" s="183">
        <f>_xlfn.XLOOKUP(A2667,[2]Sheet1!$R:$R,[2]Sheet1!$AB:$AB,"",0)</f>
        <v>1.5</v>
      </c>
      <c r="F2667" s="183" t="str">
        <f>_xlfn.XLOOKUP($A2667,[3]【2026年03月度_全社】RFM客層一覧表データ!$A:$A,[3]【2026年03月度_全社】RFM客層一覧表データ!C:C,"",0)</f>
        <v/>
      </c>
      <c r="G2667" s="183" t="str">
        <f>_xlfn.XLOOKUP($A2667,[3]【2026年03月度_全社】RFM客層一覧表データ!$A:$A,[3]【2026年03月度_全社】RFM客層一覧表データ!D:D,"",0)</f>
        <v/>
      </c>
      <c r="H2667" s="183" t="str">
        <f>_xlfn.XLOOKUP($A2667,[3]【2026年03月度_全社】RFM客層一覧表データ!$A:$A,[3]【2026年03月度_全社】RFM客層一覧表データ!E:E,"",0)</f>
        <v/>
      </c>
      <c r="I2667" s="183" t="str">
        <f>_xlfn.XLOOKUP($A2667,[3]【2026年03月度_全社】RFM客層一覧表データ!$A:$A,[3]【2026年03月度_全社】RFM客層一覧表データ!F:F,"",0)</f>
        <v/>
      </c>
      <c r="J2667" s="183">
        <v>0</v>
      </c>
      <c r="K2667" s="183">
        <v>0</v>
      </c>
      <c r="L2667" s="183">
        <v>0</v>
      </c>
      <c r="M2667" s="183">
        <v>0</v>
      </c>
      <c r="N2667" s="183">
        <v>0</v>
      </c>
      <c r="O2667" s="183">
        <v>0</v>
      </c>
      <c r="P2667" s="183">
        <v>0</v>
      </c>
      <c r="Q2667" s="183">
        <v>0</v>
      </c>
      <c r="R2667" s="183">
        <v>0</v>
      </c>
      <c r="S2667" s="183">
        <v>0</v>
      </c>
      <c r="T2667" s="183">
        <v>0</v>
      </c>
      <c r="U2667" s="183">
        <v>0</v>
      </c>
      <c r="V2667" s="183">
        <v>0</v>
      </c>
      <c r="W2667" s="183">
        <v>0</v>
      </c>
      <c r="X2667" s="183">
        <v>0</v>
      </c>
      <c r="Y2667" s="183">
        <v>0</v>
      </c>
    </row>
    <row r="2668" spans="1:25" x14ac:dyDescent="0.2">
      <c r="A2668" s="184">
        <v>12233017</v>
      </c>
      <c r="B2668" s="183" t="str">
        <f>[1]店マスタ!B2667</f>
        <v>島田ラジオ店</v>
      </c>
      <c r="C2668" s="183">
        <v>1.5</v>
      </c>
      <c r="D2668" s="183">
        <v>1.5</v>
      </c>
      <c r="E2668" s="183">
        <f>_xlfn.XLOOKUP(A2668,[2]Sheet1!$R:$R,[2]Sheet1!$AB:$AB,"",0)</f>
        <v>1.5</v>
      </c>
      <c r="F2668" s="183" t="str">
        <f>_xlfn.XLOOKUP($A2668,[3]【2026年03月度_全社】RFM客層一覧表データ!$A:$A,[3]【2026年03月度_全社】RFM客層一覧表データ!C:C,"",0)</f>
        <v/>
      </c>
      <c r="G2668" s="183" t="str">
        <f>_xlfn.XLOOKUP($A2668,[3]【2026年03月度_全社】RFM客層一覧表データ!$A:$A,[3]【2026年03月度_全社】RFM客層一覧表データ!D:D,"",0)</f>
        <v/>
      </c>
      <c r="H2668" s="183" t="str">
        <f>_xlfn.XLOOKUP($A2668,[3]【2026年03月度_全社】RFM客層一覧表データ!$A:$A,[3]【2026年03月度_全社】RFM客層一覧表データ!E:E,"",0)</f>
        <v/>
      </c>
      <c r="I2668" s="183" t="str">
        <f>_xlfn.XLOOKUP($A2668,[3]【2026年03月度_全社】RFM客層一覧表データ!$A:$A,[3]【2026年03月度_全社】RFM客層一覧表データ!F:F,"",0)</f>
        <v/>
      </c>
      <c r="J2668" s="183">
        <v>0</v>
      </c>
      <c r="K2668" s="183">
        <v>0</v>
      </c>
      <c r="L2668" s="183">
        <v>0</v>
      </c>
      <c r="M2668" s="183">
        <v>0</v>
      </c>
      <c r="N2668" s="183">
        <v>0</v>
      </c>
      <c r="O2668" s="183">
        <v>0</v>
      </c>
      <c r="P2668" s="183">
        <v>0</v>
      </c>
      <c r="Q2668" s="183">
        <v>0</v>
      </c>
      <c r="R2668" s="183">
        <v>0</v>
      </c>
      <c r="S2668" s="183">
        <v>0</v>
      </c>
      <c r="T2668" s="183">
        <v>0</v>
      </c>
      <c r="U2668" s="183">
        <v>0</v>
      </c>
      <c r="V2668" s="183">
        <v>0</v>
      </c>
      <c r="W2668" s="183">
        <v>0</v>
      </c>
      <c r="X2668" s="183">
        <v>0</v>
      </c>
      <c r="Y2668" s="183">
        <v>0</v>
      </c>
    </row>
    <row r="2669" spans="1:25" x14ac:dyDescent="0.2">
      <c r="A2669" s="184">
        <v>12233039</v>
      </c>
      <c r="B2669" s="183" t="str">
        <f>[1]店マスタ!B2668</f>
        <v>キレート　コトブキ</v>
      </c>
      <c r="C2669" s="183">
        <v>2.5</v>
      </c>
      <c r="D2669" s="183">
        <v>2.5</v>
      </c>
      <c r="E2669" s="183">
        <f>_xlfn.XLOOKUP(A2669,[2]Sheet1!$R:$R,[2]Sheet1!$AB:$AB,"",0)</f>
        <v>2.5</v>
      </c>
      <c r="F2669" s="183">
        <f>_xlfn.XLOOKUP($A2669,[3]【2026年03月度_全社】RFM客層一覧表データ!$A:$A,[3]【2026年03月度_全社】RFM客層一覧表データ!C:C,"",0)</f>
        <v>414</v>
      </c>
      <c r="G2669" s="183">
        <f>_xlfn.XLOOKUP($A2669,[3]【2026年03月度_全社】RFM客層一覧表データ!$A:$A,[3]【2026年03月度_全社】RFM客層一覧表データ!D:D,"",0)</f>
        <v>207</v>
      </c>
      <c r="H2669" s="183">
        <f>_xlfn.XLOOKUP($A2669,[3]【2026年03月度_全社】RFM客層一覧表データ!$A:$A,[3]【2026年03月度_全社】RFM客層一覧表データ!E:E,"",0)</f>
        <v>212</v>
      </c>
      <c r="I2669" s="183">
        <f>_xlfn.XLOOKUP($A2669,[3]【2026年03月度_全社】RFM客層一覧表データ!$A:$A,[3]【2026年03月度_全社】RFM客層一覧表データ!F:F,"",0)</f>
        <v>24</v>
      </c>
      <c r="J2669" s="183">
        <v>427</v>
      </c>
      <c r="K2669" s="183">
        <v>212</v>
      </c>
      <c r="L2669" s="183">
        <v>212</v>
      </c>
      <c r="M2669" s="183">
        <v>42</v>
      </c>
      <c r="N2669" s="183">
        <v>418</v>
      </c>
      <c r="O2669" s="183">
        <v>185</v>
      </c>
      <c r="P2669" s="183">
        <v>217</v>
      </c>
      <c r="Q2669" s="183">
        <v>42</v>
      </c>
      <c r="R2669" s="183">
        <v>427</v>
      </c>
      <c r="S2669" s="183">
        <v>181</v>
      </c>
      <c r="T2669" s="183">
        <v>227</v>
      </c>
      <c r="U2669" s="183">
        <v>9</v>
      </c>
      <c r="V2669" s="183">
        <v>457</v>
      </c>
      <c r="W2669" s="183">
        <v>178</v>
      </c>
      <c r="X2669" s="183">
        <v>237</v>
      </c>
      <c r="Y2669" s="183">
        <v>10</v>
      </c>
    </row>
    <row r="2670" spans="1:25" x14ac:dyDescent="0.2">
      <c r="A2670" s="184">
        <v>12233055</v>
      </c>
      <c r="B2670" s="183" t="str">
        <f>[1]店マスタ!B2669</f>
        <v>株式会社デンユー</v>
      </c>
      <c r="C2670" s="183">
        <v>3.5</v>
      </c>
      <c r="D2670" s="183">
        <v>2.5</v>
      </c>
      <c r="E2670" s="183">
        <f>_xlfn.XLOOKUP(A2670,[2]Sheet1!$R:$R,[2]Sheet1!$AB:$AB,"",0)</f>
        <v>2.5</v>
      </c>
      <c r="F2670" s="183">
        <f>_xlfn.XLOOKUP($A2670,[3]【2026年03月度_全社】RFM客層一覧表データ!$A:$A,[3]【2026年03月度_全社】RFM客層一覧表データ!C:C,"",0)</f>
        <v>417</v>
      </c>
      <c r="G2670" s="183">
        <f>_xlfn.XLOOKUP($A2670,[3]【2026年03月度_全社】RFM客層一覧表データ!$A:$A,[3]【2026年03月度_全社】RFM客層一覧表データ!D:D,"",0)</f>
        <v>164</v>
      </c>
      <c r="H2670" s="183">
        <f>_xlfn.XLOOKUP($A2670,[3]【2026年03月度_全社】RFM客層一覧表データ!$A:$A,[3]【2026年03月度_全社】RFM客層一覧表データ!E:E,"",0)</f>
        <v>231</v>
      </c>
      <c r="I2670" s="183">
        <f>_xlfn.XLOOKUP($A2670,[3]【2026年03月度_全社】RFM客層一覧表データ!$A:$A,[3]【2026年03月度_全社】RFM客層一覧表データ!F:F,"",0)</f>
        <v>21</v>
      </c>
      <c r="J2670" s="183">
        <v>428</v>
      </c>
      <c r="K2670" s="183">
        <v>173</v>
      </c>
      <c r="L2670" s="183">
        <v>252</v>
      </c>
      <c r="M2670" s="183">
        <v>17</v>
      </c>
      <c r="N2670" s="183">
        <v>438</v>
      </c>
      <c r="O2670" s="183">
        <v>188</v>
      </c>
      <c r="P2670" s="183">
        <v>249</v>
      </c>
      <c r="Q2670" s="183">
        <v>24</v>
      </c>
      <c r="R2670" s="183">
        <v>447</v>
      </c>
      <c r="S2670" s="183">
        <v>220</v>
      </c>
      <c r="T2670" s="183">
        <v>255</v>
      </c>
      <c r="U2670" s="183">
        <v>21</v>
      </c>
      <c r="V2670" s="183">
        <v>487</v>
      </c>
      <c r="W2670" s="183">
        <v>224</v>
      </c>
      <c r="X2670" s="183">
        <v>253</v>
      </c>
      <c r="Y2670" s="183">
        <v>37</v>
      </c>
    </row>
    <row r="2671" spans="1:25" x14ac:dyDescent="0.2">
      <c r="A2671" s="184">
        <v>12233061</v>
      </c>
      <c r="B2671" s="183" t="str">
        <f>[1]店マスタ!B2670</f>
        <v>キノデンキ</v>
      </c>
      <c r="C2671" s="183">
        <v>1.5</v>
      </c>
      <c r="D2671" s="183">
        <v>1.5</v>
      </c>
      <c r="E2671" s="183" t="str">
        <f>_xlfn.XLOOKUP(A2671,[2]Sheet1!$R:$R,[2]Sheet1!$AB:$AB,"",0)</f>
        <v/>
      </c>
      <c r="F2671" s="183" t="str">
        <f>_xlfn.XLOOKUP($A2671,[3]【2026年03月度_全社】RFM客層一覧表データ!$A:$A,[3]【2026年03月度_全社】RFM客層一覧表データ!C:C,"",0)</f>
        <v/>
      </c>
      <c r="G2671" s="183" t="str">
        <f>_xlfn.XLOOKUP($A2671,[3]【2026年03月度_全社】RFM客層一覧表データ!$A:$A,[3]【2026年03月度_全社】RFM客層一覧表データ!D:D,"",0)</f>
        <v/>
      </c>
      <c r="H2671" s="183" t="str">
        <f>_xlfn.XLOOKUP($A2671,[3]【2026年03月度_全社】RFM客層一覧表データ!$A:$A,[3]【2026年03月度_全社】RFM客層一覧表データ!E:E,"",0)</f>
        <v/>
      </c>
      <c r="I2671" s="183" t="str">
        <f>_xlfn.XLOOKUP($A2671,[3]【2026年03月度_全社】RFM客層一覧表データ!$A:$A,[3]【2026年03月度_全社】RFM客層一覧表データ!F:F,"",0)</f>
        <v/>
      </c>
      <c r="J2671" s="183">
        <v>0</v>
      </c>
      <c r="K2671" s="183">
        <v>0</v>
      </c>
      <c r="L2671" s="183">
        <v>0</v>
      </c>
      <c r="M2671" s="183">
        <v>0</v>
      </c>
      <c r="N2671" s="183">
        <v>0</v>
      </c>
      <c r="O2671" s="183">
        <v>0</v>
      </c>
      <c r="P2671" s="183">
        <v>0</v>
      </c>
      <c r="Q2671" s="183">
        <v>0</v>
      </c>
      <c r="R2671" s="183">
        <v>0</v>
      </c>
      <c r="S2671" s="183">
        <v>0</v>
      </c>
      <c r="T2671" s="183">
        <v>0</v>
      </c>
      <c r="U2671" s="183">
        <v>0</v>
      </c>
      <c r="V2671" s="183">
        <v>0</v>
      </c>
      <c r="W2671" s="183">
        <v>0</v>
      </c>
      <c r="X2671" s="183">
        <v>0</v>
      </c>
      <c r="Y2671" s="183">
        <v>0</v>
      </c>
    </row>
    <row r="2672" spans="1:25" x14ac:dyDescent="0.2">
      <c r="A2672" s="184">
        <v>12233112</v>
      </c>
      <c r="B2672" s="183" t="str">
        <f>[1]店マスタ!B2671</f>
        <v>上伝馬　ハクヨー電機</v>
      </c>
      <c r="C2672" s="183">
        <v>1.5</v>
      </c>
      <c r="D2672" s="183">
        <v>1.5</v>
      </c>
      <c r="E2672" s="183" t="str">
        <f>_xlfn.XLOOKUP(A2672,[2]Sheet1!$R:$R,[2]Sheet1!$AB:$AB,"",0)</f>
        <v/>
      </c>
      <c r="F2672" s="183" t="str">
        <f>_xlfn.XLOOKUP($A2672,[3]【2026年03月度_全社】RFM客層一覧表データ!$A:$A,[3]【2026年03月度_全社】RFM客層一覧表データ!C:C,"",0)</f>
        <v/>
      </c>
      <c r="G2672" s="183" t="str">
        <f>_xlfn.XLOOKUP($A2672,[3]【2026年03月度_全社】RFM客層一覧表データ!$A:$A,[3]【2026年03月度_全社】RFM客層一覧表データ!D:D,"",0)</f>
        <v/>
      </c>
      <c r="H2672" s="183" t="str">
        <f>_xlfn.XLOOKUP($A2672,[3]【2026年03月度_全社】RFM客層一覧表データ!$A:$A,[3]【2026年03月度_全社】RFM客層一覧表データ!E:E,"",0)</f>
        <v/>
      </c>
      <c r="I2672" s="183" t="str">
        <f>_xlfn.XLOOKUP($A2672,[3]【2026年03月度_全社】RFM客層一覧表データ!$A:$A,[3]【2026年03月度_全社】RFM客層一覧表データ!F:F,"",0)</f>
        <v/>
      </c>
      <c r="J2672" s="183">
        <v>0</v>
      </c>
      <c r="K2672" s="183">
        <v>0</v>
      </c>
      <c r="L2672" s="183">
        <v>0</v>
      </c>
      <c r="M2672" s="183">
        <v>0</v>
      </c>
      <c r="N2672" s="183">
        <v>0</v>
      </c>
      <c r="O2672" s="183">
        <v>0</v>
      </c>
      <c r="P2672" s="183">
        <v>0</v>
      </c>
      <c r="Q2672" s="183">
        <v>0</v>
      </c>
      <c r="R2672" s="183">
        <v>0</v>
      </c>
      <c r="S2672" s="183">
        <v>0</v>
      </c>
      <c r="T2672" s="183">
        <v>0</v>
      </c>
      <c r="U2672" s="183">
        <v>0</v>
      </c>
      <c r="V2672" s="183">
        <v>0</v>
      </c>
      <c r="W2672" s="183">
        <v>0</v>
      </c>
      <c r="X2672" s="183">
        <v>0</v>
      </c>
      <c r="Y2672" s="183">
        <v>0</v>
      </c>
    </row>
    <row r="2673" spans="1:25" x14ac:dyDescent="0.2">
      <c r="A2673" s="184">
        <v>12234101</v>
      </c>
      <c r="B2673" s="183" t="str">
        <f>[1]店マスタ!B2672</f>
        <v>コバヤシ電器</v>
      </c>
      <c r="C2673" s="183">
        <v>3</v>
      </c>
      <c r="D2673" s="183">
        <v>3</v>
      </c>
      <c r="E2673" s="183">
        <f>_xlfn.XLOOKUP(A2673,[2]Sheet1!$R:$R,[2]Sheet1!$AB:$AB,"",0)</f>
        <v>3</v>
      </c>
      <c r="F2673" s="183">
        <f>_xlfn.XLOOKUP($A2673,[3]【2026年03月度_全社】RFM客層一覧表データ!$A:$A,[3]【2026年03月度_全社】RFM客層一覧表データ!C:C,"",0)</f>
        <v>522</v>
      </c>
      <c r="G2673" s="183">
        <f>_xlfn.XLOOKUP($A2673,[3]【2026年03月度_全社】RFM客層一覧表データ!$A:$A,[3]【2026年03月度_全社】RFM客層一覧表データ!D:D,"",0)</f>
        <v>229</v>
      </c>
      <c r="H2673" s="183">
        <f>_xlfn.XLOOKUP($A2673,[3]【2026年03月度_全社】RFM客層一覧表データ!$A:$A,[3]【2026年03月度_全社】RFM客層一覧表データ!E:E,"",0)</f>
        <v>277</v>
      </c>
      <c r="I2673" s="183">
        <f>_xlfn.XLOOKUP($A2673,[3]【2026年03月度_全社】RFM客層一覧表データ!$A:$A,[3]【2026年03月度_全社】RFM客層一覧表データ!F:F,"",0)</f>
        <v>29</v>
      </c>
      <c r="J2673" s="183">
        <v>544</v>
      </c>
      <c r="K2673" s="183">
        <v>269</v>
      </c>
      <c r="L2673" s="183">
        <v>281</v>
      </c>
      <c r="M2673" s="183">
        <v>45</v>
      </c>
      <c r="N2673" s="183">
        <v>530</v>
      </c>
      <c r="O2673" s="183">
        <v>233</v>
      </c>
      <c r="P2673" s="183">
        <v>293</v>
      </c>
      <c r="Q2673" s="183">
        <v>26</v>
      </c>
      <c r="R2673" s="183">
        <v>537</v>
      </c>
      <c r="S2673" s="183">
        <v>228</v>
      </c>
      <c r="T2673" s="183">
        <v>298</v>
      </c>
      <c r="U2673" s="183">
        <v>26</v>
      </c>
      <c r="V2673" s="183">
        <v>547</v>
      </c>
      <c r="W2673" s="183">
        <v>233</v>
      </c>
      <c r="X2673" s="183">
        <v>309</v>
      </c>
      <c r="Y2673" s="183">
        <v>25</v>
      </c>
    </row>
    <row r="2674" spans="1:25" x14ac:dyDescent="0.2">
      <c r="A2674" s="184">
        <v>12234113</v>
      </c>
      <c r="B2674" s="183" t="str">
        <f>[1]店マスタ!B2673</f>
        <v>パレッツいわもと</v>
      </c>
      <c r="C2674" s="183">
        <v>5.5</v>
      </c>
      <c r="D2674" s="183">
        <v>0</v>
      </c>
      <c r="E2674" s="183" t="str">
        <f>_xlfn.XLOOKUP(A2674,[2]Sheet1!$R:$R,[2]Sheet1!$AB:$AB,"",0)</f>
        <v/>
      </c>
      <c r="F2674" s="183" t="str">
        <f>_xlfn.XLOOKUP($A2674,[3]【2026年03月度_全社】RFM客層一覧表データ!$A:$A,[3]【2026年03月度_全社】RFM客層一覧表データ!C:C,"",0)</f>
        <v/>
      </c>
      <c r="G2674" s="183" t="str">
        <f>_xlfn.XLOOKUP($A2674,[3]【2026年03月度_全社】RFM客層一覧表データ!$A:$A,[3]【2026年03月度_全社】RFM客層一覧表データ!D:D,"",0)</f>
        <v/>
      </c>
      <c r="H2674" s="183" t="str">
        <f>_xlfn.XLOOKUP($A2674,[3]【2026年03月度_全社】RFM客層一覧表データ!$A:$A,[3]【2026年03月度_全社】RFM客層一覧表データ!E:E,"",0)</f>
        <v/>
      </c>
      <c r="I2674" s="183" t="str">
        <f>_xlfn.XLOOKUP($A2674,[3]【2026年03月度_全社】RFM客層一覧表データ!$A:$A,[3]【2026年03月度_全社】RFM客層一覧表データ!F:F,"",0)</f>
        <v/>
      </c>
      <c r="J2674" s="183">
        <v>0</v>
      </c>
      <c r="K2674" s="183">
        <v>0</v>
      </c>
      <c r="L2674" s="183">
        <v>0</v>
      </c>
      <c r="M2674" s="183">
        <v>0</v>
      </c>
      <c r="N2674" s="183">
        <v>1333</v>
      </c>
      <c r="O2674" s="183">
        <v>732</v>
      </c>
      <c r="P2674" s="183">
        <v>829</v>
      </c>
      <c r="Q2674" s="183">
        <v>55</v>
      </c>
      <c r="R2674" s="183">
        <v>1375</v>
      </c>
      <c r="S2674" s="183">
        <v>728</v>
      </c>
      <c r="T2674" s="183">
        <v>845</v>
      </c>
      <c r="U2674" s="183">
        <v>55</v>
      </c>
      <c r="V2674" s="183">
        <v>1420</v>
      </c>
      <c r="W2674" s="183">
        <v>713</v>
      </c>
      <c r="X2674" s="183">
        <v>873</v>
      </c>
      <c r="Y2674" s="183">
        <v>69</v>
      </c>
    </row>
    <row r="2675" spans="1:25" x14ac:dyDescent="0.2">
      <c r="A2675" s="184">
        <v>12234202</v>
      </c>
      <c r="B2675" s="183" t="str">
        <f>[1]店マスタ!B2674</f>
        <v>池田ラジオ店</v>
      </c>
      <c r="C2675" s="183">
        <v>1.5</v>
      </c>
      <c r="D2675" s="183">
        <v>0</v>
      </c>
      <c r="E2675" s="183" t="str">
        <f>_xlfn.XLOOKUP(A2675,[2]Sheet1!$R:$R,[2]Sheet1!$AB:$AB,"",0)</f>
        <v/>
      </c>
      <c r="F2675" s="183" t="str">
        <f>_xlfn.XLOOKUP($A2675,[3]【2026年03月度_全社】RFM客層一覧表データ!$A:$A,[3]【2026年03月度_全社】RFM客層一覧表データ!C:C,"",0)</f>
        <v/>
      </c>
      <c r="G2675" s="183" t="str">
        <f>_xlfn.XLOOKUP($A2675,[3]【2026年03月度_全社】RFM客層一覧表データ!$A:$A,[3]【2026年03月度_全社】RFM客層一覧表データ!D:D,"",0)</f>
        <v/>
      </c>
      <c r="H2675" s="183" t="str">
        <f>_xlfn.XLOOKUP($A2675,[3]【2026年03月度_全社】RFM客層一覧表データ!$A:$A,[3]【2026年03月度_全社】RFM客層一覧表データ!E:E,"",0)</f>
        <v/>
      </c>
      <c r="I2675" s="183" t="str">
        <f>_xlfn.XLOOKUP($A2675,[3]【2026年03月度_全社】RFM客層一覧表データ!$A:$A,[3]【2026年03月度_全社】RFM客層一覧表データ!F:F,"",0)</f>
        <v/>
      </c>
      <c r="J2675" s="183">
        <v>0</v>
      </c>
      <c r="K2675" s="183">
        <v>0</v>
      </c>
      <c r="L2675" s="183">
        <v>0</v>
      </c>
      <c r="M2675" s="183">
        <v>0</v>
      </c>
      <c r="N2675" s="183">
        <v>0</v>
      </c>
      <c r="O2675" s="183">
        <v>0</v>
      </c>
      <c r="P2675" s="183">
        <v>0</v>
      </c>
      <c r="Q2675" s="183">
        <v>0</v>
      </c>
      <c r="R2675" s="183">
        <v>0</v>
      </c>
      <c r="S2675" s="183">
        <v>0</v>
      </c>
      <c r="T2675" s="183">
        <v>0</v>
      </c>
      <c r="U2675" s="183">
        <v>0</v>
      </c>
      <c r="V2675" s="183">
        <v>0</v>
      </c>
      <c r="W2675" s="183">
        <v>0</v>
      </c>
      <c r="X2675" s="183">
        <v>0</v>
      </c>
      <c r="Y2675" s="183">
        <v>0</v>
      </c>
    </row>
    <row r="2676" spans="1:25" x14ac:dyDescent="0.2">
      <c r="A2676" s="184">
        <v>12234205</v>
      </c>
      <c r="B2676" s="183" t="str">
        <f>[1]店マスタ!B2675</f>
        <v>電化のマック</v>
      </c>
      <c r="C2676" s="183">
        <v>1</v>
      </c>
      <c r="D2676" s="183">
        <v>0</v>
      </c>
      <c r="E2676" s="183" t="str">
        <f>_xlfn.XLOOKUP(A2676,[2]Sheet1!$R:$R,[2]Sheet1!$AB:$AB,"",0)</f>
        <v/>
      </c>
      <c r="F2676" s="183" t="str">
        <f>_xlfn.XLOOKUP($A2676,[3]【2026年03月度_全社】RFM客層一覧表データ!$A:$A,[3]【2026年03月度_全社】RFM客層一覧表データ!C:C,"",0)</f>
        <v/>
      </c>
      <c r="G2676" s="183" t="str">
        <f>_xlfn.XLOOKUP($A2676,[3]【2026年03月度_全社】RFM客層一覧表データ!$A:$A,[3]【2026年03月度_全社】RFM客層一覧表データ!D:D,"",0)</f>
        <v/>
      </c>
      <c r="H2676" s="183" t="str">
        <f>_xlfn.XLOOKUP($A2676,[3]【2026年03月度_全社】RFM客層一覧表データ!$A:$A,[3]【2026年03月度_全社】RFM客層一覧表データ!E:E,"",0)</f>
        <v/>
      </c>
      <c r="I2676" s="183" t="str">
        <f>_xlfn.XLOOKUP($A2676,[3]【2026年03月度_全社】RFM客層一覧表データ!$A:$A,[3]【2026年03月度_全社】RFM客層一覧表データ!F:F,"",0)</f>
        <v/>
      </c>
      <c r="J2676" s="183">
        <v>0</v>
      </c>
      <c r="K2676" s="183">
        <v>0</v>
      </c>
      <c r="L2676" s="183">
        <v>0</v>
      </c>
      <c r="M2676" s="183">
        <v>0</v>
      </c>
      <c r="N2676" s="183">
        <v>0</v>
      </c>
      <c r="O2676" s="183">
        <v>0</v>
      </c>
      <c r="P2676" s="183">
        <v>0</v>
      </c>
      <c r="Q2676" s="183">
        <v>0</v>
      </c>
      <c r="R2676" s="183">
        <v>0</v>
      </c>
      <c r="S2676" s="183">
        <v>0</v>
      </c>
      <c r="T2676" s="183">
        <v>0</v>
      </c>
      <c r="U2676" s="183">
        <v>0</v>
      </c>
      <c r="V2676" s="183">
        <v>0</v>
      </c>
      <c r="W2676" s="183">
        <v>0</v>
      </c>
      <c r="X2676" s="183">
        <v>0</v>
      </c>
      <c r="Y2676" s="183">
        <v>0</v>
      </c>
    </row>
    <row r="2677" spans="1:25" x14ac:dyDescent="0.2">
      <c r="A2677" s="184">
        <v>12235012</v>
      </c>
      <c r="B2677" s="183" t="str">
        <f>[1]店マスタ!B2676</f>
        <v>ムラマツ電器</v>
      </c>
      <c r="C2677" s="183">
        <v>2</v>
      </c>
      <c r="D2677" s="183">
        <v>2</v>
      </c>
      <c r="E2677" s="183" t="str">
        <f>_xlfn.XLOOKUP(A2677,[2]Sheet1!$R:$R,[2]Sheet1!$AB:$AB,"",0)</f>
        <v/>
      </c>
      <c r="F2677" s="183" t="str">
        <f>_xlfn.XLOOKUP($A2677,[3]【2026年03月度_全社】RFM客層一覧表データ!$A:$A,[3]【2026年03月度_全社】RFM客層一覧表データ!C:C,"",0)</f>
        <v/>
      </c>
      <c r="G2677" s="183" t="str">
        <f>_xlfn.XLOOKUP($A2677,[3]【2026年03月度_全社】RFM客層一覧表データ!$A:$A,[3]【2026年03月度_全社】RFM客層一覧表データ!D:D,"",0)</f>
        <v/>
      </c>
      <c r="H2677" s="183" t="str">
        <f>_xlfn.XLOOKUP($A2677,[3]【2026年03月度_全社】RFM客層一覧表データ!$A:$A,[3]【2026年03月度_全社】RFM客層一覧表データ!E:E,"",0)</f>
        <v/>
      </c>
      <c r="I2677" s="183" t="str">
        <f>_xlfn.XLOOKUP($A2677,[3]【2026年03月度_全社】RFM客層一覧表データ!$A:$A,[3]【2026年03月度_全社】RFM客層一覧表データ!F:F,"",0)</f>
        <v/>
      </c>
      <c r="J2677" s="183">
        <v>0</v>
      </c>
      <c r="K2677" s="183">
        <v>0</v>
      </c>
      <c r="L2677" s="183">
        <v>0</v>
      </c>
      <c r="M2677" s="183">
        <v>0</v>
      </c>
      <c r="N2677" s="183">
        <v>0</v>
      </c>
      <c r="O2677" s="183">
        <v>0</v>
      </c>
      <c r="P2677" s="183">
        <v>0</v>
      </c>
      <c r="Q2677" s="183">
        <v>0</v>
      </c>
      <c r="R2677" s="183">
        <v>0</v>
      </c>
      <c r="S2677" s="183">
        <v>0</v>
      </c>
      <c r="T2677" s="183">
        <v>0</v>
      </c>
      <c r="U2677" s="183">
        <v>0</v>
      </c>
      <c r="V2677" s="183">
        <v>0</v>
      </c>
      <c r="W2677" s="183">
        <v>0</v>
      </c>
      <c r="X2677" s="183">
        <v>0</v>
      </c>
      <c r="Y2677" s="183">
        <v>0</v>
      </c>
    </row>
    <row r="2678" spans="1:25" x14ac:dyDescent="0.2">
      <c r="A2678" s="184">
        <v>12235015</v>
      </c>
      <c r="B2678" s="183" t="str">
        <f>[1]店マスタ!B2677</f>
        <v>株式会社　パレッツ</v>
      </c>
      <c r="C2678" s="183">
        <v>1.5</v>
      </c>
      <c r="D2678" s="183">
        <v>1.5</v>
      </c>
      <c r="E2678" s="183">
        <f>_xlfn.XLOOKUP(A2678,[2]Sheet1!$R:$R,[2]Sheet1!$AB:$AB,"",0)</f>
        <v>1.5</v>
      </c>
      <c r="F2678" s="183" t="str">
        <f>_xlfn.XLOOKUP($A2678,[3]【2026年03月度_全社】RFM客層一覧表データ!$A:$A,[3]【2026年03月度_全社】RFM客層一覧表データ!C:C,"",0)</f>
        <v/>
      </c>
      <c r="G2678" s="183" t="str">
        <f>_xlfn.XLOOKUP($A2678,[3]【2026年03月度_全社】RFM客層一覧表データ!$A:$A,[3]【2026年03月度_全社】RFM客層一覧表データ!D:D,"",0)</f>
        <v/>
      </c>
      <c r="H2678" s="183" t="str">
        <f>_xlfn.XLOOKUP($A2678,[3]【2026年03月度_全社】RFM客層一覧表データ!$A:$A,[3]【2026年03月度_全社】RFM客層一覧表データ!E:E,"",0)</f>
        <v/>
      </c>
      <c r="I2678" s="183" t="str">
        <f>_xlfn.XLOOKUP($A2678,[3]【2026年03月度_全社】RFM客層一覧表データ!$A:$A,[3]【2026年03月度_全社】RFM客層一覧表データ!F:F,"",0)</f>
        <v/>
      </c>
      <c r="J2678" s="183">
        <v>0</v>
      </c>
      <c r="K2678" s="183">
        <v>0</v>
      </c>
      <c r="L2678" s="183">
        <v>0</v>
      </c>
      <c r="M2678" s="183">
        <v>0</v>
      </c>
      <c r="N2678" s="183">
        <v>0</v>
      </c>
      <c r="O2678" s="183">
        <v>0</v>
      </c>
      <c r="P2678" s="183">
        <v>0</v>
      </c>
      <c r="Q2678" s="183">
        <v>0</v>
      </c>
      <c r="R2678" s="183">
        <v>0</v>
      </c>
      <c r="S2678" s="183">
        <v>0</v>
      </c>
      <c r="T2678" s="183">
        <v>0</v>
      </c>
      <c r="U2678" s="183">
        <v>0</v>
      </c>
      <c r="V2678" s="183">
        <v>0</v>
      </c>
      <c r="W2678" s="183">
        <v>0</v>
      </c>
      <c r="X2678" s="183">
        <v>0</v>
      </c>
      <c r="Y2678" s="183">
        <v>0</v>
      </c>
    </row>
    <row r="2679" spans="1:25" x14ac:dyDescent="0.2">
      <c r="A2679" s="184">
        <v>12235026</v>
      </c>
      <c r="B2679" s="183" t="str">
        <f>[1]店マスタ!B2678</f>
        <v>（株）シントク電器</v>
      </c>
      <c r="C2679" s="183">
        <v>2.5</v>
      </c>
      <c r="D2679" s="183">
        <v>2.5</v>
      </c>
      <c r="E2679" s="183">
        <f>_xlfn.XLOOKUP(A2679,[2]Sheet1!$R:$R,[2]Sheet1!$AB:$AB,"",0)</f>
        <v>2.5</v>
      </c>
      <c r="F2679" s="183">
        <f>_xlfn.XLOOKUP($A2679,[3]【2026年03月度_全社】RFM客層一覧表データ!$A:$A,[3]【2026年03月度_全社】RFM客層一覧表データ!C:C,"",0)</f>
        <v>234</v>
      </c>
      <c r="G2679" s="183">
        <f>_xlfn.XLOOKUP($A2679,[3]【2026年03月度_全社】RFM客層一覧表データ!$A:$A,[3]【2026年03月度_全社】RFM客層一覧表データ!D:D,"",0)</f>
        <v>0</v>
      </c>
      <c r="H2679" s="183">
        <f>_xlfn.XLOOKUP($A2679,[3]【2026年03月度_全社】RFM客層一覧表データ!$A:$A,[3]【2026年03月度_全社】RFM客層一覧表データ!E:E,"",0)</f>
        <v>116</v>
      </c>
      <c r="I2679" s="183">
        <f>_xlfn.XLOOKUP($A2679,[3]【2026年03月度_全社】RFM客層一覧表データ!$A:$A,[3]【2026年03月度_全社】RFM客層一覧表データ!F:F,"",0)</f>
        <v>0</v>
      </c>
      <c r="J2679" s="183">
        <v>274</v>
      </c>
      <c r="K2679" s="183">
        <v>0</v>
      </c>
      <c r="L2679" s="183">
        <v>125</v>
      </c>
      <c r="M2679" s="183">
        <v>0</v>
      </c>
      <c r="N2679" s="183">
        <v>287</v>
      </c>
      <c r="O2679" s="183">
        <v>1</v>
      </c>
      <c r="P2679" s="183">
        <v>135</v>
      </c>
      <c r="Q2679" s="183">
        <v>0</v>
      </c>
      <c r="R2679" s="183">
        <v>291</v>
      </c>
      <c r="S2679" s="183">
        <v>5</v>
      </c>
      <c r="T2679" s="183">
        <v>138</v>
      </c>
      <c r="U2679" s="183">
        <v>0</v>
      </c>
      <c r="V2679" s="183">
        <v>301</v>
      </c>
      <c r="W2679" s="183">
        <v>3</v>
      </c>
      <c r="X2679" s="183">
        <v>132</v>
      </c>
      <c r="Y2679" s="183">
        <v>1</v>
      </c>
    </row>
    <row r="2680" spans="1:25" x14ac:dyDescent="0.2">
      <c r="A2680" s="184">
        <v>12235070</v>
      </c>
      <c r="B2680" s="183" t="str">
        <f>[1]店マスタ!B2679</f>
        <v>Ｌｉｖｅはしがや</v>
      </c>
      <c r="C2680" s="183">
        <v>4</v>
      </c>
      <c r="D2680" s="183">
        <v>4</v>
      </c>
      <c r="E2680" s="183">
        <f>_xlfn.XLOOKUP(A2680,[2]Sheet1!$R:$R,[2]Sheet1!$AB:$AB,"",0)</f>
        <v>4</v>
      </c>
      <c r="F2680" s="183">
        <f>_xlfn.XLOOKUP($A2680,[3]【2026年03月度_全社】RFM客層一覧表データ!$A:$A,[3]【2026年03月度_全社】RFM客層一覧表データ!C:C,"",0)</f>
        <v>525</v>
      </c>
      <c r="G2680" s="183">
        <f>_xlfn.XLOOKUP($A2680,[3]【2026年03月度_全社】RFM客層一覧表データ!$A:$A,[3]【2026年03月度_全社】RFM客層一覧表データ!D:D,"",0)</f>
        <v>197</v>
      </c>
      <c r="H2680" s="183">
        <f>_xlfn.XLOOKUP($A2680,[3]【2026年03月度_全社】RFM客層一覧表データ!$A:$A,[3]【2026年03月度_全社】RFM客層一覧表データ!E:E,"",0)</f>
        <v>286</v>
      </c>
      <c r="I2680" s="183">
        <f>_xlfn.XLOOKUP($A2680,[3]【2026年03月度_全社】RFM客層一覧表データ!$A:$A,[3]【2026年03月度_全社】RFM客層一覧表データ!F:F,"",0)</f>
        <v>25</v>
      </c>
      <c r="J2680" s="183">
        <v>514</v>
      </c>
      <c r="K2680" s="183">
        <v>173</v>
      </c>
      <c r="L2680" s="183">
        <v>284</v>
      </c>
      <c r="M2680" s="183">
        <v>31</v>
      </c>
      <c r="N2680" s="183">
        <v>506</v>
      </c>
      <c r="O2680" s="183">
        <v>279</v>
      </c>
      <c r="P2680" s="183">
        <v>278</v>
      </c>
      <c r="Q2680" s="183">
        <v>31</v>
      </c>
      <c r="R2680" s="183">
        <v>484</v>
      </c>
      <c r="S2680" s="183">
        <v>258</v>
      </c>
      <c r="T2680" s="183">
        <v>266</v>
      </c>
      <c r="U2680" s="183">
        <v>29</v>
      </c>
      <c r="V2680" s="183">
        <v>471</v>
      </c>
      <c r="W2680" s="183">
        <v>206</v>
      </c>
      <c r="X2680" s="183">
        <v>247</v>
      </c>
      <c r="Y2680" s="183">
        <v>24</v>
      </c>
    </row>
    <row r="2681" spans="1:25" x14ac:dyDescent="0.2">
      <c r="A2681" s="184">
        <v>12235087</v>
      </c>
      <c r="B2681" s="183" t="str">
        <f>[1]店マスタ!B2680</f>
        <v>パレッツやいづ</v>
      </c>
      <c r="C2681" s="183">
        <v>3.5</v>
      </c>
      <c r="D2681" s="183">
        <v>3.5</v>
      </c>
      <c r="E2681" s="183">
        <f>_xlfn.XLOOKUP(A2681,[2]Sheet1!$R:$R,[2]Sheet1!$AB:$AB,"",0)</f>
        <v>3.5</v>
      </c>
      <c r="F2681" s="183">
        <f>_xlfn.XLOOKUP($A2681,[3]【2026年03月度_全社】RFM客層一覧表データ!$A:$A,[3]【2026年03月度_全社】RFM客層一覧表データ!C:C,"",0)</f>
        <v>1295</v>
      </c>
      <c r="G2681" s="183">
        <f>_xlfn.XLOOKUP($A2681,[3]【2026年03月度_全社】RFM客層一覧表データ!$A:$A,[3]【2026年03月度_全社】RFM客層一覧表データ!D:D,"",0)</f>
        <v>447</v>
      </c>
      <c r="H2681" s="183">
        <f>_xlfn.XLOOKUP($A2681,[3]【2026年03月度_全社】RFM客層一覧表データ!$A:$A,[3]【2026年03月度_全社】RFM客層一覧表データ!E:E,"",0)</f>
        <v>837</v>
      </c>
      <c r="I2681" s="183">
        <f>_xlfn.XLOOKUP($A2681,[3]【2026年03月度_全社】RFM客層一覧表データ!$A:$A,[3]【2026年03月度_全社】RFM客層一覧表データ!F:F,"",0)</f>
        <v>151</v>
      </c>
      <c r="J2681" s="183">
        <v>1094</v>
      </c>
      <c r="K2681" s="183">
        <v>426</v>
      </c>
      <c r="L2681" s="183">
        <v>709</v>
      </c>
      <c r="M2681" s="183">
        <v>74</v>
      </c>
      <c r="N2681" s="183">
        <v>629</v>
      </c>
      <c r="O2681" s="183">
        <v>283</v>
      </c>
      <c r="P2681" s="183">
        <v>385</v>
      </c>
      <c r="Q2681" s="183">
        <v>23</v>
      </c>
      <c r="R2681" s="183">
        <v>665</v>
      </c>
      <c r="S2681" s="183">
        <v>313</v>
      </c>
      <c r="T2681" s="183">
        <v>396</v>
      </c>
      <c r="U2681" s="183">
        <v>31</v>
      </c>
      <c r="V2681" s="183">
        <v>682</v>
      </c>
      <c r="W2681" s="183">
        <v>335</v>
      </c>
      <c r="X2681" s="183">
        <v>395</v>
      </c>
      <c r="Y2681" s="183">
        <v>46</v>
      </c>
    </row>
    <row r="2682" spans="1:25" x14ac:dyDescent="0.2">
      <c r="A2682" s="184">
        <v>12235095</v>
      </c>
      <c r="B2682" s="183" t="str">
        <f>[1]店マスタ!B2681</f>
        <v>パレッツなかじま</v>
      </c>
      <c r="C2682" s="183">
        <v>6</v>
      </c>
      <c r="D2682" s="183">
        <v>6</v>
      </c>
      <c r="E2682" s="183">
        <f>_xlfn.XLOOKUP(A2682,[2]Sheet1!$R:$R,[2]Sheet1!$AB:$AB,"",0)</f>
        <v>6</v>
      </c>
      <c r="F2682" s="183">
        <f>_xlfn.XLOOKUP($A2682,[3]【2026年03月度_全社】RFM客層一覧表データ!$A:$A,[3]【2026年03月度_全社】RFM客層一覧表データ!C:C,"",0)</f>
        <v>1212</v>
      </c>
      <c r="G2682" s="183">
        <f>_xlfn.XLOOKUP($A2682,[3]【2026年03月度_全社】RFM客層一覧表データ!$A:$A,[3]【2026年03月度_全社】RFM客層一覧表データ!D:D,"",0)</f>
        <v>454</v>
      </c>
      <c r="H2682" s="183">
        <f>_xlfn.XLOOKUP($A2682,[3]【2026年03月度_全社】RFM客層一覧表データ!$A:$A,[3]【2026年03月度_全社】RFM客層一覧表データ!E:E,"",0)</f>
        <v>741</v>
      </c>
      <c r="I2682" s="183">
        <f>_xlfn.XLOOKUP($A2682,[3]【2026年03月度_全社】RFM客層一覧表データ!$A:$A,[3]【2026年03月度_全社】RFM客層一覧表データ!F:F,"",0)</f>
        <v>200</v>
      </c>
      <c r="J2682" s="183">
        <v>1570</v>
      </c>
      <c r="K2682" s="183">
        <v>693</v>
      </c>
      <c r="L2682" s="183">
        <v>967</v>
      </c>
      <c r="M2682" s="183">
        <v>157</v>
      </c>
      <c r="N2682" s="183">
        <v>1043</v>
      </c>
      <c r="O2682" s="183">
        <v>515</v>
      </c>
      <c r="P2682" s="183">
        <v>580</v>
      </c>
      <c r="Q2682" s="183">
        <v>185</v>
      </c>
      <c r="R2682" s="183">
        <v>1054</v>
      </c>
      <c r="S2682" s="183">
        <v>456</v>
      </c>
      <c r="T2682" s="183">
        <v>569</v>
      </c>
      <c r="U2682" s="183">
        <v>153</v>
      </c>
      <c r="V2682" s="183">
        <v>712</v>
      </c>
      <c r="W2682" s="183">
        <v>334</v>
      </c>
      <c r="X2682" s="183">
        <v>368</v>
      </c>
      <c r="Y2682" s="183">
        <v>53</v>
      </c>
    </row>
    <row r="2683" spans="1:25" x14ac:dyDescent="0.2">
      <c r="A2683" s="184">
        <v>12241005</v>
      </c>
      <c r="B2683" s="183" t="str">
        <f>[1]店マスタ!B2682</f>
        <v>エルム渡辺デンキ丸子店</v>
      </c>
      <c r="C2683" s="183">
        <v>1.5</v>
      </c>
      <c r="D2683" s="183">
        <v>0</v>
      </c>
      <c r="E2683" s="183" t="str">
        <f>_xlfn.XLOOKUP(A2683,[2]Sheet1!$R:$R,[2]Sheet1!$AB:$AB,"",0)</f>
        <v/>
      </c>
      <c r="F2683" s="183" t="str">
        <f>_xlfn.XLOOKUP($A2683,[3]【2026年03月度_全社】RFM客層一覧表データ!$A:$A,[3]【2026年03月度_全社】RFM客層一覧表データ!C:C,"",0)</f>
        <v/>
      </c>
      <c r="G2683" s="183" t="str">
        <f>_xlfn.XLOOKUP($A2683,[3]【2026年03月度_全社】RFM客層一覧表データ!$A:$A,[3]【2026年03月度_全社】RFM客層一覧表データ!D:D,"",0)</f>
        <v/>
      </c>
      <c r="H2683" s="183" t="str">
        <f>_xlfn.XLOOKUP($A2683,[3]【2026年03月度_全社】RFM客層一覧表データ!$A:$A,[3]【2026年03月度_全社】RFM客層一覧表データ!E:E,"",0)</f>
        <v/>
      </c>
      <c r="I2683" s="183" t="str">
        <f>_xlfn.XLOOKUP($A2683,[3]【2026年03月度_全社】RFM客層一覧表データ!$A:$A,[3]【2026年03月度_全社】RFM客層一覧表データ!F:F,"",0)</f>
        <v/>
      </c>
      <c r="J2683" s="183">
        <v>0</v>
      </c>
      <c r="K2683" s="183">
        <v>0</v>
      </c>
      <c r="L2683" s="183">
        <v>0</v>
      </c>
      <c r="M2683" s="183">
        <v>0</v>
      </c>
      <c r="N2683" s="183">
        <v>0</v>
      </c>
      <c r="O2683" s="183">
        <v>0</v>
      </c>
      <c r="P2683" s="183">
        <v>0</v>
      </c>
      <c r="Q2683" s="183">
        <v>0</v>
      </c>
      <c r="R2683" s="183">
        <v>0</v>
      </c>
      <c r="S2683" s="183">
        <v>0</v>
      </c>
      <c r="T2683" s="183">
        <v>0</v>
      </c>
      <c r="U2683" s="183">
        <v>0</v>
      </c>
      <c r="V2683" s="183">
        <v>0</v>
      </c>
      <c r="W2683" s="183">
        <v>0</v>
      </c>
      <c r="X2683" s="183">
        <v>0</v>
      </c>
      <c r="Y2683" s="183">
        <v>0</v>
      </c>
    </row>
    <row r="2684" spans="1:25" x14ac:dyDescent="0.2">
      <c r="A2684" s="184">
        <v>12241013</v>
      </c>
      <c r="B2684" s="183" t="str">
        <f>[1]店マスタ!B2683</f>
        <v>（株）大長電気</v>
      </c>
      <c r="C2684" s="183">
        <v>1.5</v>
      </c>
      <c r="D2684" s="183">
        <v>1.5</v>
      </c>
      <c r="E2684" s="183">
        <f>_xlfn.XLOOKUP(A2684,[2]Sheet1!$R:$R,[2]Sheet1!$AB:$AB,"",0)</f>
        <v>1.5</v>
      </c>
      <c r="F2684" s="183">
        <f>_xlfn.XLOOKUP($A2684,[3]【2026年03月度_全社】RFM客層一覧表データ!$A:$A,[3]【2026年03月度_全社】RFM客層一覧表データ!C:C,"",0)</f>
        <v>259</v>
      </c>
      <c r="G2684" s="183">
        <f>_xlfn.XLOOKUP($A2684,[3]【2026年03月度_全社】RFM客層一覧表データ!$A:$A,[3]【2026年03月度_全社】RFM客層一覧表データ!D:D,"",0)</f>
        <v>89</v>
      </c>
      <c r="H2684" s="183">
        <f>_xlfn.XLOOKUP($A2684,[3]【2026年03月度_全社】RFM客層一覧表データ!$A:$A,[3]【2026年03月度_全社】RFM客層一覧表データ!E:E,"",0)</f>
        <v>148</v>
      </c>
      <c r="I2684" s="183">
        <f>_xlfn.XLOOKUP($A2684,[3]【2026年03月度_全社】RFM客層一覧表データ!$A:$A,[3]【2026年03月度_全社】RFM客層一覧表データ!F:F,"",0)</f>
        <v>6</v>
      </c>
      <c r="J2684" s="183">
        <v>284</v>
      </c>
      <c r="K2684" s="183">
        <v>84</v>
      </c>
      <c r="L2684" s="183">
        <v>157</v>
      </c>
      <c r="M2684" s="183">
        <v>9</v>
      </c>
      <c r="N2684" s="183">
        <v>314</v>
      </c>
      <c r="O2684" s="183">
        <v>101</v>
      </c>
      <c r="P2684" s="183">
        <v>167</v>
      </c>
      <c r="Q2684" s="183">
        <v>14</v>
      </c>
      <c r="R2684" s="183">
        <v>321</v>
      </c>
      <c r="S2684" s="183">
        <v>112</v>
      </c>
      <c r="T2684" s="183">
        <v>168</v>
      </c>
      <c r="U2684" s="183">
        <v>14</v>
      </c>
      <c r="V2684" s="183">
        <v>331</v>
      </c>
      <c r="W2684" s="183">
        <v>108</v>
      </c>
      <c r="X2684" s="183">
        <v>160</v>
      </c>
      <c r="Y2684" s="183">
        <v>9</v>
      </c>
    </row>
    <row r="2685" spans="1:25" x14ac:dyDescent="0.2">
      <c r="A2685" s="184">
        <v>12241029</v>
      </c>
      <c r="B2685" s="183" t="str">
        <f>[1]店マスタ!B2684</f>
        <v>（株）電化のヤマナシ</v>
      </c>
      <c r="C2685" s="183">
        <v>4</v>
      </c>
      <c r="D2685" s="183">
        <v>3</v>
      </c>
      <c r="E2685" s="183">
        <f>_xlfn.XLOOKUP(A2685,[2]Sheet1!$R:$R,[2]Sheet1!$AB:$AB,"",0)</f>
        <v>3</v>
      </c>
      <c r="F2685" s="183">
        <f>_xlfn.XLOOKUP($A2685,[3]【2026年03月度_全社】RFM客層一覧表データ!$A:$A,[3]【2026年03月度_全社】RFM客層一覧表データ!C:C,"",0)</f>
        <v>381</v>
      </c>
      <c r="G2685" s="183">
        <f>_xlfn.XLOOKUP($A2685,[3]【2026年03月度_全社】RFM客層一覧表データ!$A:$A,[3]【2026年03月度_全社】RFM客層一覧表データ!D:D,"",0)</f>
        <v>106</v>
      </c>
      <c r="H2685" s="183">
        <f>_xlfn.XLOOKUP($A2685,[3]【2026年03月度_全社】RFM客層一覧表データ!$A:$A,[3]【2026年03月度_全社】RFM客層一覧表データ!E:E,"",0)</f>
        <v>253</v>
      </c>
      <c r="I2685" s="183">
        <f>_xlfn.XLOOKUP($A2685,[3]【2026年03月度_全社】RFM客層一覧表データ!$A:$A,[3]【2026年03月度_全社】RFM客層一覧表データ!F:F,"",0)</f>
        <v>5</v>
      </c>
      <c r="J2685" s="183">
        <v>414</v>
      </c>
      <c r="K2685" s="183">
        <v>161</v>
      </c>
      <c r="L2685" s="183">
        <v>272</v>
      </c>
      <c r="M2685" s="183">
        <v>11</v>
      </c>
      <c r="N2685" s="183">
        <v>433</v>
      </c>
      <c r="O2685" s="183">
        <v>189</v>
      </c>
      <c r="P2685" s="183">
        <v>298</v>
      </c>
      <c r="Q2685" s="183">
        <v>11</v>
      </c>
      <c r="R2685" s="183">
        <v>453</v>
      </c>
      <c r="S2685" s="183">
        <v>188</v>
      </c>
      <c r="T2685" s="183">
        <v>307</v>
      </c>
      <c r="U2685" s="183">
        <v>7</v>
      </c>
      <c r="V2685" s="183">
        <v>488</v>
      </c>
      <c r="W2685" s="183">
        <v>214</v>
      </c>
      <c r="X2685" s="183">
        <v>335</v>
      </c>
      <c r="Y2685" s="183">
        <v>15</v>
      </c>
    </row>
    <row r="2686" spans="1:25" x14ac:dyDescent="0.2">
      <c r="A2686" s="184">
        <v>12241036</v>
      </c>
      <c r="B2686" s="183" t="str">
        <f>[1]店マスタ!B2685</f>
        <v>白鳥電器</v>
      </c>
      <c r="C2686" s="183">
        <v>2.5</v>
      </c>
      <c r="D2686" s="183">
        <v>2.5</v>
      </c>
      <c r="E2686" s="183">
        <f>_xlfn.XLOOKUP(A2686,[2]Sheet1!$R:$R,[2]Sheet1!$AB:$AB,"",0)</f>
        <v>2.5</v>
      </c>
      <c r="F2686" s="183" t="str">
        <f>_xlfn.XLOOKUP($A2686,[3]【2026年03月度_全社】RFM客層一覧表データ!$A:$A,[3]【2026年03月度_全社】RFM客層一覧表データ!C:C,"",0)</f>
        <v/>
      </c>
      <c r="G2686" s="183" t="str">
        <f>_xlfn.XLOOKUP($A2686,[3]【2026年03月度_全社】RFM客層一覧表データ!$A:$A,[3]【2026年03月度_全社】RFM客層一覧表データ!D:D,"",0)</f>
        <v/>
      </c>
      <c r="H2686" s="183" t="str">
        <f>_xlfn.XLOOKUP($A2686,[3]【2026年03月度_全社】RFM客層一覧表データ!$A:$A,[3]【2026年03月度_全社】RFM客層一覧表データ!E:E,"",0)</f>
        <v/>
      </c>
      <c r="I2686" s="183" t="str">
        <f>_xlfn.XLOOKUP($A2686,[3]【2026年03月度_全社】RFM客層一覧表データ!$A:$A,[3]【2026年03月度_全社】RFM客層一覧表データ!F:F,"",0)</f>
        <v/>
      </c>
      <c r="J2686" s="183">
        <v>0</v>
      </c>
      <c r="K2686" s="183">
        <v>0</v>
      </c>
      <c r="L2686" s="183">
        <v>0</v>
      </c>
      <c r="M2686" s="183">
        <v>0</v>
      </c>
      <c r="N2686" s="183">
        <v>0</v>
      </c>
      <c r="O2686" s="183">
        <v>0</v>
      </c>
      <c r="P2686" s="183">
        <v>0</v>
      </c>
      <c r="Q2686" s="183">
        <v>0</v>
      </c>
      <c r="R2686" s="183">
        <v>0</v>
      </c>
      <c r="S2686" s="183">
        <v>0</v>
      </c>
      <c r="T2686" s="183">
        <v>0</v>
      </c>
      <c r="U2686" s="183">
        <v>0</v>
      </c>
      <c r="V2686" s="183">
        <v>0</v>
      </c>
      <c r="W2686" s="183">
        <v>0</v>
      </c>
      <c r="X2686" s="183">
        <v>0</v>
      </c>
      <c r="Y2686" s="183">
        <v>0</v>
      </c>
    </row>
    <row r="2687" spans="1:25" x14ac:dyDescent="0.2">
      <c r="A2687" s="184">
        <v>12241060</v>
      </c>
      <c r="B2687" s="183" t="str">
        <f>[1]店マスタ!B2686</f>
        <v>パレッツ富士見</v>
      </c>
      <c r="C2687" s="183">
        <v>3</v>
      </c>
      <c r="D2687" s="183">
        <v>3</v>
      </c>
      <c r="E2687" s="183">
        <f>_xlfn.XLOOKUP(A2687,[2]Sheet1!$R:$R,[2]Sheet1!$AB:$AB,"",0)</f>
        <v>3</v>
      </c>
      <c r="F2687" s="183">
        <f>_xlfn.XLOOKUP($A2687,[3]【2026年03月度_全社】RFM客層一覧表データ!$A:$A,[3]【2026年03月度_全社】RFM客層一覧表データ!C:C,"",0)</f>
        <v>610</v>
      </c>
      <c r="G2687" s="183">
        <f>_xlfn.XLOOKUP($A2687,[3]【2026年03月度_全社】RFM客層一覧表データ!$A:$A,[3]【2026年03月度_全社】RFM客層一覧表データ!D:D,"",0)</f>
        <v>311</v>
      </c>
      <c r="H2687" s="183">
        <f>_xlfn.XLOOKUP($A2687,[3]【2026年03月度_全社】RFM客層一覧表データ!$A:$A,[3]【2026年03月度_全社】RFM客層一覧表データ!E:E,"",0)</f>
        <v>353</v>
      </c>
      <c r="I2687" s="183">
        <f>_xlfn.XLOOKUP($A2687,[3]【2026年03月度_全社】RFM客層一覧表データ!$A:$A,[3]【2026年03月度_全社】RFM客層一覧表データ!F:F,"",0)</f>
        <v>37</v>
      </c>
      <c r="J2687" s="183">
        <v>633</v>
      </c>
      <c r="K2687" s="183">
        <v>312</v>
      </c>
      <c r="L2687" s="183">
        <v>365</v>
      </c>
      <c r="M2687" s="183">
        <v>33</v>
      </c>
      <c r="N2687" s="183">
        <v>640</v>
      </c>
      <c r="O2687" s="183">
        <v>347</v>
      </c>
      <c r="P2687" s="183">
        <v>381</v>
      </c>
      <c r="Q2687" s="183">
        <v>29</v>
      </c>
      <c r="R2687" s="183">
        <v>652</v>
      </c>
      <c r="S2687" s="183">
        <v>354</v>
      </c>
      <c r="T2687" s="183">
        <v>388</v>
      </c>
      <c r="U2687" s="183">
        <v>35</v>
      </c>
      <c r="V2687" s="183">
        <v>676</v>
      </c>
      <c r="W2687" s="183">
        <v>337</v>
      </c>
      <c r="X2687" s="183">
        <v>385</v>
      </c>
      <c r="Y2687" s="183">
        <v>31</v>
      </c>
    </row>
    <row r="2688" spans="1:25" x14ac:dyDescent="0.2">
      <c r="A2688" s="184">
        <v>12241146</v>
      </c>
      <c r="B2688" s="183" t="str">
        <f>[1]店マスタ!B2687</f>
        <v>（有）オオハシ電気</v>
      </c>
      <c r="C2688" s="183">
        <v>2</v>
      </c>
      <c r="D2688" s="183">
        <v>2</v>
      </c>
      <c r="E2688" s="183" t="str">
        <f>_xlfn.XLOOKUP(A2688,[2]Sheet1!$R:$R,[2]Sheet1!$AB:$AB,"",0)</f>
        <v/>
      </c>
      <c r="F2688" s="183" t="str">
        <f>_xlfn.XLOOKUP($A2688,[3]【2026年03月度_全社】RFM客層一覧表データ!$A:$A,[3]【2026年03月度_全社】RFM客層一覧表データ!C:C,"",0)</f>
        <v/>
      </c>
      <c r="G2688" s="183" t="str">
        <f>_xlfn.XLOOKUP($A2688,[3]【2026年03月度_全社】RFM客層一覧表データ!$A:$A,[3]【2026年03月度_全社】RFM客層一覧表データ!D:D,"",0)</f>
        <v/>
      </c>
      <c r="H2688" s="183" t="str">
        <f>_xlfn.XLOOKUP($A2688,[3]【2026年03月度_全社】RFM客層一覧表データ!$A:$A,[3]【2026年03月度_全社】RFM客層一覧表データ!E:E,"",0)</f>
        <v/>
      </c>
      <c r="I2688" s="183" t="str">
        <f>_xlfn.XLOOKUP($A2688,[3]【2026年03月度_全社】RFM客層一覧表データ!$A:$A,[3]【2026年03月度_全社】RFM客層一覧表データ!F:F,"",0)</f>
        <v/>
      </c>
      <c r="J2688" s="183">
        <v>0</v>
      </c>
      <c r="K2688" s="183">
        <v>0</v>
      </c>
      <c r="L2688" s="183">
        <v>0</v>
      </c>
      <c r="M2688" s="183">
        <v>0</v>
      </c>
      <c r="N2688" s="183">
        <v>0</v>
      </c>
      <c r="O2688" s="183">
        <v>0</v>
      </c>
      <c r="P2688" s="183">
        <v>0</v>
      </c>
      <c r="Q2688" s="183">
        <v>0</v>
      </c>
      <c r="R2688" s="183">
        <v>0</v>
      </c>
      <c r="S2688" s="183">
        <v>0</v>
      </c>
      <c r="T2688" s="183">
        <v>0</v>
      </c>
      <c r="U2688" s="183">
        <v>0</v>
      </c>
      <c r="V2688" s="183">
        <v>0</v>
      </c>
      <c r="W2688" s="183">
        <v>0</v>
      </c>
      <c r="X2688" s="183">
        <v>0</v>
      </c>
      <c r="Y2688" s="183">
        <v>0</v>
      </c>
    </row>
    <row r="2689" spans="1:25" x14ac:dyDescent="0.2">
      <c r="A2689" s="184">
        <v>12241165</v>
      </c>
      <c r="B2689" s="183" t="str">
        <f>[1]店マスタ!B2688</f>
        <v>パナエース　ナカノ</v>
      </c>
      <c r="C2689" s="183">
        <v>1.5</v>
      </c>
      <c r="D2689" s="183">
        <v>1.5</v>
      </c>
      <c r="E2689" s="183">
        <f>_xlfn.XLOOKUP(A2689,[2]Sheet1!$R:$R,[2]Sheet1!$AB:$AB,"",0)</f>
        <v>1.5</v>
      </c>
      <c r="F2689" s="183" t="str">
        <f>_xlfn.XLOOKUP($A2689,[3]【2026年03月度_全社】RFM客層一覧表データ!$A:$A,[3]【2026年03月度_全社】RFM客層一覧表データ!C:C,"",0)</f>
        <v/>
      </c>
      <c r="G2689" s="183" t="str">
        <f>_xlfn.XLOOKUP($A2689,[3]【2026年03月度_全社】RFM客層一覧表データ!$A:$A,[3]【2026年03月度_全社】RFM客層一覧表データ!D:D,"",0)</f>
        <v/>
      </c>
      <c r="H2689" s="183" t="str">
        <f>_xlfn.XLOOKUP($A2689,[3]【2026年03月度_全社】RFM客層一覧表データ!$A:$A,[3]【2026年03月度_全社】RFM客層一覧表データ!E:E,"",0)</f>
        <v/>
      </c>
      <c r="I2689" s="183" t="str">
        <f>_xlfn.XLOOKUP($A2689,[3]【2026年03月度_全社】RFM客層一覧表データ!$A:$A,[3]【2026年03月度_全社】RFM客層一覧表データ!F:F,"",0)</f>
        <v/>
      </c>
      <c r="J2689" s="183">
        <v>0</v>
      </c>
      <c r="K2689" s="183">
        <v>0</v>
      </c>
      <c r="L2689" s="183">
        <v>0</v>
      </c>
      <c r="M2689" s="183">
        <v>0</v>
      </c>
      <c r="N2689" s="183">
        <v>0</v>
      </c>
      <c r="O2689" s="183">
        <v>0</v>
      </c>
      <c r="P2689" s="183">
        <v>0</v>
      </c>
      <c r="Q2689" s="183">
        <v>0</v>
      </c>
      <c r="R2689" s="183">
        <v>0</v>
      </c>
      <c r="S2689" s="183">
        <v>0</v>
      </c>
      <c r="T2689" s="183">
        <v>0</v>
      </c>
      <c r="U2689" s="183">
        <v>0</v>
      </c>
      <c r="V2689" s="183">
        <v>0</v>
      </c>
      <c r="W2689" s="183">
        <v>0</v>
      </c>
      <c r="X2689" s="183">
        <v>0</v>
      </c>
      <c r="Y2689" s="183">
        <v>0</v>
      </c>
    </row>
    <row r="2690" spans="1:25" x14ac:dyDescent="0.2">
      <c r="A2690" s="184">
        <v>12241168</v>
      </c>
      <c r="B2690" s="183" t="str">
        <f>[1]店マスタ!B2689</f>
        <v>メイツあおしま</v>
      </c>
      <c r="C2690" s="183">
        <v>2.5</v>
      </c>
      <c r="D2690" s="183">
        <v>1.5</v>
      </c>
      <c r="E2690" s="183">
        <f>_xlfn.XLOOKUP(A2690,[2]Sheet1!$R:$R,[2]Sheet1!$AB:$AB,"",0)</f>
        <v>1.5</v>
      </c>
      <c r="F2690" s="183">
        <f>_xlfn.XLOOKUP($A2690,[3]【2026年03月度_全社】RFM客層一覧表データ!$A:$A,[3]【2026年03月度_全社】RFM客層一覧表データ!C:C,"",0)</f>
        <v>276</v>
      </c>
      <c r="G2690" s="183">
        <f>_xlfn.XLOOKUP($A2690,[3]【2026年03月度_全社】RFM客層一覧表データ!$A:$A,[3]【2026年03月度_全社】RFM客層一覧表データ!D:D,"",0)</f>
        <v>127</v>
      </c>
      <c r="H2690" s="183">
        <f>_xlfn.XLOOKUP($A2690,[3]【2026年03月度_全社】RFM客層一覧表データ!$A:$A,[3]【2026年03月度_全社】RFM客層一覧表データ!E:E,"",0)</f>
        <v>171</v>
      </c>
      <c r="I2690" s="183">
        <f>_xlfn.XLOOKUP($A2690,[3]【2026年03月度_全社】RFM客層一覧表データ!$A:$A,[3]【2026年03月度_全社】RFM客層一覧表データ!F:F,"",0)</f>
        <v>15</v>
      </c>
      <c r="J2690" s="183">
        <v>286</v>
      </c>
      <c r="K2690" s="183">
        <v>126</v>
      </c>
      <c r="L2690" s="183">
        <v>169</v>
      </c>
      <c r="M2690" s="183">
        <v>10</v>
      </c>
      <c r="N2690" s="183">
        <v>291</v>
      </c>
      <c r="O2690" s="183">
        <v>122</v>
      </c>
      <c r="P2690" s="183">
        <v>176</v>
      </c>
      <c r="Q2690" s="183">
        <v>18</v>
      </c>
      <c r="R2690" s="183">
        <v>284</v>
      </c>
      <c r="S2690" s="183">
        <v>134</v>
      </c>
      <c r="T2690" s="183">
        <v>178</v>
      </c>
      <c r="U2690" s="183">
        <v>11</v>
      </c>
      <c r="V2690" s="183">
        <v>377</v>
      </c>
      <c r="W2690" s="183">
        <v>155</v>
      </c>
      <c r="X2690" s="183">
        <v>189</v>
      </c>
      <c r="Y2690" s="183">
        <v>22</v>
      </c>
    </row>
    <row r="2691" spans="1:25" x14ac:dyDescent="0.2">
      <c r="A2691" s="184">
        <v>12241347</v>
      </c>
      <c r="B2691" s="183" t="str">
        <f>[1]店マスタ!B2690</f>
        <v>さわざき</v>
      </c>
      <c r="C2691" s="183">
        <v>1</v>
      </c>
      <c r="D2691" s="183">
        <v>1</v>
      </c>
      <c r="E2691" s="183">
        <f>_xlfn.XLOOKUP(A2691,[2]Sheet1!$R:$R,[2]Sheet1!$AB:$AB,"",0)</f>
        <v>1</v>
      </c>
      <c r="F2691" s="183" t="str">
        <f>_xlfn.XLOOKUP($A2691,[3]【2026年03月度_全社】RFM客層一覧表データ!$A:$A,[3]【2026年03月度_全社】RFM客層一覧表データ!C:C,"",0)</f>
        <v/>
      </c>
      <c r="G2691" s="183" t="str">
        <f>_xlfn.XLOOKUP($A2691,[3]【2026年03月度_全社】RFM客層一覧表データ!$A:$A,[3]【2026年03月度_全社】RFM客層一覧表データ!D:D,"",0)</f>
        <v/>
      </c>
      <c r="H2691" s="183" t="str">
        <f>_xlfn.XLOOKUP($A2691,[3]【2026年03月度_全社】RFM客層一覧表データ!$A:$A,[3]【2026年03月度_全社】RFM客層一覧表データ!E:E,"",0)</f>
        <v/>
      </c>
      <c r="I2691" s="183" t="str">
        <f>_xlfn.XLOOKUP($A2691,[3]【2026年03月度_全社】RFM客層一覧表データ!$A:$A,[3]【2026年03月度_全社】RFM客層一覧表データ!F:F,"",0)</f>
        <v/>
      </c>
      <c r="J2691" s="183">
        <v>0</v>
      </c>
      <c r="K2691" s="183">
        <v>0</v>
      </c>
      <c r="L2691" s="183">
        <v>0</v>
      </c>
      <c r="M2691" s="183">
        <v>0</v>
      </c>
      <c r="N2691" s="183">
        <v>0</v>
      </c>
      <c r="O2691" s="183">
        <v>0</v>
      </c>
      <c r="P2691" s="183">
        <v>0</v>
      </c>
      <c r="Q2691" s="183">
        <v>0</v>
      </c>
      <c r="R2691" s="183">
        <v>0</v>
      </c>
      <c r="S2691" s="183">
        <v>0</v>
      </c>
      <c r="T2691" s="183">
        <v>0</v>
      </c>
      <c r="U2691" s="183">
        <v>0</v>
      </c>
      <c r="V2691" s="183">
        <v>0</v>
      </c>
      <c r="W2691" s="183">
        <v>0</v>
      </c>
      <c r="X2691" s="183">
        <v>0</v>
      </c>
      <c r="Y2691" s="183">
        <v>0</v>
      </c>
    </row>
    <row r="2692" spans="1:25" x14ac:dyDescent="0.2">
      <c r="A2692" s="184">
        <v>12242023</v>
      </c>
      <c r="B2692" s="183" t="str">
        <f>[1]店マスタ!B2691</f>
        <v>電器のダイワ</v>
      </c>
      <c r="C2692" s="183">
        <v>1</v>
      </c>
      <c r="D2692" s="183">
        <v>1</v>
      </c>
      <c r="E2692" s="183" t="str">
        <f>_xlfn.XLOOKUP(A2692,[2]Sheet1!$R:$R,[2]Sheet1!$AB:$AB,"",0)</f>
        <v/>
      </c>
      <c r="F2692" s="183" t="str">
        <f>_xlfn.XLOOKUP($A2692,[3]【2026年03月度_全社】RFM客層一覧表データ!$A:$A,[3]【2026年03月度_全社】RFM客層一覧表データ!C:C,"",0)</f>
        <v/>
      </c>
      <c r="G2692" s="183" t="str">
        <f>_xlfn.XLOOKUP($A2692,[3]【2026年03月度_全社】RFM客層一覧表データ!$A:$A,[3]【2026年03月度_全社】RFM客層一覧表データ!D:D,"",0)</f>
        <v/>
      </c>
      <c r="H2692" s="183" t="str">
        <f>_xlfn.XLOOKUP($A2692,[3]【2026年03月度_全社】RFM客層一覧表データ!$A:$A,[3]【2026年03月度_全社】RFM客層一覧表データ!E:E,"",0)</f>
        <v/>
      </c>
      <c r="I2692" s="183" t="str">
        <f>_xlfn.XLOOKUP($A2692,[3]【2026年03月度_全社】RFM客層一覧表データ!$A:$A,[3]【2026年03月度_全社】RFM客層一覧表データ!F:F,"",0)</f>
        <v/>
      </c>
      <c r="J2692" s="183">
        <v>0</v>
      </c>
      <c r="K2692" s="183">
        <v>0</v>
      </c>
      <c r="L2692" s="183">
        <v>0</v>
      </c>
      <c r="M2692" s="183">
        <v>0</v>
      </c>
      <c r="N2692" s="183">
        <v>0</v>
      </c>
      <c r="O2692" s="183">
        <v>0</v>
      </c>
      <c r="P2692" s="183">
        <v>0</v>
      </c>
      <c r="Q2692" s="183">
        <v>0</v>
      </c>
      <c r="R2692" s="183">
        <v>0</v>
      </c>
      <c r="S2692" s="183">
        <v>0</v>
      </c>
      <c r="T2692" s="183">
        <v>0</v>
      </c>
      <c r="U2692" s="183">
        <v>0</v>
      </c>
      <c r="V2692" s="183">
        <v>0</v>
      </c>
      <c r="W2692" s="183">
        <v>0</v>
      </c>
      <c r="X2692" s="183">
        <v>0</v>
      </c>
      <c r="Y2692" s="183">
        <v>0</v>
      </c>
    </row>
    <row r="2693" spans="1:25" x14ac:dyDescent="0.2">
      <c r="A2693" s="184">
        <v>12242025</v>
      </c>
      <c r="B2693" s="183" t="str">
        <f>[1]店マスタ!B2692</f>
        <v>トヨテル電化</v>
      </c>
      <c r="C2693" s="183">
        <v>1.5</v>
      </c>
      <c r="D2693" s="183">
        <v>1.5</v>
      </c>
      <c r="E2693" s="183">
        <f>_xlfn.XLOOKUP(A2693,[2]Sheet1!$R:$R,[2]Sheet1!$AB:$AB,"",0)</f>
        <v>1.5</v>
      </c>
      <c r="F2693" s="183">
        <f>_xlfn.XLOOKUP($A2693,[3]【2026年03月度_全社】RFM客層一覧表データ!$A:$A,[3]【2026年03月度_全社】RFM客層一覧表データ!C:C,"",0)</f>
        <v>195</v>
      </c>
      <c r="G2693" s="183">
        <f>_xlfn.XLOOKUP($A2693,[3]【2026年03月度_全社】RFM客層一覧表データ!$A:$A,[3]【2026年03月度_全社】RFM客層一覧表データ!D:D,"",0)</f>
        <v>68</v>
      </c>
      <c r="H2693" s="183">
        <f>_xlfn.XLOOKUP($A2693,[3]【2026年03月度_全社】RFM客層一覧表データ!$A:$A,[3]【2026年03月度_全社】RFM客層一覧表データ!E:E,"",0)</f>
        <v>89</v>
      </c>
      <c r="I2693" s="183">
        <f>_xlfn.XLOOKUP($A2693,[3]【2026年03月度_全社】RFM客層一覧表データ!$A:$A,[3]【2026年03月度_全社】RFM客層一覧表データ!F:F,"",0)</f>
        <v>19</v>
      </c>
      <c r="J2693" s="183">
        <v>195</v>
      </c>
      <c r="K2693" s="183">
        <v>63</v>
      </c>
      <c r="L2693" s="183">
        <v>92</v>
      </c>
      <c r="M2693" s="183">
        <v>9</v>
      </c>
      <c r="N2693" s="183">
        <v>211</v>
      </c>
      <c r="O2693" s="183">
        <v>58</v>
      </c>
      <c r="P2693" s="183">
        <v>96</v>
      </c>
      <c r="Q2693" s="183">
        <v>6</v>
      </c>
      <c r="R2693" s="183">
        <v>243</v>
      </c>
      <c r="S2693" s="183">
        <v>86</v>
      </c>
      <c r="T2693" s="183">
        <v>106</v>
      </c>
      <c r="U2693" s="183">
        <v>18</v>
      </c>
      <c r="V2693" s="183">
        <v>244</v>
      </c>
      <c r="W2693" s="183">
        <v>79</v>
      </c>
      <c r="X2693" s="183">
        <v>108</v>
      </c>
      <c r="Y2693" s="183">
        <v>15</v>
      </c>
    </row>
    <row r="2694" spans="1:25" x14ac:dyDescent="0.2">
      <c r="A2694" s="184">
        <v>12242034</v>
      </c>
      <c r="B2694" s="183" t="str">
        <f>[1]店マスタ!B2693</f>
        <v>しみずでんき</v>
      </c>
      <c r="C2694" s="183">
        <v>1.5</v>
      </c>
      <c r="D2694" s="183">
        <v>1.5</v>
      </c>
      <c r="E2694" s="183">
        <f>_xlfn.XLOOKUP(A2694,[2]Sheet1!$R:$R,[2]Sheet1!$AB:$AB,"",0)</f>
        <v>1.5</v>
      </c>
      <c r="F2694" s="183">
        <f>_xlfn.XLOOKUP($A2694,[3]【2026年03月度_全社】RFM客層一覧表データ!$A:$A,[3]【2026年03月度_全社】RFM客層一覧表データ!C:C,"",0)</f>
        <v>473</v>
      </c>
      <c r="G2694" s="183">
        <f>_xlfn.XLOOKUP($A2694,[3]【2026年03月度_全社】RFM客層一覧表データ!$A:$A,[3]【2026年03月度_全社】RFM客層一覧表データ!D:D,"",0)</f>
        <v>183</v>
      </c>
      <c r="H2694" s="183">
        <f>_xlfn.XLOOKUP($A2694,[3]【2026年03月度_全社】RFM客層一覧表データ!$A:$A,[3]【2026年03月度_全社】RFM客層一覧表データ!E:E,"",0)</f>
        <v>231</v>
      </c>
      <c r="I2694" s="183">
        <f>_xlfn.XLOOKUP($A2694,[3]【2026年03月度_全社】RFM客層一覧表データ!$A:$A,[3]【2026年03月度_全社】RFM客層一覧表データ!F:F,"",0)</f>
        <v>24</v>
      </c>
      <c r="J2694" s="183">
        <v>488</v>
      </c>
      <c r="K2694" s="183">
        <v>202</v>
      </c>
      <c r="L2694" s="183">
        <v>240</v>
      </c>
      <c r="M2694" s="183">
        <v>37</v>
      </c>
      <c r="N2694" s="183">
        <v>515</v>
      </c>
      <c r="O2694" s="183">
        <v>189</v>
      </c>
      <c r="P2694" s="183">
        <v>248</v>
      </c>
      <c r="Q2694" s="183">
        <v>24</v>
      </c>
      <c r="R2694" s="183">
        <v>535</v>
      </c>
      <c r="S2694" s="183">
        <v>186</v>
      </c>
      <c r="T2694" s="183">
        <v>256</v>
      </c>
      <c r="U2694" s="183">
        <v>29</v>
      </c>
      <c r="V2694" s="183">
        <v>556</v>
      </c>
      <c r="W2694" s="183">
        <v>215</v>
      </c>
      <c r="X2694" s="183">
        <v>264</v>
      </c>
      <c r="Y2694" s="183">
        <v>34</v>
      </c>
    </row>
    <row r="2695" spans="1:25" x14ac:dyDescent="0.2">
      <c r="A2695" s="184">
        <v>12242062</v>
      </c>
      <c r="B2695" s="183" t="str">
        <f>[1]店マスタ!B2694</f>
        <v>かとう電器</v>
      </c>
      <c r="C2695" s="183">
        <v>1.5</v>
      </c>
      <c r="D2695" s="183">
        <v>1.5</v>
      </c>
      <c r="E2695" s="183" t="str">
        <f>_xlfn.XLOOKUP(A2695,[2]Sheet1!$R:$R,[2]Sheet1!$AB:$AB,"",0)</f>
        <v/>
      </c>
      <c r="F2695" s="183" t="str">
        <f>_xlfn.XLOOKUP($A2695,[3]【2026年03月度_全社】RFM客層一覧表データ!$A:$A,[3]【2026年03月度_全社】RFM客層一覧表データ!C:C,"",0)</f>
        <v/>
      </c>
      <c r="G2695" s="183" t="str">
        <f>_xlfn.XLOOKUP($A2695,[3]【2026年03月度_全社】RFM客層一覧表データ!$A:$A,[3]【2026年03月度_全社】RFM客層一覧表データ!D:D,"",0)</f>
        <v/>
      </c>
      <c r="H2695" s="183" t="str">
        <f>_xlfn.XLOOKUP($A2695,[3]【2026年03月度_全社】RFM客層一覧表データ!$A:$A,[3]【2026年03月度_全社】RFM客層一覧表データ!E:E,"",0)</f>
        <v/>
      </c>
      <c r="I2695" s="183" t="str">
        <f>_xlfn.XLOOKUP($A2695,[3]【2026年03月度_全社】RFM客層一覧表データ!$A:$A,[3]【2026年03月度_全社】RFM客層一覧表データ!F:F,"",0)</f>
        <v/>
      </c>
      <c r="J2695" s="183">
        <v>0</v>
      </c>
      <c r="K2695" s="183">
        <v>0</v>
      </c>
      <c r="L2695" s="183">
        <v>0</v>
      </c>
      <c r="M2695" s="183">
        <v>0</v>
      </c>
      <c r="N2695" s="183">
        <v>0</v>
      </c>
      <c r="O2695" s="183">
        <v>0</v>
      </c>
      <c r="P2695" s="183">
        <v>0</v>
      </c>
      <c r="Q2695" s="183">
        <v>0</v>
      </c>
      <c r="R2695" s="183">
        <v>0</v>
      </c>
      <c r="S2695" s="183">
        <v>0</v>
      </c>
      <c r="T2695" s="183">
        <v>0</v>
      </c>
      <c r="U2695" s="183">
        <v>0</v>
      </c>
      <c r="V2695" s="183">
        <v>0</v>
      </c>
      <c r="W2695" s="183">
        <v>0</v>
      </c>
      <c r="X2695" s="183">
        <v>0</v>
      </c>
      <c r="Y2695" s="183">
        <v>0</v>
      </c>
    </row>
    <row r="2696" spans="1:25" x14ac:dyDescent="0.2">
      <c r="A2696" s="184">
        <v>12242079</v>
      </c>
      <c r="B2696" s="183" t="str">
        <f>[1]店マスタ!B2695</f>
        <v>サトウ電機</v>
      </c>
      <c r="C2696" s="183">
        <v>1.5</v>
      </c>
      <c r="D2696" s="183">
        <v>0</v>
      </c>
      <c r="E2696" s="183" t="str">
        <f>_xlfn.XLOOKUP(A2696,[2]Sheet1!$R:$R,[2]Sheet1!$AB:$AB,"",0)</f>
        <v/>
      </c>
      <c r="F2696" s="183" t="str">
        <f>_xlfn.XLOOKUP($A2696,[3]【2026年03月度_全社】RFM客層一覧表データ!$A:$A,[3]【2026年03月度_全社】RFM客層一覧表データ!C:C,"",0)</f>
        <v/>
      </c>
      <c r="G2696" s="183" t="str">
        <f>_xlfn.XLOOKUP($A2696,[3]【2026年03月度_全社】RFM客層一覧表データ!$A:$A,[3]【2026年03月度_全社】RFM客層一覧表データ!D:D,"",0)</f>
        <v/>
      </c>
      <c r="H2696" s="183" t="str">
        <f>_xlfn.XLOOKUP($A2696,[3]【2026年03月度_全社】RFM客層一覧表データ!$A:$A,[3]【2026年03月度_全社】RFM客層一覧表データ!E:E,"",0)</f>
        <v/>
      </c>
      <c r="I2696" s="183" t="str">
        <f>_xlfn.XLOOKUP($A2696,[3]【2026年03月度_全社】RFM客層一覧表データ!$A:$A,[3]【2026年03月度_全社】RFM客層一覧表データ!F:F,"",0)</f>
        <v/>
      </c>
      <c r="J2696" s="183">
        <v>0</v>
      </c>
      <c r="K2696" s="183">
        <v>0</v>
      </c>
      <c r="L2696" s="183">
        <v>0</v>
      </c>
      <c r="M2696" s="183">
        <v>0</v>
      </c>
      <c r="N2696" s="183">
        <v>0</v>
      </c>
      <c r="O2696" s="183">
        <v>0</v>
      </c>
      <c r="P2696" s="183">
        <v>0</v>
      </c>
      <c r="Q2696" s="183">
        <v>0</v>
      </c>
      <c r="R2696" s="183">
        <v>0</v>
      </c>
      <c r="S2696" s="183">
        <v>0</v>
      </c>
      <c r="T2696" s="183">
        <v>0</v>
      </c>
      <c r="U2696" s="183">
        <v>0</v>
      </c>
      <c r="V2696" s="183">
        <v>0</v>
      </c>
      <c r="W2696" s="183">
        <v>0</v>
      </c>
      <c r="X2696" s="183">
        <v>0</v>
      </c>
      <c r="Y2696" s="183">
        <v>0</v>
      </c>
    </row>
    <row r="2697" spans="1:25" x14ac:dyDescent="0.2">
      <c r="A2697" s="184">
        <v>12242125</v>
      </c>
      <c r="B2697" s="183" t="str">
        <f>[1]店マスタ!B2696</f>
        <v>本山デンキ</v>
      </c>
      <c r="C2697" s="183">
        <v>1</v>
      </c>
      <c r="D2697" s="183">
        <v>1</v>
      </c>
      <c r="E2697" s="183">
        <f>_xlfn.XLOOKUP(A2697,[2]Sheet1!$R:$R,[2]Sheet1!$AB:$AB,"",0)</f>
        <v>1</v>
      </c>
      <c r="F2697" s="183">
        <f>_xlfn.XLOOKUP($A2697,[3]【2026年03月度_全社】RFM客層一覧表データ!$A:$A,[3]【2026年03月度_全社】RFM客層一覧表データ!C:C,"",0)</f>
        <v>345</v>
      </c>
      <c r="G2697" s="183">
        <f>_xlfn.XLOOKUP($A2697,[3]【2026年03月度_全社】RFM客層一覧表データ!$A:$A,[3]【2026年03月度_全社】RFM客層一覧表データ!D:D,"",0)</f>
        <v>151</v>
      </c>
      <c r="H2697" s="183">
        <f>_xlfn.XLOOKUP($A2697,[3]【2026年03月度_全社】RFM客層一覧表データ!$A:$A,[3]【2026年03月度_全社】RFM客層一覧表データ!E:E,"",0)</f>
        <v>212</v>
      </c>
      <c r="I2697" s="183">
        <f>_xlfn.XLOOKUP($A2697,[3]【2026年03月度_全社】RFM客層一覧表データ!$A:$A,[3]【2026年03月度_全社】RFM客層一覧表データ!F:F,"",0)</f>
        <v>12</v>
      </c>
      <c r="J2697" s="183">
        <v>367</v>
      </c>
      <c r="K2697" s="183">
        <v>153</v>
      </c>
      <c r="L2697" s="183">
        <v>226</v>
      </c>
      <c r="M2697" s="183">
        <v>15</v>
      </c>
      <c r="N2697" s="183">
        <v>387</v>
      </c>
      <c r="O2697" s="183">
        <v>179</v>
      </c>
      <c r="P2697" s="183">
        <v>237</v>
      </c>
      <c r="Q2697" s="183">
        <v>16</v>
      </c>
      <c r="R2697" s="183">
        <v>400</v>
      </c>
      <c r="S2697" s="183">
        <v>180</v>
      </c>
      <c r="T2697" s="183">
        <v>244</v>
      </c>
      <c r="U2697" s="183">
        <v>7</v>
      </c>
      <c r="V2697" s="183">
        <v>403</v>
      </c>
      <c r="W2697" s="183">
        <v>176</v>
      </c>
      <c r="X2697" s="183">
        <v>244</v>
      </c>
      <c r="Y2697" s="183">
        <v>14</v>
      </c>
    </row>
    <row r="2698" spans="1:25" x14ac:dyDescent="0.2">
      <c r="A2698" s="184">
        <v>12242188</v>
      </c>
      <c r="B2698" s="183" t="str">
        <f>[1]店マスタ!B2697</f>
        <v>トップＳｕｎライフ　ナイトウ</v>
      </c>
      <c r="C2698" s="183">
        <v>1.5</v>
      </c>
      <c r="D2698" s="183">
        <v>1.5</v>
      </c>
      <c r="E2698" s="183">
        <f>_xlfn.XLOOKUP(A2698,[2]Sheet1!$R:$R,[2]Sheet1!$AB:$AB,"",0)</f>
        <v>1.5</v>
      </c>
      <c r="F2698" s="183" t="str">
        <f>_xlfn.XLOOKUP($A2698,[3]【2026年03月度_全社】RFM客層一覧表データ!$A:$A,[3]【2026年03月度_全社】RFM客層一覧表データ!C:C,"",0)</f>
        <v/>
      </c>
      <c r="G2698" s="183" t="str">
        <f>_xlfn.XLOOKUP($A2698,[3]【2026年03月度_全社】RFM客層一覧表データ!$A:$A,[3]【2026年03月度_全社】RFM客層一覧表データ!D:D,"",0)</f>
        <v/>
      </c>
      <c r="H2698" s="183" t="str">
        <f>_xlfn.XLOOKUP($A2698,[3]【2026年03月度_全社】RFM客層一覧表データ!$A:$A,[3]【2026年03月度_全社】RFM客層一覧表データ!E:E,"",0)</f>
        <v/>
      </c>
      <c r="I2698" s="183" t="str">
        <f>_xlfn.XLOOKUP($A2698,[3]【2026年03月度_全社】RFM客層一覧表データ!$A:$A,[3]【2026年03月度_全社】RFM客層一覧表データ!F:F,"",0)</f>
        <v/>
      </c>
      <c r="J2698" s="183">
        <v>0</v>
      </c>
      <c r="K2698" s="183">
        <v>0</v>
      </c>
      <c r="L2698" s="183">
        <v>0</v>
      </c>
      <c r="M2698" s="183">
        <v>0</v>
      </c>
      <c r="N2698" s="183">
        <v>0</v>
      </c>
      <c r="O2698" s="183">
        <v>0</v>
      </c>
      <c r="P2698" s="183">
        <v>0</v>
      </c>
      <c r="Q2698" s="183">
        <v>0</v>
      </c>
      <c r="R2698" s="183">
        <v>0</v>
      </c>
      <c r="S2698" s="183">
        <v>0</v>
      </c>
      <c r="T2698" s="183">
        <v>0</v>
      </c>
      <c r="U2698" s="183">
        <v>0</v>
      </c>
      <c r="V2698" s="183">
        <v>0</v>
      </c>
      <c r="W2698" s="183">
        <v>0</v>
      </c>
      <c r="X2698" s="183">
        <v>0</v>
      </c>
      <c r="Y2698" s="183">
        <v>0</v>
      </c>
    </row>
    <row r="2699" spans="1:25" x14ac:dyDescent="0.2">
      <c r="A2699" s="184">
        <v>12242214</v>
      </c>
      <c r="B2699" s="183" t="str">
        <f>[1]店マスタ!B2698</f>
        <v>安本電器</v>
      </c>
      <c r="C2699" s="183">
        <v>1.5</v>
      </c>
      <c r="D2699" s="183">
        <v>1.5</v>
      </c>
      <c r="E2699" s="183">
        <f>_xlfn.XLOOKUP(A2699,[2]Sheet1!$R:$R,[2]Sheet1!$AB:$AB,"",0)</f>
        <v>1.5</v>
      </c>
      <c r="F2699" s="183">
        <f>_xlfn.XLOOKUP($A2699,[3]【2026年03月度_全社】RFM客層一覧表データ!$A:$A,[3]【2026年03月度_全社】RFM客層一覧表データ!C:C,"",0)</f>
        <v>274</v>
      </c>
      <c r="G2699" s="183">
        <f>_xlfn.XLOOKUP($A2699,[3]【2026年03月度_全社】RFM客層一覧表データ!$A:$A,[3]【2026年03月度_全社】RFM客層一覧表データ!D:D,"",0)</f>
        <v>91</v>
      </c>
      <c r="H2699" s="183">
        <f>_xlfn.XLOOKUP($A2699,[3]【2026年03月度_全社】RFM客層一覧表データ!$A:$A,[3]【2026年03月度_全社】RFM客層一覧表データ!E:E,"",0)</f>
        <v>102</v>
      </c>
      <c r="I2699" s="183">
        <f>_xlfn.XLOOKUP($A2699,[3]【2026年03月度_全社】RFM客層一覧表データ!$A:$A,[3]【2026年03月度_全社】RFM客層一覧表データ!F:F,"",0)</f>
        <v>24</v>
      </c>
      <c r="J2699" s="183">
        <v>272</v>
      </c>
      <c r="K2699" s="183">
        <v>81</v>
      </c>
      <c r="L2699" s="183">
        <v>99</v>
      </c>
      <c r="M2699" s="183">
        <v>24</v>
      </c>
      <c r="N2699" s="183">
        <v>272</v>
      </c>
      <c r="O2699" s="183">
        <v>88</v>
      </c>
      <c r="P2699" s="183">
        <v>106</v>
      </c>
      <c r="Q2699" s="183">
        <v>18</v>
      </c>
      <c r="R2699" s="183">
        <v>297</v>
      </c>
      <c r="S2699" s="183">
        <v>98</v>
      </c>
      <c r="T2699" s="183">
        <v>113</v>
      </c>
      <c r="U2699" s="183">
        <v>13</v>
      </c>
      <c r="V2699" s="183">
        <v>312</v>
      </c>
      <c r="W2699" s="183">
        <v>83</v>
      </c>
      <c r="X2699" s="183">
        <v>116</v>
      </c>
      <c r="Y2699" s="183">
        <v>12</v>
      </c>
    </row>
    <row r="2700" spans="1:25" x14ac:dyDescent="0.2">
      <c r="A2700" s="184">
        <v>12243032</v>
      </c>
      <c r="B2700" s="183" t="str">
        <f>[1]店マスタ!B2699</f>
        <v>（株）ナカノ</v>
      </c>
      <c r="C2700" s="183">
        <v>4.5</v>
      </c>
      <c r="D2700" s="183">
        <v>4.5</v>
      </c>
      <c r="E2700" s="183" t="str">
        <f>_xlfn.XLOOKUP(A2700,[2]Sheet1!$R:$R,[2]Sheet1!$AB:$AB,"",0)</f>
        <v/>
      </c>
      <c r="F2700" s="183" t="str">
        <f>_xlfn.XLOOKUP($A2700,[3]【2026年03月度_全社】RFM客層一覧表データ!$A:$A,[3]【2026年03月度_全社】RFM客層一覧表データ!C:C,"",0)</f>
        <v/>
      </c>
      <c r="G2700" s="183" t="str">
        <f>_xlfn.XLOOKUP($A2700,[3]【2026年03月度_全社】RFM客層一覧表データ!$A:$A,[3]【2026年03月度_全社】RFM客層一覧表データ!D:D,"",0)</f>
        <v/>
      </c>
      <c r="H2700" s="183" t="str">
        <f>_xlfn.XLOOKUP($A2700,[3]【2026年03月度_全社】RFM客層一覧表データ!$A:$A,[3]【2026年03月度_全社】RFM客層一覧表データ!E:E,"",0)</f>
        <v/>
      </c>
      <c r="I2700" s="183" t="str">
        <f>_xlfn.XLOOKUP($A2700,[3]【2026年03月度_全社】RFM客層一覧表データ!$A:$A,[3]【2026年03月度_全社】RFM客層一覧表データ!F:F,"",0)</f>
        <v/>
      </c>
      <c r="J2700" s="183">
        <v>0</v>
      </c>
      <c r="K2700" s="183">
        <v>0</v>
      </c>
      <c r="L2700" s="183">
        <v>0</v>
      </c>
      <c r="M2700" s="183">
        <v>0</v>
      </c>
      <c r="N2700" s="183">
        <v>0</v>
      </c>
      <c r="O2700" s="183">
        <v>0</v>
      </c>
      <c r="P2700" s="183">
        <v>0</v>
      </c>
      <c r="Q2700" s="183">
        <v>0</v>
      </c>
      <c r="R2700" s="183">
        <v>0</v>
      </c>
      <c r="S2700" s="183">
        <v>0</v>
      </c>
      <c r="T2700" s="183">
        <v>0</v>
      </c>
      <c r="U2700" s="183">
        <v>0</v>
      </c>
      <c r="V2700" s="183">
        <v>0</v>
      </c>
      <c r="W2700" s="183">
        <v>0</v>
      </c>
      <c r="X2700" s="183">
        <v>0</v>
      </c>
      <c r="Y2700" s="183">
        <v>0</v>
      </c>
    </row>
    <row r="2701" spans="1:25" x14ac:dyDescent="0.2">
      <c r="A2701" s="184">
        <v>12243037</v>
      </c>
      <c r="B2701" s="183" t="str">
        <f>[1]店マスタ!B2700</f>
        <v>株式会社　エルム渡辺デンキ</v>
      </c>
      <c r="C2701" s="183">
        <v>1.5</v>
      </c>
      <c r="D2701" s="183">
        <v>1.5</v>
      </c>
      <c r="E2701" s="183">
        <f>_xlfn.XLOOKUP(A2701,[2]Sheet1!$R:$R,[2]Sheet1!$AB:$AB,"",0)</f>
        <v>1.5</v>
      </c>
      <c r="F2701" s="183">
        <f>_xlfn.XLOOKUP($A2701,[3]【2026年03月度_全社】RFM客層一覧表データ!$A:$A,[3]【2026年03月度_全社】RFM客層一覧表データ!C:C,"",0)</f>
        <v>0</v>
      </c>
      <c r="G2701" s="183">
        <f>_xlfn.XLOOKUP($A2701,[3]【2026年03月度_全社】RFM客層一覧表データ!$A:$A,[3]【2026年03月度_全社】RFM客層一覧表データ!D:D,"",0)</f>
        <v>0</v>
      </c>
      <c r="H2701" s="183">
        <f>_xlfn.XLOOKUP($A2701,[3]【2026年03月度_全社】RFM客層一覧表データ!$A:$A,[3]【2026年03月度_全社】RFM客層一覧表データ!E:E,"",0)</f>
        <v>0</v>
      </c>
      <c r="I2701" s="183">
        <f>_xlfn.XLOOKUP($A2701,[3]【2026年03月度_全社】RFM客層一覧表データ!$A:$A,[3]【2026年03月度_全社】RFM客層一覧表データ!F:F,"",0)</f>
        <v>0</v>
      </c>
      <c r="J2701" s="183">
        <v>0</v>
      </c>
      <c r="K2701" s="183">
        <v>0</v>
      </c>
      <c r="L2701" s="183">
        <v>0</v>
      </c>
      <c r="M2701" s="183">
        <v>0</v>
      </c>
      <c r="N2701" s="183">
        <v>0</v>
      </c>
      <c r="O2701" s="183">
        <v>0</v>
      </c>
      <c r="P2701" s="183">
        <v>0</v>
      </c>
      <c r="Q2701" s="183">
        <v>0</v>
      </c>
      <c r="R2701" s="183">
        <v>0</v>
      </c>
      <c r="S2701" s="183">
        <v>0</v>
      </c>
      <c r="T2701" s="183">
        <v>0</v>
      </c>
      <c r="U2701" s="183">
        <v>0</v>
      </c>
      <c r="V2701" s="183">
        <v>0</v>
      </c>
      <c r="W2701" s="183">
        <v>0</v>
      </c>
      <c r="X2701" s="183">
        <v>0</v>
      </c>
      <c r="Y2701" s="183">
        <v>0</v>
      </c>
    </row>
    <row r="2702" spans="1:25" x14ac:dyDescent="0.2">
      <c r="A2702" s="184">
        <v>12243045</v>
      </c>
      <c r="B2702" s="183" t="str">
        <f>[1]店マスタ!B2701</f>
        <v>するが電化</v>
      </c>
      <c r="C2702" s="183">
        <v>2.5</v>
      </c>
      <c r="D2702" s="183">
        <v>2.5</v>
      </c>
      <c r="E2702" s="183">
        <f>_xlfn.XLOOKUP(A2702,[2]Sheet1!$R:$R,[2]Sheet1!$AB:$AB,"",0)</f>
        <v>2.5</v>
      </c>
      <c r="F2702" s="183">
        <f>_xlfn.XLOOKUP($A2702,[3]【2026年03月度_全社】RFM客層一覧表データ!$A:$A,[3]【2026年03月度_全社】RFM客層一覧表データ!C:C,"",0)</f>
        <v>371</v>
      </c>
      <c r="G2702" s="183">
        <f>_xlfn.XLOOKUP($A2702,[3]【2026年03月度_全社】RFM客層一覧表データ!$A:$A,[3]【2026年03月度_全社】RFM客層一覧表データ!D:D,"",0)</f>
        <v>157</v>
      </c>
      <c r="H2702" s="183">
        <f>_xlfn.XLOOKUP($A2702,[3]【2026年03月度_全社】RFM客層一覧表データ!$A:$A,[3]【2026年03月度_全社】RFM客層一覧表データ!E:E,"",0)</f>
        <v>182</v>
      </c>
      <c r="I2702" s="183">
        <f>_xlfn.XLOOKUP($A2702,[3]【2026年03月度_全社】RFM客層一覧表データ!$A:$A,[3]【2026年03月度_全社】RFM客層一覧表データ!F:F,"",0)</f>
        <v>21</v>
      </c>
      <c r="J2702" s="183">
        <v>381</v>
      </c>
      <c r="K2702" s="183">
        <v>164</v>
      </c>
      <c r="L2702" s="183">
        <v>184</v>
      </c>
      <c r="M2702" s="183">
        <v>36</v>
      </c>
      <c r="N2702" s="183">
        <v>366</v>
      </c>
      <c r="O2702" s="183">
        <v>168</v>
      </c>
      <c r="P2702" s="183">
        <v>203</v>
      </c>
      <c r="Q2702" s="183">
        <v>20</v>
      </c>
      <c r="R2702" s="183">
        <v>385</v>
      </c>
      <c r="S2702" s="183">
        <v>179</v>
      </c>
      <c r="T2702" s="183">
        <v>204</v>
      </c>
      <c r="U2702" s="183">
        <v>28</v>
      </c>
      <c r="V2702" s="183">
        <v>383</v>
      </c>
      <c r="W2702" s="183">
        <v>183</v>
      </c>
      <c r="X2702" s="183">
        <v>204</v>
      </c>
      <c r="Y2702" s="183">
        <v>33</v>
      </c>
    </row>
    <row r="2703" spans="1:25" x14ac:dyDescent="0.2">
      <c r="A2703" s="184">
        <v>12243050</v>
      </c>
      <c r="B2703" s="183" t="str">
        <f>[1]店マスタ!B2702</f>
        <v>パレッツウンノ</v>
      </c>
      <c r="C2703" s="183">
        <v>3</v>
      </c>
      <c r="D2703" s="183">
        <v>3</v>
      </c>
      <c r="E2703" s="183">
        <f>_xlfn.XLOOKUP(A2703,[2]Sheet1!$R:$R,[2]Sheet1!$AB:$AB,"",0)</f>
        <v>3</v>
      </c>
      <c r="F2703" s="183">
        <f>_xlfn.XLOOKUP($A2703,[3]【2026年03月度_全社】RFM客層一覧表データ!$A:$A,[3]【2026年03月度_全社】RFM客層一覧表データ!C:C,"",0)</f>
        <v>689</v>
      </c>
      <c r="G2703" s="183">
        <f>_xlfn.XLOOKUP($A2703,[3]【2026年03月度_全社】RFM客層一覧表データ!$A:$A,[3]【2026年03月度_全社】RFM客層一覧表データ!D:D,"",0)</f>
        <v>389</v>
      </c>
      <c r="H2703" s="183">
        <f>_xlfn.XLOOKUP($A2703,[3]【2026年03月度_全社】RFM客層一覧表データ!$A:$A,[3]【2026年03月度_全社】RFM客層一覧表データ!E:E,"",0)</f>
        <v>442</v>
      </c>
      <c r="I2703" s="183">
        <f>_xlfn.XLOOKUP($A2703,[3]【2026年03月度_全社】RFM客層一覧表データ!$A:$A,[3]【2026年03月度_全社】RFM客層一覧表データ!F:F,"",0)</f>
        <v>36</v>
      </c>
      <c r="J2703" s="183">
        <v>646</v>
      </c>
      <c r="K2703" s="183">
        <v>368</v>
      </c>
      <c r="L2703" s="183">
        <v>412</v>
      </c>
      <c r="M2703" s="183">
        <v>38</v>
      </c>
      <c r="N2703" s="183">
        <v>613</v>
      </c>
      <c r="O2703" s="183">
        <v>367</v>
      </c>
      <c r="P2703" s="183">
        <v>395</v>
      </c>
      <c r="Q2703" s="183">
        <v>53</v>
      </c>
      <c r="R2703" s="183">
        <v>572</v>
      </c>
      <c r="S2703" s="183">
        <v>362</v>
      </c>
      <c r="T2703" s="183">
        <v>372</v>
      </c>
      <c r="U2703" s="183">
        <v>51</v>
      </c>
      <c r="V2703" s="183">
        <v>516</v>
      </c>
      <c r="W2703" s="183">
        <v>294</v>
      </c>
      <c r="X2703" s="183">
        <v>349</v>
      </c>
      <c r="Y2703" s="183">
        <v>27</v>
      </c>
    </row>
    <row r="2704" spans="1:25" x14ac:dyDescent="0.2">
      <c r="A2704" s="184">
        <v>12243070</v>
      </c>
      <c r="B2704" s="183" t="str">
        <f>[1]店マスタ!B2703</f>
        <v>エルムみぞした</v>
      </c>
      <c r="C2704" s="183">
        <v>1.5</v>
      </c>
      <c r="D2704" s="183">
        <v>1.5</v>
      </c>
      <c r="E2704" s="183">
        <f>_xlfn.XLOOKUP(A2704,[2]Sheet1!$R:$R,[2]Sheet1!$AB:$AB,"",0)</f>
        <v>1.5</v>
      </c>
      <c r="F2704" s="183" t="str">
        <f>_xlfn.XLOOKUP($A2704,[3]【2026年03月度_全社】RFM客層一覧表データ!$A:$A,[3]【2026年03月度_全社】RFM客層一覧表データ!C:C,"",0)</f>
        <v/>
      </c>
      <c r="G2704" s="183" t="str">
        <f>_xlfn.XLOOKUP($A2704,[3]【2026年03月度_全社】RFM客層一覧表データ!$A:$A,[3]【2026年03月度_全社】RFM客層一覧表データ!D:D,"",0)</f>
        <v/>
      </c>
      <c r="H2704" s="183" t="str">
        <f>_xlfn.XLOOKUP($A2704,[3]【2026年03月度_全社】RFM客層一覧表データ!$A:$A,[3]【2026年03月度_全社】RFM客層一覧表データ!E:E,"",0)</f>
        <v/>
      </c>
      <c r="I2704" s="183" t="str">
        <f>_xlfn.XLOOKUP($A2704,[3]【2026年03月度_全社】RFM客層一覧表データ!$A:$A,[3]【2026年03月度_全社】RFM客層一覧表データ!F:F,"",0)</f>
        <v/>
      </c>
      <c r="J2704" s="183">
        <v>0</v>
      </c>
      <c r="K2704" s="183">
        <v>0</v>
      </c>
      <c r="L2704" s="183">
        <v>0</v>
      </c>
      <c r="M2704" s="183">
        <v>0</v>
      </c>
      <c r="N2704" s="183">
        <v>0</v>
      </c>
      <c r="O2704" s="183">
        <v>0</v>
      </c>
      <c r="P2704" s="183">
        <v>0</v>
      </c>
      <c r="Q2704" s="183">
        <v>0</v>
      </c>
      <c r="R2704" s="183">
        <v>0</v>
      </c>
      <c r="S2704" s="183">
        <v>0</v>
      </c>
      <c r="T2704" s="183">
        <v>0</v>
      </c>
      <c r="U2704" s="183">
        <v>0</v>
      </c>
      <c r="V2704" s="183">
        <v>0</v>
      </c>
      <c r="W2704" s="183">
        <v>0</v>
      </c>
      <c r="X2704" s="183">
        <v>0</v>
      </c>
      <c r="Y2704" s="183">
        <v>0</v>
      </c>
    </row>
    <row r="2705" spans="1:25" x14ac:dyDescent="0.2">
      <c r="A2705" s="184">
        <v>12243124</v>
      </c>
      <c r="B2705" s="183" t="str">
        <f>[1]店マスタ!B2704</f>
        <v>キレート　城北</v>
      </c>
      <c r="C2705" s="183">
        <v>1.5</v>
      </c>
      <c r="D2705" s="183">
        <v>1.5</v>
      </c>
      <c r="E2705" s="183" t="str">
        <f>_xlfn.XLOOKUP(A2705,[2]Sheet1!$R:$R,[2]Sheet1!$AB:$AB,"",0)</f>
        <v/>
      </c>
      <c r="F2705" s="183" t="str">
        <f>_xlfn.XLOOKUP($A2705,[3]【2026年03月度_全社】RFM客層一覧表データ!$A:$A,[3]【2026年03月度_全社】RFM客層一覧表データ!C:C,"",0)</f>
        <v/>
      </c>
      <c r="G2705" s="183" t="str">
        <f>_xlfn.XLOOKUP($A2705,[3]【2026年03月度_全社】RFM客層一覧表データ!$A:$A,[3]【2026年03月度_全社】RFM客層一覧表データ!D:D,"",0)</f>
        <v/>
      </c>
      <c r="H2705" s="183" t="str">
        <f>_xlfn.XLOOKUP($A2705,[3]【2026年03月度_全社】RFM客層一覧表データ!$A:$A,[3]【2026年03月度_全社】RFM客層一覧表データ!E:E,"",0)</f>
        <v/>
      </c>
      <c r="I2705" s="183" t="str">
        <f>_xlfn.XLOOKUP($A2705,[3]【2026年03月度_全社】RFM客層一覧表データ!$A:$A,[3]【2026年03月度_全社】RFM客層一覧表データ!F:F,"",0)</f>
        <v/>
      </c>
      <c r="J2705" s="183">
        <v>0</v>
      </c>
      <c r="K2705" s="183">
        <v>0</v>
      </c>
      <c r="L2705" s="183">
        <v>0</v>
      </c>
      <c r="M2705" s="183">
        <v>0</v>
      </c>
      <c r="N2705" s="183">
        <v>0</v>
      </c>
      <c r="O2705" s="183">
        <v>0</v>
      </c>
      <c r="P2705" s="183">
        <v>0</v>
      </c>
      <c r="Q2705" s="183">
        <v>0</v>
      </c>
      <c r="R2705" s="183">
        <v>0</v>
      </c>
      <c r="S2705" s="183">
        <v>0</v>
      </c>
      <c r="T2705" s="183">
        <v>0</v>
      </c>
      <c r="U2705" s="183">
        <v>0</v>
      </c>
      <c r="V2705" s="183">
        <v>0</v>
      </c>
      <c r="W2705" s="183">
        <v>0</v>
      </c>
      <c r="X2705" s="183">
        <v>0</v>
      </c>
      <c r="Y2705" s="183">
        <v>0</v>
      </c>
    </row>
    <row r="2706" spans="1:25" x14ac:dyDescent="0.2">
      <c r="A2706" s="184">
        <v>12243128</v>
      </c>
      <c r="B2706" s="183" t="str">
        <f>[1]店マスタ!B2705</f>
        <v>（有）鷲山電気</v>
      </c>
      <c r="C2706" s="183">
        <v>1.5</v>
      </c>
      <c r="D2706" s="183">
        <v>1.5</v>
      </c>
      <c r="E2706" s="183">
        <f>_xlfn.XLOOKUP(A2706,[2]Sheet1!$R:$R,[2]Sheet1!$AB:$AB,"",0)</f>
        <v>1.5</v>
      </c>
      <c r="F2706" s="183">
        <f>_xlfn.XLOOKUP($A2706,[3]【2026年03月度_全社】RFM客層一覧表データ!$A:$A,[3]【2026年03月度_全社】RFM客層一覧表データ!C:C,"",0)</f>
        <v>0</v>
      </c>
      <c r="G2706" s="183">
        <f>_xlfn.XLOOKUP($A2706,[3]【2026年03月度_全社】RFM客層一覧表データ!$A:$A,[3]【2026年03月度_全社】RFM客層一覧表データ!D:D,"",0)</f>
        <v>0</v>
      </c>
      <c r="H2706" s="183">
        <f>_xlfn.XLOOKUP($A2706,[3]【2026年03月度_全社】RFM客層一覧表データ!$A:$A,[3]【2026年03月度_全社】RFM客層一覧表データ!E:E,"",0)</f>
        <v>0</v>
      </c>
      <c r="I2706" s="183">
        <f>_xlfn.XLOOKUP($A2706,[3]【2026年03月度_全社】RFM客層一覧表データ!$A:$A,[3]【2026年03月度_全社】RFM客層一覧表データ!F:F,"",0)</f>
        <v>0</v>
      </c>
      <c r="J2706" s="183">
        <v>0</v>
      </c>
      <c r="K2706" s="183">
        <v>0</v>
      </c>
      <c r="L2706" s="183">
        <v>0</v>
      </c>
      <c r="M2706" s="183">
        <v>0</v>
      </c>
      <c r="N2706" s="183">
        <v>0</v>
      </c>
      <c r="O2706" s="183">
        <v>0</v>
      </c>
      <c r="P2706" s="183">
        <v>0</v>
      </c>
      <c r="Q2706" s="183">
        <v>0</v>
      </c>
      <c r="R2706" s="183">
        <v>0</v>
      </c>
      <c r="S2706" s="183">
        <v>0</v>
      </c>
      <c r="T2706" s="183">
        <v>0</v>
      </c>
      <c r="U2706" s="183">
        <v>0</v>
      </c>
      <c r="V2706" s="183">
        <v>65</v>
      </c>
      <c r="W2706" s="183">
        <v>0</v>
      </c>
      <c r="X2706" s="183">
        <v>0</v>
      </c>
      <c r="Y2706" s="183">
        <v>0</v>
      </c>
    </row>
    <row r="2707" spans="1:25" x14ac:dyDescent="0.2">
      <c r="A2707" s="184">
        <v>12243168</v>
      </c>
      <c r="B2707" s="183" t="str">
        <f>[1]店マスタ!B2706</f>
        <v>（株）ウチノデンキ</v>
      </c>
      <c r="C2707" s="183">
        <v>3.5</v>
      </c>
      <c r="D2707" s="183">
        <v>3.5</v>
      </c>
      <c r="E2707" s="183">
        <f>_xlfn.XLOOKUP(A2707,[2]Sheet1!$R:$R,[2]Sheet1!$AB:$AB,"",0)</f>
        <v>3.5</v>
      </c>
      <c r="F2707" s="183">
        <f>_xlfn.XLOOKUP($A2707,[3]【2026年03月度_全社】RFM客層一覧表データ!$A:$A,[3]【2026年03月度_全社】RFM客層一覧表データ!C:C,"",0)</f>
        <v>1826</v>
      </c>
      <c r="G2707" s="183">
        <f>_xlfn.XLOOKUP($A2707,[3]【2026年03月度_全社】RFM客層一覧表データ!$A:$A,[3]【2026年03月度_全社】RFM客層一覧表データ!D:D,"",0)</f>
        <v>767</v>
      </c>
      <c r="H2707" s="183">
        <f>_xlfn.XLOOKUP($A2707,[3]【2026年03月度_全社】RFM客層一覧表データ!$A:$A,[3]【2026年03月度_全社】RFM客層一覧表データ!E:E,"",0)</f>
        <v>692</v>
      </c>
      <c r="I2707" s="183">
        <f>_xlfn.XLOOKUP($A2707,[3]【2026年03月度_全社】RFM客層一覧表データ!$A:$A,[3]【2026年03月度_全社】RFM客層一覧表データ!F:F,"",0)</f>
        <v>187</v>
      </c>
      <c r="J2707" s="183">
        <v>1854</v>
      </c>
      <c r="K2707" s="183">
        <v>766</v>
      </c>
      <c r="L2707" s="183">
        <v>699</v>
      </c>
      <c r="M2707" s="183">
        <v>151</v>
      </c>
      <c r="N2707" s="183">
        <v>1814</v>
      </c>
      <c r="O2707" s="183">
        <v>727</v>
      </c>
      <c r="P2707" s="183">
        <v>676</v>
      </c>
      <c r="Q2707" s="183">
        <v>151</v>
      </c>
      <c r="R2707" s="183">
        <v>1829</v>
      </c>
      <c r="S2707" s="183">
        <v>718</v>
      </c>
      <c r="T2707" s="183">
        <v>656</v>
      </c>
      <c r="U2707" s="183">
        <v>147</v>
      </c>
      <c r="V2707" s="183">
        <v>1829</v>
      </c>
      <c r="W2707" s="183">
        <v>742</v>
      </c>
      <c r="X2707" s="183">
        <v>663</v>
      </c>
      <c r="Y2707" s="183">
        <v>150</v>
      </c>
    </row>
    <row r="2708" spans="1:25" x14ac:dyDescent="0.2">
      <c r="A2708" s="184">
        <v>12251016</v>
      </c>
      <c r="B2708" s="183" t="str">
        <f>[1]店マスタ!B2707</f>
        <v>岡本電器</v>
      </c>
      <c r="C2708" s="183">
        <v>1.5</v>
      </c>
      <c r="D2708" s="183">
        <v>1.5</v>
      </c>
      <c r="E2708" s="183">
        <f>_xlfn.XLOOKUP(A2708,[2]Sheet1!$R:$R,[2]Sheet1!$AB:$AB,"",0)</f>
        <v>1.5</v>
      </c>
      <c r="F2708" s="183">
        <f>_xlfn.XLOOKUP($A2708,[3]【2026年03月度_全社】RFM客層一覧表データ!$A:$A,[3]【2026年03月度_全社】RFM客層一覧表データ!C:C,"",0)</f>
        <v>190</v>
      </c>
      <c r="G2708" s="183">
        <f>_xlfn.XLOOKUP($A2708,[3]【2026年03月度_全社】RFM客層一覧表データ!$A:$A,[3]【2026年03月度_全社】RFM客層一覧表データ!D:D,"",0)</f>
        <v>46</v>
      </c>
      <c r="H2708" s="183">
        <f>_xlfn.XLOOKUP($A2708,[3]【2026年03月度_全社】RFM客層一覧表データ!$A:$A,[3]【2026年03月度_全社】RFM客層一覧表データ!E:E,"",0)</f>
        <v>139</v>
      </c>
      <c r="I2708" s="183">
        <f>_xlfn.XLOOKUP($A2708,[3]【2026年03月度_全社】RFM客層一覧表データ!$A:$A,[3]【2026年03月度_全社】RFM客層一覧表データ!F:F,"",0)</f>
        <v>0</v>
      </c>
      <c r="J2708" s="183">
        <v>207</v>
      </c>
      <c r="K2708" s="183">
        <v>53</v>
      </c>
      <c r="L2708" s="183">
        <v>153</v>
      </c>
      <c r="M2708" s="183">
        <v>0</v>
      </c>
      <c r="N2708" s="183">
        <v>225</v>
      </c>
      <c r="O2708" s="183">
        <v>66</v>
      </c>
      <c r="P2708" s="183">
        <v>165</v>
      </c>
      <c r="Q2708" s="183">
        <v>0</v>
      </c>
      <c r="R2708" s="183">
        <v>239</v>
      </c>
      <c r="S2708" s="183">
        <v>96</v>
      </c>
      <c r="T2708" s="183">
        <v>173</v>
      </c>
      <c r="U2708" s="183">
        <v>0</v>
      </c>
      <c r="V2708" s="183">
        <v>269</v>
      </c>
      <c r="W2708" s="183">
        <v>89</v>
      </c>
      <c r="X2708" s="183">
        <v>194</v>
      </c>
      <c r="Y2708" s="183">
        <v>0</v>
      </c>
    </row>
    <row r="2709" spans="1:25" x14ac:dyDescent="0.2">
      <c r="A2709" s="184">
        <v>12251019</v>
      </c>
      <c r="B2709" s="183" t="str">
        <f>[1]店マスタ!B2708</f>
        <v>（株）電友社</v>
      </c>
      <c r="C2709" s="183">
        <v>2.5</v>
      </c>
      <c r="D2709" s="183">
        <v>2.5</v>
      </c>
      <c r="E2709" s="183">
        <f>_xlfn.XLOOKUP(A2709,[2]Sheet1!$R:$R,[2]Sheet1!$AB:$AB,"",0)</f>
        <v>2.5</v>
      </c>
      <c r="F2709" s="183" t="str">
        <f>_xlfn.XLOOKUP($A2709,[3]【2026年03月度_全社】RFM客層一覧表データ!$A:$A,[3]【2026年03月度_全社】RFM客層一覧表データ!C:C,"",0)</f>
        <v/>
      </c>
      <c r="G2709" s="183" t="str">
        <f>_xlfn.XLOOKUP($A2709,[3]【2026年03月度_全社】RFM客層一覧表データ!$A:$A,[3]【2026年03月度_全社】RFM客層一覧表データ!D:D,"",0)</f>
        <v/>
      </c>
      <c r="H2709" s="183" t="str">
        <f>_xlfn.XLOOKUP($A2709,[3]【2026年03月度_全社】RFM客層一覧表データ!$A:$A,[3]【2026年03月度_全社】RFM客層一覧表データ!E:E,"",0)</f>
        <v/>
      </c>
      <c r="I2709" s="183" t="str">
        <f>_xlfn.XLOOKUP($A2709,[3]【2026年03月度_全社】RFM客層一覧表データ!$A:$A,[3]【2026年03月度_全社】RFM客層一覧表データ!F:F,"",0)</f>
        <v/>
      </c>
      <c r="J2709" s="183">
        <v>0</v>
      </c>
      <c r="K2709" s="183">
        <v>0</v>
      </c>
      <c r="L2709" s="183">
        <v>0</v>
      </c>
      <c r="M2709" s="183">
        <v>0</v>
      </c>
      <c r="N2709" s="183">
        <v>0</v>
      </c>
      <c r="O2709" s="183">
        <v>0</v>
      </c>
      <c r="P2709" s="183">
        <v>0</v>
      </c>
      <c r="Q2709" s="183">
        <v>0</v>
      </c>
      <c r="R2709" s="183">
        <v>0</v>
      </c>
      <c r="S2709" s="183">
        <v>0</v>
      </c>
      <c r="T2709" s="183">
        <v>0</v>
      </c>
      <c r="U2709" s="183">
        <v>0</v>
      </c>
      <c r="V2709" s="183">
        <v>0</v>
      </c>
      <c r="W2709" s="183">
        <v>0</v>
      </c>
      <c r="X2709" s="183">
        <v>0</v>
      </c>
      <c r="Y2709" s="183">
        <v>0</v>
      </c>
    </row>
    <row r="2710" spans="1:25" x14ac:dyDescent="0.2">
      <c r="A2710" s="184">
        <v>12251078</v>
      </c>
      <c r="B2710" s="183" t="str">
        <f>[1]店マスタ!B2709</f>
        <v>工明電気（株）</v>
      </c>
      <c r="C2710" s="183">
        <v>5</v>
      </c>
      <c r="D2710" s="183">
        <v>5</v>
      </c>
      <c r="E2710" s="183">
        <f>_xlfn.XLOOKUP(A2710,[2]Sheet1!$R:$R,[2]Sheet1!$AB:$AB,"",0)</f>
        <v>5</v>
      </c>
      <c r="F2710" s="183" t="str">
        <f>_xlfn.XLOOKUP($A2710,[3]【2026年03月度_全社】RFM客層一覧表データ!$A:$A,[3]【2026年03月度_全社】RFM客層一覧表データ!C:C,"",0)</f>
        <v/>
      </c>
      <c r="G2710" s="183" t="str">
        <f>_xlfn.XLOOKUP($A2710,[3]【2026年03月度_全社】RFM客層一覧表データ!$A:$A,[3]【2026年03月度_全社】RFM客層一覧表データ!D:D,"",0)</f>
        <v/>
      </c>
      <c r="H2710" s="183" t="str">
        <f>_xlfn.XLOOKUP($A2710,[3]【2026年03月度_全社】RFM客層一覧表データ!$A:$A,[3]【2026年03月度_全社】RFM客層一覧表データ!E:E,"",0)</f>
        <v/>
      </c>
      <c r="I2710" s="183" t="str">
        <f>_xlfn.XLOOKUP($A2710,[3]【2026年03月度_全社】RFM客層一覧表データ!$A:$A,[3]【2026年03月度_全社】RFM客層一覧表データ!F:F,"",0)</f>
        <v/>
      </c>
      <c r="J2710" s="183">
        <v>0</v>
      </c>
      <c r="K2710" s="183">
        <v>0</v>
      </c>
      <c r="L2710" s="183">
        <v>0</v>
      </c>
      <c r="M2710" s="183">
        <v>0</v>
      </c>
      <c r="N2710" s="183">
        <v>0</v>
      </c>
      <c r="O2710" s="183">
        <v>0</v>
      </c>
      <c r="P2710" s="183">
        <v>0</v>
      </c>
      <c r="Q2710" s="183">
        <v>0</v>
      </c>
      <c r="R2710" s="183">
        <v>0</v>
      </c>
      <c r="S2710" s="183">
        <v>0</v>
      </c>
      <c r="T2710" s="183">
        <v>0</v>
      </c>
      <c r="U2710" s="183">
        <v>0</v>
      </c>
      <c r="V2710" s="183">
        <v>0</v>
      </c>
      <c r="W2710" s="183">
        <v>0</v>
      </c>
      <c r="X2710" s="183">
        <v>0</v>
      </c>
      <c r="Y2710" s="183">
        <v>0</v>
      </c>
    </row>
    <row r="2711" spans="1:25" x14ac:dyDescent="0.2">
      <c r="A2711" s="184">
        <v>12251104</v>
      </c>
      <c r="B2711" s="183" t="str">
        <f>[1]店マスタ!B2710</f>
        <v>（有）遠藤テレビ</v>
      </c>
      <c r="C2711" s="183">
        <v>3</v>
      </c>
      <c r="D2711" s="183">
        <v>3</v>
      </c>
      <c r="E2711" s="183">
        <f>_xlfn.XLOOKUP(A2711,[2]Sheet1!$R:$R,[2]Sheet1!$AB:$AB,"",0)</f>
        <v>3</v>
      </c>
      <c r="F2711" s="183">
        <f>_xlfn.XLOOKUP($A2711,[3]【2026年03月度_全社】RFM客層一覧表データ!$A:$A,[3]【2026年03月度_全社】RFM客層一覧表データ!C:C,"",0)</f>
        <v>371</v>
      </c>
      <c r="G2711" s="183">
        <f>_xlfn.XLOOKUP($A2711,[3]【2026年03月度_全社】RFM客層一覧表データ!$A:$A,[3]【2026年03月度_全社】RFM客層一覧表データ!D:D,"",0)</f>
        <v>161</v>
      </c>
      <c r="H2711" s="183">
        <f>_xlfn.XLOOKUP($A2711,[3]【2026年03月度_全社】RFM客層一覧表データ!$A:$A,[3]【2026年03月度_全社】RFM客層一覧表データ!E:E,"",0)</f>
        <v>168</v>
      </c>
      <c r="I2711" s="183">
        <f>_xlfn.XLOOKUP($A2711,[3]【2026年03月度_全社】RFM客層一覧表データ!$A:$A,[3]【2026年03月度_全社】RFM客層一覧表データ!F:F,"",0)</f>
        <v>28</v>
      </c>
      <c r="J2711" s="183">
        <v>382</v>
      </c>
      <c r="K2711" s="183">
        <v>157</v>
      </c>
      <c r="L2711" s="183">
        <v>168</v>
      </c>
      <c r="M2711" s="183">
        <v>23</v>
      </c>
      <c r="N2711" s="183">
        <v>397</v>
      </c>
      <c r="O2711" s="183">
        <v>148</v>
      </c>
      <c r="P2711" s="183">
        <v>176</v>
      </c>
      <c r="Q2711" s="183">
        <v>18</v>
      </c>
      <c r="R2711" s="183">
        <v>435</v>
      </c>
      <c r="S2711" s="183">
        <v>144</v>
      </c>
      <c r="T2711" s="183">
        <v>179</v>
      </c>
      <c r="U2711" s="183">
        <v>31</v>
      </c>
      <c r="V2711" s="183">
        <v>463</v>
      </c>
      <c r="W2711" s="183">
        <v>134</v>
      </c>
      <c r="X2711" s="183">
        <v>200</v>
      </c>
      <c r="Y2711" s="183">
        <v>21</v>
      </c>
    </row>
    <row r="2712" spans="1:25" x14ac:dyDescent="0.2">
      <c r="A2712" s="184">
        <v>12251147</v>
      </c>
      <c r="B2712" s="183" t="str">
        <f>[1]店マスタ!B2711</f>
        <v>パレッツしみず</v>
      </c>
      <c r="C2712" s="183">
        <v>4.5</v>
      </c>
      <c r="D2712" s="183">
        <v>4.5</v>
      </c>
      <c r="E2712" s="183">
        <f>_xlfn.XLOOKUP(A2712,[2]Sheet1!$R:$R,[2]Sheet1!$AB:$AB,"",0)</f>
        <v>4.5</v>
      </c>
      <c r="F2712" s="183">
        <f>_xlfn.XLOOKUP($A2712,[3]【2026年03月度_全社】RFM客層一覧表データ!$A:$A,[3]【2026年03月度_全社】RFM客層一覧表データ!C:C,"",0)</f>
        <v>839</v>
      </c>
      <c r="G2712" s="183">
        <f>_xlfn.XLOOKUP($A2712,[3]【2026年03月度_全社】RFM客層一覧表データ!$A:$A,[3]【2026年03月度_全社】RFM客層一覧表データ!D:D,"",0)</f>
        <v>380</v>
      </c>
      <c r="H2712" s="183">
        <f>_xlfn.XLOOKUP($A2712,[3]【2026年03月度_全社】RFM客層一覧表データ!$A:$A,[3]【2026年03月度_全社】RFM客層一覧表データ!E:E,"",0)</f>
        <v>487</v>
      </c>
      <c r="I2712" s="183">
        <f>_xlfn.XLOOKUP($A2712,[3]【2026年03月度_全社】RFM客層一覧表データ!$A:$A,[3]【2026年03月度_全社】RFM客層一覧表データ!F:F,"",0)</f>
        <v>41</v>
      </c>
      <c r="J2712" s="183">
        <v>839</v>
      </c>
      <c r="K2712" s="183">
        <v>435</v>
      </c>
      <c r="L2712" s="183">
        <v>507</v>
      </c>
      <c r="M2712" s="183">
        <v>43</v>
      </c>
      <c r="N2712" s="183">
        <v>847</v>
      </c>
      <c r="O2712" s="183">
        <v>443</v>
      </c>
      <c r="P2712" s="183">
        <v>511</v>
      </c>
      <c r="Q2712" s="183">
        <v>45</v>
      </c>
      <c r="R2712" s="183">
        <v>845</v>
      </c>
      <c r="S2712" s="183">
        <v>445</v>
      </c>
      <c r="T2712" s="183">
        <v>522</v>
      </c>
      <c r="U2712" s="183">
        <v>47</v>
      </c>
      <c r="V2712" s="183">
        <v>847</v>
      </c>
      <c r="W2712" s="183">
        <v>497</v>
      </c>
      <c r="X2712" s="183">
        <v>522</v>
      </c>
      <c r="Y2712" s="183">
        <v>34</v>
      </c>
    </row>
    <row r="2713" spans="1:25" x14ac:dyDescent="0.2">
      <c r="A2713" s="184">
        <v>12251159</v>
      </c>
      <c r="B2713" s="183" t="str">
        <f>[1]店マスタ!B2712</f>
        <v>パナショップウエダ</v>
      </c>
      <c r="C2713" s="183">
        <v>2</v>
      </c>
      <c r="D2713" s="183">
        <v>2</v>
      </c>
      <c r="E2713" s="183">
        <f>_xlfn.XLOOKUP(A2713,[2]Sheet1!$R:$R,[2]Sheet1!$AB:$AB,"",0)</f>
        <v>2</v>
      </c>
      <c r="F2713" s="183" t="str">
        <f>_xlfn.XLOOKUP($A2713,[3]【2026年03月度_全社】RFM客層一覧表データ!$A:$A,[3]【2026年03月度_全社】RFM客層一覧表データ!C:C,"",0)</f>
        <v/>
      </c>
      <c r="G2713" s="183" t="str">
        <f>_xlfn.XLOOKUP($A2713,[3]【2026年03月度_全社】RFM客層一覧表データ!$A:$A,[3]【2026年03月度_全社】RFM客層一覧表データ!D:D,"",0)</f>
        <v/>
      </c>
      <c r="H2713" s="183" t="str">
        <f>_xlfn.XLOOKUP($A2713,[3]【2026年03月度_全社】RFM客層一覧表データ!$A:$A,[3]【2026年03月度_全社】RFM客層一覧表データ!E:E,"",0)</f>
        <v/>
      </c>
      <c r="I2713" s="183" t="str">
        <f>_xlfn.XLOOKUP($A2713,[3]【2026年03月度_全社】RFM客層一覧表データ!$A:$A,[3]【2026年03月度_全社】RFM客層一覧表データ!F:F,"",0)</f>
        <v/>
      </c>
      <c r="J2713" s="183">
        <v>0</v>
      </c>
      <c r="K2713" s="183">
        <v>0</v>
      </c>
      <c r="L2713" s="183">
        <v>0</v>
      </c>
      <c r="M2713" s="183">
        <v>0</v>
      </c>
      <c r="N2713" s="183">
        <v>0</v>
      </c>
      <c r="O2713" s="183">
        <v>0</v>
      </c>
      <c r="P2713" s="183">
        <v>0</v>
      </c>
      <c r="Q2713" s="183">
        <v>0</v>
      </c>
      <c r="R2713" s="183">
        <v>0</v>
      </c>
      <c r="S2713" s="183">
        <v>0</v>
      </c>
      <c r="T2713" s="183">
        <v>0</v>
      </c>
      <c r="U2713" s="183">
        <v>0</v>
      </c>
      <c r="V2713" s="183">
        <v>0</v>
      </c>
      <c r="W2713" s="183">
        <v>0</v>
      </c>
      <c r="X2713" s="183">
        <v>0</v>
      </c>
      <c r="Y2713" s="183">
        <v>0</v>
      </c>
    </row>
    <row r="2714" spans="1:25" x14ac:dyDescent="0.2">
      <c r="A2714" s="184">
        <v>12251246</v>
      </c>
      <c r="B2714" s="183" t="str">
        <f>[1]店マスタ!B2713</f>
        <v>アトリエール　かわさき</v>
      </c>
      <c r="C2714" s="183">
        <v>1.5</v>
      </c>
      <c r="D2714" s="183">
        <v>1.5</v>
      </c>
      <c r="E2714" s="183">
        <f>_xlfn.XLOOKUP(A2714,[2]Sheet1!$R:$R,[2]Sheet1!$AB:$AB,"",0)</f>
        <v>1.5</v>
      </c>
      <c r="F2714" s="183">
        <f>_xlfn.XLOOKUP($A2714,[3]【2026年03月度_全社】RFM客層一覧表データ!$A:$A,[3]【2026年03月度_全社】RFM客層一覧表データ!C:C,"",0)</f>
        <v>438</v>
      </c>
      <c r="G2714" s="183">
        <f>_xlfn.XLOOKUP($A2714,[3]【2026年03月度_全社】RFM客層一覧表データ!$A:$A,[3]【2026年03月度_全社】RFM客層一覧表データ!D:D,"",0)</f>
        <v>0</v>
      </c>
      <c r="H2714" s="183">
        <f>_xlfn.XLOOKUP($A2714,[3]【2026年03月度_全社】RFM客層一覧表データ!$A:$A,[3]【2026年03月度_全社】RFM客層一覧表データ!E:E,"",0)</f>
        <v>222</v>
      </c>
      <c r="I2714" s="183">
        <f>_xlfn.XLOOKUP($A2714,[3]【2026年03月度_全社】RFM客層一覧表データ!$A:$A,[3]【2026年03月度_全社】RFM客層一覧表データ!F:F,"",0)</f>
        <v>0</v>
      </c>
      <c r="J2714" s="183">
        <v>518</v>
      </c>
      <c r="K2714" s="183">
        <v>131</v>
      </c>
      <c r="L2714" s="183">
        <v>277</v>
      </c>
      <c r="M2714" s="183">
        <v>10</v>
      </c>
      <c r="N2714" s="183">
        <v>570</v>
      </c>
      <c r="O2714" s="183">
        <v>156</v>
      </c>
      <c r="P2714" s="183">
        <v>304</v>
      </c>
      <c r="Q2714" s="183">
        <v>10</v>
      </c>
      <c r="R2714" s="183">
        <v>621</v>
      </c>
      <c r="S2714" s="183">
        <v>213</v>
      </c>
      <c r="T2714" s="183">
        <v>334</v>
      </c>
      <c r="U2714" s="183">
        <v>18</v>
      </c>
      <c r="V2714" s="183">
        <v>650</v>
      </c>
      <c r="W2714" s="183">
        <v>255</v>
      </c>
      <c r="X2714" s="183">
        <v>353</v>
      </c>
      <c r="Y2714" s="183">
        <v>27</v>
      </c>
    </row>
    <row r="2715" spans="1:25" x14ac:dyDescent="0.2">
      <c r="A2715" s="184">
        <v>12251247</v>
      </c>
      <c r="B2715" s="183" t="str">
        <f>[1]店マスタ!B2714</f>
        <v>キレートオーイシ</v>
      </c>
      <c r="C2715" s="183">
        <v>2.5</v>
      </c>
      <c r="D2715" s="183">
        <v>2.5</v>
      </c>
      <c r="E2715" s="183">
        <f>_xlfn.XLOOKUP(A2715,[2]Sheet1!$R:$R,[2]Sheet1!$AB:$AB,"",0)</f>
        <v>2.5</v>
      </c>
      <c r="F2715" s="183" t="str">
        <f>_xlfn.XLOOKUP($A2715,[3]【2026年03月度_全社】RFM客層一覧表データ!$A:$A,[3]【2026年03月度_全社】RFM客層一覧表データ!C:C,"",0)</f>
        <v/>
      </c>
      <c r="G2715" s="183" t="str">
        <f>_xlfn.XLOOKUP($A2715,[3]【2026年03月度_全社】RFM客層一覧表データ!$A:$A,[3]【2026年03月度_全社】RFM客層一覧表データ!D:D,"",0)</f>
        <v/>
      </c>
      <c r="H2715" s="183" t="str">
        <f>_xlfn.XLOOKUP($A2715,[3]【2026年03月度_全社】RFM客層一覧表データ!$A:$A,[3]【2026年03月度_全社】RFM客層一覧表データ!E:E,"",0)</f>
        <v/>
      </c>
      <c r="I2715" s="183" t="str">
        <f>_xlfn.XLOOKUP($A2715,[3]【2026年03月度_全社】RFM客層一覧表データ!$A:$A,[3]【2026年03月度_全社】RFM客層一覧表データ!F:F,"",0)</f>
        <v/>
      </c>
      <c r="J2715" s="183">
        <v>0</v>
      </c>
      <c r="K2715" s="183">
        <v>0</v>
      </c>
      <c r="L2715" s="183">
        <v>0</v>
      </c>
      <c r="M2715" s="183">
        <v>0</v>
      </c>
      <c r="N2715" s="183">
        <v>0</v>
      </c>
      <c r="O2715" s="183">
        <v>0</v>
      </c>
      <c r="P2715" s="183">
        <v>0</v>
      </c>
      <c r="Q2715" s="183">
        <v>0</v>
      </c>
      <c r="R2715" s="183">
        <v>0</v>
      </c>
      <c r="S2715" s="183">
        <v>0</v>
      </c>
      <c r="T2715" s="183">
        <v>0</v>
      </c>
      <c r="U2715" s="183">
        <v>0</v>
      </c>
      <c r="V2715" s="183">
        <v>0</v>
      </c>
      <c r="W2715" s="183">
        <v>0</v>
      </c>
      <c r="X2715" s="183">
        <v>0</v>
      </c>
      <c r="Y2715" s="183">
        <v>0</v>
      </c>
    </row>
    <row r="2716" spans="1:25" x14ac:dyDescent="0.2">
      <c r="A2716" s="184">
        <v>12261102</v>
      </c>
      <c r="B2716" s="183" t="str">
        <f>[1]店マスタ!B2715</f>
        <v>グッドハウスマツナガ</v>
      </c>
      <c r="C2716" s="183">
        <v>1.5</v>
      </c>
      <c r="D2716" s="183">
        <v>1.5</v>
      </c>
      <c r="E2716" s="183">
        <f>_xlfn.XLOOKUP(A2716,[2]Sheet1!$R:$R,[2]Sheet1!$AB:$AB,"",0)</f>
        <v>1.5</v>
      </c>
      <c r="F2716" s="183" t="str">
        <f>_xlfn.XLOOKUP($A2716,[3]【2026年03月度_全社】RFM客層一覧表データ!$A:$A,[3]【2026年03月度_全社】RFM客層一覧表データ!C:C,"",0)</f>
        <v/>
      </c>
      <c r="G2716" s="183" t="str">
        <f>_xlfn.XLOOKUP($A2716,[3]【2026年03月度_全社】RFM客層一覧表データ!$A:$A,[3]【2026年03月度_全社】RFM客層一覧表データ!D:D,"",0)</f>
        <v/>
      </c>
      <c r="H2716" s="183" t="str">
        <f>_xlfn.XLOOKUP($A2716,[3]【2026年03月度_全社】RFM客層一覧表データ!$A:$A,[3]【2026年03月度_全社】RFM客層一覧表データ!E:E,"",0)</f>
        <v/>
      </c>
      <c r="I2716" s="183" t="str">
        <f>_xlfn.XLOOKUP($A2716,[3]【2026年03月度_全社】RFM客層一覧表データ!$A:$A,[3]【2026年03月度_全社】RFM客層一覧表データ!F:F,"",0)</f>
        <v/>
      </c>
      <c r="J2716" s="183">
        <v>0</v>
      </c>
      <c r="K2716" s="183">
        <v>0</v>
      </c>
      <c r="L2716" s="183">
        <v>0</v>
      </c>
      <c r="M2716" s="183">
        <v>0</v>
      </c>
      <c r="N2716" s="183">
        <v>0</v>
      </c>
      <c r="O2716" s="183">
        <v>0</v>
      </c>
      <c r="P2716" s="183">
        <v>0</v>
      </c>
      <c r="Q2716" s="183">
        <v>0</v>
      </c>
      <c r="R2716" s="183">
        <v>0</v>
      </c>
      <c r="S2716" s="183">
        <v>0</v>
      </c>
      <c r="T2716" s="183">
        <v>0</v>
      </c>
      <c r="U2716" s="183">
        <v>0</v>
      </c>
      <c r="V2716" s="183">
        <v>0</v>
      </c>
      <c r="W2716" s="183">
        <v>0</v>
      </c>
      <c r="X2716" s="183">
        <v>0</v>
      </c>
      <c r="Y2716" s="183">
        <v>0</v>
      </c>
    </row>
    <row r="2717" spans="1:25" x14ac:dyDescent="0.2">
      <c r="A2717" s="184">
        <v>12262001</v>
      </c>
      <c r="B2717" s="183" t="str">
        <f>[1]店マスタ!B2716</f>
        <v>パナ　スルガ</v>
      </c>
      <c r="C2717" s="183">
        <v>2.5</v>
      </c>
      <c r="D2717" s="183">
        <v>3</v>
      </c>
      <c r="E2717" s="183">
        <f>_xlfn.XLOOKUP(A2717,[2]Sheet1!$R:$R,[2]Sheet1!$AB:$AB,"",0)</f>
        <v>3</v>
      </c>
      <c r="F2717" s="183" t="str">
        <f>_xlfn.XLOOKUP($A2717,[3]【2026年03月度_全社】RFM客層一覧表データ!$A:$A,[3]【2026年03月度_全社】RFM客層一覧表データ!C:C,"",0)</f>
        <v/>
      </c>
      <c r="G2717" s="183" t="str">
        <f>_xlfn.XLOOKUP($A2717,[3]【2026年03月度_全社】RFM客層一覧表データ!$A:$A,[3]【2026年03月度_全社】RFM客層一覧表データ!D:D,"",0)</f>
        <v/>
      </c>
      <c r="H2717" s="183" t="str">
        <f>_xlfn.XLOOKUP($A2717,[3]【2026年03月度_全社】RFM客層一覧表データ!$A:$A,[3]【2026年03月度_全社】RFM客層一覧表データ!E:E,"",0)</f>
        <v/>
      </c>
      <c r="I2717" s="183" t="str">
        <f>_xlfn.XLOOKUP($A2717,[3]【2026年03月度_全社】RFM客層一覧表データ!$A:$A,[3]【2026年03月度_全社】RFM客層一覧表データ!F:F,"",0)</f>
        <v/>
      </c>
      <c r="J2717" s="183">
        <v>0</v>
      </c>
      <c r="K2717" s="183">
        <v>0</v>
      </c>
      <c r="L2717" s="183">
        <v>0</v>
      </c>
      <c r="M2717" s="183">
        <v>0</v>
      </c>
      <c r="N2717" s="183">
        <v>0</v>
      </c>
      <c r="O2717" s="183">
        <v>0</v>
      </c>
      <c r="P2717" s="183">
        <v>0</v>
      </c>
      <c r="Q2717" s="183">
        <v>0</v>
      </c>
      <c r="R2717" s="183">
        <v>0</v>
      </c>
      <c r="S2717" s="183">
        <v>0</v>
      </c>
      <c r="T2717" s="183">
        <v>0</v>
      </c>
      <c r="U2717" s="183">
        <v>0</v>
      </c>
      <c r="V2717" s="183">
        <v>0</v>
      </c>
      <c r="W2717" s="183">
        <v>0</v>
      </c>
      <c r="X2717" s="183">
        <v>0</v>
      </c>
      <c r="Y2717" s="183">
        <v>0</v>
      </c>
    </row>
    <row r="2718" spans="1:25" x14ac:dyDescent="0.2">
      <c r="A2718" s="184">
        <v>12262004</v>
      </c>
      <c r="B2718" s="183" t="str">
        <f>[1]店マスタ!B2717</f>
        <v>望栄電器商会</v>
      </c>
      <c r="C2718" s="183">
        <v>2</v>
      </c>
      <c r="D2718" s="183">
        <v>2</v>
      </c>
      <c r="E2718" s="183">
        <f>_xlfn.XLOOKUP(A2718,[2]Sheet1!$R:$R,[2]Sheet1!$AB:$AB,"",0)</f>
        <v>2</v>
      </c>
      <c r="F2718" s="183" t="str">
        <f>_xlfn.XLOOKUP($A2718,[3]【2026年03月度_全社】RFM客層一覧表データ!$A:$A,[3]【2026年03月度_全社】RFM客層一覧表データ!C:C,"",0)</f>
        <v/>
      </c>
      <c r="G2718" s="183" t="str">
        <f>_xlfn.XLOOKUP($A2718,[3]【2026年03月度_全社】RFM客層一覧表データ!$A:$A,[3]【2026年03月度_全社】RFM客層一覧表データ!D:D,"",0)</f>
        <v/>
      </c>
      <c r="H2718" s="183" t="str">
        <f>_xlfn.XLOOKUP($A2718,[3]【2026年03月度_全社】RFM客層一覧表データ!$A:$A,[3]【2026年03月度_全社】RFM客層一覧表データ!E:E,"",0)</f>
        <v/>
      </c>
      <c r="I2718" s="183" t="str">
        <f>_xlfn.XLOOKUP($A2718,[3]【2026年03月度_全社】RFM客層一覧表データ!$A:$A,[3]【2026年03月度_全社】RFM客層一覧表データ!F:F,"",0)</f>
        <v/>
      </c>
      <c r="J2718" s="183">
        <v>0</v>
      </c>
      <c r="K2718" s="183">
        <v>0</v>
      </c>
      <c r="L2718" s="183">
        <v>0</v>
      </c>
      <c r="M2718" s="183">
        <v>0</v>
      </c>
      <c r="N2718" s="183">
        <v>0</v>
      </c>
      <c r="O2718" s="183">
        <v>0</v>
      </c>
      <c r="P2718" s="183">
        <v>0</v>
      </c>
      <c r="Q2718" s="183">
        <v>0</v>
      </c>
      <c r="R2718" s="183">
        <v>0</v>
      </c>
      <c r="S2718" s="183">
        <v>0</v>
      </c>
      <c r="T2718" s="183">
        <v>0</v>
      </c>
      <c r="U2718" s="183">
        <v>0</v>
      </c>
      <c r="V2718" s="183">
        <v>0</v>
      </c>
      <c r="W2718" s="183">
        <v>0</v>
      </c>
      <c r="X2718" s="183">
        <v>0</v>
      </c>
      <c r="Y2718" s="183">
        <v>0</v>
      </c>
    </row>
    <row r="2719" spans="1:25" x14ac:dyDescent="0.2">
      <c r="A2719" s="184">
        <v>12262010</v>
      </c>
      <c r="B2719" s="183" t="str">
        <f>[1]店マスタ!B2718</f>
        <v>池野電器店</v>
      </c>
      <c r="C2719" s="183">
        <v>1.5</v>
      </c>
      <c r="D2719" s="183">
        <v>1.5</v>
      </c>
      <c r="E2719" s="183">
        <f>_xlfn.XLOOKUP(A2719,[2]Sheet1!$R:$R,[2]Sheet1!$AB:$AB,"",0)</f>
        <v>1.5</v>
      </c>
      <c r="F2719" s="183" t="str">
        <f>_xlfn.XLOOKUP($A2719,[3]【2026年03月度_全社】RFM客層一覧表データ!$A:$A,[3]【2026年03月度_全社】RFM客層一覧表データ!C:C,"",0)</f>
        <v/>
      </c>
      <c r="G2719" s="183" t="str">
        <f>_xlfn.XLOOKUP($A2719,[3]【2026年03月度_全社】RFM客層一覧表データ!$A:$A,[3]【2026年03月度_全社】RFM客層一覧表データ!D:D,"",0)</f>
        <v/>
      </c>
      <c r="H2719" s="183" t="str">
        <f>_xlfn.XLOOKUP($A2719,[3]【2026年03月度_全社】RFM客層一覧表データ!$A:$A,[3]【2026年03月度_全社】RFM客層一覧表データ!E:E,"",0)</f>
        <v/>
      </c>
      <c r="I2719" s="183" t="str">
        <f>_xlfn.XLOOKUP($A2719,[3]【2026年03月度_全社】RFM客層一覧表データ!$A:$A,[3]【2026年03月度_全社】RFM客層一覧表データ!F:F,"",0)</f>
        <v/>
      </c>
      <c r="J2719" s="183">
        <v>0</v>
      </c>
      <c r="K2719" s="183">
        <v>0</v>
      </c>
      <c r="L2719" s="183">
        <v>0</v>
      </c>
      <c r="M2719" s="183">
        <v>0</v>
      </c>
      <c r="N2719" s="183">
        <v>0</v>
      </c>
      <c r="O2719" s="183">
        <v>0</v>
      </c>
      <c r="P2719" s="183">
        <v>0</v>
      </c>
      <c r="Q2719" s="183">
        <v>0</v>
      </c>
      <c r="R2719" s="183">
        <v>0</v>
      </c>
      <c r="S2719" s="183">
        <v>0</v>
      </c>
      <c r="T2719" s="183">
        <v>0</v>
      </c>
      <c r="U2719" s="183">
        <v>0</v>
      </c>
      <c r="V2719" s="183">
        <v>0</v>
      </c>
      <c r="W2719" s="183">
        <v>0</v>
      </c>
      <c r="X2719" s="183">
        <v>0</v>
      </c>
      <c r="Y2719" s="183">
        <v>0</v>
      </c>
    </row>
    <row r="2720" spans="1:25" x14ac:dyDescent="0.2">
      <c r="A2720" s="184">
        <v>12262011</v>
      </c>
      <c r="B2720" s="183" t="str">
        <f>[1]店マスタ!B2719</f>
        <v>ウインディーやよい</v>
      </c>
      <c r="C2720" s="183">
        <v>5</v>
      </c>
      <c r="D2720" s="183">
        <v>6</v>
      </c>
      <c r="E2720" s="183">
        <f>_xlfn.XLOOKUP(A2720,[2]Sheet1!$R:$R,[2]Sheet1!$AB:$AB,"",0)</f>
        <v>6</v>
      </c>
      <c r="F2720" s="183">
        <f>_xlfn.XLOOKUP($A2720,[3]【2026年03月度_全社】RFM客層一覧表データ!$A:$A,[3]【2026年03月度_全社】RFM客層一覧表データ!C:C,"",0)</f>
        <v>625</v>
      </c>
      <c r="G2720" s="183">
        <f>_xlfn.XLOOKUP($A2720,[3]【2026年03月度_全社】RFM客層一覧表データ!$A:$A,[3]【2026年03月度_全社】RFM客層一覧表データ!D:D,"",0)</f>
        <v>240</v>
      </c>
      <c r="H2720" s="183">
        <f>_xlfn.XLOOKUP($A2720,[3]【2026年03月度_全社】RFM客層一覧表データ!$A:$A,[3]【2026年03月度_全社】RFM客層一覧表データ!E:E,"",0)</f>
        <v>330</v>
      </c>
      <c r="I2720" s="183">
        <f>_xlfn.XLOOKUP($A2720,[3]【2026年03月度_全社】RFM客層一覧表データ!$A:$A,[3]【2026年03月度_全社】RFM客層一覧表データ!F:F,"",0)</f>
        <v>30</v>
      </c>
      <c r="J2720" s="183">
        <v>651</v>
      </c>
      <c r="K2720" s="183">
        <v>290</v>
      </c>
      <c r="L2720" s="183">
        <v>339</v>
      </c>
      <c r="M2720" s="183">
        <v>41</v>
      </c>
      <c r="N2720" s="183">
        <v>677</v>
      </c>
      <c r="O2720" s="183">
        <v>208</v>
      </c>
      <c r="P2720" s="183">
        <v>346</v>
      </c>
      <c r="Q2720" s="183">
        <v>13</v>
      </c>
      <c r="R2720" s="183">
        <v>746</v>
      </c>
      <c r="S2720" s="183">
        <v>280</v>
      </c>
      <c r="T2720" s="183">
        <v>389</v>
      </c>
      <c r="U2720" s="183">
        <v>27</v>
      </c>
      <c r="V2720" s="183">
        <v>779</v>
      </c>
      <c r="W2720" s="183">
        <v>292</v>
      </c>
      <c r="X2720" s="183">
        <v>416</v>
      </c>
      <c r="Y2720" s="183">
        <v>58</v>
      </c>
    </row>
    <row r="2721" spans="1:25" x14ac:dyDescent="0.2">
      <c r="A2721" s="184">
        <v>12262017</v>
      </c>
      <c r="B2721" s="183" t="str">
        <f>[1]店マスタ!B2720</f>
        <v>ライズさいとう</v>
      </c>
      <c r="C2721" s="183">
        <v>5.5</v>
      </c>
      <c r="D2721" s="183">
        <v>5.5</v>
      </c>
      <c r="E2721" s="183">
        <f>_xlfn.XLOOKUP(A2721,[2]Sheet1!$R:$R,[2]Sheet1!$AB:$AB,"",0)</f>
        <v>5.5</v>
      </c>
      <c r="F2721" s="183">
        <f>_xlfn.XLOOKUP($A2721,[3]【2026年03月度_全社】RFM客層一覧表データ!$A:$A,[3]【2026年03月度_全社】RFM客層一覧表データ!C:C,"",0)</f>
        <v>1537</v>
      </c>
      <c r="G2721" s="183">
        <f>_xlfn.XLOOKUP($A2721,[3]【2026年03月度_全社】RFM客層一覧表データ!$A:$A,[3]【2026年03月度_全社】RFM客層一覧表データ!D:D,"",0)</f>
        <v>768</v>
      </c>
      <c r="H2721" s="183">
        <f>_xlfn.XLOOKUP($A2721,[3]【2026年03月度_全社】RFM客層一覧表データ!$A:$A,[3]【2026年03月度_全社】RFM客層一覧表データ!E:E,"",0)</f>
        <v>878</v>
      </c>
      <c r="I2721" s="183">
        <f>_xlfn.XLOOKUP($A2721,[3]【2026年03月度_全社】RFM客層一覧表データ!$A:$A,[3]【2026年03月度_全社】RFM客層一覧表データ!F:F,"",0)</f>
        <v>70</v>
      </c>
      <c r="J2721" s="183">
        <v>1561</v>
      </c>
      <c r="K2721" s="183">
        <v>756</v>
      </c>
      <c r="L2721" s="183">
        <v>869</v>
      </c>
      <c r="M2721" s="183">
        <v>64</v>
      </c>
      <c r="N2721" s="183">
        <v>1597</v>
      </c>
      <c r="O2721" s="183">
        <v>771</v>
      </c>
      <c r="P2721" s="183">
        <v>904</v>
      </c>
      <c r="Q2721" s="183">
        <v>60</v>
      </c>
      <c r="R2721" s="183">
        <v>1640</v>
      </c>
      <c r="S2721" s="183">
        <v>783</v>
      </c>
      <c r="T2721" s="183">
        <v>906</v>
      </c>
      <c r="U2721" s="183">
        <v>78</v>
      </c>
      <c r="V2721" s="183">
        <v>1650</v>
      </c>
      <c r="W2721" s="183">
        <v>808</v>
      </c>
      <c r="X2721" s="183">
        <v>897</v>
      </c>
      <c r="Y2721" s="183">
        <v>74</v>
      </c>
    </row>
    <row r="2722" spans="1:25" x14ac:dyDescent="0.2">
      <c r="A2722" s="184">
        <v>12262020</v>
      </c>
      <c r="B2722" s="183" t="str">
        <f>[1]店マスタ!B2721</f>
        <v>アトリエール　トーエイ</v>
      </c>
      <c r="C2722" s="183">
        <v>2</v>
      </c>
      <c r="D2722" s="183">
        <v>2</v>
      </c>
      <c r="E2722" s="183">
        <f>_xlfn.XLOOKUP(A2722,[2]Sheet1!$R:$R,[2]Sheet1!$AB:$AB,"",0)</f>
        <v>2</v>
      </c>
      <c r="F2722" s="183">
        <f>_xlfn.XLOOKUP($A2722,[3]【2026年03月度_全社】RFM客層一覧表データ!$A:$A,[3]【2026年03月度_全社】RFM客層一覧表データ!C:C,"",0)</f>
        <v>0</v>
      </c>
      <c r="G2722" s="183">
        <f>_xlfn.XLOOKUP($A2722,[3]【2026年03月度_全社】RFM客層一覧表データ!$A:$A,[3]【2026年03月度_全社】RFM客層一覧表データ!D:D,"",0)</f>
        <v>0</v>
      </c>
      <c r="H2722" s="183">
        <f>_xlfn.XLOOKUP($A2722,[3]【2026年03月度_全社】RFM客層一覧表データ!$A:$A,[3]【2026年03月度_全社】RFM客層一覧表データ!E:E,"",0)</f>
        <v>0</v>
      </c>
      <c r="I2722" s="183">
        <f>_xlfn.XLOOKUP($A2722,[3]【2026年03月度_全社】RFM客層一覧表データ!$A:$A,[3]【2026年03月度_全社】RFM客層一覧表データ!F:F,"",0)</f>
        <v>0</v>
      </c>
      <c r="J2722" s="183">
        <v>0</v>
      </c>
      <c r="K2722" s="183">
        <v>0</v>
      </c>
      <c r="L2722" s="183">
        <v>0</v>
      </c>
      <c r="M2722" s="183">
        <v>0</v>
      </c>
      <c r="N2722" s="183">
        <v>0</v>
      </c>
      <c r="O2722" s="183">
        <v>0</v>
      </c>
      <c r="P2722" s="183">
        <v>0</v>
      </c>
      <c r="Q2722" s="183">
        <v>0</v>
      </c>
      <c r="R2722" s="183">
        <v>0</v>
      </c>
      <c r="S2722" s="183">
        <v>0</v>
      </c>
      <c r="T2722" s="183">
        <v>0</v>
      </c>
      <c r="U2722" s="183">
        <v>0</v>
      </c>
      <c r="V2722" s="183">
        <v>0</v>
      </c>
      <c r="W2722" s="183">
        <v>0</v>
      </c>
      <c r="X2722" s="183">
        <v>0</v>
      </c>
      <c r="Y2722" s="183">
        <v>0</v>
      </c>
    </row>
    <row r="2723" spans="1:25" x14ac:dyDescent="0.2">
      <c r="A2723" s="184">
        <v>12262025</v>
      </c>
      <c r="B2723" s="183" t="str">
        <f>[1]店マスタ!B2722</f>
        <v>松屋電気商会</v>
      </c>
      <c r="C2723" s="183">
        <v>3.5</v>
      </c>
      <c r="D2723" s="183">
        <v>3</v>
      </c>
      <c r="E2723" s="183">
        <f>_xlfn.XLOOKUP(A2723,[2]Sheet1!$R:$R,[2]Sheet1!$AB:$AB,"",0)</f>
        <v>3</v>
      </c>
      <c r="F2723" s="183">
        <f>_xlfn.XLOOKUP($A2723,[3]【2026年03月度_全社】RFM客層一覧表データ!$A:$A,[3]【2026年03月度_全社】RFM客層一覧表データ!C:C,"",0)</f>
        <v>438</v>
      </c>
      <c r="G2723" s="183">
        <f>_xlfn.XLOOKUP($A2723,[3]【2026年03月度_全社】RFM客層一覧表データ!$A:$A,[3]【2026年03月度_全社】RFM客層一覧表データ!D:D,"",0)</f>
        <v>149</v>
      </c>
      <c r="H2723" s="183">
        <f>_xlfn.XLOOKUP($A2723,[3]【2026年03月度_全社】RFM客層一覧表データ!$A:$A,[3]【2026年03月度_全社】RFM客層一覧表データ!E:E,"",0)</f>
        <v>187</v>
      </c>
      <c r="I2723" s="183">
        <f>_xlfn.XLOOKUP($A2723,[3]【2026年03月度_全社】RFM客層一覧表データ!$A:$A,[3]【2026年03月度_全社】RFM客層一覧表データ!F:F,"",0)</f>
        <v>30</v>
      </c>
      <c r="J2723" s="183">
        <v>449</v>
      </c>
      <c r="K2723" s="183">
        <v>170</v>
      </c>
      <c r="L2723" s="183">
        <v>192</v>
      </c>
      <c r="M2723" s="183">
        <v>25</v>
      </c>
      <c r="N2723" s="183">
        <v>453</v>
      </c>
      <c r="O2723" s="183">
        <v>147</v>
      </c>
      <c r="P2723" s="183">
        <v>177</v>
      </c>
      <c r="Q2723" s="183">
        <v>33</v>
      </c>
      <c r="R2723" s="183">
        <v>456</v>
      </c>
      <c r="S2723" s="183">
        <v>163</v>
      </c>
      <c r="T2723" s="183">
        <v>188</v>
      </c>
      <c r="U2723" s="183">
        <v>27</v>
      </c>
      <c r="V2723" s="183">
        <v>459</v>
      </c>
      <c r="W2723" s="183">
        <v>174</v>
      </c>
      <c r="X2723" s="183">
        <v>194</v>
      </c>
      <c r="Y2723" s="183">
        <v>31</v>
      </c>
    </row>
    <row r="2724" spans="1:25" x14ac:dyDescent="0.2">
      <c r="A2724" s="184">
        <v>12262029</v>
      </c>
      <c r="B2724" s="183" t="str">
        <f>[1]店マスタ!B2723</f>
        <v>ライズ咲花</v>
      </c>
      <c r="C2724" s="183">
        <v>1.5</v>
      </c>
      <c r="D2724" s="183">
        <v>1.5</v>
      </c>
      <c r="E2724" s="183">
        <f>_xlfn.XLOOKUP(A2724,[2]Sheet1!$R:$R,[2]Sheet1!$AB:$AB,"",0)</f>
        <v>1.5</v>
      </c>
      <c r="F2724" s="183">
        <f>_xlfn.XLOOKUP($A2724,[3]【2026年03月度_全社】RFM客層一覧表データ!$A:$A,[3]【2026年03月度_全社】RFM客層一覧表データ!C:C,"",0)</f>
        <v>382</v>
      </c>
      <c r="G2724" s="183">
        <f>_xlfn.XLOOKUP($A2724,[3]【2026年03月度_全社】RFM客層一覧表データ!$A:$A,[3]【2026年03月度_全社】RFM客層一覧表データ!D:D,"",0)</f>
        <v>189</v>
      </c>
      <c r="H2724" s="183">
        <f>_xlfn.XLOOKUP($A2724,[3]【2026年03月度_全社】RFM客層一覧表データ!$A:$A,[3]【2026年03月度_全社】RFM客層一覧表データ!E:E,"",0)</f>
        <v>226</v>
      </c>
      <c r="I2724" s="183">
        <f>_xlfn.XLOOKUP($A2724,[3]【2026年03月度_全社】RFM客層一覧表データ!$A:$A,[3]【2026年03月度_全社】RFM客層一覧表データ!F:F,"",0)</f>
        <v>17</v>
      </c>
      <c r="J2724" s="183">
        <v>389</v>
      </c>
      <c r="K2724" s="183">
        <v>193</v>
      </c>
      <c r="L2724" s="183">
        <v>231</v>
      </c>
      <c r="M2724" s="183">
        <v>23</v>
      </c>
      <c r="N2724" s="183">
        <v>386</v>
      </c>
      <c r="O2724" s="183">
        <v>191</v>
      </c>
      <c r="P2724" s="183">
        <v>224</v>
      </c>
      <c r="Q2724" s="183">
        <v>21</v>
      </c>
      <c r="R2724" s="183">
        <v>392</v>
      </c>
      <c r="S2724" s="183">
        <v>187</v>
      </c>
      <c r="T2724" s="183">
        <v>226</v>
      </c>
      <c r="U2724" s="183">
        <v>21</v>
      </c>
      <c r="V2724" s="183">
        <v>398</v>
      </c>
      <c r="W2724" s="183">
        <v>193</v>
      </c>
      <c r="X2724" s="183">
        <v>228</v>
      </c>
      <c r="Y2724" s="183">
        <v>18</v>
      </c>
    </row>
    <row r="2725" spans="1:25" x14ac:dyDescent="0.2">
      <c r="A2725" s="184">
        <v>12262046</v>
      </c>
      <c r="B2725" s="183" t="str">
        <f>[1]店マスタ!B2724</f>
        <v>株式会社　あんどう</v>
      </c>
      <c r="C2725" s="183">
        <v>3</v>
      </c>
      <c r="D2725" s="183">
        <v>2.5</v>
      </c>
      <c r="E2725" s="183">
        <f>_xlfn.XLOOKUP(A2725,[2]Sheet1!$R:$R,[2]Sheet1!$AB:$AB,"",0)</f>
        <v>3</v>
      </c>
      <c r="F2725" s="183" t="str">
        <f>_xlfn.XLOOKUP($A2725,[3]【2026年03月度_全社】RFM客層一覧表データ!$A:$A,[3]【2026年03月度_全社】RFM客層一覧表データ!C:C,"",0)</f>
        <v/>
      </c>
      <c r="G2725" s="183" t="str">
        <f>_xlfn.XLOOKUP($A2725,[3]【2026年03月度_全社】RFM客層一覧表データ!$A:$A,[3]【2026年03月度_全社】RFM客層一覧表データ!D:D,"",0)</f>
        <v/>
      </c>
      <c r="H2725" s="183" t="str">
        <f>_xlfn.XLOOKUP($A2725,[3]【2026年03月度_全社】RFM客層一覧表データ!$A:$A,[3]【2026年03月度_全社】RFM客層一覧表データ!E:E,"",0)</f>
        <v/>
      </c>
      <c r="I2725" s="183" t="str">
        <f>_xlfn.XLOOKUP($A2725,[3]【2026年03月度_全社】RFM客層一覧表データ!$A:$A,[3]【2026年03月度_全社】RFM客層一覧表データ!F:F,"",0)</f>
        <v/>
      </c>
      <c r="J2725" s="183">
        <v>0</v>
      </c>
      <c r="K2725" s="183">
        <v>0</v>
      </c>
      <c r="L2725" s="183">
        <v>0</v>
      </c>
      <c r="M2725" s="183">
        <v>0</v>
      </c>
      <c r="N2725" s="183">
        <v>0</v>
      </c>
      <c r="O2725" s="183">
        <v>0</v>
      </c>
      <c r="P2725" s="183">
        <v>0</v>
      </c>
      <c r="Q2725" s="183">
        <v>0</v>
      </c>
      <c r="R2725" s="183">
        <v>0</v>
      </c>
      <c r="S2725" s="183">
        <v>0</v>
      </c>
      <c r="T2725" s="183">
        <v>0</v>
      </c>
      <c r="U2725" s="183">
        <v>0</v>
      </c>
      <c r="V2725" s="183">
        <v>0</v>
      </c>
      <c r="W2725" s="183">
        <v>0</v>
      </c>
      <c r="X2725" s="183">
        <v>0</v>
      </c>
      <c r="Y2725" s="183">
        <v>0</v>
      </c>
    </row>
    <row r="2726" spans="1:25" x14ac:dyDescent="0.2">
      <c r="A2726" s="184">
        <v>12262047</v>
      </c>
      <c r="B2726" s="183" t="str">
        <f>[1]店マスタ!B2725</f>
        <v>プラッツ　ツボイ</v>
      </c>
      <c r="C2726" s="183">
        <v>1.5</v>
      </c>
      <c r="D2726" s="183">
        <v>1.5</v>
      </c>
      <c r="E2726" s="183">
        <f>_xlfn.XLOOKUP(A2726,[2]Sheet1!$R:$R,[2]Sheet1!$AB:$AB,"",0)</f>
        <v>1.5</v>
      </c>
      <c r="F2726" s="183">
        <f>_xlfn.XLOOKUP($A2726,[3]【2026年03月度_全社】RFM客層一覧表データ!$A:$A,[3]【2026年03月度_全社】RFM客層一覧表データ!C:C,"",0)</f>
        <v>186</v>
      </c>
      <c r="G2726" s="183">
        <f>_xlfn.XLOOKUP($A2726,[3]【2026年03月度_全社】RFM客層一覧表データ!$A:$A,[3]【2026年03月度_全社】RFM客層一覧表データ!D:D,"",0)</f>
        <v>56</v>
      </c>
      <c r="H2726" s="183">
        <f>_xlfn.XLOOKUP($A2726,[3]【2026年03月度_全社】RFM客層一覧表データ!$A:$A,[3]【2026年03月度_全社】RFM客層一覧表データ!E:E,"",0)</f>
        <v>87</v>
      </c>
      <c r="I2726" s="183">
        <f>_xlfn.XLOOKUP($A2726,[3]【2026年03月度_全社】RFM客層一覧表データ!$A:$A,[3]【2026年03月度_全社】RFM客層一覧表データ!F:F,"",0)</f>
        <v>0</v>
      </c>
      <c r="J2726" s="183">
        <v>194</v>
      </c>
      <c r="K2726" s="183">
        <v>73</v>
      </c>
      <c r="L2726" s="183">
        <v>85</v>
      </c>
      <c r="M2726" s="183">
        <v>2</v>
      </c>
      <c r="N2726" s="183">
        <v>189</v>
      </c>
      <c r="O2726" s="183">
        <v>71</v>
      </c>
      <c r="P2726" s="183">
        <v>90</v>
      </c>
      <c r="Q2726" s="183">
        <v>0</v>
      </c>
      <c r="R2726" s="183">
        <v>193</v>
      </c>
      <c r="S2726" s="183">
        <v>70</v>
      </c>
      <c r="T2726" s="183">
        <v>89</v>
      </c>
      <c r="U2726" s="183">
        <v>0</v>
      </c>
      <c r="V2726" s="183">
        <v>193</v>
      </c>
      <c r="W2726" s="183">
        <v>77</v>
      </c>
      <c r="X2726" s="183">
        <v>98</v>
      </c>
      <c r="Y2726" s="183">
        <v>0</v>
      </c>
    </row>
    <row r="2727" spans="1:25" x14ac:dyDescent="0.2">
      <c r="A2727" s="184">
        <v>12262052</v>
      </c>
      <c r="B2727" s="183" t="str">
        <f>[1]店マスタ!B2726</f>
        <v>エイコーでんき</v>
      </c>
      <c r="C2727" s="183">
        <v>1.5</v>
      </c>
      <c r="D2727" s="183">
        <v>1.5</v>
      </c>
      <c r="E2727" s="183">
        <f>_xlfn.XLOOKUP(A2727,[2]Sheet1!$R:$R,[2]Sheet1!$AB:$AB,"",0)</f>
        <v>1.5</v>
      </c>
      <c r="F2727" s="183">
        <f>_xlfn.XLOOKUP($A2727,[3]【2026年03月度_全社】RFM客層一覧表データ!$A:$A,[3]【2026年03月度_全社】RFM客層一覧表データ!C:C,"",0)</f>
        <v>446</v>
      </c>
      <c r="G2727" s="183">
        <f>_xlfn.XLOOKUP($A2727,[3]【2026年03月度_全社】RFM客層一覧表データ!$A:$A,[3]【2026年03月度_全社】RFM客層一覧表データ!D:D,"",0)</f>
        <v>169</v>
      </c>
      <c r="H2727" s="183">
        <f>_xlfn.XLOOKUP($A2727,[3]【2026年03月度_全社】RFM客層一覧表データ!$A:$A,[3]【2026年03月度_全社】RFM客層一覧表データ!E:E,"",0)</f>
        <v>220</v>
      </c>
      <c r="I2727" s="183">
        <f>_xlfn.XLOOKUP($A2727,[3]【2026年03月度_全社】RFM客層一覧表データ!$A:$A,[3]【2026年03月度_全社】RFM客層一覧表データ!F:F,"",0)</f>
        <v>29</v>
      </c>
      <c r="J2727" s="183">
        <v>454</v>
      </c>
      <c r="K2727" s="183">
        <v>174</v>
      </c>
      <c r="L2727" s="183">
        <v>219</v>
      </c>
      <c r="M2727" s="183">
        <v>29</v>
      </c>
      <c r="N2727" s="183">
        <v>460</v>
      </c>
      <c r="O2727" s="183">
        <v>175</v>
      </c>
      <c r="P2727" s="183">
        <v>230</v>
      </c>
      <c r="Q2727" s="183">
        <v>27</v>
      </c>
      <c r="R2727" s="183">
        <v>468</v>
      </c>
      <c r="S2727" s="183">
        <v>211</v>
      </c>
      <c r="T2727" s="183">
        <v>233</v>
      </c>
      <c r="U2727" s="183">
        <v>28</v>
      </c>
      <c r="V2727" s="183">
        <v>473</v>
      </c>
      <c r="W2727" s="183">
        <v>187</v>
      </c>
      <c r="X2727" s="183">
        <v>235</v>
      </c>
      <c r="Y2727" s="183">
        <v>27</v>
      </c>
    </row>
    <row r="2728" spans="1:25" x14ac:dyDescent="0.2">
      <c r="A2728" s="184">
        <v>12262058</v>
      </c>
      <c r="B2728" s="183" t="str">
        <f>[1]店マスタ!B2727</f>
        <v>メリーセキネ</v>
      </c>
      <c r="C2728" s="183">
        <v>1.5</v>
      </c>
      <c r="D2728" s="183">
        <v>1.5</v>
      </c>
      <c r="E2728" s="183" t="str">
        <f>_xlfn.XLOOKUP(A2728,[2]Sheet1!$R:$R,[2]Sheet1!$AB:$AB,"",0)</f>
        <v/>
      </c>
      <c r="F2728" s="183">
        <f>_xlfn.XLOOKUP($A2728,[3]【2026年03月度_全社】RFM客層一覧表データ!$A:$A,[3]【2026年03月度_全社】RFM客層一覧表データ!C:C,"",0)</f>
        <v>168</v>
      </c>
      <c r="G2728" s="183">
        <f>_xlfn.XLOOKUP($A2728,[3]【2026年03月度_全社】RFM客層一覧表データ!$A:$A,[3]【2026年03月度_全社】RFM客層一覧表データ!D:D,"",0)</f>
        <v>60</v>
      </c>
      <c r="H2728" s="183">
        <f>_xlfn.XLOOKUP($A2728,[3]【2026年03月度_全社】RFM客層一覧表データ!$A:$A,[3]【2026年03月度_全社】RFM客層一覧表データ!E:E,"",0)</f>
        <v>79</v>
      </c>
      <c r="I2728" s="183">
        <f>_xlfn.XLOOKUP($A2728,[3]【2026年03月度_全社】RFM客層一覧表データ!$A:$A,[3]【2026年03月度_全社】RFM客層一覧表データ!F:F,"",0)</f>
        <v>11</v>
      </c>
      <c r="J2728" s="183">
        <v>175</v>
      </c>
      <c r="K2728" s="183">
        <v>57</v>
      </c>
      <c r="L2728" s="183">
        <v>78</v>
      </c>
      <c r="M2728" s="183">
        <v>14</v>
      </c>
      <c r="N2728" s="183">
        <v>175</v>
      </c>
      <c r="O2728" s="183">
        <v>48</v>
      </c>
      <c r="P2728" s="183">
        <v>78</v>
      </c>
      <c r="Q2728" s="183">
        <v>4</v>
      </c>
      <c r="R2728" s="183">
        <v>182</v>
      </c>
      <c r="S2728" s="183">
        <v>56</v>
      </c>
      <c r="T2728" s="183">
        <v>81</v>
      </c>
      <c r="U2728" s="183">
        <v>10</v>
      </c>
      <c r="V2728" s="183">
        <v>179</v>
      </c>
      <c r="W2728" s="183">
        <v>71</v>
      </c>
      <c r="X2728" s="183">
        <v>80</v>
      </c>
      <c r="Y2728" s="183">
        <v>14</v>
      </c>
    </row>
    <row r="2729" spans="1:25" x14ac:dyDescent="0.2">
      <c r="A2729" s="184">
        <v>12262066</v>
      </c>
      <c r="B2729" s="183" t="str">
        <f>[1]店マスタ!B2728</f>
        <v>ライズヤガワ</v>
      </c>
      <c r="C2729" s="183">
        <v>2.5</v>
      </c>
      <c r="D2729" s="183">
        <v>2.5</v>
      </c>
      <c r="E2729" s="183">
        <f>_xlfn.XLOOKUP(A2729,[2]Sheet1!$R:$R,[2]Sheet1!$AB:$AB,"",0)</f>
        <v>2.5</v>
      </c>
      <c r="F2729" s="183">
        <f>_xlfn.XLOOKUP($A2729,[3]【2026年03月度_全社】RFM客層一覧表データ!$A:$A,[3]【2026年03月度_全社】RFM客層一覧表データ!C:C,"",0)</f>
        <v>253</v>
      </c>
      <c r="G2729" s="183">
        <f>_xlfn.XLOOKUP($A2729,[3]【2026年03月度_全社】RFM客層一覧表データ!$A:$A,[3]【2026年03月度_全社】RFM客層一覧表データ!D:D,"",0)</f>
        <v>75</v>
      </c>
      <c r="H2729" s="183">
        <f>_xlfn.XLOOKUP($A2729,[3]【2026年03月度_全社】RFM客層一覧表データ!$A:$A,[3]【2026年03月度_全社】RFM客層一覧表データ!E:E,"",0)</f>
        <v>87</v>
      </c>
      <c r="I2729" s="183">
        <f>_xlfn.XLOOKUP($A2729,[3]【2026年03月度_全社】RFM客層一覧表データ!$A:$A,[3]【2026年03月度_全社】RFM客層一覧表データ!F:F,"",0)</f>
        <v>27</v>
      </c>
      <c r="J2729" s="183">
        <v>283</v>
      </c>
      <c r="K2729" s="183">
        <v>65</v>
      </c>
      <c r="L2729" s="183">
        <v>96</v>
      </c>
      <c r="M2729" s="183">
        <v>18</v>
      </c>
      <c r="N2729" s="183">
        <v>311</v>
      </c>
      <c r="O2729" s="183">
        <v>64</v>
      </c>
      <c r="P2729" s="183">
        <v>102</v>
      </c>
      <c r="Q2729" s="183">
        <v>18</v>
      </c>
      <c r="R2729" s="183">
        <v>332</v>
      </c>
      <c r="S2729" s="183">
        <v>80</v>
      </c>
      <c r="T2729" s="183">
        <v>117</v>
      </c>
      <c r="U2729" s="183">
        <v>24</v>
      </c>
      <c r="V2729" s="183">
        <v>362</v>
      </c>
      <c r="W2729" s="183">
        <v>99</v>
      </c>
      <c r="X2729" s="183">
        <v>128</v>
      </c>
      <c r="Y2729" s="183">
        <v>30</v>
      </c>
    </row>
    <row r="2730" spans="1:25" x14ac:dyDescent="0.2">
      <c r="A2730" s="184">
        <v>12262078</v>
      </c>
      <c r="B2730" s="183" t="str">
        <f>[1]店マスタ!B2729</f>
        <v>フレンズ　ともえ</v>
      </c>
      <c r="C2730" s="183">
        <v>1.5</v>
      </c>
      <c r="D2730" s="183">
        <v>1.5</v>
      </c>
      <c r="E2730" s="183" t="str">
        <f>_xlfn.XLOOKUP(A2730,[2]Sheet1!$R:$R,[2]Sheet1!$AB:$AB,"",0)</f>
        <v/>
      </c>
      <c r="F2730" s="183" t="str">
        <f>_xlfn.XLOOKUP($A2730,[3]【2026年03月度_全社】RFM客層一覧表データ!$A:$A,[3]【2026年03月度_全社】RFM客層一覧表データ!C:C,"",0)</f>
        <v/>
      </c>
      <c r="G2730" s="183" t="str">
        <f>_xlfn.XLOOKUP($A2730,[3]【2026年03月度_全社】RFM客層一覧表データ!$A:$A,[3]【2026年03月度_全社】RFM客層一覧表データ!D:D,"",0)</f>
        <v/>
      </c>
      <c r="H2730" s="183" t="str">
        <f>_xlfn.XLOOKUP($A2730,[3]【2026年03月度_全社】RFM客層一覧表データ!$A:$A,[3]【2026年03月度_全社】RFM客層一覧表データ!E:E,"",0)</f>
        <v/>
      </c>
      <c r="I2730" s="183" t="str">
        <f>_xlfn.XLOOKUP($A2730,[3]【2026年03月度_全社】RFM客層一覧表データ!$A:$A,[3]【2026年03月度_全社】RFM客層一覧表データ!F:F,"",0)</f>
        <v/>
      </c>
      <c r="J2730" s="183">
        <v>0</v>
      </c>
      <c r="K2730" s="183">
        <v>0</v>
      </c>
      <c r="L2730" s="183">
        <v>0</v>
      </c>
      <c r="M2730" s="183">
        <v>0</v>
      </c>
      <c r="N2730" s="183">
        <v>0</v>
      </c>
      <c r="O2730" s="183">
        <v>0</v>
      </c>
      <c r="P2730" s="183">
        <v>0</v>
      </c>
      <c r="Q2730" s="183">
        <v>0</v>
      </c>
      <c r="R2730" s="183">
        <v>0</v>
      </c>
      <c r="S2730" s="183">
        <v>0</v>
      </c>
      <c r="T2730" s="183">
        <v>0</v>
      </c>
      <c r="U2730" s="183">
        <v>0</v>
      </c>
      <c r="V2730" s="183">
        <v>0</v>
      </c>
      <c r="W2730" s="183">
        <v>0</v>
      </c>
      <c r="X2730" s="183">
        <v>0</v>
      </c>
      <c r="Y2730" s="183">
        <v>0</v>
      </c>
    </row>
    <row r="2731" spans="1:25" x14ac:dyDescent="0.2">
      <c r="A2731" s="184">
        <v>12263070</v>
      </c>
      <c r="B2731" s="183" t="str">
        <f>[1]店マスタ!B2730</f>
        <v>トップＳｕｎライフ　エサカ</v>
      </c>
      <c r="C2731" s="183">
        <v>1.5</v>
      </c>
      <c r="D2731" s="183">
        <v>0</v>
      </c>
      <c r="E2731" s="183" t="str">
        <f>_xlfn.XLOOKUP(A2731,[2]Sheet1!$R:$R,[2]Sheet1!$AB:$AB,"",0)</f>
        <v/>
      </c>
      <c r="F2731" s="183" t="str">
        <f>_xlfn.XLOOKUP($A2731,[3]【2026年03月度_全社】RFM客層一覧表データ!$A:$A,[3]【2026年03月度_全社】RFM客層一覧表データ!C:C,"",0)</f>
        <v/>
      </c>
      <c r="G2731" s="183" t="str">
        <f>_xlfn.XLOOKUP($A2731,[3]【2026年03月度_全社】RFM客層一覧表データ!$A:$A,[3]【2026年03月度_全社】RFM客層一覧表データ!D:D,"",0)</f>
        <v/>
      </c>
      <c r="H2731" s="183" t="str">
        <f>_xlfn.XLOOKUP($A2731,[3]【2026年03月度_全社】RFM客層一覧表データ!$A:$A,[3]【2026年03月度_全社】RFM客層一覧表データ!E:E,"",0)</f>
        <v/>
      </c>
      <c r="I2731" s="183" t="str">
        <f>_xlfn.XLOOKUP($A2731,[3]【2026年03月度_全社】RFM客層一覧表データ!$A:$A,[3]【2026年03月度_全社】RFM客層一覧表データ!F:F,"",0)</f>
        <v/>
      </c>
      <c r="J2731" s="183">
        <v>0</v>
      </c>
      <c r="K2731" s="183">
        <v>0</v>
      </c>
      <c r="L2731" s="183">
        <v>0</v>
      </c>
      <c r="M2731" s="183">
        <v>0</v>
      </c>
      <c r="N2731" s="183">
        <v>0</v>
      </c>
      <c r="O2731" s="183">
        <v>0</v>
      </c>
      <c r="P2731" s="183">
        <v>0</v>
      </c>
      <c r="Q2731" s="183">
        <v>0</v>
      </c>
      <c r="R2731" s="183">
        <v>0</v>
      </c>
      <c r="S2731" s="183">
        <v>0</v>
      </c>
      <c r="T2731" s="183">
        <v>0</v>
      </c>
      <c r="U2731" s="183">
        <v>0</v>
      </c>
      <c r="V2731" s="183">
        <v>0</v>
      </c>
      <c r="W2731" s="183">
        <v>0</v>
      </c>
      <c r="X2731" s="183">
        <v>0</v>
      </c>
      <c r="Y2731" s="183">
        <v>0</v>
      </c>
    </row>
    <row r="2732" spans="1:25" x14ac:dyDescent="0.2">
      <c r="A2732" s="184">
        <v>12263101</v>
      </c>
      <c r="B2732" s="183" t="str">
        <f>[1]店マスタ!B2731</f>
        <v>ライズすずき</v>
      </c>
      <c r="C2732" s="183">
        <v>2</v>
      </c>
      <c r="D2732" s="183">
        <v>2</v>
      </c>
      <c r="E2732" s="183">
        <f>_xlfn.XLOOKUP(A2732,[2]Sheet1!$R:$R,[2]Sheet1!$AB:$AB,"",0)</f>
        <v>2</v>
      </c>
      <c r="F2732" s="183">
        <f>_xlfn.XLOOKUP($A2732,[3]【2026年03月度_全社】RFM客層一覧表データ!$A:$A,[3]【2026年03月度_全社】RFM客層一覧表データ!C:C,"",0)</f>
        <v>439</v>
      </c>
      <c r="G2732" s="183">
        <f>_xlfn.XLOOKUP($A2732,[3]【2026年03月度_全社】RFM客層一覧表データ!$A:$A,[3]【2026年03月度_全社】RFM客層一覧表データ!D:D,"",0)</f>
        <v>194</v>
      </c>
      <c r="H2732" s="183">
        <f>_xlfn.XLOOKUP($A2732,[3]【2026年03月度_全社】RFM客層一覧表データ!$A:$A,[3]【2026年03月度_全社】RFM客層一覧表データ!E:E,"",0)</f>
        <v>274</v>
      </c>
      <c r="I2732" s="183">
        <f>_xlfn.XLOOKUP($A2732,[3]【2026年03月度_全社】RFM客層一覧表データ!$A:$A,[3]【2026年03月度_全社】RFM客層一覧表データ!F:F,"",0)</f>
        <v>12</v>
      </c>
      <c r="J2732" s="183">
        <v>470</v>
      </c>
      <c r="K2732" s="183">
        <v>212</v>
      </c>
      <c r="L2732" s="183">
        <v>287</v>
      </c>
      <c r="M2732" s="183">
        <v>20</v>
      </c>
      <c r="N2732" s="183">
        <v>485</v>
      </c>
      <c r="O2732" s="183">
        <v>211</v>
      </c>
      <c r="P2732" s="183">
        <v>297</v>
      </c>
      <c r="Q2732" s="183">
        <v>17</v>
      </c>
      <c r="R2732" s="183">
        <v>507</v>
      </c>
      <c r="S2732" s="183">
        <v>220</v>
      </c>
      <c r="T2732" s="183">
        <v>304</v>
      </c>
      <c r="U2732" s="183">
        <v>18</v>
      </c>
      <c r="V2732" s="183">
        <v>534</v>
      </c>
      <c r="W2732" s="183">
        <v>227</v>
      </c>
      <c r="X2732" s="183">
        <v>311</v>
      </c>
      <c r="Y2732" s="183">
        <v>19</v>
      </c>
    </row>
    <row r="2733" spans="1:25" x14ac:dyDescent="0.2">
      <c r="A2733" s="184">
        <v>12263121</v>
      </c>
      <c r="B2733" s="183" t="str">
        <f>[1]店マスタ!B2732</f>
        <v>ライズむらまつ</v>
      </c>
      <c r="C2733" s="183">
        <v>2</v>
      </c>
      <c r="D2733" s="183">
        <v>2</v>
      </c>
      <c r="E2733" s="183">
        <f>_xlfn.XLOOKUP(A2733,[2]Sheet1!$R:$R,[2]Sheet1!$AB:$AB,"",0)</f>
        <v>2</v>
      </c>
      <c r="F2733" s="183">
        <f>_xlfn.XLOOKUP($A2733,[3]【2026年03月度_全社】RFM客層一覧表データ!$A:$A,[3]【2026年03月度_全社】RFM客層一覧表データ!C:C,"",0)</f>
        <v>563</v>
      </c>
      <c r="G2733" s="183">
        <f>_xlfn.XLOOKUP($A2733,[3]【2026年03月度_全社】RFM客層一覧表データ!$A:$A,[3]【2026年03月度_全社】RFM客層一覧表データ!D:D,"",0)</f>
        <v>245</v>
      </c>
      <c r="H2733" s="183">
        <f>_xlfn.XLOOKUP($A2733,[3]【2026年03月度_全社】RFM客層一覧表データ!$A:$A,[3]【2026年03月度_全社】RFM客層一覧表データ!E:E,"",0)</f>
        <v>257</v>
      </c>
      <c r="I2733" s="183">
        <f>_xlfn.XLOOKUP($A2733,[3]【2026年03月度_全社】RFM客層一覧表データ!$A:$A,[3]【2026年03月度_全社】RFM客層一覧表データ!F:F,"",0)</f>
        <v>41</v>
      </c>
      <c r="J2733" s="183">
        <v>580</v>
      </c>
      <c r="K2733" s="183">
        <v>251</v>
      </c>
      <c r="L2733" s="183">
        <v>244</v>
      </c>
      <c r="M2733" s="183">
        <v>68</v>
      </c>
      <c r="N2733" s="183">
        <v>561</v>
      </c>
      <c r="O2733" s="183">
        <v>243</v>
      </c>
      <c r="P2733" s="183">
        <v>248</v>
      </c>
      <c r="Q2733" s="183">
        <v>49</v>
      </c>
      <c r="R2733" s="183">
        <v>549</v>
      </c>
      <c r="S2733" s="183">
        <v>239</v>
      </c>
      <c r="T2733" s="183">
        <v>245</v>
      </c>
      <c r="U2733" s="183">
        <v>52</v>
      </c>
      <c r="V2733" s="183">
        <v>535</v>
      </c>
      <c r="W2733" s="183">
        <v>217</v>
      </c>
      <c r="X2733" s="183">
        <v>255</v>
      </c>
      <c r="Y2733" s="183">
        <v>37</v>
      </c>
    </row>
    <row r="2734" spans="1:25" x14ac:dyDescent="0.2">
      <c r="A2734" s="184">
        <v>12263125</v>
      </c>
      <c r="B2734" s="183" t="str">
        <f>[1]店マスタ!B2733</f>
        <v>ライズオオタケ</v>
      </c>
      <c r="C2734" s="183">
        <v>3.5</v>
      </c>
      <c r="D2734" s="183">
        <v>2.5</v>
      </c>
      <c r="E2734" s="183">
        <f>_xlfn.XLOOKUP(A2734,[2]Sheet1!$R:$R,[2]Sheet1!$AB:$AB,"",0)</f>
        <v>2.5</v>
      </c>
      <c r="F2734" s="183">
        <f>_xlfn.XLOOKUP($A2734,[3]【2026年03月度_全社】RFM客層一覧表データ!$A:$A,[3]【2026年03月度_全社】RFM客層一覧表データ!C:C,"",0)</f>
        <v>643</v>
      </c>
      <c r="G2734" s="183">
        <f>_xlfn.XLOOKUP($A2734,[3]【2026年03月度_全社】RFM客層一覧表データ!$A:$A,[3]【2026年03月度_全社】RFM客層一覧表データ!D:D,"",0)</f>
        <v>246</v>
      </c>
      <c r="H2734" s="183">
        <f>_xlfn.XLOOKUP($A2734,[3]【2026年03月度_全社】RFM客層一覧表データ!$A:$A,[3]【2026年03月度_全社】RFM客層一覧表データ!E:E,"",0)</f>
        <v>342</v>
      </c>
      <c r="I2734" s="183">
        <f>_xlfn.XLOOKUP($A2734,[3]【2026年03月度_全社】RFM客層一覧表データ!$A:$A,[3]【2026年03月度_全社】RFM客層一覧表データ!F:F,"",0)</f>
        <v>43</v>
      </c>
      <c r="J2734" s="183">
        <v>633</v>
      </c>
      <c r="K2734" s="183">
        <v>310</v>
      </c>
      <c r="L2734" s="183">
        <v>346</v>
      </c>
      <c r="M2734" s="183">
        <v>80</v>
      </c>
      <c r="N2734" s="183">
        <v>591</v>
      </c>
      <c r="O2734" s="183">
        <v>272</v>
      </c>
      <c r="P2734" s="183">
        <v>341</v>
      </c>
      <c r="Q2734" s="183">
        <v>41</v>
      </c>
      <c r="R2734" s="183">
        <v>579</v>
      </c>
      <c r="S2734" s="183">
        <v>295</v>
      </c>
      <c r="T2734" s="183">
        <v>343</v>
      </c>
      <c r="U2734" s="183">
        <v>62</v>
      </c>
      <c r="V2734" s="183">
        <v>549</v>
      </c>
      <c r="W2734" s="183">
        <v>282</v>
      </c>
      <c r="X2734" s="183">
        <v>322</v>
      </c>
      <c r="Y2734" s="183">
        <v>41</v>
      </c>
    </row>
    <row r="2735" spans="1:25" x14ac:dyDescent="0.2">
      <c r="A2735" s="184">
        <v>12263216</v>
      </c>
      <c r="B2735" s="183" t="str">
        <f>[1]店マスタ!B2734</f>
        <v>やまざきでんき</v>
      </c>
      <c r="C2735" s="183">
        <v>3</v>
      </c>
      <c r="D2735" s="183">
        <v>3</v>
      </c>
      <c r="E2735" s="183">
        <f>_xlfn.XLOOKUP(A2735,[2]Sheet1!$R:$R,[2]Sheet1!$AB:$AB,"",0)</f>
        <v>3</v>
      </c>
      <c r="F2735" s="183" t="str">
        <f>_xlfn.XLOOKUP($A2735,[3]【2026年03月度_全社】RFM客層一覧表データ!$A:$A,[3]【2026年03月度_全社】RFM客層一覧表データ!C:C,"",0)</f>
        <v/>
      </c>
      <c r="G2735" s="183" t="str">
        <f>_xlfn.XLOOKUP($A2735,[3]【2026年03月度_全社】RFM客層一覧表データ!$A:$A,[3]【2026年03月度_全社】RFM客層一覧表データ!D:D,"",0)</f>
        <v/>
      </c>
      <c r="H2735" s="183" t="str">
        <f>_xlfn.XLOOKUP($A2735,[3]【2026年03月度_全社】RFM客層一覧表データ!$A:$A,[3]【2026年03月度_全社】RFM客層一覧表データ!E:E,"",0)</f>
        <v/>
      </c>
      <c r="I2735" s="183" t="str">
        <f>_xlfn.XLOOKUP($A2735,[3]【2026年03月度_全社】RFM客層一覧表データ!$A:$A,[3]【2026年03月度_全社】RFM客層一覧表データ!F:F,"",0)</f>
        <v/>
      </c>
      <c r="J2735" s="183">
        <v>0</v>
      </c>
      <c r="K2735" s="183">
        <v>0</v>
      </c>
      <c r="L2735" s="183">
        <v>0</v>
      </c>
      <c r="M2735" s="183">
        <v>0</v>
      </c>
      <c r="N2735" s="183">
        <v>0</v>
      </c>
      <c r="O2735" s="183">
        <v>0</v>
      </c>
      <c r="P2735" s="183">
        <v>0</v>
      </c>
      <c r="Q2735" s="183">
        <v>0</v>
      </c>
      <c r="R2735" s="183">
        <v>0</v>
      </c>
      <c r="S2735" s="183">
        <v>0</v>
      </c>
      <c r="T2735" s="183">
        <v>0</v>
      </c>
      <c r="U2735" s="183">
        <v>0</v>
      </c>
      <c r="V2735" s="183">
        <v>0</v>
      </c>
      <c r="W2735" s="183">
        <v>0</v>
      </c>
      <c r="X2735" s="183">
        <v>0</v>
      </c>
      <c r="Y2735" s="183">
        <v>0</v>
      </c>
    </row>
    <row r="2736" spans="1:25" x14ac:dyDescent="0.2">
      <c r="A2736" s="184">
        <v>12263222</v>
      </c>
      <c r="B2736" s="183" t="str">
        <f>[1]店マスタ!B2735</f>
        <v>（株）トモエ商工</v>
      </c>
      <c r="C2736" s="183">
        <v>1.5</v>
      </c>
      <c r="D2736" s="183">
        <v>1.5</v>
      </c>
      <c r="E2736" s="183" t="str">
        <f>_xlfn.XLOOKUP(A2736,[2]Sheet1!$R:$R,[2]Sheet1!$AB:$AB,"",0)</f>
        <v/>
      </c>
      <c r="F2736" s="183" t="str">
        <f>_xlfn.XLOOKUP($A2736,[3]【2026年03月度_全社】RFM客層一覧表データ!$A:$A,[3]【2026年03月度_全社】RFM客層一覧表データ!C:C,"",0)</f>
        <v/>
      </c>
      <c r="G2736" s="183" t="str">
        <f>_xlfn.XLOOKUP($A2736,[3]【2026年03月度_全社】RFM客層一覧表データ!$A:$A,[3]【2026年03月度_全社】RFM客層一覧表データ!D:D,"",0)</f>
        <v/>
      </c>
      <c r="H2736" s="183" t="str">
        <f>_xlfn.XLOOKUP($A2736,[3]【2026年03月度_全社】RFM客層一覧表データ!$A:$A,[3]【2026年03月度_全社】RFM客層一覧表データ!E:E,"",0)</f>
        <v/>
      </c>
      <c r="I2736" s="183" t="str">
        <f>_xlfn.XLOOKUP($A2736,[3]【2026年03月度_全社】RFM客層一覧表データ!$A:$A,[3]【2026年03月度_全社】RFM客層一覧表データ!F:F,"",0)</f>
        <v/>
      </c>
      <c r="J2736" s="183">
        <v>0</v>
      </c>
      <c r="K2736" s="183">
        <v>0</v>
      </c>
      <c r="L2736" s="183">
        <v>0</v>
      </c>
      <c r="M2736" s="183">
        <v>0</v>
      </c>
      <c r="N2736" s="183">
        <v>0</v>
      </c>
      <c r="O2736" s="183">
        <v>0</v>
      </c>
      <c r="P2736" s="183">
        <v>0</v>
      </c>
      <c r="Q2736" s="183">
        <v>0</v>
      </c>
      <c r="R2736" s="183">
        <v>0</v>
      </c>
      <c r="S2736" s="183">
        <v>0</v>
      </c>
      <c r="T2736" s="183">
        <v>0</v>
      </c>
      <c r="U2736" s="183">
        <v>0</v>
      </c>
      <c r="V2736" s="183">
        <v>0</v>
      </c>
      <c r="W2736" s="183">
        <v>0</v>
      </c>
      <c r="X2736" s="183">
        <v>0</v>
      </c>
      <c r="Y2736" s="183">
        <v>0</v>
      </c>
    </row>
    <row r="2737" spans="1:25" x14ac:dyDescent="0.2">
      <c r="A2737" s="184">
        <v>12263224</v>
      </c>
      <c r="B2737" s="183" t="str">
        <f>[1]店マスタ!B2736</f>
        <v>ライズ今泉</v>
      </c>
      <c r="C2737" s="183">
        <v>2</v>
      </c>
      <c r="D2737" s="183">
        <v>2</v>
      </c>
      <c r="E2737" s="183">
        <f>_xlfn.XLOOKUP(A2737,[2]Sheet1!$R:$R,[2]Sheet1!$AB:$AB,"",0)</f>
        <v>2</v>
      </c>
      <c r="F2737" s="183">
        <f>_xlfn.XLOOKUP($A2737,[3]【2026年03月度_全社】RFM客層一覧表データ!$A:$A,[3]【2026年03月度_全社】RFM客層一覧表データ!C:C,"",0)</f>
        <v>413</v>
      </c>
      <c r="G2737" s="183">
        <f>_xlfn.XLOOKUP($A2737,[3]【2026年03月度_全社】RFM客層一覧表データ!$A:$A,[3]【2026年03月度_全社】RFM客層一覧表データ!D:D,"",0)</f>
        <v>193</v>
      </c>
      <c r="H2737" s="183">
        <f>_xlfn.XLOOKUP($A2737,[3]【2026年03月度_全社】RFM客層一覧表データ!$A:$A,[3]【2026年03月度_全社】RFM客層一覧表データ!E:E,"",0)</f>
        <v>245</v>
      </c>
      <c r="I2737" s="183">
        <f>_xlfn.XLOOKUP($A2737,[3]【2026年03月度_全社】RFM客層一覧表データ!$A:$A,[3]【2026年03月度_全社】RFM客層一覧表データ!F:F,"",0)</f>
        <v>21</v>
      </c>
      <c r="J2737" s="183">
        <v>419</v>
      </c>
      <c r="K2737" s="183">
        <v>208</v>
      </c>
      <c r="L2737" s="183">
        <v>241</v>
      </c>
      <c r="M2737" s="183">
        <v>21</v>
      </c>
      <c r="N2737" s="183">
        <v>415</v>
      </c>
      <c r="O2737" s="183">
        <v>199</v>
      </c>
      <c r="P2737" s="183">
        <v>239</v>
      </c>
      <c r="Q2737" s="183">
        <v>18</v>
      </c>
      <c r="R2737" s="183">
        <v>439</v>
      </c>
      <c r="S2737" s="183">
        <v>215</v>
      </c>
      <c r="T2737" s="183">
        <v>242</v>
      </c>
      <c r="U2737" s="183">
        <v>31</v>
      </c>
      <c r="V2737" s="183">
        <v>441</v>
      </c>
      <c r="W2737" s="183">
        <v>200</v>
      </c>
      <c r="X2737" s="183">
        <v>250</v>
      </c>
      <c r="Y2737" s="183">
        <v>16</v>
      </c>
    </row>
    <row r="2738" spans="1:25" x14ac:dyDescent="0.2">
      <c r="A2738" s="184">
        <v>12263233</v>
      </c>
      <c r="B2738" s="183" t="str">
        <f>[1]店マスタ!B2737</f>
        <v>ナイスショップ　ヤマダ</v>
      </c>
      <c r="C2738" s="183">
        <v>1.5</v>
      </c>
      <c r="D2738" s="183">
        <v>1.5</v>
      </c>
      <c r="E2738" s="183">
        <f>_xlfn.XLOOKUP(A2738,[2]Sheet1!$R:$R,[2]Sheet1!$AB:$AB,"",0)</f>
        <v>1.5</v>
      </c>
      <c r="F2738" s="183" t="str">
        <f>_xlfn.XLOOKUP($A2738,[3]【2026年03月度_全社】RFM客層一覧表データ!$A:$A,[3]【2026年03月度_全社】RFM客層一覧表データ!C:C,"",0)</f>
        <v/>
      </c>
      <c r="G2738" s="183" t="str">
        <f>_xlfn.XLOOKUP($A2738,[3]【2026年03月度_全社】RFM客層一覧表データ!$A:$A,[3]【2026年03月度_全社】RFM客層一覧表データ!D:D,"",0)</f>
        <v/>
      </c>
      <c r="H2738" s="183" t="str">
        <f>_xlfn.XLOOKUP($A2738,[3]【2026年03月度_全社】RFM客層一覧表データ!$A:$A,[3]【2026年03月度_全社】RFM客層一覧表データ!E:E,"",0)</f>
        <v/>
      </c>
      <c r="I2738" s="183" t="str">
        <f>_xlfn.XLOOKUP($A2738,[3]【2026年03月度_全社】RFM客層一覧表データ!$A:$A,[3]【2026年03月度_全社】RFM客層一覧表データ!F:F,"",0)</f>
        <v/>
      </c>
      <c r="J2738" s="183">
        <v>0</v>
      </c>
      <c r="K2738" s="183">
        <v>0</v>
      </c>
      <c r="L2738" s="183">
        <v>0</v>
      </c>
      <c r="M2738" s="183">
        <v>0</v>
      </c>
      <c r="N2738" s="183">
        <v>0</v>
      </c>
      <c r="O2738" s="183">
        <v>0</v>
      </c>
      <c r="P2738" s="183">
        <v>0</v>
      </c>
      <c r="Q2738" s="183">
        <v>0</v>
      </c>
      <c r="R2738" s="183">
        <v>0</v>
      </c>
      <c r="S2738" s="183">
        <v>0</v>
      </c>
      <c r="T2738" s="183">
        <v>0</v>
      </c>
      <c r="U2738" s="183">
        <v>0</v>
      </c>
      <c r="V2738" s="183">
        <v>0</v>
      </c>
      <c r="W2738" s="183">
        <v>0</v>
      </c>
      <c r="X2738" s="183">
        <v>0</v>
      </c>
      <c r="Y2738" s="183">
        <v>0</v>
      </c>
    </row>
    <row r="2739" spans="1:25" x14ac:dyDescent="0.2">
      <c r="A2739" s="184">
        <v>12263235</v>
      </c>
      <c r="B2739" s="183" t="str">
        <f>[1]店マスタ!B2738</f>
        <v>ライズおおた</v>
      </c>
      <c r="C2739" s="183">
        <v>5</v>
      </c>
      <c r="D2739" s="183">
        <v>5</v>
      </c>
      <c r="E2739" s="183">
        <f>_xlfn.XLOOKUP(A2739,[2]Sheet1!$R:$R,[2]Sheet1!$AB:$AB,"",0)</f>
        <v>5</v>
      </c>
      <c r="F2739" s="183">
        <f>_xlfn.XLOOKUP($A2739,[3]【2026年03月度_全社】RFM客層一覧表データ!$A:$A,[3]【2026年03月度_全社】RFM客層一覧表データ!C:C,"",0)</f>
        <v>1098</v>
      </c>
      <c r="G2739" s="183">
        <f>_xlfn.XLOOKUP($A2739,[3]【2026年03月度_全社】RFM客層一覧表データ!$A:$A,[3]【2026年03月度_全社】RFM客層一覧表データ!D:D,"",0)</f>
        <v>577</v>
      </c>
      <c r="H2739" s="183">
        <f>_xlfn.XLOOKUP($A2739,[3]【2026年03月度_全社】RFM客層一覧表データ!$A:$A,[3]【2026年03月度_全社】RFM客層一覧表データ!E:E,"",0)</f>
        <v>691</v>
      </c>
      <c r="I2739" s="183">
        <f>_xlfn.XLOOKUP($A2739,[3]【2026年03月度_全社】RFM客層一覧表データ!$A:$A,[3]【2026年03月度_全社】RFM客層一覧表データ!F:F,"",0)</f>
        <v>75</v>
      </c>
      <c r="J2739" s="183">
        <v>1085</v>
      </c>
      <c r="K2739" s="183">
        <v>573</v>
      </c>
      <c r="L2739" s="183">
        <v>683</v>
      </c>
      <c r="M2739" s="183">
        <v>58</v>
      </c>
      <c r="N2739" s="183">
        <v>1088</v>
      </c>
      <c r="O2739" s="183">
        <v>598</v>
      </c>
      <c r="P2739" s="183">
        <v>698</v>
      </c>
      <c r="Q2739" s="183">
        <v>58</v>
      </c>
      <c r="R2739" s="183">
        <v>1086</v>
      </c>
      <c r="S2739" s="183">
        <v>586</v>
      </c>
      <c r="T2739" s="183">
        <v>690</v>
      </c>
      <c r="U2739" s="183">
        <v>77</v>
      </c>
      <c r="V2739" s="183">
        <v>1061</v>
      </c>
      <c r="W2739" s="183">
        <v>582</v>
      </c>
      <c r="X2739" s="183">
        <v>690</v>
      </c>
      <c r="Y2739" s="183">
        <v>57</v>
      </c>
    </row>
    <row r="2740" spans="1:25" x14ac:dyDescent="0.2">
      <c r="A2740" s="184">
        <v>12263236</v>
      </c>
      <c r="B2740" s="183" t="str">
        <f>[1]店マスタ!B2739</f>
        <v>（株）米山電機商会</v>
      </c>
      <c r="C2740" s="183">
        <v>2.5</v>
      </c>
      <c r="D2740" s="183">
        <v>3</v>
      </c>
      <c r="E2740" s="183">
        <f>_xlfn.XLOOKUP(A2740,[2]Sheet1!$R:$R,[2]Sheet1!$AB:$AB,"",0)</f>
        <v>3</v>
      </c>
      <c r="F2740" s="183">
        <f>_xlfn.XLOOKUP($A2740,[3]【2026年03月度_全社】RFM客層一覧表データ!$A:$A,[3]【2026年03月度_全社】RFM客層一覧表データ!C:C,"",0)</f>
        <v>877</v>
      </c>
      <c r="G2740" s="183">
        <f>_xlfn.XLOOKUP($A2740,[3]【2026年03月度_全社】RFM客層一覧表データ!$A:$A,[3]【2026年03月度_全社】RFM客層一覧表データ!D:D,"",0)</f>
        <v>341</v>
      </c>
      <c r="H2740" s="183">
        <f>_xlfn.XLOOKUP($A2740,[3]【2026年03月度_全社】RFM客層一覧表データ!$A:$A,[3]【2026年03月度_全社】RFM客層一覧表データ!E:E,"",0)</f>
        <v>456</v>
      </c>
      <c r="I2740" s="183">
        <f>_xlfn.XLOOKUP($A2740,[3]【2026年03月度_全社】RFM客層一覧表データ!$A:$A,[3]【2026年03月度_全社】RFM客層一覧表データ!F:F,"",0)</f>
        <v>35</v>
      </c>
      <c r="J2740" s="183">
        <v>951</v>
      </c>
      <c r="K2740" s="183">
        <v>323</v>
      </c>
      <c r="L2740" s="183">
        <v>490</v>
      </c>
      <c r="M2740" s="183">
        <v>31</v>
      </c>
      <c r="N2740" s="183">
        <v>1012</v>
      </c>
      <c r="O2740" s="183">
        <v>313</v>
      </c>
      <c r="P2740" s="183">
        <v>533</v>
      </c>
      <c r="Q2740" s="183">
        <v>33</v>
      </c>
      <c r="R2740" s="183">
        <v>1080</v>
      </c>
      <c r="S2740" s="183">
        <v>351</v>
      </c>
      <c r="T2740" s="183">
        <v>579</v>
      </c>
      <c r="U2740" s="183">
        <v>28</v>
      </c>
      <c r="V2740" s="183">
        <v>1149</v>
      </c>
      <c r="W2740" s="183">
        <v>390</v>
      </c>
      <c r="X2740" s="183">
        <v>619</v>
      </c>
      <c r="Y2740" s="183">
        <v>26</v>
      </c>
    </row>
    <row r="2741" spans="1:25" x14ac:dyDescent="0.2">
      <c r="A2741" s="184">
        <v>12263243</v>
      </c>
      <c r="B2741" s="183" t="str">
        <f>[1]店マスタ!B2740</f>
        <v>ライズヤマグチ</v>
      </c>
      <c r="C2741" s="183">
        <v>2</v>
      </c>
      <c r="D2741" s="183">
        <v>3</v>
      </c>
      <c r="E2741" s="183">
        <f>_xlfn.XLOOKUP(A2741,[2]Sheet1!$R:$R,[2]Sheet1!$AB:$AB,"",0)</f>
        <v>3</v>
      </c>
      <c r="F2741" s="183">
        <f>_xlfn.XLOOKUP($A2741,[3]【2026年03月度_全社】RFM客層一覧表データ!$A:$A,[3]【2026年03月度_全社】RFM客層一覧表データ!C:C,"",0)</f>
        <v>568</v>
      </c>
      <c r="G2741" s="183">
        <f>_xlfn.XLOOKUP($A2741,[3]【2026年03月度_全社】RFM客層一覧表データ!$A:$A,[3]【2026年03月度_全社】RFM客層一覧表データ!D:D,"",0)</f>
        <v>251</v>
      </c>
      <c r="H2741" s="183">
        <f>_xlfn.XLOOKUP($A2741,[3]【2026年03月度_全社】RFM客層一覧表データ!$A:$A,[3]【2026年03月度_全社】RFM客層一覧表データ!E:E,"",0)</f>
        <v>362</v>
      </c>
      <c r="I2741" s="183">
        <f>_xlfn.XLOOKUP($A2741,[3]【2026年03月度_全社】RFM客層一覧表データ!$A:$A,[3]【2026年03月度_全社】RFM客層一覧表データ!F:F,"",0)</f>
        <v>18</v>
      </c>
      <c r="J2741" s="183">
        <v>593</v>
      </c>
      <c r="K2741" s="183">
        <v>276</v>
      </c>
      <c r="L2741" s="183">
        <v>362</v>
      </c>
      <c r="M2741" s="183">
        <v>23</v>
      </c>
      <c r="N2741" s="183">
        <v>635</v>
      </c>
      <c r="O2741" s="183">
        <v>289</v>
      </c>
      <c r="P2741" s="183">
        <v>389</v>
      </c>
      <c r="Q2741" s="183">
        <v>35</v>
      </c>
      <c r="R2741" s="183">
        <v>669</v>
      </c>
      <c r="S2741" s="183">
        <v>321</v>
      </c>
      <c r="T2741" s="183">
        <v>406</v>
      </c>
      <c r="U2741" s="183">
        <v>24</v>
      </c>
      <c r="V2741" s="183">
        <v>703</v>
      </c>
      <c r="W2741" s="183">
        <v>341</v>
      </c>
      <c r="X2741" s="183">
        <v>419</v>
      </c>
      <c r="Y2741" s="183">
        <v>38</v>
      </c>
    </row>
    <row r="2742" spans="1:25" x14ac:dyDescent="0.2">
      <c r="A2742" s="184">
        <v>12263246</v>
      </c>
      <c r="B2742" s="183" t="str">
        <f>[1]店マスタ!B2741</f>
        <v>ワタナベデンキ</v>
      </c>
      <c r="C2742" s="183">
        <v>2</v>
      </c>
      <c r="D2742" s="183">
        <v>2</v>
      </c>
      <c r="E2742" s="183">
        <f>_xlfn.XLOOKUP(A2742,[2]Sheet1!$R:$R,[2]Sheet1!$AB:$AB,"",0)</f>
        <v>2</v>
      </c>
      <c r="F2742" s="183">
        <f>_xlfn.XLOOKUP($A2742,[3]【2026年03月度_全社】RFM客層一覧表データ!$A:$A,[3]【2026年03月度_全社】RFM客層一覧表データ!C:C,"",0)</f>
        <v>332</v>
      </c>
      <c r="G2742" s="183">
        <f>_xlfn.XLOOKUP($A2742,[3]【2026年03月度_全社】RFM客層一覧表データ!$A:$A,[3]【2026年03月度_全社】RFM客層一覧表データ!D:D,"",0)</f>
        <v>160</v>
      </c>
      <c r="H2742" s="183">
        <f>_xlfn.XLOOKUP($A2742,[3]【2026年03月度_全社】RFM客層一覧表データ!$A:$A,[3]【2026年03月度_全社】RFM客層一覧表データ!E:E,"",0)</f>
        <v>223</v>
      </c>
      <c r="I2742" s="183">
        <f>_xlfn.XLOOKUP($A2742,[3]【2026年03月度_全社】RFM客層一覧表データ!$A:$A,[3]【2026年03月度_全社】RFM客層一覧表データ!F:F,"",0)</f>
        <v>10</v>
      </c>
      <c r="J2742" s="183">
        <v>346</v>
      </c>
      <c r="K2742" s="183">
        <v>169</v>
      </c>
      <c r="L2742" s="183">
        <v>230</v>
      </c>
      <c r="M2742" s="183">
        <v>12</v>
      </c>
      <c r="N2742" s="183">
        <v>358</v>
      </c>
      <c r="O2742" s="183">
        <v>158</v>
      </c>
      <c r="P2742" s="183">
        <v>228</v>
      </c>
      <c r="Q2742" s="183">
        <v>14</v>
      </c>
      <c r="R2742" s="183">
        <v>368</v>
      </c>
      <c r="S2742" s="183">
        <v>172</v>
      </c>
      <c r="T2742" s="183">
        <v>234</v>
      </c>
      <c r="U2742" s="183">
        <v>14</v>
      </c>
      <c r="V2742" s="183">
        <v>380</v>
      </c>
      <c r="W2742" s="183">
        <v>179</v>
      </c>
      <c r="X2742" s="183">
        <v>236</v>
      </c>
      <c r="Y2742" s="183">
        <v>17</v>
      </c>
    </row>
    <row r="2743" spans="1:25" x14ac:dyDescent="0.2">
      <c r="A2743" s="184">
        <v>12263280</v>
      </c>
      <c r="B2743" s="183" t="str">
        <f>[1]店マスタ!B2742</f>
        <v>株）フカデン</v>
      </c>
      <c r="C2743" s="183">
        <v>9</v>
      </c>
      <c r="D2743" s="183">
        <v>10.5</v>
      </c>
      <c r="E2743" s="183">
        <f>_xlfn.XLOOKUP(A2743,[2]Sheet1!$R:$R,[2]Sheet1!$AB:$AB,"",0)</f>
        <v>10.5</v>
      </c>
      <c r="F2743" s="183">
        <f>_xlfn.XLOOKUP($A2743,[3]【2026年03月度_全社】RFM客層一覧表データ!$A:$A,[3]【2026年03月度_全社】RFM客層一覧表データ!C:C,"",0)</f>
        <v>1665</v>
      </c>
      <c r="G2743" s="183">
        <f>_xlfn.XLOOKUP($A2743,[3]【2026年03月度_全社】RFM客層一覧表データ!$A:$A,[3]【2026年03月度_全社】RFM客層一覧表データ!D:D,"",0)</f>
        <v>590</v>
      </c>
      <c r="H2743" s="183">
        <f>_xlfn.XLOOKUP($A2743,[3]【2026年03月度_全社】RFM客層一覧表データ!$A:$A,[3]【2026年03月度_全社】RFM客層一覧表データ!E:E,"",0)</f>
        <v>487</v>
      </c>
      <c r="I2743" s="183">
        <f>_xlfn.XLOOKUP($A2743,[3]【2026年03月度_全社】RFM客層一覧表データ!$A:$A,[3]【2026年03月度_全社】RFM客層一覧表データ!F:F,"",0)</f>
        <v>168</v>
      </c>
      <c r="J2743" s="183">
        <v>1630</v>
      </c>
      <c r="K2743" s="183">
        <v>653</v>
      </c>
      <c r="L2743" s="183">
        <v>459</v>
      </c>
      <c r="M2743" s="183">
        <v>221</v>
      </c>
      <c r="N2743" s="183">
        <v>1538</v>
      </c>
      <c r="O2743" s="183">
        <v>605</v>
      </c>
      <c r="P2743" s="183">
        <v>434</v>
      </c>
      <c r="Q2743" s="183">
        <v>205</v>
      </c>
      <c r="R2743" s="183">
        <v>1445</v>
      </c>
      <c r="S2743" s="183">
        <v>582</v>
      </c>
      <c r="T2743" s="183">
        <v>420</v>
      </c>
      <c r="U2743" s="183">
        <v>192</v>
      </c>
      <c r="V2743" s="183">
        <v>1346</v>
      </c>
      <c r="W2743" s="183">
        <v>527</v>
      </c>
      <c r="X2743" s="183">
        <v>408</v>
      </c>
      <c r="Y2743" s="183">
        <v>160</v>
      </c>
    </row>
    <row r="2744" spans="1:25" x14ac:dyDescent="0.2">
      <c r="A2744" s="184">
        <v>12263282</v>
      </c>
      <c r="B2744" s="183" t="str">
        <f>[1]店マスタ!B2743</f>
        <v>（株）米山電機商会　広見店</v>
      </c>
      <c r="C2744" s="183">
        <v>3</v>
      </c>
      <c r="D2744" s="183">
        <v>3</v>
      </c>
      <c r="E2744" s="183">
        <f>_xlfn.XLOOKUP(A2744,[2]Sheet1!$R:$R,[2]Sheet1!$AB:$AB,"",0)</f>
        <v>3</v>
      </c>
      <c r="F2744" s="183">
        <f>_xlfn.XLOOKUP($A2744,[3]【2026年03月度_全社】RFM客層一覧表データ!$A:$A,[3]【2026年03月度_全社】RFM客層一覧表データ!C:C,"",0)</f>
        <v>1531</v>
      </c>
      <c r="G2744" s="183">
        <f>_xlfn.XLOOKUP($A2744,[3]【2026年03月度_全社】RFM客層一覧表データ!$A:$A,[3]【2026年03月度_全社】RFM客層一覧表データ!D:D,"",0)</f>
        <v>718</v>
      </c>
      <c r="H2744" s="183">
        <f>_xlfn.XLOOKUP($A2744,[3]【2026年03月度_全社】RFM客層一覧表データ!$A:$A,[3]【2026年03月度_全社】RFM客層一覧表データ!E:E,"",0)</f>
        <v>828</v>
      </c>
      <c r="I2744" s="183">
        <f>_xlfn.XLOOKUP($A2744,[3]【2026年03月度_全社】RFM客層一覧表データ!$A:$A,[3]【2026年03月度_全社】RFM客層一覧表データ!F:F,"",0)</f>
        <v>83</v>
      </c>
      <c r="J2744" s="183">
        <v>1546</v>
      </c>
      <c r="K2744" s="183">
        <v>754</v>
      </c>
      <c r="L2744" s="183">
        <v>840</v>
      </c>
      <c r="M2744" s="183">
        <v>96</v>
      </c>
      <c r="N2744" s="183">
        <v>1534</v>
      </c>
      <c r="O2744" s="183">
        <v>703</v>
      </c>
      <c r="P2744" s="183">
        <v>822</v>
      </c>
      <c r="Q2744" s="183">
        <v>91</v>
      </c>
      <c r="R2744" s="183">
        <v>1523</v>
      </c>
      <c r="S2744" s="183">
        <v>700</v>
      </c>
      <c r="T2744" s="183">
        <v>831</v>
      </c>
      <c r="U2744" s="183">
        <v>86</v>
      </c>
      <c r="V2744" s="183">
        <v>1524</v>
      </c>
      <c r="W2744" s="183">
        <v>651</v>
      </c>
      <c r="X2744" s="183">
        <v>830</v>
      </c>
      <c r="Y2744" s="183">
        <v>80</v>
      </c>
    </row>
    <row r="2745" spans="1:25" x14ac:dyDescent="0.2">
      <c r="A2745" s="184">
        <v>12263283</v>
      </c>
      <c r="B2745" s="183" t="str">
        <f>[1]店マスタ!B2744</f>
        <v>エレキッド　よねやま</v>
      </c>
      <c r="C2745" s="183">
        <v>3</v>
      </c>
      <c r="D2745" s="183">
        <v>3</v>
      </c>
      <c r="E2745" s="183">
        <f>_xlfn.XLOOKUP(A2745,[2]Sheet1!$R:$R,[2]Sheet1!$AB:$AB,"",0)</f>
        <v>3</v>
      </c>
      <c r="F2745" s="183">
        <f>_xlfn.XLOOKUP($A2745,[3]【2026年03月度_全社】RFM客層一覧表データ!$A:$A,[3]【2026年03月度_全社】RFM客層一覧表データ!C:C,"",0)</f>
        <v>244</v>
      </c>
      <c r="G2745" s="183">
        <f>_xlfn.XLOOKUP($A2745,[3]【2026年03月度_全社】RFM客層一覧表データ!$A:$A,[3]【2026年03月度_全社】RFM客層一覧表データ!D:D,"",0)</f>
        <v>14</v>
      </c>
      <c r="H2745" s="183">
        <f>_xlfn.XLOOKUP($A2745,[3]【2026年03月度_全社】RFM客層一覧表データ!$A:$A,[3]【2026年03月度_全社】RFM客層一覧表データ!E:E,"",0)</f>
        <v>48</v>
      </c>
      <c r="I2745" s="183">
        <f>_xlfn.XLOOKUP($A2745,[3]【2026年03月度_全社】RFM客層一覧表データ!$A:$A,[3]【2026年03月度_全社】RFM客層一覧表データ!F:F,"",0)</f>
        <v>10</v>
      </c>
      <c r="J2745" s="183">
        <v>266</v>
      </c>
      <c r="K2745" s="183">
        <v>35</v>
      </c>
      <c r="L2745" s="183">
        <v>61</v>
      </c>
      <c r="M2745" s="183">
        <v>10</v>
      </c>
      <c r="N2745" s="183">
        <v>235</v>
      </c>
      <c r="O2745" s="183">
        <v>100</v>
      </c>
      <c r="P2745" s="183">
        <v>47</v>
      </c>
      <c r="Q2745" s="183">
        <v>35</v>
      </c>
      <c r="R2745" s="183">
        <v>178</v>
      </c>
      <c r="S2745" s="183">
        <v>48</v>
      </c>
      <c r="T2745" s="183">
        <v>32</v>
      </c>
      <c r="U2745" s="183">
        <v>24</v>
      </c>
      <c r="V2745" s="183">
        <v>161</v>
      </c>
      <c r="W2745" s="183">
        <v>44</v>
      </c>
      <c r="X2745" s="183">
        <v>32</v>
      </c>
      <c r="Y2745" s="183">
        <v>24</v>
      </c>
    </row>
    <row r="2746" spans="1:25" x14ac:dyDescent="0.2">
      <c r="A2746" s="184">
        <v>12263302</v>
      </c>
      <c r="B2746" s="183" t="str">
        <f>[1]店マスタ!B2745</f>
        <v>電化と工事の高松電設</v>
      </c>
      <c r="C2746" s="183">
        <v>2.5</v>
      </c>
      <c r="D2746" s="183">
        <v>2.5</v>
      </c>
      <c r="E2746" s="183">
        <f>_xlfn.XLOOKUP(A2746,[2]Sheet1!$R:$R,[2]Sheet1!$AB:$AB,"",0)</f>
        <v>2.5</v>
      </c>
      <c r="F2746" s="183" t="str">
        <f>_xlfn.XLOOKUP($A2746,[3]【2026年03月度_全社】RFM客層一覧表データ!$A:$A,[3]【2026年03月度_全社】RFM客層一覧表データ!C:C,"",0)</f>
        <v/>
      </c>
      <c r="G2746" s="183" t="str">
        <f>_xlfn.XLOOKUP($A2746,[3]【2026年03月度_全社】RFM客層一覧表データ!$A:$A,[3]【2026年03月度_全社】RFM客層一覧表データ!D:D,"",0)</f>
        <v/>
      </c>
      <c r="H2746" s="183" t="str">
        <f>_xlfn.XLOOKUP($A2746,[3]【2026年03月度_全社】RFM客層一覧表データ!$A:$A,[3]【2026年03月度_全社】RFM客層一覧表データ!E:E,"",0)</f>
        <v/>
      </c>
      <c r="I2746" s="183" t="str">
        <f>_xlfn.XLOOKUP($A2746,[3]【2026年03月度_全社】RFM客層一覧表データ!$A:$A,[3]【2026年03月度_全社】RFM客層一覧表データ!F:F,"",0)</f>
        <v/>
      </c>
      <c r="J2746" s="183">
        <v>0</v>
      </c>
      <c r="K2746" s="183">
        <v>0</v>
      </c>
      <c r="L2746" s="183">
        <v>0</v>
      </c>
      <c r="M2746" s="183">
        <v>0</v>
      </c>
      <c r="N2746" s="183">
        <v>0</v>
      </c>
      <c r="O2746" s="183">
        <v>0</v>
      </c>
      <c r="P2746" s="183">
        <v>0</v>
      </c>
      <c r="Q2746" s="183">
        <v>0</v>
      </c>
      <c r="R2746" s="183">
        <v>0</v>
      </c>
      <c r="S2746" s="183">
        <v>0</v>
      </c>
      <c r="T2746" s="183">
        <v>0</v>
      </c>
      <c r="U2746" s="183">
        <v>0</v>
      </c>
      <c r="V2746" s="183">
        <v>0</v>
      </c>
      <c r="W2746" s="183">
        <v>0</v>
      </c>
      <c r="X2746" s="183">
        <v>0</v>
      </c>
      <c r="Y2746" s="183">
        <v>0</v>
      </c>
    </row>
    <row r="2747" spans="1:25" x14ac:dyDescent="0.2">
      <c r="A2747" s="184">
        <v>12263305</v>
      </c>
      <c r="B2747" s="183" t="str">
        <f>[1]店マスタ!B2746</f>
        <v>ライズタニムラ</v>
      </c>
      <c r="C2747" s="183">
        <v>4.5</v>
      </c>
      <c r="D2747" s="183">
        <v>4.5</v>
      </c>
      <c r="E2747" s="183">
        <f>_xlfn.XLOOKUP(A2747,[2]Sheet1!$R:$R,[2]Sheet1!$AB:$AB,"",0)</f>
        <v>4.5</v>
      </c>
      <c r="F2747" s="183">
        <f>_xlfn.XLOOKUP($A2747,[3]【2026年03月度_全社】RFM客層一覧表データ!$A:$A,[3]【2026年03月度_全社】RFM客層一覧表データ!C:C,"",0)</f>
        <v>1154</v>
      </c>
      <c r="G2747" s="183">
        <f>_xlfn.XLOOKUP($A2747,[3]【2026年03月度_全社】RFM客層一覧表データ!$A:$A,[3]【2026年03月度_全社】RFM客層一覧表データ!D:D,"",0)</f>
        <v>515</v>
      </c>
      <c r="H2747" s="183">
        <f>_xlfn.XLOOKUP($A2747,[3]【2026年03月度_全社】RFM客層一覧表データ!$A:$A,[3]【2026年03月度_全社】RFM客層一覧表データ!E:E,"",0)</f>
        <v>653</v>
      </c>
      <c r="I2747" s="183">
        <f>_xlfn.XLOOKUP($A2747,[3]【2026年03月度_全社】RFM客層一覧表データ!$A:$A,[3]【2026年03月度_全社】RFM客層一覧表データ!F:F,"",0)</f>
        <v>89</v>
      </c>
      <c r="J2747" s="183">
        <v>1122</v>
      </c>
      <c r="K2747" s="183">
        <v>565</v>
      </c>
      <c r="L2747" s="183">
        <v>664</v>
      </c>
      <c r="M2747" s="183">
        <v>81</v>
      </c>
      <c r="N2747" s="183">
        <v>1142</v>
      </c>
      <c r="O2747" s="183">
        <v>550</v>
      </c>
      <c r="P2747" s="183">
        <v>670</v>
      </c>
      <c r="Q2747" s="183">
        <v>70</v>
      </c>
      <c r="R2747" s="183">
        <v>1212</v>
      </c>
      <c r="S2747" s="183">
        <v>584</v>
      </c>
      <c r="T2747" s="183">
        <v>657</v>
      </c>
      <c r="U2747" s="183">
        <v>80</v>
      </c>
      <c r="V2747" s="183">
        <v>1222</v>
      </c>
      <c r="W2747" s="183">
        <v>557</v>
      </c>
      <c r="X2747" s="183">
        <v>659</v>
      </c>
      <c r="Y2747" s="183">
        <v>69</v>
      </c>
    </row>
    <row r="2748" spans="1:25" x14ac:dyDescent="0.2">
      <c r="A2748" s="184">
        <v>12263485</v>
      </c>
      <c r="B2748" s="183" t="str">
        <f>[1]店マスタ!B2747</f>
        <v>株式会社　ライズ</v>
      </c>
      <c r="C2748" s="183">
        <v>1.5</v>
      </c>
      <c r="D2748" s="183">
        <v>1.5</v>
      </c>
      <c r="E2748" s="183">
        <f>_xlfn.XLOOKUP(A2748,[2]Sheet1!$R:$R,[2]Sheet1!$AB:$AB,"",0)</f>
        <v>1.5</v>
      </c>
      <c r="F2748" s="183" t="str">
        <f>_xlfn.XLOOKUP($A2748,[3]【2026年03月度_全社】RFM客層一覧表データ!$A:$A,[3]【2026年03月度_全社】RFM客層一覧表データ!C:C,"",0)</f>
        <v/>
      </c>
      <c r="G2748" s="183" t="str">
        <f>_xlfn.XLOOKUP($A2748,[3]【2026年03月度_全社】RFM客層一覧表データ!$A:$A,[3]【2026年03月度_全社】RFM客層一覧表データ!D:D,"",0)</f>
        <v/>
      </c>
      <c r="H2748" s="183" t="str">
        <f>_xlfn.XLOOKUP($A2748,[3]【2026年03月度_全社】RFM客層一覧表データ!$A:$A,[3]【2026年03月度_全社】RFM客層一覧表データ!E:E,"",0)</f>
        <v/>
      </c>
      <c r="I2748" s="183" t="str">
        <f>_xlfn.XLOOKUP($A2748,[3]【2026年03月度_全社】RFM客層一覧表データ!$A:$A,[3]【2026年03月度_全社】RFM客層一覧表データ!F:F,"",0)</f>
        <v/>
      </c>
      <c r="J2748" s="183">
        <v>0</v>
      </c>
      <c r="K2748" s="183">
        <v>0</v>
      </c>
      <c r="L2748" s="183">
        <v>0</v>
      </c>
      <c r="M2748" s="183">
        <v>0</v>
      </c>
      <c r="N2748" s="183">
        <v>0</v>
      </c>
      <c r="O2748" s="183">
        <v>0</v>
      </c>
      <c r="P2748" s="183">
        <v>0</v>
      </c>
      <c r="Q2748" s="183">
        <v>0</v>
      </c>
      <c r="R2748" s="183">
        <v>0</v>
      </c>
      <c r="S2748" s="183">
        <v>0</v>
      </c>
      <c r="T2748" s="183">
        <v>0</v>
      </c>
      <c r="U2748" s="183">
        <v>0</v>
      </c>
      <c r="V2748" s="183">
        <v>0</v>
      </c>
      <c r="W2748" s="183">
        <v>0</v>
      </c>
      <c r="X2748" s="183">
        <v>0</v>
      </c>
      <c r="Y2748" s="183">
        <v>0</v>
      </c>
    </row>
    <row r="2749" spans="1:25" x14ac:dyDescent="0.2">
      <c r="A2749" s="184">
        <v>12265010</v>
      </c>
      <c r="B2749" s="183" t="str">
        <f>[1]店マスタ!B2748</f>
        <v>ドリームワン　ツツミ</v>
      </c>
      <c r="C2749" s="183">
        <v>1</v>
      </c>
      <c r="D2749" s="183">
        <v>1</v>
      </c>
      <c r="E2749" s="183">
        <f>_xlfn.XLOOKUP(A2749,[2]Sheet1!$R:$R,[2]Sheet1!$AB:$AB,"",0)</f>
        <v>1</v>
      </c>
      <c r="F2749" s="183" t="str">
        <f>_xlfn.XLOOKUP($A2749,[3]【2026年03月度_全社】RFM客層一覧表データ!$A:$A,[3]【2026年03月度_全社】RFM客層一覧表データ!C:C,"",0)</f>
        <v/>
      </c>
      <c r="G2749" s="183" t="str">
        <f>_xlfn.XLOOKUP($A2749,[3]【2026年03月度_全社】RFM客層一覧表データ!$A:$A,[3]【2026年03月度_全社】RFM客層一覧表データ!D:D,"",0)</f>
        <v/>
      </c>
      <c r="H2749" s="183" t="str">
        <f>_xlfn.XLOOKUP($A2749,[3]【2026年03月度_全社】RFM客層一覧表データ!$A:$A,[3]【2026年03月度_全社】RFM客層一覧表データ!E:E,"",0)</f>
        <v/>
      </c>
      <c r="I2749" s="183" t="str">
        <f>_xlfn.XLOOKUP($A2749,[3]【2026年03月度_全社】RFM客層一覧表データ!$A:$A,[3]【2026年03月度_全社】RFM客層一覧表データ!F:F,"",0)</f>
        <v/>
      </c>
      <c r="J2749" s="183">
        <v>0</v>
      </c>
      <c r="K2749" s="183">
        <v>0</v>
      </c>
      <c r="L2749" s="183">
        <v>0</v>
      </c>
      <c r="M2749" s="183">
        <v>0</v>
      </c>
      <c r="N2749" s="183">
        <v>0</v>
      </c>
      <c r="O2749" s="183">
        <v>0</v>
      </c>
      <c r="P2749" s="183">
        <v>0</v>
      </c>
      <c r="Q2749" s="183">
        <v>0</v>
      </c>
      <c r="R2749" s="183">
        <v>0</v>
      </c>
      <c r="S2749" s="183">
        <v>0</v>
      </c>
      <c r="T2749" s="183">
        <v>0</v>
      </c>
      <c r="U2749" s="183">
        <v>0</v>
      </c>
      <c r="V2749" s="183">
        <v>0</v>
      </c>
      <c r="W2749" s="183">
        <v>0</v>
      </c>
      <c r="X2749" s="183">
        <v>0</v>
      </c>
      <c r="Y2749" s="183">
        <v>0</v>
      </c>
    </row>
    <row r="2750" spans="1:25" x14ac:dyDescent="0.2">
      <c r="A2750" s="184">
        <v>12271004</v>
      </c>
      <c r="B2750" s="183" t="str">
        <f>[1]店マスタ!B2749</f>
        <v>（有）原町電器産業</v>
      </c>
      <c r="C2750" s="183">
        <v>6</v>
      </c>
      <c r="D2750" s="183">
        <v>5</v>
      </c>
      <c r="E2750" s="183">
        <f>_xlfn.XLOOKUP(A2750,[2]Sheet1!$R:$R,[2]Sheet1!$AB:$AB,"",0)</f>
        <v>5</v>
      </c>
      <c r="F2750" s="183">
        <f>_xlfn.XLOOKUP($A2750,[3]【2026年03月度_全社】RFM客層一覧表データ!$A:$A,[3]【2026年03月度_全社】RFM客層一覧表データ!C:C,"",0)</f>
        <v>552</v>
      </c>
      <c r="G2750" s="183">
        <f>_xlfn.XLOOKUP($A2750,[3]【2026年03月度_全社】RFM客層一覧表データ!$A:$A,[3]【2026年03月度_全社】RFM客層一覧表データ!D:D,"",0)</f>
        <v>111</v>
      </c>
      <c r="H2750" s="183">
        <f>_xlfn.XLOOKUP($A2750,[3]【2026年03月度_全社】RFM客層一覧表データ!$A:$A,[3]【2026年03月度_全社】RFM客層一覧表データ!E:E,"",0)</f>
        <v>259</v>
      </c>
      <c r="I2750" s="183">
        <f>_xlfn.XLOOKUP($A2750,[3]【2026年03月度_全社】RFM客層一覧表データ!$A:$A,[3]【2026年03月度_全社】RFM客層一覧表データ!F:F,"",0)</f>
        <v>0</v>
      </c>
      <c r="J2750" s="183">
        <v>578</v>
      </c>
      <c r="K2750" s="183">
        <v>133</v>
      </c>
      <c r="L2750" s="183">
        <v>271</v>
      </c>
      <c r="M2750" s="183">
        <v>0</v>
      </c>
      <c r="N2750" s="183">
        <v>582</v>
      </c>
      <c r="O2750" s="183">
        <v>140</v>
      </c>
      <c r="P2750" s="183">
        <v>259</v>
      </c>
      <c r="Q2750" s="183">
        <v>0</v>
      </c>
      <c r="R2750" s="183">
        <v>595</v>
      </c>
      <c r="S2750" s="183">
        <v>159</v>
      </c>
      <c r="T2750" s="183">
        <v>267</v>
      </c>
      <c r="U2750" s="183">
        <v>0</v>
      </c>
      <c r="V2750" s="183">
        <v>593</v>
      </c>
      <c r="W2750" s="183">
        <v>153</v>
      </c>
      <c r="X2750" s="183">
        <v>272</v>
      </c>
      <c r="Y2750" s="183">
        <v>0</v>
      </c>
    </row>
    <row r="2751" spans="1:25" x14ac:dyDescent="0.2">
      <c r="A2751" s="184">
        <v>12271007</v>
      </c>
      <c r="B2751" s="183" t="str">
        <f>[1]店マスタ!B2750</f>
        <v>リンクスかなざわ</v>
      </c>
      <c r="C2751" s="183">
        <v>2</v>
      </c>
      <c r="D2751" s="183">
        <v>2</v>
      </c>
      <c r="E2751" s="183">
        <f>_xlfn.XLOOKUP(A2751,[2]Sheet1!$R:$R,[2]Sheet1!$AB:$AB,"",0)</f>
        <v>2</v>
      </c>
      <c r="F2751" s="183">
        <f>_xlfn.XLOOKUP($A2751,[3]【2026年03月度_全社】RFM客層一覧表データ!$A:$A,[3]【2026年03月度_全社】RFM客層一覧表データ!C:C,"",0)</f>
        <v>719</v>
      </c>
      <c r="G2751" s="183">
        <f>_xlfn.XLOOKUP($A2751,[3]【2026年03月度_全社】RFM客層一覧表データ!$A:$A,[3]【2026年03月度_全社】RFM客層一覧表データ!D:D,"",0)</f>
        <v>310</v>
      </c>
      <c r="H2751" s="183">
        <f>_xlfn.XLOOKUP($A2751,[3]【2026年03月度_全社】RFM客層一覧表データ!$A:$A,[3]【2026年03月度_全社】RFM客層一覧表データ!E:E,"",0)</f>
        <v>407</v>
      </c>
      <c r="I2751" s="183">
        <f>_xlfn.XLOOKUP($A2751,[3]【2026年03月度_全社】RFM客層一覧表データ!$A:$A,[3]【2026年03月度_全社】RFM客層一覧表データ!F:F,"",0)</f>
        <v>45</v>
      </c>
      <c r="J2751" s="183">
        <v>712</v>
      </c>
      <c r="K2751" s="183">
        <v>295</v>
      </c>
      <c r="L2751" s="183">
        <v>428</v>
      </c>
      <c r="M2751" s="183">
        <v>31</v>
      </c>
      <c r="N2751" s="183">
        <v>723</v>
      </c>
      <c r="O2751" s="183">
        <v>324</v>
      </c>
      <c r="P2751" s="183">
        <v>431</v>
      </c>
      <c r="Q2751" s="183">
        <v>31</v>
      </c>
      <c r="R2751" s="183">
        <v>745</v>
      </c>
      <c r="S2751" s="183">
        <v>305</v>
      </c>
      <c r="T2751" s="183">
        <v>439</v>
      </c>
      <c r="U2751" s="183">
        <v>32</v>
      </c>
      <c r="V2751" s="183">
        <v>768</v>
      </c>
      <c r="W2751" s="183">
        <v>354</v>
      </c>
      <c r="X2751" s="183">
        <v>450</v>
      </c>
      <c r="Y2751" s="183">
        <v>40</v>
      </c>
    </row>
    <row r="2752" spans="1:25" x14ac:dyDescent="0.2">
      <c r="A2752" s="184">
        <v>12271010</v>
      </c>
      <c r="B2752" s="183" t="str">
        <f>[1]店マスタ!B2751</f>
        <v>ＥＬ　あきやま</v>
      </c>
      <c r="C2752" s="183">
        <v>1.5</v>
      </c>
      <c r="D2752" s="183">
        <v>1.5</v>
      </c>
      <c r="E2752" s="183">
        <f>_xlfn.XLOOKUP(A2752,[2]Sheet1!$R:$R,[2]Sheet1!$AB:$AB,"",0)</f>
        <v>1.5</v>
      </c>
      <c r="F2752" s="183">
        <f>_xlfn.XLOOKUP($A2752,[3]【2026年03月度_全社】RFM客層一覧表データ!$A:$A,[3]【2026年03月度_全社】RFM客層一覧表データ!C:C,"",0)</f>
        <v>223</v>
      </c>
      <c r="G2752" s="183">
        <f>_xlfn.XLOOKUP($A2752,[3]【2026年03月度_全社】RFM客層一覧表データ!$A:$A,[3]【2026年03月度_全社】RFM客層一覧表データ!D:D,"",0)</f>
        <v>80</v>
      </c>
      <c r="H2752" s="183">
        <f>_xlfn.XLOOKUP($A2752,[3]【2026年03月度_全社】RFM客層一覧表データ!$A:$A,[3]【2026年03月度_全社】RFM客層一覧表データ!E:E,"",0)</f>
        <v>104</v>
      </c>
      <c r="I2752" s="183">
        <f>_xlfn.XLOOKUP($A2752,[3]【2026年03月度_全社】RFM客層一覧表データ!$A:$A,[3]【2026年03月度_全社】RFM客層一覧表データ!F:F,"",0)</f>
        <v>13</v>
      </c>
      <c r="J2752" s="183">
        <v>227</v>
      </c>
      <c r="K2752" s="183">
        <v>88</v>
      </c>
      <c r="L2752" s="183">
        <v>104</v>
      </c>
      <c r="M2752" s="183">
        <v>14</v>
      </c>
      <c r="N2752" s="183">
        <v>237</v>
      </c>
      <c r="O2752" s="183">
        <v>88</v>
      </c>
      <c r="P2752" s="183">
        <v>113</v>
      </c>
      <c r="Q2752" s="183">
        <v>16</v>
      </c>
      <c r="R2752" s="183">
        <v>250</v>
      </c>
      <c r="S2752" s="183">
        <v>97</v>
      </c>
      <c r="T2752" s="183">
        <v>116</v>
      </c>
      <c r="U2752" s="183">
        <v>15</v>
      </c>
      <c r="V2752" s="183">
        <v>253</v>
      </c>
      <c r="W2752" s="183">
        <v>96</v>
      </c>
      <c r="X2752" s="183">
        <v>115</v>
      </c>
      <c r="Y2752" s="183">
        <v>21</v>
      </c>
    </row>
    <row r="2753" spans="1:25" x14ac:dyDescent="0.2">
      <c r="A2753" s="184">
        <v>12271011</v>
      </c>
      <c r="B2753" s="183" t="str">
        <f>[1]店マスタ!B2752</f>
        <v>リンクスムラマツ</v>
      </c>
      <c r="C2753" s="183">
        <v>1.5</v>
      </c>
      <c r="D2753" s="183">
        <v>1.5</v>
      </c>
      <c r="E2753" s="183">
        <f>_xlfn.XLOOKUP(A2753,[2]Sheet1!$R:$R,[2]Sheet1!$AB:$AB,"",0)</f>
        <v>1.5</v>
      </c>
      <c r="F2753" s="183">
        <f>_xlfn.XLOOKUP($A2753,[3]【2026年03月度_全社】RFM客層一覧表データ!$A:$A,[3]【2026年03月度_全社】RFM客層一覧表データ!C:C,"",0)</f>
        <v>294</v>
      </c>
      <c r="G2753" s="183">
        <f>_xlfn.XLOOKUP($A2753,[3]【2026年03月度_全社】RFM客層一覧表データ!$A:$A,[3]【2026年03月度_全社】RFM客層一覧表データ!D:D,"",0)</f>
        <v>12</v>
      </c>
      <c r="H2753" s="183">
        <f>_xlfn.XLOOKUP($A2753,[3]【2026年03月度_全社】RFM客層一覧表データ!$A:$A,[3]【2026年03月度_全社】RFM客層一覧表データ!E:E,"",0)</f>
        <v>89</v>
      </c>
      <c r="I2753" s="183">
        <f>_xlfn.XLOOKUP($A2753,[3]【2026年03月度_全社】RFM客層一覧表データ!$A:$A,[3]【2026年03月度_全社】RFM客層一覧表データ!F:F,"",0)</f>
        <v>0</v>
      </c>
      <c r="J2753" s="183">
        <v>398</v>
      </c>
      <c r="K2753" s="183">
        <v>19</v>
      </c>
      <c r="L2753" s="183">
        <v>166</v>
      </c>
      <c r="M2753" s="183">
        <v>0</v>
      </c>
      <c r="N2753" s="183">
        <v>477</v>
      </c>
      <c r="O2753" s="183">
        <v>0</v>
      </c>
      <c r="P2753" s="183">
        <v>198</v>
      </c>
      <c r="Q2753" s="183">
        <v>0</v>
      </c>
      <c r="R2753" s="183">
        <v>568</v>
      </c>
      <c r="S2753" s="183">
        <v>120</v>
      </c>
      <c r="T2753" s="183">
        <v>229</v>
      </c>
      <c r="U2753" s="183">
        <v>14</v>
      </c>
      <c r="V2753" s="183">
        <v>581</v>
      </c>
      <c r="W2753" s="183">
        <v>185</v>
      </c>
      <c r="X2753" s="183">
        <v>220</v>
      </c>
      <c r="Y2753" s="183">
        <v>37</v>
      </c>
    </row>
    <row r="2754" spans="1:25" x14ac:dyDescent="0.2">
      <c r="A2754" s="184">
        <v>12271019</v>
      </c>
      <c r="B2754" s="183" t="str">
        <f>[1]店マスタ!B2753</f>
        <v>（有）沼津電化社</v>
      </c>
      <c r="C2754" s="183">
        <v>3</v>
      </c>
      <c r="D2754" s="183">
        <v>3</v>
      </c>
      <c r="E2754" s="183">
        <f>_xlfn.XLOOKUP(A2754,[2]Sheet1!$R:$R,[2]Sheet1!$AB:$AB,"",0)</f>
        <v>3</v>
      </c>
      <c r="F2754" s="183" t="str">
        <f>_xlfn.XLOOKUP($A2754,[3]【2026年03月度_全社】RFM客層一覧表データ!$A:$A,[3]【2026年03月度_全社】RFM客層一覧表データ!C:C,"",0)</f>
        <v/>
      </c>
      <c r="G2754" s="183" t="str">
        <f>_xlfn.XLOOKUP($A2754,[3]【2026年03月度_全社】RFM客層一覧表データ!$A:$A,[3]【2026年03月度_全社】RFM客層一覧表データ!D:D,"",0)</f>
        <v/>
      </c>
      <c r="H2754" s="183" t="str">
        <f>_xlfn.XLOOKUP($A2754,[3]【2026年03月度_全社】RFM客層一覧表データ!$A:$A,[3]【2026年03月度_全社】RFM客層一覧表データ!E:E,"",0)</f>
        <v/>
      </c>
      <c r="I2754" s="183" t="str">
        <f>_xlfn.XLOOKUP($A2754,[3]【2026年03月度_全社】RFM客層一覧表データ!$A:$A,[3]【2026年03月度_全社】RFM客層一覧表データ!F:F,"",0)</f>
        <v/>
      </c>
      <c r="J2754" s="183">
        <v>0</v>
      </c>
      <c r="K2754" s="183">
        <v>0</v>
      </c>
      <c r="L2754" s="183">
        <v>0</v>
      </c>
      <c r="M2754" s="183">
        <v>0</v>
      </c>
      <c r="N2754" s="183">
        <v>0</v>
      </c>
      <c r="O2754" s="183">
        <v>0</v>
      </c>
      <c r="P2754" s="183">
        <v>0</v>
      </c>
      <c r="Q2754" s="183">
        <v>0</v>
      </c>
      <c r="R2754" s="183">
        <v>0</v>
      </c>
      <c r="S2754" s="183">
        <v>0</v>
      </c>
      <c r="T2754" s="183">
        <v>0</v>
      </c>
      <c r="U2754" s="183">
        <v>0</v>
      </c>
      <c r="V2754" s="183">
        <v>0</v>
      </c>
      <c r="W2754" s="183">
        <v>0</v>
      </c>
      <c r="X2754" s="183">
        <v>0</v>
      </c>
      <c r="Y2754" s="183">
        <v>0</v>
      </c>
    </row>
    <row r="2755" spans="1:25" x14ac:dyDescent="0.2">
      <c r="A2755" s="184">
        <v>12271043</v>
      </c>
      <c r="B2755" s="183" t="str">
        <f>[1]店マスタ!B2754</f>
        <v>パナソニック　タケザワ</v>
      </c>
      <c r="C2755" s="183">
        <v>1.5</v>
      </c>
      <c r="D2755" s="183">
        <v>0</v>
      </c>
      <c r="E2755" s="183" t="str">
        <f>_xlfn.XLOOKUP(A2755,[2]Sheet1!$R:$R,[2]Sheet1!$AB:$AB,"",0)</f>
        <v/>
      </c>
      <c r="F2755" s="183" t="str">
        <f>_xlfn.XLOOKUP($A2755,[3]【2026年03月度_全社】RFM客層一覧表データ!$A:$A,[3]【2026年03月度_全社】RFM客層一覧表データ!C:C,"",0)</f>
        <v/>
      </c>
      <c r="G2755" s="183" t="str">
        <f>_xlfn.XLOOKUP($A2755,[3]【2026年03月度_全社】RFM客層一覧表データ!$A:$A,[3]【2026年03月度_全社】RFM客層一覧表データ!D:D,"",0)</f>
        <v/>
      </c>
      <c r="H2755" s="183" t="str">
        <f>_xlfn.XLOOKUP($A2755,[3]【2026年03月度_全社】RFM客層一覧表データ!$A:$A,[3]【2026年03月度_全社】RFM客層一覧表データ!E:E,"",0)</f>
        <v/>
      </c>
      <c r="I2755" s="183" t="str">
        <f>_xlfn.XLOOKUP($A2755,[3]【2026年03月度_全社】RFM客層一覧表データ!$A:$A,[3]【2026年03月度_全社】RFM客層一覧表データ!F:F,"",0)</f>
        <v/>
      </c>
      <c r="J2755" s="183">
        <v>0</v>
      </c>
      <c r="K2755" s="183">
        <v>0</v>
      </c>
      <c r="L2755" s="183">
        <v>0</v>
      </c>
      <c r="M2755" s="183">
        <v>0</v>
      </c>
      <c r="N2755" s="183">
        <v>0</v>
      </c>
      <c r="O2755" s="183">
        <v>0</v>
      </c>
      <c r="P2755" s="183">
        <v>0</v>
      </c>
      <c r="Q2755" s="183">
        <v>0</v>
      </c>
      <c r="R2755" s="183">
        <v>0</v>
      </c>
      <c r="S2755" s="183">
        <v>0</v>
      </c>
      <c r="T2755" s="183">
        <v>0</v>
      </c>
      <c r="U2755" s="183">
        <v>0</v>
      </c>
      <c r="V2755" s="183">
        <v>0</v>
      </c>
      <c r="W2755" s="183">
        <v>0</v>
      </c>
      <c r="X2755" s="183">
        <v>0</v>
      </c>
      <c r="Y2755" s="183">
        <v>0</v>
      </c>
    </row>
    <row r="2756" spans="1:25" x14ac:dyDescent="0.2">
      <c r="A2756" s="184">
        <v>12271071</v>
      </c>
      <c r="B2756" s="183" t="str">
        <f>[1]店マスタ!B2755</f>
        <v>竹沢電機　駅北店</v>
      </c>
      <c r="C2756" s="183">
        <v>1.5</v>
      </c>
      <c r="D2756" s="183">
        <v>1.5</v>
      </c>
      <c r="E2756" s="183">
        <f>_xlfn.XLOOKUP(A2756,[2]Sheet1!$R:$R,[2]Sheet1!$AB:$AB,"",0)</f>
        <v>1.5</v>
      </c>
      <c r="F2756" s="183" t="str">
        <f>_xlfn.XLOOKUP($A2756,[3]【2026年03月度_全社】RFM客層一覧表データ!$A:$A,[3]【2026年03月度_全社】RFM客層一覧表データ!C:C,"",0)</f>
        <v/>
      </c>
      <c r="G2756" s="183" t="str">
        <f>_xlfn.XLOOKUP($A2756,[3]【2026年03月度_全社】RFM客層一覧表データ!$A:$A,[3]【2026年03月度_全社】RFM客層一覧表データ!D:D,"",0)</f>
        <v/>
      </c>
      <c r="H2756" s="183" t="str">
        <f>_xlfn.XLOOKUP($A2756,[3]【2026年03月度_全社】RFM客層一覧表データ!$A:$A,[3]【2026年03月度_全社】RFM客層一覧表データ!E:E,"",0)</f>
        <v/>
      </c>
      <c r="I2756" s="183" t="str">
        <f>_xlfn.XLOOKUP($A2756,[3]【2026年03月度_全社】RFM客層一覧表データ!$A:$A,[3]【2026年03月度_全社】RFM客層一覧表データ!F:F,"",0)</f>
        <v/>
      </c>
      <c r="J2756" s="183">
        <v>0</v>
      </c>
      <c r="K2756" s="183">
        <v>0</v>
      </c>
      <c r="L2756" s="183">
        <v>0</v>
      </c>
      <c r="M2756" s="183">
        <v>0</v>
      </c>
      <c r="N2756" s="183">
        <v>0</v>
      </c>
      <c r="O2756" s="183">
        <v>0</v>
      </c>
      <c r="P2756" s="183">
        <v>0</v>
      </c>
      <c r="Q2756" s="183">
        <v>0</v>
      </c>
      <c r="R2756" s="183">
        <v>0</v>
      </c>
      <c r="S2756" s="183">
        <v>0</v>
      </c>
      <c r="T2756" s="183">
        <v>0</v>
      </c>
      <c r="U2756" s="183">
        <v>0</v>
      </c>
      <c r="V2756" s="183">
        <v>0</v>
      </c>
      <c r="W2756" s="183">
        <v>0</v>
      </c>
      <c r="X2756" s="183">
        <v>0</v>
      </c>
      <c r="Y2756" s="183">
        <v>0</v>
      </c>
    </row>
    <row r="2757" spans="1:25" x14ac:dyDescent="0.2">
      <c r="A2757" s="184">
        <v>12271171</v>
      </c>
      <c r="B2757" s="183" t="str">
        <f>[1]店マスタ!B2756</f>
        <v>トップＳｕｎライフ　ＣＳカネヨ</v>
      </c>
      <c r="C2757" s="183">
        <v>1.5</v>
      </c>
      <c r="D2757" s="183">
        <v>1.5</v>
      </c>
      <c r="E2757" s="183">
        <f>_xlfn.XLOOKUP(A2757,[2]Sheet1!$R:$R,[2]Sheet1!$AB:$AB,"",0)</f>
        <v>1.5</v>
      </c>
      <c r="F2757" s="183" t="str">
        <f>_xlfn.XLOOKUP($A2757,[3]【2026年03月度_全社】RFM客層一覧表データ!$A:$A,[3]【2026年03月度_全社】RFM客層一覧表データ!C:C,"",0)</f>
        <v/>
      </c>
      <c r="G2757" s="183" t="str">
        <f>_xlfn.XLOOKUP($A2757,[3]【2026年03月度_全社】RFM客層一覧表データ!$A:$A,[3]【2026年03月度_全社】RFM客層一覧表データ!D:D,"",0)</f>
        <v/>
      </c>
      <c r="H2757" s="183" t="str">
        <f>_xlfn.XLOOKUP($A2757,[3]【2026年03月度_全社】RFM客層一覧表データ!$A:$A,[3]【2026年03月度_全社】RFM客層一覧表データ!E:E,"",0)</f>
        <v/>
      </c>
      <c r="I2757" s="183" t="str">
        <f>_xlfn.XLOOKUP($A2757,[3]【2026年03月度_全社】RFM客層一覧表データ!$A:$A,[3]【2026年03月度_全社】RFM客層一覧表データ!F:F,"",0)</f>
        <v/>
      </c>
      <c r="J2757" s="183">
        <v>0</v>
      </c>
      <c r="K2757" s="183">
        <v>0</v>
      </c>
      <c r="L2757" s="183">
        <v>0</v>
      </c>
      <c r="M2757" s="183">
        <v>0</v>
      </c>
      <c r="N2757" s="183">
        <v>0</v>
      </c>
      <c r="O2757" s="183">
        <v>0</v>
      </c>
      <c r="P2757" s="183">
        <v>0</v>
      </c>
      <c r="Q2757" s="183">
        <v>0</v>
      </c>
      <c r="R2757" s="183">
        <v>0</v>
      </c>
      <c r="S2757" s="183">
        <v>0</v>
      </c>
      <c r="T2757" s="183">
        <v>0</v>
      </c>
      <c r="U2757" s="183">
        <v>0</v>
      </c>
      <c r="V2757" s="183">
        <v>0</v>
      </c>
      <c r="W2757" s="183">
        <v>0</v>
      </c>
      <c r="X2757" s="183">
        <v>0</v>
      </c>
      <c r="Y2757" s="183">
        <v>0</v>
      </c>
    </row>
    <row r="2758" spans="1:25" x14ac:dyDescent="0.2">
      <c r="A2758" s="184">
        <v>12271200</v>
      </c>
      <c r="B2758" s="183" t="str">
        <f>[1]店マスタ!B2757</f>
        <v>（株）第一家電　市道店</v>
      </c>
      <c r="C2758" s="183">
        <v>2.5</v>
      </c>
      <c r="D2758" s="183">
        <v>2.5</v>
      </c>
      <c r="E2758" s="183">
        <f>_xlfn.XLOOKUP(A2758,[2]Sheet1!$R:$R,[2]Sheet1!$AB:$AB,"",0)</f>
        <v>2.5</v>
      </c>
      <c r="F2758" s="183">
        <f>_xlfn.XLOOKUP($A2758,[3]【2026年03月度_全社】RFM客層一覧表データ!$A:$A,[3]【2026年03月度_全社】RFM客層一覧表データ!C:C,"",0)</f>
        <v>1203</v>
      </c>
      <c r="G2758" s="183">
        <f>_xlfn.XLOOKUP($A2758,[3]【2026年03月度_全社】RFM客層一覧表データ!$A:$A,[3]【2026年03月度_全社】RFM客層一覧表データ!D:D,"",0)</f>
        <v>425</v>
      </c>
      <c r="H2758" s="183">
        <f>_xlfn.XLOOKUP($A2758,[3]【2026年03月度_全社】RFM客層一覧表データ!$A:$A,[3]【2026年03月度_全社】RFM客層一覧表データ!E:E,"",0)</f>
        <v>605</v>
      </c>
      <c r="I2758" s="183">
        <f>_xlfn.XLOOKUP($A2758,[3]【2026年03月度_全社】RFM客層一覧表データ!$A:$A,[3]【2026年03月度_全社】RFM客層一覧表データ!F:F,"",0)</f>
        <v>89</v>
      </c>
      <c r="J2758" s="183">
        <v>1308</v>
      </c>
      <c r="K2758" s="183">
        <v>391</v>
      </c>
      <c r="L2758" s="183">
        <v>653</v>
      </c>
      <c r="M2758" s="183">
        <v>73</v>
      </c>
      <c r="N2758" s="183">
        <v>1455</v>
      </c>
      <c r="O2758" s="183">
        <v>477</v>
      </c>
      <c r="P2758" s="183">
        <v>719</v>
      </c>
      <c r="Q2758" s="183">
        <v>149</v>
      </c>
      <c r="R2758" s="183">
        <v>1571</v>
      </c>
      <c r="S2758" s="183">
        <v>574</v>
      </c>
      <c r="T2758" s="183">
        <v>772</v>
      </c>
      <c r="U2758" s="183">
        <v>48</v>
      </c>
      <c r="V2758" s="183">
        <v>916</v>
      </c>
      <c r="W2758" s="183">
        <v>356</v>
      </c>
      <c r="X2758" s="183">
        <v>484</v>
      </c>
      <c r="Y2758" s="183">
        <v>46</v>
      </c>
    </row>
    <row r="2759" spans="1:25" x14ac:dyDescent="0.2">
      <c r="A2759" s="184">
        <v>12271201</v>
      </c>
      <c r="B2759" s="183" t="str">
        <f>[1]店マスタ!B2758</f>
        <v>（株）第一家電　　駅北店</v>
      </c>
      <c r="C2759" s="183">
        <v>0.5</v>
      </c>
      <c r="D2759" s="183">
        <v>0.5</v>
      </c>
      <c r="E2759" s="183">
        <f>_xlfn.XLOOKUP(A2759,[2]Sheet1!$R:$R,[2]Sheet1!$AB:$AB,"",0)</f>
        <v>0.5</v>
      </c>
      <c r="F2759" s="183">
        <f>_xlfn.XLOOKUP($A2759,[3]【2026年03月度_全社】RFM客層一覧表データ!$A:$A,[3]【2026年03月度_全社】RFM客層一覧表データ!C:C,"",0)</f>
        <v>225</v>
      </c>
      <c r="G2759" s="183">
        <f>_xlfn.XLOOKUP($A2759,[3]【2026年03月度_全社】RFM客層一覧表データ!$A:$A,[3]【2026年03月度_全社】RFM客層一覧表データ!D:D,"",0)</f>
        <v>113</v>
      </c>
      <c r="H2759" s="183">
        <f>_xlfn.XLOOKUP($A2759,[3]【2026年03月度_全社】RFM客層一覧表データ!$A:$A,[3]【2026年03月度_全社】RFM客層一覧表データ!E:E,"",0)</f>
        <v>153</v>
      </c>
      <c r="I2759" s="183">
        <f>_xlfn.XLOOKUP($A2759,[3]【2026年03月度_全社】RFM客層一覧表データ!$A:$A,[3]【2026年03月度_全社】RFM客層一覧表データ!F:F,"",0)</f>
        <v>8</v>
      </c>
      <c r="J2759" s="183">
        <v>237</v>
      </c>
      <c r="K2759" s="183">
        <v>133</v>
      </c>
      <c r="L2759" s="183">
        <v>157</v>
      </c>
      <c r="M2759" s="183">
        <v>18</v>
      </c>
      <c r="N2759" s="183">
        <v>232</v>
      </c>
      <c r="O2759" s="183">
        <v>127</v>
      </c>
      <c r="P2759" s="183">
        <v>158</v>
      </c>
      <c r="Q2759" s="183">
        <v>5</v>
      </c>
      <c r="R2759" s="183">
        <v>257</v>
      </c>
      <c r="S2759" s="183">
        <v>138</v>
      </c>
      <c r="T2759" s="183">
        <v>165</v>
      </c>
      <c r="U2759" s="183">
        <v>10</v>
      </c>
      <c r="V2759" s="183">
        <v>270</v>
      </c>
      <c r="W2759" s="183">
        <v>130</v>
      </c>
      <c r="X2759" s="183">
        <v>168</v>
      </c>
      <c r="Y2759" s="183">
        <v>6</v>
      </c>
    </row>
    <row r="2760" spans="1:25" x14ac:dyDescent="0.2">
      <c r="A2760" s="184">
        <v>12271202</v>
      </c>
      <c r="B2760" s="183" t="str">
        <f>[1]店マスタ!B2759</f>
        <v>（株）第一家電　原店</v>
      </c>
      <c r="C2760" s="183">
        <v>4</v>
      </c>
      <c r="D2760" s="183">
        <v>3.5</v>
      </c>
      <c r="E2760" s="183">
        <f>_xlfn.XLOOKUP(A2760,[2]Sheet1!$R:$R,[2]Sheet1!$AB:$AB,"",0)</f>
        <v>3.5</v>
      </c>
      <c r="F2760" s="183">
        <f>_xlfn.XLOOKUP($A2760,[3]【2026年03月度_全社】RFM客層一覧表データ!$A:$A,[3]【2026年03月度_全社】RFM客層一覧表データ!C:C,"",0)</f>
        <v>1323</v>
      </c>
      <c r="G2760" s="183">
        <f>_xlfn.XLOOKUP($A2760,[3]【2026年03月度_全社】RFM客層一覧表データ!$A:$A,[3]【2026年03月度_全社】RFM客層一覧表データ!D:D,"",0)</f>
        <v>492</v>
      </c>
      <c r="H2760" s="183">
        <f>_xlfn.XLOOKUP($A2760,[3]【2026年03月度_全社】RFM客層一覧表データ!$A:$A,[3]【2026年03月度_全社】RFM客層一覧表データ!E:E,"",0)</f>
        <v>703</v>
      </c>
      <c r="I2760" s="183">
        <f>_xlfn.XLOOKUP($A2760,[3]【2026年03月度_全社】RFM客層一覧表データ!$A:$A,[3]【2026年03月度_全社】RFM客層一覧表データ!F:F,"",0)</f>
        <v>64</v>
      </c>
      <c r="J2760" s="183">
        <v>1383</v>
      </c>
      <c r="K2760" s="183">
        <v>568</v>
      </c>
      <c r="L2760" s="183">
        <v>742</v>
      </c>
      <c r="M2760" s="183">
        <v>77</v>
      </c>
      <c r="N2760" s="183">
        <v>1394</v>
      </c>
      <c r="O2760" s="183">
        <v>608</v>
      </c>
      <c r="P2760" s="183">
        <v>772</v>
      </c>
      <c r="Q2760" s="183">
        <v>64</v>
      </c>
      <c r="R2760" s="183">
        <v>1435</v>
      </c>
      <c r="S2760" s="183">
        <v>625</v>
      </c>
      <c r="T2760" s="183">
        <v>802</v>
      </c>
      <c r="U2760" s="183">
        <v>82</v>
      </c>
      <c r="V2760" s="183">
        <v>1445</v>
      </c>
      <c r="W2760" s="183">
        <v>671</v>
      </c>
      <c r="X2760" s="183">
        <v>818</v>
      </c>
      <c r="Y2760" s="183">
        <v>73</v>
      </c>
    </row>
    <row r="2761" spans="1:25" x14ac:dyDescent="0.2">
      <c r="A2761" s="184">
        <v>12271203</v>
      </c>
      <c r="B2761" s="183" t="str">
        <f>[1]店マスタ!B2760</f>
        <v>（株）第一家電</v>
      </c>
      <c r="C2761" s="183">
        <v>0</v>
      </c>
      <c r="D2761" s="183">
        <v>0</v>
      </c>
      <c r="E2761" s="183" t="str">
        <f>_xlfn.XLOOKUP(A2761,[2]Sheet1!$R:$R,[2]Sheet1!$AB:$AB,"",0)</f>
        <v/>
      </c>
      <c r="F2761" s="183" t="str">
        <f>_xlfn.XLOOKUP($A2761,[3]【2026年03月度_全社】RFM客層一覧表データ!$A:$A,[3]【2026年03月度_全社】RFM客層一覧表データ!C:C,"",0)</f>
        <v/>
      </c>
      <c r="G2761" s="183" t="str">
        <f>_xlfn.XLOOKUP($A2761,[3]【2026年03月度_全社】RFM客層一覧表データ!$A:$A,[3]【2026年03月度_全社】RFM客層一覧表データ!D:D,"",0)</f>
        <v/>
      </c>
      <c r="H2761" s="183" t="str">
        <f>_xlfn.XLOOKUP($A2761,[3]【2026年03月度_全社】RFM客層一覧表データ!$A:$A,[3]【2026年03月度_全社】RFM客層一覧表データ!E:E,"",0)</f>
        <v/>
      </c>
      <c r="I2761" s="183" t="str">
        <f>_xlfn.XLOOKUP($A2761,[3]【2026年03月度_全社】RFM客層一覧表データ!$A:$A,[3]【2026年03月度_全社】RFM客層一覧表データ!F:F,"",0)</f>
        <v/>
      </c>
      <c r="J2761" s="183">
        <v>0</v>
      </c>
      <c r="K2761" s="183">
        <v>0</v>
      </c>
      <c r="L2761" s="183">
        <v>0</v>
      </c>
      <c r="M2761" s="183">
        <v>0</v>
      </c>
      <c r="N2761" s="183">
        <v>0</v>
      </c>
      <c r="O2761" s="183">
        <v>0</v>
      </c>
      <c r="P2761" s="183">
        <v>0</v>
      </c>
      <c r="Q2761" s="183">
        <v>0</v>
      </c>
      <c r="R2761" s="183">
        <v>0</v>
      </c>
      <c r="S2761" s="183">
        <v>0</v>
      </c>
      <c r="T2761" s="183">
        <v>0</v>
      </c>
      <c r="U2761" s="183">
        <v>0</v>
      </c>
      <c r="V2761" s="183">
        <v>0</v>
      </c>
      <c r="W2761" s="183">
        <v>0</v>
      </c>
      <c r="X2761" s="183">
        <v>0</v>
      </c>
      <c r="Y2761" s="183">
        <v>0</v>
      </c>
    </row>
    <row r="2762" spans="1:25" x14ac:dyDescent="0.2">
      <c r="A2762" s="184">
        <v>12272006</v>
      </c>
      <c r="B2762" s="183" t="str">
        <f>[1]店マスタ!B2761</f>
        <v>（有）ニシカワデンキ</v>
      </c>
      <c r="C2762" s="183">
        <v>2</v>
      </c>
      <c r="D2762" s="183">
        <v>2</v>
      </c>
      <c r="E2762" s="183">
        <f>_xlfn.XLOOKUP(A2762,[2]Sheet1!$R:$R,[2]Sheet1!$AB:$AB,"",0)</f>
        <v>2</v>
      </c>
      <c r="F2762" s="183" t="str">
        <f>_xlfn.XLOOKUP($A2762,[3]【2026年03月度_全社】RFM客層一覧表データ!$A:$A,[3]【2026年03月度_全社】RFM客層一覧表データ!C:C,"",0)</f>
        <v/>
      </c>
      <c r="G2762" s="183" t="str">
        <f>_xlfn.XLOOKUP($A2762,[3]【2026年03月度_全社】RFM客層一覧表データ!$A:$A,[3]【2026年03月度_全社】RFM客層一覧表データ!D:D,"",0)</f>
        <v/>
      </c>
      <c r="H2762" s="183" t="str">
        <f>_xlfn.XLOOKUP($A2762,[3]【2026年03月度_全社】RFM客層一覧表データ!$A:$A,[3]【2026年03月度_全社】RFM客層一覧表データ!E:E,"",0)</f>
        <v/>
      </c>
      <c r="I2762" s="183" t="str">
        <f>_xlfn.XLOOKUP($A2762,[3]【2026年03月度_全社】RFM客層一覧表データ!$A:$A,[3]【2026年03月度_全社】RFM客層一覧表データ!F:F,"",0)</f>
        <v/>
      </c>
      <c r="J2762" s="183">
        <v>0</v>
      </c>
      <c r="K2762" s="183">
        <v>0</v>
      </c>
      <c r="L2762" s="183">
        <v>0</v>
      </c>
      <c r="M2762" s="183">
        <v>0</v>
      </c>
      <c r="N2762" s="183">
        <v>0</v>
      </c>
      <c r="O2762" s="183">
        <v>0</v>
      </c>
      <c r="P2762" s="183">
        <v>0</v>
      </c>
      <c r="Q2762" s="183">
        <v>0</v>
      </c>
      <c r="R2762" s="183">
        <v>0</v>
      </c>
      <c r="S2762" s="183">
        <v>0</v>
      </c>
      <c r="T2762" s="183">
        <v>0</v>
      </c>
      <c r="U2762" s="183">
        <v>0</v>
      </c>
      <c r="V2762" s="183">
        <v>0</v>
      </c>
      <c r="W2762" s="183">
        <v>0</v>
      </c>
      <c r="X2762" s="183">
        <v>0</v>
      </c>
      <c r="Y2762" s="183">
        <v>0</v>
      </c>
    </row>
    <row r="2763" spans="1:25" x14ac:dyDescent="0.2">
      <c r="A2763" s="184">
        <v>12272007</v>
      </c>
      <c r="B2763" s="183" t="str">
        <f>[1]店マスタ!B2762</f>
        <v>（有）大庭電化センター</v>
      </c>
      <c r="C2763" s="183">
        <v>1.5</v>
      </c>
      <c r="D2763" s="183">
        <v>1.5</v>
      </c>
      <c r="E2763" s="183">
        <f>_xlfn.XLOOKUP(A2763,[2]Sheet1!$R:$R,[2]Sheet1!$AB:$AB,"",0)</f>
        <v>1.5</v>
      </c>
      <c r="F2763" s="183" t="str">
        <f>_xlfn.XLOOKUP($A2763,[3]【2026年03月度_全社】RFM客層一覧表データ!$A:$A,[3]【2026年03月度_全社】RFM客層一覧表データ!C:C,"",0)</f>
        <v/>
      </c>
      <c r="G2763" s="183" t="str">
        <f>_xlfn.XLOOKUP($A2763,[3]【2026年03月度_全社】RFM客層一覧表データ!$A:$A,[3]【2026年03月度_全社】RFM客層一覧表データ!D:D,"",0)</f>
        <v/>
      </c>
      <c r="H2763" s="183" t="str">
        <f>_xlfn.XLOOKUP($A2763,[3]【2026年03月度_全社】RFM客層一覧表データ!$A:$A,[3]【2026年03月度_全社】RFM客層一覧表データ!E:E,"",0)</f>
        <v/>
      </c>
      <c r="I2763" s="183" t="str">
        <f>_xlfn.XLOOKUP($A2763,[3]【2026年03月度_全社】RFM客層一覧表データ!$A:$A,[3]【2026年03月度_全社】RFM客層一覧表データ!F:F,"",0)</f>
        <v/>
      </c>
      <c r="J2763" s="183">
        <v>0</v>
      </c>
      <c r="K2763" s="183">
        <v>0</v>
      </c>
      <c r="L2763" s="183">
        <v>0</v>
      </c>
      <c r="M2763" s="183">
        <v>0</v>
      </c>
      <c r="N2763" s="183">
        <v>0</v>
      </c>
      <c r="O2763" s="183">
        <v>0</v>
      </c>
      <c r="P2763" s="183">
        <v>0</v>
      </c>
      <c r="Q2763" s="183">
        <v>0</v>
      </c>
      <c r="R2763" s="183">
        <v>0</v>
      </c>
      <c r="S2763" s="183">
        <v>0</v>
      </c>
      <c r="T2763" s="183">
        <v>0</v>
      </c>
      <c r="U2763" s="183">
        <v>0</v>
      </c>
      <c r="V2763" s="183">
        <v>0</v>
      </c>
      <c r="W2763" s="183">
        <v>0</v>
      </c>
      <c r="X2763" s="183">
        <v>0</v>
      </c>
      <c r="Y2763" s="183">
        <v>0</v>
      </c>
    </row>
    <row r="2764" spans="1:25" x14ac:dyDescent="0.2">
      <c r="A2764" s="184">
        <v>12272011</v>
      </c>
      <c r="B2764" s="183" t="str">
        <f>[1]店マスタ!B2763</f>
        <v>（有）岩波電気店</v>
      </c>
      <c r="C2764" s="183">
        <v>1.5</v>
      </c>
      <c r="D2764" s="183">
        <v>1.5</v>
      </c>
      <c r="E2764" s="183">
        <f>_xlfn.XLOOKUP(A2764,[2]Sheet1!$R:$R,[2]Sheet1!$AB:$AB,"",0)</f>
        <v>1.5</v>
      </c>
      <c r="F2764" s="183">
        <f>_xlfn.XLOOKUP($A2764,[3]【2026年03月度_全社】RFM客層一覧表データ!$A:$A,[3]【2026年03月度_全社】RFM客層一覧表データ!C:C,"",0)</f>
        <v>752</v>
      </c>
      <c r="G2764" s="183">
        <f>_xlfn.XLOOKUP($A2764,[3]【2026年03月度_全社】RFM客層一覧表データ!$A:$A,[3]【2026年03月度_全社】RFM客層一覧表データ!D:D,"",0)</f>
        <v>284</v>
      </c>
      <c r="H2764" s="183">
        <f>_xlfn.XLOOKUP($A2764,[3]【2026年03月度_全社】RFM客層一覧表データ!$A:$A,[3]【2026年03月度_全社】RFM客層一覧表データ!E:E,"",0)</f>
        <v>358</v>
      </c>
      <c r="I2764" s="183">
        <f>_xlfn.XLOOKUP($A2764,[3]【2026年03月度_全社】RFM客層一覧表データ!$A:$A,[3]【2026年03月度_全社】RFM客層一覧表データ!F:F,"",0)</f>
        <v>0</v>
      </c>
      <c r="J2764" s="183">
        <v>774</v>
      </c>
      <c r="K2764" s="183">
        <v>286</v>
      </c>
      <c r="L2764" s="183">
        <v>365</v>
      </c>
      <c r="M2764" s="183">
        <v>0</v>
      </c>
      <c r="N2764" s="183">
        <v>789</v>
      </c>
      <c r="O2764" s="183">
        <v>291</v>
      </c>
      <c r="P2764" s="183">
        <v>360</v>
      </c>
      <c r="Q2764" s="183">
        <v>0</v>
      </c>
      <c r="R2764" s="183">
        <v>790</v>
      </c>
      <c r="S2764" s="183">
        <v>313</v>
      </c>
      <c r="T2764" s="183">
        <v>362</v>
      </c>
      <c r="U2764" s="183">
        <v>0</v>
      </c>
      <c r="V2764" s="183">
        <v>798</v>
      </c>
      <c r="W2764" s="183">
        <v>375</v>
      </c>
      <c r="X2764" s="183">
        <v>372</v>
      </c>
      <c r="Y2764" s="183">
        <v>0</v>
      </c>
    </row>
    <row r="2765" spans="1:25" x14ac:dyDescent="0.2">
      <c r="A2765" s="184">
        <v>12272026</v>
      </c>
      <c r="B2765" s="183" t="str">
        <f>[1]店マスタ!B2764</f>
        <v>（株）飯塚電気</v>
      </c>
      <c r="C2765" s="183">
        <v>2.5</v>
      </c>
      <c r="D2765" s="183">
        <v>2.5</v>
      </c>
      <c r="E2765" s="183">
        <f>_xlfn.XLOOKUP(A2765,[2]Sheet1!$R:$R,[2]Sheet1!$AB:$AB,"",0)</f>
        <v>2.5</v>
      </c>
      <c r="F2765" s="183" t="str">
        <f>_xlfn.XLOOKUP($A2765,[3]【2026年03月度_全社】RFM客層一覧表データ!$A:$A,[3]【2026年03月度_全社】RFM客層一覧表データ!C:C,"",0)</f>
        <v/>
      </c>
      <c r="G2765" s="183" t="str">
        <f>_xlfn.XLOOKUP($A2765,[3]【2026年03月度_全社】RFM客層一覧表データ!$A:$A,[3]【2026年03月度_全社】RFM客層一覧表データ!D:D,"",0)</f>
        <v/>
      </c>
      <c r="H2765" s="183" t="str">
        <f>_xlfn.XLOOKUP($A2765,[3]【2026年03月度_全社】RFM客層一覧表データ!$A:$A,[3]【2026年03月度_全社】RFM客層一覧表データ!E:E,"",0)</f>
        <v/>
      </c>
      <c r="I2765" s="183" t="str">
        <f>_xlfn.XLOOKUP($A2765,[3]【2026年03月度_全社】RFM客層一覧表データ!$A:$A,[3]【2026年03月度_全社】RFM客層一覧表データ!F:F,"",0)</f>
        <v/>
      </c>
      <c r="J2765" s="183">
        <v>0</v>
      </c>
      <c r="K2765" s="183">
        <v>0</v>
      </c>
      <c r="L2765" s="183">
        <v>0</v>
      </c>
      <c r="M2765" s="183">
        <v>0</v>
      </c>
      <c r="N2765" s="183">
        <v>0</v>
      </c>
      <c r="O2765" s="183">
        <v>0</v>
      </c>
      <c r="P2765" s="183">
        <v>0</v>
      </c>
      <c r="Q2765" s="183">
        <v>0</v>
      </c>
      <c r="R2765" s="183">
        <v>0</v>
      </c>
      <c r="S2765" s="183">
        <v>0</v>
      </c>
      <c r="T2765" s="183">
        <v>0</v>
      </c>
      <c r="U2765" s="183">
        <v>0</v>
      </c>
      <c r="V2765" s="183">
        <v>0</v>
      </c>
      <c r="W2765" s="183">
        <v>0</v>
      </c>
      <c r="X2765" s="183">
        <v>0</v>
      </c>
      <c r="Y2765" s="183">
        <v>0</v>
      </c>
    </row>
    <row r="2766" spans="1:25" x14ac:dyDescent="0.2">
      <c r="A2766" s="184">
        <v>12272302</v>
      </c>
      <c r="B2766" s="183" t="str">
        <f>[1]店マスタ!B2765</f>
        <v>（有）裾野電化センター</v>
      </c>
      <c r="C2766" s="183">
        <v>2.5</v>
      </c>
      <c r="D2766" s="183">
        <v>2.5</v>
      </c>
      <c r="E2766" s="183">
        <f>_xlfn.XLOOKUP(A2766,[2]Sheet1!$R:$R,[2]Sheet1!$AB:$AB,"",0)</f>
        <v>2.5</v>
      </c>
      <c r="F2766" s="183">
        <f>_xlfn.XLOOKUP($A2766,[3]【2026年03月度_全社】RFM客層一覧表データ!$A:$A,[3]【2026年03月度_全社】RFM客層一覧表データ!C:C,"",0)</f>
        <v>369</v>
      </c>
      <c r="G2766" s="183">
        <f>_xlfn.XLOOKUP($A2766,[3]【2026年03月度_全社】RFM客層一覧表データ!$A:$A,[3]【2026年03月度_全社】RFM客層一覧表データ!D:D,"",0)</f>
        <v>106</v>
      </c>
      <c r="H2766" s="183">
        <f>_xlfn.XLOOKUP($A2766,[3]【2026年03月度_全社】RFM客層一覧表データ!$A:$A,[3]【2026年03月度_全社】RFM客層一覧表データ!E:E,"",0)</f>
        <v>0</v>
      </c>
      <c r="I2766" s="183">
        <f>_xlfn.XLOOKUP($A2766,[3]【2026年03月度_全社】RFM客層一覧表データ!$A:$A,[3]【2026年03月度_全社】RFM客層一覧表データ!F:F,"",0)</f>
        <v>0</v>
      </c>
      <c r="J2766" s="183">
        <v>362</v>
      </c>
      <c r="K2766" s="183">
        <v>119</v>
      </c>
      <c r="L2766" s="183">
        <v>0</v>
      </c>
      <c r="M2766" s="183">
        <v>0</v>
      </c>
      <c r="N2766" s="183">
        <v>357</v>
      </c>
      <c r="O2766" s="183">
        <v>98</v>
      </c>
      <c r="P2766" s="183">
        <v>0</v>
      </c>
      <c r="Q2766" s="183">
        <v>0</v>
      </c>
      <c r="R2766" s="183">
        <v>371</v>
      </c>
      <c r="S2766" s="183">
        <v>110</v>
      </c>
      <c r="T2766" s="183">
        <v>0</v>
      </c>
      <c r="U2766" s="183">
        <v>0</v>
      </c>
      <c r="V2766" s="183">
        <v>364</v>
      </c>
      <c r="W2766" s="183">
        <v>117</v>
      </c>
      <c r="X2766" s="183">
        <v>0</v>
      </c>
      <c r="Y2766" s="183">
        <v>0</v>
      </c>
    </row>
    <row r="2767" spans="1:25" x14ac:dyDescent="0.2">
      <c r="A2767" s="184">
        <v>12273004</v>
      </c>
      <c r="B2767" s="183" t="str">
        <f>[1]店マスタ!B2766</f>
        <v>ライム　すぎやま</v>
      </c>
      <c r="C2767" s="183">
        <v>3</v>
      </c>
      <c r="D2767" s="183">
        <v>3</v>
      </c>
      <c r="E2767" s="183">
        <f>_xlfn.XLOOKUP(A2767,[2]Sheet1!$R:$R,[2]Sheet1!$AB:$AB,"",0)</f>
        <v>3</v>
      </c>
      <c r="F2767" s="183">
        <f>_xlfn.XLOOKUP($A2767,[3]【2026年03月度_全社】RFM客層一覧表データ!$A:$A,[3]【2026年03月度_全社】RFM客層一覧表データ!C:C,"",0)</f>
        <v>337</v>
      </c>
      <c r="G2767" s="183">
        <f>_xlfn.XLOOKUP($A2767,[3]【2026年03月度_全社】RFM客層一覧表データ!$A:$A,[3]【2026年03月度_全社】RFM客層一覧表データ!D:D,"",0)</f>
        <v>90</v>
      </c>
      <c r="H2767" s="183">
        <f>_xlfn.XLOOKUP($A2767,[3]【2026年03月度_全社】RFM客層一覧表データ!$A:$A,[3]【2026年03月度_全社】RFM客層一覧表データ!E:E,"",0)</f>
        <v>116</v>
      </c>
      <c r="I2767" s="183">
        <f>_xlfn.XLOOKUP($A2767,[3]【2026年03月度_全社】RFM客層一覧表データ!$A:$A,[3]【2026年03月度_全社】RFM客層一覧表データ!F:F,"",0)</f>
        <v>18</v>
      </c>
      <c r="J2767" s="183">
        <v>360</v>
      </c>
      <c r="K2767" s="183">
        <v>77</v>
      </c>
      <c r="L2767" s="183">
        <v>136</v>
      </c>
      <c r="M2767" s="183">
        <v>9</v>
      </c>
      <c r="N2767" s="183">
        <v>388</v>
      </c>
      <c r="O2767" s="183">
        <v>106</v>
      </c>
      <c r="P2767" s="183">
        <v>151</v>
      </c>
      <c r="Q2767" s="183">
        <v>20</v>
      </c>
      <c r="R2767" s="183">
        <v>429</v>
      </c>
      <c r="S2767" s="183">
        <v>120</v>
      </c>
      <c r="T2767" s="183">
        <v>166</v>
      </c>
      <c r="U2767" s="183">
        <v>27</v>
      </c>
      <c r="V2767" s="183">
        <v>440</v>
      </c>
      <c r="W2767" s="183">
        <v>156</v>
      </c>
      <c r="X2767" s="183">
        <v>180</v>
      </c>
      <c r="Y2767" s="183">
        <v>24</v>
      </c>
    </row>
    <row r="2768" spans="1:25" x14ac:dyDescent="0.2">
      <c r="A2768" s="184">
        <v>12273010</v>
      </c>
      <c r="B2768" s="183" t="str">
        <f>[1]店マスタ!B2767</f>
        <v>パナソニック　わたなべ</v>
      </c>
      <c r="C2768" s="183">
        <v>2.5</v>
      </c>
      <c r="D2768" s="183">
        <v>2</v>
      </c>
      <c r="E2768" s="183">
        <f>_xlfn.XLOOKUP(A2768,[2]Sheet1!$R:$R,[2]Sheet1!$AB:$AB,"",0)</f>
        <v>2</v>
      </c>
      <c r="F2768" s="183" t="str">
        <f>_xlfn.XLOOKUP($A2768,[3]【2026年03月度_全社】RFM客層一覧表データ!$A:$A,[3]【2026年03月度_全社】RFM客層一覧表データ!C:C,"",0)</f>
        <v/>
      </c>
      <c r="G2768" s="183" t="str">
        <f>_xlfn.XLOOKUP($A2768,[3]【2026年03月度_全社】RFM客層一覧表データ!$A:$A,[3]【2026年03月度_全社】RFM客層一覧表データ!D:D,"",0)</f>
        <v/>
      </c>
      <c r="H2768" s="183" t="str">
        <f>_xlfn.XLOOKUP($A2768,[3]【2026年03月度_全社】RFM客層一覧表データ!$A:$A,[3]【2026年03月度_全社】RFM客層一覧表データ!E:E,"",0)</f>
        <v/>
      </c>
      <c r="I2768" s="183" t="str">
        <f>_xlfn.XLOOKUP($A2768,[3]【2026年03月度_全社】RFM客層一覧表データ!$A:$A,[3]【2026年03月度_全社】RFM客層一覧表データ!F:F,"",0)</f>
        <v/>
      </c>
      <c r="J2768" s="183">
        <v>0</v>
      </c>
      <c r="K2768" s="183">
        <v>0</v>
      </c>
      <c r="L2768" s="183">
        <v>0</v>
      </c>
      <c r="M2768" s="183">
        <v>0</v>
      </c>
      <c r="N2768" s="183">
        <v>0</v>
      </c>
      <c r="O2768" s="183">
        <v>0</v>
      </c>
      <c r="P2768" s="183">
        <v>0</v>
      </c>
      <c r="Q2768" s="183">
        <v>0</v>
      </c>
      <c r="R2768" s="183">
        <v>0</v>
      </c>
      <c r="S2768" s="183">
        <v>0</v>
      </c>
      <c r="T2768" s="183">
        <v>0</v>
      </c>
      <c r="U2768" s="183">
        <v>0</v>
      </c>
      <c r="V2768" s="183">
        <v>0</v>
      </c>
      <c r="W2768" s="183">
        <v>0</v>
      </c>
      <c r="X2768" s="183">
        <v>0</v>
      </c>
      <c r="Y2768" s="183">
        <v>0</v>
      </c>
    </row>
    <row r="2769" spans="1:25" x14ac:dyDescent="0.2">
      <c r="A2769" s="184">
        <v>12273012</v>
      </c>
      <c r="B2769" s="183" t="str">
        <f>[1]店マスタ!B2768</f>
        <v>田村商事</v>
      </c>
      <c r="C2769" s="183">
        <v>2</v>
      </c>
      <c r="D2769" s="183">
        <v>0</v>
      </c>
      <c r="E2769" s="183" t="str">
        <f>_xlfn.XLOOKUP(A2769,[2]Sheet1!$R:$R,[2]Sheet1!$AB:$AB,"",0)</f>
        <v/>
      </c>
      <c r="F2769" s="183" t="str">
        <f>_xlfn.XLOOKUP($A2769,[3]【2026年03月度_全社】RFM客層一覧表データ!$A:$A,[3]【2026年03月度_全社】RFM客層一覧表データ!C:C,"",0)</f>
        <v/>
      </c>
      <c r="G2769" s="183" t="str">
        <f>_xlfn.XLOOKUP($A2769,[3]【2026年03月度_全社】RFM客層一覧表データ!$A:$A,[3]【2026年03月度_全社】RFM客層一覧表データ!D:D,"",0)</f>
        <v/>
      </c>
      <c r="H2769" s="183" t="str">
        <f>_xlfn.XLOOKUP($A2769,[3]【2026年03月度_全社】RFM客層一覧表データ!$A:$A,[3]【2026年03月度_全社】RFM客層一覧表データ!E:E,"",0)</f>
        <v/>
      </c>
      <c r="I2769" s="183" t="str">
        <f>_xlfn.XLOOKUP($A2769,[3]【2026年03月度_全社】RFM客層一覧表データ!$A:$A,[3]【2026年03月度_全社】RFM客層一覧表データ!F:F,"",0)</f>
        <v/>
      </c>
      <c r="J2769" s="183">
        <v>0</v>
      </c>
      <c r="K2769" s="183">
        <v>0</v>
      </c>
      <c r="L2769" s="183">
        <v>0</v>
      </c>
      <c r="M2769" s="183">
        <v>0</v>
      </c>
      <c r="N2769" s="183">
        <v>0</v>
      </c>
      <c r="O2769" s="183">
        <v>0</v>
      </c>
      <c r="P2769" s="183">
        <v>0</v>
      </c>
      <c r="Q2769" s="183">
        <v>0</v>
      </c>
      <c r="R2769" s="183">
        <v>0</v>
      </c>
      <c r="S2769" s="183">
        <v>0</v>
      </c>
      <c r="T2769" s="183">
        <v>0</v>
      </c>
      <c r="U2769" s="183">
        <v>0</v>
      </c>
      <c r="V2769" s="183">
        <v>0</v>
      </c>
      <c r="W2769" s="183">
        <v>0</v>
      </c>
      <c r="X2769" s="183">
        <v>0</v>
      </c>
      <c r="Y2769" s="183">
        <v>0</v>
      </c>
    </row>
    <row r="2770" spans="1:25" x14ac:dyDescent="0.2">
      <c r="A2770" s="184">
        <v>12273015</v>
      </c>
      <c r="B2770" s="183" t="str">
        <f>[1]店マスタ!B2769</f>
        <v>小松電器</v>
      </c>
      <c r="C2770" s="183">
        <v>2.5</v>
      </c>
      <c r="D2770" s="183">
        <v>2.5</v>
      </c>
      <c r="E2770" s="183">
        <f>_xlfn.XLOOKUP(A2770,[2]Sheet1!$R:$R,[2]Sheet1!$AB:$AB,"",0)</f>
        <v>2.5</v>
      </c>
      <c r="F2770" s="183">
        <f>_xlfn.XLOOKUP($A2770,[3]【2026年03月度_全社】RFM客層一覧表データ!$A:$A,[3]【2026年03月度_全社】RFM客層一覧表データ!C:C,"",0)</f>
        <v>668</v>
      </c>
      <c r="G2770" s="183">
        <f>_xlfn.XLOOKUP($A2770,[3]【2026年03月度_全社】RFM客層一覧表データ!$A:$A,[3]【2026年03月度_全社】RFM客層一覧表データ!D:D,"",0)</f>
        <v>270</v>
      </c>
      <c r="H2770" s="183">
        <f>_xlfn.XLOOKUP($A2770,[3]【2026年03月度_全社】RFM客層一覧表データ!$A:$A,[3]【2026年03月度_全社】RFM客層一覧表データ!E:E,"",0)</f>
        <v>322</v>
      </c>
      <c r="I2770" s="183">
        <f>_xlfn.XLOOKUP($A2770,[3]【2026年03月度_全社】RFM客層一覧表データ!$A:$A,[3]【2026年03月度_全社】RFM客層一覧表データ!F:F,"",0)</f>
        <v>39</v>
      </c>
      <c r="J2770" s="183">
        <v>686</v>
      </c>
      <c r="K2770" s="183">
        <v>269</v>
      </c>
      <c r="L2770" s="183">
        <v>318</v>
      </c>
      <c r="M2770" s="183">
        <v>33</v>
      </c>
      <c r="N2770" s="183">
        <v>707</v>
      </c>
      <c r="O2770" s="183">
        <v>289</v>
      </c>
      <c r="P2770" s="183">
        <v>321</v>
      </c>
      <c r="Q2770" s="183">
        <v>54</v>
      </c>
      <c r="R2770" s="183">
        <v>703</v>
      </c>
      <c r="S2770" s="183">
        <v>280</v>
      </c>
      <c r="T2770" s="183">
        <v>308</v>
      </c>
      <c r="U2770" s="183">
        <v>52</v>
      </c>
      <c r="V2770" s="183">
        <v>713</v>
      </c>
      <c r="W2770" s="183">
        <v>296</v>
      </c>
      <c r="X2770" s="183">
        <v>312</v>
      </c>
      <c r="Y2770" s="183">
        <v>59</v>
      </c>
    </row>
    <row r="2771" spans="1:25" x14ac:dyDescent="0.2">
      <c r="A2771" s="184">
        <v>12281105</v>
      </c>
      <c r="B2771" s="183" t="str">
        <f>[1]店マスタ!B2770</f>
        <v>（有）ハロー　イワタ</v>
      </c>
      <c r="C2771" s="183">
        <v>3</v>
      </c>
      <c r="D2771" s="183">
        <v>2.5</v>
      </c>
      <c r="E2771" s="183">
        <f>_xlfn.XLOOKUP(A2771,[2]Sheet1!$R:$R,[2]Sheet1!$AB:$AB,"",0)</f>
        <v>2.5</v>
      </c>
      <c r="F2771" s="183" t="str">
        <f>_xlfn.XLOOKUP($A2771,[3]【2026年03月度_全社】RFM客層一覧表データ!$A:$A,[3]【2026年03月度_全社】RFM客層一覧表データ!C:C,"",0)</f>
        <v/>
      </c>
      <c r="G2771" s="183" t="str">
        <f>_xlfn.XLOOKUP($A2771,[3]【2026年03月度_全社】RFM客層一覧表データ!$A:$A,[3]【2026年03月度_全社】RFM客層一覧表データ!D:D,"",0)</f>
        <v/>
      </c>
      <c r="H2771" s="183" t="str">
        <f>_xlfn.XLOOKUP($A2771,[3]【2026年03月度_全社】RFM客層一覧表データ!$A:$A,[3]【2026年03月度_全社】RFM客層一覧表データ!E:E,"",0)</f>
        <v/>
      </c>
      <c r="I2771" s="183" t="str">
        <f>_xlfn.XLOOKUP($A2771,[3]【2026年03月度_全社】RFM客層一覧表データ!$A:$A,[3]【2026年03月度_全社】RFM客層一覧表データ!F:F,"",0)</f>
        <v/>
      </c>
      <c r="J2771" s="183">
        <v>0</v>
      </c>
      <c r="K2771" s="183">
        <v>0</v>
      </c>
      <c r="L2771" s="183">
        <v>0</v>
      </c>
      <c r="M2771" s="183">
        <v>0</v>
      </c>
      <c r="N2771" s="183">
        <v>0</v>
      </c>
      <c r="O2771" s="183">
        <v>0</v>
      </c>
      <c r="P2771" s="183">
        <v>0</v>
      </c>
      <c r="Q2771" s="183">
        <v>0</v>
      </c>
      <c r="R2771" s="183">
        <v>0</v>
      </c>
      <c r="S2771" s="183">
        <v>0</v>
      </c>
      <c r="T2771" s="183">
        <v>0</v>
      </c>
      <c r="U2771" s="183">
        <v>0</v>
      </c>
      <c r="V2771" s="183">
        <v>0</v>
      </c>
      <c r="W2771" s="183">
        <v>0</v>
      </c>
      <c r="X2771" s="183">
        <v>0</v>
      </c>
      <c r="Y2771" s="183">
        <v>0</v>
      </c>
    </row>
    <row r="2772" spans="1:25" x14ac:dyDescent="0.2">
      <c r="A2772" s="184">
        <v>12281113</v>
      </c>
      <c r="B2772" s="183" t="str">
        <f>[1]店マスタ!B2771</f>
        <v>リンクスかじ</v>
      </c>
      <c r="C2772" s="183">
        <v>3</v>
      </c>
      <c r="D2772" s="183">
        <v>3</v>
      </c>
      <c r="E2772" s="183">
        <f>_xlfn.XLOOKUP(A2772,[2]Sheet1!$R:$R,[2]Sheet1!$AB:$AB,"",0)</f>
        <v>3</v>
      </c>
      <c r="F2772" s="183">
        <f>_xlfn.XLOOKUP($A2772,[3]【2026年03月度_全社】RFM客層一覧表データ!$A:$A,[3]【2026年03月度_全社】RFM客層一覧表データ!C:C,"",0)</f>
        <v>416</v>
      </c>
      <c r="G2772" s="183">
        <f>_xlfn.XLOOKUP($A2772,[3]【2026年03月度_全社】RFM客層一覧表データ!$A:$A,[3]【2026年03月度_全社】RFM客層一覧表データ!D:D,"",0)</f>
        <v>191</v>
      </c>
      <c r="H2772" s="183">
        <f>_xlfn.XLOOKUP($A2772,[3]【2026年03月度_全社】RFM客層一覧表データ!$A:$A,[3]【2026年03月度_全社】RFM客層一覧表データ!E:E,"",0)</f>
        <v>239</v>
      </c>
      <c r="I2772" s="183">
        <f>_xlfn.XLOOKUP($A2772,[3]【2026年03月度_全社】RFM客層一覧表データ!$A:$A,[3]【2026年03月度_全社】RFM客層一覧表データ!F:F,"",0)</f>
        <v>17</v>
      </c>
      <c r="J2772" s="183">
        <v>420</v>
      </c>
      <c r="K2772" s="183">
        <v>180</v>
      </c>
      <c r="L2772" s="183">
        <v>242</v>
      </c>
      <c r="M2772" s="183">
        <v>14</v>
      </c>
      <c r="N2772" s="183">
        <v>418</v>
      </c>
      <c r="O2772" s="183">
        <v>173</v>
      </c>
      <c r="P2772" s="183">
        <v>238</v>
      </c>
      <c r="Q2772" s="183">
        <v>21</v>
      </c>
      <c r="R2772" s="183">
        <v>414</v>
      </c>
      <c r="S2772" s="183">
        <v>201</v>
      </c>
      <c r="T2772" s="183">
        <v>246</v>
      </c>
      <c r="U2772" s="183">
        <v>32</v>
      </c>
      <c r="V2772" s="183">
        <v>389</v>
      </c>
      <c r="W2772" s="183">
        <v>199</v>
      </c>
      <c r="X2772" s="183">
        <v>231</v>
      </c>
      <c r="Y2772" s="183">
        <v>26</v>
      </c>
    </row>
    <row r="2773" spans="1:25" x14ac:dyDescent="0.2">
      <c r="A2773" s="184">
        <v>12281207</v>
      </c>
      <c r="B2773" s="183" t="str">
        <f>[1]店マスタ!B2772</f>
        <v>三栄無線電機（有）</v>
      </c>
      <c r="C2773" s="183">
        <v>4</v>
      </c>
      <c r="D2773" s="183">
        <v>3</v>
      </c>
      <c r="E2773" s="183">
        <f>_xlfn.XLOOKUP(A2773,[2]Sheet1!$R:$R,[2]Sheet1!$AB:$AB,"",0)</f>
        <v>3</v>
      </c>
      <c r="F2773" s="183">
        <f>_xlfn.XLOOKUP($A2773,[3]【2026年03月度_全社】RFM客層一覧表データ!$A:$A,[3]【2026年03月度_全社】RFM客層一覧表データ!C:C,"",0)</f>
        <v>0</v>
      </c>
      <c r="G2773" s="183">
        <f>_xlfn.XLOOKUP($A2773,[3]【2026年03月度_全社】RFM客層一覧表データ!$A:$A,[3]【2026年03月度_全社】RFM客層一覧表データ!D:D,"",0)</f>
        <v>0</v>
      </c>
      <c r="H2773" s="183">
        <f>_xlfn.XLOOKUP($A2773,[3]【2026年03月度_全社】RFM客層一覧表データ!$A:$A,[3]【2026年03月度_全社】RFM客層一覧表データ!E:E,"",0)</f>
        <v>0</v>
      </c>
      <c r="I2773" s="183">
        <f>_xlfn.XLOOKUP($A2773,[3]【2026年03月度_全社】RFM客層一覧表データ!$A:$A,[3]【2026年03月度_全社】RFM客層一覧表データ!F:F,"",0)</f>
        <v>0</v>
      </c>
      <c r="J2773" s="183">
        <v>0</v>
      </c>
      <c r="K2773" s="183">
        <v>0</v>
      </c>
      <c r="L2773" s="183">
        <v>0</v>
      </c>
      <c r="M2773" s="183">
        <v>0</v>
      </c>
      <c r="N2773" s="183">
        <v>0</v>
      </c>
      <c r="O2773" s="183">
        <v>0</v>
      </c>
      <c r="P2773" s="183">
        <v>0</v>
      </c>
      <c r="Q2773" s="183">
        <v>0</v>
      </c>
      <c r="R2773" s="183">
        <v>0</v>
      </c>
      <c r="S2773" s="183">
        <v>0</v>
      </c>
      <c r="T2773" s="183">
        <v>0</v>
      </c>
      <c r="U2773" s="183">
        <v>0</v>
      </c>
      <c r="V2773" s="183">
        <v>0</v>
      </c>
      <c r="W2773" s="183">
        <v>0</v>
      </c>
      <c r="X2773" s="183">
        <v>0</v>
      </c>
      <c r="Y2773" s="183">
        <v>0</v>
      </c>
    </row>
    <row r="2774" spans="1:25" x14ac:dyDescent="0.2">
      <c r="A2774" s="184">
        <v>12281211</v>
      </c>
      <c r="B2774" s="183" t="str">
        <f>[1]店マスタ!B2773</f>
        <v>東栄無線</v>
      </c>
      <c r="C2774" s="183">
        <v>2</v>
      </c>
      <c r="D2774" s="183">
        <v>2</v>
      </c>
      <c r="E2774" s="183">
        <f>_xlfn.XLOOKUP(A2774,[2]Sheet1!$R:$R,[2]Sheet1!$AB:$AB,"",0)</f>
        <v>2</v>
      </c>
      <c r="F2774" s="183">
        <f>_xlfn.XLOOKUP($A2774,[3]【2026年03月度_全社】RFM客層一覧表データ!$A:$A,[3]【2026年03月度_全社】RFM客層一覧表データ!C:C,"",0)</f>
        <v>415</v>
      </c>
      <c r="G2774" s="183">
        <f>_xlfn.XLOOKUP($A2774,[3]【2026年03月度_全社】RFM客層一覧表データ!$A:$A,[3]【2026年03月度_全社】RFM客層一覧表データ!D:D,"",0)</f>
        <v>178</v>
      </c>
      <c r="H2774" s="183">
        <f>_xlfn.XLOOKUP($A2774,[3]【2026年03月度_全社】RFM客層一覧表データ!$A:$A,[3]【2026年03月度_全社】RFM客層一覧表データ!E:E,"",0)</f>
        <v>214</v>
      </c>
      <c r="I2774" s="183">
        <f>_xlfn.XLOOKUP($A2774,[3]【2026年03月度_全社】RFM客層一覧表データ!$A:$A,[3]【2026年03月度_全社】RFM客層一覧表データ!F:F,"",0)</f>
        <v>26</v>
      </c>
      <c r="J2774" s="183">
        <v>433</v>
      </c>
      <c r="K2774" s="183">
        <v>207</v>
      </c>
      <c r="L2774" s="183">
        <v>223</v>
      </c>
      <c r="M2774" s="183">
        <v>34</v>
      </c>
      <c r="N2774" s="183">
        <v>430</v>
      </c>
      <c r="O2774" s="183">
        <v>190</v>
      </c>
      <c r="P2774" s="183">
        <v>224</v>
      </c>
      <c r="Q2774" s="183">
        <v>29</v>
      </c>
      <c r="R2774" s="183">
        <v>449</v>
      </c>
      <c r="S2774" s="183">
        <v>193</v>
      </c>
      <c r="T2774" s="183">
        <v>224</v>
      </c>
      <c r="U2774" s="183">
        <v>27</v>
      </c>
      <c r="V2774" s="183">
        <v>467</v>
      </c>
      <c r="W2774" s="183">
        <v>208</v>
      </c>
      <c r="X2774" s="183">
        <v>241</v>
      </c>
      <c r="Y2774" s="183">
        <v>26</v>
      </c>
    </row>
    <row r="2775" spans="1:25" x14ac:dyDescent="0.2">
      <c r="A2775" s="184">
        <v>12281252</v>
      </c>
      <c r="B2775" s="183" t="str">
        <f>[1]店マスタ!B2774</f>
        <v>大島ラジオ店</v>
      </c>
      <c r="C2775" s="183">
        <v>1.5</v>
      </c>
      <c r="D2775" s="183">
        <v>1.5</v>
      </c>
      <c r="E2775" s="183">
        <f>_xlfn.XLOOKUP(A2775,[2]Sheet1!$R:$R,[2]Sheet1!$AB:$AB,"",0)</f>
        <v>1.5</v>
      </c>
      <c r="F2775" s="183" t="str">
        <f>_xlfn.XLOOKUP($A2775,[3]【2026年03月度_全社】RFM客層一覧表データ!$A:$A,[3]【2026年03月度_全社】RFM客層一覧表データ!C:C,"",0)</f>
        <v/>
      </c>
      <c r="G2775" s="183" t="str">
        <f>_xlfn.XLOOKUP($A2775,[3]【2026年03月度_全社】RFM客層一覧表データ!$A:$A,[3]【2026年03月度_全社】RFM客層一覧表データ!D:D,"",0)</f>
        <v/>
      </c>
      <c r="H2775" s="183" t="str">
        <f>_xlfn.XLOOKUP($A2775,[3]【2026年03月度_全社】RFM客層一覧表データ!$A:$A,[3]【2026年03月度_全社】RFM客層一覧表データ!E:E,"",0)</f>
        <v/>
      </c>
      <c r="I2775" s="183" t="str">
        <f>_xlfn.XLOOKUP($A2775,[3]【2026年03月度_全社】RFM客層一覧表データ!$A:$A,[3]【2026年03月度_全社】RFM客層一覧表データ!F:F,"",0)</f>
        <v/>
      </c>
      <c r="J2775" s="183">
        <v>0</v>
      </c>
      <c r="K2775" s="183">
        <v>0</v>
      </c>
      <c r="L2775" s="183">
        <v>0</v>
      </c>
      <c r="M2775" s="183">
        <v>0</v>
      </c>
      <c r="N2775" s="183">
        <v>0</v>
      </c>
      <c r="O2775" s="183">
        <v>0</v>
      </c>
      <c r="P2775" s="183">
        <v>0</v>
      </c>
      <c r="Q2775" s="183">
        <v>0</v>
      </c>
      <c r="R2775" s="183">
        <v>0</v>
      </c>
      <c r="S2775" s="183">
        <v>0</v>
      </c>
      <c r="T2775" s="183">
        <v>0</v>
      </c>
      <c r="U2775" s="183">
        <v>0</v>
      </c>
      <c r="V2775" s="183">
        <v>0</v>
      </c>
      <c r="W2775" s="183">
        <v>0</v>
      </c>
      <c r="X2775" s="183">
        <v>0</v>
      </c>
      <c r="Y2775" s="183">
        <v>0</v>
      </c>
    </row>
    <row r="2776" spans="1:25" x14ac:dyDescent="0.2">
      <c r="A2776" s="184">
        <v>12281254</v>
      </c>
      <c r="B2776" s="183" t="str">
        <f>[1]店マスタ!B2775</f>
        <v>マエダ電器</v>
      </c>
      <c r="C2776" s="183">
        <v>2.5</v>
      </c>
      <c r="D2776" s="183">
        <v>2.5</v>
      </c>
      <c r="E2776" s="183">
        <f>_xlfn.XLOOKUP(A2776,[2]Sheet1!$R:$R,[2]Sheet1!$AB:$AB,"",0)</f>
        <v>2.5</v>
      </c>
      <c r="F2776" s="183">
        <f>_xlfn.XLOOKUP($A2776,[3]【2026年03月度_全社】RFM客層一覧表データ!$A:$A,[3]【2026年03月度_全社】RFM客層一覧表データ!C:C,"",0)</f>
        <v>203</v>
      </c>
      <c r="G2776" s="183">
        <f>_xlfn.XLOOKUP($A2776,[3]【2026年03月度_全社】RFM客層一覧表データ!$A:$A,[3]【2026年03月度_全社】RFM客層一覧表データ!D:D,"",0)</f>
        <v>64</v>
      </c>
      <c r="H2776" s="183">
        <f>_xlfn.XLOOKUP($A2776,[3]【2026年03月度_全社】RFM客層一覧表データ!$A:$A,[3]【2026年03月度_全社】RFM客層一覧表データ!E:E,"",0)</f>
        <v>3</v>
      </c>
      <c r="I2776" s="183">
        <f>_xlfn.XLOOKUP($A2776,[3]【2026年03月度_全社】RFM客層一覧表データ!$A:$A,[3]【2026年03月度_全社】RFM客層一覧表データ!F:F,"",0)</f>
        <v>0</v>
      </c>
      <c r="J2776" s="183">
        <v>207</v>
      </c>
      <c r="K2776" s="183">
        <v>68</v>
      </c>
      <c r="L2776" s="183">
        <v>5</v>
      </c>
      <c r="M2776" s="183">
        <v>0</v>
      </c>
      <c r="N2776" s="183">
        <v>212</v>
      </c>
      <c r="O2776" s="183">
        <v>57</v>
      </c>
      <c r="P2776" s="183">
        <v>10</v>
      </c>
      <c r="Q2776" s="183">
        <v>0</v>
      </c>
      <c r="R2776" s="183">
        <v>211</v>
      </c>
      <c r="S2776" s="183">
        <v>62</v>
      </c>
      <c r="T2776" s="183">
        <v>29</v>
      </c>
      <c r="U2776" s="183">
        <v>0</v>
      </c>
      <c r="V2776" s="183">
        <v>204</v>
      </c>
      <c r="W2776" s="183">
        <v>76</v>
      </c>
      <c r="X2776" s="183">
        <v>47</v>
      </c>
      <c r="Y2776" s="183">
        <v>0</v>
      </c>
    </row>
    <row r="2777" spans="1:25" x14ac:dyDescent="0.2">
      <c r="A2777" s="184">
        <v>12281303</v>
      </c>
      <c r="B2777" s="183" t="str">
        <f>[1]店マスタ!B2776</f>
        <v>山田電機商会</v>
      </c>
      <c r="C2777" s="183">
        <v>1.5</v>
      </c>
      <c r="D2777" s="183">
        <v>1.5</v>
      </c>
      <c r="E2777" s="183">
        <f>_xlfn.XLOOKUP(A2777,[2]Sheet1!$R:$R,[2]Sheet1!$AB:$AB,"",0)</f>
        <v>1.5</v>
      </c>
      <c r="F2777" s="183" t="str">
        <f>_xlfn.XLOOKUP($A2777,[3]【2026年03月度_全社】RFM客層一覧表データ!$A:$A,[3]【2026年03月度_全社】RFM客層一覧表データ!C:C,"",0)</f>
        <v/>
      </c>
      <c r="G2777" s="183" t="str">
        <f>_xlfn.XLOOKUP($A2777,[3]【2026年03月度_全社】RFM客層一覧表データ!$A:$A,[3]【2026年03月度_全社】RFM客層一覧表データ!D:D,"",0)</f>
        <v/>
      </c>
      <c r="H2777" s="183" t="str">
        <f>_xlfn.XLOOKUP($A2777,[3]【2026年03月度_全社】RFM客層一覧表データ!$A:$A,[3]【2026年03月度_全社】RFM客層一覧表データ!E:E,"",0)</f>
        <v/>
      </c>
      <c r="I2777" s="183" t="str">
        <f>_xlfn.XLOOKUP($A2777,[3]【2026年03月度_全社】RFM客層一覧表データ!$A:$A,[3]【2026年03月度_全社】RFM客層一覧表データ!F:F,"",0)</f>
        <v/>
      </c>
      <c r="J2777" s="183">
        <v>0</v>
      </c>
      <c r="K2777" s="183">
        <v>0</v>
      </c>
      <c r="L2777" s="183">
        <v>0</v>
      </c>
      <c r="M2777" s="183">
        <v>0</v>
      </c>
      <c r="N2777" s="183">
        <v>0</v>
      </c>
      <c r="O2777" s="183">
        <v>0</v>
      </c>
      <c r="P2777" s="183">
        <v>0</v>
      </c>
      <c r="Q2777" s="183">
        <v>0</v>
      </c>
      <c r="R2777" s="183">
        <v>0</v>
      </c>
      <c r="S2777" s="183">
        <v>0</v>
      </c>
      <c r="T2777" s="183">
        <v>0</v>
      </c>
      <c r="U2777" s="183">
        <v>0</v>
      </c>
      <c r="V2777" s="183">
        <v>0</v>
      </c>
      <c r="W2777" s="183">
        <v>0</v>
      </c>
      <c r="X2777" s="183">
        <v>0</v>
      </c>
      <c r="Y2777" s="183">
        <v>0</v>
      </c>
    </row>
    <row r="2778" spans="1:25" x14ac:dyDescent="0.2">
      <c r="A2778" s="184">
        <v>12282013</v>
      </c>
      <c r="B2778" s="183" t="str">
        <f>[1]店マスタ!B2777</f>
        <v>（有）　ミキ電化センター</v>
      </c>
      <c r="C2778" s="183">
        <v>3.5</v>
      </c>
      <c r="D2778" s="183">
        <v>3.5</v>
      </c>
      <c r="E2778" s="183">
        <f>_xlfn.XLOOKUP(A2778,[2]Sheet1!$R:$R,[2]Sheet1!$AB:$AB,"",0)</f>
        <v>3.5</v>
      </c>
      <c r="F2778" s="183" t="str">
        <f>_xlfn.XLOOKUP($A2778,[3]【2026年03月度_全社】RFM客層一覧表データ!$A:$A,[3]【2026年03月度_全社】RFM客層一覧表データ!C:C,"",0)</f>
        <v/>
      </c>
      <c r="G2778" s="183" t="str">
        <f>_xlfn.XLOOKUP($A2778,[3]【2026年03月度_全社】RFM客層一覧表データ!$A:$A,[3]【2026年03月度_全社】RFM客層一覧表データ!D:D,"",0)</f>
        <v/>
      </c>
      <c r="H2778" s="183" t="str">
        <f>_xlfn.XLOOKUP($A2778,[3]【2026年03月度_全社】RFM客層一覧表データ!$A:$A,[3]【2026年03月度_全社】RFM客層一覧表データ!E:E,"",0)</f>
        <v/>
      </c>
      <c r="I2778" s="183" t="str">
        <f>_xlfn.XLOOKUP($A2778,[3]【2026年03月度_全社】RFM客層一覧表データ!$A:$A,[3]【2026年03月度_全社】RFM客層一覧表データ!F:F,"",0)</f>
        <v/>
      </c>
      <c r="J2778" s="183">
        <v>0</v>
      </c>
      <c r="K2778" s="183">
        <v>0</v>
      </c>
      <c r="L2778" s="183">
        <v>0</v>
      </c>
      <c r="M2778" s="183">
        <v>0</v>
      </c>
      <c r="N2778" s="183">
        <v>0</v>
      </c>
      <c r="O2778" s="183">
        <v>0</v>
      </c>
      <c r="P2778" s="183">
        <v>0</v>
      </c>
      <c r="Q2778" s="183">
        <v>0</v>
      </c>
      <c r="R2778" s="183">
        <v>0</v>
      </c>
      <c r="S2778" s="183">
        <v>0</v>
      </c>
      <c r="T2778" s="183">
        <v>0</v>
      </c>
      <c r="U2778" s="183">
        <v>0</v>
      </c>
      <c r="V2778" s="183">
        <v>0</v>
      </c>
      <c r="W2778" s="183">
        <v>0</v>
      </c>
      <c r="X2778" s="183">
        <v>0</v>
      </c>
      <c r="Y2778" s="183">
        <v>0</v>
      </c>
    </row>
    <row r="2779" spans="1:25" x14ac:dyDescent="0.2">
      <c r="A2779" s="184">
        <v>12282022</v>
      </c>
      <c r="B2779" s="183" t="str">
        <f>[1]店マスタ!B2778</f>
        <v>エルイマイ株式会社</v>
      </c>
      <c r="C2779" s="183">
        <v>6.5</v>
      </c>
      <c r="D2779" s="183">
        <v>8.5</v>
      </c>
      <c r="E2779" s="183">
        <f>_xlfn.XLOOKUP(A2779,[2]Sheet1!$R:$R,[2]Sheet1!$AB:$AB,"",0)</f>
        <v>8.5</v>
      </c>
      <c r="F2779" s="183">
        <f>_xlfn.XLOOKUP($A2779,[3]【2026年03月度_全社】RFM客層一覧表データ!$A:$A,[3]【2026年03月度_全社】RFM客層一覧表データ!C:C,"",0)</f>
        <v>943</v>
      </c>
      <c r="G2779" s="183">
        <f>_xlfn.XLOOKUP($A2779,[3]【2026年03月度_全社】RFM客層一覧表データ!$A:$A,[3]【2026年03月度_全社】RFM客層一覧表データ!D:D,"",0)</f>
        <v>420</v>
      </c>
      <c r="H2779" s="183">
        <f>_xlfn.XLOOKUP($A2779,[3]【2026年03月度_全社】RFM客層一覧表データ!$A:$A,[3]【2026年03月度_全社】RFM客層一覧表データ!E:E,"",0)</f>
        <v>451</v>
      </c>
      <c r="I2779" s="183">
        <f>_xlfn.XLOOKUP($A2779,[3]【2026年03月度_全社】RFM客層一覧表データ!$A:$A,[3]【2026年03月度_全社】RFM客層一覧表データ!F:F,"",0)</f>
        <v>94</v>
      </c>
      <c r="J2779" s="183">
        <v>917</v>
      </c>
      <c r="K2779" s="183">
        <v>407</v>
      </c>
      <c r="L2779" s="183">
        <v>447</v>
      </c>
      <c r="M2779" s="183">
        <v>82</v>
      </c>
      <c r="N2779" s="183">
        <v>1156</v>
      </c>
      <c r="O2779" s="183">
        <v>438</v>
      </c>
      <c r="P2779" s="183">
        <v>452</v>
      </c>
      <c r="Q2779" s="183">
        <v>82</v>
      </c>
      <c r="R2779" s="183">
        <v>1390</v>
      </c>
      <c r="S2779" s="183">
        <v>424</v>
      </c>
      <c r="T2779" s="183">
        <v>440</v>
      </c>
      <c r="U2779" s="183">
        <v>78</v>
      </c>
      <c r="V2779" s="183">
        <v>1428</v>
      </c>
      <c r="W2779" s="183">
        <v>483</v>
      </c>
      <c r="X2779" s="183">
        <v>449</v>
      </c>
      <c r="Y2779" s="183">
        <v>139</v>
      </c>
    </row>
    <row r="2780" spans="1:25" x14ac:dyDescent="0.2">
      <c r="A2780" s="184">
        <v>12282023</v>
      </c>
      <c r="B2780" s="183" t="str">
        <f>[1]店マスタ!B2779</f>
        <v>弘電舎</v>
      </c>
      <c r="C2780" s="183">
        <v>1</v>
      </c>
      <c r="D2780" s="183">
        <v>0</v>
      </c>
      <c r="E2780" s="183" t="str">
        <f>_xlfn.XLOOKUP(A2780,[2]Sheet1!$R:$R,[2]Sheet1!$AB:$AB,"",0)</f>
        <v/>
      </c>
      <c r="F2780" s="183" t="str">
        <f>_xlfn.XLOOKUP($A2780,[3]【2026年03月度_全社】RFM客層一覧表データ!$A:$A,[3]【2026年03月度_全社】RFM客層一覧表データ!C:C,"",0)</f>
        <v/>
      </c>
      <c r="G2780" s="183" t="str">
        <f>_xlfn.XLOOKUP($A2780,[3]【2026年03月度_全社】RFM客層一覧表データ!$A:$A,[3]【2026年03月度_全社】RFM客層一覧表データ!D:D,"",0)</f>
        <v/>
      </c>
      <c r="H2780" s="183" t="str">
        <f>_xlfn.XLOOKUP($A2780,[3]【2026年03月度_全社】RFM客層一覧表データ!$A:$A,[3]【2026年03月度_全社】RFM客層一覧表データ!E:E,"",0)</f>
        <v/>
      </c>
      <c r="I2780" s="183" t="str">
        <f>_xlfn.XLOOKUP($A2780,[3]【2026年03月度_全社】RFM客層一覧表データ!$A:$A,[3]【2026年03月度_全社】RFM客層一覧表データ!F:F,"",0)</f>
        <v/>
      </c>
      <c r="J2780" s="183">
        <v>0</v>
      </c>
      <c r="K2780" s="183">
        <v>0</v>
      </c>
      <c r="L2780" s="183">
        <v>0</v>
      </c>
      <c r="M2780" s="183">
        <v>0</v>
      </c>
      <c r="N2780" s="183">
        <v>0</v>
      </c>
      <c r="O2780" s="183">
        <v>0</v>
      </c>
      <c r="P2780" s="183">
        <v>0</v>
      </c>
      <c r="Q2780" s="183">
        <v>0</v>
      </c>
      <c r="R2780" s="183">
        <v>0</v>
      </c>
      <c r="S2780" s="183">
        <v>0</v>
      </c>
      <c r="T2780" s="183">
        <v>0</v>
      </c>
      <c r="U2780" s="183">
        <v>0</v>
      </c>
      <c r="V2780" s="183">
        <v>0</v>
      </c>
      <c r="W2780" s="183">
        <v>0</v>
      </c>
      <c r="X2780" s="183">
        <v>0</v>
      </c>
      <c r="Y2780" s="183">
        <v>0</v>
      </c>
    </row>
    <row r="2781" spans="1:25" x14ac:dyDescent="0.2">
      <c r="A2781" s="184">
        <v>12282029</v>
      </c>
      <c r="B2781" s="183" t="str">
        <f>[1]店マスタ!B2780</f>
        <v>（有）協立無線電機商会</v>
      </c>
      <c r="C2781" s="183">
        <v>3</v>
      </c>
      <c r="D2781" s="183">
        <v>3</v>
      </c>
      <c r="E2781" s="183">
        <f>_xlfn.XLOOKUP(A2781,[2]Sheet1!$R:$R,[2]Sheet1!$AB:$AB,"",0)</f>
        <v>3</v>
      </c>
      <c r="F2781" s="183">
        <f>_xlfn.XLOOKUP($A2781,[3]【2026年03月度_全社】RFM客層一覧表データ!$A:$A,[3]【2026年03月度_全社】RFM客層一覧表データ!C:C,"",0)</f>
        <v>430</v>
      </c>
      <c r="G2781" s="183">
        <f>_xlfn.XLOOKUP($A2781,[3]【2026年03月度_全社】RFM客層一覧表データ!$A:$A,[3]【2026年03月度_全社】RFM客層一覧表データ!D:D,"",0)</f>
        <v>0</v>
      </c>
      <c r="H2781" s="183">
        <f>_xlfn.XLOOKUP($A2781,[3]【2026年03月度_全社】RFM客層一覧表データ!$A:$A,[3]【2026年03月度_全社】RFM客層一覧表データ!E:E,"",0)</f>
        <v>135</v>
      </c>
      <c r="I2781" s="183">
        <f>_xlfn.XLOOKUP($A2781,[3]【2026年03月度_全社】RFM客層一覧表データ!$A:$A,[3]【2026年03月度_全社】RFM客層一覧表データ!F:F,"",0)</f>
        <v>0</v>
      </c>
      <c r="J2781" s="183">
        <v>541</v>
      </c>
      <c r="K2781" s="183">
        <v>0</v>
      </c>
      <c r="L2781" s="183">
        <v>173</v>
      </c>
      <c r="M2781" s="183">
        <v>0</v>
      </c>
      <c r="N2781" s="183">
        <v>622</v>
      </c>
      <c r="O2781" s="183">
        <v>137</v>
      </c>
      <c r="P2781" s="183">
        <v>195</v>
      </c>
      <c r="Q2781" s="183">
        <v>0</v>
      </c>
      <c r="R2781" s="183">
        <v>666</v>
      </c>
      <c r="S2781" s="183">
        <v>211</v>
      </c>
      <c r="T2781" s="183">
        <v>189</v>
      </c>
      <c r="U2781" s="183">
        <v>1</v>
      </c>
      <c r="V2781" s="183">
        <v>693</v>
      </c>
      <c r="W2781" s="183">
        <v>221</v>
      </c>
      <c r="X2781" s="183">
        <v>162</v>
      </c>
      <c r="Y2781" s="183">
        <v>0</v>
      </c>
    </row>
    <row r="2782" spans="1:25" x14ac:dyDescent="0.2">
      <c r="A2782" s="184">
        <v>12282035</v>
      </c>
      <c r="B2782" s="183" t="str">
        <f>[1]店マスタ!B2781</f>
        <v>山本電器商会</v>
      </c>
      <c r="C2782" s="183">
        <v>1.5</v>
      </c>
      <c r="D2782" s="183">
        <v>0</v>
      </c>
      <c r="E2782" s="183" t="str">
        <f>_xlfn.XLOOKUP(A2782,[2]Sheet1!$R:$R,[2]Sheet1!$AB:$AB,"",0)</f>
        <v/>
      </c>
      <c r="F2782" s="183" t="str">
        <f>_xlfn.XLOOKUP($A2782,[3]【2026年03月度_全社】RFM客層一覧表データ!$A:$A,[3]【2026年03月度_全社】RFM客層一覧表データ!C:C,"",0)</f>
        <v/>
      </c>
      <c r="G2782" s="183" t="str">
        <f>_xlfn.XLOOKUP($A2782,[3]【2026年03月度_全社】RFM客層一覧表データ!$A:$A,[3]【2026年03月度_全社】RFM客層一覧表データ!D:D,"",0)</f>
        <v/>
      </c>
      <c r="H2782" s="183" t="str">
        <f>_xlfn.XLOOKUP($A2782,[3]【2026年03月度_全社】RFM客層一覧表データ!$A:$A,[3]【2026年03月度_全社】RFM客層一覧表データ!E:E,"",0)</f>
        <v/>
      </c>
      <c r="I2782" s="183" t="str">
        <f>_xlfn.XLOOKUP($A2782,[3]【2026年03月度_全社】RFM客層一覧表データ!$A:$A,[3]【2026年03月度_全社】RFM客層一覧表データ!F:F,"",0)</f>
        <v/>
      </c>
      <c r="J2782" s="183">
        <v>0</v>
      </c>
      <c r="K2782" s="183">
        <v>0</v>
      </c>
      <c r="L2782" s="183">
        <v>0</v>
      </c>
      <c r="M2782" s="183">
        <v>0</v>
      </c>
      <c r="N2782" s="183">
        <v>0</v>
      </c>
      <c r="O2782" s="183">
        <v>0</v>
      </c>
      <c r="P2782" s="183">
        <v>0</v>
      </c>
      <c r="Q2782" s="183">
        <v>0</v>
      </c>
      <c r="R2782" s="183">
        <v>0</v>
      </c>
      <c r="S2782" s="183">
        <v>0</v>
      </c>
      <c r="T2782" s="183">
        <v>0</v>
      </c>
      <c r="U2782" s="183">
        <v>0</v>
      </c>
      <c r="V2782" s="183">
        <v>0</v>
      </c>
      <c r="W2782" s="183">
        <v>0</v>
      </c>
      <c r="X2782" s="183">
        <v>0</v>
      </c>
      <c r="Y2782" s="183">
        <v>0</v>
      </c>
    </row>
    <row r="2783" spans="1:25" x14ac:dyDescent="0.2">
      <c r="A2783" s="184">
        <v>12282125</v>
      </c>
      <c r="B2783" s="183" t="str">
        <f>[1]店マスタ!B2782</f>
        <v>リンクスいわさき谷田店</v>
      </c>
      <c r="C2783" s="183">
        <v>2</v>
      </c>
      <c r="D2783" s="183">
        <v>3</v>
      </c>
      <c r="E2783" s="183">
        <f>_xlfn.XLOOKUP(A2783,[2]Sheet1!$R:$R,[2]Sheet1!$AB:$AB,"",0)</f>
        <v>3</v>
      </c>
      <c r="F2783" s="183">
        <f>_xlfn.XLOOKUP($A2783,[3]【2026年03月度_全社】RFM客層一覧表データ!$A:$A,[3]【2026年03月度_全社】RFM客層一覧表データ!C:C,"",0)</f>
        <v>805</v>
      </c>
      <c r="G2783" s="183">
        <f>_xlfn.XLOOKUP($A2783,[3]【2026年03月度_全社】RFM客層一覧表データ!$A:$A,[3]【2026年03月度_全社】RFM客層一覧表データ!D:D,"",0)</f>
        <v>293</v>
      </c>
      <c r="H2783" s="183">
        <f>_xlfn.XLOOKUP($A2783,[3]【2026年03月度_全社】RFM客層一覧表データ!$A:$A,[3]【2026年03月度_全社】RFM客層一覧表データ!E:E,"",0)</f>
        <v>402</v>
      </c>
      <c r="I2783" s="183">
        <f>_xlfn.XLOOKUP($A2783,[3]【2026年03月度_全社】RFM客層一覧表データ!$A:$A,[3]【2026年03月度_全社】RFM客層一覧表データ!F:F,"",0)</f>
        <v>68</v>
      </c>
      <c r="J2783" s="183">
        <v>836</v>
      </c>
      <c r="K2783" s="183">
        <v>317</v>
      </c>
      <c r="L2783" s="183">
        <v>445</v>
      </c>
      <c r="M2783" s="183">
        <v>86</v>
      </c>
      <c r="N2783" s="183">
        <v>839</v>
      </c>
      <c r="O2783" s="183">
        <v>331</v>
      </c>
      <c r="P2783" s="183">
        <v>481</v>
      </c>
      <c r="Q2783" s="183">
        <v>137</v>
      </c>
      <c r="R2783" s="183">
        <v>854</v>
      </c>
      <c r="S2783" s="183">
        <v>360</v>
      </c>
      <c r="T2783" s="183">
        <v>515</v>
      </c>
      <c r="U2783" s="183">
        <v>148</v>
      </c>
      <c r="V2783" s="183">
        <v>421</v>
      </c>
      <c r="W2783" s="183">
        <v>178</v>
      </c>
      <c r="X2783" s="183">
        <v>186</v>
      </c>
      <c r="Y2783" s="183">
        <v>29</v>
      </c>
    </row>
    <row r="2784" spans="1:25" x14ac:dyDescent="0.2">
      <c r="A2784" s="184">
        <v>12283120</v>
      </c>
      <c r="B2784" s="183" t="str">
        <f>[1]店マスタ!B2783</f>
        <v>リンクス杉崎</v>
      </c>
      <c r="C2784" s="183">
        <v>7</v>
      </c>
      <c r="D2784" s="183">
        <v>4</v>
      </c>
      <c r="E2784" s="183">
        <f>_xlfn.XLOOKUP(A2784,[2]Sheet1!$R:$R,[2]Sheet1!$AB:$AB,"",0)</f>
        <v>4</v>
      </c>
      <c r="F2784" s="183">
        <f>_xlfn.XLOOKUP($A2784,[3]【2026年03月度_全社】RFM客層一覧表データ!$A:$A,[3]【2026年03月度_全社】RFM客層一覧表データ!C:C,"",0)</f>
        <v>1991</v>
      </c>
      <c r="G2784" s="183">
        <f>_xlfn.XLOOKUP($A2784,[3]【2026年03月度_全社】RFM客層一覧表データ!$A:$A,[3]【2026年03月度_全社】RFM客層一覧表データ!D:D,"",0)</f>
        <v>865</v>
      </c>
      <c r="H2784" s="183">
        <f>_xlfn.XLOOKUP($A2784,[3]【2026年03月度_全社】RFM客層一覧表データ!$A:$A,[3]【2026年03月度_全社】RFM客層一覧表データ!E:E,"",0)</f>
        <v>962</v>
      </c>
      <c r="I2784" s="183">
        <f>_xlfn.XLOOKUP($A2784,[3]【2026年03月度_全社】RFM客層一覧表データ!$A:$A,[3]【2026年03月度_全社】RFM客層一覧表データ!F:F,"",0)</f>
        <v>147</v>
      </c>
      <c r="J2784" s="183">
        <v>2043</v>
      </c>
      <c r="K2784" s="183">
        <v>888</v>
      </c>
      <c r="L2784" s="183">
        <v>1008</v>
      </c>
      <c r="M2784" s="183">
        <v>171</v>
      </c>
      <c r="N2784" s="183">
        <v>2037</v>
      </c>
      <c r="O2784" s="183">
        <v>891</v>
      </c>
      <c r="P2784" s="183">
        <v>1063</v>
      </c>
      <c r="Q2784" s="183">
        <v>158</v>
      </c>
      <c r="R2784" s="183">
        <v>2039</v>
      </c>
      <c r="S2784" s="183">
        <v>943</v>
      </c>
      <c r="T2784" s="183">
        <v>1091</v>
      </c>
      <c r="U2784" s="183">
        <v>202</v>
      </c>
      <c r="V2784" s="183">
        <v>1751</v>
      </c>
      <c r="W2784" s="183">
        <v>813</v>
      </c>
      <c r="X2784" s="183">
        <v>931</v>
      </c>
      <c r="Y2784" s="183">
        <v>121</v>
      </c>
    </row>
    <row r="2785" spans="1:25" x14ac:dyDescent="0.2">
      <c r="A2785" s="184">
        <v>12283202</v>
      </c>
      <c r="B2785" s="183" t="str">
        <f>[1]店マスタ!B2784</f>
        <v>リンクスニラヤマ</v>
      </c>
      <c r="C2785" s="183">
        <v>3</v>
      </c>
      <c r="D2785" s="183">
        <v>2</v>
      </c>
      <c r="E2785" s="183">
        <f>_xlfn.XLOOKUP(A2785,[2]Sheet1!$R:$R,[2]Sheet1!$AB:$AB,"",0)</f>
        <v>2</v>
      </c>
      <c r="F2785" s="183">
        <f>_xlfn.XLOOKUP($A2785,[3]【2026年03月度_全社】RFM客層一覧表データ!$A:$A,[3]【2026年03月度_全社】RFM客層一覧表データ!C:C,"",0)</f>
        <v>288</v>
      </c>
      <c r="G2785" s="183">
        <f>_xlfn.XLOOKUP($A2785,[3]【2026年03月度_全社】RFM客層一覧表データ!$A:$A,[3]【2026年03月度_全社】RFM客層一覧表データ!D:D,"",0)</f>
        <v>179</v>
      </c>
      <c r="H2785" s="183">
        <f>_xlfn.XLOOKUP($A2785,[3]【2026年03月度_全社】RFM客層一覧表データ!$A:$A,[3]【2026年03月度_全社】RFM客層一覧表データ!E:E,"",0)</f>
        <v>252</v>
      </c>
      <c r="I2785" s="183">
        <f>_xlfn.XLOOKUP($A2785,[3]【2026年03月度_全社】RFM客層一覧表データ!$A:$A,[3]【2026年03月度_全社】RFM客層一覧表データ!F:F,"",0)</f>
        <v>4</v>
      </c>
      <c r="J2785" s="183">
        <v>293</v>
      </c>
      <c r="K2785" s="183">
        <v>187</v>
      </c>
      <c r="L2785" s="183">
        <v>258</v>
      </c>
      <c r="M2785" s="183">
        <v>4</v>
      </c>
      <c r="N2785" s="183">
        <v>321</v>
      </c>
      <c r="O2785" s="183">
        <v>197</v>
      </c>
      <c r="P2785" s="183">
        <v>287</v>
      </c>
      <c r="Q2785" s="183">
        <v>4</v>
      </c>
      <c r="R2785" s="183">
        <v>356</v>
      </c>
      <c r="S2785" s="183">
        <v>227</v>
      </c>
      <c r="T2785" s="183">
        <v>319</v>
      </c>
      <c r="U2785" s="183">
        <v>3</v>
      </c>
      <c r="V2785" s="183">
        <v>369</v>
      </c>
      <c r="W2785" s="183">
        <v>233</v>
      </c>
      <c r="X2785" s="183">
        <v>324</v>
      </c>
      <c r="Y2785" s="183">
        <v>3</v>
      </c>
    </row>
    <row r="2786" spans="1:25" x14ac:dyDescent="0.2">
      <c r="A2786" s="184">
        <v>12283205</v>
      </c>
      <c r="B2786" s="183" t="str">
        <f>[1]店マスタ!B2785</f>
        <v>でんきのワールドイシカワ</v>
      </c>
      <c r="C2786" s="183">
        <v>3.5</v>
      </c>
      <c r="D2786" s="183">
        <v>3.5</v>
      </c>
      <c r="E2786" s="183">
        <f>_xlfn.XLOOKUP(A2786,[2]Sheet1!$R:$R,[2]Sheet1!$AB:$AB,"",0)</f>
        <v>3.5</v>
      </c>
      <c r="F2786" s="183">
        <f>_xlfn.XLOOKUP($A2786,[3]【2026年03月度_全社】RFM客層一覧表データ!$A:$A,[3]【2026年03月度_全社】RFM客層一覧表データ!C:C,"",0)</f>
        <v>921</v>
      </c>
      <c r="G2786" s="183">
        <f>_xlfn.XLOOKUP($A2786,[3]【2026年03月度_全社】RFM客層一覧表データ!$A:$A,[3]【2026年03月度_全社】RFM客層一覧表データ!D:D,"",0)</f>
        <v>241</v>
      </c>
      <c r="H2786" s="183">
        <f>_xlfn.XLOOKUP($A2786,[3]【2026年03月度_全社】RFM客層一覧表データ!$A:$A,[3]【2026年03月度_全社】RFM客層一覧表データ!E:E,"",0)</f>
        <v>10</v>
      </c>
      <c r="I2786" s="183">
        <f>_xlfn.XLOOKUP($A2786,[3]【2026年03月度_全社】RFM客層一覧表データ!$A:$A,[3]【2026年03月度_全社】RFM客層一覧表データ!F:F,"",0)</f>
        <v>0</v>
      </c>
      <c r="J2786" s="183">
        <v>963</v>
      </c>
      <c r="K2786" s="183">
        <v>255</v>
      </c>
      <c r="L2786" s="183">
        <v>17</v>
      </c>
      <c r="M2786" s="183">
        <v>0</v>
      </c>
      <c r="N2786" s="183">
        <v>989</v>
      </c>
      <c r="O2786" s="183">
        <v>274</v>
      </c>
      <c r="P2786" s="183">
        <v>55</v>
      </c>
      <c r="Q2786" s="183">
        <v>0</v>
      </c>
      <c r="R2786" s="183">
        <v>996</v>
      </c>
      <c r="S2786" s="183">
        <v>291</v>
      </c>
      <c r="T2786" s="183">
        <v>109</v>
      </c>
      <c r="U2786" s="183">
        <v>0</v>
      </c>
      <c r="V2786" s="183">
        <v>955</v>
      </c>
      <c r="W2786" s="183">
        <v>305</v>
      </c>
      <c r="X2786" s="183">
        <v>149</v>
      </c>
      <c r="Y2786" s="183">
        <v>0</v>
      </c>
    </row>
    <row r="2787" spans="1:25" x14ac:dyDescent="0.2">
      <c r="A2787" s="184">
        <v>12283415</v>
      </c>
      <c r="B2787" s="183" t="str">
        <f>[1]店マスタ!B2786</f>
        <v>共栄電化サービス</v>
      </c>
      <c r="C2787" s="183">
        <v>1.5</v>
      </c>
      <c r="D2787" s="183">
        <v>0</v>
      </c>
      <c r="E2787" s="183" t="str">
        <f>_xlfn.XLOOKUP(A2787,[2]Sheet1!$R:$R,[2]Sheet1!$AB:$AB,"",0)</f>
        <v/>
      </c>
      <c r="F2787" s="183" t="str">
        <f>_xlfn.XLOOKUP($A2787,[3]【2026年03月度_全社】RFM客層一覧表データ!$A:$A,[3]【2026年03月度_全社】RFM客層一覧表データ!C:C,"",0)</f>
        <v/>
      </c>
      <c r="G2787" s="183" t="str">
        <f>_xlfn.XLOOKUP($A2787,[3]【2026年03月度_全社】RFM客層一覧表データ!$A:$A,[3]【2026年03月度_全社】RFM客層一覧表データ!D:D,"",0)</f>
        <v/>
      </c>
      <c r="H2787" s="183" t="str">
        <f>_xlfn.XLOOKUP($A2787,[3]【2026年03月度_全社】RFM客層一覧表データ!$A:$A,[3]【2026年03月度_全社】RFM客層一覧表データ!E:E,"",0)</f>
        <v/>
      </c>
      <c r="I2787" s="183" t="str">
        <f>_xlfn.XLOOKUP($A2787,[3]【2026年03月度_全社】RFM客層一覧表データ!$A:$A,[3]【2026年03月度_全社】RFM客層一覧表データ!F:F,"",0)</f>
        <v/>
      </c>
      <c r="J2787" s="183">
        <v>0</v>
      </c>
      <c r="K2787" s="183">
        <v>0</v>
      </c>
      <c r="L2787" s="183">
        <v>0</v>
      </c>
      <c r="M2787" s="183">
        <v>0</v>
      </c>
      <c r="N2787" s="183">
        <v>0</v>
      </c>
      <c r="O2787" s="183">
        <v>0</v>
      </c>
      <c r="P2787" s="183">
        <v>0</v>
      </c>
      <c r="Q2787" s="183">
        <v>0</v>
      </c>
      <c r="R2787" s="183">
        <v>0</v>
      </c>
      <c r="S2787" s="183">
        <v>0</v>
      </c>
      <c r="T2787" s="183">
        <v>0</v>
      </c>
      <c r="U2787" s="183">
        <v>0</v>
      </c>
      <c r="V2787" s="183">
        <v>0</v>
      </c>
      <c r="W2787" s="183">
        <v>0</v>
      </c>
      <c r="X2787" s="183">
        <v>0</v>
      </c>
      <c r="Y2787" s="183">
        <v>0</v>
      </c>
    </row>
    <row r="2788" spans="1:25" x14ac:dyDescent="0.2">
      <c r="A2788" s="184">
        <v>12283419</v>
      </c>
      <c r="B2788" s="183" t="str">
        <f>[1]店マスタ!B2787</f>
        <v>でんきのワールドつちや</v>
      </c>
      <c r="C2788" s="183">
        <v>1.5</v>
      </c>
      <c r="D2788" s="183">
        <v>1.5</v>
      </c>
      <c r="E2788" s="183">
        <f>_xlfn.XLOOKUP(A2788,[2]Sheet1!$R:$R,[2]Sheet1!$AB:$AB,"",0)</f>
        <v>1.5</v>
      </c>
      <c r="F2788" s="183">
        <f>_xlfn.XLOOKUP($A2788,[3]【2026年03月度_全社】RFM客層一覧表データ!$A:$A,[3]【2026年03月度_全社】RFM客層一覧表データ!C:C,"",0)</f>
        <v>0</v>
      </c>
      <c r="G2788" s="183">
        <f>_xlfn.XLOOKUP($A2788,[3]【2026年03月度_全社】RFM客層一覧表データ!$A:$A,[3]【2026年03月度_全社】RFM客層一覧表データ!D:D,"",0)</f>
        <v>0</v>
      </c>
      <c r="H2788" s="183">
        <f>_xlfn.XLOOKUP($A2788,[3]【2026年03月度_全社】RFM客層一覧表データ!$A:$A,[3]【2026年03月度_全社】RFM客層一覧表データ!E:E,"",0)</f>
        <v>0</v>
      </c>
      <c r="I2788" s="183">
        <f>_xlfn.XLOOKUP($A2788,[3]【2026年03月度_全社】RFM客層一覧表データ!$A:$A,[3]【2026年03月度_全社】RFM客層一覧表データ!F:F,"",0)</f>
        <v>0</v>
      </c>
      <c r="J2788" s="183">
        <v>0</v>
      </c>
      <c r="K2788" s="183">
        <v>0</v>
      </c>
      <c r="L2788" s="183">
        <v>0</v>
      </c>
      <c r="M2788" s="183">
        <v>0</v>
      </c>
      <c r="N2788" s="183">
        <v>0</v>
      </c>
      <c r="O2788" s="183">
        <v>0</v>
      </c>
      <c r="P2788" s="183">
        <v>0</v>
      </c>
      <c r="Q2788" s="183">
        <v>0</v>
      </c>
      <c r="R2788" s="183">
        <v>0</v>
      </c>
      <c r="S2788" s="183">
        <v>0</v>
      </c>
      <c r="T2788" s="183">
        <v>0</v>
      </c>
      <c r="U2788" s="183">
        <v>0</v>
      </c>
      <c r="V2788" s="183">
        <v>0</v>
      </c>
      <c r="W2788" s="183">
        <v>0</v>
      </c>
      <c r="X2788" s="183">
        <v>0</v>
      </c>
      <c r="Y2788" s="183">
        <v>0</v>
      </c>
    </row>
    <row r="2789" spans="1:25" x14ac:dyDescent="0.2">
      <c r="A2789" s="184">
        <v>12283517</v>
      </c>
      <c r="B2789" s="183" t="str">
        <f>[1]店マスタ!B2788</f>
        <v>（有）アイキョウデンキ</v>
      </c>
      <c r="C2789" s="183">
        <v>2.5</v>
      </c>
      <c r="D2789" s="183">
        <v>2.5</v>
      </c>
      <c r="E2789" s="183">
        <f>_xlfn.XLOOKUP(A2789,[2]Sheet1!$R:$R,[2]Sheet1!$AB:$AB,"",0)</f>
        <v>2.5</v>
      </c>
      <c r="F2789" s="183">
        <f>_xlfn.XLOOKUP($A2789,[3]【2026年03月度_全社】RFM客層一覧表データ!$A:$A,[3]【2026年03月度_全社】RFM客層一覧表データ!C:C,"",0)</f>
        <v>641</v>
      </c>
      <c r="G2789" s="183">
        <f>_xlfn.XLOOKUP($A2789,[3]【2026年03月度_全社】RFM客層一覧表データ!$A:$A,[3]【2026年03月度_全社】RFM客層一覧表データ!D:D,"",0)</f>
        <v>246</v>
      </c>
      <c r="H2789" s="183">
        <f>_xlfn.XLOOKUP($A2789,[3]【2026年03月度_全社】RFM客層一覧表データ!$A:$A,[3]【2026年03月度_全社】RFM客層一覧表データ!E:E,"",0)</f>
        <v>300</v>
      </c>
      <c r="I2789" s="183">
        <f>_xlfn.XLOOKUP($A2789,[3]【2026年03月度_全社】RFM客層一覧表データ!$A:$A,[3]【2026年03月度_全社】RFM客層一覧表データ!F:F,"",0)</f>
        <v>48</v>
      </c>
      <c r="J2789" s="183">
        <v>665</v>
      </c>
      <c r="K2789" s="183">
        <v>260</v>
      </c>
      <c r="L2789" s="183">
        <v>298</v>
      </c>
      <c r="M2789" s="183">
        <v>54</v>
      </c>
      <c r="N2789" s="183">
        <v>648</v>
      </c>
      <c r="O2789" s="183">
        <v>244</v>
      </c>
      <c r="P2789" s="183">
        <v>295</v>
      </c>
      <c r="Q2789" s="183">
        <v>43</v>
      </c>
      <c r="R2789" s="183">
        <v>659</v>
      </c>
      <c r="S2789" s="183">
        <v>255</v>
      </c>
      <c r="T2789" s="183">
        <v>301</v>
      </c>
      <c r="U2789" s="183">
        <v>46</v>
      </c>
      <c r="V2789" s="183">
        <v>663</v>
      </c>
      <c r="W2789" s="183">
        <v>261</v>
      </c>
      <c r="X2789" s="183">
        <v>299</v>
      </c>
      <c r="Y2789" s="183">
        <v>42</v>
      </c>
    </row>
    <row r="2790" spans="1:25" x14ac:dyDescent="0.2">
      <c r="A2790" s="184">
        <v>12283703</v>
      </c>
      <c r="B2790" s="183" t="str">
        <f>[1]店マスタ!B2789</f>
        <v>キレートきくち</v>
      </c>
      <c r="C2790" s="183">
        <v>1.5</v>
      </c>
      <c r="D2790" s="183">
        <v>1.5</v>
      </c>
      <c r="E2790" s="183">
        <f>_xlfn.XLOOKUP(A2790,[2]Sheet1!$R:$R,[2]Sheet1!$AB:$AB,"",0)</f>
        <v>1.5</v>
      </c>
      <c r="F2790" s="183">
        <f>_xlfn.XLOOKUP($A2790,[3]【2026年03月度_全社】RFM客層一覧表データ!$A:$A,[3]【2026年03月度_全社】RFM客層一覧表データ!C:C,"",0)</f>
        <v>207</v>
      </c>
      <c r="G2790" s="183">
        <f>_xlfn.XLOOKUP($A2790,[3]【2026年03月度_全社】RFM客層一覧表データ!$A:$A,[3]【2026年03月度_全社】RFM客層一覧表データ!D:D,"",0)</f>
        <v>63</v>
      </c>
      <c r="H2790" s="183">
        <f>_xlfn.XLOOKUP($A2790,[3]【2026年03月度_全社】RFM客層一覧表データ!$A:$A,[3]【2026年03月度_全社】RFM客層一覧表データ!E:E,"",0)</f>
        <v>90</v>
      </c>
      <c r="I2790" s="183">
        <f>_xlfn.XLOOKUP($A2790,[3]【2026年03月度_全社】RFM客層一覧表データ!$A:$A,[3]【2026年03月度_全社】RFM客層一覧表データ!F:F,"",0)</f>
        <v>4</v>
      </c>
      <c r="J2790" s="183">
        <v>231</v>
      </c>
      <c r="K2790" s="183">
        <v>80</v>
      </c>
      <c r="L2790" s="183">
        <v>97</v>
      </c>
      <c r="M2790" s="183">
        <v>15</v>
      </c>
      <c r="N2790" s="183">
        <v>258</v>
      </c>
      <c r="O2790" s="183">
        <v>71</v>
      </c>
      <c r="P2790" s="183">
        <v>110</v>
      </c>
      <c r="Q2790" s="183">
        <v>7</v>
      </c>
      <c r="R2790" s="183">
        <v>273</v>
      </c>
      <c r="S2790" s="183">
        <v>89</v>
      </c>
      <c r="T2790" s="183">
        <v>125</v>
      </c>
      <c r="U2790" s="183">
        <v>3</v>
      </c>
      <c r="V2790" s="183">
        <v>288</v>
      </c>
      <c r="W2790" s="183">
        <v>88</v>
      </c>
      <c r="X2790" s="183">
        <v>134</v>
      </c>
      <c r="Y2790" s="183">
        <v>7</v>
      </c>
    </row>
    <row r="2791" spans="1:25" x14ac:dyDescent="0.2">
      <c r="A2791" s="184">
        <v>12283806</v>
      </c>
      <c r="B2791" s="183" t="str">
        <f>[1]店マスタ!B2790</f>
        <v>でんきのワールドイゴー</v>
      </c>
      <c r="C2791" s="183">
        <v>3</v>
      </c>
      <c r="D2791" s="183">
        <v>3</v>
      </c>
      <c r="E2791" s="183">
        <f>_xlfn.XLOOKUP(A2791,[2]Sheet1!$R:$R,[2]Sheet1!$AB:$AB,"",0)</f>
        <v>3</v>
      </c>
      <c r="F2791" s="183">
        <f>_xlfn.XLOOKUP($A2791,[3]【2026年03月度_全社】RFM客層一覧表データ!$A:$A,[3]【2026年03月度_全社】RFM客層一覧表データ!C:C,"",0)</f>
        <v>218</v>
      </c>
      <c r="G2791" s="183">
        <f>_xlfn.XLOOKUP($A2791,[3]【2026年03月度_全社】RFM客層一覧表データ!$A:$A,[3]【2026年03月度_全社】RFM客層一覧表データ!D:D,"",0)</f>
        <v>70</v>
      </c>
      <c r="H2791" s="183">
        <f>_xlfn.XLOOKUP($A2791,[3]【2026年03月度_全社】RFM客層一覧表データ!$A:$A,[3]【2026年03月度_全社】RFM客層一覧表データ!E:E,"",0)</f>
        <v>54</v>
      </c>
      <c r="I2791" s="183">
        <f>_xlfn.XLOOKUP($A2791,[3]【2026年03月度_全社】RFM客層一覧表データ!$A:$A,[3]【2026年03月度_全社】RFM客層一覧表データ!F:F,"",0)</f>
        <v>0</v>
      </c>
      <c r="J2791" s="183">
        <v>222</v>
      </c>
      <c r="K2791" s="183">
        <v>55</v>
      </c>
      <c r="L2791" s="183">
        <v>48</v>
      </c>
      <c r="M2791" s="183">
        <v>0</v>
      </c>
      <c r="N2791" s="183">
        <v>227</v>
      </c>
      <c r="O2791" s="183">
        <v>56</v>
      </c>
      <c r="P2791" s="183">
        <v>56</v>
      </c>
      <c r="Q2791" s="183">
        <v>0</v>
      </c>
      <c r="R2791" s="183">
        <v>242</v>
      </c>
      <c r="S2791" s="183">
        <v>67</v>
      </c>
      <c r="T2791" s="183">
        <v>53</v>
      </c>
      <c r="U2791" s="183">
        <v>0</v>
      </c>
      <c r="V2791" s="183">
        <v>240</v>
      </c>
      <c r="W2791" s="183">
        <v>67</v>
      </c>
      <c r="X2791" s="183">
        <v>37</v>
      </c>
      <c r="Y2791" s="183">
        <v>0</v>
      </c>
    </row>
    <row r="2792" spans="1:25" x14ac:dyDescent="0.2">
      <c r="A2792" s="184">
        <v>12291001</v>
      </c>
      <c r="B2792" s="183" t="str">
        <f>[1]店マスタ!B2791</f>
        <v>ふれんず　イシバシ</v>
      </c>
      <c r="C2792" s="183">
        <v>2.5</v>
      </c>
      <c r="D2792" s="183">
        <v>2.5</v>
      </c>
      <c r="E2792" s="183">
        <f>_xlfn.XLOOKUP(A2792,[2]Sheet1!$R:$R,[2]Sheet1!$AB:$AB,"",0)</f>
        <v>2.5</v>
      </c>
      <c r="F2792" s="183" t="str">
        <f>_xlfn.XLOOKUP($A2792,[3]【2026年03月度_全社】RFM客層一覧表データ!$A:$A,[3]【2026年03月度_全社】RFM客層一覧表データ!C:C,"",0)</f>
        <v/>
      </c>
      <c r="G2792" s="183" t="str">
        <f>_xlfn.XLOOKUP($A2792,[3]【2026年03月度_全社】RFM客層一覧表データ!$A:$A,[3]【2026年03月度_全社】RFM客層一覧表データ!D:D,"",0)</f>
        <v/>
      </c>
      <c r="H2792" s="183" t="str">
        <f>_xlfn.XLOOKUP($A2792,[3]【2026年03月度_全社】RFM客層一覧表データ!$A:$A,[3]【2026年03月度_全社】RFM客層一覧表データ!E:E,"",0)</f>
        <v/>
      </c>
      <c r="I2792" s="183" t="str">
        <f>_xlfn.XLOOKUP($A2792,[3]【2026年03月度_全社】RFM客層一覧表データ!$A:$A,[3]【2026年03月度_全社】RFM客層一覧表データ!F:F,"",0)</f>
        <v/>
      </c>
      <c r="J2792" s="183">
        <v>0</v>
      </c>
      <c r="K2792" s="183">
        <v>0</v>
      </c>
      <c r="L2792" s="183">
        <v>0</v>
      </c>
      <c r="M2792" s="183">
        <v>0</v>
      </c>
      <c r="N2792" s="183">
        <v>0</v>
      </c>
      <c r="O2792" s="183">
        <v>0</v>
      </c>
      <c r="P2792" s="183">
        <v>0</v>
      </c>
      <c r="Q2792" s="183">
        <v>0</v>
      </c>
      <c r="R2792" s="183">
        <v>0</v>
      </c>
      <c r="S2792" s="183">
        <v>0</v>
      </c>
      <c r="T2792" s="183">
        <v>0</v>
      </c>
      <c r="U2792" s="183">
        <v>0</v>
      </c>
      <c r="V2792" s="183">
        <v>0</v>
      </c>
      <c r="W2792" s="183">
        <v>0</v>
      </c>
      <c r="X2792" s="183">
        <v>0</v>
      </c>
      <c r="Y2792" s="183">
        <v>0</v>
      </c>
    </row>
    <row r="2793" spans="1:25" x14ac:dyDescent="0.2">
      <c r="A2793" s="184">
        <v>12291005</v>
      </c>
      <c r="B2793" s="183" t="str">
        <f>[1]店マスタ!B2792</f>
        <v>有限会社　サガミ電気</v>
      </c>
      <c r="C2793" s="183">
        <v>3</v>
      </c>
      <c r="D2793" s="183">
        <v>2.5</v>
      </c>
      <c r="E2793" s="183">
        <f>_xlfn.XLOOKUP(A2793,[2]Sheet1!$R:$R,[2]Sheet1!$AB:$AB,"",0)</f>
        <v>2.5</v>
      </c>
      <c r="F2793" s="183">
        <f>_xlfn.XLOOKUP($A2793,[3]【2026年03月度_全社】RFM客層一覧表データ!$A:$A,[3]【2026年03月度_全社】RFM客層一覧表データ!C:C,"",0)</f>
        <v>896</v>
      </c>
      <c r="G2793" s="183">
        <f>_xlfn.XLOOKUP($A2793,[3]【2026年03月度_全社】RFM客層一覧表データ!$A:$A,[3]【2026年03月度_全社】RFM客層一覧表データ!D:D,"",0)</f>
        <v>334</v>
      </c>
      <c r="H2793" s="183">
        <f>_xlfn.XLOOKUP($A2793,[3]【2026年03月度_全社】RFM客層一覧表データ!$A:$A,[3]【2026年03月度_全社】RFM客層一覧表データ!E:E,"",0)</f>
        <v>303</v>
      </c>
      <c r="I2793" s="183">
        <f>_xlfn.XLOOKUP($A2793,[3]【2026年03月度_全社】RFM客層一覧表データ!$A:$A,[3]【2026年03月度_全社】RFM客層一覧表データ!F:F,"",0)</f>
        <v>97</v>
      </c>
      <c r="J2793" s="183">
        <v>872</v>
      </c>
      <c r="K2793" s="183">
        <v>347</v>
      </c>
      <c r="L2793" s="183">
        <v>324</v>
      </c>
      <c r="M2793" s="183">
        <v>88</v>
      </c>
      <c r="N2793" s="183">
        <v>858</v>
      </c>
      <c r="O2793" s="183">
        <v>345</v>
      </c>
      <c r="P2793" s="183">
        <v>328</v>
      </c>
      <c r="Q2793" s="183">
        <v>94</v>
      </c>
      <c r="R2793" s="183">
        <v>823</v>
      </c>
      <c r="S2793" s="183">
        <v>326</v>
      </c>
      <c r="T2793" s="183">
        <v>327</v>
      </c>
      <c r="U2793" s="183">
        <v>63</v>
      </c>
      <c r="V2793" s="183">
        <v>873</v>
      </c>
      <c r="W2793" s="183">
        <v>316</v>
      </c>
      <c r="X2793" s="183">
        <v>340</v>
      </c>
      <c r="Y2793" s="183">
        <v>60</v>
      </c>
    </row>
    <row r="2794" spans="1:25" x14ac:dyDescent="0.2">
      <c r="A2794" s="184">
        <v>12292003</v>
      </c>
      <c r="B2794" s="183" t="str">
        <f>[1]店マスタ!B2793</f>
        <v>リンクスふくだ</v>
      </c>
      <c r="C2794" s="183">
        <v>2</v>
      </c>
      <c r="D2794" s="183">
        <v>2</v>
      </c>
      <c r="E2794" s="183">
        <f>_xlfn.XLOOKUP(A2794,[2]Sheet1!$R:$R,[2]Sheet1!$AB:$AB,"",0)</f>
        <v>2</v>
      </c>
      <c r="F2794" s="183">
        <f>_xlfn.XLOOKUP($A2794,[3]【2026年03月度_全社】RFM客層一覧表データ!$A:$A,[3]【2026年03月度_全社】RFM客層一覧表データ!C:C,"",0)</f>
        <v>612</v>
      </c>
      <c r="G2794" s="183">
        <f>_xlfn.XLOOKUP($A2794,[3]【2026年03月度_全社】RFM客層一覧表データ!$A:$A,[3]【2026年03月度_全社】RFM客層一覧表データ!D:D,"",0)</f>
        <v>224</v>
      </c>
      <c r="H2794" s="183">
        <f>_xlfn.XLOOKUP($A2794,[3]【2026年03月度_全社】RFM客層一覧表データ!$A:$A,[3]【2026年03月度_全社】RFM客層一覧表データ!E:E,"",0)</f>
        <v>259</v>
      </c>
      <c r="I2794" s="183">
        <f>_xlfn.XLOOKUP($A2794,[3]【2026年03月度_全社】RFM客層一覧表データ!$A:$A,[3]【2026年03月度_全社】RFM客層一覧表データ!F:F,"",0)</f>
        <v>46</v>
      </c>
      <c r="J2794" s="183">
        <v>666</v>
      </c>
      <c r="K2794" s="183">
        <v>240</v>
      </c>
      <c r="L2794" s="183">
        <v>278</v>
      </c>
      <c r="M2794" s="183">
        <v>53</v>
      </c>
      <c r="N2794" s="183">
        <v>681</v>
      </c>
      <c r="O2794" s="183">
        <v>246</v>
      </c>
      <c r="P2794" s="183">
        <v>272</v>
      </c>
      <c r="Q2794" s="183">
        <v>54</v>
      </c>
      <c r="R2794" s="183">
        <v>699</v>
      </c>
      <c r="S2794" s="183">
        <v>267</v>
      </c>
      <c r="T2794" s="183">
        <v>274</v>
      </c>
      <c r="U2794" s="183">
        <v>53</v>
      </c>
      <c r="V2794" s="183">
        <v>746</v>
      </c>
      <c r="W2794" s="183">
        <v>267</v>
      </c>
      <c r="X2794" s="183">
        <v>288</v>
      </c>
      <c r="Y2794" s="183">
        <v>58</v>
      </c>
    </row>
    <row r="2795" spans="1:25" x14ac:dyDescent="0.2">
      <c r="A2795" s="184">
        <v>12292052</v>
      </c>
      <c r="B2795" s="183" t="str">
        <f>[1]店マスタ!B2794</f>
        <v>中澤電気</v>
      </c>
      <c r="C2795" s="183">
        <v>2.5</v>
      </c>
      <c r="D2795" s="183">
        <v>2.5</v>
      </c>
      <c r="E2795" s="183" t="str">
        <f>_xlfn.XLOOKUP(A2795,[2]Sheet1!$R:$R,[2]Sheet1!$AB:$AB,"",0)</f>
        <v/>
      </c>
      <c r="F2795" s="183" t="str">
        <f>_xlfn.XLOOKUP($A2795,[3]【2026年03月度_全社】RFM客層一覧表データ!$A:$A,[3]【2026年03月度_全社】RFM客層一覧表データ!C:C,"",0)</f>
        <v/>
      </c>
      <c r="G2795" s="183" t="str">
        <f>_xlfn.XLOOKUP($A2795,[3]【2026年03月度_全社】RFM客層一覧表データ!$A:$A,[3]【2026年03月度_全社】RFM客層一覧表データ!D:D,"",0)</f>
        <v/>
      </c>
      <c r="H2795" s="183" t="str">
        <f>_xlfn.XLOOKUP($A2795,[3]【2026年03月度_全社】RFM客層一覧表データ!$A:$A,[3]【2026年03月度_全社】RFM客層一覧表データ!E:E,"",0)</f>
        <v/>
      </c>
      <c r="I2795" s="183" t="str">
        <f>_xlfn.XLOOKUP($A2795,[3]【2026年03月度_全社】RFM客層一覧表データ!$A:$A,[3]【2026年03月度_全社】RFM客層一覧表データ!F:F,"",0)</f>
        <v/>
      </c>
      <c r="J2795" s="183">
        <v>0</v>
      </c>
      <c r="K2795" s="183">
        <v>0</v>
      </c>
      <c r="L2795" s="183">
        <v>0</v>
      </c>
      <c r="M2795" s="183">
        <v>0</v>
      </c>
      <c r="N2795" s="183">
        <v>0</v>
      </c>
      <c r="O2795" s="183">
        <v>0</v>
      </c>
      <c r="P2795" s="183">
        <v>0</v>
      </c>
      <c r="Q2795" s="183">
        <v>0</v>
      </c>
      <c r="R2795" s="183">
        <v>0</v>
      </c>
      <c r="S2795" s="183">
        <v>0</v>
      </c>
      <c r="T2795" s="183">
        <v>0</v>
      </c>
      <c r="U2795" s="183">
        <v>0</v>
      </c>
      <c r="V2795" s="183">
        <v>0</v>
      </c>
      <c r="W2795" s="183">
        <v>0</v>
      </c>
      <c r="X2795" s="183">
        <v>0</v>
      </c>
      <c r="Y2795" s="183">
        <v>0</v>
      </c>
    </row>
    <row r="2796" spans="1:25" x14ac:dyDescent="0.2">
      <c r="A2796" s="184">
        <v>12293401</v>
      </c>
      <c r="B2796" s="183" t="str">
        <f>[1]店マスタ!B2795</f>
        <v>リンクスワタナベ</v>
      </c>
      <c r="C2796" s="183">
        <v>5.5</v>
      </c>
      <c r="D2796" s="183">
        <v>5.5</v>
      </c>
      <c r="E2796" s="183">
        <f>_xlfn.XLOOKUP(A2796,[2]Sheet1!$R:$R,[2]Sheet1!$AB:$AB,"",0)</f>
        <v>5.5</v>
      </c>
      <c r="F2796" s="183">
        <f>_xlfn.XLOOKUP($A2796,[3]【2026年03月度_全社】RFM客層一覧表データ!$A:$A,[3]【2026年03月度_全社】RFM客層一覧表データ!C:C,"",0)</f>
        <v>1011</v>
      </c>
      <c r="G2796" s="183">
        <f>_xlfn.XLOOKUP($A2796,[3]【2026年03月度_全社】RFM客層一覧表データ!$A:$A,[3]【2026年03月度_全社】RFM客層一覧表データ!D:D,"",0)</f>
        <v>498</v>
      </c>
      <c r="H2796" s="183">
        <f>_xlfn.XLOOKUP($A2796,[3]【2026年03月度_全社】RFM客層一覧表データ!$A:$A,[3]【2026年03月度_全社】RFM客層一覧表データ!E:E,"",0)</f>
        <v>552</v>
      </c>
      <c r="I2796" s="183">
        <f>_xlfn.XLOOKUP($A2796,[3]【2026年03月度_全社】RFM客層一覧表データ!$A:$A,[3]【2026年03月度_全社】RFM客層一覧表データ!F:F,"",0)</f>
        <v>57</v>
      </c>
      <c r="J2796" s="183">
        <v>1015</v>
      </c>
      <c r="K2796" s="183">
        <v>489</v>
      </c>
      <c r="L2796" s="183">
        <v>538</v>
      </c>
      <c r="M2796" s="183">
        <v>59</v>
      </c>
      <c r="N2796" s="183">
        <v>1036</v>
      </c>
      <c r="O2796" s="183">
        <v>482</v>
      </c>
      <c r="P2796" s="183">
        <v>572</v>
      </c>
      <c r="Q2796" s="183">
        <v>46</v>
      </c>
      <c r="R2796" s="183">
        <v>1061</v>
      </c>
      <c r="S2796" s="183">
        <v>494</v>
      </c>
      <c r="T2796" s="183">
        <v>598</v>
      </c>
      <c r="U2796" s="183">
        <v>49</v>
      </c>
      <c r="V2796" s="183">
        <v>1082</v>
      </c>
      <c r="W2796" s="183">
        <v>485</v>
      </c>
      <c r="X2796" s="183">
        <v>614</v>
      </c>
      <c r="Y2796" s="183">
        <v>45</v>
      </c>
    </row>
    <row r="2797" spans="1:25" x14ac:dyDescent="0.2">
      <c r="A2797" s="184">
        <v>12293405</v>
      </c>
      <c r="B2797" s="183" t="str">
        <f>[1]店マスタ!B2796</f>
        <v>株式会社　リンクス</v>
      </c>
      <c r="C2797" s="183">
        <v>0.5</v>
      </c>
      <c r="D2797" s="183">
        <v>0.5</v>
      </c>
      <c r="E2797" s="183">
        <f>_xlfn.XLOOKUP(A2797,[2]Sheet1!$R:$R,[2]Sheet1!$AB:$AB,"",0)</f>
        <v>0.5</v>
      </c>
      <c r="F2797" s="183" t="str">
        <f>_xlfn.XLOOKUP($A2797,[3]【2026年03月度_全社】RFM客層一覧表データ!$A:$A,[3]【2026年03月度_全社】RFM客層一覧表データ!C:C,"",0)</f>
        <v/>
      </c>
      <c r="G2797" s="183" t="str">
        <f>_xlfn.XLOOKUP($A2797,[3]【2026年03月度_全社】RFM客層一覧表データ!$A:$A,[3]【2026年03月度_全社】RFM客層一覧表データ!D:D,"",0)</f>
        <v/>
      </c>
      <c r="H2797" s="183" t="str">
        <f>_xlfn.XLOOKUP($A2797,[3]【2026年03月度_全社】RFM客層一覧表データ!$A:$A,[3]【2026年03月度_全社】RFM客層一覧表データ!E:E,"",0)</f>
        <v/>
      </c>
      <c r="I2797" s="183" t="str">
        <f>_xlfn.XLOOKUP($A2797,[3]【2026年03月度_全社】RFM客層一覧表データ!$A:$A,[3]【2026年03月度_全社】RFM客層一覧表データ!F:F,"",0)</f>
        <v/>
      </c>
      <c r="J2797" s="183">
        <v>0</v>
      </c>
      <c r="K2797" s="183">
        <v>0</v>
      </c>
      <c r="L2797" s="183">
        <v>0</v>
      </c>
      <c r="M2797" s="183">
        <v>0</v>
      </c>
      <c r="N2797" s="183">
        <v>0</v>
      </c>
      <c r="O2797" s="183">
        <v>0</v>
      </c>
      <c r="P2797" s="183">
        <v>0</v>
      </c>
      <c r="Q2797" s="183">
        <v>0</v>
      </c>
      <c r="R2797" s="183">
        <v>0</v>
      </c>
      <c r="S2797" s="183">
        <v>0</v>
      </c>
      <c r="T2797" s="183">
        <v>0</v>
      </c>
      <c r="U2797" s="183">
        <v>0</v>
      </c>
      <c r="V2797" s="183">
        <v>0</v>
      </c>
      <c r="W2797" s="183">
        <v>0</v>
      </c>
      <c r="X2797" s="183">
        <v>0</v>
      </c>
      <c r="Y2797" s="183">
        <v>0</v>
      </c>
    </row>
    <row r="2798" spans="1:25" x14ac:dyDescent="0.2">
      <c r="A2798" s="184">
        <v>12294018</v>
      </c>
      <c r="B2798" s="183" t="str">
        <f>[1]店マスタ!B2797</f>
        <v>鈴木電器</v>
      </c>
      <c r="C2798" s="183">
        <v>2.5</v>
      </c>
      <c r="D2798" s="183">
        <v>2.5</v>
      </c>
      <c r="E2798" s="183">
        <f>_xlfn.XLOOKUP(A2798,[2]Sheet1!$R:$R,[2]Sheet1!$AB:$AB,"",0)</f>
        <v>2.5</v>
      </c>
      <c r="F2798" s="183">
        <f>_xlfn.XLOOKUP($A2798,[3]【2026年03月度_全社】RFM客層一覧表データ!$A:$A,[3]【2026年03月度_全社】RFM客層一覧表データ!C:C,"",0)</f>
        <v>365</v>
      </c>
      <c r="G2798" s="183">
        <f>_xlfn.XLOOKUP($A2798,[3]【2026年03月度_全社】RFM客層一覧表データ!$A:$A,[3]【2026年03月度_全社】RFM客層一覧表データ!D:D,"",0)</f>
        <v>138</v>
      </c>
      <c r="H2798" s="183">
        <f>_xlfn.XLOOKUP($A2798,[3]【2026年03月度_全社】RFM客層一覧表データ!$A:$A,[3]【2026年03月度_全社】RFM客層一覧表データ!E:E,"",0)</f>
        <v>196</v>
      </c>
      <c r="I2798" s="183">
        <f>_xlfn.XLOOKUP($A2798,[3]【2026年03月度_全社】RFM客層一覧表データ!$A:$A,[3]【2026年03月度_全社】RFM客層一覧表データ!F:F,"",0)</f>
        <v>17</v>
      </c>
      <c r="J2798" s="183">
        <v>376</v>
      </c>
      <c r="K2798" s="183">
        <v>157</v>
      </c>
      <c r="L2798" s="183">
        <v>200</v>
      </c>
      <c r="M2798" s="183">
        <v>19</v>
      </c>
      <c r="N2798" s="183">
        <v>390</v>
      </c>
      <c r="O2798" s="183">
        <v>171</v>
      </c>
      <c r="P2798" s="183">
        <v>211</v>
      </c>
      <c r="Q2798" s="183">
        <v>25</v>
      </c>
      <c r="R2798" s="183">
        <v>396</v>
      </c>
      <c r="S2798" s="183">
        <v>163</v>
      </c>
      <c r="T2798" s="183">
        <v>214</v>
      </c>
      <c r="U2798" s="183">
        <v>16</v>
      </c>
      <c r="V2798" s="183">
        <v>418</v>
      </c>
      <c r="W2798" s="183">
        <v>193</v>
      </c>
      <c r="X2798" s="183">
        <v>225</v>
      </c>
      <c r="Y2798" s="183">
        <v>30</v>
      </c>
    </row>
    <row r="2799" spans="1:25" x14ac:dyDescent="0.2">
      <c r="A2799" s="184">
        <v>12295006</v>
      </c>
      <c r="B2799" s="183" t="str">
        <f>[1]店マスタ!B2798</f>
        <v>御神火テレビ楽器</v>
      </c>
      <c r="C2799" s="183">
        <v>2.5</v>
      </c>
      <c r="D2799" s="183">
        <v>2.5</v>
      </c>
      <c r="E2799" s="183">
        <f>_xlfn.XLOOKUP(A2799,[2]Sheet1!$R:$R,[2]Sheet1!$AB:$AB,"",0)</f>
        <v>2.5</v>
      </c>
      <c r="F2799" s="183">
        <f>_xlfn.XLOOKUP($A2799,[3]【2026年03月度_全社】RFM客層一覧表データ!$A:$A,[3]【2026年03月度_全社】RFM客層一覧表データ!C:C,"",0)</f>
        <v>605</v>
      </c>
      <c r="G2799" s="183">
        <f>_xlfn.XLOOKUP($A2799,[3]【2026年03月度_全社】RFM客層一覧表データ!$A:$A,[3]【2026年03月度_全社】RFM客層一覧表データ!D:D,"",0)</f>
        <v>225</v>
      </c>
      <c r="H2799" s="183">
        <f>_xlfn.XLOOKUP($A2799,[3]【2026年03月度_全社】RFM客層一覧表データ!$A:$A,[3]【2026年03月度_全社】RFM客層一覧表データ!E:E,"",0)</f>
        <v>221</v>
      </c>
      <c r="I2799" s="183">
        <f>_xlfn.XLOOKUP($A2799,[3]【2026年03月度_全社】RFM客層一覧表データ!$A:$A,[3]【2026年03月度_全社】RFM客層一覧表データ!F:F,"",0)</f>
        <v>75</v>
      </c>
      <c r="J2799" s="183">
        <v>604</v>
      </c>
      <c r="K2799" s="183">
        <v>203</v>
      </c>
      <c r="L2799" s="183">
        <v>242</v>
      </c>
      <c r="M2799" s="183">
        <v>54</v>
      </c>
      <c r="N2799" s="183">
        <v>627</v>
      </c>
      <c r="O2799" s="183">
        <v>195</v>
      </c>
      <c r="P2799" s="183">
        <v>247</v>
      </c>
      <c r="Q2799" s="183">
        <v>39</v>
      </c>
      <c r="R2799" s="183">
        <v>639</v>
      </c>
      <c r="S2799" s="183">
        <v>199</v>
      </c>
      <c r="T2799" s="183">
        <v>245</v>
      </c>
      <c r="U2799" s="183">
        <v>49</v>
      </c>
      <c r="V2799" s="183">
        <v>646</v>
      </c>
      <c r="W2799" s="183">
        <v>231</v>
      </c>
      <c r="X2799" s="183">
        <v>238</v>
      </c>
      <c r="Y2799" s="183">
        <v>63</v>
      </c>
    </row>
    <row r="2800" spans="1:25" x14ac:dyDescent="0.2">
      <c r="A2800" s="184">
        <v>12295007</v>
      </c>
      <c r="B2800" s="183" t="str">
        <f>[1]店マスタ!B2799</f>
        <v>（有）青木電気商会</v>
      </c>
      <c r="C2800" s="183">
        <v>2.5</v>
      </c>
      <c r="D2800" s="183">
        <v>2.5</v>
      </c>
      <c r="E2800" s="183">
        <f>_xlfn.XLOOKUP(A2800,[2]Sheet1!$R:$R,[2]Sheet1!$AB:$AB,"",0)</f>
        <v>2.5</v>
      </c>
      <c r="F2800" s="183">
        <f>_xlfn.XLOOKUP($A2800,[3]【2026年03月度_全社】RFM客層一覧表データ!$A:$A,[3]【2026年03月度_全社】RFM客層一覧表データ!C:C,"",0)</f>
        <v>414</v>
      </c>
      <c r="G2800" s="183">
        <f>_xlfn.XLOOKUP($A2800,[3]【2026年03月度_全社】RFM客層一覧表データ!$A:$A,[3]【2026年03月度_全社】RFM客層一覧表データ!D:D,"",0)</f>
        <v>152</v>
      </c>
      <c r="H2800" s="183">
        <f>_xlfn.XLOOKUP($A2800,[3]【2026年03月度_全社】RFM客層一覧表データ!$A:$A,[3]【2026年03月度_全社】RFM客層一覧表データ!E:E,"",0)</f>
        <v>194</v>
      </c>
      <c r="I2800" s="183">
        <f>_xlfn.XLOOKUP($A2800,[3]【2026年03月度_全社】RFM客層一覧表データ!$A:$A,[3]【2026年03月度_全社】RFM客層一覧表データ!F:F,"",0)</f>
        <v>26</v>
      </c>
      <c r="J2800" s="183">
        <v>430</v>
      </c>
      <c r="K2800" s="183">
        <v>158</v>
      </c>
      <c r="L2800" s="183">
        <v>205</v>
      </c>
      <c r="M2800" s="183">
        <v>28</v>
      </c>
      <c r="N2800" s="183">
        <v>453</v>
      </c>
      <c r="O2800" s="183">
        <v>167</v>
      </c>
      <c r="P2800" s="183">
        <v>215</v>
      </c>
      <c r="Q2800" s="183">
        <v>33</v>
      </c>
      <c r="R2800" s="183">
        <v>455</v>
      </c>
      <c r="S2800" s="183">
        <v>162</v>
      </c>
      <c r="T2800" s="183">
        <v>235</v>
      </c>
      <c r="U2800" s="183">
        <v>18</v>
      </c>
      <c r="V2800" s="183">
        <v>471</v>
      </c>
      <c r="W2800" s="183">
        <v>152</v>
      </c>
      <c r="X2800" s="183">
        <v>244</v>
      </c>
      <c r="Y2800" s="183">
        <v>12</v>
      </c>
    </row>
    <row r="2801" spans="1:25" x14ac:dyDescent="0.2">
      <c r="A2801" s="184">
        <v>12295013</v>
      </c>
      <c r="B2801" s="183" t="str">
        <f>[1]店マスタ!B2800</f>
        <v>高尾電器</v>
      </c>
      <c r="C2801" s="183">
        <v>1.5</v>
      </c>
      <c r="D2801" s="183">
        <v>1.5</v>
      </c>
      <c r="E2801" s="183" t="str">
        <f>_xlfn.XLOOKUP(A2801,[2]Sheet1!$R:$R,[2]Sheet1!$AB:$AB,"",0)</f>
        <v/>
      </c>
      <c r="F2801" s="183" t="str">
        <f>_xlfn.XLOOKUP($A2801,[3]【2026年03月度_全社】RFM客層一覧表データ!$A:$A,[3]【2026年03月度_全社】RFM客層一覧表データ!C:C,"",0)</f>
        <v/>
      </c>
      <c r="G2801" s="183" t="str">
        <f>_xlfn.XLOOKUP($A2801,[3]【2026年03月度_全社】RFM客層一覧表データ!$A:$A,[3]【2026年03月度_全社】RFM客層一覧表データ!D:D,"",0)</f>
        <v/>
      </c>
      <c r="H2801" s="183" t="str">
        <f>_xlfn.XLOOKUP($A2801,[3]【2026年03月度_全社】RFM客層一覧表データ!$A:$A,[3]【2026年03月度_全社】RFM客層一覧表データ!E:E,"",0)</f>
        <v/>
      </c>
      <c r="I2801" s="183" t="str">
        <f>_xlfn.XLOOKUP($A2801,[3]【2026年03月度_全社】RFM客層一覧表データ!$A:$A,[3]【2026年03月度_全社】RFM客層一覧表データ!F:F,"",0)</f>
        <v/>
      </c>
      <c r="J2801" s="183">
        <v>0</v>
      </c>
      <c r="K2801" s="183">
        <v>0</v>
      </c>
      <c r="L2801" s="183">
        <v>0</v>
      </c>
      <c r="M2801" s="183">
        <v>0</v>
      </c>
      <c r="N2801" s="183">
        <v>0</v>
      </c>
      <c r="O2801" s="183">
        <v>0</v>
      </c>
      <c r="P2801" s="183">
        <v>0</v>
      </c>
      <c r="Q2801" s="183">
        <v>0</v>
      </c>
      <c r="R2801" s="183">
        <v>0</v>
      </c>
      <c r="S2801" s="183">
        <v>0</v>
      </c>
      <c r="T2801" s="183">
        <v>0</v>
      </c>
      <c r="U2801" s="183">
        <v>0</v>
      </c>
      <c r="V2801" s="183">
        <v>0</v>
      </c>
      <c r="W2801" s="183">
        <v>0</v>
      </c>
      <c r="X2801" s="183">
        <v>0</v>
      </c>
      <c r="Y2801" s="183">
        <v>0</v>
      </c>
    </row>
    <row r="2802" spans="1:25" x14ac:dyDescent="0.2">
      <c r="A2802" s="184">
        <v>12301000</v>
      </c>
      <c r="B2802" s="183" t="str">
        <f>[1]店マスタ!B2801</f>
        <v>ドリームワン　アラウズ</v>
      </c>
      <c r="C2802" s="183">
        <v>4</v>
      </c>
      <c r="D2802" s="183">
        <v>4</v>
      </c>
      <c r="E2802" s="183">
        <f>_xlfn.XLOOKUP(A2802,[2]Sheet1!$R:$R,[2]Sheet1!$AB:$AB,"",0)</f>
        <v>4</v>
      </c>
      <c r="F2802" s="183">
        <f>_xlfn.XLOOKUP($A2802,[3]【2026年03月度_全社】RFM客層一覧表データ!$A:$A,[3]【2026年03月度_全社】RFM客層一覧表データ!C:C,"",0)</f>
        <v>0</v>
      </c>
      <c r="G2802" s="183">
        <f>_xlfn.XLOOKUP($A2802,[3]【2026年03月度_全社】RFM客層一覧表データ!$A:$A,[3]【2026年03月度_全社】RFM客層一覧表データ!D:D,"",0)</f>
        <v>0</v>
      </c>
      <c r="H2802" s="183">
        <f>_xlfn.XLOOKUP($A2802,[3]【2026年03月度_全社】RFM客層一覧表データ!$A:$A,[3]【2026年03月度_全社】RFM客層一覧表データ!E:E,"",0)</f>
        <v>0</v>
      </c>
      <c r="I2802" s="183">
        <f>_xlfn.XLOOKUP($A2802,[3]【2026年03月度_全社】RFM客層一覧表データ!$A:$A,[3]【2026年03月度_全社】RFM客層一覧表データ!F:F,"",0)</f>
        <v>0</v>
      </c>
      <c r="J2802" s="183">
        <v>17</v>
      </c>
      <c r="K2802" s="183">
        <v>0</v>
      </c>
      <c r="L2802" s="183">
        <v>0</v>
      </c>
      <c r="M2802" s="183">
        <v>0</v>
      </c>
      <c r="N2802" s="183">
        <v>17</v>
      </c>
      <c r="O2802" s="183">
        <v>0</v>
      </c>
      <c r="P2802" s="183">
        <v>7</v>
      </c>
      <c r="Q2802" s="183">
        <v>0</v>
      </c>
      <c r="R2802" s="183">
        <v>17</v>
      </c>
      <c r="S2802" s="183">
        <v>0</v>
      </c>
      <c r="T2802" s="183">
        <v>7</v>
      </c>
      <c r="U2802" s="183">
        <v>0</v>
      </c>
      <c r="V2802" s="183">
        <v>38</v>
      </c>
      <c r="W2802" s="183">
        <v>0</v>
      </c>
      <c r="X2802" s="183">
        <v>7</v>
      </c>
      <c r="Y2802" s="183">
        <v>0</v>
      </c>
    </row>
    <row r="2803" spans="1:25" x14ac:dyDescent="0.2">
      <c r="A2803" s="184">
        <v>12310013</v>
      </c>
      <c r="B2803" s="183" t="str">
        <f>[1]店マスタ!B2802</f>
        <v>パナライフ　田代店</v>
      </c>
      <c r="C2803" s="183">
        <v>2.5</v>
      </c>
      <c r="D2803" s="183">
        <v>1.5</v>
      </c>
      <c r="E2803" s="183">
        <f>_xlfn.XLOOKUP(A2803,[2]Sheet1!$R:$R,[2]Sheet1!$AB:$AB,"",0)</f>
        <v>1.5</v>
      </c>
      <c r="F2803" s="183">
        <f>_xlfn.XLOOKUP($A2803,[3]【2026年03月度_全社】RFM客層一覧表データ!$A:$A,[3]【2026年03月度_全社】RFM客層一覧表データ!C:C,"",0)</f>
        <v>605</v>
      </c>
      <c r="G2803" s="183">
        <f>_xlfn.XLOOKUP($A2803,[3]【2026年03月度_全社】RFM客層一覧表データ!$A:$A,[3]【2026年03月度_全社】RFM客層一覧表データ!D:D,"",0)</f>
        <v>251</v>
      </c>
      <c r="H2803" s="183">
        <f>_xlfn.XLOOKUP($A2803,[3]【2026年03月度_全社】RFM客層一覧表データ!$A:$A,[3]【2026年03月度_全社】RFM客層一覧表データ!E:E,"",0)</f>
        <v>272</v>
      </c>
      <c r="I2803" s="183">
        <f>_xlfn.XLOOKUP($A2803,[3]【2026年03月度_全社】RFM客層一覧表データ!$A:$A,[3]【2026年03月度_全社】RFM客層一覧表データ!F:F,"",0)</f>
        <v>46</v>
      </c>
      <c r="J2803" s="183">
        <v>617</v>
      </c>
      <c r="K2803" s="183">
        <v>276</v>
      </c>
      <c r="L2803" s="183">
        <v>276</v>
      </c>
      <c r="M2803" s="183">
        <v>61</v>
      </c>
      <c r="N2803" s="183">
        <v>612</v>
      </c>
      <c r="O2803" s="183">
        <v>255</v>
      </c>
      <c r="P2803" s="183">
        <v>263</v>
      </c>
      <c r="Q2803" s="183">
        <v>58</v>
      </c>
      <c r="R2803" s="183">
        <v>620</v>
      </c>
      <c r="S2803" s="183">
        <v>256</v>
      </c>
      <c r="T2803" s="183">
        <v>259</v>
      </c>
      <c r="U2803" s="183">
        <v>46</v>
      </c>
      <c r="V2803" s="183">
        <v>613</v>
      </c>
      <c r="W2803" s="183">
        <v>276</v>
      </c>
      <c r="X2803" s="183">
        <v>258</v>
      </c>
      <c r="Y2803" s="183">
        <v>66</v>
      </c>
    </row>
    <row r="2804" spans="1:25" x14ac:dyDescent="0.2">
      <c r="A2804" s="184">
        <v>12310019</v>
      </c>
      <c r="B2804" s="183" t="str">
        <f>[1]店マスタ!B2803</f>
        <v>ドリームＮＥＴ　クラチ</v>
      </c>
      <c r="C2804" s="183">
        <v>2.5</v>
      </c>
      <c r="D2804" s="183">
        <v>2</v>
      </c>
      <c r="E2804" s="183">
        <f>_xlfn.XLOOKUP(A2804,[2]Sheet1!$R:$R,[2]Sheet1!$AB:$AB,"",0)</f>
        <v>2</v>
      </c>
      <c r="F2804" s="183" t="str">
        <f>_xlfn.XLOOKUP($A2804,[3]【2026年03月度_全社】RFM客層一覧表データ!$A:$A,[3]【2026年03月度_全社】RFM客層一覧表データ!C:C,"",0)</f>
        <v/>
      </c>
      <c r="G2804" s="183" t="str">
        <f>_xlfn.XLOOKUP($A2804,[3]【2026年03月度_全社】RFM客層一覧表データ!$A:$A,[3]【2026年03月度_全社】RFM客層一覧表データ!D:D,"",0)</f>
        <v/>
      </c>
      <c r="H2804" s="183" t="str">
        <f>_xlfn.XLOOKUP($A2804,[3]【2026年03月度_全社】RFM客層一覧表データ!$A:$A,[3]【2026年03月度_全社】RFM客層一覧表データ!E:E,"",0)</f>
        <v/>
      </c>
      <c r="I2804" s="183" t="str">
        <f>_xlfn.XLOOKUP($A2804,[3]【2026年03月度_全社】RFM客層一覧表データ!$A:$A,[3]【2026年03月度_全社】RFM客層一覧表データ!F:F,"",0)</f>
        <v/>
      </c>
      <c r="J2804" s="183">
        <v>0</v>
      </c>
      <c r="K2804" s="183">
        <v>0</v>
      </c>
      <c r="L2804" s="183">
        <v>0</v>
      </c>
      <c r="M2804" s="183">
        <v>0</v>
      </c>
      <c r="N2804" s="183">
        <v>0</v>
      </c>
      <c r="O2804" s="183">
        <v>0</v>
      </c>
      <c r="P2804" s="183">
        <v>0</v>
      </c>
      <c r="Q2804" s="183">
        <v>0</v>
      </c>
      <c r="R2804" s="183">
        <v>0</v>
      </c>
      <c r="S2804" s="183">
        <v>0</v>
      </c>
      <c r="T2804" s="183">
        <v>0</v>
      </c>
      <c r="U2804" s="183">
        <v>0</v>
      </c>
      <c r="V2804" s="183">
        <v>0</v>
      </c>
      <c r="W2804" s="183">
        <v>0</v>
      </c>
      <c r="X2804" s="183">
        <v>0</v>
      </c>
      <c r="Y2804" s="183">
        <v>0</v>
      </c>
    </row>
    <row r="2805" spans="1:25" x14ac:dyDescent="0.2">
      <c r="A2805" s="184">
        <v>12310046</v>
      </c>
      <c r="B2805" s="183" t="str">
        <f>[1]店マスタ!B2804</f>
        <v>パナライフ高見店</v>
      </c>
      <c r="C2805" s="183">
        <v>1.5</v>
      </c>
      <c r="D2805" s="183">
        <v>1.5</v>
      </c>
      <c r="E2805" s="183" t="str">
        <f>_xlfn.XLOOKUP(A2805,[2]Sheet1!$R:$R,[2]Sheet1!$AB:$AB,"",0)</f>
        <v/>
      </c>
      <c r="F2805" s="183" t="str">
        <f>_xlfn.XLOOKUP($A2805,[3]【2026年03月度_全社】RFM客層一覧表データ!$A:$A,[3]【2026年03月度_全社】RFM客層一覧表データ!C:C,"",0)</f>
        <v/>
      </c>
      <c r="G2805" s="183" t="str">
        <f>_xlfn.XLOOKUP($A2805,[3]【2026年03月度_全社】RFM客層一覧表データ!$A:$A,[3]【2026年03月度_全社】RFM客層一覧表データ!D:D,"",0)</f>
        <v/>
      </c>
      <c r="H2805" s="183" t="str">
        <f>_xlfn.XLOOKUP($A2805,[3]【2026年03月度_全社】RFM客層一覧表データ!$A:$A,[3]【2026年03月度_全社】RFM客層一覧表データ!E:E,"",0)</f>
        <v/>
      </c>
      <c r="I2805" s="183" t="str">
        <f>_xlfn.XLOOKUP($A2805,[3]【2026年03月度_全社】RFM客層一覧表データ!$A:$A,[3]【2026年03月度_全社】RFM客層一覧表データ!F:F,"",0)</f>
        <v/>
      </c>
      <c r="J2805" s="183">
        <v>329</v>
      </c>
      <c r="K2805" s="183">
        <v>93</v>
      </c>
      <c r="L2805" s="183">
        <v>121</v>
      </c>
      <c r="M2805" s="183">
        <v>16</v>
      </c>
      <c r="N2805" s="183">
        <v>343</v>
      </c>
      <c r="O2805" s="183">
        <v>131</v>
      </c>
      <c r="P2805" s="183">
        <v>125</v>
      </c>
      <c r="Q2805" s="183">
        <v>27</v>
      </c>
      <c r="R2805" s="183">
        <v>383</v>
      </c>
      <c r="S2805" s="183">
        <v>128</v>
      </c>
      <c r="T2805" s="183">
        <v>122</v>
      </c>
      <c r="U2805" s="183">
        <v>27</v>
      </c>
      <c r="V2805" s="183">
        <v>382</v>
      </c>
      <c r="W2805" s="183">
        <v>163</v>
      </c>
      <c r="X2805" s="183">
        <v>131</v>
      </c>
      <c r="Y2805" s="183">
        <v>45</v>
      </c>
    </row>
    <row r="2806" spans="1:25" x14ac:dyDescent="0.2">
      <c r="A2806" s="184">
        <v>12310056</v>
      </c>
      <c r="B2806" s="183" t="str">
        <f>[1]店マスタ!B2805</f>
        <v>村上電気商会</v>
      </c>
      <c r="C2806" s="183">
        <v>2.5</v>
      </c>
      <c r="D2806" s="183">
        <v>0</v>
      </c>
      <c r="E2806" s="183" t="str">
        <f>_xlfn.XLOOKUP(A2806,[2]Sheet1!$R:$R,[2]Sheet1!$AB:$AB,"",0)</f>
        <v/>
      </c>
      <c r="F2806" s="183" t="str">
        <f>_xlfn.XLOOKUP($A2806,[3]【2026年03月度_全社】RFM客層一覧表データ!$A:$A,[3]【2026年03月度_全社】RFM客層一覧表データ!C:C,"",0)</f>
        <v/>
      </c>
      <c r="G2806" s="183" t="str">
        <f>_xlfn.XLOOKUP($A2806,[3]【2026年03月度_全社】RFM客層一覧表データ!$A:$A,[3]【2026年03月度_全社】RFM客層一覧表データ!D:D,"",0)</f>
        <v/>
      </c>
      <c r="H2806" s="183" t="str">
        <f>_xlfn.XLOOKUP($A2806,[3]【2026年03月度_全社】RFM客層一覧表データ!$A:$A,[3]【2026年03月度_全社】RFM客層一覧表データ!E:E,"",0)</f>
        <v/>
      </c>
      <c r="I2806" s="183" t="str">
        <f>_xlfn.XLOOKUP($A2806,[3]【2026年03月度_全社】RFM客層一覧表データ!$A:$A,[3]【2026年03月度_全社】RFM客層一覧表データ!F:F,"",0)</f>
        <v/>
      </c>
      <c r="J2806" s="183">
        <v>0</v>
      </c>
      <c r="K2806" s="183">
        <v>0</v>
      </c>
      <c r="L2806" s="183">
        <v>0</v>
      </c>
      <c r="M2806" s="183">
        <v>0</v>
      </c>
      <c r="N2806" s="183">
        <v>0</v>
      </c>
      <c r="O2806" s="183">
        <v>0</v>
      </c>
      <c r="P2806" s="183">
        <v>0</v>
      </c>
      <c r="Q2806" s="183">
        <v>0</v>
      </c>
      <c r="R2806" s="183">
        <v>0</v>
      </c>
      <c r="S2806" s="183">
        <v>0</v>
      </c>
      <c r="T2806" s="183">
        <v>0</v>
      </c>
      <c r="U2806" s="183">
        <v>0</v>
      </c>
      <c r="V2806" s="183">
        <v>0</v>
      </c>
      <c r="W2806" s="183">
        <v>0</v>
      </c>
      <c r="X2806" s="183">
        <v>0</v>
      </c>
      <c r="Y2806" s="183">
        <v>0</v>
      </c>
    </row>
    <row r="2807" spans="1:25" x14ac:dyDescent="0.2">
      <c r="A2807" s="184">
        <v>12310061</v>
      </c>
      <c r="B2807" s="183" t="str">
        <f>[1]店マスタ!B2806</f>
        <v>（有）モリハシ電器</v>
      </c>
      <c r="C2807" s="183">
        <v>2.5</v>
      </c>
      <c r="D2807" s="183">
        <v>2.5</v>
      </c>
      <c r="E2807" s="183">
        <f>_xlfn.XLOOKUP(A2807,[2]Sheet1!$R:$R,[2]Sheet1!$AB:$AB,"",0)</f>
        <v>2.5</v>
      </c>
      <c r="F2807" s="183" t="str">
        <f>_xlfn.XLOOKUP($A2807,[3]【2026年03月度_全社】RFM客層一覧表データ!$A:$A,[3]【2026年03月度_全社】RFM客層一覧表データ!C:C,"",0)</f>
        <v/>
      </c>
      <c r="G2807" s="183" t="str">
        <f>_xlfn.XLOOKUP($A2807,[3]【2026年03月度_全社】RFM客層一覧表データ!$A:$A,[3]【2026年03月度_全社】RFM客層一覧表データ!D:D,"",0)</f>
        <v/>
      </c>
      <c r="H2807" s="183" t="str">
        <f>_xlfn.XLOOKUP($A2807,[3]【2026年03月度_全社】RFM客層一覧表データ!$A:$A,[3]【2026年03月度_全社】RFM客層一覧表データ!E:E,"",0)</f>
        <v/>
      </c>
      <c r="I2807" s="183" t="str">
        <f>_xlfn.XLOOKUP($A2807,[3]【2026年03月度_全社】RFM客層一覧表データ!$A:$A,[3]【2026年03月度_全社】RFM客層一覧表データ!F:F,"",0)</f>
        <v/>
      </c>
      <c r="J2807" s="183">
        <v>0</v>
      </c>
      <c r="K2807" s="183">
        <v>0</v>
      </c>
      <c r="L2807" s="183">
        <v>0</v>
      </c>
      <c r="M2807" s="183">
        <v>0</v>
      </c>
      <c r="N2807" s="183">
        <v>0</v>
      </c>
      <c r="O2807" s="183">
        <v>0</v>
      </c>
      <c r="P2807" s="183">
        <v>0</v>
      </c>
      <c r="Q2807" s="183">
        <v>0</v>
      </c>
      <c r="R2807" s="183">
        <v>0</v>
      </c>
      <c r="S2807" s="183">
        <v>0</v>
      </c>
      <c r="T2807" s="183">
        <v>0</v>
      </c>
      <c r="U2807" s="183">
        <v>0</v>
      </c>
      <c r="V2807" s="183">
        <v>0</v>
      </c>
      <c r="W2807" s="183">
        <v>0</v>
      </c>
      <c r="X2807" s="183">
        <v>0</v>
      </c>
      <c r="Y2807" s="183">
        <v>0</v>
      </c>
    </row>
    <row r="2808" spans="1:25" x14ac:dyDescent="0.2">
      <c r="A2808" s="184">
        <v>12310062</v>
      </c>
      <c r="B2808" s="183" t="str">
        <f>[1]店マスタ!B2807</f>
        <v>（株）ナショナルヤガタ</v>
      </c>
      <c r="C2808" s="183">
        <v>9</v>
      </c>
      <c r="D2808" s="183">
        <v>9</v>
      </c>
      <c r="E2808" s="183">
        <f>_xlfn.XLOOKUP(A2808,[2]Sheet1!$R:$R,[2]Sheet1!$AB:$AB,"",0)</f>
        <v>9</v>
      </c>
      <c r="F2808" s="183">
        <f>_xlfn.XLOOKUP($A2808,[3]【2026年03月度_全社】RFM客層一覧表データ!$A:$A,[3]【2026年03月度_全社】RFM客層一覧表データ!C:C,"",0)</f>
        <v>1519</v>
      </c>
      <c r="G2808" s="183">
        <f>_xlfn.XLOOKUP($A2808,[3]【2026年03月度_全社】RFM客層一覧表データ!$A:$A,[3]【2026年03月度_全社】RFM客層一覧表データ!D:D,"",0)</f>
        <v>663</v>
      </c>
      <c r="H2808" s="183">
        <f>_xlfn.XLOOKUP($A2808,[3]【2026年03月度_全社】RFM客層一覧表データ!$A:$A,[3]【2026年03月度_全社】RFM客層一覧表データ!E:E,"",0)</f>
        <v>536</v>
      </c>
      <c r="I2808" s="183">
        <f>_xlfn.XLOOKUP($A2808,[3]【2026年03月度_全社】RFM客層一覧表データ!$A:$A,[3]【2026年03月度_全社】RFM客層一覧表データ!F:F,"",0)</f>
        <v>204</v>
      </c>
      <c r="J2808" s="183">
        <v>1461</v>
      </c>
      <c r="K2808" s="183">
        <v>634</v>
      </c>
      <c r="L2808" s="183">
        <v>515</v>
      </c>
      <c r="M2808" s="183">
        <v>196</v>
      </c>
      <c r="N2808" s="183">
        <v>1393</v>
      </c>
      <c r="O2808" s="183">
        <v>545</v>
      </c>
      <c r="P2808" s="183">
        <v>504</v>
      </c>
      <c r="Q2808" s="183">
        <v>143</v>
      </c>
      <c r="R2808" s="183">
        <v>1449</v>
      </c>
      <c r="S2808" s="183">
        <v>536</v>
      </c>
      <c r="T2808" s="183">
        <v>530</v>
      </c>
      <c r="U2808" s="183">
        <v>116</v>
      </c>
      <c r="V2808" s="183">
        <v>1493</v>
      </c>
      <c r="W2808" s="183">
        <v>534</v>
      </c>
      <c r="X2808" s="183">
        <v>528</v>
      </c>
      <c r="Y2808" s="183">
        <v>117</v>
      </c>
    </row>
    <row r="2809" spans="1:25" x14ac:dyDescent="0.2">
      <c r="A2809" s="184">
        <v>12310067</v>
      </c>
      <c r="B2809" s="183" t="str">
        <f>[1]店マスタ!B2808</f>
        <v>パナライフ　星ケ丘店</v>
      </c>
      <c r="C2809" s="183">
        <v>2</v>
      </c>
      <c r="D2809" s="183">
        <v>2</v>
      </c>
      <c r="E2809" s="183">
        <f>_xlfn.XLOOKUP(A2809,[2]Sheet1!$R:$R,[2]Sheet1!$AB:$AB,"",0)</f>
        <v>2</v>
      </c>
      <c r="F2809" s="183">
        <f>_xlfn.XLOOKUP($A2809,[3]【2026年03月度_全社】RFM客層一覧表データ!$A:$A,[3]【2026年03月度_全社】RFM客層一覧表データ!C:C,"",0)</f>
        <v>743</v>
      </c>
      <c r="G2809" s="183">
        <f>_xlfn.XLOOKUP($A2809,[3]【2026年03月度_全社】RFM客層一覧表データ!$A:$A,[3]【2026年03月度_全社】RFM客層一覧表データ!D:D,"",0)</f>
        <v>276</v>
      </c>
      <c r="H2809" s="183">
        <f>_xlfn.XLOOKUP($A2809,[3]【2026年03月度_全社】RFM客層一覧表データ!$A:$A,[3]【2026年03月度_全社】RFM客層一覧表データ!E:E,"",0)</f>
        <v>240</v>
      </c>
      <c r="I2809" s="183">
        <f>_xlfn.XLOOKUP($A2809,[3]【2026年03月度_全社】RFM客層一覧表データ!$A:$A,[3]【2026年03月度_全社】RFM客層一覧表データ!F:F,"",0)</f>
        <v>91</v>
      </c>
      <c r="J2809" s="183">
        <v>725</v>
      </c>
      <c r="K2809" s="183">
        <v>273</v>
      </c>
      <c r="L2809" s="183">
        <v>246</v>
      </c>
      <c r="M2809" s="183">
        <v>66</v>
      </c>
      <c r="N2809" s="183">
        <v>717</v>
      </c>
      <c r="O2809" s="183">
        <v>280</v>
      </c>
      <c r="P2809" s="183">
        <v>234</v>
      </c>
      <c r="Q2809" s="183">
        <v>79</v>
      </c>
      <c r="R2809" s="183">
        <v>677</v>
      </c>
      <c r="S2809" s="183">
        <v>295</v>
      </c>
      <c r="T2809" s="183">
        <v>229</v>
      </c>
      <c r="U2809" s="183">
        <v>75</v>
      </c>
      <c r="V2809" s="183">
        <v>653</v>
      </c>
      <c r="W2809" s="183">
        <v>289</v>
      </c>
      <c r="X2809" s="183">
        <v>216</v>
      </c>
      <c r="Y2809" s="183">
        <v>82</v>
      </c>
    </row>
    <row r="2810" spans="1:25" x14ac:dyDescent="0.2">
      <c r="A2810" s="184">
        <v>12311020</v>
      </c>
      <c r="B2810" s="183" t="str">
        <f>[1]店マスタ!B2809</f>
        <v>ドリームワン　あおやま</v>
      </c>
      <c r="C2810" s="183">
        <v>1</v>
      </c>
      <c r="D2810" s="183">
        <v>1</v>
      </c>
      <c r="E2810" s="183">
        <f>_xlfn.XLOOKUP(A2810,[2]Sheet1!$R:$R,[2]Sheet1!$AB:$AB,"",0)</f>
        <v>1</v>
      </c>
      <c r="F2810" s="183" t="str">
        <f>_xlfn.XLOOKUP($A2810,[3]【2026年03月度_全社】RFM客層一覧表データ!$A:$A,[3]【2026年03月度_全社】RFM客層一覧表データ!C:C,"",0)</f>
        <v/>
      </c>
      <c r="G2810" s="183" t="str">
        <f>_xlfn.XLOOKUP($A2810,[3]【2026年03月度_全社】RFM客層一覧表データ!$A:$A,[3]【2026年03月度_全社】RFM客層一覧表データ!D:D,"",0)</f>
        <v/>
      </c>
      <c r="H2810" s="183" t="str">
        <f>_xlfn.XLOOKUP($A2810,[3]【2026年03月度_全社】RFM客層一覧表データ!$A:$A,[3]【2026年03月度_全社】RFM客層一覧表データ!E:E,"",0)</f>
        <v/>
      </c>
      <c r="I2810" s="183" t="str">
        <f>_xlfn.XLOOKUP($A2810,[3]【2026年03月度_全社】RFM客層一覧表データ!$A:$A,[3]【2026年03月度_全社】RFM客層一覧表データ!F:F,"",0)</f>
        <v/>
      </c>
      <c r="J2810" s="183">
        <v>0</v>
      </c>
      <c r="K2810" s="183">
        <v>0</v>
      </c>
      <c r="L2810" s="183">
        <v>0</v>
      </c>
      <c r="M2810" s="183">
        <v>0</v>
      </c>
      <c r="N2810" s="183">
        <v>0</v>
      </c>
      <c r="O2810" s="183">
        <v>0</v>
      </c>
      <c r="P2810" s="183">
        <v>0</v>
      </c>
      <c r="Q2810" s="183">
        <v>0</v>
      </c>
      <c r="R2810" s="183">
        <v>0</v>
      </c>
      <c r="S2810" s="183">
        <v>0</v>
      </c>
      <c r="T2810" s="183">
        <v>0</v>
      </c>
      <c r="U2810" s="183">
        <v>0</v>
      </c>
      <c r="V2810" s="183">
        <v>0</v>
      </c>
      <c r="W2810" s="183">
        <v>0</v>
      </c>
      <c r="X2810" s="183">
        <v>0</v>
      </c>
      <c r="Y2810" s="183">
        <v>0</v>
      </c>
    </row>
    <row r="2811" spans="1:25" x14ac:dyDescent="0.2">
      <c r="A2811" s="184">
        <v>12312081</v>
      </c>
      <c r="B2811" s="183" t="str">
        <f>[1]店マスタ!B2810</f>
        <v>株式会社　宮田電器商会</v>
      </c>
      <c r="C2811" s="183">
        <v>5</v>
      </c>
      <c r="D2811" s="183">
        <v>4.5</v>
      </c>
      <c r="E2811" s="183">
        <f>_xlfn.XLOOKUP(A2811,[2]Sheet1!$R:$R,[2]Sheet1!$AB:$AB,"",0)</f>
        <v>4.5</v>
      </c>
      <c r="F2811" s="183" t="str">
        <f>_xlfn.XLOOKUP($A2811,[3]【2026年03月度_全社】RFM客層一覧表データ!$A:$A,[3]【2026年03月度_全社】RFM客層一覧表データ!C:C,"",0)</f>
        <v/>
      </c>
      <c r="G2811" s="183" t="str">
        <f>_xlfn.XLOOKUP($A2811,[3]【2026年03月度_全社】RFM客層一覧表データ!$A:$A,[3]【2026年03月度_全社】RFM客層一覧表データ!D:D,"",0)</f>
        <v/>
      </c>
      <c r="H2811" s="183" t="str">
        <f>_xlfn.XLOOKUP($A2811,[3]【2026年03月度_全社】RFM客層一覧表データ!$A:$A,[3]【2026年03月度_全社】RFM客層一覧表データ!E:E,"",0)</f>
        <v/>
      </c>
      <c r="I2811" s="183" t="str">
        <f>_xlfn.XLOOKUP($A2811,[3]【2026年03月度_全社】RFM客層一覧表データ!$A:$A,[3]【2026年03月度_全社】RFM客層一覧表データ!F:F,"",0)</f>
        <v/>
      </c>
      <c r="J2811" s="183">
        <v>0</v>
      </c>
      <c r="K2811" s="183">
        <v>0</v>
      </c>
      <c r="L2811" s="183">
        <v>0</v>
      </c>
      <c r="M2811" s="183">
        <v>0</v>
      </c>
      <c r="N2811" s="183">
        <v>0</v>
      </c>
      <c r="O2811" s="183">
        <v>0</v>
      </c>
      <c r="P2811" s="183">
        <v>0</v>
      </c>
      <c r="Q2811" s="183">
        <v>0</v>
      </c>
      <c r="R2811" s="183">
        <v>0</v>
      </c>
      <c r="S2811" s="183">
        <v>0</v>
      </c>
      <c r="T2811" s="183">
        <v>0</v>
      </c>
      <c r="U2811" s="183">
        <v>0</v>
      </c>
      <c r="V2811" s="183">
        <v>0</v>
      </c>
      <c r="W2811" s="183">
        <v>0</v>
      </c>
      <c r="X2811" s="183">
        <v>0</v>
      </c>
      <c r="Y2811" s="183">
        <v>0</v>
      </c>
    </row>
    <row r="2812" spans="1:25" x14ac:dyDescent="0.2">
      <c r="A2812" s="184">
        <v>12312902</v>
      </c>
      <c r="B2812" s="183" t="str">
        <f>[1]店マスタ!B2811</f>
        <v>ＥＬＥＴ’Ｓはやかわ</v>
      </c>
      <c r="C2812" s="183">
        <v>1.5</v>
      </c>
      <c r="D2812" s="183">
        <v>1.5</v>
      </c>
      <c r="E2812" s="183">
        <f>_xlfn.XLOOKUP(A2812,[2]Sheet1!$R:$R,[2]Sheet1!$AB:$AB,"",0)</f>
        <v>1.5</v>
      </c>
      <c r="F2812" s="183">
        <f>_xlfn.XLOOKUP($A2812,[3]【2026年03月度_全社】RFM客層一覧表データ!$A:$A,[3]【2026年03月度_全社】RFM客層一覧表データ!C:C,"",0)</f>
        <v>143</v>
      </c>
      <c r="G2812" s="183">
        <f>_xlfn.XLOOKUP($A2812,[3]【2026年03月度_全社】RFM客層一覧表データ!$A:$A,[3]【2026年03月度_全社】RFM客層一覧表データ!D:D,"",0)</f>
        <v>43</v>
      </c>
      <c r="H2812" s="183">
        <f>_xlfn.XLOOKUP($A2812,[3]【2026年03月度_全社】RFM客層一覧表データ!$A:$A,[3]【2026年03月度_全社】RFM客層一覧表データ!E:E,"",0)</f>
        <v>41</v>
      </c>
      <c r="I2812" s="183">
        <f>_xlfn.XLOOKUP($A2812,[3]【2026年03月度_全社】RFM客層一覧表データ!$A:$A,[3]【2026年03月度_全社】RFM客層一覧表データ!F:F,"",0)</f>
        <v>0</v>
      </c>
      <c r="J2812" s="183">
        <v>146</v>
      </c>
      <c r="K2812" s="183">
        <v>14</v>
      </c>
      <c r="L2812" s="183">
        <v>61</v>
      </c>
      <c r="M2812" s="183">
        <v>0</v>
      </c>
      <c r="N2812" s="183">
        <v>165</v>
      </c>
      <c r="O2812" s="183">
        <v>57</v>
      </c>
      <c r="P2812" s="183">
        <v>64</v>
      </c>
      <c r="Q2812" s="183">
        <v>1</v>
      </c>
      <c r="R2812" s="183">
        <v>175</v>
      </c>
      <c r="S2812" s="183">
        <v>42</v>
      </c>
      <c r="T2812" s="183">
        <v>72</v>
      </c>
      <c r="U2812" s="183">
        <v>0</v>
      </c>
      <c r="V2812" s="183">
        <v>185</v>
      </c>
      <c r="W2812" s="183">
        <v>60</v>
      </c>
      <c r="X2812" s="183">
        <v>72</v>
      </c>
      <c r="Y2812" s="183">
        <v>0</v>
      </c>
    </row>
    <row r="2813" spans="1:25" x14ac:dyDescent="0.2">
      <c r="A2813" s="184">
        <v>12312911</v>
      </c>
      <c r="B2813" s="183" t="str">
        <f>[1]店マスタ!B2812</f>
        <v>パナホーンズさとう</v>
      </c>
      <c r="C2813" s="183">
        <v>2</v>
      </c>
      <c r="D2813" s="183">
        <v>2</v>
      </c>
      <c r="E2813" s="183">
        <f>_xlfn.XLOOKUP(A2813,[2]Sheet1!$R:$R,[2]Sheet1!$AB:$AB,"",0)</f>
        <v>2</v>
      </c>
      <c r="F2813" s="183">
        <f>_xlfn.XLOOKUP($A2813,[3]【2026年03月度_全社】RFM客層一覧表データ!$A:$A,[3]【2026年03月度_全社】RFM客層一覧表データ!C:C,"",0)</f>
        <v>324</v>
      </c>
      <c r="G2813" s="183">
        <f>_xlfn.XLOOKUP($A2813,[3]【2026年03月度_全社】RFM客層一覧表データ!$A:$A,[3]【2026年03月度_全社】RFM客層一覧表データ!D:D,"",0)</f>
        <v>168</v>
      </c>
      <c r="H2813" s="183">
        <f>_xlfn.XLOOKUP($A2813,[3]【2026年03月度_全社】RFM客層一覧表データ!$A:$A,[3]【2026年03月度_全社】RFM客層一覧表データ!E:E,"",0)</f>
        <v>190</v>
      </c>
      <c r="I2813" s="183">
        <f>_xlfn.XLOOKUP($A2813,[3]【2026年03月度_全社】RFM客層一覧表データ!$A:$A,[3]【2026年03月度_全社】RFM客層一覧表データ!F:F,"",0)</f>
        <v>40</v>
      </c>
      <c r="J2813" s="183">
        <v>305</v>
      </c>
      <c r="K2813" s="183">
        <v>151</v>
      </c>
      <c r="L2813" s="183">
        <v>187</v>
      </c>
      <c r="M2813" s="183">
        <v>43</v>
      </c>
      <c r="N2813" s="183">
        <v>280</v>
      </c>
      <c r="O2813" s="183">
        <v>142</v>
      </c>
      <c r="P2813" s="183">
        <v>198</v>
      </c>
      <c r="Q2813" s="183">
        <v>7</v>
      </c>
      <c r="R2813" s="183">
        <v>292</v>
      </c>
      <c r="S2813" s="183">
        <v>133</v>
      </c>
      <c r="T2813" s="183">
        <v>209</v>
      </c>
      <c r="U2813" s="183">
        <v>5</v>
      </c>
      <c r="V2813" s="183">
        <v>300</v>
      </c>
      <c r="W2813" s="183">
        <v>160</v>
      </c>
      <c r="X2813" s="183">
        <v>214</v>
      </c>
      <c r="Y2813" s="183">
        <v>9</v>
      </c>
    </row>
    <row r="2814" spans="1:25" x14ac:dyDescent="0.2">
      <c r="A2814" s="184">
        <v>12313025</v>
      </c>
      <c r="B2814" s="183" t="str">
        <f>[1]店マスタ!B2813</f>
        <v>キョクナンドー本店</v>
      </c>
      <c r="C2814" s="183">
        <v>1.5</v>
      </c>
      <c r="D2814" s="183">
        <v>0</v>
      </c>
      <c r="E2814" s="183" t="str">
        <f>_xlfn.XLOOKUP(A2814,[2]Sheet1!$R:$R,[2]Sheet1!$AB:$AB,"",0)</f>
        <v/>
      </c>
      <c r="F2814" s="183" t="str">
        <f>_xlfn.XLOOKUP($A2814,[3]【2026年03月度_全社】RFM客層一覧表データ!$A:$A,[3]【2026年03月度_全社】RFM客層一覧表データ!C:C,"",0)</f>
        <v/>
      </c>
      <c r="G2814" s="183" t="str">
        <f>_xlfn.XLOOKUP($A2814,[3]【2026年03月度_全社】RFM客層一覧表データ!$A:$A,[3]【2026年03月度_全社】RFM客層一覧表データ!D:D,"",0)</f>
        <v/>
      </c>
      <c r="H2814" s="183" t="str">
        <f>_xlfn.XLOOKUP($A2814,[3]【2026年03月度_全社】RFM客層一覧表データ!$A:$A,[3]【2026年03月度_全社】RFM客層一覧表データ!E:E,"",0)</f>
        <v/>
      </c>
      <c r="I2814" s="183" t="str">
        <f>_xlfn.XLOOKUP($A2814,[3]【2026年03月度_全社】RFM客層一覧表データ!$A:$A,[3]【2026年03月度_全社】RFM客層一覧表データ!F:F,"",0)</f>
        <v/>
      </c>
      <c r="J2814" s="183">
        <v>217</v>
      </c>
      <c r="K2814" s="183">
        <v>89</v>
      </c>
      <c r="L2814" s="183">
        <v>122</v>
      </c>
      <c r="M2814" s="183">
        <v>4</v>
      </c>
      <c r="N2814" s="183">
        <v>238</v>
      </c>
      <c r="O2814" s="183">
        <v>103</v>
      </c>
      <c r="P2814" s="183">
        <v>136</v>
      </c>
      <c r="Q2814" s="183">
        <v>4</v>
      </c>
      <c r="R2814" s="183">
        <v>253</v>
      </c>
      <c r="S2814" s="183">
        <v>123</v>
      </c>
      <c r="T2814" s="183">
        <v>145</v>
      </c>
      <c r="U2814" s="183">
        <v>5</v>
      </c>
      <c r="V2814" s="183">
        <v>283</v>
      </c>
      <c r="W2814" s="183">
        <v>132</v>
      </c>
      <c r="X2814" s="183">
        <v>153</v>
      </c>
      <c r="Y2814" s="183">
        <v>15</v>
      </c>
    </row>
    <row r="2815" spans="1:25" x14ac:dyDescent="0.2">
      <c r="A2815" s="184">
        <v>12313029</v>
      </c>
      <c r="B2815" s="183" t="str">
        <f>[1]店マスタ!B2814</f>
        <v>ドリームＮＥＴ　クニイ</v>
      </c>
      <c r="C2815" s="183">
        <v>2.5</v>
      </c>
      <c r="D2815" s="183">
        <v>2.5</v>
      </c>
      <c r="E2815" s="183">
        <f>_xlfn.XLOOKUP(A2815,[2]Sheet1!$R:$R,[2]Sheet1!$AB:$AB,"",0)</f>
        <v>2.5</v>
      </c>
      <c r="F2815" s="183" t="str">
        <f>_xlfn.XLOOKUP($A2815,[3]【2026年03月度_全社】RFM客層一覧表データ!$A:$A,[3]【2026年03月度_全社】RFM客層一覧表データ!C:C,"",0)</f>
        <v/>
      </c>
      <c r="G2815" s="183" t="str">
        <f>_xlfn.XLOOKUP($A2815,[3]【2026年03月度_全社】RFM客層一覧表データ!$A:$A,[3]【2026年03月度_全社】RFM客層一覧表データ!D:D,"",0)</f>
        <v/>
      </c>
      <c r="H2815" s="183" t="str">
        <f>_xlfn.XLOOKUP($A2815,[3]【2026年03月度_全社】RFM客層一覧表データ!$A:$A,[3]【2026年03月度_全社】RFM客層一覧表データ!E:E,"",0)</f>
        <v/>
      </c>
      <c r="I2815" s="183" t="str">
        <f>_xlfn.XLOOKUP($A2815,[3]【2026年03月度_全社】RFM客層一覧表データ!$A:$A,[3]【2026年03月度_全社】RFM客層一覧表データ!F:F,"",0)</f>
        <v/>
      </c>
      <c r="J2815" s="183">
        <v>2</v>
      </c>
      <c r="K2815" s="183">
        <v>0</v>
      </c>
      <c r="L2815" s="183">
        <v>0</v>
      </c>
      <c r="M2815" s="183">
        <v>0</v>
      </c>
      <c r="N2815" s="183">
        <v>28</v>
      </c>
      <c r="O2815" s="183">
        <v>1</v>
      </c>
      <c r="P2815" s="183">
        <v>0</v>
      </c>
      <c r="Q2815" s="183">
        <v>1</v>
      </c>
      <c r="R2815" s="183">
        <v>0</v>
      </c>
      <c r="S2815" s="183">
        <v>0</v>
      </c>
      <c r="T2815" s="183">
        <v>0</v>
      </c>
      <c r="U2815" s="183">
        <v>0</v>
      </c>
      <c r="V2815" s="183">
        <v>104</v>
      </c>
      <c r="W2815" s="183">
        <v>0</v>
      </c>
      <c r="X2815" s="183">
        <v>0</v>
      </c>
      <c r="Y2815" s="183">
        <v>0</v>
      </c>
    </row>
    <row r="2816" spans="1:25" x14ac:dyDescent="0.2">
      <c r="A2816" s="184">
        <v>12314005</v>
      </c>
      <c r="B2816" s="183" t="str">
        <f>[1]店マスタ!B2815</f>
        <v>ライフパートナあらいでんき</v>
      </c>
      <c r="C2816" s="183">
        <v>3.5</v>
      </c>
      <c r="D2816" s="183">
        <v>3.5</v>
      </c>
      <c r="E2816" s="183">
        <f>_xlfn.XLOOKUP(A2816,[2]Sheet1!$R:$R,[2]Sheet1!$AB:$AB,"",0)</f>
        <v>3.5</v>
      </c>
      <c r="F2816" s="183">
        <f>_xlfn.XLOOKUP($A2816,[3]【2026年03月度_全社】RFM客層一覧表データ!$A:$A,[3]【2026年03月度_全社】RFM客層一覧表データ!C:C,"",0)</f>
        <v>178</v>
      </c>
      <c r="G2816" s="183">
        <f>_xlfn.XLOOKUP($A2816,[3]【2026年03月度_全社】RFM客層一覧表データ!$A:$A,[3]【2026年03月度_全社】RFM客層一覧表データ!D:D,"",0)</f>
        <v>98</v>
      </c>
      <c r="H2816" s="183">
        <f>_xlfn.XLOOKUP($A2816,[3]【2026年03月度_全社】RFM客層一覧表データ!$A:$A,[3]【2026年03月度_全社】RFM客層一覧表データ!E:E,"",0)</f>
        <v>13</v>
      </c>
      <c r="I2816" s="183">
        <f>_xlfn.XLOOKUP($A2816,[3]【2026年03月度_全社】RFM客層一覧表データ!$A:$A,[3]【2026年03月度_全社】RFM客層一覧表データ!F:F,"",0)</f>
        <v>0</v>
      </c>
      <c r="J2816" s="183">
        <v>95</v>
      </c>
      <c r="K2816" s="183">
        <v>93</v>
      </c>
      <c r="L2816" s="183">
        <v>4</v>
      </c>
      <c r="M2816" s="183">
        <v>0</v>
      </c>
      <c r="N2816" s="183">
        <v>0</v>
      </c>
      <c r="O2816" s="183">
        <v>0</v>
      </c>
      <c r="P2816" s="183">
        <v>0</v>
      </c>
      <c r="Q2816" s="183">
        <v>0</v>
      </c>
      <c r="R2816" s="183">
        <v>0</v>
      </c>
      <c r="S2816" s="183">
        <v>0</v>
      </c>
      <c r="T2816" s="183">
        <v>0</v>
      </c>
      <c r="U2816" s="183">
        <v>0</v>
      </c>
      <c r="V2816" s="183">
        <v>0</v>
      </c>
      <c r="W2816" s="183">
        <v>0</v>
      </c>
      <c r="X2816" s="183">
        <v>0</v>
      </c>
      <c r="Y2816" s="183">
        <v>0</v>
      </c>
    </row>
    <row r="2817" spans="1:25" x14ac:dyDescent="0.2">
      <c r="A2817" s="184">
        <v>12314008</v>
      </c>
      <c r="B2817" s="183" t="str">
        <f>[1]店マスタ!B2816</f>
        <v>愛電館イカイ</v>
      </c>
      <c r="C2817" s="183">
        <v>1.5</v>
      </c>
      <c r="D2817" s="183">
        <v>1.5</v>
      </c>
      <c r="E2817" s="183">
        <f>_xlfn.XLOOKUP(A2817,[2]Sheet1!$R:$R,[2]Sheet1!$AB:$AB,"",0)</f>
        <v>1.5</v>
      </c>
      <c r="F2817" s="183">
        <f>_xlfn.XLOOKUP($A2817,[3]【2026年03月度_全社】RFM客層一覧表データ!$A:$A,[3]【2026年03月度_全社】RFM客層一覧表データ!C:C,"",0)</f>
        <v>283</v>
      </c>
      <c r="G2817" s="183">
        <f>_xlfn.XLOOKUP($A2817,[3]【2026年03月度_全社】RFM客層一覧表データ!$A:$A,[3]【2026年03月度_全社】RFM客層一覧表データ!D:D,"",0)</f>
        <v>109</v>
      </c>
      <c r="H2817" s="183">
        <f>_xlfn.XLOOKUP($A2817,[3]【2026年03月度_全社】RFM客層一覧表データ!$A:$A,[3]【2026年03月度_全社】RFM客層一覧表データ!E:E,"",0)</f>
        <v>143</v>
      </c>
      <c r="I2817" s="183">
        <f>_xlfn.XLOOKUP($A2817,[3]【2026年03月度_全社】RFM客層一覧表データ!$A:$A,[3]【2026年03月度_全社】RFM客層一覧表データ!F:F,"",0)</f>
        <v>15</v>
      </c>
      <c r="J2817" s="183">
        <v>301</v>
      </c>
      <c r="K2817" s="183">
        <v>124</v>
      </c>
      <c r="L2817" s="183">
        <v>148</v>
      </c>
      <c r="M2817" s="183">
        <v>15</v>
      </c>
      <c r="N2817" s="183">
        <v>297</v>
      </c>
      <c r="O2817" s="183">
        <v>116</v>
      </c>
      <c r="P2817" s="183">
        <v>151</v>
      </c>
      <c r="Q2817" s="183">
        <v>15</v>
      </c>
      <c r="R2817" s="183">
        <v>298</v>
      </c>
      <c r="S2817" s="183">
        <v>127</v>
      </c>
      <c r="T2817" s="183">
        <v>154</v>
      </c>
      <c r="U2817" s="183">
        <v>19</v>
      </c>
      <c r="V2817" s="183">
        <v>295</v>
      </c>
      <c r="W2817" s="183">
        <v>115</v>
      </c>
      <c r="X2817" s="183">
        <v>155</v>
      </c>
      <c r="Y2817" s="183">
        <v>25</v>
      </c>
    </row>
    <row r="2818" spans="1:25" x14ac:dyDescent="0.2">
      <c r="A2818" s="184">
        <v>12314039</v>
      </c>
      <c r="B2818" s="183" t="str">
        <f>[1]店マスタ!B2817</f>
        <v>株式会社　佐竹電気商会</v>
      </c>
      <c r="C2818" s="183">
        <v>2.5</v>
      </c>
      <c r="D2818" s="183">
        <v>2.5</v>
      </c>
      <c r="E2818" s="183">
        <f>_xlfn.XLOOKUP(A2818,[2]Sheet1!$R:$R,[2]Sheet1!$AB:$AB,"",0)</f>
        <v>2.5</v>
      </c>
      <c r="F2818" s="183">
        <f>_xlfn.XLOOKUP($A2818,[3]【2026年03月度_全社】RFM客層一覧表データ!$A:$A,[3]【2026年03月度_全社】RFM客層一覧表データ!C:C,"",0)</f>
        <v>731</v>
      </c>
      <c r="G2818" s="183">
        <f>_xlfn.XLOOKUP($A2818,[3]【2026年03月度_全社】RFM客層一覧表データ!$A:$A,[3]【2026年03月度_全社】RFM客層一覧表データ!D:D,"",0)</f>
        <v>299</v>
      </c>
      <c r="H2818" s="183">
        <f>_xlfn.XLOOKUP($A2818,[3]【2026年03月度_全社】RFM客層一覧表データ!$A:$A,[3]【2026年03月度_全社】RFM客層一覧表データ!E:E,"",0)</f>
        <v>381</v>
      </c>
      <c r="I2818" s="183">
        <f>_xlfn.XLOOKUP($A2818,[3]【2026年03月度_全社】RFM客層一覧表データ!$A:$A,[3]【2026年03月度_全社】RFM客層一覧表データ!F:F,"",0)</f>
        <v>49</v>
      </c>
      <c r="J2818" s="183">
        <v>742</v>
      </c>
      <c r="K2818" s="183">
        <v>289</v>
      </c>
      <c r="L2818" s="183">
        <v>399</v>
      </c>
      <c r="M2818" s="183">
        <v>40</v>
      </c>
      <c r="N2818" s="183">
        <v>754</v>
      </c>
      <c r="O2818" s="183">
        <v>320</v>
      </c>
      <c r="P2818" s="183">
        <v>410</v>
      </c>
      <c r="Q2818" s="183">
        <v>34</v>
      </c>
      <c r="R2818" s="183">
        <v>761</v>
      </c>
      <c r="S2818" s="183">
        <v>323</v>
      </c>
      <c r="T2818" s="183">
        <v>409</v>
      </c>
      <c r="U2818" s="183">
        <v>45</v>
      </c>
      <c r="V2818" s="183">
        <v>784</v>
      </c>
      <c r="W2818" s="183">
        <v>372</v>
      </c>
      <c r="X2818" s="183">
        <v>418</v>
      </c>
      <c r="Y2818" s="183">
        <v>50</v>
      </c>
    </row>
    <row r="2819" spans="1:25" x14ac:dyDescent="0.2">
      <c r="A2819" s="184">
        <v>12314051</v>
      </c>
      <c r="B2819" s="183" t="str">
        <f>[1]店マスタ!B2818</f>
        <v>マインド　すずき</v>
      </c>
      <c r="C2819" s="183">
        <v>1.5</v>
      </c>
      <c r="D2819" s="183">
        <v>1.5</v>
      </c>
      <c r="E2819" s="183" t="str">
        <f>_xlfn.XLOOKUP(A2819,[2]Sheet1!$R:$R,[2]Sheet1!$AB:$AB,"",0)</f>
        <v/>
      </c>
      <c r="F2819" s="183" t="str">
        <f>_xlfn.XLOOKUP($A2819,[3]【2026年03月度_全社】RFM客層一覧表データ!$A:$A,[3]【2026年03月度_全社】RFM客層一覧表データ!C:C,"",0)</f>
        <v/>
      </c>
      <c r="G2819" s="183" t="str">
        <f>_xlfn.XLOOKUP($A2819,[3]【2026年03月度_全社】RFM客層一覧表データ!$A:$A,[3]【2026年03月度_全社】RFM客層一覧表データ!D:D,"",0)</f>
        <v/>
      </c>
      <c r="H2819" s="183" t="str">
        <f>_xlfn.XLOOKUP($A2819,[3]【2026年03月度_全社】RFM客層一覧表データ!$A:$A,[3]【2026年03月度_全社】RFM客層一覧表データ!E:E,"",0)</f>
        <v/>
      </c>
      <c r="I2819" s="183" t="str">
        <f>_xlfn.XLOOKUP($A2819,[3]【2026年03月度_全社】RFM客層一覧表データ!$A:$A,[3]【2026年03月度_全社】RFM客層一覧表データ!F:F,"",0)</f>
        <v/>
      </c>
      <c r="J2819" s="183">
        <v>0</v>
      </c>
      <c r="K2819" s="183">
        <v>0</v>
      </c>
      <c r="L2819" s="183">
        <v>0</v>
      </c>
      <c r="M2819" s="183">
        <v>0</v>
      </c>
      <c r="N2819" s="183">
        <v>0</v>
      </c>
      <c r="O2819" s="183">
        <v>0</v>
      </c>
      <c r="P2819" s="183">
        <v>0</v>
      </c>
      <c r="Q2819" s="183">
        <v>0</v>
      </c>
      <c r="R2819" s="183">
        <v>0</v>
      </c>
      <c r="S2819" s="183">
        <v>0</v>
      </c>
      <c r="T2819" s="183">
        <v>0</v>
      </c>
      <c r="U2819" s="183">
        <v>0</v>
      </c>
      <c r="V2819" s="183">
        <v>0</v>
      </c>
      <c r="W2819" s="183">
        <v>0</v>
      </c>
      <c r="X2819" s="183">
        <v>0</v>
      </c>
      <c r="Y2819" s="183">
        <v>0</v>
      </c>
    </row>
    <row r="2820" spans="1:25" x14ac:dyDescent="0.2">
      <c r="A2820" s="184">
        <v>12314067</v>
      </c>
      <c r="B2820" s="183" t="str">
        <f>[1]店マスタ!B2819</f>
        <v>パナショップ　栄生</v>
      </c>
      <c r="C2820" s="183">
        <v>2.5</v>
      </c>
      <c r="D2820" s="183">
        <v>2.5</v>
      </c>
      <c r="E2820" s="183">
        <f>_xlfn.XLOOKUP(A2820,[2]Sheet1!$R:$R,[2]Sheet1!$AB:$AB,"",0)</f>
        <v>2.5</v>
      </c>
      <c r="F2820" s="183">
        <f>_xlfn.XLOOKUP($A2820,[3]【2026年03月度_全社】RFM客層一覧表データ!$A:$A,[3]【2026年03月度_全社】RFM客層一覧表データ!C:C,"",0)</f>
        <v>464</v>
      </c>
      <c r="G2820" s="183">
        <f>_xlfn.XLOOKUP($A2820,[3]【2026年03月度_全社】RFM客層一覧表データ!$A:$A,[3]【2026年03月度_全社】RFM客層一覧表データ!D:D,"",0)</f>
        <v>142</v>
      </c>
      <c r="H2820" s="183">
        <f>_xlfn.XLOOKUP($A2820,[3]【2026年03月度_全社】RFM客層一覧表データ!$A:$A,[3]【2026年03月度_全社】RFM客層一覧表データ!E:E,"",0)</f>
        <v>225</v>
      </c>
      <c r="I2820" s="183">
        <f>_xlfn.XLOOKUP($A2820,[3]【2026年03月度_全社】RFM客層一覧表データ!$A:$A,[3]【2026年03月度_全社】RFM客層一覧表データ!F:F,"",0)</f>
        <v>19</v>
      </c>
      <c r="J2820" s="183">
        <v>492</v>
      </c>
      <c r="K2820" s="183">
        <v>159</v>
      </c>
      <c r="L2820" s="183">
        <v>227</v>
      </c>
      <c r="M2820" s="183">
        <v>30</v>
      </c>
      <c r="N2820" s="183">
        <v>513</v>
      </c>
      <c r="O2820" s="183">
        <v>163</v>
      </c>
      <c r="P2820" s="183">
        <v>236</v>
      </c>
      <c r="Q2820" s="183">
        <v>25</v>
      </c>
      <c r="R2820" s="183">
        <v>544</v>
      </c>
      <c r="S2820" s="183">
        <v>185</v>
      </c>
      <c r="T2820" s="183">
        <v>231</v>
      </c>
      <c r="U2820" s="183">
        <v>35</v>
      </c>
      <c r="V2820" s="183">
        <v>556</v>
      </c>
      <c r="W2820" s="183">
        <v>222</v>
      </c>
      <c r="X2820" s="183">
        <v>211</v>
      </c>
      <c r="Y2820" s="183">
        <v>51</v>
      </c>
    </row>
    <row r="2821" spans="1:25" x14ac:dyDescent="0.2">
      <c r="A2821" s="184">
        <v>12314074</v>
      </c>
      <c r="B2821" s="183" t="str">
        <f>[1]店マスタ!B2820</f>
        <v>有限会社野崎電気商会</v>
      </c>
      <c r="C2821" s="183">
        <v>2</v>
      </c>
      <c r="D2821" s="183">
        <v>2</v>
      </c>
      <c r="E2821" s="183">
        <f>_xlfn.XLOOKUP(A2821,[2]Sheet1!$R:$R,[2]Sheet1!$AB:$AB,"",0)</f>
        <v>2</v>
      </c>
      <c r="F2821" s="183" t="str">
        <f>_xlfn.XLOOKUP($A2821,[3]【2026年03月度_全社】RFM客層一覧表データ!$A:$A,[3]【2026年03月度_全社】RFM客層一覧表データ!C:C,"",0)</f>
        <v/>
      </c>
      <c r="G2821" s="183" t="str">
        <f>_xlfn.XLOOKUP($A2821,[3]【2026年03月度_全社】RFM客層一覧表データ!$A:$A,[3]【2026年03月度_全社】RFM客層一覧表データ!D:D,"",0)</f>
        <v/>
      </c>
      <c r="H2821" s="183" t="str">
        <f>_xlfn.XLOOKUP($A2821,[3]【2026年03月度_全社】RFM客層一覧表データ!$A:$A,[3]【2026年03月度_全社】RFM客層一覧表データ!E:E,"",0)</f>
        <v/>
      </c>
      <c r="I2821" s="183" t="str">
        <f>_xlfn.XLOOKUP($A2821,[3]【2026年03月度_全社】RFM客層一覧表データ!$A:$A,[3]【2026年03月度_全社】RFM客層一覧表データ!F:F,"",0)</f>
        <v/>
      </c>
      <c r="J2821" s="183">
        <v>0</v>
      </c>
      <c r="K2821" s="183">
        <v>0</v>
      </c>
      <c r="L2821" s="183">
        <v>0</v>
      </c>
      <c r="M2821" s="183">
        <v>0</v>
      </c>
      <c r="N2821" s="183">
        <v>0</v>
      </c>
      <c r="O2821" s="183">
        <v>0</v>
      </c>
      <c r="P2821" s="183">
        <v>0</v>
      </c>
      <c r="Q2821" s="183">
        <v>0</v>
      </c>
      <c r="R2821" s="183">
        <v>0</v>
      </c>
      <c r="S2821" s="183">
        <v>0</v>
      </c>
      <c r="T2821" s="183">
        <v>0</v>
      </c>
      <c r="U2821" s="183">
        <v>0</v>
      </c>
      <c r="V2821" s="183">
        <v>0</v>
      </c>
      <c r="W2821" s="183">
        <v>0</v>
      </c>
      <c r="X2821" s="183">
        <v>0</v>
      </c>
      <c r="Y2821" s="183">
        <v>0</v>
      </c>
    </row>
    <row r="2822" spans="1:25" x14ac:dyDescent="0.2">
      <c r="A2822" s="184">
        <v>12314084</v>
      </c>
      <c r="B2822" s="183" t="str">
        <f>[1]店マスタ!B2821</f>
        <v>パルス・ほんま</v>
      </c>
      <c r="C2822" s="183">
        <v>3</v>
      </c>
      <c r="D2822" s="183">
        <v>3</v>
      </c>
      <c r="E2822" s="183">
        <f>_xlfn.XLOOKUP(A2822,[2]Sheet1!$R:$R,[2]Sheet1!$AB:$AB,"",0)</f>
        <v>3</v>
      </c>
      <c r="F2822" s="183">
        <f>_xlfn.XLOOKUP($A2822,[3]【2026年03月度_全社】RFM客層一覧表データ!$A:$A,[3]【2026年03月度_全社】RFM客層一覧表データ!C:C,"",0)</f>
        <v>549</v>
      </c>
      <c r="G2822" s="183">
        <f>_xlfn.XLOOKUP($A2822,[3]【2026年03月度_全社】RFM客層一覧表データ!$A:$A,[3]【2026年03月度_全社】RFM客層一覧表データ!D:D,"",0)</f>
        <v>203</v>
      </c>
      <c r="H2822" s="183">
        <f>_xlfn.XLOOKUP($A2822,[3]【2026年03月度_全社】RFM客層一覧表データ!$A:$A,[3]【2026年03月度_全社】RFM客層一覧表データ!E:E,"",0)</f>
        <v>361</v>
      </c>
      <c r="I2822" s="183">
        <f>_xlfn.XLOOKUP($A2822,[3]【2026年03月度_全社】RFM客層一覧表データ!$A:$A,[3]【2026年03月度_全社】RFM客層一覧表データ!F:F,"",0)</f>
        <v>20</v>
      </c>
      <c r="J2822" s="183">
        <v>632</v>
      </c>
      <c r="K2822" s="183">
        <v>282</v>
      </c>
      <c r="L2822" s="183">
        <v>397</v>
      </c>
      <c r="M2822" s="183">
        <v>23</v>
      </c>
      <c r="N2822" s="183">
        <v>642</v>
      </c>
      <c r="O2822" s="183">
        <v>291</v>
      </c>
      <c r="P2822" s="183">
        <v>408</v>
      </c>
      <c r="Q2822" s="183">
        <v>25</v>
      </c>
      <c r="R2822" s="183">
        <v>666</v>
      </c>
      <c r="S2822" s="183">
        <v>318</v>
      </c>
      <c r="T2822" s="183">
        <v>433</v>
      </c>
      <c r="U2822" s="183">
        <v>18</v>
      </c>
      <c r="V2822" s="183">
        <v>691</v>
      </c>
      <c r="W2822" s="183">
        <v>336</v>
      </c>
      <c r="X2822" s="183">
        <v>453</v>
      </c>
      <c r="Y2822" s="183">
        <v>33</v>
      </c>
    </row>
    <row r="2823" spans="1:25" x14ac:dyDescent="0.2">
      <c r="A2823" s="184">
        <v>12314093</v>
      </c>
      <c r="B2823" s="183" t="str">
        <f>[1]店マスタ!B2822</f>
        <v>愛電館　みやじま</v>
      </c>
      <c r="C2823" s="183">
        <v>1.5</v>
      </c>
      <c r="D2823" s="183">
        <v>1.5</v>
      </c>
      <c r="E2823" s="183">
        <f>_xlfn.XLOOKUP(A2823,[2]Sheet1!$R:$R,[2]Sheet1!$AB:$AB,"",0)</f>
        <v>1.5</v>
      </c>
      <c r="F2823" s="183" t="str">
        <f>_xlfn.XLOOKUP($A2823,[3]【2026年03月度_全社】RFM客層一覧表データ!$A:$A,[3]【2026年03月度_全社】RFM客層一覧表データ!C:C,"",0)</f>
        <v/>
      </c>
      <c r="G2823" s="183" t="str">
        <f>_xlfn.XLOOKUP($A2823,[3]【2026年03月度_全社】RFM客層一覧表データ!$A:$A,[3]【2026年03月度_全社】RFM客層一覧表データ!D:D,"",0)</f>
        <v/>
      </c>
      <c r="H2823" s="183" t="str">
        <f>_xlfn.XLOOKUP($A2823,[3]【2026年03月度_全社】RFM客層一覧表データ!$A:$A,[3]【2026年03月度_全社】RFM客層一覧表データ!E:E,"",0)</f>
        <v/>
      </c>
      <c r="I2823" s="183" t="str">
        <f>_xlfn.XLOOKUP($A2823,[3]【2026年03月度_全社】RFM客層一覧表データ!$A:$A,[3]【2026年03月度_全社】RFM客層一覧表データ!F:F,"",0)</f>
        <v/>
      </c>
      <c r="J2823" s="183">
        <v>0</v>
      </c>
      <c r="K2823" s="183">
        <v>0</v>
      </c>
      <c r="L2823" s="183">
        <v>0</v>
      </c>
      <c r="M2823" s="183">
        <v>0</v>
      </c>
      <c r="N2823" s="183">
        <v>0</v>
      </c>
      <c r="O2823" s="183">
        <v>0</v>
      </c>
      <c r="P2823" s="183">
        <v>0</v>
      </c>
      <c r="Q2823" s="183">
        <v>0</v>
      </c>
      <c r="R2823" s="183">
        <v>0</v>
      </c>
      <c r="S2823" s="183">
        <v>0</v>
      </c>
      <c r="T2823" s="183">
        <v>0</v>
      </c>
      <c r="U2823" s="183">
        <v>0</v>
      </c>
      <c r="V2823" s="183">
        <v>0</v>
      </c>
      <c r="W2823" s="183">
        <v>0</v>
      </c>
      <c r="X2823" s="183">
        <v>0</v>
      </c>
      <c r="Y2823" s="183">
        <v>0</v>
      </c>
    </row>
    <row r="2824" spans="1:25" x14ac:dyDescent="0.2">
      <c r="A2824" s="184">
        <v>12315180</v>
      </c>
      <c r="B2824" s="183" t="str">
        <f>[1]店マスタ!B2823</f>
        <v>ニッポン堂</v>
      </c>
      <c r="C2824" s="183">
        <v>1.5</v>
      </c>
      <c r="D2824" s="183">
        <v>0</v>
      </c>
      <c r="E2824" s="183" t="str">
        <f>_xlfn.XLOOKUP(A2824,[2]Sheet1!$R:$R,[2]Sheet1!$AB:$AB,"",0)</f>
        <v/>
      </c>
      <c r="F2824" s="183" t="str">
        <f>_xlfn.XLOOKUP($A2824,[3]【2026年03月度_全社】RFM客層一覧表データ!$A:$A,[3]【2026年03月度_全社】RFM客層一覧表データ!C:C,"",0)</f>
        <v/>
      </c>
      <c r="G2824" s="183" t="str">
        <f>_xlfn.XLOOKUP($A2824,[3]【2026年03月度_全社】RFM客層一覧表データ!$A:$A,[3]【2026年03月度_全社】RFM客層一覧表データ!D:D,"",0)</f>
        <v/>
      </c>
      <c r="H2824" s="183" t="str">
        <f>_xlfn.XLOOKUP($A2824,[3]【2026年03月度_全社】RFM客層一覧表データ!$A:$A,[3]【2026年03月度_全社】RFM客層一覧表データ!E:E,"",0)</f>
        <v/>
      </c>
      <c r="I2824" s="183" t="str">
        <f>_xlfn.XLOOKUP($A2824,[3]【2026年03月度_全社】RFM客層一覧表データ!$A:$A,[3]【2026年03月度_全社】RFM客層一覧表データ!F:F,"",0)</f>
        <v/>
      </c>
      <c r="J2824" s="183">
        <v>0</v>
      </c>
      <c r="K2824" s="183">
        <v>0</v>
      </c>
      <c r="L2824" s="183">
        <v>0</v>
      </c>
      <c r="M2824" s="183">
        <v>0</v>
      </c>
      <c r="N2824" s="183">
        <v>0</v>
      </c>
      <c r="O2824" s="183">
        <v>0</v>
      </c>
      <c r="P2824" s="183">
        <v>0</v>
      </c>
      <c r="Q2824" s="183">
        <v>0</v>
      </c>
      <c r="R2824" s="183">
        <v>0</v>
      </c>
      <c r="S2824" s="183">
        <v>0</v>
      </c>
      <c r="T2824" s="183">
        <v>0</v>
      </c>
      <c r="U2824" s="183">
        <v>0</v>
      </c>
      <c r="V2824" s="183">
        <v>0</v>
      </c>
      <c r="W2824" s="183">
        <v>0</v>
      </c>
      <c r="X2824" s="183">
        <v>0</v>
      </c>
      <c r="Y2824" s="183">
        <v>0</v>
      </c>
    </row>
    <row r="2825" spans="1:25" x14ac:dyDescent="0.2">
      <c r="A2825" s="184">
        <v>12315480</v>
      </c>
      <c r="B2825" s="183" t="str">
        <f>[1]店マスタ!B2824</f>
        <v>矢田電気商会</v>
      </c>
      <c r="C2825" s="183">
        <v>1.5</v>
      </c>
      <c r="D2825" s="183">
        <v>1.5</v>
      </c>
      <c r="E2825" s="183">
        <f>_xlfn.XLOOKUP(A2825,[2]Sheet1!$R:$R,[2]Sheet1!$AB:$AB,"",0)</f>
        <v>1.5</v>
      </c>
      <c r="F2825" s="183" t="str">
        <f>_xlfn.XLOOKUP($A2825,[3]【2026年03月度_全社】RFM客層一覧表データ!$A:$A,[3]【2026年03月度_全社】RFM客層一覧表データ!C:C,"",0)</f>
        <v/>
      </c>
      <c r="G2825" s="183" t="str">
        <f>_xlfn.XLOOKUP($A2825,[3]【2026年03月度_全社】RFM客層一覧表データ!$A:$A,[3]【2026年03月度_全社】RFM客層一覧表データ!D:D,"",0)</f>
        <v/>
      </c>
      <c r="H2825" s="183" t="str">
        <f>_xlfn.XLOOKUP($A2825,[3]【2026年03月度_全社】RFM客層一覧表データ!$A:$A,[3]【2026年03月度_全社】RFM客層一覧表データ!E:E,"",0)</f>
        <v/>
      </c>
      <c r="I2825" s="183" t="str">
        <f>_xlfn.XLOOKUP($A2825,[3]【2026年03月度_全社】RFM客層一覧表データ!$A:$A,[3]【2026年03月度_全社】RFM客層一覧表データ!F:F,"",0)</f>
        <v/>
      </c>
      <c r="J2825" s="183">
        <v>0</v>
      </c>
      <c r="K2825" s="183">
        <v>0</v>
      </c>
      <c r="L2825" s="183">
        <v>0</v>
      </c>
      <c r="M2825" s="183">
        <v>0</v>
      </c>
      <c r="N2825" s="183">
        <v>0</v>
      </c>
      <c r="O2825" s="183">
        <v>0</v>
      </c>
      <c r="P2825" s="183">
        <v>0</v>
      </c>
      <c r="Q2825" s="183">
        <v>0</v>
      </c>
      <c r="R2825" s="183">
        <v>0</v>
      </c>
      <c r="S2825" s="183">
        <v>0</v>
      </c>
      <c r="T2825" s="183">
        <v>0</v>
      </c>
      <c r="U2825" s="183">
        <v>0</v>
      </c>
      <c r="V2825" s="183">
        <v>0</v>
      </c>
      <c r="W2825" s="183">
        <v>0</v>
      </c>
      <c r="X2825" s="183">
        <v>0</v>
      </c>
      <c r="Y2825" s="183">
        <v>0</v>
      </c>
    </row>
    <row r="2826" spans="1:25" x14ac:dyDescent="0.2">
      <c r="A2826" s="184">
        <v>12316081</v>
      </c>
      <c r="B2826" s="183" t="str">
        <f>[1]店マスタ!B2825</f>
        <v>フレンド・トーカイ</v>
      </c>
      <c r="C2826" s="183">
        <v>1.5</v>
      </c>
      <c r="D2826" s="183">
        <v>1.5</v>
      </c>
      <c r="E2826" s="183">
        <f>_xlfn.XLOOKUP(A2826,[2]Sheet1!$R:$R,[2]Sheet1!$AB:$AB,"",0)</f>
        <v>1.5</v>
      </c>
      <c r="F2826" s="183" t="str">
        <f>_xlfn.XLOOKUP($A2826,[3]【2026年03月度_全社】RFM客層一覧表データ!$A:$A,[3]【2026年03月度_全社】RFM客層一覧表データ!C:C,"",0)</f>
        <v/>
      </c>
      <c r="G2826" s="183" t="str">
        <f>_xlfn.XLOOKUP($A2826,[3]【2026年03月度_全社】RFM客層一覧表データ!$A:$A,[3]【2026年03月度_全社】RFM客層一覧表データ!D:D,"",0)</f>
        <v/>
      </c>
      <c r="H2826" s="183" t="str">
        <f>_xlfn.XLOOKUP($A2826,[3]【2026年03月度_全社】RFM客層一覧表データ!$A:$A,[3]【2026年03月度_全社】RFM客層一覧表データ!E:E,"",0)</f>
        <v/>
      </c>
      <c r="I2826" s="183" t="str">
        <f>_xlfn.XLOOKUP($A2826,[3]【2026年03月度_全社】RFM客層一覧表データ!$A:$A,[3]【2026年03月度_全社】RFM客層一覧表データ!F:F,"",0)</f>
        <v/>
      </c>
      <c r="J2826" s="183">
        <v>0</v>
      </c>
      <c r="K2826" s="183">
        <v>0</v>
      </c>
      <c r="L2826" s="183">
        <v>0</v>
      </c>
      <c r="M2826" s="183">
        <v>0</v>
      </c>
      <c r="N2826" s="183">
        <v>0</v>
      </c>
      <c r="O2826" s="183">
        <v>0</v>
      </c>
      <c r="P2826" s="183">
        <v>0</v>
      </c>
      <c r="Q2826" s="183">
        <v>0</v>
      </c>
      <c r="R2826" s="183">
        <v>0</v>
      </c>
      <c r="S2826" s="183">
        <v>0</v>
      </c>
      <c r="T2826" s="183">
        <v>0</v>
      </c>
      <c r="U2826" s="183">
        <v>0</v>
      </c>
      <c r="V2826" s="183">
        <v>0</v>
      </c>
      <c r="W2826" s="183">
        <v>0</v>
      </c>
      <c r="X2826" s="183">
        <v>0</v>
      </c>
      <c r="Y2826" s="183">
        <v>0</v>
      </c>
    </row>
    <row r="2827" spans="1:25" x14ac:dyDescent="0.2">
      <c r="A2827" s="184">
        <v>12316150</v>
      </c>
      <c r="B2827" s="183" t="str">
        <f>[1]店マスタ!B2826</f>
        <v>（株）電子のゴトー</v>
      </c>
      <c r="C2827" s="183">
        <v>2.5</v>
      </c>
      <c r="D2827" s="183">
        <v>2.5</v>
      </c>
      <c r="E2827" s="183">
        <f>_xlfn.XLOOKUP(A2827,[2]Sheet1!$R:$R,[2]Sheet1!$AB:$AB,"",0)</f>
        <v>2.5</v>
      </c>
      <c r="F2827" s="183" t="str">
        <f>_xlfn.XLOOKUP($A2827,[3]【2026年03月度_全社】RFM客層一覧表データ!$A:$A,[3]【2026年03月度_全社】RFM客層一覧表データ!C:C,"",0)</f>
        <v/>
      </c>
      <c r="G2827" s="183" t="str">
        <f>_xlfn.XLOOKUP($A2827,[3]【2026年03月度_全社】RFM客層一覧表データ!$A:$A,[3]【2026年03月度_全社】RFM客層一覧表データ!D:D,"",0)</f>
        <v/>
      </c>
      <c r="H2827" s="183" t="str">
        <f>_xlfn.XLOOKUP($A2827,[3]【2026年03月度_全社】RFM客層一覧表データ!$A:$A,[3]【2026年03月度_全社】RFM客層一覧表データ!E:E,"",0)</f>
        <v/>
      </c>
      <c r="I2827" s="183" t="str">
        <f>_xlfn.XLOOKUP($A2827,[3]【2026年03月度_全社】RFM客層一覧表データ!$A:$A,[3]【2026年03月度_全社】RFM客層一覧表データ!F:F,"",0)</f>
        <v/>
      </c>
      <c r="J2827" s="183">
        <v>0</v>
      </c>
      <c r="K2827" s="183">
        <v>0</v>
      </c>
      <c r="L2827" s="183">
        <v>0</v>
      </c>
      <c r="M2827" s="183">
        <v>0</v>
      </c>
      <c r="N2827" s="183">
        <v>0</v>
      </c>
      <c r="O2827" s="183">
        <v>0</v>
      </c>
      <c r="P2827" s="183">
        <v>0</v>
      </c>
      <c r="Q2827" s="183">
        <v>0</v>
      </c>
      <c r="R2827" s="183">
        <v>0</v>
      </c>
      <c r="S2827" s="183">
        <v>0</v>
      </c>
      <c r="T2827" s="183">
        <v>0</v>
      </c>
      <c r="U2827" s="183">
        <v>0</v>
      </c>
      <c r="V2827" s="183">
        <v>0</v>
      </c>
      <c r="W2827" s="183">
        <v>0</v>
      </c>
      <c r="X2827" s="183">
        <v>0</v>
      </c>
      <c r="Y2827" s="183">
        <v>0</v>
      </c>
    </row>
    <row r="2828" spans="1:25" x14ac:dyDescent="0.2">
      <c r="A2828" s="184">
        <v>12317050</v>
      </c>
      <c r="B2828" s="183" t="str">
        <f>[1]店マスタ!B2827</f>
        <v>サンエスたかつじ</v>
      </c>
      <c r="C2828" s="183">
        <v>1.5</v>
      </c>
      <c r="D2828" s="183">
        <v>1.5</v>
      </c>
      <c r="E2828" s="183">
        <f>_xlfn.XLOOKUP(A2828,[2]Sheet1!$R:$R,[2]Sheet1!$AB:$AB,"",0)</f>
        <v>1.5</v>
      </c>
      <c r="F2828" s="183">
        <f>_xlfn.XLOOKUP($A2828,[3]【2026年03月度_全社】RFM客層一覧表データ!$A:$A,[3]【2026年03月度_全社】RFM客層一覧表データ!C:C,"",0)</f>
        <v>168</v>
      </c>
      <c r="G2828" s="183">
        <f>_xlfn.XLOOKUP($A2828,[3]【2026年03月度_全社】RFM客層一覧表データ!$A:$A,[3]【2026年03月度_全社】RFM客層一覧表データ!D:D,"",0)</f>
        <v>92</v>
      </c>
      <c r="H2828" s="183">
        <f>_xlfn.XLOOKUP($A2828,[3]【2026年03月度_全社】RFM客層一覧表データ!$A:$A,[3]【2026年03月度_全社】RFM客層一覧表データ!E:E,"",0)</f>
        <v>123</v>
      </c>
      <c r="I2828" s="183">
        <f>_xlfn.XLOOKUP($A2828,[3]【2026年03月度_全社】RFM客層一覧表データ!$A:$A,[3]【2026年03月度_全社】RFM客層一覧表データ!F:F,"",0)</f>
        <v>2</v>
      </c>
      <c r="J2828" s="183">
        <v>176</v>
      </c>
      <c r="K2828" s="183">
        <v>82</v>
      </c>
      <c r="L2828" s="183">
        <v>131</v>
      </c>
      <c r="M2828" s="183">
        <v>2</v>
      </c>
      <c r="N2828" s="183">
        <v>191</v>
      </c>
      <c r="O2828" s="183">
        <v>97</v>
      </c>
      <c r="P2828" s="183">
        <v>145</v>
      </c>
      <c r="Q2828" s="183">
        <v>3</v>
      </c>
      <c r="R2828" s="183">
        <v>211</v>
      </c>
      <c r="S2828" s="183">
        <v>92</v>
      </c>
      <c r="T2828" s="183">
        <v>158</v>
      </c>
      <c r="U2828" s="183">
        <v>1</v>
      </c>
      <c r="V2828" s="183">
        <v>221</v>
      </c>
      <c r="W2828" s="183">
        <v>113</v>
      </c>
      <c r="X2828" s="183">
        <v>167</v>
      </c>
      <c r="Y2828" s="183">
        <v>1</v>
      </c>
    </row>
    <row r="2829" spans="1:25" x14ac:dyDescent="0.2">
      <c r="A2829" s="184">
        <v>12317120</v>
      </c>
      <c r="B2829" s="183" t="str">
        <f>[1]店マスタ!B2828</f>
        <v>パナショップ　牛巻</v>
      </c>
      <c r="C2829" s="183">
        <v>2</v>
      </c>
      <c r="D2829" s="183">
        <v>2</v>
      </c>
      <c r="E2829" s="183">
        <f>_xlfn.XLOOKUP(A2829,[2]Sheet1!$R:$R,[2]Sheet1!$AB:$AB,"",0)</f>
        <v>2</v>
      </c>
      <c r="F2829" s="183">
        <f>_xlfn.XLOOKUP($A2829,[3]【2026年03月度_全社】RFM客層一覧表データ!$A:$A,[3]【2026年03月度_全社】RFM客層一覧表データ!C:C,"",0)</f>
        <v>640</v>
      </c>
      <c r="G2829" s="183">
        <f>_xlfn.XLOOKUP($A2829,[3]【2026年03月度_全社】RFM客層一覧表データ!$A:$A,[3]【2026年03月度_全社】RFM客層一覧表データ!D:D,"",0)</f>
        <v>246</v>
      </c>
      <c r="H2829" s="183">
        <f>_xlfn.XLOOKUP($A2829,[3]【2026年03月度_全社】RFM客層一覧表データ!$A:$A,[3]【2026年03月度_全社】RFM客層一覧表データ!E:E,"",0)</f>
        <v>326</v>
      </c>
      <c r="I2829" s="183">
        <f>_xlfn.XLOOKUP($A2829,[3]【2026年03月度_全社】RFM客層一覧表データ!$A:$A,[3]【2026年03月度_全社】RFM客層一覧表データ!F:F,"",0)</f>
        <v>37</v>
      </c>
      <c r="J2829" s="183">
        <v>678</v>
      </c>
      <c r="K2829" s="183">
        <v>260</v>
      </c>
      <c r="L2829" s="183">
        <v>341</v>
      </c>
      <c r="M2829" s="183">
        <v>30</v>
      </c>
      <c r="N2829" s="183">
        <v>722</v>
      </c>
      <c r="O2829" s="183">
        <v>289</v>
      </c>
      <c r="P2829" s="183">
        <v>353</v>
      </c>
      <c r="Q2829" s="183">
        <v>44</v>
      </c>
      <c r="R2829" s="183">
        <v>759</v>
      </c>
      <c r="S2829" s="183">
        <v>304</v>
      </c>
      <c r="T2829" s="183">
        <v>358</v>
      </c>
      <c r="U2829" s="183">
        <v>46</v>
      </c>
      <c r="V2829" s="183">
        <v>799</v>
      </c>
      <c r="W2829" s="183">
        <v>303</v>
      </c>
      <c r="X2829" s="183">
        <v>392</v>
      </c>
      <c r="Y2829" s="183">
        <v>45</v>
      </c>
    </row>
    <row r="2830" spans="1:25" x14ac:dyDescent="0.2">
      <c r="A2830" s="184">
        <v>12317130</v>
      </c>
      <c r="B2830" s="183" t="str">
        <f>[1]店マスタ!B2829</f>
        <v>パナショップ　堀田通</v>
      </c>
      <c r="C2830" s="183">
        <v>1.5</v>
      </c>
      <c r="D2830" s="183">
        <v>1.5</v>
      </c>
      <c r="E2830" s="183">
        <f>_xlfn.XLOOKUP(A2830,[2]Sheet1!$R:$R,[2]Sheet1!$AB:$AB,"",0)</f>
        <v>1.5</v>
      </c>
      <c r="F2830" s="183">
        <f>_xlfn.XLOOKUP($A2830,[3]【2026年03月度_全社】RFM客層一覧表データ!$A:$A,[3]【2026年03月度_全社】RFM客層一覧表データ!C:C,"",0)</f>
        <v>461</v>
      </c>
      <c r="G2830" s="183">
        <f>_xlfn.XLOOKUP($A2830,[3]【2026年03月度_全社】RFM客層一覧表データ!$A:$A,[3]【2026年03月度_全社】RFM客層一覧表データ!D:D,"",0)</f>
        <v>170</v>
      </c>
      <c r="H2830" s="183">
        <f>_xlfn.XLOOKUP($A2830,[3]【2026年03月度_全社】RFM客層一覧表データ!$A:$A,[3]【2026年03月度_全社】RFM客層一覧表データ!E:E,"",0)</f>
        <v>220</v>
      </c>
      <c r="I2830" s="183">
        <f>_xlfn.XLOOKUP($A2830,[3]【2026年03月度_全社】RFM客層一覧表データ!$A:$A,[3]【2026年03月度_全社】RFM客層一覧表データ!F:F,"",0)</f>
        <v>32</v>
      </c>
      <c r="J2830" s="183">
        <v>466</v>
      </c>
      <c r="K2830" s="183">
        <v>175</v>
      </c>
      <c r="L2830" s="183">
        <v>222</v>
      </c>
      <c r="M2830" s="183">
        <v>40</v>
      </c>
      <c r="N2830" s="183">
        <v>454</v>
      </c>
      <c r="O2830" s="183">
        <v>183</v>
      </c>
      <c r="P2830" s="183">
        <v>221</v>
      </c>
      <c r="Q2830" s="183">
        <v>31</v>
      </c>
      <c r="R2830" s="183">
        <v>484</v>
      </c>
      <c r="S2830" s="183">
        <v>189</v>
      </c>
      <c r="T2830" s="183">
        <v>215</v>
      </c>
      <c r="U2830" s="183">
        <v>34</v>
      </c>
      <c r="V2830" s="183">
        <v>488</v>
      </c>
      <c r="W2830" s="183">
        <v>195</v>
      </c>
      <c r="X2830" s="183">
        <v>202</v>
      </c>
      <c r="Y2830" s="183">
        <v>41</v>
      </c>
    </row>
    <row r="2831" spans="1:25" x14ac:dyDescent="0.2">
      <c r="A2831" s="184">
        <v>12317150</v>
      </c>
      <c r="B2831" s="183" t="str">
        <f>[1]店マスタ!B2830</f>
        <v>パナショップ　瑞穂</v>
      </c>
      <c r="C2831" s="183">
        <v>1.5</v>
      </c>
      <c r="D2831" s="183">
        <v>1.5</v>
      </c>
      <c r="E2831" s="183">
        <f>_xlfn.XLOOKUP(A2831,[2]Sheet1!$R:$R,[2]Sheet1!$AB:$AB,"",0)</f>
        <v>1.5</v>
      </c>
      <c r="F2831" s="183">
        <f>_xlfn.XLOOKUP($A2831,[3]【2026年03月度_全社】RFM客層一覧表データ!$A:$A,[3]【2026年03月度_全社】RFM客層一覧表データ!C:C,"",0)</f>
        <v>400</v>
      </c>
      <c r="G2831" s="183">
        <f>_xlfn.XLOOKUP($A2831,[3]【2026年03月度_全社】RFM客層一覧表データ!$A:$A,[3]【2026年03月度_全社】RFM客層一覧表データ!D:D,"",0)</f>
        <v>188</v>
      </c>
      <c r="H2831" s="183">
        <f>_xlfn.XLOOKUP($A2831,[3]【2026年03月度_全社】RFM客層一覧表データ!$A:$A,[3]【2026年03月度_全社】RFM客層一覧表データ!E:E,"",0)</f>
        <v>241</v>
      </c>
      <c r="I2831" s="183">
        <f>_xlfn.XLOOKUP($A2831,[3]【2026年03月度_全社】RFM客層一覧表データ!$A:$A,[3]【2026年03月度_全社】RFM客層一覧表データ!F:F,"",0)</f>
        <v>10</v>
      </c>
      <c r="J2831" s="183">
        <v>425</v>
      </c>
      <c r="K2831" s="183">
        <v>212</v>
      </c>
      <c r="L2831" s="183">
        <v>247</v>
      </c>
      <c r="M2831" s="183">
        <v>20</v>
      </c>
      <c r="N2831" s="183">
        <v>447</v>
      </c>
      <c r="O2831" s="183">
        <v>216</v>
      </c>
      <c r="P2831" s="183">
        <v>276</v>
      </c>
      <c r="Q2831" s="183">
        <v>14</v>
      </c>
      <c r="R2831" s="183">
        <v>479</v>
      </c>
      <c r="S2831" s="183">
        <v>239</v>
      </c>
      <c r="T2831" s="183">
        <v>291</v>
      </c>
      <c r="U2831" s="183">
        <v>22</v>
      </c>
      <c r="V2831" s="183">
        <v>479</v>
      </c>
      <c r="W2831" s="183">
        <v>248</v>
      </c>
      <c r="X2831" s="183">
        <v>309</v>
      </c>
      <c r="Y2831" s="183">
        <v>22</v>
      </c>
    </row>
    <row r="2832" spans="1:25" x14ac:dyDescent="0.2">
      <c r="A2832" s="184">
        <v>12317560</v>
      </c>
      <c r="B2832" s="183" t="str">
        <f>[1]店マスタ!B2831</f>
        <v>パナショップ　八勝</v>
      </c>
      <c r="C2832" s="183">
        <v>6.5</v>
      </c>
      <c r="D2832" s="183">
        <v>6.5</v>
      </c>
      <c r="E2832" s="183">
        <f>_xlfn.XLOOKUP(A2832,[2]Sheet1!$R:$R,[2]Sheet1!$AB:$AB,"",0)</f>
        <v>6.5</v>
      </c>
      <c r="F2832" s="183">
        <f>_xlfn.XLOOKUP($A2832,[3]【2026年03月度_全社】RFM客層一覧表データ!$A:$A,[3]【2026年03月度_全社】RFM客層一覧表データ!C:C,"",0)</f>
        <v>1428</v>
      </c>
      <c r="G2832" s="183">
        <f>_xlfn.XLOOKUP($A2832,[3]【2026年03月度_全社】RFM客層一覧表データ!$A:$A,[3]【2026年03月度_全社】RFM客層一覧表データ!D:D,"",0)</f>
        <v>591</v>
      </c>
      <c r="H2832" s="183">
        <f>_xlfn.XLOOKUP($A2832,[3]【2026年03月度_全社】RFM客層一覧表データ!$A:$A,[3]【2026年03月度_全社】RFM客層一覧表データ!E:E,"",0)</f>
        <v>642</v>
      </c>
      <c r="I2832" s="183">
        <f>_xlfn.XLOOKUP($A2832,[3]【2026年03月度_全社】RFM客層一覧表データ!$A:$A,[3]【2026年03月度_全社】RFM客層一覧表データ!F:F,"",0)</f>
        <v>125</v>
      </c>
      <c r="J2832" s="183">
        <v>1376</v>
      </c>
      <c r="K2832" s="183">
        <v>579</v>
      </c>
      <c r="L2832" s="183">
        <v>611</v>
      </c>
      <c r="M2832" s="183">
        <v>123</v>
      </c>
      <c r="N2832" s="183">
        <v>1332</v>
      </c>
      <c r="O2832" s="183">
        <v>625</v>
      </c>
      <c r="P2832" s="183">
        <v>617</v>
      </c>
      <c r="Q2832" s="183">
        <v>117</v>
      </c>
      <c r="R2832" s="183">
        <v>1338</v>
      </c>
      <c r="S2832" s="183">
        <v>644</v>
      </c>
      <c r="T2832" s="183">
        <v>612</v>
      </c>
      <c r="U2832" s="183">
        <v>130</v>
      </c>
      <c r="V2832" s="183">
        <v>1330</v>
      </c>
      <c r="W2832" s="183">
        <v>582</v>
      </c>
      <c r="X2832" s="183">
        <v>620</v>
      </c>
      <c r="Y2832" s="183">
        <v>116</v>
      </c>
    </row>
    <row r="2833" spans="1:25" x14ac:dyDescent="0.2">
      <c r="A2833" s="184">
        <v>12317600</v>
      </c>
      <c r="B2833" s="183" t="str">
        <f>[1]店マスタ!B2832</f>
        <v>サンエスみずほ</v>
      </c>
      <c r="C2833" s="183">
        <v>3.5</v>
      </c>
      <c r="D2833" s="183">
        <v>3.5</v>
      </c>
      <c r="E2833" s="183">
        <f>_xlfn.XLOOKUP(A2833,[2]Sheet1!$R:$R,[2]Sheet1!$AB:$AB,"",0)</f>
        <v>3.5</v>
      </c>
      <c r="F2833" s="183">
        <f>_xlfn.XLOOKUP($A2833,[3]【2026年03月度_全社】RFM客層一覧表データ!$A:$A,[3]【2026年03月度_全社】RFM客層一覧表データ!C:C,"",0)</f>
        <v>808</v>
      </c>
      <c r="G2833" s="183">
        <f>_xlfn.XLOOKUP($A2833,[3]【2026年03月度_全社】RFM客層一覧表データ!$A:$A,[3]【2026年03月度_全社】RFM客層一覧表データ!D:D,"",0)</f>
        <v>383</v>
      </c>
      <c r="H2833" s="183">
        <f>_xlfn.XLOOKUP($A2833,[3]【2026年03月度_全社】RFM客層一覧表データ!$A:$A,[3]【2026年03月度_全社】RFM客層一覧表データ!E:E,"",0)</f>
        <v>409</v>
      </c>
      <c r="I2833" s="183">
        <f>_xlfn.XLOOKUP($A2833,[3]【2026年03月度_全社】RFM客層一覧表データ!$A:$A,[3]【2026年03月度_全社】RFM客層一覧表データ!F:F,"",0)</f>
        <v>58</v>
      </c>
      <c r="J2833" s="183">
        <v>817</v>
      </c>
      <c r="K2833" s="183">
        <v>391</v>
      </c>
      <c r="L2833" s="183">
        <v>435</v>
      </c>
      <c r="M2833" s="183">
        <v>62</v>
      </c>
      <c r="N2833" s="183">
        <v>798</v>
      </c>
      <c r="O2833" s="183">
        <v>377</v>
      </c>
      <c r="P2833" s="183">
        <v>444</v>
      </c>
      <c r="Q2833" s="183">
        <v>50</v>
      </c>
      <c r="R2833" s="183">
        <v>797</v>
      </c>
      <c r="S2833" s="183">
        <v>385</v>
      </c>
      <c r="T2833" s="183">
        <v>434</v>
      </c>
      <c r="U2833" s="183">
        <v>50</v>
      </c>
      <c r="V2833" s="183">
        <v>798</v>
      </c>
      <c r="W2833" s="183">
        <v>415</v>
      </c>
      <c r="X2833" s="183">
        <v>443</v>
      </c>
      <c r="Y2833" s="183">
        <v>58</v>
      </c>
    </row>
    <row r="2834" spans="1:25" x14ac:dyDescent="0.2">
      <c r="A2834" s="184">
        <v>12317710</v>
      </c>
      <c r="B2834" s="183" t="str">
        <f>[1]店マスタ!B2833</f>
        <v>リビング・ルーム</v>
      </c>
      <c r="C2834" s="183">
        <v>1.5</v>
      </c>
      <c r="D2834" s="183">
        <v>1.5</v>
      </c>
      <c r="E2834" s="183">
        <f>_xlfn.XLOOKUP(A2834,[2]Sheet1!$R:$R,[2]Sheet1!$AB:$AB,"",0)</f>
        <v>1.5</v>
      </c>
      <c r="F2834" s="183">
        <f>_xlfn.XLOOKUP($A2834,[3]【2026年03月度_全社】RFM客層一覧表データ!$A:$A,[3]【2026年03月度_全社】RFM客層一覧表データ!C:C,"",0)</f>
        <v>0</v>
      </c>
      <c r="G2834" s="183">
        <f>_xlfn.XLOOKUP($A2834,[3]【2026年03月度_全社】RFM客層一覧表データ!$A:$A,[3]【2026年03月度_全社】RFM客層一覧表データ!D:D,"",0)</f>
        <v>0</v>
      </c>
      <c r="H2834" s="183">
        <f>_xlfn.XLOOKUP($A2834,[3]【2026年03月度_全社】RFM客層一覧表データ!$A:$A,[3]【2026年03月度_全社】RFM客層一覧表データ!E:E,"",0)</f>
        <v>0</v>
      </c>
      <c r="I2834" s="183">
        <f>_xlfn.XLOOKUP($A2834,[3]【2026年03月度_全社】RFM客層一覧表データ!$A:$A,[3]【2026年03月度_全社】RFM客層一覧表データ!F:F,"",0)</f>
        <v>0</v>
      </c>
      <c r="J2834" s="183">
        <v>0</v>
      </c>
      <c r="K2834" s="183">
        <v>0</v>
      </c>
      <c r="L2834" s="183">
        <v>0</v>
      </c>
      <c r="M2834" s="183">
        <v>0</v>
      </c>
      <c r="N2834" s="183">
        <v>0</v>
      </c>
      <c r="O2834" s="183">
        <v>0</v>
      </c>
      <c r="P2834" s="183">
        <v>0</v>
      </c>
      <c r="Q2834" s="183">
        <v>0</v>
      </c>
      <c r="R2834" s="183">
        <v>0</v>
      </c>
      <c r="S2834" s="183">
        <v>0</v>
      </c>
      <c r="T2834" s="183">
        <v>0</v>
      </c>
      <c r="U2834" s="183">
        <v>0</v>
      </c>
      <c r="V2834" s="183">
        <v>0</v>
      </c>
      <c r="W2834" s="183">
        <v>0</v>
      </c>
      <c r="X2834" s="183">
        <v>0</v>
      </c>
      <c r="Y2834" s="183">
        <v>0</v>
      </c>
    </row>
    <row r="2835" spans="1:25" x14ac:dyDescent="0.2">
      <c r="A2835" s="184">
        <v>12317720</v>
      </c>
      <c r="B2835" s="183" t="str">
        <f>[1]店マスタ!B2834</f>
        <v>（有）アラタマみずほ</v>
      </c>
      <c r="C2835" s="183">
        <v>1.5</v>
      </c>
      <c r="D2835" s="183">
        <v>1.5</v>
      </c>
      <c r="E2835" s="183">
        <f>_xlfn.XLOOKUP(A2835,[2]Sheet1!$R:$R,[2]Sheet1!$AB:$AB,"",0)</f>
        <v>1.5</v>
      </c>
      <c r="F2835" s="183">
        <f>_xlfn.XLOOKUP($A2835,[3]【2026年03月度_全社】RFM客層一覧表データ!$A:$A,[3]【2026年03月度_全社】RFM客層一覧表データ!C:C,"",0)</f>
        <v>244</v>
      </c>
      <c r="G2835" s="183">
        <f>_xlfn.XLOOKUP($A2835,[3]【2026年03月度_全社】RFM客層一覧表データ!$A:$A,[3]【2026年03月度_全社】RFM客層一覧表データ!D:D,"",0)</f>
        <v>93</v>
      </c>
      <c r="H2835" s="183">
        <f>_xlfn.XLOOKUP($A2835,[3]【2026年03月度_全社】RFM客層一覧表データ!$A:$A,[3]【2026年03月度_全社】RFM客層一覧表データ!E:E,"",0)</f>
        <v>116</v>
      </c>
      <c r="I2835" s="183">
        <f>_xlfn.XLOOKUP($A2835,[3]【2026年03月度_全社】RFM客層一覧表データ!$A:$A,[3]【2026年03月度_全社】RFM客層一覧表データ!F:F,"",0)</f>
        <v>18</v>
      </c>
      <c r="J2835" s="183">
        <v>255</v>
      </c>
      <c r="K2835" s="183">
        <v>122</v>
      </c>
      <c r="L2835" s="183">
        <v>127</v>
      </c>
      <c r="M2835" s="183">
        <v>30</v>
      </c>
      <c r="N2835" s="183">
        <v>250</v>
      </c>
      <c r="O2835" s="183">
        <v>110</v>
      </c>
      <c r="P2835" s="183">
        <v>130</v>
      </c>
      <c r="Q2835" s="183">
        <v>21</v>
      </c>
      <c r="R2835" s="183">
        <v>266</v>
      </c>
      <c r="S2835" s="183">
        <v>115</v>
      </c>
      <c r="T2835" s="183">
        <v>135</v>
      </c>
      <c r="U2835" s="183">
        <v>20</v>
      </c>
      <c r="V2835" s="183">
        <v>266</v>
      </c>
      <c r="W2835" s="183">
        <v>126</v>
      </c>
      <c r="X2835" s="183">
        <v>142</v>
      </c>
      <c r="Y2835" s="183">
        <v>17</v>
      </c>
    </row>
    <row r="2836" spans="1:25" x14ac:dyDescent="0.2">
      <c r="A2836" s="184">
        <v>12317770</v>
      </c>
      <c r="B2836" s="183" t="str">
        <f>[1]店マスタ!B2835</f>
        <v>有限会社　ナカデン</v>
      </c>
      <c r="C2836" s="183">
        <v>3</v>
      </c>
      <c r="D2836" s="183">
        <v>3</v>
      </c>
      <c r="E2836" s="183">
        <f>_xlfn.XLOOKUP(A2836,[2]Sheet1!$R:$R,[2]Sheet1!$AB:$AB,"",0)</f>
        <v>3</v>
      </c>
      <c r="F2836" s="183">
        <f>_xlfn.XLOOKUP($A2836,[3]【2026年03月度_全社】RFM客層一覧表データ!$A:$A,[3]【2026年03月度_全社】RFM客層一覧表データ!C:C,"",0)</f>
        <v>473</v>
      </c>
      <c r="G2836" s="183">
        <f>_xlfn.XLOOKUP($A2836,[3]【2026年03月度_全社】RFM客層一覧表データ!$A:$A,[3]【2026年03月度_全社】RFM客層一覧表データ!D:D,"",0)</f>
        <v>165</v>
      </c>
      <c r="H2836" s="183">
        <f>_xlfn.XLOOKUP($A2836,[3]【2026年03月度_全社】RFM客層一覧表データ!$A:$A,[3]【2026年03月度_全社】RFM客層一覧表データ!E:E,"",0)</f>
        <v>227</v>
      </c>
      <c r="I2836" s="183">
        <f>_xlfn.XLOOKUP($A2836,[3]【2026年03月度_全社】RFM客層一覧表データ!$A:$A,[3]【2026年03月度_全社】RFM客層一覧表データ!F:F,"",0)</f>
        <v>21</v>
      </c>
      <c r="J2836" s="183">
        <v>508</v>
      </c>
      <c r="K2836" s="183">
        <v>175</v>
      </c>
      <c r="L2836" s="183">
        <v>246</v>
      </c>
      <c r="M2836" s="183">
        <v>18</v>
      </c>
      <c r="N2836" s="183">
        <v>559</v>
      </c>
      <c r="O2836" s="183">
        <v>212</v>
      </c>
      <c r="P2836" s="183">
        <v>255</v>
      </c>
      <c r="Q2836" s="183">
        <v>31</v>
      </c>
      <c r="R2836" s="183">
        <v>588</v>
      </c>
      <c r="S2836" s="183">
        <v>228</v>
      </c>
      <c r="T2836" s="183">
        <v>266</v>
      </c>
      <c r="U2836" s="183">
        <v>30</v>
      </c>
      <c r="V2836" s="183">
        <v>610</v>
      </c>
      <c r="W2836" s="183">
        <v>231</v>
      </c>
      <c r="X2836" s="183">
        <v>260</v>
      </c>
      <c r="Y2836" s="183">
        <v>37</v>
      </c>
    </row>
    <row r="2837" spans="1:25" x14ac:dyDescent="0.2">
      <c r="A2837" s="184">
        <v>12318190</v>
      </c>
      <c r="B2837" s="183" t="str">
        <f>[1]店マスタ!B2836</f>
        <v>（株）フナカタ</v>
      </c>
      <c r="C2837" s="183">
        <v>6</v>
      </c>
      <c r="D2837" s="183">
        <v>5.5</v>
      </c>
      <c r="E2837" s="183">
        <f>_xlfn.XLOOKUP(A2837,[2]Sheet1!$R:$R,[2]Sheet1!$AB:$AB,"",0)</f>
        <v>5.5</v>
      </c>
      <c r="F2837" s="183">
        <f>_xlfn.XLOOKUP($A2837,[3]【2026年03月度_全社】RFM客層一覧表データ!$A:$A,[3]【2026年03月度_全社】RFM客層一覧表データ!C:C,"",0)</f>
        <v>1403</v>
      </c>
      <c r="G2837" s="183">
        <f>_xlfn.XLOOKUP($A2837,[3]【2026年03月度_全社】RFM客層一覧表データ!$A:$A,[3]【2026年03月度_全社】RFM客層一覧表データ!D:D,"",0)</f>
        <v>567</v>
      </c>
      <c r="H2837" s="183">
        <f>_xlfn.XLOOKUP($A2837,[3]【2026年03月度_全社】RFM客層一覧表データ!$A:$A,[3]【2026年03月度_全社】RFM客層一覧表データ!E:E,"",0)</f>
        <v>612</v>
      </c>
      <c r="I2837" s="183">
        <f>_xlfn.XLOOKUP($A2837,[3]【2026年03月度_全社】RFM客層一覧表データ!$A:$A,[3]【2026年03月度_全社】RFM客層一覧表データ!F:F,"",0)</f>
        <v>101</v>
      </c>
      <c r="J2837" s="183">
        <v>1407</v>
      </c>
      <c r="K2837" s="183">
        <v>596</v>
      </c>
      <c r="L2837" s="183">
        <v>608</v>
      </c>
      <c r="M2837" s="183">
        <v>105</v>
      </c>
      <c r="N2837" s="183">
        <v>1389</v>
      </c>
      <c r="O2837" s="183">
        <v>597</v>
      </c>
      <c r="P2837" s="183">
        <v>612</v>
      </c>
      <c r="Q2837" s="183">
        <v>114</v>
      </c>
      <c r="R2837" s="183">
        <v>1361</v>
      </c>
      <c r="S2837" s="183">
        <v>621</v>
      </c>
      <c r="T2837" s="183">
        <v>615</v>
      </c>
      <c r="U2837" s="183">
        <v>164</v>
      </c>
      <c r="V2837" s="183">
        <v>1295</v>
      </c>
      <c r="W2837" s="183">
        <v>632</v>
      </c>
      <c r="X2837" s="183">
        <v>587</v>
      </c>
      <c r="Y2837" s="183">
        <v>134</v>
      </c>
    </row>
    <row r="2838" spans="1:25" x14ac:dyDescent="0.2">
      <c r="A2838" s="184">
        <v>12319018</v>
      </c>
      <c r="B2838" s="183" t="str">
        <f>[1]店マスタ!B2837</f>
        <v>ドリームＮＥＴ　渡辺</v>
      </c>
      <c r="C2838" s="183">
        <v>2.5</v>
      </c>
      <c r="D2838" s="183">
        <v>2.5</v>
      </c>
      <c r="E2838" s="183">
        <f>_xlfn.XLOOKUP(A2838,[2]Sheet1!$R:$R,[2]Sheet1!$AB:$AB,"",0)</f>
        <v>2.5</v>
      </c>
      <c r="F2838" s="183" t="str">
        <f>_xlfn.XLOOKUP($A2838,[3]【2026年03月度_全社】RFM客層一覧表データ!$A:$A,[3]【2026年03月度_全社】RFM客層一覧表データ!C:C,"",0)</f>
        <v/>
      </c>
      <c r="G2838" s="183" t="str">
        <f>_xlfn.XLOOKUP($A2838,[3]【2026年03月度_全社】RFM客層一覧表データ!$A:$A,[3]【2026年03月度_全社】RFM客層一覧表データ!D:D,"",0)</f>
        <v/>
      </c>
      <c r="H2838" s="183" t="str">
        <f>_xlfn.XLOOKUP($A2838,[3]【2026年03月度_全社】RFM客層一覧表データ!$A:$A,[3]【2026年03月度_全社】RFM客層一覧表データ!E:E,"",0)</f>
        <v/>
      </c>
      <c r="I2838" s="183" t="str">
        <f>_xlfn.XLOOKUP($A2838,[3]【2026年03月度_全社】RFM客層一覧表データ!$A:$A,[3]【2026年03月度_全社】RFM客層一覧表データ!F:F,"",0)</f>
        <v/>
      </c>
      <c r="J2838" s="183">
        <v>0</v>
      </c>
      <c r="K2838" s="183">
        <v>0</v>
      </c>
      <c r="L2838" s="183">
        <v>0</v>
      </c>
      <c r="M2838" s="183">
        <v>0</v>
      </c>
      <c r="N2838" s="183">
        <v>116</v>
      </c>
      <c r="O2838" s="183">
        <v>0</v>
      </c>
      <c r="P2838" s="183">
        <v>0</v>
      </c>
      <c r="Q2838" s="183">
        <v>0</v>
      </c>
      <c r="R2838" s="183">
        <v>0</v>
      </c>
      <c r="S2838" s="183">
        <v>0</v>
      </c>
      <c r="T2838" s="183">
        <v>0</v>
      </c>
      <c r="U2838" s="183">
        <v>0</v>
      </c>
      <c r="V2838" s="183">
        <v>260</v>
      </c>
      <c r="W2838" s="183">
        <v>0</v>
      </c>
      <c r="X2838" s="183">
        <v>84</v>
      </c>
      <c r="Y2838" s="183">
        <v>0</v>
      </c>
    </row>
    <row r="2839" spans="1:25" x14ac:dyDescent="0.2">
      <c r="A2839" s="184">
        <v>12319021</v>
      </c>
      <c r="B2839" s="183" t="str">
        <f>[1]店マスタ!B2838</f>
        <v>ドリームＮＥＴ　花塚</v>
      </c>
      <c r="C2839" s="183">
        <v>2</v>
      </c>
      <c r="D2839" s="183">
        <v>2</v>
      </c>
      <c r="E2839" s="183">
        <f>_xlfn.XLOOKUP(A2839,[2]Sheet1!$R:$R,[2]Sheet1!$AB:$AB,"",0)</f>
        <v>2</v>
      </c>
      <c r="F2839" s="183" t="str">
        <f>_xlfn.XLOOKUP($A2839,[3]【2026年03月度_全社】RFM客層一覧表データ!$A:$A,[3]【2026年03月度_全社】RFM客層一覧表データ!C:C,"",0)</f>
        <v/>
      </c>
      <c r="G2839" s="183" t="str">
        <f>_xlfn.XLOOKUP($A2839,[3]【2026年03月度_全社】RFM客層一覧表データ!$A:$A,[3]【2026年03月度_全社】RFM客層一覧表データ!D:D,"",0)</f>
        <v/>
      </c>
      <c r="H2839" s="183" t="str">
        <f>_xlfn.XLOOKUP($A2839,[3]【2026年03月度_全社】RFM客層一覧表データ!$A:$A,[3]【2026年03月度_全社】RFM客層一覧表データ!E:E,"",0)</f>
        <v/>
      </c>
      <c r="I2839" s="183" t="str">
        <f>_xlfn.XLOOKUP($A2839,[3]【2026年03月度_全社】RFM客層一覧表データ!$A:$A,[3]【2026年03月度_全社】RFM客層一覧表データ!F:F,"",0)</f>
        <v/>
      </c>
      <c r="J2839" s="183">
        <v>0</v>
      </c>
      <c r="K2839" s="183">
        <v>0</v>
      </c>
      <c r="L2839" s="183">
        <v>0</v>
      </c>
      <c r="M2839" s="183">
        <v>0</v>
      </c>
      <c r="N2839" s="183">
        <v>0</v>
      </c>
      <c r="O2839" s="183">
        <v>0</v>
      </c>
      <c r="P2839" s="183">
        <v>0</v>
      </c>
      <c r="Q2839" s="183">
        <v>0</v>
      </c>
      <c r="R2839" s="183">
        <v>0</v>
      </c>
      <c r="S2839" s="183">
        <v>0</v>
      </c>
      <c r="T2839" s="183">
        <v>0</v>
      </c>
      <c r="U2839" s="183">
        <v>0</v>
      </c>
      <c r="V2839" s="183">
        <v>0</v>
      </c>
      <c r="W2839" s="183">
        <v>0</v>
      </c>
      <c r="X2839" s="183">
        <v>0</v>
      </c>
      <c r="Y2839" s="183">
        <v>0</v>
      </c>
    </row>
    <row r="2840" spans="1:25" x14ac:dyDescent="0.2">
      <c r="A2840" s="184">
        <v>12319071</v>
      </c>
      <c r="B2840" s="183" t="str">
        <f>[1]店マスタ!B2839</f>
        <v>佐竹電気中川店</v>
      </c>
      <c r="C2840" s="183">
        <v>1.5</v>
      </c>
      <c r="D2840" s="183">
        <v>1.5</v>
      </c>
      <c r="E2840" s="183">
        <f>_xlfn.XLOOKUP(A2840,[2]Sheet1!$R:$R,[2]Sheet1!$AB:$AB,"",0)</f>
        <v>1.5</v>
      </c>
      <c r="F2840" s="183">
        <f>_xlfn.XLOOKUP($A2840,[3]【2026年03月度_全社】RFM客層一覧表データ!$A:$A,[3]【2026年03月度_全社】RFM客層一覧表データ!C:C,"",0)</f>
        <v>166</v>
      </c>
      <c r="G2840" s="183">
        <f>_xlfn.XLOOKUP($A2840,[3]【2026年03月度_全社】RFM客層一覧表データ!$A:$A,[3]【2026年03月度_全社】RFM客層一覧表データ!D:D,"",0)</f>
        <v>45</v>
      </c>
      <c r="H2840" s="183">
        <f>_xlfn.XLOOKUP($A2840,[3]【2026年03月度_全社】RFM客層一覧表データ!$A:$A,[3]【2026年03月度_全社】RFM客層一覧表データ!E:E,"",0)</f>
        <v>46</v>
      </c>
      <c r="I2840" s="183">
        <f>_xlfn.XLOOKUP($A2840,[3]【2026年03月度_全社】RFM客層一覧表データ!$A:$A,[3]【2026年03月度_全社】RFM客層一覧表データ!F:F,"",0)</f>
        <v>0</v>
      </c>
      <c r="J2840" s="183">
        <v>174</v>
      </c>
      <c r="K2840" s="183">
        <v>39</v>
      </c>
      <c r="L2840" s="183">
        <v>50</v>
      </c>
      <c r="M2840" s="183">
        <v>0</v>
      </c>
      <c r="N2840" s="183">
        <v>185</v>
      </c>
      <c r="O2840" s="183">
        <v>63</v>
      </c>
      <c r="P2840" s="183">
        <v>54</v>
      </c>
      <c r="Q2840" s="183">
        <v>3</v>
      </c>
      <c r="R2840" s="183">
        <v>172</v>
      </c>
      <c r="S2840" s="183">
        <v>45</v>
      </c>
      <c r="T2840" s="183">
        <v>55</v>
      </c>
      <c r="U2840" s="183">
        <v>2</v>
      </c>
      <c r="V2840" s="183">
        <v>174</v>
      </c>
      <c r="W2840" s="183">
        <v>58</v>
      </c>
      <c r="X2840" s="183">
        <v>61</v>
      </c>
      <c r="Y2840" s="183">
        <v>7</v>
      </c>
    </row>
    <row r="2841" spans="1:25" x14ac:dyDescent="0.2">
      <c r="A2841" s="184">
        <v>12319088</v>
      </c>
      <c r="B2841" s="183" t="str">
        <f>[1]店マスタ!B2840</f>
        <v>愛電館すぎぜん</v>
      </c>
      <c r="C2841" s="183">
        <v>1.5</v>
      </c>
      <c r="D2841" s="183">
        <v>1.5</v>
      </c>
      <c r="E2841" s="183">
        <f>_xlfn.XLOOKUP(A2841,[2]Sheet1!$R:$R,[2]Sheet1!$AB:$AB,"",0)</f>
        <v>1.5</v>
      </c>
      <c r="F2841" s="183">
        <f>_xlfn.XLOOKUP($A2841,[3]【2026年03月度_全社】RFM客層一覧表データ!$A:$A,[3]【2026年03月度_全社】RFM客層一覧表データ!C:C,"",0)</f>
        <v>192</v>
      </c>
      <c r="G2841" s="183">
        <f>_xlfn.XLOOKUP($A2841,[3]【2026年03月度_全社】RFM客層一覧表データ!$A:$A,[3]【2026年03月度_全社】RFM客層一覧表データ!D:D,"",0)</f>
        <v>77</v>
      </c>
      <c r="H2841" s="183">
        <f>_xlfn.XLOOKUP($A2841,[3]【2026年03月度_全社】RFM客層一覧表データ!$A:$A,[3]【2026年03月度_全社】RFM客層一覧表データ!E:E,"",0)</f>
        <v>0</v>
      </c>
      <c r="I2841" s="183">
        <f>_xlfn.XLOOKUP($A2841,[3]【2026年03月度_全社】RFM客層一覧表データ!$A:$A,[3]【2026年03月度_全社】RFM客層一覧表データ!F:F,"",0)</f>
        <v>0</v>
      </c>
      <c r="J2841" s="183">
        <v>196</v>
      </c>
      <c r="K2841" s="183">
        <v>75</v>
      </c>
      <c r="L2841" s="183">
        <v>0</v>
      </c>
      <c r="M2841" s="183">
        <v>0</v>
      </c>
      <c r="N2841" s="183">
        <v>206</v>
      </c>
      <c r="O2841" s="183">
        <v>76</v>
      </c>
      <c r="P2841" s="183">
        <v>0</v>
      </c>
      <c r="Q2841" s="183">
        <v>0</v>
      </c>
      <c r="R2841" s="183">
        <v>219</v>
      </c>
      <c r="S2841" s="183">
        <v>70</v>
      </c>
      <c r="T2841" s="183">
        <v>0</v>
      </c>
      <c r="U2841" s="183">
        <v>0</v>
      </c>
      <c r="V2841" s="183">
        <v>240</v>
      </c>
      <c r="W2841" s="183">
        <v>87</v>
      </c>
      <c r="X2841" s="183">
        <v>0</v>
      </c>
      <c r="Y2841" s="183">
        <v>0</v>
      </c>
    </row>
    <row r="2842" spans="1:25" x14ac:dyDescent="0.2">
      <c r="A2842" s="184">
        <v>12319097</v>
      </c>
      <c r="B2842" s="183" t="str">
        <f>[1]店マスタ!B2841</f>
        <v>仙田電化社</v>
      </c>
      <c r="C2842" s="183">
        <v>1.5</v>
      </c>
      <c r="D2842" s="183">
        <v>1.5</v>
      </c>
      <c r="E2842" s="183" t="str">
        <f>_xlfn.XLOOKUP(A2842,[2]Sheet1!$R:$R,[2]Sheet1!$AB:$AB,"",0)</f>
        <v/>
      </c>
      <c r="F2842" s="183" t="str">
        <f>_xlfn.XLOOKUP($A2842,[3]【2026年03月度_全社】RFM客層一覧表データ!$A:$A,[3]【2026年03月度_全社】RFM客層一覧表データ!C:C,"",0)</f>
        <v/>
      </c>
      <c r="G2842" s="183" t="str">
        <f>_xlfn.XLOOKUP($A2842,[3]【2026年03月度_全社】RFM客層一覧表データ!$A:$A,[3]【2026年03月度_全社】RFM客層一覧表データ!D:D,"",0)</f>
        <v/>
      </c>
      <c r="H2842" s="183" t="str">
        <f>_xlfn.XLOOKUP($A2842,[3]【2026年03月度_全社】RFM客層一覧表データ!$A:$A,[3]【2026年03月度_全社】RFM客層一覧表データ!E:E,"",0)</f>
        <v/>
      </c>
      <c r="I2842" s="183" t="str">
        <f>_xlfn.XLOOKUP($A2842,[3]【2026年03月度_全社】RFM客層一覧表データ!$A:$A,[3]【2026年03月度_全社】RFM客層一覧表データ!F:F,"",0)</f>
        <v/>
      </c>
      <c r="J2842" s="183">
        <v>0</v>
      </c>
      <c r="K2842" s="183">
        <v>0</v>
      </c>
      <c r="L2842" s="183">
        <v>0</v>
      </c>
      <c r="M2842" s="183">
        <v>0</v>
      </c>
      <c r="N2842" s="183">
        <v>0</v>
      </c>
      <c r="O2842" s="183">
        <v>0</v>
      </c>
      <c r="P2842" s="183">
        <v>0</v>
      </c>
      <c r="Q2842" s="183">
        <v>0</v>
      </c>
      <c r="R2842" s="183">
        <v>0</v>
      </c>
      <c r="S2842" s="183">
        <v>0</v>
      </c>
      <c r="T2842" s="183">
        <v>0</v>
      </c>
      <c r="U2842" s="183">
        <v>0</v>
      </c>
      <c r="V2842" s="183">
        <v>0</v>
      </c>
      <c r="W2842" s="183">
        <v>0</v>
      </c>
      <c r="X2842" s="183">
        <v>0</v>
      </c>
      <c r="Y2842" s="183">
        <v>0</v>
      </c>
    </row>
    <row r="2843" spans="1:25" x14ac:dyDescent="0.2">
      <c r="A2843" s="184">
        <v>12319103</v>
      </c>
      <c r="B2843" s="183" t="str">
        <f>[1]店マスタ!B2842</f>
        <v>（株）タカマ</v>
      </c>
      <c r="C2843" s="183">
        <v>1.5</v>
      </c>
      <c r="D2843" s="183">
        <v>1.5</v>
      </c>
      <c r="E2843" s="183">
        <f>_xlfn.XLOOKUP(A2843,[2]Sheet1!$R:$R,[2]Sheet1!$AB:$AB,"",0)</f>
        <v>1.5</v>
      </c>
      <c r="F2843" s="183">
        <f>_xlfn.XLOOKUP($A2843,[3]【2026年03月度_全社】RFM客層一覧表データ!$A:$A,[3]【2026年03月度_全社】RFM客層一覧表データ!C:C,"",0)</f>
        <v>490</v>
      </c>
      <c r="G2843" s="183">
        <f>_xlfn.XLOOKUP($A2843,[3]【2026年03月度_全社】RFM客層一覧表データ!$A:$A,[3]【2026年03月度_全社】RFM客層一覧表データ!D:D,"",0)</f>
        <v>222</v>
      </c>
      <c r="H2843" s="183">
        <f>_xlfn.XLOOKUP($A2843,[3]【2026年03月度_全社】RFM客層一覧表データ!$A:$A,[3]【2026年03月度_全社】RFM客層一覧表データ!E:E,"",0)</f>
        <v>306</v>
      </c>
      <c r="I2843" s="183">
        <f>_xlfn.XLOOKUP($A2843,[3]【2026年03月度_全社】RFM客層一覧表データ!$A:$A,[3]【2026年03月度_全社】RFM客層一覧表データ!F:F,"",0)</f>
        <v>12</v>
      </c>
      <c r="J2843" s="183">
        <v>519</v>
      </c>
      <c r="K2843" s="183">
        <v>251</v>
      </c>
      <c r="L2843" s="183">
        <v>338</v>
      </c>
      <c r="M2843" s="183">
        <v>14</v>
      </c>
      <c r="N2843" s="183">
        <v>559</v>
      </c>
      <c r="O2843" s="183">
        <v>258</v>
      </c>
      <c r="P2843" s="183">
        <v>356</v>
      </c>
      <c r="Q2843" s="183">
        <v>13</v>
      </c>
      <c r="R2843" s="183">
        <v>587</v>
      </c>
      <c r="S2843" s="183">
        <v>279</v>
      </c>
      <c r="T2843" s="183">
        <v>371</v>
      </c>
      <c r="U2843" s="183">
        <v>12</v>
      </c>
      <c r="V2843" s="183">
        <v>630</v>
      </c>
      <c r="W2843" s="183">
        <v>319</v>
      </c>
      <c r="X2843" s="183">
        <v>387</v>
      </c>
      <c r="Y2843" s="183">
        <v>18</v>
      </c>
    </row>
    <row r="2844" spans="1:25" x14ac:dyDescent="0.2">
      <c r="A2844" s="184">
        <v>12319111</v>
      </c>
      <c r="B2844" s="183" t="str">
        <f>[1]店マスタ!B2843</f>
        <v>ＥＬＥＴ’Ｓ</v>
      </c>
      <c r="C2844" s="183">
        <v>1.5</v>
      </c>
      <c r="D2844" s="183">
        <v>1.5</v>
      </c>
      <c r="E2844" s="183">
        <f>_xlfn.XLOOKUP(A2844,[2]Sheet1!$R:$R,[2]Sheet1!$AB:$AB,"",0)</f>
        <v>1.5</v>
      </c>
      <c r="F2844" s="183">
        <f>_xlfn.XLOOKUP($A2844,[3]【2026年03月度_全社】RFM客層一覧表データ!$A:$A,[3]【2026年03月度_全社】RFM客層一覧表データ!C:C,"",0)</f>
        <v>351</v>
      </c>
      <c r="G2844" s="183">
        <f>_xlfn.XLOOKUP($A2844,[3]【2026年03月度_全社】RFM客層一覧表データ!$A:$A,[3]【2026年03月度_全社】RFM客層一覧表データ!D:D,"",0)</f>
        <v>135</v>
      </c>
      <c r="H2844" s="183">
        <f>_xlfn.XLOOKUP($A2844,[3]【2026年03月度_全社】RFM客層一覧表データ!$A:$A,[3]【2026年03月度_全社】RFM客層一覧表データ!E:E,"",0)</f>
        <v>168</v>
      </c>
      <c r="I2844" s="183">
        <f>_xlfn.XLOOKUP($A2844,[3]【2026年03月度_全社】RFM客層一覧表データ!$A:$A,[3]【2026年03月度_全社】RFM客層一覧表データ!F:F,"",0)</f>
        <v>24</v>
      </c>
      <c r="J2844" s="183">
        <v>353</v>
      </c>
      <c r="K2844" s="183">
        <v>131</v>
      </c>
      <c r="L2844" s="183">
        <v>177</v>
      </c>
      <c r="M2844" s="183">
        <v>17</v>
      </c>
      <c r="N2844" s="183">
        <v>357</v>
      </c>
      <c r="O2844" s="183">
        <v>121</v>
      </c>
      <c r="P2844" s="183">
        <v>193</v>
      </c>
      <c r="Q2844" s="183">
        <v>19</v>
      </c>
      <c r="R2844" s="183">
        <v>376</v>
      </c>
      <c r="S2844" s="183">
        <v>133</v>
      </c>
      <c r="T2844" s="183">
        <v>205</v>
      </c>
      <c r="U2844" s="183">
        <v>14</v>
      </c>
      <c r="V2844" s="183">
        <v>410</v>
      </c>
      <c r="W2844" s="183">
        <v>158</v>
      </c>
      <c r="X2844" s="183">
        <v>219</v>
      </c>
      <c r="Y2844" s="183">
        <v>24</v>
      </c>
    </row>
    <row r="2845" spans="1:25" x14ac:dyDescent="0.2">
      <c r="A2845" s="184">
        <v>12319112</v>
      </c>
      <c r="B2845" s="183" t="str">
        <f>[1]店マスタ!B2844</f>
        <v>ＥＬＥＴ’Ｓはった</v>
      </c>
      <c r="C2845" s="183">
        <v>1</v>
      </c>
      <c r="D2845" s="183">
        <v>1</v>
      </c>
      <c r="E2845" s="183">
        <f>_xlfn.XLOOKUP(A2845,[2]Sheet1!$R:$R,[2]Sheet1!$AB:$AB,"",0)</f>
        <v>1</v>
      </c>
      <c r="F2845" s="183">
        <f>_xlfn.XLOOKUP($A2845,[3]【2026年03月度_全社】RFM客層一覧表データ!$A:$A,[3]【2026年03月度_全社】RFM客層一覧表データ!C:C,"",0)</f>
        <v>2</v>
      </c>
      <c r="G2845" s="183">
        <f>_xlfn.XLOOKUP($A2845,[3]【2026年03月度_全社】RFM客層一覧表データ!$A:$A,[3]【2026年03月度_全社】RFM客層一覧表データ!D:D,"",0)</f>
        <v>0</v>
      </c>
      <c r="H2845" s="183">
        <f>_xlfn.XLOOKUP($A2845,[3]【2026年03月度_全社】RFM客層一覧表データ!$A:$A,[3]【2026年03月度_全社】RFM客層一覧表データ!E:E,"",0)</f>
        <v>1</v>
      </c>
      <c r="I2845" s="183">
        <f>_xlfn.XLOOKUP($A2845,[3]【2026年03月度_全社】RFM客層一覧表データ!$A:$A,[3]【2026年03月度_全社】RFM客層一覧表データ!F:F,"",0)</f>
        <v>0</v>
      </c>
      <c r="J2845" s="183">
        <v>37</v>
      </c>
      <c r="K2845" s="183">
        <v>0</v>
      </c>
      <c r="L2845" s="183">
        <v>1</v>
      </c>
      <c r="M2845" s="183">
        <v>0</v>
      </c>
      <c r="N2845" s="183">
        <v>75</v>
      </c>
      <c r="O2845" s="183">
        <v>2</v>
      </c>
      <c r="P2845" s="183">
        <v>15</v>
      </c>
      <c r="Q2845" s="183">
        <v>0</v>
      </c>
      <c r="R2845" s="183">
        <v>102</v>
      </c>
      <c r="S2845" s="183">
        <v>0</v>
      </c>
      <c r="T2845" s="183">
        <v>22</v>
      </c>
      <c r="U2845" s="183">
        <v>0</v>
      </c>
      <c r="V2845" s="183">
        <v>122</v>
      </c>
      <c r="W2845" s="183">
        <v>0</v>
      </c>
      <c r="X2845" s="183">
        <v>34</v>
      </c>
      <c r="Y2845" s="183">
        <v>0</v>
      </c>
    </row>
    <row r="2846" spans="1:25" x14ac:dyDescent="0.2">
      <c r="A2846" s="184">
        <v>12319127</v>
      </c>
      <c r="B2846" s="183" t="str">
        <f>[1]店マスタ!B2845</f>
        <v>有限会社　亀田電機</v>
      </c>
      <c r="C2846" s="183">
        <v>1.5</v>
      </c>
      <c r="D2846" s="183">
        <v>1.5</v>
      </c>
      <c r="E2846" s="183">
        <f>_xlfn.XLOOKUP(A2846,[2]Sheet1!$R:$R,[2]Sheet1!$AB:$AB,"",0)</f>
        <v>1.5</v>
      </c>
      <c r="F2846" s="183" t="str">
        <f>_xlfn.XLOOKUP($A2846,[3]【2026年03月度_全社】RFM客層一覧表データ!$A:$A,[3]【2026年03月度_全社】RFM客層一覧表データ!C:C,"",0)</f>
        <v/>
      </c>
      <c r="G2846" s="183" t="str">
        <f>_xlfn.XLOOKUP($A2846,[3]【2026年03月度_全社】RFM客層一覧表データ!$A:$A,[3]【2026年03月度_全社】RFM客層一覧表データ!D:D,"",0)</f>
        <v/>
      </c>
      <c r="H2846" s="183" t="str">
        <f>_xlfn.XLOOKUP($A2846,[3]【2026年03月度_全社】RFM客層一覧表データ!$A:$A,[3]【2026年03月度_全社】RFM客層一覧表データ!E:E,"",0)</f>
        <v/>
      </c>
      <c r="I2846" s="183" t="str">
        <f>_xlfn.XLOOKUP($A2846,[3]【2026年03月度_全社】RFM客層一覧表データ!$A:$A,[3]【2026年03月度_全社】RFM客層一覧表データ!F:F,"",0)</f>
        <v/>
      </c>
      <c r="J2846" s="183">
        <v>0</v>
      </c>
      <c r="K2846" s="183">
        <v>0</v>
      </c>
      <c r="L2846" s="183">
        <v>0</v>
      </c>
      <c r="M2846" s="183">
        <v>0</v>
      </c>
      <c r="N2846" s="183">
        <v>0</v>
      </c>
      <c r="O2846" s="183">
        <v>0</v>
      </c>
      <c r="P2846" s="183">
        <v>0</v>
      </c>
      <c r="Q2846" s="183">
        <v>0</v>
      </c>
      <c r="R2846" s="183">
        <v>0</v>
      </c>
      <c r="S2846" s="183">
        <v>0</v>
      </c>
      <c r="T2846" s="183">
        <v>0</v>
      </c>
      <c r="U2846" s="183">
        <v>0</v>
      </c>
      <c r="V2846" s="183">
        <v>0</v>
      </c>
      <c r="W2846" s="183">
        <v>0</v>
      </c>
      <c r="X2846" s="183">
        <v>0</v>
      </c>
      <c r="Y2846" s="183">
        <v>0</v>
      </c>
    </row>
    <row r="2847" spans="1:25" x14ac:dyDescent="0.2">
      <c r="A2847" s="184">
        <v>12319128</v>
      </c>
      <c r="B2847" s="183" t="str">
        <f>[1]店マスタ!B2846</f>
        <v>ナガラデンキ（株）</v>
      </c>
      <c r="C2847" s="183">
        <v>1.5</v>
      </c>
      <c r="D2847" s="183">
        <v>1.5</v>
      </c>
      <c r="E2847" s="183">
        <f>_xlfn.XLOOKUP(A2847,[2]Sheet1!$R:$R,[2]Sheet1!$AB:$AB,"",0)</f>
        <v>1.5</v>
      </c>
      <c r="F2847" s="183" t="str">
        <f>_xlfn.XLOOKUP($A2847,[3]【2026年03月度_全社】RFM客層一覧表データ!$A:$A,[3]【2026年03月度_全社】RFM客層一覧表データ!C:C,"",0)</f>
        <v/>
      </c>
      <c r="G2847" s="183" t="str">
        <f>_xlfn.XLOOKUP($A2847,[3]【2026年03月度_全社】RFM客層一覧表データ!$A:$A,[3]【2026年03月度_全社】RFM客層一覧表データ!D:D,"",0)</f>
        <v/>
      </c>
      <c r="H2847" s="183" t="str">
        <f>_xlfn.XLOOKUP($A2847,[3]【2026年03月度_全社】RFM客層一覧表データ!$A:$A,[3]【2026年03月度_全社】RFM客層一覧表データ!E:E,"",0)</f>
        <v/>
      </c>
      <c r="I2847" s="183" t="str">
        <f>_xlfn.XLOOKUP($A2847,[3]【2026年03月度_全社】RFM客層一覧表データ!$A:$A,[3]【2026年03月度_全社】RFM客層一覧表データ!F:F,"",0)</f>
        <v/>
      </c>
      <c r="J2847" s="183">
        <v>0</v>
      </c>
      <c r="K2847" s="183">
        <v>0</v>
      </c>
      <c r="L2847" s="183">
        <v>0</v>
      </c>
      <c r="M2847" s="183">
        <v>0</v>
      </c>
      <c r="N2847" s="183">
        <v>0</v>
      </c>
      <c r="O2847" s="183">
        <v>0</v>
      </c>
      <c r="P2847" s="183">
        <v>0</v>
      </c>
      <c r="Q2847" s="183">
        <v>0</v>
      </c>
      <c r="R2847" s="183">
        <v>0</v>
      </c>
      <c r="S2847" s="183">
        <v>0</v>
      </c>
      <c r="T2847" s="183">
        <v>0</v>
      </c>
      <c r="U2847" s="183">
        <v>0</v>
      </c>
      <c r="V2847" s="183">
        <v>0</v>
      </c>
      <c r="W2847" s="183">
        <v>0</v>
      </c>
      <c r="X2847" s="183">
        <v>0</v>
      </c>
      <c r="Y2847" s="183">
        <v>0</v>
      </c>
    </row>
    <row r="2848" spans="1:25" x14ac:dyDescent="0.2">
      <c r="A2848" s="184">
        <v>12319136</v>
      </c>
      <c r="B2848" s="183" t="str">
        <f>[1]店マスタ!B2847</f>
        <v>エレッツ　どうもと</v>
      </c>
      <c r="C2848" s="183">
        <v>1.5</v>
      </c>
      <c r="D2848" s="183">
        <v>1.5</v>
      </c>
      <c r="E2848" s="183">
        <f>_xlfn.XLOOKUP(A2848,[2]Sheet1!$R:$R,[2]Sheet1!$AB:$AB,"",0)</f>
        <v>1.5</v>
      </c>
      <c r="F2848" s="183">
        <f>_xlfn.XLOOKUP($A2848,[3]【2026年03月度_全社】RFM客層一覧表データ!$A:$A,[3]【2026年03月度_全社】RFM客層一覧表データ!C:C,"",0)</f>
        <v>187</v>
      </c>
      <c r="G2848" s="183">
        <f>_xlfn.XLOOKUP($A2848,[3]【2026年03月度_全社】RFM客層一覧表データ!$A:$A,[3]【2026年03月度_全社】RFM客層一覧表データ!D:D,"",0)</f>
        <v>46</v>
      </c>
      <c r="H2848" s="183">
        <f>_xlfn.XLOOKUP($A2848,[3]【2026年03月度_全社】RFM客層一覧表データ!$A:$A,[3]【2026年03月度_全社】RFM客層一覧表データ!E:E,"",0)</f>
        <v>78</v>
      </c>
      <c r="I2848" s="183">
        <f>_xlfn.XLOOKUP($A2848,[3]【2026年03月度_全社】RFM客層一覧表データ!$A:$A,[3]【2026年03月度_全社】RFM客層一覧表データ!F:F,"",0)</f>
        <v>14</v>
      </c>
      <c r="J2848" s="183">
        <v>185</v>
      </c>
      <c r="K2848" s="183">
        <v>20</v>
      </c>
      <c r="L2848" s="183">
        <v>70</v>
      </c>
      <c r="M2848" s="183">
        <v>3</v>
      </c>
      <c r="N2848" s="183">
        <v>199</v>
      </c>
      <c r="O2848" s="183">
        <v>2</v>
      </c>
      <c r="P2848" s="183">
        <v>75</v>
      </c>
      <c r="Q2848" s="183">
        <v>2</v>
      </c>
      <c r="R2848" s="183">
        <v>231</v>
      </c>
      <c r="S2848" s="183">
        <v>81</v>
      </c>
      <c r="T2848" s="183">
        <v>99</v>
      </c>
      <c r="U2848" s="183">
        <v>19</v>
      </c>
      <c r="V2848" s="183">
        <v>243</v>
      </c>
      <c r="W2848" s="183">
        <v>7</v>
      </c>
      <c r="X2848" s="183">
        <v>117</v>
      </c>
      <c r="Y2848" s="183">
        <v>4</v>
      </c>
    </row>
    <row r="2849" spans="1:25" x14ac:dyDescent="0.2">
      <c r="A2849" s="184">
        <v>12319146</v>
      </c>
      <c r="B2849" s="183" t="str">
        <f>[1]店マスタ!B2848</f>
        <v>（株）服部電器商会</v>
      </c>
      <c r="C2849" s="183">
        <v>1.5</v>
      </c>
      <c r="D2849" s="183">
        <v>1.5</v>
      </c>
      <c r="E2849" s="183">
        <f>_xlfn.XLOOKUP(A2849,[2]Sheet1!$R:$R,[2]Sheet1!$AB:$AB,"",0)</f>
        <v>1.5</v>
      </c>
      <c r="F2849" s="183">
        <f>_xlfn.XLOOKUP($A2849,[3]【2026年03月度_全社】RFM客層一覧表データ!$A:$A,[3]【2026年03月度_全社】RFM客層一覧表データ!C:C,"",0)</f>
        <v>184</v>
      </c>
      <c r="G2849" s="183">
        <f>_xlfn.XLOOKUP($A2849,[3]【2026年03月度_全社】RFM客層一覧表データ!$A:$A,[3]【2026年03月度_全社】RFM客層一覧表データ!D:D,"",0)</f>
        <v>51</v>
      </c>
      <c r="H2849" s="183">
        <f>_xlfn.XLOOKUP($A2849,[3]【2026年03月度_全社】RFM客層一覧表データ!$A:$A,[3]【2026年03月度_全社】RFM客層一覧表データ!E:E,"",0)</f>
        <v>42</v>
      </c>
      <c r="I2849" s="183">
        <f>_xlfn.XLOOKUP($A2849,[3]【2026年03月度_全社】RFM客層一覧表データ!$A:$A,[3]【2026年03月度_全社】RFM客層一覧表データ!F:F,"",0)</f>
        <v>10</v>
      </c>
      <c r="J2849" s="183">
        <v>181</v>
      </c>
      <c r="K2849" s="183">
        <v>50</v>
      </c>
      <c r="L2849" s="183">
        <v>36</v>
      </c>
      <c r="M2849" s="183">
        <v>15</v>
      </c>
      <c r="N2849" s="183">
        <v>170</v>
      </c>
      <c r="O2849" s="183">
        <v>65</v>
      </c>
      <c r="P2849" s="183">
        <v>35</v>
      </c>
      <c r="Q2849" s="183">
        <v>27</v>
      </c>
      <c r="R2849" s="183">
        <v>140</v>
      </c>
      <c r="S2849" s="183">
        <v>61</v>
      </c>
      <c r="T2849" s="183">
        <v>33</v>
      </c>
      <c r="U2849" s="183">
        <v>30</v>
      </c>
      <c r="V2849" s="183">
        <v>103</v>
      </c>
      <c r="W2849" s="183">
        <v>77</v>
      </c>
      <c r="X2849" s="183">
        <v>27</v>
      </c>
      <c r="Y2849" s="183">
        <v>59</v>
      </c>
    </row>
    <row r="2850" spans="1:25" x14ac:dyDescent="0.2">
      <c r="A2850" s="184">
        <v>12319147</v>
      </c>
      <c r="B2850" s="183" t="str">
        <f>[1]店マスタ!B2849</f>
        <v>服部電器商会小本店</v>
      </c>
      <c r="C2850" s="183">
        <v>1.5</v>
      </c>
      <c r="D2850" s="183">
        <v>1.5</v>
      </c>
      <c r="E2850" s="183">
        <f>_xlfn.XLOOKUP(A2850,[2]Sheet1!$R:$R,[2]Sheet1!$AB:$AB,"",0)</f>
        <v>1.5</v>
      </c>
      <c r="F2850" s="183">
        <f>_xlfn.XLOOKUP($A2850,[3]【2026年03月度_全社】RFM客層一覧表データ!$A:$A,[3]【2026年03月度_全社】RFM客層一覧表データ!C:C,"",0)</f>
        <v>33</v>
      </c>
      <c r="G2850" s="183">
        <f>_xlfn.XLOOKUP($A2850,[3]【2026年03月度_全社】RFM客層一覧表データ!$A:$A,[3]【2026年03月度_全社】RFM客層一覧表データ!D:D,"",0)</f>
        <v>4</v>
      </c>
      <c r="H2850" s="183">
        <f>_xlfn.XLOOKUP($A2850,[3]【2026年03月度_全社】RFM客層一覧表データ!$A:$A,[3]【2026年03月度_全社】RFM客層一覧表データ!E:E,"",0)</f>
        <v>0</v>
      </c>
      <c r="I2850" s="183">
        <f>_xlfn.XLOOKUP($A2850,[3]【2026年03月度_全社】RFM客層一覧表データ!$A:$A,[3]【2026年03月度_全社】RFM客層一覧表データ!F:F,"",0)</f>
        <v>0</v>
      </c>
      <c r="J2850" s="183">
        <v>42</v>
      </c>
      <c r="K2850" s="183">
        <v>4</v>
      </c>
      <c r="L2850" s="183">
        <v>0</v>
      </c>
      <c r="M2850" s="183">
        <v>0</v>
      </c>
      <c r="N2850" s="183">
        <v>47</v>
      </c>
      <c r="O2850" s="183">
        <v>3</v>
      </c>
      <c r="P2850" s="183">
        <v>0</v>
      </c>
      <c r="Q2850" s="183">
        <v>0</v>
      </c>
      <c r="R2850" s="183">
        <v>52</v>
      </c>
      <c r="S2850" s="183">
        <v>5</v>
      </c>
      <c r="T2850" s="183">
        <v>0</v>
      </c>
      <c r="U2850" s="183">
        <v>0</v>
      </c>
      <c r="V2850" s="183">
        <v>49</v>
      </c>
      <c r="W2850" s="183">
        <v>12</v>
      </c>
      <c r="X2850" s="183">
        <v>0</v>
      </c>
      <c r="Y2850" s="183">
        <v>0</v>
      </c>
    </row>
    <row r="2851" spans="1:25" x14ac:dyDescent="0.2">
      <c r="A2851" s="184">
        <v>12319195</v>
      </c>
      <c r="B2851" s="183" t="str">
        <f>[1]店マスタ!B2850</f>
        <v>ヤマダデンキ</v>
      </c>
      <c r="C2851" s="183">
        <v>1.5</v>
      </c>
      <c r="D2851" s="183">
        <v>1.5</v>
      </c>
      <c r="E2851" s="183">
        <f>_xlfn.XLOOKUP(A2851,[2]Sheet1!$R:$R,[2]Sheet1!$AB:$AB,"",0)</f>
        <v>1.5</v>
      </c>
      <c r="F2851" s="183">
        <f>_xlfn.XLOOKUP($A2851,[3]【2026年03月度_全社】RFM客層一覧表データ!$A:$A,[3]【2026年03月度_全社】RFM客層一覧表データ!C:C,"",0)</f>
        <v>426</v>
      </c>
      <c r="G2851" s="183">
        <f>_xlfn.XLOOKUP($A2851,[3]【2026年03月度_全社】RFM客層一覧表データ!$A:$A,[3]【2026年03月度_全社】RFM客層一覧表データ!D:D,"",0)</f>
        <v>161</v>
      </c>
      <c r="H2851" s="183">
        <f>_xlfn.XLOOKUP($A2851,[3]【2026年03月度_全社】RFM客層一覧表データ!$A:$A,[3]【2026年03月度_全社】RFM客層一覧表データ!E:E,"",0)</f>
        <v>211</v>
      </c>
      <c r="I2851" s="183">
        <f>_xlfn.XLOOKUP($A2851,[3]【2026年03月度_全社】RFM客層一覧表データ!$A:$A,[3]【2026年03月度_全社】RFM客層一覧表データ!F:F,"",0)</f>
        <v>33</v>
      </c>
      <c r="J2851" s="183">
        <v>432</v>
      </c>
      <c r="K2851" s="183">
        <v>182</v>
      </c>
      <c r="L2851" s="183">
        <v>214</v>
      </c>
      <c r="M2851" s="183">
        <v>39</v>
      </c>
      <c r="N2851" s="183">
        <v>426</v>
      </c>
      <c r="O2851" s="183">
        <v>164</v>
      </c>
      <c r="P2851" s="183">
        <v>220</v>
      </c>
      <c r="Q2851" s="183">
        <v>20</v>
      </c>
      <c r="R2851" s="183">
        <v>439</v>
      </c>
      <c r="S2851" s="183">
        <v>186</v>
      </c>
      <c r="T2851" s="183">
        <v>228</v>
      </c>
      <c r="U2851" s="183">
        <v>28</v>
      </c>
      <c r="V2851" s="183">
        <v>432</v>
      </c>
      <c r="W2851" s="183">
        <v>186</v>
      </c>
      <c r="X2851" s="183">
        <v>233</v>
      </c>
      <c r="Y2851" s="183">
        <v>31</v>
      </c>
    </row>
    <row r="2852" spans="1:25" x14ac:dyDescent="0.2">
      <c r="A2852" s="184">
        <v>12320040</v>
      </c>
      <c r="B2852" s="183" t="str">
        <f>[1]店マスタ!B2851</f>
        <v>でんきはうすタナカ電化センター</v>
      </c>
      <c r="C2852" s="183">
        <v>3</v>
      </c>
      <c r="D2852" s="183">
        <v>3</v>
      </c>
      <c r="E2852" s="183">
        <f>_xlfn.XLOOKUP(A2852,[2]Sheet1!$R:$R,[2]Sheet1!$AB:$AB,"",0)</f>
        <v>3</v>
      </c>
      <c r="F2852" s="183">
        <f>_xlfn.XLOOKUP($A2852,[3]【2026年03月度_全社】RFM客層一覧表データ!$A:$A,[3]【2026年03月度_全社】RFM客層一覧表データ!C:C,"",0)</f>
        <v>607</v>
      </c>
      <c r="G2852" s="183">
        <f>_xlfn.XLOOKUP($A2852,[3]【2026年03月度_全社】RFM客層一覧表データ!$A:$A,[3]【2026年03月度_全社】RFM客層一覧表データ!D:D,"",0)</f>
        <v>265</v>
      </c>
      <c r="H2852" s="183">
        <f>_xlfn.XLOOKUP($A2852,[3]【2026年03月度_全社】RFM客層一覧表データ!$A:$A,[3]【2026年03月度_全社】RFM客層一覧表データ!E:E,"",0)</f>
        <v>261</v>
      </c>
      <c r="I2852" s="183">
        <f>_xlfn.XLOOKUP($A2852,[3]【2026年03月度_全社】RFM客層一覧表データ!$A:$A,[3]【2026年03月度_全社】RFM客層一覧表データ!F:F,"",0)</f>
        <v>68</v>
      </c>
      <c r="J2852" s="183">
        <v>570</v>
      </c>
      <c r="K2852" s="183">
        <v>262</v>
      </c>
      <c r="L2852" s="183">
        <v>261</v>
      </c>
      <c r="M2852" s="183">
        <v>66</v>
      </c>
      <c r="N2852" s="183">
        <v>551</v>
      </c>
      <c r="O2852" s="183">
        <v>247</v>
      </c>
      <c r="P2852" s="183">
        <v>255</v>
      </c>
      <c r="Q2852" s="183">
        <v>42</v>
      </c>
      <c r="R2852" s="183">
        <v>511</v>
      </c>
      <c r="S2852" s="183">
        <v>242</v>
      </c>
      <c r="T2852" s="183">
        <v>266</v>
      </c>
      <c r="U2852" s="183">
        <v>36</v>
      </c>
      <c r="V2852" s="183">
        <v>467</v>
      </c>
      <c r="W2852" s="183">
        <v>240</v>
      </c>
      <c r="X2852" s="183">
        <v>263</v>
      </c>
      <c r="Y2852" s="183">
        <v>33</v>
      </c>
    </row>
    <row r="2853" spans="1:25" x14ac:dyDescent="0.2">
      <c r="A2853" s="184">
        <v>12320063</v>
      </c>
      <c r="B2853" s="183" t="str">
        <f>[1]店マスタ!B2852</f>
        <v>愛電館おうす</v>
      </c>
      <c r="C2853" s="183">
        <v>1.5</v>
      </c>
      <c r="D2853" s="183">
        <v>1.5</v>
      </c>
      <c r="E2853" s="183" t="str">
        <f>_xlfn.XLOOKUP(A2853,[2]Sheet1!$R:$R,[2]Sheet1!$AB:$AB,"",0)</f>
        <v/>
      </c>
      <c r="F2853" s="183" t="str">
        <f>_xlfn.XLOOKUP($A2853,[3]【2026年03月度_全社】RFM客層一覧表データ!$A:$A,[3]【2026年03月度_全社】RFM客層一覧表データ!C:C,"",0)</f>
        <v/>
      </c>
      <c r="G2853" s="183" t="str">
        <f>_xlfn.XLOOKUP($A2853,[3]【2026年03月度_全社】RFM客層一覧表データ!$A:$A,[3]【2026年03月度_全社】RFM客層一覧表データ!D:D,"",0)</f>
        <v/>
      </c>
      <c r="H2853" s="183" t="str">
        <f>_xlfn.XLOOKUP($A2853,[3]【2026年03月度_全社】RFM客層一覧表データ!$A:$A,[3]【2026年03月度_全社】RFM客層一覧表データ!E:E,"",0)</f>
        <v/>
      </c>
      <c r="I2853" s="183" t="str">
        <f>_xlfn.XLOOKUP($A2853,[3]【2026年03月度_全社】RFM客層一覧表データ!$A:$A,[3]【2026年03月度_全社】RFM客層一覧表データ!F:F,"",0)</f>
        <v/>
      </c>
      <c r="J2853" s="183">
        <v>0</v>
      </c>
      <c r="K2853" s="183">
        <v>0</v>
      </c>
      <c r="L2853" s="183">
        <v>0</v>
      </c>
      <c r="M2853" s="183">
        <v>0</v>
      </c>
      <c r="N2853" s="183">
        <v>0</v>
      </c>
      <c r="O2853" s="183">
        <v>0</v>
      </c>
      <c r="P2853" s="183">
        <v>0</v>
      </c>
      <c r="Q2853" s="183">
        <v>0</v>
      </c>
      <c r="R2853" s="183">
        <v>0</v>
      </c>
      <c r="S2853" s="183">
        <v>0</v>
      </c>
      <c r="T2853" s="183">
        <v>0</v>
      </c>
      <c r="U2853" s="183">
        <v>0</v>
      </c>
      <c r="V2853" s="183">
        <v>0</v>
      </c>
      <c r="W2853" s="183">
        <v>0</v>
      </c>
      <c r="X2853" s="183">
        <v>0</v>
      </c>
      <c r="Y2853" s="183">
        <v>0</v>
      </c>
    </row>
    <row r="2854" spans="1:25" x14ac:dyDescent="0.2">
      <c r="A2854" s="184">
        <v>12320090</v>
      </c>
      <c r="B2854" s="183" t="str">
        <f>[1]店マスタ!B2853</f>
        <v>パナショップ　名港</v>
      </c>
      <c r="C2854" s="183">
        <v>3.5</v>
      </c>
      <c r="D2854" s="183">
        <v>3.5</v>
      </c>
      <c r="E2854" s="183">
        <f>_xlfn.XLOOKUP(A2854,[2]Sheet1!$R:$R,[2]Sheet1!$AB:$AB,"",0)</f>
        <v>3.5</v>
      </c>
      <c r="F2854" s="183">
        <f>_xlfn.XLOOKUP($A2854,[3]【2026年03月度_全社】RFM客層一覧表データ!$A:$A,[3]【2026年03月度_全社】RFM客層一覧表データ!C:C,"",0)</f>
        <v>695</v>
      </c>
      <c r="G2854" s="183">
        <f>_xlfn.XLOOKUP($A2854,[3]【2026年03月度_全社】RFM客層一覧表データ!$A:$A,[3]【2026年03月度_全社】RFM客層一覧表データ!D:D,"",0)</f>
        <v>299</v>
      </c>
      <c r="H2854" s="183">
        <f>_xlfn.XLOOKUP($A2854,[3]【2026年03月度_全社】RFM客層一覧表データ!$A:$A,[3]【2026年03月度_全社】RFM客層一覧表データ!E:E,"",0)</f>
        <v>306</v>
      </c>
      <c r="I2854" s="183">
        <f>_xlfn.XLOOKUP($A2854,[3]【2026年03月度_全社】RFM客層一覧表データ!$A:$A,[3]【2026年03月度_全社】RFM客層一覧表データ!F:F,"",0)</f>
        <v>39</v>
      </c>
      <c r="J2854" s="183">
        <v>743</v>
      </c>
      <c r="K2854" s="183">
        <v>324</v>
      </c>
      <c r="L2854" s="183">
        <v>333</v>
      </c>
      <c r="M2854" s="183">
        <v>45</v>
      </c>
      <c r="N2854" s="183">
        <v>777</v>
      </c>
      <c r="O2854" s="183">
        <v>338</v>
      </c>
      <c r="P2854" s="183">
        <v>364</v>
      </c>
      <c r="Q2854" s="183">
        <v>41</v>
      </c>
      <c r="R2854" s="183">
        <v>845</v>
      </c>
      <c r="S2854" s="183">
        <v>369</v>
      </c>
      <c r="T2854" s="183">
        <v>383</v>
      </c>
      <c r="U2854" s="183">
        <v>40</v>
      </c>
      <c r="V2854" s="183">
        <v>878</v>
      </c>
      <c r="W2854" s="183">
        <v>372</v>
      </c>
      <c r="X2854" s="183">
        <v>395</v>
      </c>
      <c r="Y2854" s="183">
        <v>41</v>
      </c>
    </row>
    <row r="2855" spans="1:25" x14ac:dyDescent="0.2">
      <c r="A2855" s="184">
        <v>12320160</v>
      </c>
      <c r="B2855" s="183" t="str">
        <f>[1]店マスタ!B2854</f>
        <v>愛電館すぎぜん港楽店</v>
      </c>
      <c r="C2855" s="183">
        <v>1.5</v>
      </c>
      <c r="D2855" s="183">
        <v>1.5</v>
      </c>
      <c r="E2855" s="183" t="str">
        <f>_xlfn.XLOOKUP(A2855,[2]Sheet1!$R:$R,[2]Sheet1!$AB:$AB,"",0)</f>
        <v/>
      </c>
      <c r="F2855" s="183" t="str">
        <f>_xlfn.XLOOKUP($A2855,[3]【2026年03月度_全社】RFM客層一覧表データ!$A:$A,[3]【2026年03月度_全社】RFM客層一覧表データ!C:C,"",0)</f>
        <v/>
      </c>
      <c r="G2855" s="183" t="str">
        <f>_xlfn.XLOOKUP($A2855,[3]【2026年03月度_全社】RFM客層一覧表データ!$A:$A,[3]【2026年03月度_全社】RFM客層一覧表データ!D:D,"",0)</f>
        <v/>
      </c>
      <c r="H2855" s="183" t="str">
        <f>_xlfn.XLOOKUP($A2855,[3]【2026年03月度_全社】RFM客層一覧表データ!$A:$A,[3]【2026年03月度_全社】RFM客層一覧表データ!E:E,"",0)</f>
        <v/>
      </c>
      <c r="I2855" s="183" t="str">
        <f>_xlfn.XLOOKUP($A2855,[3]【2026年03月度_全社】RFM客層一覧表データ!$A:$A,[3]【2026年03月度_全社】RFM客層一覧表データ!F:F,"",0)</f>
        <v/>
      </c>
      <c r="J2855" s="183">
        <v>0</v>
      </c>
      <c r="K2855" s="183">
        <v>0</v>
      </c>
      <c r="L2855" s="183">
        <v>0</v>
      </c>
      <c r="M2855" s="183">
        <v>0</v>
      </c>
      <c r="N2855" s="183">
        <v>0</v>
      </c>
      <c r="O2855" s="183">
        <v>0</v>
      </c>
      <c r="P2855" s="183">
        <v>0</v>
      </c>
      <c r="Q2855" s="183">
        <v>0</v>
      </c>
      <c r="R2855" s="183">
        <v>0</v>
      </c>
      <c r="S2855" s="183">
        <v>0</v>
      </c>
      <c r="T2855" s="183">
        <v>0</v>
      </c>
      <c r="U2855" s="183">
        <v>0</v>
      </c>
      <c r="V2855" s="183">
        <v>0</v>
      </c>
      <c r="W2855" s="183">
        <v>0</v>
      </c>
      <c r="X2855" s="183">
        <v>0</v>
      </c>
      <c r="Y2855" s="183">
        <v>0</v>
      </c>
    </row>
    <row r="2856" spans="1:25" x14ac:dyDescent="0.2">
      <c r="A2856" s="184">
        <v>12320200</v>
      </c>
      <c r="B2856" s="183" t="str">
        <f>[1]店マスタ!B2855</f>
        <v>（有）あかつき電化</v>
      </c>
      <c r="C2856" s="183">
        <v>1</v>
      </c>
      <c r="D2856" s="183">
        <v>1</v>
      </c>
      <c r="E2856" s="183">
        <f>_xlfn.XLOOKUP(A2856,[2]Sheet1!$R:$R,[2]Sheet1!$AB:$AB,"",0)</f>
        <v>1</v>
      </c>
      <c r="F2856" s="183" t="str">
        <f>_xlfn.XLOOKUP($A2856,[3]【2026年03月度_全社】RFM客層一覧表データ!$A:$A,[3]【2026年03月度_全社】RFM客層一覧表データ!C:C,"",0)</f>
        <v/>
      </c>
      <c r="G2856" s="183" t="str">
        <f>_xlfn.XLOOKUP($A2856,[3]【2026年03月度_全社】RFM客層一覧表データ!$A:$A,[3]【2026年03月度_全社】RFM客層一覧表データ!D:D,"",0)</f>
        <v/>
      </c>
      <c r="H2856" s="183" t="str">
        <f>_xlfn.XLOOKUP($A2856,[3]【2026年03月度_全社】RFM客層一覧表データ!$A:$A,[3]【2026年03月度_全社】RFM客層一覧表データ!E:E,"",0)</f>
        <v/>
      </c>
      <c r="I2856" s="183" t="str">
        <f>_xlfn.XLOOKUP($A2856,[3]【2026年03月度_全社】RFM客層一覧表データ!$A:$A,[3]【2026年03月度_全社】RFM客層一覧表データ!F:F,"",0)</f>
        <v/>
      </c>
      <c r="J2856" s="183">
        <v>0</v>
      </c>
      <c r="K2856" s="183">
        <v>0</v>
      </c>
      <c r="L2856" s="183">
        <v>0</v>
      </c>
      <c r="M2856" s="183">
        <v>0</v>
      </c>
      <c r="N2856" s="183">
        <v>0</v>
      </c>
      <c r="O2856" s="183">
        <v>0</v>
      </c>
      <c r="P2856" s="183">
        <v>0</v>
      </c>
      <c r="Q2856" s="183">
        <v>0</v>
      </c>
      <c r="R2856" s="183">
        <v>0</v>
      </c>
      <c r="S2856" s="183">
        <v>0</v>
      </c>
      <c r="T2856" s="183">
        <v>0</v>
      </c>
      <c r="U2856" s="183">
        <v>0</v>
      </c>
      <c r="V2856" s="183">
        <v>0</v>
      </c>
      <c r="W2856" s="183">
        <v>0</v>
      </c>
      <c r="X2856" s="183">
        <v>0</v>
      </c>
      <c r="Y2856" s="183">
        <v>0</v>
      </c>
    </row>
    <row r="2857" spans="1:25" x14ac:dyDescent="0.2">
      <c r="A2857" s="184">
        <v>12320290</v>
      </c>
      <c r="B2857" s="183" t="str">
        <f>[1]店マスタ!B2856</f>
        <v>港西電気商会</v>
      </c>
      <c r="C2857" s="183">
        <v>2.5</v>
      </c>
      <c r="D2857" s="183">
        <v>2.5</v>
      </c>
      <c r="E2857" s="183">
        <f>_xlfn.XLOOKUP(A2857,[2]Sheet1!$R:$R,[2]Sheet1!$AB:$AB,"",0)</f>
        <v>2.5</v>
      </c>
      <c r="F2857" s="183" t="str">
        <f>_xlfn.XLOOKUP($A2857,[3]【2026年03月度_全社】RFM客層一覧表データ!$A:$A,[3]【2026年03月度_全社】RFM客層一覧表データ!C:C,"",0)</f>
        <v/>
      </c>
      <c r="G2857" s="183" t="str">
        <f>_xlfn.XLOOKUP($A2857,[3]【2026年03月度_全社】RFM客層一覧表データ!$A:$A,[3]【2026年03月度_全社】RFM客層一覧表データ!D:D,"",0)</f>
        <v/>
      </c>
      <c r="H2857" s="183" t="str">
        <f>_xlfn.XLOOKUP($A2857,[3]【2026年03月度_全社】RFM客層一覧表データ!$A:$A,[3]【2026年03月度_全社】RFM客層一覧表データ!E:E,"",0)</f>
        <v/>
      </c>
      <c r="I2857" s="183" t="str">
        <f>_xlfn.XLOOKUP($A2857,[3]【2026年03月度_全社】RFM客層一覧表データ!$A:$A,[3]【2026年03月度_全社】RFM客層一覧表データ!F:F,"",0)</f>
        <v/>
      </c>
      <c r="J2857" s="183">
        <v>0</v>
      </c>
      <c r="K2857" s="183">
        <v>0</v>
      </c>
      <c r="L2857" s="183">
        <v>0</v>
      </c>
      <c r="M2857" s="183">
        <v>0</v>
      </c>
      <c r="N2857" s="183">
        <v>0</v>
      </c>
      <c r="O2857" s="183">
        <v>0</v>
      </c>
      <c r="P2857" s="183">
        <v>0</v>
      </c>
      <c r="Q2857" s="183">
        <v>0</v>
      </c>
      <c r="R2857" s="183">
        <v>0</v>
      </c>
      <c r="S2857" s="183">
        <v>0</v>
      </c>
      <c r="T2857" s="183">
        <v>0</v>
      </c>
      <c r="U2857" s="183">
        <v>0</v>
      </c>
      <c r="V2857" s="183">
        <v>0</v>
      </c>
      <c r="W2857" s="183">
        <v>0</v>
      </c>
      <c r="X2857" s="183">
        <v>0</v>
      </c>
      <c r="Y2857" s="183">
        <v>0</v>
      </c>
    </row>
    <row r="2858" spans="1:25" x14ac:dyDescent="0.2">
      <c r="A2858" s="184">
        <v>12320330</v>
      </c>
      <c r="B2858" s="183" t="str">
        <f>[1]店マスタ!B2857</f>
        <v>三浦無線商会</v>
      </c>
      <c r="C2858" s="183">
        <v>2.5</v>
      </c>
      <c r="D2858" s="183">
        <v>2.5</v>
      </c>
      <c r="E2858" s="183">
        <f>_xlfn.XLOOKUP(A2858,[2]Sheet1!$R:$R,[2]Sheet1!$AB:$AB,"",0)</f>
        <v>2.5</v>
      </c>
      <c r="F2858" s="183" t="str">
        <f>_xlfn.XLOOKUP($A2858,[3]【2026年03月度_全社】RFM客層一覧表データ!$A:$A,[3]【2026年03月度_全社】RFM客層一覧表データ!C:C,"",0)</f>
        <v/>
      </c>
      <c r="G2858" s="183" t="str">
        <f>_xlfn.XLOOKUP($A2858,[3]【2026年03月度_全社】RFM客層一覧表データ!$A:$A,[3]【2026年03月度_全社】RFM客層一覧表データ!D:D,"",0)</f>
        <v/>
      </c>
      <c r="H2858" s="183" t="str">
        <f>_xlfn.XLOOKUP($A2858,[3]【2026年03月度_全社】RFM客層一覧表データ!$A:$A,[3]【2026年03月度_全社】RFM客層一覧表データ!E:E,"",0)</f>
        <v/>
      </c>
      <c r="I2858" s="183" t="str">
        <f>_xlfn.XLOOKUP($A2858,[3]【2026年03月度_全社】RFM客層一覧表データ!$A:$A,[3]【2026年03月度_全社】RFM客層一覧表データ!F:F,"",0)</f>
        <v/>
      </c>
      <c r="J2858" s="183">
        <v>0</v>
      </c>
      <c r="K2858" s="183">
        <v>0</v>
      </c>
      <c r="L2858" s="183">
        <v>0</v>
      </c>
      <c r="M2858" s="183">
        <v>0</v>
      </c>
      <c r="N2858" s="183">
        <v>0</v>
      </c>
      <c r="O2858" s="183">
        <v>0</v>
      </c>
      <c r="P2858" s="183">
        <v>0</v>
      </c>
      <c r="Q2858" s="183">
        <v>0</v>
      </c>
      <c r="R2858" s="183">
        <v>0</v>
      </c>
      <c r="S2858" s="183">
        <v>0</v>
      </c>
      <c r="T2858" s="183">
        <v>0</v>
      </c>
      <c r="U2858" s="183">
        <v>0</v>
      </c>
      <c r="V2858" s="183">
        <v>0</v>
      </c>
      <c r="W2858" s="183">
        <v>0</v>
      </c>
      <c r="X2858" s="183">
        <v>0</v>
      </c>
      <c r="Y2858" s="183">
        <v>0</v>
      </c>
    </row>
    <row r="2859" spans="1:25" x14ac:dyDescent="0.2">
      <c r="A2859" s="184">
        <v>12321010</v>
      </c>
      <c r="B2859" s="183" t="str">
        <f>[1]店マスタ!B2858</f>
        <v>パナショップ　内田橋</v>
      </c>
      <c r="C2859" s="183">
        <v>1.5</v>
      </c>
      <c r="D2859" s="183">
        <v>1.5</v>
      </c>
      <c r="E2859" s="183">
        <f>_xlfn.XLOOKUP(A2859,[2]Sheet1!$R:$R,[2]Sheet1!$AB:$AB,"",0)</f>
        <v>1.5</v>
      </c>
      <c r="F2859" s="183">
        <f>_xlfn.XLOOKUP($A2859,[3]【2026年03月度_全社】RFM客層一覧表データ!$A:$A,[3]【2026年03月度_全社】RFM客層一覧表データ!C:C,"",0)</f>
        <v>475</v>
      </c>
      <c r="G2859" s="183">
        <f>_xlfn.XLOOKUP($A2859,[3]【2026年03月度_全社】RFM客層一覧表データ!$A:$A,[3]【2026年03月度_全社】RFM客層一覧表データ!D:D,"",0)</f>
        <v>157</v>
      </c>
      <c r="H2859" s="183">
        <f>_xlfn.XLOOKUP($A2859,[3]【2026年03月度_全社】RFM客層一覧表データ!$A:$A,[3]【2026年03月度_全社】RFM客層一覧表データ!E:E,"",0)</f>
        <v>209</v>
      </c>
      <c r="I2859" s="183">
        <f>_xlfn.XLOOKUP($A2859,[3]【2026年03月度_全社】RFM客層一覧表データ!$A:$A,[3]【2026年03月度_全社】RFM客層一覧表データ!F:F,"",0)</f>
        <v>28</v>
      </c>
      <c r="J2859" s="183">
        <v>485</v>
      </c>
      <c r="K2859" s="183">
        <v>172</v>
      </c>
      <c r="L2859" s="183">
        <v>222</v>
      </c>
      <c r="M2859" s="183">
        <v>30</v>
      </c>
      <c r="N2859" s="183">
        <v>502</v>
      </c>
      <c r="O2859" s="183">
        <v>172</v>
      </c>
      <c r="P2859" s="183">
        <v>236</v>
      </c>
      <c r="Q2859" s="183">
        <v>25</v>
      </c>
      <c r="R2859" s="183">
        <v>528</v>
      </c>
      <c r="S2859" s="183">
        <v>183</v>
      </c>
      <c r="T2859" s="183">
        <v>249</v>
      </c>
      <c r="U2859" s="183">
        <v>38</v>
      </c>
      <c r="V2859" s="183">
        <v>527</v>
      </c>
      <c r="W2859" s="183">
        <v>203</v>
      </c>
      <c r="X2859" s="183">
        <v>258</v>
      </c>
      <c r="Y2859" s="183">
        <v>32</v>
      </c>
    </row>
    <row r="2860" spans="1:25" x14ac:dyDescent="0.2">
      <c r="A2860" s="184">
        <v>12321400</v>
      </c>
      <c r="B2860" s="183" t="str">
        <f>[1]店マスタ!B2859</f>
        <v>酒井電機商会</v>
      </c>
      <c r="C2860" s="183">
        <v>2</v>
      </c>
      <c r="D2860" s="183">
        <v>2</v>
      </c>
      <c r="E2860" s="183">
        <f>_xlfn.XLOOKUP(A2860,[2]Sheet1!$R:$R,[2]Sheet1!$AB:$AB,"",0)</f>
        <v>2</v>
      </c>
      <c r="F2860" s="183">
        <f>_xlfn.XLOOKUP($A2860,[3]【2026年03月度_全社】RFM客層一覧表データ!$A:$A,[3]【2026年03月度_全社】RFM客層一覧表データ!C:C,"",0)</f>
        <v>146</v>
      </c>
      <c r="G2860" s="183">
        <f>_xlfn.XLOOKUP($A2860,[3]【2026年03月度_全社】RFM客層一覧表データ!$A:$A,[3]【2026年03月度_全社】RFM客層一覧表データ!D:D,"",0)</f>
        <v>26</v>
      </c>
      <c r="H2860" s="183">
        <f>_xlfn.XLOOKUP($A2860,[3]【2026年03月度_全社】RFM客層一覧表データ!$A:$A,[3]【2026年03月度_全社】RFM客層一覧表データ!E:E,"",0)</f>
        <v>36</v>
      </c>
      <c r="I2860" s="183">
        <f>_xlfn.XLOOKUP($A2860,[3]【2026年03月度_全社】RFM客層一覧表データ!$A:$A,[3]【2026年03月度_全社】RFM客層一覧表データ!F:F,"",0)</f>
        <v>13</v>
      </c>
      <c r="J2860" s="183">
        <v>178</v>
      </c>
      <c r="K2860" s="183">
        <v>30</v>
      </c>
      <c r="L2860" s="183">
        <v>42</v>
      </c>
      <c r="M2860" s="183">
        <v>6</v>
      </c>
      <c r="N2860" s="183">
        <v>200</v>
      </c>
      <c r="O2860" s="183">
        <v>39</v>
      </c>
      <c r="P2860" s="183">
        <v>53</v>
      </c>
      <c r="Q2860" s="183">
        <v>14</v>
      </c>
      <c r="R2860" s="183">
        <v>235</v>
      </c>
      <c r="S2860" s="183">
        <v>47</v>
      </c>
      <c r="T2860" s="183">
        <v>71</v>
      </c>
      <c r="U2860" s="183">
        <v>13</v>
      </c>
      <c r="V2860" s="183">
        <v>239</v>
      </c>
      <c r="W2860" s="183">
        <v>29</v>
      </c>
      <c r="X2860" s="183">
        <v>92</v>
      </c>
      <c r="Y2860" s="183">
        <v>6</v>
      </c>
    </row>
    <row r="2861" spans="1:25" x14ac:dyDescent="0.2">
      <c r="A2861" s="184">
        <v>12321420</v>
      </c>
      <c r="B2861" s="183" t="str">
        <f>[1]店マスタ!B2860</f>
        <v>マコー電化</v>
      </c>
      <c r="C2861" s="183">
        <v>1.5</v>
      </c>
      <c r="D2861" s="183">
        <v>1.5</v>
      </c>
      <c r="E2861" s="183" t="str">
        <f>_xlfn.XLOOKUP(A2861,[2]Sheet1!$R:$R,[2]Sheet1!$AB:$AB,"",0)</f>
        <v/>
      </c>
      <c r="F2861" s="183" t="str">
        <f>_xlfn.XLOOKUP($A2861,[3]【2026年03月度_全社】RFM客層一覧表データ!$A:$A,[3]【2026年03月度_全社】RFM客層一覧表データ!C:C,"",0)</f>
        <v/>
      </c>
      <c r="G2861" s="183" t="str">
        <f>_xlfn.XLOOKUP($A2861,[3]【2026年03月度_全社】RFM客層一覧表データ!$A:$A,[3]【2026年03月度_全社】RFM客層一覧表データ!D:D,"",0)</f>
        <v/>
      </c>
      <c r="H2861" s="183" t="str">
        <f>_xlfn.XLOOKUP($A2861,[3]【2026年03月度_全社】RFM客層一覧表データ!$A:$A,[3]【2026年03月度_全社】RFM客層一覧表データ!E:E,"",0)</f>
        <v/>
      </c>
      <c r="I2861" s="183" t="str">
        <f>_xlfn.XLOOKUP($A2861,[3]【2026年03月度_全社】RFM客層一覧表データ!$A:$A,[3]【2026年03月度_全社】RFM客層一覧表データ!F:F,"",0)</f>
        <v/>
      </c>
      <c r="J2861" s="183">
        <v>0</v>
      </c>
      <c r="K2861" s="183">
        <v>0</v>
      </c>
      <c r="L2861" s="183">
        <v>0</v>
      </c>
      <c r="M2861" s="183">
        <v>0</v>
      </c>
      <c r="N2861" s="183">
        <v>0</v>
      </c>
      <c r="O2861" s="183">
        <v>0</v>
      </c>
      <c r="P2861" s="183">
        <v>0</v>
      </c>
      <c r="Q2861" s="183">
        <v>0</v>
      </c>
      <c r="R2861" s="183">
        <v>0</v>
      </c>
      <c r="S2861" s="183">
        <v>0</v>
      </c>
      <c r="T2861" s="183">
        <v>0</v>
      </c>
      <c r="U2861" s="183">
        <v>0</v>
      </c>
      <c r="V2861" s="183">
        <v>0</v>
      </c>
      <c r="W2861" s="183">
        <v>0</v>
      </c>
      <c r="X2861" s="183">
        <v>0</v>
      </c>
      <c r="Y2861" s="183">
        <v>0</v>
      </c>
    </row>
    <row r="2862" spans="1:25" x14ac:dyDescent="0.2">
      <c r="A2862" s="184">
        <v>12321490</v>
      </c>
      <c r="B2862" s="183" t="str">
        <f>[1]店マスタ!B2861</f>
        <v>大生ラジオ店</v>
      </c>
      <c r="C2862" s="183">
        <v>2.5</v>
      </c>
      <c r="D2862" s="183">
        <v>1.5</v>
      </c>
      <c r="E2862" s="183">
        <f>_xlfn.XLOOKUP(A2862,[2]Sheet1!$R:$R,[2]Sheet1!$AB:$AB,"",0)</f>
        <v>1.5</v>
      </c>
      <c r="F2862" s="183">
        <f>_xlfn.XLOOKUP($A2862,[3]【2026年03月度_全社】RFM客層一覧表データ!$A:$A,[3]【2026年03月度_全社】RFM客層一覧表データ!C:C,"",0)</f>
        <v>0</v>
      </c>
      <c r="G2862" s="183">
        <f>_xlfn.XLOOKUP($A2862,[3]【2026年03月度_全社】RFM客層一覧表データ!$A:$A,[3]【2026年03月度_全社】RFM客層一覧表データ!D:D,"",0)</f>
        <v>0</v>
      </c>
      <c r="H2862" s="183">
        <f>_xlfn.XLOOKUP($A2862,[3]【2026年03月度_全社】RFM客層一覧表データ!$A:$A,[3]【2026年03月度_全社】RFM客層一覧表データ!E:E,"",0)</f>
        <v>0</v>
      </c>
      <c r="I2862" s="183">
        <f>_xlfn.XLOOKUP($A2862,[3]【2026年03月度_全社】RFM客層一覧表データ!$A:$A,[3]【2026年03月度_全社】RFM客層一覧表データ!F:F,"",0)</f>
        <v>0</v>
      </c>
      <c r="J2862" s="183">
        <v>0</v>
      </c>
      <c r="K2862" s="183">
        <v>0</v>
      </c>
      <c r="L2862" s="183">
        <v>0</v>
      </c>
      <c r="M2862" s="183">
        <v>0</v>
      </c>
      <c r="N2862" s="183">
        <v>0</v>
      </c>
      <c r="O2862" s="183">
        <v>0</v>
      </c>
      <c r="P2862" s="183">
        <v>0</v>
      </c>
      <c r="Q2862" s="183">
        <v>0</v>
      </c>
      <c r="R2862" s="183">
        <v>0</v>
      </c>
      <c r="S2862" s="183">
        <v>0</v>
      </c>
      <c r="T2862" s="183">
        <v>0</v>
      </c>
      <c r="U2862" s="183">
        <v>0</v>
      </c>
      <c r="V2862" s="183">
        <v>0</v>
      </c>
      <c r="W2862" s="183">
        <v>0</v>
      </c>
      <c r="X2862" s="183">
        <v>0</v>
      </c>
      <c r="Y2862" s="183">
        <v>0</v>
      </c>
    </row>
    <row r="2863" spans="1:25" x14ac:dyDescent="0.2">
      <c r="A2863" s="184">
        <v>12321710</v>
      </c>
      <c r="B2863" s="183" t="str">
        <f>[1]店マスタ!B2862</f>
        <v>でんかランド　コジマ</v>
      </c>
      <c r="C2863" s="183">
        <v>2.5</v>
      </c>
      <c r="D2863" s="183">
        <v>2.5</v>
      </c>
      <c r="E2863" s="183">
        <f>_xlfn.XLOOKUP(A2863,[2]Sheet1!$R:$R,[2]Sheet1!$AB:$AB,"",0)</f>
        <v>2.5</v>
      </c>
      <c r="F2863" s="183">
        <f>_xlfn.XLOOKUP($A2863,[3]【2026年03月度_全社】RFM客層一覧表データ!$A:$A,[3]【2026年03月度_全社】RFM客層一覧表データ!C:C,"",0)</f>
        <v>0</v>
      </c>
      <c r="G2863" s="183">
        <f>_xlfn.XLOOKUP($A2863,[3]【2026年03月度_全社】RFM客層一覧表データ!$A:$A,[3]【2026年03月度_全社】RFM客層一覧表データ!D:D,"",0)</f>
        <v>0</v>
      </c>
      <c r="H2863" s="183">
        <f>_xlfn.XLOOKUP($A2863,[3]【2026年03月度_全社】RFM客層一覧表データ!$A:$A,[3]【2026年03月度_全社】RFM客層一覧表データ!E:E,"",0)</f>
        <v>0</v>
      </c>
      <c r="I2863" s="183">
        <f>_xlfn.XLOOKUP($A2863,[3]【2026年03月度_全社】RFM客層一覧表データ!$A:$A,[3]【2026年03月度_全社】RFM客層一覧表データ!F:F,"",0)</f>
        <v>0</v>
      </c>
      <c r="J2863" s="183">
        <v>0</v>
      </c>
      <c r="K2863" s="183">
        <v>0</v>
      </c>
      <c r="L2863" s="183">
        <v>0</v>
      </c>
      <c r="M2863" s="183">
        <v>0</v>
      </c>
      <c r="N2863" s="183">
        <v>0</v>
      </c>
      <c r="O2863" s="183">
        <v>0</v>
      </c>
      <c r="P2863" s="183">
        <v>0</v>
      </c>
      <c r="Q2863" s="183">
        <v>0</v>
      </c>
      <c r="R2863" s="183">
        <v>0</v>
      </c>
      <c r="S2863" s="183">
        <v>0</v>
      </c>
      <c r="T2863" s="183">
        <v>0</v>
      </c>
      <c r="U2863" s="183">
        <v>0</v>
      </c>
      <c r="V2863" s="183">
        <v>0</v>
      </c>
      <c r="W2863" s="183">
        <v>0</v>
      </c>
      <c r="X2863" s="183">
        <v>0</v>
      </c>
      <c r="Y2863" s="183">
        <v>0</v>
      </c>
    </row>
    <row r="2864" spans="1:25" x14ac:dyDescent="0.2">
      <c r="A2864" s="184">
        <v>12321730</v>
      </c>
      <c r="B2864" s="183" t="str">
        <f>[1]店マスタ!B2863</f>
        <v>有限会社　サンエス</v>
      </c>
      <c r="C2864" s="183">
        <v>3.5</v>
      </c>
      <c r="D2864" s="183">
        <v>3.5</v>
      </c>
      <c r="E2864" s="183">
        <f>_xlfn.XLOOKUP(A2864,[2]Sheet1!$R:$R,[2]Sheet1!$AB:$AB,"",0)</f>
        <v>3.5</v>
      </c>
      <c r="F2864" s="183">
        <f>_xlfn.XLOOKUP($A2864,[3]【2026年03月度_全社】RFM客層一覧表データ!$A:$A,[3]【2026年03月度_全社】RFM客層一覧表データ!C:C,"",0)</f>
        <v>116</v>
      </c>
      <c r="G2864" s="183">
        <f>_xlfn.XLOOKUP($A2864,[3]【2026年03月度_全社】RFM客層一覧表データ!$A:$A,[3]【2026年03月度_全社】RFM客層一覧表データ!D:D,"",0)</f>
        <v>20</v>
      </c>
      <c r="H2864" s="183">
        <f>_xlfn.XLOOKUP($A2864,[3]【2026年03月度_全社】RFM客層一覧表データ!$A:$A,[3]【2026年03月度_全社】RFM客層一覧表データ!E:E,"",0)</f>
        <v>61</v>
      </c>
      <c r="I2864" s="183">
        <f>_xlfn.XLOOKUP($A2864,[3]【2026年03月度_全社】RFM客層一覧表データ!$A:$A,[3]【2026年03月度_全社】RFM客層一覧表データ!F:F,"",0)</f>
        <v>5</v>
      </c>
      <c r="J2864" s="183">
        <v>148</v>
      </c>
      <c r="K2864" s="183">
        <v>46</v>
      </c>
      <c r="L2864" s="183">
        <v>73</v>
      </c>
      <c r="M2864" s="183">
        <v>6</v>
      </c>
      <c r="N2864" s="183">
        <v>196</v>
      </c>
      <c r="O2864" s="183">
        <v>47</v>
      </c>
      <c r="P2864" s="183">
        <v>90</v>
      </c>
      <c r="Q2864" s="183">
        <v>1</v>
      </c>
      <c r="R2864" s="183">
        <v>254</v>
      </c>
      <c r="S2864" s="183">
        <v>51</v>
      </c>
      <c r="T2864" s="183">
        <v>121</v>
      </c>
      <c r="U2864" s="183">
        <v>4</v>
      </c>
      <c r="V2864" s="183">
        <v>305</v>
      </c>
      <c r="W2864" s="183">
        <v>59</v>
      </c>
      <c r="X2864" s="183">
        <v>151</v>
      </c>
      <c r="Y2864" s="183">
        <v>5</v>
      </c>
    </row>
    <row r="2865" spans="1:25" x14ac:dyDescent="0.2">
      <c r="A2865" s="184">
        <v>12321900</v>
      </c>
      <c r="B2865" s="183" t="str">
        <f>[1]店マスタ!B2864</f>
        <v>電化のテラザワ</v>
      </c>
      <c r="C2865" s="183">
        <v>1</v>
      </c>
      <c r="D2865" s="183">
        <v>1</v>
      </c>
      <c r="E2865" s="183">
        <f>_xlfn.XLOOKUP(A2865,[2]Sheet1!$R:$R,[2]Sheet1!$AB:$AB,"",0)</f>
        <v>1</v>
      </c>
      <c r="F2865" s="183" t="str">
        <f>_xlfn.XLOOKUP($A2865,[3]【2026年03月度_全社】RFM客層一覧表データ!$A:$A,[3]【2026年03月度_全社】RFM客層一覧表データ!C:C,"",0)</f>
        <v/>
      </c>
      <c r="G2865" s="183" t="str">
        <f>_xlfn.XLOOKUP($A2865,[3]【2026年03月度_全社】RFM客層一覧表データ!$A:$A,[3]【2026年03月度_全社】RFM客層一覧表データ!D:D,"",0)</f>
        <v/>
      </c>
      <c r="H2865" s="183" t="str">
        <f>_xlfn.XLOOKUP($A2865,[3]【2026年03月度_全社】RFM客層一覧表データ!$A:$A,[3]【2026年03月度_全社】RFM客層一覧表データ!E:E,"",0)</f>
        <v/>
      </c>
      <c r="I2865" s="183" t="str">
        <f>_xlfn.XLOOKUP($A2865,[3]【2026年03月度_全社】RFM客層一覧表データ!$A:$A,[3]【2026年03月度_全社】RFM客層一覧表データ!F:F,"",0)</f>
        <v/>
      </c>
      <c r="J2865" s="183">
        <v>0</v>
      </c>
      <c r="K2865" s="183">
        <v>0</v>
      </c>
      <c r="L2865" s="183">
        <v>0</v>
      </c>
      <c r="M2865" s="183">
        <v>0</v>
      </c>
      <c r="N2865" s="183">
        <v>0</v>
      </c>
      <c r="O2865" s="183">
        <v>0</v>
      </c>
      <c r="P2865" s="183">
        <v>0</v>
      </c>
      <c r="Q2865" s="183">
        <v>0</v>
      </c>
      <c r="R2865" s="183">
        <v>0</v>
      </c>
      <c r="S2865" s="183">
        <v>0</v>
      </c>
      <c r="T2865" s="183">
        <v>0</v>
      </c>
      <c r="U2865" s="183">
        <v>0</v>
      </c>
      <c r="V2865" s="183">
        <v>0</v>
      </c>
      <c r="W2865" s="183">
        <v>0</v>
      </c>
      <c r="X2865" s="183">
        <v>0</v>
      </c>
      <c r="Y2865" s="183">
        <v>0</v>
      </c>
    </row>
    <row r="2866" spans="1:25" x14ac:dyDescent="0.2">
      <c r="A2866" s="184">
        <v>12322027</v>
      </c>
      <c r="B2866" s="183" t="str">
        <f>[1]店マスタ!B2865</f>
        <v>ソーゴーデンキ</v>
      </c>
      <c r="C2866" s="183">
        <v>1.5</v>
      </c>
      <c r="D2866" s="183">
        <v>1.5</v>
      </c>
      <c r="E2866" s="183">
        <f>_xlfn.XLOOKUP(A2866,[2]Sheet1!$R:$R,[2]Sheet1!$AB:$AB,"",0)</f>
        <v>1.5</v>
      </c>
      <c r="F2866" s="183" t="str">
        <f>_xlfn.XLOOKUP($A2866,[3]【2026年03月度_全社】RFM客層一覧表データ!$A:$A,[3]【2026年03月度_全社】RFM客層一覧表データ!C:C,"",0)</f>
        <v/>
      </c>
      <c r="G2866" s="183" t="str">
        <f>_xlfn.XLOOKUP($A2866,[3]【2026年03月度_全社】RFM客層一覧表データ!$A:$A,[3]【2026年03月度_全社】RFM客層一覧表データ!D:D,"",0)</f>
        <v/>
      </c>
      <c r="H2866" s="183" t="str">
        <f>_xlfn.XLOOKUP($A2866,[3]【2026年03月度_全社】RFM客層一覧表データ!$A:$A,[3]【2026年03月度_全社】RFM客層一覧表データ!E:E,"",0)</f>
        <v/>
      </c>
      <c r="I2866" s="183" t="str">
        <f>_xlfn.XLOOKUP($A2866,[3]【2026年03月度_全社】RFM客層一覧表データ!$A:$A,[3]【2026年03月度_全社】RFM客層一覧表データ!F:F,"",0)</f>
        <v/>
      </c>
      <c r="J2866" s="183">
        <v>0</v>
      </c>
      <c r="K2866" s="183">
        <v>0</v>
      </c>
      <c r="L2866" s="183">
        <v>0</v>
      </c>
      <c r="M2866" s="183">
        <v>0</v>
      </c>
      <c r="N2866" s="183">
        <v>0</v>
      </c>
      <c r="O2866" s="183">
        <v>0</v>
      </c>
      <c r="P2866" s="183">
        <v>0</v>
      </c>
      <c r="Q2866" s="183">
        <v>0</v>
      </c>
      <c r="R2866" s="183">
        <v>0</v>
      </c>
      <c r="S2866" s="183">
        <v>0</v>
      </c>
      <c r="T2866" s="183">
        <v>0</v>
      </c>
      <c r="U2866" s="183">
        <v>0</v>
      </c>
      <c r="V2866" s="183">
        <v>0</v>
      </c>
      <c r="W2866" s="183">
        <v>0</v>
      </c>
      <c r="X2866" s="183">
        <v>0</v>
      </c>
      <c r="Y2866" s="183">
        <v>0</v>
      </c>
    </row>
    <row r="2867" spans="1:25" x14ac:dyDescent="0.2">
      <c r="A2867" s="184">
        <v>12322057</v>
      </c>
      <c r="B2867" s="183" t="str">
        <f>[1]店マスタ!B2866</f>
        <v>パナショップ　旭</v>
      </c>
      <c r="C2867" s="183">
        <v>1.5</v>
      </c>
      <c r="D2867" s="183">
        <v>1.5</v>
      </c>
      <c r="E2867" s="183">
        <f>_xlfn.XLOOKUP(A2867,[2]Sheet1!$R:$R,[2]Sheet1!$AB:$AB,"",0)</f>
        <v>1.5</v>
      </c>
      <c r="F2867" s="183">
        <f>_xlfn.XLOOKUP($A2867,[3]【2026年03月度_全社】RFM客層一覧表データ!$A:$A,[3]【2026年03月度_全社】RFM客層一覧表データ!C:C,"",0)</f>
        <v>489</v>
      </c>
      <c r="G2867" s="183">
        <f>_xlfn.XLOOKUP($A2867,[3]【2026年03月度_全社】RFM客層一覧表データ!$A:$A,[3]【2026年03月度_全社】RFM客層一覧表データ!D:D,"",0)</f>
        <v>160</v>
      </c>
      <c r="H2867" s="183">
        <f>_xlfn.XLOOKUP($A2867,[3]【2026年03月度_全社】RFM客層一覧表データ!$A:$A,[3]【2026年03月度_全社】RFM客層一覧表データ!E:E,"",0)</f>
        <v>244</v>
      </c>
      <c r="I2867" s="183">
        <f>_xlfn.XLOOKUP($A2867,[3]【2026年03月度_全社】RFM客層一覧表データ!$A:$A,[3]【2026年03月度_全社】RFM客層一覧表データ!F:F,"",0)</f>
        <v>20</v>
      </c>
      <c r="J2867" s="183">
        <v>498</v>
      </c>
      <c r="K2867" s="183">
        <v>171</v>
      </c>
      <c r="L2867" s="183">
        <v>260</v>
      </c>
      <c r="M2867" s="183">
        <v>17</v>
      </c>
      <c r="N2867" s="183">
        <v>522</v>
      </c>
      <c r="O2867" s="183">
        <v>204</v>
      </c>
      <c r="P2867" s="183">
        <v>255</v>
      </c>
      <c r="Q2867" s="183">
        <v>43</v>
      </c>
      <c r="R2867" s="183">
        <v>509</v>
      </c>
      <c r="S2867" s="183">
        <v>238</v>
      </c>
      <c r="T2867" s="183">
        <v>258</v>
      </c>
      <c r="U2867" s="183">
        <v>23</v>
      </c>
      <c r="V2867" s="183">
        <v>516</v>
      </c>
      <c r="W2867" s="183">
        <v>237</v>
      </c>
      <c r="X2867" s="183">
        <v>273</v>
      </c>
      <c r="Y2867" s="183">
        <v>21</v>
      </c>
    </row>
    <row r="2868" spans="1:25" x14ac:dyDescent="0.2">
      <c r="A2868" s="184">
        <v>12322059</v>
      </c>
      <c r="B2868" s="183" t="str">
        <f>[1]店マスタ!B2867</f>
        <v>パネット　守山</v>
      </c>
      <c r="C2868" s="183">
        <v>1.5</v>
      </c>
      <c r="D2868" s="183">
        <v>1.5</v>
      </c>
      <c r="E2868" s="183">
        <f>_xlfn.XLOOKUP(A2868,[2]Sheet1!$R:$R,[2]Sheet1!$AB:$AB,"",0)</f>
        <v>1.5</v>
      </c>
      <c r="F2868" s="183">
        <f>_xlfn.XLOOKUP($A2868,[3]【2026年03月度_全社】RFM客層一覧表データ!$A:$A,[3]【2026年03月度_全社】RFM客層一覧表データ!C:C,"",0)</f>
        <v>78</v>
      </c>
      <c r="G2868" s="183">
        <f>_xlfn.XLOOKUP($A2868,[3]【2026年03月度_全社】RFM客層一覧表データ!$A:$A,[3]【2026年03月度_全社】RFM客層一覧表データ!D:D,"",0)</f>
        <v>35</v>
      </c>
      <c r="H2868" s="183">
        <f>_xlfn.XLOOKUP($A2868,[3]【2026年03月度_全社】RFM客層一覧表データ!$A:$A,[3]【2026年03月度_全社】RFM客層一覧表データ!E:E,"",0)</f>
        <v>45</v>
      </c>
      <c r="I2868" s="183">
        <f>_xlfn.XLOOKUP($A2868,[3]【2026年03月度_全社】RFM客層一覧表データ!$A:$A,[3]【2026年03月度_全社】RFM客層一覧表データ!F:F,"",0)</f>
        <v>0</v>
      </c>
      <c r="J2868" s="183">
        <v>77</v>
      </c>
      <c r="K2868" s="183">
        <v>40</v>
      </c>
      <c r="L2868" s="183">
        <v>46</v>
      </c>
      <c r="M2868" s="183">
        <v>0</v>
      </c>
      <c r="N2868" s="183">
        <v>80</v>
      </c>
      <c r="O2868" s="183">
        <v>34</v>
      </c>
      <c r="P2868" s="183">
        <v>43</v>
      </c>
      <c r="Q2868" s="183">
        <v>0</v>
      </c>
      <c r="R2868" s="183">
        <v>91</v>
      </c>
      <c r="S2868" s="183">
        <v>30</v>
      </c>
      <c r="T2868" s="183">
        <v>46</v>
      </c>
      <c r="U2868" s="183">
        <v>0</v>
      </c>
      <c r="V2868" s="183">
        <v>95</v>
      </c>
      <c r="W2868" s="183">
        <v>30</v>
      </c>
      <c r="X2868" s="183">
        <v>46</v>
      </c>
      <c r="Y2868" s="183">
        <v>0</v>
      </c>
    </row>
    <row r="2869" spans="1:25" x14ac:dyDescent="0.2">
      <c r="A2869" s="184">
        <v>12323008</v>
      </c>
      <c r="B2869" s="183" t="str">
        <f>[1]店マスタ!B2868</f>
        <v>でんきのコンドウ</v>
      </c>
      <c r="C2869" s="183">
        <v>1.5</v>
      </c>
      <c r="D2869" s="183">
        <v>1.5</v>
      </c>
      <c r="E2869" s="183">
        <f>_xlfn.XLOOKUP(A2869,[2]Sheet1!$R:$R,[2]Sheet1!$AB:$AB,"",0)</f>
        <v>1.5</v>
      </c>
      <c r="F2869" s="183" t="str">
        <f>_xlfn.XLOOKUP($A2869,[3]【2026年03月度_全社】RFM客層一覧表データ!$A:$A,[3]【2026年03月度_全社】RFM客層一覧表データ!C:C,"",0)</f>
        <v/>
      </c>
      <c r="G2869" s="183" t="str">
        <f>_xlfn.XLOOKUP($A2869,[3]【2026年03月度_全社】RFM客層一覧表データ!$A:$A,[3]【2026年03月度_全社】RFM客層一覧表データ!D:D,"",0)</f>
        <v/>
      </c>
      <c r="H2869" s="183" t="str">
        <f>_xlfn.XLOOKUP($A2869,[3]【2026年03月度_全社】RFM客層一覧表データ!$A:$A,[3]【2026年03月度_全社】RFM客層一覧表データ!E:E,"",0)</f>
        <v/>
      </c>
      <c r="I2869" s="183" t="str">
        <f>_xlfn.XLOOKUP($A2869,[3]【2026年03月度_全社】RFM客層一覧表データ!$A:$A,[3]【2026年03月度_全社】RFM客層一覧表データ!F:F,"",0)</f>
        <v/>
      </c>
      <c r="J2869" s="183">
        <v>0</v>
      </c>
      <c r="K2869" s="183">
        <v>0</v>
      </c>
      <c r="L2869" s="183">
        <v>0</v>
      </c>
      <c r="M2869" s="183">
        <v>0</v>
      </c>
      <c r="N2869" s="183">
        <v>0</v>
      </c>
      <c r="O2869" s="183">
        <v>0</v>
      </c>
      <c r="P2869" s="183">
        <v>0</v>
      </c>
      <c r="Q2869" s="183">
        <v>0</v>
      </c>
      <c r="R2869" s="183">
        <v>0</v>
      </c>
      <c r="S2869" s="183">
        <v>0</v>
      </c>
      <c r="T2869" s="183">
        <v>0</v>
      </c>
      <c r="U2869" s="183">
        <v>0</v>
      </c>
      <c r="V2869" s="183">
        <v>0</v>
      </c>
      <c r="W2869" s="183">
        <v>0</v>
      </c>
      <c r="X2869" s="183">
        <v>0</v>
      </c>
      <c r="Y2869" s="183">
        <v>0</v>
      </c>
    </row>
    <row r="2870" spans="1:25" x14ac:dyDescent="0.2">
      <c r="A2870" s="184">
        <v>12323021</v>
      </c>
      <c r="B2870" s="183" t="str">
        <f>[1]店マスタ!B2869</f>
        <v>愛電館なるみ</v>
      </c>
      <c r="C2870" s="183">
        <v>2</v>
      </c>
      <c r="D2870" s="183">
        <v>2</v>
      </c>
      <c r="E2870" s="183">
        <f>_xlfn.XLOOKUP(A2870,[2]Sheet1!$R:$R,[2]Sheet1!$AB:$AB,"",0)</f>
        <v>2</v>
      </c>
      <c r="F2870" s="183">
        <f>_xlfn.XLOOKUP($A2870,[3]【2026年03月度_全社】RFM客層一覧表データ!$A:$A,[3]【2026年03月度_全社】RFM客層一覧表データ!C:C,"",0)</f>
        <v>146</v>
      </c>
      <c r="G2870" s="183">
        <f>_xlfn.XLOOKUP($A2870,[3]【2026年03月度_全社】RFM客層一覧表データ!$A:$A,[3]【2026年03月度_全社】RFM客層一覧表データ!D:D,"",0)</f>
        <v>60</v>
      </c>
      <c r="H2870" s="183">
        <f>_xlfn.XLOOKUP($A2870,[3]【2026年03月度_全社】RFM客層一覧表データ!$A:$A,[3]【2026年03月度_全社】RFM客層一覧表データ!E:E,"",0)</f>
        <v>103</v>
      </c>
      <c r="I2870" s="183">
        <f>_xlfn.XLOOKUP($A2870,[3]【2026年03月度_全社】RFM客層一覧表データ!$A:$A,[3]【2026年03月度_全社】RFM客層一覧表データ!F:F,"",0)</f>
        <v>4</v>
      </c>
      <c r="J2870" s="183">
        <v>157</v>
      </c>
      <c r="K2870" s="183">
        <v>73</v>
      </c>
      <c r="L2870" s="183">
        <v>113</v>
      </c>
      <c r="M2870" s="183">
        <v>2</v>
      </c>
      <c r="N2870" s="183">
        <v>169</v>
      </c>
      <c r="O2870" s="183">
        <v>81</v>
      </c>
      <c r="P2870" s="183">
        <v>122</v>
      </c>
      <c r="Q2870" s="183">
        <v>3</v>
      </c>
      <c r="R2870" s="183">
        <v>178</v>
      </c>
      <c r="S2870" s="183">
        <v>87</v>
      </c>
      <c r="T2870" s="183">
        <v>127</v>
      </c>
      <c r="U2870" s="183">
        <v>8</v>
      </c>
      <c r="V2870" s="183">
        <v>179</v>
      </c>
      <c r="W2870" s="183">
        <v>98</v>
      </c>
      <c r="X2870" s="183">
        <v>137</v>
      </c>
      <c r="Y2870" s="183">
        <v>4</v>
      </c>
    </row>
    <row r="2871" spans="1:25" x14ac:dyDescent="0.2">
      <c r="A2871" s="184">
        <v>12323037</v>
      </c>
      <c r="B2871" s="183" t="str">
        <f>[1]店マスタ!B2870</f>
        <v>愛電館ながお</v>
      </c>
      <c r="C2871" s="183">
        <v>1.5</v>
      </c>
      <c r="D2871" s="183">
        <v>1.5</v>
      </c>
      <c r="E2871" s="183" t="str">
        <f>_xlfn.XLOOKUP(A2871,[2]Sheet1!$R:$R,[2]Sheet1!$AB:$AB,"",0)</f>
        <v/>
      </c>
      <c r="F2871" s="183">
        <f>_xlfn.XLOOKUP($A2871,[3]【2026年03月度_全社】RFM客層一覧表データ!$A:$A,[3]【2026年03月度_全社】RFM客層一覧表データ!C:C,"",0)</f>
        <v>109</v>
      </c>
      <c r="G2871" s="183">
        <f>_xlfn.XLOOKUP($A2871,[3]【2026年03月度_全社】RFM客層一覧表データ!$A:$A,[3]【2026年03月度_全社】RFM客層一覧表データ!D:D,"",0)</f>
        <v>22</v>
      </c>
      <c r="H2871" s="183">
        <f>_xlfn.XLOOKUP($A2871,[3]【2026年03月度_全社】RFM客層一覧表データ!$A:$A,[3]【2026年03月度_全社】RFM客層一覧表データ!E:E,"",0)</f>
        <v>65</v>
      </c>
      <c r="I2871" s="183">
        <f>_xlfn.XLOOKUP($A2871,[3]【2026年03月度_全社】RFM客層一覧表データ!$A:$A,[3]【2026年03月度_全社】RFM客層一覧表データ!F:F,"",0)</f>
        <v>0</v>
      </c>
      <c r="J2871" s="183">
        <v>117</v>
      </c>
      <c r="K2871" s="183">
        <v>49</v>
      </c>
      <c r="L2871" s="183">
        <v>74</v>
      </c>
      <c r="M2871" s="183">
        <v>0</v>
      </c>
      <c r="N2871" s="183">
        <v>122</v>
      </c>
      <c r="O2871" s="183">
        <v>43</v>
      </c>
      <c r="P2871" s="183">
        <v>73</v>
      </c>
      <c r="Q2871" s="183">
        <v>0</v>
      </c>
      <c r="R2871" s="183">
        <v>129</v>
      </c>
      <c r="S2871" s="183">
        <v>51</v>
      </c>
      <c r="T2871" s="183">
        <v>83</v>
      </c>
      <c r="U2871" s="183">
        <v>0</v>
      </c>
      <c r="V2871" s="183">
        <v>148</v>
      </c>
      <c r="W2871" s="183">
        <v>49</v>
      </c>
      <c r="X2871" s="183">
        <v>90</v>
      </c>
      <c r="Y2871" s="183">
        <v>0</v>
      </c>
    </row>
    <row r="2872" spans="1:25" x14ac:dyDescent="0.2">
      <c r="A2872" s="184">
        <v>12323047</v>
      </c>
      <c r="B2872" s="183" t="str">
        <f>[1]店マスタ!B2871</f>
        <v>でんきはうす　あきんど</v>
      </c>
      <c r="C2872" s="183">
        <v>1.5</v>
      </c>
      <c r="D2872" s="183">
        <v>1.5</v>
      </c>
      <c r="E2872" s="183">
        <f>_xlfn.XLOOKUP(A2872,[2]Sheet1!$R:$R,[2]Sheet1!$AB:$AB,"",0)</f>
        <v>1.5</v>
      </c>
      <c r="F2872" s="183">
        <f>_xlfn.XLOOKUP($A2872,[3]【2026年03月度_全社】RFM客層一覧表データ!$A:$A,[3]【2026年03月度_全社】RFM客層一覧表データ!C:C,"",0)</f>
        <v>0</v>
      </c>
      <c r="G2872" s="183">
        <f>_xlfn.XLOOKUP($A2872,[3]【2026年03月度_全社】RFM客層一覧表データ!$A:$A,[3]【2026年03月度_全社】RFM客層一覧表データ!D:D,"",0)</f>
        <v>0</v>
      </c>
      <c r="H2872" s="183">
        <f>_xlfn.XLOOKUP($A2872,[3]【2026年03月度_全社】RFM客層一覧表データ!$A:$A,[3]【2026年03月度_全社】RFM客層一覧表データ!E:E,"",0)</f>
        <v>0</v>
      </c>
      <c r="I2872" s="183">
        <f>_xlfn.XLOOKUP($A2872,[3]【2026年03月度_全社】RFM客層一覧表データ!$A:$A,[3]【2026年03月度_全社】RFM客層一覧表データ!F:F,"",0)</f>
        <v>0</v>
      </c>
      <c r="J2872" s="183">
        <v>0</v>
      </c>
      <c r="K2872" s="183">
        <v>0</v>
      </c>
      <c r="L2872" s="183">
        <v>0</v>
      </c>
      <c r="M2872" s="183">
        <v>0</v>
      </c>
      <c r="N2872" s="183">
        <v>0</v>
      </c>
      <c r="O2872" s="183">
        <v>0</v>
      </c>
      <c r="P2872" s="183">
        <v>0</v>
      </c>
      <c r="Q2872" s="183">
        <v>0</v>
      </c>
      <c r="R2872" s="183">
        <v>0</v>
      </c>
      <c r="S2872" s="183">
        <v>0</v>
      </c>
      <c r="T2872" s="183">
        <v>0</v>
      </c>
      <c r="U2872" s="183">
        <v>0</v>
      </c>
      <c r="V2872" s="183">
        <v>0</v>
      </c>
      <c r="W2872" s="183">
        <v>0</v>
      </c>
      <c r="X2872" s="183">
        <v>0</v>
      </c>
      <c r="Y2872" s="183">
        <v>0</v>
      </c>
    </row>
    <row r="2873" spans="1:25" x14ac:dyDescent="0.2">
      <c r="A2873" s="184">
        <v>12323048</v>
      </c>
      <c r="B2873" s="183" t="str">
        <f>[1]店マスタ!B2872</f>
        <v>パナホーンズ　いで</v>
      </c>
      <c r="C2873" s="183">
        <v>2</v>
      </c>
      <c r="D2873" s="183">
        <v>2</v>
      </c>
      <c r="E2873" s="183">
        <f>_xlfn.XLOOKUP(A2873,[2]Sheet1!$R:$R,[2]Sheet1!$AB:$AB,"",0)</f>
        <v>2</v>
      </c>
      <c r="F2873" s="183">
        <f>_xlfn.XLOOKUP($A2873,[3]【2026年03月度_全社】RFM客層一覧表データ!$A:$A,[3]【2026年03月度_全社】RFM客層一覧表データ!C:C,"",0)</f>
        <v>667</v>
      </c>
      <c r="G2873" s="183">
        <f>_xlfn.XLOOKUP($A2873,[3]【2026年03月度_全社】RFM客層一覧表データ!$A:$A,[3]【2026年03月度_全社】RFM客層一覧表データ!D:D,"",0)</f>
        <v>229</v>
      </c>
      <c r="H2873" s="183">
        <f>_xlfn.XLOOKUP($A2873,[3]【2026年03月度_全社】RFM客層一覧表データ!$A:$A,[3]【2026年03月度_全社】RFM客層一覧表データ!E:E,"",0)</f>
        <v>333</v>
      </c>
      <c r="I2873" s="183">
        <f>_xlfn.XLOOKUP($A2873,[3]【2026年03月度_全社】RFM客層一覧表データ!$A:$A,[3]【2026年03月度_全社】RFM客層一覧表データ!F:F,"",0)</f>
        <v>22</v>
      </c>
      <c r="J2873" s="183">
        <v>742</v>
      </c>
      <c r="K2873" s="183">
        <v>260</v>
      </c>
      <c r="L2873" s="183">
        <v>369</v>
      </c>
      <c r="M2873" s="183">
        <v>35</v>
      </c>
      <c r="N2873" s="183">
        <v>794</v>
      </c>
      <c r="O2873" s="183">
        <v>295</v>
      </c>
      <c r="P2873" s="183">
        <v>395</v>
      </c>
      <c r="Q2873" s="183">
        <v>53</v>
      </c>
      <c r="R2873" s="183">
        <v>821</v>
      </c>
      <c r="S2873" s="183">
        <v>312</v>
      </c>
      <c r="T2873" s="183">
        <v>413</v>
      </c>
      <c r="U2873" s="183">
        <v>83</v>
      </c>
      <c r="V2873" s="183">
        <v>833</v>
      </c>
      <c r="W2873" s="183">
        <v>360</v>
      </c>
      <c r="X2873" s="183">
        <v>420</v>
      </c>
      <c r="Y2873" s="183">
        <v>70</v>
      </c>
    </row>
    <row r="2874" spans="1:25" x14ac:dyDescent="0.2">
      <c r="A2874" s="184">
        <v>12323053</v>
      </c>
      <c r="B2874" s="183" t="str">
        <f>[1]店マスタ!B2873</f>
        <v>フナカタ緑黒石店</v>
      </c>
      <c r="C2874" s="183">
        <v>1.5</v>
      </c>
      <c r="D2874" s="183">
        <v>1.5</v>
      </c>
      <c r="E2874" s="183">
        <f>_xlfn.XLOOKUP(A2874,[2]Sheet1!$R:$R,[2]Sheet1!$AB:$AB,"",0)</f>
        <v>1.5</v>
      </c>
      <c r="F2874" s="183">
        <f>_xlfn.XLOOKUP($A2874,[3]【2026年03月度_全社】RFM客層一覧表データ!$A:$A,[3]【2026年03月度_全社】RFM客層一覧表データ!C:C,"",0)</f>
        <v>477</v>
      </c>
      <c r="G2874" s="183">
        <f>_xlfn.XLOOKUP($A2874,[3]【2026年03月度_全社】RFM客層一覧表データ!$A:$A,[3]【2026年03月度_全社】RFM客層一覧表データ!D:D,"",0)</f>
        <v>188</v>
      </c>
      <c r="H2874" s="183">
        <f>_xlfn.XLOOKUP($A2874,[3]【2026年03月度_全社】RFM客層一覧表データ!$A:$A,[3]【2026年03月度_全社】RFM客層一覧表データ!E:E,"",0)</f>
        <v>209</v>
      </c>
      <c r="I2874" s="183">
        <f>_xlfn.XLOOKUP($A2874,[3]【2026年03月度_全社】RFM客層一覧表データ!$A:$A,[3]【2026年03月度_全社】RFM客層一覧表データ!F:F,"",0)</f>
        <v>30</v>
      </c>
      <c r="J2874" s="183">
        <v>493</v>
      </c>
      <c r="K2874" s="183">
        <v>175</v>
      </c>
      <c r="L2874" s="183">
        <v>212</v>
      </c>
      <c r="M2874" s="183">
        <v>24</v>
      </c>
      <c r="N2874" s="183">
        <v>495</v>
      </c>
      <c r="O2874" s="183">
        <v>203</v>
      </c>
      <c r="P2874" s="183">
        <v>225</v>
      </c>
      <c r="Q2874" s="183">
        <v>32</v>
      </c>
      <c r="R2874" s="183">
        <v>513</v>
      </c>
      <c r="S2874" s="183">
        <v>200</v>
      </c>
      <c r="T2874" s="183">
        <v>229</v>
      </c>
      <c r="U2874" s="183">
        <v>37</v>
      </c>
      <c r="V2874" s="183">
        <v>519</v>
      </c>
      <c r="W2874" s="183">
        <v>227</v>
      </c>
      <c r="X2874" s="183">
        <v>228</v>
      </c>
      <c r="Y2874" s="183">
        <v>42</v>
      </c>
    </row>
    <row r="2875" spans="1:25" x14ac:dyDescent="0.2">
      <c r="A2875" s="184">
        <v>12323250</v>
      </c>
      <c r="B2875" s="183" t="str">
        <f>[1]店マスタ!B2874</f>
        <v>パナホーンズ　みやざわ</v>
      </c>
      <c r="C2875" s="183">
        <v>1.5</v>
      </c>
      <c r="D2875" s="183">
        <v>1.5</v>
      </c>
      <c r="E2875" s="183">
        <f>_xlfn.XLOOKUP(A2875,[2]Sheet1!$R:$R,[2]Sheet1!$AB:$AB,"",0)</f>
        <v>1.5</v>
      </c>
      <c r="F2875" s="183">
        <f>_xlfn.XLOOKUP($A2875,[3]【2026年03月度_全社】RFM客層一覧表データ!$A:$A,[3]【2026年03月度_全社】RFM客層一覧表データ!C:C,"",0)</f>
        <v>143</v>
      </c>
      <c r="G2875" s="183">
        <f>_xlfn.XLOOKUP($A2875,[3]【2026年03月度_全社】RFM客層一覧表データ!$A:$A,[3]【2026年03月度_全社】RFM客層一覧表データ!D:D,"",0)</f>
        <v>64</v>
      </c>
      <c r="H2875" s="183">
        <f>_xlfn.XLOOKUP($A2875,[3]【2026年03月度_全社】RFM客層一覧表データ!$A:$A,[3]【2026年03月度_全社】RFM客層一覧表データ!E:E,"",0)</f>
        <v>76</v>
      </c>
      <c r="I2875" s="183">
        <f>_xlfn.XLOOKUP($A2875,[3]【2026年03月度_全社】RFM客層一覧表データ!$A:$A,[3]【2026年03月度_全社】RFM客層一覧表データ!F:F,"",0)</f>
        <v>5</v>
      </c>
      <c r="J2875" s="183">
        <v>148</v>
      </c>
      <c r="K2875" s="183">
        <v>66</v>
      </c>
      <c r="L2875" s="183">
        <v>80</v>
      </c>
      <c r="M2875" s="183">
        <v>5</v>
      </c>
      <c r="N2875" s="183">
        <v>151</v>
      </c>
      <c r="O2875" s="183">
        <v>64</v>
      </c>
      <c r="P2875" s="183">
        <v>89</v>
      </c>
      <c r="Q2875" s="183">
        <v>5</v>
      </c>
      <c r="R2875" s="183">
        <v>157</v>
      </c>
      <c r="S2875" s="183">
        <v>77</v>
      </c>
      <c r="T2875" s="183">
        <v>91</v>
      </c>
      <c r="U2875" s="183">
        <v>10</v>
      </c>
      <c r="V2875" s="183">
        <v>155</v>
      </c>
      <c r="W2875" s="183">
        <v>67</v>
      </c>
      <c r="X2875" s="183">
        <v>93</v>
      </c>
      <c r="Y2875" s="183">
        <v>8</v>
      </c>
    </row>
    <row r="2876" spans="1:25" x14ac:dyDescent="0.2">
      <c r="A2876" s="184">
        <v>12324003</v>
      </c>
      <c r="B2876" s="183" t="str">
        <f>[1]店マスタ!B2875</f>
        <v>パナショップ　一社</v>
      </c>
      <c r="C2876" s="183">
        <v>3</v>
      </c>
      <c r="D2876" s="183">
        <v>3</v>
      </c>
      <c r="E2876" s="183" t="str">
        <f>_xlfn.XLOOKUP(A2876,[2]Sheet1!$R:$R,[2]Sheet1!$AB:$AB,"",0)</f>
        <v/>
      </c>
      <c r="F2876" s="183" t="str">
        <f>_xlfn.XLOOKUP($A2876,[3]【2026年03月度_全社】RFM客層一覧表データ!$A:$A,[3]【2026年03月度_全社】RFM客層一覧表データ!C:C,"",0)</f>
        <v/>
      </c>
      <c r="G2876" s="183" t="str">
        <f>_xlfn.XLOOKUP($A2876,[3]【2026年03月度_全社】RFM客層一覧表データ!$A:$A,[3]【2026年03月度_全社】RFM客層一覧表データ!D:D,"",0)</f>
        <v/>
      </c>
      <c r="H2876" s="183" t="str">
        <f>_xlfn.XLOOKUP($A2876,[3]【2026年03月度_全社】RFM客層一覧表データ!$A:$A,[3]【2026年03月度_全社】RFM客層一覧表データ!E:E,"",0)</f>
        <v/>
      </c>
      <c r="I2876" s="183" t="str">
        <f>_xlfn.XLOOKUP($A2876,[3]【2026年03月度_全社】RFM客層一覧表データ!$A:$A,[3]【2026年03月度_全社】RFM客層一覧表データ!F:F,"",0)</f>
        <v/>
      </c>
      <c r="J2876" s="183">
        <v>509</v>
      </c>
      <c r="K2876" s="183">
        <v>184</v>
      </c>
      <c r="L2876" s="183">
        <v>190</v>
      </c>
      <c r="M2876" s="183">
        <v>39</v>
      </c>
      <c r="N2876" s="183">
        <v>517</v>
      </c>
      <c r="O2876" s="183">
        <v>205</v>
      </c>
      <c r="P2876" s="183">
        <v>195</v>
      </c>
      <c r="Q2876" s="183">
        <v>58</v>
      </c>
      <c r="R2876" s="183">
        <v>502</v>
      </c>
      <c r="S2876" s="183">
        <v>193</v>
      </c>
      <c r="T2876" s="183">
        <v>205</v>
      </c>
      <c r="U2876" s="183">
        <v>64</v>
      </c>
      <c r="V2876" s="183">
        <v>473</v>
      </c>
      <c r="W2876" s="183">
        <v>206</v>
      </c>
      <c r="X2876" s="183">
        <v>207</v>
      </c>
      <c r="Y2876" s="183">
        <v>65</v>
      </c>
    </row>
    <row r="2877" spans="1:25" x14ac:dyDescent="0.2">
      <c r="A2877" s="184">
        <v>12324023</v>
      </c>
      <c r="B2877" s="183" t="str">
        <f>[1]店マスタ!B2876</f>
        <v>東名電化センター</v>
      </c>
      <c r="C2877" s="183">
        <v>1.5</v>
      </c>
      <c r="D2877" s="183">
        <v>0</v>
      </c>
      <c r="E2877" s="183" t="str">
        <f>_xlfn.XLOOKUP(A2877,[2]Sheet1!$R:$R,[2]Sheet1!$AB:$AB,"",0)</f>
        <v/>
      </c>
      <c r="F2877" s="183" t="str">
        <f>_xlfn.XLOOKUP($A2877,[3]【2026年03月度_全社】RFM客層一覧表データ!$A:$A,[3]【2026年03月度_全社】RFM客層一覧表データ!C:C,"",0)</f>
        <v/>
      </c>
      <c r="G2877" s="183" t="str">
        <f>_xlfn.XLOOKUP($A2877,[3]【2026年03月度_全社】RFM客層一覧表データ!$A:$A,[3]【2026年03月度_全社】RFM客層一覧表データ!D:D,"",0)</f>
        <v/>
      </c>
      <c r="H2877" s="183" t="str">
        <f>_xlfn.XLOOKUP($A2877,[3]【2026年03月度_全社】RFM客層一覧表データ!$A:$A,[3]【2026年03月度_全社】RFM客層一覧表データ!E:E,"",0)</f>
        <v/>
      </c>
      <c r="I2877" s="183" t="str">
        <f>_xlfn.XLOOKUP($A2877,[3]【2026年03月度_全社】RFM客層一覧表データ!$A:$A,[3]【2026年03月度_全社】RFM客層一覧表データ!F:F,"",0)</f>
        <v/>
      </c>
      <c r="J2877" s="183">
        <v>0</v>
      </c>
      <c r="K2877" s="183">
        <v>0</v>
      </c>
      <c r="L2877" s="183">
        <v>0</v>
      </c>
      <c r="M2877" s="183">
        <v>0</v>
      </c>
      <c r="N2877" s="183">
        <v>0</v>
      </c>
      <c r="O2877" s="183">
        <v>0</v>
      </c>
      <c r="P2877" s="183">
        <v>0</v>
      </c>
      <c r="Q2877" s="183">
        <v>0</v>
      </c>
      <c r="R2877" s="183">
        <v>0</v>
      </c>
      <c r="S2877" s="183">
        <v>0</v>
      </c>
      <c r="T2877" s="183">
        <v>0</v>
      </c>
      <c r="U2877" s="183">
        <v>0</v>
      </c>
      <c r="V2877" s="183">
        <v>0</v>
      </c>
      <c r="W2877" s="183">
        <v>0</v>
      </c>
      <c r="X2877" s="183">
        <v>0</v>
      </c>
      <c r="Y2877" s="183">
        <v>0</v>
      </c>
    </row>
    <row r="2878" spans="1:25" x14ac:dyDescent="0.2">
      <c r="A2878" s="184">
        <v>12324033</v>
      </c>
      <c r="B2878" s="183" t="str">
        <f>[1]店マスタ!B2877</f>
        <v>パナホーンズ　まき</v>
      </c>
      <c r="C2878" s="183">
        <v>3.5</v>
      </c>
      <c r="D2878" s="183">
        <v>3.5</v>
      </c>
      <c r="E2878" s="183">
        <f>_xlfn.XLOOKUP(A2878,[2]Sheet1!$R:$R,[2]Sheet1!$AB:$AB,"",0)</f>
        <v>3.5</v>
      </c>
      <c r="F2878" s="183">
        <f>_xlfn.XLOOKUP($A2878,[3]【2026年03月度_全社】RFM客層一覧表データ!$A:$A,[3]【2026年03月度_全社】RFM客層一覧表データ!C:C,"",0)</f>
        <v>382</v>
      </c>
      <c r="G2878" s="183">
        <f>_xlfn.XLOOKUP($A2878,[3]【2026年03月度_全社】RFM客層一覧表データ!$A:$A,[3]【2026年03月度_全社】RFM客層一覧表データ!D:D,"",0)</f>
        <v>137</v>
      </c>
      <c r="H2878" s="183">
        <f>_xlfn.XLOOKUP($A2878,[3]【2026年03月度_全社】RFM客層一覧表データ!$A:$A,[3]【2026年03月度_全社】RFM客層一覧表データ!E:E,"",0)</f>
        <v>211</v>
      </c>
      <c r="I2878" s="183">
        <f>_xlfn.XLOOKUP($A2878,[3]【2026年03月度_全社】RFM客層一覧表データ!$A:$A,[3]【2026年03月度_全社】RFM客層一覧表データ!F:F,"",0)</f>
        <v>14</v>
      </c>
      <c r="J2878" s="183">
        <v>396</v>
      </c>
      <c r="K2878" s="183">
        <v>156</v>
      </c>
      <c r="L2878" s="183">
        <v>214</v>
      </c>
      <c r="M2878" s="183">
        <v>12</v>
      </c>
      <c r="N2878" s="183">
        <v>463</v>
      </c>
      <c r="O2878" s="183">
        <v>143</v>
      </c>
      <c r="P2878" s="183">
        <v>239</v>
      </c>
      <c r="Q2878" s="183">
        <v>18</v>
      </c>
      <c r="R2878" s="183">
        <v>494</v>
      </c>
      <c r="S2878" s="183">
        <v>166</v>
      </c>
      <c r="T2878" s="183">
        <v>260</v>
      </c>
      <c r="U2878" s="183">
        <v>21</v>
      </c>
      <c r="V2878" s="183">
        <v>503</v>
      </c>
      <c r="W2878" s="183">
        <v>182</v>
      </c>
      <c r="X2878" s="183">
        <v>277</v>
      </c>
      <c r="Y2878" s="183">
        <v>28</v>
      </c>
    </row>
    <row r="2879" spans="1:25" x14ac:dyDescent="0.2">
      <c r="A2879" s="184">
        <v>12325008</v>
      </c>
      <c r="B2879" s="183" t="str">
        <f>[1]店マスタ!B2878</f>
        <v>和晃株式会社</v>
      </c>
      <c r="C2879" s="183">
        <v>3</v>
      </c>
      <c r="D2879" s="183">
        <v>3</v>
      </c>
      <c r="E2879" s="183">
        <f>_xlfn.XLOOKUP(A2879,[2]Sheet1!$R:$R,[2]Sheet1!$AB:$AB,"",0)</f>
        <v>3</v>
      </c>
      <c r="F2879" s="183">
        <f>_xlfn.XLOOKUP($A2879,[3]【2026年03月度_全社】RFM客層一覧表データ!$A:$A,[3]【2026年03月度_全社】RFM客層一覧表データ!C:C,"",0)</f>
        <v>716</v>
      </c>
      <c r="G2879" s="183">
        <f>_xlfn.XLOOKUP($A2879,[3]【2026年03月度_全社】RFM客層一覧表データ!$A:$A,[3]【2026年03月度_全社】RFM客層一覧表データ!D:D,"",0)</f>
        <v>280</v>
      </c>
      <c r="H2879" s="183">
        <f>_xlfn.XLOOKUP($A2879,[3]【2026年03月度_全社】RFM客層一覧表データ!$A:$A,[3]【2026年03月度_全社】RFM客層一覧表データ!E:E,"",0)</f>
        <v>183</v>
      </c>
      <c r="I2879" s="183">
        <f>_xlfn.XLOOKUP($A2879,[3]【2026年03月度_全社】RFM客層一覧表データ!$A:$A,[3]【2026年03月度_全社】RFM客層一覧表データ!F:F,"",0)</f>
        <v>107</v>
      </c>
      <c r="J2879" s="183">
        <v>718</v>
      </c>
      <c r="K2879" s="183">
        <v>267</v>
      </c>
      <c r="L2879" s="183">
        <v>164</v>
      </c>
      <c r="M2879" s="183">
        <v>96</v>
      </c>
      <c r="N2879" s="183">
        <v>676</v>
      </c>
      <c r="O2879" s="183">
        <v>240</v>
      </c>
      <c r="P2879" s="183">
        <v>149</v>
      </c>
      <c r="Q2879" s="183">
        <v>99</v>
      </c>
      <c r="R2879" s="183">
        <v>614</v>
      </c>
      <c r="S2879" s="183">
        <v>255</v>
      </c>
      <c r="T2879" s="183">
        <v>151</v>
      </c>
      <c r="U2879" s="183">
        <v>94</v>
      </c>
      <c r="V2879" s="183">
        <v>565</v>
      </c>
      <c r="W2879" s="183">
        <v>196</v>
      </c>
      <c r="X2879" s="183">
        <v>128</v>
      </c>
      <c r="Y2879" s="183">
        <v>83</v>
      </c>
    </row>
    <row r="2880" spans="1:25" x14ac:dyDescent="0.2">
      <c r="A2880" s="184">
        <v>12325099</v>
      </c>
      <c r="B2880" s="183" t="str">
        <f>[1]店マスタ!B2879</f>
        <v>やまだ電器</v>
      </c>
      <c r="C2880" s="183">
        <v>1.5</v>
      </c>
      <c r="D2880" s="183">
        <v>1.5</v>
      </c>
      <c r="E2880" s="183" t="str">
        <f>_xlfn.XLOOKUP(A2880,[2]Sheet1!$R:$R,[2]Sheet1!$AB:$AB,"",0)</f>
        <v/>
      </c>
      <c r="F2880" s="183" t="str">
        <f>_xlfn.XLOOKUP($A2880,[3]【2026年03月度_全社】RFM客層一覧表データ!$A:$A,[3]【2026年03月度_全社】RFM客層一覧表データ!C:C,"",0)</f>
        <v/>
      </c>
      <c r="G2880" s="183" t="str">
        <f>_xlfn.XLOOKUP($A2880,[3]【2026年03月度_全社】RFM客層一覧表データ!$A:$A,[3]【2026年03月度_全社】RFM客層一覧表データ!D:D,"",0)</f>
        <v/>
      </c>
      <c r="H2880" s="183" t="str">
        <f>_xlfn.XLOOKUP($A2880,[3]【2026年03月度_全社】RFM客層一覧表データ!$A:$A,[3]【2026年03月度_全社】RFM客層一覧表データ!E:E,"",0)</f>
        <v/>
      </c>
      <c r="I2880" s="183" t="str">
        <f>_xlfn.XLOOKUP($A2880,[3]【2026年03月度_全社】RFM客層一覧表データ!$A:$A,[3]【2026年03月度_全社】RFM客層一覧表データ!F:F,"",0)</f>
        <v/>
      </c>
      <c r="J2880" s="183">
        <v>0</v>
      </c>
      <c r="K2880" s="183">
        <v>0</v>
      </c>
      <c r="L2880" s="183">
        <v>0</v>
      </c>
      <c r="M2880" s="183">
        <v>0</v>
      </c>
      <c r="N2880" s="183">
        <v>0</v>
      </c>
      <c r="O2880" s="183">
        <v>0</v>
      </c>
      <c r="P2880" s="183">
        <v>0</v>
      </c>
      <c r="Q2880" s="183">
        <v>0</v>
      </c>
      <c r="R2880" s="183">
        <v>0</v>
      </c>
      <c r="S2880" s="183">
        <v>0</v>
      </c>
      <c r="T2880" s="183">
        <v>0</v>
      </c>
      <c r="U2880" s="183">
        <v>0</v>
      </c>
      <c r="V2880" s="183">
        <v>0</v>
      </c>
      <c r="W2880" s="183">
        <v>0</v>
      </c>
      <c r="X2880" s="183">
        <v>0</v>
      </c>
      <c r="Y2880" s="183">
        <v>0</v>
      </c>
    </row>
    <row r="2881" spans="1:25" x14ac:dyDescent="0.2">
      <c r="A2881" s="184">
        <v>12325701</v>
      </c>
      <c r="B2881" s="183" t="str">
        <f>[1]店マスタ!B2880</f>
        <v>有限会社一ツ山電化</v>
      </c>
      <c r="C2881" s="183">
        <v>3</v>
      </c>
      <c r="D2881" s="183">
        <v>3</v>
      </c>
      <c r="E2881" s="183">
        <f>_xlfn.XLOOKUP(A2881,[2]Sheet1!$R:$R,[2]Sheet1!$AB:$AB,"",0)</f>
        <v>3</v>
      </c>
      <c r="F2881" s="183">
        <f>_xlfn.XLOOKUP($A2881,[3]【2026年03月度_全社】RFM客層一覧表データ!$A:$A,[3]【2026年03月度_全社】RFM客層一覧表データ!C:C,"",0)</f>
        <v>464</v>
      </c>
      <c r="G2881" s="183">
        <f>_xlfn.XLOOKUP($A2881,[3]【2026年03月度_全社】RFM客層一覧表データ!$A:$A,[3]【2026年03月度_全社】RFM客層一覧表データ!D:D,"",0)</f>
        <v>192</v>
      </c>
      <c r="H2881" s="183">
        <f>_xlfn.XLOOKUP($A2881,[3]【2026年03月度_全社】RFM客層一覧表データ!$A:$A,[3]【2026年03月度_全社】RFM客層一覧表データ!E:E,"",0)</f>
        <v>222</v>
      </c>
      <c r="I2881" s="183">
        <f>_xlfn.XLOOKUP($A2881,[3]【2026年03月度_全社】RFM客層一覧表データ!$A:$A,[3]【2026年03月度_全社】RFM客層一覧表データ!F:F,"",0)</f>
        <v>37</v>
      </c>
      <c r="J2881" s="183">
        <v>470</v>
      </c>
      <c r="K2881" s="183">
        <v>194</v>
      </c>
      <c r="L2881" s="183">
        <v>229</v>
      </c>
      <c r="M2881" s="183">
        <v>44</v>
      </c>
      <c r="N2881" s="183">
        <v>455</v>
      </c>
      <c r="O2881" s="183">
        <v>190</v>
      </c>
      <c r="P2881" s="183">
        <v>226</v>
      </c>
      <c r="Q2881" s="183">
        <v>31</v>
      </c>
      <c r="R2881" s="183">
        <v>455</v>
      </c>
      <c r="S2881" s="183">
        <v>184</v>
      </c>
      <c r="T2881" s="183">
        <v>232</v>
      </c>
      <c r="U2881" s="183">
        <v>22</v>
      </c>
      <c r="V2881" s="183">
        <v>474</v>
      </c>
      <c r="W2881" s="183">
        <v>189</v>
      </c>
      <c r="X2881" s="183">
        <v>248</v>
      </c>
      <c r="Y2881" s="183">
        <v>21</v>
      </c>
    </row>
    <row r="2882" spans="1:25" x14ac:dyDescent="0.2">
      <c r="A2882" s="184">
        <v>12325704</v>
      </c>
      <c r="B2882" s="183" t="str">
        <f>[1]店マスタ!B2881</f>
        <v>（株）フナカタ　一ツ山店</v>
      </c>
      <c r="C2882" s="183">
        <v>10.5</v>
      </c>
      <c r="D2882" s="183">
        <v>7</v>
      </c>
      <c r="E2882" s="183">
        <f>_xlfn.XLOOKUP(A2882,[2]Sheet1!$R:$R,[2]Sheet1!$AB:$AB,"",0)</f>
        <v>7</v>
      </c>
      <c r="F2882" s="183">
        <f>_xlfn.XLOOKUP($A2882,[3]【2026年03月度_全社】RFM客層一覧表データ!$A:$A,[3]【2026年03月度_全社】RFM客層一覧表データ!C:C,"",0)</f>
        <v>1632</v>
      </c>
      <c r="G2882" s="183">
        <f>_xlfn.XLOOKUP($A2882,[3]【2026年03月度_全社】RFM客層一覧表データ!$A:$A,[3]【2026年03月度_全社】RFM客層一覧表データ!D:D,"",0)</f>
        <v>766</v>
      </c>
      <c r="H2882" s="183">
        <f>_xlfn.XLOOKUP($A2882,[3]【2026年03月度_全社】RFM客層一覧表データ!$A:$A,[3]【2026年03月度_全社】RFM客層一覧表データ!E:E,"",0)</f>
        <v>862</v>
      </c>
      <c r="I2882" s="183">
        <f>_xlfn.XLOOKUP($A2882,[3]【2026年03月度_全社】RFM客層一覧表データ!$A:$A,[3]【2026年03月度_全社】RFM客層一覧表データ!F:F,"",0)</f>
        <v>99</v>
      </c>
      <c r="J2882" s="183">
        <v>1800</v>
      </c>
      <c r="K2882" s="183">
        <v>820</v>
      </c>
      <c r="L2882" s="183">
        <v>922</v>
      </c>
      <c r="M2882" s="183">
        <v>93</v>
      </c>
      <c r="N2882" s="183">
        <v>1847</v>
      </c>
      <c r="O2882" s="183">
        <v>816</v>
      </c>
      <c r="P2882" s="183">
        <v>930</v>
      </c>
      <c r="Q2882" s="183">
        <v>111</v>
      </c>
      <c r="R2882" s="183">
        <v>1836</v>
      </c>
      <c r="S2882" s="183">
        <v>886</v>
      </c>
      <c r="T2882" s="183">
        <v>925</v>
      </c>
      <c r="U2882" s="183">
        <v>140</v>
      </c>
      <c r="V2882" s="183">
        <v>1847</v>
      </c>
      <c r="W2882" s="183">
        <v>896</v>
      </c>
      <c r="X2882" s="183">
        <v>929</v>
      </c>
      <c r="Y2882" s="183">
        <v>139</v>
      </c>
    </row>
    <row r="2883" spans="1:25" x14ac:dyDescent="0.2">
      <c r="A2883" s="184">
        <v>12325709</v>
      </c>
      <c r="B2883" s="183" t="str">
        <f>[1]店マスタ!B2882</f>
        <v>シラスナ　原店</v>
      </c>
      <c r="C2883" s="183">
        <v>1.5</v>
      </c>
      <c r="D2883" s="183">
        <v>1.5</v>
      </c>
      <c r="E2883" s="183">
        <f>_xlfn.XLOOKUP(A2883,[2]Sheet1!$R:$R,[2]Sheet1!$AB:$AB,"",0)</f>
        <v>1.5</v>
      </c>
      <c r="F2883" s="183" t="str">
        <f>_xlfn.XLOOKUP($A2883,[3]【2026年03月度_全社】RFM客層一覧表データ!$A:$A,[3]【2026年03月度_全社】RFM客層一覧表データ!C:C,"",0)</f>
        <v/>
      </c>
      <c r="G2883" s="183" t="str">
        <f>_xlfn.XLOOKUP($A2883,[3]【2026年03月度_全社】RFM客層一覧表データ!$A:$A,[3]【2026年03月度_全社】RFM客層一覧表データ!D:D,"",0)</f>
        <v/>
      </c>
      <c r="H2883" s="183" t="str">
        <f>_xlfn.XLOOKUP($A2883,[3]【2026年03月度_全社】RFM客層一覧表データ!$A:$A,[3]【2026年03月度_全社】RFM客層一覧表データ!E:E,"",0)</f>
        <v/>
      </c>
      <c r="I2883" s="183" t="str">
        <f>_xlfn.XLOOKUP($A2883,[3]【2026年03月度_全社】RFM客層一覧表データ!$A:$A,[3]【2026年03月度_全社】RFM客層一覧表データ!F:F,"",0)</f>
        <v/>
      </c>
      <c r="J2883" s="183">
        <v>0</v>
      </c>
      <c r="K2883" s="183">
        <v>0</v>
      </c>
      <c r="L2883" s="183">
        <v>0</v>
      </c>
      <c r="M2883" s="183">
        <v>0</v>
      </c>
      <c r="N2883" s="183">
        <v>0</v>
      </c>
      <c r="O2883" s="183">
        <v>0</v>
      </c>
      <c r="P2883" s="183">
        <v>0</v>
      </c>
      <c r="Q2883" s="183">
        <v>0</v>
      </c>
      <c r="R2883" s="183">
        <v>0</v>
      </c>
      <c r="S2883" s="183">
        <v>0</v>
      </c>
      <c r="T2883" s="183">
        <v>0</v>
      </c>
      <c r="U2883" s="183">
        <v>0</v>
      </c>
      <c r="V2883" s="183">
        <v>0</v>
      </c>
      <c r="W2883" s="183">
        <v>0</v>
      </c>
      <c r="X2883" s="183">
        <v>0</v>
      </c>
      <c r="Y2883" s="183">
        <v>0</v>
      </c>
    </row>
    <row r="2884" spans="1:25" x14ac:dyDescent="0.2">
      <c r="A2884" s="184">
        <v>12325715</v>
      </c>
      <c r="B2884" s="183" t="str">
        <f>[1]店マスタ!B2883</f>
        <v>ベル　シラスナ</v>
      </c>
      <c r="C2884" s="183">
        <v>1.5</v>
      </c>
      <c r="D2884" s="183">
        <v>1.5</v>
      </c>
      <c r="E2884" s="183">
        <f>_xlfn.XLOOKUP(A2884,[2]Sheet1!$R:$R,[2]Sheet1!$AB:$AB,"",0)</f>
        <v>1.5</v>
      </c>
      <c r="F2884" s="183">
        <f>_xlfn.XLOOKUP($A2884,[3]【2026年03月度_全社】RFM客層一覧表データ!$A:$A,[3]【2026年03月度_全社】RFM客層一覧表データ!C:C,"",0)</f>
        <v>332</v>
      </c>
      <c r="G2884" s="183">
        <f>_xlfn.XLOOKUP($A2884,[3]【2026年03月度_全社】RFM客層一覧表データ!$A:$A,[3]【2026年03月度_全社】RFM客層一覧表データ!D:D,"",0)</f>
        <v>174</v>
      </c>
      <c r="H2884" s="183">
        <f>_xlfn.XLOOKUP($A2884,[3]【2026年03月度_全社】RFM客層一覧表データ!$A:$A,[3]【2026年03月度_全社】RFM客層一覧表データ!E:E,"",0)</f>
        <v>207</v>
      </c>
      <c r="I2884" s="183">
        <f>_xlfn.XLOOKUP($A2884,[3]【2026年03月度_全社】RFM客層一覧表データ!$A:$A,[3]【2026年03月度_全社】RFM客層一覧表データ!F:F,"",0)</f>
        <v>16</v>
      </c>
      <c r="J2884" s="183">
        <v>349</v>
      </c>
      <c r="K2884" s="183">
        <v>163</v>
      </c>
      <c r="L2884" s="183">
        <v>208</v>
      </c>
      <c r="M2884" s="183">
        <v>20</v>
      </c>
      <c r="N2884" s="183">
        <v>353</v>
      </c>
      <c r="O2884" s="183">
        <v>166</v>
      </c>
      <c r="P2884" s="183">
        <v>213</v>
      </c>
      <c r="Q2884" s="183">
        <v>9</v>
      </c>
      <c r="R2884" s="183">
        <v>382</v>
      </c>
      <c r="S2884" s="183">
        <v>187</v>
      </c>
      <c r="T2884" s="183">
        <v>211</v>
      </c>
      <c r="U2884" s="183">
        <v>19</v>
      </c>
      <c r="V2884" s="183">
        <v>399</v>
      </c>
      <c r="W2884" s="183">
        <v>200</v>
      </c>
      <c r="X2884" s="183">
        <v>219</v>
      </c>
      <c r="Y2884" s="183">
        <v>20</v>
      </c>
    </row>
    <row r="2885" spans="1:25" x14ac:dyDescent="0.2">
      <c r="A2885" s="184">
        <v>12330001</v>
      </c>
      <c r="B2885" s="183" t="str">
        <f>[1]店マスタ!B2884</f>
        <v>遊ｉｎｇユタカ　にしぐち店</v>
      </c>
      <c r="C2885" s="183">
        <v>5</v>
      </c>
      <c r="D2885" s="183">
        <v>5</v>
      </c>
      <c r="E2885" s="183">
        <f>_xlfn.XLOOKUP(A2885,[2]Sheet1!$R:$R,[2]Sheet1!$AB:$AB,"",0)</f>
        <v>5</v>
      </c>
      <c r="F2885" s="183" t="str">
        <f>_xlfn.XLOOKUP($A2885,[3]【2026年03月度_全社】RFM客層一覧表データ!$A:$A,[3]【2026年03月度_全社】RFM客層一覧表データ!C:C,"",0)</f>
        <v/>
      </c>
      <c r="G2885" s="183" t="str">
        <f>_xlfn.XLOOKUP($A2885,[3]【2026年03月度_全社】RFM客層一覧表データ!$A:$A,[3]【2026年03月度_全社】RFM客層一覧表データ!D:D,"",0)</f>
        <v/>
      </c>
      <c r="H2885" s="183" t="str">
        <f>_xlfn.XLOOKUP($A2885,[3]【2026年03月度_全社】RFM客層一覧表データ!$A:$A,[3]【2026年03月度_全社】RFM客層一覧表データ!E:E,"",0)</f>
        <v/>
      </c>
      <c r="I2885" s="183" t="str">
        <f>_xlfn.XLOOKUP($A2885,[3]【2026年03月度_全社】RFM客層一覧表データ!$A:$A,[3]【2026年03月度_全社】RFM客層一覧表データ!F:F,"",0)</f>
        <v/>
      </c>
      <c r="J2885" s="183">
        <v>0</v>
      </c>
      <c r="K2885" s="183">
        <v>0</v>
      </c>
      <c r="L2885" s="183">
        <v>0</v>
      </c>
      <c r="M2885" s="183">
        <v>0</v>
      </c>
      <c r="N2885" s="183">
        <v>0</v>
      </c>
      <c r="O2885" s="183">
        <v>0</v>
      </c>
      <c r="P2885" s="183">
        <v>0</v>
      </c>
      <c r="Q2885" s="183">
        <v>0</v>
      </c>
      <c r="R2885" s="183">
        <v>0</v>
      </c>
      <c r="S2885" s="183">
        <v>0</v>
      </c>
      <c r="T2885" s="183">
        <v>0</v>
      </c>
      <c r="U2885" s="183">
        <v>0</v>
      </c>
      <c r="V2885" s="183">
        <v>0</v>
      </c>
      <c r="W2885" s="183">
        <v>0</v>
      </c>
      <c r="X2885" s="183">
        <v>0</v>
      </c>
      <c r="Y2885" s="183">
        <v>0</v>
      </c>
    </row>
    <row r="2886" spans="1:25" x14ac:dyDescent="0.2">
      <c r="A2886" s="184">
        <v>12330002</v>
      </c>
      <c r="B2886" s="183" t="str">
        <f>[1]店マスタ!B2885</f>
        <v>遊ｉｎｇユタカ　うしかわ店</v>
      </c>
      <c r="C2886" s="183">
        <v>3</v>
      </c>
      <c r="D2886" s="183">
        <v>3</v>
      </c>
      <c r="E2886" s="183">
        <f>_xlfn.XLOOKUP(A2886,[2]Sheet1!$R:$R,[2]Sheet1!$AB:$AB,"",0)</f>
        <v>3</v>
      </c>
      <c r="F2886" s="183">
        <f>_xlfn.XLOOKUP($A2886,[3]【2026年03月度_全社】RFM客層一覧表データ!$A:$A,[3]【2026年03月度_全社】RFM客層一覧表データ!C:C,"",0)</f>
        <v>247</v>
      </c>
      <c r="G2886" s="183">
        <f>_xlfn.XLOOKUP($A2886,[3]【2026年03月度_全社】RFM客層一覧表データ!$A:$A,[3]【2026年03月度_全社】RFM客層一覧表データ!D:D,"",0)</f>
        <v>101</v>
      </c>
      <c r="H2886" s="183">
        <f>_xlfn.XLOOKUP($A2886,[3]【2026年03月度_全社】RFM客層一覧表データ!$A:$A,[3]【2026年03月度_全社】RFM客層一覧表データ!E:E,"",0)</f>
        <v>141</v>
      </c>
      <c r="I2886" s="183">
        <f>_xlfn.XLOOKUP($A2886,[3]【2026年03月度_全社】RFM客層一覧表データ!$A:$A,[3]【2026年03月度_全社】RFM客層一覧表データ!F:F,"",0)</f>
        <v>5</v>
      </c>
      <c r="J2886" s="183">
        <v>237</v>
      </c>
      <c r="K2886" s="183">
        <v>66</v>
      </c>
      <c r="L2886" s="183">
        <v>138</v>
      </c>
      <c r="M2886" s="183">
        <v>10</v>
      </c>
      <c r="N2886" s="183">
        <v>231</v>
      </c>
      <c r="O2886" s="183">
        <v>114</v>
      </c>
      <c r="P2886" s="183">
        <v>139</v>
      </c>
      <c r="Q2886" s="183">
        <v>13</v>
      </c>
      <c r="R2886" s="183">
        <v>236</v>
      </c>
      <c r="S2886" s="183">
        <v>128</v>
      </c>
      <c r="T2886" s="183">
        <v>133</v>
      </c>
      <c r="U2886" s="183">
        <v>19</v>
      </c>
      <c r="V2886" s="183">
        <v>230</v>
      </c>
      <c r="W2886" s="183">
        <v>133</v>
      </c>
      <c r="X2886" s="183">
        <v>136</v>
      </c>
      <c r="Y2886" s="183">
        <v>14</v>
      </c>
    </row>
    <row r="2887" spans="1:25" x14ac:dyDescent="0.2">
      <c r="A2887" s="184">
        <v>12330008</v>
      </c>
      <c r="B2887" s="183" t="str">
        <f>[1]店マスタ!B2886</f>
        <v>太田電気商会</v>
      </c>
      <c r="C2887" s="183">
        <v>1.5</v>
      </c>
      <c r="D2887" s="183">
        <v>1.5</v>
      </c>
      <c r="E2887" s="183" t="str">
        <f>_xlfn.XLOOKUP(A2887,[2]Sheet1!$R:$R,[2]Sheet1!$AB:$AB,"",0)</f>
        <v/>
      </c>
      <c r="F2887" s="183" t="str">
        <f>_xlfn.XLOOKUP($A2887,[3]【2026年03月度_全社】RFM客層一覧表データ!$A:$A,[3]【2026年03月度_全社】RFM客層一覧表データ!C:C,"",0)</f>
        <v/>
      </c>
      <c r="G2887" s="183" t="str">
        <f>_xlfn.XLOOKUP($A2887,[3]【2026年03月度_全社】RFM客層一覧表データ!$A:$A,[3]【2026年03月度_全社】RFM客層一覧表データ!D:D,"",0)</f>
        <v/>
      </c>
      <c r="H2887" s="183" t="str">
        <f>_xlfn.XLOOKUP($A2887,[3]【2026年03月度_全社】RFM客層一覧表データ!$A:$A,[3]【2026年03月度_全社】RFM客層一覧表データ!E:E,"",0)</f>
        <v/>
      </c>
      <c r="I2887" s="183" t="str">
        <f>_xlfn.XLOOKUP($A2887,[3]【2026年03月度_全社】RFM客層一覧表データ!$A:$A,[3]【2026年03月度_全社】RFM客層一覧表データ!F:F,"",0)</f>
        <v/>
      </c>
      <c r="J2887" s="183">
        <v>0</v>
      </c>
      <c r="K2887" s="183">
        <v>0</v>
      </c>
      <c r="L2887" s="183">
        <v>0</v>
      </c>
      <c r="M2887" s="183">
        <v>0</v>
      </c>
      <c r="N2887" s="183">
        <v>0</v>
      </c>
      <c r="O2887" s="183">
        <v>0</v>
      </c>
      <c r="P2887" s="183">
        <v>0</v>
      </c>
      <c r="Q2887" s="183">
        <v>0</v>
      </c>
      <c r="R2887" s="183">
        <v>0</v>
      </c>
      <c r="S2887" s="183">
        <v>0</v>
      </c>
      <c r="T2887" s="183">
        <v>0</v>
      </c>
      <c r="U2887" s="183">
        <v>0</v>
      </c>
      <c r="V2887" s="183">
        <v>0</v>
      </c>
      <c r="W2887" s="183">
        <v>0</v>
      </c>
      <c r="X2887" s="183">
        <v>0</v>
      </c>
      <c r="Y2887" s="183">
        <v>0</v>
      </c>
    </row>
    <row r="2888" spans="1:25" x14ac:dyDescent="0.2">
      <c r="A2888" s="184">
        <v>12330009</v>
      </c>
      <c r="B2888" s="183" t="str">
        <f>[1]店マスタ!B2887</f>
        <v>パナステージあさくら</v>
      </c>
      <c r="C2888" s="183">
        <v>4</v>
      </c>
      <c r="D2888" s="183">
        <v>4</v>
      </c>
      <c r="E2888" s="183">
        <f>_xlfn.XLOOKUP(A2888,[2]Sheet1!$R:$R,[2]Sheet1!$AB:$AB,"",0)</f>
        <v>4</v>
      </c>
      <c r="F2888" s="183">
        <f>_xlfn.XLOOKUP($A2888,[3]【2026年03月度_全社】RFM客層一覧表データ!$A:$A,[3]【2026年03月度_全社】RFM客層一覧表データ!C:C,"",0)</f>
        <v>441</v>
      </c>
      <c r="G2888" s="183">
        <f>_xlfn.XLOOKUP($A2888,[3]【2026年03月度_全社】RFM客層一覧表データ!$A:$A,[3]【2026年03月度_全社】RFM客層一覧表データ!D:D,"",0)</f>
        <v>204</v>
      </c>
      <c r="H2888" s="183">
        <f>_xlfn.XLOOKUP($A2888,[3]【2026年03月度_全社】RFM客層一覧表データ!$A:$A,[3]【2026年03月度_全社】RFM客層一覧表データ!E:E,"",0)</f>
        <v>261</v>
      </c>
      <c r="I2888" s="183">
        <f>_xlfn.XLOOKUP($A2888,[3]【2026年03月度_全社】RFM客層一覧表データ!$A:$A,[3]【2026年03月度_全社】RFM客層一覧表データ!F:F,"",0)</f>
        <v>31</v>
      </c>
      <c r="J2888" s="183">
        <v>447</v>
      </c>
      <c r="K2888" s="183">
        <v>215</v>
      </c>
      <c r="L2888" s="183">
        <v>268</v>
      </c>
      <c r="M2888" s="183">
        <v>26</v>
      </c>
      <c r="N2888" s="183">
        <v>444</v>
      </c>
      <c r="O2888" s="183">
        <v>202</v>
      </c>
      <c r="P2888" s="183">
        <v>272</v>
      </c>
      <c r="Q2888" s="183">
        <v>19</v>
      </c>
      <c r="R2888" s="183">
        <v>463</v>
      </c>
      <c r="S2888" s="183">
        <v>204</v>
      </c>
      <c r="T2888" s="183">
        <v>272</v>
      </c>
      <c r="U2888" s="183">
        <v>21</v>
      </c>
      <c r="V2888" s="183">
        <v>476</v>
      </c>
      <c r="W2888" s="183">
        <v>217</v>
      </c>
      <c r="X2888" s="183">
        <v>286</v>
      </c>
      <c r="Y2888" s="183">
        <v>24</v>
      </c>
    </row>
    <row r="2889" spans="1:25" x14ac:dyDescent="0.2">
      <c r="A2889" s="184">
        <v>12330010</v>
      </c>
      <c r="B2889" s="183" t="str">
        <f>[1]店マスタ!B2888</f>
        <v>（有）メデイア　カタヤマ</v>
      </c>
      <c r="C2889" s="183">
        <v>1</v>
      </c>
      <c r="D2889" s="183">
        <v>1</v>
      </c>
      <c r="E2889" s="183">
        <f>_xlfn.XLOOKUP(A2889,[2]Sheet1!$R:$R,[2]Sheet1!$AB:$AB,"",0)</f>
        <v>1</v>
      </c>
      <c r="F2889" s="183">
        <f>_xlfn.XLOOKUP($A2889,[3]【2026年03月度_全社】RFM客層一覧表データ!$A:$A,[3]【2026年03月度_全社】RFM客層一覧表データ!C:C,"",0)</f>
        <v>256</v>
      </c>
      <c r="G2889" s="183">
        <f>_xlfn.XLOOKUP($A2889,[3]【2026年03月度_全社】RFM客層一覧表データ!$A:$A,[3]【2026年03月度_全社】RFM客層一覧表データ!D:D,"",0)</f>
        <v>120</v>
      </c>
      <c r="H2889" s="183">
        <f>_xlfn.XLOOKUP($A2889,[3]【2026年03月度_全社】RFM客層一覧表データ!$A:$A,[3]【2026年03月度_全社】RFM客層一覧表データ!E:E,"",0)</f>
        <v>161</v>
      </c>
      <c r="I2889" s="183">
        <f>_xlfn.XLOOKUP($A2889,[3]【2026年03月度_全社】RFM客層一覧表データ!$A:$A,[3]【2026年03月度_全社】RFM客層一覧表データ!F:F,"",0)</f>
        <v>2</v>
      </c>
      <c r="J2889" s="183">
        <v>273</v>
      </c>
      <c r="K2889" s="183">
        <v>129</v>
      </c>
      <c r="L2889" s="183">
        <v>168</v>
      </c>
      <c r="M2889" s="183">
        <v>7</v>
      </c>
      <c r="N2889" s="183">
        <v>287</v>
      </c>
      <c r="O2889" s="183">
        <v>136</v>
      </c>
      <c r="P2889" s="183">
        <v>179</v>
      </c>
      <c r="Q2889" s="183">
        <v>8</v>
      </c>
      <c r="R2889" s="183">
        <v>305</v>
      </c>
      <c r="S2889" s="183">
        <v>150</v>
      </c>
      <c r="T2889" s="183">
        <v>192</v>
      </c>
      <c r="U2889" s="183">
        <v>12</v>
      </c>
      <c r="V2889" s="183">
        <v>309</v>
      </c>
      <c r="W2889" s="183">
        <v>153</v>
      </c>
      <c r="X2889" s="183">
        <v>194</v>
      </c>
      <c r="Y2889" s="183">
        <v>9</v>
      </c>
    </row>
    <row r="2890" spans="1:25" x14ac:dyDescent="0.2">
      <c r="A2890" s="184">
        <v>12330013</v>
      </c>
      <c r="B2890" s="183" t="str">
        <f>[1]店マスタ!B2889</f>
        <v>パナステージサントウ</v>
      </c>
      <c r="C2890" s="183">
        <v>5</v>
      </c>
      <c r="D2890" s="183">
        <v>5</v>
      </c>
      <c r="E2890" s="183">
        <f>_xlfn.XLOOKUP(A2890,[2]Sheet1!$R:$R,[2]Sheet1!$AB:$AB,"",0)</f>
        <v>5</v>
      </c>
      <c r="F2890" s="183">
        <f>_xlfn.XLOOKUP($A2890,[3]【2026年03月度_全社】RFM客層一覧表データ!$A:$A,[3]【2026年03月度_全社】RFM客層一覧表データ!C:C,"",0)</f>
        <v>974</v>
      </c>
      <c r="G2890" s="183">
        <f>_xlfn.XLOOKUP($A2890,[3]【2026年03月度_全社】RFM客層一覧表データ!$A:$A,[3]【2026年03月度_全社】RFM客層一覧表データ!D:D,"",0)</f>
        <v>450</v>
      </c>
      <c r="H2890" s="183">
        <f>_xlfn.XLOOKUP($A2890,[3]【2026年03月度_全社】RFM客層一覧表データ!$A:$A,[3]【2026年03月度_全社】RFM客層一覧表データ!E:E,"",0)</f>
        <v>563</v>
      </c>
      <c r="I2890" s="183">
        <f>_xlfn.XLOOKUP($A2890,[3]【2026年03月度_全社】RFM客層一覧表データ!$A:$A,[3]【2026年03月度_全社】RFM客層一覧表データ!F:F,"",0)</f>
        <v>66</v>
      </c>
      <c r="J2890" s="183">
        <v>1004</v>
      </c>
      <c r="K2890" s="183">
        <v>467</v>
      </c>
      <c r="L2890" s="183">
        <v>574</v>
      </c>
      <c r="M2890" s="183">
        <v>70</v>
      </c>
      <c r="N2890" s="183">
        <v>1052</v>
      </c>
      <c r="O2890" s="183">
        <v>443</v>
      </c>
      <c r="P2890" s="183">
        <v>593</v>
      </c>
      <c r="Q2890" s="183">
        <v>52</v>
      </c>
      <c r="R2890" s="183">
        <v>1156</v>
      </c>
      <c r="S2890" s="183">
        <v>479</v>
      </c>
      <c r="T2890" s="183">
        <v>668</v>
      </c>
      <c r="U2890" s="183">
        <v>82</v>
      </c>
      <c r="V2890" s="183">
        <v>1218</v>
      </c>
      <c r="W2890" s="183">
        <v>489</v>
      </c>
      <c r="X2890" s="183">
        <v>728</v>
      </c>
      <c r="Y2890" s="183">
        <v>118</v>
      </c>
    </row>
    <row r="2891" spans="1:25" x14ac:dyDescent="0.2">
      <c r="A2891" s="184">
        <v>12330014</v>
      </c>
      <c r="B2891" s="183" t="str">
        <f>[1]店マスタ!B2890</f>
        <v>αさんとう</v>
      </c>
      <c r="C2891" s="183">
        <v>2.5</v>
      </c>
      <c r="D2891" s="183">
        <v>2.5</v>
      </c>
      <c r="E2891" s="183" t="str">
        <f>_xlfn.XLOOKUP(A2891,[2]Sheet1!$R:$R,[2]Sheet1!$AB:$AB,"",0)</f>
        <v/>
      </c>
      <c r="F2891" s="183">
        <f>_xlfn.XLOOKUP($A2891,[3]【2026年03月度_全社】RFM客層一覧表データ!$A:$A,[3]【2026年03月度_全社】RFM客層一覧表データ!C:C,"",0)</f>
        <v>179</v>
      </c>
      <c r="G2891" s="183">
        <f>_xlfn.XLOOKUP($A2891,[3]【2026年03月度_全社】RFM客層一覧表データ!$A:$A,[3]【2026年03月度_全社】RFM客層一覧表データ!D:D,"",0)</f>
        <v>61</v>
      </c>
      <c r="H2891" s="183">
        <f>_xlfn.XLOOKUP($A2891,[3]【2026年03月度_全社】RFM客層一覧表データ!$A:$A,[3]【2026年03月度_全社】RFM客層一覧表データ!E:E,"",0)</f>
        <v>112</v>
      </c>
      <c r="I2891" s="183">
        <f>_xlfn.XLOOKUP($A2891,[3]【2026年03月度_全社】RFM客層一覧表データ!$A:$A,[3]【2026年03月度_全社】RFM客層一覧表データ!F:F,"",0)</f>
        <v>3</v>
      </c>
      <c r="J2891" s="183">
        <v>187</v>
      </c>
      <c r="K2891" s="183">
        <v>68</v>
      </c>
      <c r="L2891" s="183">
        <v>119</v>
      </c>
      <c r="M2891" s="183">
        <v>3</v>
      </c>
      <c r="N2891" s="183">
        <v>193</v>
      </c>
      <c r="O2891" s="183">
        <v>73</v>
      </c>
      <c r="P2891" s="183">
        <v>126</v>
      </c>
      <c r="Q2891" s="183">
        <v>4</v>
      </c>
      <c r="R2891" s="183">
        <v>211</v>
      </c>
      <c r="S2891" s="183">
        <v>76</v>
      </c>
      <c r="T2891" s="183">
        <v>138</v>
      </c>
      <c r="U2891" s="183">
        <v>4</v>
      </c>
      <c r="V2891" s="183">
        <v>226</v>
      </c>
      <c r="W2891" s="183">
        <v>84</v>
      </c>
      <c r="X2891" s="183">
        <v>139</v>
      </c>
      <c r="Y2891" s="183">
        <v>5</v>
      </c>
    </row>
    <row r="2892" spans="1:25" x14ac:dyDescent="0.2">
      <c r="A2892" s="184">
        <v>12330015</v>
      </c>
      <c r="B2892" s="183" t="str">
        <f>[1]店マスタ!B2891</f>
        <v>愛彩電科　はしやま</v>
      </c>
      <c r="C2892" s="183">
        <v>3</v>
      </c>
      <c r="D2892" s="183">
        <v>3</v>
      </c>
      <c r="E2892" s="183">
        <f>_xlfn.XLOOKUP(A2892,[2]Sheet1!$R:$R,[2]Sheet1!$AB:$AB,"",0)</f>
        <v>3</v>
      </c>
      <c r="F2892" s="183">
        <f>_xlfn.XLOOKUP($A2892,[3]【2026年03月度_全社】RFM客層一覧表データ!$A:$A,[3]【2026年03月度_全社】RFM客層一覧表データ!C:C,"",0)</f>
        <v>473</v>
      </c>
      <c r="G2892" s="183">
        <f>_xlfn.XLOOKUP($A2892,[3]【2026年03月度_全社】RFM客層一覧表データ!$A:$A,[3]【2026年03月度_全社】RFM客層一覧表データ!D:D,"",0)</f>
        <v>271</v>
      </c>
      <c r="H2892" s="183">
        <f>_xlfn.XLOOKUP($A2892,[3]【2026年03月度_全社】RFM客層一覧表データ!$A:$A,[3]【2026年03月度_全社】RFM客層一覧表データ!E:E,"",0)</f>
        <v>312</v>
      </c>
      <c r="I2892" s="183">
        <f>_xlfn.XLOOKUP($A2892,[3]【2026年03月度_全社】RFM客層一覧表データ!$A:$A,[3]【2026年03月度_全社】RFM客層一覧表データ!F:F,"",0)</f>
        <v>26</v>
      </c>
      <c r="J2892" s="183">
        <v>467</v>
      </c>
      <c r="K2892" s="183">
        <v>268</v>
      </c>
      <c r="L2892" s="183">
        <v>305</v>
      </c>
      <c r="M2892" s="183">
        <v>31</v>
      </c>
      <c r="N2892" s="183">
        <v>452</v>
      </c>
      <c r="O2892" s="183">
        <v>246</v>
      </c>
      <c r="P2892" s="183">
        <v>302</v>
      </c>
      <c r="Q2892" s="183">
        <v>23</v>
      </c>
      <c r="R2892" s="183">
        <v>435</v>
      </c>
      <c r="S2892" s="183">
        <v>239</v>
      </c>
      <c r="T2892" s="183">
        <v>312</v>
      </c>
      <c r="U2892" s="183">
        <v>19</v>
      </c>
      <c r="V2892" s="183">
        <v>431</v>
      </c>
      <c r="W2892" s="183">
        <v>249</v>
      </c>
      <c r="X2892" s="183">
        <v>307</v>
      </c>
      <c r="Y2892" s="183">
        <v>18</v>
      </c>
    </row>
    <row r="2893" spans="1:25" x14ac:dyDescent="0.2">
      <c r="A2893" s="184">
        <v>12330016</v>
      </c>
      <c r="B2893" s="183" t="str">
        <f>[1]店マスタ!B2892</f>
        <v>五並電器</v>
      </c>
      <c r="C2893" s="183">
        <v>1.5</v>
      </c>
      <c r="D2893" s="183">
        <v>0</v>
      </c>
      <c r="E2893" s="183" t="str">
        <f>_xlfn.XLOOKUP(A2893,[2]Sheet1!$R:$R,[2]Sheet1!$AB:$AB,"",0)</f>
        <v/>
      </c>
      <c r="F2893" s="183" t="str">
        <f>_xlfn.XLOOKUP($A2893,[3]【2026年03月度_全社】RFM客層一覧表データ!$A:$A,[3]【2026年03月度_全社】RFM客層一覧表データ!C:C,"",0)</f>
        <v/>
      </c>
      <c r="G2893" s="183" t="str">
        <f>_xlfn.XLOOKUP($A2893,[3]【2026年03月度_全社】RFM客層一覧表データ!$A:$A,[3]【2026年03月度_全社】RFM客層一覧表データ!D:D,"",0)</f>
        <v/>
      </c>
      <c r="H2893" s="183" t="str">
        <f>_xlfn.XLOOKUP($A2893,[3]【2026年03月度_全社】RFM客層一覧表データ!$A:$A,[3]【2026年03月度_全社】RFM客層一覧表データ!E:E,"",0)</f>
        <v/>
      </c>
      <c r="I2893" s="183" t="str">
        <f>_xlfn.XLOOKUP($A2893,[3]【2026年03月度_全社】RFM客層一覧表データ!$A:$A,[3]【2026年03月度_全社】RFM客層一覧表データ!F:F,"",0)</f>
        <v/>
      </c>
      <c r="J2893" s="183">
        <v>0</v>
      </c>
      <c r="K2893" s="183">
        <v>0</v>
      </c>
      <c r="L2893" s="183">
        <v>0</v>
      </c>
      <c r="M2893" s="183">
        <v>0</v>
      </c>
      <c r="N2893" s="183">
        <v>0</v>
      </c>
      <c r="O2893" s="183">
        <v>0</v>
      </c>
      <c r="P2893" s="183">
        <v>0</v>
      </c>
      <c r="Q2893" s="183">
        <v>0</v>
      </c>
      <c r="R2893" s="183">
        <v>0</v>
      </c>
      <c r="S2893" s="183">
        <v>0</v>
      </c>
      <c r="T2893" s="183">
        <v>0</v>
      </c>
      <c r="U2893" s="183">
        <v>0</v>
      </c>
      <c r="V2893" s="183">
        <v>0</v>
      </c>
      <c r="W2893" s="183">
        <v>0</v>
      </c>
      <c r="X2893" s="183">
        <v>0</v>
      </c>
      <c r="Y2893" s="183">
        <v>0</v>
      </c>
    </row>
    <row r="2894" spans="1:25" x14ac:dyDescent="0.2">
      <c r="A2894" s="184">
        <v>12330017</v>
      </c>
      <c r="B2894" s="183" t="str">
        <f>[1]店マスタ!B2893</f>
        <v>大石電器</v>
      </c>
      <c r="C2894" s="183">
        <v>1</v>
      </c>
      <c r="D2894" s="183">
        <v>1</v>
      </c>
      <c r="E2894" s="183">
        <f>_xlfn.XLOOKUP(A2894,[2]Sheet1!$R:$R,[2]Sheet1!$AB:$AB,"",0)</f>
        <v>1</v>
      </c>
      <c r="F2894" s="183" t="str">
        <f>_xlfn.XLOOKUP($A2894,[3]【2026年03月度_全社】RFM客層一覧表データ!$A:$A,[3]【2026年03月度_全社】RFM客層一覧表データ!C:C,"",0)</f>
        <v/>
      </c>
      <c r="G2894" s="183" t="str">
        <f>_xlfn.XLOOKUP($A2894,[3]【2026年03月度_全社】RFM客層一覧表データ!$A:$A,[3]【2026年03月度_全社】RFM客層一覧表データ!D:D,"",0)</f>
        <v/>
      </c>
      <c r="H2894" s="183" t="str">
        <f>_xlfn.XLOOKUP($A2894,[3]【2026年03月度_全社】RFM客層一覧表データ!$A:$A,[3]【2026年03月度_全社】RFM客層一覧表データ!E:E,"",0)</f>
        <v/>
      </c>
      <c r="I2894" s="183" t="str">
        <f>_xlfn.XLOOKUP($A2894,[3]【2026年03月度_全社】RFM客層一覧表データ!$A:$A,[3]【2026年03月度_全社】RFM客層一覧表データ!F:F,"",0)</f>
        <v/>
      </c>
      <c r="J2894" s="183">
        <v>0</v>
      </c>
      <c r="K2894" s="183">
        <v>0</v>
      </c>
      <c r="L2894" s="183">
        <v>0</v>
      </c>
      <c r="M2894" s="183">
        <v>0</v>
      </c>
      <c r="N2894" s="183">
        <v>0</v>
      </c>
      <c r="O2894" s="183">
        <v>0</v>
      </c>
      <c r="P2894" s="183">
        <v>0</v>
      </c>
      <c r="Q2894" s="183">
        <v>0</v>
      </c>
      <c r="R2894" s="183">
        <v>0</v>
      </c>
      <c r="S2894" s="183">
        <v>0</v>
      </c>
      <c r="T2894" s="183">
        <v>0</v>
      </c>
      <c r="U2894" s="183">
        <v>0</v>
      </c>
      <c r="V2894" s="183">
        <v>0</v>
      </c>
      <c r="W2894" s="183">
        <v>0</v>
      </c>
      <c r="X2894" s="183">
        <v>0</v>
      </c>
      <c r="Y2894" s="183">
        <v>0</v>
      </c>
    </row>
    <row r="2895" spans="1:25" x14ac:dyDescent="0.2">
      <c r="A2895" s="184">
        <v>12330018</v>
      </c>
      <c r="B2895" s="183" t="str">
        <f>[1]店マスタ!B2894</f>
        <v>パナステージこもだ</v>
      </c>
      <c r="C2895" s="183">
        <v>2.5</v>
      </c>
      <c r="D2895" s="183">
        <v>2.5</v>
      </c>
      <c r="E2895" s="183">
        <f>_xlfn.XLOOKUP(A2895,[2]Sheet1!$R:$R,[2]Sheet1!$AB:$AB,"",0)</f>
        <v>2.5</v>
      </c>
      <c r="F2895" s="183">
        <f>_xlfn.XLOOKUP($A2895,[3]【2026年03月度_全社】RFM客層一覧表データ!$A:$A,[3]【2026年03月度_全社】RFM客層一覧表データ!C:C,"",0)</f>
        <v>505</v>
      </c>
      <c r="G2895" s="183">
        <f>_xlfn.XLOOKUP($A2895,[3]【2026年03月度_全社】RFM客層一覧表データ!$A:$A,[3]【2026年03月度_全社】RFM客層一覧表データ!D:D,"",0)</f>
        <v>242</v>
      </c>
      <c r="H2895" s="183">
        <f>_xlfn.XLOOKUP($A2895,[3]【2026年03月度_全社】RFM客層一覧表データ!$A:$A,[3]【2026年03月度_全社】RFM客層一覧表データ!E:E,"",0)</f>
        <v>334</v>
      </c>
      <c r="I2895" s="183">
        <f>_xlfn.XLOOKUP($A2895,[3]【2026年03月度_全社】RFM客層一覧表データ!$A:$A,[3]【2026年03月度_全社】RFM客層一覧表データ!F:F,"",0)</f>
        <v>26</v>
      </c>
      <c r="J2895" s="183">
        <v>517</v>
      </c>
      <c r="K2895" s="183">
        <v>249</v>
      </c>
      <c r="L2895" s="183">
        <v>348</v>
      </c>
      <c r="M2895" s="183">
        <v>23</v>
      </c>
      <c r="N2895" s="183">
        <v>523</v>
      </c>
      <c r="O2895" s="183">
        <v>253</v>
      </c>
      <c r="P2895" s="183">
        <v>349</v>
      </c>
      <c r="Q2895" s="183">
        <v>18</v>
      </c>
      <c r="R2895" s="183">
        <v>545</v>
      </c>
      <c r="S2895" s="183">
        <v>252</v>
      </c>
      <c r="T2895" s="183">
        <v>357</v>
      </c>
      <c r="U2895" s="183">
        <v>25</v>
      </c>
      <c r="V2895" s="183">
        <v>555</v>
      </c>
      <c r="W2895" s="183">
        <v>279</v>
      </c>
      <c r="X2895" s="183">
        <v>359</v>
      </c>
      <c r="Y2895" s="183">
        <v>27</v>
      </c>
    </row>
    <row r="2896" spans="1:25" x14ac:dyDescent="0.2">
      <c r="A2896" s="184">
        <v>12330026</v>
      </c>
      <c r="B2896" s="183" t="str">
        <f>[1]店マスタ!B2895</f>
        <v>朝日電化</v>
      </c>
      <c r="C2896" s="183">
        <v>1.5</v>
      </c>
      <c r="D2896" s="183">
        <v>1.5</v>
      </c>
      <c r="E2896" s="183">
        <f>_xlfn.XLOOKUP(A2896,[2]Sheet1!$R:$R,[2]Sheet1!$AB:$AB,"",0)</f>
        <v>1.5</v>
      </c>
      <c r="F2896" s="183">
        <f>_xlfn.XLOOKUP($A2896,[3]【2026年03月度_全社】RFM客層一覧表データ!$A:$A,[3]【2026年03月度_全社】RFM客層一覧表データ!C:C,"",0)</f>
        <v>374</v>
      </c>
      <c r="G2896" s="183">
        <f>_xlfn.XLOOKUP($A2896,[3]【2026年03月度_全社】RFM客層一覧表データ!$A:$A,[3]【2026年03月度_全社】RFM客層一覧表データ!D:D,"",0)</f>
        <v>173</v>
      </c>
      <c r="H2896" s="183">
        <f>_xlfn.XLOOKUP($A2896,[3]【2026年03月度_全社】RFM客層一覧表データ!$A:$A,[3]【2026年03月度_全社】RFM客層一覧表データ!E:E,"",0)</f>
        <v>196</v>
      </c>
      <c r="I2896" s="183">
        <f>_xlfn.XLOOKUP($A2896,[3]【2026年03月度_全社】RFM客層一覧表データ!$A:$A,[3]【2026年03月度_全社】RFM客層一覧表データ!F:F,"",0)</f>
        <v>16</v>
      </c>
      <c r="J2896" s="183">
        <v>385</v>
      </c>
      <c r="K2896" s="183">
        <v>175</v>
      </c>
      <c r="L2896" s="183">
        <v>202</v>
      </c>
      <c r="M2896" s="183">
        <v>23</v>
      </c>
      <c r="N2896" s="183">
        <v>384</v>
      </c>
      <c r="O2896" s="183">
        <v>158</v>
      </c>
      <c r="P2896" s="183">
        <v>221</v>
      </c>
      <c r="Q2896" s="183">
        <v>25</v>
      </c>
      <c r="R2896" s="183">
        <v>391</v>
      </c>
      <c r="S2896" s="183">
        <v>179</v>
      </c>
      <c r="T2896" s="183">
        <v>227</v>
      </c>
      <c r="U2896" s="183">
        <v>19</v>
      </c>
      <c r="V2896" s="183">
        <v>399</v>
      </c>
      <c r="W2896" s="183">
        <v>170</v>
      </c>
      <c r="X2896" s="183">
        <v>228</v>
      </c>
      <c r="Y2896" s="183">
        <v>15</v>
      </c>
    </row>
    <row r="2897" spans="1:25" x14ac:dyDescent="0.2">
      <c r="A2897" s="184">
        <v>12330040</v>
      </c>
      <c r="B2897" s="183" t="str">
        <f>[1]店マスタ!B2896</f>
        <v>愛彩電科さの</v>
      </c>
      <c r="C2897" s="183">
        <v>2</v>
      </c>
      <c r="D2897" s="183">
        <v>2</v>
      </c>
      <c r="E2897" s="183">
        <f>_xlfn.XLOOKUP(A2897,[2]Sheet1!$R:$R,[2]Sheet1!$AB:$AB,"",0)</f>
        <v>2</v>
      </c>
      <c r="F2897" s="183" t="str">
        <f>_xlfn.XLOOKUP($A2897,[3]【2026年03月度_全社】RFM客層一覧表データ!$A:$A,[3]【2026年03月度_全社】RFM客層一覧表データ!C:C,"",0)</f>
        <v/>
      </c>
      <c r="G2897" s="183" t="str">
        <f>_xlfn.XLOOKUP($A2897,[3]【2026年03月度_全社】RFM客層一覧表データ!$A:$A,[3]【2026年03月度_全社】RFM客層一覧表データ!D:D,"",0)</f>
        <v/>
      </c>
      <c r="H2897" s="183" t="str">
        <f>_xlfn.XLOOKUP($A2897,[3]【2026年03月度_全社】RFM客層一覧表データ!$A:$A,[3]【2026年03月度_全社】RFM客層一覧表データ!E:E,"",0)</f>
        <v/>
      </c>
      <c r="I2897" s="183" t="str">
        <f>_xlfn.XLOOKUP($A2897,[3]【2026年03月度_全社】RFM客層一覧表データ!$A:$A,[3]【2026年03月度_全社】RFM客層一覧表データ!F:F,"",0)</f>
        <v/>
      </c>
      <c r="J2897" s="183">
        <v>0</v>
      </c>
      <c r="K2897" s="183">
        <v>0</v>
      </c>
      <c r="L2897" s="183">
        <v>0</v>
      </c>
      <c r="M2897" s="183">
        <v>0</v>
      </c>
      <c r="N2897" s="183">
        <v>0</v>
      </c>
      <c r="O2897" s="183">
        <v>0</v>
      </c>
      <c r="P2897" s="183">
        <v>0</v>
      </c>
      <c r="Q2897" s="183">
        <v>0</v>
      </c>
      <c r="R2897" s="183">
        <v>0</v>
      </c>
      <c r="S2897" s="183">
        <v>0</v>
      </c>
      <c r="T2897" s="183">
        <v>0</v>
      </c>
      <c r="U2897" s="183">
        <v>0</v>
      </c>
      <c r="V2897" s="183">
        <v>0</v>
      </c>
      <c r="W2897" s="183">
        <v>0</v>
      </c>
      <c r="X2897" s="183">
        <v>0</v>
      </c>
      <c r="Y2897" s="183">
        <v>0</v>
      </c>
    </row>
    <row r="2898" spans="1:25" x14ac:dyDescent="0.2">
      <c r="A2898" s="184">
        <v>12330043</v>
      </c>
      <c r="B2898" s="183" t="str">
        <f>[1]店マスタ!B2897</f>
        <v>パナランド　オオスギ</v>
      </c>
      <c r="C2898" s="183">
        <v>1.5</v>
      </c>
      <c r="D2898" s="183">
        <v>1.5</v>
      </c>
      <c r="E2898" s="183">
        <f>_xlfn.XLOOKUP(A2898,[2]Sheet1!$R:$R,[2]Sheet1!$AB:$AB,"",0)</f>
        <v>1.5</v>
      </c>
      <c r="F2898" s="183" t="str">
        <f>_xlfn.XLOOKUP($A2898,[3]【2026年03月度_全社】RFM客層一覧表データ!$A:$A,[3]【2026年03月度_全社】RFM客層一覧表データ!C:C,"",0)</f>
        <v/>
      </c>
      <c r="G2898" s="183" t="str">
        <f>_xlfn.XLOOKUP($A2898,[3]【2026年03月度_全社】RFM客層一覧表データ!$A:$A,[3]【2026年03月度_全社】RFM客層一覧表データ!D:D,"",0)</f>
        <v/>
      </c>
      <c r="H2898" s="183" t="str">
        <f>_xlfn.XLOOKUP($A2898,[3]【2026年03月度_全社】RFM客層一覧表データ!$A:$A,[3]【2026年03月度_全社】RFM客層一覧表データ!E:E,"",0)</f>
        <v/>
      </c>
      <c r="I2898" s="183" t="str">
        <f>_xlfn.XLOOKUP($A2898,[3]【2026年03月度_全社】RFM客層一覧表データ!$A:$A,[3]【2026年03月度_全社】RFM客層一覧表データ!F:F,"",0)</f>
        <v/>
      </c>
      <c r="J2898" s="183">
        <v>0</v>
      </c>
      <c r="K2898" s="183">
        <v>0</v>
      </c>
      <c r="L2898" s="183">
        <v>0</v>
      </c>
      <c r="M2898" s="183">
        <v>0</v>
      </c>
      <c r="N2898" s="183">
        <v>0</v>
      </c>
      <c r="O2898" s="183">
        <v>0</v>
      </c>
      <c r="P2898" s="183">
        <v>0</v>
      </c>
      <c r="Q2898" s="183">
        <v>0</v>
      </c>
      <c r="R2898" s="183">
        <v>0</v>
      </c>
      <c r="S2898" s="183">
        <v>0</v>
      </c>
      <c r="T2898" s="183">
        <v>0</v>
      </c>
      <c r="U2898" s="183">
        <v>0</v>
      </c>
      <c r="V2898" s="183">
        <v>0</v>
      </c>
      <c r="W2898" s="183">
        <v>0</v>
      </c>
      <c r="X2898" s="183">
        <v>0</v>
      </c>
      <c r="Y2898" s="183">
        <v>0</v>
      </c>
    </row>
    <row r="2899" spans="1:25" x14ac:dyDescent="0.2">
      <c r="A2899" s="184">
        <v>12330052</v>
      </c>
      <c r="B2899" s="183" t="str">
        <f>[1]店マスタ!B2898</f>
        <v>愛彩電科にしはま</v>
      </c>
      <c r="C2899" s="183">
        <v>2.5</v>
      </c>
      <c r="D2899" s="183">
        <v>2.5</v>
      </c>
      <c r="E2899" s="183">
        <f>_xlfn.XLOOKUP(A2899,[2]Sheet1!$R:$R,[2]Sheet1!$AB:$AB,"",0)</f>
        <v>2.5</v>
      </c>
      <c r="F2899" s="183">
        <f>_xlfn.XLOOKUP($A2899,[3]【2026年03月度_全社】RFM客層一覧表データ!$A:$A,[3]【2026年03月度_全社】RFM客層一覧表データ!C:C,"",0)</f>
        <v>614</v>
      </c>
      <c r="G2899" s="183">
        <f>_xlfn.XLOOKUP($A2899,[3]【2026年03月度_全社】RFM客層一覧表データ!$A:$A,[3]【2026年03月度_全社】RFM客層一覧表データ!D:D,"",0)</f>
        <v>274</v>
      </c>
      <c r="H2899" s="183">
        <f>_xlfn.XLOOKUP($A2899,[3]【2026年03月度_全社】RFM客層一覧表データ!$A:$A,[3]【2026年03月度_全社】RFM客層一覧表データ!E:E,"",0)</f>
        <v>349</v>
      </c>
      <c r="I2899" s="183">
        <f>_xlfn.XLOOKUP($A2899,[3]【2026年03月度_全社】RFM客層一覧表データ!$A:$A,[3]【2026年03月度_全社】RFM客層一覧表データ!F:F,"",0)</f>
        <v>39</v>
      </c>
      <c r="J2899" s="183">
        <v>639</v>
      </c>
      <c r="K2899" s="183">
        <v>302</v>
      </c>
      <c r="L2899" s="183">
        <v>366</v>
      </c>
      <c r="M2899" s="183">
        <v>43</v>
      </c>
      <c r="N2899" s="183">
        <v>645</v>
      </c>
      <c r="O2899" s="183">
        <v>305</v>
      </c>
      <c r="P2899" s="183">
        <v>375</v>
      </c>
      <c r="Q2899" s="183">
        <v>36</v>
      </c>
      <c r="R2899" s="183">
        <v>660</v>
      </c>
      <c r="S2899" s="183">
        <v>299</v>
      </c>
      <c r="T2899" s="183">
        <v>390</v>
      </c>
      <c r="U2899" s="183">
        <v>30</v>
      </c>
      <c r="V2899" s="183">
        <v>661</v>
      </c>
      <c r="W2899" s="183">
        <v>333</v>
      </c>
      <c r="X2899" s="183">
        <v>390</v>
      </c>
      <c r="Y2899" s="183">
        <v>38</v>
      </c>
    </row>
    <row r="2900" spans="1:25" x14ac:dyDescent="0.2">
      <c r="A2900" s="184">
        <v>12330056</v>
      </c>
      <c r="B2900" s="183" t="str">
        <f>[1]店マスタ!B2899</f>
        <v>愛彩電科さとう</v>
      </c>
      <c r="C2900" s="183">
        <v>1.5</v>
      </c>
      <c r="D2900" s="183">
        <v>1.5</v>
      </c>
      <c r="E2900" s="183">
        <f>_xlfn.XLOOKUP(A2900,[2]Sheet1!$R:$R,[2]Sheet1!$AB:$AB,"",0)</f>
        <v>1.5</v>
      </c>
      <c r="F2900" s="183">
        <f>_xlfn.XLOOKUP($A2900,[3]【2026年03月度_全社】RFM客層一覧表データ!$A:$A,[3]【2026年03月度_全社】RFM客層一覧表データ!C:C,"",0)</f>
        <v>144</v>
      </c>
      <c r="G2900" s="183">
        <f>_xlfn.XLOOKUP($A2900,[3]【2026年03月度_全社】RFM客層一覧表データ!$A:$A,[3]【2026年03月度_全社】RFM客層一覧表データ!D:D,"",0)</f>
        <v>104</v>
      </c>
      <c r="H2900" s="183">
        <f>_xlfn.XLOOKUP($A2900,[3]【2026年03月度_全社】RFM客層一覧表データ!$A:$A,[3]【2026年03月度_全社】RFM客層一覧表データ!E:E,"",0)</f>
        <v>133</v>
      </c>
      <c r="I2900" s="183">
        <f>_xlfn.XLOOKUP($A2900,[3]【2026年03月度_全社】RFM客層一覧表データ!$A:$A,[3]【2026年03月度_全社】RFM客層一覧表データ!F:F,"",0)</f>
        <v>4</v>
      </c>
      <c r="J2900" s="183">
        <v>156</v>
      </c>
      <c r="K2900" s="183">
        <v>106</v>
      </c>
      <c r="L2900" s="183">
        <v>144</v>
      </c>
      <c r="M2900" s="183">
        <v>2</v>
      </c>
      <c r="N2900" s="183">
        <v>156</v>
      </c>
      <c r="O2900" s="183">
        <v>105</v>
      </c>
      <c r="P2900" s="183">
        <v>148</v>
      </c>
      <c r="Q2900" s="183">
        <v>0</v>
      </c>
      <c r="R2900" s="183">
        <v>176</v>
      </c>
      <c r="S2900" s="183">
        <v>111</v>
      </c>
      <c r="T2900" s="183">
        <v>164</v>
      </c>
      <c r="U2900" s="183">
        <v>3</v>
      </c>
      <c r="V2900" s="183">
        <v>174</v>
      </c>
      <c r="W2900" s="183">
        <v>125</v>
      </c>
      <c r="X2900" s="183">
        <v>165</v>
      </c>
      <c r="Y2900" s="183">
        <v>0</v>
      </c>
    </row>
    <row r="2901" spans="1:25" x14ac:dyDescent="0.2">
      <c r="A2901" s="184">
        <v>12330060</v>
      </c>
      <c r="B2901" s="183" t="str">
        <f>[1]店マスタ!B2900</f>
        <v>パナステージいな</v>
      </c>
      <c r="C2901" s="183">
        <v>3.5</v>
      </c>
      <c r="D2901" s="183">
        <v>3.5</v>
      </c>
      <c r="E2901" s="183">
        <f>_xlfn.XLOOKUP(A2901,[2]Sheet1!$R:$R,[2]Sheet1!$AB:$AB,"",0)</f>
        <v>3.5</v>
      </c>
      <c r="F2901" s="183">
        <f>_xlfn.XLOOKUP($A2901,[3]【2026年03月度_全社】RFM客層一覧表データ!$A:$A,[3]【2026年03月度_全社】RFM客層一覧表データ!C:C,"",0)</f>
        <v>833</v>
      </c>
      <c r="G2901" s="183">
        <f>_xlfn.XLOOKUP($A2901,[3]【2026年03月度_全社】RFM客層一覧表データ!$A:$A,[3]【2026年03月度_全社】RFM客層一覧表データ!D:D,"",0)</f>
        <v>419</v>
      </c>
      <c r="H2901" s="183">
        <f>_xlfn.XLOOKUP($A2901,[3]【2026年03月度_全社】RFM客層一覧表データ!$A:$A,[3]【2026年03月度_全社】RFM客層一覧表データ!E:E,"",0)</f>
        <v>572</v>
      </c>
      <c r="I2901" s="183">
        <f>_xlfn.XLOOKUP($A2901,[3]【2026年03月度_全社】RFM客層一覧表データ!$A:$A,[3]【2026年03月度_全社】RFM客層一覧表データ!F:F,"",0)</f>
        <v>80</v>
      </c>
      <c r="J2901" s="183">
        <v>865</v>
      </c>
      <c r="K2901" s="183">
        <v>435</v>
      </c>
      <c r="L2901" s="183">
        <v>584</v>
      </c>
      <c r="M2901" s="183">
        <v>173</v>
      </c>
      <c r="N2901" s="183">
        <v>873</v>
      </c>
      <c r="O2901" s="183">
        <v>452</v>
      </c>
      <c r="P2901" s="183">
        <v>609</v>
      </c>
      <c r="Q2901" s="183">
        <v>53</v>
      </c>
      <c r="R2901" s="183">
        <v>571</v>
      </c>
      <c r="S2901" s="183">
        <v>277</v>
      </c>
      <c r="T2901" s="183">
        <v>376</v>
      </c>
      <c r="U2901" s="183">
        <v>17</v>
      </c>
      <c r="V2901" s="183">
        <v>589</v>
      </c>
      <c r="W2901" s="183">
        <v>271</v>
      </c>
      <c r="X2901" s="183">
        <v>381</v>
      </c>
      <c r="Y2901" s="183">
        <v>27</v>
      </c>
    </row>
    <row r="2902" spans="1:25" x14ac:dyDescent="0.2">
      <c r="A2902" s="184">
        <v>12330061</v>
      </c>
      <c r="B2902" s="183" t="str">
        <f>[1]店マスタ!B2901</f>
        <v>カトー電器</v>
      </c>
      <c r="C2902" s="183">
        <v>2.5</v>
      </c>
      <c r="D2902" s="183">
        <v>0</v>
      </c>
      <c r="E2902" s="183" t="str">
        <f>_xlfn.XLOOKUP(A2902,[2]Sheet1!$R:$R,[2]Sheet1!$AB:$AB,"",0)</f>
        <v/>
      </c>
      <c r="F2902" s="183" t="str">
        <f>_xlfn.XLOOKUP($A2902,[3]【2026年03月度_全社】RFM客層一覧表データ!$A:$A,[3]【2026年03月度_全社】RFM客層一覧表データ!C:C,"",0)</f>
        <v/>
      </c>
      <c r="G2902" s="183" t="str">
        <f>_xlfn.XLOOKUP($A2902,[3]【2026年03月度_全社】RFM客層一覧表データ!$A:$A,[3]【2026年03月度_全社】RFM客層一覧表データ!D:D,"",0)</f>
        <v/>
      </c>
      <c r="H2902" s="183" t="str">
        <f>_xlfn.XLOOKUP($A2902,[3]【2026年03月度_全社】RFM客層一覧表データ!$A:$A,[3]【2026年03月度_全社】RFM客層一覧表データ!E:E,"",0)</f>
        <v/>
      </c>
      <c r="I2902" s="183" t="str">
        <f>_xlfn.XLOOKUP($A2902,[3]【2026年03月度_全社】RFM客層一覧表データ!$A:$A,[3]【2026年03月度_全社】RFM客層一覧表データ!F:F,"",0)</f>
        <v/>
      </c>
      <c r="J2902" s="183">
        <v>347</v>
      </c>
      <c r="K2902" s="183">
        <v>36</v>
      </c>
      <c r="L2902" s="183">
        <v>205</v>
      </c>
      <c r="M2902" s="183">
        <v>0</v>
      </c>
      <c r="N2902" s="183">
        <v>401</v>
      </c>
      <c r="O2902" s="183">
        <v>91</v>
      </c>
      <c r="P2902" s="183">
        <v>245</v>
      </c>
      <c r="Q2902" s="183">
        <v>3</v>
      </c>
      <c r="R2902" s="183">
        <v>437</v>
      </c>
      <c r="S2902" s="183">
        <v>161</v>
      </c>
      <c r="T2902" s="183">
        <v>265</v>
      </c>
      <c r="U2902" s="183">
        <v>15</v>
      </c>
      <c r="V2902" s="183">
        <v>443</v>
      </c>
      <c r="W2902" s="183">
        <v>168</v>
      </c>
      <c r="X2902" s="183">
        <v>284</v>
      </c>
      <c r="Y2902" s="183">
        <v>12</v>
      </c>
    </row>
    <row r="2903" spans="1:25" x14ac:dyDescent="0.2">
      <c r="A2903" s="184">
        <v>12330063</v>
      </c>
      <c r="B2903" s="183" t="str">
        <f>[1]店マスタ!B2902</f>
        <v>パナステージさいとう</v>
      </c>
      <c r="C2903" s="183">
        <v>3</v>
      </c>
      <c r="D2903" s="183">
        <v>3</v>
      </c>
      <c r="E2903" s="183">
        <f>_xlfn.XLOOKUP(A2903,[2]Sheet1!$R:$R,[2]Sheet1!$AB:$AB,"",0)</f>
        <v>3</v>
      </c>
      <c r="F2903" s="183">
        <f>_xlfn.XLOOKUP($A2903,[3]【2026年03月度_全社】RFM客層一覧表データ!$A:$A,[3]【2026年03月度_全社】RFM客層一覧表データ!C:C,"",0)</f>
        <v>577</v>
      </c>
      <c r="G2903" s="183">
        <f>_xlfn.XLOOKUP($A2903,[3]【2026年03月度_全社】RFM客層一覧表データ!$A:$A,[3]【2026年03月度_全社】RFM客層一覧表データ!D:D,"",0)</f>
        <v>282</v>
      </c>
      <c r="H2903" s="183">
        <f>_xlfn.XLOOKUP($A2903,[3]【2026年03月度_全社】RFM客層一覧表データ!$A:$A,[3]【2026年03月度_全社】RFM客層一覧表データ!E:E,"",0)</f>
        <v>382</v>
      </c>
      <c r="I2903" s="183">
        <f>_xlfn.XLOOKUP($A2903,[3]【2026年03月度_全社】RFM客層一覧表データ!$A:$A,[3]【2026年03月度_全社】RFM客層一覧表データ!F:F,"",0)</f>
        <v>19</v>
      </c>
      <c r="J2903" s="183">
        <v>591</v>
      </c>
      <c r="K2903" s="183">
        <v>307</v>
      </c>
      <c r="L2903" s="183">
        <v>391</v>
      </c>
      <c r="M2903" s="183">
        <v>26</v>
      </c>
      <c r="N2903" s="183">
        <v>594</v>
      </c>
      <c r="O2903" s="183">
        <v>318</v>
      </c>
      <c r="P2903" s="183">
        <v>404</v>
      </c>
      <c r="Q2903" s="183">
        <v>33</v>
      </c>
      <c r="R2903" s="183">
        <v>582</v>
      </c>
      <c r="S2903" s="183">
        <v>320</v>
      </c>
      <c r="T2903" s="183">
        <v>397</v>
      </c>
      <c r="U2903" s="183">
        <v>31</v>
      </c>
      <c r="V2903" s="183">
        <v>597</v>
      </c>
      <c r="W2903" s="183">
        <v>305</v>
      </c>
      <c r="X2903" s="183">
        <v>413</v>
      </c>
      <c r="Y2903" s="183">
        <v>21</v>
      </c>
    </row>
    <row r="2904" spans="1:25" x14ac:dyDescent="0.2">
      <c r="A2904" s="184">
        <v>12330069</v>
      </c>
      <c r="B2904" s="183" t="str">
        <f>[1]店マスタ!B2903</f>
        <v>パナステージおさむ</v>
      </c>
      <c r="C2904" s="183">
        <v>3</v>
      </c>
      <c r="D2904" s="183">
        <v>3</v>
      </c>
      <c r="E2904" s="183">
        <f>_xlfn.XLOOKUP(A2904,[2]Sheet1!$R:$R,[2]Sheet1!$AB:$AB,"",0)</f>
        <v>3</v>
      </c>
      <c r="F2904" s="183">
        <f>_xlfn.XLOOKUP($A2904,[3]【2026年03月度_全社】RFM客層一覧表データ!$A:$A,[3]【2026年03月度_全社】RFM客層一覧表データ!C:C,"",0)</f>
        <v>440</v>
      </c>
      <c r="G2904" s="183">
        <f>_xlfn.XLOOKUP($A2904,[3]【2026年03月度_全社】RFM客層一覧表データ!$A:$A,[3]【2026年03月度_全社】RFM客層一覧表データ!D:D,"",0)</f>
        <v>222</v>
      </c>
      <c r="H2904" s="183">
        <f>_xlfn.XLOOKUP($A2904,[3]【2026年03月度_全社】RFM客層一覧表データ!$A:$A,[3]【2026年03月度_全社】RFM客層一覧表データ!E:E,"",0)</f>
        <v>259</v>
      </c>
      <c r="I2904" s="183">
        <f>_xlfn.XLOOKUP($A2904,[3]【2026年03月度_全社】RFM客層一覧表データ!$A:$A,[3]【2026年03月度_全社】RFM客層一覧表データ!F:F,"",0)</f>
        <v>25</v>
      </c>
      <c r="J2904" s="183">
        <v>467</v>
      </c>
      <c r="K2904" s="183">
        <v>197</v>
      </c>
      <c r="L2904" s="183">
        <v>265</v>
      </c>
      <c r="M2904" s="183">
        <v>22</v>
      </c>
      <c r="N2904" s="183">
        <v>475</v>
      </c>
      <c r="O2904" s="183">
        <v>222</v>
      </c>
      <c r="P2904" s="183">
        <v>265</v>
      </c>
      <c r="Q2904" s="183">
        <v>26</v>
      </c>
      <c r="R2904" s="183">
        <v>484</v>
      </c>
      <c r="S2904" s="183">
        <v>220</v>
      </c>
      <c r="T2904" s="183">
        <v>277</v>
      </c>
      <c r="U2904" s="183">
        <v>15</v>
      </c>
      <c r="V2904" s="183">
        <v>503</v>
      </c>
      <c r="W2904" s="183">
        <v>234</v>
      </c>
      <c r="X2904" s="183">
        <v>279</v>
      </c>
      <c r="Y2904" s="183">
        <v>28</v>
      </c>
    </row>
    <row r="2905" spans="1:25" x14ac:dyDescent="0.2">
      <c r="A2905" s="184">
        <v>12330072</v>
      </c>
      <c r="B2905" s="183" t="str">
        <f>[1]店マスタ!B2904</f>
        <v>（有）サトウデンキ</v>
      </c>
      <c r="C2905" s="183">
        <v>4</v>
      </c>
      <c r="D2905" s="183">
        <v>4</v>
      </c>
      <c r="E2905" s="183">
        <f>_xlfn.XLOOKUP(A2905,[2]Sheet1!$R:$R,[2]Sheet1!$AB:$AB,"",0)</f>
        <v>4</v>
      </c>
      <c r="F2905" s="183">
        <f>_xlfn.XLOOKUP($A2905,[3]【2026年03月度_全社】RFM客層一覧表データ!$A:$A,[3]【2026年03月度_全社】RFM客層一覧表データ!C:C,"",0)</f>
        <v>1187</v>
      </c>
      <c r="G2905" s="183">
        <f>_xlfn.XLOOKUP($A2905,[3]【2026年03月度_全社】RFM客層一覧表データ!$A:$A,[3]【2026年03月度_全社】RFM客層一覧表データ!D:D,"",0)</f>
        <v>578</v>
      </c>
      <c r="H2905" s="183">
        <f>_xlfn.XLOOKUP($A2905,[3]【2026年03月度_全社】RFM客層一覧表データ!$A:$A,[3]【2026年03月度_全社】RFM客層一覧表データ!E:E,"",0)</f>
        <v>631</v>
      </c>
      <c r="I2905" s="183">
        <f>_xlfn.XLOOKUP($A2905,[3]【2026年03月度_全社】RFM客層一覧表データ!$A:$A,[3]【2026年03月度_全社】RFM客層一覧表データ!F:F,"",0)</f>
        <v>83</v>
      </c>
      <c r="J2905" s="183">
        <v>1206</v>
      </c>
      <c r="K2905" s="183">
        <v>565</v>
      </c>
      <c r="L2905" s="183">
        <v>615</v>
      </c>
      <c r="M2905" s="183">
        <v>90</v>
      </c>
      <c r="N2905" s="183">
        <v>1193</v>
      </c>
      <c r="O2905" s="183">
        <v>538</v>
      </c>
      <c r="P2905" s="183">
        <v>625</v>
      </c>
      <c r="Q2905" s="183">
        <v>62</v>
      </c>
      <c r="R2905" s="183">
        <v>1208</v>
      </c>
      <c r="S2905" s="183">
        <v>560</v>
      </c>
      <c r="T2905" s="183">
        <v>631</v>
      </c>
      <c r="U2905" s="183">
        <v>89</v>
      </c>
      <c r="V2905" s="183">
        <v>1186</v>
      </c>
      <c r="W2905" s="183">
        <v>553</v>
      </c>
      <c r="X2905" s="183">
        <v>627</v>
      </c>
      <c r="Y2905" s="183">
        <v>81</v>
      </c>
    </row>
    <row r="2906" spans="1:25" x14ac:dyDescent="0.2">
      <c r="A2906" s="184">
        <v>12330077</v>
      </c>
      <c r="B2906" s="183" t="str">
        <f>[1]店マスタ!B2905</f>
        <v>パナプラザさんえい</v>
      </c>
      <c r="C2906" s="183">
        <v>1.5</v>
      </c>
      <c r="D2906" s="183">
        <v>1.5</v>
      </c>
      <c r="E2906" s="183" t="str">
        <f>_xlfn.XLOOKUP(A2906,[2]Sheet1!$R:$R,[2]Sheet1!$AB:$AB,"",0)</f>
        <v/>
      </c>
      <c r="F2906" s="183" t="str">
        <f>_xlfn.XLOOKUP($A2906,[3]【2026年03月度_全社】RFM客層一覧表データ!$A:$A,[3]【2026年03月度_全社】RFM客層一覧表データ!C:C,"",0)</f>
        <v/>
      </c>
      <c r="G2906" s="183" t="str">
        <f>_xlfn.XLOOKUP($A2906,[3]【2026年03月度_全社】RFM客層一覧表データ!$A:$A,[3]【2026年03月度_全社】RFM客層一覧表データ!D:D,"",0)</f>
        <v/>
      </c>
      <c r="H2906" s="183" t="str">
        <f>_xlfn.XLOOKUP($A2906,[3]【2026年03月度_全社】RFM客層一覧表データ!$A:$A,[3]【2026年03月度_全社】RFM客層一覧表データ!E:E,"",0)</f>
        <v/>
      </c>
      <c r="I2906" s="183" t="str">
        <f>_xlfn.XLOOKUP($A2906,[3]【2026年03月度_全社】RFM客層一覧表データ!$A:$A,[3]【2026年03月度_全社】RFM客層一覧表データ!F:F,"",0)</f>
        <v/>
      </c>
      <c r="J2906" s="183">
        <v>0</v>
      </c>
      <c r="K2906" s="183">
        <v>0</v>
      </c>
      <c r="L2906" s="183">
        <v>0</v>
      </c>
      <c r="M2906" s="183">
        <v>0</v>
      </c>
      <c r="N2906" s="183">
        <v>0</v>
      </c>
      <c r="O2906" s="183">
        <v>0</v>
      </c>
      <c r="P2906" s="183">
        <v>0</v>
      </c>
      <c r="Q2906" s="183">
        <v>0</v>
      </c>
      <c r="R2906" s="183">
        <v>0</v>
      </c>
      <c r="S2906" s="183">
        <v>0</v>
      </c>
      <c r="T2906" s="183">
        <v>0</v>
      </c>
      <c r="U2906" s="183">
        <v>0</v>
      </c>
      <c r="V2906" s="183">
        <v>0</v>
      </c>
      <c r="W2906" s="183">
        <v>0</v>
      </c>
      <c r="X2906" s="183">
        <v>0</v>
      </c>
      <c r="Y2906" s="183">
        <v>0</v>
      </c>
    </row>
    <row r="2907" spans="1:25" x14ac:dyDescent="0.2">
      <c r="A2907" s="184">
        <v>12330101</v>
      </c>
      <c r="B2907" s="183" t="str">
        <f>[1]店マスタ!B2906</f>
        <v>有）メディア　　アオヤマ</v>
      </c>
      <c r="C2907" s="183">
        <v>1.5</v>
      </c>
      <c r="D2907" s="183">
        <v>1.5</v>
      </c>
      <c r="E2907" s="183">
        <f>_xlfn.XLOOKUP(A2907,[2]Sheet1!$R:$R,[2]Sheet1!$AB:$AB,"",0)</f>
        <v>1.5</v>
      </c>
      <c r="F2907" s="183">
        <f>_xlfn.XLOOKUP($A2907,[3]【2026年03月度_全社】RFM客層一覧表データ!$A:$A,[3]【2026年03月度_全社】RFM客層一覧表データ!C:C,"",0)</f>
        <v>226</v>
      </c>
      <c r="G2907" s="183">
        <f>_xlfn.XLOOKUP($A2907,[3]【2026年03月度_全社】RFM客層一覧表データ!$A:$A,[3]【2026年03月度_全社】RFM客層一覧表データ!D:D,"",0)</f>
        <v>92</v>
      </c>
      <c r="H2907" s="183">
        <f>_xlfn.XLOOKUP($A2907,[3]【2026年03月度_全社】RFM客層一覧表データ!$A:$A,[3]【2026年03月度_全社】RFM客層一覧表データ!E:E,"",0)</f>
        <v>135</v>
      </c>
      <c r="I2907" s="183">
        <f>_xlfn.XLOOKUP($A2907,[3]【2026年03月度_全社】RFM客層一覧表データ!$A:$A,[3]【2026年03月度_全社】RFM客層一覧表データ!F:F,"",0)</f>
        <v>6</v>
      </c>
      <c r="J2907" s="183">
        <v>247</v>
      </c>
      <c r="K2907" s="183">
        <v>103</v>
      </c>
      <c r="L2907" s="183">
        <v>146</v>
      </c>
      <c r="M2907" s="183">
        <v>9</v>
      </c>
      <c r="N2907" s="183">
        <v>250</v>
      </c>
      <c r="O2907" s="183">
        <v>109</v>
      </c>
      <c r="P2907" s="183">
        <v>161</v>
      </c>
      <c r="Q2907" s="183">
        <v>7</v>
      </c>
      <c r="R2907" s="183">
        <v>268</v>
      </c>
      <c r="S2907" s="183">
        <v>105</v>
      </c>
      <c r="T2907" s="183">
        <v>173</v>
      </c>
      <c r="U2907" s="183">
        <v>8</v>
      </c>
      <c r="V2907" s="183">
        <v>281</v>
      </c>
      <c r="W2907" s="183">
        <v>107</v>
      </c>
      <c r="X2907" s="183">
        <v>177</v>
      </c>
      <c r="Y2907" s="183">
        <v>8</v>
      </c>
    </row>
    <row r="2908" spans="1:25" x14ac:dyDescent="0.2">
      <c r="A2908" s="184">
        <v>12330728</v>
      </c>
      <c r="B2908" s="183" t="str">
        <f>[1]店マスタ!B2907</f>
        <v>遊ｉｎｇユタカ　いむれ店</v>
      </c>
      <c r="C2908" s="183">
        <v>3</v>
      </c>
      <c r="D2908" s="183">
        <v>3</v>
      </c>
      <c r="E2908" s="183">
        <f>_xlfn.XLOOKUP(A2908,[2]Sheet1!$R:$R,[2]Sheet1!$AB:$AB,"",0)</f>
        <v>3</v>
      </c>
      <c r="F2908" s="183">
        <f>_xlfn.XLOOKUP($A2908,[3]【2026年03月度_全社】RFM客層一覧表データ!$A:$A,[3]【2026年03月度_全社】RFM客層一覧表データ!C:C,"",0)</f>
        <v>845</v>
      </c>
      <c r="G2908" s="183">
        <f>_xlfn.XLOOKUP($A2908,[3]【2026年03月度_全社】RFM客層一覧表データ!$A:$A,[3]【2026年03月度_全社】RFM客層一覧表データ!D:D,"",0)</f>
        <v>450</v>
      </c>
      <c r="H2908" s="183">
        <f>_xlfn.XLOOKUP($A2908,[3]【2026年03月度_全社】RFM客層一覧表データ!$A:$A,[3]【2026年03月度_全社】RFM客層一覧表データ!E:E,"",0)</f>
        <v>572</v>
      </c>
      <c r="I2908" s="183">
        <f>_xlfn.XLOOKUP($A2908,[3]【2026年03月度_全社】RFM客層一覧表データ!$A:$A,[3]【2026年03月度_全社】RFM客層一覧表データ!F:F,"",0)</f>
        <v>36</v>
      </c>
      <c r="J2908" s="183">
        <v>858</v>
      </c>
      <c r="K2908" s="183">
        <v>456</v>
      </c>
      <c r="L2908" s="183">
        <v>581</v>
      </c>
      <c r="M2908" s="183">
        <v>36</v>
      </c>
      <c r="N2908" s="183">
        <v>867</v>
      </c>
      <c r="O2908" s="183">
        <v>463</v>
      </c>
      <c r="P2908" s="183">
        <v>590</v>
      </c>
      <c r="Q2908" s="183">
        <v>31</v>
      </c>
      <c r="R2908" s="183">
        <v>889</v>
      </c>
      <c r="S2908" s="183">
        <v>463</v>
      </c>
      <c r="T2908" s="183">
        <v>606</v>
      </c>
      <c r="U2908" s="183">
        <v>33</v>
      </c>
      <c r="V2908" s="183">
        <v>901</v>
      </c>
      <c r="W2908" s="183">
        <v>464</v>
      </c>
      <c r="X2908" s="183">
        <v>616</v>
      </c>
      <c r="Y2908" s="183">
        <v>30</v>
      </c>
    </row>
    <row r="2909" spans="1:25" x14ac:dyDescent="0.2">
      <c r="A2909" s="184">
        <v>12330735</v>
      </c>
      <c r="B2909" s="183" t="str">
        <f>[1]店マスタ!B2908</f>
        <v>有限会社ＹＯＵＲランド</v>
      </c>
      <c r="C2909" s="183">
        <v>2.5</v>
      </c>
      <c r="D2909" s="183">
        <v>2.5</v>
      </c>
      <c r="E2909" s="183">
        <f>_xlfn.XLOOKUP(A2909,[2]Sheet1!$R:$R,[2]Sheet1!$AB:$AB,"",0)</f>
        <v>2.5</v>
      </c>
      <c r="F2909" s="183">
        <f>_xlfn.XLOOKUP($A2909,[3]【2026年03月度_全社】RFM客層一覧表データ!$A:$A,[3]【2026年03月度_全社】RFM客層一覧表データ!C:C,"",0)</f>
        <v>342</v>
      </c>
      <c r="G2909" s="183">
        <f>_xlfn.XLOOKUP($A2909,[3]【2026年03月度_全社】RFM客層一覧表データ!$A:$A,[3]【2026年03月度_全社】RFM客層一覧表データ!D:D,"",0)</f>
        <v>166</v>
      </c>
      <c r="H2909" s="183">
        <f>_xlfn.XLOOKUP($A2909,[3]【2026年03月度_全社】RFM客層一覧表データ!$A:$A,[3]【2026年03月度_全社】RFM客層一覧表データ!E:E,"",0)</f>
        <v>218</v>
      </c>
      <c r="I2909" s="183">
        <f>_xlfn.XLOOKUP($A2909,[3]【2026年03月度_全社】RFM客層一覧表データ!$A:$A,[3]【2026年03月度_全社】RFM客層一覧表データ!F:F,"",0)</f>
        <v>15</v>
      </c>
      <c r="J2909" s="183">
        <v>356</v>
      </c>
      <c r="K2909" s="183">
        <v>170</v>
      </c>
      <c r="L2909" s="183">
        <v>224</v>
      </c>
      <c r="M2909" s="183">
        <v>17</v>
      </c>
      <c r="N2909" s="183">
        <v>351</v>
      </c>
      <c r="O2909" s="183">
        <v>149</v>
      </c>
      <c r="P2909" s="183">
        <v>218</v>
      </c>
      <c r="Q2909" s="183">
        <v>8</v>
      </c>
      <c r="R2909" s="183">
        <v>370</v>
      </c>
      <c r="S2909" s="183">
        <v>166</v>
      </c>
      <c r="T2909" s="183">
        <v>214</v>
      </c>
      <c r="U2909" s="183">
        <v>18</v>
      </c>
      <c r="V2909" s="183">
        <v>382</v>
      </c>
      <c r="W2909" s="183">
        <v>186</v>
      </c>
      <c r="X2909" s="183">
        <v>224</v>
      </c>
      <c r="Y2909" s="183">
        <v>27</v>
      </c>
    </row>
    <row r="2910" spans="1:25" x14ac:dyDescent="0.2">
      <c r="A2910" s="184">
        <v>12330736</v>
      </c>
      <c r="B2910" s="183" t="str">
        <f>[1]店マスタ!B2909</f>
        <v>ドリームワン守田</v>
      </c>
      <c r="C2910" s="183">
        <v>2</v>
      </c>
      <c r="D2910" s="183">
        <v>2</v>
      </c>
      <c r="E2910" s="183">
        <f>_xlfn.XLOOKUP(A2910,[2]Sheet1!$R:$R,[2]Sheet1!$AB:$AB,"",0)</f>
        <v>2</v>
      </c>
      <c r="F2910" s="183">
        <f>_xlfn.XLOOKUP($A2910,[3]【2026年03月度_全社】RFM客層一覧表データ!$A:$A,[3]【2026年03月度_全社】RFM客層一覧表データ!C:C,"",0)</f>
        <v>360</v>
      </c>
      <c r="G2910" s="183">
        <f>_xlfn.XLOOKUP($A2910,[3]【2026年03月度_全社】RFM客層一覧表データ!$A:$A,[3]【2026年03月度_全社】RFM客層一覧表データ!D:D,"",0)</f>
        <v>156</v>
      </c>
      <c r="H2910" s="183">
        <f>_xlfn.XLOOKUP($A2910,[3]【2026年03月度_全社】RFM客層一覧表データ!$A:$A,[3]【2026年03月度_全社】RFM客層一覧表データ!E:E,"",0)</f>
        <v>210</v>
      </c>
      <c r="I2910" s="183">
        <f>_xlfn.XLOOKUP($A2910,[3]【2026年03月度_全社】RFM客層一覧表データ!$A:$A,[3]【2026年03月度_全社】RFM客層一覧表データ!F:F,"",0)</f>
        <v>14</v>
      </c>
      <c r="J2910" s="183">
        <v>370</v>
      </c>
      <c r="K2910" s="183">
        <v>160</v>
      </c>
      <c r="L2910" s="183">
        <v>213</v>
      </c>
      <c r="M2910" s="183">
        <v>21</v>
      </c>
      <c r="N2910" s="183">
        <v>372</v>
      </c>
      <c r="O2910" s="183">
        <v>160</v>
      </c>
      <c r="P2910" s="183">
        <v>221</v>
      </c>
      <c r="Q2910" s="183">
        <v>15</v>
      </c>
      <c r="R2910" s="183">
        <v>375</v>
      </c>
      <c r="S2910" s="183">
        <v>166</v>
      </c>
      <c r="T2910" s="183">
        <v>219</v>
      </c>
      <c r="U2910" s="183">
        <v>14</v>
      </c>
      <c r="V2910" s="183">
        <v>383</v>
      </c>
      <c r="W2910" s="183">
        <v>177</v>
      </c>
      <c r="X2910" s="183">
        <v>216</v>
      </c>
      <c r="Y2910" s="183">
        <v>18</v>
      </c>
    </row>
    <row r="2911" spans="1:25" x14ac:dyDescent="0.2">
      <c r="A2911" s="184">
        <v>12331002</v>
      </c>
      <c r="B2911" s="183" t="str">
        <f>[1]店マスタ!B2910</f>
        <v>電化のアオヤマ</v>
      </c>
      <c r="C2911" s="183">
        <v>1.5</v>
      </c>
      <c r="D2911" s="183">
        <v>1.5</v>
      </c>
      <c r="E2911" s="183">
        <f>_xlfn.XLOOKUP(A2911,[2]Sheet1!$R:$R,[2]Sheet1!$AB:$AB,"",0)</f>
        <v>1.5</v>
      </c>
      <c r="F2911" s="183">
        <f>_xlfn.XLOOKUP($A2911,[3]【2026年03月度_全社】RFM客層一覧表データ!$A:$A,[3]【2026年03月度_全社】RFM客層一覧表データ!C:C,"",0)</f>
        <v>5</v>
      </c>
      <c r="G2911" s="183">
        <f>_xlfn.XLOOKUP($A2911,[3]【2026年03月度_全社】RFM客層一覧表データ!$A:$A,[3]【2026年03月度_全社】RFM客層一覧表データ!D:D,"",0)</f>
        <v>5</v>
      </c>
      <c r="H2911" s="183">
        <f>_xlfn.XLOOKUP($A2911,[3]【2026年03月度_全社】RFM客層一覧表データ!$A:$A,[3]【2026年03月度_全社】RFM客層一覧表データ!E:E,"",0)</f>
        <v>0</v>
      </c>
      <c r="I2911" s="183">
        <f>_xlfn.XLOOKUP($A2911,[3]【2026年03月度_全社】RFM客層一覧表データ!$A:$A,[3]【2026年03月度_全社】RFM客層一覧表データ!F:F,"",0)</f>
        <v>5</v>
      </c>
      <c r="J2911" s="183">
        <v>0</v>
      </c>
      <c r="K2911" s="183">
        <v>0</v>
      </c>
      <c r="L2911" s="183">
        <v>0</v>
      </c>
      <c r="M2911" s="183">
        <v>0</v>
      </c>
      <c r="N2911" s="183">
        <v>0</v>
      </c>
      <c r="O2911" s="183">
        <v>0</v>
      </c>
      <c r="P2911" s="183">
        <v>0</v>
      </c>
      <c r="Q2911" s="183">
        <v>0</v>
      </c>
      <c r="R2911" s="183">
        <v>0</v>
      </c>
      <c r="S2911" s="183">
        <v>0</v>
      </c>
      <c r="T2911" s="183">
        <v>0</v>
      </c>
      <c r="U2911" s="183">
        <v>0</v>
      </c>
      <c r="V2911" s="183">
        <v>0</v>
      </c>
      <c r="W2911" s="183">
        <v>0</v>
      </c>
      <c r="X2911" s="183">
        <v>0</v>
      </c>
      <c r="Y2911" s="183">
        <v>0</v>
      </c>
    </row>
    <row r="2912" spans="1:25" x14ac:dyDescent="0.2">
      <c r="A2912" s="184">
        <v>12331003</v>
      </c>
      <c r="B2912" s="183" t="str">
        <f>[1]店マスタ!B2911</f>
        <v>プラスでんきアサイ</v>
      </c>
      <c r="C2912" s="183">
        <v>3</v>
      </c>
      <c r="D2912" s="183">
        <v>3</v>
      </c>
      <c r="E2912" s="183">
        <f>_xlfn.XLOOKUP(A2912,[2]Sheet1!$R:$R,[2]Sheet1!$AB:$AB,"",0)</f>
        <v>3</v>
      </c>
      <c r="F2912" s="183">
        <f>_xlfn.XLOOKUP($A2912,[3]【2026年03月度_全社】RFM客層一覧表データ!$A:$A,[3]【2026年03月度_全社】RFM客層一覧表データ!C:C,"",0)</f>
        <v>464</v>
      </c>
      <c r="G2912" s="183">
        <f>_xlfn.XLOOKUP($A2912,[3]【2026年03月度_全社】RFM客層一覧表データ!$A:$A,[3]【2026年03月度_全社】RFM客層一覧表データ!D:D,"",0)</f>
        <v>189</v>
      </c>
      <c r="H2912" s="183">
        <f>_xlfn.XLOOKUP($A2912,[3]【2026年03月度_全社】RFM客層一覧表データ!$A:$A,[3]【2026年03月度_全社】RFM客層一覧表データ!E:E,"",0)</f>
        <v>261</v>
      </c>
      <c r="I2912" s="183">
        <f>_xlfn.XLOOKUP($A2912,[3]【2026年03月度_全社】RFM客層一覧表データ!$A:$A,[3]【2026年03月度_全社】RFM客層一覧表データ!F:F,"",0)</f>
        <v>35</v>
      </c>
      <c r="J2912" s="183">
        <v>463</v>
      </c>
      <c r="K2912" s="183">
        <v>214</v>
      </c>
      <c r="L2912" s="183">
        <v>266</v>
      </c>
      <c r="M2912" s="183">
        <v>34</v>
      </c>
      <c r="N2912" s="183">
        <v>410</v>
      </c>
      <c r="O2912" s="183">
        <v>206</v>
      </c>
      <c r="P2912" s="183">
        <v>227</v>
      </c>
      <c r="Q2912" s="183">
        <v>32</v>
      </c>
      <c r="R2912" s="183">
        <v>414</v>
      </c>
      <c r="S2912" s="183">
        <v>209</v>
      </c>
      <c r="T2912" s="183">
        <v>227</v>
      </c>
      <c r="U2912" s="183">
        <v>38</v>
      </c>
      <c r="V2912" s="183">
        <v>411</v>
      </c>
      <c r="W2912" s="183">
        <v>191</v>
      </c>
      <c r="X2912" s="183">
        <v>232</v>
      </c>
      <c r="Y2912" s="183">
        <v>30</v>
      </c>
    </row>
    <row r="2913" spans="1:25" x14ac:dyDescent="0.2">
      <c r="A2913" s="184">
        <v>12331008</v>
      </c>
      <c r="B2913" s="183" t="str">
        <f>[1]店マスタ!B2912</f>
        <v>安藤電化社</v>
      </c>
      <c r="C2913" s="183">
        <v>3.5</v>
      </c>
      <c r="D2913" s="183">
        <v>3.5</v>
      </c>
      <c r="E2913" s="183">
        <f>_xlfn.XLOOKUP(A2913,[2]Sheet1!$R:$R,[2]Sheet1!$AB:$AB,"",0)</f>
        <v>3.5</v>
      </c>
      <c r="F2913" s="183">
        <f>_xlfn.XLOOKUP($A2913,[3]【2026年03月度_全社】RFM客層一覧表データ!$A:$A,[3]【2026年03月度_全社】RFM客層一覧表データ!C:C,"",0)</f>
        <v>503</v>
      </c>
      <c r="G2913" s="183">
        <f>_xlfn.XLOOKUP($A2913,[3]【2026年03月度_全社】RFM客層一覧表データ!$A:$A,[3]【2026年03月度_全社】RFM客層一覧表データ!D:D,"",0)</f>
        <v>186</v>
      </c>
      <c r="H2913" s="183">
        <f>_xlfn.XLOOKUP($A2913,[3]【2026年03月度_全社】RFM客層一覧表データ!$A:$A,[3]【2026年03月度_全社】RFM客層一覧表データ!E:E,"",0)</f>
        <v>240</v>
      </c>
      <c r="I2913" s="183">
        <f>_xlfn.XLOOKUP($A2913,[3]【2026年03月度_全社】RFM客層一覧表データ!$A:$A,[3]【2026年03月度_全社】RFM客層一覧表データ!F:F,"",0)</f>
        <v>31</v>
      </c>
      <c r="J2913" s="183">
        <v>523</v>
      </c>
      <c r="K2913" s="183">
        <v>189</v>
      </c>
      <c r="L2913" s="183">
        <v>244</v>
      </c>
      <c r="M2913" s="183">
        <v>26</v>
      </c>
      <c r="N2913" s="183">
        <v>539</v>
      </c>
      <c r="O2913" s="183">
        <v>210</v>
      </c>
      <c r="P2913" s="183">
        <v>257</v>
      </c>
      <c r="Q2913" s="183">
        <v>36</v>
      </c>
      <c r="R2913" s="183">
        <v>545</v>
      </c>
      <c r="S2913" s="183">
        <v>199</v>
      </c>
      <c r="T2913" s="183">
        <v>265</v>
      </c>
      <c r="U2913" s="183">
        <v>42</v>
      </c>
      <c r="V2913" s="183">
        <v>548</v>
      </c>
      <c r="W2913" s="183">
        <v>203</v>
      </c>
      <c r="X2913" s="183">
        <v>269</v>
      </c>
      <c r="Y2913" s="183">
        <v>39</v>
      </c>
    </row>
    <row r="2914" spans="1:25" x14ac:dyDescent="0.2">
      <c r="A2914" s="184">
        <v>12331013</v>
      </c>
      <c r="B2914" s="183" t="str">
        <f>[1]店マスタ!B2913</f>
        <v>育電社橋目店</v>
      </c>
      <c r="C2914" s="183">
        <v>1.5</v>
      </c>
      <c r="D2914" s="183">
        <v>1.5</v>
      </c>
      <c r="E2914" s="183">
        <f>_xlfn.XLOOKUP(A2914,[2]Sheet1!$R:$R,[2]Sheet1!$AB:$AB,"",0)</f>
        <v>1.5</v>
      </c>
      <c r="F2914" s="183">
        <f>_xlfn.XLOOKUP($A2914,[3]【2026年03月度_全社】RFM客層一覧表データ!$A:$A,[3]【2026年03月度_全社】RFM客層一覧表データ!C:C,"",0)</f>
        <v>290</v>
      </c>
      <c r="G2914" s="183">
        <f>_xlfn.XLOOKUP($A2914,[3]【2026年03月度_全社】RFM客層一覧表データ!$A:$A,[3]【2026年03月度_全社】RFM客層一覧表データ!D:D,"",0)</f>
        <v>99</v>
      </c>
      <c r="H2914" s="183">
        <f>_xlfn.XLOOKUP($A2914,[3]【2026年03月度_全社】RFM客層一覧表データ!$A:$A,[3]【2026年03月度_全社】RFM客層一覧表データ!E:E,"",0)</f>
        <v>150</v>
      </c>
      <c r="I2914" s="183">
        <f>_xlfn.XLOOKUP($A2914,[3]【2026年03月度_全社】RFM客層一覧表データ!$A:$A,[3]【2026年03月度_全社】RFM客層一覧表データ!F:F,"",0)</f>
        <v>14</v>
      </c>
      <c r="J2914" s="183">
        <v>300</v>
      </c>
      <c r="K2914" s="183">
        <v>112</v>
      </c>
      <c r="L2914" s="183">
        <v>160</v>
      </c>
      <c r="M2914" s="183">
        <v>12</v>
      </c>
      <c r="N2914" s="183">
        <v>339</v>
      </c>
      <c r="O2914" s="183">
        <v>104</v>
      </c>
      <c r="P2914" s="183">
        <v>173</v>
      </c>
      <c r="Q2914" s="183">
        <v>13</v>
      </c>
      <c r="R2914" s="183">
        <v>381</v>
      </c>
      <c r="S2914" s="183">
        <v>109</v>
      </c>
      <c r="T2914" s="183">
        <v>199</v>
      </c>
      <c r="U2914" s="183">
        <v>9</v>
      </c>
      <c r="V2914" s="183">
        <v>407</v>
      </c>
      <c r="W2914" s="183">
        <v>103</v>
      </c>
      <c r="X2914" s="183">
        <v>220</v>
      </c>
      <c r="Y2914" s="183">
        <v>6</v>
      </c>
    </row>
    <row r="2915" spans="1:25" x14ac:dyDescent="0.2">
      <c r="A2915" s="184">
        <v>12331014</v>
      </c>
      <c r="B2915" s="183" t="str">
        <f>[1]店マスタ!B2914</f>
        <v>プラスでんきイトウ</v>
      </c>
      <c r="C2915" s="183">
        <v>2.5</v>
      </c>
      <c r="D2915" s="183">
        <v>2.5</v>
      </c>
      <c r="E2915" s="183">
        <f>_xlfn.XLOOKUP(A2915,[2]Sheet1!$R:$R,[2]Sheet1!$AB:$AB,"",0)</f>
        <v>2.5</v>
      </c>
      <c r="F2915" s="183">
        <f>_xlfn.XLOOKUP($A2915,[3]【2026年03月度_全社】RFM客層一覧表データ!$A:$A,[3]【2026年03月度_全社】RFM客層一覧表データ!C:C,"",0)</f>
        <v>406</v>
      </c>
      <c r="G2915" s="183">
        <f>_xlfn.XLOOKUP($A2915,[3]【2026年03月度_全社】RFM客層一覧表データ!$A:$A,[3]【2026年03月度_全社】RFM客層一覧表データ!D:D,"",0)</f>
        <v>173</v>
      </c>
      <c r="H2915" s="183">
        <f>_xlfn.XLOOKUP($A2915,[3]【2026年03月度_全社】RFM客層一覧表データ!$A:$A,[3]【2026年03月度_全社】RFM客層一覧表データ!E:E,"",0)</f>
        <v>230</v>
      </c>
      <c r="I2915" s="183">
        <f>_xlfn.XLOOKUP($A2915,[3]【2026年03月度_全社】RFM客層一覧表データ!$A:$A,[3]【2026年03月度_全社】RFM客層一覧表データ!F:F,"",0)</f>
        <v>24</v>
      </c>
      <c r="J2915" s="183">
        <v>411</v>
      </c>
      <c r="K2915" s="183">
        <v>174</v>
      </c>
      <c r="L2915" s="183">
        <v>229</v>
      </c>
      <c r="M2915" s="183">
        <v>16</v>
      </c>
      <c r="N2915" s="183">
        <v>411</v>
      </c>
      <c r="O2915" s="183">
        <v>196</v>
      </c>
      <c r="P2915" s="183">
        <v>233</v>
      </c>
      <c r="Q2915" s="183">
        <v>29</v>
      </c>
      <c r="R2915" s="183">
        <v>394</v>
      </c>
      <c r="S2915" s="183">
        <v>214</v>
      </c>
      <c r="T2915" s="183">
        <v>229</v>
      </c>
      <c r="U2915" s="183">
        <v>38</v>
      </c>
      <c r="V2915" s="183">
        <v>378</v>
      </c>
      <c r="W2915" s="183">
        <v>197</v>
      </c>
      <c r="X2915" s="183">
        <v>236</v>
      </c>
      <c r="Y2915" s="183">
        <v>32</v>
      </c>
    </row>
    <row r="2916" spans="1:25" x14ac:dyDescent="0.2">
      <c r="A2916" s="184">
        <v>12331018</v>
      </c>
      <c r="B2916" s="183" t="str">
        <f>[1]店マスタ!B2915</f>
        <v>アイライフ石川岡崎南店</v>
      </c>
      <c r="C2916" s="183">
        <v>1.5</v>
      </c>
      <c r="D2916" s="183">
        <v>1.5</v>
      </c>
      <c r="E2916" s="183">
        <f>_xlfn.XLOOKUP(A2916,[2]Sheet1!$R:$R,[2]Sheet1!$AB:$AB,"",0)</f>
        <v>1.5</v>
      </c>
      <c r="F2916" s="183">
        <f>_xlfn.XLOOKUP($A2916,[3]【2026年03月度_全社】RFM客層一覧表データ!$A:$A,[3]【2026年03月度_全社】RFM客層一覧表データ!C:C,"",0)</f>
        <v>983</v>
      </c>
      <c r="G2916" s="183">
        <f>_xlfn.XLOOKUP($A2916,[3]【2026年03月度_全社】RFM客層一覧表データ!$A:$A,[3]【2026年03月度_全社】RFM客層一覧表データ!D:D,"",0)</f>
        <v>520</v>
      </c>
      <c r="H2916" s="183">
        <f>_xlfn.XLOOKUP($A2916,[3]【2026年03月度_全社】RFM客層一覧表データ!$A:$A,[3]【2026年03月度_全社】RFM客層一覧表データ!E:E,"",0)</f>
        <v>659</v>
      </c>
      <c r="I2916" s="183">
        <f>_xlfn.XLOOKUP($A2916,[3]【2026年03月度_全社】RFM客層一覧表データ!$A:$A,[3]【2026年03月度_全社】RFM客層一覧表データ!F:F,"",0)</f>
        <v>29</v>
      </c>
      <c r="J2916" s="183">
        <v>471</v>
      </c>
      <c r="K2916" s="183">
        <v>218</v>
      </c>
      <c r="L2916" s="183">
        <v>245</v>
      </c>
      <c r="M2916" s="183">
        <v>30</v>
      </c>
      <c r="N2916" s="183">
        <v>486</v>
      </c>
      <c r="O2916" s="183">
        <v>206</v>
      </c>
      <c r="P2916" s="183">
        <v>258</v>
      </c>
      <c r="Q2916" s="183">
        <v>18</v>
      </c>
      <c r="R2916" s="183">
        <v>518</v>
      </c>
      <c r="S2916" s="183">
        <v>235</v>
      </c>
      <c r="T2916" s="183">
        <v>263</v>
      </c>
      <c r="U2916" s="183">
        <v>37</v>
      </c>
      <c r="V2916" s="183">
        <v>531</v>
      </c>
      <c r="W2916" s="183">
        <v>237</v>
      </c>
      <c r="X2916" s="183">
        <v>245</v>
      </c>
      <c r="Y2916" s="183">
        <v>24</v>
      </c>
    </row>
    <row r="2917" spans="1:25" x14ac:dyDescent="0.2">
      <c r="A2917" s="184">
        <v>12331022</v>
      </c>
      <c r="B2917" s="183" t="str">
        <f>[1]店マスタ!B2916</f>
        <v>ドリームＮＥＴ　田中</v>
      </c>
      <c r="C2917" s="183">
        <v>1.5</v>
      </c>
      <c r="D2917" s="183">
        <v>1.5</v>
      </c>
      <c r="E2917" s="183">
        <f>_xlfn.XLOOKUP(A2917,[2]Sheet1!$R:$R,[2]Sheet1!$AB:$AB,"",0)</f>
        <v>1.5</v>
      </c>
      <c r="F2917" s="183" t="str">
        <f>_xlfn.XLOOKUP($A2917,[3]【2026年03月度_全社】RFM客層一覧表データ!$A:$A,[3]【2026年03月度_全社】RFM客層一覧表データ!C:C,"",0)</f>
        <v/>
      </c>
      <c r="G2917" s="183" t="str">
        <f>_xlfn.XLOOKUP($A2917,[3]【2026年03月度_全社】RFM客層一覧表データ!$A:$A,[3]【2026年03月度_全社】RFM客層一覧表データ!D:D,"",0)</f>
        <v/>
      </c>
      <c r="H2917" s="183" t="str">
        <f>_xlfn.XLOOKUP($A2917,[3]【2026年03月度_全社】RFM客層一覧表データ!$A:$A,[3]【2026年03月度_全社】RFM客層一覧表データ!E:E,"",0)</f>
        <v/>
      </c>
      <c r="I2917" s="183" t="str">
        <f>_xlfn.XLOOKUP($A2917,[3]【2026年03月度_全社】RFM客層一覧表データ!$A:$A,[3]【2026年03月度_全社】RFM客層一覧表データ!F:F,"",0)</f>
        <v/>
      </c>
      <c r="J2917" s="183">
        <v>0</v>
      </c>
      <c r="K2917" s="183">
        <v>0</v>
      </c>
      <c r="L2917" s="183">
        <v>0</v>
      </c>
      <c r="M2917" s="183">
        <v>0</v>
      </c>
      <c r="N2917" s="183">
        <v>0</v>
      </c>
      <c r="O2917" s="183">
        <v>0</v>
      </c>
      <c r="P2917" s="183">
        <v>0</v>
      </c>
      <c r="Q2917" s="183">
        <v>0</v>
      </c>
      <c r="R2917" s="183">
        <v>0</v>
      </c>
      <c r="S2917" s="183">
        <v>0</v>
      </c>
      <c r="T2917" s="183">
        <v>0</v>
      </c>
      <c r="U2917" s="183">
        <v>0</v>
      </c>
      <c r="V2917" s="183">
        <v>0</v>
      </c>
      <c r="W2917" s="183">
        <v>0</v>
      </c>
      <c r="X2917" s="183">
        <v>0</v>
      </c>
      <c r="Y2917" s="183">
        <v>0</v>
      </c>
    </row>
    <row r="2918" spans="1:25" x14ac:dyDescent="0.2">
      <c r="A2918" s="184">
        <v>12331025</v>
      </c>
      <c r="B2918" s="183" t="str">
        <f>[1]店マスタ!B2917</f>
        <v>金子電気商会</v>
      </c>
      <c r="C2918" s="183">
        <v>1</v>
      </c>
      <c r="D2918" s="183">
        <v>1</v>
      </c>
      <c r="E2918" s="183">
        <f>_xlfn.XLOOKUP(A2918,[2]Sheet1!$R:$R,[2]Sheet1!$AB:$AB,"",0)</f>
        <v>1</v>
      </c>
      <c r="F2918" s="183">
        <f>_xlfn.XLOOKUP($A2918,[3]【2026年03月度_全社】RFM客層一覧表データ!$A:$A,[3]【2026年03月度_全社】RFM客層一覧表データ!C:C,"",0)</f>
        <v>260</v>
      </c>
      <c r="G2918" s="183">
        <f>_xlfn.XLOOKUP($A2918,[3]【2026年03月度_全社】RFM客層一覧表データ!$A:$A,[3]【2026年03月度_全社】RFM客層一覧表データ!D:D,"",0)</f>
        <v>116</v>
      </c>
      <c r="H2918" s="183">
        <f>_xlfn.XLOOKUP($A2918,[3]【2026年03月度_全社】RFM客層一覧表データ!$A:$A,[3]【2026年03月度_全社】RFM客層一覧表データ!E:E,"",0)</f>
        <v>88</v>
      </c>
      <c r="I2918" s="183">
        <f>_xlfn.XLOOKUP($A2918,[3]【2026年03月度_全社】RFM客層一覧表データ!$A:$A,[3]【2026年03月度_全社】RFM客層一覧表データ!F:F,"",0)</f>
        <v>28</v>
      </c>
      <c r="J2918" s="183">
        <v>261</v>
      </c>
      <c r="K2918" s="183">
        <v>110</v>
      </c>
      <c r="L2918" s="183">
        <v>84</v>
      </c>
      <c r="M2918" s="183">
        <v>18</v>
      </c>
      <c r="N2918" s="183">
        <v>273</v>
      </c>
      <c r="O2918" s="183">
        <v>119</v>
      </c>
      <c r="P2918" s="183">
        <v>92</v>
      </c>
      <c r="Q2918" s="183">
        <v>29</v>
      </c>
      <c r="R2918" s="183">
        <v>274</v>
      </c>
      <c r="S2918" s="183">
        <v>106</v>
      </c>
      <c r="T2918" s="183">
        <v>96</v>
      </c>
      <c r="U2918" s="183">
        <v>28</v>
      </c>
      <c r="V2918" s="183">
        <v>275</v>
      </c>
      <c r="W2918" s="183">
        <v>114</v>
      </c>
      <c r="X2918" s="183">
        <v>103</v>
      </c>
      <c r="Y2918" s="183">
        <v>31</v>
      </c>
    </row>
    <row r="2919" spans="1:25" x14ac:dyDescent="0.2">
      <c r="A2919" s="184">
        <v>12331026</v>
      </c>
      <c r="B2919" s="183" t="str">
        <f>[1]店マスタ!B2918</f>
        <v>愛電館かわすみ</v>
      </c>
      <c r="C2919" s="183">
        <v>1.5</v>
      </c>
      <c r="D2919" s="183">
        <v>1.5</v>
      </c>
      <c r="E2919" s="183">
        <f>_xlfn.XLOOKUP(A2919,[2]Sheet1!$R:$R,[2]Sheet1!$AB:$AB,"",0)</f>
        <v>1.5</v>
      </c>
      <c r="F2919" s="183">
        <f>_xlfn.XLOOKUP($A2919,[3]【2026年03月度_全社】RFM客層一覧表データ!$A:$A,[3]【2026年03月度_全社】RFM客層一覧表データ!C:C,"",0)</f>
        <v>170</v>
      </c>
      <c r="G2919" s="183">
        <f>_xlfn.XLOOKUP($A2919,[3]【2026年03月度_全社】RFM客層一覧表データ!$A:$A,[3]【2026年03月度_全社】RFM客層一覧表データ!D:D,"",0)</f>
        <v>52</v>
      </c>
      <c r="H2919" s="183">
        <f>_xlfn.XLOOKUP($A2919,[3]【2026年03月度_全社】RFM客層一覧表データ!$A:$A,[3]【2026年03月度_全社】RFM客層一覧表データ!E:E,"",0)</f>
        <v>98</v>
      </c>
      <c r="I2919" s="183">
        <f>_xlfn.XLOOKUP($A2919,[3]【2026年03月度_全社】RFM客層一覧表データ!$A:$A,[3]【2026年03月度_全社】RFM客層一覧表データ!F:F,"",0)</f>
        <v>2</v>
      </c>
      <c r="J2919" s="183">
        <v>194</v>
      </c>
      <c r="K2919" s="183">
        <v>63</v>
      </c>
      <c r="L2919" s="183">
        <v>104</v>
      </c>
      <c r="M2919" s="183">
        <v>3</v>
      </c>
      <c r="N2919" s="183">
        <v>206</v>
      </c>
      <c r="O2919" s="183">
        <v>69</v>
      </c>
      <c r="P2919" s="183">
        <v>114</v>
      </c>
      <c r="Q2919" s="183">
        <v>1</v>
      </c>
      <c r="R2919" s="183">
        <v>237</v>
      </c>
      <c r="S2919" s="183">
        <v>69</v>
      </c>
      <c r="T2919" s="183">
        <v>123</v>
      </c>
      <c r="U2919" s="183">
        <v>2</v>
      </c>
      <c r="V2919" s="183">
        <v>258</v>
      </c>
      <c r="W2919" s="183">
        <v>84</v>
      </c>
      <c r="X2919" s="183">
        <v>139</v>
      </c>
      <c r="Y2919" s="183">
        <v>1</v>
      </c>
    </row>
    <row r="2920" spans="1:25" x14ac:dyDescent="0.2">
      <c r="A2920" s="184">
        <v>12331029</v>
      </c>
      <c r="B2920" s="183" t="str">
        <f>[1]店マスタ!B2919</f>
        <v>プラスでんきこが</v>
      </c>
      <c r="C2920" s="183">
        <v>3.5</v>
      </c>
      <c r="D2920" s="183">
        <v>3.5</v>
      </c>
      <c r="E2920" s="183">
        <f>_xlfn.XLOOKUP(A2920,[2]Sheet1!$R:$R,[2]Sheet1!$AB:$AB,"",0)</f>
        <v>3.5</v>
      </c>
      <c r="F2920" s="183">
        <f>_xlfn.XLOOKUP($A2920,[3]【2026年03月度_全社】RFM客層一覧表データ!$A:$A,[3]【2026年03月度_全社】RFM客層一覧表データ!C:C,"",0)</f>
        <v>629</v>
      </c>
      <c r="G2920" s="183">
        <f>_xlfn.XLOOKUP($A2920,[3]【2026年03月度_全社】RFM客層一覧表データ!$A:$A,[3]【2026年03月度_全社】RFM客層一覧表データ!D:D,"",0)</f>
        <v>279</v>
      </c>
      <c r="H2920" s="183">
        <f>_xlfn.XLOOKUP($A2920,[3]【2026年03月度_全社】RFM客層一覧表データ!$A:$A,[3]【2026年03月度_全社】RFM客層一覧表データ!E:E,"",0)</f>
        <v>363</v>
      </c>
      <c r="I2920" s="183">
        <f>_xlfn.XLOOKUP($A2920,[3]【2026年03月度_全社】RFM客層一覧表データ!$A:$A,[3]【2026年03月度_全社】RFM客層一覧表データ!F:F,"",0)</f>
        <v>34</v>
      </c>
      <c r="J2920" s="183">
        <v>638</v>
      </c>
      <c r="K2920" s="183">
        <v>291</v>
      </c>
      <c r="L2920" s="183">
        <v>364</v>
      </c>
      <c r="M2920" s="183">
        <v>37</v>
      </c>
      <c r="N2920" s="183">
        <v>627</v>
      </c>
      <c r="O2920" s="183">
        <v>304</v>
      </c>
      <c r="P2920" s="183">
        <v>368</v>
      </c>
      <c r="Q2920" s="183">
        <v>39</v>
      </c>
      <c r="R2920" s="183">
        <v>632</v>
      </c>
      <c r="S2920" s="183">
        <v>326</v>
      </c>
      <c r="T2920" s="183">
        <v>372</v>
      </c>
      <c r="U2920" s="183">
        <v>48</v>
      </c>
      <c r="V2920" s="183">
        <v>621</v>
      </c>
      <c r="W2920" s="183">
        <v>321</v>
      </c>
      <c r="X2920" s="183">
        <v>381</v>
      </c>
      <c r="Y2920" s="183">
        <v>33</v>
      </c>
    </row>
    <row r="2921" spans="1:25" x14ac:dyDescent="0.2">
      <c r="A2921" s="184">
        <v>12331036</v>
      </c>
      <c r="B2921" s="183" t="str">
        <f>[1]店マスタ!B2920</f>
        <v>株式会社パナドーム</v>
      </c>
      <c r="C2921" s="183">
        <v>5.5</v>
      </c>
      <c r="D2921" s="183">
        <v>6</v>
      </c>
      <c r="E2921" s="183">
        <f>_xlfn.XLOOKUP(A2921,[2]Sheet1!$R:$R,[2]Sheet1!$AB:$AB,"",0)</f>
        <v>6</v>
      </c>
      <c r="F2921" s="183">
        <f>_xlfn.XLOOKUP($A2921,[3]【2026年03月度_全社】RFM客層一覧表データ!$A:$A,[3]【2026年03月度_全社】RFM客層一覧表データ!C:C,"",0)</f>
        <v>560</v>
      </c>
      <c r="G2921" s="183">
        <f>_xlfn.XLOOKUP($A2921,[3]【2026年03月度_全社】RFM客層一覧表データ!$A:$A,[3]【2026年03月度_全社】RFM客層一覧表データ!D:D,"",0)</f>
        <v>144</v>
      </c>
      <c r="H2921" s="183">
        <f>_xlfn.XLOOKUP($A2921,[3]【2026年03月度_全社】RFM客層一覧表データ!$A:$A,[3]【2026年03月度_全社】RFM客層一覧表データ!E:E,"",0)</f>
        <v>207</v>
      </c>
      <c r="I2921" s="183">
        <f>_xlfn.XLOOKUP($A2921,[3]【2026年03月度_全社】RFM客層一覧表データ!$A:$A,[3]【2026年03月度_全社】RFM客層一覧表データ!F:F,"",0)</f>
        <v>25</v>
      </c>
      <c r="J2921" s="183">
        <v>599</v>
      </c>
      <c r="K2921" s="183">
        <v>208</v>
      </c>
      <c r="L2921" s="183">
        <v>224</v>
      </c>
      <c r="M2921" s="183">
        <v>49</v>
      </c>
      <c r="N2921" s="183">
        <v>647</v>
      </c>
      <c r="O2921" s="183">
        <v>211</v>
      </c>
      <c r="P2921" s="183">
        <v>232</v>
      </c>
      <c r="Q2921" s="183">
        <v>55</v>
      </c>
      <c r="R2921" s="183">
        <v>703</v>
      </c>
      <c r="S2921" s="183">
        <v>257</v>
      </c>
      <c r="T2921" s="183">
        <v>270</v>
      </c>
      <c r="U2921" s="183">
        <v>82</v>
      </c>
      <c r="V2921" s="183">
        <v>744</v>
      </c>
      <c r="W2921" s="183">
        <v>227</v>
      </c>
      <c r="X2921" s="183">
        <v>287</v>
      </c>
      <c r="Y2921" s="183">
        <v>47</v>
      </c>
    </row>
    <row r="2922" spans="1:25" x14ac:dyDescent="0.2">
      <c r="A2922" s="184">
        <v>12331037</v>
      </c>
      <c r="B2922" s="183" t="str">
        <f>[1]店マスタ!B2921</f>
        <v>有限会社　さくらやデンキ</v>
      </c>
      <c r="C2922" s="183">
        <v>3</v>
      </c>
      <c r="D2922" s="183">
        <v>2.5</v>
      </c>
      <c r="E2922" s="183">
        <f>_xlfn.XLOOKUP(A2922,[2]Sheet1!$R:$R,[2]Sheet1!$AB:$AB,"",0)</f>
        <v>2.5</v>
      </c>
      <c r="F2922" s="183">
        <f>_xlfn.XLOOKUP($A2922,[3]【2026年03月度_全社】RFM客層一覧表データ!$A:$A,[3]【2026年03月度_全社】RFM客層一覧表データ!C:C,"",0)</f>
        <v>655</v>
      </c>
      <c r="G2922" s="183">
        <f>_xlfn.XLOOKUP($A2922,[3]【2026年03月度_全社】RFM客層一覧表データ!$A:$A,[3]【2026年03月度_全社】RFM客層一覧表データ!D:D,"",0)</f>
        <v>345</v>
      </c>
      <c r="H2922" s="183">
        <f>_xlfn.XLOOKUP($A2922,[3]【2026年03月度_全社】RFM客層一覧表データ!$A:$A,[3]【2026年03月度_全社】RFM客層一覧表データ!E:E,"",0)</f>
        <v>369</v>
      </c>
      <c r="I2922" s="183">
        <f>_xlfn.XLOOKUP($A2922,[3]【2026年03月度_全社】RFM客層一覧表データ!$A:$A,[3]【2026年03月度_全社】RFM客層一覧表データ!F:F,"",0)</f>
        <v>52</v>
      </c>
      <c r="J2922" s="183">
        <v>646</v>
      </c>
      <c r="K2922" s="183">
        <v>349</v>
      </c>
      <c r="L2922" s="183">
        <v>378</v>
      </c>
      <c r="M2922" s="183">
        <v>48</v>
      </c>
      <c r="N2922" s="183">
        <v>624</v>
      </c>
      <c r="O2922" s="183">
        <v>349</v>
      </c>
      <c r="P2922" s="183">
        <v>368</v>
      </c>
      <c r="Q2922" s="183">
        <v>53</v>
      </c>
      <c r="R2922" s="183">
        <v>617</v>
      </c>
      <c r="S2922" s="183">
        <v>354</v>
      </c>
      <c r="T2922" s="183">
        <v>380</v>
      </c>
      <c r="U2922" s="183">
        <v>48</v>
      </c>
      <c r="V2922" s="183">
        <v>579</v>
      </c>
      <c r="W2922" s="183">
        <v>332</v>
      </c>
      <c r="X2922" s="183">
        <v>382</v>
      </c>
      <c r="Y2922" s="183">
        <v>28</v>
      </c>
    </row>
    <row r="2923" spans="1:25" x14ac:dyDescent="0.2">
      <c r="A2923" s="184">
        <v>12331044</v>
      </c>
      <c r="B2923" s="183" t="str">
        <f>[1]店マスタ!B2922</f>
        <v>プラスでんき　しんかい</v>
      </c>
      <c r="C2923" s="183">
        <v>3.5</v>
      </c>
      <c r="D2923" s="183">
        <v>3.5</v>
      </c>
      <c r="E2923" s="183">
        <f>_xlfn.XLOOKUP(A2923,[2]Sheet1!$R:$R,[2]Sheet1!$AB:$AB,"",0)</f>
        <v>3.5</v>
      </c>
      <c r="F2923" s="183">
        <f>_xlfn.XLOOKUP($A2923,[3]【2026年03月度_全社】RFM客層一覧表データ!$A:$A,[3]【2026年03月度_全社】RFM客層一覧表データ!C:C,"",0)</f>
        <v>565</v>
      </c>
      <c r="G2923" s="183">
        <f>_xlfn.XLOOKUP($A2923,[3]【2026年03月度_全社】RFM客層一覧表データ!$A:$A,[3]【2026年03月度_全社】RFM客層一覧表データ!D:D,"",0)</f>
        <v>352</v>
      </c>
      <c r="H2923" s="183">
        <f>_xlfn.XLOOKUP($A2923,[3]【2026年03月度_全社】RFM客層一覧表データ!$A:$A,[3]【2026年03月度_全社】RFM客層一覧表データ!E:E,"",0)</f>
        <v>340</v>
      </c>
      <c r="I2923" s="183">
        <f>_xlfn.XLOOKUP($A2923,[3]【2026年03月度_全社】RFM客層一覧表データ!$A:$A,[3]【2026年03月度_全社】RFM客層一覧表データ!F:F,"",0)</f>
        <v>62</v>
      </c>
      <c r="J2923" s="183">
        <v>522</v>
      </c>
      <c r="K2923" s="183">
        <v>332</v>
      </c>
      <c r="L2923" s="183">
        <v>336</v>
      </c>
      <c r="M2923" s="183">
        <v>61</v>
      </c>
      <c r="N2923" s="183">
        <v>635</v>
      </c>
      <c r="O2923" s="183">
        <v>375</v>
      </c>
      <c r="P2923" s="183">
        <v>350</v>
      </c>
      <c r="Q2923" s="183">
        <v>99</v>
      </c>
      <c r="R2923" s="183">
        <v>552</v>
      </c>
      <c r="S2923" s="183">
        <v>335</v>
      </c>
      <c r="T2923" s="183">
        <v>334</v>
      </c>
      <c r="U2923" s="183">
        <v>63</v>
      </c>
      <c r="V2923" s="183">
        <v>503</v>
      </c>
      <c r="W2923" s="183">
        <v>320</v>
      </c>
      <c r="X2923" s="183">
        <v>335</v>
      </c>
      <c r="Y2923" s="183">
        <v>65</v>
      </c>
    </row>
    <row r="2924" spans="1:25" x14ac:dyDescent="0.2">
      <c r="A2924" s="184">
        <v>12331046</v>
      </c>
      <c r="B2924" s="183" t="str">
        <f>[1]店マスタ!B2923</f>
        <v>でんきはうす　すぎやま</v>
      </c>
      <c r="C2924" s="183">
        <v>2.5</v>
      </c>
      <c r="D2924" s="183">
        <v>2.5</v>
      </c>
      <c r="E2924" s="183">
        <f>_xlfn.XLOOKUP(A2924,[2]Sheet1!$R:$R,[2]Sheet1!$AB:$AB,"",0)</f>
        <v>2.5</v>
      </c>
      <c r="F2924" s="183">
        <f>_xlfn.XLOOKUP($A2924,[3]【2026年03月度_全社】RFM客層一覧表データ!$A:$A,[3]【2026年03月度_全社】RFM客層一覧表データ!C:C,"",0)</f>
        <v>618</v>
      </c>
      <c r="G2924" s="183">
        <f>_xlfn.XLOOKUP($A2924,[3]【2026年03月度_全社】RFM客層一覧表データ!$A:$A,[3]【2026年03月度_全社】RFM客層一覧表データ!D:D,"",0)</f>
        <v>262</v>
      </c>
      <c r="H2924" s="183">
        <f>_xlfn.XLOOKUP($A2924,[3]【2026年03月度_全社】RFM客層一覧表データ!$A:$A,[3]【2026年03月度_全社】RFM客層一覧表データ!E:E,"",0)</f>
        <v>361</v>
      </c>
      <c r="I2924" s="183">
        <f>_xlfn.XLOOKUP($A2924,[3]【2026年03月度_全社】RFM客層一覧表データ!$A:$A,[3]【2026年03月度_全社】RFM客層一覧表データ!F:F,"",0)</f>
        <v>4</v>
      </c>
      <c r="J2924" s="183">
        <v>0</v>
      </c>
      <c r="K2924" s="183">
        <v>0</v>
      </c>
      <c r="L2924" s="183">
        <v>0</v>
      </c>
      <c r="M2924" s="183">
        <v>0</v>
      </c>
      <c r="N2924" s="183">
        <v>0</v>
      </c>
      <c r="O2924" s="183">
        <v>0</v>
      </c>
      <c r="P2924" s="183">
        <v>0</v>
      </c>
      <c r="Q2924" s="183">
        <v>0</v>
      </c>
      <c r="R2924" s="183">
        <v>0</v>
      </c>
      <c r="S2924" s="183">
        <v>0</v>
      </c>
      <c r="T2924" s="183">
        <v>0</v>
      </c>
      <c r="U2924" s="183">
        <v>0</v>
      </c>
      <c r="V2924" s="183">
        <v>305</v>
      </c>
      <c r="W2924" s="183">
        <v>0</v>
      </c>
      <c r="X2924" s="183">
        <v>0</v>
      </c>
      <c r="Y2924" s="183">
        <v>0</v>
      </c>
    </row>
    <row r="2925" spans="1:25" x14ac:dyDescent="0.2">
      <c r="A2925" s="184">
        <v>12331054</v>
      </c>
      <c r="B2925" s="183" t="str">
        <f>[1]店マスタ!B2924</f>
        <v>（株）テレビ堂</v>
      </c>
      <c r="C2925" s="183">
        <v>1.5</v>
      </c>
      <c r="D2925" s="183">
        <v>1.5</v>
      </c>
      <c r="E2925" s="183">
        <f>_xlfn.XLOOKUP(A2925,[2]Sheet1!$R:$R,[2]Sheet1!$AB:$AB,"",0)</f>
        <v>1.5</v>
      </c>
      <c r="F2925" s="183">
        <f>_xlfn.XLOOKUP($A2925,[3]【2026年03月度_全社】RFM客層一覧表データ!$A:$A,[3]【2026年03月度_全社】RFM客層一覧表データ!C:C,"",0)</f>
        <v>0</v>
      </c>
      <c r="G2925" s="183">
        <f>_xlfn.XLOOKUP($A2925,[3]【2026年03月度_全社】RFM客層一覧表データ!$A:$A,[3]【2026年03月度_全社】RFM客層一覧表データ!D:D,"",0)</f>
        <v>0</v>
      </c>
      <c r="H2925" s="183">
        <f>_xlfn.XLOOKUP($A2925,[3]【2026年03月度_全社】RFM客層一覧表データ!$A:$A,[3]【2026年03月度_全社】RFM客層一覧表データ!E:E,"",0)</f>
        <v>0</v>
      </c>
      <c r="I2925" s="183">
        <f>_xlfn.XLOOKUP($A2925,[3]【2026年03月度_全社】RFM客層一覧表データ!$A:$A,[3]【2026年03月度_全社】RFM客層一覧表データ!F:F,"",0)</f>
        <v>0</v>
      </c>
      <c r="J2925" s="183">
        <v>0</v>
      </c>
      <c r="K2925" s="183">
        <v>0</v>
      </c>
      <c r="L2925" s="183">
        <v>0</v>
      </c>
      <c r="M2925" s="183">
        <v>0</v>
      </c>
      <c r="N2925" s="183">
        <v>0</v>
      </c>
      <c r="O2925" s="183">
        <v>0</v>
      </c>
      <c r="P2925" s="183">
        <v>0</v>
      </c>
      <c r="Q2925" s="183">
        <v>0</v>
      </c>
      <c r="R2925" s="183">
        <v>0</v>
      </c>
      <c r="S2925" s="183">
        <v>0</v>
      </c>
      <c r="T2925" s="183">
        <v>0</v>
      </c>
      <c r="U2925" s="183">
        <v>0</v>
      </c>
      <c r="V2925" s="183">
        <v>0</v>
      </c>
      <c r="W2925" s="183">
        <v>0</v>
      </c>
      <c r="X2925" s="183">
        <v>0</v>
      </c>
      <c r="Y2925" s="183">
        <v>0</v>
      </c>
    </row>
    <row r="2926" spans="1:25" x14ac:dyDescent="0.2">
      <c r="A2926" s="184">
        <v>12331056</v>
      </c>
      <c r="B2926" s="183" t="str">
        <f>[1]店マスタ!B2925</f>
        <v>株式会社　電波堂</v>
      </c>
      <c r="C2926" s="183">
        <v>10</v>
      </c>
      <c r="D2926" s="183">
        <v>10</v>
      </c>
      <c r="E2926" s="183">
        <f>_xlfn.XLOOKUP(A2926,[2]Sheet1!$R:$R,[2]Sheet1!$AB:$AB,"",0)</f>
        <v>10</v>
      </c>
      <c r="F2926" s="183" t="str">
        <f>_xlfn.XLOOKUP($A2926,[3]【2026年03月度_全社】RFM客層一覧表データ!$A:$A,[3]【2026年03月度_全社】RFM客層一覧表データ!C:C,"",0)</f>
        <v/>
      </c>
      <c r="G2926" s="183" t="str">
        <f>_xlfn.XLOOKUP($A2926,[3]【2026年03月度_全社】RFM客層一覧表データ!$A:$A,[3]【2026年03月度_全社】RFM客層一覧表データ!D:D,"",0)</f>
        <v/>
      </c>
      <c r="H2926" s="183" t="str">
        <f>_xlfn.XLOOKUP($A2926,[3]【2026年03月度_全社】RFM客層一覧表データ!$A:$A,[3]【2026年03月度_全社】RFM客層一覧表データ!E:E,"",0)</f>
        <v/>
      </c>
      <c r="I2926" s="183" t="str">
        <f>_xlfn.XLOOKUP($A2926,[3]【2026年03月度_全社】RFM客層一覧表データ!$A:$A,[3]【2026年03月度_全社】RFM客層一覧表データ!F:F,"",0)</f>
        <v/>
      </c>
      <c r="J2926" s="183">
        <v>0</v>
      </c>
      <c r="K2926" s="183">
        <v>0</v>
      </c>
      <c r="L2926" s="183">
        <v>0</v>
      </c>
      <c r="M2926" s="183">
        <v>0</v>
      </c>
      <c r="N2926" s="183">
        <v>0</v>
      </c>
      <c r="O2926" s="183">
        <v>0</v>
      </c>
      <c r="P2926" s="183">
        <v>0</v>
      </c>
      <c r="Q2926" s="183">
        <v>0</v>
      </c>
      <c r="R2926" s="183">
        <v>0</v>
      </c>
      <c r="S2926" s="183">
        <v>0</v>
      </c>
      <c r="T2926" s="183">
        <v>0</v>
      </c>
      <c r="U2926" s="183">
        <v>0</v>
      </c>
      <c r="V2926" s="183">
        <v>0</v>
      </c>
      <c r="W2926" s="183">
        <v>0</v>
      </c>
      <c r="X2926" s="183">
        <v>0</v>
      </c>
      <c r="Y2926" s="183">
        <v>0</v>
      </c>
    </row>
    <row r="2927" spans="1:25" x14ac:dyDescent="0.2">
      <c r="A2927" s="184">
        <v>12331064</v>
      </c>
      <c r="B2927" s="183" t="str">
        <f>[1]店マスタ!B2926</f>
        <v>プラスでんきハシラ</v>
      </c>
      <c r="C2927" s="183">
        <v>6.5</v>
      </c>
      <c r="D2927" s="183">
        <v>6.5</v>
      </c>
      <c r="E2927" s="183">
        <f>_xlfn.XLOOKUP(A2927,[2]Sheet1!$R:$R,[2]Sheet1!$AB:$AB,"",0)</f>
        <v>6.5</v>
      </c>
      <c r="F2927" s="183">
        <f>_xlfn.XLOOKUP($A2927,[3]【2026年03月度_全社】RFM客層一覧表データ!$A:$A,[3]【2026年03月度_全社】RFM客層一覧表データ!C:C,"",0)</f>
        <v>1000</v>
      </c>
      <c r="G2927" s="183">
        <f>_xlfn.XLOOKUP($A2927,[3]【2026年03月度_全社】RFM客層一覧表データ!$A:$A,[3]【2026年03月度_全社】RFM客層一覧表データ!D:D,"",0)</f>
        <v>440</v>
      </c>
      <c r="H2927" s="183">
        <f>_xlfn.XLOOKUP($A2927,[3]【2026年03月度_全社】RFM客層一覧表データ!$A:$A,[3]【2026年03月度_全社】RFM客層一覧表データ!E:E,"",0)</f>
        <v>534</v>
      </c>
      <c r="I2927" s="183">
        <f>_xlfn.XLOOKUP($A2927,[3]【2026年03月度_全社】RFM客層一覧表データ!$A:$A,[3]【2026年03月度_全社】RFM客層一覧表データ!F:F,"",0)</f>
        <v>114</v>
      </c>
      <c r="J2927" s="183">
        <v>993</v>
      </c>
      <c r="K2927" s="183">
        <v>390</v>
      </c>
      <c r="L2927" s="183">
        <v>532</v>
      </c>
      <c r="M2927" s="183">
        <v>105</v>
      </c>
      <c r="N2927" s="183">
        <v>752</v>
      </c>
      <c r="O2927" s="183">
        <v>359</v>
      </c>
      <c r="P2927" s="183">
        <v>406</v>
      </c>
      <c r="Q2927" s="183">
        <v>71</v>
      </c>
      <c r="R2927" s="183">
        <v>720</v>
      </c>
      <c r="S2927" s="183">
        <v>374</v>
      </c>
      <c r="T2927" s="183">
        <v>398</v>
      </c>
      <c r="U2927" s="183">
        <v>72</v>
      </c>
      <c r="V2927" s="183">
        <v>687</v>
      </c>
      <c r="W2927" s="183">
        <v>376</v>
      </c>
      <c r="X2927" s="183">
        <v>377</v>
      </c>
      <c r="Y2927" s="183">
        <v>82</v>
      </c>
    </row>
    <row r="2928" spans="1:25" x14ac:dyDescent="0.2">
      <c r="A2928" s="184">
        <v>12331065</v>
      </c>
      <c r="B2928" s="183" t="str">
        <f>[1]店マスタ!B2927</f>
        <v>プラスでんきハシラ東</v>
      </c>
      <c r="C2928" s="183">
        <v>2.5</v>
      </c>
      <c r="D2928" s="183">
        <v>5.5</v>
      </c>
      <c r="E2928" s="183">
        <f>_xlfn.XLOOKUP(A2928,[2]Sheet1!$R:$R,[2]Sheet1!$AB:$AB,"",0)</f>
        <v>5.5</v>
      </c>
      <c r="F2928" s="183">
        <f>_xlfn.XLOOKUP($A2928,[3]【2026年03月度_全社】RFM客層一覧表データ!$A:$A,[3]【2026年03月度_全社】RFM客層一覧表データ!C:C,"",0)</f>
        <v>694</v>
      </c>
      <c r="G2928" s="183">
        <f>_xlfn.XLOOKUP($A2928,[3]【2026年03月度_全社】RFM客層一覧表データ!$A:$A,[3]【2026年03月度_全社】RFM客層一覧表データ!D:D,"",0)</f>
        <v>372</v>
      </c>
      <c r="H2928" s="183">
        <f>_xlfn.XLOOKUP($A2928,[3]【2026年03月度_全社】RFM客層一覧表データ!$A:$A,[3]【2026年03月度_全社】RFM客層一覧表データ!E:E,"",0)</f>
        <v>396</v>
      </c>
      <c r="I2928" s="183">
        <f>_xlfn.XLOOKUP($A2928,[3]【2026年03月度_全社】RFM客層一覧表データ!$A:$A,[3]【2026年03月度_全社】RFM客層一覧表データ!F:F,"",0)</f>
        <v>97</v>
      </c>
      <c r="J2928" s="183">
        <v>678</v>
      </c>
      <c r="K2928" s="183">
        <v>346</v>
      </c>
      <c r="L2928" s="183">
        <v>387</v>
      </c>
      <c r="M2928" s="183">
        <v>91</v>
      </c>
      <c r="N2928" s="183">
        <v>469</v>
      </c>
      <c r="O2928" s="183">
        <v>274</v>
      </c>
      <c r="P2928" s="183">
        <v>278</v>
      </c>
      <c r="Q2928" s="183">
        <v>57</v>
      </c>
      <c r="R2928" s="183">
        <v>587</v>
      </c>
      <c r="S2928" s="183">
        <v>289</v>
      </c>
      <c r="T2928" s="183">
        <v>301</v>
      </c>
      <c r="U2928" s="183">
        <v>44</v>
      </c>
      <c r="V2928" s="183">
        <v>595</v>
      </c>
      <c r="W2928" s="183">
        <v>320</v>
      </c>
      <c r="X2928" s="183">
        <v>288</v>
      </c>
      <c r="Y2928" s="183">
        <v>82</v>
      </c>
    </row>
    <row r="2929" spans="1:25" x14ac:dyDescent="0.2">
      <c r="A2929" s="184">
        <v>12331068</v>
      </c>
      <c r="B2929" s="183" t="str">
        <f>[1]店マスタ!B2928</f>
        <v>愛電館おのだ</v>
      </c>
      <c r="C2929" s="183">
        <v>2.5</v>
      </c>
      <c r="D2929" s="183">
        <v>2.5</v>
      </c>
      <c r="E2929" s="183">
        <f>_xlfn.XLOOKUP(A2929,[2]Sheet1!$R:$R,[2]Sheet1!$AB:$AB,"",0)</f>
        <v>2.5</v>
      </c>
      <c r="F2929" s="183">
        <f>_xlfn.XLOOKUP($A2929,[3]【2026年03月度_全社】RFM客層一覧表データ!$A:$A,[3]【2026年03月度_全社】RFM客層一覧表データ!C:C,"",0)</f>
        <v>366</v>
      </c>
      <c r="G2929" s="183">
        <f>_xlfn.XLOOKUP($A2929,[3]【2026年03月度_全社】RFM客層一覧表データ!$A:$A,[3]【2026年03月度_全社】RFM客層一覧表データ!D:D,"",0)</f>
        <v>166</v>
      </c>
      <c r="H2929" s="183">
        <f>_xlfn.XLOOKUP($A2929,[3]【2026年03月度_全社】RFM客層一覧表データ!$A:$A,[3]【2026年03月度_全社】RFM客層一覧表データ!E:E,"",0)</f>
        <v>247</v>
      </c>
      <c r="I2929" s="183">
        <f>_xlfn.XLOOKUP($A2929,[3]【2026年03月度_全社】RFM客層一覧表データ!$A:$A,[3]【2026年03月度_全社】RFM客層一覧表データ!F:F,"",0)</f>
        <v>12</v>
      </c>
      <c r="J2929" s="183">
        <v>381</v>
      </c>
      <c r="K2929" s="183">
        <v>169</v>
      </c>
      <c r="L2929" s="183">
        <v>255</v>
      </c>
      <c r="M2929" s="183">
        <v>18</v>
      </c>
      <c r="N2929" s="183">
        <v>382</v>
      </c>
      <c r="O2929" s="183">
        <v>165</v>
      </c>
      <c r="P2929" s="183">
        <v>260</v>
      </c>
      <c r="Q2929" s="183">
        <v>9</v>
      </c>
      <c r="R2929" s="183">
        <v>384</v>
      </c>
      <c r="S2929" s="183">
        <v>191</v>
      </c>
      <c r="T2929" s="183">
        <v>268</v>
      </c>
      <c r="U2929" s="183">
        <v>7</v>
      </c>
      <c r="V2929" s="183">
        <v>403</v>
      </c>
      <c r="W2929" s="183">
        <v>179</v>
      </c>
      <c r="X2929" s="183">
        <v>264</v>
      </c>
      <c r="Y2929" s="183">
        <v>14</v>
      </c>
    </row>
    <row r="2930" spans="1:25" x14ac:dyDescent="0.2">
      <c r="A2930" s="184">
        <v>12331072</v>
      </c>
      <c r="B2930" s="183" t="str">
        <f>[1]店マスタ!B2929</f>
        <v>プラスでんきなかじま</v>
      </c>
      <c r="C2930" s="183">
        <v>3</v>
      </c>
      <c r="D2930" s="183">
        <v>3</v>
      </c>
      <c r="E2930" s="183">
        <f>_xlfn.XLOOKUP(A2930,[2]Sheet1!$R:$R,[2]Sheet1!$AB:$AB,"",0)</f>
        <v>3</v>
      </c>
      <c r="F2930" s="183">
        <f>_xlfn.XLOOKUP($A2930,[3]【2026年03月度_全社】RFM客層一覧表データ!$A:$A,[3]【2026年03月度_全社】RFM客層一覧表データ!C:C,"",0)</f>
        <v>732</v>
      </c>
      <c r="G2930" s="183">
        <f>_xlfn.XLOOKUP($A2930,[3]【2026年03月度_全社】RFM客層一覧表データ!$A:$A,[3]【2026年03月度_全社】RFM客層一覧表データ!D:D,"",0)</f>
        <v>362</v>
      </c>
      <c r="H2930" s="183">
        <f>_xlfn.XLOOKUP($A2930,[3]【2026年03月度_全社】RFM客層一覧表データ!$A:$A,[3]【2026年03月度_全社】RFM客層一覧表データ!E:E,"",0)</f>
        <v>349</v>
      </c>
      <c r="I2930" s="183">
        <f>_xlfn.XLOOKUP($A2930,[3]【2026年03月度_全社】RFM客層一覧表データ!$A:$A,[3]【2026年03月度_全社】RFM客層一覧表データ!F:F,"",0)</f>
        <v>73</v>
      </c>
      <c r="J2930" s="183">
        <v>719</v>
      </c>
      <c r="K2930" s="183">
        <v>342</v>
      </c>
      <c r="L2930" s="183">
        <v>339</v>
      </c>
      <c r="M2930" s="183">
        <v>67</v>
      </c>
      <c r="N2930" s="183">
        <v>691</v>
      </c>
      <c r="O2930" s="183">
        <v>358</v>
      </c>
      <c r="P2930" s="183">
        <v>337</v>
      </c>
      <c r="Q2930" s="183">
        <v>75</v>
      </c>
      <c r="R2930" s="183">
        <v>653</v>
      </c>
      <c r="S2930" s="183">
        <v>321</v>
      </c>
      <c r="T2930" s="183">
        <v>317</v>
      </c>
      <c r="U2930" s="183">
        <v>50</v>
      </c>
      <c r="V2930" s="183">
        <v>627</v>
      </c>
      <c r="W2930" s="183">
        <v>346</v>
      </c>
      <c r="X2930" s="183">
        <v>325</v>
      </c>
      <c r="Y2930" s="183">
        <v>62</v>
      </c>
    </row>
    <row r="2931" spans="1:25" x14ac:dyDescent="0.2">
      <c r="A2931" s="184">
        <v>12331073</v>
      </c>
      <c r="B2931" s="183" t="str">
        <f>[1]店マスタ!B2930</f>
        <v>フカツ　美合店</v>
      </c>
      <c r="C2931" s="183">
        <v>2.5</v>
      </c>
      <c r="D2931" s="183">
        <v>2.5</v>
      </c>
      <c r="E2931" s="183">
        <f>_xlfn.XLOOKUP(A2931,[2]Sheet1!$R:$R,[2]Sheet1!$AB:$AB,"",0)</f>
        <v>2.5</v>
      </c>
      <c r="F2931" s="183">
        <f>_xlfn.XLOOKUP($A2931,[3]【2026年03月度_全社】RFM客層一覧表データ!$A:$A,[3]【2026年03月度_全社】RFM客層一覧表データ!C:C,"",0)</f>
        <v>1025</v>
      </c>
      <c r="G2931" s="183">
        <f>_xlfn.XLOOKUP($A2931,[3]【2026年03月度_全社】RFM客層一覧表データ!$A:$A,[3]【2026年03月度_全社】RFM客層一覧表データ!D:D,"",0)</f>
        <v>371</v>
      </c>
      <c r="H2931" s="183">
        <f>_xlfn.XLOOKUP($A2931,[3]【2026年03月度_全社】RFM客層一覧表データ!$A:$A,[3]【2026年03月度_全社】RFM客層一覧表データ!E:E,"",0)</f>
        <v>491</v>
      </c>
      <c r="I2931" s="183">
        <f>_xlfn.XLOOKUP($A2931,[3]【2026年03月度_全社】RFM客層一覧表データ!$A:$A,[3]【2026年03月度_全社】RFM客層一覧表データ!F:F,"",0)</f>
        <v>37</v>
      </c>
      <c r="J2931" s="183">
        <v>995</v>
      </c>
      <c r="K2931" s="183">
        <v>351</v>
      </c>
      <c r="L2931" s="183">
        <v>402</v>
      </c>
      <c r="M2931" s="183">
        <v>16</v>
      </c>
      <c r="N2931" s="183">
        <v>1124</v>
      </c>
      <c r="O2931" s="183">
        <v>392</v>
      </c>
      <c r="P2931" s="183">
        <v>395</v>
      </c>
      <c r="Q2931" s="183">
        <v>51</v>
      </c>
      <c r="R2931" s="183">
        <v>1212</v>
      </c>
      <c r="S2931" s="183">
        <v>391</v>
      </c>
      <c r="T2931" s="183">
        <v>377</v>
      </c>
      <c r="U2931" s="183">
        <v>43</v>
      </c>
      <c r="V2931" s="183">
        <v>1383</v>
      </c>
      <c r="W2931" s="183">
        <v>470</v>
      </c>
      <c r="X2931" s="183">
        <v>352</v>
      </c>
      <c r="Y2931" s="183">
        <v>64</v>
      </c>
    </row>
    <row r="2932" spans="1:25" x14ac:dyDescent="0.2">
      <c r="A2932" s="184">
        <v>12331075</v>
      </c>
      <c r="B2932" s="183" t="str">
        <f>[1]店マスタ!B2931</f>
        <v>パナハウス　マルケイ</v>
      </c>
      <c r="C2932" s="183">
        <v>1.5</v>
      </c>
      <c r="D2932" s="183">
        <v>1.5</v>
      </c>
      <c r="E2932" s="183">
        <f>_xlfn.XLOOKUP(A2932,[2]Sheet1!$R:$R,[2]Sheet1!$AB:$AB,"",0)</f>
        <v>1.5</v>
      </c>
      <c r="F2932" s="183" t="str">
        <f>_xlfn.XLOOKUP($A2932,[3]【2026年03月度_全社】RFM客層一覧表データ!$A:$A,[3]【2026年03月度_全社】RFM客層一覧表データ!C:C,"",0)</f>
        <v/>
      </c>
      <c r="G2932" s="183" t="str">
        <f>_xlfn.XLOOKUP($A2932,[3]【2026年03月度_全社】RFM客層一覧表データ!$A:$A,[3]【2026年03月度_全社】RFM客層一覧表データ!D:D,"",0)</f>
        <v/>
      </c>
      <c r="H2932" s="183" t="str">
        <f>_xlfn.XLOOKUP($A2932,[3]【2026年03月度_全社】RFM客層一覧表データ!$A:$A,[3]【2026年03月度_全社】RFM客層一覧表データ!E:E,"",0)</f>
        <v/>
      </c>
      <c r="I2932" s="183" t="str">
        <f>_xlfn.XLOOKUP($A2932,[3]【2026年03月度_全社】RFM客層一覧表データ!$A:$A,[3]【2026年03月度_全社】RFM客層一覧表データ!F:F,"",0)</f>
        <v/>
      </c>
      <c r="J2932" s="183">
        <v>0</v>
      </c>
      <c r="K2932" s="183">
        <v>0</v>
      </c>
      <c r="L2932" s="183">
        <v>0</v>
      </c>
      <c r="M2932" s="183">
        <v>0</v>
      </c>
      <c r="N2932" s="183">
        <v>0</v>
      </c>
      <c r="O2932" s="183">
        <v>0</v>
      </c>
      <c r="P2932" s="183">
        <v>0</v>
      </c>
      <c r="Q2932" s="183">
        <v>0</v>
      </c>
      <c r="R2932" s="183">
        <v>0</v>
      </c>
      <c r="S2932" s="183">
        <v>0</v>
      </c>
      <c r="T2932" s="183">
        <v>0</v>
      </c>
      <c r="U2932" s="183">
        <v>0</v>
      </c>
      <c r="V2932" s="183">
        <v>0</v>
      </c>
      <c r="W2932" s="183">
        <v>0</v>
      </c>
      <c r="X2932" s="183">
        <v>0</v>
      </c>
      <c r="Y2932" s="183">
        <v>0</v>
      </c>
    </row>
    <row r="2933" spans="1:25" x14ac:dyDescent="0.2">
      <c r="A2933" s="184">
        <v>12331081</v>
      </c>
      <c r="B2933" s="183" t="str">
        <f>[1]店マスタ!B2932</f>
        <v>プラスでんきやた</v>
      </c>
      <c r="C2933" s="183">
        <v>1.5</v>
      </c>
      <c r="D2933" s="183">
        <v>1.5</v>
      </c>
      <c r="E2933" s="183">
        <f>_xlfn.XLOOKUP(A2933,[2]Sheet1!$R:$R,[2]Sheet1!$AB:$AB,"",0)</f>
        <v>1.5</v>
      </c>
      <c r="F2933" s="183">
        <f>_xlfn.XLOOKUP($A2933,[3]【2026年03月度_全社】RFM客層一覧表データ!$A:$A,[3]【2026年03月度_全社】RFM客層一覧表データ!C:C,"",0)</f>
        <v>361</v>
      </c>
      <c r="G2933" s="183">
        <f>_xlfn.XLOOKUP($A2933,[3]【2026年03月度_全社】RFM客層一覧表データ!$A:$A,[3]【2026年03月度_全社】RFM客層一覧表データ!D:D,"",0)</f>
        <v>125</v>
      </c>
      <c r="H2933" s="183">
        <f>_xlfn.XLOOKUP($A2933,[3]【2026年03月度_全社】RFM客層一覧表データ!$A:$A,[3]【2026年03月度_全社】RFM客層一覧表データ!E:E,"",0)</f>
        <v>203</v>
      </c>
      <c r="I2933" s="183">
        <f>_xlfn.XLOOKUP($A2933,[3]【2026年03月度_全社】RFM客層一覧表データ!$A:$A,[3]【2026年03月度_全社】RFM客層一覧表データ!F:F,"",0)</f>
        <v>15</v>
      </c>
      <c r="J2933" s="183">
        <v>377</v>
      </c>
      <c r="K2933" s="183">
        <v>144</v>
      </c>
      <c r="L2933" s="183">
        <v>209</v>
      </c>
      <c r="M2933" s="183">
        <v>21</v>
      </c>
      <c r="N2933" s="183">
        <v>387</v>
      </c>
      <c r="O2933" s="183">
        <v>139</v>
      </c>
      <c r="P2933" s="183">
        <v>215</v>
      </c>
      <c r="Q2933" s="183">
        <v>19</v>
      </c>
      <c r="R2933" s="183">
        <v>398</v>
      </c>
      <c r="S2933" s="183">
        <v>158</v>
      </c>
      <c r="T2933" s="183">
        <v>218</v>
      </c>
      <c r="U2933" s="183">
        <v>17</v>
      </c>
      <c r="V2933" s="183">
        <v>413</v>
      </c>
      <c r="W2933" s="183">
        <v>156</v>
      </c>
      <c r="X2933" s="183">
        <v>223</v>
      </c>
      <c r="Y2933" s="183">
        <v>18</v>
      </c>
    </row>
    <row r="2934" spans="1:25" x14ac:dyDescent="0.2">
      <c r="A2934" s="184">
        <v>12331084</v>
      </c>
      <c r="B2934" s="183" t="str">
        <f>[1]店マスタ!B2933</f>
        <v>プラスでんきやまもと</v>
      </c>
      <c r="C2934" s="183">
        <v>5</v>
      </c>
      <c r="D2934" s="183">
        <v>4</v>
      </c>
      <c r="E2934" s="183">
        <f>_xlfn.XLOOKUP(A2934,[2]Sheet1!$R:$R,[2]Sheet1!$AB:$AB,"",0)</f>
        <v>4</v>
      </c>
      <c r="F2934" s="183">
        <f>_xlfn.XLOOKUP($A2934,[3]【2026年03月度_全社】RFM客層一覧表データ!$A:$A,[3]【2026年03月度_全社】RFM客層一覧表データ!C:C,"",0)</f>
        <v>1069</v>
      </c>
      <c r="G2934" s="183">
        <f>_xlfn.XLOOKUP($A2934,[3]【2026年03月度_全社】RFM客層一覧表データ!$A:$A,[3]【2026年03月度_全社】RFM客層一覧表データ!D:D,"",0)</f>
        <v>436</v>
      </c>
      <c r="H2934" s="183">
        <f>_xlfn.XLOOKUP($A2934,[3]【2026年03月度_全社】RFM客層一覧表データ!$A:$A,[3]【2026年03月度_全社】RFM客層一覧表データ!E:E,"",0)</f>
        <v>423</v>
      </c>
      <c r="I2934" s="183">
        <f>_xlfn.XLOOKUP($A2934,[3]【2026年03月度_全社】RFM客層一覧表データ!$A:$A,[3]【2026年03月度_全社】RFM客層一覧表データ!F:F,"",0)</f>
        <v>100</v>
      </c>
      <c r="J2934" s="183">
        <v>1029</v>
      </c>
      <c r="K2934" s="183">
        <v>478</v>
      </c>
      <c r="L2934" s="183">
        <v>405</v>
      </c>
      <c r="M2934" s="183">
        <v>112</v>
      </c>
      <c r="N2934" s="183">
        <v>987</v>
      </c>
      <c r="O2934" s="183">
        <v>451</v>
      </c>
      <c r="P2934" s="183">
        <v>390</v>
      </c>
      <c r="Q2934" s="183">
        <v>104</v>
      </c>
      <c r="R2934" s="183">
        <v>976</v>
      </c>
      <c r="S2934" s="183">
        <v>430</v>
      </c>
      <c r="T2934" s="183">
        <v>383</v>
      </c>
      <c r="U2934" s="183">
        <v>104</v>
      </c>
      <c r="V2934" s="183">
        <v>927</v>
      </c>
      <c r="W2934" s="183">
        <v>406</v>
      </c>
      <c r="X2934" s="183">
        <v>371</v>
      </c>
      <c r="Y2934" s="183">
        <v>104</v>
      </c>
    </row>
    <row r="2935" spans="1:25" x14ac:dyDescent="0.2">
      <c r="A2935" s="184">
        <v>12331100</v>
      </c>
      <c r="B2935" s="183" t="str">
        <f>[1]店マスタ!B2934</f>
        <v>浅井ラジオ</v>
      </c>
      <c r="C2935" s="183">
        <v>1</v>
      </c>
      <c r="D2935" s="183">
        <v>1</v>
      </c>
      <c r="E2935" s="183" t="str">
        <f>_xlfn.XLOOKUP(A2935,[2]Sheet1!$R:$R,[2]Sheet1!$AB:$AB,"",0)</f>
        <v/>
      </c>
      <c r="F2935" s="183" t="str">
        <f>_xlfn.XLOOKUP($A2935,[3]【2026年03月度_全社】RFM客層一覧表データ!$A:$A,[3]【2026年03月度_全社】RFM客層一覧表データ!C:C,"",0)</f>
        <v/>
      </c>
      <c r="G2935" s="183" t="str">
        <f>_xlfn.XLOOKUP($A2935,[3]【2026年03月度_全社】RFM客層一覧表データ!$A:$A,[3]【2026年03月度_全社】RFM客層一覧表データ!D:D,"",0)</f>
        <v/>
      </c>
      <c r="H2935" s="183" t="str">
        <f>_xlfn.XLOOKUP($A2935,[3]【2026年03月度_全社】RFM客層一覧表データ!$A:$A,[3]【2026年03月度_全社】RFM客層一覧表データ!E:E,"",0)</f>
        <v/>
      </c>
      <c r="I2935" s="183" t="str">
        <f>_xlfn.XLOOKUP($A2935,[3]【2026年03月度_全社】RFM客層一覧表データ!$A:$A,[3]【2026年03月度_全社】RFM客層一覧表データ!F:F,"",0)</f>
        <v/>
      </c>
      <c r="J2935" s="183">
        <v>0</v>
      </c>
      <c r="K2935" s="183">
        <v>0</v>
      </c>
      <c r="L2935" s="183">
        <v>0</v>
      </c>
      <c r="M2935" s="183">
        <v>0</v>
      </c>
      <c r="N2935" s="183">
        <v>0</v>
      </c>
      <c r="O2935" s="183">
        <v>0</v>
      </c>
      <c r="P2935" s="183">
        <v>0</v>
      </c>
      <c r="Q2935" s="183">
        <v>0</v>
      </c>
      <c r="R2935" s="183">
        <v>0</v>
      </c>
      <c r="S2935" s="183">
        <v>0</v>
      </c>
      <c r="T2935" s="183">
        <v>0</v>
      </c>
      <c r="U2935" s="183">
        <v>0</v>
      </c>
      <c r="V2935" s="183">
        <v>0</v>
      </c>
      <c r="W2935" s="183">
        <v>0</v>
      </c>
      <c r="X2935" s="183">
        <v>0</v>
      </c>
      <c r="Y2935" s="183">
        <v>0</v>
      </c>
    </row>
    <row r="2936" spans="1:25" x14ac:dyDescent="0.2">
      <c r="A2936" s="184">
        <v>12331102</v>
      </c>
      <c r="B2936" s="183" t="str">
        <f>[1]店マスタ!B2935</f>
        <v>有限会社正音堂矢作店</v>
      </c>
      <c r="C2936" s="183">
        <v>3.5</v>
      </c>
      <c r="D2936" s="183">
        <v>3.5</v>
      </c>
      <c r="E2936" s="183">
        <f>_xlfn.XLOOKUP(A2936,[2]Sheet1!$R:$R,[2]Sheet1!$AB:$AB,"",0)</f>
        <v>3.5</v>
      </c>
      <c r="F2936" s="183">
        <f>_xlfn.XLOOKUP($A2936,[3]【2026年03月度_全社】RFM客層一覧表データ!$A:$A,[3]【2026年03月度_全社】RFM客層一覧表データ!C:C,"",0)</f>
        <v>778</v>
      </c>
      <c r="G2936" s="183">
        <f>_xlfn.XLOOKUP($A2936,[3]【2026年03月度_全社】RFM客層一覧表データ!$A:$A,[3]【2026年03月度_全社】RFM客層一覧表データ!D:D,"",0)</f>
        <v>338</v>
      </c>
      <c r="H2936" s="183">
        <f>_xlfn.XLOOKUP($A2936,[3]【2026年03月度_全社】RFM客層一覧表データ!$A:$A,[3]【2026年03月度_全社】RFM客層一覧表データ!E:E,"",0)</f>
        <v>366</v>
      </c>
      <c r="I2936" s="183">
        <f>_xlfn.XLOOKUP($A2936,[3]【2026年03月度_全社】RFM客層一覧表データ!$A:$A,[3]【2026年03月度_全社】RFM客層一覧表データ!F:F,"",0)</f>
        <v>63</v>
      </c>
      <c r="J2936" s="183">
        <v>754</v>
      </c>
      <c r="K2936" s="183">
        <v>356</v>
      </c>
      <c r="L2936" s="183">
        <v>368</v>
      </c>
      <c r="M2936" s="183">
        <v>69</v>
      </c>
      <c r="N2936" s="183">
        <v>737</v>
      </c>
      <c r="O2936" s="183">
        <v>310</v>
      </c>
      <c r="P2936" s="183">
        <v>376</v>
      </c>
      <c r="Q2936" s="183">
        <v>54</v>
      </c>
      <c r="R2936" s="183">
        <v>738</v>
      </c>
      <c r="S2936" s="183">
        <v>324</v>
      </c>
      <c r="T2936" s="183">
        <v>372</v>
      </c>
      <c r="U2936" s="183">
        <v>44</v>
      </c>
      <c r="V2936" s="183">
        <v>770</v>
      </c>
      <c r="W2936" s="183">
        <v>334</v>
      </c>
      <c r="X2936" s="183">
        <v>379</v>
      </c>
      <c r="Y2936" s="183">
        <v>44</v>
      </c>
    </row>
    <row r="2937" spans="1:25" x14ac:dyDescent="0.2">
      <c r="A2937" s="184">
        <v>12331104</v>
      </c>
      <c r="B2937" s="183" t="str">
        <f>[1]店マスタ!B2936</f>
        <v>フカツ　稲熊店</v>
      </c>
      <c r="C2937" s="183">
        <v>2.5</v>
      </c>
      <c r="D2937" s="183">
        <v>2.5</v>
      </c>
      <c r="E2937" s="183" t="str">
        <f>_xlfn.XLOOKUP(A2937,[2]Sheet1!$R:$R,[2]Sheet1!$AB:$AB,"",0)</f>
        <v/>
      </c>
      <c r="F2937" s="183">
        <f>_xlfn.XLOOKUP($A2937,[3]【2026年03月度_全社】RFM客層一覧表データ!$A:$A,[3]【2026年03月度_全社】RFM客層一覧表データ!C:C,"",0)</f>
        <v>29</v>
      </c>
      <c r="G2937" s="183">
        <f>_xlfn.XLOOKUP($A2937,[3]【2026年03月度_全社】RFM客層一覧表データ!$A:$A,[3]【2026年03月度_全社】RFM客層一覧表データ!D:D,"",0)</f>
        <v>4</v>
      </c>
      <c r="H2937" s="183">
        <f>_xlfn.XLOOKUP($A2937,[3]【2026年03月度_全社】RFM客層一覧表データ!$A:$A,[3]【2026年03月度_全社】RFM客層一覧表データ!E:E,"",0)</f>
        <v>1</v>
      </c>
      <c r="I2937" s="183">
        <f>_xlfn.XLOOKUP($A2937,[3]【2026年03月度_全社】RFM客層一覧表データ!$A:$A,[3]【2026年03月度_全社】RFM客層一覧表データ!F:F,"",0)</f>
        <v>3</v>
      </c>
      <c r="J2937" s="183">
        <v>207</v>
      </c>
      <c r="K2937" s="183">
        <v>62</v>
      </c>
      <c r="L2937" s="183">
        <v>98</v>
      </c>
      <c r="M2937" s="183">
        <v>6</v>
      </c>
      <c r="N2937" s="183">
        <v>229</v>
      </c>
      <c r="O2937" s="183">
        <v>74</v>
      </c>
      <c r="P2937" s="183">
        <v>106</v>
      </c>
      <c r="Q2937" s="183">
        <v>11</v>
      </c>
      <c r="R2937" s="183">
        <v>225</v>
      </c>
      <c r="S2937" s="183">
        <v>87</v>
      </c>
      <c r="T2937" s="183">
        <v>112</v>
      </c>
      <c r="U2937" s="183">
        <v>14</v>
      </c>
      <c r="V2937" s="183">
        <v>222</v>
      </c>
      <c r="W2937" s="183">
        <v>99</v>
      </c>
      <c r="X2937" s="183">
        <v>118</v>
      </c>
      <c r="Y2937" s="183">
        <v>14</v>
      </c>
    </row>
    <row r="2938" spans="1:25" x14ac:dyDescent="0.2">
      <c r="A2938" s="184">
        <v>12331105</v>
      </c>
      <c r="B2938" s="183" t="str">
        <f>[1]店マスタ!B2937</f>
        <v>テル　マツダ</v>
      </c>
      <c r="C2938" s="183">
        <v>1.5</v>
      </c>
      <c r="D2938" s="183">
        <v>1.5</v>
      </c>
      <c r="E2938" s="183">
        <f>_xlfn.XLOOKUP(A2938,[2]Sheet1!$R:$R,[2]Sheet1!$AB:$AB,"",0)</f>
        <v>1.5</v>
      </c>
      <c r="F2938" s="183">
        <f>_xlfn.XLOOKUP($A2938,[3]【2026年03月度_全社】RFM客層一覧表データ!$A:$A,[3]【2026年03月度_全社】RFM客層一覧表データ!C:C,"",0)</f>
        <v>307</v>
      </c>
      <c r="G2938" s="183">
        <f>_xlfn.XLOOKUP($A2938,[3]【2026年03月度_全社】RFM客層一覧表データ!$A:$A,[3]【2026年03月度_全社】RFM客層一覧表データ!D:D,"",0)</f>
        <v>154</v>
      </c>
      <c r="H2938" s="183">
        <f>_xlfn.XLOOKUP($A2938,[3]【2026年03月度_全社】RFM客層一覧表データ!$A:$A,[3]【2026年03月度_全社】RFM客層一覧表データ!E:E,"",0)</f>
        <v>181</v>
      </c>
      <c r="I2938" s="183">
        <f>_xlfn.XLOOKUP($A2938,[3]【2026年03月度_全社】RFM客層一覧表データ!$A:$A,[3]【2026年03月度_全社】RFM客層一覧表データ!F:F,"",0)</f>
        <v>16</v>
      </c>
      <c r="J2938" s="183">
        <v>308</v>
      </c>
      <c r="K2938" s="183">
        <v>133</v>
      </c>
      <c r="L2938" s="183">
        <v>173</v>
      </c>
      <c r="M2938" s="183">
        <v>19</v>
      </c>
      <c r="N2938" s="183">
        <v>309</v>
      </c>
      <c r="O2938" s="183">
        <v>145</v>
      </c>
      <c r="P2938" s="183">
        <v>183</v>
      </c>
      <c r="Q2938" s="183">
        <v>18</v>
      </c>
      <c r="R2938" s="183">
        <v>314</v>
      </c>
      <c r="S2938" s="183">
        <v>144</v>
      </c>
      <c r="T2938" s="183">
        <v>187</v>
      </c>
      <c r="U2938" s="183">
        <v>13</v>
      </c>
      <c r="V2938" s="183">
        <v>323</v>
      </c>
      <c r="W2938" s="183">
        <v>130</v>
      </c>
      <c r="X2938" s="183">
        <v>192</v>
      </c>
      <c r="Y2938" s="183">
        <v>16</v>
      </c>
    </row>
    <row r="2939" spans="1:25" x14ac:dyDescent="0.2">
      <c r="A2939" s="184">
        <v>12331111</v>
      </c>
      <c r="B2939" s="183" t="str">
        <f>[1]店マスタ!B2938</f>
        <v>アイライフ柴田</v>
      </c>
      <c r="C2939" s="183">
        <v>2.5</v>
      </c>
      <c r="D2939" s="183">
        <v>2.5</v>
      </c>
      <c r="E2939" s="183" t="str">
        <f>_xlfn.XLOOKUP(A2939,[2]Sheet1!$R:$R,[2]Sheet1!$AB:$AB,"",0)</f>
        <v/>
      </c>
      <c r="F2939" s="183" t="str">
        <f>_xlfn.XLOOKUP($A2939,[3]【2026年03月度_全社】RFM客層一覧表データ!$A:$A,[3]【2026年03月度_全社】RFM客層一覧表データ!C:C,"",0)</f>
        <v/>
      </c>
      <c r="G2939" s="183" t="str">
        <f>_xlfn.XLOOKUP($A2939,[3]【2026年03月度_全社】RFM客層一覧表データ!$A:$A,[3]【2026年03月度_全社】RFM客層一覧表データ!D:D,"",0)</f>
        <v/>
      </c>
      <c r="H2939" s="183" t="str">
        <f>_xlfn.XLOOKUP($A2939,[3]【2026年03月度_全社】RFM客層一覧表データ!$A:$A,[3]【2026年03月度_全社】RFM客層一覧表データ!E:E,"",0)</f>
        <v/>
      </c>
      <c r="I2939" s="183" t="str">
        <f>_xlfn.XLOOKUP($A2939,[3]【2026年03月度_全社】RFM客層一覧表データ!$A:$A,[3]【2026年03月度_全社】RFM客層一覧表データ!F:F,"",0)</f>
        <v/>
      </c>
      <c r="J2939" s="183">
        <v>647</v>
      </c>
      <c r="K2939" s="183">
        <v>327</v>
      </c>
      <c r="L2939" s="183">
        <v>453</v>
      </c>
      <c r="M2939" s="183">
        <v>15</v>
      </c>
      <c r="N2939" s="183">
        <v>640</v>
      </c>
      <c r="O2939" s="183">
        <v>329</v>
      </c>
      <c r="P2939" s="183">
        <v>466</v>
      </c>
      <c r="Q2939" s="183">
        <v>21</v>
      </c>
      <c r="R2939" s="183">
        <v>662</v>
      </c>
      <c r="S2939" s="183">
        <v>336</v>
      </c>
      <c r="T2939" s="183">
        <v>473</v>
      </c>
      <c r="U2939" s="183">
        <v>23</v>
      </c>
      <c r="V2939" s="183">
        <v>676</v>
      </c>
      <c r="W2939" s="183">
        <v>356</v>
      </c>
      <c r="X2939" s="183">
        <v>489</v>
      </c>
      <c r="Y2939" s="183">
        <v>30</v>
      </c>
    </row>
    <row r="2940" spans="1:25" x14ac:dyDescent="0.2">
      <c r="A2940" s="184">
        <v>12331269</v>
      </c>
      <c r="B2940" s="183" t="str">
        <f>[1]店マスタ!B2939</f>
        <v>ドリームＭＩＫＡＷＡヨーデン</v>
      </c>
      <c r="C2940" s="183">
        <v>3</v>
      </c>
      <c r="D2940" s="183">
        <v>3</v>
      </c>
      <c r="E2940" s="183">
        <f>_xlfn.XLOOKUP(A2940,[2]Sheet1!$R:$R,[2]Sheet1!$AB:$AB,"",0)</f>
        <v>3</v>
      </c>
      <c r="F2940" s="183">
        <f>_xlfn.XLOOKUP($A2940,[3]【2026年03月度_全社】RFM客層一覧表データ!$A:$A,[3]【2026年03月度_全社】RFM客層一覧表データ!C:C,"",0)</f>
        <v>215</v>
      </c>
      <c r="G2940" s="183">
        <f>_xlfn.XLOOKUP($A2940,[3]【2026年03月度_全社】RFM客層一覧表データ!$A:$A,[3]【2026年03月度_全社】RFM客層一覧表データ!D:D,"",0)</f>
        <v>0</v>
      </c>
      <c r="H2940" s="183">
        <f>_xlfn.XLOOKUP($A2940,[3]【2026年03月度_全社】RFM客層一覧表データ!$A:$A,[3]【2026年03月度_全社】RFM客層一覧表データ!E:E,"",0)</f>
        <v>120</v>
      </c>
      <c r="I2940" s="183">
        <f>_xlfn.XLOOKUP($A2940,[3]【2026年03月度_全社】RFM客層一覧表データ!$A:$A,[3]【2026年03月度_全社】RFM客層一覧表データ!F:F,"",0)</f>
        <v>0</v>
      </c>
      <c r="J2940" s="183">
        <v>272</v>
      </c>
      <c r="K2940" s="183">
        <v>0</v>
      </c>
      <c r="L2940" s="183">
        <v>148</v>
      </c>
      <c r="M2940" s="183">
        <v>0</v>
      </c>
      <c r="N2940" s="183">
        <v>305</v>
      </c>
      <c r="O2940" s="183">
        <v>34</v>
      </c>
      <c r="P2940" s="183">
        <v>184</v>
      </c>
      <c r="Q2940" s="183">
        <v>17</v>
      </c>
      <c r="R2940" s="183">
        <v>0</v>
      </c>
      <c r="S2940" s="183">
        <v>0</v>
      </c>
      <c r="T2940" s="183">
        <v>0</v>
      </c>
      <c r="U2940" s="183">
        <v>0</v>
      </c>
      <c r="V2940" s="183">
        <v>14</v>
      </c>
      <c r="W2940" s="183">
        <v>0</v>
      </c>
      <c r="X2940" s="183">
        <v>0</v>
      </c>
      <c r="Y2940" s="183">
        <v>0</v>
      </c>
    </row>
    <row r="2941" spans="1:25" x14ac:dyDescent="0.2">
      <c r="A2941" s="184">
        <v>12331347</v>
      </c>
      <c r="B2941" s="183" t="str">
        <f>[1]店マスタ!B2940</f>
        <v>たけかわでんき</v>
      </c>
      <c r="C2941" s="183">
        <v>1.5</v>
      </c>
      <c r="D2941" s="183">
        <v>1.5</v>
      </c>
      <c r="E2941" s="183">
        <f>_xlfn.XLOOKUP(A2941,[2]Sheet1!$R:$R,[2]Sheet1!$AB:$AB,"",0)</f>
        <v>1.5</v>
      </c>
      <c r="F2941" s="183">
        <f>_xlfn.XLOOKUP($A2941,[3]【2026年03月度_全社】RFM客層一覧表データ!$A:$A,[3]【2026年03月度_全社】RFM客層一覧表データ!C:C,"",0)</f>
        <v>296</v>
      </c>
      <c r="G2941" s="183">
        <f>_xlfn.XLOOKUP($A2941,[3]【2026年03月度_全社】RFM客層一覧表データ!$A:$A,[3]【2026年03月度_全社】RFM客層一覧表データ!D:D,"",0)</f>
        <v>155</v>
      </c>
      <c r="H2941" s="183">
        <f>_xlfn.XLOOKUP($A2941,[3]【2026年03月度_全社】RFM客層一覧表データ!$A:$A,[3]【2026年03月度_全社】RFM客層一覧表データ!E:E,"",0)</f>
        <v>208</v>
      </c>
      <c r="I2941" s="183">
        <f>_xlfn.XLOOKUP($A2941,[3]【2026年03月度_全社】RFM客層一覧表データ!$A:$A,[3]【2026年03月度_全社】RFM客層一覧表データ!F:F,"",0)</f>
        <v>8</v>
      </c>
      <c r="J2941" s="183">
        <v>316</v>
      </c>
      <c r="K2941" s="183">
        <v>156</v>
      </c>
      <c r="L2941" s="183">
        <v>206</v>
      </c>
      <c r="M2941" s="183">
        <v>11</v>
      </c>
      <c r="N2941" s="183">
        <v>325</v>
      </c>
      <c r="O2941" s="183">
        <v>162</v>
      </c>
      <c r="P2941" s="183">
        <v>209</v>
      </c>
      <c r="Q2941" s="183">
        <v>12</v>
      </c>
      <c r="R2941" s="183">
        <v>331</v>
      </c>
      <c r="S2941" s="183">
        <v>175</v>
      </c>
      <c r="T2941" s="183">
        <v>219</v>
      </c>
      <c r="U2941" s="183">
        <v>20</v>
      </c>
      <c r="V2941" s="183">
        <v>327</v>
      </c>
      <c r="W2941" s="183">
        <v>156</v>
      </c>
      <c r="X2941" s="183">
        <v>223</v>
      </c>
      <c r="Y2941" s="183">
        <v>6</v>
      </c>
    </row>
    <row r="2942" spans="1:25" x14ac:dyDescent="0.2">
      <c r="A2942" s="184">
        <v>12331816</v>
      </c>
      <c r="B2942" s="183" t="str">
        <f>[1]店マスタ!B2941</f>
        <v>フクタデンキ</v>
      </c>
      <c r="C2942" s="183">
        <v>1.5</v>
      </c>
      <c r="D2942" s="183">
        <v>1.5</v>
      </c>
      <c r="E2942" s="183" t="str">
        <f>_xlfn.XLOOKUP(A2942,[2]Sheet1!$R:$R,[2]Sheet1!$AB:$AB,"",0)</f>
        <v/>
      </c>
      <c r="F2942" s="183" t="str">
        <f>_xlfn.XLOOKUP($A2942,[3]【2026年03月度_全社】RFM客層一覧表データ!$A:$A,[3]【2026年03月度_全社】RFM客層一覧表データ!C:C,"",0)</f>
        <v/>
      </c>
      <c r="G2942" s="183" t="str">
        <f>_xlfn.XLOOKUP($A2942,[3]【2026年03月度_全社】RFM客層一覧表データ!$A:$A,[3]【2026年03月度_全社】RFM客層一覧表データ!D:D,"",0)</f>
        <v/>
      </c>
      <c r="H2942" s="183" t="str">
        <f>_xlfn.XLOOKUP($A2942,[3]【2026年03月度_全社】RFM客層一覧表データ!$A:$A,[3]【2026年03月度_全社】RFM客層一覧表データ!E:E,"",0)</f>
        <v/>
      </c>
      <c r="I2942" s="183" t="str">
        <f>_xlfn.XLOOKUP($A2942,[3]【2026年03月度_全社】RFM客層一覧表データ!$A:$A,[3]【2026年03月度_全社】RFM客層一覧表データ!F:F,"",0)</f>
        <v/>
      </c>
      <c r="J2942" s="183">
        <v>0</v>
      </c>
      <c r="K2942" s="183">
        <v>0</v>
      </c>
      <c r="L2942" s="183">
        <v>0</v>
      </c>
      <c r="M2942" s="183">
        <v>0</v>
      </c>
      <c r="N2942" s="183">
        <v>0</v>
      </c>
      <c r="O2942" s="183">
        <v>0</v>
      </c>
      <c r="P2942" s="183">
        <v>0</v>
      </c>
      <c r="Q2942" s="183">
        <v>0</v>
      </c>
      <c r="R2942" s="183">
        <v>0</v>
      </c>
      <c r="S2942" s="183">
        <v>0</v>
      </c>
      <c r="T2942" s="183">
        <v>0</v>
      </c>
      <c r="U2942" s="183">
        <v>0</v>
      </c>
      <c r="V2942" s="183">
        <v>0</v>
      </c>
      <c r="W2942" s="183">
        <v>0</v>
      </c>
      <c r="X2942" s="183">
        <v>0</v>
      </c>
      <c r="Y2942" s="183">
        <v>0</v>
      </c>
    </row>
    <row r="2943" spans="1:25" x14ac:dyDescent="0.2">
      <c r="A2943" s="184">
        <v>12331827</v>
      </c>
      <c r="B2943" s="183" t="str">
        <f>[1]店マスタ!B2942</f>
        <v>株式会社プラスでんき</v>
      </c>
      <c r="C2943" s="183">
        <v>2</v>
      </c>
      <c r="D2943" s="183">
        <v>2</v>
      </c>
      <c r="E2943" s="183">
        <f>_xlfn.XLOOKUP(A2943,[2]Sheet1!$R:$R,[2]Sheet1!$AB:$AB,"",0)</f>
        <v>2.5</v>
      </c>
      <c r="F2943" s="183" t="str">
        <f>_xlfn.XLOOKUP($A2943,[3]【2026年03月度_全社】RFM客層一覧表データ!$A:$A,[3]【2026年03月度_全社】RFM客層一覧表データ!C:C,"",0)</f>
        <v/>
      </c>
      <c r="G2943" s="183" t="str">
        <f>_xlfn.XLOOKUP($A2943,[3]【2026年03月度_全社】RFM客層一覧表データ!$A:$A,[3]【2026年03月度_全社】RFM客層一覧表データ!D:D,"",0)</f>
        <v/>
      </c>
      <c r="H2943" s="183" t="str">
        <f>_xlfn.XLOOKUP($A2943,[3]【2026年03月度_全社】RFM客層一覧表データ!$A:$A,[3]【2026年03月度_全社】RFM客層一覧表データ!E:E,"",0)</f>
        <v/>
      </c>
      <c r="I2943" s="183" t="str">
        <f>_xlfn.XLOOKUP($A2943,[3]【2026年03月度_全社】RFM客層一覧表データ!$A:$A,[3]【2026年03月度_全社】RFM客層一覧表データ!F:F,"",0)</f>
        <v/>
      </c>
      <c r="J2943" s="183">
        <v>0</v>
      </c>
      <c r="K2943" s="183">
        <v>0</v>
      </c>
      <c r="L2943" s="183">
        <v>0</v>
      </c>
      <c r="M2943" s="183">
        <v>0</v>
      </c>
      <c r="N2943" s="183">
        <v>0</v>
      </c>
      <c r="O2943" s="183">
        <v>0</v>
      </c>
      <c r="P2943" s="183">
        <v>0</v>
      </c>
      <c r="Q2943" s="183">
        <v>0</v>
      </c>
      <c r="R2943" s="183">
        <v>0</v>
      </c>
      <c r="S2943" s="183">
        <v>0</v>
      </c>
      <c r="T2943" s="183">
        <v>0</v>
      </c>
      <c r="U2943" s="183">
        <v>0</v>
      </c>
      <c r="V2943" s="183">
        <v>0</v>
      </c>
      <c r="W2943" s="183">
        <v>0</v>
      </c>
      <c r="X2943" s="183">
        <v>0</v>
      </c>
      <c r="Y2943" s="183">
        <v>0</v>
      </c>
    </row>
    <row r="2944" spans="1:25" x14ac:dyDescent="0.2">
      <c r="A2944" s="184">
        <v>12332001</v>
      </c>
      <c r="B2944" s="183" t="str">
        <f>[1]店マスタ!B2943</f>
        <v>浅井秀波堂</v>
      </c>
      <c r="C2944" s="183">
        <v>1.5</v>
      </c>
      <c r="D2944" s="183">
        <v>1.5</v>
      </c>
      <c r="E2944" s="183">
        <f>_xlfn.XLOOKUP(A2944,[2]Sheet1!$R:$R,[2]Sheet1!$AB:$AB,"",0)</f>
        <v>1.5</v>
      </c>
      <c r="F2944" s="183" t="str">
        <f>_xlfn.XLOOKUP($A2944,[3]【2026年03月度_全社】RFM客層一覧表データ!$A:$A,[3]【2026年03月度_全社】RFM客層一覧表データ!C:C,"",0)</f>
        <v/>
      </c>
      <c r="G2944" s="183" t="str">
        <f>_xlfn.XLOOKUP($A2944,[3]【2026年03月度_全社】RFM客層一覧表データ!$A:$A,[3]【2026年03月度_全社】RFM客層一覧表データ!D:D,"",0)</f>
        <v/>
      </c>
      <c r="H2944" s="183" t="str">
        <f>_xlfn.XLOOKUP($A2944,[3]【2026年03月度_全社】RFM客層一覧表データ!$A:$A,[3]【2026年03月度_全社】RFM客層一覧表データ!E:E,"",0)</f>
        <v/>
      </c>
      <c r="I2944" s="183" t="str">
        <f>_xlfn.XLOOKUP($A2944,[3]【2026年03月度_全社】RFM客層一覧表データ!$A:$A,[3]【2026年03月度_全社】RFM客層一覧表データ!F:F,"",0)</f>
        <v/>
      </c>
      <c r="J2944" s="183">
        <v>0</v>
      </c>
      <c r="K2944" s="183">
        <v>0</v>
      </c>
      <c r="L2944" s="183">
        <v>0</v>
      </c>
      <c r="M2944" s="183">
        <v>0</v>
      </c>
      <c r="N2944" s="183">
        <v>0</v>
      </c>
      <c r="O2944" s="183">
        <v>0</v>
      </c>
      <c r="P2944" s="183">
        <v>0</v>
      </c>
      <c r="Q2944" s="183">
        <v>0</v>
      </c>
      <c r="R2944" s="183">
        <v>0</v>
      </c>
      <c r="S2944" s="183">
        <v>0</v>
      </c>
      <c r="T2944" s="183">
        <v>0</v>
      </c>
      <c r="U2944" s="183">
        <v>0</v>
      </c>
      <c r="V2944" s="183">
        <v>0</v>
      </c>
      <c r="W2944" s="183">
        <v>0</v>
      </c>
      <c r="X2944" s="183">
        <v>0</v>
      </c>
      <c r="Y2944" s="183">
        <v>0</v>
      </c>
    </row>
    <row r="2945" spans="1:25" x14ac:dyDescent="0.2">
      <c r="A2945" s="184">
        <v>12332002</v>
      </c>
      <c r="B2945" s="183" t="str">
        <f>[1]店マスタ!B2944</f>
        <v>パナショップ葉栗</v>
      </c>
      <c r="C2945" s="183">
        <v>1</v>
      </c>
      <c r="D2945" s="183">
        <v>1</v>
      </c>
      <c r="E2945" s="183">
        <f>_xlfn.XLOOKUP(A2945,[2]Sheet1!$R:$R,[2]Sheet1!$AB:$AB,"",0)</f>
        <v>1</v>
      </c>
      <c r="F2945" s="183">
        <f>_xlfn.XLOOKUP($A2945,[3]【2026年03月度_全社】RFM客層一覧表データ!$A:$A,[3]【2026年03月度_全社】RFM客層一覧表データ!C:C,"",0)</f>
        <v>597</v>
      </c>
      <c r="G2945" s="183">
        <f>_xlfn.XLOOKUP($A2945,[3]【2026年03月度_全社】RFM客層一覧表データ!$A:$A,[3]【2026年03月度_全社】RFM客層一覧表データ!D:D,"",0)</f>
        <v>250</v>
      </c>
      <c r="H2945" s="183">
        <f>_xlfn.XLOOKUP($A2945,[3]【2026年03月度_全社】RFM客層一覧表データ!$A:$A,[3]【2026年03月度_全社】RFM客層一覧表データ!E:E,"",0)</f>
        <v>286</v>
      </c>
      <c r="I2945" s="183">
        <f>_xlfn.XLOOKUP($A2945,[3]【2026年03月度_全社】RFM客層一覧表データ!$A:$A,[3]【2026年03月度_全社】RFM客層一覧表データ!F:F,"",0)</f>
        <v>37</v>
      </c>
      <c r="J2945" s="183">
        <v>606</v>
      </c>
      <c r="K2945" s="183">
        <v>273</v>
      </c>
      <c r="L2945" s="183">
        <v>277</v>
      </c>
      <c r="M2945" s="183">
        <v>52</v>
      </c>
      <c r="N2945" s="183">
        <v>583</v>
      </c>
      <c r="O2945" s="183">
        <v>241</v>
      </c>
      <c r="P2945" s="183">
        <v>260</v>
      </c>
      <c r="Q2945" s="183">
        <v>49</v>
      </c>
      <c r="R2945" s="183">
        <v>579</v>
      </c>
      <c r="S2945" s="183">
        <v>269</v>
      </c>
      <c r="T2945" s="183">
        <v>269</v>
      </c>
      <c r="U2945" s="183">
        <v>42</v>
      </c>
      <c r="V2945" s="183">
        <v>676</v>
      </c>
      <c r="W2945" s="183">
        <v>270</v>
      </c>
      <c r="X2945" s="183">
        <v>282</v>
      </c>
      <c r="Y2945" s="183">
        <v>59</v>
      </c>
    </row>
    <row r="2946" spans="1:25" x14ac:dyDescent="0.2">
      <c r="A2946" s="184">
        <v>12332008</v>
      </c>
      <c r="B2946" s="183" t="str">
        <f>[1]店マスタ!B2945</f>
        <v>愛電館アラキ</v>
      </c>
      <c r="C2946" s="183">
        <v>1.5</v>
      </c>
      <c r="D2946" s="183">
        <v>1.5</v>
      </c>
      <c r="E2946" s="183">
        <f>_xlfn.XLOOKUP(A2946,[2]Sheet1!$R:$R,[2]Sheet1!$AB:$AB,"",0)</f>
        <v>1.5</v>
      </c>
      <c r="F2946" s="183">
        <f>_xlfn.XLOOKUP($A2946,[3]【2026年03月度_全社】RFM客層一覧表データ!$A:$A,[3]【2026年03月度_全社】RFM客層一覧表データ!C:C,"",0)</f>
        <v>342</v>
      </c>
      <c r="G2946" s="183">
        <f>_xlfn.XLOOKUP($A2946,[3]【2026年03月度_全社】RFM客層一覧表データ!$A:$A,[3]【2026年03月度_全社】RFM客層一覧表データ!D:D,"",0)</f>
        <v>107</v>
      </c>
      <c r="H2946" s="183">
        <f>_xlfn.XLOOKUP($A2946,[3]【2026年03月度_全社】RFM客層一覧表データ!$A:$A,[3]【2026年03月度_全社】RFM客層一覧表データ!E:E,"",0)</f>
        <v>169</v>
      </c>
      <c r="I2946" s="183">
        <f>_xlfn.XLOOKUP($A2946,[3]【2026年03月度_全社】RFM客層一覧表データ!$A:$A,[3]【2026年03月度_全社】RFM客層一覧表データ!F:F,"",0)</f>
        <v>7</v>
      </c>
      <c r="J2946" s="183">
        <v>375</v>
      </c>
      <c r="K2946" s="183">
        <v>128</v>
      </c>
      <c r="L2946" s="183">
        <v>187</v>
      </c>
      <c r="M2946" s="183">
        <v>14</v>
      </c>
      <c r="N2946" s="183">
        <v>412</v>
      </c>
      <c r="O2946" s="183">
        <v>137</v>
      </c>
      <c r="P2946" s="183">
        <v>192</v>
      </c>
      <c r="Q2946" s="183">
        <v>18</v>
      </c>
      <c r="R2946" s="183">
        <v>429</v>
      </c>
      <c r="S2946" s="183">
        <v>156</v>
      </c>
      <c r="T2946" s="183">
        <v>209</v>
      </c>
      <c r="U2946" s="183">
        <v>12</v>
      </c>
      <c r="V2946" s="183">
        <v>443</v>
      </c>
      <c r="W2946" s="183">
        <v>172</v>
      </c>
      <c r="X2946" s="183">
        <v>218</v>
      </c>
      <c r="Y2946" s="183">
        <v>16</v>
      </c>
    </row>
    <row r="2947" spans="1:25" x14ac:dyDescent="0.2">
      <c r="A2947" s="184">
        <v>12332026</v>
      </c>
      <c r="B2947" s="183" t="str">
        <f>[1]店マスタ!B2946</f>
        <v>パナショップ　西成</v>
      </c>
      <c r="C2947" s="183">
        <v>2</v>
      </c>
      <c r="D2947" s="183">
        <v>2</v>
      </c>
      <c r="E2947" s="183">
        <f>_xlfn.XLOOKUP(A2947,[2]Sheet1!$R:$R,[2]Sheet1!$AB:$AB,"",0)</f>
        <v>2</v>
      </c>
      <c r="F2947" s="183">
        <f>_xlfn.XLOOKUP($A2947,[3]【2026年03月度_全社】RFM客層一覧表データ!$A:$A,[3]【2026年03月度_全社】RFM客層一覧表データ!C:C,"",0)</f>
        <v>440</v>
      </c>
      <c r="G2947" s="183">
        <f>_xlfn.XLOOKUP($A2947,[3]【2026年03月度_全社】RFM客層一覧表データ!$A:$A,[3]【2026年03月度_全社】RFM客層一覧表データ!D:D,"",0)</f>
        <v>142</v>
      </c>
      <c r="H2947" s="183">
        <f>_xlfn.XLOOKUP($A2947,[3]【2026年03月度_全社】RFM客層一覧表データ!$A:$A,[3]【2026年03月度_全社】RFM客層一覧表データ!E:E,"",0)</f>
        <v>188</v>
      </c>
      <c r="I2947" s="183">
        <f>_xlfn.XLOOKUP($A2947,[3]【2026年03月度_全社】RFM客層一覧表データ!$A:$A,[3]【2026年03月度_全社】RFM客層一覧表データ!F:F,"",0)</f>
        <v>28</v>
      </c>
      <c r="J2947" s="183">
        <v>459</v>
      </c>
      <c r="K2947" s="183">
        <v>188</v>
      </c>
      <c r="L2947" s="183">
        <v>202</v>
      </c>
      <c r="M2947" s="183">
        <v>29</v>
      </c>
      <c r="N2947" s="183">
        <v>462</v>
      </c>
      <c r="O2947" s="183">
        <v>187</v>
      </c>
      <c r="P2947" s="183">
        <v>198</v>
      </c>
      <c r="Q2947" s="183">
        <v>34</v>
      </c>
      <c r="R2947" s="183">
        <v>463</v>
      </c>
      <c r="S2947" s="183">
        <v>187</v>
      </c>
      <c r="T2947" s="183">
        <v>202</v>
      </c>
      <c r="U2947" s="183">
        <v>37</v>
      </c>
      <c r="V2947" s="183">
        <v>469</v>
      </c>
      <c r="W2947" s="183">
        <v>201</v>
      </c>
      <c r="X2947" s="183">
        <v>197</v>
      </c>
      <c r="Y2947" s="183">
        <v>35</v>
      </c>
    </row>
    <row r="2948" spans="1:25" x14ac:dyDescent="0.2">
      <c r="A2948" s="184">
        <v>12332035</v>
      </c>
      <c r="B2948" s="183" t="str">
        <f>[1]店マスタ!B2947</f>
        <v>パナショップ　宮西</v>
      </c>
      <c r="C2948" s="183">
        <v>2</v>
      </c>
      <c r="D2948" s="183">
        <v>2</v>
      </c>
      <c r="E2948" s="183">
        <f>_xlfn.XLOOKUP(A2948,[2]Sheet1!$R:$R,[2]Sheet1!$AB:$AB,"",0)</f>
        <v>2</v>
      </c>
      <c r="F2948" s="183">
        <f>_xlfn.XLOOKUP($A2948,[3]【2026年03月度_全社】RFM客層一覧表データ!$A:$A,[3]【2026年03月度_全社】RFM客層一覧表データ!C:C,"",0)</f>
        <v>301</v>
      </c>
      <c r="G2948" s="183">
        <f>_xlfn.XLOOKUP($A2948,[3]【2026年03月度_全社】RFM客層一覧表データ!$A:$A,[3]【2026年03月度_全社】RFM客層一覧表データ!D:D,"",0)</f>
        <v>131</v>
      </c>
      <c r="H2948" s="183">
        <f>_xlfn.XLOOKUP($A2948,[3]【2026年03月度_全社】RFM客層一覧表データ!$A:$A,[3]【2026年03月度_全社】RFM客層一覧表データ!E:E,"",0)</f>
        <v>139</v>
      </c>
      <c r="I2948" s="183">
        <f>_xlfn.XLOOKUP($A2948,[3]【2026年03月度_全社】RFM客層一覧表データ!$A:$A,[3]【2026年03月度_全社】RFM客層一覧表データ!F:F,"",0)</f>
        <v>26</v>
      </c>
      <c r="J2948" s="183">
        <v>296</v>
      </c>
      <c r="K2948" s="183">
        <v>134</v>
      </c>
      <c r="L2948" s="183">
        <v>146</v>
      </c>
      <c r="M2948" s="183">
        <v>21</v>
      </c>
      <c r="N2948" s="183">
        <v>300</v>
      </c>
      <c r="O2948" s="183">
        <v>125</v>
      </c>
      <c r="P2948" s="183">
        <v>139</v>
      </c>
      <c r="Q2948" s="183">
        <v>21</v>
      </c>
      <c r="R2948" s="183">
        <v>290</v>
      </c>
      <c r="S2948" s="183">
        <v>129</v>
      </c>
      <c r="T2948" s="183">
        <v>146</v>
      </c>
      <c r="U2948" s="183">
        <v>33</v>
      </c>
      <c r="V2948" s="183">
        <v>333</v>
      </c>
      <c r="W2948" s="183">
        <v>146</v>
      </c>
      <c r="X2948" s="183">
        <v>162</v>
      </c>
      <c r="Y2948" s="183">
        <v>27</v>
      </c>
    </row>
    <row r="2949" spans="1:25" x14ac:dyDescent="0.2">
      <c r="A2949" s="184">
        <v>12332043</v>
      </c>
      <c r="B2949" s="183" t="str">
        <f>[1]店マスタ!B2948</f>
        <v>パナショップ　両郷</v>
      </c>
      <c r="C2949" s="183">
        <v>2</v>
      </c>
      <c r="D2949" s="183">
        <v>2</v>
      </c>
      <c r="E2949" s="183">
        <f>_xlfn.XLOOKUP(A2949,[2]Sheet1!$R:$R,[2]Sheet1!$AB:$AB,"",0)</f>
        <v>2</v>
      </c>
      <c r="F2949" s="183">
        <f>_xlfn.XLOOKUP($A2949,[3]【2026年03月度_全社】RFM客層一覧表データ!$A:$A,[3]【2026年03月度_全社】RFM客層一覧表データ!C:C,"",0)</f>
        <v>241</v>
      </c>
      <c r="G2949" s="183">
        <f>_xlfn.XLOOKUP($A2949,[3]【2026年03月度_全社】RFM客層一覧表データ!$A:$A,[3]【2026年03月度_全社】RFM客層一覧表データ!D:D,"",0)</f>
        <v>115</v>
      </c>
      <c r="H2949" s="183">
        <f>_xlfn.XLOOKUP($A2949,[3]【2026年03月度_全社】RFM客層一覧表データ!$A:$A,[3]【2026年03月度_全社】RFM客層一覧表データ!E:E,"",0)</f>
        <v>161</v>
      </c>
      <c r="I2949" s="183">
        <f>_xlfn.XLOOKUP($A2949,[3]【2026年03月度_全社】RFM客層一覧表データ!$A:$A,[3]【2026年03月度_全社】RFM客層一覧表データ!F:F,"",0)</f>
        <v>4</v>
      </c>
      <c r="J2949" s="183">
        <v>271</v>
      </c>
      <c r="K2949" s="183">
        <v>131</v>
      </c>
      <c r="L2949" s="183">
        <v>165</v>
      </c>
      <c r="M2949" s="183">
        <v>11</v>
      </c>
      <c r="N2949" s="183">
        <v>281</v>
      </c>
      <c r="O2949" s="183">
        <v>136</v>
      </c>
      <c r="P2949" s="183">
        <v>169</v>
      </c>
      <c r="Q2949" s="183">
        <v>14</v>
      </c>
      <c r="R2949" s="183">
        <v>302</v>
      </c>
      <c r="S2949" s="183">
        <v>135</v>
      </c>
      <c r="T2949" s="183">
        <v>175</v>
      </c>
      <c r="U2949" s="183">
        <v>8</v>
      </c>
      <c r="V2949" s="183">
        <v>310</v>
      </c>
      <c r="W2949" s="183">
        <v>135</v>
      </c>
      <c r="X2949" s="183">
        <v>179</v>
      </c>
      <c r="Y2949" s="183">
        <v>7</v>
      </c>
    </row>
    <row r="2950" spans="1:25" x14ac:dyDescent="0.2">
      <c r="A2950" s="184">
        <v>12332087</v>
      </c>
      <c r="B2950" s="183" t="str">
        <f>[1]店マスタ!B2949</f>
        <v>一宮愛電館しばた</v>
      </c>
      <c r="C2950" s="183">
        <v>1.5</v>
      </c>
      <c r="D2950" s="183">
        <v>1.5</v>
      </c>
      <c r="E2950" s="183">
        <f>_xlfn.XLOOKUP(A2950,[2]Sheet1!$R:$R,[2]Sheet1!$AB:$AB,"",0)</f>
        <v>1.5</v>
      </c>
      <c r="F2950" s="183">
        <f>_xlfn.XLOOKUP($A2950,[3]【2026年03月度_全社】RFM客層一覧表データ!$A:$A,[3]【2026年03月度_全社】RFM客層一覧表データ!C:C,"",0)</f>
        <v>458</v>
      </c>
      <c r="G2950" s="183">
        <f>_xlfn.XLOOKUP($A2950,[3]【2026年03月度_全社】RFM客層一覧表データ!$A:$A,[3]【2026年03月度_全社】RFM客層一覧表データ!D:D,"",0)</f>
        <v>155</v>
      </c>
      <c r="H2950" s="183">
        <f>_xlfn.XLOOKUP($A2950,[3]【2026年03月度_全社】RFM客層一覧表データ!$A:$A,[3]【2026年03月度_全社】RFM客層一覧表データ!E:E,"",0)</f>
        <v>197</v>
      </c>
      <c r="I2950" s="183">
        <f>_xlfn.XLOOKUP($A2950,[3]【2026年03月度_全社】RFM客層一覧表データ!$A:$A,[3]【2026年03月度_全社】RFM客層一覧表データ!F:F,"",0)</f>
        <v>50</v>
      </c>
      <c r="J2950" s="183">
        <v>520</v>
      </c>
      <c r="K2950" s="183">
        <v>165</v>
      </c>
      <c r="L2950" s="183">
        <v>208</v>
      </c>
      <c r="M2950" s="183">
        <v>40</v>
      </c>
      <c r="N2950" s="183">
        <v>509</v>
      </c>
      <c r="O2950" s="183">
        <v>201</v>
      </c>
      <c r="P2950" s="183">
        <v>209</v>
      </c>
      <c r="Q2950" s="183">
        <v>46</v>
      </c>
      <c r="R2950" s="183">
        <v>489</v>
      </c>
      <c r="S2950" s="183">
        <v>223</v>
      </c>
      <c r="T2950" s="183">
        <v>207</v>
      </c>
      <c r="U2950" s="183">
        <v>49</v>
      </c>
      <c r="V2950" s="183">
        <v>464</v>
      </c>
      <c r="W2950" s="183">
        <v>221</v>
      </c>
      <c r="X2950" s="183">
        <v>209</v>
      </c>
      <c r="Y2950" s="183">
        <v>49</v>
      </c>
    </row>
    <row r="2951" spans="1:25" x14ac:dyDescent="0.2">
      <c r="A2951" s="184">
        <v>12332143</v>
      </c>
      <c r="B2951" s="183" t="str">
        <f>[1]店マスタ!B2950</f>
        <v>パナショップ千秋南</v>
      </c>
      <c r="C2951" s="183">
        <v>4.5</v>
      </c>
      <c r="D2951" s="183">
        <v>4.5</v>
      </c>
      <c r="E2951" s="183">
        <f>_xlfn.XLOOKUP(A2951,[2]Sheet1!$R:$R,[2]Sheet1!$AB:$AB,"",0)</f>
        <v>4.5</v>
      </c>
      <c r="F2951" s="183">
        <f>_xlfn.XLOOKUP($A2951,[3]【2026年03月度_全社】RFM客層一覧表データ!$A:$A,[3]【2026年03月度_全社】RFM客層一覧表データ!C:C,"",0)</f>
        <v>960</v>
      </c>
      <c r="G2951" s="183">
        <f>_xlfn.XLOOKUP($A2951,[3]【2026年03月度_全社】RFM客層一覧表データ!$A:$A,[3]【2026年03月度_全社】RFM客層一覧表データ!D:D,"",0)</f>
        <v>423</v>
      </c>
      <c r="H2951" s="183">
        <f>_xlfn.XLOOKUP($A2951,[3]【2026年03月度_全社】RFM客層一覧表データ!$A:$A,[3]【2026年03月度_全社】RFM客層一覧表データ!E:E,"",0)</f>
        <v>450</v>
      </c>
      <c r="I2951" s="183">
        <f>_xlfn.XLOOKUP($A2951,[3]【2026年03月度_全社】RFM客層一覧表データ!$A:$A,[3]【2026年03月度_全社】RFM客層一覧表データ!F:F,"",0)</f>
        <v>51</v>
      </c>
      <c r="J2951" s="183">
        <v>971</v>
      </c>
      <c r="K2951" s="183">
        <v>427</v>
      </c>
      <c r="L2951" s="183">
        <v>451</v>
      </c>
      <c r="M2951" s="183">
        <v>56</v>
      </c>
      <c r="N2951" s="183">
        <v>976</v>
      </c>
      <c r="O2951" s="183">
        <v>445</v>
      </c>
      <c r="P2951" s="183">
        <v>455</v>
      </c>
      <c r="Q2951" s="183">
        <v>61</v>
      </c>
      <c r="R2951" s="183">
        <v>981</v>
      </c>
      <c r="S2951" s="183">
        <v>462</v>
      </c>
      <c r="T2951" s="183">
        <v>464</v>
      </c>
      <c r="U2951" s="183">
        <v>69</v>
      </c>
      <c r="V2951" s="183">
        <v>974</v>
      </c>
      <c r="W2951" s="183">
        <v>465</v>
      </c>
      <c r="X2951" s="183">
        <v>447</v>
      </c>
      <c r="Y2951" s="183">
        <v>63</v>
      </c>
    </row>
    <row r="2952" spans="1:25" x14ac:dyDescent="0.2">
      <c r="A2952" s="184">
        <v>12332156</v>
      </c>
      <c r="B2952" s="183" t="str">
        <f>[1]店マスタ!B2951</f>
        <v>パナショップ　昭和</v>
      </c>
      <c r="C2952" s="183">
        <v>2</v>
      </c>
      <c r="D2952" s="183">
        <v>2</v>
      </c>
      <c r="E2952" s="183">
        <f>_xlfn.XLOOKUP(A2952,[2]Sheet1!$R:$R,[2]Sheet1!$AB:$AB,"",0)</f>
        <v>2.5</v>
      </c>
      <c r="F2952" s="183">
        <f>_xlfn.XLOOKUP($A2952,[3]【2026年03月度_全社】RFM客層一覧表データ!$A:$A,[3]【2026年03月度_全社】RFM客層一覧表データ!C:C,"",0)</f>
        <v>348</v>
      </c>
      <c r="G2952" s="183">
        <f>_xlfn.XLOOKUP($A2952,[3]【2026年03月度_全社】RFM客層一覧表データ!$A:$A,[3]【2026年03月度_全社】RFM客層一覧表データ!D:D,"",0)</f>
        <v>132</v>
      </c>
      <c r="H2952" s="183">
        <f>_xlfn.XLOOKUP($A2952,[3]【2026年03月度_全社】RFM客層一覧表データ!$A:$A,[3]【2026年03月度_全社】RFM客層一覧表データ!E:E,"",0)</f>
        <v>181</v>
      </c>
      <c r="I2952" s="183">
        <f>_xlfn.XLOOKUP($A2952,[3]【2026年03月度_全社】RFM客層一覧表データ!$A:$A,[3]【2026年03月度_全社】RFM客層一覧表データ!F:F,"",0)</f>
        <v>23</v>
      </c>
      <c r="J2952" s="183">
        <v>346</v>
      </c>
      <c r="K2952" s="183">
        <v>151</v>
      </c>
      <c r="L2952" s="183">
        <v>192</v>
      </c>
      <c r="M2952" s="183">
        <v>15</v>
      </c>
      <c r="N2952" s="183">
        <v>366</v>
      </c>
      <c r="O2952" s="183">
        <v>126</v>
      </c>
      <c r="P2952" s="183">
        <v>195</v>
      </c>
      <c r="Q2952" s="183">
        <v>13</v>
      </c>
      <c r="R2952" s="183">
        <v>384</v>
      </c>
      <c r="S2952" s="183">
        <v>161</v>
      </c>
      <c r="T2952" s="183">
        <v>207</v>
      </c>
      <c r="U2952" s="183">
        <v>24</v>
      </c>
      <c r="V2952" s="183">
        <v>391</v>
      </c>
      <c r="W2952" s="183">
        <v>175</v>
      </c>
      <c r="X2952" s="183">
        <v>222</v>
      </c>
      <c r="Y2952" s="183">
        <v>23</v>
      </c>
    </row>
    <row r="2953" spans="1:25" x14ac:dyDescent="0.2">
      <c r="A2953" s="184">
        <v>12332180</v>
      </c>
      <c r="B2953" s="183" t="str">
        <f>[1]店マスタ!B2952</f>
        <v>パナショップ　千秋</v>
      </c>
      <c r="C2953" s="183">
        <v>1.5</v>
      </c>
      <c r="D2953" s="183">
        <v>1.5</v>
      </c>
      <c r="E2953" s="183">
        <f>_xlfn.XLOOKUP(A2953,[2]Sheet1!$R:$R,[2]Sheet1!$AB:$AB,"",0)</f>
        <v>1.5</v>
      </c>
      <c r="F2953" s="183">
        <f>_xlfn.XLOOKUP($A2953,[3]【2026年03月度_全社】RFM客層一覧表データ!$A:$A,[3]【2026年03月度_全社】RFM客層一覧表データ!C:C,"",0)</f>
        <v>670</v>
      </c>
      <c r="G2953" s="183">
        <f>_xlfn.XLOOKUP($A2953,[3]【2026年03月度_全社】RFM客層一覧表データ!$A:$A,[3]【2026年03月度_全社】RFM客層一覧表データ!D:D,"",0)</f>
        <v>287</v>
      </c>
      <c r="H2953" s="183">
        <f>_xlfn.XLOOKUP($A2953,[3]【2026年03月度_全社】RFM客層一覧表データ!$A:$A,[3]【2026年03月度_全社】RFM客層一覧表データ!E:E,"",0)</f>
        <v>324</v>
      </c>
      <c r="I2953" s="183">
        <f>_xlfn.XLOOKUP($A2953,[3]【2026年03月度_全社】RFM客層一覧表データ!$A:$A,[3]【2026年03月度_全社】RFM客層一覧表データ!F:F,"",0)</f>
        <v>52</v>
      </c>
      <c r="J2953" s="183">
        <v>672</v>
      </c>
      <c r="K2953" s="183">
        <v>291</v>
      </c>
      <c r="L2953" s="183">
        <v>332</v>
      </c>
      <c r="M2953" s="183">
        <v>37</v>
      </c>
      <c r="N2953" s="183">
        <v>688</v>
      </c>
      <c r="O2953" s="183">
        <v>271</v>
      </c>
      <c r="P2953" s="183">
        <v>337</v>
      </c>
      <c r="Q2953" s="183">
        <v>34</v>
      </c>
      <c r="R2953" s="183">
        <v>717</v>
      </c>
      <c r="S2953" s="183">
        <v>299</v>
      </c>
      <c r="T2953" s="183">
        <v>332</v>
      </c>
      <c r="U2953" s="183">
        <v>41</v>
      </c>
      <c r="V2953" s="183">
        <v>720</v>
      </c>
      <c r="W2953" s="183">
        <v>289</v>
      </c>
      <c r="X2953" s="183">
        <v>330</v>
      </c>
      <c r="Y2953" s="183">
        <v>45</v>
      </c>
    </row>
    <row r="2954" spans="1:25" x14ac:dyDescent="0.2">
      <c r="A2954" s="184">
        <v>12332191</v>
      </c>
      <c r="B2954" s="183" t="str">
        <f>[1]店マスタ!B2953</f>
        <v>パナショップ　奥町</v>
      </c>
      <c r="C2954" s="183">
        <v>2.5</v>
      </c>
      <c r="D2954" s="183">
        <v>2.5</v>
      </c>
      <c r="E2954" s="183">
        <f>_xlfn.XLOOKUP(A2954,[2]Sheet1!$R:$R,[2]Sheet1!$AB:$AB,"",0)</f>
        <v>2.5</v>
      </c>
      <c r="F2954" s="183">
        <f>_xlfn.XLOOKUP($A2954,[3]【2026年03月度_全社】RFM客層一覧表データ!$A:$A,[3]【2026年03月度_全社】RFM客層一覧表データ!C:C,"",0)</f>
        <v>799</v>
      </c>
      <c r="G2954" s="183">
        <f>_xlfn.XLOOKUP($A2954,[3]【2026年03月度_全社】RFM客層一覧表データ!$A:$A,[3]【2026年03月度_全社】RFM客層一覧表データ!D:D,"",0)</f>
        <v>322</v>
      </c>
      <c r="H2954" s="183">
        <f>_xlfn.XLOOKUP($A2954,[3]【2026年03月度_全社】RFM客層一覧表データ!$A:$A,[3]【2026年03月度_全社】RFM客層一覧表データ!E:E,"",0)</f>
        <v>360</v>
      </c>
      <c r="I2954" s="183">
        <f>_xlfn.XLOOKUP($A2954,[3]【2026年03月度_全社】RFM客層一覧表データ!$A:$A,[3]【2026年03月度_全社】RFM客層一覧表データ!F:F,"",0)</f>
        <v>69</v>
      </c>
      <c r="J2954" s="183">
        <v>771</v>
      </c>
      <c r="K2954" s="183">
        <v>316</v>
      </c>
      <c r="L2954" s="183">
        <v>361</v>
      </c>
      <c r="M2954" s="183">
        <v>55</v>
      </c>
      <c r="N2954" s="183">
        <v>773</v>
      </c>
      <c r="O2954" s="183">
        <v>309</v>
      </c>
      <c r="P2954" s="183">
        <v>362</v>
      </c>
      <c r="Q2954" s="183">
        <v>53</v>
      </c>
      <c r="R2954" s="183">
        <v>791</v>
      </c>
      <c r="S2954" s="183">
        <v>328</v>
      </c>
      <c r="T2954" s="183">
        <v>374</v>
      </c>
      <c r="U2954" s="183">
        <v>54</v>
      </c>
      <c r="V2954" s="183">
        <v>786</v>
      </c>
      <c r="W2954" s="183">
        <v>325</v>
      </c>
      <c r="X2954" s="183">
        <v>389</v>
      </c>
      <c r="Y2954" s="183">
        <v>48</v>
      </c>
    </row>
    <row r="2955" spans="1:25" x14ac:dyDescent="0.2">
      <c r="A2955" s="184">
        <v>12332219</v>
      </c>
      <c r="B2955" s="183" t="str">
        <f>[1]店マスタ!B2954</f>
        <v>一宮愛電館ヤマダ</v>
      </c>
      <c r="C2955" s="183">
        <v>3</v>
      </c>
      <c r="D2955" s="183">
        <v>3</v>
      </c>
      <c r="E2955" s="183">
        <f>_xlfn.XLOOKUP(A2955,[2]Sheet1!$R:$R,[2]Sheet1!$AB:$AB,"",0)</f>
        <v>3</v>
      </c>
      <c r="F2955" s="183">
        <f>_xlfn.XLOOKUP($A2955,[3]【2026年03月度_全社】RFM客層一覧表データ!$A:$A,[3]【2026年03月度_全社】RFM客層一覧表データ!C:C,"",0)</f>
        <v>803</v>
      </c>
      <c r="G2955" s="183">
        <f>_xlfn.XLOOKUP($A2955,[3]【2026年03月度_全社】RFM客層一覧表データ!$A:$A,[3]【2026年03月度_全社】RFM客層一覧表データ!D:D,"",0)</f>
        <v>275</v>
      </c>
      <c r="H2955" s="183">
        <f>_xlfn.XLOOKUP($A2955,[3]【2026年03月度_全社】RFM客層一覧表データ!$A:$A,[3]【2026年03月度_全社】RFM客層一覧表データ!E:E,"",0)</f>
        <v>329</v>
      </c>
      <c r="I2955" s="183">
        <f>_xlfn.XLOOKUP($A2955,[3]【2026年03月度_全社】RFM客層一覧表データ!$A:$A,[3]【2026年03月度_全社】RFM客層一覧表データ!F:F,"",0)</f>
        <v>59</v>
      </c>
      <c r="J2955" s="183">
        <v>794</v>
      </c>
      <c r="K2955" s="183">
        <v>276</v>
      </c>
      <c r="L2955" s="183">
        <v>323</v>
      </c>
      <c r="M2955" s="183">
        <v>55</v>
      </c>
      <c r="N2955" s="183">
        <v>797</v>
      </c>
      <c r="O2955" s="183">
        <v>315</v>
      </c>
      <c r="P2955" s="183">
        <v>324</v>
      </c>
      <c r="Q2955" s="183">
        <v>71</v>
      </c>
      <c r="R2955" s="183">
        <v>836</v>
      </c>
      <c r="S2955" s="183">
        <v>335</v>
      </c>
      <c r="T2955" s="183">
        <v>348</v>
      </c>
      <c r="U2955" s="183">
        <v>77</v>
      </c>
      <c r="V2955" s="183">
        <v>829</v>
      </c>
      <c r="W2955" s="183">
        <v>333</v>
      </c>
      <c r="X2955" s="183">
        <v>363</v>
      </c>
      <c r="Y2955" s="183">
        <v>72</v>
      </c>
    </row>
    <row r="2956" spans="1:25" x14ac:dyDescent="0.2">
      <c r="A2956" s="184">
        <v>12332232</v>
      </c>
      <c r="B2956" s="183" t="str">
        <f>[1]店マスタ!B2955</f>
        <v>ゴトームセン</v>
      </c>
      <c r="C2956" s="183">
        <v>2.5</v>
      </c>
      <c r="D2956" s="183">
        <v>2.5</v>
      </c>
      <c r="E2956" s="183">
        <f>_xlfn.XLOOKUP(A2956,[2]Sheet1!$R:$R,[2]Sheet1!$AB:$AB,"",0)</f>
        <v>2.5</v>
      </c>
      <c r="F2956" s="183">
        <f>_xlfn.XLOOKUP($A2956,[3]【2026年03月度_全社】RFM客層一覧表データ!$A:$A,[3]【2026年03月度_全社】RFM客層一覧表データ!C:C,"",0)</f>
        <v>593</v>
      </c>
      <c r="G2956" s="183">
        <f>_xlfn.XLOOKUP($A2956,[3]【2026年03月度_全社】RFM客層一覧表データ!$A:$A,[3]【2026年03月度_全社】RFM客層一覧表データ!D:D,"",0)</f>
        <v>315</v>
      </c>
      <c r="H2956" s="183">
        <f>_xlfn.XLOOKUP($A2956,[3]【2026年03月度_全社】RFM客層一覧表データ!$A:$A,[3]【2026年03月度_全社】RFM客層一覧表データ!E:E,"",0)</f>
        <v>383</v>
      </c>
      <c r="I2956" s="183">
        <f>_xlfn.XLOOKUP($A2956,[3]【2026年03月度_全社】RFM客層一覧表データ!$A:$A,[3]【2026年03月度_全社】RFM客層一覧表データ!F:F,"",0)</f>
        <v>14</v>
      </c>
      <c r="J2956" s="183">
        <v>607</v>
      </c>
      <c r="K2956" s="183">
        <v>320</v>
      </c>
      <c r="L2956" s="183">
        <v>370</v>
      </c>
      <c r="M2956" s="183">
        <v>16</v>
      </c>
      <c r="N2956" s="183">
        <v>604</v>
      </c>
      <c r="O2956" s="183">
        <v>342</v>
      </c>
      <c r="P2956" s="183">
        <v>362</v>
      </c>
      <c r="Q2956" s="183">
        <v>24</v>
      </c>
      <c r="R2956" s="183">
        <v>598</v>
      </c>
      <c r="S2956" s="183">
        <v>329</v>
      </c>
      <c r="T2956" s="183">
        <v>360</v>
      </c>
      <c r="U2956" s="183">
        <v>14</v>
      </c>
      <c r="V2956" s="183">
        <v>612</v>
      </c>
      <c r="W2956" s="183">
        <v>333</v>
      </c>
      <c r="X2956" s="183">
        <v>370</v>
      </c>
      <c r="Y2956" s="183">
        <v>9</v>
      </c>
    </row>
    <row r="2957" spans="1:25" x14ac:dyDescent="0.2">
      <c r="A2957" s="184">
        <v>12332238</v>
      </c>
      <c r="B2957" s="183" t="str">
        <f>[1]店マスタ!B2956</f>
        <v>一宮愛電館</v>
      </c>
      <c r="C2957" s="183">
        <v>6</v>
      </c>
      <c r="D2957" s="183">
        <v>6</v>
      </c>
      <c r="E2957" s="183">
        <f>_xlfn.XLOOKUP(A2957,[2]Sheet1!$R:$R,[2]Sheet1!$AB:$AB,"",0)</f>
        <v>6</v>
      </c>
      <c r="F2957" s="183">
        <f>_xlfn.XLOOKUP($A2957,[3]【2026年03月度_全社】RFM客層一覧表データ!$A:$A,[3]【2026年03月度_全社】RFM客層一覧表データ!C:C,"",0)</f>
        <v>1453</v>
      </c>
      <c r="G2957" s="183">
        <f>_xlfn.XLOOKUP($A2957,[3]【2026年03月度_全社】RFM客層一覧表データ!$A:$A,[3]【2026年03月度_全社】RFM客層一覧表データ!D:D,"",0)</f>
        <v>660</v>
      </c>
      <c r="H2957" s="183">
        <f>_xlfn.XLOOKUP($A2957,[3]【2026年03月度_全社】RFM客層一覧表データ!$A:$A,[3]【2026年03月度_全社】RFM客層一覧表データ!E:E,"",0)</f>
        <v>645</v>
      </c>
      <c r="I2957" s="183">
        <f>_xlfn.XLOOKUP($A2957,[3]【2026年03月度_全社】RFM客層一覧表データ!$A:$A,[3]【2026年03月度_全社】RFM客層一覧表データ!F:F,"",0)</f>
        <v>181</v>
      </c>
      <c r="J2957" s="183">
        <v>1441</v>
      </c>
      <c r="K2957" s="183">
        <v>681</v>
      </c>
      <c r="L2957" s="183">
        <v>667</v>
      </c>
      <c r="M2957" s="183">
        <v>192</v>
      </c>
      <c r="N2957" s="183">
        <v>1315</v>
      </c>
      <c r="O2957" s="183">
        <v>602</v>
      </c>
      <c r="P2957" s="183">
        <v>647</v>
      </c>
      <c r="Q2957" s="183">
        <v>111</v>
      </c>
      <c r="R2957" s="183">
        <v>1287</v>
      </c>
      <c r="S2957" s="183">
        <v>640</v>
      </c>
      <c r="T2957" s="183">
        <v>636</v>
      </c>
      <c r="U2957" s="183">
        <v>106</v>
      </c>
      <c r="V2957" s="183">
        <v>1253</v>
      </c>
      <c r="W2957" s="183">
        <v>640</v>
      </c>
      <c r="X2957" s="183">
        <v>610</v>
      </c>
      <c r="Y2957" s="183">
        <v>107</v>
      </c>
    </row>
    <row r="2958" spans="1:25" x14ac:dyDescent="0.2">
      <c r="A2958" s="184">
        <v>12332239</v>
      </c>
      <c r="B2958" s="183" t="str">
        <f>[1]店マスタ!B2957</f>
        <v>有限会社電気堂</v>
      </c>
      <c r="C2958" s="183">
        <v>2</v>
      </c>
      <c r="D2958" s="183">
        <v>2</v>
      </c>
      <c r="E2958" s="183" t="str">
        <f>_xlfn.XLOOKUP(A2958,[2]Sheet1!$R:$R,[2]Sheet1!$AB:$AB,"",0)</f>
        <v/>
      </c>
      <c r="F2958" s="183" t="str">
        <f>_xlfn.XLOOKUP($A2958,[3]【2026年03月度_全社】RFM客層一覧表データ!$A:$A,[3]【2026年03月度_全社】RFM客層一覧表データ!C:C,"",0)</f>
        <v/>
      </c>
      <c r="G2958" s="183" t="str">
        <f>_xlfn.XLOOKUP($A2958,[3]【2026年03月度_全社】RFM客層一覧表データ!$A:$A,[3]【2026年03月度_全社】RFM客層一覧表データ!D:D,"",0)</f>
        <v/>
      </c>
      <c r="H2958" s="183" t="str">
        <f>_xlfn.XLOOKUP($A2958,[3]【2026年03月度_全社】RFM客層一覧表データ!$A:$A,[3]【2026年03月度_全社】RFM客層一覧表データ!E:E,"",0)</f>
        <v/>
      </c>
      <c r="I2958" s="183" t="str">
        <f>_xlfn.XLOOKUP($A2958,[3]【2026年03月度_全社】RFM客層一覧表データ!$A:$A,[3]【2026年03月度_全社】RFM客層一覧表データ!F:F,"",0)</f>
        <v/>
      </c>
      <c r="J2958" s="183">
        <v>0</v>
      </c>
      <c r="K2958" s="183">
        <v>0</v>
      </c>
      <c r="L2958" s="183">
        <v>0</v>
      </c>
      <c r="M2958" s="183">
        <v>0</v>
      </c>
      <c r="N2958" s="183">
        <v>0</v>
      </c>
      <c r="O2958" s="183">
        <v>0</v>
      </c>
      <c r="P2958" s="183">
        <v>0</v>
      </c>
      <c r="Q2958" s="183">
        <v>0</v>
      </c>
      <c r="R2958" s="183">
        <v>0</v>
      </c>
      <c r="S2958" s="183">
        <v>0</v>
      </c>
      <c r="T2958" s="183">
        <v>0</v>
      </c>
      <c r="U2958" s="183">
        <v>0</v>
      </c>
      <c r="V2958" s="183">
        <v>0</v>
      </c>
      <c r="W2958" s="183">
        <v>0</v>
      </c>
      <c r="X2958" s="183">
        <v>0</v>
      </c>
      <c r="Y2958" s="183">
        <v>0</v>
      </c>
    </row>
    <row r="2959" spans="1:25" x14ac:dyDescent="0.2">
      <c r="A2959" s="184">
        <v>12333007</v>
      </c>
      <c r="B2959" s="183" t="str">
        <f>[1]店マスタ!B2958</f>
        <v>オオタケデンキ</v>
      </c>
      <c r="C2959" s="183">
        <v>2.5</v>
      </c>
      <c r="D2959" s="183">
        <v>1.5</v>
      </c>
      <c r="E2959" s="183">
        <f>_xlfn.XLOOKUP(A2959,[2]Sheet1!$R:$R,[2]Sheet1!$AB:$AB,"",0)</f>
        <v>1.5</v>
      </c>
      <c r="F2959" s="183" t="str">
        <f>_xlfn.XLOOKUP($A2959,[3]【2026年03月度_全社】RFM客層一覧表データ!$A:$A,[3]【2026年03月度_全社】RFM客層一覧表データ!C:C,"",0)</f>
        <v/>
      </c>
      <c r="G2959" s="183" t="str">
        <f>_xlfn.XLOOKUP($A2959,[3]【2026年03月度_全社】RFM客層一覧表データ!$A:$A,[3]【2026年03月度_全社】RFM客層一覧表データ!D:D,"",0)</f>
        <v/>
      </c>
      <c r="H2959" s="183" t="str">
        <f>_xlfn.XLOOKUP($A2959,[3]【2026年03月度_全社】RFM客層一覧表データ!$A:$A,[3]【2026年03月度_全社】RFM客層一覧表データ!E:E,"",0)</f>
        <v/>
      </c>
      <c r="I2959" s="183" t="str">
        <f>_xlfn.XLOOKUP($A2959,[3]【2026年03月度_全社】RFM客層一覧表データ!$A:$A,[3]【2026年03月度_全社】RFM客層一覧表データ!F:F,"",0)</f>
        <v/>
      </c>
      <c r="J2959" s="183">
        <v>0</v>
      </c>
      <c r="K2959" s="183">
        <v>0</v>
      </c>
      <c r="L2959" s="183">
        <v>0</v>
      </c>
      <c r="M2959" s="183">
        <v>0</v>
      </c>
      <c r="N2959" s="183">
        <v>0</v>
      </c>
      <c r="O2959" s="183">
        <v>0</v>
      </c>
      <c r="P2959" s="183">
        <v>0</v>
      </c>
      <c r="Q2959" s="183">
        <v>0</v>
      </c>
      <c r="R2959" s="183">
        <v>0</v>
      </c>
      <c r="S2959" s="183">
        <v>0</v>
      </c>
      <c r="T2959" s="183">
        <v>0</v>
      </c>
      <c r="U2959" s="183">
        <v>0</v>
      </c>
      <c r="V2959" s="183">
        <v>0</v>
      </c>
      <c r="W2959" s="183">
        <v>0</v>
      </c>
      <c r="X2959" s="183">
        <v>0</v>
      </c>
      <c r="Y2959" s="183">
        <v>0</v>
      </c>
    </row>
    <row r="2960" spans="1:25" x14ac:dyDescent="0.2">
      <c r="A2960" s="184">
        <v>12333014</v>
      </c>
      <c r="B2960" s="183" t="str">
        <f>[1]店マスタ!B2959</f>
        <v>有限会社　春日屋商店</v>
      </c>
      <c r="C2960" s="183">
        <v>1.5</v>
      </c>
      <c r="D2960" s="183">
        <v>1.5</v>
      </c>
      <c r="E2960" s="183" t="str">
        <f>_xlfn.XLOOKUP(A2960,[2]Sheet1!$R:$R,[2]Sheet1!$AB:$AB,"",0)</f>
        <v/>
      </c>
      <c r="F2960" s="183" t="str">
        <f>_xlfn.XLOOKUP($A2960,[3]【2026年03月度_全社】RFM客層一覧表データ!$A:$A,[3]【2026年03月度_全社】RFM客層一覧表データ!C:C,"",0)</f>
        <v/>
      </c>
      <c r="G2960" s="183" t="str">
        <f>_xlfn.XLOOKUP($A2960,[3]【2026年03月度_全社】RFM客層一覧表データ!$A:$A,[3]【2026年03月度_全社】RFM客層一覧表データ!D:D,"",0)</f>
        <v/>
      </c>
      <c r="H2960" s="183" t="str">
        <f>_xlfn.XLOOKUP($A2960,[3]【2026年03月度_全社】RFM客層一覧表データ!$A:$A,[3]【2026年03月度_全社】RFM客層一覧表データ!E:E,"",0)</f>
        <v/>
      </c>
      <c r="I2960" s="183" t="str">
        <f>_xlfn.XLOOKUP($A2960,[3]【2026年03月度_全社】RFM客層一覧表データ!$A:$A,[3]【2026年03月度_全社】RFM客層一覧表データ!F:F,"",0)</f>
        <v/>
      </c>
      <c r="J2960" s="183">
        <v>0</v>
      </c>
      <c r="K2960" s="183">
        <v>0</v>
      </c>
      <c r="L2960" s="183">
        <v>0</v>
      </c>
      <c r="M2960" s="183">
        <v>0</v>
      </c>
      <c r="N2960" s="183">
        <v>0</v>
      </c>
      <c r="O2960" s="183">
        <v>0</v>
      </c>
      <c r="P2960" s="183">
        <v>0</v>
      </c>
      <c r="Q2960" s="183">
        <v>0</v>
      </c>
      <c r="R2960" s="183">
        <v>0</v>
      </c>
      <c r="S2960" s="183">
        <v>0</v>
      </c>
      <c r="T2960" s="183">
        <v>0</v>
      </c>
      <c r="U2960" s="183">
        <v>0</v>
      </c>
      <c r="V2960" s="183">
        <v>0</v>
      </c>
      <c r="W2960" s="183">
        <v>0</v>
      </c>
      <c r="X2960" s="183">
        <v>0</v>
      </c>
      <c r="Y2960" s="183">
        <v>0</v>
      </c>
    </row>
    <row r="2961" spans="1:25" x14ac:dyDescent="0.2">
      <c r="A2961" s="184">
        <v>12333019</v>
      </c>
      <c r="B2961" s="183" t="str">
        <f>[1]店マスタ!B2960</f>
        <v>パナショップ　北山</v>
      </c>
      <c r="C2961" s="183">
        <v>3</v>
      </c>
      <c r="D2961" s="183">
        <v>3</v>
      </c>
      <c r="E2961" s="183">
        <f>_xlfn.XLOOKUP(A2961,[2]Sheet1!$R:$R,[2]Sheet1!$AB:$AB,"",0)</f>
        <v>3</v>
      </c>
      <c r="F2961" s="183">
        <f>_xlfn.XLOOKUP($A2961,[3]【2026年03月度_全社】RFM客層一覧表データ!$A:$A,[3]【2026年03月度_全社】RFM客層一覧表データ!C:C,"",0)</f>
        <v>1098</v>
      </c>
      <c r="G2961" s="183">
        <f>_xlfn.XLOOKUP($A2961,[3]【2026年03月度_全社】RFM客層一覧表データ!$A:$A,[3]【2026年03月度_全社】RFM客層一覧表データ!D:D,"",0)</f>
        <v>457</v>
      </c>
      <c r="H2961" s="183">
        <f>_xlfn.XLOOKUP($A2961,[3]【2026年03月度_全社】RFM客層一覧表データ!$A:$A,[3]【2026年03月度_全社】RFM客層一覧表データ!E:E,"",0)</f>
        <v>545</v>
      </c>
      <c r="I2961" s="183">
        <f>_xlfn.XLOOKUP($A2961,[3]【2026年03月度_全社】RFM客層一覧表データ!$A:$A,[3]【2026年03月度_全社】RFM客層一覧表データ!F:F,"",0)</f>
        <v>92</v>
      </c>
      <c r="J2961" s="183">
        <v>816</v>
      </c>
      <c r="K2961" s="183">
        <v>401</v>
      </c>
      <c r="L2961" s="183">
        <v>408</v>
      </c>
      <c r="M2961" s="183">
        <v>79</v>
      </c>
      <c r="N2961" s="183">
        <v>793</v>
      </c>
      <c r="O2961" s="183">
        <v>373</v>
      </c>
      <c r="P2961" s="183">
        <v>404</v>
      </c>
      <c r="Q2961" s="183">
        <v>72</v>
      </c>
      <c r="R2961" s="183">
        <v>781</v>
      </c>
      <c r="S2961" s="183">
        <v>392</v>
      </c>
      <c r="T2961" s="183">
        <v>397</v>
      </c>
      <c r="U2961" s="183">
        <v>85</v>
      </c>
      <c r="V2961" s="183">
        <v>754</v>
      </c>
      <c r="W2961" s="183">
        <v>373</v>
      </c>
      <c r="X2961" s="183">
        <v>398</v>
      </c>
      <c r="Y2961" s="183">
        <v>65</v>
      </c>
    </row>
    <row r="2962" spans="1:25" x14ac:dyDescent="0.2">
      <c r="A2962" s="184">
        <v>12333020</v>
      </c>
      <c r="B2962" s="183" t="str">
        <f>[1]店マスタ!B2961</f>
        <v>コジマ家電サービス</v>
      </c>
      <c r="C2962" s="183">
        <v>2.5</v>
      </c>
      <c r="D2962" s="183">
        <v>2.5</v>
      </c>
      <c r="E2962" s="183">
        <f>_xlfn.XLOOKUP(A2962,[2]Sheet1!$R:$R,[2]Sheet1!$AB:$AB,"",0)</f>
        <v>2.5</v>
      </c>
      <c r="F2962" s="183" t="str">
        <f>_xlfn.XLOOKUP($A2962,[3]【2026年03月度_全社】RFM客層一覧表データ!$A:$A,[3]【2026年03月度_全社】RFM客層一覧表データ!C:C,"",0)</f>
        <v/>
      </c>
      <c r="G2962" s="183" t="str">
        <f>_xlfn.XLOOKUP($A2962,[3]【2026年03月度_全社】RFM客層一覧表データ!$A:$A,[3]【2026年03月度_全社】RFM客層一覧表データ!D:D,"",0)</f>
        <v/>
      </c>
      <c r="H2962" s="183" t="str">
        <f>_xlfn.XLOOKUP($A2962,[3]【2026年03月度_全社】RFM客層一覧表データ!$A:$A,[3]【2026年03月度_全社】RFM客層一覧表データ!E:E,"",0)</f>
        <v/>
      </c>
      <c r="I2962" s="183" t="str">
        <f>_xlfn.XLOOKUP($A2962,[3]【2026年03月度_全社】RFM客層一覧表データ!$A:$A,[3]【2026年03月度_全社】RFM客層一覧表データ!F:F,"",0)</f>
        <v/>
      </c>
      <c r="J2962" s="183">
        <v>0</v>
      </c>
      <c r="K2962" s="183">
        <v>0</v>
      </c>
      <c r="L2962" s="183">
        <v>0</v>
      </c>
      <c r="M2962" s="183">
        <v>0</v>
      </c>
      <c r="N2962" s="183">
        <v>0</v>
      </c>
      <c r="O2962" s="183">
        <v>0</v>
      </c>
      <c r="P2962" s="183">
        <v>0</v>
      </c>
      <c r="Q2962" s="183">
        <v>0</v>
      </c>
      <c r="R2962" s="183">
        <v>0</v>
      </c>
      <c r="S2962" s="183">
        <v>0</v>
      </c>
      <c r="T2962" s="183">
        <v>0</v>
      </c>
      <c r="U2962" s="183">
        <v>0</v>
      </c>
      <c r="V2962" s="183">
        <v>0</v>
      </c>
      <c r="W2962" s="183">
        <v>0</v>
      </c>
      <c r="X2962" s="183">
        <v>0</v>
      </c>
      <c r="Y2962" s="183">
        <v>0</v>
      </c>
    </row>
    <row r="2963" spans="1:25" x14ac:dyDescent="0.2">
      <c r="A2963" s="184">
        <v>12333037</v>
      </c>
      <c r="B2963" s="183" t="str">
        <f>[1]店マスタ!B2962</f>
        <v>戸田通商（株）</v>
      </c>
      <c r="C2963" s="183">
        <v>1.5</v>
      </c>
      <c r="D2963" s="183">
        <v>0</v>
      </c>
      <c r="E2963" s="183" t="str">
        <f>_xlfn.XLOOKUP(A2963,[2]Sheet1!$R:$R,[2]Sheet1!$AB:$AB,"",0)</f>
        <v/>
      </c>
      <c r="F2963" s="183" t="str">
        <f>_xlfn.XLOOKUP($A2963,[3]【2026年03月度_全社】RFM客層一覧表データ!$A:$A,[3]【2026年03月度_全社】RFM客層一覧表データ!C:C,"",0)</f>
        <v/>
      </c>
      <c r="G2963" s="183" t="str">
        <f>_xlfn.XLOOKUP($A2963,[3]【2026年03月度_全社】RFM客層一覧表データ!$A:$A,[3]【2026年03月度_全社】RFM客層一覧表データ!D:D,"",0)</f>
        <v/>
      </c>
      <c r="H2963" s="183" t="str">
        <f>_xlfn.XLOOKUP($A2963,[3]【2026年03月度_全社】RFM客層一覧表データ!$A:$A,[3]【2026年03月度_全社】RFM客層一覧表データ!E:E,"",0)</f>
        <v/>
      </c>
      <c r="I2963" s="183" t="str">
        <f>_xlfn.XLOOKUP($A2963,[3]【2026年03月度_全社】RFM客層一覧表データ!$A:$A,[3]【2026年03月度_全社】RFM客層一覧表データ!F:F,"",0)</f>
        <v/>
      </c>
      <c r="J2963" s="183">
        <v>0</v>
      </c>
      <c r="K2963" s="183">
        <v>0</v>
      </c>
      <c r="L2963" s="183">
        <v>0</v>
      </c>
      <c r="M2963" s="183">
        <v>0</v>
      </c>
      <c r="N2963" s="183">
        <v>0</v>
      </c>
      <c r="O2963" s="183">
        <v>0</v>
      </c>
      <c r="P2963" s="183">
        <v>0</v>
      </c>
      <c r="Q2963" s="183">
        <v>0</v>
      </c>
      <c r="R2963" s="183">
        <v>0</v>
      </c>
      <c r="S2963" s="183">
        <v>0</v>
      </c>
      <c r="T2963" s="183">
        <v>0</v>
      </c>
      <c r="U2963" s="183">
        <v>0</v>
      </c>
      <c r="V2963" s="183">
        <v>0</v>
      </c>
      <c r="W2963" s="183">
        <v>0</v>
      </c>
      <c r="X2963" s="183">
        <v>0</v>
      </c>
      <c r="Y2963" s="183">
        <v>0</v>
      </c>
    </row>
    <row r="2964" spans="1:25" x14ac:dyDescent="0.2">
      <c r="A2964" s="184">
        <v>12333045</v>
      </c>
      <c r="B2964" s="183" t="str">
        <f>[1]店マスタ!B2963</f>
        <v>パナショップ　品野</v>
      </c>
      <c r="C2964" s="183">
        <v>1.5</v>
      </c>
      <c r="D2964" s="183">
        <v>1.5</v>
      </c>
      <c r="E2964" s="183">
        <f>_xlfn.XLOOKUP(A2964,[2]Sheet1!$R:$R,[2]Sheet1!$AB:$AB,"",0)</f>
        <v>1.5</v>
      </c>
      <c r="F2964" s="183">
        <f>_xlfn.XLOOKUP($A2964,[3]【2026年03月度_全社】RFM客層一覧表データ!$A:$A,[3]【2026年03月度_全社】RFM客層一覧表データ!C:C,"",0)</f>
        <v>478</v>
      </c>
      <c r="G2964" s="183">
        <f>_xlfn.XLOOKUP($A2964,[3]【2026年03月度_全社】RFM客層一覧表データ!$A:$A,[3]【2026年03月度_全社】RFM客層一覧表データ!D:D,"",0)</f>
        <v>240</v>
      </c>
      <c r="H2964" s="183">
        <f>_xlfn.XLOOKUP($A2964,[3]【2026年03月度_全社】RFM客層一覧表データ!$A:$A,[3]【2026年03月度_全社】RFM客層一覧表データ!E:E,"",0)</f>
        <v>309</v>
      </c>
      <c r="I2964" s="183">
        <f>_xlfn.XLOOKUP($A2964,[3]【2026年03月度_全社】RFM客層一覧表データ!$A:$A,[3]【2026年03月度_全社】RFM客層一覧表データ!F:F,"",0)</f>
        <v>20</v>
      </c>
      <c r="J2964" s="183">
        <v>525</v>
      </c>
      <c r="K2964" s="183">
        <v>255</v>
      </c>
      <c r="L2964" s="183">
        <v>329</v>
      </c>
      <c r="M2964" s="183">
        <v>17</v>
      </c>
      <c r="N2964" s="183">
        <v>558</v>
      </c>
      <c r="O2964" s="183">
        <v>272</v>
      </c>
      <c r="P2964" s="183">
        <v>346</v>
      </c>
      <c r="Q2964" s="183">
        <v>20</v>
      </c>
      <c r="R2964" s="183">
        <v>616</v>
      </c>
      <c r="S2964" s="183">
        <v>291</v>
      </c>
      <c r="T2964" s="183">
        <v>384</v>
      </c>
      <c r="U2964" s="183">
        <v>20</v>
      </c>
      <c r="V2964" s="183">
        <v>656</v>
      </c>
      <c r="W2964" s="183">
        <v>321</v>
      </c>
      <c r="X2964" s="183">
        <v>407</v>
      </c>
      <c r="Y2964" s="183">
        <v>27</v>
      </c>
    </row>
    <row r="2965" spans="1:25" x14ac:dyDescent="0.2">
      <c r="A2965" s="184">
        <v>12333057</v>
      </c>
      <c r="B2965" s="183" t="str">
        <f>[1]店マスタ!B2964</f>
        <v>ドリームワン　イワハシ</v>
      </c>
      <c r="C2965" s="183">
        <v>3</v>
      </c>
      <c r="D2965" s="183">
        <v>3</v>
      </c>
      <c r="E2965" s="183">
        <f>_xlfn.XLOOKUP(A2965,[2]Sheet1!$R:$R,[2]Sheet1!$AB:$AB,"",0)</f>
        <v>3</v>
      </c>
      <c r="F2965" s="183" t="str">
        <f>_xlfn.XLOOKUP($A2965,[3]【2026年03月度_全社】RFM客層一覧表データ!$A:$A,[3]【2026年03月度_全社】RFM客層一覧表データ!C:C,"",0)</f>
        <v/>
      </c>
      <c r="G2965" s="183" t="str">
        <f>_xlfn.XLOOKUP($A2965,[3]【2026年03月度_全社】RFM客層一覧表データ!$A:$A,[3]【2026年03月度_全社】RFM客層一覧表データ!D:D,"",0)</f>
        <v/>
      </c>
      <c r="H2965" s="183" t="str">
        <f>_xlfn.XLOOKUP($A2965,[3]【2026年03月度_全社】RFM客層一覧表データ!$A:$A,[3]【2026年03月度_全社】RFM客層一覧表データ!E:E,"",0)</f>
        <v/>
      </c>
      <c r="I2965" s="183" t="str">
        <f>_xlfn.XLOOKUP($A2965,[3]【2026年03月度_全社】RFM客層一覧表データ!$A:$A,[3]【2026年03月度_全社】RFM客層一覧表データ!F:F,"",0)</f>
        <v/>
      </c>
      <c r="J2965" s="183">
        <v>0</v>
      </c>
      <c r="K2965" s="183">
        <v>0</v>
      </c>
      <c r="L2965" s="183">
        <v>0</v>
      </c>
      <c r="M2965" s="183">
        <v>0</v>
      </c>
      <c r="N2965" s="183">
        <v>0</v>
      </c>
      <c r="O2965" s="183">
        <v>0</v>
      </c>
      <c r="P2965" s="183">
        <v>0</v>
      </c>
      <c r="Q2965" s="183">
        <v>0</v>
      </c>
      <c r="R2965" s="183">
        <v>0</v>
      </c>
      <c r="S2965" s="183">
        <v>0</v>
      </c>
      <c r="T2965" s="183">
        <v>0</v>
      </c>
      <c r="U2965" s="183">
        <v>0</v>
      </c>
      <c r="V2965" s="183">
        <v>0</v>
      </c>
      <c r="W2965" s="183">
        <v>0</v>
      </c>
      <c r="X2965" s="183">
        <v>0</v>
      </c>
      <c r="Y2965" s="183">
        <v>0</v>
      </c>
    </row>
    <row r="2966" spans="1:25" x14ac:dyDescent="0.2">
      <c r="A2966" s="184">
        <v>12334010</v>
      </c>
      <c r="B2966" s="183" t="str">
        <f>[1]店マスタ!B2965</f>
        <v>有限会社尾関電機商会</v>
      </c>
      <c r="C2966" s="183">
        <v>4</v>
      </c>
      <c r="D2966" s="183">
        <v>4</v>
      </c>
      <c r="E2966" s="183">
        <f>_xlfn.XLOOKUP(A2966,[2]Sheet1!$R:$R,[2]Sheet1!$AB:$AB,"",0)</f>
        <v>4</v>
      </c>
      <c r="F2966" s="183">
        <f>_xlfn.XLOOKUP($A2966,[3]【2026年03月度_全社】RFM客層一覧表データ!$A:$A,[3]【2026年03月度_全社】RFM客層一覧表データ!C:C,"",0)</f>
        <v>1033</v>
      </c>
      <c r="G2966" s="183">
        <f>_xlfn.XLOOKUP($A2966,[3]【2026年03月度_全社】RFM客層一覧表データ!$A:$A,[3]【2026年03月度_全社】RFM客層一覧表データ!D:D,"",0)</f>
        <v>410</v>
      </c>
      <c r="H2966" s="183">
        <f>_xlfn.XLOOKUP($A2966,[3]【2026年03月度_全社】RFM客層一覧表データ!$A:$A,[3]【2026年03月度_全社】RFM客層一覧表データ!E:E,"",0)</f>
        <v>534</v>
      </c>
      <c r="I2966" s="183">
        <f>_xlfn.XLOOKUP($A2966,[3]【2026年03月度_全社】RFM客層一覧表データ!$A:$A,[3]【2026年03月度_全社】RFM客層一覧表データ!F:F,"",0)</f>
        <v>55</v>
      </c>
      <c r="J2966" s="183">
        <v>1062</v>
      </c>
      <c r="K2966" s="183">
        <v>423</v>
      </c>
      <c r="L2966" s="183">
        <v>558</v>
      </c>
      <c r="M2966" s="183">
        <v>53</v>
      </c>
      <c r="N2966" s="183">
        <v>1070</v>
      </c>
      <c r="O2966" s="183">
        <v>420</v>
      </c>
      <c r="P2966" s="183">
        <v>554</v>
      </c>
      <c r="Q2966" s="183">
        <v>56</v>
      </c>
      <c r="R2966" s="183">
        <v>1112</v>
      </c>
      <c r="S2966" s="183">
        <v>446</v>
      </c>
      <c r="T2966" s="183">
        <v>583</v>
      </c>
      <c r="U2966" s="183">
        <v>74</v>
      </c>
      <c r="V2966" s="183">
        <v>1118</v>
      </c>
      <c r="W2966" s="183">
        <v>487</v>
      </c>
      <c r="X2966" s="183">
        <v>607</v>
      </c>
      <c r="Y2966" s="183">
        <v>72</v>
      </c>
    </row>
    <row r="2967" spans="1:25" x14ac:dyDescent="0.2">
      <c r="A2967" s="184">
        <v>12334015</v>
      </c>
      <c r="B2967" s="183" t="str">
        <f>[1]店マスタ!B2966</f>
        <v>尾関電機　半田店</v>
      </c>
      <c r="C2967" s="183">
        <v>1.5</v>
      </c>
      <c r="D2967" s="183">
        <v>1.5</v>
      </c>
      <c r="E2967" s="183">
        <f>_xlfn.XLOOKUP(A2967,[2]Sheet1!$R:$R,[2]Sheet1!$AB:$AB,"",0)</f>
        <v>1.5</v>
      </c>
      <c r="F2967" s="183" t="str">
        <f>_xlfn.XLOOKUP($A2967,[3]【2026年03月度_全社】RFM客層一覧表データ!$A:$A,[3]【2026年03月度_全社】RFM客層一覧表データ!C:C,"",0)</f>
        <v/>
      </c>
      <c r="G2967" s="183" t="str">
        <f>_xlfn.XLOOKUP($A2967,[3]【2026年03月度_全社】RFM客層一覧表データ!$A:$A,[3]【2026年03月度_全社】RFM客層一覧表データ!D:D,"",0)</f>
        <v/>
      </c>
      <c r="H2967" s="183" t="str">
        <f>_xlfn.XLOOKUP($A2967,[3]【2026年03月度_全社】RFM客層一覧表データ!$A:$A,[3]【2026年03月度_全社】RFM客層一覧表データ!E:E,"",0)</f>
        <v/>
      </c>
      <c r="I2967" s="183" t="str">
        <f>_xlfn.XLOOKUP($A2967,[3]【2026年03月度_全社】RFM客層一覧表データ!$A:$A,[3]【2026年03月度_全社】RFM客層一覧表データ!F:F,"",0)</f>
        <v/>
      </c>
      <c r="J2967" s="183">
        <v>0</v>
      </c>
      <c r="K2967" s="183">
        <v>0</v>
      </c>
      <c r="L2967" s="183">
        <v>0</v>
      </c>
      <c r="M2967" s="183">
        <v>0</v>
      </c>
      <c r="N2967" s="183">
        <v>0</v>
      </c>
      <c r="O2967" s="183">
        <v>0</v>
      </c>
      <c r="P2967" s="183">
        <v>0</v>
      </c>
      <c r="Q2967" s="183">
        <v>0</v>
      </c>
      <c r="R2967" s="183">
        <v>0</v>
      </c>
      <c r="S2967" s="183">
        <v>0</v>
      </c>
      <c r="T2967" s="183">
        <v>0</v>
      </c>
      <c r="U2967" s="183">
        <v>0</v>
      </c>
      <c r="V2967" s="183">
        <v>0</v>
      </c>
      <c r="W2967" s="183">
        <v>0</v>
      </c>
      <c r="X2967" s="183">
        <v>0</v>
      </c>
      <c r="Y2967" s="183">
        <v>0</v>
      </c>
    </row>
    <row r="2968" spans="1:25" x14ac:dyDescent="0.2">
      <c r="A2968" s="184">
        <v>12334050</v>
      </c>
      <c r="B2968" s="183" t="str">
        <f>[1]店マスタ!B2967</f>
        <v>五月堂</v>
      </c>
      <c r="C2968" s="183">
        <v>2.5</v>
      </c>
      <c r="D2968" s="183">
        <v>2.5</v>
      </c>
      <c r="E2968" s="183">
        <f>_xlfn.XLOOKUP(A2968,[2]Sheet1!$R:$R,[2]Sheet1!$AB:$AB,"",0)</f>
        <v>2.5</v>
      </c>
      <c r="F2968" s="183" t="str">
        <f>_xlfn.XLOOKUP($A2968,[3]【2026年03月度_全社】RFM客層一覧表データ!$A:$A,[3]【2026年03月度_全社】RFM客層一覧表データ!C:C,"",0)</f>
        <v/>
      </c>
      <c r="G2968" s="183" t="str">
        <f>_xlfn.XLOOKUP($A2968,[3]【2026年03月度_全社】RFM客層一覧表データ!$A:$A,[3]【2026年03月度_全社】RFM客層一覧表データ!D:D,"",0)</f>
        <v/>
      </c>
      <c r="H2968" s="183" t="str">
        <f>_xlfn.XLOOKUP($A2968,[3]【2026年03月度_全社】RFM客層一覧表データ!$A:$A,[3]【2026年03月度_全社】RFM客層一覧表データ!E:E,"",0)</f>
        <v/>
      </c>
      <c r="I2968" s="183" t="str">
        <f>_xlfn.XLOOKUP($A2968,[3]【2026年03月度_全社】RFM客層一覧表データ!$A:$A,[3]【2026年03月度_全社】RFM客層一覧表データ!F:F,"",0)</f>
        <v/>
      </c>
      <c r="J2968" s="183">
        <v>0</v>
      </c>
      <c r="K2968" s="183">
        <v>0</v>
      </c>
      <c r="L2968" s="183">
        <v>0</v>
      </c>
      <c r="M2968" s="183">
        <v>0</v>
      </c>
      <c r="N2968" s="183">
        <v>0</v>
      </c>
      <c r="O2968" s="183">
        <v>0</v>
      </c>
      <c r="P2968" s="183">
        <v>0</v>
      </c>
      <c r="Q2968" s="183">
        <v>0</v>
      </c>
      <c r="R2968" s="183">
        <v>0</v>
      </c>
      <c r="S2968" s="183">
        <v>0</v>
      </c>
      <c r="T2968" s="183">
        <v>0</v>
      </c>
      <c r="U2968" s="183">
        <v>0</v>
      </c>
      <c r="V2968" s="183">
        <v>0</v>
      </c>
      <c r="W2968" s="183">
        <v>0</v>
      </c>
      <c r="X2968" s="183">
        <v>0</v>
      </c>
      <c r="Y2968" s="183">
        <v>0</v>
      </c>
    </row>
    <row r="2969" spans="1:25" x14ac:dyDescent="0.2">
      <c r="A2969" s="184">
        <v>12334170</v>
      </c>
      <c r="B2969" s="183" t="str">
        <f>[1]店マスタ!B2968</f>
        <v>パナミック　ホリサキ</v>
      </c>
      <c r="C2969" s="183">
        <v>1</v>
      </c>
      <c r="D2969" s="183">
        <v>1</v>
      </c>
      <c r="E2969" s="183">
        <f>_xlfn.XLOOKUP(A2969,[2]Sheet1!$R:$R,[2]Sheet1!$AB:$AB,"",0)</f>
        <v>1</v>
      </c>
      <c r="F2969" s="183" t="str">
        <f>_xlfn.XLOOKUP($A2969,[3]【2026年03月度_全社】RFM客層一覧表データ!$A:$A,[3]【2026年03月度_全社】RFM客層一覧表データ!C:C,"",0)</f>
        <v/>
      </c>
      <c r="G2969" s="183" t="str">
        <f>_xlfn.XLOOKUP($A2969,[3]【2026年03月度_全社】RFM客層一覧表データ!$A:$A,[3]【2026年03月度_全社】RFM客層一覧表データ!D:D,"",0)</f>
        <v/>
      </c>
      <c r="H2969" s="183" t="str">
        <f>_xlfn.XLOOKUP($A2969,[3]【2026年03月度_全社】RFM客層一覧表データ!$A:$A,[3]【2026年03月度_全社】RFM客層一覧表データ!E:E,"",0)</f>
        <v/>
      </c>
      <c r="I2969" s="183" t="str">
        <f>_xlfn.XLOOKUP($A2969,[3]【2026年03月度_全社】RFM客層一覧表データ!$A:$A,[3]【2026年03月度_全社】RFM客層一覧表データ!F:F,"",0)</f>
        <v/>
      </c>
      <c r="J2969" s="183">
        <v>0</v>
      </c>
      <c r="K2969" s="183">
        <v>0</v>
      </c>
      <c r="L2969" s="183">
        <v>0</v>
      </c>
      <c r="M2969" s="183">
        <v>0</v>
      </c>
      <c r="N2969" s="183">
        <v>0</v>
      </c>
      <c r="O2969" s="183">
        <v>0</v>
      </c>
      <c r="P2969" s="183">
        <v>0</v>
      </c>
      <c r="Q2969" s="183">
        <v>0</v>
      </c>
      <c r="R2969" s="183">
        <v>0</v>
      </c>
      <c r="S2969" s="183">
        <v>0</v>
      </c>
      <c r="T2969" s="183">
        <v>0</v>
      </c>
      <c r="U2969" s="183">
        <v>0</v>
      </c>
      <c r="V2969" s="183">
        <v>0</v>
      </c>
      <c r="W2969" s="183">
        <v>0</v>
      </c>
      <c r="X2969" s="183">
        <v>0</v>
      </c>
      <c r="Y2969" s="183">
        <v>0</v>
      </c>
    </row>
    <row r="2970" spans="1:25" x14ac:dyDescent="0.2">
      <c r="A2970" s="184">
        <v>12334200</v>
      </c>
      <c r="B2970" s="183" t="str">
        <f>[1]店マスタ!B2969</f>
        <v>ｅでんきしんかい</v>
      </c>
      <c r="C2970" s="183">
        <v>5</v>
      </c>
      <c r="D2970" s="183">
        <v>5</v>
      </c>
      <c r="E2970" s="183">
        <f>_xlfn.XLOOKUP(A2970,[2]Sheet1!$R:$R,[2]Sheet1!$AB:$AB,"",0)</f>
        <v>5</v>
      </c>
      <c r="F2970" s="183">
        <f>_xlfn.XLOOKUP($A2970,[3]【2026年03月度_全社】RFM客層一覧表データ!$A:$A,[3]【2026年03月度_全社】RFM客層一覧表データ!C:C,"",0)</f>
        <v>2197</v>
      </c>
      <c r="G2970" s="183">
        <f>_xlfn.XLOOKUP($A2970,[3]【2026年03月度_全社】RFM客層一覧表データ!$A:$A,[3]【2026年03月度_全社】RFM客層一覧表データ!D:D,"",0)</f>
        <v>1053</v>
      </c>
      <c r="H2970" s="183">
        <f>_xlfn.XLOOKUP($A2970,[3]【2026年03月度_全社】RFM客層一覧表データ!$A:$A,[3]【2026年03月度_全社】RFM客層一覧表データ!E:E,"",0)</f>
        <v>1403</v>
      </c>
      <c r="I2970" s="183">
        <f>_xlfn.XLOOKUP($A2970,[3]【2026年03月度_全社】RFM客層一覧表データ!$A:$A,[3]【2026年03月度_全社】RFM客層一覧表データ!F:F,"",0)</f>
        <v>77</v>
      </c>
      <c r="J2970" s="183">
        <v>2252</v>
      </c>
      <c r="K2970" s="183">
        <v>1084</v>
      </c>
      <c r="L2970" s="183">
        <v>1453</v>
      </c>
      <c r="M2970" s="183">
        <v>81</v>
      </c>
      <c r="N2970" s="183">
        <v>2316</v>
      </c>
      <c r="O2970" s="183">
        <v>1124</v>
      </c>
      <c r="P2970" s="183">
        <v>1501</v>
      </c>
      <c r="Q2970" s="183">
        <v>74</v>
      </c>
      <c r="R2970" s="183">
        <v>2415</v>
      </c>
      <c r="S2970" s="183">
        <v>1164</v>
      </c>
      <c r="T2970" s="183">
        <v>1579</v>
      </c>
      <c r="U2970" s="183">
        <v>91</v>
      </c>
      <c r="V2970" s="183">
        <v>2459</v>
      </c>
      <c r="W2970" s="183">
        <v>1242</v>
      </c>
      <c r="X2970" s="183">
        <v>1623</v>
      </c>
      <c r="Y2970" s="183">
        <v>80</v>
      </c>
    </row>
    <row r="2971" spans="1:25" x14ac:dyDescent="0.2">
      <c r="A2971" s="184">
        <v>12334210</v>
      </c>
      <c r="B2971" s="183" t="str">
        <f>[1]店マスタ!B2970</f>
        <v>株式会社　ｅでんき</v>
      </c>
      <c r="C2971" s="183">
        <v>0.5</v>
      </c>
      <c r="D2971" s="183">
        <v>0.5</v>
      </c>
      <c r="E2971" s="183">
        <f>_xlfn.XLOOKUP(A2971,[2]Sheet1!$R:$R,[2]Sheet1!$AB:$AB,"",0)</f>
        <v>0.5</v>
      </c>
      <c r="F2971" s="183" t="str">
        <f>_xlfn.XLOOKUP($A2971,[3]【2026年03月度_全社】RFM客層一覧表データ!$A:$A,[3]【2026年03月度_全社】RFM客層一覧表データ!C:C,"",0)</f>
        <v/>
      </c>
      <c r="G2971" s="183" t="str">
        <f>_xlfn.XLOOKUP($A2971,[3]【2026年03月度_全社】RFM客層一覧表データ!$A:$A,[3]【2026年03月度_全社】RFM客層一覧表データ!D:D,"",0)</f>
        <v/>
      </c>
      <c r="H2971" s="183" t="str">
        <f>_xlfn.XLOOKUP($A2971,[3]【2026年03月度_全社】RFM客層一覧表データ!$A:$A,[3]【2026年03月度_全社】RFM客層一覧表データ!E:E,"",0)</f>
        <v/>
      </c>
      <c r="I2971" s="183" t="str">
        <f>_xlfn.XLOOKUP($A2971,[3]【2026年03月度_全社】RFM客層一覧表データ!$A:$A,[3]【2026年03月度_全社】RFM客層一覧表データ!F:F,"",0)</f>
        <v/>
      </c>
      <c r="J2971" s="183">
        <v>0</v>
      </c>
      <c r="K2971" s="183">
        <v>0</v>
      </c>
      <c r="L2971" s="183">
        <v>0</v>
      </c>
      <c r="M2971" s="183">
        <v>0</v>
      </c>
      <c r="N2971" s="183">
        <v>0</v>
      </c>
      <c r="O2971" s="183">
        <v>0</v>
      </c>
      <c r="P2971" s="183">
        <v>0</v>
      </c>
      <c r="Q2971" s="183">
        <v>0</v>
      </c>
      <c r="R2971" s="183">
        <v>0</v>
      </c>
      <c r="S2971" s="183">
        <v>0</v>
      </c>
      <c r="T2971" s="183">
        <v>0</v>
      </c>
      <c r="U2971" s="183">
        <v>0</v>
      </c>
      <c r="V2971" s="183">
        <v>0</v>
      </c>
      <c r="W2971" s="183">
        <v>0</v>
      </c>
      <c r="X2971" s="183">
        <v>0</v>
      </c>
      <c r="Y2971" s="183">
        <v>0</v>
      </c>
    </row>
    <row r="2972" spans="1:25" x14ac:dyDescent="0.2">
      <c r="A2972" s="184">
        <v>12334940</v>
      </c>
      <c r="B2972" s="183" t="str">
        <f>[1]店マスタ!B2971</f>
        <v>電化のみやつ</v>
      </c>
      <c r="C2972" s="183">
        <v>1.5</v>
      </c>
      <c r="D2972" s="183">
        <v>1.5</v>
      </c>
      <c r="E2972" s="183">
        <f>_xlfn.XLOOKUP(A2972,[2]Sheet1!$R:$R,[2]Sheet1!$AB:$AB,"",0)</f>
        <v>1.5</v>
      </c>
      <c r="F2972" s="183" t="str">
        <f>_xlfn.XLOOKUP($A2972,[3]【2026年03月度_全社】RFM客層一覧表データ!$A:$A,[3]【2026年03月度_全社】RFM客層一覧表データ!C:C,"",0)</f>
        <v/>
      </c>
      <c r="G2972" s="183" t="str">
        <f>_xlfn.XLOOKUP($A2972,[3]【2026年03月度_全社】RFM客層一覧表データ!$A:$A,[3]【2026年03月度_全社】RFM客層一覧表データ!D:D,"",0)</f>
        <v/>
      </c>
      <c r="H2972" s="183" t="str">
        <f>_xlfn.XLOOKUP($A2972,[3]【2026年03月度_全社】RFM客層一覧表データ!$A:$A,[3]【2026年03月度_全社】RFM客層一覧表データ!E:E,"",0)</f>
        <v/>
      </c>
      <c r="I2972" s="183" t="str">
        <f>_xlfn.XLOOKUP($A2972,[3]【2026年03月度_全社】RFM客層一覧表データ!$A:$A,[3]【2026年03月度_全社】RFM客層一覧表データ!F:F,"",0)</f>
        <v/>
      </c>
      <c r="J2972" s="183">
        <v>0</v>
      </c>
      <c r="K2972" s="183">
        <v>0</v>
      </c>
      <c r="L2972" s="183">
        <v>0</v>
      </c>
      <c r="M2972" s="183">
        <v>0</v>
      </c>
      <c r="N2972" s="183">
        <v>0</v>
      </c>
      <c r="O2972" s="183">
        <v>0</v>
      </c>
      <c r="P2972" s="183">
        <v>0</v>
      </c>
      <c r="Q2972" s="183">
        <v>0</v>
      </c>
      <c r="R2972" s="183">
        <v>0</v>
      </c>
      <c r="S2972" s="183">
        <v>0</v>
      </c>
      <c r="T2972" s="183">
        <v>0</v>
      </c>
      <c r="U2972" s="183">
        <v>0</v>
      </c>
      <c r="V2972" s="183">
        <v>0</v>
      </c>
      <c r="W2972" s="183">
        <v>0</v>
      </c>
      <c r="X2972" s="183">
        <v>0</v>
      </c>
      <c r="Y2972" s="183">
        <v>0</v>
      </c>
    </row>
    <row r="2973" spans="1:25" x14ac:dyDescent="0.2">
      <c r="A2973" s="184">
        <v>12335022</v>
      </c>
      <c r="B2973" s="183" t="str">
        <f>[1]店マスタ!B2972</f>
        <v>（株）共栄堂</v>
      </c>
      <c r="C2973" s="183">
        <v>8</v>
      </c>
      <c r="D2973" s="183">
        <v>6.5</v>
      </c>
      <c r="E2973" s="183">
        <f>_xlfn.XLOOKUP(A2973,[2]Sheet1!$R:$R,[2]Sheet1!$AB:$AB,"",0)</f>
        <v>6.5</v>
      </c>
      <c r="F2973" s="183">
        <f>_xlfn.XLOOKUP($A2973,[3]【2026年03月度_全社】RFM客層一覧表データ!$A:$A,[3]【2026年03月度_全社】RFM客層一覧表データ!C:C,"",0)</f>
        <v>2081</v>
      </c>
      <c r="G2973" s="183">
        <f>_xlfn.XLOOKUP($A2973,[3]【2026年03月度_全社】RFM客層一覧表データ!$A:$A,[3]【2026年03月度_全社】RFM客層一覧表データ!D:D,"",0)</f>
        <v>859</v>
      </c>
      <c r="H2973" s="183">
        <f>_xlfn.XLOOKUP($A2973,[3]【2026年03月度_全社】RFM客層一覧表データ!$A:$A,[3]【2026年03月度_全社】RFM客層一覧表データ!E:E,"",0)</f>
        <v>831</v>
      </c>
      <c r="I2973" s="183">
        <f>_xlfn.XLOOKUP($A2973,[3]【2026年03月度_全社】RFM客層一覧表データ!$A:$A,[3]【2026年03月度_全社】RFM客層一覧表データ!F:F,"",0)</f>
        <v>225</v>
      </c>
      <c r="J2973" s="183">
        <v>2028</v>
      </c>
      <c r="K2973" s="183">
        <v>779</v>
      </c>
      <c r="L2973" s="183">
        <v>818</v>
      </c>
      <c r="M2973" s="183">
        <v>178</v>
      </c>
      <c r="N2973" s="183">
        <v>2016</v>
      </c>
      <c r="O2973" s="183">
        <v>762</v>
      </c>
      <c r="P2973" s="183">
        <v>819</v>
      </c>
      <c r="Q2973" s="183">
        <v>149</v>
      </c>
      <c r="R2973" s="183">
        <v>2044</v>
      </c>
      <c r="S2973" s="183">
        <v>838</v>
      </c>
      <c r="T2973" s="183">
        <v>816</v>
      </c>
      <c r="U2973" s="183">
        <v>201</v>
      </c>
      <c r="V2973" s="183">
        <v>1996</v>
      </c>
      <c r="W2973" s="183">
        <v>830</v>
      </c>
      <c r="X2973" s="183">
        <v>810</v>
      </c>
      <c r="Y2973" s="183">
        <v>190</v>
      </c>
    </row>
    <row r="2974" spans="1:25" x14ac:dyDescent="0.2">
      <c r="A2974" s="184">
        <v>12335027</v>
      </c>
      <c r="B2974" s="183" t="str">
        <f>[1]店マスタ!B2973</f>
        <v>パナショップ　坂下</v>
      </c>
      <c r="C2974" s="183">
        <v>4</v>
      </c>
      <c r="D2974" s="183">
        <v>4</v>
      </c>
      <c r="E2974" s="183">
        <f>_xlfn.XLOOKUP(A2974,[2]Sheet1!$R:$R,[2]Sheet1!$AB:$AB,"",0)</f>
        <v>4</v>
      </c>
      <c r="F2974" s="183">
        <f>_xlfn.XLOOKUP($A2974,[3]【2026年03月度_全社】RFM客層一覧表データ!$A:$A,[3]【2026年03月度_全社】RFM客層一覧表データ!C:C,"",0)</f>
        <v>927</v>
      </c>
      <c r="G2974" s="183">
        <f>_xlfn.XLOOKUP($A2974,[3]【2026年03月度_全社】RFM客層一覧表データ!$A:$A,[3]【2026年03月度_全社】RFM客層一覧表データ!D:D,"",0)</f>
        <v>395</v>
      </c>
      <c r="H2974" s="183">
        <f>_xlfn.XLOOKUP($A2974,[3]【2026年03月度_全社】RFM客層一覧表データ!$A:$A,[3]【2026年03月度_全社】RFM客層一覧表データ!E:E,"",0)</f>
        <v>497</v>
      </c>
      <c r="I2974" s="183">
        <f>_xlfn.XLOOKUP($A2974,[3]【2026年03月度_全社】RFM客層一覧表データ!$A:$A,[3]【2026年03月度_全社】RFM客層一覧表データ!F:F,"",0)</f>
        <v>53</v>
      </c>
      <c r="J2974" s="183">
        <v>945</v>
      </c>
      <c r="K2974" s="183">
        <v>410</v>
      </c>
      <c r="L2974" s="183">
        <v>505</v>
      </c>
      <c r="M2974" s="183">
        <v>33</v>
      </c>
      <c r="N2974" s="183">
        <v>990</v>
      </c>
      <c r="O2974" s="183">
        <v>387</v>
      </c>
      <c r="P2974" s="183">
        <v>514</v>
      </c>
      <c r="Q2974" s="183">
        <v>55</v>
      </c>
      <c r="R2974" s="183">
        <v>1039</v>
      </c>
      <c r="S2974" s="183">
        <v>399</v>
      </c>
      <c r="T2974" s="183">
        <v>535</v>
      </c>
      <c r="U2974" s="183">
        <v>56</v>
      </c>
      <c r="V2974" s="183">
        <v>1062</v>
      </c>
      <c r="W2974" s="183">
        <v>441</v>
      </c>
      <c r="X2974" s="183">
        <v>541</v>
      </c>
      <c r="Y2974" s="183">
        <v>66</v>
      </c>
    </row>
    <row r="2975" spans="1:25" x14ac:dyDescent="0.2">
      <c r="A2975" s="184">
        <v>12335070</v>
      </c>
      <c r="B2975" s="183" t="str">
        <f>[1]店マスタ!B2974</f>
        <v>パナショップ高蔵寺ニュータウン</v>
      </c>
      <c r="C2975" s="183">
        <v>5</v>
      </c>
      <c r="D2975" s="183">
        <v>4</v>
      </c>
      <c r="E2975" s="183">
        <f>_xlfn.XLOOKUP(A2975,[2]Sheet1!$R:$R,[2]Sheet1!$AB:$AB,"",0)</f>
        <v>4</v>
      </c>
      <c r="F2975" s="183">
        <f>_xlfn.XLOOKUP($A2975,[3]【2026年03月度_全社】RFM客層一覧表データ!$A:$A,[3]【2026年03月度_全社】RFM客層一覧表データ!C:C,"",0)</f>
        <v>1078</v>
      </c>
      <c r="G2975" s="183">
        <f>_xlfn.XLOOKUP($A2975,[3]【2026年03月度_全社】RFM客層一覧表データ!$A:$A,[3]【2026年03月度_全社】RFM客層一覧表データ!D:D,"",0)</f>
        <v>494</v>
      </c>
      <c r="H2975" s="183">
        <f>_xlfn.XLOOKUP($A2975,[3]【2026年03月度_全社】RFM客層一覧表データ!$A:$A,[3]【2026年03月度_全社】RFM客層一覧表データ!E:E,"",0)</f>
        <v>501</v>
      </c>
      <c r="I2975" s="183">
        <f>_xlfn.XLOOKUP($A2975,[3]【2026年03月度_全社】RFM客層一覧表データ!$A:$A,[3]【2026年03月度_全社】RFM客層一覧表データ!F:F,"",0)</f>
        <v>113</v>
      </c>
      <c r="J2975" s="183">
        <v>1014</v>
      </c>
      <c r="K2975" s="183">
        <v>460</v>
      </c>
      <c r="L2975" s="183">
        <v>480</v>
      </c>
      <c r="M2975" s="183">
        <v>88</v>
      </c>
      <c r="N2975" s="183">
        <v>991</v>
      </c>
      <c r="O2975" s="183">
        <v>493</v>
      </c>
      <c r="P2975" s="183">
        <v>484</v>
      </c>
      <c r="Q2975" s="183">
        <v>119</v>
      </c>
      <c r="R2975" s="183">
        <v>931</v>
      </c>
      <c r="S2975" s="183">
        <v>421</v>
      </c>
      <c r="T2975" s="183">
        <v>485</v>
      </c>
      <c r="U2975" s="183">
        <v>75</v>
      </c>
      <c r="V2975" s="183">
        <v>927</v>
      </c>
      <c r="W2975" s="183">
        <v>450</v>
      </c>
      <c r="X2975" s="183">
        <v>487</v>
      </c>
      <c r="Y2975" s="183">
        <v>81</v>
      </c>
    </row>
    <row r="2976" spans="1:25" x14ac:dyDescent="0.2">
      <c r="A2976" s="184">
        <v>12335092</v>
      </c>
      <c r="B2976" s="183" t="str">
        <f>[1]店マスタ!B2975</f>
        <v>パナ・プラザ・ナカタ</v>
      </c>
      <c r="C2976" s="183">
        <v>1.5</v>
      </c>
      <c r="D2976" s="183">
        <v>1.5</v>
      </c>
      <c r="E2976" s="183">
        <f>_xlfn.XLOOKUP(A2976,[2]Sheet1!$R:$R,[2]Sheet1!$AB:$AB,"",0)</f>
        <v>1.5</v>
      </c>
      <c r="F2976" s="183">
        <f>_xlfn.XLOOKUP($A2976,[3]【2026年03月度_全社】RFM客層一覧表データ!$A:$A,[3]【2026年03月度_全社】RFM客層一覧表データ!C:C,"",0)</f>
        <v>390</v>
      </c>
      <c r="G2976" s="183">
        <f>_xlfn.XLOOKUP($A2976,[3]【2026年03月度_全社】RFM客層一覧表データ!$A:$A,[3]【2026年03月度_全社】RFM客層一覧表データ!D:D,"",0)</f>
        <v>0</v>
      </c>
      <c r="H2976" s="183">
        <f>_xlfn.XLOOKUP($A2976,[3]【2026年03月度_全社】RFM客層一覧表データ!$A:$A,[3]【2026年03月度_全社】RFM客層一覧表データ!E:E,"",0)</f>
        <v>146</v>
      </c>
      <c r="I2976" s="183">
        <f>_xlfn.XLOOKUP($A2976,[3]【2026年03月度_全社】RFM客層一覧表データ!$A:$A,[3]【2026年03月度_全社】RFM客層一覧表データ!F:F,"",0)</f>
        <v>0</v>
      </c>
      <c r="J2976" s="183">
        <v>485</v>
      </c>
      <c r="K2976" s="183">
        <v>1</v>
      </c>
      <c r="L2976" s="183">
        <v>196</v>
      </c>
      <c r="M2976" s="183">
        <v>0</v>
      </c>
      <c r="N2976" s="183">
        <v>492</v>
      </c>
      <c r="O2976" s="183">
        <v>0</v>
      </c>
      <c r="P2976" s="183">
        <v>199</v>
      </c>
      <c r="Q2976" s="183">
        <v>0</v>
      </c>
      <c r="R2976" s="183">
        <v>304</v>
      </c>
      <c r="S2976" s="183">
        <v>0</v>
      </c>
      <c r="T2976" s="183">
        <v>133</v>
      </c>
      <c r="U2976" s="183">
        <v>0</v>
      </c>
      <c r="V2976" s="183">
        <v>449</v>
      </c>
      <c r="W2976" s="183">
        <v>0</v>
      </c>
      <c r="X2976" s="183">
        <v>188</v>
      </c>
      <c r="Y2976" s="183">
        <v>0</v>
      </c>
    </row>
    <row r="2977" spans="1:25" x14ac:dyDescent="0.2">
      <c r="A2977" s="184">
        <v>12335093</v>
      </c>
      <c r="B2977" s="183" t="str">
        <f>[1]店マスタ!B2976</f>
        <v>杉浦電器　春日井店</v>
      </c>
      <c r="C2977" s="183">
        <v>1.5</v>
      </c>
      <c r="D2977" s="183">
        <v>1.5</v>
      </c>
      <c r="E2977" s="183" t="str">
        <f>_xlfn.XLOOKUP(A2977,[2]Sheet1!$R:$R,[2]Sheet1!$AB:$AB,"",0)</f>
        <v/>
      </c>
      <c r="F2977" s="183">
        <f>_xlfn.XLOOKUP($A2977,[3]【2026年03月度_全社】RFM客層一覧表データ!$A:$A,[3]【2026年03月度_全社】RFM客層一覧表データ!C:C,"",0)</f>
        <v>126</v>
      </c>
      <c r="G2977" s="183">
        <f>_xlfn.XLOOKUP($A2977,[3]【2026年03月度_全社】RFM客層一覧表データ!$A:$A,[3]【2026年03月度_全社】RFM客層一覧表データ!D:D,"",0)</f>
        <v>40</v>
      </c>
      <c r="H2977" s="183">
        <f>_xlfn.XLOOKUP($A2977,[3]【2026年03月度_全社】RFM客層一覧表データ!$A:$A,[3]【2026年03月度_全社】RFM客層一覧表データ!E:E,"",0)</f>
        <v>84</v>
      </c>
      <c r="I2977" s="183">
        <f>_xlfn.XLOOKUP($A2977,[3]【2026年03月度_全社】RFM客層一覧表データ!$A:$A,[3]【2026年03月度_全社】RFM客層一覧表データ!F:F,"",0)</f>
        <v>1</v>
      </c>
      <c r="J2977" s="183">
        <v>145</v>
      </c>
      <c r="K2977" s="183">
        <v>45</v>
      </c>
      <c r="L2977" s="183">
        <v>102</v>
      </c>
      <c r="M2977" s="183">
        <v>2</v>
      </c>
      <c r="N2977" s="183">
        <v>167</v>
      </c>
      <c r="O2977" s="183">
        <v>50</v>
      </c>
      <c r="P2977" s="183">
        <v>114</v>
      </c>
      <c r="Q2977" s="183">
        <v>2</v>
      </c>
      <c r="R2977" s="183">
        <v>186</v>
      </c>
      <c r="S2977" s="183">
        <v>66</v>
      </c>
      <c r="T2977" s="183">
        <v>131</v>
      </c>
      <c r="U2977" s="183">
        <v>2</v>
      </c>
      <c r="V2977" s="183">
        <v>206</v>
      </c>
      <c r="W2977" s="183">
        <v>86</v>
      </c>
      <c r="X2977" s="183">
        <v>143</v>
      </c>
      <c r="Y2977" s="183">
        <v>4</v>
      </c>
    </row>
    <row r="2978" spans="1:25" x14ac:dyDescent="0.2">
      <c r="A2978" s="184">
        <v>12335095</v>
      </c>
      <c r="B2978" s="183" t="str">
        <f>[1]店マスタ!B2977</f>
        <v>（株）パナショップ</v>
      </c>
      <c r="C2978" s="183">
        <v>4.5</v>
      </c>
      <c r="D2978" s="183">
        <v>4.5</v>
      </c>
      <c r="E2978" s="183">
        <f>_xlfn.XLOOKUP(A2978,[2]Sheet1!$R:$R,[2]Sheet1!$AB:$AB,"",0)</f>
        <v>4.5</v>
      </c>
      <c r="F2978" s="183">
        <f>_xlfn.XLOOKUP($A2978,[3]【2026年03月度_全社】RFM客層一覧表データ!$A:$A,[3]【2026年03月度_全社】RFM客層一覧表データ!C:C,"",0)</f>
        <v>87</v>
      </c>
      <c r="G2978" s="183">
        <f>_xlfn.XLOOKUP($A2978,[3]【2026年03月度_全社】RFM客層一覧表データ!$A:$A,[3]【2026年03月度_全社】RFM客層一覧表データ!D:D,"",0)</f>
        <v>87</v>
      </c>
      <c r="H2978" s="183">
        <f>_xlfn.XLOOKUP($A2978,[3]【2026年03月度_全社】RFM客層一覧表データ!$A:$A,[3]【2026年03月度_全社】RFM客層一覧表データ!E:E,"",0)</f>
        <v>14</v>
      </c>
      <c r="I2978" s="183">
        <f>_xlfn.XLOOKUP($A2978,[3]【2026年03月度_全社】RFM客層一覧表データ!$A:$A,[3]【2026年03月度_全社】RFM客層一覧表データ!F:F,"",0)</f>
        <v>87</v>
      </c>
      <c r="J2978" s="183">
        <v>0</v>
      </c>
      <c r="K2978" s="183">
        <v>0</v>
      </c>
      <c r="L2978" s="183">
        <v>0</v>
      </c>
      <c r="M2978" s="183">
        <v>0</v>
      </c>
      <c r="N2978" s="183">
        <v>0</v>
      </c>
      <c r="O2978" s="183">
        <v>0</v>
      </c>
      <c r="P2978" s="183">
        <v>0</v>
      </c>
      <c r="Q2978" s="183">
        <v>0</v>
      </c>
      <c r="R2978" s="183">
        <v>0</v>
      </c>
      <c r="S2978" s="183">
        <v>0</v>
      </c>
      <c r="T2978" s="183">
        <v>0</v>
      </c>
      <c r="U2978" s="183">
        <v>0</v>
      </c>
      <c r="V2978" s="183">
        <v>0</v>
      </c>
      <c r="W2978" s="183">
        <v>0</v>
      </c>
      <c r="X2978" s="183">
        <v>0</v>
      </c>
      <c r="Y2978" s="183">
        <v>0</v>
      </c>
    </row>
    <row r="2979" spans="1:25" x14ac:dyDescent="0.2">
      <c r="A2979" s="184">
        <v>12335096</v>
      </c>
      <c r="B2979" s="183" t="str">
        <f>[1]店マスタ!B2978</f>
        <v>パナショップ　味美</v>
      </c>
      <c r="C2979" s="183">
        <v>6</v>
      </c>
      <c r="D2979" s="183">
        <v>6</v>
      </c>
      <c r="E2979" s="183">
        <f>_xlfn.XLOOKUP(A2979,[2]Sheet1!$R:$R,[2]Sheet1!$AB:$AB,"",0)</f>
        <v>6</v>
      </c>
      <c r="F2979" s="183">
        <f>_xlfn.XLOOKUP($A2979,[3]【2026年03月度_全社】RFM客層一覧表データ!$A:$A,[3]【2026年03月度_全社】RFM客層一覧表データ!C:C,"",0)</f>
        <v>2041</v>
      </c>
      <c r="G2979" s="183">
        <f>_xlfn.XLOOKUP($A2979,[3]【2026年03月度_全社】RFM客層一覧表データ!$A:$A,[3]【2026年03月度_全社】RFM客層一覧表データ!D:D,"",0)</f>
        <v>858</v>
      </c>
      <c r="H2979" s="183">
        <f>_xlfn.XLOOKUP($A2979,[3]【2026年03月度_全社】RFM客層一覧表データ!$A:$A,[3]【2026年03月度_全社】RFM客層一覧表データ!E:E,"",0)</f>
        <v>922</v>
      </c>
      <c r="I2979" s="183">
        <f>_xlfn.XLOOKUP($A2979,[3]【2026年03月度_全社】RFM客層一覧表データ!$A:$A,[3]【2026年03月度_全社】RFM客層一覧表データ!F:F,"",0)</f>
        <v>176</v>
      </c>
      <c r="J2979" s="183">
        <v>2089</v>
      </c>
      <c r="K2979" s="183">
        <v>886</v>
      </c>
      <c r="L2979" s="183">
        <v>938</v>
      </c>
      <c r="M2979" s="183">
        <v>222</v>
      </c>
      <c r="N2979" s="183">
        <v>2132</v>
      </c>
      <c r="O2979" s="183">
        <v>917</v>
      </c>
      <c r="P2979" s="183">
        <v>963</v>
      </c>
      <c r="Q2979" s="183">
        <v>196</v>
      </c>
      <c r="R2979" s="183">
        <v>1910</v>
      </c>
      <c r="S2979" s="183">
        <v>830</v>
      </c>
      <c r="T2979" s="183">
        <v>862</v>
      </c>
      <c r="U2979" s="183">
        <v>145</v>
      </c>
      <c r="V2979" s="183">
        <v>1936</v>
      </c>
      <c r="W2979" s="183">
        <v>867</v>
      </c>
      <c r="X2979" s="183">
        <v>865</v>
      </c>
      <c r="Y2979" s="183">
        <v>156</v>
      </c>
    </row>
    <row r="2980" spans="1:25" x14ac:dyDescent="0.2">
      <c r="A2980" s="184">
        <v>12335098</v>
      </c>
      <c r="B2980" s="183" t="str">
        <f>[1]店マスタ!B2979</f>
        <v>パナショップ　西本町</v>
      </c>
      <c r="C2980" s="183">
        <v>33</v>
      </c>
      <c r="D2980" s="183">
        <v>33</v>
      </c>
      <c r="E2980" s="183">
        <f>_xlfn.XLOOKUP(A2980,[2]Sheet1!$R:$R,[2]Sheet1!$AB:$AB,"",0)</f>
        <v>33</v>
      </c>
      <c r="F2980" s="183">
        <f>_xlfn.XLOOKUP($A2980,[3]【2026年03月度_全社】RFM客層一覧表データ!$A:$A,[3]【2026年03月度_全社】RFM客層一覧表データ!C:C,"",0)</f>
        <v>1422</v>
      </c>
      <c r="G2980" s="183">
        <f>_xlfn.XLOOKUP($A2980,[3]【2026年03月度_全社】RFM客層一覧表データ!$A:$A,[3]【2026年03月度_全社】RFM客層一覧表データ!D:D,"",0)</f>
        <v>554</v>
      </c>
      <c r="H2980" s="183">
        <f>_xlfn.XLOOKUP($A2980,[3]【2026年03月度_全社】RFM客層一覧表データ!$A:$A,[3]【2026年03月度_全社】RFM客層一覧表データ!E:E,"",0)</f>
        <v>427</v>
      </c>
      <c r="I2980" s="183">
        <f>_xlfn.XLOOKUP($A2980,[3]【2026年03月度_全社】RFM客層一覧表データ!$A:$A,[3]【2026年03月度_全社】RFM客層一覧表データ!F:F,"",0)</f>
        <v>215</v>
      </c>
      <c r="J2980" s="183">
        <v>1336</v>
      </c>
      <c r="K2980" s="183">
        <v>528</v>
      </c>
      <c r="L2980" s="183">
        <v>405</v>
      </c>
      <c r="M2980" s="183">
        <v>249</v>
      </c>
      <c r="N2980" s="183">
        <v>1184</v>
      </c>
      <c r="O2980" s="183">
        <v>451</v>
      </c>
      <c r="P2980" s="183">
        <v>343</v>
      </c>
      <c r="Q2980" s="183">
        <v>251</v>
      </c>
      <c r="R2980" s="183">
        <v>1092</v>
      </c>
      <c r="S2980" s="183">
        <v>459</v>
      </c>
      <c r="T2980" s="183">
        <v>325</v>
      </c>
      <c r="U2980" s="183">
        <v>310</v>
      </c>
      <c r="V2980" s="183">
        <v>677</v>
      </c>
      <c r="W2980" s="183">
        <v>299</v>
      </c>
      <c r="X2980" s="183">
        <v>182</v>
      </c>
      <c r="Y2980" s="183">
        <v>226</v>
      </c>
    </row>
    <row r="2981" spans="1:25" x14ac:dyDescent="0.2">
      <c r="A2981" s="184">
        <v>12335106</v>
      </c>
      <c r="B2981" s="183" t="str">
        <f>[1]店マスタ!B2980</f>
        <v>パナショップ　出川</v>
      </c>
      <c r="C2981" s="183">
        <v>1.5</v>
      </c>
      <c r="D2981" s="183">
        <v>1.5</v>
      </c>
      <c r="E2981" s="183">
        <f>_xlfn.XLOOKUP(A2981,[2]Sheet1!$R:$R,[2]Sheet1!$AB:$AB,"",0)</f>
        <v>1.5</v>
      </c>
      <c r="F2981" s="183">
        <f>_xlfn.XLOOKUP($A2981,[3]【2026年03月度_全社】RFM客層一覧表データ!$A:$A,[3]【2026年03月度_全社】RFM客層一覧表データ!C:C,"",0)</f>
        <v>468</v>
      </c>
      <c r="G2981" s="183">
        <f>_xlfn.XLOOKUP($A2981,[3]【2026年03月度_全社】RFM客層一覧表データ!$A:$A,[3]【2026年03月度_全社】RFM客層一覧表データ!D:D,"",0)</f>
        <v>152</v>
      </c>
      <c r="H2981" s="183">
        <f>_xlfn.XLOOKUP($A2981,[3]【2026年03月度_全社】RFM客層一覧表データ!$A:$A,[3]【2026年03月度_全社】RFM客層一覧表データ!E:E,"",0)</f>
        <v>180</v>
      </c>
      <c r="I2981" s="183">
        <f>_xlfn.XLOOKUP($A2981,[3]【2026年03月度_全社】RFM客層一覧表データ!$A:$A,[3]【2026年03月度_全社】RFM客層一覧表データ!F:F,"",0)</f>
        <v>36</v>
      </c>
      <c r="J2981" s="183">
        <v>495</v>
      </c>
      <c r="K2981" s="183">
        <v>165</v>
      </c>
      <c r="L2981" s="183">
        <v>178</v>
      </c>
      <c r="M2981" s="183">
        <v>35</v>
      </c>
      <c r="N2981" s="183">
        <v>513</v>
      </c>
      <c r="O2981" s="183">
        <v>168</v>
      </c>
      <c r="P2981" s="183">
        <v>182</v>
      </c>
      <c r="Q2981" s="183">
        <v>38</v>
      </c>
      <c r="R2981" s="183">
        <v>519</v>
      </c>
      <c r="S2981" s="183">
        <v>194</v>
      </c>
      <c r="T2981" s="183">
        <v>176</v>
      </c>
      <c r="U2981" s="183">
        <v>56</v>
      </c>
      <c r="V2981" s="183">
        <v>508</v>
      </c>
      <c r="W2981" s="183">
        <v>187</v>
      </c>
      <c r="X2981" s="183">
        <v>172</v>
      </c>
      <c r="Y2981" s="183">
        <v>51</v>
      </c>
    </row>
    <row r="2982" spans="1:25" x14ac:dyDescent="0.2">
      <c r="A2982" s="184">
        <v>12336006</v>
      </c>
      <c r="B2982" s="183" t="str">
        <f>[1]店マスタ!B2981</f>
        <v>アダチ電気株式会社</v>
      </c>
      <c r="C2982" s="183">
        <v>4</v>
      </c>
      <c r="D2982" s="183">
        <v>0</v>
      </c>
      <c r="E2982" s="183" t="str">
        <f>_xlfn.XLOOKUP(A2982,[2]Sheet1!$R:$R,[2]Sheet1!$AB:$AB,"",0)</f>
        <v/>
      </c>
      <c r="F2982" s="183" t="str">
        <f>_xlfn.XLOOKUP($A2982,[3]【2026年03月度_全社】RFM客層一覧表データ!$A:$A,[3]【2026年03月度_全社】RFM客層一覧表データ!C:C,"",0)</f>
        <v/>
      </c>
      <c r="G2982" s="183" t="str">
        <f>_xlfn.XLOOKUP($A2982,[3]【2026年03月度_全社】RFM客層一覧表データ!$A:$A,[3]【2026年03月度_全社】RFM客層一覧表データ!D:D,"",0)</f>
        <v/>
      </c>
      <c r="H2982" s="183" t="str">
        <f>_xlfn.XLOOKUP($A2982,[3]【2026年03月度_全社】RFM客層一覧表データ!$A:$A,[3]【2026年03月度_全社】RFM客層一覧表データ!E:E,"",0)</f>
        <v/>
      </c>
      <c r="I2982" s="183" t="str">
        <f>_xlfn.XLOOKUP($A2982,[3]【2026年03月度_全社】RFM客層一覧表データ!$A:$A,[3]【2026年03月度_全社】RFM客層一覧表データ!F:F,"",0)</f>
        <v/>
      </c>
      <c r="J2982" s="183">
        <v>0</v>
      </c>
      <c r="K2982" s="183">
        <v>0</v>
      </c>
      <c r="L2982" s="183">
        <v>0</v>
      </c>
      <c r="M2982" s="183">
        <v>0</v>
      </c>
      <c r="N2982" s="183">
        <v>0</v>
      </c>
      <c r="O2982" s="183">
        <v>0</v>
      </c>
      <c r="P2982" s="183">
        <v>0</v>
      </c>
      <c r="Q2982" s="183">
        <v>0</v>
      </c>
      <c r="R2982" s="183">
        <v>0</v>
      </c>
      <c r="S2982" s="183">
        <v>0</v>
      </c>
      <c r="T2982" s="183">
        <v>0</v>
      </c>
      <c r="U2982" s="183">
        <v>0</v>
      </c>
      <c r="V2982" s="183">
        <v>0</v>
      </c>
      <c r="W2982" s="183">
        <v>0</v>
      </c>
      <c r="X2982" s="183">
        <v>0</v>
      </c>
      <c r="Y2982" s="183">
        <v>0</v>
      </c>
    </row>
    <row r="2983" spans="1:25" x14ac:dyDescent="0.2">
      <c r="A2983" s="184">
        <v>12336007</v>
      </c>
      <c r="B2983" s="183" t="str">
        <f>[1]店マスタ!B2982</f>
        <v>愛彩電科　すぎやま</v>
      </c>
      <c r="C2983" s="183">
        <v>3.5</v>
      </c>
      <c r="D2983" s="183">
        <v>3.5</v>
      </c>
      <c r="E2983" s="183">
        <f>_xlfn.XLOOKUP(A2983,[2]Sheet1!$R:$R,[2]Sheet1!$AB:$AB,"",0)</f>
        <v>3.5</v>
      </c>
      <c r="F2983" s="183">
        <f>_xlfn.XLOOKUP($A2983,[3]【2026年03月度_全社】RFM客層一覧表データ!$A:$A,[3]【2026年03月度_全社】RFM客層一覧表データ!C:C,"",0)</f>
        <v>69</v>
      </c>
      <c r="G2983" s="183">
        <f>_xlfn.XLOOKUP($A2983,[3]【2026年03月度_全社】RFM客層一覧表データ!$A:$A,[3]【2026年03月度_全社】RFM客層一覧表データ!D:D,"",0)</f>
        <v>12</v>
      </c>
      <c r="H2983" s="183">
        <f>_xlfn.XLOOKUP($A2983,[3]【2026年03月度_全社】RFM客層一覧表データ!$A:$A,[3]【2026年03月度_全社】RFM客層一覧表データ!E:E,"",0)</f>
        <v>8</v>
      </c>
      <c r="I2983" s="183">
        <f>_xlfn.XLOOKUP($A2983,[3]【2026年03月度_全社】RFM客層一覧表データ!$A:$A,[3]【2026年03月度_全社】RFM客層一覧表データ!F:F,"",0)</f>
        <v>0</v>
      </c>
      <c r="J2983" s="183">
        <v>69</v>
      </c>
      <c r="K2983" s="183">
        <v>14</v>
      </c>
      <c r="L2983" s="183">
        <v>11</v>
      </c>
      <c r="M2983" s="183">
        <v>0</v>
      </c>
      <c r="N2983" s="183">
        <v>68</v>
      </c>
      <c r="O2983" s="183">
        <v>22</v>
      </c>
      <c r="P2983" s="183">
        <v>17</v>
      </c>
      <c r="Q2983" s="183">
        <v>0</v>
      </c>
      <c r="R2983" s="183">
        <v>66</v>
      </c>
      <c r="S2983" s="183">
        <v>21</v>
      </c>
      <c r="T2983" s="183">
        <v>20</v>
      </c>
      <c r="U2983" s="183">
        <v>0</v>
      </c>
      <c r="V2983" s="183">
        <v>74</v>
      </c>
      <c r="W2983" s="183">
        <v>13</v>
      </c>
      <c r="X2983" s="183">
        <v>26</v>
      </c>
      <c r="Y2983" s="183">
        <v>0</v>
      </c>
    </row>
    <row r="2984" spans="1:25" x14ac:dyDescent="0.2">
      <c r="A2984" s="184">
        <v>12336009</v>
      </c>
      <c r="B2984" s="183" t="str">
        <f>[1]店マスタ!B2983</f>
        <v>パナステージ　アライ</v>
      </c>
      <c r="C2984" s="183">
        <v>3</v>
      </c>
      <c r="D2984" s="183">
        <v>3</v>
      </c>
      <c r="E2984" s="183">
        <f>_xlfn.XLOOKUP(A2984,[2]Sheet1!$R:$R,[2]Sheet1!$AB:$AB,"",0)</f>
        <v>3</v>
      </c>
      <c r="F2984" s="183">
        <f>_xlfn.XLOOKUP($A2984,[3]【2026年03月度_全社】RFM客層一覧表データ!$A:$A,[3]【2026年03月度_全社】RFM客層一覧表データ!C:C,"",0)</f>
        <v>471</v>
      </c>
      <c r="G2984" s="183">
        <f>_xlfn.XLOOKUP($A2984,[3]【2026年03月度_全社】RFM客層一覧表データ!$A:$A,[3]【2026年03月度_全社】RFM客層一覧表データ!D:D,"",0)</f>
        <v>208</v>
      </c>
      <c r="H2984" s="183">
        <f>_xlfn.XLOOKUP($A2984,[3]【2026年03月度_全社】RFM客層一覧表データ!$A:$A,[3]【2026年03月度_全社】RFM客層一覧表データ!E:E,"",0)</f>
        <v>244</v>
      </c>
      <c r="I2984" s="183">
        <f>_xlfn.XLOOKUP($A2984,[3]【2026年03月度_全社】RFM客層一覧表データ!$A:$A,[3]【2026年03月度_全社】RFM客層一覧表データ!F:F,"",0)</f>
        <v>22</v>
      </c>
      <c r="J2984" s="183">
        <v>498</v>
      </c>
      <c r="K2984" s="183">
        <v>215</v>
      </c>
      <c r="L2984" s="183">
        <v>247</v>
      </c>
      <c r="M2984" s="183">
        <v>26</v>
      </c>
      <c r="N2984" s="183">
        <v>504</v>
      </c>
      <c r="O2984" s="183">
        <v>219</v>
      </c>
      <c r="P2984" s="183">
        <v>239</v>
      </c>
      <c r="Q2984" s="183">
        <v>41</v>
      </c>
      <c r="R2984" s="183">
        <v>501</v>
      </c>
      <c r="S2984" s="183">
        <v>190</v>
      </c>
      <c r="T2984" s="183">
        <v>246</v>
      </c>
      <c r="U2984" s="183">
        <v>32</v>
      </c>
      <c r="V2984" s="183">
        <v>506</v>
      </c>
      <c r="W2984" s="183">
        <v>223</v>
      </c>
      <c r="X2984" s="183">
        <v>260</v>
      </c>
      <c r="Y2984" s="183">
        <v>42</v>
      </c>
    </row>
    <row r="2985" spans="1:25" x14ac:dyDescent="0.2">
      <c r="A2985" s="184">
        <v>12336011</v>
      </c>
      <c r="B2985" s="183" t="str">
        <f>[1]店マスタ!B2984</f>
        <v>トミヤスデンキ</v>
      </c>
      <c r="C2985" s="183">
        <v>2.5</v>
      </c>
      <c r="D2985" s="183">
        <v>0</v>
      </c>
      <c r="E2985" s="183" t="str">
        <f>_xlfn.XLOOKUP(A2985,[2]Sheet1!$R:$R,[2]Sheet1!$AB:$AB,"",0)</f>
        <v/>
      </c>
      <c r="F2985" s="183" t="str">
        <f>_xlfn.XLOOKUP($A2985,[3]【2026年03月度_全社】RFM客層一覧表データ!$A:$A,[3]【2026年03月度_全社】RFM客層一覧表データ!C:C,"",0)</f>
        <v/>
      </c>
      <c r="G2985" s="183" t="str">
        <f>_xlfn.XLOOKUP($A2985,[3]【2026年03月度_全社】RFM客層一覧表データ!$A:$A,[3]【2026年03月度_全社】RFM客層一覧表データ!D:D,"",0)</f>
        <v/>
      </c>
      <c r="H2985" s="183" t="str">
        <f>_xlfn.XLOOKUP($A2985,[3]【2026年03月度_全社】RFM客層一覧表データ!$A:$A,[3]【2026年03月度_全社】RFM客層一覧表データ!E:E,"",0)</f>
        <v/>
      </c>
      <c r="I2985" s="183" t="str">
        <f>_xlfn.XLOOKUP($A2985,[3]【2026年03月度_全社】RFM客層一覧表データ!$A:$A,[3]【2026年03月度_全社】RFM客層一覧表データ!F:F,"",0)</f>
        <v/>
      </c>
      <c r="J2985" s="183">
        <v>0</v>
      </c>
      <c r="K2985" s="183">
        <v>0</v>
      </c>
      <c r="L2985" s="183">
        <v>0</v>
      </c>
      <c r="M2985" s="183">
        <v>0</v>
      </c>
      <c r="N2985" s="183">
        <v>0</v>
      </c>
      <c r="O2985" s="183">
        <v>0</v>
      </c>
      <c r="P2985" s="183">
        <v>0</v>
      </c>
      <c r="Q2985" s="183">
        <v>0</v>
      </c>
      <c r="R2985" s="183">
        <v>0</v>
      </c>
      <c r="S2985" s="183">
        <v>0</v>
      </c>
      <c r="T2985" s="183">
        <v>0</v>
      </c>
      <c r="U2985" s="183">
        <v>0</v>
      </c>
      <c r="V2985" s="183">
        <v>0</v>
      </c>
      <c r="W2985" s="183">
        <v>0</v>
      </c>
      <c r="X2985" s="183">
        <v>0</v>
      </c>
      <c r="Y2985" s="183">
        <v>0</v>
      </c>
    </row>
    <row r="2986" spans="1:25" x14ac:dyDescent="0.2">
      <c r="A2986" s="184">
        <v>12336012</v>
      </c>
      <c r="B2986" s="183" t="str">
        <f>[1]店マスタ!B2985</f>
        <v>シライデンカ</v>
      </c>
      <c r="C2986" s="183">
        <v>2</v>
      </c>
      <c r="D2986" s="183">
        <v>2</v>
      </c>
      <c r="E2986" s="183">
        <f>_xlfn.XLOOKUP(A2986,[2]Sheet1!$R:$R,[2]Sheet1!$AB:$AB,"",0)</f>
        <v>2</v>
      </c>
      <c r="F2986" s="183">
        <f>_xlfn.XLOOKUP($A2986,[3]【2026年03月度_全社】RFM客層一覧表データ!$A:$A,[3]【2026年03月度_全社】RFM客層一覧表データ!C:C,"",0)</f>
        <v>192</v>
      </c>
      <c r="G2986" s="183">
        <f>_xlfn.XLOOKUP($A2986,[3]【2026年03月度_全社】RFM客層一覧表データ!$A:$A,[3]【2026年03月度_全社】RFM客層一覧表データ!D:D,"",0)</f>
        <v>65</v>
      </c>
      <c r="H2986" s="183">
        <f>_xlfn.XLOOKUP($A2986,[3]【2026年03月度_全社】RFM客層一覧表データ!$A:$A,[3]【2026年03月度_全社】RFM客層一覧表データ!E:E,"",0)</f>
        <v>113</v>
      </c>
      <c r="I2986" s="183">
        <f>_xlfn.XLOOKUP($A2986,[3]【2026年03月度_全社】RFM客層一覧表データ!$A:$A,[3]【2026年03月度_全社】RFM客層一覧表データ!F:F,"",0)</f>
        <v>4</v>
      </c>
      <c r="J2986" s="183">
        <v>201</v>
      </c>
      <c r="K2986" s="183">
        <v>89</v>
      </c>
      <c r="L2986" s="183">
        <v>124</v>
      </c>
      <c r="M2986" s="183">
        <v>11</v>
      </c>
      <c r="N2986" s="183">
        <v>210</v>
      </c>
      <c r="O2986" s="183">
        <v>93</v>
      </c>
      <c r="P2986" s="183">
        <v>131</v>
      </c>
      <c r="Q2986" s="183">
        <v>15</v>
      </c>
      <c r="R2986" s="183">
        <v>215</v>
      </c>
      <c r="S2986" s="183">
        <v>84</v>
      </c>
      <c r="T2986" s="183">
        <v>132</v>
      </c>
      <c r="U2986" s="183">
        <v>5</v>
      </c>
      <c r="V2986" s="183">
        <v>224</v>
      </c>
      <c r="W2986" s="183">
        <v>88</v>
      </c>
      <c r="X2986" s="183">
        <v>139</v>
      </c>
      <c r="Y2986" s="183">
        <v>5</v>
      </c>
    </row>
    <row r="2987" spans="1:25" x14ac:dyDescent="0.2">
      <c r="A2987" s="184">
        <v>12336014</v>
      </c>
      <c r="B2987" s="183" t="str">
        <f>[1]店マスタ!B2986</f>
        <v>しみずでんき</v>
      </c>
      <c r="C2987" s="183">
        <v>1.5</v>
      </c>
      <c r="D2987" s="183">
        <v>1.5</v>
      </c>
      <c r="E2987" s="183">
        <f>_xlfn.XLOOKUP(A2987,[2]Sheet1!$R:$R,[2]Sheet1!$AB:$AB,"",0)</f>
        <v>1.5</v>
      </c>
      <c r="F2987" s="183">
        <f>_xlfn.XLOOKUP($A2987,[3]【2026年03月度_全社】RFM客層一覧表データ!$A:$A,[3]【2026年03月度_全社】RFM客層一覧表データ!C:C,"",0)</f>
        <v>378</v>
      </c>
      <c r="G2987" s="183">
        <f>_xlfn.XLOOKUP($A2987,[3]【2026年03月度_全社】RFM客層一覧表データ!$A:$A,[3]【2026年03月度_全社】RFM客層一覧表データ!D:D,"",0)</f>
        <v>158</v>
      </c>
      <c r="H2987" s="183">
        <f>_xlfn.XLOOKUP($A2987,[3]【2026年03月度_全社】RFM客層一覧表データ!$A:$A,[3]【2026年03月度_全社】RFM客層一覧表データ!E:E,"",0)</f>
        <v>199</v>
      </c>
      <c r="I2987" s="183">
        <f>_xlfn.XLOOKUP($A2987,[3]【2026年03月度_全社】RFM客層一覧表データ!$A:$A,[3]【2026年03月度_全社】RFM客層一覧表データ!F:F,"",0)</f>
        <v>15</v>
      </c>
      <c r="J2987" s="183">
        <v>405</v>
      </c>
      <c r="K2987" s="183">
        <v>170</v>
      </c>
      <c r="L2987" s="183">
        <v>206</v>
      </c>
      <c r="M2987" s="183">
        <v>19</v>
      </c>
      <c r="N2987" s="183">
        <v>423</v>
      </c>
      <c r="O2987" s="183">
        <v>170</v>
      </c>
      <c r="P2987" s="183">
        <v>222</v>
      </c>
      <c r="Q2987" s="183">
        <v>14</v>
      </c>
      <c r="R2987" s="183">
        <v>436</v>
      </c>
      <c r="S2987" s="183">
        <v>181</v>
      </c>
      <c r="T2987" s="183">
        <v>238</v>
      </c>
      <c r="U2987" s="183">
        <v>14</v>
      </c>
      <c r="V2987" s="183">
        <v>458</v>
      </c>
      <c r="W2987" s="183">
        <v>189</v>
      </c>
      <c r="X2987" s="183">
        <v>250</v>
      </c>
      <c r="Y2987" s="183">
        <v>18</v>
      </c>
    </row>
    <row r="2988" spans="1:25" x14ac:dyDescent="0.2">
      <c r="A2988" s="184">
        <v>12336017</v>
      </c>
      <c r="B2988" s="183" t="str">
        <f>[1]店マスタ!B2987</f>
        <v>太田電化サービス</v>
      </c>
      <c r="C2988" s="183">
        <v>1.5</v>
      </c>
      <c r="D2988" s="183">
        <v>1.5</v>
      </c>
      <c r="E2988" s="183">
        <f>_xlfn.XLOOKUP(A2988,[2]Sheet1!$R:$R,[2]Sheet1!$AB:$AB,"",0)</f>
        <v>1.5</v>
      </c>
      <c r="F2988" s="183">
        <f>_xlfn.XLOOKUP($A2988,[3]【2026年03月度_全社】RFM客層一覧表データ!$A:$A,[3]【2026年03月度_全社】RFM客層一覧表データ!C:C,"",0)</f>
        <v>0</v>
      </c>
      <c r="G2988" s="183">
        <f>_xlfn.XLOOKUP($A2988,[3]【2026年03月度_全社】RFM客層一覧表データ!$A:$A,[3]【2026年03月度_全社】RFM客層一覧表データ!D:D,"",0)</f>
        <v>0</v>
      </c>
      <c r="H2988" s="183">
        <f>_xlfn.XLOOKUP($A2988,[3]【2026年03月度_全社】RFM客層一覧表データ!$A:$A,[3]【2026年03月度_全社】RFM客層一覧表データ!E:E,"",0)</f>
        <v>0</v>
      </c>
      <c r="I2988" s="183">
        <f>_xlfn.XLOOKUP($A2988,[3]【2026年03月度_全社】RFM客層一覧表データ!$A:$A,[3]【2026年03月度_全社】RFM客層一覧表データ!F:F,"",0)</f>
        <v>0</v>
      </c>
      <c r="J2988" s="183">
        <v>0</v>
      </c>
      <c r="K2988" s="183">
        <v>0</v>
      </c>
      <c r="L2988" s="183">
        <v>0</v>
      </c>
      <c r="M2988" s="183">
        <v>0</v>
      </c>
      <c r="N2988" s="183">
        <v>1</v>
      </c>
      <c r="O2988" s="183">
        <v>0</v>
      </c>
      <c r="P2988" s="183">
        <v>0</v>
      </c>
      <c r="Q2988" s="183">
        <v>0</v>
      </c>
      <c r="R2988" s="183">
        <v>0</v>
      </c>
      <c r="S2988" s="183">
        <v>0</v>
      </c>
      <c r="T2988" s="183">
        <v>0</v>
      </c>
      <c r="U2988" s="183">
        <v>0</v>
      </c>
      <c r="V2988" s="183">
        <v>1</v>
      </c>
      <c r="W2988" s="183">
        <v>0</v>
      </c>
      <c r="X2988" s="183">
        <v>1</v>
      </c>
      <c r="Y2988" s="183">
        <v>0</v>
      </c>
    </row>
    <row r="2989" spans="1:25" x14ac:dyDescent="0.2">
      <c r="A2989" s="184">
        <v>12336024</v>
      </c>
      <c r="B2989" s="183" t="str">
        <f>[1]店マスタ!B2988</f>
        <v>（有）　松下商店</v>
      </c>
      <c r="C2989" s="183">
        <v>2.5</v>
      </c>
      <c r="D2989" s="183">
        <v>0</v>
      </c>
      <c r="E2989" s="183" t="str">
        <f>_xlfn.XLOOKUP(A2989,[2]Sheet1!$R:$R,[2]Sheet1!$AB:$AB,"",0)</f>
        <v/>
      </c>
      <c r="F2989" s="183" t="str">
        <f>_xlfn.XLOOKUP($A2989,[3]【2026年03月度_全社】RFM客層一覧表データ!$A:$A,[3]【2026年03月度_全社】RFM客層一覧表データ!C:C,"",0)</f>
        <v/>
      </c>
      <c r="G2989" s="183" t="str">
        <f>_xlfn.XLOOKUP($A2989,[3]【2026年03月度_全社】RFM客層一覧表データ!$A:$A,[3]【2026年03月度_全社】RFM客層一覧表データ!D:D,"",0)</f>
        <v/>
      </c>
      <c r="H2989" s="183" t="str">
        <f>_xlfn.XLOOKUP($A2989,[3]【2026年03月度_全社】RFM客層一覧表データ!$A:$A,[3]【2026年03月度_全社】RFM客層一覧表データ!E:E,"",0)</f>
        <v/>
      </c>
      <c r="I2989" s="183" t="str">
        <f>_xlfn.XLOOKUP($A2989,[3]【2026年03月度_全社】RFM客層一覧表データ!$A:$A,[3]【2026年03月度_全社】RFM客層一覧表データ!F:F,"",0)</f>
        <v/>
      </c>
      <c r="J2989" s="183">
        <v>0</v>
      </c>
      <c r="K2989" s="183">
        <v>0</v>
      </c>
      <c r="L2989" s="183">
        <v>0</v>
      </c>
      <c r="M2989" s="183">
        <v>0</v>
      </c>
      <c r="N2989" s="183">
        <v>0</v>
      </c>
      <c r="O2989" s="183">
        <v>0</v>
      </c>
      <c r="P2989" s="183">
        <v>0</v>
      </c>
      <c r="Q2989" s="183">
        <v>0</v>
      </c>
      <c r="R2989" s="183">
        <v>0</v>
      </c>
      <c r="S2989" s="183">
        <v>0</v>
      </c>
      <c r="T2989" s="183">
        <v>0</v>
      </c>
      <c r="U2989" s="183">
        <v>0</v>
      </c>
      <c r="V2989" s="183">
        <v>0</v>
      </c>
      <c r="W2989" s="183">
        <v>0</v>
      </c>
      <c r="X2989" s="183">
        <v>0</v>
      </c>
      <c r="Y2989" s="183">
        <v>0</v>
      </c>
    </row>
    <row r="2990" spans="1:25" x14ac:dyDescent="0.2">
      <c r="A2990" s="184">
        <v>12336030</v>
      </c>
      <c r="B2990" s="183" t="str">
        <f>[1]店マスタ!B2989</f>
        <v>（有）電化ハウス　はやし</v>
      </c>
      <c r="C2990" s="183">
        <v>1.5</v>
      </c>
      <c r="D2990" s="183">
        <v>1.5</v>
      </c>
      <c r="E2990" s="183">
        <f>_xlfn.XLOOKUP(A2990,[2]Sheet1!$R:$R,[2]Sheet1!$AB:$AB,"",0)</f>
        <v>1.5</v>
      </c>
      <c r="F2990" s="183">
        <f>_xlfn.XLOOKUP($A2990,[3]【2026年03月度_全社】RFM客層一覧表データ!$A:$A,[3]【2026年03月度_全社】RFM客層一覧表データ!C:C,"",0)</f>
        <v>474</v>
      </c>
      <c r="G2990" s="183">
        <f>_xlfn.XLOOKUP($A2990,[3]【2026年03月度_全社】RFM客層一覧表データ!$A:$A,[3]【2026年03月度_全社】RFM客層一覧表データ!D:D,"",0)</f>
        <v>202</v>
      </c>
      <c r="H2990" s="183">
        <f>_xlfn.XLOOKUP($A2990,[3]【2026年03月度_全社】RFM客層一覧表データ!$A:$A,[3]【2026年03月度_全社】RFM客層一覧表データ!E:E,"",0)</f>
        <v>281</v>
      </c>
      <c r="I2990" s="183">
        <f>_xlfn.XLOOKUP($A2990,[3]【2026年03月度_全社】RFM客層一覧表データ!$A:$A,[3]【2026年03月度_全社】RFM客層一覧表データ!F:F,"",0)</f>
        <v>13</v>
      </c>
      <c r="J2990" s="183">
        <v>510</v>
      </c>
      <c r="K2990" s="183">
        <v>192</v>
      </c>
      <c r="L2990" s="183">
        <v>283</v>
      </c>
      <c r="M2990" s="183">
        <v>23</v>
      </c>
      <c r="N2990" s="183">
        <v>531</v>
      </c>
      <c r="O2990" s="183">
        <v>207</v>
      </c>
      <c r="P2990" s="183">
        <v>295</v>
      </c>
      <c r="Q2990" s="183">
        <v>16</v>
      </c>
      <c r="R2990" s="183">
        <v>552</v>
      </c>
      <c r="S2990" s="183">
        <v>203</v>
      </c>
      <c r="T2990" s="183">
        <v>309</v>
      </c>
      <c r="U2990" s="183">
        <v>15</v>
      </c>
      <c r="V2990" s="183">
        <v>579</v>
      </c>
      <c r="W2990" s="183">
        <v>218</v>
      </c>
      <c r="X2990" s="183">
        <v>337</v>
      </c>
      <c r="Y2990" s="183">
        <v>23</v>
      </c>
    </row>
    <row r="2991" spans="1:25" x14ac:dyDescent="0.2">
      <c r="A2991" s="184">
        <v>12336314</v>
      </c>
      <c r="B2991" s="183" t="str">
        <f>[1]店マスタ!B2990</f>
        <v>ドリームワン　花田</v>
      </c>
      <c r="C2991" s="183">
        <v>10</v>
      </c>
      <c r="D2991" s="183">
        <v>10.5</v>
      </c>
      <c r="E2991" s="183">
        <f>_xlfn.XLOOKUP(A2991,[2]Sheet1!$R:$R,[2]Sheet1!$AB:$AB,"",0)</f>
        <v>10.5</v>
      </c>
      <c r="F2991" s="183">
        <f>_xlfn.XLOOKUP($A2991,[3]【2026年03月度_全社】RFM客層一覧表データ!$A:$A,[3]【2026年03月度_全社】RFM客層一覧表データ!C:C,"",0)</f>
        <v>1768</v>
      </c>
      <c r="G2991" s="183">
        <f>_xlfn.XLOOKUP($A2991,[3]【2026年03月度_全社】RFM客層一覧表データ!$A:$A,[3]【2026年03月度_全社】RFM客層一覧表データ!D:D,"",0)</f>
        <v>756</v>
      </c>
      <c r="H2991" s="183">
        <f>_xlfn.XLOOKUP($A2991,[3]【2026年03月度_全社】RFM客層一覧表データ!$A:$A,[3]【2026年03月度_全社】RFM客層一覧表データ!E:E,"",0)</f>
        <v>824</v>
      </c>
      <c r="I2991" s="183">
        <f>_xlfn.XLOOKUP($A2991,[3]【2026年03月度_全社】RFM客層一覧表データ!$A:$A,[3]【2026年03月度_全社】RFM客層一覧表データ!F:F,"",0)</f>
        <v>151</v>
      </c>
      <c r="J2991" s="183">
        <v>1774</v>
      </c>
      <c r="K2991" s="183">
        <v>777</v>
      </c>
      <c r="L2991" s="183">
        <v>825</v>
      </c>
      <c r="M2991" s="183">
        <v>164</v>
      </c>
      <c r="N2991" s="183">
        <v>1752</v>
      </c>
      <c r="O2991" s="183">
        <v>724</v>
      </c>
      <c r="P2991" s="183">
        <v>834</v>
      </c>
      <c r="Q2991" s="183">
        <v>140</v>
      </c>
      <c r="R2991" s="183">
        <v>1746</v>
      </c>
      <c r="S2991" s="183">
        <v>742</v>
      </c>
      <c r="T2991" s="183">
        <v>840</v>
      </c>
      <c r="U2991" s="183">
        <v>135</v>
      </c>
      <c r="V2991" s="183">
        <v>1737</v>
      </c>
      <c r="W2991" s="183">
        <v>711</v>
      </c>
      <c r="X2991" s="183">
        <v>848</v>
      </c>
      <c r="Y2991" s="183">
        <v>127</v>
      </c>
    </row>
    <row r="2992" spans="1:25" x14ac:dyDescent="0.2">
      <c r="A2992" s="184">
        <v>12336340</v>
      </c>
      <c r="B2992" s="183" t="str">
        <f>[1]店マスタ!B2991</f>
        <v>株式会社　ドリーム１チェーン</v>
      </c>
      <c r="C2992" s="183">
        <v>0</v>
      </c>
      <c r="D2992" s="183">
        <v>0</v>
      </c>
      <c r="E2992" s="183" t="str">
        <f>_xlfn.XLOOKUP(A2992,[2]Sheet1!$R:$R,[2]Sheet1!$AB:$AB,"",0)</f>
        <v/>
      </c>
      <c r="F2992" s="183" t="str">
        <f>_xlfn.XLOOKUP($A2992,[3]【2026年03月度_全社】RFM客層一覧表データ!$A:$A,[3]【2026年03月度_全社】RFM客層一覧表データ!C:C,"",0)</f>
        <v/>
      </c>
      <c r="G2992" s="183" t="str">
        <f>_xlfn.XLOOKUP($A2992,[3]【2026年03月度_全社】RFM客層一覧表データ!$A:$A,[3]【2026年03月度_全社】RFM客層一覧表データ!D:D,"",0)</f>
        <v/>
      </c>
      <c r="H2992" s="183" t="str">
        <f>_xlfn.XLOOKUP($A2992,[3]【2026年03月度_全社】RFM客層一覧表データ!$A:$A,[3]【2026年03月度_全社】RFM客層一覧表データ!E:E,"",0)</f>
        <v/>
      </c>
      <c r="I2992" s="183" t="str">
        <f>_xlfn.XLOOKUP($A2992,[3]【2026年03月度_全社】RFM客層一覧表データ!$A:$A,[3]【2026年03月度_全社】RFM客層一覧表データ!F:F,"",0)</f>
        <v/>
      </c>
      <c r="J2992" s="183">
        <v>0</v>
      </c>
      <c r="K2992" s="183">
        <v>0</v>
      </c>
      <c r="L2992" s="183">
        <v>0</v>
      </c>
      <c r="M2992" s="183">
        <v>0</v>
      </c>
      <c r="N2992" s="183">
        <v>0</v>
      </c>
      <c r="O2992" s="183">
        <v>0</v>
      </c>
      <c r="P2992" s="183">
        <v>0</v>
      </c>
      <c r="Q2992" s="183">
        <v>0</v>
      </c>
      <c r="R2992" s="183">
        <v>0</v>
      </c>
      <c r="S2992" s="183">
        <v>0</v>
      </c>
      <c r="T2992" s="183">
        <v>0</v>
      </c>
      <c r="U2992" s="183">
        <v>0</v>
      </c>
      <c r="V2992" s="183">
        <v>0</v>
      </c>
      <c r="W2992" s="183">
        <v>0</v>
      </c>
      <c r="X2992" s="183">
        <v>0</v>
      </c>
      <c r="Y2992" s="183">
        <v>0</v>
      </c>
    </row>
    <row r="2993" spans="1:25" x14ac:dyDescent="0.2">
      <c r="A2993" s="184">
        <v>12337010</v>
      </c>
      <c r="B2993" s="183" t="str">
        <f>[1]店マスタ!B2992</f>
        <v>有限会社カネミツ電器</v>
      </c>
      <c r="C2993" s="183">
        <v>3</v>
      </c>
      <c r="D2993" s="183">
        <v>3</v>
      </c>
      <c r="E2993" s="183">
        <f>_xlfn.XLOOKUP(A2993,[2]Sheet1!$R:$R,[2]Sheet1!$AB:$AB,"",0)</f>
        <v>3</v>
      </c>
      <c r="F2993" s="183">
        <f>_xlfn.XLOOKUP($A2993,[3]【2026年03月度_全社】RFM客層一覧表データ!$A:$A,[3]【2026年03月度_全社】RFM客層一覧表データ!C:C,"",0)</f>
        <v>706</v>
      </c>
      <c r="G2993" s="183">
        <f>_xlfn.XLOOKUP($A2993,[3]【2026年03月度_全社】RFM客層一覧表データ!$A:$A,[3]【2026年03月度_全社】RFM客層一覧表データ!D:D,"",0)</f>
        <v>309</v>
      </c>
      <c r="H2993" s="183">
        <f>_xlfn.XLOOKUP($A2993,[3]【2026年03月度_全社】RFM客層一覧表データ!$A:$A,[3]【2026年03月度_全社】RFM客層一覧表データ!E:E,"",0)</f>
        <v>483</v>
      </c>
      <c r="I2993" s="183">
        <f>_xlfn.XLOOKUP($A2993,[3]【2026年03月度_全社】RFM客層一覧表データ!$A:$A,[3]【2026年03月度_全社】RFM客層一覧表データ!F:F,"",0)</f>
        <v>16</v>
      </c>
      <c r="J2993" s="183">
        <v>754</v>
      </c>
      <c r="K2993" s="183">
        <v>349</v>
      </c>
      <c r="L2993" s="183">
        <v>516</v>
      </c>
      <c r="M2993" s="183">
        <v>7</v>
      </c>
      <c r="N2993" s="183">
        <v>795</v>
      </c>
      <c r="O2993" s="183">
        <v>386</v>
      </c>
      <c r="P2993" s="183">
        <v>547</v>
      </c>
      <c r="Q2993" s="183">
        <v>12</v>
      </c>
      <c r="R2993" s="183">
        <v>827</v>
      </c>
      <c r="S2993" s="183">
        <v>412</v>
      </c>
      <c r="T2993" s="183">
        <v>570</v>
      </c>
      <c r="U2993" s="183">
        <v>10</v>
      </c>
      <c r="V2993" s="183">
        <v>852</v>
      </c>
      <c r="W2993" s="183">
        <v>451</v>
      </c>
      <c r="X2993" s="183">
        <v>573</v>
      </c>
      <c r="Y2993" s="183">
        <v>18</v>
      </c>
    </row>
    <row r="2994" spans="1:25" x14ac:dyDescent="0.2">
      <c r="A2994" s="184">
        <v>12337032</v>
      </c>
      <c r="B2994" s="183" t="str">
        <f>[1]店マスタ!B2993</f>
        <v>愛電館マツナガ</v>
      </c>
      <c r="C2994" s="183">
        <v>1.5</v>
      </c>
      <c r="D2994" s="183">
        <v>1.5</v>
      </c>
      <c r="E2994" s="183">
        <f>_xlfn.XLOOKUP(A2994,[2]Sheet1!$R:$R,[2]Sheet1!$AB:$AB,"",0)</f>
        <v>1.5</v>
      </c>
      <c r="F2994" s="183">
        <f>_xlfn.XLOOKUP($A2994,[3]【2026年03月度_全社】RFM客層一覧表データ!$A:$A,[3]【2026年03月度_全社】RFM客層一覧表データ!C:C,"",0)</f>
        <v>514</v>
      </c>
      <c r="G2994" s="183">
        <f>_xlfn.XLOOKUP($A2994,[3]【2026年03月度_全社】RFM客層一覧表データ!$A:$A,[3]【2026年03月度_全社】RFM客層一覧表データ!D:D,"",0)</f>
        <v>187</v>
      </c>
      <c r="H2994" s="183">
        <f>_xlfn.XLOOKUP($A2994,[3]【2026年03月度_全社】RFM客層一覧表データ!$A:$A,[3]【2026年03月度_全社】RFM客層一覧表データ!E:E,"",0)</f>
        <v>236</v>
      </c>
      <c r="I2994" s="183">
        <f>_xlfn.XLOOKUP($A2994,[3]【2026年03月度_全社】RFM客層一覧表データ!$A:$A,[3]【2026年03月度_全社】RFM客層一覧表データ!F:F,"",0)</f>
        <v>22</v>
      </c>
      <c r="J2994" s="183">
        <v>533</v>
      </c>
      <c r="K2994" s="183">
        <v>206</v>
      </c>
      <c r="L2994" s="183">
        <v>238</v>
      </c>
      <c r="M2994" s="183">
        <v>32</v>
      </c>
      <c r="N2994" s="183">
        <v>556</v>
      </c>
      <c r="O2994" s="183">
        <v>200</v>
      </c>
      <c r="P2994" s="183">
        <v>239</v>
      </c>
      <c r="Q2994" s="183">
        <v>27</v>
      </c>
      <c r="R2994" s="183">
        <v>600</v>
      </c>
      <c r="S2994" s="183">
        <v>245</v>
      </c>
      <c r="T2994" s="183">
        <v>260</v>
      </c>
      <c r="U2994" s="183">
        <v>31</v>
      </c>
      <c r="V2994" s="183">
        <v>627</v>
      </c>
      <c r="W2994" s="183">
        <v>244</v>
      </c>
      <c r="X2994" s="183">
        <v>277</v>
      </c>
      <c r="Y2994" s="183">
        <v>34</v>
      </c>
    </row>
    <row r="2995" spans="1:25" x14ac:dyDescent="0.2">
      <c r="A2995" s="184">
        <v>12337072</v>
      </c>
      <c r="B2995" s="183" t="str">
        <f>[1]店マスタ!B2994</f>
        <v>愛電館サトウ</v>
      </c>
      <c r="C2995" s="183">
        <v>3</v>
      </c>
      <c r="D2995" s="183">
        <v>3</v>
      </c>
      <c r="E2995" s="183">
        <f>_xlfn.XLOOKUP(A2995,[2]Sheet1!$R:$R,[2]Sheet1!$AB:$AB,"",0)</f>
        <v>3</v>
      </c>
      <c r="F2995" s="183">
        <f>_xlfn.XLOOKUP($A2995,[3]【2026年03月度_全社】RFM客層一覧表データ!$A:$A,[3]【2026年03月度_全社】RFM客層一覧表データ!C:C,"",0)</f>
        <v>0</v>
      </c>
      <c r="G2995" s="183">
        <f>_xlfn.XLOOKUP($A2995,[3]【2026年03月度_全社】RFM客層一覧表データ!$A:$A,[3]【2026年03月度_全社】RFM客層一覧表データ!D:D,"",0)</f>
        <v>0</v>
      </c>
      <c r="H2995" s="183">
        <f>_xlfn.XLOOKUP($A2995,[3]【2026年03月度_全社】RFM客層一覧表データ!$A:$A,[3]【2026年03月度_全社】RFM客層一覧表データ!E:E,"",0)</f>
        <v>0</v>
      </c>
      <c r="I2995" s="183">
        <f>_xlfn.XLOOKUP($A2995,[3]【2026年03月度_全社】RFM客層一覧表データ!$A:$A,[3]【2026年03月度_全社】RFM客層一覧表データ!F:F,"",0)</f>
        <v>0</v>
      </c>
      <c r="J2995" s="183">
        <v>0</v>
      </c>
      <c r="K2995" s="183">
        <v>0</v>
      </c>
      <c r="L2995" s="183">
        <v>0</v>
      </c>
      <c r="M2995" s="183">
        <v>0</v>
      </c>
      <c r="N2995" s="183">
        <v>0</v>
      </c>
      <c r="O2995" s="183">
        <v>0</v>
      </c>
      <c r="P2995" s="183">
        <v>0</v>
      </c>
      <c r="Q2995" s="183">
        <v>0</v>
      </c>
      <c r="R2995" s="183">
        <v>0</v>
      </c>
      <c r="S2995" s="183">
        <v>0</v>
      </c>
      <c r="T2995" s="183">
        <v>0</v>
      </c>
      <c r="U2995" s="183">
        <v>0</v>
      </c>
      <c r="V2995" s="183">
        <v>58</v>
      </c>
      <c r="W2995" s="183">
        <v>0</v>
      </c>
      <c r="X2995" s="183">
        <v>0</v>
      </c>
      <c r="Y2995" s="183">
        <v>0</v>
      </c>
    </row>
    <row r="2996" spans="1:25" x14ac:dyDescent="0.2">
      <c r="A2996" s="184">
        <v>12337136</v>
      </c>
      <c r="B2996" s="183" t="str">
        <f>[1]店マスタ!B2995</f>
        <v>比尾野電器町方店</v>
      </c>
      <c r="C2996" s="183">
        <v>2.5</v>
      </c>
      <c r="D2996" s="183">
        <v>2</v>
      </c>
      <c r="E2996" s="183">
        <f>_xlfn.XLOOKUP(A2996,[2]Sheet1!$R:$R,[2]Sheet1!$AB:$AB,"",0)</f>
        <v>2</v>
      </c>
      <c r="F2996" s="183">
        <f>_xlfn.XLOOKUP($A2996,[3]【2026年03月度_全社】RFM客層一覧表データ!$A:$A,[3]【2026年03月度_全社】RFM客層一覧表データ!C:C,"",0)</f>
        <v>349</v>
      </c>
      <c r="G2996" s="183">
        <f>_xlfn.XLOOKUP($A2996,[3]【2026年03月度_全社】RFM客層一覧表データ!$A:$A,[3]【2026年03月度_全社】RFM客層一覧表データ!D:D,"",0)</f>
        <v>125</v>
      </c>
      <c r="H2996" s="183">
        <f>_xlfn.XLOOKUP($A2996,[3]【2026年03月度_全社】RFM客層一覧表データ!$A:$A,[3]【2026年03月度_全社】RFM客層一覧表データ!E:E,"",0)</f>
        <v>162</v>
      </c>
      <c r="I2996" s="183">
        <f>_xlfn.XLOOKUP($A2996,[3]【2026年03月度_全社】RFM客層一覧表データ!$A:$A,[3]【2026年03月度_全社】RFM客層一覧表データ!F:F,"",0)</f>
        <v>15</v>
      </c>
      <c r="J2996" s="183">
        <v>382</v>
      </c>
      <c r="K2996" s="183">
        <v>138</v>
      </c>
      <c r="L2996" s="183">
        <v>168</v>
      </c>
      <c r="M2996" s="183">
        <v>29</v>
      </c>
      <c r="N2996" s="183">
        <v>388</v>
      </c>
      <c r="O2996" s="183">
        <v>136</v>
      </c>
      <c r="P2996" s="183">
        <v>172</v>
      </c>
      <c r="Q2996" s="183">
        <v>29</v>
      </c>
      <c r="R2996" s="183">
        <v>394</v>
      </c>
      <c r="S2996" s="183">
        <v>134</v>
      </c>
      <c r="T2996" s="183">
        <v>189</v>
      </c>
      <c r="U2996" s="183">
        <v>25</v>
      </c>
      <c r="V2996" s="183">
        <v>397</v>
      </c>
      <c r="W2996" s="183">
        <v>136</v>
      </c>
      <c r="X2996" s="183">
        <v>189</v>
      </c>
      <c r="Y2996" s="183">
        <v>23</v>
      </c>
    </row>
    <row r="2997" spans="1:25" x14ac:dyDescent="0.2">
      <c r="A2997" s="184">
        <v>12337238</v>
      </c>
      <c r="B2997" s="183" t="str">
        <f>[1]店マスタ!B2996</f>
        <v>パナランドコーワ</v>
      </c>
      <c r="C2997" s="183">
        <v>2</v>
      </c>
      <c r="D2997" s="183">
        <v>2</v>
      </c>
      <c r="E2997" s="183">
        <f>_xlfn.XLOOKUP(A2997,[2]Sheet1!$R:$R,[2]Sheet1!$AB:$AB,"",0)</f>
        <v>2</v>
      </c>
      <c r="F2997" s="183">
        <f>_xlfn.XLOOKUP($A2997,[3]【2026年03月度_全社】RFM客層一覧表データ!$A:$A,[3]【2026年03月度_全社】RFM客層一覧表データ!C:C,"",0)</f>
        <v>260</v>
      </c>
      <c r="G2997" s="183">
        <f>_xlfn.XLOOKUP($A2997,[3]【2026年03月度_全社】RFM客層一覧表データ!$A:$A,[3]【2026年03月度_全社】RFM客層一覧表データ!D:D,"",0)</f>
        <v>112</v>
      </c>
      <c r="H2997" s="183">
        <f>_xlfn.XLOOKUP($A2997,[3]【2026年03月度_全社】RFM客層一覧表データ!$A:$A,[3]【2026年03月度_全社】RFM客層一覧表データ!E:E,"",0)</f>
        <v>149</v>
      </c>
      <c r="I2997" s="183">
        <f>_xlfn.XLOOKUP($A2997,[3]【2026年03月度_全社】RFM客層一覧表データ!$A:$A,[3]【2026年03月度_全社】RFM客層一覧表データ!F:F,"",0)</f>
        <v>15</v>
      </c>
      <c r="J2997" s="183">
        <v>276</v>
      </c>
      <c r="K2997" s="183">
        <v>110</v>
      </c>
      <c r="L2997" s="183">
        <v>160</v>
      </c>
      <c r="M2997" s="183">
        <v>12</v>
      </c>
      <c r="N2997" s="183">
        <v>303</v>
      </c>
      <c r="O2997" s="183">
        <v>134</v>
      </c>
      <c r="P2997" s="183">
        <v>173</v>
      </c>
      <c r="Q2997" s="183">
        <v>7</v>
      </c>
      <c r="R2997" s="183">
        <v>332</v>
      </c>
      <c r="S2997" s="183">
        <v>151</v>
      </c>
      <c r="T2997" s="183">
        <v>187</v>
      </c>
      <c r="U2997" s="183">
        <v>12</v>
      </c>
      <c r="V2997" s="183">
        <v>344</v>
      </c>
      <c r="W2997" s="183">
        <v>154</v>
      </c>
      <c r="X2997" s="183">
        <v>212</v>
      </c>
      <c r="Y2997" s="183">
        <v>18</v>
      </c>
    </row>
    <row r="2998" spans="1:25" x14ac:dyDescent="0.2">
      <c r="A2998" s="184">
        <v>12338002</v>
      </c>
      <c r="B2998" s="183" t="str">
        <f>[1]店マスタ!B2997</f>
        <v>アトム電器商会</v>
      </c>
      <c r="C2998" s="183">
        <v>2.5</v>
      </c>
      <c r="D2998" s="183">
        <v>2.5</v>
      </c>
      <c r="E2998" s="183" t="str">
        <f>_xlfn.XLOOKUP(A2998,[2]Sheet1!$R:$R,[2]Sheet1!$AB:$AB,"",0)</f>
        <v/>
      </c>
      <c r="F2998" s="183" t="str">
        <f>_xlfn.XLOOKUP($A2998,[3]【2026年03月度_全社】RFM客層一覧表データ!$A:$A,[3]【2026年03月度_全社】RFM客層一覧表データ!C:C,"",0)</f>
        <v/>
      </c>
      <c r="G2998" s="183" t="str">
        <f>_xlfn.XLOOKUP($A2998,[3]【2026年03月度_全社】RFM客層一覧表データ!$A:$A,[3]【2026年03月度_全社】RFM客層一覧表データ!D:D,"",0)</f>
        <v/>
      </c>
      <c r="H2998" s="183" t="str">
        <f>_xlfn.XLOOKUP($A2998,[3]【2026年03月度_全社】RFM客層一覧表データ!$A:$A,[3]【2026年03月度_全社】RFM客層一覧表データ!E:E,"",0)</f>
        <v/>
      </c>
      <c r="I2998" s="183" t="str">
        <f>_xlfn.XLOOKUP($A2998,[3]【2026年03月度_全社】RFM客層一覧表データ!$A:$A,[3]【2026年03月度_全社】RFM客層一覧表データ!F:F,"",0)</f>
        <v/>
      </c>
      <c r="J2998" s="183">
        <v>356</v>
      </c>
      <c r="K2998" s="183">
        <v>146</v>
      </c>
      <c r="L2998" s="183">
        <v>190</v>
      </c>
      <c r="M2998" s="183">
        <v>19</v>
      </c>
      <c r="N2998" s="183">
        <v>363</v>
      </c>
      <c r="O2998" s="183">
        <v>137</v>
      </c>
      <c r="P2998" s="183">
        <v>203</v>
      </c>
      <c r="Q2998" s="183">
        <v>16</v>
      </c>
      <c r="R2998" s="183">
        <v>397</v>
      </c>
      <c r="S2998" s="183">
        <v>154</v>
      </c>
      <c r="T2998" s="183">
        <v>210</v>
      </c>
      <c r="U2998" s="183">
        <v>22</v>
      </c>
      <c r="V2998" s="183">
        <v>409</v>
      </c>
      <c r="W2998" s="183">
        <v>166</v>
      </c>
      <c r="X2998" s="183">
        <v>230</v>
      </c>
      <c r="Y2998" s="183">
        <v>16</v>
      </c>
    </row>
    <row r="2999" spans="1:25" x14ac:dyDescent="0.2">
      <c r="A2999" s="184">
        <v>12338014</v>
      </c>
      <c r="B2999" s="183" t="str">
        <f>[1]店マスタ!B2998</f>
        <v>明音堂　西端店</v>
      </c>
      <c r="C2999" s="183">
        <v>1.5</v>
      </c>
      <c r="D2999" s="183">
        <v>1.5</v>
      </c>
      <c r="E2999" s="183">
        <f>_xlfn.XLOOKUP(A2999,[2]Sheet1!$R:$R,[2]Sheet1!$AB:$AB,"",0)</f>
        <v>1.5</v>
      </c>
      <c r="F2999" s="183">
        <f>_xlfn.XLOOKUP($A2999,[3]【2026年03月度_全社】RFM客層一覧表データ!$A:$A,[3]【2026年03月度_全社】RFM客層一覧表データ!C:C,"",0)</f>
        <v>175</v>
      </c>
      <c r="G2999" s="183">
        <f>_xlfn.XLOOKUP($A2999,[3]【2026年03月度_全社】RFM客層一覧表データ!$A:$A,[3]【2026年03月度_全社】RFM客層一覧表データ!D:D,"",0)</f>
        <v>66</v>
      </c>
      <c r="H2999" s="183">
        <f>_xlfn.XLOOKUP($A2999,[3]【2026年03月度_全社】RFM客層一覧表データ!$A:$A,[3]【2026年03月度_全社】RFM客層一覧表データ!E:E,"",0)</f>
        <v>79</v>
      </c>
      <c r="I2999" s="183">
        <f>_xlfn.XLOOKUP($A2999,[3]【2026年03月度_全社】RFM客層一覧表データ!$A:$A,[3]【2026年03月度_全社】RFM客層一覧表データ!F:F,"",0)</f>
        <v>11</v>
      </c>
      <c r="J2999" s="183">
        <v>178</v>
      </c>
      <c r="K2999" s="183">
        <v>67</v>
      </c>
      <c r="L2999" s="183">
        <v>87</v>
      </c>
      <c r="M2999" s="183">
        <v>13</v>
      </c>
      <c r="N2999" s="183">
        <v>180</v>
      </c>
      <c r="O2999" s="183">
        <v>75</v>
      </c>
      <c r="P2999" s="183">
        <v>84</v>
      </c>
      <c r="Q2999" s="183">
        <v>11</v>
      </c>
      <c r="R2999" s="183">
        <v>182</v>
      </c>
      <c r="S2999" s="183">
        <v>76</v>
      </c>
      <c r="T2999" s="183">
        <v>86</v>
      </c>
      <c r="U2999" s="183">
        <v>10</v>
      </c>
      <c r="V2999" s="183">
        <v>193</v>
      </c>
      <c r="W2999" s="183">
        <v>72</v>
      </c>
      <c r="X2999" s="183">
        <v>93</v>
      </c>
      <c r="Y2999" s="183">
        <v>9</v>
      </c>
    </row>
    <row r="3000" spans="1:25" x14ac:dyDescent="0.2">
      <c r="A3000" s="184">
        <v>12339005</v>
      </c>
      <c r="B3000" s="183" t="str">
        <f>[1]店マスタ!B2999</f>
        <v>パナステーション　カリヤ</v>
      </c>
      <c r="C3000" s="183">
        <v>1.5</v>
      </c>
      <c r="D3000" s="183">
        <v>1.5</v>
      </c>
      <c r="E3000" s="183">
        <f>_xlfn.XLOOKUP(A3000,[2]Sheet1!$R:$R,[2]Sheet1!$AB:$AB,"",0)</f>
        <v>1.5</v>
      </c>
      <c r="F3000" s="183">
        <f>_xlfn.XLOOKUP($A3000,[3]【2026年03月度_全社】RFM客層一覧表データ!$A:$A,[3]【2026年03月度_全社】RFM客層一覧表データ!C:C,"",0)</f>
        <v>384</v>
      </c>
      <c r="G3000" s="183">
        <f>_xlfn.XLOOKUP($A3000,[3]【2026年03月度_全社】RFM客層一覧表データ!$A:$A,[3]【2026年03月度_全社】RFM客層一覧表データ!D:D,"",0)</f>
        <v>153</v>
      </c>
      <c r="H3000" s="183">
        <f>_xlfn.XLOOKUP($A3000,[3]【2026年03月度_全社】RFM客層一覧表データ!$A:$A,[3]【2026年03月度_全社】RFM客層一覧表データ!E:E,"",0)</f>
        <v>191</v>
      </c>
      <c r="I3000" s="183">
        <f>_xlfn.XLOOKUP($A3000,[3]【2026年03月度_全社】RFM客層一覧表データ!$A:$A,[3]【2026年03月度_全社】RFM客層一覧表データ!F:F,"",0)</f>
        <v>22</v>
      </c>
      <c r="J3000" s="183">
        <v>390</v>
      </c>
      <c r="K3000" s="183">
        <v>155</v>
      </c>
      <c r="L3000" s="183">
        <v>185</v>
      </c>
      <c r="M3000" s="183">
        <v>24</v>
      </c>
      <c r="N3000" s="183">
        <v>381</v>
      </c>
      <c r="O3000" s="183">
        <v>134</v>
      </c>
      <c r="P3000" s="183">
        <v>193</v>
      </c>
      <c r="Q3000" s="183">
        <v>17</v>
      </c>
      <c r="R3000" s="183">
        <v>401</v>
      </c>
      <c r="S3000" s="183">
        <v>188</v>
      </c>
      <c r="T3000" s="183">
        <v>209</v>
      </c>
      <c r="U3000" s="183">
        <v>38</v>
      </c>
      <c r="V3000" s="183">
        <v>371</v>
      </c>
      <c r="W3000" s="183">
        <v>173</v>
      </c>
      <c r="X3000" s="183">
        <v>208</v>
      </c>
      <c r="Y3000" s="183">
        <v>23</v>
      </c>
    </row>
    <row r="3001" spans="1:25" x14ac:dyDescent="0.2">
      <c r="A3001" s="184">
        <v>12339013</v>
      </c>
      <c r="B3001" s="183" t="str">
        <f>[1]店マスタ!B3000</f>
        <v>マルヤ電機商会</v>
      </c>
      <c r="C3001" s="183">
        <v>1.5</v>
      </c>
      <c r="D3001" s="183">
        <v>1.5</v>
      </c>
      <c r="E3001" s="183">
        <f>_xlfn.XLOOKUP(A3001,[2]Sheet1!$R:$R,[2]Sheet1!$AB:$AB,"",0)</f>
        <v>1.5</v>
      </c>
      <c r="F3001" s="183" t="str">
        <f>_xlfn.XLOOKUP($A3001,[3]【2026年03月度_全社】RFM客層一覧表データ!$A:$A,[3]【2026年03月度_全社】RFM客層一覧表データ!C:C,"",0)</f>
        <v/>
      </c>
      <c r="G3001" s="183" t="str">
        <f>_xlfn.XLOOKUP($A3001,[3]【2026年03月度_全社】RFM客層一覧表データ!$A:$A,[3]【2026年03月度_全社】RFM客層一覧表データ!D:D,"",0)</f>
        <v/>
      </c>
      <c r="H3001" s="183" t="str">
        <f>_xlfn.XLOOKUP($A3001,[3]【2026年03月度_全社】RFM客層一覧表データ!$A:$A,[3]【2026年03月度_全社】RFM客層一覧表データ!E:E,"",0)</f>
        <v/>
      </c>
      <c r="I3001" s="183" t="str">
        <f>_xlfn.XLOOKUP($A3001,[3]【2026年03月度_全社】RFM客層一覧表データ!$A:$A,[3]【2026年03月度_全社】RFM客層一覧表データ!F:F,"",0)</f>
        <v/>
      </c>
      <c r="J3001" s="183">
        <v>0</v>
      </c>
      <c r="K3001" s="183">
        <v>0</v>
      </c>
      <c r="L3001" s="183">
        <v>0</v>
      </c>
      <c r="M3001" s="183">
        <v>0</v>
      </c>
      <c r="N3001" s="183">
        <v>0</v>
      </c>
      <c r="O3001" s="183">
        <v>0</v>
      </c>
      <c r="P3001" s="183">
        <v>0</v>
      </c>
      <c r="Q3001" s="183">
        <v>0</v>
      </c>
      <c r="R3001" s="183">
        <v>0</v>
      </c>
      <c r="S3001" s="183">
        <v>0</v>
      </c>
      <c r="T3001" s="183">
        <v>0</v>
      </c>
      <c r="U3001" s="183">
        <v>0</v>
      </c>
      <c r="V3001" s="183">
        <v>0</v>
      </c>
      <c r="W3001" s="183">
        <v>0</v>
      </c>
      <c r="X3001" s="183">
        <v>0</v>
      </c>
      <c r="Y3001" s="183">
        <v>0</v>
      </c>
    </row>
    <row r="3002" spans="1:25" x14ac:dyDescent="0.2">
      <c r="A3002" s="184">
        <v>12339418</v>
      </c>
      <c r="B3002" s="183" t="str">
        <f>[1]店マスタ!B3001</f>
        <v>有限会社　電氣ハルミ堂</v>
      </c>
      <c r="C3002" s="183">
        <v>1.5</v>
      </c>
      <c r="D3002" s="183">
        <v>1.5</v>
      </c>
      <c r="E3002" s="183" t="str">
        <f>_xlfn.XLOOKUP(A3002,[2]Sheet1!$R:$R,[2]Sheet1!$AB:$AB,"",0)</f>
        <v/>
      </c>
      <c r="F3002" s="183" t="str">
        <f>_xlfn.XLOOKUP($A3002,[3]【2026年03月度_全社】RFM客層一覧表データ!$A:$A,[3]【2026年03月度_全社】RFM客層一覧表データ!C:C,"",0)</f>
        <v/>
      </c>
      <c r="G3002" s="183" t="str">
        <f>_xlfn.XLOOKUP($A3002,[3]【2026年03月度_全社】RFM客層一覧表データ!$A:$A,[3]【2026年03月度_全社】RFM客層一覧表データ!D:D,"",0)</f>
        <v/>
      </c>
      <c r="H3002" s="183" t="str">
        <f>_xlfn.XLOOKUP($A3002,[3]【2026年03月度_全社】RFM客層一覧表データ!$A:$A,[3]【2026年03月度_全社】RFM客層一覧表データ!E:E,"",0)</f>
        <v/>
      </c>
      <c r="I3002" s="183" t="str">
        <f>_xlfn.XLOOKUP($A3002,[3]【2026年03月度_全社】RFM客層一覧表データ!$A:$A,[3]【2026年03月度_全社】RFM客層一覧表データ!F:F,"",0)</f>
        <v/>
      </c>
      <c r="J3002" s="183">
        <v>0</v>
      </c>
      <c r="K3002" s="183">
        <v>0</v>
      </c>
      <c r="L3002" s="183">
        <v>0</v>
      </c>
      <c r="M3002" s="183">
        <v>0</v>
      </c>
      <c r="N3002" s="183">
        <v>0</v>
      </c>
      <c r="O3002" s="183">
        <v>0</v>
      </c>
      <c r="P3002" s="183">
        <v>0</v>
      </c>
      <c r="Q3002" s="183">
        <v>0</v>
      </c>
      <c r="R3002" s="183">
        <v>0</v>
      </c>
      <c r="S3002" s="183">
        <v>0</v>
      </c>
      <c r="T3002" s="183">
        <v>0</v>
      </c>
      <c r="U3002" s="183">
        <v>0</v>
      </c>
      <c r="V3002" s="183">
        <v>0</v>
      </c>
      <c r="W3002" s="183">
        <v>0</v>
      </c>
      <c r="X3002" s="183">
        <v>0</v>
      </c>
      <c r="Y3002" s="183">
        <v>0</v>
      </c>
    </row>
    <row r="3003" spans="1:25" x14ac:dyDescent="0.2">
      <c r="A3003" s="184">
        <v>12340004</v>
      </c>
      <c r="B3003" s="183" t="str">
        <f>[1]店マスタ!B3002</f>
        <v>パナステーションいちぎ</v>
      </c>
      <c r="C3003" s="183">
        <v>3.5</v>
      </c>
      <c r="D3003" s="183">
        <v>3.5</v>
      </c>
      <c r="E3003" s="183">
        <f>_xlfn.XLOOKUP(A3003,[2]Sheet1!$R:$R,[2]Sheet1!$AB:$AB,"",0)</f>
        <v>3.5</v>
      </c>
      <c r="F3003" s="183">
        <f>_xlfn.XLOOKUP($A3003,[3]【2026年03月度_全社】RFM客層一覧表データ!$A:$A,[3]【2026年03月度_全社】RFM客層一覧表データ!C:C,"",0)</f>
        <v>831</v>
      </c>
      <c r="G3003" s="183">
        <f>_xlfn.XLOOKUP($A3003,[3]【2026年03月度_全社】RFM客層一覧表データ!$A:$A,[3]【2026年03月度_全社】RFM客層一覧表データ!D:D,"",0)</f>
        <v>431</v>
      </c>
      <c r="H3003" s="183">
        <f>_xlfn.XLOOKUP($A3003,[3]【2026年03月度_全社】RFM客層一覧表データ!$A:$A,[3]【2026年03月度_全社】RFM客層一覧表データ!E:E,"",0)</f>
        <v>443</v>
      </c>
      <c r="I3003" s="183">
        <f>_xlfn.XLOOKUP($A3003,[3]【2026年03月度_全社】RFM客層一覧表データ!$A:$A,[3]【2026年03月度_全社】RFM客層一覧表データ!F:F,"",0)</f>
        <v>54</v>
      </c>
      <c r="J3003" s="183">
        <v>823</v>
      </c>
      <c r="K3003" s="183">
        <v>391</v>
      </c>
      <c r="L3003" s="183">
        <v>447</v>
      </c>
      <c r="M3003" s="183">
        <v>42</v>
      </c>
      <c r="N3003" s="183">
        <v>815</v>
      </c>
      <c r="O3003" s="183">
        <v>408</v>
      </c>
      <c r="P3003" s="183">
        <v>441</v>
      </c>
      <c r="Q3003" s="183">
        <v>49</v>
      </c>
      <c r="R3003" s="183">
        <v>807</v>
      </c>
      <c r="S3003" s="183">
        <v>448</v>
      </c>
      <c r="T3003" s="183">
        <v>434</v>
      </c>
      <c r="U3003" s="183">
        <v>57</v>
      </c>
      <c r="V3003" s="183">
        <v>822</v>
      </c>
      <c r="W3003" s="183">
        <v>434</v>
      </c>
      <c r="X3003" s="183">
        <v>447</v>
      </c>
      <c r="Y3003" s="183">
        <v>48</v>
      </c>
    </row>
    <row r="3004" spans="1:25" x14ac:dyDescent="0.2">
      <c r="A3004" s="184">
        <v>12340006</v>
      </c>
      <c r="B3004" s="183" t="str">
        <f>[1]店マスタ!B3003</f>
        <v>Ｕ－ＤＥＮ　ウイ</v>
      </c>
      <c r="C3004" s="183">
        <v>1</v>
      </c>
      <c r="D3004" s="183">
        <v>1</v>
      </c>
      <c r="E3004" s="183">
        <f>_xlfn.XLOOKUP(A3004,[2]Sheet1!$R:$R,[2]Sheet1!$AB:$AB,"",0)</f>
        <v>1</v>
      </c>
      <c r="F3004" s="183" t="str">
        <f>_xlfn.XLOOKUP($A3004,[3]【2026年03月度_全社】RFM客層一覧表データ!$A:$A,[3]【2026年03月度_全社】RFM客層一覧表データ!C:C,"",0)</f>
        <v/>
      </c>
      <c r="G3004" s="183" t="str">
        <f>_xlfn.XLOOKUP($A3004,[3]【2026年03月度_全社】RFM客層一覧表データ!$A:$A,[3]【2026年03月度_全社】RFM客層一覧表データ!D:D,"",0)</f>
        <v/>
      </c>
      <c r="H3004" s="183" t="str">
        <f>_xlfn.XLOOKUP($A3004,[3]【2026年03月度_全社】RFM客層一覧表データ!$A:$A,[3]【2026年03月度_全社】RFM客層一覧表データ!E:E,"",0)</f>
        <v/>
      </c>
      <c r="I3004" s="183" t="str">
        <f>_xlfn.XLOOKUP($A3004,[3]【2026年03月度_全社】RFM客層一覧表データ!$A:$A,[3]【2026年03月度_全社】RFM客層一覧表データ!F:F,"",0)</f>
        <v/>
      </c>
      <c r="J3004" s="183">
        <v>0</v>
      </c>
      <c r="K3004" s="183">
        <v>0</v>
      </c>
      <c r="L3004" s="183">
        <v>0</v>
      </c>
      <c r="M3004" s="183">
        <v>0</v>
      </c>
      <c r="N3004" s="183">
        <v>0</v>
      </c>
      <c r="O3004" s="183">
        <v>0</v>
      </c>
      <c r="P3004" s="183">
        <v>0</v>
      </c>
      <c r="Q3004" s="183">
        <v>0</v>
      </c>
      <c r="R3004" s="183">
        <v>0</v>
      </c>
      <c r="S3004" s="183">
        <v>0</v>
      </c>
      <c r="T3004" s="183">
        <v>0</v>
      </c>
      <c r="U3004" s="183">
        <v>0</v>
      </c>
      <c r="V3004" s="183">
        <v>0</v>
      </c>
      <c r="W3004" s="183">
        <v>0</v>
      </c>
      <c r="X3004" s="183">
        <v>0</v>
      </c>
      <c r="Y3004" s="183">
        <v>0</v>
      </c>
    </row>
    <row r="3005" spans="1:25" x14ac:dyDescent="0.2">
      <c r="A3005" s="184">
        <v>12340016</v>
      </c>
      <c r="B3005" s="183" t="str">
        <f>[1]店マスタ!B3004</f>
        <v>プラスでんきかみや</v>
      </c>
      <c r="C3005" s="183">
        <v>7</v>
      </c>
      <c r="D3005" s="183">
        <v>7</v>
      </c>
      <c r="E3005" s="183">
        <f>_xlfn.XLOOKUP(A3005,[2]Sheet1!$R:$R,[2]Sheet1!$AB:$AB,"",0)</f>
        <v>7</v>
      </c>
      <c r="F3005" s="183">
        <f>_xlfn.XLOOKUP($A3005,[3]【2026年03月度_全社】RFM客層一覧表データ!$A:$A,[3]【2026年03月度_全社】RFM客層一覧表データ!C:C,"",0)</f>
        <v>1732</v>
      </c>
      <c r="G3005" s="183">
        <f>_xlfn.XLOOKUP($A3005,[3]【2026年03月度_全社】RFM客層一覧表データ!$A:$A,[3]【2026年03月度_全社】RFM客層一覧表データ!D:D,"",0)</f>
        <v>884</v>
      </c>
      <c r="H3005" s="183">
        <f>_xlfn.XLOOKUP($A3005,[3]【2026年03月度_全社】RFM客層一覧表データ!$A:$A,[3]【2026年03月度_全社】RFM客層一覧表データ!E:E,"",0)</f>
        <v>954</v>
      </c>
      <c r="I3005" s="183">
        <f>_xlfn.XLOOKUP($A3005,[3]【2026年03月度_全社】RFM客層一覧表データ!$A:$A,[3]【2026年03月度_全社】RFM客層一覧表データ!F:F,"",0)</f>
        <v>204</v>
      </c>
      <c r="J3005" s="183">
        <v>1637</v>
      </c>
      <c r="K3005" s="183">
        <v>861</v>
      </c>
      <c r="L3005" s="183">
        <v>934</v>
      </c>
      <c r="M3005" s="183">
        <v>187</v>
      </c>
      <c r="N3005" s="183">
        <v>1490</v>
      </c>
      <c r="O3005" s="183">
        <v>811</v>
      </c>
      <c r="P3005" s="183">
        <v>851</v>
      </c>
      <c r="Q3005" s="183">
        <v>156</v>
      </c>
      <c r="R3005" s="183">
        <v>1414</v>
      </c>
      <c r="S3005" s="183">
        <v>778</v>
      </c>
      <c r="T3005" s="183">
        <v>824</v>
      </c>
      <c r="U3005" s="183">
        <v>130</v>
      </c>
      <c r="V3005" s="183">
        <v>1454</v>
      </c>
      <c r="W3005" s="183">
        <v>798</v>
      </c>
      <c r="X3005" s="183">
        <v>821</v>
      </c>
      <c r="Y3005" s="183">
        <v>155</v>
      </c>
    </row>
    <row r="3006" spans="1:25" x14ac:dyDescent="0.2">
      <c r="A3006" s="184">
        <v>12340022</v>
      </c>
      <c r="B3006" s="183" t="str">
        <f>[1]店マスタ!B3005</f>
        <v>有）正音堂電化センター豊田店</v>
      </c>
      <c r="C3006" s="183">
        <v>2.5</v>
      </c>
      <c r="D3006" s="183">
        <v>2.5</v>
      </c>
      <c r="E3006" s="183">
        <f>_xlfn.XLOOKUP(A3006,[2]Sheet1!$R:$R,[2]Sheet1!$AB:$AB,"",0)</f>
        <v>2.5</v>
      </c>
      <c r="F3006" s="183">
        <f>_xlfn.XLOOKUP($A3006,[3]【2026年03月度_全社】RFM客層一覧表データ!$A:$A,[3]【2026年03月度_全社】RFM客層一覧表データ!C:C,"",0)</f>
        <v>462</v>
      </c>
      <c r="G3006" s="183">
        <f>_xlfn.XLOOKUP($A3006,[3]【2026年03月度_全社】RFM客層一覧表データ!$A:$A,[3]【2026年03月度_全社】RFM客層一覧表データ!D:D,"",0)</f>
        <v>208</v>
      </c>
      <c r="H3006" s="183">
        <f>_xlfn.XLOOKUP($A3006,[3]【2026年03月度_全社】RFM客層一覧表データ!$A:$A,[3]【2026年03月度_全社】RFM客層一覧表データ!E:E,"",0)</f>
        <v>292</v>
      </c>
      <c r="I3006" s="183">
        <f>_xlfn.XLOOKUP($A3006,[3]【2026年03月度_全社】RFM客層一覧表データ!$A:$A,[3]【2026年03月度_全社】RFM客層一覧表データ!F:F,"",0)</f>
        <v>19</v>
      </c>
      <c r="J3006" s="183">
        <v>480</v>
      </c>
      <c r="K3006" s="183">
        <v>212</v>
      </c>
      <c r="L3006" s="183">
        <v>300</v>
      </c>
      <c r="M3006" s="183">
        <v>26</v>
      </c>
      <c r="N3006" s="183">
        <v>505</v>
      </c>
      <c r="O3006" s="183">
        <v>227</v>
      </c>
      <c r="P3006" s="183">
        <v>320</v>
      </c>
      <c r="Q3006" s="183">
        <v>32</v>
      </c>
      <c r="R3006" s="183">
        <v>537</v>
      </c>
      <c r="S3006" s="183">
        <v>227</v>
      </c>
      <c r="T3006" s="183">
        <v>343</v>
      </c>
      <c r="U3006" s="183">
        <v>35</v>
      </c>
      <c r="V3006" s="183">
        <v>425</v>
      </c>
      <c r="W3006" s="183">
        <v>194</v>
      </c>
      <c r="X3006" s="183">
        <v>275</v>
      </c>
      <c r="Y3006" s="183">
        <v>7</v>
      </c>
    </row>
    <row r="3007" spans="1:25" x14ac:dyDescent="0.2">
      <c r="A3007" s="184">
        <v>12340024</v>
      </c>
      <c r="B3007" s="183" t="str">
        <f>[1]店マスタ!B3006</f>
        <v>（株）スピード商会</v>
      </c>
      <c r="C3007" s="183">
        <v>2</v>
      </c>
      <c r="D3007" s="183">
        <v>2</v>
      </c>
      <c r="E3007" s="183">
        <f>_xlfn.XLOOKUP(A3007,[2]Sheet1!$R:$R,[2]Sheet1!$AB:$AB,"",0)</f>
        <v>2</v>
      </c>
      <c r="F3007" s="183">
        <f>_xlfn.XLOOKUP($A3007,[3]【2026年03月度_全社】RFM客層一覧表データ!$A:$A,[3]【2026年03月度_全社】RFM客層一覧表データ!C:C,"",0)</f>
        <v>366</v>
      </c>
      <c r="G3007" s="183">
        <f>_xlfn.XLOOKUP($A3007,[3]【2026年03月度_全社】RFM客層一覧表データ!$A:$A,[3]【2026年03月度_全社】RFM客層一覧表データ!D:D,"",0)</f>
        <v>132</v>
      </c>
      <c r="H3007" s="183">
        <f>_xlfn.XLOOKUP($A3007,[3]【2026年03月度_全社】RFM客層一覧表データ!$A:$A,[3]【2026年03月度_全社】RFM客層一覧表データ!E:E,"",0)</f>
        <v>154</v>
      </c>
      <c r="I3007" s="183">
        <f>_xlfn.XLOOKUP($A3007,[3]【2026年03月度_全社】RFM客層一覧表データ!$A:$A,[3]【2026年03月度_全社】RFM客層一覧表データ!F:F,"",0)</f>
        <v>19</v>
      </c>
      <c r="J3007" s="183">
        <v>379</v>
      </c>
      <c r="K3007" s="183">
        <v>128</v>
      </c>
      <c r="L3007" s="183">
        <v>159</v>
      </c>
      <c r="M3007" s="183">
        <v>25</v>
      </c>
      <c r="N3007" s="183">
        <v>374</v>
      </c>
      <c r="O3007" s="183">
        <v>133</v>
      </c>
      <c r="P3007" s="183">
        <v>159</v>
      </c>
      <c r="Q3007" s="183">
        <v>25</v>
      </c>
      <c r="R3007" s="183">
        <v>388</v>
      </c>
      <c r="S3007" s="183">
        <v>131</v>
      </c>
      <c r="T3007" s="183">
        <v>156</v>
      </c>
      <c r="U3007" s="183">
        <v>18</v>
      </c>
      <c r="V3007" s="183">
        <v>396</v>
      </c>
      <c r="W3007" s="183">
        <v>141</v>
      </c>
      <c r="X3007" s="183">
        <v>164</v>
      </c>
      <c r="Y3007" s="183">
        <v>20</v>
      </c>
    </row>
    <row r="3008" spans="1:25" x14ac:dyDescent="0.2">
      <c r="A3008" s="184">
        <v>12340025</v>
      </c>
      <c r="B3008" s="183" t="str">
        <f>[1]店マスタ!B3007</f>
        <v>スピード商会逢妻店</v>
      </c>
      <c r="C3008" s="183">
        <v>1.5</v>
      </c>
      <c r="D3008" s="183">
        <v>1.5</v>
      </c>
      <c r="E3008" s="183">
        <f>_xlfn.XLOOKUP(A3008,[2]Sheet1!$R:$R,[2]Sheet1!$AB:$AB,"",0)</f>
        <v>1.5</v>
      </c>
      <c r="F3008" s="183" t="str">
        <f>_xlfn.XLOOKUP($A3008,[3]【2026年03月度_全社】RFM客層一覧表データ!$A:$A,[3]【2026年03月度_全社】RFM客層一覧表データ!C:C,"",0)</f>
        <v/>
      </c>
      <c r="G3008" s="183" t="str">
        <f>_xlfn.XLOOKUP($A3008,[3]【2026年03月度_全社】RFM客層一覧表データ!$A:$A,[3]【2026年03月度_全社】RFM客層一覧表データ!D:D,"",0)</f>
        <v/>
      </c>
      <c r="H3008" s="183" t="str">
        <f>_xlfn.XLOOKUP($A3008,[3]【2026年03月度_全社】RFM客層一覧表データ!$A:$A,[3]【2026年03月度_全社】RFM客層一覧表データ!E:E,"",0)</f>
        <v/>
      </c>
      <c r="I3008" s="183" t="str">
        <f>_xlfn.XLOOKUP($A3008,[3]【2026年03月度_全社】RFM客層一覧表データ!$A:$A,[3]【2026年03月度_全社】RFM客層一覧表データ!F:F,"",0)</f>
        <v/>
      </c>
      <c r="J3008" s="183">
        <v>0</v>
      </c>
      <c r="K3008" s="183">
        <v>0</v>
      </c>
      <c r="L3008" s="183">
        <v>0</v>
      </c>
      <c r="M3008" s="183">
        <v>0</v>
      </c>
      <c r="N3008" s="183">
        <v>0</v>
      </c>
      <c r="O3008" s="183">
        <v>0</v>
      </c>
      <c r="P3008" s="183">
        <v>0</v>
      </c>
      <c r="Q3008" s="183">
        <v>0</v>
      </c>
      <c r="R3008" s="183">
        <v>0</v>
      </c>
      <c r="S3008" s="183">
        <v>0</v>
      </c>
      <c r="T3008" s="183">
        <v>0</v>
      </c>
      <c r="U3008" s="183">
        <v>0</v>
      </c>
      <c r="V3008" s="183">
        <v>0</v>
      </c>
      <c r="W3008" s="183">
        <v>0</v>
      </c>
      <c r="X3008" s="183">
        <v>0</v>
      </c>
      <c r="Y3008" s="183">
        <v>0</v>
      </c>
    </row>
    <row r="3009" spans="1:25" x14ac:dyDescent="0.2">
      <c r="A3009" s="184">
        <v>12340027</v>
      </c>
      <c r="B3009" s="183" t="str">
        <f>[1]店マスタ!B3008</f>
        <v>スピード商会聖心店</v>
      </c>
      <c r="C3009" s="183">
        <v>4.5</v>
      </c>
      <c r="D3009" s="183">
        <v>3.5</v>
      </c>
      <c r="E3009" s="183">
        <f>_xlfn.XLOOKUP(A3009,[2]Sheet1!$R:$R,[2]Sheet1!$AB:$AB,"",0)</f>
        <v>3.5</v>
      </c>
      <c r="F3009" s="183">
        <f>_xlfn.XLOOKUP($A3009,[3]【2026年03月度_全社】RFM客層一覧表データ!$A:$A,[3]【2026年03月度_全社】RFM客層一覧表データ!C:C,"",0)</f>
        <v>696</v>
      </c>
      <c r="G3009" s="183">
        <f>_xlfn.XLOOKUP($A3009,[3]【2026年03月度_全社】RFM客層一覧表データ!$A:$A,[3]【2026年03月度_全社】RFM客層一覧表データ!D:D,"",0)</f>
        <v>315</v>
      </c>
      <c r="H3009" s="183">
        <f>_xlfn.XLOOKUP($A3009,[3]【2026年03月度_全社】RFM客層一覧表データ!$A:$A,[3]【2026年03月度_全社】RFM客層一覧表データ!E:E,"",0)</f>
        <v>388</v>
      </c>
      <c r="I3009" s="183">
        <f>_xlfn.XLOOKUP($A3009,[3]【2026年03月度_全社】RFM客層一覧表データ!$A:$A,[3]【2026年03月度_全社】RFM客層一覧表データ!F:F,"",0)</f>
        <v>34</v>
      </c>
      <c r="J3009" s="183">
        <v>703</v>
      </c>
      <c r="K3009" s="183">
        <v>326</v>
      </c>
      <c r="L3009" s="183">
        <v>397</v>
      </c>
      <c r="M3009" s="183">
        <v>38</v>
      </c>
      <c r="N3009" s="183">
        <v>701</v>
      </c>
      <c r="O3009" s="183">
        <v>348</v>
      </c>
      <c r="P3009" s="183">
        <v>397</v>
      </c>
      <c r="Q3009" s="183">
        <v>49</v>
      </c>
      <c r="R3009" s="183">
        <v>709</v>
      </c>
      <c r="S3009" s="183">
        <v>340</v>
      </c>
      <c r="T3009" s="183">
        <v>389</v>
      </c>
      <c r="U3009" s="183">
        <v>29</v>
      </c>
      <c r="V3009" s="183">
        <v>744</v>
      </c>
      <c r="W3009" s="183">
        <v>340</v>
      </c>
      <c r="X3009" s="183">
        <v>399</v>
      </c>
      <c r="Y3009" s="183">
        <v>37</v>
      </c>
    </row>
    <row r="3010" spans="1:25" x14ac:dyDescent="0.2">
      <c r="A3010" s="184">
        <v>12340030</v>
      </c>
      <c r="B3010" s="183" t="str">
        <f>[1]店マスタ!B3009</f>
        <v>スピード商会宮上店</v>
      </c>
      <c r="C3010" s="183">
        <v>1.5</v>
      </c>
      <c r="D3010" s="183">
        <v>1.5</v>
      </c>
      <c r="E3010" s="183">
        <f>_xlfn.XLOOKUP(A3010,[2]Sheet1!$R:$R,[2]Sheet1!$AB:$AB,"",0)</f>
        <v>1.5</v>
      </c>
      <c r="F3010" s="183">
        <f>_xlfn.XLOOKUP($A3010,[3]【2026年03月度_全社】RFM客層一覧表データ!$A:$A,[3]【2026年03月度_全社】RFM客層一覧表データ!C:C,"",0)</f>
        <v>285</v>
      </c>
      <c r="G3010" s="183">
        <f>_xlfn.XLOOKUP($A3010,[3]【2026年03月度_全社】RFM客層一覧表データ!$A:$A,[3]【2026年03月度_全社】RFM客層一覧表データ!D:D,"",0)</f>
        <v>142</v>
      </c>
      <c r="H3010" s="183">
        <f>_xlfn.XLOOKUP($A3010,[3]【2026年03月度_全社】RFM客層一覧表データ!$A:$A,[3]【2026年03月度_全社】RFM客層一覧表データ!E:E,"",0)</f>
        <v>174</v>
      </c>
      <c r="I3010" s="183">
        <f>_xlfn.XLOOKUP($A3010,[3]【2026年03月度_全社】RFM客層一覧表データ!$A:$A,[3]【2026年03月度_全社】RFM客層一覧表データ!F:F,"",0)</f>
        <v>11</v>
      </c>
      <c r="J3010" s="183">
        <v>295</v>
      </c>
      <c r="K3010" s="183">
        <v>139</v>
      </c>
      <c r="L3010" s="183">
        <v>181</v>
      </c>
      <c r="M3010" s="183">
        <v>12</v>
      </c>
      <c r="N3010" s="183">
        <v>302</v>
      </c>
      <c r="O3010" s="183">
        <v>154</v>
      </c>
      <c r="P3010" s="183">
        <v>190</v>
      </c>
      <c r="Q3010" s="183">
        <v>13</v>
      </c>
      <c r="R3010" s="183">
        <v>303</v>
      </c>
      <c r="S3010" s="183">
        <v>140</v>
      </c>
      <c r="T3010" s="183">
        <v>191</v>
      </c>
      <c r="U3010" s="183">
        <v>13</v>
      </c>
      <c r="V3010" s="183">
        <v>311</v>
      </c>
      <c r="W3010" s="183">
        <v>154</v>
      </c>
      <c r="X3010" s="183">
        <v>202</v>
      </c>
      <c r="Y3010" s="183">
        <v>11</v>
      </c>
    </row>
    <row r="3011" spans="1:25" x14ac:dyDescent="0.2">
      <c r="A3011" s="184">
        <v>12340033</v>
      </c>
      <c r="B3011" s="183" t="str">
        <f>[1]店マスタ!B3010</f>
        <v>（有）チコム高岡</v>
      </c>
      <c r="C3011" s="183">
        <v>1.5</v>
      </c>
      <c r="D3011" s="183">
        <v>1.5</v>
      </c>
      <c r="E3011" s="183" t="str">
        <f>_xlfn.XLOOKUP(A3011,[2]Sheet1!$R:$R,[2]Sheet1!$AB:$AB,"",0)</f>
        <v/>
      </c>
      <c r="F3011" s="183" t="str">
        <f>_xlfn.XLOOKUP($A3011,[3]【2026年03月度_全社】RFM客層一覧表データ!$A:$A,[3]【2026年03月度_全社】RFM客層一覧表データ!C:C,"",0)</f>
        <v/>
      </c>
      <c r="G3011" s="183" t="str">
        <f>_xlfn.XLOOKUP($A3011,[3]【2026年03月度_全社】RFM客層一覧表データ!$A:$A,[3]【2026年03月度_全社】RFM客層一覧表データ!D:D,"",0)</f>
        <v/>
      </c>
      <c r="H3011" s="183" t="str">
        <f>_xlfn.XLOOKUP($A3011,[3]【2026年03月度_全社】RFM客層一覧表データ!$A:$A,[3]【2026年03月度_全社】RFM客層一覧表データ!E:E,"",0)</f>
        <v/>
      </c>
      <c r="I3011" s="183" t="str">
        <f>_xlfn.XLOOKUP($A3011,[3]【2026年03月度_全社】RFM客層一覧表データ!$A:$A,[3]【2026年03月度_全社】RFM客層一覧表データ!F:F,"",0)</f>
        <v/>
      </c>
      <c r="J3011" s="183">
        <v>0</v>
      </c>
      <c r="K3011" s="183">
        <v>0</v>
      </c>
      <c r="L3011" s="183">
        <v>0</v>
      </c>
      <c r="M3011" s="183">
        <v>0</v>
      </c>
      <c r="N3011" s="183">
        <v>0</v>
      </c>
      <c r="O3011" s="183">
        <v>0</v>
      </c>
      <c r="P3011" s="183">
        <v>0</v>
      </c>
      <c r="Q3011" s="183">
        <v>0</v>
      </c>
      <c r="R3011" s="183">
        <v>0</v>
      </c>
      <c r="S3011" s="183">
        <v>0</v>
      </c>
      <c r="T3011" s="183">
        <v>0</v>
      </c>
      <c r="U3011" s="183">
        <v>0</v>
      </c>
      <c r="V3011" s="183">
        <v>0</v>
      </c>
      <c r="W3011" s="183">
        <v>0</v>
      </c>
      <c r="X3011" s="183">
        <v>0</v>
      </c>
      <c r="Y3011" s="183">
        <v>0</v>
      </c>
    </row>
    <row r="3012" spans="1:25" x14ac:dyDescent="0.2">
      <c r="A3012" s="184">
        <v>12340040</v>
      </c>
      <c r="B3012" s="183" t="str">
        <f>[1]店マスタ!B3011</f>
        <v>パナステーション　ハマデン</v>
      </c>
      <c r="C3012" s="183">
        <v>2.5</v>
      </c>
      <c r="D3012" s="183">
        <v>2.5</v>
      </c>
      <c r="E3012" s="183">
        <f>_xlfn.XLOOKUP(A3012,[2]Sheet1!$R:$R,[2]Sheet1!$AB:$AB,"",0)</f>
        <v>2.5</v>
      </c>
      <c r="F3012" s="183">
        <f>_xlfn.XLOOKUP($A3012,[3]【2026年03月度_全社】RFM客層一覧表データ!$A:$A,[3]【2026年03月度_全社】RFM客層一覧表データ!C:C,"",0)</f>
        <v>960</v>
      </c>
      <c r="G3012" s="183">
        <f>_xlfn.XLOOKUP($A3012,[3]【2026年03月度_全社】RFM客層一覧表データ!$A:$A,[3]【2026年03月度_全社】RFM客層一覧表データ!D:D,"",0)</f>
        <v>401</v>
      </c>
      <c r="H3012" s="183">
        <f>_xlfn.XLOOKUP($A3012,[3]【2026年03月度_全社】RFM客層一覧表データ!$A:$A,[3]【2026年03月度_全社】RFM客層一覧表データ!E:E,"",0)</f>
        <v>372</v>
      </c>
      <c r="I3012" s="183">
        <f>_xlfn.XLOOKUP($A3012,[3]【2026年03月度_全社】RFM客層一覧表データ!$A:$A,[3]【2026年03月度_全社】RFM客層一覧表データ!F:F,"",0)</f>
        <v>81</v>
      </c>
      <c r="J3012" s="183">
        <v>945</v>
      </c>
      <c r="K3012" s="183">
        <v>378</v>
      </c>
      <c r="L3012" s="183">
        <v>379</v>
      </c>
      <c r="M3012" s="183">
        <v>67</v>
      </c>
      <c r="N3012" s="183">
        <v>935</v>
      </c>
      <c r="O3012" s="183">
        <v>399</v>
      </c>
      <c r="P3012" s="183">
        <v>363</v>
      </c>
      <c r="Q3012" s="183">
        <v>89</v>
      </c>
      <c r="R3012" s="183">
        <v>903</v>
      </c>
      <c r="S3012" s="183">
        <v>383</v>
      </c>
      <c r="T3012" s="183">
        <v>343</v>
      </c>
      <c r="U3012" s="183">
        <v>76</v>
      </c>
      <c r="V3012" s="183">
        <v>882</v>
      </c>
      <c r="W3012" s="183">
        <v>414</v>
      </c>
      <c r="X3012" s="183">
        <v>336</v>
      </c>
      <c r="Y3012" s="183">
        <v>99</v>
      </c>
    </row>
    <row r="3013" spans="1:25" x14ac:dyDescent="0.2">
      <c r="A3013" s="184">
        <v>12340041</v>
      </c>
      <c r="B3013" s="183" t="str">
        <f>[1]店マスタ!B3012</f>
        <v>愛電館ひだか</v>
      </c>
      <c r="C3013" s="183">
        <v>1.5</v>
      </c>
      <c r="D3013" s="183">
        <v>1.5</v>
      </c>
      <c r="E3013" s="183" t="str">
        <f>_xlfn.XLOOKUP(A3013,[2]Sheet1!$R:$R,[2]Sheet1!$AB:$AB,"",0)</f>
        <v/>
      </c>
      <c r="F3013" s="183">
        <f>_xlfn.XLOOKUP($A3013,[3]【2026年03月度_全社】RFM客層一覧表データ!$A:$A,[3]【2026年03月度_全社】RFM客層一覧表データ!C:C,"",0)</f>
        <v>0</v>
      </c>
      <c r="G3013" s="183">
        <f>_xlfn.XLOOKUP($A3013,[3]【2026年03月度_全社】RFM客層一覧表データ!$A:$A,[3]【2026年03月度_全社】RFM客層一覧表データ!D:D,"",0)</f>
        <v>0</v>
      </c>
      <c r="H3013" s="183">
        <f>_xlfn.XLOOKUP($A3013,[3]【2026年03月度_全社】RFM客層一覧表データ!$A:$A,[3]【2026年03月度_全社】RFM客層一覧表データ!E:E,"",0)</f>
        <v>0</v>
      </c>
      <c r="I3013" s="183">
        <f>_xlfn.XLOOKUP($A3013,[3]【2026年03月度_全社】RFM客層一覧表データ!$A:$A,[3]【2026年03月度_全社】RFM客層一覧表データ!F:F,"",0)</f>
        <v>0</v>
      </c>
      <c r="J3013" s="183">
        <v>0</v>
      </c>
      <c r="K3013" s="183">
        <v>0</v>
      </c>
      <c r="L3013" s="183">
        <v>0</v>
      </c>
      <c r="M3013" s="183">
        <v>0</v>
      </c>
      <c r="N3013" s="183">
        <v>0</v>
      </c>
      <c r="O3013" s="183">
        <v>0</v>
      </c>
      <c r="P3013" s="183">
        <v>0</v>
      </c>
      <c r="Q3013" s="183">
        <v>0</v>
      </c>
      <c r="R3013" s="183">
        <v>0</v>
      </c>
      <c r="S3013" s="183">
        <v>0</v>
      </c>
      <c r="T3013" s="183">
        <v>0</v>
      </c>
      <c r="U3013" s="183">
        <v>0</v>
      </c>
      <c r="V3013" s="183">
        <v>91</v>
      </c>
      <c r="W3013" s="183">
        <v>0</v>
      </c>
      <c r="X3013" s="183">
        <v>0</v>
      </c>
      <c r="Y3013" s="183">
        <v>0</v>
      </c>
    </row>
    <row r="3014" spans="1:25" x14ac:dyDescent="0.2">
      <c r="A3014" s="184">
        <v>12340045</v>
      </c>
      <c r="B3014" s="183" t="str">
        <f>[1]店マスタ!B3013</f>
        <v>ビデオのマルミ</v>
      </c>
      <c r="C3014" s="183">
        <v>1.5</v>
      </c>
      <c r="D3014" s="183">
        <v>1.5</v>
      </c>
      <c r="E3014" s="183">
        <f>_xlfn.XLOOKUP(A3014,[2]Sheet1!$R:$R,[2]Sheet1!$AB:$AB,"",0)</f>
        <v>1.5</v>
      </c>
      <c r="F3014" s="183" t="str">
        <f>_xlfn.XLOOKUP($A3014,[3]【2026年03月度_全社】RFM客層一覧表データ!$A:$A,[3]【2026年03月度_全社】RFM客層一覧表データ!C:C,"",0)</f>
        <v/>
      </c>
      <c r="G3014" s="183" t="str">
        <f>_xlfn.XLOOKUP($A3014,[3]【2026年03月度_全社】RFM客層一覧表データ!$A:$A,[3]【2026年03月度_全社】RFM客層一覧表データ!D:D,"",0)</f>
        <v/>
      </c>
      <c r="H3014" s="183" t="str">
        <f>_xlfn.XLOOKUP($A3014,[3]【2026年03月度_全社】RFM客層一覧表データ!$A:$A,[3]【2026年03月度_全社】RFM客層一覧表データ!E:E,"",0)</f>
        <v/>
      </c>
      <c r="I3014" s="183" t="str">
        <f>_xlfn.XLOOKUP($A3014,[3]【2026年03月度_全社】RFM客層一覧表データ!$A:$A,[3]【2026年03月度_全社】RFM客層一覧表データ!F:F,"",0)</f>
        <v/>
      </c>
      <c r="J3014" s="183">
        <v>0</v>
      </c>
      <c r="K3014" s="183">
        <v>0</v>
      </c>
      <c r="L3014" s="183">
        <v>0</v>
      </c>
      <c r="M3014" s="183">
        <v>0</v>
      </c>
      <c r="N3014" s="183">
        <v>0</v>
      </c>
      <c r="O3014" s="183">
        <v>0</v>
      </c>
      <c r="P3014" s="183">
        <v>0</v>
      </c>
      <c r="Q3014" s="183">
        <v>0</v>
      </c>
      <c r="R3014" s="183">
        <v>0</v>
      </c>
      <c r="S3014" s="183">
        <v>0</v>
      </c>
      <c r="T3014" s="183">
        <v>0</v>
      </c>
      <c r="U3014" s="183">
        <v>0</v>
      </c>
      <c r="V3014" s="183">
        <v>0</v>
      </c>
      <c r="W3014" s="183">
        <v>0</v>
      </c>
      <c r="X3014" s="183">
        <v>0</v>
      </c>
      <c r="Y3014" s="183">
        <v>0</v>
      </c>
    </row>
    <row r="3015" spans="1:25" x14ac:dyDescent="0.2">
      <c r="A3015" s="184">
        <v>12340049</v>
      </c>
      <c r="B3015" s="183" t="str">
        <f>[1]店マスタ!B3014</f>
        <v>でんきハウス　ＭＩＷＡ</v>
      </c>
      <c r="C3015" s="183">
        <v>3</v>
      </c>
      <c r="D3015" s="183">
        <v>3</v>
      </c>
      <c r="E3015" s="183">
        <f>_xlfn.XLOOKUP(A3015,[2]Sheet1!$R:$R,[2]Sheet1!$AB:$AB,"",0)</f>
        <v>3</v>
      </c>
      <c r="F3015" s="183">
        <f>_xlfn.XLOOKUP($A3015,[3]【2026年03月度_全社】RFM客層一覧表データ!$A:$A,[3]【2026年03月度_全社】RFM客層一覧表データ!C:C,"",0)</f>
        <v>656</v>
      </c>
      <c r="G3015" s="183">
        <f>_xlfn.XLOOKUP($A3015,[3]【2026年03月度_全社】RFM客層一覧表データ!$A:$A,[3]【2026年03月度_全社】RFM客層一覧表データ!D:D,"",0)</f>
        <v>343</v>
      </c>
      <c r="H3015" s="183">
        <f>_xlfn.XLOOKUP($A3015,[3]【2026年03月度_全社】RFM客層一覧表データ!$A:$A,[3]【2026年03月度_全社】RFM客層一覧表データ!E:E,"",0)</f>
        <v>346</v>
      </c>
      <c r="I3015" s="183">
        <f>_xlfn.XLOOKUP($A3015,[3]【2026年03月度_全社】RFM客層一覧表データ!$A:$A,[3]【2026年03月度_全社】RFM客層一覧表データ!F:F,"",0)</f>
        <v>76</v>
      </c>
      <c r="J3015" s="183">
        <v>612</v>
      </c>
      <c r="K3015" s="183">
        <v>323</v>
      </c>
      <c r="L3015" s="183">
        <v>342</v>
      </c>
      <c r="M3015" s="183">
        <v>42</v>
      </c>
      <c r="N3015" s="183">
        <v>608</v>
      </c>
      <c r="O3015" s="183">
        <v>282</v>
      </c>
      <c r="P3015" s="183">
        <v>353</v>
      </c>
      <c r="Q3015" s="183">
        <v>28</v>
      </c>
      <c r="R3015" s="183">
        <v>601</v>
      </c>
      <c r="S3015" s="183">
        <v>281</v>
      </c>
      <c r="T3015" s="183">
        <v>369</v>
      </c>
      <c r="U3015" s="183">
        <v>23</v>
      </c>
      <c r="V3015" s="183">
        <v>598</v>
      </c>
      <c r="W3015" s="183">
        <v>273</v>
      </c>
      <c r="X3015" s="183">
        <v>365</v>
      </c>
      <c r="Y3015" s="183">
        <v>20</v>
      </c>
    </row>
    <row r="3016" spans="1:25" x14ac:dyDescent="0.2">
      <c r="A3016" s="184">
        <v>12340057</v>
      </c>
      <c r="B3016" s="183" t="str">
        <f>[1]店マスタ!B3015</f>
        <v>スピ―ド商会　東新店</v>
      </c>
      <c r="C3016" s="183">
        <v>1.5</v>
      </c>
      <c r="D3016" s="183">
        <v>1.5</v>
      </c>
      <c r="E3016" s="183">
        <f>_xlfn.XLOOKUP(A3016,[2]Sheet1!$R:$R,[2]Sheet1!$AB:$AB,"",0)</f>
        <v>1.5</v>
      </c>
      <c r="F3016" s="183">
        <f>_xlfn.XLOOKUP($A3016,[3]【2026年03月度_全社】RFM客層一覧表データ!$A:$A,[3]【2026年03月度_全社】RFM客層一覧表データ!C:C,"",0)</f>
        <v>0</v>
      </c>
      <c r="G3016" s="183">
        <f>_xlfn.XLOOKUP($A3016,[3]【2026年03月度_全社】RFM客層一覧表データ!$A:$A,[3]【2026年03月度_全社】RFM客層一覧表データ!D:D,"",0)</f>
        <v>0</v>
      </c>
      <c r="H3016" s="183">
        <f>_xlfn.XLOOKUP($A3016,[3]【2026年03月度_全社】RFM客層一覧表データ!$A:$A,[3]【2026年03月度_全社】RFM客層一覧表データ!E:E,"",0)</f>
        <v>0</v>
      </c>
      <c r="I3016" s="183">
        <f>_xlfn.XLOOKUP($A3016,[3]【2026年03月度_全社】RFM客層一覧表データ!$A:$A,[3]【2026年03月度_全社】RFM客層一覧表データ!F:F,"",0)</f>
        <v>0</v>
      </c>
      <c r="J3016" s="183">
        <v>0</v>
      </c>
      <c r="K3016" s="183">
        <v>0</v>
      </c>
      <c r="L3016" s="183">
        <v>0</v>
      </c>
      <c r="M3016" s="183">
        <v>0</v>
      </c>
      <c r="N3016" s="183">
        <v>0</v>
      </c>
      <c r="O3016" s="183">
        <v>0</v>
      </c>
      <c r="P3016" s="183">
        <v>0</v>
      </c>
      <c r="Q3016" s="183">
        <v>0</v>
      </c>
      <c r="R3016" s="183">
        <v>0</v>
      </c>
      <c r="S3016" s="183">
        <v>0</v>
      </c>
      <c r="T3016" s="183">
        <v>0</v>
      </c>
      <c r="U3016" s="183">
        <v>0</v>
      </c>
      <c r="V3016" s="183">
        <v>0</v>
      </c>
      <c r="W3016" s="183">
        <v>0</v>
      </c>
      <c r="X3016" s="183">
        <v>0</v>
      </c>
      <c r="Y3016" s="183">
        <v>0</v>
      </c>
    </row>
    <row r="3017" spans="1:25" x14ac:dyDescent="0.2">
      <c r="A3017" s="184">
        <v>12340058</v>
      </c>
      <c r="B3017" s="183" t="str">
        <f>[1]店マスタ!B3016</f>
        <v>パナステーション　アオキ</v>
      </c>
      <c r="C3017" s="183">
        <v>9.5</v>
      </c>
      <c r="D3017" s="183">
        <v>9.5</v>
      </c>
      <c r="E3017" s="183">
        <f>_xlfn.XLOOKUP(A3017,[2]Sheet1!$R:$R,[2]Sheet1!$AB:$AB,"",0)</f>
        <v>9.5</v>
      </c>
      <c r="F3017" s="183">
        <f>_xlfn.XLOOKUP($A3017,[3]【2026年03月度_全社】RFM客層一覧表データ!$A:$A,[3]【2026年03月度_全社】RFM客層一覧表データ!C:C,"",0)</f>
        <v>1043</v>
      </c>
      <c r="G3017" s="183">
        <f>_xlfn.XLOOKUP($A3017,[3]【2026年03月度_全社】RFM客層一覧表データ!$A:$A,[3]【2026年03月度_全社】RFM客層一覧表データ!D:D,"",0)</f>
        <v>719</v>
      </c>
      <c r="H3017" s="183">
        <f>_xlfn.XLOOKUP($A3017,[3]【2026年03月度_全社】RFM客層一覧表データ!$A:$A,[3]【2026年03月度_全社】RFM客層一覧表データ!E:E,"",0)</f>
        <v>774</v>
      </c>
      <c r="I3017" s="183">
        <f>_xlfn.XLOOKUP($A3017,[3]【2026年03月度_全社】RFM客層一覧表データ!$A:$A,[3]【2026年03月度_全社】RFM客層一覧表データ!F:F,"",0)</f>
        <v>40</v>
      </c>
      <c r="J3017" s="183">
        <v>1005</v>
      </c>
      <c r="K3017" s="183">
        <v>699</v>
      </c>
      <c r="L3017" s="183">
        <v>769</v>
      </c>
      <c r="M3017" s="183">
        <v>46</v>
      </c>
      <c r="N3017" s="183">
        <v>1045</v>
      </c>
      <c r="O3017" s="183">
        <v>705</v>
      </c>
      <c r="P3017" s="183">
        <v>779</v>
      </c>
      <c r="Q3017" s="183">
        <v>37</v>
      </c>
      <c r="R3017" s="183">
        <v>1042</v>
      </c>
      <c r="S3017" s="183">
        <v>745</v>
      </c>
      <c r="T3017" s="183">
        <v>787</v>
      </c>
      <c r="U3017" s="183">
        <v>49</v>
      </c>
      <c r="V3017" s="183">
        <v>995</v>
      </c>
      <c r="W3017" s="183">
        <v>700</v>
      </c>
      <c r="X3017" s="183">
        <v>770</v>
      </c>
      <c r="Y3017" s="183">
        <v>37</v>
      </c>
    </row>
    <row r="3018" spans="1:25" x14ac:dyDescent="0.2">
      <c r="A3018" s="184">
        <v>12340059</v>
      </c>
      <c r="B3018" s="183" t="str">
        <f>[1]店マスタ!B3017</f>
        <v>パナステーション　モリヤマ</v>
      </c>
      <c r="C3018" s="183">
        <v>2</v>
      </c>
      <c r="D3018" s="183">
        <v>2</v>
      </c>
      <c r="E3018" s="183">
        <f>_xlfn.XLOOKUP(A3018,[2]Sheet1!$R:$R,[2]Sheet1!$AB:$AB,"",0)</f>
        <v>2</v>
      </c>
      <c r="F3018" s="183">
        <f>_xlfn.XLOOKUP($A3018,[3]【2026年03月度_全社】RFM客層一覧表データ!$A:$A,[3]【2026年03月度_全社】RFM客層一覧表データ!C:C,"",0)</f>
        <v>417</v>
      </c>
      <c r="G3018" s="183">
        <f>_xlfn.XLOOKUP($A3018,[3]【2026年03月度_全社】RFM客層一覧表データ!$A:$A,[3]【2026年03月度_全社】RFM客層一覧表データ!D:D,"",0)</f>
        <v>207</v>
      </c>
      <c r="H3018" s="183">
        <f>_xlfn.XLOOKUP($A3018,[3]【2026年03月度_全社】RFM客層一覧表データ!$A:$A,[3]【2026年03月度_全社】RFM客層一覧表データ!E:E,"",0)</f>
        <v>248</v>
      </c>
      <c r="I3018" s="183">
        <f>_xlfn.XLOOKUP($A3018,[3]【2026年03月度_全社】RFM客層一覧表データ!$A:$A,[3]【2026年03月度_全社】RFM客層一覧表データ!F:F,"",0)</f>
        <v>19</v>
      </c>
      <c r="J3018" s="183">
        <v>428</v>
      </c>
      <c r="K3018" s="183">
        <v>224</v>
      </c>
      <c r="L3018" s="183">
        <v>248</v>
      </c>
      <c r="M3018" s="183">
        <v>30</v>
      </c>
      <c r="N3018" s="183">
        <v>414</v>
      </c>
      <c r="O3018" s="183">
        <v>208</v>
      </c>
      <c r="P3018" s="183">
        <v>262</v>
      </c>
      <c r="Q3018" s="183">
        <v>14</v>
      </c>
      <c r="R3018" s="183">
        <v>431</v>
      </c>
      <c r="S3018" s="183">
        <v>224</v>
      </c>
      <c r="T3018" s="183">
        <v>265</v>
      </c>
      <c r="U3018" s="183">
        <v>17</v>
      </c>
      <c r="V3018" s="183">
        <v>435</v>
      </c>
      <c r="W3018" s="183">
        <v>213</v>
      </c>
      <c r="X3018" s="183">
        <v>273</v>
      </c>
      <c r="Y3018" s="183">
        <v>22</v>
      </c>
    </row>
    <row r="3019" spans="1:25" x14ac:dyDescent="0.2">
      <c r="A3019" s="184">
        <v>12340606</v>
      </c>
      <c r="B3019" s="183" t="str">
        <f>[1]店マスタ!B3018</f>
        <v>チコム保見</v>
      </c>
      <c r="C3019" s="183">
        <v>2</v>
      </c>
      <c r="D3019" s="183">
        <v>2</v>
      </c>
      <c r="E3019" s="183">
        <f>_xlfn.XLOOKUP(A3019,[2]Sheet1!$R:$R,[2]Sheet1!$AB:$AB,"",0)</f>
        <v>2</v>
      </c>
      <c r="F3019" s="183" t="str">
        <f>_xlfn.XLOOKUP($A3019,[3]【2026年03月度_全社】RFM客層一覧表データ!$A:$A,[3]【2026年03月度_全社】RFM客層一覧表データ!C:C,"",0)</f>
        <v/>
      </c>
      <c r="G3019" s="183" t="str">
        <f>_xlfn.XLOOKUP($A3019,[3]【2026年03月度_全社】RFM客層一覧表データ!$A:$A,[3]【2026年03月度_全社】RFM客層一覧表データ!D:D,"",0)</f>
        <v/>
      </c>
      <c r="H3019" s="183" t="str">
        <f>_xlfn.XLOOKUP($A3019,[3]【2026年03月度_全社】RFM客層一覧表データ!$A:$A,[3]【2026年03月度_全社】RFM客層一覧表データ!E:E,"",0)</f>
        <v/>
      </c>
      <c r="I3019" s="183" t="str">
        <f>_xlfn.XLOOKUP($A3019,[3]【2026年03月度_全社】RFM客層一覧表データ!$A:$A,[3]【2026年03月度_全社】RFM客層一覧表データ!F:F,"",0)</f>
        <v/>
      </c>
      <c r="J3019" s="183">
        <v>0</v>
      </c>
      <c r="K3019" s="183">
        <v>0</v>
      </c>
      <c r="L3019" s="183">
        <v>0</v>
      </c>
      <c r="M3019" s="183">
        <v>0</v>
      </c>
      <c r="N3019" s="183">
        <v>0</v>
      </c>
      <c r="O3019" s="183">
        <v>0</v>
      </c>
      <c r="P3019" s="183">
        <v>0</v>
      </c>
      <c r="Q3019" s="183">
        <v>0</v>
      </c>
      <c r="R3019" s="183">
        <v>0</v>
      </c>
      <c r="S3019" s="183">
        <v>0</v>
      </c>
      <c r="T3019" s="183">
        <v>0</v>
      </c>
      <c r="U3019" s="183">
        <v>0</v>
      </c>
      <c r="V3019" s="183">
        <v>0</v>
      </c>
      <c r="W3019" s="183">
        <v>0</v>
      </c>
      <c r="X3019" s="183">
        <v>0</v>
      </c>
      <c r="Y3019" s="183">
        <v>0</v>
      </c>
    </row>
    <row r="3020" spans="1:25" x14ac:dyDescent="0.2">
      <c r="A3020" s="184">
        <v>12341002</v>
      </c>
      <c r="B3020" s="183" t="str">
        <f>[1]店マスタ!B3019</f>
        <v>アイライフ　石川</v>
      </c>
      <c r="C3020" s="183">
        <v>8</v>
      </c>
      <c r="D3020" s="183">
        <v>8</v>
      </c>
      <c r="E3020" s="183">
        <f>_xlfn.XLOOKUP(A3020,[2]Sheet1!$R:$R,[2]Sheet1!$AB:$AB,"",0)</f>
        <v>8</v>
      </c>
      <c r="F3020" s="183">
        <f>_xlfn.XLOOKUP($A3020,[3]【2026年03月度_全社】RFM客層一覧表データ!$A:$A,[3]【2026年03月度_全社】RFM客層一覧表データ!C:C,"",0)</f>
        <v>1902</v>
      </c>
      <c r="G3020" s="183">
        <f>_xlfn.XLOOKUP($A3020,[3]【2026年03月度_全社】RFM客層一覧表データ!$A:$A,[3]【2026年03月度_全社】RFM客層一覧表データ!D:D,"",0)</f>
        <v>837</v>
      </c>
      <c r="H3020" s="183">
        <f>_xlfn.XLOOKUP($A3020,[3]【2026年03月度_全社】RFM客層一覧表データ!$A:$A,[3]【2026年03月度_全社】RFM客層一覧表データ!E:E,"",0)</f>
        <v>959</v>
      </c>
      <c r="I3020" s="183">
        <f>_xlfn.XLOOKUP($A3020,[3]【2026年03月度_全社】RFM客層一覧表データ!$A:$A,[3]【2026年03月度_全社】RFM客層一覧表データ!F:F,"",0)</f>
        <v>134</v>
      </c>
      <c r="J3020" s="183">
        <v>1935</v>
      </c>
      <c r="K3020" s="183">
        <v>865</v>
      </c>
      <c r="L3020" s="183">
        <v>977</v>
      </c>
      <c r="M3020" s="183">
        <v>132</v>
      </c>
      <c r="N3020" s="183">
        <v>1946</v>
      </c>
      <c r="O3020" s="183">
        <v>886</v>
      </c>
      <c r="P3020" s="183">
        <v>1004</v>
      </c>
      <c r="Q3020" s="183">
        <v>132</v>
      </c>
      <c r="R3020" s="183">
        <v>1964</v>
      </c>
      <c r="S3020" s="183">
        <v>885</v>
      </c>
      <c r="T3020" s="183">
        <v>1015</v>
      </c>
      <c r="U3020" s="183">
        <v>109</v>
      </c>
      <c r="V3020" s="183">
        <v>2012</v>
      </c>
      <c r="W3020" s="183">
        <v>916</v>
      </c>
      <c r="X3020" s="183">
        <v>1030</v>
      </c>
      <c r="Y3020" s="183">
        <v>137</v>
      </c>
    </row>
    <row r="3021" spans="1:25" x14ac:dyDescent="0.2">
      <c r="A3021" s="184">
        <v>12341004</v>
      </c>
      <c r="B3021" s="183" t="str">
        <f>[1]店マスタ!B3020</f>
        <v>アイライフイワマ</v>
      </c>
      <c r="C3021" s="183">
        <v>2.5</v>
      </c>
      <c r="D3021" s="183">
        <v>2.5</v>
      </c>
      <c r="E3021" s="183">
        <f>_xlfn.XLOOKUP(A3021,[2]Sheet1!$R:$R,[2]Sheet1!$AB:$AB,"",0)</f>
        <v>2.5</v>
      </c>
      <c r="F3021" s="183">
        <f>_xlfn.XLOOKUP($A3021,[3]【2026年03月度_全社】RFM客層一覧表データ!$A:$A,[3]【2026年03月度_全社】RFM客層一覧表データ!C:C,"",0)</f>
        <v>473</v>
      </c>
      <c r="G3021" s="183">
        <f>_xlfn.XLOOKUP($A3021,[3]【2026年03月度_全社】RFM客層一覧表データ!$A:$A,[3]【2026年03月度_全社】RFM客層一覧表データ!D:D,"",0)</f>
        <v>226</v>
      </c>
      <c r="H3021" s="183">
        <f>_xlfn.XLOOKUP($A3021,[3]【2026年03月度_全社】RFM客層一覧表データ!$A:$A,[3]【2026年03月度_全社】RFM客層一覧表データ!E:E,"",0)</f>
        <v>325</v>
      </c>
      <c r="I3021" s="183">
        <f>_xlfn.XLOOKUP($A3021,[3]【2026年03月度_全社】RFM客層一覧表データ!$A:$A,[3]【2026年03月度_全社】RFM客層一覧表データ!F:F,"",0)</f>
        <v>15</v>
      </c>
      <c r="J3021" s="183">
        <v>489</v>
      </c>
      <c r="K3021" s="183">
        <v>243</v>
      </c>
      <c r="L3021" s="183">
        <v>327</v>
      </c>
      <c r="M3021" s="183">
        <v>14</v>
      </c>
      <c r="N3021" s="183">
        <v>500</v>
      </c>
      <c r="O3021" s="183">
        <v>241</v>
      </c>
      <c r="P3021" s="183">
        <v>342</v>
      </c>
      <c r="Q3021" s="183">
        <v>11</v>
      </c>
      <c r="R3021" s="183">
        <v>532</v>
      </c>
      <c r="S3021" s="183">
        <v>241</v>
      </c>
      <c r="T3021" s="183">
        <v>351</v>
      </c>
      <c r="U3021" s="183">
        <v>13</v>
      </c>
      <c r="V3021" s="183">
        <v>556</v>
      </c>
      <c r="W3021" s="183">
        <v>263</v>
      </c>
      <c r="X3021" s="183">
        <v>361</v>
      </c>
      <c r="Y3021" s="183">
        <v>15</v>
      </c>
    </row>
    <row r="3022" spans="1:25" x14ac:dyDescent="0.2">
      <c r="A3022" s="184">
        <v>12341006</v>
      </c>
      <c r="B3022" s="183" t="str">
        <f>[1]店マスタ!B3021</f>
        <v>愛電館おおはし</v>
      </c>
      <c r="C3022" s="183">
        <v>2.5</v>
      </c>
      <c r="D3022" s="183">
        <v>2.5</v>
      </c>
      <c r="E3022" s="183">
        <f>_xlfn.XLOOKUP(A3022,[2]Sheet1!$R:$R,[2]Sheet1!$AB:$AB,"",0)</f>
        <v>2.5</v>
      </c>
      <c r="F3022" s="183">
        <f>_xlfn.XLOOKUP($A3022,[3]【2026年03月度_全社】RFM客層一覧表データ!$A:$A,[3]【2026年03月度_全社】RFM客層一覧表データ!C:C,"",0)</f>
        <v>73</v>
      </c>
      <c r="G3022" s="183">
        <f>_xlfn.XLOOKUP($A3022,[3]【2026年03月度_全社】RFM客層一覧表データ!$A:$A,[3]【2026年03月度_全社】RFM客層一覧表データ!D:D,"",0)</f>
        <v>7</v>
      </c>
      <c r="H3022" s="183">
        <f>_xlfn.XLOOKUP($A3022,[3]【2026年03月度_全社】RFM客層一覧表データ!$A:$A,[3]【2026年03月度_全社】RFM客層一覧表データ!E:E,"",0)</f>
        <v>11</v>
      </c>
      <c r="I3022" s="183">
        <f>_xlfn.XLOOKUP($A3022,[3]【2026年03月度_全社】RFM客層一覧表データ!$A:$A,[3]【2026年03月度_全社】RFM客層一覧表データ!F:F,"",0)</f>
        <v>0</v>
      </c>
      <c r="J3022" s="183">
        <v>86</v>
      </c>
      <c r="K3022" s="183">
        <v>16</v>
      </c>
      <c r="L3022" s="183">
        <v>20</v>
      </c>
      <c r="M3022" s="183">
        <v>0</v>
      </c>
      <c r="N3022" s="183">
        <v>96</v>
      </c>
      <c r="O3022" s="183">
        <v>34</v>
      </c>
      <c r="P3022" s="183">
        <v>27</v>
      </c>
      <c r="Q3022" s="183">
        <v>0</v>
      </c>
      <c r="R3022" s="183">
        <v>81</v>
      </c>
      <c r="S3022" s="183">
        <v>16</v>
      </c>
      <c r="T3022" s="183">
        <v>32</v>
      </c>
      <c r="U3022" s="183">
        <v>0</v>
      </c>
      <c r="V3022" s="183">
        <v>92</v>
      </c>
      <c r="W3022" s="183">
        <v>20</v>
      </c>
      <c r="X3022" s="183">
        <v>33</v>
      </c>
      <c r="Y3022" s="183">
        <v>0</v>
      </c>
    </row>
    <row r="3023" spans="1:25" x14ac:dyDescent="0.2">
      <c r="A3023" s="184">
        <v>12341013</v>
      </c>
      <c r="B3023" s="183" t="str">
        <f>[1]店マスタ!B3022</f>
        <v>（株）正音堂</v>
      </c>
      <c r="C3023" s="183">
        <v>5.5</v>
      </c>
      <c r="D3023" s="183">
        <v>6</v>
      </c>
      <c r="E3023" s="183">
        <f>_xlfn.XLOOKUP(A3023,[2]Sheet1!$R:$R,[2]Sheet1!$AB:$AB,"",0)</f>
        <v>6</v>
      </c>
      <c r="F3023" s="183">
        <f>_xlfn.XLOOKUP($A3023,[3]【2026年03月度_全社】RFM客層一覧表データ!$A:$A,[3]【2026年03月度_全社】RFM客層一覧表データ!C:C,"",0)</f>
        <v>1025</v>
      </c>
      <c r="G3023" s="183">
        <f>_xlfn.XLOOKUP($A3023,[3]【2026年03月度_全社】RFM客層一覧表データ!$A:$A,[3]【2026年03月度_全社】RFM客層一覧表データ!D:D,"",0)</f>
        <v>359</v>
      </c>
      <c r="H3023" s="183">
        <f>_xlfn.XLOOKUP($A3023,[3]【2026年03月度_全社】RFM客層一覧表データ!$A:$A,[3]【2026年03月度_全社】RFM客層一覧表データ!E:E,"",0)</f>
        <v>549</v>
      </c>
      <c r="I3023" s="183">
        <f>_xlfn.XLOOKUP($A3023,[3]【2026年03月度_全社】RFM客層一覧表データ!$A:$A,[3]【2026年03月度_全社】RFM客層一覧表データ!F:F,"",0)</f>
        <v>49</v>
      </c>
      <c r="J3023" s="183">
        <v>1111</v>
      </c>
      <c r="K3023" s="183">
        <v>428</v>
      </c>
      <c r="L3023" s="183">
        <v>585</v>
      </c>
      <c r="M3023" s="183">
        <v>64</v>
      </c>
      <c r="N3023" s="183">
        <v>1135</v>
      </c>
      <c r="O3023" s="183">
        <v>443</v>
      </c>
      <c r="P3023" s="183">
        <v>643</v>
      </c>
      <c r="Q3023" s="183">
        <v>76</v>
      </c>
      <c r="R3023" s="183">
        <v>1166</v>
      </c>
      <c r="S3023" s="183">
        <v>476</v>
      </c>
      <c r="T3023" s="183">
        <v>689</v>
      </c>
      <c r="U3023" s="183">
        <v>101</v>
      </c>
      <c r="V3023" s="183">
        <v>1163</v>
      </c>
      <c r="W3023" s="183">
        <v>516</v>
      </c>
      <c r="X3023" s="183">
        <v>725</v>
      </c>
      <c r="Y3023" s="183">
        <v>156</v>
      </c>
    </row>
    <row r="3024" spans="1:25" x14ac:dyDescent="0.2">
      <c r="A3024" s="184">
        <v>12341016</v>
      </c>
      <c r="B3024" s="183" t="str">
        <f>[1]店マスタ!B3023</f>
        <v>タカノデンキ</v>
      </c>
      <c r="C3024" s="183">
        <v>1.5</v>
      </c>
      <c r="D3024" s="183">
        <v>1.5</v>
      </c>
      <c r="E3024" s="183">
        <f>_xlfn.XLOOKUP(A3024,[2]Sheet1!$R:$R,[2]Sheet1!$AB:$AB,"",0)</f>
        <v>1.5</v>
      </c>
      <c r="F3024" s="183" t="str">
        <f>_xlfn.XLOOKUP($A3024,[3]【2026年03月度_全社】RFM客層一覧表データ!$A:$A,[3]【2026年03月度_全社】RFM客層一覧表データ!C:C,"",0)</f>
        <v/>
      </c>
      <c r="G3024" s="183" t="str">
        <f>_xlfn.XLOOKUP($A3024,[3]【2026年03月度_全社】RFM客層一覧表データ!$A:$A,[3]【2026年03月度_全社】RFM客層一覧表データ!D:D,"",0)</f>
        <v/>
      </c>
      <c r="H3024" s="183" t="str">
        <f>_xlfn.XLOOKUP($A3024,[3]【2026年03月度_全社】RFM客層一覧表データ!$A:$A,[3]【2026年03月度_全社】RFM客層一覧表データ!E:E,"",0)</f>
        <v/>
      </c>
      <c r="I3024" s="183" t="str">
        <f>_xlfn.XLOOKUP($A3024,[3]【2026年03月度_全社】RFM客層一覧表データ!$A:$A,[3]【2026年03月度_全社】RFM客層一覧表データ!F:F,"",0)</f>
        <v/>
      </c>
      <c r="J3024" s="183">
        <v>1</v>
      </c>
      <c r="K3024" s="183">
        <v>0</v>
      </c>
      <c r="L3024" s="183">
        <v>0</v>
      </c>
      <c r="M3024" s="183">
        <v>0</v>
      </c>
      <c r="N3024" s="183">
        <v>1</v>
      </c>
      <c r="O3024" s="183">
        <v>0</v>
      </c>
      <c r="P3024" s="183">
        <v>0</v>
      </c>
      <c r="Q3024" s="183">
        <v>0</v>
      </c>
      <c r="R3024" s="183">
        <v>1</v>
      </c>
      <c r="S3024" s="183">
        <v>1</v>
      </c>
      <c r="T3024" s="183">
        <v>0</v>
      </c>
      <c r="U3024" s="183">
        <v>0</v>
      </c>
      <c r="V3024" s="183">
        <v>0</v>
      </c>
      <c r="W3024" s="183">
        <v>0</v>
      </c>
      <c r="X3024" s="183">
        <v>0</v>
      </c>
      <c r="Y3024" s="183">
        <v>0</v>
      </c>
    </row>
    <row r="3025" spans="1:25" x14ac:dyDescent="0.2">
      <c r="A3025" s="184">
        <v>12341018</v>
      </c>
      <c r="B3025" s="183" t="str">
        <f>[1]店マスタ!B3024</f>
        <v>（株）鳥居電気商会</v>
      </c>
      <c r="C3025" s="183">
        <v>1.5</v>
      </c>
      <c r="D3025" s="183">
        <v>1.5</v>
      </c>
      <c r="E3025" s="183">
        <f>_xlfn.XLOOKUP(A3025,[2]Sheet1!$R:$R,[2]Sheet1!$AB:$AB,"",0)</f>
        <v>1.5</v>
      </c>
      <c r="F3025" s="183">
        <f>_xlfn.XLOOKUP($A3025,[3]【2026年03月度_全社】RFM客層一覧表データ!$A:$A,[3]【2026年03月度_全社】RFM客層一覧表データ!C:C,"",0)</f>
        <v>269</v>
      </c>
      <c r="G3025" s="183">
        <f>_xlfn.XLOOKUP($A3025,[3]【2026年03月度_全社】RFM客層一覧表データ!$A:$A,[3]【2026年03月度_全社】RFM客層一覧表データ!D:D,"",0)</f>
        <v>97</v>
      </c>
      <c r="H3025" s="183">
        <f>_xlfn.XLOOKUP($A3025,[3]【2026年03月度_全社】RFM客層一覧表データ!$A:$A,[3]【2026年03月度_全社】RFM客層一覧表データ!E:E,"",0)</f>
        <v>168</v>
      </c>
      <c r="I3025" s="183">
        <f>_xlfn.XLOOKUP($A3025,[3]【2026年03月度_全社】RFM客層一覧表データ!$A:$A,[3]【2026年03月度_全社】RFM客層一覧表データ!F:F,"",0)</f>
        <v>9</v>
      </c>
      <c r="J3025" s="183">
        <v>286</v>
      </c>
      <c r="K3025" s="183">
        <v>110</v>
      </c>
      <c r="L3025" s="183">
        <v>178</v>
      </c>
      <c r="M3025" s="183">
        <v>6</v>
      </c>
      <c r="N3025" s="183">
        <v>308</v>
      </c>
      <c r="O3025" s="183">
        <v>129</v>
      </c>
      <c r="P3025" s="183">
        <v>194</v>
      </c>
      <c r="Q3025" s="183">
        <v>13</v>
      </c>
      <c r="R3025" s="183">
        <v>337</v>
      </c>
      <c r="S3025" s="183">
        <v>128</v>
      </c>
      <c r="T3025" s="183">
        <v>205</v>
      </c>
      <c r="U3025" s="183">
        <v>6</v>
      </c>
      <c r="V3025" s="183">
        <v>355</v>
      </c>
      <c r="W3025" s="183">
        <v>136</v>
      </c>
      <c r="X3025" s="183">
        <v>241</v>
      </c>
      <c r="Y3025" s="183">
        <v>3</v>
      </c>
    </row>
    <row r="3026" spans="1:25" x14ac:dyDescent="0.2">
      <c r="A3026" s="184">
        <v>12341022</v>
      </c>
      <c r="B3026" s="183" t="str">
        <f>[1]店マスタ!B3025</f>
        <v>アイライフポピー</v>
      </c>
      <c r="C3026" s="183">
        <v>3</v>
      </c>
      <c r="D3026" s="183">
        <v>3</v>
      </c>
      <c r="E3026" s="183">
        <f>_xlfn.XLOOKUP(A3026,[2]Sheet1!$R:$R,[2]Sheet1!$AB:$AB,"",0)</f>
        <v>3</v>
      </c>
      <c r="F3026" s="183">
        <f>_xlfn.XLOOKUP($A3026,[3]【2026年03月度_全社】RFM客層一覧表データ!$A:$A,[3]【2026年03月度_全社】RFM客層一覧表データ!C:C,"",0)</f>
        <v>1082</v>
      </c>
      <c r="G3026" s="183">
        <f>_xlfn.XLOOKUP($A3026,[3]【2026年03月度_全社】RFM客層一覧表データ!$A:$A,[3]【2026年03月度_全社】RFM客層一覧表データ!D:D,"",0)</f>
        <v>527</v>
      </c>
      <c r="H3026" s="183">
        <f>_xlfn.XLOOKUP($A3026,[3]【2026年03月度_全社】RFM客層一覧表データ!$A:$A,[3]【2026年03月度_全社】RFM客層一覧表データ!E:E,"",0)</f>
        <v>589</v>
      </c>
      <c r="I3026" s="183">
        <f>_xlfn.XLOOKUP($A3026,[3]【2026年03月度_全社】RFM客層一覧表データ!$A:$A,[3]【2026年03月度_全社】RFM客層一覧表データ!F:F,"",0)</f>
        <v>67</v>
      </c>
      <c r="J3026" s="183">
        <v>1080</v>
      </c>
      <c r="K3026" s="183">
        <v>544</v>
      </c>
      <c r="L3026" s="183">
        <v>587</v>
      </c>
      <c r="M3026" s="183">
        <v>79</v>
      </c>
      <c r="N3026" s="183">
        <v>1058</v>
      </c>
      <c r="O3026" s="183">
        <v>538</v>
      </c>
      <c r="P3026" s="183">
        <v>592</v>
      </c>
      <c r="Q3026" s="183">
        <v>71</v>
      </c>
      <c r="R3026" s="183">
        <v>1056</v>
      </c>
      <c r="S3026" s="183">
        <v>530</v>
      </c>
      <c r="T3026" s="183">
        <v>577</v>
      </c>
      <c r="U3026" s="183">
        <v>66</v>
      </c>
      <c r="V3026" s="183">
        <v>1061</v>
      </c>
      <c r="W3026" s="183">
        <v>540</v>
      </c>
      <c r="X3026" s="183">
        <v>590</v>
      </c>
      <c r="Y3026" s="183">
        <v>70</v>
      </c>
    </row>
    <row r="3027" spans="1:25" x14ac:dyDescent="0.2">
      <c r="A3027" s="184">
        <v>12341030</v>
      </c>
      <c r="B3027" s="183" t="str">
        <f>[1]店マスタ!B3026</f>
        <v>ワコー電気株式会社</v>
      </c>
      <c r="C3027" s="183">
        <v>10</v>
      </c>
      <c r="D3027" s="183">
        <v>10</v>
      </c>
      <c r="E3027" s="183">
        <f>_xlfn.XLOOKUP(A3027,[2]Sheet1!$R:$R,[2]Sheet1!$AB:$AB,"",0)</f>
        <v>10</v>
      </c>
      <c r="F3027" s="183" t="str">
        <f>_xlfn.XLOOKUP($A3027,[3]【2026年03月度_全社】RFM客層一覧表データ!$A:$A,[3]【2026年03月度_全社】RFM客層一覧表データ!C:C,"",0)</f>
        <v/>
      </c>
      <c r="G3027" s="183" t="str">
        <f>_xlfn.XLOOKUP($A3027,[3]【2026年03月度_全社】RFM客層一覧表データ!$A:$A,[3]【2026年03月度_全社】RFM客層一覧表データ!D:D,"",0)</f>
        <v/>
      </c>
      <c r="H3027" s="183" t="str">
        <f>_xlfn.XLOOKUP($A3027,[3]【2026年03月度_全社】RFM客層一覧表データ!$A:$A,[3]【2026年03月度_全社】RFM客層一覧表データ!E:E,"",0)</f>
        <v/>
      </c>
      <c r="I3027" s="183" t="str">
        <f>_xlfn.XLOOKUP($A3027,[3]【2026年03月度_全社】RFM客層一覧表データ!$A:$A,[3]【2026年03月度_全社】RFM客層一覧表データ!F:F,"",0)</f>
        <v/>
      </c>
      <c r="J3027" s="183">
        <v>0</v>
      </c>
      <c r="K3027" s="183">
        <v>0</v>
      </c>
      <c r="L3027" s="183">
        <v>0</v>
      </c>
      <c r="M3027" s="183">
        <v>0</v>
      </c>
      <c r="N3027" s="183">
        <v>0</v>
      </c>
      <c r="O3027" s="183">
        <v>0</v>
      </c>
      <c r="P3027" s="183">
        <v>0</v>
      </c>
      <c r="Q3027" s="183">
        <v>0</v>
      </c>
      <c r="R3027" s="183">
        <v>0</v>
      </c>
      <c r="S3027" s="183">
        <v>0</v>
      </c>
      <c r="T3027" s="183">
        <v>0</v>
      </c>
      <c r="U3027" s="183">
        <v>0</v>
      </c>
      <c r="V3027" s="183">
        <v>0</v>
      </c>
      <c r="W3027" s="183">
        <v>0</v>
      </c>
      <c r="X3027" s="183">
        <v>0</v>
      </c>
      <c r="Y3027" s="183">
        <v>0</v>
      </c>
    </row>
    <row r="3028" spans="1:25" x14ac:dyDescent="0.2">
      <c r="A3028" s="184">
        <v>12341036</v>
      </c>
      <c r="B3028" s="183" t="str">
        <f>[1]店マスタ!B3027</f>
        <v>フカツ　桜井店</v>
      </c>
      <c r="C3028" s="183">
        <v>1.5</v>
      </c>
      <c r="D3028" s="183">
        <v>1.5</v>
      </c>
      <c r="E3028" s="183" t="str">
        <f>_xlfn.XLOOKUP(A3028,[2]Sheet1!$R:$R,[2]Sheet1!$AB:$AB,"",0)</f>
        <v/>
      </c>
      <c r="F3028" s="183" t="str">
        <f>_xlfn.XLOOKUP($A3028,[3]【2026年03月度_全社】RFM客層一覧表データ!$A:$A,[3]【2026年03月度_全社】RFM客層一覧表データ!C:C,"",0)</f>
        <v/>
      </c>
      <c r="G3028" s="183" t="str">
        <f>_xlfn.XLOOKUP($A3028,[3]【2026年03月度_全社】RFM客層一覧表データ!$A:$A,[3]【2026年03月度_全社】RFM客層一覧表データ!D:D,"",0)</f>
        <v/>
      </c>
      <c r="H3028" s="183" t="str">
        <f>_xlfn.XLOOKUP($A3028,[3]【2026年03月度_全社】RFM客層一覧表データ!$A:$A,[3]【2026年03月度_全社】RFM客層一覧表データ!E:E,"",0)</f>
        <v/>
      </c>
      <c r="I3028" s="183" t="str">
        <f>_xlfn.XLOOKUP($A3028,[3]【2026年03月度_全社】RFM客層一覧表データ!$A:$A,[3]【2026年03月度_全社】RFM客層一覧表データ!F:F,"",0)</f>
        <v/>
      </c>
      <c r="J3028" s="183">
        <v>240</v>
      </c>
      <c r="K3028" s="183">
        <v>107</v>
      </c>
      <c r="L3028" s="183">
        <v>137</v>
      </c>
      <c r="M3028" s="183">
        <v>11</v>
      </c>
      <c r="N3028" s="183">
        <v>249</v>
      </c>
      <c r="O3028" s="183">
        <v>108</v>
      </c>
      <c r="P3028" s="183">
        <v>144</v>
      </c>
      <c r="Q3028" s="183">
        <v>11</v>
      </c>
      <c r="R3028" s="183">
        <v>262</v>
      </c>
      <c r="S3028" s="183">
        <v>104</v>
      </c>
      <c r="T3028" s="183">
        <v>152</v>
      </c>
      <c r="U3028" s="183">
        <v>6</v>
      </c>
      <c r="V3028" s="183">
        <v>292</v>
      </c>
      <c r="W3028" s="183">
        <v>110</v>
      </c>
      <c r="X3028" s="183">
        <v>168</v>
      </c>
      <c r="Y3028" s="183">
        <v>10</v>
      </c>
    </row>
    <row r="3029" spans="1:25" x14ac:dyDescent="0.2">
      <c r="A3029" s="184">
        <v>12341232</v>
      </c>
      <c r="B3029" s="183" t="str">
        <f>[1]店マスタ!B3028</f>
        <v>アイライフスズキ</v>
      </c>
      <c r="C3029" s="183">
        <v>4</v>
      </c>
      <c r="D3029" s="183">
        <v>4</v>
      </c>
      <c r="E3029" s="183">
        <f>_xlfn.XLOOKUP(A3029,[2]Sheet1!$R:$R,[2]Sheet1!$AB:$AB,"",0)</f>
        <v>4</v>
      </c>
      <c r="F3029" s="183">
        <f>_xlfn.XLOOKUP($A3029,[3]【2026年03月度_全社】RFM客層一覧表データ!$A:$A,[3]【2026年03月度_全社】RFM客層一覧表データ!C:C,"",0)</f>
        <v>515</v>
      </c>
      <c r="G3029" s="183">
        <f>_xlfn.XLOOKUP($A3029,[3]【2026年03月度_全社】RFM客層一覧表データ!$A:$A,[3]【2026年03月度_全社】RFM客層一覧表データ!D:D,"",0)</f>
        <v>244</v>
      </c>
      <c r="H3029" s="183">
        <f>_xlfn.XLOOKUP($A3029,[3]【2026年03月度_全社】RFM客層一覧表データ!$A:$A,[3]【2026年03月度_全社】RFM客層一覧表データ!E:E,"",0)</f>
        <v>296</v>
      </c>
      <c r="I3029" s="183">
        <f>_xlfn.XLOOKUP($A3029,[3]【2026年03月度_全社】RFM客層一覧表データ!$A:$A,[3]【2026年03月度_全社】RFM客層一覧表データ!F:F,"",0)</f>
        <v>37</v>
      </c>
      <c r="J3029" s="183">
        <v>521</v>
      </c>
      <c r="K3029" s="183">
        <v>238</v>
      </c>
      <c r="L3029" s="183">
        <v>300</v>
      </c>
      <c r="M3029" s="183">
        <v>29</v>
      </c>
      <c r="N3029" s="183">
        <v>524</v>
      </c>
      <c r="O3029" s="183">
        <v>270</v>
      </c>
      <c r="P3029" s="183">
        <v>302</v>
      </c>
      <c r="Q3029" s="183">
        <v>36</v>
      </c>
      <c r="R3029" s="183">
        <v>524</v>
      </c>
      <c r="S3029" s="183">
        <v>277</v>
      </c>
      <c r="T3029" s="183">
        <v>309</v>
      </c>
      <c r="U3029" s="183">
        <v>30</v>
      </c>
      <c r="V3029" s="183">
        <v>511</v>
      </c>
      <c r="W3029" s="183">
        <v>279</v>
      </c>
      <c r="X3029" s="183">
        <v>304</v>
      </c>
      <c r="Y3029" s="183">
        <v>40</v>
      </c>
    </row>
    <row r="3030" spans="1:25" x14ac:dyDescent="0.2">
      <c r="A3030" s="184">
        <v>12341901</v>
      </c>
      <c r="B3030" s="183" t="str">
        <f>[1]店マスタ!B3029</f>
        <v>アイライフダイホー</v>
      </c>
      <c r="C3030" s="183">
        <v>2</v>
      </c>
      <c r="D3030" s="183">
        <v>2</v>
      </c>
      <c r="E3030" s="183">
        <f>_xlfn.XLOOKUP(A3030,[2]Sheet1!$R:$R,[2]Sheet1!$AB:$AB,"",0)</f>
        <v>2</v>
      </c>
      <c r="F3030" s="183">
        <f>_xlfn.XLOOKUP($A3030,[3]【2026年03月度_全社】RFM客層一覧表データ!$A:$A,[3]【2026年03月度_全社】RFM客層一覧表データ!C:C,"",0)</f>
        <v>529</v>
      </c>
      <c r="G3030" s="183">
        <f>_xlfn.XLOOKUP($A3030,[3]【2026年03月度_全社】RFM客層一覧表データ!$A:$A,[3]【2026年03月度_全社】RFM客層一覧表データ!D:D,"",0)</f>
        <v>208</v>
      </c>
      <c r="H3030" s="183">
        <f>_xlfn.XLOOKUP($A3030,[3]【2026年03月度_全社】RFM客層一覧表データ!$A:$A,[3]【2026年03月度_全社】RFM客層一覧表データ!E:E,"",0)</f>
        <v>320</v>
      </c>
      <c r="I3030" s="183">
        <f>_xlfn.XLOOKUP($A3030,[3]【2026年03月度_全社】RFM客層一覧表データ!$A:$A,[3]【2026年03月度_全社】RFM客層一覧表データ!F:F,"",0)</f>
        <v>10</v>
      </c>
      <c r="J3030" s="183">
        <v>566</v>
      </c>
      <c r="K3030" s="183">
        <v>256</v>
      </c>
      <c r="L3030" s="183">
        <v>337</v>
      </c>
      <c r="M3030" s="183">
        <v>13</v>
      </c>
      <c r="N3030" s="183">
        <v>608</v>
      </c>
      <c r="O3030" s="183">
        <v>266</v>
      </c>
      <c r="P3030" s="183">
        <v>356</v>
      </c>
      <c r="Q3030" s="183">
        <v>17</v>
      </c>
      <c r="R3030" s="183">
        <v>648</v>
      </c>
      <c r="S3030" s="183">
        <v>317</v>
      </c>
      <c r="T3030" s="183">
        <v>368</v>
      </c>
      <c r="U3030" s="183">
        <v>31</v>
      </c>
      <c r="V3030" s="183">
        <v>685</v>
      </c>
      <c r="W3030" s="183">
        <v>334</v>
      </c>
      <c r="X3030" s="183">
        <v>386</v>
      </c>
      <c r="Y3030" s="183">
        <v>26</v>
      </c>
    </row>
    <row r="3031" spans="1:25" x14ac:dyDescent="0.2">
      <c r="A3031" s="184">
        <v>12341907</v>
      </c>
      <c r="B3031" s="183" t="str">
        <f>[1]店マスタ!B3030</f>
        <v>アイライフ株式会社</v>
      </c>
      <c r="C3031" s="183">
        <v>0.5</v>
      </c>
      <c r="D3031" s="183">
        <v>0.5</v>
      </c>
      <c r="E3031" s="183">
        <f>_xlfn.XLOOKUP(A3031,[2]Sheet1!$R:$R,[2]Sheet1!$AB:$AB,"",0)</f>
        <v>0.5</v>
      </c>
      <c r="F3031" s="183" t="str">
        <f>_xlfn.XLOOKUP($A3031,[3]【2026年03月度_全社】RFM客層一覧表データ!$A:$A,[3]【2026年03月度_全社】RFM客層一覧表データ!C:C,"",0)</f>
        <v/>
      </c>
      <c r="G3031" s="183" t="str">
        <f>_xlfn.XLOOKUP($A3031,[3]【2026年03月度_全社】RFM客層一覧表データ!$A:$A,[3]【2026年03月度_全社】RFM客層一覧表データ!D:D,"",0)</f>
        <v/>
      </c>
      <c r="H3031" s="183" t="str">
        <f>_xlfn.XLOOKUP($A3031,[3]【2026年03月度_全社】RFM客層一覧表データ!$A:$A,[3]【2026年03月度_全社】RFM客層一覧表データ!E:E,"",0)</f>
        <v/>
      </c>
      <c r="I3031" s="183" t="str">
        <f>_xlfn.XLOOKUP($A3031,[3]【2026年03月度_全社】RFM客層一覧表データ!$A:$A,[3]【2026年03月度_全社】RFM客層一覧表データ!F:F,"",0)</f>
        <v/>
      </c>
      <c r="J3031" s="183">
        <v>0</v>
      </c>
      <c r="K3031" s="183">
        <v>0</v>
      </c>
      <c r="L3031" s="183">
        <v>0</v>
      </c>
      <c r="M3031" s="183">
        <v>0</v>
      </c>
      <c r="N3031" s="183">
        <v>0</v>
      </c>
      <c r="O3031" s="183">
        <v>0</v>
      </c>
      <c r="P3031" s="183">
        <v>0</v>
      </c>
      <c r="Q3031" s="183">
        <v>0</v>
      </c>
      <c r="R3031" s="183">
        <v>0</v>
      </c>
      <c r="S3031" s="183">
        <v>0</v>
      </c>
      <c r="T3031" s="183">
        <v>0</v>
      </c>
      <c r="U3031" s="183">
        <v>0</v>
      </c>
      <c r="V3031" s="183">
        <v>0</v>
      </c>
      <c r="W3031" s="183">
        <v>0</v>
      </c>
      <c r="X3031" s="183">
        <v>0</v>
      </c>
      <c r="Y3031" s="183">
        <v>0</v>
      </c>
    </row>
    <row r="3032" spans="1:25" x14ac:dyDescent="0.2">
      <c r="A3032" s="184">
        <v>12343006</v>
      </c>
      <c r="B3032" s="183" t="str">
        <f>[1]店マスタ!B3031</f>
        <v>愛電館おがさわら</v>
      </c>
      <c r="C3032" s="183">
        <v>2.5</v>
      </c>
      <c r="D3032" s="183">
        <v>2.5</v>
      </c>
      <c r="E3032" s="183">
        <f>_xlfn.XLOOKUP(A3032,[2]Sheet1!$R:$R,[2]Sheet1!$AB:$AB,"",0)</f>
        <v>2.5</v>
      </c>
      <c r="F3032" s="183">
        <f>_xlfn.XLOOKUP($A3032,[3]【2026年03月度_全社】RFM客層一覧表データ!$A:$A,[3]【2026年03月度_全社】RFM客層一覧表データ!C:C,"",0)</f>
        <v>147</v>
      </c>
      <c r="G3032" s="183">
        <f>_xlfn.XLOOKUP($A3032,[3]【2026年03月度_全社】RFM客層一覧表データ!$A:$A,[3]【2026年03月度_全社】RFM客層一覧表データ!D:D,"",0)</f>
        <v>61</v>
      </c>
      <c r="H3032" s="183">
        <f>_xlfn.XLOOKUP($A3032,[3]【2026年03月度_全社】RFM客層一覧表データ!$A:$A,[3]【2026年03月度_全社】RFM客層一覧表データ!E:E,"",0)</f>
        <v>79</v>
      </c>
      <c r="I3032" s="183">
        <f>_xlfn.XLOOKUP($A3032,[3]【2026年03月度_全社】RFM客層一覧表データ!$A:$A,[3]【2026年03月度_全社】RFM客層一覧表データ!F:F,"",0)</f>
        <v>8</v>
      </c>
      <c r="J3032" s="183">
        <v>156</v>
      </c>
      <c r="K3032" s="183">
        <v>54</v>
      </c>
      <c r="L3032" s="183">
        <v>85</v>
      </c>
      <c r="M3032" s="183">
        <v>6</v>
      </c>
      <c r="N3032" s="183">
        <v>165</v>
      </c>
      <c r="O3032" s="183">
        <v>61</v>
      </c>
      <c r="P3032" s="183">
        <v>91</v>
      </c>
      <c r="Q3032" s="183">
        <v>9</v>
      </c>
      <c r="R3032" s="183">
        <v>167</v>
      </c>
      <c r="S3032" s="183">
        <v>69</v>
      </c>
      <c r="T3032" s="183">
        <v>102</v>
      </c>
      <c r="U3032" s="183">
        <v>7</v>
      </c>
      <c r="V3032" s="183">
        <v>169</v>
      </c>
      <c r="W3032" s="183">
        <v>63</v>
      </c>
      <c r="X3032" s="183">
        <v>106</v>
      </c>
      <c r="Y3032" s="183">
        <v>4</v>
      </c>
    </row>
    <row r="3033" spans="1:25" x14ac:dyDescent="0.2">
      <c r="A3033" s="184">
        <v>12343007</v>
      </c>
      <c r="B3033" s="183" t="str">
        <f>[1]店マスタ!B3032</f>
        <v>プラスでんきおさじま</v>
      </c>
      <c r="C3033" s="183">
        <v>2.5</v>
      </c>
      <c r="D3033" s="183">
        <v>2.5</v>
      </c>
      <c r="E3033" s="183">
        <f>_xlfn.XLOOKUP(A3033,[2]Sheet1!$R:$R,[2]Sheet1!$AB:$AB,"",0)</f>
        <v>2.5</v>
      </c>
      <c r="F3033" s="183">
        <f>_xlfn.XLOOKUP($A3033,[3]【2026年03月度_全社】RFM客層一覧表データ!$A:$A,[3]【2026年03月度_全社】RFM客層一覧表データ!C:C,"",0)</f>
        <v>397</v>
      </c>
      <c r="G3033" s="183">
        <f>_xlfn.XLOOKUP($A3033,[3]【2026年03月度_全社】RFM客層一覧表データ!$A:$A,[3]【2026年03月度_全社】RFM客層一覧表データ!D:D,"",0)</f>
        <v>193</v>
      </c>
      <c r="H3033" s="183">
        <f>_xlfn.XLOOKUP($A3033,[3]【2026年03月度_全社】RFM客層一覧表データ!$A:$A,[3]【2026年03月度_全社】RFM客層一覧表データ!E:E,"",0)</f>
        <v>266</v>
      </c>
      <c r="I3033" s="183">
        <f>_xlfn.XLOOKUP($A3033,[3]【2026年03月度_全社】RFM客層一覧表データ!$A:$A,[3]【2026年03月度_全社】RFM客層一覧表データ!F:F,"",0)</f>
        <v>8</v>
      </c>
      <c r="J3033" s="183">
        <v>413</v>
      </c>
      <c r="K3033" s="183">
        <v>195</v>
      </c>
      <c r="L3033" s="183">
        <v>275</v>
      </c>
      <c r="M3033" s="183">
        <v>16</v>
      </c>
      <c r="N3033" s="183">
        <v>422</v>
      </c>
      <c r="O3033" s="183">
        <v>216</v>
      </c>
      <c r="P3033" s="183">
        <v>288</v>
      </c>
      <c r="Q3033" s="183">
        <v>15</v>
      </c>
      <c r="R3033" s="183">
        <v>442</v>
      </c>
      <c r="S3033" s="183">
        <v>216</v>
      </c>
      <c r="T3033" s="183">
        <v>288</v>
      </c>
      <c r="U3033" s="183">
        <v>15</v>
      </c>
      <c r="V3033" s="183">
        <v>444</v>
      </c>
      <c r="W3033" s="183">
        <v>206</v>
      </c>
      <c r="X3033" s="183">
        <v>303</v>
      </c>
      <c r="Y3033" s="183">
        <v>23</v>
      </c>
    </row>
    <row r="3034" spans="1:25" x14ac:dyDescent="0.2">
      <c r="A3034" s="184">
        <v>12343030</v>
      </c>
      <c r="B3034" s="183" t="str">
        <f>[1]店マスタ!B3033</f>
        <v>株式会社フカツ　本店</v>
      </c>
      <c r="C3034" s="183">
        <v>8</v>
      </c>
      <c r="D3034" s="183">
        <v>8</v>
      </c>
      <c r="E3034" s="183">
        <f>_xlfn.XLOOKUP(A3034,[2]Sheet1!$R:$R,[2]Sheet1!$AB:$AB,"",0)</f>
        <v>8</v>
      </c>
      <c r="F3034" s="183">
        <f>_xlfn.XLOOKUP($A3034,[3]【2026年03月度_全社】RFM客層一覧表データ!$A:$A,[3]【2026年03月度_全社】RFM客層一覧表データ!C:C,"",0)</f>
        <v>2992</v>
      </c>
      <c r="G3034" s="183">
        <f>_xlfn.XLOOKUP($A3034,[3]【2026年03月度_全社】RFM客層一覧表データ!$A:$A,[3]【2026年03月度_全社】RFM客層一覧表データ!D:D,"",0)</f>
        <v>1143</v>
      </c>
      <c r="H3034" s="183">
        <f>_xlfn.XLOOKUP($A3034,[3]【2026年03月度_全社】RFM客層一覧表データ!$A:$A,[3]【2026年03月度_全社】RFM客層一覧表データ!E:E,"",0)</f>
        <v>1371</v>
      </c>
      <c r="I3034" s="183">
        <f>_xlfn.XLOOKUP($A3034,[3]【2026年03月度_全社】RFM客層一覧表データ!$A:$A,[3]【2026年03月度_全社】RFM客層一覧表データ!F:F,"",0)</f>
        <v>195</v>
      </c>
      <c r="J3034" s="183">
        <v>2920</v>
      </c>
      <c r="K3034" s="183">
        <v>1187</v>
      </c>
      <c r="L3034" s="183">
        <v>1251</v>
      </c>
      <c r="M3034" s="183">
        <v>218</v>
      </c>
      <c r="N3034" s="183">
        <v>3045</v>
      </c>
      <c r="O3034" s="183">
        <v>1243</v>
      </c>
      <c r="P3034" s="183">
        <v>1235</v>
      </c>
      <c r="Q3034" s="183">
        <v>248</v>
      </c>
      <c r="R3034" s="183">
        <v>3159</v>
      </c>
      <c r="S3034" s="183">
        <v>1297</v>
      </c>
      <c r="T3034" s="183">
        <v>1167</v>
      </c>
      <c r="U3034" s="183">
        <v>253</v>
      </c>
      <c r="V3034" s="183">
        <v>3456</v>
      </c>
      <c r="W3034" s="183">
        <v>1255</v>
      </c>
      <c r="X3034" s="183">
        <v>1079</v>
      </c>
      <c r="Y3034" s="183">
        <v>233</v>
      </c>
    </row>
    <row r="3035" spans="1:25" x14ac:dyDescent="0.2">
      <c r="A3035" s="184">
        <v>12343031</v>
      </c>
      <c r="B3035" s="183" t="str">
        <f>[1]店マスタ!B3034</f>
        <v>株式会社フカツ　本部</v>
      </c>
      <c r="C3035" s="183">
        <v>3.5</v>
      </c>
      <c r="D3035" s="183">
        <v>3.5</v>
      </c>
      <c r="E3035" s="183">
        <f>_xlfn.XLOOKUP(A3035,[2]Sheet1!$R:$R,[2]Sheet1!$AB:$AB,"",0)</f>
        <v>3.5</v>
      </c>
      <c r="F3035" s="183">
        <f>_xlfn.XLOOKUP($A3035,[3]【2026年03月度_全社】RFM客層一覧表データ!$A:$A,[3]【2026年03月度_全社】RFM客層一覧表データ!C:C,"",0)</f>
        <v>0</v>
      </c>
      <c r="G3035" s="183">
        <f>_xlfn.XLOOKUP($A3035,[3]【2026年03月度_全社】RFM客層一覧表データ!$A:$A,[3]【2026年03月度_全社】RFM客層一覧表データ!D:D,"",0)</f>
        <v>0</v>
      </c>
      <c r="H3035" s="183">
        <f>_xlfn.XLOOKUP($A3035,[3]【2026年03月度_全社】RFM客層一覧表データ!$A:$A,[3]【2026年03月度_全社】RFM客層一覧表データ!E:E,"",0)</f>
        <v>0</v>
      </c>
      <c r="I3035" s="183">
        <f>_xlfn.XLOOKUP($A3035,[3]【2026年03月度_全社】RFM客層一覧表データ!$A:$A,[3]【2026年03月度_全社】RFM客層一覧表データ!F:F,"",0)</f>
        <v>0</v>
      </c>
      <c r="J3035" s="183">
        <v>0</v>
      </c>
      <c r="K3035" s="183">
        <v>0</v>
      </c>
      <c r="L3035" s="183">
        <v>0</v>
      </c>
      <c r="M3035" s="183">
        <v>0</v>
      </c>
      <c r="N3035" s="183">
        <v>0</v>
      </c>
      <c r="O3035" s="183">
        <v>0</v>
      </c>
      <c r="P3035" s="183">
        <v>0</v>
      </c>
      <c r="Q3035" s="183">
        <v>0</v>
      </c>
      <c r="R3035" s="183">
        <v>0</v>
      </c>
      <c r="S3035" s="183">
        <v>0</v>
      </c>
      <c r="T3035" s="183">
        <v>0</v>
      </c>
      <c r="U3035" s="183">
        <v>0</v>
      </c>
      <c r="V3035" s="183">
        <v>6</v>
      </c>
      <c r="W3035" s="183">
        <v>0</v>
      </c>
      <c r="X3035" s="183">
        <v>0</v>
      </c>
      <c r="Y3035" s="183">
        <v>0</v>
      </c>
    </row>
    <row r="3036" spans="1:25" x14ac:dyDescent="0.2">
      <c r="A3036" s="184">
        <v>12343034</v>
      </c>
      <c r="B3036" s="183" t="str">
        <f>[1]店マスタ!B3035</f>
        <v>株式会社フカツ　米津店</v>
      </c>
      <c r="C3036" s="183">
        <v>4</v>
      </c>
      <c r="D3036" s="183">
        <v>4</v>
      </c>
      <c r="E3036" s="183">
        <f>_xlfn.XLOOKUP(A3036,[2]Sheet1!$R:$R,[2]Sheet1!$AB:$AB,"",0)</f>
        <v>4</v>
      </c>
      <c r="F3036" s="183">
        <f>_xlfn.XLOOKUP($A3036,[3]【2026年03月度_全社】RFM客層一覧表データ!$A:$A,[3]【2026年03月度_全社】RFM客層一覧表データ!C:C,"",0)</f>
        <v>1022</v>
      </c>
      <c r="G3036" s="183">
        <f>_xlfn.XLOOKUP($A3036,[3]【2026年03月度_全社】RFM客層一覧表データ!$A:$A,[3]【2026年03月度_全社】RFM客層一覧表データ!D:D,"",0)</f>
        <v>504</v>
      </c>
      <c r="H3036" s="183">
        <f>_xlfn.XLOOKUP($A3036,[3]【2026年03月度_全社】RFM客層一覧表データ!$A:$A,[3]【2026年03月度_全社】RFM客層一覧表データ!E:E,"",0)</f>
        <v>612</v>
      </c>
      <c r="I3036" s="183">
        <f>_xlfn.XLOOKUP($A3036,[3]【2026年03月度_全社】RFM客層一覧表データ!$A:$A,[3]【2026年03月度_全社】RFM客層一覧表データ!F:F,"",0)</f>
        <v>46</v>
      </c>
      <c r="J3036" s="183">
        <v>1093</v>
      </c>
      <c r="K3036" s="183">
        <v>481</v>
      </c>
      <c r="L3036" s="183">
        <v>637</v>
      </c>
      <c r="M3036" s="183">
        <v>24</v>
      </c>
      <c r="N3036" s="183">
        <v>1165</v>
      </c>
      <c r="O3036" s="183">
        <v>486</v>
      </c>
      <c r="P3036" s="183">
        <v>671</v>
      </c>
      <c r="Q3036" s="183">
        <v>41</v>
      </c>
      <c r="R3036" s="183">
        <v>1239</v>
      </c>
      <c r="S3036" s="183">
        <v>500</v>
      </c>
      <c r="T3036" s="183">
        <v>719</v>
      </c>
      <c r="U3036" s="183">
        <v>36</v>
      </c>
      <c r="V3036" s="183">
        <v>1278</v>
      </c>
      <c r="W3036" s="183">
        <v>549</v>
      </c>
      <c r="X3036" s="183">
        <v>748</v>
      </c>
      <c r="Y3036" s="183">
        <v>33</v>
      </c>
    </row>
    <row r="3037" spans="1:25" x14ac:dyDescent="0.2">
      <c r="A3037" s="184">
        <v>12345001</v>
      </c>
      <c r="B3037" s="183" t="str">
        <f>[1]店マスタ!B3036</f>
        <v>（株）　牧原電器商会</v>
      </c>
      <c r="C3037" s="183">
        <v>2.5</v>
      </c>
      <c r="D3037" s="183">
        <v>2.5</v>
      </c>
      <c r="E3037" s="183">
        <f>_xlfn.XLOOKUP(A3037,[2]Sheet1!$R:$R,[2]Sheet1!$AB:$AB,"",0)</f>
        <v>2.5</v>
      </c>
      <c r="F3037" s="183">
        <f>_xlfn.XLOOKUP($A3037,[3]【2026年03月度_全社】RFM客層一覧表データ!$A:$A,[3]【2026年03月度_全社】RFM客層一覧表データ!C:C,"",0)</f>
        <v>384</v>
      </c>
      <c r="G3037" s="183">
        <f>_xlfn.XLOOKUP($A3037,[3]【2026年03月度_全社】RFM客層一覧表データ!$A:$A,[3]【2026年03月度_全社】RFM客層一覧表データ!D:D,"",0)</f>
        <v>151</v>
      </c>
      <c r="H3037" s="183">
        <f>_xlfn.XLOOKUP($A3037,[3]【2026年03月度_全社】RFM客層一覧表データ!$A:$A,[3]【2026年03月度_全社】RFM客層一覧表データ!E:E,"",0)</f>
        <v>142</v>
      </c>
      <c r="I3037" s="183">
        <f>_xlfn.XLOOKUP($A3037,[3]【2026年03月度_全社】RFM客層一覧表データ!$A:$A,[3]【2026年03月度_全社】RFM客層一覧表データ!F:F,"",0)</f>
        <v>43</v>
      </c>
      <c r="J3037" s="183">
        <v>388</v>
      </c>
      <c r="K3037" s="183">
        <v>155</v>
      </c>
      <c r="L3037" s="183">
        <v>154</v>
      </c>
      <c r="M3037" s="183">
        <v>35</v>
      </c>
      <c r="N3037" s="183">
        <v>388</v>
      </c>
      <c r="O3037" s="183">
        <v>89</v>
      </c>
      <c r="P3037" s="183">
        <v>170</v>
      </c>
      <c r="Q3037" s="183">
        <v>22</v>
      </c>
      <c r="R3037" s="183">
        <v>422</v>
      </c>
      <c r="S3037" s="183">
        <v>101</v>
      </c>
      <c r="T3037" s="183">
        <v>204</v>
      </c>
      <c r="U3037" s="183">
        <v>23</v>
      </c>
      <c r="V3037" s="183">
        <v>449</v>
      </c>
      <c r="W3037" s="183">
        <v>134</v>
      </c>
      <c r="X3037" s="183">
        <v>234</v>
      </c>
      <c r="Y3037" s="183">
        <v>22</v>
      </c>
    </row>
    <row r="3038" spans="1:25" x14ac:dyDescent="0.2">
      <c r="A3038" s="184">
        <v>12345002</v>
      </c>
      <c r="B3038" s="183" t="str">
        <f>[1]店マスタ!B3037</f>
        <v>パナステージ</v>
      </c>
      <c r="C3038" s="183">
        <v>5.5</v>
      </c>
      <c r="D3038" s="183">
        <v>5.5</v>
      </c>
      <c r="E3038" s="183">
        <f>_xlfn.XLOOKUP(A3038,[2]Sheet1!$R:$R,[2]Sheet1!$AB:$AB,"",0)</f>
        <v>5.5</v>
      </c>
      <c r="F3038" s="183">
        <f>_xlfn.XLOOKUP($A3038,[3]【2026年03月度_全社】RFM客層一覧表データ!$A:$A,[3]【2026年03月度_全社】RFM客層一覧表データ!C:C,"",0)</f>
        <v>882</v>
      </c>
      <c r="G3038" s="183">
        <f>_xlfn.XLOOKUP($A3038,[3]【2026年03月度_全社】RFM客層一覧表データ!$A:$A,[3]【2026年03月度_全社】RFM客層一覧表データ!D:D,"",0)</f>
        <v>451</v>
      </c>
      <c r="H3038" s="183">
        <f>_xlfn.XLOOKUP($A3038,[3]【2026年03月度_全社】RFM客層一覧表データ!$A:$A,[3]【2026年03月度_全社】RFM客層一覧表データ!E:E,"",0)</f>
        <v>546</v>
      </c>
      <c r="I3038" s="183">
        <f>_xlfn.XLOOKUP($A3038,[3]【2026年03月度_全社】RFM客層一覧表データ!$A:$A,[3]【2026年03月度_全社】RFM客層一覧表データ!F:F,"",0)</f>
        <v>52</v>
      </c>
      <c r="J3038" s="183">
        <v>898</v>
      </c>
      <c r="K3038" s="183">
        <v>443</v>
      </c>
      <c r="L3038" s="183">
        <v>536</v>
      </c>
      <c r="M3038" s="183">
        <v>51</v>
      </c>
      <c r="N3038" s="183">
        <v>911</v>
      </c>
      <c r="O3038" s="183">
        <v>484</v>
      </c>
      <c r="P3038" s="183">
        <v>537</v>
      </c>
      <c r="Q3038" s="183">
        <v>61</v>
      </c>
      <c r="R3038" s="183">
        <v>883</v>
      </c>
      <c r="S3038" s="183">
        <v>452</v>
      </c>
      <c r="T3038" s="183">
        <v>539</v>
      </c>
      <c r="U3038" s="183">
        <v>45</v>
      </c>
      <c r="V3038" s="183">
        <v>881</v>
      </c>
      <c r="W3038" s="183">
        <v>462</v>
      </c>
      <c r="X3038" s="183">
        <v>533</v>
      </c>
      <c r="Y3038" s="183">
        <v>58</v>
      </c>
    </row>
    <row r="3039" spans="1:25" x14ac:dyDescent="0.2">
      <c r="A3039" s="184">
        <v>12345004</v>
      </c>
      <c r="B3039" s="183" t="str">
        <f>[1]店マスタ!B3038</f>
        <v>マインド牧原アルフア２２３３</v>
      </c>
      <c r="C3039" s="183">
        <v>1.5</v>
      </c>
      <c r="D3039" s="183">
        <v>0</v>
      </c>
      <c r="E3039" s="183" t="str">
        <f>_xlfn.XLOOKUP(A3039,[2]Sheet1!$R:$R,[2]Sheet1!$AB:$AB,"",0)</f>
        <v/>
      </c>
      <c r="F3039" s="183" t="str">
        <f>_xlfn.XLOOKUP($A3039,[3]【2026年03月度_全社】RFM客層一覧表データ!$A:$A,[3]【2026年03月度_全社】RFM客層一覧表データ!C:C,"",0)</f>
        <v/>
      </c>
      <c r="G3039" s="183" t="str">
        <f>_xlfn.XLOOKUP($A3039,[3]【2026年03月度_全社】RFM客層一覧表データ!$A:$A,[3]【2026年03月度_全社】RFM客層一覧表データ!D:D,"",0)</f>
        <v/>
      </c>
      <c r="H3039" s="183" t="str">
        <f>_xlfn.XLOOKUP($A3039,[3]【2026年03月度_全社】RFM客層一覧表データ!$A:$A,[3]【2026年03月度_全社】RFM客層一覧表データ!E:E,"",0)</f>
        <v/>
      </c>
      <c r="I3039" s="183" t="str">
        <f>_xlfn.XLOOKUP($A3039,[3]【2026年03月度_全社】RFM客層一覧表データ!$A:$A,[3]【2026年03月度_全社】RFM客層一覧表データ!F:F,"",0)</f>
        <v/>
      </c>
      <c r="J3039" s="183">
        <v>0</v>
      </c>
      <c r="K3039" s="183">
        <v>0</v>
      </c>
      <c r="L3039" s="183">
        <v>0</v>
      </c>
      <c r="M3039" s="183">
        <v>0</v>
      </c>
      <c r="N3039" s="183">
        <v>0</v>
      </c>
      <c r="O3039" s="183">
        <v>0</v>
      </c>
      <c r="P3039" s="183">
        <v>0</v>
      </c>
      <c r="Q3039" s="183">
        <v>0</v>
      </c>
      <c r="R3039" s="183">
        <v>0</v>
      </c>
      <c r="S3039" s="183">
        <v>0</v>
      </c>
      <c r="T3039" s="183">
        <v>0</v>
      </c>
      <c r="U3039" s="183">
        <v>0</v>
      </c>
      <c r="V3039" s="183">
        <v>0</v>
      </c>
      <c r="W3039" s="183">
        <v>0</v>
      </c>
      <c r="X3039" s="183">
        <v>0</v>
      </c>
      <c r="Y3039" s="183">
        <v>0</v>
      </c>
    </row>
    <row r="3040" spans="1:25" x14ac:dyDescent="0.2">
      <c r="A3040" s="184">
        <v>12345005</v>
      </c>
      <c r="B3040" s="183" t="str">
        <f>[1]店マスタ!B3039</f>
        <v>プラスでんきミウラ</v>
      </c>
      <c r="C3040" s="183">
        <v>3</v>
      </c>
      <c r="D3040" s="183">
        <v>3</v>
      </c>
      <c r="E3040" s="183">
        <f>_xlfn.XLOOKUP(A3040,[2]Sheet1!$R:$R,[2]Sheet1!$AB:$AB,"",0)</f>
        <v>3</v>
      </c>
      <c r="F3040" s="183">
        <f>_xlfn.XLOOKUP($A3040,[3]【2026年03月度_全社】RFM客層一覧表データ!$A:$A,[3]【2026年03月度_全社】RFM客層一覧表データ!C:C,"",0)</f>
        <v>378</v>
      </c>
      <c r="G3040" s="183">
        <f>_xlfn.XLOOKUP($A3040,[3]【2026年03月度_全社】RFM客層一覧表データ!$A:$A,[3]【2026年03月度_全社】RFM客層一覧表データ!D:D,"",0)</f>
        <v>177</v>
      </c>
      <c r="H3040" s="183">
        <f>_xlfn.XLOOKUP($A3040,[3]【2026年03月度_全社】RFM客層一覧表データ!$A:$A,[3]【2026年03月度_全社】RFM客層一覧表データ!E:E,"",0)</f>
        <v>203</v>
      </c>
      <c r="I3040" s="183">
        <f>_xlfn.XLOOKUP($A3040,[3]【2026年03月度_全社】RFM客層一覧表データ!$A:$A,[3]【2026年03月度_全社】RFM客層一覧表データ!F:F,"",0)</f>
        <v>25</v>
      </c>
      <c r="J3040" s="183">
        <v>385</v>
      </c>
      <c r="K3040" s="183">
        <v>176</v>
      </c>
      <c r="L3040" s="183">
        <v>215</v>
      </c>
      <c r="M3040" s="183">
        <v>14</v>
      </c>
      <c r="N3040" s="183">
        <v>397</v>
      </c>
      <c r="O3040" s="183">
        <v>164</v>
      </c>
      <c r="P3040" s="183">
        <v>217</v>
      </c>
      <c r="Q3040" s="183">
        <v>24</v>
      </c>
      <c r="R3040" s="183">
        <v>410</v>
      </c>
      <c r="S3040" s="183">
        <v>186</v>
      </c>
      <c r="T3040" s="183">
        <v>216</v>
      </c>
      <c r="U3040" s="183">
        <v>28</v>
      </c>
      <c r="V3040" s="183">
        <v>419</v>
      </c>
      <c r="W3040" s="183">
        <v>177</v>
      </c>
      <c r="X3040" s="183">
        <v>216</v>
      </c>
      <c r="Y3040" s="183">
        <v>17</v>
      </c>
    </row>
    <row r="3041" spans="1:25" x14ac:dyDescent="0.2">
      <c r="A3041" s="184">
        <v>12345006</v>
      </c>
      <c r="B3041" s="183" t="str">
        <f>[1]店マスタ!B3040</f>
        <v>ミウラでんき</v>
      </c>
      <c r="C3041" s="183">
        <v>1.5</v>
      </c>
      <c r="D3041" s="183">
        <v>1.5</v>
      </c>
      <c r="E3041" s="183">
        <f>_xlfn.XLOOKUP(A3041,[2]Sheet1!$R:$R,[2]Sheet1!$AB:$AB,"",0)</f>
        <v>1.5</v>
      </c>
      <c r="F3041" s="183">
        <f>_xlfn.XLOOKUP($A3041,[3]【2026年03月度_全社】RFM客層一覧表データ!$A:$A,[3]【2026年03月度_全社】RFM客層一覧表データ!C:C,"",0)</f>
        <v>253</v>
      </c>
      <c r="G3041" s="183">
        <f>_xlfn.XLOOKUP($A3041,[3]【2026年03月度_全社】RFM客層一覧表データ!$A:$A,[3]【2026年03月度_全社】RFM客層一覧表データ!D:D,"",0)</f>
        <v>105</v>
      </c>
      <c r="H3041" s="183">
        <f>_xlfn.XLOOKUP($A3041,[3]【2026年03月度_全社】RFM客層一覧表データ!$A:$A,[3]【2026年03月度_全社】RFM客層一覧表データ!E:E,"",0)</f>
        <v>152</v>
      </c>
      <c r="I3041" s="183">
        <f>_xlfn.XLOOKUP($A3041,[3]【2026年03月度_全社】RFM客層一覧表データ!$A:$A,[3]【2026年03月度_全社】RFM客層一覧表データ!F:F,"",0)</f>
        <v>6</v>
      </c>
      <c r="J3041" s="183">
        <v>277</v>
      </c>
      <c r="K3041" s="183">
        <v>120</v>
      </c>
      <c r="L3041" s="183">
        <v>160</v>
      </c>
      <c r="M3041" s="183">
        <v>12</v>
      </c>
      <c r="N3041" s="183">
        <v>278</v>
      </c>
      <c r="O3041" s="183">
        <v>128</v>
      </c>
      <c r="P3041" s="183">
        <v>166</v>
      </c>
      <c r="Q3041" s="183">
        <v>14</v>
      </c>
      <c r="R3041" s="183">
        <v>296</v>
      </c>
      <c r="S3041" s="183">
        <v>116</v>
      </c>
      <c r="T3041" s="183">
        <v>166</v>
      </c>
      <c r="U3041" s="183">
        <v>14</v>
      </c>
      <c r="V3041" s="183">
        <v>305</v>
      </c>
      <c r="W3041" s="183">
        <v>134</v>
      </c>
      <c r="X3041" s="183">
        <v>175</v>
      </c>
      <c r="Y3041" s="183">
        <v>16</v>
      </c>
    </row>
    <row r="3042" spans="1:25" x14ac:dyDescent="0.2">
      <c r="A3042" s="184">
        <v>12345007</v>
      </c>
      <c r="B3042" s="183" t="str">
        <f>[1]店マスタ!B3041</f>
        <v>パナステージヨコヤマ</v>
      </c>
      <c r="C3042" s="183">
        <v>3.5</v>
      </c>
      <c r="D3042" s="183">
        <v>3.5</v>
      </c>
      <c r="E3042" s="183">
        <f>_xlfn.XLOOKUP(A3042,[2]Sheet1!$R:$R,[2]Sheet1!$AB:$AB,"",0)</f>
        <v>3.5</v>
      </c>
      <c r="F3042" s="183">
        <f>_xlfn.XLOOKUP($A3042,[3]【2026年03月度_全社】RFM客層一覧表データ!$A:$A,[3]【2026年03月度_全社】RFM客層一覧表データ!C:C,"",0)</f>
        <v>372</v>
      </c>
      <c r="G3042" s="183">
        <f>_xlfn.XLOOKUP($A3042,[3]【2026年03月度_全社】RFM客層一覧表データ!$A:$A,[3]【2026年03月度_全社】RFM客層一覧表データ!D:D,"",0)</f>
        <v>219</v>
      </c>
      <c r="H3042" s="183">
        <f>_xlfn.XLOOKUP($A3042,[3]【2026年03月度_全社】RFM客層一覧表データ!$A:$A,[3]【2026年03月度_全社】RFM客層一覧表データ!E:E,"",0)</f>
        <v>289</v>
      </c>
      <c r="I3042" s="183">
        <f>_xlfn.XLOOKUP($A3042,[3]【2026年03月度_全社】RFM客層一覧表データ!$A:$A,[3]【2026年03月度_全社】RFM客層一覧表データ!F:F,"",0)</f>
        <v>18</v>
      </c>
      <c r="J3042" s="183">
        <v>383</v>
      </c>
      <c r="K3042" s="183">
        <v>235</v>
      </c>
      <c r="L3042" s="183">
        <v>303</v>
      </c>
      <c r="M3042" s="183">
        <v>18</v>
      </c>
      <c r="N3042" s="183">
        <v>395</v>
      </c>
      <c r="O3042" s="183">
        <v>233</v>
      </c>
      <c r="P3042" s="183">
        <v>309</v>
      </c>
      <c r="Q3042" s="183">
        <v>9</v>
      </c>
      <c r="R3042" s="183">
        <v>413</v>
      </c>
      <c r="S3042" s="183">
        <v>243</v>
      </c>
      <c r="T3042" s="183">
        <v>313</v>
      </c>
      <c r="U3042" s="183">
        <v>23</v>
      </c>
      <c r="V3042" s="183">
        <v>418</v>
      </c>
      <c r="W3042" s="183">
        <v>244</v>
      </c>
      <c r="X3042" s="183">
        <v>318</v>
      </c>
      <c r="Y3042" s="183">
        <v>17</v>
      </c>
    </row>
    <row r="3043" spans="1:25" x14ac:dyDescent="0.2">
      <c r="A3043" s="184">
        <v>12345009</v>
      </c>
      <c r="B3043" s="183" t="str">
        <f>[1]店マスタ!B3042</f>
        <v>（株）　松下電機</v>
      </c>
      <c r="C3043" s="183">
        <v>6</v>
      </c>
      <c r="D3043" s="183">
        <v>5</v>
      </c>
      <c r="E3043" s="183">
        <f>_xlfn.XLOOKUP(A3043,[2]Sheet1!$R:$R,[2]Sheet1!$AB:$AB,"",0)</f>
        <v>5</v>
      </c>
      <c r="F3043" s="183">
        <f>_xlfn.XLOOKUP($A3043,[3]【2026年03月度_全社】RFM客層一覧表データ!$A:$A,[3]【2026年03月度_全社】RFM客層一覧表データ!C:C,"",0)</f>
        <v>1266</v>
      </c>
      <c r="G3043" s="183">
        <f>_xlfn.XLOOKUP($A3043,[3]【2026年03月度_全社】RFM客層一覧表データ!$A:$A,[3]【2026年03月度_全社】RFM客層一覧表データ!D:D,"",0)</f>
        <v>631</v>
      </c>
      <c r="H3043" s="183">
        <f>_xlfn.XLOOKUP($A3043,[3]【2026年03月度_全社】RFM客層一覧表データ!$A:$A,[3]【2026年03月度_全社】RFM客層一覧表データ!E:E,"",0)</f>
        <v>811</v>
      </c>
      <c r="I3043" s="183">
        <f>_xlfn.XLOOKUP($A3043,[3]【2026年03月度_全社】RFM客層一覧表データ!$A:$A,[3]【2026年03月度_全社】RFM客層一覧表データ!F:F,"",0)</f>
        <v>65</v>
      </c>
      <c r="J3043" s="183">
        <v>1273</v>
      </c>
      <c r="K3043" s="183">
        <v>678</v>
      </c>
      <c r="L3043" s="183">
        <v>831</v>
      </c>
      <c r="M3043" s="183">
        <v>76</v>
      </c>
      <c r="N3043" s="183">
        <v>1255</v>
      </c>
      <c r="O3043" s="183">
        <v>681</v>
      </c>
      <c r="P3043" s="183">
        <v>812</v>
      </c>
      <c r="Q3043" s="183">
        <v>81</v>
      </c>
      <c r="R3043" s="183">
        <v>1259</v>
      </c>
      <c r="S3043" s="183">
        <v>690</v>
      </c>
      <c r="T3043" s="183">
        <v>813</v>
      </c>
      <c r="U3043" s="183">
        <v>124</v>
      </c>
      <c r="V3043" s="183">
        <v>1246</v>
      </c>
      <c r="W3043" s="183">
        <v>670</v>
      </c>
      <c r="X3043" s="183">
        <v>802</v>
      </c>
      <c r="Y3043" s="183">
        <v>138</v>
      </c>
    </row>
    <row r="3044" spans="1:25" x14ac:dyDescent="0.2">
      <c r="A3044" s="184">
        <v>12345011</v>
      </c>
      <c r="B3044" s="183" t="str">
        <f>[1]店マスタ!B3043</f>
        <v>白川電器</v>
      </c>
      <c r="C3044" s="183">
        <v>1.5</v>
      </c>
      <c r="D3044" s="183">
        <v>1.5</v>
      </c>
      <c r="E3044" s="183">
        <f>_xlfn.XLOOKUP(A3044,[2]Sheet1!$R:$R,[2]Sheet1!$AB:$AB,"",0)</f>
        <v>1.5</v>
      </c>
      <c r="F3044" s="183" t="str">
        <f>_xlfn.XLOOKUP($A3044,[3]【2026年03月度_全社】RFM客層一覧表データ!$A:$A,[3]【2026年03月度_全社】RFM客層一覧表データ!C:C,"",0)</f>
        <v/>
      </c>
      <c r="G3044" s="183" t="str">
        <f>_xlfn.XLOOKUP($A3044,[3]【2026年03月度_全社】RFM客層一覧表データ!$A:$A,[3]【2026年03月度_全社】RFM客層一覧表データ!D:D,"",0)</f>
        <v/>
      </c>
      <c r="H3044" s="183" t="str">
        <f>_xlfn.XLOOKUP($A3044,[3]【2026年03月度_全社】RFM客層一覧表データ!$A:$A,[3]【2026年03月度_全社】RFM客層一覧表データ!E:E,"",0)</f>
        <v/>
      </c>
      <c r="I3044" s="183" t="str">
        <f>_xlfn.XLOOKUP($A3044,[3]【2026年03月度_全社】RFM客層一覧表データ!$A:$A,[3]【2026年03月度_全社】RFM客層一覧表データ!F:F,"",0)</f>
        <v/>
      </c>
      <c r="J3044" s="183">
        <v>0</v>
      </c>
      <c r="K3044" s="183">
        <v>0</v>
      </c>
      <c r="L3044" s="183">
        <v>0</v>
      </c>
      <c r="M3044" s="183">
        <v>0</v>
      </c>
      <c r="N3044" s="183">
        <v>0</v>
      </c>
      <c r="O3044" s="183">
        <v>0</v>
      </c>
      <c r="P3044" s="183">
        <v>0</v>
      </c>
      <c r="Q3044" s="183">
        <v>0</v>
      </c>
      <c r="R3044" s="183">
        <v>0</v>
      </c>
      <c r="S3044" s="183">
        <v>0</v>
      </c>
      <c r="T3044" s="183">
        <v>0</v>
      </c>
      <c r="U3044" s="183">
        <v>0</v>
      </c>
      <c r="V3044" s="183">
        <v>11</v>
      </c>
      <c r="W3044" s="183">
        <v>0</v>
      </c>
      <c r="X3044" s="183">
        <v>0</v>
      </c>
      <c r="Y3044" s="183">
        <v>0</v>
      </c>
    </row>
    <row r="3045" spans="1:25" x14ac:dyDescent="0.2">
      <c r="A3045" s="184">
        <v>12345012</v>
      </c>
      <c r="B3045" s="183" t="str">
        <f>[1]店マスタ!B3044</f>
        <v>プラスでんきおだ</v>
      </c>
      <c r="C3045" s="183">
        <v>1.5</v>
      </c>
      <c r="D3045" s="183">
        <v>1.5</v>
      </c>
      <c r="E3045" s="183">
        <f>_xlfn.XLOOKUP(A3045,[2]Sheet1!$R:$R,[2]Sheet1!$AB:$AB,"",0)</f>
        <v>1.5</v>
      </c>
      <c r="F3045" s="183">
        <f>_xlfn.XLOOKUP($A3045,[3]【2026年03月度_全社】RFM客層一覧表データ!$A:$A,[3]【2026年03月度_全社】RFM客層一覧表データ!C:C,"",0)</f>
        <v>307</v>
      </c>
      <c r="G3045" s="183">
        <f>_xlfn.XLOOKUP($A3045,[3]【2026年03月度_全社】RFM客層一覧表データ!$A:$A,[3]【2026年03月度_全社】RFM客層一覧表データ!D:D,"",0)</f>
        <v>115</v>
      </c>
      <c r="H3045" s="183">
        <f>_xlfn.XLOOKUP($A3045,[3]【2026年03月度_全社】RFM客層一覧表データ!$A:$A,[3]【2026年03月度_全社】RFM客層一覧表データ!E:E,"",0)</f>
        <v>177</v>
      </c>
      <c r="I3045" s="183">
        <f>_xlfn.XLOOKUP($A3045,[3]【2026年03月度_全社】RFM客層一覧表データ!$A:$A,[3]【2026年03月度_全社】RFM客層一覧表データ!F:F,"",0)</f>
        <v>8</v>
      </c>
      <c r="J3045" s="183">
        <v>323</v>
      </c>
      <c r="K3045" s="183">
        <v>165</v>
      </c>
      <c r="L3045" s="183">
        <v>180</v>
      </c>
      <c r="M3045" s="183">
        <v>19</v>
      </c>
      <c r="N3045" s="183">
        <v>324</v>
      </c>
      <c r="O3045" s="183">
        <v>145</v>
      </c>
      <c r="P3045" s="183">
        <v>181</v>
      </c>
      <c r="Q3045" s="183">
        <v>11</v>
      </c>
      <c r="R3045" s="183">
        <v>335</v>
      </c>
      <c r="S3045" s="183">
        <v>160</v>
      </c>
      <c r="T3045" s="183">
        <v>181</v>
      </c>
      <c r="U3045" s="183">
        <v>12</v>
      </c>
      <c r="V3045" s="183">
        <v>343</v>
      </c>
      <c r="W3045" s="183">
        <v>172</v>
      </c>
      <c r="X3045" s="183">
        <v>189</v>
      </c>
      <c r="Y3045" s="183">
        <v>17</v>
      </c>
    </row>
    <row r="3046" spans="1:25" x14ac:dyDescent="0.2">
      <c r="A3046" s="184">
        <v>12345015</v>
      </c>
      <c r="B3046" s="183" t="str">
        <f>[1]店マスタ!B3045</f>
        <v>パナステージやまぐち</v>
      </c>
      <c r="C3046" s="183">
        <v>1.5</v>
      </c>
      <c r="D3046" s="183">
        <v>1.5</v>
      </c>
      <c r="E3046" s="183">
        <f>_xlfn.XLOOKUP(A3046,[2]Sheet1!$R:$R,[2]Sheet1!$AB:$AB,"",0)</f>
        <v>1.5</v>
      </c>
      <c r="F3046" s="183">
        <f>_xlfn.XLOOKUP($A3046,[3]【2026年03月度_全社】RFM客層一覧表データ!$A:$A,[3]【2026年03月度_全社】RFM客層一覧表データ!C:C,"",0)</f>
        <v>325</v>
      </c>
      <c r="G3046" s="183">
        <f>_xlfn.XLOOKUP($A3046,[3]【2026年03月度_全社】RFM客層一覧表データ!$A:$A,[3]【2026年03月度_全社】RFM客層一覧表データ!D:D,"",0)</f>
        <v>182</v>
      </c>
      <c r="H3046" s="183">
        <f>_xlfn.XLOOKUP($A3046,[3]【2026年03月度_全社】RFM客層一覧表データ!$A:$A,[3]【2026年03月度_全社】RFM客層一覧表データ!E:E,"",0)</f>
        <v>207</v>
      </c>
      <c r="I3046" s="183">
        <f>_xlfn.XLOOKUP($A3046,[3]【2026年03月度_全社】RFM客層一覧表データ!$A:$A,[3]【2026年03月度_全社】RFM客層一覧表データ!F:F,"",0)</f>
        <v>19</v>
      </c>
      <c r="J3046" s="183">
        <v>329</v>
      </c>
      <c r="K3046" s="183">
        <v>183</v>
      </c>
      <c r="L3046" s="183">
        <v>212</v>
      </c>
      <c r="M3046" s="183">
        <v>16</v>
      </c>
      <c r="N3046" s="183">
        <v>342</v>
      </c>
      <c r="O3046" s="183">
        <v>177</v>
      </c>
      <c r="P3046" s="183">
        <v>211</v>
      </c>
      <c r="Q3046" s="183">
        <v>21</v>
      </c>
      <c r="R3046" s="183">
        <v>358</v>
      </c>
      <c r="S3046" s="183">
        <v>183</v>
      </c>
      <c r="T3046" s="183">
        <v>218</v>
      </c>
      <c r="U3046" s="183">
        <v>14</v>
      </c>
      <c r="V3046" s="183">
        <v>362</v>
      </c>
      <c r="W3046" s="183">
        <v>178</v>
      </c>
      <c r="X3046" s="183">
        <v>224</v>
      </c>
      <c r="Y3046" s="183">
        <v>17</v>
      </c>
    </row>
    <row r="3047" spans="1:25" x14ac:dyDescent="0.2">
      <c r="A3047" s="184">
        <v>12345020</v>
      </c>
      <c r="B3047" s="183" t="str">
        <f>[1]店マスタ!B3046</f>
        <v>プラスでんきいしぐろ</v>
      </c>
      <c r="C3047" s="183">
        <v>2</v>
      </c>
      <c r="D3047" s="183">
        <v>2</v>
      </c>
      <c r="E3047" s="183">
        <f>_xlfn.XLOOKUP(A3047,[2]Sheet1!$R:$R,[2]Sheet1!$AB:$AB,"",0)</f>
        <v>2</v>
      </c>
      <c r="F3047" s="183">
        <f>_xlfn.XLOOKUP($A3047,[3]【2026年03月度_全社】RFM客層一覧表データ!$A:$A,[3]【2026年03月度_全社】RFM客層一覧表データ!C:C,"",0)</f>
        <v>243</v>
      </c>
      <c r="G3047" s="183">
        <f>_xlfn.XLOOKUP($A3047,[3]【2026年03月度_全社】RFM客層一覧表データ!$A:$A,[3]【2026年03月度_全社】RFM客層一覧表データ!D:D,"",0)</f>
        <v>133</v>
      </c>
      <c r="H3047" s="183">
        <f>_xlfn.XLOOKUP($A3047,[3]【2026年03月度_全社】RFM客層一覧表データ!$A:$A,[3]【2026年03月度_全社】RFM客層一覧表データ!E:E,"",0)</f>
        <v>170</v>
      </c>
      <c r="I3047" s="183">
        <f>_xlfn.XLOOKUP($A3047,[3]【2026年03月度_全社】RFM客層一覧表データ!$A:$A,[3]【2026年03月度_全社】RFM客層一覧表データ!F:F,"",0)</f>
        <v>6</v>
      </c>
      <c r="J3047" s="183">
        <v>256</v>
      </c>
      <c r="K3047" s="183">
        <v>125</v>
      </c>
      <c r="L3047" s="183">
        <v>182</v>
      </c>
      <c r="M3047" s="183">
        <v>6</v>
      </c>
      <c r="N3047" s="183">
        <v>257</v>
      </c>
      <c r="O3047" s="183">
        <v>143</v>
      </c>
      <c r="P3047" s="183">
        <v>187</v>
      </c>
      <c r="Q3047" s="183">
        <v>7</v>
      </c>
      <c r="R3047" s="183">
        <v>254</v>
      </c>
      <c r="S3047" s="183">
        <v>154</v>
      </c>
      <c r="T3047" s="183">
        <v>189</v>
      </c>
      <c r="U3047" s="183">
        <v>8</v>
      </c>
      <c r="V3047" s="183">
        <v>241</v>
      </c>
      <c r="W3047" s="183">
        <v>143</v>
      </c>
      <c r="X3047" s="183">
        <v>189</v>
      </c>
      <c r="Y3047" s="183">
        <v>9</v>
      </c>
    </row>
    <row r="3048" spans="1:25" x14ac:dyDescent="0.2">
      <c r="A3048" s="184">
        <v>12347010</v>
      </c>
      <c r="B3048" s="183" t="str">
        <f>[1]店マスタ!B3047</f>
        <v>合資会社サカエ堂</v>
      </c>
      <c r="C3048" s="183">
        <v>1.5</v>
      </c>
      <c r="D3048" s="183">
        <v>1.5</v>
      </c>
      <c r="E3048" s="183">
        <f>_xlfn.XLOOKUP(A3048,[2]Sheet1!$R:$R,[2]Sheet1!$AB:$AB,"",0)</f>
        <v>1.5</v>
      </c>
      <c r="F3048" s="183" t="str">
        <f>_xlfn.XLOOKUP($A3048,[3]【2026年03月度_全社】RFM客層一覧表データ!$A:$A,[3]【2026年03月度_全社】RFM客層一覧表データ!C:C,"",0)</f>
        <v/>
      </c>
      <c r="G3048" s="183" t="str">
        <f>_xlfn.XLOOKUP($A3048,[3]【2026年03月度_全社】RFM客層一覧表データ!$A:$A,[3]【2026年03月度_全社】RFM客層一覧表データ!D:D,"",0)</f>
        <v/>
      </c>
      <c r="H3048" s="183" t="str">
        <f>_xlfn.XLOOKUP($A3048,[3]【2026年03月度_全社】RFM客層一覧表データ!$A:$A,[3]【2026年03月度_全社】RFM客層一覧表データ!E:E,"",0)</f>
        <v/>
      </c>
      <c r="I3048" s="183" t="str">
        <f>_xlfn.XLOOKUP($A3048,[3]【2026年03月度_全社】RFM客層一覧表データ!$A:$A,[3]【2026年03月度_全社】RFM客層一覧表データ!F:F,"",0)</f>
        <v/>
      </c>
      <c r="J3048" s="183">
        <v>0</v>
      </c>
      <c r="K3048" s="183">
        <v>0</v>
      </c>
      <c r="L3048" s="183">
        <v>0</v>
      </c>
      <c r="M3048" s="183">
        <v>0</v>
      </c>
      <c r="N3048" s="183">
        <v>0</v>
      </c>
      <c r="O3048" s="183">
        <v>0</v>
      </c>
      <c r="P3048" s="183">
        <v>0</v>
      </c>
      <c r="Q3048" s="183">
        <v>0</v>
      </c>
      <c r="R3048" s="183">
        <v>0</v>
      </c>
      <c r="S3048" s="183">
        <v>0</v>
      </c>
      <c r="T3048" s="183">
        <v>0</v>
      </c>
      <c r="U3048" s="183">
        <v>0</v>
      </c>
      <c r="V3048" s="183">
        <v>0</v>
      </c>
      <c r="W3048" s="183">
        <v>0</v>
      </c>
      <c r="X3048" s="183">
        <v>0</v>
      </c>
      <c r="Y3048" s="183">
        <v>0</v>
      </c>
    </row>
    <row r="3049" spans="1:25" x14ac:dyDescent="0.2">
      <c r="A3049" s="184">
        <v>12347020</v>
      </c>
      <c r="B3049" s="183" t="str">
        <f>[1]店マスタ!B3048</f>
        <v>ｅでんきトコナメ</v>
      </c>
      <c r="C3049" s="183">
        <v>2</v>
      </c>
      <c r="D3049" s="183">
        <v>2</v>
      </c>
      <c r="E3049" s="183">
        <f>_xlfn.XLOOKUP(A3049,[2]Sheet1!$R:$R,[2]Sheet1!$AB:$AB,"",0)</f>
        <v>2</v>
      </c>
      <c r="F3049" s="183">
        <f>_xlfn.XLOOKUP($A3049,[3]【2026年03月度_全社】RFM客層一覧表データ!$A:$A,[3]【2026年03月度_全社】RFM客層一覧表データ!C:C,"",0)</f>
        <v>630</v>
      </c>
      <c r="G3049" s="183">
        <f>_xlfn.XLOOKUP($A3049,[3]【2026年03月度_全社】RFM客層一覧表データ!$A:$A,[3]【2026年03月度_全社】RFM客層一覧表データ!D:D,"",0)</f>
        <v>212</v>
      </c>
      <c r="H3049" s="183">
        <f>_xlfn.XLOOKUP($A3049,[3]【2026年03月度_全社】RFM客層一覧表データ!$A:$A,[3]【2026年03月度_全社】RFM客層一覧表データ!E:E,"",0)</f>
        <v>386</v>
      </c>
      <c r="I3049" s="183">
        <f>_xlfn.XLOOKUP($A3049,[3]【2026年03月度_全社】RFM客層一覧表データ!$A:$A,[3]【2026年03月度_全社】RFM客層一覧表データ!F:F,"",0)</f>
        <v>12</v>
      </c>
      <c r="J3049" s="183">
        <v>709</v>
      </c>
      <c r="K3049" s="183">
        <v>248</v>
      </c>
      <c r="L3049" s="183">
        <v>437</v>
      </c>
      <c r="M3049" s="183">
        <v>10</v>
      </c>
      <c r="N3049" s="183">
        <v>811</v>
      </c>
      <c r="O3049" s="183">
        <v>297</v>
      </c>
      <c r="P3049" s="183">
        <v>492</v>
      </c>
      <c r="Q3049" s="183">
        <v>18</v>
      </c>
      <c r="R3049" s="183">
        <v>872</v>
      </c>
      <c r="S3049" s="183">
        <v>353</v>
      </c>
      <c r="T3049" s="183">
        <v>549</v>
      </c>
      <c r="U3049" s="183">
        <v>40</v>
      </c>
      <c r="V3049" s="183">
        <v>908</v>
      </c>
      <c r="W3049" s="183">
        <v>356</v>
      </c>
      <c r="X3049" s="183">
        <v>587</v>
      </c>
      <c r="Y3049" s="183">
        <v>17</v>
      </c>
    </row>
    <row r="3050" spans="1:25" x14ac:dyDescent="0.2">
      <c r="A3050" s="184">
        <v>12347070</v>
      </c>
      <c r="B3050" s="183" t="str">
        <f>[1]店マスタ!B3049</f>
        <v>ｅでんきヤマザキ</v>
      </c>
      <c r="C3050" s="183">
        <v>5.5</v>
      </c>
      <c r="D3050" s="183">
        <v>5.5</v>
      </c>
      <c r="E3050" s="183">
        <f>_xlfn.XLOOKUP(A3050,[2]Sheet1!$R:$R,[2]Sheet1!$AB:$AB,"",0)</f>
        <v>5.5</v>
      </c>
      <c r="F3050" s="183">
        <f>_xlfn.XLOOKUP($A3050,[3]【2026年03月度_全社】RFM客層一覧表データ!$A:$A,[3]【2026年03月度_全社】RFM客層一覧表データ!C:C,"",0)</f>
        <v>1145</v>
      </c>
      <c r="G3050" s="183">
        <f>_xlfn.XLOOKUP($A3050,[3]【2026年03月度_全社】RFM客層一覧表データ!$A:$A,[3]【2026年03月度_全社】RFM客層一覧表データ!D:D,"",0)</f>
        <v>572</v>
      </c>
      <c r="H3050" s="183">
        <f>_xlfn.XLOOKUP($A3050,[3]【2026年03月度_全社】RFM客層一覧表データ!$A:$A,[3]【2026年03月度_全社】RFM客層一覧表データ!E:E,"",0)</f>
        <v>673</v>
      </c>
      <c r="I3050" s="183">
        <f>_xlfn.XLOOKUP($A3050,[3]【2026年03月度_全社】RFM客層一覧表データ!$A:$A,[3]【2026年03月度_全社】RFM客層一覧表データ!F:F,"",0)</f>
        <v>52</v>
      </c>
      <c r="J3050" s="183">
        <v>1159</v>
      </c>
      <c r="K3050" s="183">
        <v>565</v>
      </c>
      <c r="L3050" s="183">
        <v>689</v>
      </c>
      <c r="M3050" s="183">
        <v>66</v>
      </c>
      <c r="N3050" s="183">
        <v>1181</v>
      </c>
      <c r="O3050" s="183">
        <v>559</v>
      </c>
      <c r="P3050" s="183">
        <v>703</v>
      </c>
      <c r="Q3050" s="183">
        <v>42</v>
      </c>
      <c r="R3050" s="183">
        <v>1207</v>
      </c>
      <c r="S3050" s="183">
        <v>642</v>
      </c>
      <c r="T3050" s="183">
        <v>730</v>
      </c>
      <c r="U3050" s="183">
        <v>77</v>
      </c>
      <c r="V3050" s="183">
        <v>1190</v>
      </c>
      <c r="W3050" s="183">
        <v>610</v>
      </c>
      <c r="X3050" s="183">
        <v>716</v>
      </c>
      <c r="Y3050" s="183">
        <v>80</v>
      </c>
    </row>
    <row r="3051" spans="1:25" x14ac:dyDescent="0.2">
      <c r="A3051" s="184">
        <v>12348007</v>
      </c>
      <c r="B3051" s="183" t="str">
        <f>[1]店マスタ!B3050</f>
        <v>岩田燃料（株）</v>
      </c>
      <c r="C3051" s="183">
        <v>6</v>
      </c>
      <c r="D3051" s="183">
        <v>6</v>
      </c>
      <c r="E3051" s="183">
        <f>_xlfn.XLOOKUP(A3051,[2]Sheet1!$R:$R,[2]Sheet1!$AB:$AB,"",0)</f>
        <v>6</v>
      </c>
      <c r="F3051" s="183" t="str">
        <f>_xlfn.XLOOKUP($A3051,[3]【2026年03月度_全社】RFM客層一覧表データ!$A:$A,[3]【2026年03月度_全社】RFM客層一覧表データ!C:C,"",0)</f>
        <v/>
      </c>
      <c r="G3051" s="183" t="str">
        <f>_xlfn.XLOOKUP($A3051,[3]【2026年03月度_全社】RFM客層一覧表データ!$A:$A,[3]【2026年03月度_全社】RFM客層一覧表データ!D:D,"",0)</f>
        <v/>
      </c>
      <c r="H3051" s="183" t="str">
        <f>_xlfn.XLOOKUP($A3051,[3]【2026年03月度_全社】RFM客層一覧表データ!$A:$A,[3]【2026年03月度_全社】RFM客層一覧表データ!E:E,"",0)</f>
        <v/>
      </c>
      <c r="I3051" s="183" t="str">
        <f>_xlfn.XLOOKUP($A3051,[3]【2026年03月度_全社】RFM客層一覧表データ!$A:$A,[3]【2026年03月度_全社】RFM客層一覧表データ!F:F,"",0)</f>
        <v/>
      </c>
      <c r="J3051" s="183">
        <v>0</v>
      </c>
      <c r="K3051" s="183">
        <v>0</v>
      </c>
      <c r="L3051" s="183">
        <v>0</v>
      </c>
      <c r="M3051" s="183">
        <v>0</v>
      </c>
      <c r="N3051" s="183">
        <v>0</v>
      </c>
      <c r="O3051" s="183">
        <v>0</v>
      </c>
      <c r="P3051" s="183">
        <v>0</v>
      </c>
      <c r="Q3051" s="183">
        <v>0</v>
      </c>
      <c r="R3051" s="183">
        <v>0</v>
      </c>
      <c r="S3051" s="183">
        <v>0</v>
      </c>
      <c r="T3051" s="183">
        <v>0</v>
      </c>
      <c r="U3051" s="183">
        <v>0</v>
      </c>
      <c r="V3051" s="183">
        <v>0</v>
      </c>
      <c r="W3051" s="183">
        <v>0</v>
      </c>
      <c r="X3051" s="183">
        <v>0</v>
      </c>
      <c r="Y3051" s="183">
        <v>0</v>
      </c>
    </row>
    <row r="3052" spans="1:25" x14ac:dyDescent="0.2">
      <c r="A3052" s="184">
        <v>12348030</v>
      </c>
      <c r="B3052" s="183" t="str">
        <f>[1]店マスタ!B3051</f>
        <v>パナショップ　江南</v>
      </c>
      <c r="C3052" s="183">
        <v>3</v>
      </c>
      <c r="D3052" s="183">
        <v>3</v>
      </c>
      <c r="E3052" s="183">
        <f>_xlfn.XLOOKUP(A3052,[2]Sheet1!$R:$R,[2]Sheet1!$AB:$AB,"",0)</f>
        <v>3</v>
      </c>
      <c r="F3052" s="183">
        <f>_xlfn.XLOOKUP($A3052,[3]【2026年03月度_全社】RFM客層一覧表データ!$A:$A,[3]【2026年03月度_全社】RFM客層一覧表データ!C:C,"",0)</f>
        <v>683</v>
      </c>
      <c r="G3052" s="183">
        <f>_xlfn.XLOOKUP($A3052,[3]【2026年03月度_全社】RFM客層一覧表データ!$A:$A,[3]【2026年03月度_全社】RFM客層一覧表データ!D:D,"",0)</f>
        <v>287</v>
      </c>
      <c r="H3052" s="183">
        <f>_xlfn.XLOOKUP($A3052,[3]【2026年03月度_全社】RFM客層一覧表データ!$A:$A,[3]【2026年03月度_全社】RFM客層一覧表データ!E:E,"",0)</f>
        <v>299</v>
      </c>
      <c r="I3052" s="183">
        <f>_xlfn.XLOOKUP($A3052,[3]【2026年03月度_全社】RFM客層一覧表データ!$A:$A,[3]【2026年03月度_全社】RFM客層一覧表データ!F:F,"",0)</f>
        <v>75</v>
      </c>
      <c r="J3052" s="183">
        <v>665</v>
      </c>
      <c r="K3052" s="183">
        <v>238</v>
      </c>
      <c r="L3052" s="183">
        <v>302</v>
      </c>
      <c r="M3052" s="183">
        <v>43</v>
      </c>
      <c r="N3052" s="183">
        <v>687</v>
      </c>
      <c r="O3052" s="183">
        <v>217</v>
      </c>
      <c r="P3052" s="183">
        <v>320</v>
      </c>
      <c r="Q3052" s="183">
        <v>43</v>
      </c>
      <c r="R3052" s="183">
        <v>720</v>
      </c>
      <c r="S3052" s="183">
        <v>245</v>
      </c>
      <c r="T3052" s="183">
        <v>329</v>
      </c>
      <c r="U3052" s="183">
        <v>50</v>
      </c>
      <c r="V3052" s="183">
        <v>724</v>
      </c>
      <c r="W3052" s="183">
        <v>260</v>
      </c>
      <c r="X3052" s="183">
        <v>343</v>
      </c>
      <c r="Y3052" s="183">
        <v>46</v>
      </c>
    </row>
    <row r="3053" spans="1:25" x14ac:dyDescent="0.2">
      <c r="A3053" s="184">
        <v>12348031</v>
      </c>
      <c r="B3053" s="183" t="str">
        <f>[1]店マスタ!B3052</f>
        <v>有限会社古田電機</v>
      </c>
      <c r="C3053" s="183">
        <v>3.5</v>
      </c>
      <c r="D3053" s="183">
        <v>3.5</v>
      </c>
      <c r="E3053" s="183">
        <f>_xlfn.XLOOKUP(A3053,[2]Sheet1!$R:$R,[2]Sheet1!$AB:$AB,"",0)</f>
        <v>3.5</v>
      </c>
      <c r="F3053" s="183">
        <f>_xlfn.XLOOKUP($A3053,[3]【2026年03月度_全社】RFM客層一覧表データ!$A:$A,[3]【2026年03月度_全社】RFM客層一覧表データ!C:C,"",0)</f>
        <v>353</v>
      </c>
      <c r="G3053" s="183">
        <f>_xlfn.XLOOKUP($A3053,[3]【2026年03月度_全社】RFM客層一覧表データ!$A:$A,[3]【2026年03月度_全社】RFM客層一覧表データ!D:D,"",0)</f>
        <v>100</v>
      </c>
      <c r="H3053" s="183">
        <f>_xlfn.XLOOKUP($A3053,[3]【2026年03月度_全社】RFM客層一覧表データ!$A:$A,[3]【2026年03月度_全社】RFM客層一覧表データ!E:E,"",0)</f>
        <v>141</v>
      </c>
      <c r="I3053" s="183">
        <f>_xlfn.XLOOKUP($A3053,[3]【2026年03月度_全社】RFM客層一覧表データ!$A:$A,[3]【2026年03月度_全社】RFM客層一覧表データ!F:F,"",0)</f>
        <v>23</v>
      </c>
      <c r="J3053" s="183">
        <v>364</v>
      </c>
      <c r="K3053" s="183">
        <v>123</v>
      </c>
      <c r="L3053" s="183">
        <v>147</v>
      </c>
      <c r="M3053" s="183">
        <v>28</v>
      </c>
      <c r="N3053" s="183">
        <v>354</v>
      </c>
      <c r="O3053" s="183">
        <v>121</v>
      </c>
      <c r="P3053" s="183">
        <v>147</v>
      </c>
      <c r="Q3053" s="183">
        <v>20</v>
      </c>
      <c r="R3053" s="183">
        <v>361</v>
      </c>
      <c r="S3053" s="183">
        <v>119</v>
      </c>
      <c r="T3053" s="183">
        <v>142</v>
      </c>
      <c r="U3053" s="183">
        <v>18</v>
      </c>
      <c r="V3053" s="183">
        <v>384</v>
      </c>
      <c r="W3053" s="183">
        <v>146</v>
      </c>
      <c r="X3053" s="183">
        <v>147</v>
      </c>
      <c r="Y3053" s="183">
        <v>37</v>
      </c>
    </row>
    <row r="3054" spans="1:25" x14ac:dyDescent="0.2">
      <c r="A3054" s="184">
        <v>12350008</v>
      </c>
      <c r="B3054" s="183" t="str">
        <f>[1]店マスタ!B3053</f>
        <v>パナショップ　西萩原</v>
      </c>
      <c r="C3054" s="183">
        <v>2</v>
      </c>
      <c r="D3054" s="183">
        <v>2</v>
      </c>
      <c r="E3054" s="183">
        <f>_xlfn.XLOOKUP(A3054,[2]Sheet1!$R:$R,[2]Sheet1!$AB:$AB,"",0)</f>
        <v>2</v>
      </c>
      <c r="F3054" s="183">
        <f>_xlfn.XLOOKUP($A3054,[3]【2026年03月度_全社】RFM客層一覧表データ!$A:$A,[3]【2026年03月度_全社】RFM客層一覧表データ!C:C,"",0)</f>
        <v>266</v>
      </c>
      <c r="G3054" s="183">
        <f>_xlfn.XLOOKUP($A3054,[3]【2026年03月度_全社】RFM客層一覧表データ!$A:$A,[3]【2026年03月度_全社】RFM客層一覧表データ!D:D,"",0)</f>
        <v>110</v>
      </c>
      <c r="H3054" s="183">
        <f>_xlfn.XLOOKUP($A3054,[3]【2026年03月度_全社】RFM客層一覧表データ!$A:$A,[3]【2026年03月度_全社】RFM客層一覧表データ!E:E,"",0)</f>
        <v>117</v>
      </c>
      <c r="I3054" s="183">
        <f>_xlfn.XLOOKUP($A3054,[3]【2026年03月度_全社】RFM客層一覧表データ!$A:$A,[3]【2026年03月度_全社】RFM客層一覧表データ!F:F,"",0)</f>
        <v>25</v>
      </c>
      <c r="J3054" s="183">
        <v>260</v>
      </c>
      <c r="K3054" s="183">
        <v>115</v>
      </c>
      <c r="L3054" s="183">
        <v>127</v>
      </c>
      <c r="M3054" s="183">
        <v>24</v>
      </c>
      <c r="N3054" s="183">
        <v>257</v>
      </c>
      <c r="O3054" s="183">
        <v>93</v>
      </c>
      <c r="P3054" s="183">
        <v>128</v>
      </c>
      <c r="Q3054" s="183">
        <v>9</v>
      </c>
      <c r="R3054" s="183">
        <v>276</v>
      </c>
      <c r="S3054" s="183">
        <v>113</v>
      </c>
      <c r="T3054" s="183">
        <v>124</v>
      </c>
      <c r="U3054" s="183">
        <v>21</v>
      </c>
      <c r="V3054" s="183">
        <v>277</v>
      </c>
      <c r="W3054" s="183">
        <v>101</v>
      </c>
      <c r="X3054" s="183">
        <v>131</v>
      </c>
      <c r="Y3054" s="183">
        <v>21</v>
      </c>
    </row>
    <row r="3055" spans="1:25" x14ac:dyDescent="0.2">
      <c r="A3055" s="184">
        <v>12350022</v>
      </c>
      <c r="B3055" s="183" t="str">
        <f>[1]店マスタ!B3054</f>
        <v>パナショップ祐久</v>
      </c>
      <c r="C3055" s="183">
        <v>4</v>
      </c>
      <c r="D3055" s="183">
        <v>4</v>
      </c>
      <c r="E3055" s="183">
        <f>_xlfn.XLOOKUP(A3055,[2]Sheet1!$R:$R,[2]Sheet1!$AB:$AB,"",0)</f>
        <v>4</v>
      </c>
      <c r="F3055" s="183">
        <f>_xlfn.XLOOKUP($A3055,[3]【2026年03月度_全社】RFM客層一覧表データ!$A:$A,[3]【2026年03月度_全社】RFM客層一覧表データ!C:C,"",0)</f>
        <v>600</v>
      </c>
      <c r="G3055" s="183">
        <f>_xlfn.XLOOKUP($A3055,[3]【2026年03月度_全社】RFM客層一覧表データ!$A:$A,[3]【2026年03月度_全社】RFM客層一覧表データ!D:D,"",0)</f>
        <v>266</v>
      </c>
      <c r="H3055" s="183">
        <f>_xlfn.XLOOKUP($A3055,[3]【2026年03月度_全社】RFM客層一覧表データ!$A:$A,[3]【2026年03月度_全社】RFM客層一覧表データ!E:E,"",0)</f>
        <v>318</v>
      </c>
      <c r="I3055" s="183">
        <f>_xlfn.XLOOKUP($A3055,[3]【2026年03月度_全社】RFM客層一覧表データ!$A:$A,[3]【2026年03月度_全社】RFM客層一覧表データ!F:F,"",0)</f>
        <v>35</v>
      </c>
      <c r="J3055" s="183">
        <v>618</v>
      </c>
      <c r="K3055" s="183">
        <v>303</v>
      </c>
      <c r="L3055" s="183">
        <v>324</v>
      </c>
      <c r="M3055" s="183">
        <v>32</v>
      </c>
      <c r="N3055" s="183">
        <v>605</v>
      </c>
      <c r="O3055" s="183">
        <v>308</v>
      </c>
      <c r="P3055" s="183">
        <v>315</v>
      </c>
      <c r="Q3055" s="183">
        <v>44</v>
      </c>
      <c r="R3055" s="183">
        <v>595</v>
      </c>
      <c r="S3055" s="183">
        <v>301</v>
      </c>
      <c r="T3055" s="183">
        <v>309</v>
      </c>
      <c r="U3055" s="183">
        <v>41</v>
      </c>
      <c r="V3055" s="183">
        <v>600</v>
      </c>
      <c r="W3055" s="183">
        <v>323</v>
      </c>
      <c r="X3055" s="183">
        <v>311</v>
      </c>
      <c r="Y3055" s="183">
        <v>46</v>
      </c>
    </row>
    <row r="3056" spans="1:25" x14ac:dyDescent="0.2">
      <c r="A3056" s="184">
        <v>12350028</v>
      </c>
      <c r="B3056" s="183" t="str">
        <f>[1]店マスタ!B3055</f>
        <v>愛電館サワノ</v>
      </c>
      <c r="C3056" s="183">
        <v>2.5</v>
      </c>
      <c r="D3056" s="183">
        <v>2.5</v>
      </c>
      <c r="E3056" s="183">
        <f>_xlfn.XLOOKUP(A3056,[2]Sheet1!$R:$R,[2]Sheet1!$AB:$AB,"",0)</f>
        <v>2.5</v>
      </c>
      <c r="F3056" s="183">
        <f>_xlfn.XLOOKUP($A3056,[3]【2026年03月度_全社】RFM客層一覧表データ!$A:$A,[3]【2026年03月度_全社】RFM客層一覧表データ!C:C,"",0)</f>
        <v>0</v>
      </c>
      <c r="G3056" s="183">
        <f>_xlfn.XLOOKUP($A3056,[3]【2026年03月度_全社】RFM客層一覧表データ!$A:$A,[3]【2026年03月度_全社】RFM客層一覧表データ!D:D,"",0)</f>
        <v>0</v>
      </c>
      <c r="H3056" s="183">
        <f>_xlfn.XLOOKUP($A3056,[3]【2026年03月度_全社】RFM客層一覧表データ!$A:$A,[3]【2026年03月度_全社】RFM客層一覧表データ!E:E,"",0)</f>
        <v>0</v>
      </c>
      <c r="I3056" s="183">
        <f>_xlfn.XLOOKUP($A3056,[3]【2026年03月度_全社】RFM客層一覧表データ!$A:$A,[3]【2026年03月度_全社】RFM客層一覧表データ!F:F,"",0)</f>
        <v>0</v>
      </c>
      <c r="J3056" s="183">
        <v>0</v>
      </c>
      <c r="K3056" s="183">
        <v>0</v>
      </c>
      <c r="L3056" s="183">
        <v>0</v>
      </c>
      <c r="M3056" s="183">
        <v>0</v>
      </c>
      <c r="N3056" s="183">
        <v>0</v>
      </c>
      <c r="O3056" s="183">
        <v>0</v>
      </c>
      <c r="P3056" s="183">
        <v>0</v>
      </c>
      <c r="Q3056" s="183">
        <v>0</v>
      </c>
      <c r="R3056" s="183">
        <v>0</v>
      </c>
      <c r="S3056" s="183">
        <v>0</v>
      </c>
      <c r="T3056" s="183">
        <v>0</v>
      </c>
      <c r="U3056" s="183">
        <v>0</v>
      </c>
      <c r="V3056" s="183">
        <v>2</v>
      </c>
      <c r="W3056" s="183">
        <v>0</v>
      </c>
      <c r="X3056" s="183">
        <v>0</v>
      </c>
      <c r="Y3056" s="183">
        <v>0</v>
      </c>
    </row>
    <row r="3057" spans="1:25" x14ac:dyDescent="0.2">
      <c r="A3057" s="184">
        <v>12351013</v>
      </c>
      <c r="B3057" s="183" t="str">
        <f>[1]店マスタ!B3056</f>
        <v>ドリームワン　はっとり</v>
      </c>
      <c r="C3057" s="183">
        <v>3.5</v>
      </c>
      <c r="D3057" s="183">
        <v>3.5</v>
      </c>
      <c r="E3057" s="183">
        <f>_xlfn.XLOOKUP(A3057,[2]Sheet1!$R:$R,[2]Sheet1!$AB:$AB,"",0)</f>
        <v>3.5</v>
      </c>
      <c r="F3057" s="183">
        <f>_xlfn.XLOOKUP($A3057,[3]【2026年03月度_全社】RFM客層一覧表データ!$A:$A,[3]【2026年03月度_全社】RFM客層一覧表データ!C:C,"",0)</f>
        <v>546</v>
      </c>
      <c r="G3057" s="183">
        <f>_xlfn.XLOOKUP($A3057,[3]【2026年03月度_全社】RFM客層一覧表データ!$A:$A,[3]【2026年03月度_全社】RFM客層一覧表データ!D:D,"",0)</f>
        <v>193</v>
      </c>
      <c r="H3057" s="183">
        <f>_xlfn.XLOOKUP($A3057,[3]【2026年03月度_全社】RFM客層一覧表データ!$A:$A,[3]【2026年03月度_全社】RFM客層一覧表データ!E:E,"",0)</f>
        <v>222</v>
      </c>
      <c r="I3057" s="183">
        <f>_xlfn.XLOOKUP($A3057,[3]【2026年03月度_全社】RFM客層一覧表データ!$A:$A,[3]【2026年03月度_全社】RFM客層一覧表データ!F:F,"",0)</f>
        <v>35</v>
      </c>
      <c r="J3057" s="183">
        <v>640</v>
      </c>
      <c r="K3057" s="183">
        <v>228</v>
      </c>
      <c r="L3057" s="183">
        <v>292</v>
      </c>
      <c r="M3057" s="183">
        <v>39</v>
      </c>
      <c r="N3057" s="183">
        <v>650</v>
      </c>
      <c r="O3057" s="183">
        <v>228</v>
      </c>
      <c r="P3057" s="183">
        <v>300</v>
      </c>
      <c r="Q3057" s="183">
        <v>41</v>
      </c>
      <c r="R3057" s="183">
        <v>649</v>
      </c>
      <c r="S3057" s="183">
        <v>256</v>
      </c>
      <c r="T3057" s="183">
        <v>307</v>
      </c>
      <c r="U3057" s="183">
        <v>60</v>
      </c>
      <c r="V3057" s="183">
        <v>647</v>
      </c>
      <c r="W3057" s="183">
        <v>255</v>
      </c>
      <c r="X3057" s="183">
        <v>293</v>
      </c>
      <c r="Y3057" s="183">
        <v>41</v>
      </c>
    </row>
    <row r="3058" spans="1:25" x14ac:dyDescent="0.2">
      <c r="A3058" s="184">
        <v>12351016</v>
      </c>
      <c r="B3058" s="183" t="str">
        <f>[1]店マスタ!B3057</f>
        <v>パナショップ味岡</v>
      </c>
      <c r="C3058" s="183">
        <v>1.5</v>
      </c>
      <c r="D3058" s="183">
        <v>1.5</v>
      </c>
      <c r="E3058" s="183">
        <f>_xlfn.XLOOKUP(A3058,[2]Sheet1!$R:$R,[2]Sheet1!$AB:$AB,"",0)</f>
        <v>1.5</v>
      </c>
      <c r="F3058" s="183">
        <f>_xlfn.XLOOKUP($A3058,[3]【2026年03月度_全社】RFM客層一覧表データ!$A:$A,[3]【2026年03月度_全社】RFM客層一覧表データ!C:C,"",0)</f>
        <v>579</v>
      </c>
      <c r="G3058" s="183">
        <f>_xlfn.XLOOKUP($A3058,[3]【2026年03月度_全社】RFM客層一覧表データ!$A:$A,[3]【2026年03月度_全社】RFM客層一覧表データ!D:D,"",0)</f>
        <v>242</v>
      </c>
      <c r="H3058" s="183">
        <f>_xlfn.XLOOKUP($A3058,[3]【2026年03月度_全社】RFM客層一覧表データ!$A:$A,[3]【2026年03月度_全社】RFM客層一覧表データ!E:E,"",0)</f>
        <v>269</v>
      </c>
      <c r="I3058" s="183">
        <f>_xlfn.XLOOKUP($A3058,[3]【2026年03月度_全社】RFM客層一覧表データ!$A:$A,[3]【2026年03月度_全社】RFM客層一覧表データ!F:F,"",0)</f>
        <v>46</v>
      </c>
      <c r="J3058" s="183">
        <v>599</v>
      </c>
      <c r="K3058" s="183">
        <v>240</v>
      </c>
      <c r="L3058" s="183">
        <v>266</v>
      </c>
      <c r="M3058" s="183">
        <v>40</v>
      </c>
      <c r="N3058" s="183">
        <v>613</v>
      </c>
      <c r="O3058" s="183">
        <v>268</v>
      </c>
      <c r="P3058" s="183">
        <v>281</v>
      </c>
      <c r="Q3058" s="183">
        <v>47</v>
      </c>
      <c r="R3058" s="183">
        <v>707</v>
      </c>
      <c r="S3058" s="183">
        <v>288</v>
      </c>
      <c r="T3058" s="183">
        <v>327</v>
      </c>
      <c r="U3058" s="183">
        <v>41</v>
      </c>
      <c r="V3058" s="183">
        <v>742</v>
      </c>
      <c r="W3058" s="183">
        <v>311</v>
      </c>
      <c r="X3058" s="183">
        <v>350</v>
      </c>
      <c r="Y3058" s="183">
        <v>44</v>
      </c>
    </row>
    <row r="3059" spans="1:25" x14ac:dyDescent="0.2">
      <c r="A3059" s="184">
        <v>12351018</v>
      </c>
      <c r="B3059" s="183" t="str">
        <f>[1]店マスタ!B3058</f>
        <v>パナホーンズざんま</v>
      </c>
      <c r="C3059" s="183">
        <v>1.5</v>
      </c>
      <c r="D3059" s="183">
        <v>1.5</v>
      </c>
      <c r="E3059" s="183">
        <f>_xlfn.XLOOKUP(A3059,[2]Sheet1!$R:$R,[2]Sheet1!$AB:$AB,"",0)</f>
        <v>1.5</v>
      </c>
      <c r="F3059" s="183">
        <f>_xlfn.XLOOKUP($A3059,[3]【2026年03月度_全社】RFM客層一覧表データ!$A:$A,[3]【2026年03月度_全社】RFM客層一覧表データ!C:C,"",0)</f>
        <v>462</v>
      </c>
      <c r="G3059" s="183">
        <f>_xlfn.XLOOKUP($A3059,[3]【2026年03月度_全社】RFM客層一覧表データ!$A:$A,[3]【2026年03月度_全社】RFM客層一覧表データ!D:D,"",0)</f>
        <v>195</v>
      </c>
      <c r="H3059" s="183">
        <f>_xlfn.XLOOKUP($A3059,[3]【2026年03月度_全社】RFM客層一覧表データ!$A:$A,[3]【2026年03月度_全社】RFM客層一覧表データ!E:E,"",0)</f>
        <v>257</v>
      </c>
      <c r="I3059" s="183">
        <f>_xlfn.XLOOKUP($A3059,[3]【2026年03月度_全社】RFM客層一覧表データ!$A:$A,[3]【2026年03月度_全社】RFM客層一覧表データ!F:F,"",0)</f>
        <v>21</v>
      </c>
      <c r="J3059" s="183">
        <v>464</v>
      </c>
      <c r="K3059" s="183">
        <v>209</v>
      </c>
      <c r="L3059" s="183">
        <v>259</v>
      </c>
      <c r="M3059" s="183">
        <v>25</v>
      </c>
      <c r="N3059" s="183">
        <v>463</v>
      </c>
      <c r="O3059" s="183">
        <v>208</v>
      </c>
      <c r="P3059" s="183">
        <v>259</v>
      </c>
      <c r="Q3059" s="183">
        <v>40</v>
      </c>
      <c r="R3059" s="183">
        <v>459</v>
      </c>
      <c r="S3059" s="183">
        <v>219</v>
      </c>
      <c r="T3059" s="183">
        <v>273</v>
      </c>
      <c r="U3059" s="183">
        <v>22</v>
      </c>
      <c r="V3059" s="183">
        <v>453</v>
      </c>
      <c r="W3059" s="183">
        <v>229</v>
      </c>
      <c r="X3059" s="183">
        <v>265</v>
      </c>
      <c r="Y3059" s="183">
        <v>28</v>
      </c>
    </row>
    <row r="3060" spans="1:25" x14ac:dyDescent="0.2">
      <c r="A3060" s="184">
        <v>12351031</v>
      </c>
      <c r="B3060" s="183" t="str">
        <f>[1]店マスタ!B3059</f>
        <v>マルタマ</v>
      </c>
      <c r="C3060" s="183">
        <v>2</v>
      </c>
      <c r="D3060" s="183">
        <v>0</v>
      </c>
      <c r="E3060" s="183" t="str">
        <f>_xlfn.XLOOKUP(A3060,[2]Sheet1!$R:$R,[2]Sheet1!$AB:$AB,"",0)</f>
        <v/>
      </c>
      <c r="F3060" s="183" t="str">
        <f>_xlfn.XLOOKUP($A3060,[3]【2026年03月度_全社】RFM客層一覧表データ!$A:$A,[3]【2026年03月度_全社】RFM客層一覧表データ!C:C,"",0)</f>
        <v/>
      </c>
      <c r="G3060" s="183" t="str">
        <f>_xlfn.XLOOKUP($A3060,[3]【2026年03月度_全社】RFM客層一覧表データ!$A:$A,[3]【2026年03月度_全社】RFM客層一覧表データ!D:D,"",0)</f>
        <v/>
      </c>
      <c r="H3060" s="183" t="str">
        <f>_xlfn.XLOOKUP($A3060,[3]【2026年03月度_全社】RFM客層一覧表データ!$A:$A,[3]【2026年03月度_全社】RFM客層一覧表データ!E:E,"",0)</f>
        <v/>
      </c>
      <c r="I3060" s="183" t="str">
        <f>_xlfn.XLOOKUP($A3060,[3]【2026年03月度_全社】RFM客層一覧表データ!$A:$A,[3]【2026年03月度_全社】RFM客層一覧表データ!F:F,"",0)</f>
        <v/>
      </c>
      <c r="J3060" s="183">
        <v>204</v>
      </c>
      <c r="K3060" s="183">
        <v>70</v>
      </c>
      <c r="L3060" s="183">
        <v>104</v>
      </c>
      <c r="M3060" s="183">
        <v>5</v>
      </c>
      <c r="N3060" s="183">
        <v>212</v>
      </c>
      <c r="O3060" s="183">
        <v>82</v>
      </c>
      <c r="P3060" s="183">
        <v>105</v>
      </c>
      <c r="Q3060" s="183">
        <v>17</v>
      </c>
      <c r="R3060" s="183">
        <v>205</v>
      </c>
      <c r="S3060" s="183">
        <v>87</v>
      </c>
      <c r="T3060" s="183">
        <v>108</v>
      </c>
      <c r="U3060" s="183">
        <v>10</v>
      </c>
      <c r="V3060" s="183">
        <v>212</v>
      </c>
      <c r="W3060" s="183">
        <v>101</v>
      </c>
      <c r="X3060" s="183">
        <v>111</v>
      </c>
      <c r="Y3060" s="183">
        <v>13</v>
      </c>
    </row>
    <row r="3061" spans="1:25" x14ac:dyDescent="0.2">
      <c r="A3061" s="184">
        <v>12351035</v>
      </c>
      <c r="B3061" s="183" t="str">
        <f>[1]店マスタ!B3060</f>
        <v>パナショップ田県</v>
      </c>
      <c r="C3061" s="183">
        <v>2.5</v>
      </c>
      <c r="D3061" s="183">
        <v>2.5</v>
      </c>
      <c r="E3061" s="183">
        <f>_xlfn.XLOOKUP(A3061,[2]Sheet1!$R:$R,[2]Sheet1!$AB:$AB,"",0)</f>
        <v>2.5</v>
      </c>
      <c r="F3061" s="183">
        <f>_xlfn.XLOOKUP($A3061,[3]【2026年03月度_全社】RFM客層一覧表データ!$A:$A,[3]【2026年03月度_全社】RFM客層一覧表データ!C:C,"",0)</f>
        <v>593</v>
      </c>
      <c r="G3061" s="183">
        <f>_xlfn.XLOOKUP($A3061,[3]【2026年03月度_全社】RFM客層一覧表データ!$A:$A,[3]【2026年03月度_全社】RFM客層一覧表データ!D:D,"",0)</f>
        <v>253</v>
      </c>
      <c r="H3061" s="183">
        <f>_xlfn.XLOOKUP($A3061,[3]【2026年03月度_全社】RFM客層一覧表データ!$A:$A,[3]【2026年03月度_全社】RFM客層一覧表データ!E:E,"",0)</f>
        <v>259</v>
      </c>
      <c r="I3061" s="183">
        <f>_xlfn.XLOOKUP($A3061,[3]【2026年03月度_全社】RFM客層一覧表データ!$A:$A,[3]【2026年03月度_全社】RFM客層一覧表データ!F:F,"",0)</f>
        <v>48</v>
      </c>
      <c r="J3061" s="183">
        <v>604</v>
      </c>
      <c r="K3061" s="183">
        <v>261</v>
      </c>
      <c r="L3061" s="183">
        <v>263</v>
      </c>
      <c r="M3061" s="183">
        <v>43</v>
      </c>
      <c r="N3061" s="183">
        <v>604</v>
      </c>
      <c r="O3061" s="183">
        <v>286</v>
      </c>
      <c r="P3061" s="183">
        <v>266</v>
      </c>
      <c r="Q3061" s="183">
        <v>46</v>
      </c>
      <c r="R3061" s="183">
        <v>606</v>
      </c>
      <c r="S3061" s="183">
        <v>251</v>
      </c>
      <c r="T3061" s="183">
        <v>272</v>
      </c>
      <c r="U3061" s="183">
        <v>26</v>
      </c>
      <c r="V3061" s="183">
        <v>624</v>
      </c>
      <c r="W3061" s="183">
        <v>272</v>
      </c>
      <c r="X3061" s="183">
        <v>249</v>
      </c>
      <c r="Y3061" s="183">
        <v>43</v>
      </c>
    </row>
    <row r="3062" spans="1:25" x14ac:dyDescent="0.2">
      <c r="A3062" s="184">
        <v>12351041</v>
      </c>
      <c r="B3062" s="183" t="str">
        <f>[1]店マスタ!B3061</f>
        <v>電化ワ―ルド小牧店</v>
      </c>
      <c r="C3062" s="183">
        <v>1.5</v>
      </c>
      <c r="D3062" s="183">
        <v>1.5</v>
      </c>
      <c r="E3062" s="183">
        <f>_xlfn.XLOOKUP(A3062,[2]Sheet1!$R:$R,[2]Sheet1!$AB:$AB,"",0)</f>
        <v>1.5</v>
      </c>
      <c r="F3062" s="183">
        <f>_xlfn.XLOOKUP($A3062,[3]【2026年03月度_全社】RFM客層一覧表データ!$A:$A,[3]【2026年03月度_全社】RFM客層一覧表データ!C:C,"",0)</f>
        <v>406</v>
      </c>
      <c r="G3062" s="183">
        <f>_xlfn.XLOOKUP($A3062,[3]【2026年03月度_全社】RFM客層一覧表データ!$A:$A,[3]【2026年03月度_全社】RFM客層一覧表データ!D:D,"",0)</f>
        <v>188</v>
      </c>
      <c r="H3062" s="183">
        <f>_xlfn.XLOOKUP($A3062,[3]【2026年03月度_全社】RFM客層一覧表データ!$A:$A,[3]【2026年03月度_全社】RFM客層一覧表データ!E:E,"",0)</f>
        <v>210</v>
      </c>
      <c r="I3062" s="183">
        <f>_xlfn.XLOOKUP($A3062,[3]【2026年03月度_全社】RFM客層一覧表データ!$A:$A,[3]【2026年03月度_全社】RFM客層一覧表データ!F:F,"",0)</f>
        <v>43</v>
      </c>
      <c r="J3062" s="183">
        <v>398</v>
      </c>
      <c r="K3062" s="183">
        <v>168</v>
      </c>
      <c r="L3062" s="183">
        <v>211</v>
      </c>
      <c r="M3062" s="183">
        <v>29</v>
      </c>
      <c r="N3062" s="183">
        <v>396</v>
      </c>
      <c r="O3062" s="183">
        <v>187</v>
      </c>
      <c r="P3062" s="183">
        <v>227</v>
      </c>
      <c r="Q3062" s="183">
        <v>28</v>
      </c>
      <c r="R3062" s="183">
        <v>401</v>
      </c>
      <c r="S3062" s="183">
        <v>186</v>
      </c>
      <c r="T3062" s="183">
        <v>222</v>
      </c>
      <c r="U3062" s="183">
        <v>32</v>
      </c>
      <c r="V3062" s="183">
        <v>392</v>
      </c>
      <c r="W3062" s="183">
        <v>176</v>
      </c>
      <c r="X3062" s="183">
        <v>226</v>
      </c>
      <c r="Y3062" s="183">
        <v>16</v>
      </c>
    </row>
    <row r="3063" spans="1:25" x14ac:dyDescent="0.2">
      <c r="A3063" s="184">
        <v>12352046</v>
      </c>
      <c r="B3063" s="183" t="str">
        <f>[1]店マスタ!B3062</f>
        <v>真野テレビレコード店</v>
      </c>
      <c r="C3063" s="183">
        <v>1.5</v>
      </c>
      <c r="D3063" s="183">
        <v>1.5</v>
      </c>
      <c r="E3063" s="183">
        <f>_xlfn.XLOOKUP(A3063,[2]Sheet1!$R:$R,[2]Sheet1!$AB:$AB,"",0)</f>
        <v>1.5</v>
      </c>
      <c r="F3063" s="183" t="str">
        <f>_xlfn.XLOOKUP($A3063,[3]【2026年03月度_全社】RFM客層一覧表データ!$A:$A,[3]【2026年03月度_全社】RFM客層一覧表データ!C:C,"",0)</f>
        <v/>
      </c>
      <c r="G3063" s="183" t="str">
        <f>_xlfn.XLOOKUP($A3063,[3]【2026年03月度_全社】RFM客層一覧表データ!$A:$A,[3]【2026年03月度_全社】RFM客層一覧表データ!D:D,"",0)</f>
        <v/>
      </c>
      <c r="H3063" s="183" t="str">
        <f>_xlfn.XLOOKUP($A3063,[3]【2026年03月度_全社】RFM客層一覧表データ!$A:$A,[3]【2026年03月度_全社】RFM客層一覧表データ!E:E,"",0)</f>
        <v/>
      </c>
      <c r="I3063" s="183" t="str">
        <f>_xlfn.XLOOKUP($A3063,[3]【2026年03月度_全社】RFM客層一覧表データ!$A:$A,[3]【2026年03月度_全社】RFM客層一覧表データ!F:F,"",0)</f>
        <v/>
      </c>
      <c r="J3063" s="183">
        <v>0</v>
      </c>
      <c r="K3063" s="183">
        <v>0</v>
      </c>
      <c r="L3063" s="183">
        <v>0</v>
      </c>
      <c r="M3063" s="183">
        <v>0</v>
      </c>
      <c r="N3063" s="183">
        <v>0</v>
      </c>
      <c r="O3063" s="183">
        <v>0</v>
      </c>
      <c r="P3063" s="183">
        <v>0</v>
      </c>
      <c r="Q3063" s="183">
        <v>0</v>
      </c>
      <c r="R3063" s="183">
        <v>0</v>
      </c>
      <c r="S3063" s="183">
        <v>0</v>
      </c>
      <c r="T3063" s="183">
        <v>0</v>
      </c>
      <c r="U3063" s="183">
        <v>0</v>
      </c>
      <c r="V3063" s="183">
        <v>0</v>
      </c>
      <c r="W3063" s="183">
        <v>0</v>
      </c>
      <c r="X3063" s="183">
        <v>0</v>
      </c>
      <c r="Y3063" s="183">
        <v>0</v>
      </c>
    </row>
    <row r="3064" spans="1:25" x14ac:dyDescent="0.2">
      <c r="A3064" s="184">
        <v>12352047</v>
      </c>
      <c r="B3064" s="183" t="str">
        <f>[1]店マスタ!B3063</f>
        <v>ミワデンキ</v>
      </c>
      <c r="C3064" s="183">
        <v>1.5</v>
      </c>
      <c r="D3064" s="183">
        <v>1.5</v>
      </c>
      <c r="E3064" s="183" t="str">
        <f>_xlfn.XLOOKUP(A3064,[2]Sheet1!$R:$R,[2]Sheet1!$AB:$AB,"",0)</f>
        <v/>
      </c>
      <c r="F3064" s="183" t="str">
        <f>_xlfn.XLOOKUP($A3064,[3]【2026年03月度_全社】RFM客層一覧表データ!$A:$A,[3]【2026年03月度_全社】RFM客層一覧表データ!C:C,"",0)</f>
        <v/>
      </c>
      <c r="G3064" s="183" t="str">
        <f>_xlfn.XLOOKUP($A3064,[3]【2026年03月度_全社】RFM客層一覧表データ!$A:$A,[3]【2026年03月度_全社】RFM客層一覧表データ!D:D,"",0)</f>
        <v/>
      </c>
      <c r="H3064" s="183" t="str">
        <f>_xlfn.XLOOKUP($A3064,[3]【2026年03月度_全社】RFM客層一覧表データ!$A:$A,[3]【2026年03月度_全社】RFM客層一覧表データ!E:E,"",0)</f>
        <v/>
      </c>
      <c r="I3064" s="183" t="str">
        <f>_xlfn.XLOOKUP($A3064,[3]【2026年03月度_全社】RFM客層一覧表データ!$A:$A,[3]【2026年03月度_全社】RFM客層一覧表データ!F:F,"",0)</f>
        <v/>
      </c>
      <c r="J3064" s="183">
        <v>0</v>
      </c>
      <c r="K3064" s="183">
        <v>0</v>
      </c>
      <c r="L3064" s="183">
        <v>0</v>
      </c>
      <c r="M3064" s="183">
        <v>0</v>
      </c>
      <c r="N3064" s="183">
        <v>0</v>
      </c>
      <c r="O3064" s="183">
        <v>0</v>
      </c>
      <c r="P3064" s="183">
        <v>0</v>
      </c>
      <c r="Q3064" s="183">
        <v>0</v>
      </c>
      <c r="R3064" s="183">
        <v>0</v>
      </c>
      <c r="S3064" s="183">
        <v>0</v>
      </c>
      <c r="T3064" s="183">
        <v>0</v>
      </c>
      <c r="U3064" s="183">
        <v>0</v>
      </c>
      <c r="V3064" s="183">
        <v>0</v>
      </c>
      <c r="W3064" s="183">
        <v>0</v>
      </c>
      <c r="X3064" s="183">
        <v>0</v>
      </c>
      <c r="Y3064" s="183">
        <v>0</v>
      </c>
    </row>
    <row r="3065" spans="1:25" x14ac:dyDescent="0.2">
      <c r="A3065" s="184">
        <v>12352243</v>
      </c>
      <c r="B3065" s="183" t="str">
        <f>[1]店マスタ!B3064</f>
        <v>ドリームＮＥＴ　さとう</v>
      </c>
      <c r="C3065" s="183">
        <v>1.5</v>
      </c>
      <c r="D3065" s="183">
        <v>1.5</v>
      </c>
      <c r="E3065" s="183">
        <f>_xlfn.XLOOKUP(A3065,[2]Sheet1!$R:$R,[2]Sheet1!$AB:$AB,"",0)</f>
        <v>1.5</v>
      </c>
      <c r="F3065" s="183" t="str">
        <f>_xlfn.XLOOKUP($A3065,[3]【2026年03月度_全社】RFM客層一覧表データ!$A:$A,[3]【2026年03月度_全社】RFM客層一覧表データ!C:C,"",0)</f>
        <v/>
      </c>
      <c r="G3065" s="183" t="str">
        <f>_xlfn.XLOOKUP($A3065,[3]【2026年03月度_全社】RFM客層一覧表データ!$A:$A,[3]【2026年03月度_全社】RFM客層一覧表データ!D:D,"",0)</f>
        <v/>
      </c>
      <c r="H3065" s="183" t="str">
        <f>_xlfn.XLOOKUP($A3065,[3]【2026年03月度_全社】RFM客層一覧表データ!$A:$A,[3]【2026年03月度_全社】RFM客層一覧表データ!E:E,"",0)</f>
        <v/>
      </c>
      <c r="I3065" s="183" t="str">
        <f>_xlfn.XLOOKUP($A3065,[3]【2026年03月度_全社】RFM客層一覧表データ!$A:$A,[3]【2026年03月度_全社】RFM客層一覧表データ!F:F,"",0)</f>
        <v/>
      </c>
      <c r="J3065" s="183">
        <v>0</v>
      </c>
      <c r="K3065" s="183">
        <v>0</v>
      </c>
      <c r="L3065" s="183">
        <v>0</v>
      </c>
      <c r="M3065" s="183">
        <v>0</v>
      </c>
      <c r="N3065" s="183">
        <v>0</v>
      </c>
      <c r="O3065" s="183">
        <v>0</v>
      </c>
      <c r="P3065" s="183">
        <v>0</v>
      </c>
      <c r="Q3065" s="183">
        <v>0</v>
      </c>
      <c r="R3065" s="183">
        <v>0</v>
      </c>
      <c r="S3065" s="183">
        <v>0</v>
      </c>
      <c r="T3065" s="183">
        <v>0</v>
      </c>
      <c r="U3065" s="183">
        <v>0</v>
      </c>
      <c r="V3065" s="183">
        <v>0</v>
      </c>
      <c r="W3065" s="183">
        <v>0</v>
      </c>
      <c r="X3065" s="183">
        <v>0</v>
      </c>
      <c r="Y3065" s="183">
        <v>0</v>
      </c>
    </row>
    <row r="3066" spans="1:25" x14ac:dyDescent="0.2">
      <c r="A3066" s="184">
        <v>12353001</v>
      </c>
      <c r="B3066" s="183" t="str">
        <f>[1]店マスタ!B3065</f>
        <v>（株）　岡田屋電機商会</v>
      </c>
      <c r="C3066" s="183">
        <v>2.5</v>
      </c>
      <c r="D3066" s="183">
        <v>2.5</v>
      </c>
      <c r="E3066" s="183">
        <f>_xlfn.XLOOKUP(A3066,[2]Sheet1!$R:$R,[2]Sheet1!$AB:$AB,"",0)</f>
        <v>2.5</v>
      </c>
      <c r="F3066" s="183">
        <f>_xlfn.XLOOKUP($A3066,[3]【2026年03月度_全社】RFM客層一覧表データ!$A:$A,[3]【2026年03月度_全社】RFM客層一覧表データ!C:C,"",0)</f>
        <v>309</v>
      </c>
      <c r="G3066" s="183">
        <f>_xlfn.XLOOKUP($A3066,[3]【2026年03月度_全社】RFM客層一覧表データ!$A:$A,[3]【2026年03月度_全社】RFM客層一覧表データ!D:D,"",0)</f>
        <v>115</v>
      </c>
      <c r="H3066" s="183">
        <f>_xlfn.XLOOKUP($A3066,[3]【2026年03月度_全社】RFM客層一覧表データ!$A:$A,[3]【2026年03月度_全社】RFM客層一覧表データ!E:E,"",0)</f>
        <v>151</v>
      </c>
      <c r="I3066" s="183">
        <f>_xlfn.XLOOKUP($A3066,[3]【2026年03月度_全社】RFM客層一覧表データ!$A:$A,[3]【2026年03月度_全社】RFM客層一覧表データ!F:F,"",0)</f>
        <v>23</v>
      </c>
      <c r="J3066" s="183">
        <v>317</v>
      </c>
      <c r="K3066" s="183">
        <v>128</v>
      </c>
      <c r="L3066" s="183">
        <v>157</v>
      </c>
      <c r="M3066" s="183">
        <v>23</v>
      </c>
      <c r="N3066" s="183">
        <v>321</v>
      </c>
      <c r="O3066" s="183">
        <v>130</v>
      </c>
      <c r="P3066" s="183">
        <v>152</v>
      </c>
      <c r="Q3066" s="183">
        <v>26</v>
      </c>
      <c r="R3066" s="183">
        <v>329</v>
      </c>
      <c r="S3066" s="183">
        <v>146</v>
      </c>
      <c r="T3066" s="183">
        <v>149</v>
      </c>
      <c r="U3066" s="183">
        <v>22</v>
      </c>
      <c r="V3066" s="183">
        <v>342</v>
      </c>
      <c r="W3066" s="183">
        <v>141</v>
      </c>
      <c r="X3066" s="183">
        <v>149</v>
      </c>
      <c r="Y3066" s="183">
        <v>24</v>
      </c>
    </row>
    <row r="3067" spans="1:25" x14ac:dyDescent="0.2">
      <c r="A3067" s="184">
        <v>12353008</v>
      </c>
      <c r="B3067" s="183" t="str">
        <f>[1]店マスタ!B3066</f>
        <v>ドリームワン　のだ</v>
      </c>
      <c r="C3067" s="183">
        <v>1.5</v>
      </c>
      <c r="D3067" s="183">
        <v>1.5</v>
      </c>
      <c r="E3067" s="183">
        <f>_xlfn.XLOOKUP(A3067,[2]Sheet1!$R:$R,[2]Sheet1!$AB:$AB,"",0)</f>
        <v>1.5</v>
      </c>
      <c r="F3067" s="183">
        <f>_xlfn.XLOOKUP($A3067,[3]【2026年03月度_全社】RFM客層一覧表データ!$A:$A,[3]【2026年03月度_全社】RFM客層一覧表データ!C:C,"",0)</f>
        <v>281</v>
      </c>
      <c r="G3067" s="183">
        <f>_xlfn.XLOOKUP($A3067,[3]【2026年03月度_全社】RFM客層一覧表データ!$A:$A,[3]【2026年03月度_全社】RFM客層一覧表データ!D:D,"",0)</f>
        <v>134</v>
      </c>
      <c r="H3067" s="183">
        <f>_xlfn.XLOOKUP($A3067,[3]【2026年03月度_全社】RFM客層一覧表データ!$A:$A,[3]【2026年03月度_全社】RFM客層一覧表データ!E:E,"",0)</f>
        <v>209</v>
      </c>
      <c r="I3067" s="183">
        <f>_xlfn.XLOOKUP($A3067,[3]【2026年03月度_全社】RFM客層一覧表データ!$A:$A,[3]【2026年03月度_全社】RFM客層一覧表データ!F:F,"",0)</f>
        <v>5</v>
      </c>
      <c r="J3067" s="183">
        <v>290</v>
      </c>
      <c r="K3067" s="183">
        <v>160</v>
      </c>
      <c r="L3067" s="183">
        <v>216</v>
      </c>
      <c r="M3067" s="183">
        <v>5</v>
      </c>
      <c r="N3067" s="183">
        <v>300</v>
      </c>
      <c r="O3067" s="183">
        <v>149</v>
      </c>
      <c r="P3067" s="183">
        <v>228</v>
      </c>
      <c r="Q3067" s="183">
        <v>1</v>
      </c>
      <c r="R3067" s="183">
        <v>313</v>
      </c>
      <c r="S3067" s="183">
        <v>172</v>
      </c>
      <c r="T3067" s="183">
        <v>236</v>
      </c>
      <c r="U3067" s="183">
        <v>3</v>
      </c>
      <c r="V3067" s="183">
        <v>318</v>
      </c>
      <c r="W3067" s="183">
        <v>187</v>
      </c>
      <c r="X3067" s="183">
        <v>253</v>
      </c>
      <c r="Y3067" s="183">
        <v>3</v>
      </c>
    </row>
    <row r="3068" spans="1:25" x14ac:dyDescent="0.2">
      <c r="A3068" s="184">
        <v>12354100</v>
      </c>
      <c r="B3068" s="183" t="str">
        <f>[1]店マスタ!B3067</f>
        <v>尾関電機　東海店</v>
      </c>
      <c r="C3068" s="183">
        <v>1.5</v>
      </c>
      <c r="D3068" s="183">
        <v>1.5</v>
      </c>
      <c r="E3068" s="183">
        <f>_xlfn.XLOOKUP(A3068,[2]Sheet1!$R:$R,[2]Sheet1!$AB:$AB,"",0)</f>
        <v>1.5</v>
      </c>
      <c r="F3068" s="183" t="str">
        <f>_xlfn.XLOOKUP($A3068,[3]【2026年03月度_全社】RFM客層一覧表データ!$A:$A,[3]【2026年03月度_全社】RFM客層一覧表データ!C:C,"",0)</f>
        <v/>
      </c>
      <c r="G3068" s="183" t="str">
        <f>_xlfn.XLOOKUP($A3068,[3]【2026年03月度_全社】RFM客層一覧表データ!$A:$A,[3]【2026年03月度_全社】RFM客層一覧表データ!D:D,"",0)</f>
        <v/>
      </c>
      <c r="H3068" s="183" t="str">
        <f>_xlfn.XLOOKUP($A3068,[3]【2026年03月度_全社】RFM客層一覧表データ!$A:$A,[3]【2026年03月度_全社】RFM客層一覧表データ!E:E,"",0)</f>
        <v/>
      </c>
      <c r="I3068" s="183" t="str">
        <f>_xlfn.XLOOKUP($A3068,[3]【2026年03月度_全社】RFM客層一覧表データ!$A:$A,[3]【2026年03月度_全社】RFM客層一覧表データ!F:F,"",0)</f>
        <v/>
      </c>
      <c r="J3068" s="183">
        <v>0</v>
      </c>
      <c r="K3068" s="183">
        <v>0</v>
      </c>
      <c r="L3068" s="183">
        <v>0</v>
      </c>
      <c r="M3068" s="183">
        <v>0</v>
      </c>
      <c r="N3068" s="183">
        <v>0</v>
      </c>
      <c r="O3068" s="183">
        <v>0</v>
      </c>
      <c r="P3068" s="183">
        <v>0</v>
      </c>
      <c r="Q3068" s="183">
        <v>0</v>
      </c>
      <c r="R3068" s="183">
        <v>0</v>
      </c>
      <c r="S3068" s="183">
        <v>0</v>
      </c>
      <c r="T3068" s="183">
        <v>0</v>
      </c>
      <c r="U3068" s="183">
        <v>0</v>
      </c>
      <c r="V3068" s="183">
        <v>0</v>
      </c>
      <c r="W3068" s="183">
        <v>0</v>
      </c>
      <c r="X3068" s="183">
        <v>0</v>
      </c>
      <c r="Y3068" s="183">
        <v>0</v>
      </c>
    </row>
    <row r="3069" spans="1:25" x14ac:dyDescent="0.2">
      <c r="A3069" s="184">
        <v>12356010</v>
      </c>
      <c r="B3069" s="183" t="str">
        <f>[1]店マスタ!B3068</f>
        <v>有限会社　原辰　電化センター</v>
      </c>
      <c r="C3069" s="183">
        <v>2</v>
      </c>
      <c r="D3069" s="183">
        <v>2</v>
      </c>
      <c r="E3069" s="183">
        <f>_xlfn.XLOOKUP(A3069,[2]Sheet1!$R:$R,[2]Sheet1!$AB:$AB,"",0)</f>
        <v>2</v>
      </c>
      <c r="F3069" s="183">
        <f>_xlfn.XLOOKUP($A3069,[3]【2026年03月度_全社】RFM客層一覧表データ!$A:$A,[3]【2026年03月度_全社】RFM客層一覧表データ!C:C,"",0)</f>
        <v>0</v>
      </c>
      <c r="G3069" s="183">
        <f>_xlfn.XLOOKUP($A3069,[3]【2026年03月度_全社】RFM客層一覧表データ!$A:$A,[3]【2026年03月度_全社】RFM客層一覧表データ!D:D,"",0)</f>
        <v>0</v>
      </c>
      <c r="H3069" s="183">
        <f>_xlfn.XLOOKUP($A3069,[3]【2026年03月度_全社】RFM客層一覧表データ!$A:$A,[3]【2026年03月度_全社】RFM客層一覧表データ!E:E,"",0)</f>
        <v>0</v>
      </c>
      <c r="I3069" s="183">
        <f>_xlfn.XLOOKUP($A3069,[3]【2026年03月度_全社】RFM客層一覧表データ!$A:$A,[3]【2026年03月度_全社】RFM客層一覧表データ!F:F,"",0)</f>
        <v>0</v>
      </c>
      <c r="J3069" s="183">
        <v>0</v>
      </c>
      <c r="K3069" s="183">
        <v>0</v>
      </c>
      <c r="L3069" s="183">
        <v>0</v>
      </c>
      <c r="M3069" s="183">
        <v>0</v>
      </c>
      <c r="N3069" s="183">
        <v>4</v>
      </c>
      <c r="O3069" s="183">
        <v>0</v>
      </c>
      <c r="P3069" s="183">
        <v>0</v>
      </c>
      <c r="Q3069" s="183">
        <v>0</v>
      </c>
      <c r="R3069" s="183">
        <v>13</v>
      </c>
      <c r="S3069" s="183">
        <v>0</v>
      </c>
      <c r="T3069" s="183">
        <v>3</v>
      </c>
      <c r="U3069" s="183">
        <v>0</v>
      </c>
      <c r="V3069" s="183">
        <v>31</v>
      </c>
      <c r="W3069" s="183">
        <v>0</v>
      </c>
      <c r="X3069" s="183">
        <v>9</v>
      </c>
      <c r="Y3069" s="183">
        <v>0</v>
      </c>
    </row>
    <row r="3070" spans="1:25" x14ac:dyDescent="0.2">
      <c r="A3070" s="184">
        <v>12356030</v>
      </c>
      <c r="B3070" s="183" t="str">
        <f>[1]店マスタ!B3069</f>
        <v>ｅでんきたけうち</v>
      </c>
      <c r="C3070" s="183">
        <v>3</v>
      </c>
      <c r="D3070" s="183">
        <v>3</v>
      </c>
      <c r="E3070" s="183">
        <f>_xlfn.XLOOKUP(A3070,[2]Sheet1!$R:$R,[2]Sheet1!$AB:$AB,"",0)</f>
        <v>3</v>
      </c>
      <c r="F3070" s="183">
        <f>_xlfn.XLOOKUP($A3070,[3]【2026年03月度_全社】RFM客層一覧表データ!$A:$A,[3]【2026年03月度_全社】RFM客層一覧表データ!C:C,"",0)</f>
        <v>690</v>
      </c>
      <c r="G3070" s="183">
        <f>_xlfn.XLOOKUP($A3070,[3]【2026年03月度_全社】RFM客層一覧表データ!$A:$A,[3]【2026年03月度_全社】RFM客層一覧表データ!D:D,"",0)</f>
        <v>329</v>
      </c>
      <c r="H3070" s="183">
        <f>_xlfn.XLOOKUP($A3070,[3]【2026年03月度_全社】RFM客層一覧表データ!$A:$A,[3]【2026年03月度_全社】RFM客層一覧表データ!E:E,"",0)</f>
        <v>328</v>
      </c>
      <c r="I3070" s="183">
        <f>_xlfn.XLOOKUP($A3070,[3]【2026年03月度_全社】RFM客層一覧表データ!$A:$A,[3]【2026年03月度_全社】RFM客層一覧表データ!F:F,"",0)</f>
        <v>76</v>
      </c>
      <c r="J3070" s="183">
        <v>644</v>
      </c>
      <c r="K3070" s="183">
        <v>312</v>
      </c>
      <c r="L3070" s="183">
        <v>322</v>
      </c>
      <c r="M3070" s="183">
        <v>53</v>
      </c>
      <c r="N3070" s="183">
        <v>626</v>
      </c>
      <c r="O3070" s="183">
        <v>313</v>
      </c>
      <c r="P3070" s="183">
        <v>325</v>
      </c>
      <c r="Q3070" s="183">
        <v>51</v>
      </c>
      <c r="R3070" s="183">
        <v>612</v>
      </c>
      <c r="S3070" s="183">
        <v>299</v>
      </c>
      <c r="T3070" s="183">
        <v>323</v>
      </c>
      <c r="U3070" s="183">
        <v>51</v>
      </c>
      <c r="V3070" s="183">
        <v>605</v>
      </c>
      <c r="W3070" s="183">
        <v>269</v>
      </c>
      <c r="X3070" s="183">
        <v>336</v>
      </c>
      <c r="Y3070" s="183">
        <v>32</v>
      </c>
    </row>
    <row r="3071" spans="1:25" x14ac:dyDescent="0.2">
      <c r="A3071" s="184">
        <v>12356040</v>
      </c>
      <c r="B3071" s="183" t="str">
        <f>[1]店マスタ!B3070</f>
        <v>山錠電気</v>
      </c>
      <c r="C3071" s="183">
        <v>2.5</v>
      </c>
      <c r="D3071" s="183">
        <v>2.5</v>
      </c>
      <c r="E3071" s="183">
        <f>_xlfn.XLOOKUP(A3071,[2]Sheet1!$R:$R,[2]Sheet1!$AB:$AB,"",0)</f>
        <v>2.5</v>
      </c>
      <c r="F3071" s="183">
        <f>_xlfn.XLOOKUP($A3071,[3]【2026年03月度_全社】RFM客層一覧表データ!$A:$A,[3]【2026年03月度_全社】RFM客層一覧表データ!C:C,"",0)</f>
        <v>14</v>
      </c>
      <c r="G3071" s="183">
        <f>_xlfn.XLOOKUP($A3071,[3]【2026年03月度_全社】RFM客層一覧表データ!$A:$A,[3]【2026年03月度_全社】RFM客層一覧表データ!D:D,"",0)</f>
        <v>0</v>
      </c>
      <c r="H3071" s="183">
        <f>_xlfn.XLOOKUP($A3071,[3]【2026年03月度_全社】RFM客層一覧表データ!$A:$A,[3]【2026年03月度_全社】RFM客層一覧表データ!E:E,"",0)</f>
        <v>0</v>
      </c>
      <c r="I3071" s="183">
        <f>_xlfn.XLOOKUP($A3071,[3]【2026年03月度_全社】RFM客層一覧表データ!$A:$A,[3]【2026年03月度_全社】RFM客層一覧表データ!F:F,"",0)</f>
        <v>0</v>
      </c>
      <c r="J3071" s="183">
        <v>14</v>
      </c>
      <c r="K3071" s="183">
        <v>0</v>
      </c>
      <c r="L3071" s="183">
        <v>0</v>
      </c>
      <c r="M3071" s="183">
        <v>0</v>
      </c>
      <c r="N3071" s="183">
        <v>14</v>
      </c>
      <c r="O3071" s="183">
        <v>13</v>
      </c>
      <c r="P3071" s="183">
        <v>0</v>
      </c>
      <c r="Q3071" s="183">
        <v>13</v>
      </c>
      <c r="R3071" s="183">
        <v>1</v>
      </c>
      <c r="S3071" s="183">
        <v>1</v>
      </c>
      <c r="T3071" s="183">
        <v>0</v>
      </c>
      <c r="U3071" s="183">
        <v>0</v>
      </c>
      <c r="V3071" s="183">
        <v>0</v>
      </c>
      <c r="W3071" s="183">
        <v>0</v>
      </c>
      <c r="X3071" s="183">
        <v>0</v>
      </c>
      <c r="Y3071" s="183">
        <v>0</v>
      </c>
    </row>
    <row r="3072" spans="1:25" x14ac:dyDescent="0.2">
      <c r="A3072" s="184">
        <v>12356070</v>
      </c>
      <c r="B3072" s="183" t="str">
        <f>[1]店マスタ!B3071</f>
        <v>ｅでんきムラカミ</v>
      </c>
      <c r="C3072" s="183">
        <v>5.5</v>
      </c>
      <c r="D3072" s="183">
        <v>5</v>
      </c>
      <c r="E3072" s="183">
        <f>_xlfn.XLOOKUP(A3072,[2]Sheet1!$R:$R,[2]Sheet1!$AB:$AB,"",0)</f>
        <v>5</v>
      </c>
      <c r="F3072" s="183">
        <f>_xlfn.XLOOKUP($A3072,[3]【2026年03月度_全社】RFM客層一覧表データ!$A:$A,[3]【2026年03月度_全社】RFM客層一覧表データ!C:C,"",0)</f>
        <v>923</v>
      </c>
      <c r="G3072" s="183">
        <f>_xlfn.XLOOKUP($A3072,[3]【2026年03月度_全社】RFM客層一覧表データ!$A:$A,[3]【2026年03月度_全社】RFM客層一覧表データ!D:D,"",0)</f>
        <v>387</v>
      </c>
      <c r="H3072" s="183">
        <f>_xlfn.XLOOKUP($A3072,[3]【2026年03月度_全社】RFM客層一覧表データ!$A:$A,[3]【2026年03月度_全社】RFM客層一覧表データ!E:E,"",0)</f>
        <v>536</v>
      </c>
      <c r="I3072" s="183">
        <f>_xlfn.XLOOKUP($A3072,[3]【2026年03月度_全社】RFM客層一覧表データ!$A:$A,[3]【2026年03月度_全社】RFM客層一覧表データ!F:F,"",0)</f>
        <v>41</v>
      </c>
      <c r="J3072" s="183">
        <v>965</v>
      </c>
      <c r="K3072" s="183">
        <v>448</v>
      </c>
      <c r="L3072" s="183">
        <v>573</v>
      </c>
      <c r="M3072" s="183">
        <v>39</v>
      </c>
      <c r="N3072" s="183">
        <v>1001</v>
      </c>
      <c r="O3072" s="183">
        <v>462</v>
      </c>
      <c r="P3072" s="183">
        <v>589</v>
      </c>
      <c r="Q3072" s="183">
        <v>40</v>
      </c>
      <c r="R3072" s="183">
        <v>1018</v>
      </c>
      <c r="S3072" s="183">
        <v>455</v>
      </c>
      <c r="T3072" s="183">
        <v>599</v>
      </c>
      <c r="U3072" s="183">
        <v>37</v>
      </c>
      <c r="V3072" s="183">
        <v>1015</v>
      </c>
      <c r="W3072" s="183">
        <v>587</v>
      </c>
      <c r="X3072" s="183">
        <v>608</v>
      </c>
      <c r="Y3072" s="183">
        <v>41</v>
      </c>
    </row>
    <row r="3073" spans="1:25" x14ac:dyDescent="0.2">
      <c r="A3073" s="184">
        <v>12356072</v>
      </c>
      <c r="B3073" s="183" t="str">
        <f>[1]店マスタ!B3072</f>
        <v>ｅでんきはない</v>
      </c>
      <c r="C3073" s="183">
        <v>5</v>
      </c>
      <c r="D3073" s="183">
        <v>5</v>
      </c>
      <c r="E3073" s="183">
        <f>_xlfn.XLOOKUP(A3073,[2]Sheet1!$R:$R,[2]Sheet1!$AB:$AB,"",0)</f>
        <v>5</v>
      </c>
      <c r="F3073" s="183">
        <f>_xlfn.XLOOKUP($A3073,[3]【2026年03月度_全社】RFM客層一覧表データ!$A:$A,[3]【2026年03月度_全社】RFM客層一覧表データ!C:C,"",0)</f>
        <v>732</v>
      </c>
      <c r="G3073" s="183">
        <f>_xlfn.XLOOKUP($A3073,[3]【2026年03月度_全社】RFM客層一覧表データ!$A:$A,[3]【2026年03月度_全社】RFM客層一覧表データ!D:D,"",0)</f>
        <v>342</v>
      </c>
      <c r="H3073" s="183">
        <f>_xlfn.XLOOKUP($A3073,[3]【2026年03月度_全社】RFM客層一覧表データ!$A:$A,[3]【2026年03月度_全社】RFM客層一覧表データ!E:E,"",0)</f>
        <v>421</v>
      </c>
      <c r="I3073" s="183">
        <f>_xlfn.XLOOKUP($A3073,[3]【2026年03月度_全社】RFM客層一覧表データ!$A:$A,[3]【2026年03月度_全社】RFM客層一覧表データ!F:F,"",0)</f>
        <v>47</v>
      </c>
      <c r="J3073" s="183">
        <v>738</v>
      </c>
      <c r="K3073" s="183">
        <v>365</v>
      </c>
      <c r="L3073" s="183">
        <v>427</v>
      </c>
      <c r="M3073" s="183">
        <v>50</v>
      </c>
      <c r="N3073" s="183">
        <v>751</v>
      </c>
      <c r="O3073" s="183">
        <v>396</v>
      </c>
      <c r="P3073" s="183">
        <v>437</v>
      </c>
      <c r="Q3073" s="183">
        <v>51</v>
      </c>
      <c r="R3073" s="183">
        <v>722</v>
      </c>
      <c r="S3073" s="183">
        <v>380</v>
      </c>
      <c r="T3073" s="183">
        <v>435</v>
      </c>
      <c r="U3073" s="183">
        <v>47</v>
      </c>
      <c r="V3073" s="183">
        <v>703</v>
      </c>
      <c r="W3073" s="183">
        <v>386</v>
      </c>
      <c r="X3073" s="183">
        <v>420</v>
      </c>
      <c r="Y3073" s="183">
        <v>53</v>
      </c>
    </row>
    <row r="3074" spans="1:25" x14ac:dyDescent="0.2">
      <c r="A3074" s="184">
        <v>12356080</v>
      </c>
      <c r="B3074" s="183" t="str">
        <f>[1]店マスタ!B3073</f>
        <v>知多デンキ</v>
      </c>
      <c r="C3074" s="183">
        <v>2.5</v>
      </c>
      <c r="D3074" s="183">
        <v>2.5</v>
      </c>
      <c r="E3074" s="183">
        <f>_xlfn.XLOOKUP(A3074,[2]Sheet1!$R:$R,[2]Sheet1!$AB:$AB,"",0)</f>
        <v>2.5</v>
      </c>
      <c r="F3074" s="183" t="str">
        <f>_xlfn.XLOOKUP($A3074,[3]【2026年03月度_全社】RFM客層一覧表データ!$A:$A,[3]【2026年03月度_全社】RFM客層一覧表データ!C:C,"",0)</f>
        <v/>
      </c>
      <c r="G3074" s="183" t="str">
        <f>_xlfn.XLOOKUP($A3074,[3]【2026年03月度_全社】RFM客層一覧表データ!$A:$A,[3]【2026年03月度_全社】RFM客層一覧表データ!D:D,"",0)</f>
        <v/>
      </c>
      <c r="H3074" s="183" t="str">
        <f>_xlfn.XLOOKUP($A3074,[3]【2026年03月度_全社】RFM客層一覧表データ!$A:$A,[3]【2026年03月度_全社】RFM客層一覧表データ!E:E,"",0)</f>
        <v/>
      </c>
      <c r="I3074" s="183" t="str">
        <f>_xlfn.XLOOKUP($A3074,[3]【2026年03月度_全社】RFM客層一覧表データ!$A:$A,[3]【2026年03月度_全社】RFM客層一覧表データ!F:F,"",0)</f>
        <v/>
      </c>
      <c r="J3074" s="183">
        <v>0</v>
      </c>
      <c r="K3074" s="183">
        <v>0</v>
      </c>
      <c r="L3074" s="183">
        <v>0</v>
      </c>
      <c r="M3074" s="183">
        <v>0</v>
      </c>
      <c r="N3074" s="183">
        <v>0</v>
      </c>
      <c r="O3074" s="183">
        <v>0</v>
      </c>
      <c r="P3074" s="183">
        <v>0</v>
      </c>
      <c r="Q3074" s="183">
        <v>0</v>
      </c>
      <c r="R3074" s="183">
        <v>0</v>
      </c>
      <c r="S3074" s="183">
        <v>0</v>
      </c>
      <c r="T3074" s="183">
        <v>0</v>
      </c>
      <c r="U3074" s="183">
        <v>0</v>
      </c>
      <c r="V3074" s="183">
        <v>0</v>
      </c>
      <c r="W3074" s="183">
        <v>0</v>
      </c>
      <c r="X3074" s="183">
        <v>0</v>
      </c>
      <c r="Y3074" s="183">
        <v>0</v>
      </c>
    </row>
    <row r="3075" spans="1:25" x14ac:dyDescent="0.2">
      <c r="A3075" s="184">
        <v>12356100</v>
      </c>
      <c r="B3075" s="183" t="str">
        <f>[1]店マスタ!B3074</f>
        <v>ｅでんきニシダ</v>
      </c>
      <c r="C3075" s="183">
        <v>5</v>
      </c>
      <c r="D3075" s="183">
        <v>4.5</v>
      </c>
      <c r="E3075" s="183">
        <f>_xlfn.XLOOKUP(A3075,[2]Sheet1!$R:$R,[2]Sheet1!$AB:$AB,"",0)</f>
        <v>4.5</v>
      </c>
      <c r="F3075" s="183">
        <f>_xlfn.XLOOKUP($A3075,[3]【2026年03月度_全社】RFM客層一覧表データ!$A:$A,[3]【2026年03月度_全社】RFM客層一覧表データ!C:C,"",0)</f>
        <v>1137</v>
      </c>
      <c r="G3075" s="183">
        <f>_xlfn.XLOOKUP($A3075,[3]【2026年03月度_全社】RFM客層一覧表データ!$A:$A,[3]【2026年03月度_全社】RFM客層一覧表データ!D:D,"",0)</f>
        <v>509</v>
      </c>
      <c r="H3075" s="183">
        <f>_xlfn.XLOOKUP($A3075,[3]【2026年03月度_全社】RFM客層一覧表データ!$A:$A,[3]【2026年03月度_全社】RFM客層一覧表データ!E:E,"",0)</f>
        <v>565</v>
      </c>
      <c r="I3075" s="183">
        <f>_xlfn.XLOOKUP($A3075,[3]【2026年03月度_全社】RFM客層一覧表データ!$A:$A,[3]【2026年03月度_全社】RFM客層一覧表データ!F:F,"",0)</f>
        <v>70</v>
      </c>
      <c r="J3075" s="183">
        <v>1132</v>
      </c>
      <c r="K3075" s="183">
        <v>567</v>
      </c>
      <c r="L3075" s="183">
        <v>552</v>
      </c>
      <c r="M3075" s="183">
        <v>117</v>
      </c>
      <c r="N3075" s="183">
        <v>1075</v>
      </c>
      <c r="O3075" s="183">
        <v>544</v>
      </c>
      <c r="P3075" s="183">
        <v>531</v>
      </c>
      <c r="Q3075" s="183">
        <v>127</v>
      </c>
      <c r="R3075" s="183">
        <v>1009</v>
      </c>
      <c r="S3075" s="183">
        <v>549</v>
      </c>
      <c r="T3075" s="183">
        <v>535</v>
      </c>
      <c r="U3075" s="183">
        <v>103</v>
      </c>
      <c r="V3075" s="183">
        <v>956</v>
      </c>
      <c r="W3075" s="183">
        <v>486</v>
      </c>
      <c r="X3075" s="183">
        <v>516</v>
      </c>
      <c r="Y3075" s="183">
        <v>73</v>
      </c>
    </row>
    <row r="3076" spans="1:25" x14ac:dyDescent="0.2">
      <c r="A3076" s="184">
        <v>12356130</v>
      </c>
      <c r="B3076" s="183" t="str">
        <f>[1]店マスタ!B3075</f>
        <v>おぜきでんき知多</v>
      </c>
      <c r="C3076" s="183">
        <v>1.5</v>
      </c>
      <c r="D3076" s="183">
        <v>1.5</v>
      </c>
      <c r="E3076" s="183">
        <f>_xlfn.XLOOKUP(A3076,[2]Sheet1!$R:$R,[2]Sheet1!$AB:$AB,"",0)</f>
        <v>1.5</v>
      </c>
      <c r="F3076" s="183">
        <f>_xlfn.XLOOKUP($A3076,[3]【2026年03月度_全社】RFM客層一覧表データ!$A:$A,[3]【2026年03月度_全社】RFM客層一覧表データ!C:C,"",0)</f>
        <v>122</v>
      </c>
      <c r="G3076" s="183">
        <f>_xlfn.XLOOKUP($A3076,[3]【2026年03月度_全社】RFM客層一覧表データ!$A:$A,[3]【2026年03月度_全社】RFM客層一覧表データ!D:D,"",0)</f>
        <v>46</v>
      </c>
      <c r="H3076" s="183">
        <f>_xlfn.XLOOKUP($A3076,[3]【2026年03月度_全社】RFM客層一覧表データ!$A:$A,[3]【2026年03月度_全社】RFM客層一覧表データ!E:E,"",0)</f>
        <v>55</v>
      </c>
      <c r="I3076" s="183">
        <f>_xlfn.XLOOKUP($A3076,[3]【2026年03月度_全社】RFM客層一覧表データ!$A:$A,[3]【2026年03月度_全社】RFM客層一覧表データ!F:F,"",0)</f>
        <v>5</v>
      </c>
      <c r="J3076" s="183">
        <v>136</v>
      </c>
      <c r="K3076" s="183">
        <v>38</v>
      </c>
      <c r="L3076" s="183">
        <v>57</v>
      </c>
      <c r="M3076" s="183">
        <v>4</v>
      </c>
      <c r="N3076" s="183">
        <v>138</v>
      </c>
      <c r="O3076" s="183">
        <v>39</v>
      </c>
      <c r="P3076" s="183">
        <v>69</v>
      </c>
      <c r="Q3076" s="183">
        <v>6</v>
      </c>
      <c r="R3076" s="183">
        <v>147</v>
      </c>
      <c r="S3076" s="183">
        <v>45</v>
      </c>
      <c r="T3076" s="183">
        <v>78</v>
      </c>
      <c r="U3076" s="183">
        <v>7</v>
      </c>
      <c r="V3076" s="183">
        <v>155</v>
      </c>
      <c r="W3076" s="183">
        <v>54</v>
      </c>
      <c r="X3076" s="183">
        <v>82</v>
      </c>
      <c r="Y3076" s="183">
        <v>5</v>
      </c>
    </row>
    <row r="3077" spans="1:25" x14ac:dyDescent="0.2">
      <c r="A3077" s="184">
        <v>12356140</v>
      </c>
      <c r="B3077" s="183" t="str">
        <f>[1]店マスタ!B3076</f>
        <v>門井ラジオ店</v>
      </c>
      <c r="C3077" s="183">
        <v>2.5</v>
      </c>
      <c r="D3077" s="183">
        <v>2.5</v>
      </c>
      <c r="E3077" s="183">
        <f>_xlfn.XLOOKUP(A3077,[2]Sheet1!$R:$R,[2]Sheet1!$AB:$AB,"",0)</f>
        <v>2.5</v>
      </c>
      <c r="F3077" s="183" t="str">
        <f>_xlfn.XLOOKUP($A3077,[3]【2026年03月度_全社】RFM客層一覧表データ!$A:$A,[3]【2026年03月度_全社】RFM客層一覧表データ!C:C,"",0)</f>
        <v/>
      </c>
      <c r="G3077" s="183" t="str">
        <f>_xlfn.XLOOKUP($A3077,[3]【2026年03月度_全社】RFM客層一覧表データ!$A:$A,[3]【2026年03月度_全社】RFM客層一覧表データ!D:D,"",0)</f>
        <v/>
      </c>
      <c r="H3077" s="183" t="str">
        <f>_xlfn.XLOOKUP($A3077,[3]【2026年03月度_全社】RFM客層一覧表データ!$A:$A,[3]【2026年03月度_全社】RFM客層一覧表データ!E:E,"",0)</f>
        <v/>
      </c>
      <c r="I3077" s="183" t="str">
        <f>_xlfn.XLOOKUP($A3077,[3]【2026年03月度_全社】RFM客層一覧表データ!$A:$A,[3]【2026年03月度_全社】RFM客層一覧表データ!F:F,"",0)</f>
        <v/>
      </c>
      <c r="J3077" s="183">
        <v>0</v>
      </c>
      <c r="K3077" s="183">
        <v>0</v>
      </c>
      <c r="L3077" s="183">
        <v>0</v>
      </c>
      <c r="M3077" s="183">
        <v>0</v>
      </c>
      <c r="N3077" s="183">
        <v>0</v>
      </c>
      <c r="O3077" s="183">
        <v>0</v>
      </c>
      <c r="P3077" s="183">
        <v>0</v>
      </c>
      <c r="Q3077" s="183">
        <v>0</v>
      </c>
      <c r="R3077" s="183">
        <v>0</v>
      </c>
      <c r="S3077" s="183">
        <v>0</v>
      </c>
      <c r="T3077" s="183">
        <v>0</v>
      </c>
      <c r="U3077" s="183">
        <v>0</v>
      </c>
      <c r="V3077" s="183">
        <v>0</v>
      </c>
      <c r="W3077" s="183">
        <v>0</v>
      </c>
      <c r="X3077" s="183">
        <v>0</v>
      </c>
      <c r="Y3077" s="183">
        <v>0</v>
      </c>
    </row>
    <row r="3078" spans="1:25" x14ac:dyDescent="0.2">
      <c r="A3078" s="184">
        <v>12357002</v>
      </c>
      <c r="B3078" s="183" t="str">
        <f>[1]店マスタ!B3077</f>
        <v>おおまち電気</v>
      </c>
      <c r="C3078" s="183">
        <v>3.5</v>
      </c>
      <c r="D3078" s="183">
        <v>3.5</v>
      </c>
      <c r="E3078" s="183">
        <f>_xlfn.XLOOKUP(A3078,[2]Sheet1!$R:$R,[2]Sheet1!$AB:$AB,"",0)</f>
        <v>3.5</v>
      </c>
      <c r="F3078" s="183">
        <f>_xlfn.XLOOKUP($A3078,[3]【2026年03月度_全社】RFM客層一覧表データ!$A:$A,[3]【2026年03月度_全社】RFM客層一覧表データ!C:C,"",0)</f>
        <v>457</v>
      </c>
      <c r="G3078" s="183">
        <f>_xlfn.XLOOKUP($A3078,[3]【2026年03月度_全社】RFM客層一覧表データ!$A:$A,[3]【2026年03月度_全社】RFM客層一覧表データ!D:D,"",0)</f>
        <v>233</v>
      </c>
      <c r="H3078" s="183">
        <f>_xlfn.XLOOKUP($A3078,[3]【2026年03月度_全社】RFM客層一覧表データ!$A:$A,[3]【2026年03月度_全社】RFM客層一覧表データ!E:E,"",0)</f>
        <v>283</v>
      </c>
      <c r="I3078" s="183">
        <f>_xlfn.XLOOKUP($A3078,[3]【2026年03月度_全社】RFM客層一覧表データ!$A:$A,[3]【2026年03月度_全社】RFM客層一覧表データ!F:F,"",0)</f>
        <v>24</v>
      </c>
      <c r="J3078" s="183">
        <v>474</v>
      </c>
      <c r="K3078" s="183">
        <v>244</v>
      </c>
      <c r="L3078" s="183">
        <v>288</v>
      </c>
      <c r="M3078" s="183">
        <v>23</v>
      </c>
      <c r="N3078" s="183">
        <v>641</v>
      </c>
      <c r="O3078" s="183">
        <v>281</v>
      </c>
      <c r="P3078" s="183">
        <v>307</v>
      </c>
      <c r="Q3078" s="183">
        <v>54</v>
      </c>
      <c r="R3078" s="183">
        <v>618</v>
      </c>
      <c r="S3078" s="183">
        <v>273</v>
      </c>
      <c r="T3078" s="183">
        <v>320</v>
      </c>
      <c r="U3078" s="183">
        <v>47</v>
      </c>
      <c r="V3078" s="183">
        <v>600</v>
      </c>
      <c r="W3078" s="183">
        <v>297</v>
      </c>
      <c r="X3078" s="183">
        <v>328</v>
      </c>
      <c r="Y3078" s="183">
        <v>43</v>
      </c>
    </row>
    <row r="3079" spans="1:25" x14ac:dyDescent="0.2">
      <c r="A3079" s="184">
        <v>12357003</v>
      </c>
      <c r="B3079" s="183" t="str">
        <f>[1]店マスタ!B3078</f>
        <v>パナステーション　ダイワ</v>
      </c>
      <c r="C3079" s="183">
        <v>4</v>
      </c>
      <c r="D3079" s="183">
        <v>4</v>
      </c>
      <c r="E3079" s="183">
        <f>_xlfn.XLOOKUP(A3079,[2]Sheet1!$R:$R,[2]Sheet1!$AB:$AB,"",0)</f>
        <v>4</v>
      </c>
      <c r="F3079" s="183">
        <f>_xlfn.XLOOKUP($A3079,[3]【2026年03月度_全社】RFM客層一覧表データ!$A:$A,[3]【2026年03月度_全社】RFM客層一覧表データ!C:C,"",0)</f>
        <v>924</v>
      </c>
      <c r="G3079" s="183">
        <f>_xlfn.XLOOKUP($A3079,[3]【2026年03月度_全社】RFM客層一覧表データ!$A:$A,[3]【2026年03月度_全社】RFM客層一覧表データ!D:D,"",0)</f>
        <v>311</v>
      </c>
      <c r="H3079" s="183">
        <f>_xlfn.XLOOKUP($A3079,[3]【2026年03月度_全社】RFM客層一覧表データ!$A:$A,[3]【2026年03月度_全社】RFM客層一覧表データ!E:E,"",0)</f>
        <v>377</v>
      </c>
      <c r="I3079" s="183">
        <f>_xlfn.XLOOKUP($A3079,[3]【2026年03月度_全社】RFM客層一覧表データ!$A:$A,[3]【2026年03月度_全社】RFM客層一覧表データ!F:F,"",0)</f>
        <v>60</v>
      </c>
      <c r="J3079" s="183">
        <v>971</v>
      </c>
      <c r="K3079" s="183">
        <v>315</v>
      </c>
      <c r="L3079" s="183">
        <v>408</v>
      </c>
      <c r="M3079" s="183">
        <v>52</v>
      </c>
      <c r="N3079" s="183">
        <v>1042</v>
      </c>
      <c r="O3079" s="183">
        <v>386</v>
      </c>
      <c r="P3079" s="183">
        <v>432</v>
      </c>
      <c r="Q3079" s="183">
        <v>62</v>
      </c>
      <c r="R3079" s="183">
        <v>1067</v>
      </c>
      <c r="S3079" s="183">
        <v>411</v>
      </c>
      <c r="T3079" s="183">
        <v>453</v>
      </c>
      <c r="U3079" s="183">
        <v>60</v>
      </c>
      <c r="V3079" s="183">
        <v>1099</v>
      </c>
      <c r="W3079" s="183">
        <v>432</v>
      </c>
      <c r="X3079" s="183">
        <v>481</v>
      </c>
      <c r="Y3079" s="183">
        <v>68</v>
      </c>
    </row>
    <row r="3080" spans="1:25" x14ac:dyDescent="0.2">
      <c r="A3080" s="184">
        <v>12357014</v>
      </c>
      <c r="B3080" s="183" t="str">
        <f>[1]店マスタ!B3079</f>
        <v>マルス電気</v>
      </c>
      <c r="C3080" s="183">
        <v>1.5</v>
      </c>
      <c r="D3080" s="183">
        <v>1.5</v>
      </c>
      <c r="E3080" s="183">
        <f>_xlfn.XLOOKUP(A3080,[2]Sheet1!$R:$R,[2]Sheet1!$AB:$AB,"",0)</f>
        <v>1.5</v>
      </c>
      <c r="F3080" s="183">
        <f>_xlfn.XLOOKUP($A3080,[3]【2026年03月度_全社】RFM客層一覧表データ!$A:$A,[3]【2026年03月度_全社】RFM客層一覧表データ!C:C,"",0)</f>
        <v>166</v>
      </c>
      <c r="G3080" s="183">
        <f>_xlfn.XLOOKUP($A3080,[3]【2026年03月度_全社】RFM客層一覧表データ!$A:$A,[3]【2026年03月度_全社】RFM客層一覧表データ!D:D,"",0)</f>
        <v>32</v>
      </c>
      <c r="H3080" s="183">
        <f>_xlfn.XLOOKUP($A3080,[3]【2026年03月度_全社】RFM客層一覧表データ!$A:$A,[3]【2026年03月度_全社】RFM客層一覧表データ!E:E,"",0)</f>
        <v>84</v>
      </c>
      <c r="I3080" s="183">
        <f>_xlfn.XLOOKUP($A3080,[3]【2026年03月度_全社】RFM客層一覧表データ!$A:$A,[3]【2026年03月度_全社】RFM客層一覧表データ!F:F,"",0)</f>
        <v>4</v>
      </c>
      <c r="J3080" s="183">
        <v>188</v>
      </c>
      <c r="K3080" s="183">
        <v>52</v>
      </c>
      <c r="L3080" s="183">
        <v>104</v>
      </c>
      <c r="M3080" s="183">
        <v>2</v>
      </c>
      <c r="N3080" s="183">
        <v>196</v>
      </c>
      <c r="O3080" s="183">
        <v>77</v>
      </c>
      <c r="P3080" s="183">
        <v>118</v>
      </c>
      <c r="Q3080" s="183">
        <v>9</v>
      </c>
      <c r="R3080" s="183">
        <v>213</v>
      </c>
      <c r="S3080" s="183">
        <v>80</v>
      </c>
      <c r="T3080" s="183">
        <v>128</v>
      </c>
      <c r="U3080" s="183">
        <v>5</v>
      </c>
      <c r="V3080" s="183">
        <v>225</v>
      </c>
      <c r="W3080" s="183">
        <v>87</v>
      </c>
      <c r="X3080" s="183">
        <v>132</v>
      </c>
      <c r="Y3080" s="183">
        <v>11</v>
      </c>
    </row>
    <row r="3081" spans="1:25" x14ac:dyDescent="0.2">
      <c r="A3081" s="184">
        <v>12357019</v>
      </c>
      <c r="B3081" s="183" t="str">
        <f>[1]店マスタ!B3080</f>
        <v>チコム知立株式会社</v>
      </c>
      <c r="C3081" s="183">
        <v>3</v>
      </c>
      <c r="D3081" s="183">
        <v>3</v>
      </c>
      <c r="E3081" s="183">
        <f>_xlfn.XLOOKUP(A3081,[2]Sheet1!$R:$R,[2]Sheet1!$AB:$AB,"",0)</f>
        <v>3</v>
      </c>
      <c r="F3081" s="183">
        <f>_xlfn.XLOOKUP($A3081,[3]【2026年03月度_全社】RFM客層一覧表データ!$A:$A,[3]【2026年03月度_全社】RFM客層一覧表データ!C:C,"",0)</f>
        <v>562</v>
      </c>
      <c r="G3081" s="183">
        <f>_xlfn.XLOOKUP($A3081,[3]【2026年03月度_全社】RFM客層一覧表データ!$A:$A,[3]【2026年03月度_全社】RFM客層一覧表データ!D:D,"",0)</f>
        <v>249</v>
      </c>
      <c r="H3081" s="183">
        <f>_xlfn.XLOOKUP($A3081,[3]【2026年03月度_全社】RFM客層一覧表データ!$A:$A,[3]【2026年03月度_全社】RFM客層一覧表データ!E:E,"",0)</f>
        <v>235</v>
      </c>
      <c r="I3081" s="183">
        <f>_xlfn.XLOOKUP($A3081,[3]【2026年03月度_全社】RFM客層一覧表データ!$A:$A,[3]【2026年03月度_全社】RFM客層一覧表データ!F:F,"",0)</f>
        <v>50</v>
      </c>
      <c r="J3081" s="183">
        <v>631</v>
      </c>
      <c r="K3081" s="183">
        <v>206</v>
      </c>
      <c r="L3081" s="183">
        <v>241</v>
      </c>
      <c r="M3081" s="183">
        <v>47</v>
      </c>
      <c r="N3081" s="183">
        <v>693</v>
      </c>
      <c r="O3081" s="183">
        <v>231</v>
      </c>
      <c r="P3081" s="183">
        <v>306</v>
      </c>
      <c r="Q3081" s="183">
        <v>46</v>
      </c>
      <c r="R3081" s="183">
        <v>753</v>
      </c>
      <c r="S3081" s="183">
        <v>195</v>
      </c>
      <c r="T3081" s="183">
        <v>364</v>
      </c>
      <c r="U3081" s="183">
        <v>31</v>
      </c>
      <c r="V3081" s="183">
        <v>819</v>
      </c>
      <c r="W3081" s="183">
        <v>208</v>
      </c>
      <c r="X3081" s="183">
        <v>389</v>
      </c>
      <c r="Y3081" s="183">
        <v>35</v>
      </c>
    </row>
    <row r="3082" spans="1:25" x14ac:dyDescent="0.2">
      <c r="A3082" s="184">
        <v>12358011</v>
      </c>
      <c r="B3082" s="183" t="str">
        <f>[1]店マスタ!B3081</f>
        <v>（有）ドリームワン　柴田</v>
      </c>
      <c r="C3082" s="183">
        <v>1.5</v>
      </c>
      <c r="D3082" s="183">
        <v>1.5</v>
      </c>
      <c r="E3082" s="183">
        <f>_xlfn.XLOOKUP(A3082,[2]Sheet1!$R:$R,[2]Sheet1!$AB:$AB,"",0)</f>
        <v>1.5</v>
      </c>
      <c r="F3082" s="183" t="str">
        <f>_xlfn.XLOOKUP($A3082,[3]【2026年03月度_全社】RFM客層一覧表データ!$A:$A,[3]【2026年03月度_全社】RFM客層一覧表データ!C:C,"",0)</f>
        <v/>
      </c>
      <c r="G3082" s="183" t="str">
        <f>_xlfn.XLOOKUP($A3082,[3]【2026年03月度_全社】RFM客層一覧表データ!$A:$A,[3]【2026年03月度_全社】RFM客層一覧表データ!D:D,"",0)</f>
        <v/>
      </c>
      <c r="H3082" s="183" t="str">
        <f>_xlfn.XLOOKUP($A3082,[3]【2026年03月度_全社】RFM客層一覧表データ!$A:$A,[3]【2026年03月度_全社】RFM客層一覧表データ!E:E,"",0)</f>
        <v/>
      </c>
      <c r="I3082" s="183" t="str">
        <f>_xlfn.XLOOKUP($A3082,[3]【2026年03月度_全社】RFM客層一覧表データ!$A:$A,[3]【2026年03月度_全社】RFM客層一覧表データ!F:F,"",0)</f>
        <v/>
      </c>
      <c r="J3082" s="183">
        <v>0</v>
      </c>
      <c r="K3082" s="183">
        <v>0</v>
      </c>
      <c r="L3082" s="183">
        <v>0</v>
      </c>
      <c r="M3082" s="183">
        <v>0</v>
      </c>
      <c r="N3082" s="183">
        <v>0</v>
      </c>
      <c r="O3082" s="183">
        <v>0</v>
      </c>
      <c r="P3082" s="183">
        <v>0</v>
      </c>
      <c r="Q3082" s="183">
        <v>0</v>
      </c>
      <c r="R3082" s="183">
        <v>0</v>
      </c>
      <c r="S3082" s="183">
        <v>0</v>
      </c>
      <c r="T3082" s="183">
        <v>0</v>
      </c>
      <c r="U3082" s="183">
        <v>0</v>
      </c>
      <c r="V3082" s="183">
        <v>0</v>
      </c>
      <c r="W3082" s="183">
        <v>0</v>
      </c>
      <c r="X3082" s="183">
        <v>0</v>
      </c>
      <c r="Y3082" s="183">
        <v>0</v>
      </c>
    </row>
    <row r="3083" spans="1:25" x14ac:dyDescent="0.2">
      <c r="A3083" s="184">
        <v>12359002</v>
      </c>
      <c r="B3083" s="183" t="str">
        <f>[1]店マスタ!B3082</f>
        <v>パナステーション　サノ</v>
      </c>
      <c r="C3083" s="183">
        <v>5.5</v>
      </c>
      <c r="D3083" s="183">
        <v>5.5</v>
      </c>
      <c r="E3083" s="183">
        <f>_xlfn.XLOOKUP(A3083,[2]Sheet1!$R:$R,[2]Sheet1!$AB:$AB,"",0)</f>
        <v>5.5</v>
      </c>
      <c r="F3083" s="183">
        <f>_xlfn.XLOOKUP($A3083,[3]【2026年03月度_全社】RFM客層一覧表データ!$A:$A,[3]【2026年03月度_全社】RFM客層一覧表データ!C:C,"",0)</f>
        <v>1185</v>
      </c>
      <c r="G3083" s="183">
        <f>_xlfn.XLOOKUP($A3083,[3]【2026年03月度_全社】RFM客層一覧表データ!$A:$A,[3]【2026年03月度_全社】RFM客層一覧表データ!D:D,"",0)</f>
        <v>497</v>
      </c>
      <c r="H3083" s="183">
        <f>_xlfn.XLOOKUP($A3083,[3]【2026年03月度_全社】RFM客層一覧表データ!$A:$A,[3]【2026年03月度_全社】RFM客層一覧表データ!E:E,"",0)</f>
        <v>575</v>
      </c>
      <c r="I3083" s="183">
        <f>_xlfn.XLOOKUP($A3083,[3]【2026年03月度_全社】RFM客層一覧表データ!$A:$A,[3]【2026年03月度_全社】RFM客層一覧表データ!F:F,"",0)</f>
        <v>101</v>
      </c>
      <c r="J3083" s="183">
        <v>1158</v>
      </c>
      <c r="K3083" s="183">
        <v>477</v>
      </c>
      <c r="L3083" s="183">
        <v>595</v>
      </c>
      <c r="M3083" s="183">
        <v>84</v>
      </c>
      <c r="N3083" s="183">
        <v>1143</v>
      </c>
      <c r="O3083" s="183">
        <v>512</v>
      </c>
      <c r="P3083" s="183">
        <v>593</v>
      </c>
      <c r="Q3083" s="183">
        <v>71</v>
      </c>
      <c r="R3083" s="183">
        <v>1123</v>
      </c>
      <c r="S3083" s="183">
        <v>547</v>
      </c>
      <c r="T3083" s="183">
        <v>596</v>
      </c>
      <c r="U3083" s="183">
        <v>100</v>
      </c>
      <c r="V3083" s="183">
        <v>1230</v>
      </c>
      <c r="W3083" s="183">
        <v>534</v>
      </c>
      <c r="X3083" s="183">
        <v>621</v>
      </c>
      <c r="Y3083" s="183">
        <v>63</v>
      </c>
    </row>
    <row r="3084" spans="1:25" x14ac:dyDescent="0.2">
      <c r="A3084" s="184">
        <v>12359003</v>
      </c>
      <c r="B3084" s="183" t="str">
        <f>[1]店マスタ!B3083</f>
        <v>橋本ラジオ店</v>
      </c>
      <c r="C3084" s="183">
        <v>2</v>
      </c>
      <c r="D3084" s="183">
        <v>2</v>
      </c>
      <c r="E3084" s="183">
        <f>_xlfn.XLOOKUP(A3084,[2]Sheet1!$R:$R,[2]Sheet1!$AB:$AB,"",0)</f>
        <v>2</v>
      </c>
      <c r="F3084" s="183" t="str">
        <f>_xlfn.XLOOKUP($A3084,[3]【2026年03月度_全社】RFM客層一覧表データ!$A:$A,[3]【2026年03月度_全社】RFM客層一覧表データ!C:C,"",0)</f>
        <v/>
      </c>
      <c r="G3084" s="183" t="str">
        <f>_xlfn.XLOOKUP($A3084,[3]【2026年03月度_全社】RFM客層一覧表データ!$A:$A,[3]【2026年03月度_全社】RFM客層一覧表データ!D:D,"",0)</f>
        <v/>
      </c>
      <c r="H3084" s="183" t="str">
        <f>_xlfn.XLOOKUP($A3084,[3]【2026年03月度_全社】RFM客層一覧表データ!$A:$A,[3]【2026年03月度_全社】RFM客層一覧表データ!E:E,"",0)</f>
        <v/>
      </c>
      <c r="I3084" s="183" t="str">
        <f>_xlfn.XLOOKUP($A3084,[3]【2026年03月度_全社】RFM客層一覧表データ!$A:$A,[3]【2026年03月度_全社】RFM客層一覧表データ!F:F,"",0)</f>
        <v/>
      </c>
      <c r="J3084" s="183">
        <v>0</v>
      </c>
      <c r="K3084" s="183">
        <v>0</v>
      </c>
      <c r="L3084" s="183">
        <v>0</v>
      </c>
      <c r="M3084" s="183">
        <v>0</v>
      </c>
      <c r="N3084" s="183">
        <v>0</v>
      </c>
      <c r="O3084" s="183">
        <v>0</v>
      </c>
      <c r="P3084" s="183">
        <v>0</v>
      </c>
      <c r="Q3084" s="183">
        <v>0</v>
      </c>
      <c r="R3084" s="183">
        <v>0</v>
      </c>
      <c r="S3084" s="183">
        <v>0</v>
      </c>
      <c r="T3084" s="183">
        <v>0</v>
      </c>
      <c r="U3084" s="183">
        <v>0</v>
      </c>
      <c r="V3084" s="183">
        <v>0</v>
      </c>
      <c r="W3084" s="183">
        <v>0</v>
      </c>
      <c r="X3084" s="183">
        <v>0</v>
      </c>
      <c r="Y3084" s="183">
        <v>0</v>
      </c>
    </row>
    <row r="3085" spans="1:25" x14ac:dyDescent="0.2">
      <c r="A3085" s="184">
        <v>12359208</v>
      </c>
      <c r="B3085" s="183" t="str">
        <f>[1]店マスタ!B3084</f>
        <v>ドリームワン　ナガタ</v>
      </c>
      <c r="C3085" s="183">
        <v>2.5</v>
      </c>
      <c r="D3085" s="183">
        <v>2.5</v>
      </c>
      <c r="E3085" s="183">
        <f>_xlfn.XLOOKUP(A3085,[2]Sheet1!$R:$R,[2]Sheet1!$AB:$AB,"",0)</f>
        <v>2.5</v>
      </c>
      <c r="F3085" s="183" t="str">
        <f>_xlfn.XLOOKUP($A3085,[3]【2026年03月度_全社】RFM客層一覧表データ!$A:$A,[3]【2026年03月度_全社】RFM客層一覧表データ!C:C,"",0)</f>
        <v/>
      </c>
      <c r="G3085" s="183" t="str">
        <f>_xlfn.XLOOKUP($A3085,[3]【2026年03月度_全社】RFM客層一覧表データ!$A:$A,[3]【2026年03月度_全社】RFM客層一覧表データ!D:D,"",0)</f>
        <v/>
      </c>
      <c r="H3085" s="183" t="str">
        <f>_xlfn.XLOOKUP($A3085,[3]【2026年03月度_全社】RFM客層一覧表データ!$A:$A,[3]【2026年03月度_全社】RFM客層一覧表データ!E:E,"",0)</f>
        <v/>
      </c>
      <c r="I3085" s="183" t="str">
        <f>_xlfn.XLOOKUP($A3085,[3]【2026年03月度_全社】RFM客層一覧表データ!$A:$A,[3]【2026年03月度_全社】RFM客層一覧表データ!F:F,"",0)</f>
        <v/>
      </c>
      <c r="J3085" s="183">
        <v>0</v>
      </c>
      <c r="K3085" s="183">
        <v>0</v>
      </c>
      <c r="L3085" s="183">
        <v>0</v>
      </c>
      <c r="M3085" s="183">
        <v>0</v>
      </c>
      <c r="N3085" s="183">
        <v>0</v>
      </c>
      <c r="O3085" s="183">
        <v>0</v>
      </c>
      <c r="P3085" s="183">
        <v>0</v>
      </c>
      <c r="Q3085" s="183">
        <v>0</v>
      </c>
      <c r="R3085" s="183">
        <v>0</v>
      </c>
      <c r="S3085" s="183">
        <v>0</v>
      </c>
      <c r="T3085" s="183">
        <v>0</v>
      </c>
      <c r="U3085" s="183">
        <v>0</v>
      </c>
      <c r="V3085" s="183">
        <v>0</v>
      </c>
      <c r="W3085" s="183">
        <v>0</v>
      </c>
      <c r="X3085" s="183">
        <v>0</v>
      </c>
      <c r="Y3085" s="183">
        <v>0</v>
      </c>
    </row>
    <row r="3086" spans="1:25" x14ac:dyDescent="0.2">
      <c r="A3086" s="184">
        <v>12360017</v>
      </c>
      <c r="B3086" s="183" t="str">
        <f>[1]店マスタ!B3085</f>
        <v>ドリームＮＥＴ　服部</v>
      </c>
      <c r="C3086" s="183">
        <v>3.5</v>
      </c>
      <c r="D3086" s="183">
        <v>2.5</v>
      </c>
      <c r="E3086" s="183">
        <f>_xlfn.XLOOKUP(A3086,[2]Sheet1!$R:$R,[2]Sheet1!$AB:$AB,"",0)</f>
        <v>2.5</v>
      </c>
      <c r="F3086" s="183" t="str">
        <f>_xlfn.XLOOKUP($A3086,[3]【2026年03月度_全社】RFM客層一覧表データ!$A:$A,[3]【2026年03月度_全社】RFM客層一覧表データ!C:C,"",0)</f>
        <v/>
      </c>
      <c r="G3086" s="183" t="str">
        <f>_xlfn.XLOOKUP($A3086,[3]【2026年03月度_全社】RFM客層一覧表データ!$A:$A,[3]【2026年03月度_全社】RFM客層一覧表データ!D:D,"",0)</f>
        <v/>
      </c>
      <c r="H3086" s="183" t="str">
        <f>_xlfn.XLOOKUP($A3086,[3]【2026年03月度_全社】RFM客層一覧表データ!$A:$A,[3]【2026年03月度_全社】RFM客層一覧表データ!E:E,"",0)</f>
        <v/>
      </c>
      <c r="I3086" s="183" t="str">
        <f>_xlfn.XLOOKUP($A3086,[3]【2026年03月度_全社】RFM客層一覧表データ!$A:$A,[3]【2026年03月度_全社】RFM客層一覧表データ!F:F,"",0)</f>
        <v/>
      </c>
      <c r="J3086" s="183">
        <v>0</v>
      </c>
      <c r="K3086" s="183">
        <v>0</v>
      </c>
      <c r="L3086" s="183">
        <v>0</v>
      </c>
      <c r="M3086" s="183">
        <v>0</v>
      </c>
      <c r="N3086" s="183">
        <v>0</v>
      </c>
      <c r="O3086" s="183">
        <v>0</v>
      </c>
      <c r="P3086" s="183">
        <v>0</v>
      </c>
      <c r="Q3086" s="183">
        <v>0</v>
      </c>
      <c r="R3086" s="183">
        <v>0</v>
      </c>
      <c r="S3086" s="183">
        <v>0</v>
      </c>
      <c r="T3086" s="183">
        <v>0</v>
      </c>
      <c r="U3086" s="183">
        <v>0</v>
      </c>
      <c r="V3086" s="183">
        <v>0</v>
      </c>
      <c r="W3086" s="183">
        <v>0</v>
      </c>
      <c r="X3086" s="183">
        <v>0</v>
      </c>
      <c r="Y3086" s="183">
        <v>0</v>
      </c>
    </row>
    <row r="3087" spans="1:25" x14ac:dyDescent="0.2">
      <c r="A3087" s="184">
        <v>12360026</v>
      </c>
      <c r="B3087" s="183" t="str">
        <f>[1]店マスタ!B3086</f>
        <v>パナショップ　岩倉栄</v>
      </c>
      <c r="C3087" s="183">
        <v>1.5</v>
      </c>
      <c r="D3087" s="183">
        <v>1.5</v>
      </c>
      <c r="E3087" s="183">
        <f>_xlfn.XLOOKUP(A3087,[2]Sheet1!$R:$R,[2]Sheet1!$AB:$AB,"",0)</f>
        <v>1.5</v>
      </c>
      <c r="F3087" s="183">
        <f>_xlfn.XLOOKUP($A3087,[3]【2026年03月度_全社】RFM客層一覧表データ!$A:$A,[3]【2026年03月度_全社】RFM客層一覧表データ!C:C,"",0)</f>
        <v>476</v>
      </c>
      <c r="G3087" s="183">
        <f>_xlfn.XLOOKUP($A3087,[3]【2026年03月度_全社】RFM客層一覧表データ!$A:$A,[3]【2026年03月度_全社】RFM客層一覧表データ!D:D,"",0)</f>
        <v>213</v>
      </c>
      <c r="H3087" s="183">
        <f>_xlfn.XLOOKUP($A3087,[3]【2026年03月度_全社】RFM客層一覧表データ!$A:$A,[3]【2026年03月度_全社】RFM客層一覧表データ!E:E,"",0)</f>
        <v>236</v>
      </c>
      <c r="I3087" s="183">
        <f>_xlfn.XLOOKUP($A3087,[3]【2026年03月度_全社】RFM客層一覧表データ!$A:$A,[3]【2026年03月度_全社】RFM客層一覧表データ!F:F,"",0)</f>
        <v>38</v>
      </c>
      <c r="J3087" s="183">
        <v>478</v>
      </c>
      <c r="K3087" s="183">
        <v>200</v>
      </c>
      <c r="L3087" s="183">
        <v>235</v>
      </c>
      <c r="M3087" s="183">
        <v>42</v>
      </c>
      <c r="N3087" s="183">
        <v>461</v>
      </c>
      <c r="O3087" s="183">
        <v>166</v>
      </c>
      <c r="P3087" s="183">
        <v>225</v>
      </c>
      <c r="Q3087" s="183">
        <v>26</v>
      </c>
      <c r="R3087" s="183">
        <v>483</v>
      </c>
      <c r="S3087" s="183">
        <v>222</v>
      </c>
      <c r="T3087" s="183">
        <v>218</v>
      </c>
      <c r="U3087" s="183">
        <v>45</v>
      </c>
      <c r="V3087" s="183">
        <v>467</v>
      </c>
      <c r="W3087" s="183">
        <v>210</v>
      </c>
      <c r="X3087" s="183">
        <v>220</v>
      </c>
      <c r="Y3087" s="183">
        <v>43</v>
      </c>
    </row>
    <row r="3088" spans="1:25" x14ac:dyDescent="0.2">
      <c r="A3088" s="184">
        <v>12361002</v>
      </c>
      <c r="B3088" s="183" t="str">
        <f>[1]店マスタ!B3087</f>
        <v>パナホーンズ　いえだ</v>
      </c>
      <c r="C3088" s="183">
        <v>2</v>
      </c>
      <c r="D3088" s="183">
        <v>2</v>
      </c>
      <c r="E3088" s="183">
        <f>_xlfn.XLOOKUP(A3088,[2]Sheet1!$R:$R,[2]Sheet1!$AB:$AB,"",0)</f>
        <v>2</v>
      </c>
      <c r="F3088" s="183">
        <f>_xlfn.XLOOKUP($A3088,[3]【2026年03月度_全社】RFM客層一覧表データ!$A:$A,[3]【2026年03月度_全社】RFM客層一覧表データ!C:C,"",0)</f>
        <v>483</v>
      </c>
      <c r="G3088" s="183">
        <f>_xlfn.XLOOKUP($A3088,[3]【2026年03月度_全社】RFM客層一覧表データ!$A:$A,[3]【2026年03月度_全社】RFM客層一覧表データ!D:D,"",0)</f>
        <v>167</v>
      </c>
      <c r="H3088" s="183">
        <f>_xlfn.XLOOKUP($A3088,[3]【2026年03月度_全社】RFM客層一覧表データ!$A:$A,[3]【2026年03月度_全社】RFM客層一覧表データ!E:E,"",0)</f>
        <v>33</v>
      </c>
      <c r="I3088" s="183">
        <f>_xlfn.XLOOKUP($A3088,[3]【2026年03月度_全社】RFM客層一覧表データ!$A:$A,[3]【2026年03月度_全社】RFM客層一覧表データ!F:F,"",0)</f>
        <v>0</v>
      </c>
      <c r="J3088" s="183">
        <v>493</v>
      </c>
      <c r="K3088" s="183">
        <v>168</v>
      </c>
      <c r="L3088" s="183">
        <v>34</v>
      </c>
      <c r="M3088" s="183">
        <v>0</v>
      </c>
      <c r="N3088" s="183">
        <v>484</v>
      </c>
      <c r="O3088" s="183">
        <v>186</v>
      </c>
      <c r="P3088" s="183">
        <v>36</v>
      </c>
      <c r="Q3088" s="183">
        <v>0</v>
      </c>
      <c r="R3088" s="183">
        <v>491</v>
      </c>
      <c r="S3088" s="183">
        <v>182</v>
      </c>
      <c r="T3088" s="183">
        <v>39</v>
      </c>
      <c r="U3088" s="183">
        <v>0</v>
      </c>
      <c r="V3088" s="183">
        <v>503</v>
      </c>
      <c r="W3088" s="183">
        <v>167</v>
      </c>
      <c r="X3088" s="183">
        <v>47</v>
      </c>
      <c r="Y3088" s="183">
        <v>0</v>
      </c>
    </row>
    <row r="3089" spans="1:25" x14ac:dyDescent="0.2">
      <c r="A3089" s="184">
        <v>12361009</v>
      </c>
      <c r="B3089" s="183" t="str">
        <f>[1]店マスタ!B3088</f>
        <v>有限会社ヤマグチ電化センター</v>
      </c>
      <c r="C3089" s="183">
        <v>1.5</v>
      </c>
      <c r="D3089" s="183">
        <v>1.5</v>
      </c>
      <c r="E3089" s="183">
        <f>_xlfn.XLOOKUP(A3089,[2]Sheet1!$R:$R,[2]Sheet1!$AB:$AB,"",0)</f>
        <v>1.5</v>
      </c>
      <c r="F3089" s="183">
        <f>_xlfn.XLOOKUP($A3089,[3]【2026年03月度_全社】RFM客層一覧表データ!$A:$A,[3]【2026年03月度_全社】RFM客層一覧表データ!C:C,"",0)</f>
        <v>380</v>
      </c>
      <c r="G3089" s="183">
        <f>_xlfn.XLOOKUP($A3089,[3]【2026年03月度_全社】RFM客層一覧表データ!$A:$A,[3]【2026年03月度_全社】RFM客層一覧表データ!D:D,"",0)</f>
        <v>133</v>
      </c>
      <c r="H3089" s="183">
        <f>_xlfn.XLOOKUP($A3089,[3]【2026年03月度_全社】RFM客層一覧表データ!$A:$A,[3]【2026年03月度_全社】RFM客層一覧表データ!E:E,"",0)</f>
        <v>141</v>
      </c>
      <c r="I3089" s="183">
        <f>_xlfn.XLOOKUP($A3089,[3]【2026年03月度_全社】RFM客層一覧表データ!$A:$A,[3]【2026年03月度_全社】RFM客層一覧表データ!F:F,"",0)</f>
        <v>29</v>
      </c>
      <c r="J3089" s="183">
        <v>389</v>
      </c>
      <c r="K3089" s="183">
        <v>129</v>
      </c>
      <c r="L3089" s="183">
        <v>132</v>
      </c>
      <c r="M3089" s="183">
        <v>24</v>
      </c>
      <c r="N3089" s="183">
        <v>396</v>
      </c>
      <c r="O3089" s="183">
        <v>128</v>
      </c>
      <c r="P3089" s="183">
        <v>120</v>
      </c>
      <c r="Q3089" s="183">
        <v>29</v>
      </c>
      <c r="R3089" s="183">
        <v>396</v>
      </c>
      <c r="S3089" s="183">
        <v>129</v>
      </c>
      <c r="T3089" s="183">
        <v>103</v>
      </c>
      <c r="U3089" s="183">
        <v>32</v>
      </c>
      <c r="V3089" s="183">
        <v>373</v>
      </c>
      <c r="W3089" s="183">
        <v>154</v>
      </c>
      <c r="X3089" s="183">
        <v>80</v>
      </c>
      <c r="Y3089" s="183">
        <v>38</v>
      </c>
    </row>
    <row r="3090" spans="1:25" x14ac:dyDescent="0.2">
      <c r="A3090" s="184">
        <v>12361012</v>
      </c>
      <c r="B3090" s="183" t="str">
        <f>[1]店マスタ!B3089</f>
        <v>加藤電器センター</v>
      </c>
      <c r="C3090" s="183">
        <v>1.5</v>
      </c>
      <c r="D3090" s="183">
        <v>0</v>
      </c>
      <c r="E3090" s="183" t="str">
        <f>_xlfn.XLOOKUP(A3090,[2]Sheet1!$R:$R,[2]Sheet1!$AB:$AB,"",0)</f>
        <v/>
      </c>
      <c r="F3090" s="183" t="str">
        <f>_xlfn.XLOOKUP($A3090,[3]【2026年03月度_全社】RFM客層一覧表データ!$A:$A,[3]【2026年03月度_全社】RFM客層一覧表データ!C:C,"",0)</f>
        <v/>
      </c>
      <c r="G3090" s="183" t="str">
        <f>_xlfn.XLOOKUP($A3090,[3]【2026年03月度_全社】RFM客層一覧表データ!$A:$A,[3]【2026年03月度_全社】RFM客層一覧表データ!D:D,"",0)</f>
        <v/>
      </c>
      <c r="H3090" s="183" t="str">
        <f>_xlfn.XLOOKUP($A3090,[3]【2026年03月度_全社】RFM客層一覧表データ!$A:$A,[3]【2026年03月度_全社】RFM客層一覧表データ!E:E,"",0)</f>
        <v/>
      </c>
      <c r="I3090" s="183" t="str">
        <f>_xlfn.XLOOKUP($A3090,[3]【2026年03月度_全社】RFM客層一覧表データ!$A:$A,[3]【2026年03月度_全社】RFM客層一覧表データ!F:F,"",0)</f>
        <v/>
      </c>
      <c r="J3090" s="183">
        <v>0</v>
      </c>
      <c r="K3090" s="183">
        <v>0</v>
      </c>
      <c r="L3090" s="183">
        <v>0</v>
      </c>
      <c r="M3090" s="183">
        <v>0</v>
      </c>
      <c r="N3090" s="183">
        <v>0</v>
      </c>
      <c r="O3090" s="183">
        <v>0</v>
      </c>
      <c r="P3090" s="183">
        <v>0</v>
      </c>
      <c r="Q3090" s="183">
        <v>0</v>
      </c>
      <c r="R3090" s="183">
        <v>0</v>
      </c>
      <c r="S3090" s="183">
        <v>0</v>
      </c>
      <c r="T3090" s="183">
        <v>0</v>
      </c>
      <c r="U3090" s="183">
        <v>0</v>
      </c>
      <c r="V3090" s="183">
        <v>0</v>
      </c>
      <c r="W3090" s="183">
        <v>0</v>
      </c>
      <c r="X3090" s="183">
        <v>0</v>
      </c>
      <c r="Y3090" s="183">
        <v>0</v>
      </c>
    </row>
    <row r="3091" spans="1:25" x14ac:dyDescent="0.2">
      <c r="A3091" s="184">
        <v>12361020</v>
      </c>
      <c r="B3091" s="183" t="str">
        <f>[1]店マスタ!B3090</f>
        <v>（有）山田ラジオ</v>
      </c>
      <c r="C3091" s="183">
        <v>1.5</v>
      </c>
      <c r="D3091" s="183">
        <v>1.5</v>
      </c>
      <c r="E3091" s="183" t="str">
        <f>_xlfn.XLOOKUP(A3091,[2]Sheet1!$R:$R,[2]Sheet1!$AB:$AB,"",0)</f>
        <v/>
      </c>
      <c r="F3091" s="183" t="str">
        <f>_xlfn.XLOOKUP($A3091,[3]【2026年03月度_全社】RFM客層一覧表データ!$A:$A,[3]【2026年03月度_全社】RFM客層一覧表データ!C:C,"",0)</f>
        <v/>
      </c>
      <c r="G3091" s="183" t="str">
        <f>_xlfn.XLOOKUP($A3091,[3]【2026年03月度_全社】RFM客層一覧表データ!$A:$A,[3]【2026年03月度_全社】RFM客層一覧表データ!D:D,"",0)</f>
        <v/>
      </c>
      <c r="H3091" s="183" t="str">
        <f>_xlfn.XLOOKUP($A3091,[3]【2026年03月度_全社】RFM客層一覧表データ!$A:$A,[3]【2026年03月度_全社】RFM客層一覧表データ!E:E,"",0)</f>
        <v/>
      </c>
      <c r="I3091" s="183" t="str">
        <f>_xlfn.XLOOKUP($A3091,[3]【2026年03月度_全社】RFM客層一覧表データ!$A:$A,[3]【2026年03月度_全社】RFM客層一覧表データ!F:F,"",0)</f>
        <v/>
      </c>
      <c r="J3091" s="183">
        <v>0</v>
      </c>
      <c r="K3091" s="183">
        <v>0</v>
      </c>
      <c r="L3091" s="183">
        <v>0</v>
      </c>
      <c r="M3091" s="183">
        <v>0</v>
      </c>
      <c r="N3091" s="183">
        <v>0</v>
      </c>
      <c r="O3091" s="183">
        <v>0</v>
      </c>
      <c r="P3091" s="183">
        <v>0</v>
      </c>
      <c r="Q3091" s="183">
        <v>0</v>
      </c>
      <c r="R3091" s="183">
        <v>0</v>
      </c>
      <c r="S3091" s="183">
        <v>0</v>
      </c>
      <c r="T3091" s="183">
        <v>0</v>
      </c>
      <c r="U3091" s="183">
        <v>0</v>
      </c>
      <c r="V3091" s="183">
        <v>0</v>
      </c>
      <c r="W3091" s="183">
        <v>0</v>
      </c>
      <c r="X3091" s="183">
        <v>0</v>
      </c>
      <c r="Y3091" s="183">
        <v>0</v>
      </c>
    </row>
    <row r="3092" spans="1:25" x14ac:dyDescent="0.2">
      <c r="A3092" s="184">
        <v>12361023</v>
      </c>
      <c r="B3092" s="183" t="str">
        <f>[1]店マスタ!B3091</f>
        <v>株式会社フカツ　前後店</v>
      </c>
      <c r="C3092" s="183">
        <v>6.5</v>
      </c>
      <c r="D3092" s="183">
        <v>6.5</v>
      </c>
      <c r="E3092" s="183">
        <f>_xlfn.XLOOKUP(A3092,[2]Sheet1!$R:$R,[2]Sheet1!$AB:$AB,"",0)</f>
        <v>6.5</v>
      </c>
      <c r="F3092" s="183">
        <f>_xlfn.XLOOKUP($A3092,[3]【2026年03月度_全社】RFM客層一覧表データ!$A:$A,[3]【2026年03月度_全社】RFM客層一覧表データ!C:C,"",0)</f>
        <v>2549</v>
      </c>
      <c r="G3092" s="183">
        <f>_xlfn.XLOOKUP($A3092,[3]【2026年03月度_全社】RFM客層一覧表データ!$A:$A,[3]【2026年03月度_全社】RFM客層一覧表データ!D:D,"",0)</f>
        <v>1032</v>
      </c>
      <c r="H3092" s="183">
        <f>_xlfn.XLOOKUP($A3092,[3]【2026年03月度_全社】RFM客層一覧表データ!$A:$A,[3]【2026年03月度_全社】RFM客層一覧表データ!E:E,"",0)</f>
        <v>1032</v>
      </c>
      <c r="I3092" s="183">
        <f>_xlfn.XLOOKUP($A3092,[3]【2026年03月度_全社】RFM客層一覧表データ!$A:$A,[3]【2026年03月度_全社】RFM客層一覧表データ!F:F,"",0)</f>
        <v>221</v>
      </c>
      <c r="J3092" s="183">
        <v>2511</v>
      </c>
      <c r="K3092" s="183">
        <v>1099</v>
      </c>
      <c r="L3092" s="183">
        <v>967</v>
      </c>
      <c r="M3092" s="183">
        <v>223</v>
      </c>
      <c r="N3092" s="183">
        <v>2449</v>
      </c>
      <c r="O3092" s="183">
        <v>1133</v>
      </c>
      <c r="P3092" s="183">
        <v>901</v>
      </c>
      <c r="Q3092" s="183">
        <v>288</v>
      </c>
      <c r="R3092" s="183">
        <v>2373</v>
      </c>
      <c r="S3092" s="183">
        <v>1000</v>
      </c>
      <c r="T3092" s="183">
        <v>842</v>
      </c>
      <c r="U3092" s="183">
        <v>206</v>
      </c>
      <c r="V3092" s="183">
        <v>2472</v>
      </c>
      <c r="W3092" s="183">
        <v>1058</v>
      </c>
      <c r="X3092" s="183">
        <v>767</v>
      </c>
      <c r="Y3092" s="183">
        <v>224</v>
      </c>
    </row>
    <row r="3093" spans="1:25" x14ac:dyDescent="0.2">
      <c r="A3093" s="184">
        <v>12370002</v>
      </c>
      <c r="B3093" s="183" t="str">
        <f>[1]店マスタ!B3092</f>
        <v>小野田電気（株）</v>
      </c>
      <c r="C3093" s="183">
        <v>5</v>
      </c>
      <c r="D3093" s="183">
        <v>5</v>
      </c>
      <c r="E3093" s="183">
        <f>_xlfn.XLOOKUP(A3093,[2]Sheet1!$R:$R,[2]Sheet1!$AB:$AB,"",0)</f>
        <v>5</v>
      </c>
      <c r="F3093" s="183" t="str">
        <f>_xlfn.XLOOKUP($A3093,[3]【2026年03月度_全社】RFM客層一覧表データ!$A:$A,[3]【2026年03月度_全社】RFM客層一覧表データ!C:C,"",0)</f>
        <v/>
      </c>
      <c r="G3093" s="183" t="str">
        <f>_xlfn.XLOOKUP($A3093,[3]【2026年03月度_全社】RFM客層一覧表データ!$A:$A,[3]【2026年03月度_全社】RFM客層一覧表データ!D:D,"",0)</f>
        <v/>
      </c>
      <c r="H3093" s="183" t="str">
        <f>_xlfn.XLOOKUP($A3093,[3]【2026年03月度_全社】RFM客層一覧表データ!$A:$A,[3]【2026年03月度_全社】RFM客層一覧表データ!E:E,"",0)</f>
        <v/>
      </c>
      <c r="I3093" s="183" t="str">
        <f>_xlfn.XLOOKUP($A3093,[3]【2026年03月度_全社】RFM客層一覧表データ!$A:$A,[3]【2026年03月度_全社】RFM客層一覧表データ!F:F,"",0)</f>
        <v/>
      </c>
      <c r="J3093" s="183">
        <v>0</v>
      </c>
      <c r="K3093" s="183">
        <v>0</v>
      </c>
      <c r="L3093" s="183">
        <v>0</v>
      </c>
      <c r="M3093" s="183">
        <v>0</v>
      </c>
      <c r="N3093" s="183">
        <v>0</v>
      </c>
      <c r="O3093" s="183">
        <v>0</v>
      </c>
      <c r="P3093" s="183">
        <v>0</v>
      </c>
      <c r="Q3093" s="183">
        <v>0</v>
      </c>
      <c r="R3093" s="183">
        <v>0</v>
      </c>
      <c r="S3093" s="183">
        <v>0</v>
      </c>
      <c r="T3093" s="183">
        <v>0</v>
      </c>
      <c r="U3093" s="183">
        <v>0</v>
      </c>
      <c r="V3093" s="183">
        <v>0</v>
      </c>
      <c r="W3093" s="183">
        <v>0</v>
      </c>
      <c r="X3093" s="183">
        <v>0</v>
      </c>
      <c r="Y3093" s="183">
        <v>0</v>
      </c>
    </row>
    <row r="3094" spans="1:25" x14ac:dyDescent="0.2">
      <c r="A3094" s="184">
        <v>12370023</v>
      </c>
      <c r="B3094" s="183" t="str">
        <f>[1]店マスタ!B3093</f>
        <v>（有）ナショナルヤガタ　東山</v>
      </c>
      <c r="C3094" s="183">
        <v>2.5</v>
      </c>
      <c r="D3094" s="183">
        <v>2.5</v>
      </c>
      <c r="E3094" s="183">
        <f>_xlfn.XLOOKUP(A3094,[2]Sheet1!$R:$R,[2]Sheet1!$AB:$AB,"",0)</f>
        <v>2.5</v>
      </c>
      <c r="F3094" s="183">
        <f>_xlfn.XLOOKUP($A3094,[3]【2026年03月度_全社】RFM客層一覧表データ!$A:$A,[3]【2026年03月度_全社】RFM客層一覧表データ!C:C,"",0)</f>
        <v>403</v>
      </c>
      <c r="G3094" s="183">
        <f>_xlfn.XLOOKUP($A3094,[3]【2026年03月度_全社】RFM客層一覧表データ!$A:$A,[3]【2026年03月度_全社】RFM客層一覧表データ!D:D,"",0)</f>
        <v>162</v>
      </c>
      <c r="H3094" s="183">
        <f>_xlfn.XLOOKUP($A3094,[3]【2026年03月度_全社】RFM客層一覧表データ!$A:$A,[3]【2026年03月度_全社】RFM客層一覧表データ!E:E,"",0)</f>
        <v>199</v>
      </c>
      <c r="I3094" s="183">
        <f>_xlfn.XLOOKUP($A3094,[3]【2026年03月度_全社】RFM客層一覧表データ!$A:$A,[3]【2026年03月度_全社】RFM客層一覧表データ!F:F,"",0)</f>
        <v>21</v>
      </c>
      <c r="J3094" s="183">
        <v>428</v>
      </c>
      <c r="K3094" s="183">
        <v>176</v>
      </c>
      <c r="L3094" s="183">
        <v>209</v>
      </c>
      <c r="M3094" s="183">
        <v>18</v>
      </c>
      <c r="N3094" s="183">
        <v>444</v>
      </c>
      <c r="O3094" s="183">
        <v>178</v>
      </c>
      <c r="P3094" s="183">
        <v>216</v>
      </c>
      <c r="Q3094" s="183">
        <v>24</v>
      </c>
      <c r="R3094" s="183">
        <v>460</v>
      </c>
      <c r="S3094" s="183">
        <v>201</v>
      </c>
      <c r="T3094" s="183">
        <v>224</v>
      </c>
      <c r="U3094" s="183">
        <v>25</v>
      </c>
      <c r="V3094" s="183">
        <v>465</v>
      </c>
      <c r="W3094" s="183">
        <v>207</v>
      </c>
      <c r="X3094" s="183">
        <v>240</v>
      </c>
      <c r="Y3094" s="183">
        <v>31</v>
      </c>
    </row>
    <row r="3095" spans="1:25" x14ac:dyDescent="0.2">
      <c r="A3095" s="184">
        <v>12370202</v>
      </c>
      <c r="B3095" s="183" t="str">
        <f>[1]店マスタ!B3094</f>
        <v>トーゴー無線（株）</v>
      </c>
      <c r="C3095" s="183">
        <v>4</v>
      </c>
      <c r="D3095" s="183">
        <v>4</v>
      </c>
      <c r="E3095" s="183">
        <f>_xlfn.XLOOKUP(A3095,[2]Sheet1!$R:$R,[2]Sheet1!$AB:$AB,"",0)</f>
        <v>4</v>
      </c>
      <c r="F3095" s="183" t="str">
        <f>_xlfn.XLOOKUP($A3095,[3]【2026年03月度_全社】RFM客層一覧表データ!$A:$A,[3]【2026年03月度_全社】RFM客層一覧表データ!C:C,"",0)</f>
        <v/>
      </c>
      <c r="G3095" s="183" t="str">
        <f>_xlfn.XLOOKUP($A3095,[3]【2026年03月度_全社】RFM客層一覧表データ!$A:$A,[3]【2026年03月度_全社】RFM客層一覧表データ!D:D,"",0)</f>
        <v/>
      </c>
      <c r="H3095" s="183" t="str">
        <f>_xlfn.XLOOKUP($A3095,[3]【2026年03月度_全社】RFM客層一覧表データ!$A:$A,[3]【2026年03月度_全社】RFM客層一覧表データ!E:E,"",0)</f>
        <v/>
      </c>
      <c r="I3095" s="183" t="str">
        <f>_xlfn.XLOOKUP($A3095,[3]【2026年03月度_全社】RFM客層一覧表データ!$A:$A,[3]【2026年03月度_全社】RFM客層一覧表データ!F:F,"",0)</f>
        <v/>
      </c>
      <c r="J3095" s="183">
        <v>0</v>
      </c>
      <c r="K3095" s="183">
        <v>0</v>
      </c>
      <c r="L3095" s="183">
        <v>0</v>
      </c>
      <c r="M3095" s="183">
        <v>0</v>
      </c>
      <c r="N3095" s="183">
        <v>0</v>
      </c>
      <c r="O3095" s="183">
        <v>0</v>
      </c>
      <c r="P3095" s="183">
        <v>0</v>
      </c>
      <c r="Q3095" s="183">
        <v>0</v>
      </c>
      <c r="R3095" s="183">
        <v>0</v>
      </c>
      <c r="S3095" s="183">
        <v>0</v>
      </c>
      <c r="T3095" s="183">
        <v>0</v>
      </c>
      <c r="U3095" s="183">
        <v>0</v>
      </c>
      <c r="V3095" s="183">
        <v>0</v>
      </c>
      <c r="W3095" s="183">
        <v>0</v>
      </c>
      <c r="X3095" s="183">
        <v>0</v>
      </c>
      <c r="Y3095" s="183">
        <v>0</v>
      </c>
    </row>
    <row r="3096" spans="1:25" x14ac:dyDescent="0.2">
      <c r="A3096" s="184">
        <v>12371010</v>
      </c>
      <c r="B3096" s="183" t="str">
        <f>[1]店マスタ!B3095</f>
        <v>ワタナベ電器</v>
      </c>
      <c r="C3096" s="183">
        <v>1.5</v>
      </c>
      <c r="D3096" s="183">
        <v>1.5</v>
      </c>
      <c r="E3096" s="183">
        <f>_xlfn.XLOOKUP(A3096,[2]Sheet1!$R:$R,[2]Sheet1!$AB:$AB,"",0)</f>
        <v>1.5</v>
      </c>
      <c r="F3096" s="183">
        <f>_xlfn.XLOOKUP($A3096,[3]【2026年03月度_全社】RFM客層一覧表データ!$A:$A,[3]【2026年03月度_全社】RFM客層一覧表データ!C:C,"",0)</f>
        <v>601</v>
      </c>
      <c r="G3096" s="183">
        <f>_xlfn.XLOOKUP($A3096,[3]【2026年03月度_全社】RFM客層一覧表データ!$A:$A,[3]【2026年03月度_全社】RFM客層一覧表データ!D:D,"",0)</f>
        <v>210</v>
      </c>
      <c r="H3096" s="183">
        <f>_xlfn.XLOOKUP($A3096,[3]【2026年03月度_全社】RFM客層一覧表データ!$A:$A,[3]【2026年03月度_全社】RFM客層一覧表データ!E:E,"",0)</f>
        <v>262</v>
      </c>
      <c r="I3096" s="183">
        <f>_xlfn.XLOOKUP($A3096,[3]【2026年03月度_全社】RFM客層一覧表データ!$A:$A,[3]【2026年03月度_全社】RFM客層一覧表データ!F:F,"",0)</f>
        <v>27</v>
      </c>
      <c r="J3096" s="183">
        <v>628</v>
      </c>
      <c r="K3096" s="183">
        <v>222</v>
      </c>
      <c r="L3096" s="183">
        <v>281</v>
      </c>
      <c r="M3096" s="183">
        <v>23</v>
      </c>
      <c r="N3096" s="183">
        <v>674</v>
      </c>
      <c r="O3096" s="183">
        <v>264</v>
      </c>
      <c r="P3096" s="183">
        <v>297</v>
      </c>
      <c r="Q3096" s="183">
        <v>39</v>
      </c>
      <c r="R3096" s="183">
        <v>717</v>
      </c>
      <c r="S3096" s="183">
        <v>243</v>
      </c>
      <c r="T3096" s="183">
        <v>306</v>
      </c>
      <c r="U3096" s="183">
        <v>37</v>
      </c>
      <c r="V3096" s="183">
        <v>758</v>
      </c>
      <c r="W3096" s="183">
        <v>312</v>
      </c>
      <c r="X3096" s="183">
        <v>321</v>
      </c>
      <c r="Y3096" s="183">
        <v>45</v>
      </c>
    </row>
    <row r="3097" spans="1:25" x14ac:dyDescent="0.2">
      <c r="A3097" s="184">
        <v>12371025</v>
      </c>
      <c r="B3097" s="183" t="str">
        <f>[1]店マスタ!B3096</f>
        <v>電化ワールド清洲店</v>
      </c>
      <c r="C3097" s="183">
        <v>2.5</v>
      </c>
      <c r="D3097" s="183">
        <v>2.5</v>
      </c>
      <c r="E3097" s="183">
        <f>_xlfn.XLOOKUP(A3097,[2]Sheet1!$R:$R,[2]Sheet1!$AB:$AB,"",0)</f>
        <v>2.5</v>
      </c>
      <c r="F3097" s="183">
        <f>_xlfn.XLOOKUP($A3097,[3]【2026年03月度_全社】RFM客層一覧表データ!$A:$A,[3]【2026年03月度_全社】RFM客層一覧表データ!C:C,"",0)</f>
        <v>259</v>
      </c>
      <c r="G3097" s="183">
        <f>_xlfn.XLOOKUP($A3097,[3]【2026年03月度_全社】RFM客層一覧表データ!$A:$A,[3]【2026年03月度_全社】RFM客層一覧表データ!D:D,"",0)</f>
        <v>0</v>
      </c>
      <c r="H3097" s="183">
        <f>_xlfn.XLOOKUP($A3097,[3]【2026年03月度_全社】RFM客層一覧表データ!$A:$A,[3]【2026年03月度_全社】RFM客層一覧表データ!E:E,"",0)</f>
        <v>98</v>
      </c>
      <c r="I3097" s="183">
        <f>_xlfn.XLOOKUP($A3097,[3]【2026年03月度_全社】RFM客層一覧表データ!$A:$A,[3]【2026年03月度_全社】RFM客層一覧表データ!F:F,"",0)</f>
        <v>0</v>
      </c>
      <c r="J3097" s="183">
        <v>307</v>
      </c>
      <c r="K3097" s="183">
        <v>0</v>
      </c>
      <c r="L3097" s="183">
        <v>117</v>
      </c>
      <c r="M3097" s="183">
        <v>0</v>
      </c>
      <c r="N3097" s="183">
        <v>340</v>
      </c>
      <c r="O3097" s="183">
        <v>85</v>
      </c>
      <c r="P3097" s="183">
        <v>125</v>
      </c>
      <c r="Q3097" s="183">
        <v>0</v>
      </c>
      <c r="R3097" s="183">
        <v>343</v>
      </c>
      <c r="S3097" s="183">
        <v>146</v>
      </c>
      <c r="T3097" s="183">
        <v>122</v>
      </c>
      <c r="U3097" s="183">
        <v>0</v>
      </c>
      <c r="V3097" s="183">
        <v>332</v>
      </c>
      <c r="W3097" s="183">
        <v>141</v>
      </c>
      <c r="X3097" s="183">
        <v>93</v>
      </c>
      <c r="Y3097" s="183">
        <v>0</v>
      </c>
    </row>
    <row r="3098" spans="1:25" x14ac:dyDescent="0.2">
      <c r="A3098" s="184">
        <v>12371027</v>
      </c>
      <c r="B3098" s="183" t="str">
        <f>[1]店マスタ!B3097</f>
        <v>パナショップ春日</v>
      </c>
      <c r="C3098" s="183">
        <v>3.5</v>
      </c>
      <c r="D3098" s="183">
        <v>3.5</v>
      </c>
      <c r="E3098" s="183">
        <f>_xlfn.XLOOKUP(A3098,[2]Sheet1!$R:$R,[2]Sheet1!$AB:$AB,"",0)</f>
        <v>3.5</v>
      </c>
      <c r="F3098" s="183">
        <f>_xlfn.XLOOKUP($A3098,[3]【2026年03月度_全社】RFM客層一覧表データ!$A:$A,[3]【2026年03月度_全社】RFM客層一覧表データ!C:C,"",0)</f>
        <v>814</v>
      </c>
      <c r="G3098" s="183">
        <f>_xlfn.XLOOKUP($A3098,[3]【2026年03月度_全社】RFM客層一覧表データ!$A:$A,[3]【2026年03月度_全社】RFM客層一覧表データ!D:D,"",0)</f>
        <v>367</v>
      </c>
      <c r="H3098" s="183">
        <f>_xlfn.XLOOKUP($A3098,[3]【2026年03月度_全社】RFM客層一覧表データ!$A:$A,[3]【2026年03月度_全社】RFM客層一覧表データ!E:E,"",0)</f>
        <v>481</v>
      </c>
      <c r="I3098" s="183">
        <f>_xlfn.XLOOKUP($A3098,[3]【2026年03月度_全社】RFM客層一覧表データ!$A:$A,[3]【2026年03月度_全社】RFM客層一覧表データ!F:F,"",0)</f>
        <v>35</v>
      </c>
      <c r="J3098" s="183">
        <v>836</v>
      </c>
      <c r="K3098" s="183">
        <v>409</v>
      </c>
      <c r="L3098" s="183">
        <v>483</v>
      </c>
      <c r="M3098" s="183">
        <v>44</v>
      </c>
      <c r="N3098" s="183">
        <v>834</v>
      </c>
      <c r="O3098" s="183">
        <v>438</v>
      </c>
      <c r="P3098" s="183">
        <v>479</v>
      </c>
      <c r="Q3098" s="183">
        <v>50</v>
      </c>
      <c r="R3098" s="183">
        <v>839</v>
      </c>
      <c r="S3098" s="183">
        <v>432</v>
      </c>
      <c r="T3098" s="183">
        <v>464</v>
      </c>
      <c r="U3098" s="183">
        <v>58</v>
      </c>
      <c r="V3098" s="183">
        <v>856</v>
      </c>
      <c r="W3098" s="183">
        <v>446</v>
      </c>
      <c r="X3098" s="183">
        <v>464</v>
      </c>
      <c r="Y3098" s="183">
        <v>71</v>
      </c>
    </row>
    <row r="3099" spans="1:25" x14ac:dyDescent="0.2">
      <c r="A3099" s="184">
        <v>12371031</v>
      </c>
      <c r="B3099" s="183" t="str">
        <f>[1]店マスタ!B3098</f>
        <v>有限会社スター電化</v>
      </c>
      <c r="C3099" s="183">
        <v>1.5</v>
      </c>
      <c r="D3099" s="183">
        <v>1.5</v>
      </c>
      <c r="E3099" s="183">
        <f>_xlfn.XLOOKUP(A3099,[2]Sheet1!$R:$R,[2]Sheet1!$AB:$AB,"",0)</f>
        <v>1.5</v>
      </c>
      <c r="F3099" s="183" t="str">
        <f>_xlfn.XLOOKUP($A3099,[3]【2026年03月度_全社】RFM客層一覧表データ!$A:$A,[3]【2026年03月度_全社】RFM客層一覧表データ!C:C,"",0)</f>
        <v/>
      </c>
      <c r="G3099" s="183" t="str">
        <f>_xlfn.XLOOKUP($A3099,[3]【2026年03月度_全社】RFM客層一覧表データ!$A:$A,[3]【2026年03月度_全社】RFM客層一覧表データ!D:D,"",0)</f>
        <v/>
      </c>
      <c r="H3099" s="183" t="str">
        <f>_xlfn.XLOOKUP($A3099,[3]【2026年03月度_全社】RFM客層一覧表データ!$A:$A,[3]【2026年03月度_全社】RFM客層一覧表データ!E:E,"",0)</f>
        <v/>
      </c>
      <c r="I3099" s="183" t="str">
        <f>_xlfn.XLOOKUP($A3099,[3]【2026年03月度_全社】RFM客層一覧表データ!$A:$A,[3]【2026年03月度_全社】RFM客層一覧表データ!F:F,"",0)</f>
        <v/>
      </c>
      <c r="J3099" s="183">
        <v>0</v>
      </c>
      <c r="K3099" s="183">
        <v>0</v>
      </c>
      <c r="L3099" s="183">
        <v>0</v>
      </c>
      <c r="M3099" s="183">
        <v>0</v>
      </c>
      <c r="N3099" s="183">
        <v>0</v>
      </c>
      <c r="O3099" s="183">
        <v>0</v>
      </c>
      <c r="P3099" s="183">
        <v>0</v>
      </c>
      <c r="Q3099" s="183">
        <v>0</v>
      </c>
      <c r="R3099" s="183">
        <v>0</v>
      </c>
      <c r="S3099" s="183">
        <v>0</v>
      </c>
      <c r="T3099" s="183">
        <v>0</v>
      </c>
      <c r="U3099" s="183">
        <v>0</v>
      </c>
      <c r="V3099" s="183">
        <v>0</v>
      </c>
      <c r="W3099" s="183">
        <v>0</v>
      </c>
      <c r="X3099" s="183">
        <v>0</v>
      </c>
      <c r="Y3099" s="183">
        <v>0</v>
      </c>
    </row>
    <row r="3100" spans="1:25" x14ac:dyDescent="0.2">
      <c r="A3100" s="184">
        <v>12371038</v>
      </c>
      <c r="B3100" s="183" t="str">
        <f>[1]店マスタ!B3099</f>
        <v>ナショナルヤガタ北名古屋</v>
      </c>
      <c r="C3100" s="183">
        <v>1</v>
      </c>
      <c r="D3100" s="183">
        <v>1</v>
      </c>
      <c r="E3100" s="183">
        <f>_xlfn.XLOOKUP(A3100,[2]Sheet1!$R:$R,[2]Sheet1!$AB:$AB,"",0)</f>
        <v>1</v>
      </c>
      <c r="F3100" s="183">
        <f>_xlfn.XLOOKUP($A3100,[3]【2026年03月度_全社】RFM客層一覧表データ!$A:$A,[3]【2026年03月度_全社】RFM客層一覧表データ!C:C,"",0)</f>
        <v>0</v>
      </c>
      <c r="G3100" s="183">
        <f>_xlfn.XLOOKUP($A3100,[3]【2026年03月度_全社】RFM客層一覧表データ!$A:$A,[3]【2026年03月度_全社】RFM客層一覧表データ!D:D,"",0)</f>
        <v>0</v>
      </c>
      <c r="H3100" s="183">
        <f>_xlfn.XLOOKUP($A3100,[3]【2026年03月度_全社】RFM客層一覧表データ!$A:$A,[3]【2026年03月度_全社】RFM客層一覧表データ!E:E,"",0)</f>
        <v>0</v>
      </c>
      <c r="I3100" s="183">
        <f>_xlfn.XLOOKUP($A3100,[3]【2026年03月度_全社】RFM客層一覧表データ!$A:$A,[3]【2026年03月度_全社】RFM客層一覧表データ!F:F,"",0)</f>
        <v>0</v>
      </c>
      <c r="J3100" s="183">
        <v>0</v>
      </c>
      <c r="K3100" s="183">
        <v>0</v>
      </c>
      <c r="L3100" s="183">
        <v>0</v>
      </c>
      <c r="M3100" s="183">
        <v>0</v>
      </c>
      <c r="N3100" s="183">
        <v>0</v>
      </c>
      <c r="O3100" s="183">
        <v>0</v>
      </c>
      <c r="P3100" s="183">
        <v>0</v>
      </c>
      <c r="Q3100" s="183">
        <v>0</v>
      </c>
      <c r="R3100" s="183">
        <v>0</v>
      </c>
      <c r="S3100" s="183">
        <v>0</v>
      </c>
      <c r="T3100" s="183">
        <v>0</v>
      </c>
      <c r="U3100" s="183">
        <v>0</v>
      </c>
      <c r="V3100" s="183">
        <v>0</v>
      </c>
      <c r="W3100" s="183">
        <v>0</v>
      </c>
      <c r="X3100" s="183">
        <v>0</v>
      </c>
      <c r="Y3100" s="183">
        <v>0</v>
      </c>
    </row>
    <row r="3101" spans="1:25" x14ac:dyDescent="0.2">
      <c r="A3101" s="184">
        <v>12371039</v>
      </c>
      <c r="B3101" s="183" t="str">
        <f>[1]店マスタ!B3100</f>
        <v>愛電館　ユタカ</v>
      </c>
      <c r="C3101" s="183">
        <v>1</v>
      </c>
      <c r="D3101" s="183">
        <v>1</v>
      </c>
      <c r="E3101" s="183" t="str">
        <f>_xlfn.XLOOKUP(A3101,[2]Sheet1!$R:$R,[2]Sheet1!$AB:$AB,"",0)</f>
        <v/>
      </c>
      <c r="F3101" s="183" t="str">
        <f>_xlfn.XLOOKUP($A3101,[3]【2026年03月度_全社】RFM客層一覧表データ!$A:$A,[3]【2026年03月度_全社】RFM客層一覧表データ!C:C,"",0)</f>
        <v/>
      </c>
      <c r="G3101" s="183" t="str">
        <f>_xlfn.XLOOKUP($A3101,[3]【2026年03月度_全社】RFM客層一覧表データ!$A:$A,[3]【2026年03月度_全社】RFM客層一覧表データ!D:D,"",0)</f>
        <v/>
      </c>
      <c r="H3101" s="183" t="str">
        <f>_xlfn.XLOOKUP($A3101,[3]【2026年03月度_全社】RFM客層一覧表データ!$A:$A,[3]【2026年03月度_全社】RFM客層一覧表データ!E:E,"",0)</f>
        <v/>
      </c>
      <c r="I3101" s="183" t="str">
        <f>_xlfn.XLOOKUP($A3101,[3]【2026年03月度_全社】RFM客層一覧表データ!$A:$A,[3]【2026年03月度_全社】RFM客層一覧表データ!F:F,"",0)</f>
        <v/>
      </c>
      <c r="J3101" s="183">
        <v>0</v>
      </c>
      <c r="K3101" s="183">
        <v>0</v>
      </c>
      <c r="L3101" s="183">
        <v>0</v>
      </c>
      <c r="M3101" s="183">
        <v>0</v>
      </c>
      <c r="N3101" s="183">
        <v>0</v>
      </c>
      <c r="O3101" s="183">
        <v>0</v>
      </c>
      <c r="P3101" s="183">
        <v>0</v>
      </c>
      <c r="Q3101" s="183">
        <v>0</v>
      </c>
      <c r="R3101" s="183">
        <v>0</v>
      </c>
      <c r="S3101" s="183">
        <v>0</v>
      </c>
      <c r="T3101" s="183">
        <v>0</v>
      </c>
      <c r="U3101" s="183">
        <v>0</v>
      </c>
      <c r="V3101" s="183">
        <v>1</v>
      </c>
      <c r="W3101" s="183">
        <v>0</v>
      </c>
      <c r="X3101" s="183">
        <v>1</v>
      </c>
      <c r="Y3101" s="183">
        <v>0</v>
      </c>
    </row>
    <row r="3102" spans="1:25" x14ac:dyDescent="0.2">
      <c r="A3102" s="184">
        <v>12371043</v>
      </c>
      <c r="B3102" s="183" t="str">
        <f>[1]店マスタ!B3101</f>
        <v>パナショップ　北名古屋</v>
      </c>
      <c r="C3102" s="183">
        <v>3</v>
      </c>
      <c r="D3102" s="183">
        <v>3</v>
      </c>
      <c r="E3102" s="183">
        <f>_xlfn.XLOOKUP(A3102,[2]Sheet1!$R:$R,[2]Sheet1!$AB:$AB,"",0)</f>
        <v>3</v>
      </c>
      <c r="F3102" s="183">
        <f>_xlfn.XLOOKUP($A3102,[3]【2026年03月度_全社】RFM客層一覧表データ!$A:$A,[3]【2026年03月度_全社】RFM客層一覧表データ!C:C,"",0)</f>
        <v>1069</v>
      </c>
      <c r="G3102" s="183">
        <f>_xlfn.XLOOKUP($A3102,[3]【2026年03月度_全社】RFM客層一覧表データ!$A:$A,[3]【2026年03月度_全社】RFM客層一覧表データ!D:D,"",0)</f>
        <v>493</v>
      </c>
      <c r="H3102" s="183">
        <f>_xlfn.XLOOKUP($A3102,[3]【2026年03月度_全社】RFM客層一覧表データ!$A:$A,[3]【2026年03月度_全社】RFM客層一覧表データ!E:E,"",0)</f>
        <v>529</v>
      </c>
      <c r="I3102" s="183">
        <f>_xlfn.XLOOKUP($A3102,[3]【2026年03月度_全社】RFM客層一覧表データ!$A:$A,[3]【2026年03月度_全社】RFM客層一覧表データ!F:F,"",0)</f>
        <v>91</v>
      </c>
      <c r="J3102" s="183">
        <v>1040</v>
      </c>
      <c r="K3102" s="183">
        <v>452</v>
      </c>
      <c r="L3102" s="183">
        <v>515</v>
      </c>
      <c r="M3102" s="183">
        <v>63</v>
      </c>
      <c r="N3102" s="183">
        <v>1048</v>
      </c>
      <c r="O3102" s="183">
        <v>459</v>
      </c>
      <c r="P3102" s="183">
        <v>508</v>
      </c>
      <c r="Q3102" s="183">
        <v>71</v>
      </c>
      <c r="R3102" s="183">
        <v>1077</v>
      </c>
      <c r="S3102" s="183">
        <v>468</v>
      </c>
      <c r="T3102" s="183">
        <v>518</v>
      </c>
      <c r="U3102" s="183">
        <v>84</v>
      </c>
      <c r="V3102" s="183">
        <v>1077</v>
      </c>
      <c r="W3102" s="183">
        <v>498</v>
      </c>
      <c r="X3102" s="183">
        <v>502</v>
      </c>
      <c r="Y3102" s="183">
        <v>93</v>
      </c>
    </row>
    <row r="3103" spans="1:25" x14ac:dyDescent="0.2">
      <c r="A3103" s="184">
        <v>12371056</v>
      </c>
      <c r="B3103" s="183" t="str">
        <f>[1]店マスタ!B3102</f>
        <v>電化ワールド西春店</v>
      </c>
      <c r="C3103" s="183">
        <v>2.5</v>
      </c>
      <c r="D3103" s="183">
        <v>2.5</v>
      </c>
      <c r="E3103" s="183">
        <f>_xlfn.XLOOKUP(A3103,[2]Sheet1!$R:$R,[2]Sheet1!$AB:$AB,"",0)</f>
        <v>2.5</v>
      </c>
      <c r="F3103" s="183">
        <f>_xlfn.XLOOKUP($A3103,[3]【2026年03月度_全社】RFM客層一覧表データ!$A:$A,[3]【2026年03月度_全社】RFM客層一覧表データ!C:C,"",0)</f>
        <v>519</v>
      </c>
      <c r="G3103" s="183">
        <f>_xlfn.XLOOKUP($A3103,[3]【2026年03月度_全社】RFM客層一覧表データ!$A:$A,[3]【2026年03月度_全社】RFM客層一覧表データ!D:D,"",0)</f>
        <v>242</v>
      </c>
      <c r="H3103" s="183">
        <f>_xlfn.XLOOKUP($A3103,[3]【2026年03月度_全社】RFM客層一覧表データ!$A:$A,[3]【2026年03月度_全社】RFM客層一覧表データ!E:E,"",0)</f>
        <v>256</v>
      </c>
      <c r="I3103" s="183">
        <f>_xlfn.XLOOKUP($A3103,[3]【2026年03月度_全社】RFM客層一覧表データ!$A:$A,[3]【2026年03月度_全社】RFM客層一覧表データ!F:F,"",0)</f>
        <v>40</v>
      </c>
      <c r="J3103" s="183">
        <v>495</v>
      </c>
      <c r="K3103" s="183">
        <v>203</v>
      </c>
      <c r="L3103" s="183">
        <v>244</v>
      </c>
      <c r="M3103" s="183">
        <v>32</v>
      </c>
      <c r="N3103" s="183">
        <v>491</v>
      </c>
      <c r="O3103" s="183">
        <v>230</v>
      </c>
      <c r="P3103" s="183">
        <v>235</v>
      </c>
      <c r="Q3103" s="183">
        <v>43</v>
      </c>
      <c r="R3103" s="183">
        <v>498</v>
      </c>
      <c r="S3103" s="183">
        <v>212</v>
      </c>
      <c r="T3103" s="183">
        <v>226</v>
      </c>
      <c r="U3103" s="183">
        <v>35</v>
      </c>
      <c r="V3103" s="183">
        <v>480</v>
      </c>
      <c r="W3103" s="183">
        <v>213</v>
      </c>
      <c r="X3103" s="183">
        <v>231</v>
      </c>
      <c r="Y3103" s="183">
        <v>45</v>
      </c>
    </row>
    <row r="3104" spans="1:25" x14ac:dyDescent="0.2">
      <c r="A3104" s="184">
        <v>12371057</v>
      </c>
      <c r="B3104" s="183" t="str">
        <f>[1]店マスタ!B3103</f>
        <v>ワタナベＮ青木電器</v>
      </c>
      <c r="C3104" s="183">
        <v>1.5</v>
      </c>
      <c r="D3104" s="183">
        <v>1.5</v>
      </c>
      <c r="E3104" s="183">
        <f>_xlfn.XLOOKUP(A3104,[2]Sheet1!$R:$R,[2]Sheet1!$AB:$AB,"",0)</f>
        <v>1.5</v>
      </c>
      <c r="F3104" s="183" t="str">
        <f>_xlfn.XLOOKUP($A3104,[3]【2026年03月度_全社】RFM客層一覧表データ!$A:$A,[3]【2026年03月度_全社】RFM客層一覧表データ!C:C,"",0)</f>
        <v/>
      </c>
      <c r="G3104" s="183" t="str">
        <f>_xlfn.XLOOKUP($A3104,[3]【2026年03月度_全社】RFM客層一覧表データ!$A:$A,[3]【2026年03月度_全社】RFM客層一覧表データ!D:D,"",0)</f>
        <v/>
      </c>
      <c r="H3104" s="183" t="str">
        <f>_xlfn.XLOOKUP($A3104,[3]【2026年03月度_全社】RFM客層一覧表データ!$A:$A,[3]【2026年03月度_全社】RFM客層一覧表データ!E:E,"",0)</f>
        <v/>
      </c>
      <c r="I3104" s="183" t="str">
        <f>_xlfn.XLOOKUP($A3104,[3]【2026年03月度_全社】RFM客層一覧表データ!$A:$A,[3]【2026年03月度_全社】RFM客層一覧表データ!F:F,"",0)</f>
        <v/>
      </c>
      <c r="J3104" s="183">
        <v>0</v>
      </c>
      <c r="K3104" s="183">
        <v>0</v>
      </c>
      <c r="L3104" s="183">
        <v>0</v>
      </c>
      <c r="M3104" s="183">
        <v>0</v>
      </c>
      <c r="N3104" s="183">
        <v>0</v>
      </c>
      <c r="O3104" s="183">
        <v>0</v>
      </c>
      <c r="P3104" s="183">
        <v>0</v>
      </c>
      <c r="Q3104" s="183">
        <v>0</v>
      </c>
      <c r="R3104" s="183">
        <v>0</v>
      </c>
      <c r="S3104" s="183">
        <v>0</v>
      </c>
      <c r="T3104" s="183">
        <v>0</v>
      </c>
      <c r="U3104" s="183">
        <v>0</v>
      </c>
      <c r="V3104" s="183">
        <v>0</v>
      </c>
      <c r="W3104" s="183">
        <v>0</v>
      </c>
      <c r="X3104" s="183">
        <v>0</v>
      </c>
      <c r="Y3104" s="183">
        <v>0</v>
      </c>
    </row>
    <row r="3105" spans="1:25" x14ac:dyDescent="0.2">
      <c r="A3105" s="184">
        <v>12371058</v>
      </c>
      <c r="B3105" s="183" t="str">
        <f>[1]店マスタ!B3104</f>
        <v>大谷電気</v>
      </c>
      <c r="C3105" s="183">
        <v>1</v>
      </c>
      <c r="D3105" s="183">
        <v>1</v>
      </c>
      <c r="E3105" s="183">
        <f>_xlfn.XLOOKUP(A3105,[2]Sheet1!$R:$R,[2]Sheet1!$AB:$AB,"",0)</f>
        <v>1</v>
      </c>
      <c r="F3105" s="183" t="str">
        <f>_xlfn.XLOOKUP($A3105,[3]【2026年03月度_全社】RFM客層一覧表データ!$A:$A,[3]【2026年03月度_全社】RFM客層一覧表データ!C:C,"",0)</f>
        <v/>
      </c>
      <c r="G3105" s="183" t="str">
        <f>_xlfn.XLOOKUP($A3105,[3]【2026年03月度_全社】RFM客層一覧表データ!$A:$A,[3]【2026年03月度_全社】RFM客層一覧表データ!D:D,"",0)</f>
        <v/>
      </c>
      <c r="H3105" s="183" t="str">
        <f>_xlfn.XLOOKUP($A3105,[3]【2026年03月度_全社】RFM客層一覧表データ!$A:$A,[3]【2026年03月度_全社】RFM客層一覧表データ!E:E,"",0)</f>
        <v/>
      </c>
      <c r="I3105" s="183" t="str">
        <f>_xlfn.XLOOKUP($A3105,[3]【2026年03月度_全社】RFM客層一覧表データ!$A:$A,[3]【2026年03月度_全社】RFM客層一覧表データ!F:F,"",0)</f>
        <v/>
      </c>
      <c r="J3105" s="183">
        <v>0</v>
      </c>
      <c r="K3105" s="183">
        <v>0</v>
      </c>
      <c r="L3105" s="183">
        <v>0</v>
      </c>
      <c r="M3105" s="183">
        <v>0</v>
      </c>
      <c r="N3105" s="183">
        <v>0</v>
      </c>
      <c r="O3105" s="183">
        <v>0</v>
      </c>
      <c r="P3105" s="183">
        <v>0</v>
      </c>
      <c r="Q3105" s="183">
        <v>0</v>
      </c>
      <c r="R3105" s="183">
        <v>0</v>
      </c>
      <c r="S3105" s="183">
        <v>0</v>
      </c>
      <c r="T3105" s="183">
        <v>0</v>
      </c>
      <c r="U3105" s="183">
        <v>0</v>
      </c>
      <c r="V3105" s="183">
        <v>0</v>
      </c>
      <c r="W3105" s="183">
        <v>0</v>
      </c>
      <c r="X3105" s="183">
        <v>0</v>
      </c>
      <c r="Y3105" s="183">
        <v>0</v>
      </c>
    </row>
    <row r="3106" spans="1:25" x14ac:dyDescent="0.2">
      <c r="A3106" s="184">
        <v>12372002</v>
      </c>
      <c r="B3106" s="183" t="str">
        <f>[1]店マスタ!B3105</f>
        <v>天野電気商会</v>
      </c>
      <c r="C3106" s="183">
        <v>2.5</v>
      </c>
      <c r="D3106" s="183">
        <v>2.5</v>
      </c>
      <c r="E3106" s="183" t="str">
        <f>_xlfn.XLOOKUP(A3106,[2]Sheet1!$R:$R,[2]Sheet1!$AB:$AB,"",0)</f>
        <v/>
      </c>
      <c r="F3106" s="183">
        <f>_xlfn.XLOOKUP($A3106,[3]【2026年03月度_全社】RFM客層一覧表データ!$A:$A,[3]【2026年03月度_全社】RFM客層一覧表データ!C:C,"",0)</f>
        <v>415</v>
      </c>
      <c r="G3106" s="183">
        <f>_xlfn.XLOOKUP($A3106,[3]【2026年03月度_全社】RFM客層一覧表データ!$A:$A,[3]【2026年03月度_全社】RFM客層一覧表データ!D:D,"",0)</f>
        <v>161</v>
      </c>
      <c r="H3106" s="183">
        <f>_xlfn.XLOOKUP($A3106,[3]【2026年03月度_全社】RFM客層一覧表データ!$A:$A,[3]【2026年03月度_全社】RFM客層一覧表データ!E:E,"",0)</f>
        <v>190</v>
      </c>
      <c r="I3106" s="183">
        <f>_xlfn.XLOOKUP($A3106,[3]【2026年03月度_全社】RFM客層一覧表データ!$A:$A,[3]【2026年03月度_全社】RFM客層一覧表データ!F:F,"",0)</f>
        <v>25</v>
      </c>
      <c r="J3106" s="183">
        <v>436</v>
      </c>
      <c r="K3106" s="183">
        <v>167</v>
      </c>
      <c r="L3106" s="183">
        <v>188</v>
      </c>
      <c r="M3106" s="183">
        <v>33</v>
      </c>
      <c r="N3106" s="183">
        <v>440</v>
      </c>
      <c r="O3106" s="183">
        <v>184</v>
      </c>
      <c r="P3106" s="183">
        <v>199</v>
      </c>
      <c r="Q3106" s="183">
        <v>33</v>
      </c>
      <c r="R3106" s="183">
        <v>434</v>
      </c>
      <c r="S3106" s="183">
        <v>176</v>
      </c>
      <c r="T3106" s="183">
        <v>192</v>
      </c>
      <c r="U3106" s="183">
        <v>31</v>
      </c>
      <c r="V3106" s="183">
        <v>428</v>
      </c>
      <c r="W3106" s="183">
        <v>183</v>
      </c>
      <c r="X3106" s="183">
        <v>195</v>
      </c>
      <c r="Y3106" s="183">
        <v>24</v>
      </c>
    </row>
    <row r="3107" spans="1:25" x14ac:dyDescent="0.2">
      <c r="A3107" s="184">
        <v>12372003</v>
      </c>
      <c r="B3107" s="183" t="str">
        <f>[1]店マスタ!B3106</f>
        <v>大矢電化サービス</v>
      </c>
      <c r="C3107" s="183">
        <v>1.5</v>
      </c>
      <c r="D3107" s="183">
        <v>1.5</v>
      </c>
      <c r="E3107" s="183" t="str">
        <f>_xlfn.XLOOKUP(A3107,[2]Sheet1!$R:$R,[2]Sheet1!$AB:$AB,"",0)</f>
        <v/>
      </c>
      <c r="F3107" s="183" t="str">
        <f>_xlfn.XLOOKUP($A3107,[3]【2026年03月度_全社】RFM客層一覧表データ!$A:$A,[3]【2026年03月度_全社】RFM客層一覧表データ!C:C,"",0)</f>
        <v/>
      </c>
      <c r="G3107" s="183" t="str">
        <f>_xlfn.XLOOKUP($A3107,[3]【2026年03月度_全社】RFM客層一覧表データ!$A:$A,[3]【2026年03月度_全社】RFM客層一覧表データ!D:D,"",0)</f>
        <v/>
      </c>
      <c r="H3107" s="183" t="str">
        <f>_xlfn.XLOOKUP($A3107,[3]【2026年03月度_全社】RFM客層一覧表データ!$A:$A,[3]【2026年03月度_全社】RFM客層一覧表データ!E:E,"",0)</f>
        <v/>
      </c>
      <c r="I3107" s="183" t="str">
        <f>_xlfn.XLOOKUP($A3107,[3]【2026年03月度_全社】RFM客層一覧表データ!$A:$A,[3]【2026年03月度_全社】RFM客層一覧表データ!F:F,"",0)</f>
        <v/>
      </c>
      <c r="J3107" s="183">
        <v>0</v>
      </c>
      <c r="K3107" s="183">
        <v>0</v>
      </c>
      <c r="L3107" s="183">
        <v>0</v>
      </c>
      <c r="M3107" s="183">
        <v>0</v>
      </c>
      <c r="N3107" s="183">
        <v>0</v>
      </c>
      <c r="O3107" s="183">
        <v>0</v>
      </c>
      <c r="P3107" s="183">
        <v>0</v>
      </c>
      <c r="Q3107" s="183">
        <v>0</v>
      </c>
      <c r="R3107" s="183">
        <v>0</v>
      </c>
      <c r="S3107" s="183">
        <v>0</v>
      </c>
      <c r="T3107" s="183">
        <v>0</v>
      </c>
      <c r="U3107" s="183">
        <v>0</v>
      </c>
      <c r="V3107" s="183">
        <v>0</v>
      </c>
      <c r="W3107" s="183">
        <v>0</v>
      </c>
      <c r="X3107" s="183">
        <v>0</v>
      </c>
      <c r="Y3107" s="183">
        <v>0</v>
      </c>
    </row>
    <row r="3108" spans="1:25" x14ac:dyDescent="0.2">
      <c r="A3108" s="184">
        <v>12372017</v>
      </c>
      <c r="B3108" s="183" t="str">
        <f>[1]店マスタ!B3107</f>
        <v>ドリームＮＥＴ　マルマン</v>
      </c>
      <c r="C3108" s="183">
        <v>2</v>
      </c>
      <c r="D3108" s="183">
        <v>2</v>
      </c>
      <c r="E3108" s="183">
        <f>_xlfn.XLOOKUP(A3108,[2]Sheet1!$R:$R,[2]Sheet1!$AB:$AB,"",0)</f>
        <v>2</v>
      </c>
      <c r="F3108" s="183" t="str">
        <f>_xlfn.XLOOKUP($A3108,[3]【2026年03月度_全社】RFM客層一覧表データ!$A:$A,[3]【2026年03月度_全社】RFM客層一覧表データ!C:C,"",0)</f>
        <v/>
      </c>
      <c r="G3108" s="183" t="str">
        <f>_xlfn.XLOOKUP($A3108,[3]【2026年03月度_全社】RFM客層一覧表データ!$A:$A,[3]【2026年03月度_全社】RFM客層一覧表データ!D:D,"",0)</f>
        <v/>
      </c>
      <c r="H3108" s="183" t="str">
        <f>_xlfn.XLOOKUP($A3108,[3]【2026年03月度_全社】RFM客層一覧表データ!$A:$A,[3]【2026年03月度_全社】RFM客層一覧表データ!E:E,"",0)</f>
        <v/>
      </c>
      <c r="I3108" s="183" t="str">
        <f>_xlfn.XLOOKUP($A3108,[3]【2026年03月度_全社】RFM客層一覧表データ!$A:$A,[3]【2026年03月度_全社】RFM客層一覧表データ!F:F,"",0)</f>
        <v/>
      </c>
      <c r="J3108" s="183">
        <v>269</v>
      </c>
      <c r="K3108" s="183">
        <v>121</v>
      </c>
      <c r="L3108" s="183">
        <v>143</v>
      </c>
      <c r="M3108" s="183">
        <v>10</v>
      </c>
      <c r="N3108" s="183">
        <v>273</v>
      </c>
      <c r="O3108" s="183">
        <v>125</v>
      </c>
      <c r="P3108" s="183">
        <v>137</v>
      </c>
      <c r="Q3108" s="183">
        <v>15</v>
      </c>
      <c r="R3108" s="183">
        <v>283</v>
      </c>
      <c r="S3108" s="183">
        <v>112</v>
      </c>
      <c r="T3108" s="183">
        <v>120</v>
      </c>
      <c r="U3108" s="183">
        <v>12</v>
      </c>
      <c r="V3108" s="183">
        <v>301</v>
      </c>
      <c r="W3108" s="183">
        <v>123</v>
      </c>
      <c r="X3108" s="183">
        <v>106</v>
      </c>
      <c r="Y3108" s="183">
        <v>22</v>
      </c>
    </row>
    <row r="3109" spans="1:25" x14ac:dyDescent="0.2">
      <c r="A3109" s="184">
        <v>12372018</v>
      </c>
      <c r="B3109" s="183" t="str">
        <f>[1]店マスタ!B3108</f>
        <v>パナショップ　扶桑</v>
      </c>
      <c r="C3109" s="183">
        <v>2</v>
      </c>
      <c r="D3109" s="183">
        <v>2</v>
      </c>
      <c r="E3109" s="183">
        <f>_xlfn.XLOOKUP(A3109,[2]Sheet1!$R:$R,[2]Sheet1!$AB:$AB,"",0)</f>
        <v>2</v>
      </c>
      <c r="F3109" s="183">
        <f>_xlfn.XLOOKUP($A3109,[3]【2026年03月度_全社】RFM客層一覧表データ!$A:$A,[3]【2026年03月度_全社】RFM客層一覧表データ!C:C,"",0)</f>
        <v>579</v>
      </c>
      <c r="G3109" s="183">
        <f>_xlfn.XLOOKUP($A3109,[3]【2026年03月度_全社】RFM客層一覧表データ!$A:$A,[3]【2026年03月度_全社】RFM客層一覧表データ!D:D,"",0)</f>
        <v>270</v>
      </c>
      <c r="H3109" s="183">
        <f>_xlfn.XLOOKUP($A3109,[3]【2026年03月度_全社】RFM客層一覧表データ!$A:$A,[3]【2026年03月度_全社】RFM客層一覧表データ!E:E,"",0)</f>
        <v>274</v>
      </c>
      <c r="I3109" s="183">
        <f>_xlfn.XLOOKUP($A3109,[3]【2026年03月度_全社】RFM客層一覧表データ!$A:$A,[3]【2026年03月度_全社】RFM客層一覧表データ!F:F,"",0)</f>
        <v>57</v>
      </c>
      <c r="J3109" s="183">
        <v>589</v>
      </c>
      <c r="K3109" s="183">
        <v>264</v>
      </c>
      <c r="L3109" s="183">
        <v>284</v>
      </c>
      <c r="M3109" s="183">
        <v>42</v>
      </c>
      <c r="N3109" s="183">
        <v>608</v>
      </c>
      <c r="O3109" s="183">
        <v>236</v>
      </c>
      <c r="P3109" s="183">
        <v>280</v>
      </c>
      <c r="Q3109" s="183">
        <v>48</v>
      </c>
      <c r="R3109" s="183">
        <v>625</v>
      </c>
      <c r="S3109" s="183">
        <v>246</v>
      </c>
      <c r="T3109" s="183">
        <v>285</v>
      </c>
      <c r="U3109" s="183">
        <v>46</v>
      </c>
      <c r="V3109" s="183">
        <v>626</v>
      </c>
      <c r="W3109" s="183">
        <v>275</v>
      </c>
      <c r="X3109" s="183">
        <v>290</v>
      </c>
      <c r="Y3109" s="183">
        <v>53</v>
      </c>
    </row>
    <row r="3110" spans="1:25" x14ac:dyDescent="0.2">
      <c r="A3110" s="184">
        <v>12372027</v>
      </c>
      <c r="B3110" s="183" t="str">
        <f>[1]店マスタ!B3109</f>
        <v>アイシン電気</v>
      </c>
      <c r="C3110" s="183">
        <v>6.5</v>
      </c>
      <c r="D3110" s="183">
        <v>7.5</v>
      </c>
      <c r="E3110" s="183">
        <f>_xlfn.XLOOKUP(A3110,[2]Sheet1!$R:$R,[2]Sheet1!$AB:$AB,"",0)</f>
        <v>7.5</v>
      </c>
      <c r="F3110" s="183">
        <f>_xlfn.XLOOKUP($A3110,[3]【2026年03月度_全社】RFM客層一覧表データ!$A:$A,[3]【2026年03月度_全社】RFM客層一覧表データ!C:C,"",0)</f>
        <v>1886</v>
      </c>
      <c r="G3110" s="183">
        <f>_xlfn.XLOOKUP($A3110,[3]【2026年03月度_全社】RFM客層一覧表データ!$A:$A,[3]【2026年03月度_全社】RFM客層一覧表データ!D:D,"",0)</f>
        <v>763</v>
      </c>
      <c r="H3110" s="183">
        <f>_xlfn.XLOOKUP($A3110,[3]【2026年03月度_全社】RFM客層一覧表データ!$A:$A,[3]【2026年03月度_全社】RFM客層一覧表データ!E:E,"",0)</f>
        <v>563</v>
      </c>
      <c r="I3110" s="183">
        <f>_xlfn.XLOOKUP($A3110,[3]【2026年03月度_全社】RFM客層一覧表データ!$A:$A,[3]【2026年03月度_全社】RFM客層一覧表データ!F:F,"",0)</f>
        <v>266</v>
      </c>
      <c r="J3110" s="183">
        <v>1762</v>
      </c>
      <c r="K3110" s="183">
        <v>669</v>
      </c>
      <c r="L3110" s="183">
        <v>518</v>
      </c>
      <c r="M3110" s="183">
        <v>212</v>
      </c>
      <c r="N3110" s="183">
        <v>1687</v>
      </c>
      <c r="O3110" s="183">
        <v>678</v>
      </c>
      <c r="P3110" s="183">
        <v>493</v>
      </c>
      <c r="Q3110" s="183">
        <v>188</v>
      </c>
      <c r="R3110" s="183">
        <v>1653</v>
      </c>
      <c r="S3110" s="183">
        <v>706</v>
      </c>
      <c r="T3110" s="183">
        <v>483</v>
      </c>
      <c r="U3110" s="183">
        <v>235</v>
      </c>
      <c r="V3110" s="183">
        <v>1573</v>
      </c>
      <c r="W3110" s="183">
        <v>600</v>
      </c>
      <c r="X3110" s="183">
        <v>461</v>
      </c>
      <c r="Y3110" s="183">
        <v>199</v>
      </c>
    </row>
    <row r="3111" spans="1:25" x14ac:dyDescent="0.2">
      <c r="A3111" s="184">
        <v>12373125</v>
      </c>
      <c r="B3111" s="183" t="str">
        <f>[1]店マスタ!B3110</f>
        <v>パナショップ木曽川</v>
      </c>
      <c r="C3111" s="183">
        <v>4.5</v>
      </c>
      <c r="D3111" s="183">
        <v>4.5</v>
      </c>
      <c r="E3111" s="183">
        <f>_xlfn.XLOOKUP(A3111,[2]Sheet1!$R:$R,[2]Sheet1!$AB:$AB,"",0)</f>
        <v>4.5</v>
      </c>
      <c r="F3111" s="183">
        <f>_xlfn.XLOOKUP($A3111,[3]【2026年03月度_全社】RFM客層一覧表データ!$A:$A,[3]【2026年03月度_全社】RFM客層一覧表データ!C:C,"",0)</f>
        <v>1419</v>
      </c>
      <c r="G3111" s="183">
        <f>_xlfn.XLOOKUP($A3111,[3]【2026年03月度_全社】RFM客層一覧表データ!$A:$A,[3]【2026年03月度_全社】RFM客層一覧表データ!D:D,"",0)</f>
        <v>689</v>
      </c>
      <c r="H3111" s="183">
        <f>_xlfn.XLOOKUP($A3111,[3]【2026年03月度_全社】RFM客層一覧表データ!$A:$A,[3]【2026年03月度_全社】RFM客層一覧表データ!E:E,"",0)</f>
        <v>814</v>
      </c>
      <c r="I3111" s="183">
        <f>_xlfn.XLOOKUP($A3111,[3]【2026年03月度_全社】RFM客層一覧表データ!$A:$A,[3]【2026年03月度_全社】RFM客層一覧表データ!F:F,"",0)</f>
        <v>64</v>
      </c>
      <c r="J3111" s="183">
        <v>1451</v>
      </c>
      <c r="K3111" s="183">
        <v>699</v>
      </c>
      <c r="L3111" s="183">
        <v>822</v>
      </c>
      <c r="M3111" s="183">
        <v>78</v>
      </c>
      <c r="N3111" s="183">
        <v>1479</v>
      </c>
      <c r="O3111" s="183">
        <v>691</v>
      </c>
      <c r="P3111" s="183">
        <v>834</v>
      </c>
      <c r="Q3111" s="183">
        <v>79</v>
      </c>
      <c r="R3111" s="183">
        <v>1498</v>
      </c>
      <c r="S3111" s="183">
        <v>734</v>
      </c>
      <c r="T3111" s="183">
        <v>823</v>
      </c>
      <c r="U3111" s="183">
        <v>93</v>
      </c>
      <c r="V3111" s="183">
        <v>1482</v>
      </c>
      <c r="W3111" s="183">
        <v>728</v>
      </c>
      <c r="X3111" s="183">
        <v>834</v>
      </c>
      <c r="Y3111" s="183">
        <v>86</v>
      </c>
    </row>
    <row r="3112" spans="1:25" x14ac:dyDescent="0.2">
      <c r="A3112" s="184">
        <v>12374009</v>
      </c>
      <c r="B3112" s="183" t="str">
        <f>[1]店マスタ!B3111</f>
        <v>パナショップ稲沢</v>
      </c>
      <c r="C3112" s="183">
        <v>5</v>
      </c>
      <c r="D3112" s="183">
        <v>5</v>
      </c>
      <c r="E3112" s="183">
        <f>_xlfn.XLOOKUP(A3112,[2]Sheet1!$R:$R,[2]Sheet1!$AB:$AB,"",0)</f>
        <v>5</v>
      </c>
      <c r="F3112" s="183">
        <f>_xlfn.XLOOKUP($A3112,[3]【2026年03月度_全社】RFM客層一覧表データ!$A:$A,[3]【2026年03月度_全社】RFM客層一覧表データ!C:C,"",0)</f>
        <v>1570</v>
      </c>
      <c r="G3112" s="183">
        <f>_xlfn.XLOOKUP($A3112,[3]【2026年03月度_全社】RFM客層一覧表データ!$A:$A,[3]【2026年03月度_全社】RFM客層一覧表データ!D:D,"",0)</f>
        <v>637</v>
      </c>
      <c r="H3112" s="183">
        <f>_xlfn.XLOOKUP($A3112,[3]【2026年03月度_全社】RFM客層一覧表データ!$A:$A,[3]【2026年03月度_全社】RFM客層一覧表データ!E:E,"",0)</f>
        <v>699</v>
      </c>
      <c r="I3112" s="183">
        <f>_xlfn.XLOOKUP($A3112,[3]【2026年03月度_全社】RFM客層一覧表データ!$A:$A,[3]【2026年03月度_全社】RFM客層一覧表データ!F:F,"",0)</f>
        <v>111</v>
      </c>
      <c r="J3112" s="183">
        <v>1585</v>
      </c>
      <c r="K3112" s="183">
        <v>691</v>
      </c>
      <c r="L3112" s="183">
        <v>713</v>
      </c>
      <c r="M3112" s="183">
        <v>115</v>
      </c>
      <c r="N3112" s="183">
        <v>1596</v>
      </c>
      <c r="O3112" s="183">
        <v>700</v>
      </c>
      <c r="P3112" s="183">
        <v>739</v>
      </c>
      <c r="Q3112" s="183">
        <v>122</v>
      </c>
      <c r="R3112" s="183">
        <v>1595</v>
      </c>
      <c r="S3112" s="183">
        <v>715</v>
      </c>
      <c r="T3112" s="183">
        <v>731</v>
      </c>
      <c r="U3112" s="183">
        <v>118</v>
      </c>
      <c r="V3112" s="183">
        <v>1592</v>
      </c>
      <c r="W3112" s="183">
        <v>734</v>
      </c>
      <c r="X3112" s="183">
        <v>742</v>
      </c>
      <c r="Y3112" s="183">
        <v>110</v>
      </c>
    </row>
    <row r="3113" spans="1:25" x14ac:dyDescent="0.2">
      <c r="A3113" s="184">
        <v>12375003</v>
      </c>
      <c r="B3113" s="183" t="str">
        <f>[1]店マスタ!B3112</f>
        <v>アサノ電化</v>
      </c>
      <c r="C3113" s="183">
        <v>1.5</v>
      </c>
      <c r="D3113" s="183">
        <v>1.5</v>
      </c>
      <c r="E3113" s="183">
        <f>_xlfn.XLOOKUP(A3113,[2]Sheet1!$R:$R,[2]Sheet1!$AB:$AB,"",0)</f>
        <v>1.5</v>
      </c>
      <c r="F3113" s="183" t="str">
        <f>_xlfn.XLOOKUP($A3113,[3]【2026年03月度_全社】RFM客層一覧表データ!$A:$A,[3]【2026年03月度_全社】RFM客層一覧表データ!C:C,"",0)</f>
        <v/>
      </c>
      <c r="G3113" s="183" t="str">
        <f>_xlfn.XLOOKUP($A3113,[3]【2026年03月度_全社】RFM客層一覧表データ!$A:$A,[3]【2026年03月度_全社】RFM客層一覧表データ!D:D,"",0)</f>
        <v/>
      </c>
      <c r="H3113" s="183" t="str">
        <f>_xlfn.XLOOKUP($A3113,[3]【2026年03月度_全社】RFM客層一覧表データ!$A:$A,[3]【2026年03月度_全社】RFM客層一覧表データ!E:E,"",0)</f>
        <v/>
      </c>
      <c r="I3113" s="183" t="str">
        <f>_xlfn.XLOOKUP($A3113,[3]【2026年03月度_全社】RFM客層一覧表データ!$A:$A,[3]【2026年03月度_全社】RFM客層一覧表データ!F:F,"",0)</f>
        <v/>
      </c>
      <c r="J3113" s="183">
        <v>0</v>
      </c>
      <c r="K3113" s="183">
        <v>0</v>
      </c>
      <c r="L3113" s="183">
        <v>0</v>
      </c>
      <c r="M3113" s="183">
        <v>0</v>
      </c>
      <c r="N3113" s="183">
        <v>0</v>
      </c>
      <c r="O3113" s="183">
        <v>0</v>
      </c>
      <c r="P3113" s="183">
        <v>0</v>
      </c>
      <c r="Q3113" s="183">
        <v>0</v>
      </c>
      <c r="R3113" s="183">
        <v>0</v>
      </c>
      <c r="S3113" s="183">
        <v>0</v>
      </c>
      <c r="T3113" s="183">
        <v>0</v>
      </c>
      <c r="U3113" s="183">
        <v>0</v>
      </c>
      <c r="V3113" s="183">
        <v>0</v>
      </c>
      <c r="W3113" s="183">
        <v>0</v>
      </c>
      <c r="X3113" s="183">
        <v>0</v>
      </c>
      <c r="Y3113" s="183">
        <v>0</v>
      </c>
    </row>
    <row r="3114" spans="1:25" x14ac:dyDescent="0.2">
      <c r="A3114" s="184">
        <v>12375006</v>
      </c>
      <c r="B3114" s="183" t="str">
        <f>[1]店マスタ!B3113</f>
        <v>愛電館アイセイ</v>
      </c>
      <c r="C3114" s="183">
        <v>1.5</v>
      </c>
      <c r="D3114" s="183">
        <v>1.5</v>
      </c>
      <c r="E3114" s="183">
        <f>_xlfn.XLOOKUP(A3114,[2]Sheet1!$R:$R,[2]Sheet1!$AB:$AB,"",0)</f>
        <v>1.5</v>
      </c>
      <c r="F3114" s="183">
        <f>_xlfn.XLOOKUP($A3114,[3]【2026年03月度_全社】RFM客層一覧表データ!$A:$A,[3]【2026年03月度_全社】RFM客層一覧表データ!C:C,"",0)</f>
        <v>309</v>
      </c>
      <c r="G3114" s="183">
        <f>_xlfn.XLOOKUP($A3114,[3]【2026年03月度_全社】RFM客層一覧表データ!$A:$A,[3]【2026年03月度_全社】RFM客層一覧表データ!D:D,"",0)</f>
        <v>75</v>
      </c>
      <c r="H3114" s="183">
        <f>_xlfn.XLOOKUP($A3114,[3]【2026年03月度_全社】RFM客層一覧表データ!$A:$A,[3]【2026年03月度_全社】RFM客層一覧表データ!E:E,"",0)</f>
        <v>127</v>
      </c>
      <c r="I3114" s="183">
        <f>_xlfn.XLOOKUP($A3114,[3]【2026年03月度_全社】RFM客層一覧表データ!$A:$A,[3]【2026年03月度_全社】RFM客層一覧表データ!F:F,"",0)</f>
        <v>4</v>
      </c>
      <c r="J3114" s="183">
        <v>367</v>
      </c>
      <c r="K3114" s="183">
        <v>98</v>
      </c>
      <c r="L3114" s="183">
        <v>144</v>
      </c>
      <c r="M3114" s="183">
        <v>19</v>
      </c>
      <c r="N3114" s="183">
        <v>372</v>
      </c>
      <c r="O3114" s="183">
        <v>75</v>
      </c>
      <c r="P3114" s="183">
        <v>162</v>
      </c>
      <c r="Q3114" s="183">
        <v>5</v>
      </c>
      <c r="R3114" s="183">
        <v>391</v>
      </c>
      <c r="S3114" s="183">
        <v>143</v>
      </c>
      <c r="T3114" s="183">
        <v>184</v>
      </c>
      <c r="U3114" s="183">
        <v>23</v>
      </c>
      <c r="V3114" s="183">
        <v>395</v>
      </c>
      <c r="W3114" s="183">
        <v>136</v>
      </c>
      <c r="X3114" s="183">
        <v>187</v>
      </c>
      <c r="Y3114" s="183">
        <v>18</v>
      </c>
    </row>
    <row r="3115" spans="1:25" x14ac:dyDescent="0.2">
      <c r="A3115" s="184">
        <v>12375011</v>
      </c>
      <c r="B3115" s="183" t="str">
        <f>[1]店マスタ!B3114</f>
        <v>愛電館　イチノ</v>
      </c>
      <c r="C3115" s="183">
        <v>1.5</v>
      </c>
      <c r="D3115" s="183">
        <v>1.5</v>
      </c>
      <c r="E3115" s="183">
        <f>_xlfn.XLOOKUP(A3115,[2]Sheet1!$R:$R,[2]Sheet1!$AB:$AB,"",0)</f>
        <v>1.5</v>
      </c>
      <c r="F3115" s="183">
        <f>_xlfn.XLOOKUP($A3115,[3]【2026年03月度_全社】RFM客層一覧表データ!$A:$A,[3]【2026年03月度_全社】RFM客層一覧表データ!C:C,"",0)</f>
        <v>241</v>
      </c>
      <c r="G3115" s="183">
        <f>_xlfn.XLOOKUP($A3115,[3]【2026年03月度_全社】RFM客層一覧表データ!$A:$A,[3]【2026年03月度_全社】RFM客層一覧表データ!D:D,"",0)</f>
        <v>65</v>
      </c>
      <c r="H3115" s="183">
        <f>_xlfn.XLOOKUP($A3115,[3]【2026年03月度_全社】RFM客層一覧表データ!$A:$A,[3]【2026年03月度_全社】RFM客層一覧表データ!E:E,"",0)</f>
        <v>91</v>
      </c>
      <c r="I3115" s="183">
        <f>_xlfn.XLOOKUP($A3115,[3]【2026年03月度_全社】RFM客層一覧表データ!$A:$A,[3]【2026年03月度_全社】RFM客層一覧表データ!F:F,"",0)</f>
        <v>12</v>
      </c>
      <c r="J3115" s="183">
        <v>243</v>
      </c>
      <c r="K3115" s="183">
        <v>87</v>
      </c>
      <c r="L3115" s="183">
        <v>97</v>
      </c>
      <c r="M3115" s="183">
        <v>17</v>
      </c>
      <c r="N3115" s="183">
        <v>237</v>
      </c>
      <c r="O3115" s="183">
        <v>84</v>
      </c>
      <c r="P3115" s="183">
        <v>98</v>
      </c>
      <c r="Q3115" s="183">
        <v>20</v>
      </c>
      <c r="R3115" s="183">
        <v>227</v>
      </c>
      <c r="S3115" s="183">
        <v>94</v>
      </c>
      <c r="T3115" s="183">
        <v>103</v>
      </c>
      <c r="U3115" s="183">
        <v>19</v>
      </c>
      <c r="V3115" s="183">
        <v>221</v>
      </c>
      <c r="W3115" s="183">
        <v>99</v>
      </c>
      <c r="X3115" s="183">
        <v>108</v>
      </c>
      <c r="Y3115" s="183">
        <v>18</v>
      </c>
    </row>
    <row r="3116" spans="1:25" x14ac:dyDescent="0.2">
      <c r="A3116" s="184">
        <v>12375054</v>
      </c>
      <c r="B3116" s="183" t="str">
        <f>[1]店マスタ!B3115</f>
        <v>黒川ミシン電器商会</v>
      </c>
      <c r="C3116" s="183">
        <v>2.5</v>
      </c>
      <c r="D3116" s="183">
        <v>1.5</v>
      </c>
      <c r="E3116" s="183">
        <f>_xlfn.XLOOKUP(A3116,[2]Sheet1!$R:$R,[2]Sheet1!$AB:$AB,"",0)</f>
        <v>1.5</v>
      </c>
      <c r="F3116" s="183">
        <f>_xlfn.XLOOKUP($A3116,[3]【2026年03月度_全社】RFM客層一覧表データ!$A:$A,[3]【2026年03月度_全社】RFM客層一覧表データ!C:C,"",0)</f>
        <v>99</v>
      </c>
      <c r="G3116" s="183">
        <f>_xlfn.XLOOKUP($A3116,[3]【2026年03月度_全社】RFM客層一覧表データ!$A:$A,[3]【2026年03月度_全社】RFM客層一覧表データ!D:D,"",0)</f>
        <v>0</v>
      </c>
      <c r="H3116" s="183">
        <f>_xlfn.XLOOKUP($A3116,[3]【2026年03月度_全社】RFM客層一覧表データ!$A:$A,[3]【2026年03月度_全社】RFM客層一覧表データ!E:E,"",0)</f>
        <v>0</v>
      </c>
      <c r="I3116" s="183">
        <f>_xlfn.XLOOKUP($A3116,[3]【2026年03月度_全社】RFM客層一覧表データ!$A:$A,[3]【2026年03月度_全社】RFM客層一覧表データ!F:F,"",0)</f>
        <v>0</v>
      </c>
      <c r="J3116" s="183">
        <v>129</v>
      </c>
      <c r="K3116" s="183">
        <v>2</v>
      </c>
      <c r="L3116" s="183">
        <v>0</v>
      </c>
      <c r="M3116" s="183">
        <v>0</v>
      </c>
      <c r="N3116" s="183">
        <v>149</v>
      </c>
      <c r="O3116" s="183">
        <v>0</v>
      </c>
      <c r="P3116" s="183">
        <v>0</v>
      </c>
      <c r="Q3116" s="183">
        <v>0</v>
      </c>
      <c r="R3116" s="183">
        <v>167</v>
      </c>
      <c r="S3116" s="183">
        <v>34</v>
      </c>
      <c r="T3116" s="183">
        <v>0</v>
      </c>
      <c r="U3116" s="183">
        <v>0</v>
      </c>
      <c r="V3116" s="183">
        <v>123</v>
      </c>
      <c r="W3116" s="183">
        <v>1</v>
      </c>
      <c r="X3116" s="183">
        <v>0</v>
      </c>
      <c r="Y3116" s="183">
        <v>0</v>
      </c>
    </row>
    <row r="3117" spans="1:25" x14ac:dyDescent="0.2">
      <c r="A3117" s="184">
        <v>12375057</v>
      </c>
      <c r="B3117" s="183" t="str">
        <f>[1]店マスタ!B3116</f>
        <v>東松電器　にしむら</v>
      </c>
      <c r="C3117" s="183">
        <v>2</v>
      </c>
      <c r="D3117" s="183">
        <v>2</v>
      </c>
      <c r="E3117" s="183">
        <f>_xlfn.XLOOKUP(A3117,[2]Sheet1!$R:$R,[2]Sheet1!$AB:$AB,"",0)</f>
        <v>2</v>
      </c>
      <c r="F3117" s="183">
        <f>_xlfn.XLOOKUP($A3117,[3]【2026年03月度_全社】RFM客層一覧表データ!$A:$A,[3]【2026年03月度_全社】RFM客層一覧表データ!C:C,"",0)</f>
        <v>264</v>
      </c>
      <c r="G3117" s="183">
        <f>_xlfn.XLOOKUP($A3117,[3]【2026年03月度_全社】RFM客層一覧表データ!$A:$A,[3]【2026年03月度_全社】RFM客層一覧表データ!D:D,"",0)</f>
        <v>95</v>
      </c>
      <c r="H3117" s="183">
        <f>_xlfn.XLOOKUP($A3117,[3]【2026年03月度_全社】RFM客層一覧表データ!$A:$A,[3]【2026年03月度_全社】RFM客層一覧表データ!E:E,"",0)</f>
        <v>134</v>
      </c>
      <c r="I3117" s="183">
        <f>_xlfn.XLOOKUP($A3117,[3]【2026年03月度_全社】RFM客層一覧表データ!$A:$A,[3]【2026年03月度_全社】RFM客層一覧表データ!F:F,"",0)</f>
        <v>16</v>
      </c>
      <c r="J3117" s="183">
        <v>275</v>
      </c>
      <c r="K3117" s="183">
        <v>114</v>
      </c>
      <c r="L3117" s="183">
        <v>135</v>
      </c>
      <c r="M3117" s="183">
        <v>23</v>
      </c>
      <c r="N3117" s="183">
        <v>273</v>
      </c>
      <c r="O3117" s="183">
        <v>95</v>
      </c>
      <c r="P3117" s="183">
        <v>140</v>
      </c>
      <c r="Q3117" s="183">
        <v>14</v>
      </c>
      <c r="R3117" s="183">
        <v>283</v>
      </c>
      <c r="S3117" s="183">
        <v>111</v>
      </c>
      <c r="T3117" s="183">
        <v>144</v>
      </c>
      <c r="U3117" s="183">
        <v>21</v>
      </c>
      <c r="V3117" s="183">
        <v>292</v>
      </c>
      <c r="W3117" s="183">
        <v>110</v>
      </c>
      <c r="X3117" s="183">
        <v>150</v>
      </c>
      <c r="Y3117" s="183">
        <v>12</v>
      </c>
    </row>
    <row r="3118" spans="1:25" x14ac:dyDescent="0.2">
      <c r="A3118" s="184">
        <v>12375099</v>
      </c>
      <c r="B3118" s="183" t="str">
        <f>[1]店マスタ!B3117</f>
        <v>パナショップ弥富</v>
      </c>
      <c r="C3118" s="183">
        <v>4.5</v>
      </c>
      <c r="D3118" s="183">
        <v>4.5</v>
      </c>
      <c r="E3118" s="183">
        <f>_xlfn.XLOOKUP(A3118,[2]Sheet1!$R:$R,[2]Sheet1!$AB:$AB,"",0)</f>
        <v>4.5</v>
      </c>
      <c r="F3118" s="183">
        <f>_xlfn.XLOOKUP($A3118,[3]【2026年03月度_全社】RFM客層一覧表データ!$A:$A,[3]【2026年03月度_全社】RFM客層一覧表データ!C:C,"",0)</f>
        <v>1011</v>
      </c>
      <c r="G3118" s="183">
        <f>_xlfn.XLOOKUP($A3118,[3]【2026年03月度_全社】RFM客層一覧表データ!$A:$A,[3]【2026年03月度_全社】RFM客層一覧表データ!D:D,"",0)</f>
        <v>506</v>
      </c>
      <c r="H3118" s="183">
        <f>_xlfn.XLOOKUP($A3118,[3]【2026年03月度_全社】RFM客層一覧表データ!$A:$A,[3]【2026年03月度_全社】RFM客層一覧表データ!E:E,"",0)</f>
        <v>543</v>
      </c>
      <c r="I3118" s="183">
        <f>_xlfn.XLOOKUP($A3118,[3]【2026年03月度_全社】RFM客層一覧表データ!$A:$A,[3]【2026年03月度_全社】RFM客層一覧表データ!F:F,"",0)</f>
        <v>108</v>
      </c>
      <c r="J3118" s="183">
        <v>1033</v>
      </c>
      <c r="K3118" s="183">
        <v>507</v>
      </c>
      <c r="L3118" s="183">
        <v>558</v>
      </c>
      <c r="M3118" s="183">
        <v>96</v>
      </c>
      <c r="N3118" s="183">
        <v>1013</v>
      </c>
      <c r="O3118" s="183">
        <v>499</v>
      </c>
      <c r="P3118" s="183">
        <v>544</v>
      </c>
      <c r="Q3118" s="183">
        <v>90</v>
      </c>
      <c r="R3118" s="183">
        <v>1002</v>
      </c>
      <c r="S3118" s="183">
        <v>501</v>
      </c>
      <c r="T3118" s="183">
        <v>538</v>
      </c>
      <c r="U3118" s="183">
        <v>92</v>
      </c>
      <c r="V3118" s="183">
        <v>994</v>
      </c>
      <c r="W3118" s="183">
        <v>508</v>
      </c>
      <c r="X3118" s="183">
        <v>546</v>
      </c>
      <c r="Y3118" s="183">
        <v>100</v>
      </c>
    </row>
    <row r="3119" spans="1:25" x14ac:dyDescent="0.2">
      <c r="A3119" s="184">
        <v>12375125</v>
      </c>
      <c r="B3119" s="183" t="str">
        <f>[1]店マスタ!B3118</f>
        <v>服部電器岩田店</v>
      </c>
      <c r="C3119" s="183">
        <v>1.5</v>
      </c>
      <c r="D3119" s="183">
        <v>1.5</v>
      </c>
      <c r="E3119" s="183">
        <f>_xlfn.XLOOKUP(A3119,[2]Sheet1!$R:$R,[2]Sheet1!$AB:$AB,"",0)</f>
        <v>1.5</v>
      </c>
      <c r="F3119" s="183" t="str">
        <f>_xlfn.XLOOKUP($A3119,[3]【2026年03月度_全社】RFM客層一覧表データ!$A:$A,[3]【2026年03月度_全社】RFM客層一覧表データ!C:C,"",0)</f>
        <v/>
      </c>
      <c r="G3119" s="183" t="str">
        <f>_xlfn.XLOOKUP($A3119,[3]【2026年03月度_全社】RFM客層一覧表データ!$A:$A,[3]【2026年03月度_全社】RFM客層一覧表データ!D:D,"",0)</f>
        <v/>
      </c>
      <c r="H3119" s="183" t="str">
        <f>_xlfn.XLOOKUP($A3119,[3]【2026年03月度_全社】RFM客層一覧表データ!$A:$A,[3]【2026年03月度_全社】RFM客層一覧表データ!E:E,"",0)</f>
        <v/>
      </c>
      <c r="I3119" s="183" t="str">
        <f>_xlfn.XLOOKUP($A3119,[3]【2026年03月度_全社】RFM客層一覧表データ!$A:$A,[3]【2026年03月度_全社】RFM客層一覧表データ!F:F,"",0)</f>
        <v/>
      </c>
      <c r="J3119" s="183">
        <v>0</v>
      </c>
      <c r="K3119" s="183">
        <v>0</v>
      </c>
      <c r="L3119" s="183">
        <v>0</v>
      </c>
      <c r="M3119" s="183">
        <v>0</v>
      </c>
      <c r="N3119" s="183">
        <v>0</v>
      </c>
      <c r="O3119" s="183">
        <v>0</v>
      </c>
      <c r="P3119" s="183">
        <v>0</v>
      </c>
      <c r="Q3119" s="183">
        <v>0</v>
      </c>
      <c r="R3119" s="183">
        <v>0</v>
      </c>
      <c r="S3119" s="183">
        <v>0</v>
      </c>
      <c r="T3119" s="183">
        <v>0</v>
      </c>
      <c r="U3119" s="183">
        <v>0</v>
      </c>
      <c r="V3119" s="183">
        <v>0</v>
      </c>
      <c r="W3119" s="183">
        <v>0</v>
      </c>
      <c r="X3119" s="183">
        <v>0</v>
      </c>
      <c r="Y3119" s="183">
        <v>0</v>
      </c>
    </row>
    <row r="3120" spans="1:25" x14ac:dyDescent="0.2">
      <c r="A3120" s="184">
        <v>12375132</v>
      </c>
      <c r="B3120" s="183" t="str">
        <f>[1]店マスタ!B3119</f>
        <v>比尾野電器（株）</v>
      </c>
      <c r="C3120" s="183">
        <v>1.5</v>
      </c>
      <c r="D3120" s="183">
        <v>1.5</v>
      </c>
      <c r="E3120" s="183">
        <f>_xlfn.XLOOKUP(A3120,[2]Sheet1!$R:$R,[2]Sheet1!$AB:$AB,"",0)</f>
        <v>1.5</v>
      </c>
      <c r="F3120" s="183">
        <f>_xlfn.XLOOKUP($A3120,[3]【2026年03月度_全社】RFM客層一覧表データ!$A:$A,[3]【2026年03月度_全社】RFM客層一覧表データ!C:C,"",0)</f>
        <v>184</v>
      </c>
      <c r="G3120" s="183">
        <f>_xlfn.XLOOKUP($A3120,[3]【2026年03月度_全社】RFM客層一覧表データ!$A:$A,[3]【2026年03月度_全社】RFM客層一覧表データ!D:D,"",0)</f>
        <v>37</v>
      </c>
      <c r="H3120" s="183">
        <f>_xlfn.XLOOKUP($A3120,[3]【2026年03月度_全社】RFM客層一覧表データ!$A:$A,[3]【2026年03月度_全社】RFM客層一覧表データ!E:E,"",0)</f>
        <v>88</v>
      </c>
      <c r="I3120" s="183">
        <f>_xlfn.XLOOKUP($A3120,[3]【2026年03月度_全社】RFM客層一覧表データ!$A:$A,[3]【2026年03月度_全社】RFM客層一覧表データ!F:F,"",0)</f>
        <v>5</v>
      </c>
      <c r="J3120" s="183">
        <v>214</v>
      </c>
      <c r="K3120" s="183">
        <v>49</v>
      </c>
      <c r="L3120" s="183">
        <v>99</v>
      </c>
      <c r="M3120" s="183">
        <v>6</v>
      </c>
      <c r="N3120" s="183">
        <v>240</v>
      </c>
      <c r="O3120" s="183">
        <v>60</v>
      </c>
      <c r="P3120" s="183">
        <v>112</v>
      </c>
      <c r="Q3120" s="183">
        <v>5</v>
      </c>
      <c r="R3120" s="183">
        <v>271</v>
      </c>
      <c r="S3120" s="183">
        <v>85</v>
      </c>
      <c r="T3120" s="183">
        <v>123</v>
      </c>
      <c r="U3120" s="183">
        <v>11</v>
      </c>
      <c r="V3120" s="183">
        <v>288</v>
      </c>
      <c r="W3120" s="183">
        <v>88</v>
      </c>
      <c r="X3120" s="183">
        <v>132</v>
      </c>
      <c r="Y3120" s="183">
        <v>6</v>
      </c>
    </row>
    <row r="3121" spans="1:25" x14ac:dyDescent="0.2">
      <c r="A3121" s="184">
        <v>12375133</v>
      </c>
      <c r="B3121" s="183" t="str">
        <f>[1]店マスタ!B3120</f>
        <v>株式会社　比尾野電気</v>
      </c>
      <c r="C3121" s="183">
        <v>1.5</v>
      </c>
      <c r="D3121" s="183">
        <v>2.5</v>
      </c>
      <c r="E3121" s="183">
        <f>_xlfn.XLOOKUP(A3121,[2]Sheet1!$R:$R,[2]Sheet1!$AB:$AB,"",0)</f>
        <v>2.5</v>
      </c>
      <c r="F3121" s="183">
        <f>_xlfn.XLOOKUP($A3121,[3]【2026年03月度_全社】RFM客層一覧表データ!$A:$A,[3]【2026年03月度_全社】RFM客層一覧表データ!C:C,"",0)</f>
        <v>555</v>
      </c>
      <c r="G3121" s="183">
        <f>_xlfn.XLOOKUP($A3121,[3]【2026年03月度_全社】RFM客層一覧表データ!$A:$A,[3]【2026年03月度_全社】RFM客層一覧表データ!D:D,"",0)</f>
        <v>204</v>
      </c>
      <c r="H3121" s="183">
        <f>_xlfn.XLOOKUP($A3121,[3]【2026年03月度_全社】RFM客層一覧表データ!$A:$A,[3]【2026年03月度_全社】RFM客層一覧表データ!E:E,"",0)</f>
        <v>209</v>
      </c>
      <c r="I3121" s="183">
        <f>_xlfn.XLOOKUP($A3121,[3]【2026年03月度_全社】RFM客層一覧表データ!$A:$A,[3]【2026年03月度_全社】RFM客層一覧表データ!F:F,"",0)</f>
        <v>45</v>
      </c>
      <c r="J3121" s="183">
        <v>562</v>
      </c>
      <c r="K3121" s="183">
        <v>212</v>
      </c>
      <c r="L3121" s="183">
        <v>203</v>
      </c>
      <c r="M3121" s="183">
        <v>56</v>
      </c>
      <c r="N3121" s="183">
        <v>564</v>
      </c>
      <c r="O3121" s="183">
        <v>193</v>
      </c>
      <c r="P3121" s="183">
        <v>205</v>
      </c>
      <c r="Q3121" s="183">
        <v>45</v>
      </c>
      <c r="R3121" s="183">
        <v>573</v>
      </c>
      <c r="S3121" s="183">
        <v>219</v>
      </c>
      <c r="T3121" s="183">
        <v>206</v>
      </c>
      <c r="U3121" s="183">
        <v>55</v>
      </c>
      <c r="V3121" s="183">
        <v>558</v>
      </c>
      <c r="W3121" s="183">
        <v>195</v>
      </c>
      <c r="X3121" s="183">
        <v>215</v>
      </c>
      <c r="Y3121" s="183">
        <v>39</v>
      </c>
    </row>
    <row r="3122" spans="1:25" x14ac:dyDescent="0.2">
      <c r="A3122" s="184">
        <v>12375159</v>
      </c>
      <c r="B3122" s="183" t="str">
        <f>[1]店マスタ!B3121</f>
        <v>みわでんき</v>
      </c>
      <c r="C3122" s="183">
        <v>2.5</v>
      </c>
      <c r="D3122" s="183">
        <v>1.5</v>
      </c>
      <c r="E3122" s="183">
        <f>_xlfn.XLOOKUP(A3122,[2]Sheet1!$R:$R,[2]Sheet1!$AB:$AB,"",0)</f>
        <v>1.5</v>
      </c>
      <c r="F3122" s="183">
        <f>_xlfn.XLOOKUP($A3122,[3]【2026年03月度_全社】RFM客層一覧表データ!$A:$A,[3]【2026年03月度_全社】RFM客層一覧表データ!C:C,"",0)</f>
        <v>213</v>
      </c>
      <c r="G3122" s="183">
        <f>_xlfn.XLOOKUP($A3122,[3]【2026年03月度_全社】RFM客層一覧表データ!$A:$A,[3]【2026年03月度_全社】RFM客層一覧表データ!D:D,"",0)</f>
        <v>32</v>
      </c>
      <c r="H3122" s="183">
        <f>_xlfn.XLOOKUP($A3122,[3]【2026年03月度_全社】RFM客層一覧表データ!$A:$A,[3]【2026年03月度_全社】RFM客層一覧表データ!E:E,"",0)</f>
        <v>153</v>
      </c>
      <c r="I3122" s="183">
        <f>_xlfn.XLOOKUP($A3122,[3]【2026年03月度_全社】RFM客層一覧表データ!$A:$A,[3]【2026年03月度_全社】RFM客層一覧表データ!F:F,"",0)</f>
        <v>0</v>
      </c>
      <c r="J3122" s="183">
        <v>236</v>
      </c>
      <c r="K3122" s="183">
        <v>86</v>
      </c>
      <c r="L3122" s="183">
        <v>168</v>
      </c>
      <c r="M3122" s="183">
        <v>3</v>
      </c>
      <c r="N3122" s="183">
        <v>246</v>
      </c>
      <c r="O3122" s="183">
        <v>105</v>
      </c>
      <c r="P3122" s="183">
        <v>182</v>
      </c>
      <c r="Q3122" s="183">
        <v>2</v>
      </c>
      <c r="R3122" s="183">
        <v>256</v>
      </c>
      <c r="S3122" s="183">
        <v>115</v>
      </c>
      <c r="T3122" s="183">
        <v>192</v>
      </c>
      <c r="U3122" s="183">
        <v>1</v>
      </c>
      <c r="V3122" s="183">
        <v>282</v>
      </c>
      <c r="W3122" s="183">
        <v>123</v>
      </c>
      <c r="X3122" s="183">
        <v>205</v>
      </c>
      <c r="Y3122" s="183">
        <v>2</v>
      </c>
    </row>
    <row r="3123" spans="1:25" x14ac:dyDescent="0.2">
      <c r="A3123" s="184">
        <v>12376011</v>
      </c>
      <c r="B3123" s="183" t="str">
        <f>[1]店マスタ!B3122</f>
        <v>電化のニシダ内海店</v>
      </c>
      <c r="C3123" s="183">
        <v>3</v>
      </c>
      <c r="D3123" s="183">
        <v>3</v>
      </c>
      <c r="E3123" s="183">
        <f>_xlfn.XLOOKUP(A3123,[2]Sheet1!$R:$R,[2]Sheet1!$AB:$AB,"",0)</f>
        <v>3</v>
      </c>
      <c r="F3123" s="183">
        <f>_xlfn.XLOOKUP($A3123,[3]【2026年03月度_全社】RFM客層一覧表データ!$A:$A,[3]【2026年03月度_全社】RFM客層一覧表データ!C:C,"",0)</f>
        <v>395</v>
      </c>
      <c r="G3123" s="183">
        <f>_xlfn.XLOOKUP($A3123,[3]【2026年03月度_全社】RFM客層一覧表データ!$A:$A,[3]【2026年03月度_全社】RFM客層一覧表データ!D:D,"",0)</f>
        <v>16</v>
      </c>
      <c r="H3123" s="183">
        <f>_xlfn.XLOOKUP($A3123,[3]【2026年03月度_全社】RFM客層一覧表データ!$A:$A,[3]【2026年03月度_全社】RFM客層一覧表データ!E:E,"",0)</f>
        <v>262</v>
      </c>
      <c r="I3123" s="183">
        <f>_xlfn.XLOOKUP($A3123,[3]【2026年03月度_全社】RFM客層一覧表データ!$A:$A,[3]【2026年03月度_全社】RFM客層一覧表データ!F:F,"",0)</f>
        <v>0</v>
      </c>
      <c r="J3123" s="183">
        <v>411</v>
      </c>
      <c r="K3123" s="183">
        <v>82</v>
      </c>
      <c r="L3123" s="183">
        <v>284</v>
      </c>
      <c r="M3123" s="183">
        <v>7</v>
      </c>
      <c r="N3123" s="183">
        <v>418</v>
      </c>
      <c r="O3123" s="183">
        <v>121</v>
      </c>
      <c r="P3123" s="183">
        <v>294</v>
      </c>
      <c r="Q3123" s="183">
        <v>3</v>
      </c>
      <c r="R3123" s="183">
        <v>456</v>
      </c>
      <c r="S3123" s="183">
        <v>173</v>
      </c>
      <c r="T3123" s="183">
        <v>312</v>
      </c>
      <c r="U3123" s="183">
        <v>5</v>
      </c>
      <c r="V3123" s="183">
        <v>490</v>
      </c>
      <c r="W3123" s="183">
        <v>206</v>
      </c>
      <c r="X3123" s="183">
        <v>328</v>
      </c>
      <c r="Y3123" s="183">
        <v>4</v>
      </c>
    </row>
    <row r="3124" spans="1:25" x14ac:dyDescent="0.2">
      <c r="A3124" s="184">
        <v>12376021</v>
      </c>
      <c r="B3124" s="183" t="str">
        <f>[1]店マスタ!B3123</f>
        <v>愛電館まるにし</v>
      </c>
      <c r="C3124" s="183">
        <v>1.5</v>
      </c>
      <c r="D3124" s="183">
        <v>1.5</v>
      </c>
      <c r="E3124" s="183">
        <f>_xlfn.XLOOKUP(A3124,[2]Sheet1!$R:$R,[2]Sheet1!$AB:$AB,"",0)</f>
        <v>1.5</v>
      </c>
      <c r="F3124" s="183">
        <f>_xlfn.XLOOKUP($A3124,[3]【2026年03月度_全社】RFM客層一覧表データ!$A:$A,[3]【2026年03月度_全社】RFM客層一覧表データ!C:C,"",0)</f>
        <v>315</v>
      </c>
      <c r="G3124" s="183">
        <f>_xlfn.XLOOKUP($A3124,[3]【2026年03月度_全社】RFM客層一覧表データ!$A:$A,[3]【2026年03月度_全社】RFM客層一覧表データ!D:D,"",0)</f>
        <v>79</v>
      </c>
      <c r="H3124" s="183">
        <f>_xlfn.XLOOKUP($A3124,[3]【2026年03月度_全社】RFM客層一覧表データ!$A:$A,[3]【2026年03月度_全社】RFM客層一覧表データ!E:E,"",0)</f>
        <v>158</v>
      </c>
      <c r="I3124" s="183">
        <f>_xlfn.XLOOKUP($A3124,[3]【2026年03月度_全社】RFM客層一覧表データ!$A:$A,[3]【2026年03月度_全社】RFM客層一覧表データ!F:F,"",0)</f>
        <v>10</v>
      </c>
      <c r="J3124" s="183">
        <v>387</v>
      </c>
      <c r="K3124" s="183">
        <v>93</v>
      </c>
      <c r="L3124" s="183">
        <v>187</v>
      </c>
      <c r="M3124" s="183">
        <v>8</v>
      </c>
      <c r="N3124" s="183">
        <v>440</v>
      </c>
      <c r="O3124" s="183">
        <v>118</v>
      </c>
      <c r="P3124" s="183">
        <v>220</v>
      </c>
      <c r="Q3124" s="183">
        <v>9</v>
      </c>
      <c r="R3124" s="183">
        <v>489</v>
      </c>
      <c r="S3124" s="183">
        <v>131</v>
      </c>
      <c r="T3124" s="183">
        <v>255</v>
      </c>
      <c r="U3124" s="183">
        <v>16</v>
      </c>
      <c r="V3124" s="183">
        <v>527</v>
      </c>
      <c r="W3124" s="183">
        <v>156</v>
      </c>
      <c r="X3124" s="183">
        <v>280</v>
      </c>
      <c r="Y3124" s="183">
        <v>14</v>
      </c>
    </row>
    <row r="3125" spans="1:25" x14ac:dyDescent="0.2">
      <c r="A3125" s="184">
        <v>12376022</v>
      </c>
      <c r="B3125" s="183" t="str">
        <f>[1]店マスタ!B3124</f>
        <v>パナトップ　　　ハヤシデンキ</v>
      </c>
      <c r="C3125" s="183">
        <v>2</v>
      </c>
      <c r="D3125" s="183">
        <v>2</v>
      </c>
      <c r="E3125" s="183">
        <f>_xlfn.XLOOKUP(A3125,[2]Sheet1!$R:$R,[2]Sheet1!$AB:$AB,"",0)</f>
        <v>2</v>
      </c>
      <c r="F3125" s="183">
        <f>_xlfn.XLOOKUP($A3125,[3]【2026年03月度_全社】RFM客層一覧表データ!$A:$A,[3]【2026年03月度_全社】RFM客層一覧表データ!C:C,"",0)</f>
        <v>560</v>
      </c>
      <c r="G3125" s="183">
        <f>_xlfn.XLOOKUP($A3125,[3]【2026年03月度_全社】RFM客層一覧表データ!$A:$A,[3]【2026年03月度_全社】RFM客層一覧表データ!D:D,"",0)</f>
        <v>244</v>
      </c>
      <c r="H3125" s="183">
        <f>_xlfn.XLOOKUP($A3125,[3]【2026年03月度_全社】RFM客層一覧表データ!$A:$A,[3]【2026年03月度_全社】RFM客層一覧表データ!E:E,"",0)</f>
        <v>366</v>
      </c>
      <c r="I3125" s="183">
        <f>_xlfn.XLOOKUP($A3125,[3]【2026年03月度_全社】RFM客層一覧表データ!$A:$A,[3]【2026年03月度_全社】RFM客層一覧表データ!F:F,"",0)</f>
        <v>9</v>
      </c>
      <c r="J3125" s="183">
        <v>600</v>
      </c>
      <c r="K3125" s="183">
        <v>255</v>
      </c>
      <c r="L3125" s="183">
        <v>383</v>
      </c>
      <c r="M3125" s="183">
        <v>12</v>
      </c>
      <c r="N3125" s="183">
        <v>636</v>
      </c>
      <c r="O3125" s="183">
        <v>264</v>
      </c>
      <c r="P3125" s="183">
        <v>397</v>
      </c>
      <c r="Q3125" s="183">
        <v>9</v>
      </c>
      <c r="R3125" s="183">
        <v>672</v>
      </c>
      <c r="S3125" s="183">
        <v>300</v>
      </c>
      <c r="T3125" s="183">
        <v>421</v>
      </c>
      <c r="U3125" s="183">
        <v>12</v>
      </c>
      <c r="V3125" s="183">
        <v>692</v>
      </c>
      <c r="W3125" s="183">
        <v>310</v>
      </c>
      <c r="X3125" s="183">
        <v>445</v>
      </c>
      <c r="Y3125" s="183">
        <v>8</v>
      </c>
    </row>
    <row r="3126" spans="1:25" x14ac:dyDescent="0.2">
      <c r="A3126" s="184">
        <v>12376033</v>
      </c>
      <c r="B3126" s="183" t="str">
        <f>[1]店マスタ!B3125</f>
        <v>柳電機株式会社</v>
      </c>
      <c r="C3126" s="183">
        <v>10</v>
      </c>
      <c r="D3126" s="183">
        <v>6</v>
      </c>
      <c r="E3126" s="183">
        <f>_xlfn.XLOOKUP(A3126,[2]Sheet1!$R:$R,[2]Sheet1!$AB:$AB,"",0)</f>
        <v>6</v>
      </c>
      <c r="F3126" s="183" t="str">
        <f>_xlfn.XLOOKUP($A3126,[3]【2026年03月度_全社】RFM客層一覧表データ!$A:$A,[3]【2026年03月度_全社】RFM客層一覧表データ!C:C,"",0)</f>
        <v/>
      </c>
      <c r="G3126" s="183" t="str">
        <f>_xlfn.XLOOKUP($A3126,[3]【2026年03月度_全社】RFM客層一覧表データ!$A:$A,[3]【2026年03月度_全社】RFM客層一覧表データ!D:D,"",0)</f>
        <v/>
      </c>
      <c r="H3126" s="183" t="str">
        <f>_xlfn.XLOOKUP($A3126,[3]【2026年03月度_全社】RFM客層一覧表データ!$A:$A,[3]【2026年03月度_全社】RFM客層一覧表データ!E:E,"",0)</f>
        <v/>
      </c>
      <c r="I3126" s="183" t="str">
        <f>_xlfn.XLOOKUP($A3126,[3]【2026年03月度_全社】RFM客層一覧表データ!$A:$A,[3]【2026年03月度_全社】RFM客層一覧表データ!F:F,"",0)</f>
        <v/>
      </c>
      <c r="J3126" s="183">
        <v>0</v>
      </c>
      <c r="K3126" s="183">
        <v>0</v>
      </c>
      <c r="L3126" s="183">
        <v>0</v>
      </c>
      <c r="M3126" s="183">
        <v>0</v>
      </c>
      <c r="N3126" s="183">
        <v>0</v>
      </c>
      <c r="O3126" s="183">
        <v>0</v>
      </c>
      <c r="P3126" s="183">
        <v>0</v>
      </c>
      <c r="Q3126" s="183">
        <v>0</v>
      </c>
      <c r="R3126" s="183">
        <v>0</v>
      </c>
      <c r="S3126" s="183">
        <v>0</v>
      </c>
      <c r="T3126" s="183">
        <v>0</v>
      </c>
      <c r="U3126" s="183">
        <v>0</v>
      </c>
      <c r="V3126" s="183">
        <v>0</v>
      </c>
      <c r="W3126" s="183">
        <v>0</v>
      </c>
      <c r="X3126" s="183">
        <v>0</v>
      </c>
      <c r="Y3126" s="183">
        <v>0</v>
      </c>
    </row>
    <row r="3127" spans="1:25" x14ac:dyDescent="0.2">
      <c r="A3127" s="184">
        <v>12376044</v>
      </c>
      <c r="B3127" s="183" t="str">
        <f>[1]店マスタ!B3126</f>
        <v>ジョイシティ　ヤナギデンキ</v>
      </c>
      <c r="C3127" s="183">
        <v>1.5</v>
      </c>
      <c r="D3127" s="183">
        <v>1.5</v>
      </c>
      <c r="E3127" s="183">
        <f>_xlfn.XLOOKUP(A3127,[2]Sheet1!$R:$R,[2]Sheet1!$AB:$AB,"",0)</f>
        <v>1.5</v>
      </c>
      <c r="F3127" s="183" t="str">
        <f>_xlfn.XLOOKUP($A3127,[3]【2026年03月度_全社】RFM客層一覧表データ!$A:$A,[3]【2026年03月度_全社】RFM客層一覧表データ!C:C,"",0)</f>
        <v/>
      </c>
      <c r="G3127" s="183" t="str">
        <f>_xlfn.XLOOKUP($A3127,[3]【2026年03月度_全社】RFM客層一覧表データ!$A:$A,[3]【2026年03月度_全社】RFM客層一覧表データ!D:D,"",0)</f>
        <v/>
      </c>
      <c r="H3127" s="183" t="str">
        <f>_xlfn.XLOOKUP($A3127,[3]【2026年03月度_全社】RFM客層一覧表データ!$A:$A,[3]【2026年03月度_全社】RFM客層一覧表データ!E:E,"",0)</f>
        <v/>
      </c>
      <c r="I3127" s="183" t="str">
        <f>_xlfn.XLOOKUP($A3127,[3]【2026年03月度_全社】RFM客層一覧表データ!$A:$A,[3]【2026年03月度_全社】RFM客層一覧表データ!F:F,"",0)</f>
        <v/>
      </c>
      <c r="J3127" s="183">
        <v>0</v>
      </c>
      <c r="K3127" s="183">
        <v>0</v>
      </c>
      <c r="L3127" s="183">
        <v>0</v>
      </c>
      <c r="M3127" s="183">
        <v>0</v>
      </c>
      <c r="N3127" s="183">
        <v>0</v>
      </c>
      <c r="O3127" s="183">
        <v>0</v>
      </c>
      <c r="P3127" s="183">
        <v>0</v>
      </c>
      <c r="Q3127" s="183">
        <v>0</v>
      </c>
      <c r="R3127" s="183">
        <v>0</v>
      </c>
      <c r="S3127" s="183">
        <v>0</v>
      </c>
      <c r="T3127" s="183">
        <v>0</v>
      </c>
      <c r="U3127" s="183">
        <v>0</v>
      </c>
      <c r="V3127" s="183">
        <v>0</v>
      </c>
      <c r="W3127" s="183">
        <v>0</v>
      </c>
      <c r="X3127" s="183">
        <v>0</v>
      </c>
      <c r="Y3127" s="183">
        <v>0</v>
      </c>
    </row>
    <row r="3128" spans="1:25" x14ac:dyDescent="0.2">
      <c r="A3128" s="184">
        <v>12376060</v>
      </c>
      <c r="B3128" s="183" t="str">
        <f>[1]店マスタ!B3127</f>
        <v>青木電気店</v>
      </c>
      <c r="C3128" s="183">
        <v>1.5</v>
      </c>
      <c r="D3128" s="183">
        <v>0</v>
      </c>
      <c r="E3128" s="183" t="str">
        <f>_xlfn.XLOOKUP(A3128,[2]Sheet1!$R:$R,[2]Sheet1!$AB:$AB,"",0)</f>
        <v/>
      </c>
      <c r="F3128" s="183" t="str">
        <f>_xlfn.XLOOKUP($A3128,[3]【2026年03月度_全社】RFM客層一覧表データ!$A:$A,[3]【2026年03月度_全社】RFM客層一覧表データ!C:C,"",0)</f>
        <v/>
      </c>
      <c r="G3128" s="183" t="str">
        <f>_xlfn.XLOOKUP($A3128,[3]【2026年03月度_全社】RFM客層一覧表データ!$A:$A,[3]【2026年03月度_全社】RFM客層一覧表データ!D:D,"",0)</f>
        <v/>
      </c>
      <c r="H3128" s="183" t="str">
        <f>_xlfn.XLOOKUP($A3128,[3]【2026年03月度_全社】RFM客層一覧表データ!$A:$A,[3]【2026年03月度_全社】RFM客層一覧表データ!E:E,"",0)</f>
        <v/>
      </c>
      <c r="I3128" s="183" t="str">
        <f>_xlfn.XLOOKUP($A3128,[3]【2026年03月度_全社】RFM客層一覧表データ!$A:$A,[3]【2026年03月度_全社】RFM客層一覧表データ!F:F,"",0)</f>
        <v/>
      </c>
      <c r="J3128" s="183">
        <v>0</v>
      </c>
      <c r="K3128" s="183">
        <v>0</v>
      </c>
      <c r="L3128" s="183">
        <v>0</v>
      </c>
      <c r="M3128" s="183">
        <v>0</v>
      </c>
      <c r="N3128" s="183">
        <v>0</v>
      </c>
      <c r="O3128" s="183">
        <v>0</v>
      </c>
      <c r="P3128" s="183">
        <v>0</v>
      </c>
      <c r="Q3128" s="183">
        <v>0</v>
      </c>
      <c r="R3128" s="183">
        <v>0</v>
      </c>
      <c r="S3128" s="183">
        <v>0</v>
      </c>
      <c r="T3128" s="183">
        <v>0</v>
      </c>
      <c r="U3128" s="183">
        <v>0</v>
      </c>
      <c r="V3128" s="183">
        <v>0</v>
      </c>
      <c r="W3128" s="183">
        <v>0</v>
      </c>
      <c r="X3128" s="183">
        <v>0</v>
      </c>
      <c r="Y3128" s="183">
        <v>0</v>
      </c>
    </row>
    <row r="3129" spans="1:25" x14ac:dyDescent="0.2">
      <c r="A3129" s="184">
        <v>12376070</v>
      </c>
      <c r="B3129" s="183" t="str">
        <f>[1]店マスタ!B3128</f>
        <v>マセ電気商会</v>
      </c>
      <c r="C3129" s="183">
        <v>3</v>
      </c>
      <c r="D3129" s="183">
        <v>2</v>
      </c>
      <c r="E3129" s="183">
        <f>_xlfn.XLOOKUP(A3129,[2]Sheet1!$R:$R,[2]Sheet1!$AB:$AB,"",0)</f>
        <v>2</v>
      </c>
      <c r="F3129" s="183" t="str">
        <f>_xlfn.XLOOKUP($A3129,[3]【2026年03月度_全社】RFM客層一覧表データ!$A:$A,[3]【2026年03月度_全社】RFM客層一覧表データ!C:C,"",0)</f>
        <v/>
      </c>
      <c r="G3129" s="183" t="str">
        <f>_xlfn.XLOOKUP($A3129,[3]【2026年03月度_全社】RFM客層一覧表データ!$A:$A,[3]【2026年03月度_全社】RFM客層一覧表データ!D:D,"",0)</f>
        <v/>
      </c>
      <c r="H3129" s="183" t="str">
        <f>_xlfn.XLOOKUP($A3129,[3]【2026年03月度_全社】RFM客層一覧表データ!$A:$A,[3]【2026年03月度_全社】RFM客層一覧表データ!E:E,"",0)</f>
        <v/>
      </c>
      <c r="I3129" s="183" t="str">
        <f>_xlfn.XLOOKUP($A3129,[3]【2026年03月度_全社】RFM客層一覧表データ!$A:$A,[3]【2026年03月度_全社】RFM客層一覧表データ!F:F,"",0)</f>
        <v/>
      </c>
      <c r="J3129" s="183">
        <v>0</v>
      </c>
      <c r="K3129" s="183">
        <v>0</v>
      </c>
      <c r="L3129" s="183">
        <v>0</v>
      </c>
      <c r="M3129" s="183">
        <v>0</v>
      </c>
      <c r="N3129" s="183">
        <v>0</v>
      </c>
      <c r="O3129" s="183">
        <v>0</v>
      </c>
      <c r="P3129" s="183">
        <v>0</v>
      </c>
      <c r="Q3129" s="183">
        <v>0</v>
      </c>
      <c r="R3129" s="183">
        <v>0</v>
      </c>
      <c r="S3129" s="183">
        <v>0</v>
      </c>
      <c r="T3129" s="183">
        <v>0</v>
      </c>
      <c r="U3129" s="183">
        <v>0</v>
      </c>
      <c r="V3129" s="183">
        <v>0</v>
      </c>
      <c r="W3129" s="183">
        <v>0</v>
      </c>
      <c r="X3129" s="183">
        <v>0</v>
      </c>
      <c r="Y3129" s="183">
        <v>0</v>
      </c>
    </row>
    <row r="3130" spans="1:25" x14ac:dyDescent="0.2">
      <c r="A3130" s="184">
        <v>12376290</v>
      </c>
      <c r="B3130" s="183" t="str">
        <f>[1]店マスタ!B3129</f>
        <v>モミヤマデンキ</v>
      </c>
      <c r="C3130" s="183">
        <v>2</v>
      </c>
      <c r="D3130" s="183">
        <v>2</v>
      </c>
      <c r="E3130" s="183">
        <f>_xlfn.XLOOKUP(A3130,[2]Sheet1!$R:$R,[2]Sheet1!$AB:$AB,"",0)</f>
        <v>2</v>
      </c>
      <c r="F3130" s="183" t="str">
        <f>_xlfn.XLOOKUP($A3130,[3]【2026年03月度_全社】RFM客層一覧表データ!$A:$A,[3]【2026年03月度_全社】RFM客層一覧表データ!C:C,"",0)</f>
        <v/>
      </c>
      <c r="G3130" s="183" t="str">
        <f>_xlfn.XLOOKUP($A3130,[3]【2026年03月度_全社】RFM客層一覧表データ!$A:$A,[3]【2026年03月度_全社】RFM客層一覧表データ!D:D,"",0)</f>
        <v/>
      </c>
      <c r="H3130" s="183" t="str">
        <f>_xlfn.XLOOKUP($A3130,[3]【2026年03月度_全社】RFM客層一覧表データ!$A:$A,[3]【2026年03月度_全社】RFM客層一覧表データ!E:E,"",0)</f>
        <v/>
      </c>
      <c r="I3130" s="183" t="str">
        <f>_xlfn.XLOOKUP($A3130,[3]【2026年03月度_全社】RFM客層一覧表データ!$A:$A,[3]【2026年03月度_全社】RFM客層一覧表データ!F:F,"",0)</f>
        <v/>
      </c>
      <c r="J3130" s="183">
        <v>0</v>
      </c>
      <c r="K3130" s="183">
        <v>0</v>
      </c>
      <c r="L3130" s="183">
        <v>0</v>
      </c>
      <c r="M3130" s="183">
        <v>0</v>
      </c>
      <c r="N3130" s="183">
        <v>0</v>
      </c>
      <c r="O3130" s="183">
        <v>0</v>
      </c>
      <c r="P3130" s="183">
        <v>0</v>
      </c>
      <c r="Q3130" s="183">
        <v>0</v>
      </c>
      <c r="R3130" s="183">
        <v>0</v>
      </c>
      <c r="S3130" s="183">
        <v>0</v>
      </c>
      <c r="T3130" s="183">
        <v>0</v>
      </c>
      <c r="U3130" s="183">
        <v>0</v>
      </c>
      <c r="V3130" s="183">
        <v>0</v>
      </c>
      <c r="W3130" s="183">
        <v>0</v>
      </c>
      <c r="X3130" s="183">
        <v>0</v>
      </c>
      <c r="Y3130" s="183">
        <v>0</v>
      </c>
    </row>
    <row r="3131" spans="1:25" x14ac:dyDescent="0.2">
      <c r="A3131" s="184">
        <v>12376404</v>
      </c>
      <c r="B3131" s="183" t="str">
        <f>[1]店マスタ!B3130</f>
        <v>株式会社長坂電気商会</v>
      </c>
      <c r="C3131" s="183">
        <v>3.5</v>
      </c>
      <c r="D3131" s="183">
        <v>2.5</v>
      </c>
      <c r="E3131" s="183">
        <f>_xlfn.XLOOKUP(A3131,[2]Sheet1!$R:$R,[2]Sheet1!$AB:$AB,"",0)</f>
        <v>2.5</v>
      </c>
      <c r="F3131" s="183">
        <f>_xlfn.XLOOKUP($A3131,[3]【2026年03月度_全社】RFM客層一覧表データ!$A:$A,[3]【2026年03月度_全社】RFM客層一覧表データ!C:C,"",0)</f>
        <v>1108</v>
      </c>
      <c r="G3131" s="183">
        <f>_xlfn.XLOOKUP($A3131,[3]【2026年03月度_全社】RFM客層一覧表データ!$A:$A,[3]【2026年03月度_全社】RFM客層一覧表データ!D:D,"",0)</f>
        <v>571</v>
      </c>
      <c r="H3131" s="183">
        <f>_xlfn.XLOOKUP($A3131,[3]【2026年03月度_全社】RFM客層一覧表データ!$A:$A,[3]【2026年03月度_全社】RFM客層一覧表データ!E:E,"",0)</f>
        <v>713</v>
      </c>
      <c r="I3131" s="183">
        <f>_xlfn.XLOOKUP($A3131,[3]【2026年03月度_全社】RFM客層一覧表データ!$A:$A,[3]【2026年03月度_全社】RFM客層一覧表データ!F:F,"",0)</f>
        <v>41</v>
      </c>
      <c r="J3131" s="183">
        <v>1144</v>
      </c>
      <c r="K3131" s="183">
        <v>583</v>
      </c>
      <c r="L3131" s="183">
        <v>717</v>
      </c>
      <c r="M3131" s="183">
        <v>46</v>
      </c>
      <c r="N3131" s="183">
        <v>1168</v>
      </c>
      <c r="O3131" s="183">
        <v>621</v>
      </c>
      <c r="P3131" s="183">
        <v>720</v>
      </c>
      <c r="Q3131" s="183">
        <v>74</v>
      </c>
      <c r="R3131" s="183">
        <v>1160</v>
      </c>
      <c r="S3131" s="183">
        <v>576</v>
      </c>
      <c r="T3131" s="183">
        <v>726</v>
      </c>
      <c r="U3131" s="183">
        <v>38</v>
      </c>
      <c r="V3131" s="183">
        <v>1203</v>
      </c>
      <c r="W3131" s="183">
        <v>581</v>
      </c>
      <c r="X3131" s="183">
        <v>749</v>
      </c>
      <c r="Y3131" s="183">
        <v>30</v>
      </c>
    </row>
    <row r="3132" spans="1:25" x14ac:dyDescent="0.2">
      <c r="A3132" s="184">
        <v>12376410</v>
      </c>
      <c r="B3132" s="183" t="str">
        <f>[1]店マスタ!B3131</f>
        <v>中川でんき　スパイスにいみ</v>
      </c>
      <c r="C3132" s="183">
        <v>7.5</v>
      </c>
      <c r="D3132" s="183">
        <v>7.5</v>
      </c>
      <c r="E3132" s="183">
        <f>_xlfn.XLOOKUP(A3132,[2]Sheet1!$R:$R,[2]Sheet1!$AB:$AB,"",0)</f>
        <v>7.5</v>
      </c>
      <c r="F3132" s="183">
        <f>_xlfn.XLOOKUP($A3132,[3]【2026年03月度_全社】RFM客層一覧表データ!$A:$A,[3]【2026年03月度_全社】RFM客層一覧表データ!C:C,"",0)</f>
        <v>1328</v>
      </c>
      <c r="G3132" s="183">
        <f>_xlfn.XLOOKUP($A3132,[3]【2026年03月度_全社】RFM客層一覧表データ!$A:$A,[3]【2026年03月度_全社】RFM客層一覧表データ!D:D,"",0)</f>
        <v>542</v>
      </c>
      <c r="H3132" s="183">
        <f>_xlfn.XLOOKUP($A3132,[3]【2026年03月度_全社】RFM客層一覧表データ!$A:$A,[3]【2026年03月度_全社】RFM客層一覧表データ!E:E,"",0)</f>
        <v>548</v>
      </c>
      <c r="I3132" s="183">
        <f>_xlfn.XLOOKUP($A3132,[3]【2026年03月度_全社】RFM客層一覧表データ!$A:$A,[3]【2026年03月度_全社】RFM客層一覧表データ!F:F,"",0)</f>
        <v>111</v>
      </c>
      <c r="J3132" s="183">
        <v>1330</v>
      </c>
      <c r="K3132" s="183">
        <v>545</v>
      </c>
      <c r="L3132" s="183">
        <v>533</v>
      </c>
      <c r="M3132" s="183">
        <v>121</v>
      </c>
      <c r="N3132" s="183">
        <v>1327</v>
      </c>
      <c r="O3132" s="183">
        <v>530</v>
      </c>
      <c r="P3132" s="183">
        <v>541</v>
      </c>
      <c r="Q3132" s="183">
        <v>102</v>
      </c>
      <c r="R3132" s="183">
        <v>1354</v>
      </c>
      <c r="S3132" s="183">
        <v>550</v>
      </c>
      <c r="T3132" s="183">
        <v>538</v>
      </c>
      <c r="U3132" s="183">
        <v>145</v>
      </c>
      <c r="V3132" s="183">
        <v>1307</v>
      </c>
      <c r="W3132" s="183">
        <v>536</v>
      </c>
      <c r="X3132" s="183">
        <v>556</v>
      </c>
      <c r="Y3132" s="183">
        <v>145</v>
      </c>
    </row>
    <row r="3133" spans="1:25" x14ac:dyDescent="0.2">
      <c r="A3133" s="184">
        <v>12376413</v>
      </c>
      <c r="B3133" s="183" t="str">
        <f>[1]店マスタ!B3132</f>
        <v>松村電器サービス</v>
      </c>
      <c r="C3133" s="183">
        <v>1.5</v>
      </c>
      <c r="D3133" s="183">
        <v>1.5</v>
      </c>
      <c r="E3133" s="183">
        <f>_xlfn.XLOOKUP(A3133,[2]Sheet1!$R:$R,[2]Sheet1!$AB:$AB,"",0)</f>
        <v>1.5</v>
      </c>
      <c r="F3133" s="183">
        <f>_xlfn.XLOOKUP($A3133,[3]【2026年03月度_全社】RFM客層一覧表データ!$A:$A,[3]【2026年03月度_全社】RFM客層一覧表データ!C:C,"",0)</f>
        <v>148</v>
      </c>
      <c r="G3133" s="183">
        <f>_xlfn.XLOOKUP($A3133,[3]【2026年03月度_全社】RFM客層一覧表データ!$A:$A,[3]【2026年03月度_全社】RFM客層一覧表データ!D:D,"",0)</f>
        <v>46</v>
      </c>
      <c r="H3133" s="183">
        <f>_xlfn.XLOOKUP($A3133,[3]【2026年03月度_全社】RFM客層一覧表データ!$A:$A,[3]【2026年03月度_全社】RFM客層一覧表データ!E:E,"",0)</f>
        <v>58</v>
      </c>
      <c r="I3133" s="183">
        <f>_xlfn.XLOOKUP($A3133,[3]【2026年03月度_全社】RFM客層一覧表データ!$A:$A,[3]【2026年03月度_全社】RFM客層一覧表データ!F:F,"",0)</f>
        <v>9</v>
      </c>
      <c r="J3133" s="183">
        <v>168</v>
      </c>
      <c r="K3133" s="183">
        <v>50</v>
      </c>
      <c r="L3133" s="183">
        <v>64</v>
      </c>
      <c r="M3133" s="183">
        <v>8</v>
      </c>
      <c r="N3133" s="183">
        <v>178</v>
      </c>
      <c r="O3133" s="183">
        <v>44</v>
      </c>
      <c r="P3133" s="183">
        <v>72</v>
      </c>
      <c r="Q3133" s="183">
        <v>11</v>
      </c>
      <c r="R3133" s="183">
        <v>204</v>
      </c>
      <c r="S3133" s="183">
        <v>43</v>
      </c>
      <c r="T3133" s="183">
        <v>84</v>
      </c>
      <c r="U3133" s="183">
        <v>4</v>
      </c>
      <c r="V3133" s="183">
        <v>245</v>
      </c>
      <c r="W3133" s="183">
        <v>60</v>
      </c>
      <c r="X3133" s="183">
        <v>95</v>
      </c>
      <c r="Y3133" s="183">
        <v>12</v>
      </c>
    </row>
    <row r="3134" spans="1:25" x14ac:dyDescent="0.2">
      <c r="A3134" s="184">
        <v>12377002</v>
      </c>
      <c r="B3134" s="183" t="str">
        <f>[1]店マスタ!B3133</f>
        <v>プラスでんきいしかわ</v>
      </c>
      <c r="C3134" s="183">
        <v>5</v>
      </c>
      <c r="D3134" s="183">
        <v>5</v>
      </c>
      <c r="E3134" s="183">
        <f>_xlfn.XLOOKUP(A3134,[2]Sheet1!$R:$R,[2]Sheet1!$AB:$AB,"",0)</f>
        <v>5</v>
      </c>
      <c r="F3134" s="183">
        <f>_xlfn.XLOOKUP($A3134,[3]【2026年03月度_全社】RFM客層一覧表データ!$A:$A,[3]【2026年03月度_全社】RFM客層一覧表データ!C:C,"",0)</f>
        <v>917</v>
      </c>
      <c r="G3134" s="183">
        <f>_xlfn.XLOOKUP($A3134,[3]【2026年03月度_全社】RFM客層一覧表データ!$A:$A,[3]【2026年03月度_全社】RFM客層一覧表データ!D:D,"",0)</f>
        <v>403</v>
      </c>
      <c r="H3134" s="183">
        <f>_xlfn.XLOOKUP($A3134,[3]【2026年03月度_全社】RFM客層一覧表データ!$A:$A,[3]【2026年03月度_全社】RFM客層一覧表データ!E:E,"",0)</f>
        <v>603</v>
      </c>
      <c r="I3134" s="183">
        <f>_xlfn.XLOOKUP($A3134,[3]【2026年03月度_全社】RFM客層一覧表データ!$A:$A,[3]【2026年03月度_全社】RFM客層一覧表データ!F:F,"",0)</f>
        <v>33</v>
      </c>
      <c r="J3134" s="183">
        <v>919</v>
      </c>
      <c r="K3134" s="183">
        <v>438</v>
      </c>
      <c r="L3134" s="183">
        <v>624</v>
      </c>
      <c r="M3134" s="183">
        <v>29</v>
      </c>
      <c r="N3134" s="183">
        <v>945</v>
      </c>
      <c r="O3134" s="183">
        <v>469</v>
      </c>
      <c r="P3134" s="183">
        <v>631</v>
      </c>
      <c r="Q3134" s="183">
        <v>33</v>
      </c>
      <c r="R3134" s="183">
        <v>956</v>
      </c>
      <c r="S3134" s="183">
        <v>494</v>
      </c>
      <c r="T3134" s="183">
        <v>648</v>
      </c>
      <c r="U3134" s="183">
        <v>31</v>
      </c>
      <c r="V3134" s="183">
        <v>966</v>
      </c>
      <c r="W3134" s="183">
        <v>475</v>
      </c>
      <c r="X3134" s="183">
        <v>646</v>
      </c>
      <c r="Y3134" s="183">
        <v>34</v>
      </c>
    </row>
    <row r="3135" spans="1:25" x14ac:dyDescent="0.2">
      <c r="A3135" s="184">
        <v>12377015</v>
      </c>
      <c r="B3135" s="183" t="str">
        <f>[1]店マスタ!B3134</f>
        <v>サンエス電業南店</v>
      </c>
      <c r="C3135" s="183">
        <v>2.5</v>
      </c>
      <c r="D3135" s="183">
        <v>2.5</v>
      </c>
      <c r="E3135" s="183">
        <f>_xlfn.XLOOKUP(A3135,[2]Sheet1!$R:$R,[2]Sheet1!$AB:$AB,"",0)</f>
        <v>2.5</v>
      </c>
      <c r="F3135" s="183">
        <f>_xlfn.XLOOKUP($A3135,[3]【2026年03月度_全社】RFM客層一覧表データ!$A:$A,[3]【2026年03月度_全社】RFM客層一覧表データ!C:C,"",0)</f>
        <v>322</v>
      </c>
      <c r="G3135" s="183">
        <f>_xlfn.XLOOKUP($A3135,[3]【2026年03月度_全社】RFM客層一覧表データ!$A:$A,[3]【2026年03月度_全社】RFM客層一覧表データ!D:D,"",0)</f>
        <v>141</v>
      </c>
      <c r="H3135" s="183">
        <f>_xlfn.XLOOKUP($A3135,[3]【2026年03月度_全社】RFM客層一覧表データ!$A:$A,[3]【2026年03月度_全社】RFM客層一覧表データ!E:E,"",0)</f>
        <v>207</v>
      </c>
      <c r="I3135" s="183">
        <f>_xlfn.XLOOKUP($A3135,[3]【2026年03月度_全社】RFM客層一覧表データ!$A:$A,[3]【2026年03月度_全社】RFM客層一覧表データ!F:F,"",0)</f>
        <v>6</v>
      </c>
      <c r="J3135" s="183">
        <v>338</v>
      </c>
      <c r="K3135" s="183">
        <v>163</v>
      </c>
      <c r="L3135" s="183">
        <v>212</v>
      </c>
      <c r="M3135" s="183">
        <v>9</v>
      </c>
      <c r="N3135" s="183">
        <v>344</v>
      </c>
      <c r="O3135" s="183">
        <v>159</v>
      </c>
      <c r="P3135" s="183">
        <v>221</v>
      </c>
      <c r="Q3135" s="183">
        <v>6</v>
      </c>
      <c r="R3135" s="183">
        <v>364</v>
      </c>
      <c r="S3135" s="183">
        <v>176</v>
      </c>
      <c r="T3135" s="183">
        <v>235</v>
      </c>
      <c r="U3135" s="183">
        <v>13</v>
      </c>
      <c r="V3135" s="183">
        <v>370</v>
      </c>
      <c r="W3135" s="183">
        <v>180</v>
      </c>
      <c r="X3135" s="183">
        <v>239</v>
      </c>
      <c r="Y3135" s="183">
        <v>16</v>
      </c>
    </row>
    <row r="3136" spans="1:25" x14ac:dyDescent="0.2">
      <c r="A3136" s="184">
        <v>12377018</v>
      </c>
      <c r="B3136" s="183" t="str">
        <f>[1]店マスタ!B3135</f>
        <v>サンエス電業吉田店</v>
      </c>
      <c r="C3136" s="183">
        <v>3</v>
      </c>
      <c r="D3136" s="183">
        <v>2.5</v>
      </c>
      <c r="E3136" s="183">
        <f>_xlfn.XLOOKUP(A3136,[2]Sheet1!$R:$R,[2]Sheet1!$AB:$AB,"",0)</f>
        <v>2.5</v>
      </c>
      <c r="F3136" s="183">
        <f>_xlfn.XLOOKUP($A3136,[3]【2026年03月度_全社】RFM客層一覧表データ!$A:$A,[3]【2026年03月度_全社】RFM客層一覧表データ!C:C,"",0)</f>
        <v>590</v>
      </c>
      <c r="G3136" s="183">
        <f>_xlfn.XLOOKUP($A3136,[3]【2026年03月度_全社】RFM客層一覧表データ!$A:$A,[3]【2026年03月度_全社】RFM客層一覧表データ!D:D,"",0)</f>
        <v>313</v>
      </c>
      <c r="H3136" s="183">
        <f>_xlfn.XLOOKUP($A3136,[3]【2026年03月度_全社】RFM客層一覧表データ!$A:$A,[3]【2026年03月度_全社】RFM客層一覧表データ!E:E,"",0)</f>
        <v>363</v>
      </c>
      <c r="I3136" s="183">
        <f>_xlfn.XLOOKUP($A3136,[3]【2026年03月度_全社】RFM客層一覧表データ!$A:$A,[3]【2026年03月度_全社】RFM客層一覧表データ!F:F,"",0)</f>
        <v>38</v>
      </c>
      <c r="J3136" s="183">
        <v>582</v>
      </c>
      <c r="K3136" s="183">
        <v>274</v>
      </c>
      <c r="L3136" s="183">
        <v>349</v>
      </c>
      <c r="M3136" s="183">
        <v>37</v>
      </c>
      <c r="N3136" s="183">
        <v>571</v>
      </c>
      <c r="O3136" s="183">
        <v>295</v>
      </c>
      <c r="P3136" s="183">
        <v>358</v>
      </c>
      <c r="Q3136" s="183">
        <v>37</v>
      </c>
      <c r="R3136" s="183">
        <v>569</v>
      </c>
      <c r="S3136" s="183">
        <v>283</v>
      </c>
      <c r="T3136" s="183">
        <v>353</v>
      </c>
      <c r="U3136" s="183">
        <v>28</v>
      </c>
      <c r="V3136" s="183">
        <v>572</v>
      </c>
      <c r="W3136" s="183">
        <v>278</v>
      </c>
      <c r="X3136" s="183">
        <v>364</v>
      </c>
      <c r="Y3136" s="183">
        <v>27</v>
      </c>
    </row>
    <row r="3137" spans="1:25" x14ac:dyDescent="0.2">
      <c r="A3137" s="184">
        <v>12377020</v>
      </c>
      <c r="B3137" s="183" t="str">
        <f>[1]店マスタ!B3136</f>
        <v>ユアーズすずき</v>
      </c>
      <c r="C3137" s="183">
        <v>1.5</v>
      </c>
      <c r="D3137" s="183">
        <v>1.5</v>
      </c>
      <c r="E3137" s="183">
        <f>_xlfn.XLOOKUP(A3137,[2]Sheet1!$R:$R,[2]Sheet1!$AB:$AB,"",0)</f>
        <v>1.5</v>
      </c>
      <c r="F3137" s="183" t="str">
        <f>_xlfn.XLOOKUP($A3137,[3]【2026年03月度_全社】RFM客層一覧表データ!$A:$A,[3]【2026年03月度_全社】RFM客層一覧表データ!C:C,"",0)</f>
        <v/>
      </c>
      <c r="G3137" s="183" t="str">
        <f>_xlfn.XLOOKUP($A3137,[3]【2026年03月度_全社】RFM客層一覧表データ!$A:$A,[3]【2026年03月度_全社】RFM客層一覧表データ!D:D,"",0)</f>
        <v/>
      </c>
      <c r="H3137" s="183" t="str">
        <f>_xlfn.XLOOKUP($A3137,[3]【2026年03月度_全社】RFM客層一覧表データ!$A:$A,[3]【2026年03月度_全社】RFM客層一覧表データ!E:E,"",0)</f>
        <v/>
      </c>
      <c r="I3137" s="183" t="str">
        <f>_xlfn.XLOOKUP($A3137,[3]【2026年03月度_全社】RFM客層一覧表データ!$A:$A,[3]【2026年03月度_全社】RFM客層一覧表データ!F:F,"",0)</f>
        <v/>
      </c>
      <c r="J3137" s="183">
        <v>0</v>
      </c>
      <c r="K3137" s="183">
        <v>0</v>
      </c>
      <c r="L3137" s="183">
        <v>0</v>
      </c>
      <c r="M3137" s="183">
        <v>0</v>
      </c>
      <c r="N3137" s="183">
        <v>0</v>
      </c>
      <c r="O3137" s="183">
        <v>0</v>
      </c>
      <c r="P3137" s="183">
        <v>0</v>
      </c>
      <c r="Q3137" s="183">
        <v>0</v>
      </c>
      <c r="R3137" s="183">
        <v>0</v>
      </c>
      <c r="S3137" s="183">
        <v>0</v>
      </c>
      <c r="T3137" s="183">
        <v>0</v>
      </c>
      <c r="U3137" s="183">
        <v>0</v>
      </c>
      <c r="V3137" s="183">
        <v>0</v>
      </c>
      <c r="W3137" s="183">
        <v>0</v>
      </c>
      <c r="X3137" s="183">
        <v>0</v>
      </c>
      <c r="Y3137" s="183">
        <v>0</v>
      </c>
    </row>
    <row r="3138" spans="1:25" x14ac:dyDescent="0.2">
      <c r="A3138" s="184">
        <v>12377041</v>
      </c>
      <c r="B3138" s="183" t="str">
        <f>[1]店マスタ!B3137</f>
        <v>愛電館みずとり</v>
      </c>
      <c r="C3138" s="183">
        <v>2.5</v>
      </c>
      <c r="D3138" s="183">
        <v>2.5</v>
      </c>
      <c r="E3138" s="183">
        <f>_xlfn.XLOOKUP(A3138,[2]Sheet1!$R:$R,[2]Sheet1!$AB:$AB,"",0)</f>
        <v>2.5</v>
      </c>
      <c r="F3138" s="183">
        <f>_xlfn.XLOOKUP($A3138,[3]【2026年03月度_全社】RFM客層一覧表データ!$A:$A,[3]【2026年03月度_全社】RFM客層一覧表データ!C:C,"",0)</f>
        <v>296</v>
      </c>
      <c r="G3138" s="183">
        <f>_xlfn.XLOOKUP($A3138,[3]【2026年03月度_全社】RFM客層一覧表データ!$A:$A,[3]【2026年03月度_全社】RFM客層一覧表データ!D:D,"",0)</f>
        <v>86</v>
      </c>
      <c r="H3138" s="183">
        <f>_xlfn.XLOOKUP($A3138,[3]【2026年03月度_全社】RFM客層一覧表データ!$A:$A,[3]【2026年03月度_全社】RFM客層一覧表データ!E:E,"",0)</f>
        <v>178</v>
      </c>
      <c r="I3138" s="183">
        <f>_xlfn.XLOOKUP($A3138,[3]【2026年03月度_全社】RFM客層一覧表データ!$A:$A,[3]【2026年03月度_全社】RFM客層一覧表データ!F:F,"",0)</f>
        <v>8</v>
      </c>
      <c r="J3138" s="183">
        <v>315</v>
      </c>
      <c r="K3138" s="183">
        <v>108</v>
      </c>
      <c r="L3138" s="183">
        <v>190</v>
      </c>
      <c r="M3138" s="183">
        <v>7</v>
      </c>
      <c r="N3138" s="183">
        <v>339</v>
      </c>
      <c r="O3138" s="183">
        <v>143</v>
      </c>
      <c r="P3138" s="183">
        <v>203</v>
      </c>
      <c r="Q3138" s="183">
        <v>11</v>
      </c>
      <c r="R3138" s="183">
        <v>358</v>
      </c>
      <c r="S3138" s="183">
        <v>158</v>
      </c>
      <c r="T3138" s="183">
        <v>217</v>
      </c>
      <c r="U3138" s="183">
        <v>8</v>
      </c>
      <c r="V3138" s="183">
        <v>363</v>
      </c>
      <c r="W3138" s="183">
        <v>140</v>
      </c>
      <c r="X3138" s="183">
        <v>227</v>
      </c>
      <c r="Y3138" s="183">
        <v>9</v>
      </c>
    </row>
    <row r="3139" spans="1:25" x14ac:dyDescent="0.2">
      <c r="A3139" s="184">
        <v>12377044</v>
      </c>
      <c r="B3139" s="183" t="str">
        <f>[1]店マスタ!B3138</f>
        <v>（株）中川でんき</v>
      </c>
      <c r="C3139" s="183">
        <v>11.5</v>
      </c>
      <c r="D3139" s="183">
        <v>11.5</v>
      </c>
      <c r="E3139" s="183">
        <f>_xlfn.XLOOKUP(A3139,[2]Sheet1!$R:$R,[2]Sheet1!$AB:$AB,"",0)</f>
        <v>11.5</v>
      </c>
      <c r="F3139" s="183">
        <f>_xlfn.XLOOKUP($A3139,[3]【2026年03月度_全社】RFM客層一覧表データ!$A:$A,[3]【2026年03月度_全社】RFM客層一覧表データ!C:C,"",0)</f>
        <v>2554</v>
      </c>
      <c r="G3139" s="183">
        <f>_xlfn.XLOOKUP($A3139,[3]【2026年03月度_全社】RFM客層一覧表データ!$A:$A,[3]【2026年03月度_全社】RFM客層一覧表データ!D:D,"",0)</f>
        <v>1445</v>
      </c>
      <c r="H3139" s="183">
        <f>_xlfn.XLOOKUP($A3139,[3]【2026年03月度_全社】RFM客層一覧表データ!$A:$A,[3]【2026年03月度_全社】RFM客層一覧表データ!E:E,"",0)</f>
        <v>1575</v>
      </c>
      <c r="I3139" s="183">
        <f>_xlfn.XLOOKUP($A3139,[3]【2026年03月度_全社】RFM客層一覧表データ!$A:$A,[3]【2026年03月度_全社】RFM客層一覧表データ!F:F,"",0)</f>
        <v>131</v>
      </c>
      <c r="J3139" s="183">
        <v>2511</v>
      </c>
      <c r="K3139" s="183">
        <v>1481</v>
      </c>
      <c r="L3139" s="183">
        <v>1589</v>
      </c>
      <c r="M3139" s="183">
        <v>134</v>
      </c>
      <c r="N3139" s="183">
        <v>2475</v>
      </c>
      <c r="O3139" s="183">
        <v>1513</v>
      </c>
      <c r="P3139" s="183">
        <v>1575</v>
      </c>
      <c r="Q3139" s="183">
        <v>161</v>
      </c>
      <c r="R3139" s="183">
        <v>2446</v>
      </c>
      <c r="S3139" s="183">
        <v>1498</v>
      </c>
      <c r="T3139" s="183">
        <v>1598</v>
      </c>
      <c r="U3139" s="183">
        <v>142</v>
      </c>
      <c r="V3139" s="183">
        <v>2433</v>
      </c>
      <c r="W3139" s="183">
        <v>1491</v>
      </c>
      <c r="X3139" s="183">
        <v>1616</v>
      </c>
      <c r="Y3139" s="183">
        <v>135</v>
      </c>
    </row>
    <row r="3140" spans="1:25" x14ac:dyDescent="0.2">
      <c r="A3140" s="184">
        <v>12377100</v>
      </c>
      <c r="B3140" s="183" t="str">
        <f>[1]店マスタ!B3139</f>
        <v>有限会社伊太利屋</v>
      </c>
      <c r="C3140" s="183">
        <v>1.5</v>
      </c>
      <c r="D3140" s="183">
        <v>1.5</v>
      </c>
      <c r="E3140" s="183">
        <f>_xlfn.XLOOKUP(A3140,[2]Sheet1!$R:$R,[2]Sheet1!$AB:$AB,"",0)</f>
        <v>1.5</v>
      </c>
      <c r="F3140" s="183" t="str">
        <f>_xlfn.XLOOKUP($A3140,[3]【2026年03月度_全社】RFM客層一覧表データ!$A:$A,[3]【2026年03月度_全社】RFM客層一覧表データ!C:C,"",0)</f>
        <v/>
      </c>
      <c r="G3140" s="183" t="str">
        <f>_xlfn.XLOOKUP($A3140,[3]【2026年03月度_全社】RFM客層一覧表データ!$A:$A,[3]【2026年03月度_全社】RFM客層一覧表データ!D:D,"",0)</f>
        <v/>
      </c>
      <c r="H3140" s="183" t="str">
        <f>_xlfn.XLOOKUP($A3140,[3]【2026年03月度_全社】RFM客層一覧表データ!$A:$A,[3]【2026年03月度_全社】RFM客層一覧表データ!E:E,"",0)</f>
        <v/>
      </c>
      <c r="I3140" s="183" t="str">
        <f>_xlfn.XLOOKUP($A3140,[3]【2026年03月度_全社】RFM客層一覧表データ!$A:$A,[3]【2026年03月度_全社】RFM客層一覧表データ!F:F,"",0)</f>
        <v/>
      </c>
      <c r="J3140" s="183">
        <v>0</v>
      </c>
      <c r="K3140" s="183">
        <v>0</v>
      </c>
      <c r="L3140" s="183">
        <v>0</v>
      </c>
      <c r="M3140" s="183">
        <v>0</v>
      </c>
      <c r="N3140" s="183">
        <v>0</v>
      </c>
      <c r="O3140" s="183">
        <v>0</v>
      </c>
      <c r="P3140" s="183">
        <v>0</v>
      </c>
      <c r="Q3140" s="183">
        <v>0</v>
      </c>
      <c r="R3140" s="183">
        <v>0</v>
      </c>
      <c r="S3140" s="183">
        <v>0</v>
      </c>
      <c r="T3140" s="183">
        <v>0</v>
      </c>
      <c r="U3140" s="183">
        <v>0</v>
      </c>
      <c r="V3140" s="183">
        <v>0</v>
      </c>
      <c r="W3140" s="183">
        <v>0</v>
      </c>
      <c r="X3140" s="183">
        <v>0</v>
      </c>
      <c r="Y3140" s="183">
        <v>0</v>
      </c>
    </row>
    <row r="3141" spans="1:25" x14ac:dyDescent="0.2">
      <c r="A3141" s="184">
        <v>12377101</v>
      </c>
      <c r="B3141" s="183" t="str">
        <f>[1]店マスタ!B3140</f>
        <v>株式会社フカツ　一色店</v>
      </c>
      <c r="C3141" s="183">
        <v>4.5</v>
      </c>
      <c r="D3141" s="183">
        <v>4.5</v>
      </c>
      <c r="E3141" s="183">
        <f>_xlfn.XLOOKUP(A3141,[2]Sheet1!$R:$R,[2]Sheet1!$AB:$AB,"",0)</f>
        <v>4.5</v>
      </c>
      <c r="F3141" s="183">
        <f>_xlfn.XLOOKUP($A3141,[3]【2026年03月度_全社】RFM客層一覧表データ!$A:$A,[3]【2026年03月度_全社】RFM客層一覧表データ!C:C,"",0)</f>
        <v>1424</v>
      </c>
      <c r="G3141" s="183">
        <f>_xlfn.XLOOKUP($A3141,[3]【2026年03月度_全社】RFM客層一覧表データ!$A:$A,[3]【2026年03月度_全社】RFM客層一覧表データ!D:D,"",0)</f>
        <v>682</v>
      </c>
      <c r="H3141" s="183">
        <f>_xlfn.XLOOKUP($A3141,[3]【2026年03月度_全社】RFM客層一覧表データ!$A:$A,[3]【2026年03月度_全社】RFM客層一覧表データ!E:E,"",0)</f>
        <v>741</v>
      </c>
      <c r="I3141" s="183">
        <f>_xlfn.XLOOKUP($A3141,[3]【2026年03月度_全社】RFM客層一覧表データ!$A:$A,[3]【2026年03月度_全社】RFM客層一覧表データ!F:F,"",0)</f>
        <v>102</v>
      </c>
      <c r="J3141" s="183">
        <v>1432</v>
      </c>
      <c r="K3141" s="183">
        <v>649</v>
      </c>
      <c r="L3141" s="183">
        <v>763</v>
      </c>
      <c r="M3141" s="183">
        <v>83</v>
      </c>
      <c r="N3141" s="183">
        <v>1461</v>
      </c>
      <c r="O3141" s="183">
        <v>668</v>
      </c>
      <c r="P3141" s="183">
        <v>767</v>
      </c>
      <c r="Q3141" s="183">
        <v>101</v>
      </c>
      <c r="R3141" s="183">
        <v>1464</v>
      </c>
      <c r="S3141" s="183">
        <v>614</v>
      </c>
      <c r="T3141" s="183">
        <v>802</v>
      </c>
      <c r="U3141" s="183">
        <v>46</v>
      </c>
      <c r="V3141" s="183">
        <v>1520</v>
      </c>
      <c r="W3141" s="183">
        <v>693</v>
      </c>
      <c r="X3141" s="183">
        <v>810</v>
      </c>
      <c r="Y3141" s="183">
        <v>77</v>
      </c>
    </row>
    <row r="3142" spans="1:25" x14ac:dyDescent="0.2">
      <c r="A3142" s="184">
        <v>12378022</v>
      </c>
      <c r="B3142" s="183" t="str">
        <f>[1]店マスタ!B3141</f>
        <v>愛電館かいたく</v>
      </c>
      <c r="C3142" s="183">
        <v>1.5</v>
      </c>
      <c r="D3142" s="183">
        <v>1.5</v>
      </c>
      <c r="E3142" s="183" t="str">
        <f>_xlfn.XLOOKUP(A3142,[2]Sheet1!$R:$R,[2]Sheet1!$AB:$AB,"",0)</f>
        <v/>
      </c>
      <c r="F3142" s="183" t="str">
        <f>_xlfn.XLOOKUP($A3142,[3]【2026年03月度_全社】RFM客層一覧表データ!$A:$A,[3]【2026年03月度_全社】RFM客層一覧表データ!C:C,"",0)</f>
        <v/>
      </c>
      <c r="G3142" s="183" t="str">
        <f>_xlfn.XLOOKUP($A3142,[3]【2026年03月度_全社】RFM客層一覧表データ!$A:$A,[3]【2026年03月度_全社】RFM客層一覧表データ!D:D,"",0)</f>
        <v/>
      </c>
      <c r="H3142" s="183" t="str">
        <f>_xlfn.XLOOKUP($A3142,[3]【2026年03月度_全社】RFM客層一覧表データ!$A:$A,[3]【2026年03月度_全社】RFM客層一覧表データ!E:E,"",0)</f>
        <v/>
      </c>
      <c r="I3142" s="183" t="str">
        <f>_xlfn.XLOOKUP($A3142,[3]【2026年03月度_全社】RFM客層一覧表データ!$A:$A,[3]【2026年03月度_全社】RFM客層一覧表データ!F:F,"",0)</f>
        <v/>
      </c>
      <c r="J3142" s="183">
        <v>0</v>
      </c>
      <c r="K3142" s="183">
        <v>0</v>
      </c>
      <c r="L3142" s="183">
        <v>0</v>
      </c>
      <c r="M3142" s="183">
        <v>0</v>
      </c>
      <c r="N3142" s="183">
        <v>0</v>
      </c>
      <c r="O3142" s="183">
        <v>0</v>
      </c>
      <c r="P3142" s="183">
        <v>0</v>
      </c>
      <c r="Q3142" s="183">
        <v>0</v>
      </c>
      <c r="R3142" s="183">
        <v>0</v>
      </c>
      <c r="S3142" s="183">
        <v>0</v>
      </c>
      <c r="T3142" s="183">
        <v>0</v>
      </c>
      <c r="U3142" s="183">
        <v>0</v>
      </c>
      <c r="V3142" s="183">
        <v>0</v>
      </c>
      <c r="W3142" s="183">
        <v>0</v>
      </c>
      <c r="X3142" s="183">
        <v>0</v>
      </c>
      <c r="Y3142" s="183">
        <v>0</v>
      </c>
    </row>
    <row r="3143" spans="1:25" x14ac:dyDescent="0.2">
      <c r="A3143" s="184">
        <v>12378077</v>
      </c>
      <c r="B3143" s="183" t="str">
        <f>[1]店マスタ!B3142</f>
        <v>みうらでんき</v>
      </c>
      <c r="C3143" s="183">
        <v>2</v>
      </c>
      <c r="D3143" s="183">
        <v>2</v>
      </c>
      <c r="E3143" s="183">
        <f>_xlfn.XLOOKUP(A3143,[2]Sheet1!$R:$R,[2]Sheet1!$AB:$AB,"",0)</f>
        <v>2</v>
      </c>
      <c r="F3143" s="183">
        <f>_xlfn.XLOOKUP($A3143,[3]【2026年03月度_全社】RFM客層一覧表データ!$A:$A,[3]【2026年03月度_全社】RFM客層一覧表データ!C:C,"",0)</f>
        <v>291</v>
      </c>
      <c r="G3143" s="183">
        <f>_xlfn.XLOOKUP($A3143,[3]【2026年03月度_全社】RFM客層一覧表データ!$A:$A,[3]【2026年03月度_全社】RFM客層一覧表データ!D:D,"",0)</f>
        <v>120</v>
      </c>
      <c r="H3143" s="183">
        <f>_xlfn.XLOOKUP($A3143,[3]【2026年03月度_全社】RFM客層一覧表データ!$A:$A,[3]【2026年03月度_全社】RFM客層一覧表データ!E:E,"",0)</f>
        <v>171</v>
      </c>
      <c r="I3143" s="183">
        <f>_xlfn.XLOOKUP($A3143,[3]【2026年03月度_全社】RFM客層一覧表データ!$A:$A,[3]【2026年03月度_全社】RFM客層一覧表データ!F:F,"",0)</f>
        <v>16</v>
      </c>
      <c r="J3143" s="183">
        <v>293</v>
      </c>
      <c r="K3143" s="183">
        <v>133</v>
      </c>
      <c r="L3143" s="183">
        <v>163</v>
      </c>
      <c r="M3143" s="183">
        <v>20</v>
      </c>
      <c r="N3143" s="183">
        <v>301</v>
      </c>
      <c r="O3143" s="183">
        <v>130</v>
      </c>
      <c r="P3143" s="183">
        <v>166</v>
      </c>
      <c r="Q3143" s="183">
        <v>16</v>
      </c>
      <c r="R3143" s="183">
        <v>340</v>
      </c>
      <c r="S3143" s="183">
        <v>129</v>
      </c>
      <c r="T3143" s="183">
        <v>183</v>
      </c>
      <c r="U3143" s="183">
        <v>14</v>
      </c>
      <c r="V3143" s="183">
        <v>357</v>
      </c>
      <c r="W3143" s="183">
        <v>133</v>
      </c>
      <c r="X3143" s="183">
        <v>191</v>
      </c>
      <c r="Y3143" s="183">
        <v>13</v>
      </c>
    </row>
    <row r="3144" spans="1:25" x14ac:dyDescent="0.2">
      <c r="A3144" s="184">
        <v>12378078</v>
      </c>
      <c r="B3144" s="183" t="str">
        <f>[1]店マスタ!B3143</f>
        <v>みうらでんき　さんがね</v>
      </c>
      <c r="C3144" s="183">
        <v>1.5</v>
      </c>
      <c r="D3144" s="183">
        <v>1.5</v>
      </c>
      <c r="E3144" s="183">
        <f>_xlfn.XLOOKUP(A3144,[2]Sheet1!$R:$R,[2]Sheet1!$AB:$AB,"",0)</f>
        <v>1.5</v>
      </c>
      <c r="F3144" s="183">
        <f>_xlfn.XLOOKUP($A3144,[3]【2026年03月度_全社】RFM客層一覧表データ!$A:$A,[3]【2026年03月度_全社】RFM客層一覧表データ!C:C,"",0)</f>
        <v>339</v>
      </c>
      <c r="G3144" s="183">
        <f>_xlfn.XLOOKUP($A3144,[3]【2026年03月度_全社】RFM客層一覧表データ!$A:$A,[3]【2026年03月度_全社】RFM客層一覧表データ!D:D,"",0)</f>
        <v>156</v>
      </c>
      <c r="H3144" s="183">
        <f>_xlfn.XLOOKUP($A3144,[3]【2026年03月度_全社】RFM客層一覧表データ!$A:$A,[3]【2026年03月度_全社】RFM客層一覧表データ!E:E,"",0)</f>
        <v>203</v>
      </c>
      <c r="I3144" s="183">
        <f>_xlfn.XLOOKUP($A3144,[3]【2026年03月度_全社】RFM客層一覧表データ!$A:$A,[3]【2026年03月度_全社】RFM客層一覧表データ!F:F,"",0)</f>
        <v>12</v>
      </c>
      <c r="J3144" s="183">
        <v>347</v>
      </c>
      <c r="K3144" s="183">
        <v>167</v>
      </c>
      <c r="L3144" s="183">
        <v>210</v>
      </c>
      <c r="M3144" s="183">
        <v>8</v>
      </c>
      <c r="N3144" s="183">
        <v>357</v>
      </c>
      <c r="O3144" s="183">
        <v>171</v>
      </c>
      <c r="P3144" s="183">
        <v>214</v>
      </c>
      <c r="Q3144" s="183">
        <v>2</v>
      </c>
      <c r="R3144" s="183">
        <v>366</v>
      </c>
      <c r="S3144" s="183">
        <v>195</v>
      </c>
      <c r="T3144" s="183">
        <v>226</v>
      </c>
      <c r="U3144" s="183">
        <v>9</v>
      </c>
      <c r="V3144" s="183">
        <v>374</v>
      </c>
      <c r="W3144" s="183">
        <v>194</v>
      </c>
      <c r="X3144" s="183">
        <v>235</v>
      </c>
      <c r="Y3144" s="183">
        <v>11</v>
      </c>
    </row>
    <row r="3145" spans="1:25" x14ac:dyDescent="0.2">
      <c r="A3145" s="184">
        <v>12378335</v>
      </c>
      <c r="B3145" s="183" t="str">
        <f>[1]店マスタ!B3144</f>
        <v>アイライフ石川幸田店</v>
      </c>
      <c r="C3145" s="183">
        <v>2</v>
      </c>
      <c r="D3145" s="183">
        <v>2</v>
      </c>
      <c r="E3145" s="183">
        <f>_xlfn.XLOOKUP(A3145,[2]Sheet1!$R:$R,[2]Sheet1!$AB:$AB,"",0)</f>
        <v>2</v>
      </c>
      <c r="F3145" s="183">
        <f>_xlfn.XLOOKUP($A3145,[3]【2026年03月度_全社】RFM客層一覧表データ!$A:$A,[3]【2026年03月度_全社】RFM客層一覧表データ!C:C,"",0)</f>
        <v>736</v>
      </c>
      <c r="G3145" s="183">
        <f>_xlfn.XLOOKUP($A3145,[3]【2026年03月度_全社】RFM客層一覧表データ!$A:$A,[3]【2026年03月度_全社】RFM客層一覧表データ!D:D,"",0)</f>
        <v>359</v>
      </c>
      <c r="H3145" s="183">
        <f>_xlfn.XLOOKUP($A3145,[3]【2026年03月度_全社】RFM客層一覧表データ!$A:$A,[3]【2026年03月度_全社】RFM客層一覧表データ!E:E,"",0)</f>
        <v>399</v>
      </c>
      <c r="I3145" s="183">
        <f>_xlfn.XLOOKUP($A3145,[3]【2026年03月度_全社】RFM客層一覧表データ!$A:$A,[3]【2026年03月度_全社】RFM客層一覧表データ!F:F,"",0)</f>
        <v>39</v>
      </c>
      <c r="J3145" s="183">
        <v>757</v>
      </c>
      <c r="K3145" s="183">
        <v>385</v>
      </c>
      <c r="L3145" s="183">
        <v>404</v>
      </c>
      <c r="M3145" s="183">
        <v>39</v>
      </c>
      <c r="N3145" s="183">
        <v>745</v>
      </c>
      <c r="O3145" s="183">
        <v>360</v>
      </c>
      <c r="P3145" s="183">
        <v>405</v>
      </c>
      <c r="Q3145" s="183">
        <v>32</v>
      </c>
      <c r="R3145" s="183">
        <v>764</v>
      </c>
      <c r="S3145" s="183">
        <v>390</v>
      </c>
      <c r="T3145" s="183">
        <v>403</v>
      </c>
      <c r="U3145" s="183">
        <v>50</v>
      </c>
      <c r="V3145" s="183">
        <v>760</v>
      </c>
      <c r="W3145" s="183">
        <v>359</v>
      </c>
      <c r="X3145" s="183">
        <v>410</v>
      </c>
      <c r="Y3145" s="183">
        <v>42</v>
      </c>
    </row>
    <row r="3146" spans="1:25" x14ac:dyDescent="0.2">
      <c r="A3146" s="184">
        <v>12379301</v>
      </c>
      <c r="B3146" s="183" t="str">
        <f>[1]店マスタ!B3145</f>
        <v>プラスでんきいいの</v>
      </c>
      <c r="C3146" s="183">
        <v>1.5</v>
      </c>
      <c r="D3146" s="183">
        <v>1.5</v>
      </c>
      <c r="E3146" s="183">
        <f>_xlfn.XLOOKUP(A3146,[2]Sheet1!$R:$R,[2]Sheet1!$AB:$AB,"",0)</f>
        <v>1.5</v>
      </c>
      <c r="F3146" s="183">
        <f>_xlfn.XLOOKUP($A3146,[3]【2026年03月度_全社】RFM客層一覧表データ!$A:$A,[3]【2026年03月度_全社】RFM客層一覧表データ!C:C,"",0)</f>
        <v>315</v>
      </c>
      <c r="G3146" s="183">
        <f>_xlfn.XLOOKUP($A3146,[3]【2026年03月度_全社】RFM客層一覧表データ!$A:$A,[3]【2026年03月度_全社】RFM客層一覧表データ!D:D,"",0)</f>
        <v>128</v>
      </c>
      <c r="H3146" s="183">
        <f>_xlfn.XLOOKUP($A3146,[3]【2026年03月度_全社】RFM客層一覧表データ!$A:$A,[3]【2026年03月度_全社】RFM客層一覧表データ!E:E,"",0)</f>
        <v>199</v>
      </c>
      <c r="I3146" s="183">
        <f>_xlfn.XLOOKUP($A3146,[3]【2026年03月度_全社】RFM客層一覧表データ!$A:$A,[3]【2026年03月度_全社】RFM客層一覧表データ!F:F,"",0)</f>
        <v>7</v>
      </c>
      <c r="J3146" s="183">
        <v>333</v>
      </c>
      <c r="K3146" s="183">
        <v>158</v>
      </c>
      <c r="L3146" s="183">
        <v>209</v>
      </c>
      <c r="M3146" s="183">
        <v>4</v>
      </c>
      <c r="N3146" s="183">
        <v>356</v>
      </c>
      <c r="O3146" s="183">
        <v>165</v>
      </c>
      <c r="P3146" s="183">
        <v>215</v>
      </c>
      <c r="Q3146" s="183">
        <v>8</v>
      </c>
      <c r="R3146" s="183">
        <v>358</v>
      </c>
      <c r="S3146" s="183">
        <v>174</v>
      </c>
      <c r="T3146" s="183">
        <v>223</v>
      </c>
      <c r="U3146" s="183">
        <v>12</v>
      </c>
      <c r="V3146" s="183">
        <v>370</v>
      </c>
      <c r="W3146" s="183">
        <v>181</v>
      </c>
      <c r="X3146" s="183">
        <v>237</v>
      </c>
      <c r="Y3146" s="183">
        <v>9</v>
      </c>
    </row>
    <row r="3147" spans="1:25" x14ac:dyDescent="0.2">
      <c r="A3147" s="184">
        <v>12379309</v>
      </c>
      <c r="B3147" s="183" t="str">
        <f>[1]店マスタ!B3146</f>
        <v>ムトウ電工社</v>
      </c>
      <c r="C3147" s="183">
        <v>2</v>
      </c>
      <c r="D3147" s="183">
        <v>2</v>
      </c>
      <c r="E3147" s="183">
        <f>_xlfn.XLOOKUP(A3147,[2]Sheet1!$R:$R,[2]Sheet1!$AB:$AB,"",0)</f>
        <v>2</v>
      </c>
      <c r="F3147" s="183">
        <f>_xlfn.XLOOKUP($A3147,[3]【2026年03月度_全社】RFM客層一覧表データ!$A:$A,[3]【2026年03月度_全社】RFM客層一覧表データ!C:C,"",0)</f>
        <v>269</v>
      </c>
      <c r="G3147" s="183">
        <f>_xlfn.XLOOKUP($A3147,[3]【2026年03月度_全社】RFM客層一覧表データ!$A:$A,[3]【2026年03月度_全社】RFM客層一覧表データ!D:D,"",0)</f>
        <v>90</v>
      </c>
      <c r="H3147" s="183">
        <f>_xlfn.XLOOKUP($A3147,[3]【2026年03月度_全社】RFM客層一覧表データ!$A:$A,[3]【2026年03月度_全社】RFM客層一覧表データ!E:E,"",0)</f>
        <v>105</v>
      </c>
      <c r="I3147" s="183">
        <f>_xlfn.XLOOKUP($A3147,[3]【2026年03月度_全社】RFM客層一覧表データ!$A:$A,[3]【2026年03月度_全社】RFM客層一覧表データ!F:F,"",0)</f>
        <v>14</v>
      </c>
      <c r="J3147" s="183">
        <v>279</v>
      </c>
      <c r="K3147" s="183">
        <v>91</v>
      </c>
      <c r="L3147" s="183">
        <v>114</v>
      </c>
      <c r="M3147" s="183">
        <v>16</v>
      </c>
      <c r="N3147" s="183">
        <v>286</v>
      </c>
      <c r="O3147" s="183">
        <v>109</v>
      </c>
      <c r="P3147" s="183">
        <v>124</v>
      </c>
      <c r="Q3147" s="183">
        <v>21</v>
      </c>
      <c r="R3147" s="183">
        <v>289</v>
      </c>
      <c r="S3147" s="183">
        <v>88</v>
      </c>
      <c r="T3147" s="183">
        <v>123</v>
      </c>
      <c r="U3147" s="183">
        <v>11</v>
      </c>
      <c r="V3147" s="183">
        <v>305</v>
      </c>
      <c r="W3147" s="183">
        <v>80</v>
      </c>
      <c r="X3147" s="183">
        <v>132</v>
      </c>
      <c r="Y3147" s="183">
        <v>10</v>
      </c>
    </row>
    <row r="3148" spans="1:25" x14ac:dyDescent="0.2">
      <c r="A3148" s="184">
        <v>12380027</v>
      </c>
      <c r="B3148" s="183" t="str">
        <f>[1]店マスタ!B3147</f>
        <v>愛電館おおた</v>
      </c>
      <c r="C3148" s="183">
        <v>1.5</v>
      </c>
      <c r="D3148" s="183">
        <v>1.5</v>
      </c>
      <c r="E3148" s="183">
        <f>_xlfn.XLOOKUP(A3148,[2]Sheet1!$R:$R,[2]Sheet1!$AB:$AB,"",0)</f>
        <v>1.5</v>
      </c>
      <c r="F3148" s="183" t="str">
        <f>_xlfn.XLOOKUP($A3148,[3]【2026年03月度_全社】RFM客層一覧表データ!$A:$A,[3]【2026年03月度_全社】RFM客層一覧表データ!C:C,"",0)</f>
        <v/>
      </c>
      <c r="G3148" s="183" t="str">
        <f>_xlfn.XLOOKUP($A3148,[3]【2026年03月度_全社】RFM客層一覧表データ!$A:$A,[3]【2026年03月度_全社】RFM客層一覧表データ!D:D,"",0)</f>
        <v/>
      </c>
      <c r="H3148" s="183" t="str">
        <f>_xlfn.XLOOKUP($A3148,[3]【2026年03月度_全社】RFM客層一覧表データ!$A:$A,[3]【2026年03月度_全社】RFM客層一覧表データ!E:E,"",0)</f>
        <v/>
      </c>
      <c r="I3148" s="183" t="str">
        <f>_xlfn.XLOOKUP($A3148,[3]【2026年03月度_全社】RFM客層一覧表データ!$A:$A,[3]【2026年03月度_全社】RFM客層一覧表データ!F:F,"",0)</f>
        <v/>
      </c>
      <c r="J3148" s="183">
        <v>0</v>
      </c>
      <c r="K3148" s="183">
        <v>0</v>
      </c>
      <c r="L3148" s="183">
        <v>0</v>
      </c>
      <c r="M3148" s="183">
        <v>0</v>
      </c>
      <c r="N3148" s="183">
        <v>0</v>
      </c>
      <c r="O3148" s="183">
        <v>0</v>
      </c>
      <c r="P3148" s="183">
        <v>0</v>
      </c>
      <c r="Q3148" s="183">
        <v>0</v>
      </c>
      <c r="R3148" s="183">
        <v>0</v>
      </c>
      <c r="S3148" s="183">
        <v>0</v>
      </c>
      <c r="T3148" s="183">
        <v>0</v>
      </c>
      <c r="U3148" s="183">
        <v>0</v>
      </c>
      <c r="V3148" s="183">
        <v>0</v>
      </c>
      <c r="W3148" s="183">
        <v>0</v>
      </c>
      <c r="X3148" s="183">
        <v>0</v>
      </c>
      <c r="Y3148" s="183">
        <v>0</v>
      </c>
    </row>
    <row r="3149" spans="1:25" x14ac:dyDescent="0.2">
      <c r="A3149" s="184">
        <v>12380241</v>
      </c>
      <c r="B3149" s="183" t="str">
        <f>[1]店マスタ!B3148</f>
        <v>有限会社　高瀬電気商会</v>
      </c>
      <c r="C3149" s="183">
        <v>2</v>
      </c>
      <c r="D3149" s="183">
        <v>2</v>
      </c>
      <c r="E3149" s="183">
        <f>_xlfn.XLOOKUP(A3149,[2]Sheet1!$R:$R,[2]Sheet1!$AB:$AB,"",0)</f>
        <v>2</v>
      </c>
      <c r="F3149" s="183">
        <f>_xlfn.XLOOKUP($A3149,[3]【2026年03月度_全社】RFM客層一覧表データ!$A:$A,[3]【2026年03月度_全社】RFM客層一覧表データ!C:C,"",0)</f>
        <v>0</v>
      </c>
      <c r="G3149" s="183">
        <f>_xlfn.XLOOKUP($A3149,[3]【2026年03月度_全社】RFM客層一覧表データ!$A:$A,[3]【2026年03月度_全社】RFM客層一覧表データ!D:D,"",0)</f>
        <v>0</v>
      </c>
      <c r="H3149" s="183">
        <f>_xlfn.XLOOKUP($A3149,[3]【2026年03月度_全社】RFM客層一覧表データ!$A:$A,[3]【2026年03月度_全社】RFM客層一覧表データ!E:E,"",0)</f>
        <v>0</v>
      </c>
      <c r="I3149" s="183">
        <f>_xlfn.XLOOKUP($A3149,[3]【2026年03月度_全社】RFM客層一覧表データ!$A:$A,[3]【2026年03月度_全社】RFM客層一覧表データ!F:F,"",0)</f>
        <v>0</v>
      </c>
      <c r="J3149" s="183">
        <v>0</v>
      </c>
      <c r="K3149" s="183">
        <v>0</v>
      </c>
      <c r="L3149" s="183">
        <v>0</v>
      </c>
      <c r="M3149" s="183">
        <v>0</v>
      </c>
      <c r="N3149" s="183">
        <v>0</v>
      </c>
      <c r="O3149" s="183">
        <v>0</v>
      </c>
      <c r="P3149" s="183">
        <v>0</v>
      </c>
      <c r="Q3149" s="183">
        <v>0</v>
      </c>
      <c r="R3149" s="183">
        <v>0</v>
      </c>
      <c r="S3149" s="183">
        <v>0</v>
      </c>
      <c r="T3149" s="183">
        <v>0</v>
      </c>
      <c r="U3149" s="183">
        <v>0</v>
      </c>
      <c r="V3149" s="183">
        <v>0</v>
      </c>
      <c r="W3149" s="183">
        <v>0</v>
      </c>
      <c r="X3149" s="183">
        <v>0</v>
      </c>
      <c r="Y3149" s="183">
        <v>0</v>
      </c>
    </row>
    <row r="3150" spans="1:25" x14ac:dyDescent="0.2">
      <c r="A3150" s="184">
        <v>12381005</v>
      </c>
      <c r="B3150" s="183" t="str">
        <f>[1]店マスタ!B3149</f>
        <v>田中電化　奥平店</v>
      </c>
      <c r="C3150" s="183">
        <v>2.5</v>
      </c>
      <c r="D3150" s="183">
        <v>2.5</v>
      </c>
      <c r="E3150" s="183">
        <f>_xlfn.XLOOKUP(A3150,[2]Sheet1!$R:$R,[2]Sheet1!$AB:$AB,"",0)</f>
        <v>2.5</v>
      </c>
      <c r="F3150" s="183" t="str">
        <f>_xlfn.XLOOKUP($A3150,[3]【2026年03月度_全社】RFM客層一覧表データ!$A:$A,[3]【2026年03月度_全社】RFM客層一覧表データ!C:C,"",0)</f>
        <v/>
      </c>
      <c r="G3150" s="183" t="str">
        <f>_xlfn.XLOOKUP($A3150,[3]【2026年03月度_全社】RFM客層一覧表データ!$A:$A,[3]【2026年03月度_全社】RFM客層一覧表データ!D:D,"",0)</f>
        <v/>
      </c>
      <c r="H3150" s="183" t="str">
        <f>_xlfn.XLOOKUP($A3150,[3]【2026年03月度_全社】RFM客層一覧表データ!$A:$A,[3]【2026年03月度_全社】RFM客層一覧表データ!E:E,"",0)</f>
        <v/>
      </c>
      <c r="I3150" s="183" t="str">
        <f>_xlfn.XLOOKUP($A3150,[3]【2026年03月度_全社】RFM客層一覧表データ!$A:$A,[3]【2026年03月度_全社】RFM客層一覧表データ!F:F,"",0)</f>
        <v/>
      </c>
      <c r="J3150" s="183">
        <v>0</v>
      </c>
      <c r="K3150" s="183">
        <v>0</v>
      </c>
      <c r="L3150" s="183">
        <v>0</v>
      </c>
      <c r="M3150" s="183">
        <v>0</v>
      </c>
      <c r="N3150" s="183">
        <v>0</v>
      </c>
      <c r="O3150" s="183">
        <v>0</v>
      </c>
      <c r="P3150" s="183">
        <v>0</v>
      </c>
      <c r="Q3150" s="183">
        <v>0</v>
      </c>
      <c r="R3150" s="183">
        <v>0</v>
      </c>
      <c r="S3150" s="183">
        <v>0</v>
      </c>
      <c r="T3150" s="183">
        <v>0</v>
      </c>
      <c r="U3150" s="183">
        <v>0</v>
      </c>
      <c r="V3150" s="183">
        <v>0</v>
      </c>
      <c r="W3150" s="183">
        <v>0</v>
      </c>
      <c r="X3150" s="183">
        <v>0</v>
      </c>
      <c r="Y3150" s="183">
        <v>0</v>
      </c>
    </row>
    <row r="3151" spans="1:25" x14ac:dyDescent="0.2">
      <c r="A3151" s="184">
        <v>12381009</v>
      </c>
      <c r="B3151" s="183" t="str">
        <f>[1]店マスタ!B3150</f>
        <v>ミカワムセン</v>
      </c>
      <c r="C3151" s="183">
        <v>3</v>
      </c>
      <c r="D3151" s="183">
        <v>3</v>
      </c>
      <c r="E3151" s="183">
        <f>_xlfn.XLOOKUP(A3151,[2]Sheet1!$R:$R,[2]Sheet1!$AB:$AB,"",0)</f>
        <v>3</v>
      </c>
      <c r="F3151" s="183">
        <f>_xlfn.XLOOKUP($A3151,[3]【2026年03月度_全社】RFM客層一覧表データ!$A:$A,[3]【2026年03月度_全社】RFM客層一覧表データ!C:C,"",0)</f>
        <v>303</v>
      </c>
      <c r="G3151" s="183">
        <f>_xlfn.XLOOKUP($A3151,[3]【2026年03月度_全社】RFM客層一覧表データ!$A:$A,[3]【2026年03月度_全社】RFM客層一覧表データ!D:D,"",0)</f>
        <v>106</v>
      </c>
      <c r="H3151" s="183">
        <f>_xlfn.XLOOKUP($A3151,[3]【2026年03月度_全社】RFM客層一覧表データ!$A:$A,[3]【2026年03月度_全社】RFM客層一覧表データ!E:E,"",0)</f>
        <v>155</v>
      </c>
      <c r="I3151" s="183">
        <f>_xlfn.XLOOKUP($A3151,[3]【2026年03月度_全社】RFM客層一覧表データ!$A:$A,[3]【2026年03月度_全社】RFM客層一覧表データ!F:F,"",0)</f>
        <v>14</v>
      </c>
      <c r="J3151" s="183">
        <v>311</v>
      </c>
      <c r="K3151" s="183">
        <v>124</v>
      </c>
      <c r="L3151" s="183">
        <v>166</v>
      </c>
      <c r="M3151" s="183">
        <v>13</v>
      </c>
      <c r="N3151" s="183">
        <v>317</v>
      </c>
      <c r="O3151" s="183">
        <v>122</v>
      </c>
      <c r="P3151" s="183">
        <v>162</v>
      </c>
      <c r="Q3151" s="183">
        <v>16</v>
      </c>
      <c r="R3151" s="183">
        <v>336</v>
      </c>
      <c r="S3151" s="183">
        <v>117</v>
      </c>
      <c r="T3151" s="183">
        <v>169</v>
      </c>
      <c r="U3151" s="183">
        <v>13</v>
      </c>
      <c r="V3151" s="183">
        <v>358</v>
      </c>
      <c r="W3151" s="183">
        <v>122</v>
      </c>
      <c r="X3151" s="183">
        <v>175</v>
      </c>
      <c r="Y3151" s="183">
        <v>16</v>
      </c>
    </row>
    <row r="3152" spans="1:25" x14ac:dyDescent="0.2">
      <c r="A3152" s="184">
        <v>12381011</v>
      </c>
      <c r="B3152" s="183" t="str">
        <f>[1]店マスタ!B3151</f>
        <v>ドリームＮＥＴ　桃山</v>
      </c>
      <c r="C3152" s="183">
        <v>2</v>
      </c>
      <c r="D3152" s="183">
        <v>2</v>
      </c>
      <c r="E3152" s="183">
        <f>_xlfn.XLOOKUP(A3152,[2]Sheet1!$R:$R,[2]Sheet1!$AB:$AB,"",0)</f>
        <v>2</v>
      </c>
      <c r="F3152" s="183">
        <f>_xlfn.XLOOKUP($A3152,[3]【2026年03月度_全社】RFM客層一覧表データ!$A:$A,[3]【2026年03月度_全社】RFM客層一覧表データ!C:C,"",0)</f>
        <v>248</v>
      </c>
      <c r="G3152" s="183">
        <f>_xlfn.XLOOKUP($A3152,[3]【2026年03月度_全社】RFM客層一覧表データ!$A:$A,[3]【2026年03月度_全社】RFM客層一覧表データ!D:D,"",0)</f>
        <v>2</v>
      </c>
      <c r="H3152" s="183">
        <f>_xlfn.XLOOKUP($A3152,[3]【2026年03月度_全社】RFM客層一覧表データ!$A:$A,[3]【2026年03月度_全社】RFM客層一覧表データ!E:E,"",0)</f>
        <v>91</v>
      </c>
      <c r="I3152" s="183">
        <f>_xlfn.XLOOKUP($A3152,[3]【2026年03月度_全社】RFM客層一覧表データ!$A:$A,[3]【2026年03月度_全社】RFM客層一覧表データ!F:F,"",0)</f>
        <v>1</v>
      </c>
      <c r="J3152" s="183">
        <v>281</v>
      </c>
      <c r="K3152" s="183">
        <v>0</v>
      </c>
      <c r="L3152" s="183">
        <v>106</v>
      </c>
      <c r="M3152" s="183">
        <v>0</v>
      </c>
      <c r="N3152" s="183">
        <v>326</v>
      </c>
      <c r="O3152" s="183">
        <v>108</v>
      </c>
      <c r="P3152" s="183">
        <v>119</v>
      </c>
      <c r="Q3152" s="183">
        <v>18</v>
      </c>
      <c r="R3152" s="183">
        <v>341</v>
      </c>
      <c r="S3152" s="183">
        <v>126</v>
      </c>
      <c r="T3152" s="183">
        <v>123</v>
      </c>
      <c r="U3152" s="183">
        <v>30</v>
      </c>
      <c r="V3152" s="183">
        <v>335</v>
      </c>
      <c r="W3152" s="183">
        <v>104</v>
      </c>
      <c r="X3152" s="183">
        <v>116</v>
      </c>
      <c r="Y3152" s="183">
        <v>21</v>
      </c>
    </row>
    <row r="3153" spans="1:25" x14ac:dyDescent="0.2">
      <c r="A3153" s="184">
        <v>12382002</v>
      </c>
      <c r="B3153" s="183" t="str">
        <f>[1]店マスタ!B3152</f>
        <v>電化プラザ　マツシタ　長篠店</v>
      </c>
      <c r="C3153" s="183">
        <v>1.5</v>
      </c>
      <c r="D3153" s="183">
        <v>1.5</v>
      </c>
      <c r="E3153" s="183">
        <f>_xlfn.XLOOKUP(A3153,[2]Sheet1!$R:$R,[2]Sheet1!$AB:$AB,"",0)</f>
        <v>1.5</v>
      </c>
      <c r="F3153" s="183" t="str">
        <f>_xlfn.XLOOKUP($A3153,[3]【2026年03月度_全社】RFM客層一覧表データ!$A:$A,[3]【2026年03月度_全社】RFM客層一覧表データ!C:C,"",0)</f>
        <v/>
      </c>
      <c r="G3153" s="183" t="str">
        <f>_xlfn.XLOOKUP($A3153,[3]【2026年03月度_全社】RFM客層一覧表データ!$A:$A,[3]【2026年03月度_全社】RFM客層一覧表データ!D:D,"",0)</f>
        <v/>
      </c>
      <c r="H3153" s="183" t="str">
        <f>_xlfn.XLOOKUP($A3153,[3]【2026年03月度_全社】RFM客層一覧表データ!$A:$A,[3]【2026年03月度_全社】RFM客層一覧表データ!E:E,"",0)</f>
        <v/>
      </c>
      <c r="I3153" s="183" t="str">
        <f>_xlfn.XLOOKUP($A3153,[3]【2026年03月度_全社】RFM客層一覧表データ!$A:$A,[3]【2026年03月度_全社】RFM客層一覧表データ!F:F,"",0)</f>
        <v/>
      </c>
      <c r="J3153" s="183">
        <v>0</v>
      </c>
      <c r="K3153" s="183">
        <v>0</v>
      </c>
      <c r="L3153" s="183">
        <v>0</v>
      </c>
      <c r="M3153" s="183">
        <v>0</v>
      </c>
      <c r="N3153" s="183">
        <v>0</v>
      </c>
      <c r="O3153" s="183">
        <v>0</v>
      </c>
      <c r="P3153" s="183">
        <v>0</v>
      </c>
      <c r="Q3153" s="183">
        <v>0</v>
      </c>
      <c r="R3153" s="183">
        <v>0</v>
      </c>
      <c r="S3153" s="183">
        <v>0</v>
      </c>
      <c r="T3153" s="183">
        <v>0</v>
      </c>
      <c r="U3153" s="183">
        <v>0</v>
      </c>
      <c r="V3153" s="183">
        <v>0</v>
      </c>
      <c r="W3153" s="183">
        <v>0</v>
      </c>
      <c r="X3153" s="183">
        <v>0</v>
      </c>
      <c r="Y3153" s="183">
        <v>0</v>
      </c>
    </row>
    <row r="3154" spans="1:25" x14ac:dyDescent="0.2">
      <c r="A3154" s="184">
        <v>12382004</v>
      </c>
      <c r="B3154" s="183" t="str">
        <f>[1]店マスタ!B3153</f>
        <v>有限会社ケーアイ</v>
      </c>
      <c r="C3154" s="183">
        <v>1.5</v>
      </c>
      <c r="D3154" s="183">
        <v>1.5</v>
      </c>
      <c r="E3154" s="183">
        <f>_xlfn.XLOOKUP(A3154,[2]Sheet1!$R:$R,[2]Sheet1!$AB:$AB,"",0)</f>
        <v>1.5</v>
      </c>
      <c r="F3154" s="183">
        <f>_xlfn.XLOOKUP($A3154,[3]【2026年03月度_全社】RFM客層一覧表データ!$A:$A,[3]【2026年03月度_全社】RFM客層一覧表データ!C:C,"",0)</f>
        <v>364</v>
      </c>
      <c r="G3154" s="183">
        <f>_xlfn.XLOOKUP($A3154,[3]【2026年03月度_全社】RFM客層一覧表データ!$A:$A,[3]【2026年03月度_全社】RFM客層一覧表データ!D:D,"",0)</f>
        <v>126</v>
      </c>
      <c r="H3154" s="183">
        <f>_xlfn.XLOOKUP($A3154,[3]【2026年03月度_全社】RFM客層一覧表データ!$A:$A,[3]【2026年03月度_全社】RFM客層一覧表データ!E:E,"",0)</f>
        <v>116</v>
      </c>
      <c r="I3154" s="183">
        <f>_xlfn.XLOOKUP($A3154,[3]【2026年03月度_全社】RFM客層一覧表データ!$A:$A,[3]【2026年03月度_全社】RFM客層一覧表データ!F:F,"",0)</f>
        <v>34</v>
      </c>
      <c r="J3154" s="183">
        <v>368</v>
      </c>
      <c r="K3154" s="183">
        <v>138</v>
      </c>
      <c r="L3154" s="183">
        <v>107</v>
      </c>
      <c r="M3154" s="183">
        <v>28</v>
      </c>
      <c r="N3154" s="183">
        <v>358</v>
      </c>
      <c r="O3154" s="183">
        <v>140</v>
      </c>
      <c r="P3154" s="183">
        <v>92</v>
      </c>
      <c r="Q3154" s="183">
        <v>48</v>
      </c>
      <c r="R3154" s="183">
        <v>344</v>
      </c>
      <c r="S3154" s="183">
        <v>111</v>
      </c>
      <c r="T3154" s="183">
        <v>82</v>
      </c>
      <c r="U3154" s="183">
        <v>33</v>
      </c>
      <c r="V3154" s="183">
        <v>347</v>
      </c>
      <c r="W3154" s="183">
        <v>123</v>
      </c>
      <c r="X3154" s="183">
        <v>84</v>
      </c>
      <c r="Y3154" s="183">
        <v>41</v>
      </c>
    </row>
    <row r="3155" spans="1:25" x14ac:dyDescent="0.2">
      <c r="A3155" s="184">
        <v>12383001</v>
      </c>
      <c r="B3155" s="183" t="str">
        <f>[1]店マスタ!B3154</f>
        <v>ドリームワン　葵</v>
      </c>
      <c r="C3155" s="183">
        <v>2.5</v>
      </c>
      <c r="D3155" s="183">
        <v>2.5</v>
      </c>
      <c r="E3155" s="183">
        <f>_xlfn.XLOOKUP(A3155,[2]Sheet1!$R:$R,[2]Sheet1!$AB:$AB,"",0)</f>
        <v>2.5</v>
      </c>
      <c r="F3155" s="183">
        <f>_xlfn.XLOOKUP($A3155,[3]【2026年03月度_全社】RFM客層一覧表データ!$A:$A,[3]【2026年03月度_全社】RFM客層一覧表データ!C:C,"",0)</f>
        <v>457</v>
      </c>
      <c r="G3155" s="183">
        <f>_xlfn.XLOOKUP($A3155,[3]【2026年03月度_全社】RFM客層一覧表データ!$A:$A,[3]【2026年03月度_全社】RFM客層一覧表データ!D:D,"",0)</f>
        <v>189</v>
      </c>
      <c r="H3155" s="183">
        <f>_xlfn.XLOOKUP($A3155,[3]【2026年03月度_全社】RFM客層一覧表データ!$A:$A,[3]【2026年03月度_全社】RFM客層一覧表データ!E:E,"",0)</f>
        <v>174</v>
      </c>
      <c r="I3155" s="183">
        <f>_xlfn.XLOOKUP($A3155,[3]【2026年03月度_全社】RFM客層一覧表データ!$A:$A,[3]【2026年03月度_全社】RFM客層一覧表データ!F:F,"",0)</f>
        <v>63</v>
      </c>
      <c r="J3155" s="183">
        <v>444</v>
      </c>
      <c r="K3155" s="183">
        <v>177</v>
      </c>
      <c r="L3155" s="183">
        <v>167</v>
      </c>
      <c r="M3155" s="183">
        <v>49</v>
      </c>
      <c r="N3155" s="183">
        <v>493</v>
      </c>
      <c r="O3155" s="183">
        <v>194</v>
      </c>
      <c r="P3155" s="183">
        <v>188</v>
      </c>
      <c r="Q3155" s="183">
        <v>70</v>
      </c>
      <c r="R3155" s="183">
        <v>476</v>
      </c>
      <c r="S3155" s="183">
        <v>182</v>
      </c>
      <c r="T3155" s="183">
        <v>194</v>
      </c>
      <c r="U3155" s="183">
        <v>51</v>
      </c>
      <c r="V3155" s="183">
        <v>468</v>
      </c>
      <c r="W3155" s="183">
        <v>173</v>
      </c>
      <c r="X3155" s="183">
        <v>201</v>
      </c>
      <c r="Y3155" s="183">
        <v>45</v>
      </c>
    </row>
    <row r="3156" spans="1:25" x14ac:dyDescent="0.2">
      <c r="A3156" s="184">
        <v>12383005</v>
      </c>
      <c r="B3156" s="183" t="str">
        <f>[1]店マスタ!B3155</f>
        <v>（有）　村田電器サービス</v>
      </c>
      <c r="C3156" s="183">
        <v>1.5</v>
      </c>
      <c r="D3156" s="183">
        <v>1.5</v>
      </c>
      <c r="E3156" s="183">
        <f>_xlfn.XLOOKUP(A3156,[2]Sheet1!$R:$R,[2]Sheet1!$AB:$AB,"",0)</f>
        <v>1.5</v>
      </c>
      <c r="F3156" s="183" t="str">
        <f>_xlfn.XLOOKUP($A3156,[3]【2026年03月度_全社】RFM客層一覧表データ!$A:$A,[3]【2026年03月度_全社】RFM客層一覧表データ!C:C,"",0)</f>
        <v/>
      </c>
      <c r="G3156" s="183" t="str">
        <f>_xlfn.XLOOKUP($A3156,[3]【2026年03月度_全社】RFM客層一覧表データ!$A:$A,[3]【2026年03月度_全社】RFM客層一覧表データ!D:D,"",0)</f>
        <v/>
      </c>
      <c r="H3156" s="183" t="str">
        <f>_xlfn.XLOOKUP($A3156,[3]【2026年03月度_全社】RFM客層一覧表データ!$A:$A,[3]【2026年03月度_全社】RFM客層一覧表データ!E:E,"",0)</f>
        <v/>
      </c>
      <c r="I3156" s="183" t="str">
        <f>_xlfn.XLOOKUP($A3156,[3]【2026年03月度_全社】RFM客層一覧表データ!$A:$A,[3]【2026年03月度_全社】RFM客層一覧表データ!F:F,"",0)</f>
        <v/>
      </c>
      <c r="J3156" s="183">
        <v>0</v>
      </c>
      <c r="K3156" s="183">
        <v>0</v>
      </c>
      <c r="L3156" s="183">
        <v>0</v>
      </c>
      <c r="M3156" s="183">
        <v>0</v>
      </c>
      <c r="N3156" s="183">
        <v>0</v>
      </c>
      <c r="O3156" s="183">
        <v>0</v>
      </c>
      <c r="P3156" s="183">
        <v>0</v>
      </c>
      <c r="Q3156" s="183">
        <v>0</v>
      </c>
      <c r="R3156" s="183">
        <v>0</v>
      </c>
      <c r="S3156" s="183">
        <v>0</v>
      </c>
      <c r="T3156" s="183">
        <v>0</v>
      </c>
      <c r="U3156" s="183">
        <v>0</v>
      </c>
      <c r="V3156" s="183">
        <v>0</v>
      </c>
      <c r="W3156" s="183">
        <v>0</v>
      </c>
      <c r="X3156" s="183">
        <v>0</v>
      </c>
      <c r="Y3156" s="183">
        <v>0</v>
      </c>
    </row>
    <row r="3157" spans="1:25" x14ac:dyDescent="0.2">
      <c r="A3157" s="184">
        <v>12383006</v>
      </c>
      <c r="B3157" s="183" t="str">
        <f>[1]店マスタ!B3156</f>
        <v>パナステージスギモト</v>
      </c>
      <c r="C3157" s="183">
        <v>3</v>
      </c>
      <c r="D3157" s="183">
        <v>3</v>
      </c>
      <c r="E3157" s="183">
        <f>_xlfn.XLOOKUP(A3157,[2]Sheet1!$R:$R,[2]Sheet1!$AB:$AB,"",0)</f>
        <v>3</v>
      </c>
      <c r="F3157" s="183">
        <f>_xlfn.XLOOKUP($A3157,[3]【2026年03月度_全社】RFM客層一覧表データ!$A:$A,[3]【2026年03月度_全社】RFM客層一覧表データ!C:C,"",0)</f>
        <v>565</v>
      </c>
      <c r="G3157" s="183">
        <f>_xlfn.XLOOKUP($A3157,[3]【2026年03月度_全社】RFM客層一覧表データ!$A:$A,[3]【2026年03月度_全社】RFM客層一覧表データ!D:D,"",0)</f>
        <v>257</v>
      </c>
      <c r="H3157" s="183">
        <f>_xlfn.XLOOKUP($A3157,[3]【2026年03月度_全社】RFM客層一覧表データ!$A:$A,[3]【2026年03月度_全社】RFM客層一覧表データ!E:E,"",0)</f>
        <v>327</v>
      </c>
      <c r="I3157" s="183">
        <f>_xlfn.XLOOKUP($A3157,[3]【2026年03月度_全社】RFM客層一覧表データ!$A:$A,[3]【2026年03月度_全社】RFM客層一覧表データ!F:F,"",0)</f>
        <v>32</v>
      </c>
      <c r="J3157" s="183">
        <v>486</v>
      </c>
      <c r="K3157" s="183">
        <v>50</v>
      </c>
      <c r="L3157" s="183">
        <v>301</v>
      </c>
      <c r="M3157" s="183">
        <v>4</v>
      </c>
      <c r="N3157" s="183">
        <v>461</v>
      </c>
      <c r="O3157" s="183">
        <v>230</v>
      </c>
      <c r="P3157" s="183">
        <v>268</v>
      </c>
      <c r="Q3157" s="183">
        <v>38</v>
      </c>
      <c r="R3157" s="183">
        <v>418</v>
      </c>
      <c r="S3157" s="183">
        <v>235</v>
      </c>
      <c r="T3157" s="183">
        <v>269</v>
      </c>
      <c r="U3157" s="183">
        <v>43</v>
      </c>
      <c r="V3157" s="183">
        <v>379</v>
      </c>
      <c r="W3157" s="183">
        <v>215</v>
      </c>
      <c r="X3157" s="183">
        <v>255</v>
      </c>
      <c r="Y3157" s="183">
        <v>28</v>
      </c>
    </row>
    <row r="3158" spans="1:25" x14ac:dyDescent="0.2">
      <c r="A3158" s="184">
        <v>12383007</v>
      </c>
      <c r="B3158" s="183" t="str">
        <f>[1]店マスタ!B3157</f>
        <v>ヤマザキ　デンキ</v>
      </c>
      <c r="C3158" s="183">
        <v>1.5</v>
      </c>
      <c r="D3158" s="183">
        <v>1.5</v>
      </c>
      <c r="E3158" s="183">
        <f>_xlfn.XLOOKUP(A3158,[2]Sheet1!$R:$R,[2]Sheet1!$AB:$AB,"",0)</f>
        <v>1.5</v>
      </c>
      <c r="F3158" s="183">
        <f>_xlfn.XLOOKUP($A3158,[3]【2026年03月度_全社】RFM客層一覧表データ!$A:$A,[3]【2026年03月度_全社】RFM客層一覧表データ!C:C,"",0)</f>
        <v>0</v>
      </c>
      <c r="G3158" s="183">
        <f>_xlfn.XLOOKUP($A3158,[3]【2026年03月度_全社】RFM客層一覧表データ!$A:$A,[3]【2026年03月度_全社】RFM客層一覧表データ!D:D,"",0)</f>
        <v>0</v>
      </c>
      <c r="H3158" s="183">
        <f>_xlfn.XLOOKUP($A3158,[3]【2026年03月度_全社】RFM客層一覧表データ!$A:$A,[3]【2026年03月度_全社】RFM客層一覧表データ!E:E,"",0)</f>
        <v>0</v>
      </c>
      <c r="I3158" s="183">
        <f>_xlfn.XLOOKUP($A3158,[3]【2026年03月度_全社】RFM客層一覧表データ!$A:$A,[3]【2026年03月度_全社】RFM客層一覧表データ!F:F,"",0)</f>
        <v>0</v>
      </c>
      <c r="J3158" s="183">
        <v>0</v>
      </c>
      <c r="K3158" s="183">
        <v>0</v>
      </c>
      <c r="L3158" s="183">
        <v>0</v>
      </c>
      <c r="M3158" s="183">
        <v>0</v>
      </c>
      <c r="N3158" s="183">
        <v>0</v>
      </c>
      <c r="O3158" s="183">
        <v>0</v>
      </c>
      <c r="P3158" s="183">
        <v>0</v>
      </c>
      <c r="Q3158" s="183">
        <v>0</v>
      </c>
      <c r="R3158" s="183">
        <v>0</v>
      </c>
      <c r="S3158" s="183">
        <v>0</v>
      </c>
      <c r="T3158" s="183">
        <v>0</v>
      </c>
      <c r="U3158" s="183">
        <v>0</v>
      </c>
      <c r="V3158" s="183">
        <v>0</v>
      </c>
      <c r="W3158" s="183">
        <v>0</v>
      </c>
      <c r="X3158" s="183">
        <v>0</v>
      </c>
      <c r="Y3158" s="183">
        <v>0</v>
      </c>
    </row>
    <row r="3159" spans="1:25" x14ac:dyDescent="0.2">
      <c r="A3159" s="184">
        <v>12383009</v>
      </c>
      <c r="B3159" s="183" t="str">
        <f>[1]店マスタ!B3158</f>
        <v>（有）　ヤマモトデンキ</v>
      </c>
      <c r="C3159" s="183">
        <v>2</v>
      </c>
      <c r="D3159" s="183">
        <v>2</v>
      </c>
      <c r="E3159" s="183">
        <f>_xlfn.XLOOKUP(A3159,[2]Sheet1!$R:$R,[2]Sheet1!$AB:$AB,"",0)</f>
        <v>2</v>
      </c>
      <c r="F3159" s="183">
        <f>_xlfn.XLOOKUP($A3159,[3]【2026年03月度_全社】RFM客層一覧表データ!$A:$A,[3]【2026年03月度_全社】RFM客層一覧表データ!C:C,"",0)</f>
        <v>140</v>
      </c>
      <c r="G3159" s="183">
        <f>_xlfn.XLOOKUP($A3159,[3]【2026年03月度_全社】RFM客層一覧表データ!$A:$A,[3]【2026年03月度_全社】RFM客層一覧表データ!D:D,"",0)</f>
        <v>41</v>
      </c>
      <c r="H3159" s="183">
        <f>_xlfn.XLOOKUP($A3159,[3]【2026年03月度_全社】RFM客層一覧表データ!$A:$A,[3]【2026年03月度_全社】RFM客層一覧表データ!E:E,"",0)</f>
        <v>0</v>
      </c>
      <c r="I3159" s="183">
        <f>_xlfn.XLOOKUP($A3159,[3]【2026年03月度_全社】RFM客層一覧表データ!$A:$A,[3]【2026年03月度_全社】RFM客層一覧表データ!F:F,"",0)</f>
        <v>0</v>
      </c>
      <c r="J3159" s="183">
        <v>133</v>
      </c>
      <c r="K3159" s="183">
        <v>19</v>
      </c>
      <c r="L3159" s="183">
        <v>0</v>
      </c>
      <c r="M3159" s="183">
        <v>0</v>
      </c>
      <c r="N3159" s="183">
        <v>151</v>
      </c>
      <c r="O3159" s="183">
        <v>36</v>
      </c>
      <c r="P3159" s="183">
        <v>0</v>
      </c>
      <c r="Q3159" s="183">
        <v>0</v>
      </c>
      <c r="R3159" s="183">
        <v>0</v>
      </c>
      <c r="S3159" s="183">
        <v>0</v>
      </c>
      <c r="T3159" s="183">
        <v>0</v>
      </c>
      <c r="U3159" s="183">
        <v>0</v>
      </c>
      <c r="V3159" s="183">
        <v>175</v>
      </c>
      <c r="W3159" s="183">
        <v>52</v>
      </c>
      <c r="X3159" s="183">
        <v>12</v>
      </c>
      <c r="Y3159" s="183">
        <v>0</v>
      </c>
    </row>
    <row r="3160" spans="1:25" x14ac:dyDescent="0.2">
      <c r="A3160" s="184">
        <v>12384002</v>
      </c>
      <c r="B3160" s="183" t="str">
        <f>[1]店マスタ!B3159</f>
        <v>日東電業社</v>
      </c>
      <c r="C3160" s="183">
        <v>1.5</v>
      </c>
      <c r="D3160" s="183">
        <v>1.5</v>
      </c>
      <c r="E3160" s="183">
        <f>_xlfn.XLOOKUP(A3160,[2]Sheet1!$R:$R,[2]Sheet1!$AB:$AB,"",0)</f>
        <v>1.5</v>
      </c>
      <c r="F3160" s="183" t="str">
        <f>_xlfn.XLOOKUP($A3160,[3]【2026年03月度_全社】RFM客層一覧表データ!$A:$A,[3]【2026年03月度_全社】RFM客層一覧表データ!C:C,"",0)</f>
        <v/>
      </c>
      <c r="G3160" s="183" t="str">
        <f>_xlfn.XLOOKUP($A3160,[3]【2026年03月度_全社】RFM客層一覧表データ!$A:$A,[3]【2026年03月度_全社】RFM客層一覧表データ!D:D,"",0)</f>
        <v/>
      </c>
      <c r="H3160" s="183" t="str">
        <f>_xlfn.XLOOKUP($A3160,[3]【2026年03月度_全社】RFM客層一覧表データ!$A:$A,[3]【2026年03月度_全社】RFM客層一覧表データ!E:E,"",0)</f>
        <v/>
      </c>
      <c r="I3160" s="183" t="str">
        <f>_xlfn.XLOOKUP($A3160,[3]【2026年03月度_全社】RFM客層一覧表データ!$A:$A,[3]【2026年03月度_全社】RFM客層一覧表データ!F:F,"",0)</f>
        <v/>
      </c>
      <c r="J3160" s="183">
        <v>0</v>
      </c>
      <c r="K3160" s="183">
        <v>0</v>
      </c>
      <c r="L3160" s="183">
        <v>0</v>
      </c>
      <c r="M3160" s="183">
        <v>0</v>
      </c>
      <c r="N3160" s="183">
        <v>0</v>
      </c>
      <c r="O3160" s="183">
        <v>0</v>
      </c>
      <c r="P3160" s="183">
        <v>0</v>
      </c>
      <c r="Q3160" s="183">
        <v>0</v>
      </c>
      <c r="R3160" s="183">
        <v>0</v>
      </c>
      <c r="S3160" s="183">
        <v>0</v>
      </c>
      <c r="T3160" s="183">
        <v>0</v>
      </c>
      <c r="U3160" s="183">
        <v>0</v>
      </c>
      <c r="V3160" s="183">
        <v>0</v>
      </c>
      <c r="W3160" s="183">
        <v>0</v>
      </c>
      <c r="X3160" s="183">
        <v>0</v>
      </c>
      <c r="Y3160" s="183">
        <v>0</v>
      </c>
    </row>
    <row r="3161" spans="1:25" x14ac:dyDescent="0.2">
      <c r="A3161" s="184">
        <v>12384003</v>
      </c>
      <c r="B3161" s="183" t="str">
        <f>[1]店マスタ!B3160</f>
        <v>（株）　大勝堂</v>
      </c>
      <c r="C3161" s="183">
        <v>2.5</v>
      </c>
      <c r="D3161" s="183">
        <v>2.5</v>
      </c>
      <c r="E3161" s="183">
        <f>_xlfn.XLOOKUP(A3161,[2]Sheet1!$R:$R,[2]Sheet1!$AB:$AB,"",0)</f>
        <v>2.5</v>
      </c>
      <c r="F3161" s="183">
        <f>_xlfn.XLOOKUP($A3161,[3]【2026年03月度_全社】RFM客層一覧表データ!$A:$A,[3]【2026年03月度_全社】RFM客層一覧表データ!C:C,"",0)</f>
        <v>742</v>
      </c>
      <c r="G3161" s="183">
        <f>_xlfn.XLOOKUP($A3161,[3]【2026年03月度_全社】RFM客層一覧表データ!$A:$A,[3]【2026年03月度_全社】RFM客層一覧表データ!D:D,"",0)</f>
        <v>334</v>
      </c>
      <c r="H3161" s="183">
        <f>_xlfn.XLOOKUP($A3161,[3]【2026年03月度_全社】RFM客層一覧表データ!$A:$A,[3]【2026年03月度_全社】RFM客層一覧表データ!E:E,"",0)</f>
        <v>376</v>
      </c>
      <c r="I3161" s="183">
        <f>_xlfn.XLOOKUP($A3161,[3]【2026年03月度_全社】RFM客層一覧表データ!$A:$A,[3]【2026年03月度_全社】RFM客層一覧表データ!F:F,"",0)</f>
        <v>56</v>
      </c>
      <c r="J3161" s="183">
        <v>754</v>
      </c>
      <c r="K3161" s="183">
        <v>372</v>
      </c>
      <c r="L3161" s="183">
        <v>385</v>
      </c>
      <c r="M3161" s="183">
        <v>59</v>
      </c>
      <c r="N3161" s="183">
        <v>740</v>
      </c>
      <c r="O3161" s="183">
        <v>307</v>
      </c>
      <c r="P3161" s="183">
        <v>384</v>
      </c>
      <c r="Q3161" s="183">
        <v>46</v>
      </c>
      <c r="R3161" s="183">
        <v>753</v>
      </c>
      <c r="S3161" s="183">
        <v>321</v>
      </c>
      <c r="T3161" s="183">
        <v>393</v>
      </c>
      <c r="U3161" s="183">
        <v>42</v>
      </c>
      <c r="V3161" s="183">
        <v>771</v>
      </c>
      <c r="W3161" s="183">
        <v>347</v>
      </c>
      <c r="X3161" s="183">
        <v>410</v>
      </c>
      <c r="Y3161" s="183">
        <v>48</v>
      </c>
    </row>
    <row r="3162" spans="1:25" x14ac:dyDescent="0.2">
      <c r="A3162" s="184">
        <v>12384009</v>
      </c>
      <c r="B3162" s="183" t="str">
        <f>[1]店マスタ!B3161</f>
        <v>冨田電器</v>
      </c>
      <c r="C3162" s="183">
        <v>2</v>
      </c>
      <c r="D3162" s="183">
        <v>0</v>
      </c>
      <c r="E3162" s="183" t="str">
        <f>_xlfn.XLOOKUP(A3162,[2]Sheet1!$R:$R,[2]Sheet1!$AB:$AB,"",0)</f>
        <v/>
      </c>
      <c r="F3162" s="183" t="str">
        <f>_xlfn.XLOOKUP($A3162,[3]【2026年03月度_全社】RFM客層一覧表データ!$A:$A,[3]【2026年03月度_全社】RFM客層一覧表データ!C:C,"",0)</f>
        <v/>
      </c>
      <c r="G3162" s="183" t="str">
        <f>_xlfn.XLOOKUP($A3162,[3]【2026年03月度_全社】RFM客層一覧表データ!$A:$A,[3]【2026年03月度_全社】RFM客層一覧表データ!D:D,"",0)</f>
        <v/>
      </c>
      <c r="H3162" s="183" t="str">
        <f>_xlfn.XLOOKUP($A3162,[3]【2026年03月度_全社】RFM客層一覧表データ!$A:$A,[3]【2026年03月度_全社】RFM客層一覧表データ!E:E,"",0)</f>
        <v/>
      </c>
      <c r="I3162" s="183" t="str">
        <f>_xlfn.XLOOKUP($A3162,[3]【2026年03月度_全社】RFM客層一覧表データ!$A:$A,[3]【2026年03月度_全社】RFM客層一覧表データ!F:F,"",0)</f>
        <v/>
      </c>
      <c r="J3162" s="183">
        <v>0</v>
      </c>
      <c r="K3162" s="183">
        <v>0</v>
      </c>
      <c r="L3162" s="183">
        <v>0</v>
      </c>
      <c r="M3162" s="183">
        <v>0</v>
      </c>
      <c r="N3162" s="183">
        <v>0</v>
      </c>
      <c r="O3162" s="183">
        <v>0</v>
      </c>
      <c r="P3162" s="183">
        <v>0</v>
      </c>
      <c r="Q3162" s="183">
        <v>0</v>
      </c>
      <c r="R3162" s="183">
        <v>0</v>
      </c>
      <c r="S3162" s="183">
        <v>0</v>
      </c>
      <c r="T3162" s="183">
        <v>0</v>
      </c>
      <c r="U3162" s="183">
        <v>0</v>
      </c>
      <c r="V3162" s="183">
        <v>0</v>
      </c>
      <c r="W3162" s="183">
        <v>0</v>
      </c>
      <c r="X3162" s="183">
        <v>0</v>
      </c>
      <c r="Y3162" s="183">
        <v>0</v>
      </c>
    </row>
    <row r="3163" spans="1:25" x14ac:dyDescent="0.2">
      <c r="A3163" s="184">
        <v>12384013</v>
      </c>
      <c r="B3163" s="183" t="str">
        <f>[1]店マスタ!B3162</f>
        <v>オオトウ電器</v>
      </c>
      <c r="C3163" s="183">
        <v>2.5</v>
      </c>
      <c r="D3163" s="183">
        <v>2.5</v>
      </c>
      <c r="E3163" s="183">
        <f>_xlfn.XLOOKUP(A3163,[2]Sheet1!$R:$R,[2]Sheet1!$AB:$AB,"",0)</f>
        <v>2.5</v>
      </c>
      <c r="F3163" s="183" t="str">
        <f>_xlfn.XLOOKUP($A3163,[3]【2026年03月度_全社】RFM客層一覧表データ!$A:$A,[3]【2026年03月度_全社】RFM客層一覧表データ!C:C,"",0)</f>
        <v/>
      </c>
      <c r="G3163" s="183" t="str">
        <f>_xlfn.XLOOKUP($A3163,[3]【2026年03月度_全社】RFM客層一覧表データ!$A:$A,[3]【2026年03月度_全社】RFM客層一覧表データ!D:D,"",0)</f>
        <v/>
      </c>
      <c r="H3163" s="183" t="str">
        <f>_xlfn.XLOOKUP($A3163,[3]【2026年03月度_全社】RFM客層一覧表データ!$A:$A,[3]【2026年03月度_全社】RFM客層一覧表データ!E:E,"",0)</f>
        <v/>
      </c>
      <c r="I3163" s="183" t="str">
        <f>_xlfn.XLOOKUP($A3163,[3]【2026年03月度_全社】RFM客層一覧表データ!$A:$A,[3]【2026年03月度_全社】RFM客層一覧表データ!F:F,"",0)</f>
        <v/>
      </c>
      <c r="J3163" s="183">
        <v>0</v>
      </c>
      <c r="K3163" s="183">
        <v>0</v>
      </c>
      <c r="L3163" s="183">
        <v>0</v>
      </c>
      <c r="M3163" s="183">
        <v>0</v>
      </c>
      <c r="N3163" s="183">
        <v>0</v>
      </c>
      <c r="O3163" s="183">
        <v>0</v>
      </c>
      <c r="P3163" s="183">
        <v>0</v>
      </c>
      <c r="Q3163" s="183">
        <v>0</v>
      </c>
      <c r="R3163" s="183">
        <v>0</v>
      </c>
      <c r="S3163" s="183">
        <v>0</v>
      </c>
      <c r="T3163" s="183">
        <v>0</v>
      </c>
      <c r="U3163" s="183">
        <v>0</v>
      </c>
      <c r="V3163" s="183">
        <v>0</v>
      </c>
      <c r="W3163" s="183">
        <v>0</v>
      </c>
      <c r="X3163" s="183">
        <v>0</v>
      </c>
      <c r="Y3163" s="183">
        <v>0</v>
      </c>
    </row>
    <row r="3164" spans="1:25" x14ac:dyDescent="0.2">
      <c r="A3164" s="184">
        <v>12384016</v>
      </c>
      <c r="B3164" s="183" t="str">
        <f>[1]店マスタ!B3163</f>
        <v>（有）山口電気</v>
      </c>
      <c r="C3164" s="183">
        <v>2.5</v>
      </c>
      <c r="D3164" s="183">
        <v>2.5</v>
      </c>
      <c r="E3164" s="183">
        <f>_xlfn.XLOOKUP(A3164,[2]Sheet1!$R:$R,[2]Sheet1!$AB:$AB,"",0)</f>
        <v>2.5</v>
      </c>
      <c r="F3164" s="183">
        <f>_xlfn.XLOOKUP($A3164,[3]【2026年03月度_全社】RFM客層一覧表データ!$A:$A,[3]【2026年03月度_全社】RFM客層一覧表データ!C:C,"",0)</f>
        <v>0</v>
      </c>
      <c r="G3164" s="183">
        <f>_xlfn.XLOOKUP($A3164,[3]【2026年03月度_全社】RFM客層一覧表データ!$A:$A,[3]【2026年03月度_全社】RFM客層一覧表データ!D:D,"",0)</f>
        <v>0</v>
      </c>
      <c r="H3164" s="183">
        <f>_xlfn.XLOOKUP($A3164,[3]【2026年03月度_全社】RFM客層一覧表データ!$A:$A,[3]【2026年03月度_全社】RFM客層一覧表データ!E:E,"",0)</f>
        <v>0</v>
      </c>
      <c r="I3164" s="183">
        <f>_xlfn.XLOOKUP($A3164,[3]【2026年03月度_全社】RFM客層一覧表データ!$A:$A,[3]【2026年03月度_全社】RFM客層一覧表データ!F:F,"",0)</f>
        <v>0</v>
      </c>
      <c r="J3164" s="183">
        <v>0</v>
      </c>
      <c r="K3164" s="183">
        <v>0</v>
      </c>
      <c r="L3164" s="183">
        <v>0</v>
      </c>
      <c r="M3164" s="183">
        <v>0</v>
      </c>
      <c r="N3164" s="183">
        <v>0</v>
      </c>
      <c r="O3164" s="183">
        <v>0</v>
      </c>
      <c r="P3164" s="183">
        <v>0</v>
      </c>
      <c r="Q3164" s="183">
        <v>0</v>
      </c>
      <c r="R3164" s="183">
        <v>0</v>
      </c>
      <c r="S3164" s="183">
        <v>0</v>
      </c>
      <c r="T3164" s="183">
        <v>0</v>
      </c>
      <c r="U3164" s="183">
        <v>0</v>
      </c>
      <c r="V3164" s="183">
        <v>0</v>
      </c>
      <c r="W3164" s="183">
        <v>0</v>
      </c>
      <c r="X3164" s="183">
        <v>0</v>
      </c>
      <c r="Y3164" s="183">
        <v>0</v>
      </c>
    </row>
    <row r="3165" spans="1:25" x14ac:dyDescent="0.2">
      <c r="A3165" s="184">
        <v>12384017</v>
      </c>
      <c r="B3165" s="183" t="str">
        <f>[1]店マスタ!B3164</f>
        <v>（有）ワタナベ電化</v>
      </c>
      <c r="C3165" s="183">
        <v>3.5</v>
      </c>
      <c r="D3165" s="183">
        <v>3.5</v>
      </c>
      <c r="E3165" s="183">
        <f>_xlfn.XLOOKUP(A3165,[2]Sheet1!$R:$R,[2]Sheet1!$AB:$AB,"",0)</f>
        <v>3.5</v>
      </c>
      <c r="F3165" s="183" t="str">
        <f>_xlfn.XLOOKUP($A3165,[3]【2026年03月度_全社】RFM客層一覧表データ!$A:$A,[3]【2026年03月度_全社】RFM客層一覧表データ!C:C,"",0)</f>
        <v/>
      </c>
      <c r="G3165" s="183" t="str">
        <f>_xlfn.XLOOKUP($A3165,[3]【2026年03月度_全社】RFM客層一覧表データ!$A:$A,[3]【2026年03月度_全社】RFM客層一覧表データ!D:D,"",0)</f>
        <v/>
      </c>
      <c r="H3165" s="183" t="str">
        <f>_xlfn.XLOOKUP($A3165,[3]【2026年03月度_全社】RFM客層一覧表データ!$A:$A,[3]【2026年03月度_全社】RFM客層一覧表データ!E:E,"",0)</f>
        <v/>
      </c>
      <c r="I3165" s="183" t="str">
        <f>_xlfn.XLOOKUP($A3165,[3]【2026年03月度_全社】RFM客層一覧表データ!$A:$A,[3]【2026年03月度_全社】RFM客層一覧表データ!F:F,"",0)</f>
        <v/>
      </c>
      <c r="J3165" s="183">
        <v>0</v>
      </c>
      <c r="K3165" s="183">
        <v>0</v>
      </c>
      <c r="L3165" s="183">
        <v>0</v>
      </c>
      <c r="M3165" s="183">
        <v>0</v>
      </c>
      <c r="N3165" s="183">
        <v>0</v>
      </c>
      <c r="O3165" s="183">
        <v>0</v>
      </c>
      <c r="P3165" s="183">
        <v>0</v>
      </c>
      <c r="Q3165" s="183">
        <v>0</v>
      </c>
      <c r="R3165" s="183">
        <v>0</v>
      </c>
      <c r="S3165" s="183">
        <v>0</v>
      </c>
      <c r="T3165" s="183">
        <v>0</v>
      </c>
      <c r="U3165" s="183">
        <v>0</v>
      </c>
      <c r="V3165" s="183">
        <v>0</v>
      </c>
      <c r="W3165" s="183">
        <v>0</v>
      </c>
      <c r="X3165" s="183">
        <v>0</v>
      </c>
      <c r="Y3165" s="183">
        <v>0</v>
      </c>
    </row>
    <row r="3166" spans="1:25" x14ac:dyDescent="0.2">
      <c r="A3166" s="184">
        <v>12384018</v>
      </c>
      <c r="B3166" s="183" t="str">
        <f>[1]店マスタ!B3165</f>
        <v>鈴電</v>
      </c>
      <c r="C3166" s="183">
        <v>2</v>
      </c>
      <c r="D3166" s="183">
        <v>2</v>
      </c>
      <c r="E3166" s="183">
        <f>_xlfn.XLOOKUP(A3166,[2]Sheet1!$R:$R,[2]Sheet1!$AB:$AB,"",0)</f>
        <v>2</v>
      </c>
      <c r="F3166" s="183" t="str">
        <f>_xlfn.XLOOKUP($A3166,[3]【2026年03月度_全社】RFM客層一覧表データ!$A:$A,[3]【2026年03月度_全社】RFM客層一覧表データ!C:C,"",0)</f>
        <v/>
      </c>
      <c r="G3166" s="183" t="str">
        <f>_xlfn.XLOOKUP($A3166,[3]【2026年03月度_全社】RFM客層一覧表データ!$A:$A,[3]【2026年03月度_全社】RFM客層一覧表データ!D:D,"",0)</f>
        <v/>
      </c>
      <c r="H3166" s="183" t="str">
        <f>_xlfn.XLOOKUP($A3166,[3]【2026年03月度_全社】RFM客層一覧表データ!$A:$A,[3]【2026年03月度_全社】RFM客層一覧表データ!E:E,"",0)</f>
        <v/>
      </c>
      <c r="I3166" s="183" t="str">
        <f>_xlfn.XLOOKUP($A3166,[3]【2026年03月度_全社】RFM客層一覧表データ!$A:$A,[3]【2026年03月度_全社】RFM客層一覧表データ!F:F,"",0)</f>
        <v/>
      </c>
      <c r="J3166" s="183">
        <v>0</v>
      </c>
      <c r="K3166" s="183">
        <v>0</v>
      </c>
      <c r="L3166" s="183">
        <v>0</v>
      </c>
      <c r="M3166" s="183">
        <v>0</v>
      </c>
      <c r="N3166" s="183">
        <v>0</v>
      </c>
      <c r="O3166" s="183">
        <v>0</v>
      </c>
      <c r="P3166" s="183">
        <v>0</v>
      </c>
      <c r="Q3166" s="183">
        <v>0</v>
      </c>
      <c r="R3166" s="183">
        <v>0</v>
      </c>
      <c r="S3166" s="183">
        <v>0</v>
      </c>
      <c r="T3166" s="183">
        <v>0</v>
      </c>
      <c r="U3166" s="183">
        <v>0</v>
      </c>
      <c r="V3166" s="183">
        <v>0</v>
      </c>
      <c r="W3166" s="183">
        <v>0</v>
      </c>
      <c r="X3166" s="183">
        <v>0</v>
      </c>
      <c r="Y3166" s="183">
        <v>0</v>
      </c>
    </row>
    <row r="3167" spans="1:25" x14ac:dyDescent="0.2">
      <c r="A3167" s="184">
        <v>12385007</v>
      </c>
      <c r="B3167" s="183" t="str">
        <f>[1]店マスタ!B3166</f>
        <v>トーホー家電ワーク小名田</v>
      </c>
      <c r="C3167" s="183">
        <v>2.5</v>
      </c>
      <c r="D3167" s="183">
        <v>2</v>
      </c>
      <c r="E3167" s="183">
        <f>_xlfn.XLOOKUP(A3167,[2]Sheet1!$R:$R,[2]Sheet1!$AB:$AB,"",0)</f>
        <v>2</v>
      </c>
      <c r="F3167" s="183">
        <f>_xlfn.XLOOKUP($A3167,[3]【2026年03月度_全社】RFM客層一覧表データ!$A:$A,[3]【2026年03月度_全社】RFM客層一覧表データ!C:C,"",0)</f>
        <v>1077</v>
      </c>
      <c r="G3167" s="183">
        <f>_xlfn.XLOOKUP($A3167,[3]【2026年03月度_全社】RFM客層一覧表データ!$A:$A,[3]【2026年03月度_全社】RFM客層一覧表データ!D:D,"",0)</f>
        <v>502</v>
      </c>
      <c r="H3167" s="183">
        <f>_xlfn.XLOOKUP($A3167,[3]【2026年03月度_全社】RFM客層一覧表データ!$A:$A,[3]【2026年03月度_全社】RFM客層一覧表データ!E:E,"",0)</f>
        <v>488</v>
      </c>
      <c r="I3167" s="183">
        <f>_xlfn.XLOOKUP($A3167,[3]【2026年03月度_全社】RFM客層一覧表データ!$A:$A,[3]【2026年03月度_全社】RFM客層一覧表データ!F:F,"",0)</f>
        <v>138</v>
      </c>
      <c r="J3167" s="183">
        <v>1059</v>
      </c>
      <c r="K3167" s="183">
        <v>523</v>
      </c>
      <c r="L3167" s="183">
        <v>476</v>
      </c>
      <c r="M3167" s="183">
        <v>143</v>
      </c>
      <c r="N3167" s="183">
        <v>842</v>
      </c>
      <c r="O3167" s="183">
        <v>419</v>
      </c>
      <c r="P3167" s="183">
        <v>319</v>
      </c>
      <c r="Q3167" s="183">
        <v>94</v>
      </c>
      <c r="R3167" s="183">
        <v>797</v>
      </c>
      <c r="S3167" s="183">
        <v>436</v>
      </c>
      <c r="T3167" s="183">
        <v>311</v>
      </c>
      <c r="U3167" s="183">
        <v>128</v>
      </c>
      <c r="V3167" s="183">
        <v>791</v>
      </c>
      <c r="W3167" s="183">
        <v>409</v>
      </c>
      <c r="X3167" s="183">
        <v>283</v>
      </c>
      <c r="Y3167" s="183">
        <v>152</v>
      </c>
    </row>
    <row r="3168" spans="1:25" x14ac:dyDescent="0.2">
      <c r="A3168" s="184">
        <v>12385030</v>
      </c>
      <c r="B3168" s="183" t="str">
        <f>[1]店マスタ!B3167</f>
        <v>トーホー家電ワーク美坂</v>
      </c>
      <c r="C3168" s="183">
        <v>3</v>
      </c>
      <c r="D3168" s="183">
        <v>2.5</v>
      </c>
      <c r="E3168" s="183">
        <f>_xlfn.XLOOKUP(A3168,[2]Sheet1!$R:$R,[2]Sheet1!$AB:$AB,"",0)</f>
        <v>2.5</v>
      </c>
      <c r="F3168" s="183">
        <f>_xlfn.XLOOKUP($A3168,[3]【2026年03月度_全社】RFM客層一覧表データ!$A:$A,[3]【2026年03月度_全社】RFM客層一覧表データ!C:C,"",0)</f>
        <v>526</v>
      </c>
      <c r="G3168" s="183">
        <f>_xlfn.XLOOKUP($A3168,[3]【2026年03月度_全社】RFM客層一覧表データ!$A:$A,[3]【2026年03月度_全社】RFM客層一覧表データ!D:D,"",0)</f>
        <v>296</v>
      </c>
      <c r="H3168" s="183">
        <f>_xlfn.XLOOKUP($A3168,[3]【2026年03月度_全社】RFM客層一覧表データ!$A:$A,[3]【2026年03月度_全社】RFM客層一覧表データ!E:E,"",0)</f>
        <v>389</v>
      </c>
      <c r="I3168" s="183">
        <f>_xlfn.XLOOKUP($A3168,[3]【2026年03月度_全社】RFM客層一覧表データ!$A:$A,[3]【2026年03月度_全社】RFM客層一覧表データ!F:F,"",0)</f>
        <v>24</v>
      </c>
      <c r="J3168" s="183">
        <v>541</v>
      </c>
      <c r="K3168" s="183">
        <v>352</v>
      </c>
      <c r="L3168" s="183">
        <v>405</v>
      </c>
      <c r="M3168" s="183">
        <v>27</v>
      </c>
      <c r="N3168" s="183">
        <v>540</v>
      </c>
      <c r="O3168" s="183">
        <v>329</v>
      </c>
      <c r="P3168" s="183">
        <v>405</v>
      </c>
      <c r="Q3168" s="183">
        <v>21</v>
      </c>
      <c r="R3168" s="183">
        <v>522</v>
      </c>
      <c r="S3168" s="183">
        <v>333</v>
      </c>
      <c r="T3168" s="183">
        <v>401</v>
      </c>
      <c r="U3168" s="183">
        <v>29</v>
      </c>
      <c r="V3168" s="183">
        <v>512</v>
      </c>
      <c r="W3168" s="183">
        <v>343</v>
      </c>
      <c r="X3168" s="183">
        <v>382</v>
      </c>
      <c r="Y3168" s="183">
        <v>43</v>
      </c>
    </row>
    <row r="3169" spans="1:25" x14ac:dyDescent="0.2">
      <c r="A3169" s="184">
        <v>12385034</v>
      </c>
      <c r="B3169" s="183" t="str">
        <f>[1]店マスタ!B3168</f>
        <v>トーホー家電ワーク小泉</v>
      </c>
      <c r="C3169" s="183">
        <v>2</v>
      </c>
      <c r="D3169" s="183">
        <v>2</v>
      </c>
      <c r="E3169" s="183">
        <f>_xlfn.XLOOKUP(A3169,[2]Sheet1!$R:$R,[2]Sheet1!$AB:$AB,"",0)</f>
        <v>2</v>
      </c>
      <c r="F3169" s="183">
        <f>_xlfn.XLOOKUP($A3169,[3]【2026年03月度_全社】RFM客層一覧表データ!$A:$A,[3]【2026年03月度_全社】RFM客層一覧表データ!C:C,"",0)</f>
        <v>345</v>
      </c>
      <c r="G3169" s="183">
        <f>_xlfn.XLOOKUP($A3169,[3]【2026年03月度_全社】RFM客層一覧表データ!$A:$A,[3]【2026年03月度_全社】RFM客層一覧表データ!D:D,"",0)</f>
        <v>173</v>
      </c>
      <c r="H3169" s="183">
        <f>_xlfn.XLOOKUP($A3169,[3]【2026年03月度_全社】RFM客層一覧表データ!$A:$A,[3]【2026年03月度_全社】RFM客層一覧表データ!E:E,"",0)</f>
        <v>181</v>
      </c>
      <c r="I3169" s="183">
        <f>_xlfn.XLOOKUP($A3169,[3]【2026年03月度_全社】RFM客層一覧表データ!$A:$A,[3]【2026年03月度_全社】RFM客層一覧表データ!F:F,"",0)</f>
        <v>27</v>
      </c>
      <c r="J3169" s="183">
        <v>344</v>
      </c>
      <c r="K3169" s="183">
        <v>167</v>
      </c>
      <c r="L3169" s="183">
        <v>168</v>
      </c>
      <c r="M3169" s="183">
        <v>27</v>
      </c>
      <c r="N3169" s="183">
        <v>360</v>
      </c>
      <c r="O3169" s="183">
        <v>153</v>
      </c>
      <c r="P3169" s="183">
        <v>174</v>
      </c>
      <c r="Q3169" s="183">
        <v>28</v>
      </c>
      <c r="R3169" s="183">
        <v>352</v>
      </c>
      <c r="S3169" s="183">
        <v>176</v>
      </c>
      <c r="T3169" s="183">
        <v>166</v>
      </c>
      <c r="U3169" s="183">
        <v>33</v>
      </c>
      <c r="V3169" s="183">
        <v>334</v>
      </c>
      <c r="W3169" s="183">
        <v>156</v>
      </c>
      <c r="X3169" s="183">
        <v>158</v>
      </c>
      <c r="Y3169" s="183">
        <v>31</v>
      </c>
    </row>
    <row r="3170" spans="1:25" x14ac:dyDescent="0.2">
      <c r="A3170" s="184">
        <v>12385038</v>
      </c>
      <c r="B3170" s="183" t="str">
        <f>[1]店マスタ!B3169</f>
        <v>トーホー家電ワーク市之倉</v>
      </c>
      <c r="C3170" s="183">
        <v>3</v>
      </c>
      <c r="D3170" s="183">
        <v>3</v>
      </c>
      <c r="E3170" s="183">
        <f>_xlfn.XLOOKUP(A3170,[2]Sheet1!$R:$R,[2]Sheet1!$AB:$AB,"",0)</f>
        <v>3</v>
      </c>
      <c r="F3170" s="183">
        <f>_xlfn.XLOOKUP($A3170,[3]【2026年03月度_全社】RFM客層一覧表データ!$A:$A,[3]【2026年03月度_全社】RFM客層一覧表データ!C:C,"",0)</f>
        <v>638</v>
      </c>
      <c r="G3170" s="183">
        <f>_xlfn.XLOOKUP($A3170,[3]【2026年03月度_全社】RFM客層一覧表データ!$A:$A,[3]【2026年03月度_全社】RFM客層一覧表データ!D:D,"",0)</f>
        <v>233</v>
      </c>
      <c r="H3170" s="183">
        <f>_xlfn.XLOOKUP($A3170,[3]【2026年03月度_全社】RFM客層一覧表データ!$A:$A,[3]【2026年03月度_全社】RFM客層一覧表データ!E:E,"",0)</f>
        <v>321</v>
      </c>
      <c r="I3170" s="183">
        <f>_xlfn.XLOOKUP($A3170,[3]【2026年03月度_全社】RFM客層一覧表データ!$A:$A,[3]【2026年03月度_全社】RFM客層一覧表データ!F:F,"",0)</f>
        <v>39</v>
      </c>
      <c r="J3170" s="183">
        <v>648</v>
      </c>
      <c r="K3170" s="183">
        <v>265</v>
      </c>
      <c r="L3170" s="183">
        <v>325</v>
      </c>
      <c r="M3170" s="183">
        <v>43</v>
      </c>
      <c r="N3170" s="183">
        <v>657</v>
      </c>
      <c r="O3170" s="183">
        <v>275</v>
      </c>
      <c r="P3170" s="183">
        <v>334</v>
      </c>
      <c r="Q3170" s="183">
        <v>43</v>
      </c>
      <c r="R3170" s="183">
        <v>667</v>
      </c>
      <c r="S3170" s="183">
        <v>269</v>
      </c>
      <c r="T3170" s="183">
        <v>338</v>
      </c>
      <c r="U3170" s="183">
        <v>47</v>
      </c>
      <c r="V3170" s="183">
        <v>680</v>
      </c>
      <c r="W3170" s="183">
        <v>268</v>
      </c>
      <c r="X3170" s="183">
        <v>343</v>
      </c>
      <c r="Y3170" s="183">
        <v>29</v>
      </c>
    </row>
    <row r="3171" spans="1:25" x14ac:dyDescent="0.2">
      <c r="A3171" s="184">
        <v>12385039</v>
      </c>
      <c r="B3171" s="183" t="str">
        <f>[1]店マスタ!B3170</f>
        <v>マツサカでんき株式会社</v>
      </c>
      <c r="C3171" s="183">
        <v>2</v>
      </c>
      <c r="D3171" s="183">
        <v>2</v>
      </c>
      <c r="E3171" s="183">
        <f>_xlfn.XLOOKUP(A3171,[2]Sheet1!$R:$R,[2]Sheet1!$AB:$AB,"",0)</f>
        <v>2</v>
      </c>
      <c r="F3171" s="183">
        <f>_xlfn.XLOOKUP($A3171,[3]【2026年03月度_全社】RFM客層一覧表データ!$A:$A,[3]【2026年03月度_全社】RFM客層一覧表データ!C:C,"",0)</f>
        <v>387</v>
      </c>
      <c r="G3171" s="183">
        <f>_xlfn.XLOOKUP($A3171,[3]【2026年03月度_全社】RFM客層一覧表データ!$A:$A,[3]【2026年03月度_全社】RFM客層一覧表データ!D:D,"",0)</f>
        <v>249</v>
      </c>
      <c r="H3171" s="183">
        <f>_xlfn.XLOOKUP($A3171,[3]【2026年03月度_全社】RFM客層一覧表データ!$A:$A,[3]【2026年03月度_全社】RFM客層一覧表データ!E:E,"",0)</f>
        <v>290</v>
      </c>
      <c r="I3171" s="183">
        <f>_xlfn.XLOOKUP($A3171,[3]【2026年03月度_全社】RFM客層一覧表データ!$A:$A,[3]【2026年03月度_全社】RFM客層一覧表データ!F:F,"",0)</f>
        <v>15</v>
      </c>
      <c r="J3171" s="183">
        <v>403</v>
      </c>
      <c r="K3171" s="183">
        <v>255</v>
      </c>
      <c r="L3171" s="183">
        <v>296</v>
      </c>
      <c r="M3171" s="183">
        <v>22</v>
      </c>
      <c r="N3171" s="183">
        <v>411</v>
      </c>
      <c r="O3171" s="183">
        <v>268</v>
      </c>
      <c r="P3171" s="183">
        <v>303</v>
      </c>
      <c r="Q3171" s="183">
        <v>21</v>
      </c>
      <c r="R3171" s="183">
        <v>414</v>
      </c>
      <c r="S3171" s="183">
        <v>270</v>
      </c>
      <c r="T3171" s="183">
        <v>308</v>
      </c>
      <c r="U3171" s="183">
        <v>15</v>
      </c>
      <c r="V3171" s="183">
        <v>422</v>
      </c>
      <c r="W3171" s="183">
        <v>273</v>
      </c>
      <c r="X3171" s="183">
        <v>318</v>
      </c>
      <c r="Y3171" s="183">
        <v>17</v>
      </c>
    </row>
    <row r="3172" spans="1:25" x14ac:dyDescent="0.2">
      <c r="A3172" s="184">
        <v>12385040</v>
      </c>
      <c r="B3172" s="183" t="str">
        <f>[1]店マスタ!B3171</f>
        <v>トーホー家電ワーク池田</v>
      </c>
      <c r="C3172" s="183">
        <v>1.5</v>
      </c>
      <c r="D3172" s="183">
        <v>1.5</v>
      </c>
      <c r="E3172" s="183">
        <f>_xlfn.XLOOKUP(A3172,[2]Sheet1!$R:$R,[2]Sheet1!$AB:$AB,"",0)</f>
        <v>1.5</v>
      </c>
      <c r="F3172" s="183">
        <f>_xlfn.XLOOKUP($A3172,[3]【2026年03月度_全社】RFM客層一覧表データ!$A:$A,[3]【2026年03月度_全社】RFM客層一覧表データ!C:C,"",0)</f>
        <v>338</v>
      </c>
      <c r="G3172" s="183">
        <f>_xlfn.XLOOKUP($A3172,[3]【2026年03月度_全社】RFM客層一覧表データ!$A:$A,[3]【2026年03月度_全社】RFM客層一覧表データ!D:D,"",0)</f>
        <v>159</v>
      </c>
      <c r="H3172" s="183">
        <f>_xlfn.XLOOKUP($A3172,[3]【2026年03月度_全社】RFM客層一覧表データ!$A:$A,[3]【2026年03月度_全社】RFM客層一覧表データ!E:E,"",0)</f>
        <v>210</v>
      </c>
      <c r="I3172" s="183">
        <f>_xlfn.XLOOKUP($A3172,[3]【2026年03月度_全社】RFM客層一覧表データ!$A:$A,[3]【2026年03月度_全社】RFM客層一覧表データ!F:F,"",0)</f>
        <v>17</v>
      </c>
      <c r="J3172" s="183">
        <v>343</v>
      </c>
      <c r="K3172" s="183">
        <v>155</v>
      </c>
      <c r="L3172" s="183">
        <v>214</v>
      </c>
      <c r="M3172" s="183">
        <v>10</v>
      </c>
      <c r="N3172" s="183">
        <v>349</v>
      </c>
      <c r="O3172" s="183">
        <v>178</v>
      </c>
      <c r="P3172" s="183">
        <v>210</v>
      </c>
      <c r="Q3172" s="183">
        <v>13</v>
      </c>
      <c r="R3172" s="183">
        <v>352</v>
      </c>
      <c r="S3172" s="183">
        <v>186</v>
      </c>
      <c r="T3172" s="183">
        <v>208</v>
      </c>
      <c r="U3172" s="183">
        <v>13</v>
      </c>
      <c r="V3172" s="183">
        <v>350</v>
      </c>
      <c r="W3172" s="183">
        <v>190</v>
      </c>
      <c r="X3172" s="183">
        <v>206</v>
      </c>
      <c r="Y3172" s="183">
        <v>13</v>
      </c>
    </row>
    <row r="3173" spans="1:25" x14ac:dyDescent="0.2">
      <c r="A3173" s="184">
        <v>12385057</v>
      </c>
      <c r="B3173" s="183" t="str">
        <f>[1]店マスタ!B3172</f>
        <v>有限会社フュージョン三和</v>
      </c>
      <c r="C3173" s="183">
        <v>2.5</v>
      </c>
      <c r="D3173" s="183">
        <v>2.5</v>
      </c>
      <c r="E3173" s="183">
        <f>_xlfn.XLOOKUP(A3173,[2]Sheet1!$R:$R,[2]Sheet1!$AB:$AB,"",0)</f>
        <v>2.5</v>
      </c>
      <c r="F3173" s="183">
        <f>_xlfn.XLOOKUP($A3173,[3]【2026年03月度_全社】RFM客層一覧表データ!$A:$A,[3]【2026年03月度_全社】RFM客層一覧表データ!C:C,"",0)</f>
        <v>539</v>
      </c>
      <c r="G3173" s="183">
        <f>_xlfn.XLOOKUP($A3173,[3]【2026年03月度_全社】RFM客層一覧表データ!$A:$A,[3]【2026年03月度_全社】RFM客層一覧表データ!D:D,"",0)</f>
        <v>252</v>
      </c>
      <c r="H3173" s="183">
        <f>_xlfn.XLOOKUP($A3173,[3]【2026年03月度_全社】RFM客層一覧表データ!$A:$A,[3]【2026年03月度_全社】RFM客層一覧表データ!E:E,"",0)</f>
        <v>319</v>
      </c>
      <c r="I3173" s="183">
        <f>_xlfn.XLOOKUP($A3173,[3]【2026年03月度_全社】RFM客層一覧表データ!$A:$A,[3]【2026年03月度_全社】RFM客層一覧表データ!F:F,"",0)</f>
        <v>22</v>
      </c>
      <c r="J3173" s="183">
        <v>558</v>
      </c>
      <c r="K3173" s="183">
        <v>282</v>
      </c>
      <c r="L3173" s="183">
        <v>334</v>
      </c>
      <c r="M3173" s="183">
        <v>23</v>
      </c>
      <c r="N3173" s="183">
        <v>569</v>
      </c>
      <c r="O3173" s="183">
        <v>279</v>
      </c>
      <c r="P3173" s="183">
        <v>334</v>
      </c>
      <c r="Q3173" s="183">
        <v>24</v>
      </c>
      <c r="R3173" s="183">
        <v>584</v>
      </c>
      <c r="S3173" s="183">
        <v>275</v>
      </c>
      <c r="T3173" s="183">
        <v>348</v>
      </c>
      <c r="U3173" s="183">
        <v>28</v>
      </c>
      <c r="V3173" s="183">
        <v>584</v>
      </c>
      <c r="W3173" s="183">
        <v>304</v>
      </c>
      <c r="X3173" s="183">
        <v>360</v>
      </c>
      <c r="Y3173" s="183">
        <v>30</v>
      </c>
    </row>
    <row r="3174" spans="1:25" x14ac:dyDescent="0.2">
      <c r="A3174" s="184">
        <v>12387006</v>
      </c>
      <c r="B3174" s="183" t="str">
        <f>[1]店マスタ!B3173</f>
        <v>ＰＡＬ　イタガキ</v>
      </c>
      <c r="C3174" s="183">
        <v>1.5</v>
      </c>
      <c r="D3174" s="183">
        <v>1.5</v>
      </c>
      <c r="E3174" s="183">
        <f>_xlfn.XLOOKUP(A3174,[2]Sheet1!$R:$R,[2]Sheet1!$AB:$AB,"",0)</f>
        <v>1.5</v>
      </c>
      <c r="F3174" s="183" t="str">
        <f>_xlfn.XLOOKUP($A3174,[3]【2026年03月度_全社】RFM客層一覧表データ!$A:$A,[3]【2026年03月度_全社】RFM客層一覧表データ!C:C,"",0)</f>
        <v/>
      </c>
      <c r="G3174" s="183" t="str">
        <f>_xlfn.XLOOKUP($A3174,[3]【2026年03月度_全社】RFM客層一覧表データ!$A:$A,[3]【2026年03月度_全社】RFM客層一覧表データ!D:D,"",0)</f>
        <v/>
      </c>
      <c r="H3174" s="183" t="str">
        <f>_xlfn.XLOOKUP($A3174,[3]【2026年03月度_全社】RFM客層一覧表データ!$A:$A,[3]【2026年03月度_全社】RFM客層一覧表データ!E:E,"",0)</f>
        <v/>
      </c>
      <c r="I3174" s="183" t="str">
        <f>_xlfn.XLOOKUP($A3174,[3]【2026年03月度_全社】RFM客層一覧表データ!$A:$A,[3]【2026年03月度_全社】RFM客層一覧表データ!F:F,"",0)</f>
        <v/>
      </c>
      <c r="J3174" s="183">
        <v>0</v>
      </c>
      <c r="K3174" s="183">
        <v>0</v>
      </c>
      <c r="L3174" s="183">
        <v>0</v>
      </c>
      <c r="M3174" s="183">
        <v>0</v>
      </c>
      <c r="N3174" s="183">
        <v>0</v>
      </c>
      <c r="O3174" s="183">
        <v>0</v>
      </c>
      <c r="P3174" s="183">
        <v>0</v>
      </c>
      <c r="Q3174" s="183">
        <v>0</v>
      </c>
      <c r="R3174" s="183">
        <v>0</v>
      </c>
      <c r="S3174" s="183">
        <v>0</v>
      </c>
      <c r="T3174" s="183">
        <v>0</v>
      </c>
      <c r="U3174" s="183">
        <v>0</v>
      </c>
      <c r="V3174" s="183">
        <v>0</v>
      </c>
      <c r="W3174" s="183">
        <v>0</v>
      </c>
      <c r="X3174" s="183">
        <v>0</v>
      </c>
      <c r="Y3174" s="183">
        <v>0</v>
      </c>
    </row>
    <row r="3175" spans="1:25" x14ac:dyDescent="0.2">
      <c r="A3175" s="184">
        <v>12387031</v>
      </c>
      <c r="B3175" s="183" t="str">
        <f>[1]店マスタ!B3174</f>
        <v>ト―ホ―家電ワークすえ</v>
      </c>
      <c r="C3175" s="183">
        <v>1.5</v>
      </c>
      <c r="D3175" s="183">
        <v>1.5</v>
      </c>
      <c r="E3175" s="183">
        <f>_xlfn.XLOOKUP(A3175,[2]Sheet1!$R:$R,[2]Sheet1!$AB:$AB,"",0)</f>
        <v>1.5</v>
      </c>
      <c r="F3175" s="183">
        <f>_xlfn.XLOOKUP($A3175,[3]【2026年03月度_全社】RFM客層一覧表データ!$A:$A,[3]【2026年03月度_全社】RFM客層一覧表データ!C:C,"",0)</f>
        <v>250</v>
      </c>
      <c r="G3175" s="183">
        <f>_xlfn.XLOOKUP($A3175,[3]【2026年03月度_全社】RFM客層一覧表データ!$A:$A,[3]【2026年03月度_全社】RFM客層一覧表データ!D:D,"",0)</f>
        <v>87</v>
      </c>
      <c r="H3175" s="183">
        <f>_xlfn.XLOOKUP($A3175,[3]【2026年03月度_全社】RFM客層一覧表データ!$A:$A,[3]【2026年03月度_全社】RFM客層一覧表データ!E:E,"",0)</f>
        <v>107</v>
      </c>
      <c r="I3175" s="183">
        <f>_xlfn.XLOOKUP($A3175,[3]【2026年03月度_全社】RFM客層一覧表データ!$A:$A,[3]【2026年03月度_全社】RFM客層一覧表データ!F:F,"",0)</f>
        <v>14</v>
      </c>
      <c r="J3175" s="183">
        <v>263</v>
      </c>
      <c r="K3175" s="183">
        <v>95</v>
      </c>
      <c r="L3175" s="183">
        <v>107</v>
      </c>
      <c r="M3175" s="183">
        <v>21</v>
      </c>
      <c r="N3175" s="183">
        <v>253</v>
      </c>
      <c r="O3175" s="183">
        <v>108</v>
      </c>
      <c r="P3175" s="183">
        <v>113</v>
      </c>
      <c r="Q3175" s="183">
        <v>24</v>
      </c>
      <c r="R3175" s="183">
        <v>240</v>
      </c>
      <c r="S3175" s="183">
        <v>97</v>
      </c>
      <c r="T3175" s="183">
        <v>108</v>
      </c>
      <c r="U3175" s="183">
        <v>27</v>
      </c>
      <c r="V3175" s="183">
        <v>233</v>
      </c>
      <c r="W3175" s="183">
        <v>97</v>
      </c>
      <c r="X3175" s="183">
        <v>113</v>
      </c>
      <c r="Y3175" s="183">
        <v>16</v>
      </c>
    </row>
    <row r="3176" spans="1:25" x14ac:dyDescent="0.2">
      <c r="A3176" s="184">
        <v>12388005</v>
      </c>
      <c r="B3176" s="183" t="str">
        <f>[1]店マスタ!B3175</f>
        <v>伊藤電機店</v>
      </c>
      <c r="C3176" s="183">
        <v>7.5</v>
      </c>
      <c r="D3176" s="183">
        <v>7.5</v>
      </c>
      <c r="E3176" s="183">
        <f>_xlfn.XLOOKUP(A3176,[2]Sheet1!$R:$R,[2]Sheet1!$AB:$AB,"",0)</f>
        <v>7.5</v>
      </c>
      <c r="F3176" s="183" t="str">
        <f>_xlfn.XLOOKUP($A3176,[3]【2026年03月度_全社】RFM客層一覧表データ!$A:$A,[3]【2026年03月度_全社】RFM客層一覧表データ!C:C,"",0)</f>
        <v/>
      </c>
      <c r="G3176" s="183" t="str">
        <f>_xlfn.XLOOKUP($A3176,[3]【2026年03月度_全社】RFM客層一覧表データ!$A:$A,[3]【2026年03月度_全社】RFM客層一覧表データ!D:D,"",0)</f>
        <v/>
      </c>
      <c r="H3176" s="183" t="str">
        <f>_xlfn.XLOOKUP($A3176,[3]【2026年03月度_全社】RFM客層一覧表データ!$A:$A,[3]【2026年03月度_全社】RFM客層一覧表データ!E:E,"",0)</f>
        <v/>
      </c>
      <c r="I3176" s="183" t="str">
        <f>_xlfn.XLOOKUP($A3176,[3]【2026年03月度_全社】RFM客層一覧表データ!$A:$A,[3]【2026年03月度_全社】RFM客層一覧表データ!F:F,"",0)</f>
        <v/>
      </c>
      <c r="J3176" s="183">
        <v>0</v>
      </c>
      <c r="K3176" s="183">
        <v>0</v>
      </c>
      <c r="L3176" s="183">
        <v>0</v>
      </c>
      <c r="M3176" s="183">
        <v>0</v>
      </c>
      <c r="N3176" s="183">
        <v>0</v>
      </c>
      <c r="O3176" s="183">
        <v>0</v>
      </c>
      <c r="P3176" s="183">
        <v>0</v>
      </c>
      <c r="Q3176" s="183">
        <v>0</v>
      </c>
      <c r="R3176" s="183">
        <v>0</v>
      </c>
      <c r="S3176" s="183">
        <v>0</v>
      </c>
      <c r="T3176" s="183">
        <v>0</v>
      </c>
      <c r="U3176" s="183">
        <v>0</v>
      </c>
      <c r="V3176" s="183">
        <v>0</v>
      </c>
      <c r="W3176" s="183">
        <v>0</v>
      </c>
      <c r="X3176" s="183">
        <v>0</v>
      </c>
      <c r="Y3176" s="183">
        <v>0</v>
      </c>
    </row>
    <row r="3177" spans="1:25" x14ac:dyDescent="0.2">
      <c r="A3177" s="184">
        <v>12388014</v>
      </c>
      <c r="B3177" s="183" t="str">
        <f>[1]店マスタ!B3176</f>
        <v>フジタ　デンキ</v>
      </c>
      <c r="C3177" s="183">
        <v>1.5</v>
      </c>
      <c r="D3177" s="183">
        <v>1.5</v>
      </c>
      <c r="E3177" s="183" t="str">
        <f>_xlfn.XLOOKUP(A3177,[2]Sheet1!$R:$R,[2]Sheet1!$AB:$AB,"",0)</f>
        <v/>
      </c>
      <c r="F3177" s="183" t="str">
        <f>_xlfn.XLOOKUP($A3177,[3]【2026年03月度_全社】RFM客層一覧表データ!$A:$A,[3]【2026年03月度_全社】RFM客層一覧表データ!C:C,"",0)</f>
        <v/>
      </c>
      <c r="G3177" s="183" t="str">
        <f>_xlfn.XLOOKUP($A3177,[3]【2026年03月度_全社】RFM客層一覧表データ!$A:$A,[3]【2026年03月度_全社】RFM客層一覧表データ!D:D,"",0)</f>
        <v/>
      </c>
      <c r="H3177" s="183" t="str">
        <f>_xlfn.XLOOKUP($A3177,[3]【2026年03月度_全社】RFM客層一覧表データ!$A:$A,[3]【2026年03月度_全社】RFM客層一覧表データ!E:E,"",0)</f>
        <v/>
      </c>
      <c r="I3177" s="183" t="str">
        <f>_xlfn.XLOOKUP($A3177,[3]【2026年03月度_全社】RFM客層一覧表データ!$A:$A,[3]【2026年03月度_全社】RFM客層一覧表データ!F:F,"",0)</f>
        <v/>
      </c>
      <c r="J3177" s="183">
        <v>0</v>
      </c>
      <c r="K3177" s="183">
        <v>0</v>
      </c>
      <c r="L3177" s="183">
        <v>0</v>
      </c>
      <c r="M3177" s="183">
        <v>0</v>
      </c>
      <c r="N3177" s="183">
        <v>0</v>
      </c>
      <c r="O3177" s="183">
        <v>0</v>
      </c>
      <c r="P3177" s="183">
        <v>0</v>
      </c>
      <c r="Q3177" s="183">
        <v>0</v>
      </c>
      <c r="R3177" s="183">
        <v>0</v>
      </c>
      <c r="S3177" s="183">
        <v>0</v>
      </c>
      <c r="T3177" s="183">
        <v>0</v>
      </c>
      <c r="U3177" s="183">
        <v>0</v>
      </c>
      <c r="V3177" s="183">
        <v>0</v>
      </c>
      <c r="W3177" s="183">
        <v>0</v>
      </c>
      <c r="X3177" s="183">
        <v>0</v>
      </c>
      <c r="Y3177" s="183">
        <v>0</v>
      </c>
    </row>
    <row r="3178" spans="1:25" x14ac:dyDescent="0.2">
      <c r="A3178" s="184">
        <v>12388018</v>
      </c>
      <c r="B3178" s="183" t="str">
        <f>[1]店マスタ!B3177</f>
        <v>トーホー家電ワーク恵那</v>
      </c>
      <c r="C3178" s="183">
        <v>2</v>
      </c>
      <c r="D3178" s="183">
        <v>2</v>
      </c>
      <c r="E3178" s="183">
        <f>_xlfn.XLOOKUP(A3178,[2]Sheet1!$R:$R,[2]Sheet1!$AB:$AB,"",0)</f>
        <v>2</v>
      </c>
      <c r="F3178" s="183">
        <f>_xlfn.XLOOKUP($A3178,[3]【2026年03月度_全社】RFM客層一覧表データ!$A:$A,[3]【2026年03月度_全社】RFM客層一覧表データ!C:C,"",0)</f>
        <v>232</v>
      </c>
      <c r="G3178" s="183">
        <f>_xlfn.XLOOKUP($A3178,[3]【2026年03月度_全社】RFM客層一覧表データ!$A:$A,[3]【2026年03月度_全社】RFM客層一覧表データ!D:D,"",0)</f>
        <v>114</v>
      </c>
      <c r="H3178" s="183">
        <f>_xlfn.XLOOKUP($A3178,[3]【2026年03月度_全社】RFM客層一覧表データ!$A:$A,[3]【2026年03月度_全社】RFM客層一覧表データ!E:E,"",0)</f>
        <v>171</v>
      </c>
      <c r="I3178" s="183">
        <f>_xlfn.XLOOKUP($A3178,[3]【2026年03月度_全社】RFM客層一覧表データ!$A:$A,[3]【2026年03月度_全社】RFM客層一覧表データ!F:F,"",0)</f>
        <v>10</v>
      </c>
      <c r="J3178" s="183">
        <v>289</v>
      </c>
      <c r="K3178" s="183">
        <v>77</v>
      </c>
      <c r="L3178" s="183">
        <v>210</v>
      </c>
      <c r="M3178" s="183">
        <v>1</v>
      </c>
      <c r="N3178" s="183">
        <v>294</v>
      </c>
      <c r="O3178" s="183">
        <v>124</v>
      </c>
      <c r="P3178" s="183">
        <v>219</v>
      </c>
      <c r="Q3178" s="183">
        <v>12</v>
      </c>
      <c r="R3178" s="183">
        <v>287</v>
      </c>
      <c r="S3178" s="183">
        <v>170</v>
      </c>
      <c r="T3178" s="183">
        <v>222</v>
      </c>
      <c r="U3178" s="183">
        <v>11</v>
      </c>
      <c r="V3178" s="183">
        <v>391</v>
      </c>
      <c r="W3178" s="183">
        <v>205</v>
      </c>
      <c r="X3178" s="183">
        <v>241</v>
      </c>
      <c r="Y3178" s="183">
        <v>21</v>
      </c>
    </row>
    <row r="3179" spans="1:25" x14ac:dyDescent="0.2">
      <c r="A3179" s="184">
        <v>12389012</v>
      </c>
      <c r="B3179" s="183" t="str">
        <f>[1]店マスタ!B3178</f>
        <v>トーホー家電ワーク（株）</v>
      </c>
      <c r="C3179" s="183">
        <v>2</v>
      </c>
      <c r="D3179" s="183">
        <v>2</v>
      </c>
      <c r="E3179" s="183">
        <f>_xlfn.XLOOKUP(A3179,[2]Sheet1!$R:$R,[2]Sheet1!$AB:$AB,"",0)</f>
        <v>2</v>
      </c>
      <c r="F3179" s="183">
        <f>_xlfn.XLOOKUP($A3179,[3]【2026年03月度_全社】RFM客層一覧表データ!$A:$A,[3]【2026年03月度_全社】RFM客層一覧表データ!C:C,"",0)</f>
        <v>0</v>
      </c>
      <c r="G3179" s="183">
        <f>_xlfn.XLOOKUP($A3179,[3]【2026年03月度_全社】RFM客層一覧表データ!$A:$A,[3]【2026年03月度_全社】RFM客層一覧表データ!D:D,"",0)</f>
        <v>0</v>
      </c>
      <c r="H3179" s="183">
        <f>_xlfn.XLOOKUP($A3179,[3]【2026年03月度_全社】RFM客層一覧表データ!$A:$A,[3]【2026年03月度_全社】RFM客層一覧表データ!E:E,"",0)</f>
        <v>0</v>
      </c>
      <c r="I3179" s="183">
        <f>_xlfn.XLOOKUP($A3179,[3]【2026年03月度_全社】RFM客層一覧表データ!$A:$A,[3]【2026年03月度_全社】RFM客層一覧表データ!F:F,"",0)</f>
        <v>0</v>
      </c>
      <c r="J3179" s="183">
        <v>0</v>
      </c>
      <c r="K3179" s="183">
        <v>0</v>
      </c>
      <c r="L3179" s="183">
        <v>0</v>
      </c>
      <c r="M3179" s="183">
        <v>0</v>
      </c>
      <c r="N3179" s="183">
        <v>0</v>
      </c>
      <c r="O3179" s="183">
        <v>0</v>
      </c>
      <c r="P3179" s="183">
        <v>0</v>
      </c>
      <c r="Q3179" s="183">
        <v>0</v>
      </c>
      <c r="R3179" s="183">
        <v>0</v>
      </c>
      <c r="S3179" s="183">
        <v>0</v>
      </c>
      <c r="T3179" s="183">
        <v>0</v>
      </c>
      <c r="U3179" s="183">
        <v>0</v>
      </c>
      <c r="V3179" s="183">
        <v>6</v>
      </c>
      <c r="W3179" s="183">
        <v>0</v>
      </c>
      <c r="X3179" s="183">
        <v>0</v>
      </c>
      <c r="Y3179" s="183">
        <v>0</v>
      </c>
    </row>
    <row r="3180" spans="1:25" x14ac:dyDescent="0.2">
      <c r="A3180" s="184">
        <v>12389014</v>
      </c>
      <c r="B3180" s="183" t="str">
        <f>[1]店マスタ!B3179</f>
        <v>トーホー家電ワークオロシ</v>
      </c>
      <c r="C3180" s="183">
        <v>3.5</v>
      </c>
      <c r="D3180" s="183">
        <v>3.5</v>
      </c>
      <c r="E3180" s="183">
        <f>_xlfn.XLOOKUP(A3180,[2]Sheet1!$R:$R,[2]Sheet1!$AB:$AB,"",0)</f>
        <v>3.5</v>
      </c>
      <c r="F3180" s="183">
        <f>_xlfn.XLOOKUP($A3180,[3]【2026年03月度_全社】RFM客層一覧表データ!$A:$A,[3]【2026年03月度_全社】RFM客層一覧表データ!C:C,"",0)</f>
        <v>636</v>
      </c>
      <c r="G3180" s="183">
        <f>_xlfn.XLOOKUP($A3180,[3]【2026年03月度_全社】RFM客層一覧表データ!$A:$A,[3]【2026年03月度_全社】RFM客層一覧表データ!D:D,"",0)</f>
        <v>370</v>
      </c>
      <c r="H3180" s="183">
        <f>_xlfn.XLOOKUP($A3180,[3]【2026年03月度_全社】RFM客層一覧表データ!$A:$A,[3]【2026年03月度_全社】RFM客層一覧表データ!E:E,"",0)</f>
        <v>391</v>
      </c>
      <c r="I3180" s="183">
        <f>_xlfn.XLOOKUP($A3180,[3]【2026年03月度_全社】RFM客層一覧表データ!$A:$A,[3]【2026年03月度_全社】RFM客層一覧表データ!F:F,"",0)</f>
        <v>32</v>
      </c>
      <c r="J3180" s="183">
        <v>629</v>
      </c>
      <c r="K3180" s="183">
        <v>369</v>
      </c>
      <c r="L3180" s="183">
        <v>389</v>
      </c>
      <c r="M3180" s="183">
        <v>41</v>
      </c>
      <c r="N3180" s="183">
        <v>637</v>
      </c>
      <c r="O3180" s="183">
        <v>365</v>
      </c>
      <c r="P3180" s="183">
        <v>390</v>
      </c>
      <c r="Q3180" s="183">
        <v>53</v>
      </c>
      <c r="R3180" s="183">
        <v>641</v>
      </c>
      <c r="S3180" s="183">
        <v>351</v>
      </c>
      <c r="T3180" s="183">
        <v>388</v>
      </c>
      <c r="U3180" s="183">
        <v>47</v>
      </c>
      <c r="V3180" s="183">
        <v>645</v>
      </c>
      <c r="W3180" s="183">
        <v>307</v>
      </c>
      <c r="X3180" s="183">
        <v>389</v>
      </c>
      <c r="Y3180" s="183">
        <v>41</v>
      </c>
    </row>
    <row r="3181" spans="1:25" x14ac:dyDescent="0.2">
      <c r="A3181" s="184">
        <v>12389040</v>
      </c>
      <c r="B3181" s="183" t="str">
        <f>[1]店マスタ!B3180</f>
        <v>トーホー家電ワーク泉</v>
      </c>
      <c r="C3181" s="183">
        <v>1</v>
      </c>
      <c r="D3181" s="183">
        <v>1</v>
      </c>
      <c r="E3181" s="183">
        <f>_xlfn.XLOOKUP(A3181,[2]Sheet1!$R:$R,[2]Sheet1!$AB:$AB,"",0)</f>
        <v>1</v>
      </c>
      <c r="F3181" s="183">
        <f>_xlfn.XLOOKUP($A3181,[3]【2026年03月度_全社】RFM客層一覧表データ!$A:$A,[3]【2026年03月度_全社】RFM客層一覧表データ!C:C,"",0)</f>
        <v>125</v>
      </c>
      <c r="G3181" s="183">
        <f>_xlfn.XLOOKUP($A3181,[3]【2026年03月度_全社】RFM客層一覧表データ!$A:$A,[3]【2026年03月度_全社】RFM客層一覧表データ!D:D,"",0)</f>
        <v>12</v>
      </c>
      <c r="H3181" s="183">
        <f>_xlfn.XLOOKUP($A3181,[3]【2026年03月度_全社】RFM客層一覧表データ!$A:$A,[3]【2026年03月度_全社】RFM客層一覧表データ!E:E,"",0)</f>
        <v>51</v>
      </c>
      <c r="I3181" s="183">
        <f>_xlfn.XLOOKUP($A3181,[3]【2026年03月度_全社】RFM客層一覧表データ!$A:$A,[3]【2026年03月度_全社】RFM客層一覧表データ!F:F,"",0)</f>
        <v>0</v>
      </c>
      <c r="J3181" s="183">
        <v>136</v>
      </c>
      <c r="K3181" s="183">
        <v>25</v>
      </c>
      <c r="L3181" s="183">
        <v>66</v>
      </c>
      <c r="M3181" s="183">
        <v>3</v>
      </c>
      <c r="N3181" s="183">
        <v>142</v>
      </c>
      <c r="O3181" s="183">
        <v>48</v>
      </c>
      <c r="P3181" s="183">
        <v>78</v>
      </c>
      <c r="Q3181" s="183">
        <v>8</v>
      </c>
      <c r="R3181" s="183">
        <v>152</v>
      </c>
      <c r="S3181" s="183">
        <v>56</v>
      </c>
      <c r="T3181" s="183">
        <v>86</v>
      </c>
      <c r="U3181" s="183">
        <v>6</v>
      </c>
      <c r="V3181" s="183">
        <v>167</v>
      </c>
      <c r="W3181" s="183">
        <v>61</v>
      </c>
      <c r="X3181" s="183">
        <v>91</v>
      </c>
      <c r="Y3181" s="183">
        <v>7</v>
      </c>
    </row>
    <row r="3182" spans="1:25" x14ac:dyDescent="0.2">
      <c r="A3182" s="184">
        <v>12390002</v>
      </c>
      <c r="B3182" s="183" t="str">
        <f>[1]店マスタ!B3181</f>
        <v>愛電館メイツおくむら</v>
      </c>
      <c r="C3182" s="183">
        <v>2</v>
      </c>
      <c r="D3182" s="183">
        <v>2</v>
      </c>
      <c r="E3182" s="183" t="str">
        <f>_xlfn.XLOOKUP(A3182,[2]Sheet1!$R:$R,[2]Sheet1!$AB:$AB,"",0)</f>
        <v/>
      </c>
      <c r="F3182" s="183" t="str">
        <f>_xlfn.XLOOKUP($A3182,[3]【2026年03月度_全社】RFM客層一覧表データ!$A:$A,[3]【2026年03月度_全社】RFM客層一覧表データ!C:C,"",0)</f>
        <v/>
      </c>
      <c r="G3182" s="183" t="str">
        <f>_xlfn.XLOOKUP($A3182,[3]【2026年03月度_全社】RFM客層一覧表データ!$A:$A,[3]【2026年03月度_全社】RFM客層一覧表データ!D:D,"",0)</f>
        <v/>
      </c>
      <c r="H3182" s="183" t="str">
        <f>_xlfn.XLOOKUP($A3182,[3]【2026年03月度_全社】RFM客層一覧表データ!$A:$A,[3]【2026年03月度_全社】RFM客層一覧表データ!E:E,"",0)</f>
        <v/>
      </c>
      <c r="I3182" s="183" t="str">
        <f>_xlfn.XLOOKUP($A3182,[3]【2026年03月度_全社】RFM客層一覧表データ!$A:$A,[3]【2026年03月度_全社】RFM客層一覧表データ!F:F,"",0)</f>
        <v/>
      </c>
      <c r="J3182" s="183">
        <v>456</v>
      </c>
      <c r="K3182" s="183">
        <v>174</v>
      </c>
      <c r="L3182" s="183">
        <v>266</v>
      </c>
      <c r="M3182" s="183">
        <v>15</v>
      </c>
      <c r="N3182" s="183">
        <v>484</v>
      </c>
      <c r="O3182" s="183">
        <v>182</v>
      </c>
      <c r="P3182" s="183">
        <v>276</v>
      </c>
      <c r="Q3182" s="183">
        <v>14</v>
      </c>
      <c r="R3182" s="183">
        <v>509</v>
      </c>
      <c r="S3182" s="183">
        <v>222</v>
      </c>
      <c r="T3182" s="183">
        <v>294</v>
      </c>
      <c r="U3182" s="183">
        <v>29</v>
      </c>
      <c r="V3182" s="183">
        <v>508</v>
      </c>
      <c r="W3182" s="183">
        <v>224</v>
      </c>
      <c r="X3182" s="183">
        <v>297</v>
      </c>
      <c r="Y3182" s="183">
        <v>23</v>
      </c>
    </row>
    <row r="3183" spans="1:25" x14ac:dyDescent="0.2">
      <c r="A3183" s="184">
        <v>12390006</v>
      </c>
      <c r="B3183" s="183" t="str">
        <f>[1]店マスタ!B3182</f>
        <v>（有）加藤電気　愛岐ヶ丘店</v>
      </c>
      <c r="C3183" s="183">
        <v>7.5</v>
      </c>
      <c r="D3183" s="183">
        <v>6</v>
      </c>
      <c r="E3183" s="183">
        <f>_xlfn.XLOOKUP(A3183,[2]Sheet1!$R:$R,[2]Sheet1!$AB:$AB,"",0)</f>
        <v>6</v>
      </c>
      <c r="F3183" s="183">
        <f>_xlfn.XLOOKUP($A3183,[3]【2026年03月度_全社】RFM客層一覧表データ!$A:$A,[3]【2026年03月度_全社】RFM客層一覧表データ!C:C,"",0)</f>
        <v>1751</v>
      </c>
      <c r="G3183" s="183">
        <f>_xlfn.XLOOKUP($A3183,[3]【2026年03月度_全社】RFM客層一覧表データ!$A:$A,[3]【2026年03月度_全社】RFM客層一覧表データ!D:D,"",0)</f>
        <v>859</v>
      </c>
      <c r="H3183" s="183">
        <f>_xlfn.XLOOKUP($A3183,[3]【2026年03月度_全社】RFM客層一覧表データ!$A:$A,[3]【2026年03月度_全社】RFM客層一覧表データ!E:E,"",0)</f>
        <v>920</v>
      </c>
      <c r="I3183" s="183">
        <f>_xlfn.XLOOKUP($A3183,[3]【2026年03月度_全社】RFM客層一覧表データ!$A:$A,[3]【2026年03月度_全社】RFM客層一覧表データ!F:F,"",0)</f>
        <v>120</v>
      </c>
      <c r="J3183" s="183">
        <v>1741</v>
      </c>
      <c r="K3183" s="183">
        <v>908</v>
      </c>
      <c r="L3183" s="183">
        <v>899</v>
      </c>
      <c r="M3183" s="183">
        <v>148</v>
      </c>
      <c r="N3183" s="183">
        <v>1711</v>
      </c>
      <c r="O3183" s="183">
        <v>801</v>
      </c>
      <c r="P3183" s="183">
        <v>886</v>
      </c>
      <c r="Q3183" s="183">
        <v>116</v>
      </c>
      <c r="R3183" s="183">
        <v>1732</v>
      </c>
      <c r="S3183" s="183">
        <v>831</v>
      </c>
      <c r="T3183" s="183">
        <v>910</v>
      </c>
      <c r="U3183" s="183">
        <v>120</v>
      </c>
      <c r="V3183" s="183">
        <v>1739</v>
      </c>
      <c r="W3183" s="183">
        <v>875</v>
      </c>
      <c r="X3183" s="183">
        <v>908</v>
      </c>
      <c r="Y3183" s="183">
        <v>148</v>
      </c>
    </row>
    <row r="3184" spans="1:25" x14ac:dyDescent="0.2">
      <c r="A3184" s="184">
        <v>12390010</v>
      </c>
      <c r="B3184" s="183" t="str">
        <f>[1]店マスタ!B3183</f>
        <v>カワムラ電化</v>
      </c>
      <c r="C3184" s="183">
        <v>2</v>
      </c>
      <c r="D3184" s="183">
        <v>2</v>
      </c>
      <c r="E3184" s="183">
        <f>_xlfn.XLOOKUP(A3184,[2]Sheet1!$R:$R,[2]Sheet1!$AB:$AB,"",0)</f>
        <v>2</v>
      </c>
      <c r="F3184" s="183" t="str">
        <f>_xlfn.XLOOKUP($A3184,[3]【2026年03月度_全社】RFM客層一覧表データ!$A:$A,[3]【2026年03月度_全社】RFM客層一覧表データ!C:C,"",0)</f>
        <v/>
      </c>
      <c r="G3184" s="183" t="str">
        <f>_xlfn.XLOOKUP($A3184,[3]【2026年03月度_全社】RFM客層一覧表データ!$A:$A,[3]【2026年03月度_全社】RFM客層一覧表データ!D:D,"",0)</f>
        <v/>
      </c>
      <c r="H3184" s="183" t="str">
        <f>_xlfn.XLOOKUP($A3184,[3]【2026年03月度_全社】RFM客層一覧表データ!$A:$A,[3]【2026年03月度_全社】RFM客層一覧表データ!E:E,"",0)</f>
        <v/>
      </c>
      <c r="I3184" s="183" t="str">
        <f>_xlfn.XLOOKUP($A3184,[3]【2026年03月度_全社】RFM客層一覧表データ!$A:$A,[3]【2026年03月度_全社】RFM客層一覧表データ!F:F,"",0)</f>
        <v/>
      </c>
      <c r="J3184" s="183">
        <v>0</v>
      </c>
      <c r="K3184" s="183">
        <v>0</v>
      </c>
      <c r="L3184" s="183">
        <v>0</v>
      </c>
      <c r="M3184" s="183">
        <v>0</v>
      </c>
      <c r="N3184" s="183">
        <v>0</v>
      </c>
      <c r="O3184" s="183">
        <v>0</v>
      </c>
      <c r="P3184" s="183">
        <v>0</v>
      </c>
      <c r="Q3184" s="183">
        <v>0</v>
      </c>
      <c r="R3184" s="183">
        <v>0</v>
      </c>
      <c r="S3184" s="183">
        <v>0</v>
      </c>
      <c r="T3184" s="183">
        <v>0</v>
      </c>
      <c r="U3184" s="183">
        <v>0</v>
      </c>
      <c r="V3184" s="183">
        <v>0</v>
      </c>
      <c r="W3184" s="183">
        <v>0</v>
      </c>
      <c r="X3184" s="183">
        <v>0</v>
      </c>
      <c r="Y3184" s="183">
        <v>0</v>
      </c>
    </row>
    <row r="3185" spans="1:25" x14ac:dyDescent="0.2">
      <c r="A3185" s="184">
        <v>12390017</v>
      </c>
      <c r="B3185" s="183" t="str">
        <f>[1]店マスタ!B3184</f>
        <v>トーホー家電ワーク可児</v>
      </c>
      <c r="C3185" s="183">
        <v>2.5</v>
      </c>
      <c r="D3185" s="183">
        <v>2.5</v>
      </c>
      <c r="E3185" s="183">
        <f>_xlfn.XLOOKUP(A3185,[2]Sheet1!$R:$R,[2]Sheet1!$AB:$AB,"",0)</f>
        <v>2.5</v>
      </c>
      <c r="F3185" s="183">
        <f>_xlfn.XLOOKUP($A3185,[3]【2026年03月度_全社】RFM客層一覧表データ!$A:$A,[3]【2026年03月度_全社】RFM客層一覧表データ!C:C,"",0)</f>
        <v>519</v>
      </c>
      <c r="G3185" s="183">
        <f>_xlfn.XLOOKUP($A3185,[3]【2026年03月度_全社】RFM客層一覧表データ!$A:$A,[3]【2026年03月度_全社】RFM客層一覧表データ!D:D,"",0)</f>
        <v>277</v>
      </c>
      <c r="H3185" s="183">
        <f>_xlfn.XLOOKUP($A3185,[3]【2026年03月度_全社】RFM客層一覧表データ!$A:$A,[3]【2026年03月度_全社】RFM客層一覧表データ!E:E,"",0)</f>
        <v>265</v>
      </c>
      <c r="I3185" s="183">
        <f>_xlfn.XLOOKUP($A3185,[3]【2026年03月度_全社】RFM客層一覧表データ!$A:$A,[3]【2026年03月度_全社】RFM客層一覧表データ!F:F,"",0)</f>
        <v>59</v>
      </c>
      <c r="J3185" s="183">
        <v>501</v>
      </c>
      <c r="K3185" s="183">
        <v>287</v>
      </c>
      <c r="L3185" s="183">
        <v>253</v>
      </c>
      <c r="M3185" s="183">
        <v>61</v>
      </c>
      <c r="N3185" s="183">
        <v>512</v>
      </c>
      <c r="O3185" s="183">
        <v>283</v>
      </c>
      <c r="P3185" s="183">
        <v>252</v>
      </c>
      <c r="Q3185" s="183">
        <v>77</v>
      </c>
      <c r="R3185" s="183">
        <v>501</v>
      </c>
      <c r="S3185" s="183">
        <v>209</v>
      </c>
      <c r="T3185" s="183">
        <v>254</v>
      </c>
      <c r="U3185" s="183">
        <v>45</v>
      </c>
      <c r="V3185" s="183">
        <v>434</v>
      </c>
      <c r="W3185" s="183">
        <v>184</v>
      </c>
      <c r="X3185" s="183">
        <v>230</v>
      </c>
      <c r="Y3185" s="183">
        <v>14</v>
      </c>
    </row>
    <row r="3186" spans="1:25" x14ac:dyDescent="0.2">
      <c r="A3186" s="184">
        <v>12390019</v>
      </c>
      <c r="B3186" s="183" t="str">
        <f>[1]店マスタ!B3185</f>
        <v>トーホー家電ワーク西可児</v>
      </c>
      <c r="C3186" s="183">
        <v>5.5</v>
      </c>
      <c r="D3186" s="183">
        <v>5.5</v>
      </c>
      <c r="E3186" s="183">
        <f>_xlfn.XLOOKUP(A3186,[2]Sheet1!$R:$R,[2]Sheet1!$AB:$AB,"",0)</f>
        <v>5.5</v>
      </c>
      <c r="F3186" s="183">
        <f>_xlfn.XLOOKUP($A3186,[3]【2026年03月度_全社】RFM客層一覧表データ!$A:$A,[3]【2026年03月度_全社】RFM客層一覧表データ!C:C,"",0)</f>
        <v>1148</v>
      </c>
      <c r="G3186" s="183">
        <f>_xlfn.XLOOKUP($A3186,[3]【2026年03月度_全社】RFM客層一覧表データ!$A:$A,[3]【2026年03月度_全社】RFM客層一覧表データ!D:D,"",0)</f>
        <v>594</v>
      </c>
      <c r="H3186" s="183">
        <f>_xlfn.XLOOKUP($A3186,[3]【2026年03月度_全社】RFM客層一覧表データ!$A:$A,[3]【2026年03月度_全社】RFM客層一覧表データ!E:E,"",0)</f>
        <v>611</v>
      </c>
      <c r="I3186" s="183">
        <f>_xlfn.XLOOKUP($A3186,[3]【2026年03月度_全社】RFM客層一覧表データ!$A:$A,[3]【2026年03月度_全社】RFM客層一覧表データ!F:F,"",0)</f>
        <v>78</v>
      </c>
      <c r="J3186" s="183">
        <v>1152</v>
      </c>
      <c r="K3186" s="183">
        <v>597</v>
      </c>
      <c r="L3186" s="183">
        <v>619</v>
      </c>
      <c r="M3186" s="183">
        <v>98</v>
      </c>
      <c r="N3186" s="183">
        <v>1167</v>
      </c>
      <c r="O3186" s="183">
        <v>579</v>
      </c>
      <c r="P3186" s="183">
        <v>610</v>
      </c>
      <c r="Q3186" s="183">
        <v>113</v>
      </c>
      <c r="R3186" s="183">
        <v>1136</v>
      </c>
      <c r="S3186" s="183">
        <v>622</v>
      </c>
      <c r="T3186" s="183">
        <v>614</v>
      </c>
      <c r="U3186" s="183">
        <v>106</v>
      </c>
      <c r="V3186" s="183">
        <v>1167</v>
      </c>
      <c r="W3186" s="183">
        <v>569</v>
      </c>
      <c r="X3186" s="183">
        <v>617</v>
      </c>
      <c r="Y3186" s="183">
        <v>85</v>
      </c>
    </row>
    <row r="3187" spans="1:25" x14ac:dyDescent="0.2">
      <c r="A3187" s="184">
        <v>12390022</v>
      </c>
      <c r="B3187" s="183" t="str">
        <f>[1]店マスタ!B3186</f>
        <v>ヤマニデンキ</v>
      </c>
      <c r="C3187" s="183">
        <v>2</v>
      </c>
      <c r="D3187" s="183">
        <v>2</v>
      </c>
      <c r="E3187" s="183">
        <f>_xlfn.XLOOKUP(A3187,[2]Sheet1!$R:$R,[2]Sheet1!$AB:$AB,"",0)</f>
        <v>2</v>
      </c>
      <c r="F3187" s="183">
        <f>_xlfn.XLOOKUP($A3187,[3]【2026年03月度_全社】RFM客層一覧表データ!$A:$A,[3]【2026年03月度_全社】RFM客層一覧表データ!C:C,"",0)</f>
        <v>71</v>
      </c>
      <c r="G3187" s="183">
        <f>_xlfn.XLOOKUP($A3187,[3]【2026年03月度_全社】RFM客層一覧表データ!$A:$A,[3]【2026年03月度_全社】RFM客層一覧表データ!D:D,"",0)</f>
        <v>15</v>
      </c>
      <c r="H3187" s="183">
        <f>_xlfn.XLOOKUP($A3187,[3]【2026年03月度_全社】RFM客層一覧表データ!$A:$A,[3]【2026年03月度_全社】RFM客層一覧表データ!E:E,"",0)</f>
        <v>5</v>
      </c>
      <c r="I3187" s="183">
        <f>_xlfn.XLOOKUP($A3187,[3]【2026年03月度_全社】RFM客層一覧表データ!$A:$A,[3]【2026年03月度_全社】RFM客層一覧表データ!F:F,"",0)</f>
        <v>0</v>
      </c>
      <c r="J3187" s="183">
        <v>73</v>
      </c>
      <c r="K3187" s="183">
        <v>16</v>
      </c>
      <c r="L3187" s="183">
        <v>7</v>
      </c>
      <c r="M3187" s="183">
        <v>0</v>
      </c>
      <c r="N3187" s="183">
        <v>67</v>
      </c>
      <c r="O3187" s="183">
        <v>36</v>
      </c>
      <c r="P3187" s="183">
        <v>10</v>
      </c>
      <c r="Q3187" s="183">
        <v>0</v>
      </c>
      <c r="R3187" s="183">
        <v>51</v>
      </c>
      <c r="S3187" s="183">
        <v>12</v>
      </c>
      <c r="T3187" s="183">
        <v>6</v>
      </c>
      <c r="U3187" s="183">
        <v>0</v>
      </c>
      <c r="V3187" s="183">
        <v>61</v>
      </c>
      <c r="W3187" s="183">
        <v>11</v>
      </c>
      <c r="X3187" s="183">
        <v>9</v>
      </c>
      <c r="Y3187" s="183">
        <v>0</v>
      </c>
    </row>
    <row r="3188" spans="1:25" x14ac:dyDescent="0.2">
      <c r="A3188" s="184">
        <v>12390027</v>
      </c>
      <c r="B3188" s="183" t="str">
        <f>[1]店マスタ!B3187</f>
        <v>愛電館ウイズオクムラ</v>
      </c>
      <c r="C3188" s="183">
        <v>1.5</v>
      </c>
      <c r="D3188" s="183">
        <v>1.5</v>
      </c>
      <c r="E3188" s="183">
        <f>_xlfn.XLOOKUP(A3188,[2]Sheet1!$R:$R,[2]Sheet1!$AB:$AB,"",0)</f>
        <v>1.5</v>
      </c>
      <c r="F3188" s="183">
        <f>_xlfn.XLOOKUP($A3188,[3]【2026年03月度_全社】RFM客層一覧表データ!$A:$A,[3]【2026年03月度_全社】RFM客層一覧表データ!C:C,"",0)</f>
        <v>300</v>
      </c>
      <c r="G3188" s="183">
        <f>_xlfn.XLOOKUP($A3188,[3]【2026年03月度_全社】RFM客層一覧表データ!$A:$A,[3]【2026年03月度_全社】RFM客層一覧表データ!D:D,"",0)</f>
        <v>115</v>
      </c>
      <c r="H3188" s="183">
        <f>_xlfn.XLOOKUP($A3188,[3]【2026年03月度_全社】RFM客層一覧表データ!$A:$A,[3]【2026年03月度_全社】RFM客層一覧表データ!E:E,"",0)</f>
        <v>127</v>
      </c>
      <c r="I3188" s="183">
        <f>_xlfn.XLOOKUP($A3188,[3]【2026年03月度_全社】RFM客層一覧表データ!$A:$A,[3]【2026年03月度_全社】RFM客層一覧表データ!F:F,"",0)</f>
        <v>25</v>
      </c>
      <c r="J3188" s="183">
        <v>293</v>
      </c>
      <c r="K3188" s="183">
        <v>120</v>
      </c>
      <c r="L3188" s="183">
        <v>129</v>
      </c>
      <c r="M3188" s="183">
        <v>15</v>
      </c>
      <c r="N3188" s="183">
        <v>307</v>
      </c>
      <c r="O3188" s="183">
        <v>129</v>
      </c>
      <c r="P3188" s="183">
        <v>130</v>
      </c>
      <c r="Q3188" s="183">
        <v>26</v>
      </c>
      <c r="R3188" s="183">
        <v>311</v>
      </c>
      <c r="S3188" s="183">
        <v>104</v>
      </c>
      <c r="T3188" s="183">
        <v>129</v>
      </c>
      <c r="U3188" s="183">
        <v>19</v>
      </c>
      <c r="V3188" s="183">
        <v>328</v>
      </c>
      <c r="W3188" s="183">
        <v>120</v>
      </c>
      <c r="X3188" s="183">
        <v>135</v>
      </c>
      <c r="Y3188" s="183">
        <v>19</v>
      </c>
    </row>
    <row r="3189" spans="1:25" x14ac:dyDescent="0.2">
      <c r="A3189" s="184">
        <v>12391007</v>
      </c>
      <c r="B3189" s="183" t="str">
        <f>[1]店マスタ!B3188</f>
        <v>トーホー家電ワークみたけ</v>
      </c>
      <c r="C3189" s="183">
        <v>4</v>
      </c>
      <c r="D3189" s="183">
        <v>4</v>
      </c>
      <c r="E3189" s="183">
        <f>_xlfn.XLOOKUP(A3189,[2]Sheet1!$R:$R,[2]Sheet1!$AB:$AB,"",0)</f>
        <v>4</v>
      </c>
      <c r="F3189" s="183">
        <f>_xlfn.XLOOKUP($A3189,[3]【2026年03月度_全社】RFM客層一覧表データ!$A:$A,[3]【2026年03月度_全社】RFM客層一覧表データ!C:C,"",0)</f>
        <v>965</v>
      </c>
      <c r="G3189" s="183">
        <f>_xlfn.XLOOKUP($A3189,[3]【2026年03月度_全社】RFM客層一覧表データ!$A:$A,[3]【2026年03月度_全社】RFM客層一覧表データ!D:D,"",0)</f>
        <v>487</v>
      </c>
      <c r="H3189" s="183">
        <f>_xlfn.XLOOKUP($A3189,[3]【2026年03月度_全社】RFM客層一覧表データ!$A:$A,[3]【2026年03月度_全社】RFM客層一覧表データ!E:E,"",0)</f>
        <v>583</v>
      </c>
      <c r="I3189" s="183">
        <f>_xlfn.XLOOKUP($A3189,[3]【2026年03月度_全社】RFM客層一覧表データ!$A:$A,[3]【2026年03月度_全社】RFM客層一覧表データ!F:F,"",0)</f>
        <v>68</v>
      </c>
      <c r="J3189" s="183">
        <v>1056</v>
      </c>
      <c r="K3189" s="183">
        <v>493</v>
      </c>
      <c r="L3189" s="183">
        <v>581</v>
      </c>
      <c r="M3189" s="183">
        <v>46</v>
      </c>
      <c r="N3189" s="183">
        <v>1126</v>
      </c>
      <c r="O3189" s="183">
        <v>570</v>
      </c>
      <c r="P3189" s="183">
        <v>564</v>
      </c>
      <c r="Q3189" s="183">
        <v>93</v>
      </c>
      <c r="R3189" s="183">
        <v>1073</v>
      </c>
      <c r="S3189" s="183">
        <v>554</v>
      </c>
      <c r="T3189" s="183">
        <v>549</v>
      </c>
      <c r="U3189" s="183">
        <v>96</v>
      </c>
      <c r="V3189" s="183">
        <v>998</v>
      </c>
      <c r="W3189" s="183">
        <v>519</v>
      </c>
      <c r="X3189" s="183">
        <v>503</v>
      </c>
      <c r="Y3189" s="183">
        <v>106</v>
      </c>
    </row>
    <row r="3190" spans="1:25" x14ac:dyDescent="0.2">
      <c r="A3190" s="184">
        <v>12392001</v>
      </c>
      <c r="B3190" s="183" t="str">
        <f>[1]店マスタ!B3189</f>
        <v>有限会社　加藤電気</v>
      </c>
      <c r="C3190" s="183">
        <v>7</v>
      </c>
      <c r="D3190" s="183">
        <v>6</v>
      </c>
      <c r="E3190" s="183">
        <f>_xlfn.XLOOKUP(A3190,[2]Sheet1!$R:$R,[2]Sheet1!$AB:$AB,"",0)</f>
        <v>6.5</v>
      </c>
      <c r="F3190" s="183">
        <f>_xlfn.XLOOKUP($A3190,[3]【2026年03月度_全社】RFM客層一覧表データ!$A:$A,[3]【2026年03月度_全社】RFM客層一覧表データ!C:C,"",0)</f>
        <v>1375</v>
      </c>
      <c r="G3190" s="183">
        <f>_xlfn.XLOOKUP($A3190,[3]【2026年03月度_全社】RFM客層一覧表データ!$A:$A,[3]【2026年03月度_全社】RFM客層一覧表データ!D:D,"",0)</f>
        <v>757</v>
      </c>
      <c r="H3190" s="183">
        <f>_xlfn.XLOOKUP($A3190,[3]【2026年03月度_全社】RFM客層一覧表データ!$A:$A,[3]【2026年03月度_全社】RFM客層一覧表データ!E:E,"",0)</f>
        <v>808</v>
      </c>
      <c r="I3190" s="183">
        <f>_xlfn.XLOOKUP($A3190,[3]【2026年03月度_全社】RFM客層一覧表データ!$A:$A,[3]【2026年03月度_全社】RFM客層一覧表データ!F:F,"",0)</f>
        <v>86</v>
      </c>
      <c r="J3190" s="183">
        <v>1410</v>
      </c>
      <c r="K3190" s="183">
        <v>805</v>
      </c>
      <c r="L3190" s="183">
        <v>831</v>
      </c>
      <c r="M3190" s="183">
        <v>89</v>
      </c>
      <c r="N3190" s="183">
        <v>1693</v>
      </c>
      <c r="O3190" s="183">
        <v>838</v>
      </c>
      <c r="P3190" s="183">
        <v>951</v>
      </c>
      <c r="Q3190" s="183">
        <v>93</v>
      </c>
      <c r="R3190" s="183">
        <v>1694</v>
      </c>
      <c r="S3190" s="183">
        <v>919</v>
      </c>
      <c r="T3190" s="183">
        <v>948</v>
      </c>
      <c r="U3190" s="183">
        <v>88</v>
      </c>
      <c r="V3190" s="183">
        <v>1718</v>
      </c>
      <c r="W3190" s="183">
        <v>887</v>
      </c>
      <c r="X3190" s="183">
        <v>952</v>
      </c>
      <c r="Y3190" s="183">
        <v>104</v>
      </c>
    </row>
    <row r="3191" spans="1:25" x14ac:dyDescent="0.2">
      <c r="A3191" s="184">
        <v>12393008</v>
      </c>
      <c r="B3191" s="183" t="str">
        <f>[1]店マスタ!B3190</f>
        <v>（有）赤坂電器商会</v>
      </c>
      <c r="C3191" s="183">
        <v>1.5</v>
      </c>
      <c r="D3191" s="183">
        <v>1.5</v>
      </c>
      <c r="E3191" s="183" t="str">
        <f>_xlfn.XLOOKUP(A3191,[2]Sheet1!$R:$R,[2]Sheet1!$AB:$AB,"",0)</f>
        <v/>
      </c>
      <c r="F3191" s="183" t="str">
        <f>_xlfn.XLOOKUP($A3191,[3]【2026年03月度_全社】RFM客層一覧表データ!$A:$A,[3]【2026年03月度_全社】RFM客層一覧表データ!C:C,"",0)</f>
        <v/>
      </c>
      <c r="G3191" s="183" t="str">
        <f>_xlfn.XLOOKUP($A3191,[3]【2026年03月度_全社】RFM客層一覧表データ!$A:$A,[3]【2026年03月度_全社】RFM客層一覧表データ!D:D,"",0)</f>
        <v/>
      </c>
      <c r="H3191" s="183" t="str">
        <f>_xlfn.XLOOKUP($A3191,[3]【2026年03月度_全社】RFM客層一覧表データ!$A:$A,[3]【2026年03月度_全社】RFM客層一覧表データ!E:E,"",0)</f>
        <v/>
      </c>
      <c r="I3191" s="183" t="str">
        <f>_xlfn.XLOOKUP($A3191,[3]【2026年03月度_全社】RFM客層一覧表データ!$A:$A,[3]【2026年03月度_全社】RFM客層一覧表データ!F:F,"",0)</f>
        <v/>
      </c>
      <c r="J3191" s="183">
        <v>0</v>
      </c>
      <c r="K3191" s="183">
        <v>0</v>
      </c>
      <c r="L3191" s="183">
        <v>0</v>
      </c>
      <c r="M3191" s="183">
        <v>0</v>
      </c>
      <c r="N3191" s="183">
        <v>0</v>
      </c>
      <c r="O3191" s="183">
        <v>0</v>
      </c>
      <c r="P3191" s="183">
        <v>0</v>
      </c>
      <c r="Q3191" s="183">
        <v>0</v>
      </c>
      <c r="R3191" s="183">
        <v>0</v>
      </c>
      <c r="S3191" s="183">
        <v>0</v>
      </c>
      <c r="T3191" s="183">
        <v>0</v>
      </c>
      <c r="U3191" s="183">
        <v>0</v>
      </c>
      <c r="V3191" s="183">
        <v>0</v>
      </c>
      <c r="W3191" s="183">
        <v>0</v>
      </c>
      <c r="X3191" s="183">
        <v>0</v>
      </c>
      <c r="Y3191" s="183">
        <v>0</v>
      </c>
    </row>
    <row r="3192" spans="1:25" x14ac:dyDescent="0.2">
      <c r="A3192" s="184">
        <v>12393010</v>
      </c>
      <c r="B3192" s="183" t="str">
        <f>[1]店マスタ!B3191</f>
        <v>（株）たつみや電機商会</v>
      </c>
      <c r="C3192" s="183">
        <v>3</v>
      </c>
      <c r="D3192" s="183">
        <v>3</v>
      </c>
      <c r="E3192" s="183">
        <f>_xlfn.XLOOKUP(A3192,[2]Sheet1!$R:$R,[2]Sheet1!$AB:$AB,"",0)</f>
        <v>3</v>
      </c>
      <c r="F3192" s="183" t="str">
        <f>_xlfn.XLOOKUP($A3192,[3]【2026年03月度_全社】RFM客層一覧表データ!$A:$A,[3]【2026年03月度_全社】RFM客層一覧表データ!C:C,"",0)</f>
        <v/>
      </c>
      <c r="G3192" s="183" t="str">
        <f>_xlfn.XLOOKUP($A3192,[3]【2026年03月度_全社】RFM客層一覧表データ!$A:$A,[3]【2026年03月度_全社】RFM客層一覧表データ!D:D,"",0)</f>
        <v/>
      </c>
      <c r="H3192" s="183" t="str">
        <f>_xlfn.XLOOKUP($A3192,[3]【2026年03月度_全社】RFM客層一覧表データ!$A:$A,[3]【2026年03月度_全社】RFM客層一覧表データ!E:E,"",0)</f>
        <v/>
      </c>
      <c r="I3192" s="183" t="str">
        <f>_xlfn.XLOOKUP($A3192,[3]【2026年03月度_全社】RFM客層一覧表データ!$A:$A,[3]【2026年03月度_全社】RFM客層一覧表データ!F:F,"",0)</f>
        <v/>
      </c>
      <c r="J3192" s="183">
        <v>0</v>
      </c>
      <c r="K3192" s="183">
        <v>0</v>
      </c>
      <c r="L3192" s="183">
        <v>0</v>
      </c>
      <c r="M3192" s="183">
        <v>0</v>
      </c>
      <c r="N3192" s="183">
        <v>0</v>
      </c>
      <c r="O3192" s="183">
        <v>0</v>
      </c>
      <c r="P3192" s="183">
        <v>0</v>
      </c>
      <c r="Q3192" s="183">
        <v>0</v>
      </c>
      <c r="R3192" s="183">
        <v>0</v>
      </c>
      <c r="S3192" s="183">
        <v>0</v>
      </c>
      <c r="T3192" s="183">
        <v>0</v>
      </c>
      <c r="U3192" s="183">
        <v>0</v>
      </c>
      <c r="V3192" s="183">
        <v>0</v>
      </c>
      <c r="W3192" s="183">
        <v>0</v>
      </c>
      <c r="X3192" s="183">
        <v>0</v>
      </c>
      <c r="Y3192" s="183">
        <v>0</v>
      </c>
    </row>
    <row r="3193" spans="1:25" x14ac:dyDescent="0.2">
      <c r="A3193" s="184">
        <v>12393021</v>
      </c>
      <c r="B3193" s="183" t="str">
        <f>[1]店マスタ!B3192</f>
        <v>ファミリースポット　たぐち</v>
      </c>
      <c r="C3193" s="183">
        <v>1.5</v>
      </c>
      <c r="D3193" s="183">
        <v>0</v>
      </c>
      <c r="E3193" s="183" t="str">
        <f>_xlfn.XLOOKUP(A3193,[2]Sheet1!$R:$R,[2]Sheet1!$AB:$AB,"",0)</f>
        <v/>
      </c>
      <c r="F3193" s="183" t="str">
        <f>_xlfn.XLOOKUP($A3193,[3]【2026年03月度_全社】RFM客層一覧表データ!$A:$A,[3]【2026年03月度_全社】RFM客層一覧表データ!C:C,"",0)</f>
        <v/>
      </c>
      <c r="G3193" s="183" t="str">
        <f>_xlfn.XLOOKUP($A3193,[3]【2026年03月度_全社】RFM客層一覧表データ!$A:$A,[3]【2026年03月度_全社】RFM客層一覧表データ!D:D,"",0)</f>
        <v/>
      </c>
      <c r="H3193" s="183" t="str">
        <f>_xlfn.XLOOKUP($A3193,[3]【2026年03月度_全社】RFM客層一覧表データ!$A:$A,[3]【2026年03月度_全社】RFM客層一覧表データ!E:E,"",0)</f>
        <v/>
      </c>
      <c r="I3193" s="183" t="str">
        <f>_xlfn.XLOOKUP($A3193,[3]【2026年03月度_全社】RFM客層一覧表データ!$A:$A,[3]【2026年03月度_全社】RFM客層一覧表データ!F:F,"",0)</f>
        <v/>
      </c>
      <c r="J3193" s="183">
        <v>199</v>
      </c>
      <c r="K3193" s="183">
        <v>52</v>
      </c>
      <c r="L3193" s="183">
        <v>58</v>
      </c>
      <c r="M3193" s="183">
        <v>11</v>
      </c>
      <c r="N3193" s="183">
        <v>209</v>
      </c>
      <c r="O3193" s="183">
        <v>58</v>
      </c>
      <c r="P3193" s="183">
        <v>67</v>
      </c>
      <c r="Q3193" s="183">
        <v>10</v>
      </c>
      <c r="R3193" s="183">
        <v>227</v>
      </c>
      <c r="S3193" s="183">
        <v>68</v>
      </c>
      <c r="T3193" s="183">
        <v>70</v>
      </c>
      <c r="U3193" s="183">
        <v>16</v>
      </c>
      <c r="V3193" s="183">
        <v>234</v>
      </c>
      <c r="W3193" s="183">
        <v>82</v>
      </c>
      <c r="X3193" s="183">
        <v>72</v>
      </c>
      <c r="Y3193" s="183">
        <v>17</v>
      </c>
    </row>
    <row r="3194" spans="1:25" x14ac:dyDescent="0.2">
      <c r="A3194" s="184">
        <v>12394066</v>
      </c>
      <c r="B3194" s="183" t="str">
        <f>[1]店マスタ!B3193</f>
        <v>三栄でんきイトウ</v>
      </c>
      <c r="C3194" s="183">
        <v>3</v>
      </c>
      <c r="D3194" s="183">
        <v>3</v>
      </c>
      <c r="E3194" s="183">
        <f>_xlfn.XLOOKUP(A3194,[2]Sheet1!$R:$R,[2]Sheet1!$AB:$AB,"",0)</f>
        <v>3</v>
      </c>
      <c r="F3194" s="183">
        <f>_xlfn.XLOOKUP($A3194,[3]【2026年03月度_全社】RFM客層一覧表データ!$A:$A,[3]【2026年03月度_全社】RFM客層一覧表データ!C:C,"",0)</f>
        <v>925</v>
      </c>
      <c r="G3194" s="183">
        <f>_xlfn.XLOOKUP($A3194,[3]【2026年03月度_全社】RFM客層一覧表データ!$A:$A,[3]【2026年03月度_全社】RFM客層一覧表データ!D:D,"",0)</f>
        <v>375</v>
      </c>
      <c r="H3194" s="183">
        <f>_xlfn.XLOOKUP($A3194,[3]【2026年03月度_全社】RFM客層一覧表データ!$A:$A,[3]【2026年03月度_全社】RFM客層一覧表データ!E:E,"",0)</f>
        <v>484</v>
      </c>
      <c r="I3194" s="183">
        <f>_xlfn.XLOOKUP($A3194,[3]【2026年03月度_全社】RFM客層一覧表データ!$A:$A,[3]【2026年03月度_全社】RFM客層一覧表データ!F:F,"",0)</f>
        <v>30</v>
      </c>
      <c r="J3194" s="183">
        <v>977</v>
      </c>
      <c r="K3194" s="183">
        <v>394</v>
      </c>
      <c r="L3194" s="183">
        <v>506</v>
      </c>
      <c r="M3194" s="183">
        <v>43</v>
      </c>
      <c r="N3194" s="183">
        <v>997</v>
      </c>
      <c r="O3194" s="183">
        <v>409</v>
      </c>
      <c r="P3194" s="183">
        <v>523</v>
      </c>
      <c r="Q3194" s="183">
        <v>37</v>
      </c>
      <c r="R3194" s="183">
        <v>1052</v>
      </c>
      <c r="S3194" s="183">
        <v>462</v>
      </c>
      <c r="T3194" s="183">
        <v>526</v>
      </c>
      <c r="U3194" s="183">
        <v>62</v>
      </c>
      <c r="V3194" s="183">
        <v>1069</v>
      </c>
      <c r="W3194" s="183">
        <v>490</v>
      </c>
      <c r="X3194" s="183">
        <v>526</v>
      </c>
      <c r="Y3194" s="183">
        <v>90</v>
      </c>
    </row>
    <row r="3195" spans="1:25" x14ac:dyDescent="0.2">
      <c r="A3195" s="184">
        <v>12394067</v>
      </c>
      <c r="B3195" s="183" t="str">
        <f>[1]店マスタ!B3194</f>
        <v>三栄でんきミズタニ</v>
      </c>
      <c r="C3195" s="183">
        <v>1.5</v>
      </c>
      <c r="D3195" s="183">
        <v>1.5</v>
      </c>
      <c r="E3195" s="183">
        <f>_xlfn.XLOOKUP(A3195,[2]Sheet1!$R:$R,[2]Sheet1!$AB:$AB,"",0)</f>
        <v>1.5</v>
      </c>
      <c r="F3195" s="183">
        <f>_xlfn.XLOOKUP($A3195,[3]【2026年03月度_全社】RFM客層一覧表データ!$A:$A,[3]【2026年03月度_全社】RFM客層一覧表データ!C:C,"",0)</f>
        <v>345</v>
      </c>
      <c r="G3195" s="183">
        <f>_xlfn.XLOOKUP($A3195,[3]【2026年03月度_全社】RFM客層一覧表データ!$A:$A,[3]【2026年03月度_全社】RFM客層一覧表データ!D:D,"",0)</f>
        <v>164</v>
      </c>
      <c r="H3195" s="183">
        <f>_xlfn.XLOOKUP($A3195,[3]【2026年03月度_全社】RFM客層一覧表データ!$A:$A,[3]【2026年03月度_全社】RFM客層一覧表データ!E:E,"",0)</f>
        <v>229</v>
      </c>
      <c r="I3195" s="183">
        <f>_xlfn.XLOOKUP($A3195,[3]【2026年03月度_全社】RFM客層一覧表データ!$A:$A,[3]【2026年03月度_全社】RFM客層一覧表データ!F:F,"",0)</f>
        <v>15</v>
      </c>
      <c r="J3195" s="183">
        <v>383</v>
      </c>
      <c r="K3195" s="183">
        <v>178</v>
      </c>
      <c r="L3195" s="183">
        <v>241</v>
      </c>
      <c r="M3195" s="183">
        <v>11</v>
      </c>
      <c r="N3195" s="183">
        <v>408</v>
      </c>
      <c r="O3195" s="183">
        <v>171</v>
      </c>
      <c r="P3195" s="183">
        <v>248</v>
      </c>
      <c r="Q3195" s="183">
        <v>14</v>
      </c>
      <c r="R3195" s="183">
        <v>450</v>
      </c>
      <c r="S3195" s="183">
        <v>174</v>
      </c>
      <c r="T3195" s="183">
        <v>252</v>
      </c>
      <c r="U3195" s="183">
        <v>15</v>
      </c>
      <c r="V3195" s="183">
        <v>508</v>
      </c>
      <c r="W3195" s="183">
        <v>193</v>
      </c>
      <c r="X3195" s="183">
        <v>275</v>
      </c>
      <c r="Y3195" s="183">
        <v>10</v>
      </c>
    </row>
    <row r="3196" spans="1:25" x14ac:dyDescent="0.2">
      <c r="A3196" s="184">
        <v>12394073</v>
      </c>
      <c r="B3196" s="183" t="str">
        <f>[1]店マスタ!B3195</f>
        <v>株式会社　三栄でんき</v>
      </c>
      <c r="C3196" s="183">
        <v>0</v>
      </c>
      <c r="D3196" s="183">
        <v>0</v>
      </c>
      <c r="E3196" s="183" t="str">
        <f>_xlfn.XLOOKUP(A3196,[2]Sheet1!$R:$R,[2]Sheet1!$AB:$AB,"",0)</f>
        <v/>
      </c>
      <c r="F3196" s="183" t="str">
        <f>_xlfn.XLOOKUP($A3196,[3]【2026年03月度_全社】RFM客層一覧表データ!$A:$A,[3]【2026年03月度_全社】RFM客層一覧表データ!C:C,"",0)</f>
        <v/>
      </c>
      <c r="G3196" s="183" t="str">
        <f>_xlfn.XLOOKUP($A3196,[3]【2026年03月度_全社】RFM客層一覧表データ!$A:$A,[3]【2026年03月度_全社】RFM客層一覧表データ!D:D,"",0)</f>
        <v/>
      </c>
      <c r="H3196" s="183" t="str">
        <f>_xlfn.XLOOKUP($A3196,[3]【2026年03月度_全社】RFM客層一覧表データ!$A:$A,[3]【2026年03月度_全社】RFM客層一覧表データ!E:E,"",0)</f>
        <v/>
      </c>
      <c r="I3196" s="183" t="str">
        <f>_xlfn.XLOOKUP($A3196,[3]【2026年03月度_全社】RFM客層一覧表データ!$A:$A,[3]【2026年03月度_全社】RFM客層一覧表データ!F:F,"",0)</f>
        <v/>
      </c>
      <c r="J3196" s="183">
        <v>0</v>
      </c>
      <c r="K3196" s="183">
        <v>0</v>
      </c>
      <c r="L3196" s="183">
        <v>0</v>
      </c>
      <c r="M3196" s="183">
        <v>0</v>
      </c>
      <c r="N3196" s="183">
        <v>0</v>
      </c>
      <c r="O3196" s="183">
        <v>0</v>
      </c>
      <c r="P3196" s="183">
        <v>0</v>
      </c>
      <c r="Q3196" s="183">
        <v>0</v>
      </c>
      <c r="R3196" s="183">
        <v>0</v>
      </c>
      <c r="S3196" s="183">
        <v>0</v>
      </c>
      <c r="T3196" s="183">
        <v>0</v>
      </c>
      <c r="U3196" s="183">
        <v>0</v>
      </c>
      <c r="V3196" s="183">
        <v>0</v>
      </c>
      <c r="W3196" s="183">
        <v>0</v>
      </c>
      <c r="X3196" s="183">
        <v>0</v>
      </c>
      <c r="Y3196" s="183">
        <v>0</v>
      </c>
    </row>
    <row r="3197" spans="1:25" x14ac:dyDescent="0.2">
      <c r="A3197" s="184">
        <v>12394091</v>
      </c>
      <c r="B3197" s="183" t="str">
        <f>[1]店マスタ!B3196</f>
        <v>東松電器販売（株）</v>
      </c>
      <c r="C3197" s="183">
        <v>3.5</v>
      </c>
      <c r="D3197" s="183">
        <v>3.5</v>
      </c>
      <c r="E3197" s="183">
        <f>_xlfn.XLOOKUP(A3197,[2]Sheet1!$R:$R,[2]Sheet1!$AB:$AB,"",0)</f>
        <v>3.5</v>
      </c>
      <c r="F3197" s="183">
        <f>_xlfn.XLOOKUP($A3197,[3]【2026年03月度_全社】RFM客層一覧表データ!$A:$A,[3]【2026年03月度_全社】RFM客層一覧表データ!C:C,"",0)</f>
        <v>879</v>
      </c>
      <c r="G3197" s="183">
        <f>_xlfn.XLOOKUP($A3197,[3]【2026年03月度_全社】RFM客層一覧表データ!$A:$A,[3]【2026年03月度_全社】RFM客層一覧表データ!D:D,"",0)</f>
        <v>410</v>
      </c>
      <c r="H3197" s="183">
        <f>_xlfn.XLOOKUP($A3197,[3]【2026年03月度_全社】RFM客層一覧表データ!$A:$A,[3]【2026年03月度_全社】RFM客層一覧表データ!E:E,"",0)</f>
        <v>552</v>
      </c>
      <c r="I3197" s="183">
        <f>_xlfn.XLOOKUP($A3197,[3]【2026年03月度_全社】RFM客層一覧表データ!$A:$A,[3]【2026年03月度_全社】RFM客層一覧表データ!F:F,"",0)</f>
        <v>38</v>
      </c>
      <c r="J3197" s="183">
        <v>900</v>
      </c>
      <c r="K3197" s="183">
        <v>434</v>
      </c>
      <c r="L3197" s="183">
        <v>570</v>
      </c>
      <c r="M3197" s="183">
        <v>35</v>
      </c>
      <c r="N3197" s="183">
        <v>964</v>
      </c>
      <c r="O3197" s="183">
        <v>466</v>
      </c>
      <c r="P3197" s="183">
        <v>585</v>
      </c>
      <c r="Q3197" s="183">
        <v>46</v>
      </c>
      <c r="R3197" s="183">
        <v>1012</v>
      </c>
      <c r="S3197" s="183">
        <v>478</v>
      </c>
      <c r="T3197" s="183">
        <v>606</v>
      </c>
      <c r="U3197" s="183">
        <v>51</v>
      </c>
      <c r="V3197" s="183">
        <v>1031</v>
      </c>
      <c r="W3197" s="183">
        <v>523</v>
      </c>
      <c r="X3197" s="183">
        <v>640</v>
      </c>
      <c r="Y3197" s="183">
        <v>46</v>
      </c>
    </row>
    <row r="3198" spans="1:25" x14ac:dyDescent="0.2">
      <c r="A3198" s="184">
        <v>12394092</v>
      </c>
      <c r="B3198" s="183" t="str">
        <f>[1]店マスタ!B3197</f>
        <v>（株）東松電器　さかくら</v>
      </c>
      <c r="C3198" s="183">
        <v>4.5</v>
      </c>
      <c r="D3198" s="183">
        <v>4.5</v>
      </c>
      <c r="E3198" s="183">
        <f>_xlfn.XLOOKUP(A3198,[2]Sheet1!$R:$R,[2]Sheet1!$AB:$AB,"",0)</f>
        <v>4.5</v>
      </c>
      <c r="F3198" s="183">
        <f>_xlfn.XLOOKUP($A3198,[3]【2026年03月度_全社】RFM客層一覧表データ!$A:$A,[3]【2026年03月度_全社】RFM客層一覧表データ!C:C,"",0)</f>
        <v>874</v>
      </c>
      <c r="G3198" s="183">
        <f>_xlfn.XLOOKUP($A3198,[3]【2026年03月度_全社】RFM客層一覧表データ!$A:$A,[3]【2026年03月度_全社】RFM客層一覧表データ!D:D,"",0)</f>
        <v>402</v>
      </c>
      <c r="H3198" s="183">
        <f>_xlfn.XLOOKUP($A3198,[3]【2026年03月度_全社】RFM客層一覧表データ!$A:$A,[3]【2026年03月度_全社】RFM客層一覧表データ!E:E,"",0)</f>
        <v>534</v>
      </c>
      <c r="I3198" s="183">
        <f>_xlfn.XLOOKUP($A3198,[3]【2026年03月度_全社】RFM客層一覧表データ!$A:$A,[3]【2026年03月度_全社】RFM客層一覧表データ!F:F,"",0)</f>
        <v>47</v>
      </c>
      <c r="J3198" s="183">
        <v>898</v>
      </c>
      <c r="K3198" s="183">
        <v>472</v>
      </c>
      <c r="L3198" s="183">
        <v>545</v>
      </c>
      <c r="M3198" s="183">
        <v>51</v>
      </c>
      <c r="N3198" s="183">
        <v>924</v>
      </c>
      <c r="O3198" s="183">
        <v>424</v>
      </c>
      <c r="P3198" s="183">
        <v>554</v>
      </c>
      <c r="Q3198" s="183">
        <v>47</v>
      </c>
      <c r="R3198" s="183">
        <v>921</v>
      </c>
      <c r="S3198" s="183">
        <v>446</v>
      </c>
      <c r="T3198" s="183">
        <v>567</v>
      </c>
      <c r="U3198" s="183">
        <v>35</v>
      </c>
      <c r="V3198" s="183">
        <v>928</v>
      </c>
      <c r="W3198" s="183">
        <v>436</v>
      </c>
      <c r="X3198" s="183">
        <v>583</v>
      </c>
      <c r="Y3198" s="183">
        <v>38</v>
      </c>
    </row>
    <row r="3199" spans="1:25" x14ac:dyDescent="0.2">
      <c r="A3199" s="184">
        <v>12394093</v>
      </c>
      <c r="B3199" s="183" t="str">
        <f>[1]店マスタ!B3198</f>
        <v>（株）東松電器　はやし</v>
      </c>
      <c r="C3199" s="183">
        <v>3.5</v>
      </c>
      <c r="D3199" s="183">
        <v>3.5</v>
      </c>
      <c r="E3199" s="183">
        <f>_xlfn.XLOOKUP(A3199,[2]Sheet1!$R:$R,[2]Sheet1!$AB:$AB,"",0)</f>
        <v>3.5</v>
      </c>
      <c r="F3199" s="183">
        <f>_xlfn.XLOOKUP($A3199,[3]【2026年03月度_全社】RFM客層一覧表データ!$A:$A,[3]【2026年03月度_全社】RFM客層一覧表データ!C:C,"",0)</f>
        <v>797</v>
      </c>
      <c r="G3199" s="183">
        <f>_xlfn.XLOOKUP($A3199,[3]【2026年03月度_全社】RFM客層一覧表データ!$A:$A,[3]【2026年03月度_全社】RFM客層一覧表データ!D:D,"",0)</f>
        <v>357</v>
      </c>
      <c r="H3199" s="183">
        <f>_xlfn.XLOOKUP($A3199,[3]【2026年03月度_全社】RFM客層一覧表データ!$A:$A,[3]【2026年03月度_全社】RFM客層一覧表データ!E:E,"",0)</f>
        <v>494</v>
      </c>
      <c r="I3199" s="183">
        <f>_xlfn.XLOOKUP($A3199,[3]【2026年03月度_全社】RFM客層一覧表データ!$A:$A,[3]【2026年03月度_全社】RFM客層一覧表データ!F:F,"",0)</f>
        <v>33</v>
      </c>
      <c r="J3199" s="183">
        <v>825</v>
      </c>
      <c r="K3199" s="183">
        <v>389</v>
      </c>
      <c r="L3199" s="183">
        <v>509</v>
      </c>
      <c r="M3199" s="183">
        <v>25</v>
      </c>
      <c r="N3199" s="183">
        <v>875</v>
      </c>
      <c r="O3199" s="183">
        <v>392</v>
      </c>
      <c r="P3199" s="183">
        <v>514</v>
      </c>
      <c r="Q3199" s="183">
        <v>28</v>
      </c>
      <c r="R3199" s="183">
        <v>889</v>
      </c>
      <c r="S3199" s="183">
        <v>427</v>
      </c>
      <c r="T3199" s="183">
        <v>528</v>
      </c>
      <c r="U3199" s="183">
        <v>31</v>
      </c>
      <c r="V3199" s="183">
        <v>957</v>
      </c>
      <c r="W3199" s="183">
        <v>441</v>
      </c>
      <c r="X3199" s="183">
        <v>553</v>
      </c>
      <c r="Y3199" s="183">
        <v>37</v>
      </c>
    </row>
    <row r="3200" spans="1:25" x14ac:dyDescent="0.2">
      <c r="A3200" s="184">
        <v>12394099</v>
      </c>
      <c r="B3200" s="183" t="str">
        <f>[1]店マスタ!B3199</f>
        <v>東松電器　いとう</v>
      </c>
      <c r="C3200" s="183">
        <v>1.5</v>
      </c>
      <c r="D3200" s="183">
        <v>1.5</v>
      </c>
      <c r="E3200" s="183">
        <f>_xlfn.XLOOKUP(A3200,[2]Sheet1!$R:$R,[2]Sheet1!$AB:$AB,"",0)</f>
        <v>1.5</v>
      </c>
      <c r="F3200" s="183">
        <f>_xlfn.XLOOKUP($A3200,[3]【2026年03月度_全社】RFM客層一覧表データ!$A:$A,[3]【2026年03月度_全社】RFM客層一覧表データ!C:C,"",0)</f>
        <v>126</v>
      </c>
      <c r="G3200" s="183">
        <f>_xlfn.XLOOKUP($A3200,[3]【2026年03月度_全社】RFM客層一覧表データ!$A:$A,[3]【2026年03月度_全社】RFM客層一覧表データ!D:D,"",0)</f>
        <v>42</v>
      </c>
      <c r="H3200" s="183">
        <f>_xlfn.XLOOKUP($A3200,[3]【2026年03月度_全社】RFM客層一覧表データ!$A:$A,[3]【2026年03月度_全社】RFM客層一覧表データ!E:E,"",0)</f>
        <v>74</v>
      </c>
      <c r="I3200" s="183">
        <f>_xlfn.XLOOKUP($A3200,[3]【2026年03月度_全社】RFM客層一覧表データ!$A:$A,[3]【2026年03月度_全社】RFM客層一覧表データ!F:F,"",0)</f>
        <v>1</v>
      </c>
      <c r="J3200" s="183">
        <v>142</v>
      </c>
      <c r="K3200" s="183">
        <v>46</v>
      </c>
      <c r="L3200" s="183">
        <v>85</v>
      </c>
      <c r="M3200" s="183">
        <v>7</v>
      </c>
      <c r="N3200" s="183">
        <v>150</v>
      </c>
      <c r="O3200" s="183">
        <v>54</v>
      </c>
      <c r="P3200" s="183">
        <v>97</v>
      </c>
      <c r="Q3200" s="183">
        <v>11</v>
      </c>
      <c r="R3200" s="183">
        <v>147</v>
      </c>
      <c r="S3200" s="183">
        <v>61</v>
      </c>
      <c r="T3200" s="183">
        <v>107</v>
      </c>
      <c r="U3200" s="183">
        <v>1</v>
      </c>
      <c r="V3200" s="183">
        <v>154</v>
      </c>
      <c r="W3200" s="183">
        <v>76</v>
      </c>
      <c r="X3200" s="183">
        <v>105</v>
      </c>
      <c r="Y3200" s="183">
        <v>4</v>
      </c>
    </row>
    <row r="3201" spans="1:25" x14ac:dyDescent="0.2">
      <c r="A3201" s="184">
        <v>12394113</v>
      </c>
      <c r="B3201" s="183" t="str">
        <f>[1]店マスタ!B3200</f>
        <v>（株）蛭川本店</v>
      </c>
      <c r="C3201" s="183">
        <v>3</v>
      </c>
      <c r="D3201" s="183">
        <v>3</v>
      </c>
      <c r="E3201" s="183">
        <f>_xlfn.XLOOKUP(A3201,[2]Sheet1!$R:$R,[2]Sheet1!$AB:$AB,"",0)</f>
        <v>3</v>
      </c>
      <c r="F3201" s="183">
        <f>_xlfn.XLOOKUP($A3201,[3]【2026年03月度_全社】RFM客層一覧表データ!$A:$A,[3]【2026年03月度_全社】RFM客層一覧表データ!C:C,"",0)</f>
        <v>723</v>
      </c>
      <c r="G3201" s="183">
        <f>_xlfn.XLOOKUP($A3201,[3]【2026年03月度_全社】RFM客層一覧表データ!$A:$A,[3]【2026年03月度_全社】RFM客層一覧表データ!D:D,"",0)</f>
        <v>170</v>
      </c>
      <c r="H3201" s="183">
        <f>_xlfn.XLOOKUP($A3201,[3]【2026年03月度_全社】RFM客層一覧表データ!$A:$A,[3]【2026年03月度_全社】RFM客層一覧表データ!E:E,"",0)</f>
        <v>241</v>
      </c>
      <c r="I3201" s="183">
        <f>_xlfn.XLOOKUP($A3201,[3]【2026年03月度_全社】RFM客層一覧表データ!$A:$A,[3]【2026年03月度_全社】RFM客層一覧表データ!F:F,"",0)</f>
        <v>23</v>
      </c>
      <c r="J3201" s="183">
        <v>839</v>
      </c>
      <c r="K3201" s="183">
        <v>236</v>
      </c>
      <c r="L3201" s="183">
        <v>276</v>
      </c>
      <c r="M3201" s="183">
        <v>43</v>
      </c>
      <c r="N3201" s="183">
        <v>964</v>
      </c>
      <c r="O3201" s="183">
        <v>257</v>
      </c>
      <c r="P3201" s="183">
        <v>311</v>
      </c>
      <c r="Q3201" s="183">
        <v>44</v>
      </c>
      <c r="R3201" s="183">
        <v>1068</v>
      </c>
      <c r="S3201" s="183">
        <v>309</v>
      </c>
      <c r="T3201" s="183">
        <v>363</v>
      </c>
      <c r="U3201" s="183">
        <v>58</v>
      </c>
      <c r="V3201" s="183">
        <v>1129</v>
      </c>
      <c r="W3201" s="183">
        <v>268</v>
      </c>
      <c r="X3201" s="183">
        <v>397</v>
      </c>
      <c r="Y3201" s="183">
        <v>44</v>
      </c>
    </row>
    <row r="3202" spans="1:25" x14ac:dyDescent="0.2">
      <c r="A3202" s="184">
        <v>12394141</v>
      </c>
      <c r="B3202" s="183" t="str">
        <f>[1]店マスタ!B3201</f>
        <v>松岡電気株式会社</v>
      </c>
      <c r="C3202" s="183">
        <v>7</v>
      </c>
      <c r="D3202" s="183">
        <v>6.5</v>
      </c>
      <c r="E3202" s="183">
        <f>_xlfn.XLOOKUP(A3202,[2]Sheet1!$R:$R,[2]Sheet1!$AB:$AB,"",0)</f>
        <v>6.5</v>
      </c>
      <c r="F3202" s="183">
        <f>_xlfn.XLOOKUP($A3202,[3]【2026年03月度_全社】RFM客層一覧表データ!$A:$A,[3]【2026年03月度_全社】RFM客層一覧表データ!C:C,"",0)</f>
        <v>1635</v>
      </c>
      <c r="G3202" s="183">
        <f>_xlfn.XLOOKUP($A3202,[3]【2026年03月度_全社】RFM客層一覧表データ!$A:$A,[3]【2026年03月度_全社】RFM客層一覧表データ!D:D,"",0)</f>
        <v>678</v>
      </c>
      <c r="H3202" s="183">
        <f>_xlfn.XLOOKUP($A3202,[3]【2026年03月度_全社】RFM客層一覧表データ!$A:$A,[3]【2026年03月度_全社】RFM客層一覧表データ!E:E,"",0)</f>
        <v>790</v>
      </c>
      <c r="I3202" s="183">
        <f>_xlfn.XLOOKUP($A3202,[3]【2026年03月度_全社】RFM客層一覧表データ!$A:$A,[3]【2026年03月度_全社】RFM客層一覧表データ!F:F,"",0)</f>
        <v>100</v>
      </c>
      <c r="J3202" s="183">
        <v>1739</v>
      </c>
      <c r="K3202" s="183">
        <v>737</v>
      </c>
      <c r="L3202" s="183">
        <v>808</v>
      </c>
      <c r="M3202" s="183">
        <v>118</v>
      </c>
      <c r="N3202" s="183">
        <v>1799</v>
      </c>
      <c r="O3202" s="183">
        <v>681</v>
      </c>
      <c r="P3202" s="183">
        <v>811</v>
      </c>
      <c r="Q3202" s="183">
        <v>94</v>
      </c>
      <c r="R3202" s="183">
        <v>1910</v>
      </c>
      <c r="S3202" s="183">
        <v>723</v>
      </c>
      <c r="T3202" s="183">
        <v>849</v>
      </c>
      <c r="U3202" s="183">
        <v>107</v>
      </c>
      <c r="V3202" s="183">
        <v>2000</v>
      </c>
      <c r="W3202" s="183">
        <v>818</v>
      </c>
      <c r="X3202" s="183">
        <v>863</v>
      </c>
      <c r="Y3202" s="183">
        <v>143</v>
      </c>
    </row>
    <row r="3203" spans="1:25" x14ac:dyDescent="0.2">
      <c r="A3203" s="184">
        <v>12394194</v>
      </c>
      <c r="B3203" s="183" t="str">
        <f>[1]店マスタ!B3202</f>
        <v>三栄でんきヒシキ</v>
      </c>
      <c r="C3203" s="183">
        <v>2</v>
      </c>
      <c r="D3203" s="183">
        <v>2</v>
      </c>
      <c r="E3203" s="183">
        <f>_xlfn.XLOOKUP(A3203,[2]Sheet1!$R:$R,[2]Sheet1!$AB:$AB,"",0)</f>
        <v>2</v>
      </c>
      <c r="F3203" s="183">
        <f>_xlfn.XLOOKUP($A3203,[3]【2026年03月度_全社】RFM客層一覧表データ!$A:$A,[3]【2026年03月度_全社】RFM客層一覧表データ!C:C,"",0)</f>
        <v>527</v>
      </c>
      <c r="G3203" s="183">
        <f>_xlfn.XLOOKUP($A3203,[3]【2026年03月度_全社】RFM客層一覧表データ!$A:$A,[3]【2026年03月度_全社】RFM客層一覧表データ!D:D,"",0)</f>
        <v>224</v>
      </c>
      <c r="H3203" s="183">
        <f>_xlfn.XLOOKUP($A3203,[3]【2026年03月度_全社】RFM客層一覧表データ!$A:$A,[3]【2026年03月度_全社】RFM客層一覧表データ!E:E,"",0)</f>
        <v>325</v>
      </c>
      <c r="I3203" s="183">
        <f>_xlfn.XLOOKUP($A3203,[3]【2026年03月度_全社】RFM客層一覧表データ!$A:$A,[3]【2026年03月度_全社】RFM客層一覧表データ!F:F,"",0)</f>
        <v>26</v>
      </c>
      <c r="J3203" s="183">
        <v>548</v>
      </c>
      <c r="K3203" s="183">
        <v>243</v>
      </c>
      <c r="L3203" s="183">
        <v>349</v>
      </c>
      <c r="M3203" s="183">
        <v>22</v>
      </c>
      <c r="N3203" s="183">
        <v>558</v>
      </c>
      <c r="O3203" s="183">
        <v>266</v>
      </c>
      <c r="P3203" s="183">
        <v>357</v>
      </c>
      <c r="Q3203" s="183">
        <v>34</v>
      </c>
      <c r="R3203" s="183">
        <v>560</v>
      </c>
      <c r="S3203" s="183">
        <v>275</v>
      </c>
      <c r="T3203" s="183">
        <v>364</v>
      </c>
      <c r="U3203" s="183">
        <v>27</v>
      </c>
      <c r="V3203" s="183">
        <v>598</v>
      </c>
      <c r="W3203" s="183">
        <v>266</v>
      </c>
      <c r="X3203" s="183">
        <v>374</v>
      </c>
      <c r="Y3203" s="183">
        <v>23</v>
      </c>
    </row>
    <row r="3204" spans="1:25" x14ac:dyDescent="0.2">
      <c r="A3204" s="184">
        <v>12394195</v>
      </c>
      <c r="B3204" s="183" t="str">
        <f>[1]店マスタ!B3203</f>
        <v>三栄でんきヤナギダ</v>
      </c>
      <c r="C3204" s="183">
        <v>3.5</v>
      </c>
      <c r="D3204" s="183">
        <v>3.5</v>
      </c>
      <c r="E3204" s="183">
        <f>_xlfn.XLOOKUP(A3204,[2]Sheet1!$R:$R,[2]Sheet1!$AB:$AB,"",0)</f>
        <v>3.5</v>
      </c>
      <c r="F3204" s="183">
        <f>_xlfn.XLOOKUP($A3204,[3]【2026年03月度_全社】RFM客層一覧表データ!$A:$A,[3]【2026年03月度_全社】RFM客層一覧表データ!C:C,"",0)</f>
        <v>919</v>
      </c>
      <c r="G3204" s="183">
        <f>_xlfn.XLOOKUP($A3204,[3]【2026年03月度_全社】RFM客層一覧表データ!$A:$A,[3]【2026年03月度_全社】RFM客層一覧表データ!D:D,"",0)</f>
        <v>379</v>
      </c>
      <c r="H3204" s="183">
        <f>_xlfn.XLOOKUP($A3204,[3]【2026年03月度_全社】RFM客層一覧表データ!$A:$A,[3]【2026年03月度_全社】RFM客層一覧表データ!E:E,"",0)</f>
        <v>498</v>
      </c>
      <c r="I3204" s="183">
        <f>_xlfn.XLOOKUP($A3204,[3]【2026年03月度_全社】RFM客層一覧表データ!$A:$A,[3]【2026年03月度_全社】RFM客層一覧表データ!F:F,"",0)</f>
        <v>50</v>
      </c>
      <c r="J3204" s="183">
        <v>987</v>
      </c>
      <c r="K3204" s="183">
        <v>410</v>
      </c>
      <c r="L3204" s="183">
        <v>515</v>
      </c>
      <c r="M3204" s="183">
        <v>42</v>
      </c>
      <c r="N3204" s="183">
        <v>1026</v>
      </c>
      <c r="O3204" s="183">
        <v>408</v>
      </c>
      <c r="P3204" s="183">
        <v>540</v>
      </c>
      <c r="Q3204" s="183">
        <v>46</v>
      </c>
      <c r="R3204" s="183">
        <v>1053</v>
      </c>
      <c r="S3204" s="183">
        <v>464</v>
      </c>
      <c r="T3204" s="183">
        <v>548</v>
      </c>
      <c r="U3204" s="183">
        <v>78</v>
      </c>
      <c r="V3204" s="183">
        <v>1029</v>
      </c>
      <c r="W3204" s="183">
        <v>465</v>
      </c>
      <c r="X3204" s="183">
        <v>540</v>
      </c>
      <c r="Y3204" s="183">
        <v>67</v>
      </c>
    </row>
    <row r="3205" spans="1:25" x14ac:dyDescent="0.2">
      <c r="A3205" s="184">
        <v>12394309</v>
      </c>
      <c r="B3205" s="183" t="str">
        <f>[1]店マスタ!B3204</f>
        <v>（株）益生富士</v>
      </c>
      <c r="C3205" s="183">
        <v>3</v>
      </c>
      <c r="D3205" s="183">
        <v>3</v>
      </c>
      <c r="E3205" s="183">
        <f>_xlfn.XLOOKUP(A3205,[2]Sheet1!$R:$R,[2]Sheet1!$AB:$AB,"",0)</f>
        <v>3</v>
      </c>
      <c r="F3205" s="183">
        <f>_xlfn.XLOOKUP($A3205,[3]【2026年03月度_全社】RFM客層一覧表データ!$A:$A,[3]【2026年03月度_全社】RFM客層一覧表データ!C:C,"",0)</f>
        <v>523</v>
      </c>
      <c r="G3205" s="183">
        <f>_xlfn.XLOOKUP($A3205,[3]【2026年03月度_全社】RFM客層一覧表データ!$A:$A,[3]【2026年03月度_全社】RFM客層一覧表データ!D:D,"",0)</f>
        <v>264</v>
      </c>
      <c r="H3205" s="183">
        <f>_xlfn.XLOOKUP($A3205,[3]【2026年03月度_全社】RFM客層一覧表データ!$A:$A,[3]【2026年03月度_全社】RFM客層一覧表データ!E:E,"",0)</f>
        <v>303</v>
      </c>
      <c r="I3205" s="183">
        <f>_xlfn.XLOOKUP($A3205,[3]【2026年03月度_全社】RFM客層一覧表データ!$A:$A,[3]【2026年03月度_全社】RFM客層一覧表データ!F:F,"",0)</f>
        <v>41</v>
      </c>
      <c r="J3205" s="183">
        <v>519</v>
      </c>
      <c r="K3205" s="183">
        <v>272</v>
      </c>
      <c r="L3205" s="183">
        <v>315</v>
      </c>
      <c r="M3205" s="183">
        <v>36</v>
      </c>
      <c r="N3205" s="183">
        <v>480</v>
      </c>
      <c r="O3205" s="183">
        <v>252</v>
      </c>
      <c r="P3205" s="183">
        <v>333</v>
      </c>
      <c r="Q3205" s="183">
        <v>26</v>
      </c>
      <c r="R3205" s="183">
        <v>522</v>
      </c>
      <c r="S3205" s="183">
        <v>255</v>
      </c>
      <c r="T3205" s="183">
        <v>336</v>
      </c>
      <c r="U3205" s="183">
        <v>35</v>
      </c>
      <c r="V3205" s="183">
        <v>529</v>
      </c>
      <c r="W3205" s="183">
        <v>280</v>
      </c>
      <c r="X3205" s="183">
        <v>349</v>
      </c>
      <c r="Y3205" s="183">
        <v>38</v>
      </c>
    </row>
    <row r="3206" spans="1:25" x14ac:dyDescent="0.2">
      <c r="A3206" s="184">
        <v>12395065</v>
      </c>
      <c r="B3206" s="183" t="str">
        <f>[1]店マスタ!B3205</f>
        <v>三栄でんきモリ</v>
      </c>
      <c r="C3206" s="183">
        <v>2</v>
      </c>
      <c r="D3206" s="183">
        <v>2</v>
      </c>
      <c r="E3206" s="183">
        <f>_xlfn.XLOOKUP(A3206,[2]Sheet1!$R:$R,[2]Sheet1!$AB:$AB,"",0)</f>
        <v>2</v>
      </c>
      <c r="F3206" s="183">
        <f>_xlfn.XLOOKUP($A3206,[3]【2026年03月度_全社】RFM客層一覧表データ!$A:$A,[3]【2026年03月度_全社】RFM客層一覧表データ!C:C,"",0)</f>
        <v>449</v>
      </c>
      <c r="G3206" s="183">
        <f>_xlfn.XLOOKUP($A3206,[3]【2026年03月度_全社】RFM客層一覧表データ!$A:$A,[3]【2026年03月度_全社】RFM客層一覧表データ!D:D,"",0)</f>
        <v>187</v>
      </c>
      <c r="H3206" s="183">
        <f>_xlfn.XLOOKUP($A3206,[3]【2026年03月度_全社】RFM客層一覧表データ!$A:$A,[3]【2026年03月度_全社】RFM客層一覧表データ!E:E,"",0)</f>
        <v>220</v>
      </c>
      <c r="I3206" s="183">
        <f>_xlfn.XLOOKUP($A3206,[3]【2026年03月度_全社】RFM客層一覧表データ!$A:$A,[3]【2026年03月度_全社】RFM客層一覧表データ!F:F,"",0)</f>
        <v>17</v>
      </c>
      <c r="J3206" s="183">
        <v>468</v>
      </c>
      <c r="K3206" s="183">
        <v>196</v>
      </c>
      <c r="L3206" s="183">
        <v>231</v>
      </c>
      <c r="M3206" s="183">
        <v>19</v>
      </c>
      <c r="N3206" s="183">
        <v>512</v>
      </c>
      <c r="O3206" s="183">
        <v>212</v>
      </c>
      <c r="P3206" s="183">
        <v>238</v>
      </c>
      <c r="Q3206" s="183">
        <v>33</v>
      </c>
      <c r="R3206" s="183">
        <v>519</v>
      </c>
      <c r="S3206" s="183">
        <v>219</v>
      </c>
      <c r="T3206" s="183">
        <v>244</v>
      </c>
      <c r="U3206" s="183">
        <v>25</v>
      </c>
      <c r="V3206" s="183">
        <v>541</v>
      </c>
      <c r="W3206" s="183">
        <v>251</v>
      </c>
      <c r="X3206" s="183">
        <v>251</v>
      </c>
      <c r="Y3206" s="183">
        <v>26</v>
      </c>
    </row>
    <row r="3207" spans="1:25" x14ac:dyDescent="0.2">
      <c r="A3207" s="184">
        <v>12395137</v>
      </c>
      <c r="B3207" s="183" t="str">
        <f>[1]店マスタ!B3206</f>
        <v>有限会社　モリテン</v>
      </c>
      <c r="C3207" s="183">
        <v>2.5</v>
      </c>
      <c r="D3207" s="183">
        <v>1.5</v>
      </c>
      <c r="E3207" s="183">
        <f>_xlfn.XLOOKUP(A3207,[2]Sheet1!$R:$R,[2]Sheet1!$AB:$AB,"",0)</f>
        <v>1.5</v>
      </c>
      <c r="F3207" s="183">
        <f>_xlfn.XLOOKUP($A3207,[3]【2026年03月度_全社】RFM客層一覧表データ!$A:$A,[3]【2026年03月度_全社】RFM客層一覧表データ!C:C,"",0)</f>
        <v>169</v>
      </c>
      <c r="G3207" s="183">
        <f>_xlfn.XLOOKUP($A3207,[3]【2026年03月度_全社】RFM客層一覧表データ!$A:$A,[3]【2026年03月度_全社】RFM客層一覧表データ!D:D,"",0)</f>
        <v>82</v>
      </c>
      <c r="H3207" s="183">
        <f>_xlfn.XLOOKUP($A3207,[3]【2026年03月度_全社】RFM客層一覧表データ!$A:$A,[3]【2026年03月度_全社】RFM客層一覧表データ!E:E,"",0)</f>
        <v>91</v>
      </c>
      <c r="I3207" s="183">
        <f>_xlfn.XLOOKUP($A3207,[3]【2026年03月度_全社】RFM客層一覧表データ!$A:$A,[3]【2026年03月度_全社】RFM客層一覧表データ!F:F,"",0)</f>
        <v>13</v>
      </c>
      <c r="J3207" s="183">
        <v>164</v>
      </c>
      <c r="K3207" s="183">
        <v>68</v>
      </c>
      <c r="L3207" s="183">
        <v>97</v>
      </c>
      <c r="M3207" s="183">
        <v>7</v>
      </c>
      <c r="N3207" s="183">
        <v>171</v>
      </c>
      <c r="O3207" s="183">
        <v>75</v>
      </c>
      <c r="P3207" s="183">
        <v>97</v>
      </c>
      <c r="Q3207" s="183">
        <v>7</v>
      </c>
      <c r="R3207" s="183">
        <v>168</v>
      </c>
      <c r="S3207" s="183">
        <v>68</v>
      </c>
      <c r="T3207" s="183">
        <v>92</v>
      </c>
      <c r="U3207" s="183">
        <v>6</v>
      </c>
      <c r="V3207" s="183">
        <v>181</v>
      </c>
      <c r="W3207" s="183">
        <v>71</v>
      </c>
      <c r="X3207" s="183">
        <v>97</v>
      </c>
      <c r="Y3207" s="183">
        <v>6</v>
      </c>
    </row>
    <row r="3208" spans="1:25" x14ac:dyDescent="0.2">
      <c r="A3208" s="184">
        <v>12401001</v>
      </c>
      <c r="B3208" s="183" t="str">
        <f>[1]店マスタ!B3207</f>
        <v>（株）豊神堂　本店</v>
      </c>
      <c r="C3208" s="183">
        <v>3.5</v>
      </c>
      <c r="D3208" s="183">
        <v>3.5</v>
      </c>
      <c r="E3208" s="183">
        <f>_xlfn.XLOOKUP(A3208,[2]Sheet1!$R:$R,[2]Sheet1!$AB:$AB,"",0)</f>
        <v>3.5</v>
      </c>
      <c r="F3208" s="183">
        <f>_xlfn.XLOOKUP($A3208,[3]【2026年03月度_全社】RFM客層一覧表データ!$A:$A,[3]【2026年03月度_全社】RFM客層一覧表データ!C:C,"",0)</f>
        <v>653</v>
      </c>
      <c r="G3208" s="183">
        <f>_xlfn.XLOOKUP($A3208,[3]【2026年03月度_全社】RFM客層一覧表データ!$A:$A,[3]【2026年03月度_全社】RFM客層一覧表データ!D:D,"",0)</f>
        <v>269</v>
      </c>
      <c r="H3208" s="183">
        <f>_xlfn.XLOOKUP($A3208,[3]【2026年03月度_全社】RFM客層一覧表データ!$A:$A,[3]【2026年03月度_全社】RFM客層一覧表データ!E:E,"",0)</f>
        <v>354</v>
      </c>
      <c r="I3208" s="183">
        <f>_xlfn.XLOOKUP($A3208,[3]【2026年03月度_全社】RFM客層一覧表データ!$A:$A,[3]【2026年03月度_全社】RFM客層一覧表データ!F:F,"",0)</f>
        <v>28</v>
      </c>
      <c r="J3208" s="183">
        <v>689</v>
      </c>
      <c r="K3208" s="183">
        <v>291</v>
      </c>
      <c r="L3208" s="183">
        <v>361</v>
      </c>
      <c r="M3208" s="183">
        <v>23</v>
      </c>
      <c r="N3208" s="183">
        <v>738</v>
      </c>
      <c r="O3208" s="183">
        <v>319</v>
      </c>
      <c r="P3208" s="183">
        <v>380</v>
      </c>
      <c r="Q3208" s="183">
        <v>35</v>
      </c>
      <c r="R3208" s="183">
        <v>783</v>
      </c>
      <c r="S3208" s="183">
        <v>335</v>
      </c>
      <c r="T3208" s="183">
        <v>408</v>
      </c>
      <c r="U3208" s="183">
        <v>44</v>
      </c>
      <c r="V3208" s="183">
        <v>788</v>
      </c>
      <c r="W3208" s="183">
        <v>324</v>
      </c>
      <c r="X3208" s="183">
        <v>434</v>
      </c>
      <c r="Y3208" s="183">
        <v>40</v>
      </c>
    </row>
    <row r="3209" spans="1:25" x14ac:dyDescent="0.2">
      <c r="A3209" s="184">
        <v>12401007</v>
      </c>
      <c r="B3209" s="183" t="str">
        <f>[1]店マスタ!B3208</f>
        <v>（有）藤井電気商会　川原町</v>
      </c>
      <c r="C3209" s="183">
        <v>2.5</v>
      </c>
      <c r="D3209" s="183">
        <v>2.5</v>
      </c>
      <c r="E3209" s="183">
        <f>_xlfn.XLOOKUP(A3209,[2]Sheet1!$R:$R,[2]Sheet1!$AB:$AB,"",0)</f>
        <v>2.5</v>
      </c>
      <c r="F3209" s="183" t="str">
        <f>_xlfn.XLOOKUP($A3209,[3]【2026年03月度_全社】RFM客層一覧表データ!$A:$A,[3]【2026年03月度_全社】RFM客層一覧表データ!C:C,"",0)</f>
        <v/>
      </c>
      <c r="G3209" s="183" t="str">
        <f>_xlfn.XLOOKUP($A3209,[3]【2026年03月度_全社】RFM客層一覧表データ!$A:$A,[3]【2026年03月度_全社】RFM客層一覧表データ!D:D,"",0)</f>
        <v/>
      </c>
      <c r="H3209" s="183" t="str">
        <f>_xlfn.XLOOKUP($A3209,[3]【2026年03月度_全社】RFM客層一覧表データ!$A:$A,[3]【2026年03月度_全社】RFM客層一覧表データ!E:E,"",0)</f>
        <v/>
      </c>
      <c r="I3209" s="183" t="str">
        <f>_xlfn.XLOOKUP($A3209,[3]【2026年03月度_全社】RFM客層一覧表データ!$A:$A,[3]【2026年03月度_全社】RFM客層一覧表データ!F:F,"",0)</f>
        <v/>
      </c>
      <c r="J3209" s="183">
        <v>0</v>
      </c>
      <c r="K3209" s="183">
        <v>0</v>
      </c>
      <c r="L3209" s="183">
        <v>0</v>
      </c>
      <c r="M3209" s="183">
        <v>0</v>
      </c>
      <c r="N3209" s="183">
        <v>0</v>
      </c>
      <c r="O3209" s="183">
        <v>0</v>
      </c>
      <c r="P3209" s="183">
        <v>0</v>
      </c>
      <c r="Q3209" s="183">
        <v>0</v>
      </c>
      <c r="R3209" s="183">
        <v>0</v>
      </c>
      <c r="S3209" s="183">
        <v>0</v>
      </c>
      <c r="T3209" s="183">
        <v>0</v>
      </c>
      <c r="U3209" s="183">
        <v>0</v>
      </c>
      <c r="V3209" s="183">
        <v>0</v>
      </c>
      <c r="W3209" s="183">
        <v>0</v>
      </c>
      <c r="X3209" s="183">
        <v>0</v>
      </c>
      <c r="Y3209" s="183">
        <v>0</v>
      </c>
    </row>
    <row r="3210" spans="1:25" x14ac:dyDescent="0.2">
      <c r="A3210" s="184">
        <v>12401019</v>
      </c>
      <c r="B3210" s="183" t="str">
        <f>[1]店マスタ!B3209</f>
        <v>（有）パナハートかねうち</v>
      </c>
      <c r="C3210" s="183">
        <v>3.5</v>
      </c>
      <c r="D3210" s="183">
        <v>2.5</v>
      </c>
      <c r="E3210" s="183">
        <f>_xlfn.XLOOKUP(A3210,[2]Sheet1!$R:$R,[2]Sheet1!$AB:$AB,"",0)</f>
        <v>2.5</v>
      </c>
      <c r="F3210" s="183">
        <f>_xlfn.XLOOKUP($A3210,[3]【2026年03月度_全社】RFM客層一覧表データ!$A:$A,[3]【2026年03月度_全社】RFM客層一覧表データ!C:C,"",0)</f>
        <v>879</v>
      </c>
      <c r="G3210" s="183">
        <f>_xlfn.XLOOKUP($A3210,[3]【2026年03月度_全社】RFM客層一覧表データ!$A:$A,[3]【2026年03月度_全社】RFM客層一覧表データ!D:D,"",0)</f>
        <v>395</v>
      </c>
      <c r="H3210" s="183">
        <f>_xlfn.XLOOKUP($A3210,[3]【2026年03月度_全社】RFM客層一覧表データ!$A:$A,[3]【2026年03月度_全社】RFM客層一覧表データ!E:E,"",0)</f>
        <v>543</v>
      </c>
      <c r="I3210" s="183">
        <f>_xlfn.XLOOKUP($A3210,[3]【2026年03月度_全社】RFM客層一覧表データ!$A:$A,[3]【2026年03月度_全社】RFM客層一覧表データ!F:F,"",0)</f>
        <v>36</v>
      </c>
      <c r="J3210" s="183">
        <v>929</v>
      </c>
      <c r="K3210" s="183">
        <v>411</v>
      </c>
      <c r="L3210" s="183">
        <v>560</v>
      </c>
      <c r="M3210" s="183">
        <v>50</v>
      </c>
      <c r="N3210" s="183">
        <v>955</v>
      </c>
      <c r="O3210" s="183">
        <v>421</v>
      </c>
      <c r="P3210" s="183">
        <v>571</v>
      </c>
      <c r="Q3210" s="183">
        <v>46</v>
      </c>
      <c r="R3210" s="183">
        <v>983</v>
      </c>
      <c r="S3210" s="183">
        <v>454</v>
      </c>
      <c r="T3210" s="183">
        <v>580</v>
      </c>
      <c r="U3210" s="183">
        <v>55</v>
      </c>
      <c r="V3210" s="183">
        <v>992</v>
      </c>
      <c r="W3210" s="183">
        <v>410</v>
      </c>
      <c r="X3210" s="183">
        <v>579</v>
      </c>
      <c r="Y3210" s="183">
        <v>42</v>
      </c>
    </row>
    <row r="3211" spans="1:25" x14ac:dyDescent="0.2">
      <c r="A3211" s="184">
        <v>12401020</v>
      </c>
      <c r="B3211" s="183" t="str">
        <f>[1]店マスタ!B3210</f>
        <v>下田電器（株）</v>
      </c>
      <c r="C3211" s="183">
        <v>2.5</v>
      </c>
      <c r="D3211" s="183">
        <v>2.5</v>
      </c>
      <c r="E3211" s="183">
        <f>_xlfn.XLOOKUP(A3211,[2]Sheet1!$R:$R,[2]Sheet1!$AB:$AB,"",0)</f>
        <v>2.5</v>
      </c>
      <c r="F3211" s="183">
        <f>_xlfn.XLOOKUP($A3211,[3]【2026年03月度_全社】RFM客層一覧表データ!$A:$A,[3]【2026年03月度_全社】RFM客層一覧表データ!C:C,"",0)</f>
        <v>720</v>
      </c>
      <c r="G3211" s="183">
        <f>_xlfn.XLOOKUP($A3211,[3]【2026年03月度_全社】RFM客層一覧表データ!$A:$A,[3]【2026年03月度_全社】RFM客層一覧表データ!D:D,"",0)</f>
        <v>306</v>
      </c>
      <c r="H3211" s="183">
        <f>_xlfn.XLOOKUP($A3211,[3]【2026年03月度_全社】RFM客層一覧表データ!$A:$A,[3]【2026年03月度_全社】RFM客層一覧表データ!E:E,"",0)</f>
        <v>367</v>
      </c>
      <c r="I3211" s="183">
        <f>_xlfn.XLOOKUP($A3211,[3]【2026年03月度_全社】RFM客層一覧表データ!$A:$A,[3]【2026年03月度_全社】RFM客層一覧表データ!F:F,"",0)</f>
        <v>46</v>
      </c>
      <c r="J3211" s="183">
        <v>727</v>
      </c>
      <c r="K3211" s="183">
        <v>292</v>
      </c>
      <c r="L3211" s="183">
        <v>359</v>
      </c>
      <c r="M3211" s="183">
        <v>51</v>
      </c>
      <c r="N3211" s="183">
        <v>751</v>
      </c>
      <c r="O3211" s="183">
        <v>288</v>
      </c>
      <c r="P3211" s="183">
        <v>351</v>
      </c>
      <c r="Q3211" s="183">
        <v>43</v>
      </c>
      <c r="R3211" s="183">
        <v>762</v>
      </c>
      <c r="S3211" s="183">
        <v>303</v>
      </c>
      <c r="T3211" s="183">
        <v>350</v>
      </c>
      <c r="U3211" s="183">
        <v>57</v>
      </c>
      <c r="V3211" s="183">
        <v>762</v>
      </c>
      <c r="W3211" s="183">
        <v>299</v>
      </c>
      <c r="X3211" s="183">
        <v>363</v>
      </c>
      <c r="Y3211" s="183">
        <v>47</v>
      </c>
    </row>
    <row r="3212" spans="1:25" x14ac:dyDescent="0.2">
      <c r="A3212" s="184">
        <v>12401021</v>
      </c>
      <c r="B3212" s="183" t="str">
        <f>[1]店マスタ!B3211</f>
        <v>後藤電器</v>
      </c>
      <c r="C3212" s="183">
        <v>1</v>
      </c>
      <c r="D3212" s="183">
        <v>1</v>
      </c>
      <c r="E3212" s="183">
        <f>_xlfn.XLOOKUP(A3212,[2]Sheet1!$R:$R,[2]Sheet1!$AB:$AB,"",0)</f>
        <v>1</v>
      </c>
      <c r="F3212" s="183">
        <f>_xlfn.XLOOKUP($A3212,[3]【2026年03月度_全社】RFM客層一覧表データ!$A:$A,[3]【2026年03月度_全社】RFM客層一覧表データ!C:C,"",0)</f>
        <v>194</v>
      </c>
      <c r="G3212" s="183">
        <f>_xlfn.XLOOKUP($A3212,[3]【2026年03月度_全社】RFM客層一覧表データ!$A:$A,[3]【2026年03月度_全社】RFM客層一覧表データ!D:D,"",0)</f>
        <v>70</v>
      </c>
      <c r="H3212" s="183">
        <f>_xlfn.XLOOKUP($A3212,[3]【2026年03月度_全社】RFM客層一覧表データ!$A:$A,[3]【2026年03月度_全社】RFM客層一覧表データ!E:E,"",0)</f>
        <v>103</v>
      </c>
      <c r="I3212" s="183">
        <f>_xlfn.XLOOKUP($A3212,[3]【2026年03月度_全社】RFM客層一覧表データ!$A:$A,[3]【2026年03月度_全社】RFM客層一覧表データ!F:F,"",0)</f>
        <v>7</v>
      </c>
      <c r="J3212" s="183">
        <v>214</v>
      </c>
      <c r="K3212" s="183">
        <v>78</v>
      </c>
      <c r="L3212" s="183">
        <v>113</v>
      </c>
      <c r="M3212" s="183">
        <v>11</v>
      </c>
      <c r="N3212" s="183">
        <v>225</v>
      </c>
      <c r="O3212" s="183">
        <v>77</v>
      </c>
      <c r="P3212" s="183">
        <v>122</v>
      </c>
      <c r="Q3212" s="183">
        <v>4</v>
      </c>
      <c r="R3212" s="183">
        <v>244</v>
      </c>
      <c r="S3212" s="183">
        <v>94</v>
      </c>
      <c r="T3212" s="183">
        <v>131</v>
      </c>
      <c r="U3212" s="183">
        <v>12</v>
      </c>
      <c r="V3212" s="183">
        <v>257</v>
      </c>
      <c r="W3212" s="183">
        <v>82</v>
      </c>
      <c r="X3212" s="183">
        <v>137</v>
      </c>
      <c r="Y3212" s="183">
        <v>7</v>
      </c>
    </row>
    <row r="3213" spans="1:25" x14ac:dyDescent="0.2">
      <c r="A3213" s="184">
        <v>12401031</v>
      </c>
      <c r="B3213" s="183" t="str">
        <f>[1]店マスタ!B3212</f>
        <v>磯津電化センター株式会社</v>
      </c>
      <c r="C3213" s="183">
        <v>0</v>
      </c>
      <c r="D3213" s="183">
        <v>0</v>
      </c>
      <c r="E3213" s="183" t="str">
        <f>_xlfn.XLOOKUP(A3213,[2]Sheet1!$R:$R,[2]Sheet1!$AB:$AB,"",0)</f>
        <v/>
      </c>
      <c r="F3213" s="183" t="str">
        <f>_xlfn.XLOOKUP($A3213,[3]【2026年03月度_全社】RFM客層一覧表データ!$A:$A,[3]【2026年03月度_全社】RFM客層一覧表データ!C:C,"",0)</f>
        <v/>
      </c>
      <c r="G3213" s="183" t="str">
        <f>_xlfn.XLOOKUP($A3213,[3]【2026年03月度_全社】RFM客層一覧表データ!$A:$A,[3]【2026年03月度_全社】RFM客層一覧表データ!D:D,"",0)</f>
        <v/>
      </c>
      <c r="H3213" s="183" t="str">
        <f>_xlfn.XLOOKUP($A3213,[3]【2026年03月度_全社】RFM客層一覧表データ!$A:$A,[3]【2026年03月度_全社】RFM客層一覧表データ!E:E,"",0)</f>
        <v/>
      </c>
      <c r="I3213" s="183" t="str">
        <f>_xlfn.XLOOKUP($A3213,[3]【2026年03月度_全社】RFM客層一覧表データ!$A:$A,[3]【2026年03月度_全社】RFM客層一覧表データ!F:F,"",0)</f>
        <v/>
      </c>
      <c r="J3213" s="183">
        <v>0</v>
      </c>
      <c r="K3213" s="183">
        <v>0</v>
      </c>
      <c r="L3213" s="183">
        <v>0</v>
      </c>
      <c r="M3213" s="183">
        <v>0</v>
      </c>
      <c r="N3213" s="183">
        <v>0</v>
      </c>
      <c r="O3213" s="183">
        <v>0</v>
      </c>
      <c r="P3213" s="183">
        <v>0</v>
      </c>
      <c r="Q3213" s="183">
        <v>0</v>
      </c>
      <c r="R3213" s="183">
        <v>0</v>
      </c>
      <c r="S3213" s="183">
        <v>0</v>
      </c>
      <c r="T3213" s="183">
        <v>0</v>
      </c>
      <c r="U3213" s="183">
        <v>0</v>
      </c>
      <c r="V3213" s="183">
        <v>0</v>
      </c>
      <c r="W3213" s="183">
        <v>0</v>
      </c>
      <c r="X3213" s="183">
        <v>0</v>
      </c>
      <c r="Y3213" s="183">
        <v>0</v>
      </c>
    </row>
    <row r="3214" spans="1:25" x14ac:dyDescent="0.2">
      <c r="A3214" s="184">
        <v>12401040</v>
      </c>
      <c r="B3214" s="183" t="str">
        <f>[1]店マスタ!B3213</f>
        <v>（株）服部電器　四日市営業所</v>
      </c>
      <c r="C3214" s="183">
        <v>3</v>
      </c>
      <c r="D3214" s="183">
        <v>3</v>
      </c>
      <c r="E3214" s="183">
        <f>_xlfn.XLOOKUP(A3214,[2]Sheet1!$R:$R,[2]Sheet1!$AB:$AB,"",0)</f>
        <v>3</v>
      </c>
      <c r="F3214" s="183" t="str">
        <f>_xlfn.XLOOKUP($A3214,[3]【2026年03月度_全社】RFM客層一覧表データ!$A:$A,[3]【2026年03月度_全社】RFM客層一覧表データ!C:C,"",0)</f>
        <v/>
      </c>
      <c r="G3214" s="183" t="str">
        <f>_xlfn.XLOOKUP($A3214,[3]【2026年03月度_全社】RFM客層一覧表データ!$A:$A,[3]【2026年03月度_全社】RFM客層一覧表データ!D:D,"",0)</f>
        <v/>
      </c>
      <c r="H3214" s="183" t="str">
        <f>_xlfn.XLOOKUP($A3214,[3]【2026年03月度_全社】RFM客層一覧表データ!$A:$A,[3]【2026年03月度_全社】RFM客層一覧表データ!E:E,"",0)</f>
        <v/>
      </c>
      <c r="I3214" s="183" t="str">
        <f>_xlfn.XLOOKUP($A3214,[3]【2026年03月度_全社】RFM客層一覧表データ!$A:$A,[3]【2026年03月度_全社】RFM客層一覧表データ!F:F,"",0)</f>
        <v/>
      </c>
      <c r="J3214" s="183">
        <v>0</v>
      </c>
      <c r="K3214" s="183">
        <v>0</v>
      </c>
      <c r="L3214" s="183">
        <v>0</v>
      </c>
      <c r="M3214" s="183">
        <v>0</v>
      </c>
      <c r="N3214" s="183">
        <v>0</v>
      </c>
      <c r="O3214" s="183">
        <v>0</v>
      </c>
      <c r="P3214" s="183">
        <v>0</v>
      </c>
      <c r="Q3214" s="183">
        <v>0</v>
      </c>
      <c r="R3214" s="183">
        <v>0</v>
      </c>
      <c r="S3214" s="183">
        <v>0</v>
      </c>
      <c r="T3214" s="183">
        <v>0</v>
      </c>
      <c r="U3214" s="183">
        <v>0</v>
      </c>
      <c r="V3214" s="183">
        <v>0</v>
      </c>
      <c r="W3214" s="183">
        <v>0</v>
      </c>
      <c r="X3214" s="183">
        <v>0</v>
      </c>
      <c r="Y3214" s="183">
        <v>0</v>
      </c>
    </row>
    <row r="3215" spans="1:25" x14ac:dyDescent="0.2">
      <c r="A3215" s="184">
        <v>12401041</v>
      </c>
      <c r="B3215" s="183" t="str">
        <f>[1]店マスタ!B3214</f>
        <v>彩電館　クロミヤ</v>
      </c>
      <c r="C3215" s="183">
        <v>1.5</v>
      </c>
      <c r="D3215" s="183">
        <v>0</v>
      </c>
      <c r="E3215" s="183" t="str">
        <f>_xlfn.XLOOKUP(A3215,[2]Sheet1!$R:$R,[2]Sheet1!$AB:$AB,"",0)</f>
        <v/>
      </c>
      <c r="F3215" s="183" t="str">
        <f>_xlfn.XLOOKUP($A3215,[3]【2026年03月度_全社】RFM客層一覧表データ!$A:$A,[3]【2026年03月度_全社】RFM客層一覧表データ!C:C,"",0)</f>
        <v/>
      </c>
      <c r="G3215" s="183" t="str">
        <f>_xlfn.XLOOKUP($A3215,[3]【2026年03月度_全社】RFM客層一覧表データ!$A:$A,[3]【2026年03月度_全社】RFM客層一覧表データ!D:D,"",0)</f>
        <v/>
      </c>
      <c r="H3215" s="183" t="str">
        <f>_xlfn.XLOOKUP($A3215,[3]【2026年03月度_全社】RFM客層一覧表データ!$A:$A,[3]【2026年03月度_全社】RFM客層一覧表データ!E:E,"",0)</f>
        <v/>
      </c>
      <c r="I3215" s="183" t="str">
        <f>_xlfn.XLOOKUP($A3215,[3]【2026年03月度_全社】RFM客層一覧表データ!$A:$A,[3]【2026年03月度_全社】RFM客層一覧表データ!F:F,"",0)</f>
        <v/>
      </c>
      <c r="J3215" s="183">
        <v>257</v>
      </c>
      <c r="K3215" s="183">
        <v>119</v>
      </c>
      <c r="L3215" s="183">
        <v>162</v>
      </c>
      <c r="M3215" s="183">
        <v>4</v>
      </c>
      <c r="N3215" s="183">
        <v>281</v>
      </c>
      <c r="O3215" s="183">
        <v>110</v>
      </c>
      <c r="P3215" s="183">
        <v>162</v>
      </c>
      <c r="Q3215" s="183">
        <v>6</v>
      </c>
      <c r="R3215" s="183">
        <v>298</v>
      </c>
      <c r="S3215" s="183">
        <v>140</v>
      </c>
      <c r="T3215" s="183">
        <v>179</v>
      </c>
      <c r="U3215" s="183">
        <v>8</v>
      </c>
      <c r="V3215" s="183">
        <v>320</v>
      </c>
      <c r="W3215" s="183">
        <v>133</v>
      </c>
      <c r="X3215" s="183">
        <v>190</v>
      </c>
      <c r="Y3215" s="183">
        <v>14</v>
      </c>
    </row>
    <row r="3216" spans="1:25" x14ac:dyDescent="0.2">
      <c r="A3216" s="184">
        <v>12401046</v>
      </c>
      <c r="B3216" s="183" t="str">
        <f>[1]店マスタ!B3215</f>
        <v>有限会社　アカツカ電器</v>
      </c>
      <c r="C3216" s="183">
        <v>3</v>
      </c>
      <c r="D3216" s="183">
        <v>2.5</v>
      </c>
      <c r="E3216" s="183">
        <f>_xlfn.XLOOKUP(A3216,[2]Sheet1!$R:$R,[2]Sheet1!$AB:$AB,"",0)</f>
        <v>2.5</v>
      </c>
      <c r="F3216" s="183" t="str">
        <f>_xlfn.XLOOKUP($A3216,[3]【2026年03月度_全社】RFM客層一覧表データ!$A:$A,[3]【2026年03月度_全社】RFM客層一覧表データ!C:C,"",0)</f>
        <v/>
      </c>
      <c r="G3216" s="183" t="str">
        <f>_xlfn.XLOOKUP($A3216,[3]【2026年03月度_全社】RFM客層一覧表データ!$A:$A,[3]【2026年03月度_全社】RFM客層一覧表データ!D:D,"",0)</f>
        <v/>
      </c>
      <c r="H3216" s="183" t="str">
        <f>_xlfn.XLOOKUP($A3216,[3]【2026年03月度_全社】RFM客層一覧表データ!$A:$A,[3]【2026年03月度_全社】RFM客層一覧表データ!E:E,"",0)</f>
        <v/>
      </c>
      <c r="I3216" s="183" t="str">
        <f>_xlfn.XLOOKUP($A3216,[3]【2026年03月度_全社】RFM客層一覧表データ!$A:$A,[3]【2026年03月度_全社】RFM客層一覧表データ!F:F,"",0)</f>
        <v/>
      </c>
      <c r="J3216" s="183">
        <v>0</v>
      </c>
      <c r="K3216" s="183">
        <v>0</v>
      </c>
      <c r="L3216" s="183">
        <v>0</v>
      </c>
      <c r="M3216" s="183">
        <v>0</v>
      </c>
      <c r="N3216" s="183">
        <v>0</v>
      </c>
      <c r="O3216" s="183">
        <v>0</v>
      </c>
      <c r="P3216" s="183">
        <v>0</v>
      </c>
      <c r="Q3216" s="183">
        <v>0</v>
      </c>
      <c r="R3216" s="183">
        <v>0</v>
      </c>
      <c r="S3216" s="183">
        <v>0</v>
      </c>
      <c r="T3216" s="183">
        <v>0</v>
      </c>
      <c r="U3216" s="183">
        <v>0</v>
      </c>
      <c r="V3216" s="183">
        <v>0</v>
      </c>
      <c r="W3216" s="183">
        <v>0</v>
      </c>
      <c r="X3216" s="183">
        <v>0</v>
      </c>
      <c r="Y3216" s="183">
        <v>0</v>
      </c>
    </row>
    <row r="3217" spans="1:25" x14ac:dyDescent="0.2">
      <c r="A3217" s="184">
        <v>12401047</v>
      </c>
      <c r="B3217" s="183" t="str">
        <f>[1]店マスタ!B3216</f>
        <v>ウイズ　こじま</v>
      </c>
      <c r="C3217" s="183">
        <v>2</v>
      </c>
      <c r="D3217" s="183">
        <v>2</v>
      </c>
      <c r="E3217" s="183">
        <f>_xlfn.XLOOKUP(A3217,[2]Sheet1!$R:$R,[2]Sheet1!$AB:$AB,"",0)</f>
        <v>2</v>
      </c>
      <c r="F3217" s="183">
        <f>_xlfn.XLOOKUP($A3217,[3]【2026年03月度_全社】RFM客層一覧表データ!$A:$A,[3]【2026年03月度_全社】RFM客層一覧表データ!C:C,"",0)</f>
        <v>397</v>
      </c>
      <c r="G3217" s="183">
        <f>_xlfn.XLOOKUP($A3217,[3]【2026年03月度_全社】RFM客層一覧表データ!$A:$A,[3]【2026年03月度_全社】RFM客層一覧表データ!D:D,"",0)</f>
        <v>198</v>
      </c>
      <c r="H3217" s="183">
        <f>_xlfn.XLOOKUP($A3217,[3]【2026年03月度_全社】RFM客層一覧表データ!$A:$A,[3]【2026年03月度_全社】RFM客層一覧表データ!E:E,"",0)</f>
        <v>226</v>
      </c>
      <c r="I3217" s="183">
        <f>_xlfn.XLOOKUP($A3217,[3]【2026年03月度_全社】RFM客層一覧表データ!$A:$A,[3]【2026年03月度_全社】RFM客層一覧表データ!F:F,"",0)</f>
        <v>25</v>
      </c>
      <c r="J3217" s="183">
        <v>422</v>
      </c>
      <c r="K3217" s="183">
        <v>194</v>
      </c>
      <c r="L3217" s="183">
        <v>233</v>
      </c>
      <c r="M3217" s="183">
        <v>27</v>
      </c>
      <c r="N3217" s="183">
        <v>429</v>
      </c>
      <c r="O3217" s="183">
        <v>193</v>
      </c>
      <c r="P3217" s="183">
        <v>234</v>
      </c>
      <c r="Q3217" s="183">
        <v>17</v>
      </c>
      <c r="R3217" s="183">
        <v>454</v>
      </c>
      <c r="S3217" s="183">
        <v>231</v>
      </c>
      <c r="T3217" s="183">
        <v>238</v>
      </c>
      <c r="U3217" s="183">
        <v>39</v>
      </c>
      <c r="V3217" s="183">
        <v>437</v>
      </c>
      <c r="W3217" s="183">
        <v>243</v>
      </c>
      <c r="X3217" s="183">
        <v>237</v>
      </c>
      <c r="Y3217" s="183">
        <v>27</v>
      </c>
    </row>
    <row r="3218" spans="1:25" x14ac:dyDescent="0.2">
      <c r="A3218" s="184">
        <v>12401053</v>
      </c>
      <c r="B3218" s="183" t="str">
        <f>[1]店マスタ!B3217</f>
        <v>彩電館パナプラザ　カワグチ</v>
      </c>
      <c r="C3218" s="183">
        <v>6</v>
      </c>
      <c r="D3218" s="183">
        <v>6</v>
      </c>
      <c r="E3218" s="183">
        <f>_xlfn.XLOOKUP(A3218,[2]Sheet1!$R:$R,[2]Sheet1!$AB:$AB,"",0)</f>
        <v>6</v>
      </c>
      <c r="F3218" s="183">
        <f>_xlfn.XLOOKUP($A3218,[3]【2026年03月度_全社】RFM客層一覧表データ!$A:$A,[3]【2026年03月度_全社】RFM客層一覧表データ!C:C,"",0)</f>
        <v>1512</v>
      </c>
      <c r="G3218" s="183">
        <f>_xlfn.XLOOKUP($A3218,[3]【2026年03月度_全社】RFM客層一覧表データ!$A:$A,[3]【2026年03月度_全社】RFM客層一覧表データ!D:D,"",0)</f>
        <v>692</v>
      </c>
      <c r="H3218" s="183">
        <f>_xlfn.XLOOKUP($A3218,[3]【2026年03月度_全社】RFM客層一覧表データ!$A:$A,[3]【2026年03月度_全社】RFM客層一覧表データ!E:E,"",0)</f>
        <v>428</v>
      </c>
      <c r="I3218" s="183">
        <f>_xlfn.XLOOKUP($A3218,[3]【2026年03月度_全社】RFM客層一覧表データ!$A:$A,[3]【2026年03月度_全社】RFM客層一覧表データ!F:F,"",0)</f>
        <v>200</v>
      </c>
      <c r="J3218" s="183">
        <v>1334</v>
      </c>
      <c r="K3218" s="183">
        <v>797</v>
      </c>
      <c r="L3218" s="183">
        <v>327</v>
      </c>
      <c r="M3218" s="183">
        <v>313</v>
      </c>
      <c r="N3218" s="183">
        <v>920</v>
      </c>
      <c r="O3218" s="183">
        <v>760</v>
      </c>
      <c r="P3218" s="183">
        <v>166</v>
      </c>
      <c r="Q3218" s="183">
        <v>465</v>
      </c>
      <c r="R3218" s="183">
        <v>484</v>
      </c>
      <c r="S3218" s="183">
        <v>328</v>
      </c>
      <c r="T3218" s="183">
        <v>43</v>
      </c>
      <c r="U3218" s="183">
        <v>232</v>
      </c>
      <c r="V3218" s="183">
        <v>218</v>
      </c>
      <c r="W3218" s="183">
        <v>1</v>
      </c>
      <c r="X3218" s="183">
        <v>23</v>
      </c>
      <c r="Y3218" s="183">
        <v>0</v>
      </c>
    </row>
    <row r="3219" spans="1:25" x14ac:dyDescent="0.2">
      <c r="A3219" s="184">
        <v>12401055</v>
      </c>
      <c r="B3219" s="183" t="str">
        <f>[1]店マスタ!B3218</f>
        <v>（株）たなかでんき</v>
      </c>
      <c r="C3219" s="183">
        <v>5.5</v>
      </c>
      <c r="D3219" s="183">
        <v>5.5</v>
      </c>
      <c r="E3219" s="183">
        <f>_xlfn.XLOOKUP(A3219,[2]Sheet1!$R:$R,[2]Sheet1!$AB:$AB,"",0)</f>
        <v>5.5</v>
      </c>
      <c r="F3219" s="183">
        <f>_xlfn.XLOOKUP($A3219,[3]【2026年03月度_全社】RFM客層一覧表データ!$A:$A,[3]【2026年03月度_全社】RFM客層一覧表データ!C:C,"",0)</f>
        <v>292</v>
      </c>
      <c r="G3219" s="183">
        <f>_xlfn.XLOOKUP($A3219,[3]【2026年03月度_全社】RFM客層一覧表データ!$A:$A,[3]【2026年03月度_全社】RFM客層一覧表データ!D:D,"",0)</f>
        <v>110</v>
      </c>
      <c r="H3219" s="183">
        <f>_xlfn.XLOOKUP($A3219,[3]【2026年03月度_全社】RFM客層一覧表データ!$A:$A,[3]【2026年03月度_全社】RFM客層一覧表データ!E:E,"",0)</f>
        <v>155</v>
      </c>
      <c r="I3219" s="183">
        <f>_xlfn.XLOOKUP($A3219,[3]【2026年03月度_全社】RFM客層一覧表データ!$A:$A,[3]【2026年03月度_全社】RFM客層一覧表データ!F:F,"",0)</f>
        <v>13</v>
      </c>
      <c r="J3219" s="183">
        <v>291</v>
      </c>
      <c r="K3219" s="183">
        <v>130</v>
      </c>
      <c r="L3219" s="183">
        <v>158</v>
      </c>
      <c r="M3219" s="183">
        <v>17</v>
      </c>
      <c r="N3219" s="183">
        <v>283</v>
      </c>
      <c r="O3219" s="183">
        <v>111</v>
      </c>
      <c r="P3219" s="183">
        <v>159</v>
      </c>
      <c r="Q3219" s="183">
        <v>15</v>
      </c>
      <c r="R3219" s="183">
        <v>298</v>
      </c>
      <c r="S3219" s="183">
        <v>139</v>
      </c>
      <c r="T3219" s="183">
        <v>159</v>
      </c>
      <c r="U3219" s="183">
        <v>19</v>
      </c>
      <c r="V3219" s="183">
        <v>303</v>
      </c>
      <c r="W3219" s="183">
        <v>153</v>
      </c>
      <c r="X3219" s="183">
        <v>155</v>
      </c>
      <c r="Y3219" s="183">
        <v>23</v>
      </c>
    </row>
    <row r="3220" spans="1:25" x14ac:dyDescent="0.2">
      <c r="A3220" s="184">
        <v>12401056</v>
      </c>
      <c r="B3220" s="183" t="str">
        <f>[1]店マスタ!B3219</f>
        <v>丸栄電器</v>
      </c>
      <c r="C3220" s="183">
        <v>1.5</v>
      </c>
      <c r="D3220" s="183">
        <v>0</v>
      </c>
      <c r="E3220" s="183" t="str">
        <f>_xlfn.XLOOKUP(A3220,[2]Sheet1!$R:$R,[2]Sheet1!$AB:$AB,"",0)</f>
        <v/>
      </c>
      <c r="F3220" s="183" t="str">
        <f>_xlfn.XLOOKUP($A3220,[3]【2026年03月度_全社】RFM客層一覧表データ!$A:$A,[3]【2026年03月度_全社】RFM客層一覧表データ!C:C,"",0)</f>
        <v/>
      </c>
      <c r="G3220" s="183" t="str">
        <f>_xlfn.XLOOKUP($A3220,[3]【2026年03月度_全社】RFM客層一覧表データ!$A:$A,[3]【2026年03月度_全社】RFM客層一覧表データ!D:D,"",0)</f>
        <v/>
      </c>
      <c r="H3220" s="183" t="str">
        <f>_xlfn.XLOOKUP($A3220,[3]【2026年03月度_全社】RFM客層一覧表データ!$A:$A,[3]【2026年03月度_全社】RFM客層一覧表データ!E:E,"",0)</f>
        <v/>
      </c>
      <c r="I3220" s="183" t="str">
        <f>_xlfn.XLOOKUP($A3220,[3]【2026年03月度_全社】RFM客層一覧表データ!$A:$A,[3]【2026年03月度_全社】RFM客層一覧表データ!F:F,"",0)</f>
        <v/>
      </c>
      <c r="J3220" s="183">
        <v>0</v>
      </c>
      <c r="K3220" s="183">
        <v>0</v>
      </c>
      <c r="L3220" s="183">
        <v>0</v>
      </c>
      <c r="M3220" s="183">
        <v>0</v>
      </c>
      <c r="N3220" s="183">
        <v>0</v>
      </c>
      <c r="O3220" s="183">
        <v>0</v>
      </c>
      <c r="P3220" s="183">
        <v>0</v>
      </c>
      <c r="Q3220" s="183">
        <v>0</v>
      </c>
      <c r="R3220" s="183">
        <v>0</v>
      </c>
      <c r="S3220" s="183">
        <v>0</v>
      </c>
      <c r="T3220" s="183">
        <v>0</v>
      </c>
      <c r="U3220" s="183">
        <v>0</v>
      </c>
      <c r="V3220" s="183">
        <v>0</v>
      </c>
      <c r="W3220" s="183">
        <v>0</v>
      </c>
      <c r="X3220" s="183">
        <v>0</v>
      </c>
      <c r="Y3220" s="183">
        <v>0</v>
      </c>
    </row>
    <row r="3221" spans="1:25" x14ac:dyDescent="0.2">
      <c r="A3221" s="184">
        <v>12401061</v>
      </c>
      <c r="B3221" s="183" t="str">
        <f>[1]店マスタ!B3220</f>
        <v>ウイズワタナベとみだ店</v>
      </c>
      <c r="C3221" s="183">
        <v>6</v>
      </c>
      <c r="D3221" s="183">
        <v>4</v>
      </c>
      <c r="E3221" s="183">
        <f>_xlfn.XLOOKUP(A3221,[2]Sheet1!$R:$R,[2]Sheet1!$AB:$AB,"",0)</f>
        <v>4</v>
      </c>
      <c r="F3221" s="183">
        <f>_xlfn.XLOOKUP($A3221,[3]【2026年03月度_全社】RFM客層一覧表データ!$A:$A,[3]【2026年03月度_全社】RFM客層一覧表データ!C:C,"",0)</f>
        <v>2078</v>
      </c>
      <c r="G3221" s="183">
        <f>_xlfn.XLOOKUP($A3221,[3]【2026年03月度_全社】RFM客層一覧表データ!$A:$A,[3]【2026年03月度_全社】RFM客層一覧表データ!D:D,"",0)</f>
        <v>959</v>
      </c>
      <c r="H3221" s="183">
        <f>_xlfn.XLOOKUP($A3221,[3]【2026年03月度_全社】RFM客層一覧表データ!$A:$A,[3]【2026年03月度_全社】RFM客層一覧表データ!E:E,"",0)</f>
        <v>979</v>
      </c>
      <c r="I3221" s="183">
        <f>_xlfn.XLOOKUP($A3221,[3]【2026年03月度_全社】RFM客層一覧表データ!$A:$A,[3]【2026年03月度_全社】RFM客層一覧表データ!F:F,"",0)</f>
        <v>148</v>
      </c>
      <c r="J3221" s="183">
        <v>2103</v>
      </c>
      <c r="K3221" s="183">
        <v>985</v>
      </c>
      <c r="L3221" s="183">
        <v>991</v>
      </c>
      <c r="M3221" s="183">
        <v>171</v>
      </c>
      <c r="N3221" s="183">
        <v>2055</v>
      </c>
      <c r="O3221" s="183">
        <v>1019</v>
      </c>
      <c r="P3221" s="183">
        <v>993</v>
      </c>
      <c r="Q3221" s="183">
        <v>141</v>
      </c>
      <c r="R3221" s="183">
        <v>2049</v>
      </c>
      <c r="S3221" s="183">
        <v>1034</v>
      </c>
      <c r="T3221" s="183">
        <v>1008</v>
      </c>
      <c r="U3221" s="183">
        <v>157</v>
      </c>
      <c r="V3221" s="183">
        <v>2027</v>
      </c>
      <c r="W3221" s="183">
        <v>1048</v>
      </c>
      <c r="X3221" s="183">
        <v>1003</v>
      </c>
      <c r="Y3221" s="183">
        <v>142</v>
      </c>
    </row>
    <row r="3222" spans="1:25" x14ac:dyDescent="0.2">
      <c r="A3222" s="184">
        <v>12401071</v>
      </c>
      <c r="B3222" s="183" t="str">
        <f>[1]店マスタ!B3221</f>
        <v>彩電館　はやし　　　（保々）</v>
      </c>
      <c r="C3222" s="183">
        <v>3.5</v>
      </c>
      <c r="D3222" s="183">
        <v>3.5</v>
      </c>
      <c r="E3222" s="183">
        <f>_xlfn.XLOOKUP(A3222,[2]Sheet1!$R:$R,[2]Sheet1!$AB:$AB,"",0)</f>
        <v>3.5</v>
      </c>
      <c r="F3222" s="183">
        <f>_xlfn.XLOOKUP($A3222,[3]【2026年03月度_全社】RFM客層一覧表データ!$A:$A,[3]【2026年03月度_全社】RFM客層一覧表データ!C:C,"",0)</f>
        <v>618</v>
      </c>
      <c r="G3222" s="183">
        <f>_xlfn.XLOOKUP($A3222,[3]【2026年03月度_全社】RFM客層一覧表データ!$A:$A,[3]【2026年03月度_全社】RFM客層一覧表データ!D:D,"",0)</f>
        <v>271</v>
      </c>
      <c r="H3222" s="183">
        <f>_xlfn.XLOOKUP($A3222,[3]【2026年03月度_全社】RFM客層一覧表データ!$A:$A,[3]【2026年03月度_全社】RFM客層一覧表データ!E:E,"",0)</f>
        <v>332</v>
      </c>
      <c r="I3222" s="183">
        <f>_xlfn.XLOOKUP($A3222,[3]【2026年03月度_全社】RFM客層一覧表データ!$A:$A,[3]【2026年03月度_全社】RFM客層一覧表データ!F:F,"",0)</f>
        <v>49</v>
      </c>
      <c r="J3222" s="183">
        <v>617</v>
      </c>
      <c r="K3222" s="183">
        <v>253</v>
      </c>
      <c r="L3222" s="183">
        <v>332</v>
      </c>
      <c r="M3222" s="183">
        <v>31</v>
      </c>
      <c r="N3222" s="183">
        <v>600</v>
      </c>
      <c r="O3222" s="183">
        <v>267</v>
      </c>
      <c r="P3222" s="183">
        <v>333</v>
      </c>
      <c r="Q3222" s="183">
        <v>35</v>
      </c>
      <c r="R3222" s="183">
        <v>626</v>
      </c>
      <c r="S3222" s="183">
        <v>254</v>
      </c>
      <c r="T3222" s="183">
        <v>322</v>
      </c>
      <c r="U3222" s="183">
        <v>33</v>
      </c>
      <c r="V3222" s="183">
        <v>649</v>
      </c>
      <c r="W3222" s="183">
        <v>271</v>
      </c>
      <c r="X3222" s="183">
        <v>336</v>
      </c>
      <c r="Y3222" s="183">
        <v>36</v>
      </c>
    </row>
    <row r="3223" spans="1:25" x14ac:dyDescent="0.2">
      <c r="A3223" s="184">
        <v>12401075</v>
      </c>
      <c r="B3223" s="183" t="str">
        <f>[1]店マスタ!B3222</f>
        <v>磯津電化センター河原田店</v>
      </c>
      <c r="C3223" s="183">
        <v>0</v>
      </c>
      <c r="D3223" s="183">
        <v>0</v>
      </c>
      <c r="E3223" s="183" t="str">
        <f>_xlfn.XLOOKUP(A3223,[2]Sheet1!$R:$R,[2]Sheet1!$AB:$AB,"",0)</f>
        <v/>
      </c>
      <c r="F3223" s="183" t="str">
        <f>_xlfn.XLOOKUP($A3223,[3]【2026年03月度_全社】RFM客層一覧表データ!$A:$A,[3]【2026年03月度_全社】RFM客層一覧表データ!C:C,"",0)</f>
        <v/>
      </c>
      <c r="G3223" s="183" t="str">
        <f>_xlfn.XLOOKUP($A3223,[3]【2026年03月度_全社】RFM客層一覧表データ!$A:$A,[3]【2026年03月度_全社】RFM客層一覧表データ!D:D,"",0)</f>
        <v/>
      </c>
      <c r="H3223" s="183" t="str">
        <f>_xlfn.XLOOKUP($A3223,[3]【2026年03月度_全社】RFM客層一覧表データ!$A:$A,[3]【2026年03月度_全社】RFM客層一覧表データ!E:E,"",0)</f>
        <v/>
      </c>
      <c r="I3223" s="183" t="str">
        <f>_xlfn.XLOOKUP($A3223,[3]【2026年03月度_全社】RFM客層一覧表データ!$A:$A,[3]【2026年03月度_全社】RFM客層一覧表データ!F:F,"",0)</f>
        <v/>
      </c>
      <c r="J3223" s="183">
        <v>0</v>
      </c>
      <c r="K3223" s="183">
        <v>0</v>
      </c>
      <c r="L3223" s="183">
        <v>0</v>
      </c>
      <c r="M3223" s="183">
        <v>0</v>
      </c>
      <c r="N3223" s="183">
        <v>0</v>
      </c>
      <c r="O3223" s="183">
        <v>0</v>
      </c>
      <c r="P3223" s="183">
        <v>0</v>
      </c>
      <c r="Q3223" s="183">
        <v>0</v>
      </c>
      <c r="R3223" s="183">
        <v>0</v>
      </c>
      <c r="S3223" s="183">
        <v>0</v>
      </c>
      <c r="T3223" s="183">
        <v>0</v>
      </c>
      <c r="U3223" s="183">
        <v>0</v>
      </c>
      <c r="V3223" s="183">
        <v>0</v>
      </c>
      <c r="W3223" s="183">
        <v>0</v>
      </c>
      <c r="X3223" s="183">
        <v>0</v>
      </c>
      <c r="Y3223" s="183">
        <v>0</v>
      </c>
    </row>
    <row r="3224" spans="1:25" x14ac:dyDescent="0.2">
      <c r="A3224" s="184">
        <v>12401085</v>
      </c>
      <c r="B3224" s="183" t="str">
        <f>[1]店マスタ!B3223</f>
        <v>（有）藤井電気商会　新浜店</v>
      </c>
      <c r="C3224" s="183">
        <v>3</v>
      </c>
      <c r="D3224" s="183">
        <v>3</v>
      </c>
      <c r="E3224" s="183">
        <f>_xlfn.XLOOKUP(A3224,[2]Sheet1!$R:$R,[2]Sheet1!$AB:$AB,"",0)</f>
        <v>3</v>
      </c>
      <c r="F3224" s="183" t="str">
        <f>_xlfn.XLOOKUP($A3224,[3]【2026年03月度_全社】RFM客層一覧表データ!$A:$A,[3]【2026年03月度_全社】RFM客層一覧表データ!C:C,"",0)</f>
        <v/>
      </c>
      <c r="G3224" s="183" t="str">
        <f>_xlfn.XLOOKUP($A3224,[3]【2026年03月度_全社】RFM客層一覧表データ!$A:$A,[3]【2026年03月度_全社】RFM客層一覧表データ!D:D,"",0)</f>
        <v/>
      </c>
      <c r="H3224" s="183" t="str">
        <f>_xlfn.XLOOKUP($A3224,[3]【2026年03月度_全社】RFM客層一覧表データ!$A:$A,[3]【2026年03月度_全社】RFM客層一覧表データ!E:E,"",0)</f>
        <v/>
      </c>
      <c r="I3224" s="183" t="str">
        <f>_xlfn.XLOOKUP($A3224,[3]【2026年03月度_全社】RFM客層一覧表データ!$A:$A,[3]【2026年03月度_全社】RFM客層一覧表データ!F:F,"",0)</f>
        <v/>
      </c>
      <c r="J3224" s="183">
        <v>0</v>
      </c>
      <c r="K3224" s="183">
        <v>0</v>
      </c>
      <c r="L3224" s="183">
        <v>0</v>
      </c>
      <c r="M3224" s="183">
        <v>0</v>
      </c>
      <c r="N3224" s="183">
        <v>0</v>
      </c>
      <c r="O3224" s="183">
        <v>0</v>
      </c>
      <c r="P3224" s="183">
        <v>0</v>
      </c>
      <c r="Q3224" s="183">
        <v>0</v>
      </c>
      <c r="R3224" s="183">
        <v>0</v>
      </c>
      <c r="S3224" s="183">
        <v>0</v>
      </c>
      <c r="T3224" s="183">
        <v>0</v>
      </c>
      <c r="U3224" s="183">
        <v>0</v>
      </c>
      <c r="V3224" s="183">
        <v>0</v>
      </c>
      <c r="W3224" s="183">
        <v>0</v>
      </c>
      <c r="X3224" s="183">
        <v>0</v>
      </c>
      <c r="Y3224" s="183">
        <v>0</v>
      </c>
    </row>
    <row r="3225" spans="1:25" x14ac:dyDescent="0.2">
      <c r="A3225" s="184">
        <v>12401194</v>
      </c>
      <c r="B3225" s="183" t="str">
        <f>[1]店マスタ!B3224</f>
        <v>（株）豊神堂　本部</v>
      </c>
      <c r="C3225" s="183">
        <v>0</v>
      </c>
      <c r="D3225" s="183">
        <v>0</v>
      </c>
      <c r="E3225" s="183" t="str">
        <f>_xlfn.XLOOKUP(A3225,[2]Sheet1!$R:$R,[2]Sheet1!$AB:$AB,"",0)</f>
        <v/>
      </c>
      <c r="F3225" s="183" t="str">
        <f>_xlfn.XLOOKUP($A3225,[3]【2026年03月度_全社】RFM客層一覧表データ!$A:$A,[3]【2026年03月度_全社】RFM客層一覧表データ!C:C,"",0)</f>
        <v/>
      </c>
      <c r="G3225" s="183" t="str">
        <f>_xlfn.XLOOKUP($A3225,[3]【2026年03月度_全社】RFM客層一覧表データ!$A:$A,[3]【2026年03月度_全社】RFM客層一覧表データ!D:D,"",0)</f>
        <v/>
      </c>
      <c r="H3225" s="183" t="str">
        <f>_xlfn.XLOOKUP($A3225,[3]【2026年03月度_全社】RFM客層一覧表データ!$A:$A,[3]【2026年03月度_全社】RFM客層一覧表データ!E:E,"",0)</f>
        <v/>
      </c>
      <c r="I3225" s="183" t="str">
        <f>_xlfn.XLOOKUP($A3225,[3]【2026年03月度_全社】RFM客層一覧表データ!$A:$A,[3]【2026年03月度_全社】RFM客層一覧表データ!F:F,"",0)</f>
        <v/>
      </c>
      <c r="J3225" s="183">
        <v>0</v>
      </c>
      <c r="K3225" s="183">
        <v>0</v>
      </c>
      <c r="L3225" s="183">
        <v>0</v>
      </c>
      <c r="M3225" s="183">
        <v>0</v>
      </c>
      <c r="N3225" s="183">
        <v>0</v>
      </c>
      <c r="O3225" s="183">
        <v>0</v>
      </c>
      <c r="P3225" s="183">
        <v>0</v>
      </c>
      <c r="Q3225" s="183">
        <v>0</v>
      </c>
      <c r="R3225" s="183">
        <v>0</v>
      </c>
      <c r="S3225" s="183">
        <v>0</v>
      </c>
      <c r="T3225" s="183">
        <v>0</v>
      </c>
      <c r="U3225" s="183">
        <v>0</v>
      </c>
      <c r="V3225" s="183">
        <v>0</v>
      </c>
      <c r="W3225" s="183">
        <v>0</v>
      </c>
      <c r="X3225" s="183">
        <v>0</v>
      </c>
      <c r="Y3225" s="183">
        <v>0</v>
      </c>
    </row>
    <row r="3226" spans="1:25" x14ac:dyDescent="0.2">
      <c r="A3226" s="184">
        <v>12401203</v>
      </c>
      <c r="B3226" s="183" t="str">
        <f>[1]店マスタ!B3225</f>
        <v>彩電館　すぎもと</v>
      </c>
      <c r="C3226" s="183">
        <v>1.5</v>
      </c>
      <c r="D3226" s="183">
        <v>1.5</v>
      </c>
      <c r="E3226" s="183">
        <f>_xlfn.XLOOKUP(A3226,[2]Sheet1!$R:$R,[2]Sheet1!$AB:$AB,"",0)</f>
        <v>1.5</v>
      </c>
      <c r="F3226" s="183">
        <f>_xlfn.XLOOKUP($A3226,[3]【2026年03月度_全社】RFM客層一覧表データ!$A:$A,[3]【2026年03月度_全社】RFM客層一覧表データ!C:C,"",0)</f>
        <v>304</v>
      </c>
      <c r="G3226" s="183">
        <f>_xlfn.XLOOKUP($A3226,[3]【2026年03月度_全社】RFM客層一覧表データ!$A:$A,[3]【2026年03月度_全社】RFM客層一覧表データ!D:D,"",0)</f>
        <v>162</v>
      </c>
      <c r="H3226" s="183">
        <f>_xlfn.XLOOKUP($A3226,[3]【2026年03月度_全社】RFM客層一覧表データ!$A:$A,[3]【2026年03月度_全社】RFM客層一覧表データ!E:E,"",0)</f>
        <v>163</v>
      </c>
      <c r="I3226" s="183">
        <f>_xlfn.XLOOKUP($A3226,[3]【2026年03月度_全社】RFM客層一覧表データ!$A:$A,[3]【2026年03月度_全社】RFM客層一覧表データ!F:F,"",0)</f>
        <v>25</v>
      </c>
      <c r="J3226" s="183">
        <v>309</v>
      </c>
      <c r="K3226" s="183">
        <v>133</v>
      </c>
      <c r="L3226" s="183">
        <v>173</v>
      </c>
      <c r="M3226" s="183">
        <v>14</v>
      </c>
      <c r="N3226" s="183">
        <v>313</v>
      </c>
      <c r="O3226" s="183">
        <v>129</v>
      </c>
      <c r="P3226" s="183">
        <v>183</v>
      </c>
      <c r="Q3226" s="183">
        <v>14</v>
      </c>
      <c r="R3226" s="183">
        <v>330</v>
      </c>
      <c r="S3226" s="183">
        <v>135</v>
      </c>
      <c r="T3226" s="183">
        <v>181</v>
      </c>
      <c r="U3226" s="183">
        <v>18</v>
      </c>
      <c r="V3226" s="183">
        <v>344</v>
      </c>
      <c r="W3226" s="183">
        <v>148</v>
      </c>
      <c r="X3226" s="183">
        <v>193</v>
      </c>
      <c r="Y3226" s="183">
        <v>21</v>
      </c>
    </row>
    <row r="3227" spans="1:25" x14ac:dyDescent="0.2">
      <c r="A3227" s="184">
        <v>12401333</v>
      </c>
      <c r="B3227" s="183" t="str">
        <f>[1]店マスタ!B3226</f>
        <v>豊神堂　杉本店</v>
      </c>
      <c r="C3227" s="183">
        <v>2.5</v>
      </c>
      <c r="D3227" s="183">
        <v>2.5</v>
      </c>
      <c r="E3227" s="183">
        <f>_xlfn.XLOOKUP(A3227,[2]Sheet1!$R:$R,[2]Sheet1!$AB:$AB,"",0)</f>
        <v>2.5</v>
      </c>
      <c r="F3227" s="183" t="str">
        <f>_xlfn.XLOOKUP($A3227,[3]【2026年03月度_全社】RFM客層一覧表データ!$A:$A,[3]【2026年03月度_全社】RFM客層一覧表データ!C:C,"",0)</f>
        <v/>
      </c>
      <c r="G3227" s="183" t="str">
        <f>_xlfn.XLOOKUP($A3227,[3]【2026年03月度_全社】RFM客層一覧表データ!$A:$A,[3]【2026年03月度_全社】RFM客層一覧表データ!D:D,"",0)</f>
        <v/>
      </c>
      <c r="H3227" s="183" t="str">
        <f>_xlfn.XLOOKUP($A3227,[3]【2026年03月度_全社】RFM客層一覧表データ!$A:$A,[3]【2026年03月度_全社】RFM客層一覧表データ!E:E,"",0)</f>
        <v/>
      </c>
      <c r="I3227" s="183" t="str">
        <f>_xlfn.XLOOKUP($A3227,[3]【2026年03月度_全社】RFM客層一覧表データ!$A:$A,[3]【2026年03月度_全社】RFM客層一覧表データ!F:F,"",0)</f>
        <v/>
      </c>
      <c r="J3227" s="183">
        <v>0</v>
      </c>
      <c r="K3227" s="183">
        <v>0</v>
      </c>
      <c r="L3227" s="183">
        <v>0</v>
      </c>
      <c r="M3227" s="183">
        <v>0</v>
      </c>
      <c r="N3227" s="183">
        <v>0</v>
      </c>
      <c r="O3227" s="183">
        <v>0</v>
      </c>
      <c r="P3227" s="183">
        <v>0</v>
      </c>
      <c r="Q3227" s="183">
        <v>0</v>
      </c>
      <c r="R3227" s="183">
        <v>0</v>
      </c>
      <c r="S3227" s="183">
        <v>0</v>
      </c>
      <c r="T3227" s="183">
        <v>0</v>
      </c>
      <c r="U3227" s="183">
        <v>0</v>
      </c>
      <c r="V3227" s="183">
        <v>0</v>
      </c>
      <c r="W3227" s="183">
        <v>0</v>
      </c>
      <c r="X3227" s="183">
        <v>0</v>
      </c>
      <c r="Y3227" s="183">
        <v>0</v>
      </c>
    </row>
    <row r="3228" spans="1:25" x14ac:dyDescent="0.2">
      <c r="A3228" s="184">
        <v>12401618</v>
      </c>
      <c r="B3228" s="183" t="str">
        <f>[1]店マスタ!B3227</f>
        <v>ウイズワタナベあかつき店</v>
      </c>
      <c r="C3228" s="183">
        <v>2.5</v>
      </c>
      <c r="D3228" s="183">
        <v>2.5</v>
      </c>
      <c r="E3228" s="183">
        <f>_xlfn.XLOOKUP(A3228,[2]Sheet1!$R:$R,[2]Sheet1!$AB:$AB,"",0)</f>
        <v>2.5</v>
      </c>
      <c r="F3228" s="183">
        <f>_xlfn.XLOOKUP($A3228,[3]【2026年03月度_全社】RFM客層一覧表データ!$A:$A,[3]【2026年03月度_全社】RFM客層一覧表データ!C:C,"",0)</f>
        <v>786</v>
      </c>
      <c r="G3228" s="183">
        <f>_xlfn.XLOOKUP($A3228,[3]【2026年03月度_全社】RFM客層一覧表データ!$A:$A,[3]【2026年03月度_全社】RFM客層一覧表データ!D:D,"",0)</f>
        <v>333</v>
      </c>
      <c r="H3228" s="183">
        <f>_xlfn.XLOOKUP($A3228,[3]【2026年03月度_全社】RFM客層一覧表データ!$A:$A,[3]【2026年03月度_全社】RFM客層一覧表データ!E:E,"",0)</f>
        <v>366</v>
      </c>
      <c r="I3228" s="183">
        <f>_xlfn.XLOOKUP($A3228,[3]【2026年03月度_全社】RFM客層一覧表データ!$A:$A,[3]【2026年03月度_全社】RFM客層一覧表データ!F:F,"",0)</f>
        <v>52</v>
      </c>
      <c r="J3228" s="183">
        <v>813</v>
      </c>
      <c r="K3228" s="183">
        <v>397</v>
      </c>
      <c r="L3228" s="183">
        <v>382</v>
      </c>
      <c r="M3228" s="183">
        <v>66</v>
      </c>
      <c r="N3228" s="183">
        <v>789</v>
      </c>
      <c r="O3228" s="183">
        <v>363</v>
      </c>
      <c r="P3228" s="183">
        <v>373</v>
      </c>
      <c r="Q3228" s="183">
        <v>54</v>
      </c>
      <c r="R3228" s="183">
        <v>790</v>
      </c>
      <c r="S3228" s="183">
        <v>387</v>
      </c>
      <c r="T3228" s="183">
        <v>364</v>
      </c>
      <c r="U3228" s="183">
        <v>58</v>
      </c>
      <c r="V3228" s="183">
        <v>781</v>
      </c>
      <c r="W3228" s="183">
        <v>411</v>
      </c>
      <c r="X3228" s="183">
        <v>359</v>
      </c>
      <c r="Y3228" s="183">
        <v>57</v>
      </c>
    </row>
    <row r="3229" spans="1:25" x14ac:dyDescent="0.2">
      <c r="A3229" s="184">
        <v>12401620</v>
      </c>
      <c r="B3229" s="183" t="str">
        <f>[1]店マスタ!B3228</f>
        <v>彩電館　カワムラ</v>
      </c>
      <c r="C3229" s="183">
        <v>2.5</v>
      </c>
      <c r="D3229" s="183">
        <v>2.5</v>
      </c>
      <c r="E3229" s="183">
        <f>_xlfn.XLOOKUP(A3229,[2]Sheet1!$R:$R,[2]Sheet1!$AB:$AB,"",0)</f>
        <v>2.5</v>
      </c>
      <c r="F3229" s="183">
        <f>_xlfn.XLOOKUP($A3229,[3]【2026年03月度_全社】RFM客層一覧表データ!$A:$A,[3]【2026年03月度_全社】RFM客層一覧表データ!C:C,"",0)</f>
        <v>455</v>
      </c>
      <c r="G3229" s="183">
        <f>_xlfn.XLOOKUP($A3229,[3]【2026年03月度_全社】RFM客層一覧表データ!$A:$A,[3]【2026年03月度_全社】RFM客層一覧表データ!D:D,"",0)</f>
        <v>210</v>
      </c>
      <c r="H3229" s="183">
        <f>_xlfn.XLOOKUP($A3229,[3]【2026年03月度_全社】RFM客層一覧表データ!$A:$A,[3]【2026年03月度_全社】RFM客層一覧表データ!E:E,"",0)</f>
        <v>212</v>
      </c>
      <c r="I3229" s="183">
        <f>_xlfn.XLOOKUP($A3229,[3]【2026年03月度_全社】RFM客層一覧表データ!$A:$A,[3]【2026年03月度_全社】RFM客層一覧表データ!F:F,"",0)</f>
        <v>36</v>
      </c>
      <c r="J3229" s="183">
        <v>466</v>
      </c>
      <c r="K3229" s="183">
        <v>184</v>
      </c>
      <c r="L3229" s="183">
        <v>206</v>
      </c>
      <c r="M3229" s="183">
        <v>35</v>
      </c>
      <c r="N3229" s="183">
        <v>479</v>
      </c>
      <c r="O3229" s="183">
        <v>182</v>
      </c>
      <c r="P3229" s="183">
        <v>219</v>
      </c>
      <c r="Q3229" s="183">
        <v>31</v>
      </c>
      <c r="R3229" s="183">
        <v>500</v>
      </c>
      <c r="S3229" s="183">
        <v>209</v>
      </c>
      <c r="T3229" s="183">
        <v>227</v>
      </c>
      <c r="U3229" s="183">
        <v>40</v>
      </c>
      <c r="V3229" s="183">
        <v>477</v>
      </c>
      <c r="W3229" s="183">
        <v>208</v>
      </c>
      <c r="X3229" s="183">
        <v>228</v>
      </c>
      <c r="Y3229" s="183">
        <v>40</v>
      </c>
    </row>
    <row r="3230" spans="1:25" x14ac:dyDescent="0.2">
      <c r="A3230" s="184">
        <v>12401621</v>
      </c>
      <c r="B3230" s="183" t="str">
        <f>[1]店マスタ!B3229</f>
        <v>（株）豊神堂　松本店</v>
      </c>
      <c r="C3230" s="183">
        <v>5</v>
      </c>
      <c r="D3230" s="183">
        <v>4</v>
      </c>
      <c r="E3230" s="183">
        <f>_xlfn.XLOOKUP(A3230,[2]Sheet1!$R:$R,[2]Sheet1!$AB:$AB,"",0)</f>
        <v>4</v>
      </c>
      <c r="F3230" s="183">
        <f>_xlfn.XLOOKUP($A3230,[3]【2026年03月度_全社】RFM客層一覧表データ!$A:$A,[3]【2026年03月度_全社】RFM客層一覧表データ!C:C,"",0)</f>
        <v>1477</v>
      </c>
      <c r="G3230" s="183">
        <f>_xlfn.XLOOKUP($A3230,[3]【2026年03月度_全社】RFM客層一覧表データ!$A:$A,[3]【2026年03月度_全社】RFM客層一覧表データ!D:D,"",0)</f>
        <v>536</v>
      </c>
      <c r="H3230" s="183">
        <f>_xlfn.XLOOKUP($A3230,[3]【2026年03月度_全社】RFM客層一覧表データ!$A:$A,[3]【2026年03月度_全社】RFM客層一覧表データ!E:E,"",0)</f>
        <v>597</v>
      </c>
      <c r="I3230" s="183">
        <f>_xlfn.XLOOKUP($A3230,[3]【2026年03月度_全社】RFM客層一覧表データ!$A:$A,[3]【2026年03月度_全社】RFM客層一覧表データ!F:F,"",0)</f>
        <v>107</v>
      </c>
      <c r="J3230" s="183">
        <v>1516</v>
      </c>
      <c r="K3230" s="183">
        <v>590</v>
      </c>
      <c r="L3230" s="183">
        <v>570</v>
      </c>
      <c r="M3230" s="183">
        <v>105</v>
      </c>
      <c r="N3230" s="183">
        <v>1514</v>
      </c>
      <c r="O3230" s="183">
        <v>583</v>
      </c>
      <c r="P3230" s="183">
        <v>568</v>
      </c>
      <c r="Q3230" s="183">
        <v>114</v>
      </c>
      <c r="R3230" s="183">
        <v>1585</v>
      </c>
      <c r="S3230" s="183">
        <v>703</v>
      </c>
      <c r="T3230" s="183">
        <v>604</v>
      </c>
      <c r="U3230" s="183">
        <v>172</v>
      </c>
      <c r="V3230" s="183">
        <v>1510</v>
      </c>
      <c r="W3230" s="183">
        <v>640</v>
      </c>
      <c r="X3230" s="183">
        <v>582</v>
      </c>
      <c r="Y3230" s="183">
        <v>152</v>
      </c>
    </row>
    <row r="3231" spans="1:25" x14ac:dyDescent="0.2">
      <c r="A3231" s="184">
        <v>12401627</v>
      </c>
      <c r="B3231" s="183" t="str">
        <f>[1]店マスタ!B3230</f>
        <v>でんかＰＬＡＺＡ　たじま</v>
      </c>
      <c r="C3231" s="183">
        <v>1.5</v>
      </c>
      <c r="D3231" s="183">
        <v>1.5</v>
      </c>
      <c r="E3231" s="183">
        <f>_xlfn.XLOOKUP(A3231,[2]Sheet1!$R:$R,[2]Sheet1!$AB:$AB,"",0)</f>
        <v>1.5</v>
      </c>
      <c r="F3231" s="183">
        <f>_xlfn.XLOOKUP($A3231,[3]【2026年03月度_全社】RFM客層一覧表データ!$A:$A,[3]【2026年03月度_全社】RFM客層一覧表データ!C:C,"",0)</f>
        <v>230</v>
      </c>
      <c r="G3231" s="183">
        <f>_xlfn.XLOOKUP($A3231,[3]【2026年03月度_全社】RFM客層一覧表データ!$A:$A,[3]【2026年03月度_全社】RFM客層一覧表データ!D:D,"",0)</f>
        <v>92</v>
      </c>
      <c r="H3231" s="183">
        <f>_xlfn.XLOOKUP($A3231,[3]【2026年03月度_全社】RFM客層一覧表データ!$A:$A,[3]【2026年03月度_全社】RFM客層一覧表データ!E:E,"",0)</f>
        <v>95</v>
      </c>
      <c r="I3231" s="183">
        <f>_xlfn.XLOOKUP($A3231,[3]【2026年03月度_全社】RFM客層一覧表データ!$A:$A,[3]【2026年03月度_全社】RFM客層一覧表データ!F:F,"",0)</f>
        <v>16</v>
      </c>
      <c r="J3231" s="183">
        <v>236</v>
      </c>
      <c r="K3231" s="183">
        <v>90</v>
      </c>
      <c r="L3231" s="183">
        <v>89</v>
      </c>
      <c r="M3231" s="183">
        <v>13</v>
      </c>
      <c r="N3231" s="183">
        <v>243</v>
      </c>
      <c r="O3231" s="183">
        <v>94</v>
      </c>
      <c r="P3231" s="183">
        <v>98</v>
      </c>
      <c r="Q3231" s="183">
        <v>12</v>
      </c>
      <c r="R3231" s="183">
        <v>272</v>
      </c>
      <c r="S3231" s="183">
        <v>113</v>
      </c>
      <c r="T3231" s="183">
        <v>113</v>
      </c>
      <c r="U3231" s="183">
        <v>23</v>
      </c>
      <c r="V3231" s="183">
        <v>299</v>
      </c>
      <c r="W3231" s="183">
        <v>90</v>
      </c>
      <c r="X3231" s="183">
        <v>125</v>
      </c>
      <c r="Y3231" s="183">
        <v>8</v>
      </c>
    </row>
    <row r="3232" spans="1:25" x14ac:dyDescent="0.2">
      <c r="A3232" s="184">
        <v>12401650</v>
      </c>
      <c r="B3232" s="183" t="str">
        <f>[1]店マスタ!B3231</f>
        <v>匠でんき</v>
      </c>
      <c r="C3232" s="183">
        <v>2.5</v>
      </c>
      <c r="D3232" s="183">
        <v>2.5</v>
      </c>
      <c r="E3232" s="183">
        <f>_xlfn.XLOOKUP(A3232,[2]Sheet1!$R:$R,[2]Sheet1!$AB:$AB,"",0)</f>
        <v>2.5</v>
      </c>
      <c r="F3232" s="183">
        <f>_xlfn.XLOOKUP($A3232,[3]【2026年03月度_全社】RFM客層一覧表データ!$A:$A,[3]【2026年03月度_全社】RFM客層一覧表データ!C:C,"",0)</f>
        <v>600</v>
      </c>
      <c r="G3232" s="183">
        <f>_xlfn.XLOOKUP($A3232,[3]【2026年03月度_全社】RFM客層一覧表データ!$A:$A,[3]【2026年03月度_全社】RFM客層一覧表データ!D:D,"",0)</f>
        <v>224</v>
      </c>
      <c r="H3232" s="183">
        <f>_xlfn.XLOOKUP($A3232,[3]【2026年03月度_全社】RFM客層一覧表データ!$A:$A,[3]【2026年03月度_全社】RFM客層一覧表データ!E:E,"",0)</f>
        <v>194</v>
      </c>
      <c r="I3232" s="183">
        <f>_xlfn.XLOOKUP($A3232,[3]【2026年03月度_全社】RFM客層一覧表データ!$A:$A,[3]【2026年03月度_全社】RFM客層一覧表データ!F:F,"",0)</f>
        <v>71</v>
      </c>
      <c r="J3232" s="183">
        <v>593</v>
      </c>
      <c r="K3232" s="183">
        <v>221</v>
      </c>
      <c r="L3232" s="183">
        <v>192</v>
      </c>
      <c r="M3232" s="183">
        <v>71</v>
      </c>
      <c r="N3232" s="183">
        <v>597</v>
      </c>
      <c r="O3232" s="183">
        <v>210</v>
      </c>
      <c r="P3232" s="183">
        <v>175</v>
      </c>
      <c r="Q3232" s="183">
        <v>67</v>
      </c>
      <c r="R3232" s="183">
        <v>536</v>
      </c>
      <c r="S3232" s="183">
        <v>232</v>
      </c>
      <c r="T3232" s="183">
        <v>152</v>
      </c>
      <c r="U3232" s="183">
        <v>75</v>
      </c>
      <c r="V3232" s="183">
        <v>461</v>
      </c>
      <c r="W3232" s="183">
        <v>251</v>
      </c>
      <c r="X3232" s="183">
        <v>121</v>
      </c>
      <c r="Y3232" s="183">
        <v>94</v>
      </c>
    </row>
    <row r="3233" spans="1:25" x14ac:dyDescent="0.2">
      <c r="A3233" s="184">
        <v>12401661</v>
      </c>
      <c r="B3233" s="183" t="str">
        <f>[1]店マスタ!B3232</f>
        <v>（株）サンデン</v>
      </c>
      <c r="C3233" s="183">
        <v>3.5</v>
      </c>
      <c r="D3233" s="183">
        <v>2</v>
      </c>
      <c r="E3233" s="183">
        <f>_xlfn.XLOOKUP(A3233,[2]Sheet1!$R:$R,[2]Sheet1!$AB:$AB,"",0)</f>
        <v>2</v>
      </c>
      <c r="F3233" s="183">
        <f>_xlfn.XLOOKUP($A3233,[3]【2026年03月度_全社】RFM客層一覧表データ!$A:$A,[3]【2026年03月度_全社】RFM客層一覧表データ!C:C,"",0)</f>
        <v>139</v>
      </c>
      <c r="G3233" s="183">
        <f>_xlfn.XLOOKUP($A3233,[3]【2026年03月度_全社】RFM客層一覧表データ!$A:$A,[3]【2026年03月度_全社】RFM客層一覧表データ!D:D,"",0)</f>
        <v>34</v>
      </c>
      <c r="H3233" s="183">
        <f>_xlfn.XLOOKUP($A3233,[3]【2026年03月度_全社】RFM客層一覧表データ!$A:$A,[3]【2026年03月度_全社】RFM客層一覧表データ!E:E,"",0)</f>
        <v>36</v>
      </c>
      <c r="I3233" s="183">
        <f>_xlfn.XLOOKUP($A3233,[3]【2026年03月度_全社】RFM客層一覧表データ!$A:$A,[3]【2026年03月度_全社】RFM客層一覧表データ!F:F,"",0)</f>
        <v>6</v>
      </c>
      <c r="J3233" s="183">
        <v>130</v>
      </c>
      <c r="K3233" s="183">
        <v>44</v>
      </c>
      <c r="L3233" s="183">
        <v>38</v>
      </c>
      <c r="M3233" s="183">
        <v>6</v>
      </c>
      <c r="N3233" s="183">
        <v>141</v>
      </c>
      <c r="O3233" s="183">
        <v>37</v>
      </c>
      <c r="P3233" s="183">
        <v>36</v>
      </c>
      <c r="Q3233" s="183">
        <v>7</v>
      </c>
      <c r="R3233" s="183">
        <v>148</v>
      </c>
      <c r="S3233" s="183">
        <v>97</v>
      </c>
      <c r="T3233" s="183">
        <v>43</v>
      </c>
      <c r="U3233" s="183">
        <v>35</v>
      </c>
      <c r="V3233" s="183">
        <v>140</v>
      </c>
      <c r="W3233" s="183">
        <v>0</v>
      </c>
      <c r="X3233" s="183">
        <v>33</v>
      </c>
      <c r="Y3233" s="183">
        <v>0</v>
      </c>
    </row>
    <row r="3234" spans="1:25" x14ac:dyDescent="0.2">
      <c r="A3234" s="184">
        <v>12401820</v>
      </c>
      <c r="B3234" s="183" t="str">
        <f>[1]店マスタ!B3233</f>
        <v>株式会社　ウイズ</v>
      </c>
      <c r="C3234" s="183">
        <v>2</v>
      </c>
      <c r="D3234" s="183">
        <v>2</v>
      </c>
      <c r="E3234" s="183">
        <f>_xlfn.XLOOKUP(A3234,[2]Sheet1!$R:$R,[2]Sheet1!$AB:$AB,"",0)</f>
        <v>2</v>
      </c>
      <c r="F3234" s="183">
        <f>_xlfn.XLOOKUP($A3234,[3]【2026年03月度_全社】RFM客層一覧表データ!$A:$A,[3]【2026年03月度_全社】RFM客層一覧表データ!C:C,"",0)</f>
        <v>9</v>
      </c>
      <c r="G3234" s="183">
        <f>_xlfn.XLOOKUP($A3234,[3]【2026年03月度_全社】RFM客層一覧表データ!$A:$A,[3]【2026年03月度_全社】RFM客層一覧表データ!D:D,"",0)</f>
        <v>8</v>
      </c>
      <c r="H3234" s="183">
        <f>_xlfn.XLOOKUP($A3234,[3]【2026年03月度_全社】RFM客層一覧表データ!$A:$A,[3]【2026年03月度_全社】RFM客層一覧表データ!E:E,"",0)</f>
        <v>8</v>
      </c>
      <c r="I3234" s="183">
        <f>_xlfn.XLOOKUP($A3234,[3]【2026年03月度_全社】RFM客層一覧表データ!$A:$A,[3]【2026年03月度_全社】RFM客層一覧表データ!F:F,"",0)</f>
        <v>0</v>
      </c>
      <c r="J3234" s="183">
        <v>9</v>
      </c>
      <c r="K3234" s="183">
        <v>8</v>
      </c>
      <c r="L3234" s="183">
        <v>9</v>
      </c>
      <c r="M3234" s="183">
        <v>0</v>
      </c>
      <c r="N3234" s="183">
        <v>9</v>
      </c>
      <c r="O3234" s="183">
        <v>8</v>
      </c>
      <c r="P3234" s="183">
        <v>9</v>
      </c>
      <c r="Q3234" s="183">
        <v>0</v>
      </c>
      <c r="R3234" s="183">
        <v>9</v>
      </c>
      <c r="S3234" s="183">
        <v>8</v>
      </c>
      <c r="T3234" s="183">
        <v>9</v>
      </c>
      <c r="U3234" s="183">
        <v>0</v>
      </c>
      <c r="V3234" s="183">
        <v>9</v>
      </c>
      <c r="W3234" s="183">
        <v>9</v>
      </c>
      <c r="X3234" s="183">
        <v>9</v>
      </c>
      <c r="Y3234" s="183">
        <v>1</v>
      </c>
    </row>
    <row r="3235" spans="1:25" x14ac:dyDescent="0.2">
      <c r="A3235" s="184">
        <v>12402006</v>
      </c>
      <c r="B3235" s="183" t="str">
        <f>[1]店マスタ!B3234</f>
        <v>ＹＯＵＲＳアサノ箕田</v>
      </c>
      <c r="C3235" s="183">
        <v>0.5</v>
      </c>
      <c r="D3235" s="183">
        <v>0.5</v>
      </c>
      <c r="E3235" s="183">
        <f>_xlfn.XLOOKUP(A3235,[2]Sheet1!$R:$R,[2]Sheet1!$AB:$AB,"",0)</f>
        <v>0.5</v>
      </c>
      <c r="F3235" s="183" t="str">
        <f>_xlfn.XLOOKUP($A3235,[3]【2026年03月度_全社】RFM客層一覧表データ!$A:$A,[3]【2026年03月度_全社】RFM客層一覧表データ!C:C,"",0)</f>
        <v/>
      </c>
      <c r="G3235" s="183" t="str">
        <f>_xlfn.XLOOKUP($A3235,[3]【2026年03月度_全社】RFM客層一覧表データ!$A:$A,[3]【2026年03月度_全社】RFM客層一覧表データ!D:D,"",0)</f>
        <v/>
      </c>
      <c r="H3235" s="183" t="str">
        <f>_xlfn.XLOOKUP($A3235,[3]【2026年03月度_全社】RFM客層一覧表データ!$A:$A,[3]【2026年03月度_全社】RFM客層一覧表データ!E:E,"",0)</f>
        <v/>
      </c>
      <c r="I3235" s="183" t="str">
        <f>_xlfn.XLOOKUP($A3235,[3]【2026年03月度_全社】RFM客層一覧表データ!$A:$A,[3]【2026年03月度_全社】RFM客層一覧表データ!F:F,"",0)</f>
        <v/>
      </c>
      <c r="J3235" s="183">
        <v>0</v>
      </c>
      <c r="K3235" s="183">
        <v>0</v>
      </c>
      <c r="L3235" s="183">
        <v>0</v>
      </c>
      <c r="M3235" s="183">
        <v>0</v>
      </c>
      <c r="N3235" s="183">
        <v>0</v>
      </c>
      <c r="O3235" s="183">
        <v>0</v>
      </c>
      <c r="P3235" s="183">
        <v>0</v>
      </c>
      <c r="Q3235" s="183">
        <v>0</v>
      </c>
      <c r="R3235" s="183">
        <v>0</v>
      </c>
      <c r="S3235" s="183">
        <v>0</v>
      </c>
      <c r="T3235" s="183">
        <v>0</v>
      </c>
      <c r="U3235" s="183">
        <v>0</v>
      </c>
      <c r="V3235" s="183">
        <v>0</v>
      </c>
      <c r="W3235" s="183">
        <v>0</v>
      </c>
      <c r="X3235" s="183">
        <v>0</v>
      </c>
      <c r="Y3235" s="183">
        <v>0</v>
      </c>
    </row>
    <row r="3236" spans="1:25" x14ac:dyDescent="0.2">
      <c r="A3236" s="184">
        <v>12402008</v>
      </c>
      <c r="B3236" s="183" t="str">
        <f>[1]店マスタ!B3235</f>
        <v>彩電館　にしかわ</v>
      </c>
      <c r="C3236" s="183">
        <v>2.5</v>
      </c>
      <c r="D3236" s="183">
        <v>1</v>
      </c>
      <c r="E3236" s="183">
        <f>_xlfn.XLOOKUP(A3236,[2]Sheet1!$R:$R,[2]Sheet1!$AB:$AB,"",0)</f>
        <v>1</v>
      </c>
      <c r="F3236" s="183">
        <f>_xlfn.XLOOKUP($A3236,[3]【2026年03月度_全社】RFM客層一覧表データ!$A:$A,[3]【2026年03月度_全社】RFM客層一覧表データ!C:C,"",0)</f>
        <v>461</v>
      </c>
      <c r="G3236" s="183">
        <f>_xlfn.XLOOKUP($A3236,[3]【2026年03月度_全社】RFM客層一覧表データ!$A:$A,[3]【2026年03月度_全社】RFM客層一覧表データ!D:D,"",0)</f>
        <v>206</v>
      </c>
      <c r="H3236" s="183">
        <f>_xlfn.XLOOKUP($A3236,[3]【2026年03月度_全社】RFM客層一覧表データ!$A:$A,[3]【2026年03月度_全社】RFM客層一覧表データ!E:E,"",0)</f>
        <v>286</v>
      </c>
      <c r="I3236" s="183">
        <f>_xlfn.XLOOKUP($A3236,[3]【2026年03月度_全社】RFM客層一覧表データ!$A:$A,[3]【2026年03月度_全社】RFM客層一覧表データ!F:F,"",0)</f>
        <v>19</v>
      </c>
      <c r="J3236" s="183">
        <v>472</v>
      </c>
      <c r="K3236" s="183">
        <v>221</v>
      </c>
      <c r="L3236" s="183">
        <v>302</v>
      </c>
      <c r="M3236" s="183">
        <v>23</v>
      </c>
      <c r="N3236" s="183">
        <v>468</v>
      </c>
      <c r="O3236" s="183">
        <v>221</v>
      </c>
      <c r="P3236" s="183">
        <v>299</v>
      </c>
      <c r="Q3236" s="183">
        <v>20</v>
      </c>
      <c r="R3236" s="183">
        <v>493</v>
      </c>
      <c r="S3236" s="183">
        <v>240</v>
      </c>
      <c r="T3236" s="183">
        <v>299</v>
      </c>
      <c r="U3236" s="183">
        <v>19</v>
      </c>
      <c r="V3236" s="183">
        <v>519</v>
      </c>
      <c r="W3236" s="183">
        <v>220</v>
      </c>
      <c r="X3236" s="183">
        <v>302</v>
      </c>
      <c r="Y3236" s="183">
        <v>12</v>
      </c>
    </row>
    <row r="3237" spans="1:25" x14ac:dyDescent="0.2">
      <c r="A3237" s="184">
        <v>12402015</v>
      </c>
      <c r="B3237" s="183" t="str">
        <f>[1]店マスタ!B3236</f>
        <v>磯津電化センター　十宮店</v>
      </c>
      <c r="C3237" s="183">
        <v>3.5</v>
      </c>
      <c r="D3237" s="183">
        <v>3.5</v>
      </c>
      <c r="E3237" s="183">
        <f>_xlfn.XLOOKUP(A3237,[2]Sheet1!$R:$R,[2]Sheet1!$AB:$AB,"",0)</f>
        <v>3.5</v>
      </c>
      <c r="F3237" s="183">
        <f>_xlfn.XLOOKUP($A3237,[3]【2026年03月度_全社】RFM客層一覧表データ!$A:$A,[3]【2026年03月度_全社】RFM客層一覧表データ!C:C,"",0)</f>
        <v>561</v>
      </c>
      <c r="G3237" s="183">
        <f>_xlfn.XLOOKUP($A3237,[3]【2026年03月度_全社】RFM客層一覧表データ!$A:$A,[3]【2026年03月度_全社】RFM客層一覧表データ!D:D,"",0)</f>
        <v>270</v>
      </c>
      <c r="H3237" s="183">
        <f>_xlfn.XLOOKUP($A3237,[3]【2026年03月度_全社】RFM客層一覧表データ!$A:$A,[3]【2026年03月度_全社】RFM客層一覧表データ!E:E,"",0)</f>
        <v>368</v>
      </c>
      <c r="I3237" s="183">
        <f>_xlfn.XLOOKUP($A3237,[3]【2026年03月度_全社】RFM客層一覧表データ!$A:$A,[3]【2026年03月度_全社】RFM客層一覧表データ!F:F,"",0)</f>
        <v>12</v>
      </c>
      <c r="J3237" s="183">
        <v>611</v>
      </c>
      <c r="K3237" s="183">
        <v>289</v>
      </c>
      <c r="L3237" s="183">
        <v>382</v>
      </c>
      <c r="M3237" s="183">
        <v>18</v>
      </c>
      <c r="N3237" s="183">
        <v>619</v>
      </c>
      <c r="O3237" s="183">
        <v>323</v>
      </c>
      <c r="P3237" s="183">
        <v>389</v>
      </c>
      <c r="Q3237" s="183">
        <v>19</v>
      </c>
      <c r="R3237" s="183">
        <v>643</v>
      </c>
      <c r="S3237" s="183">
        <v>334</v>
      </c>
      <c r="T3237" s="183">
        <v>409</v>
      </c>
      <c r="U3237" s="183">
        <v>21</v>
      </c>
      <c r="V3237" s="183">
        <v>694</v>
      </c>
      <c r="W3237" s="183">
        <v>358</v>
      </c>
      <c r="X3237" s="183">
        <v>444</v>
      </c>
      <c r="Y3237" s="183">
        <v>28</v>
      </c>
    </row>
    <row r="3238" spans="1:25" x14ac:dyDescent="0.2">
      <c r="A3238" s="184">
        <v>12402016</v>
      </c>
      <c r="B3238" s="183" t="str">
        <f>[1]店マスタ!B3237</f>
        <v>ウイズ　かわきた</v>
      </c>
      <c r="C3238" s="183">
        <v>1</v>
      </c>
      <c r="D3238" s="183">
        <v>1</v>
      </c>
      <c r="E3238" s="183">
        <f>_xlfn.XLOOKUP(A3238,[2]Sheet1!$R:$R,[2]Sheet1!$AB:$AB,"",0)</f>
        <v>1</v>
      </c>
      <c r="F3238" s="183" t="str">
        <f>_xlfn.XLOOKUP($A3238,[3]【2026年03月度_全社】RFM客層一覧表データ!$A:$A,[3]【2026年03月度_全社】RFM客層一覧表データ!C:C,"",0)</f>
        <v/>
      </c>
      <c r="G3238" s="183" t="str">
        <f>_xlfn.XLOOKUP($A3238,[3]【2026年03月度_全社】RFM客層一覧表データ!$A:$A,[3]【2026年03月度_全社】RFM客層一覧表データ!D:D,"",0)</f>
        <v/>
      </c>
      <c r="H3238" s="183" t="str">
        <f>_xlfn.XLOOKUP($A3238,[3]【2026年03月度_全社】RFM客層一覧表データ!$A:$A,[3]【2026年03月度_全社】RFM客層一覧表データ!E:E,"",0)</f>
        <v/>
      </c>
      <c r="I3238" s="183" t="str">
        <f>_xlfn.XLOOKUP($A3238,[3]【2026年03月度_全社】RFM客層一覧表データ!$A:$A,[3]【2026年03月度_全社】RFM客層一覧表データ!F:F,"",0)</f>
        <v/>
      </c>
      <c r="J3238" s="183">
        <v>0</v>
      </c>
      <c r="K3238" s="183">
        <v>0</v>
      </c>
      <c r="L3238" s="183">
        <v>0</v>
      </c>
      <c r="M3238" s="183">
        <v>0</v>
      </c>
      <c r="N3238" s="183">
        <v>0</v>
      </c>
      <c r="O3238" s="183">
        <v>0</v>
      </c>
      <c r="P3238" s="183">
        <v>0</v>
      </c>
      <c r="Q3238" s="183">
        <v>0</v>
      </c>
      <c r="R3238" s="183">
        <v>0</v>
      </c>
      <c r="S3238" s="183">
        <v>0</v>
      </c>
      <c r="T3238" s="183">
        <v>0</v>
      </c>
      <c r="U3238" s="183">
        <v>0</v>
      </c>
      <c r="V3238" s="183">
        <v>0</v>
      </c>
      <c r="W3238" s="183">
        <v>0</v>
      </c>
      <c r="X3238" s="183">
        <v>0</v>
      </c>
      <c r="Y3238" s="183">
        <v>0</v>
      </c>
    </row>
    <row r="3239" spans="1:25" x14ac:dyDescent="0.2">
      <c r="A3239" s="184">
        <v>12402017</v>
      </c>
      <c r="B3239" s="183" t="str">
        <f>[1]店マスタ!B3238</f>
        <v>彩電館　　サンケー</v>
      </c>
      <c r="C3239" s="183">
        <v>1.5</v>
      </c>
      <c r="D3239" s="183">
        <v>1.5</v>
      </c>
      <c r="E3239" s="183">
        <f>_xlfn.XLOOKUP(A3239,[2]Sheet1!$R:$R,[2]Sheet1!$AB:$AB,"",0)</f>
        <v>1.5</v>
      </c>
      <c r="F3239" s="183">
        <f>_xlfn.XLOOKUP($A3239,[3]【2026年03月度_全社】RFM客層一覧表データ!$A:$A,[3]【2026年03月度_全社】RFM客層一覧表データ!C:C,"",0)</f>
        <v>397</v>
      </c>
      <c r="G3239" s="183">
        <f>_xlfn.XLOOKUP($A3239,[3]【2026年03月度_全社】RFM客層一覧表データ!$A:$A,[3]【2026年03月度_全社】RFM客層一覧表データ!D:D,"",0)</f>
        <v>168</v>
      </c>
      <c r="H3239" s="183">
        <f>_xlfn.XLOOKUP($A3239,[3]【2026年03月度_全社】RFM客層一覧表データ!$A:$A,[3]【2026年03月度_全社】RFM客層一覧表データ!E:E,"",0)</f>
        <v>219</v>
      </c>
      <c r="I3239" s="183">
        <f>_xlfn.XLOOKUP($A3239,[3]【2026年03月度_全社】RFM客層一覧表データ!$A:$A,[3]【2026年03月度_全社】RFM客層一覧表データ!F:F,"",0)</f>
        <v>20</v>
      </c>
      <c r="J3239" s="183">
        <v>410</v>
      </c>
      <c r="K3239" s="183">
        <v>180</v>
      </c>
      <c r="L3239" s="183">
        <v>220</v>
      </c>
      <c r="M3239" s="183">
        <v>23</v>
      </c>
      <c r="N3239" s="183">
        <v>422</v>
      </c>
      <c r="O3239" s="183">
        <v>176</v>
      </c>
      <c r="P3239" s="183">
        <v>229</v>
      </c>
      <c r="Q3239" s="183">
        <v>24</v>
      </c>
      <c r="R3239" s="183">
        <v>447</v>
      </c>
      <c r="S3239" s="183">
        <v>193</v>
      </c>
      <c r="T3239" s="183">
        <v>240</v>
      </c>
      <c r="U3239" s="183">
        <v>16</v>
      </c>
      <c r="V3239" s="183">
        <v>461</v>
      </c>
      <c r="W3239" s="183">
        <v>209</v>
      </c>
      <c r="X3239" s="183">
        <v>247</v>
      </c>
      <c r="Y3239" s="183">
        <v>21</v>
      </c>
    </row>
    <row r="3240" spans="1:25" x14ac:dyDescent="0.2">
      <c r="A3240" s="184">
        <v>12402020</v>
      </c>
      <c r="B3240" s="183" t="str">
        <f>[1]店マスタ!B3239</f>
        <v>彩電館　へいわむせん</v>
      </c>
      <c r="C3240" s="183">
        <v>3</v>
      </c>
      <c r="D3240" s="183">
        <v>3</v>
      </c>
      <c r="E3240" s="183">
        <f>_xlfn.XLOOKUP(A3240,[2]Sheet1!$R:$R,[2]Sheet1!$AB:$AB,"",0)</f>
        <v>3</v>
      </c>
      <c r="F3240" s="183">
        <f>_xlfn.XLOOKUP($A3240,[3]【2026年03月度_全社】RFM客層一覧表データ!$A:$A,[3]【2026年03月度_全社】RFM客層一覧表データ!C:C,"",0)</f>
        <v>877</v>
      </c>
      <c r="G3240" s="183">
        <f>_xlfn.XLOOKUP($A3240,[3]【2026年03月度_全社】RFM客層一覧表データ!$A:$A,[3]【2026年03月度_全社】RFM客層一覧表データ!D:D,"",0)</f>
        <v>494</v>
      </c>
      <c r="H3240" s="183">
        <f>_xlfn.XLOOKUP($A3240,[3]【2026年03月度_全社】RFM客層一覧表データ!$A:$A,[3]【2026年03月度_全社】RFM客層一覧表データ!E:E,"",0)</f>
        <v>544</v>
      </c>
      <c r="I3240" s="183">
        <f>_xlfn.XLOOKUP($A3240,[3]【2026年03月度_全社】RFM客層一覧表データ!$A:$A,[3]【2026年03月度_全社】RFM客層一覧表データ!F:F,"",0)</f>
        <v>33</v>
      </c>
      <c r="J3240" s="183">
        <v>894</v>
      </c>
      <c r="K3240" s="183">
        <v>504</v>
      </c>
      <c r="L3240" s="183">
        <v>547</v>
      </c>
      <c r="M3240" s="183">
        <v>47</v>
      </c>
      <c r="N3240" s="183">
        <v>906</v>
      </c>
      <c r="O3240" s="183">
        <v>504</v>
      </c>
      <c r="P3240" s="183">
        <v>563</v>
      </c>
      <c r="Q3240" s="183">
        <v>30</v>
      </c>
      <c r="R3240" s="183">
        <v>940</v>
      </c>
      <c r="S3240" s="183">
        <v>527</v>
      </c>
      <c r="T3240" s="183">
        <v>576</v>
      </c>
      <c r="U3240" s="183">
        <v>43</v>
      </c>
      <c r="V3240" s="183">
        <v>953</v>
      </c>
      <c r="W3240" s="183">
        <v>513</v>
      </c>
      <c r="X3240" s="183">
        <v>589</v>
      </c>
      <c r="Y3240" s="183">
        <v>27</v>
      </c>
    </row>
    <row r="3241" spans="1:25" x14ac:dyDescent="0.2">
      <c r="A3241" s="184">
        <v>12402023</v>
      </c>
      <c r="B3241" s="183" t="str">
        <f>[1]店マスタ!B3240</f>
        <v>チコーデンキ</v>
      </c>
      <c r="C3241" s="183">
        <v>3</v>
      </c>
      <c r="D3241" s="183">
        <v>2.5</v>
      </c>
      <c r="E3241" s="183">
        <f>_xlfn.XLOOKUP(A3241,[2]Sheet1!$R:$R,[2]Sheet1!$AB:$AB,"",0)</f>
        <v>2.5</v>
      </c>
      <c r="F3241" s="183">
        <f>_xlfn.XLOOKUP($A3241,[3]【2026年03月度_全社】RFM客層一覧表データ!$A:$A,[3]【2026年03月度_全社】RFM客層一覧表データ!C:C,"",0)</f>
        <v>398</v>
      </c>
      <c r="G3241" s="183">
        <f>_xlfn.XLOOKUP($A3241,[3]【2026年03月度_全社】RFM客層一覧表データ!$A:$A,[3]【2026年03月度_全社】RFM客層一覧表データ!D:D,"",0)</f>
        <v>151</v>
      </c>
      <c r="H3241" s="183">
        <f>_xlfn.XLOOKUP($A3241,[3]【2026年03月度_全社】RFM客層一覧表データ!$A:$A,[3]【2026年03月度_全社】RFM客層一覧表データ!E:E,"",0)</f>
        <v>195</v>
      </c>
      <c r="I3241" s="183">
        <f>_xlfn.XLOOKUP($A3241,[3]【2026年03月度_全社】RFM客層一覧表データ!$A:$A,[3]【2026年03月度_全社】RFM客層一覧表データ!F:F,"",0)</f>
        <v>29</v>
      </c>
      <c r="J3241" s="183">
        <v>395</v>
      </c>
      <c r="K3241" s="183">
        <v>160</v>
      </c>
      <c r="L3241" s="183">
        <v>204</v>
      </c>
      <c r="M3241" s="183">
        <v>18</v>
      </c>
      <c r="N3241" s="183">
        <v>409</v>
      </c>
      <c r="O3241" s="183">
        <v>153</v>
      </c>
      <c r="P3241" s="183">
        <v>204</v>
      </c>
      <c r="Q3241" s="183">
        <v>28</v>
      </c>
      <c r="R3241" s="183">
        <v>419</v>
      </c>
      <c r="S3241" s="183">
        <v>168</v>
      </c>
      <c r="T3241" s="183">
        <v>213</v>
      </c>
      <c r="U3241" s="183">
        <v>24</v>
      </c>
      <c r="V3241" s="183">
        <v>407</v>
      </c>
      <c r="W3241" s="183">
        <v>164</v>
      </c>
      <c r="X3241" s="183">
        <v>198</v>
      </c>
      <c r="Y3241" s="183">
        <v>30</v>
      </c>
    </row>
    <row r="3242" spans="1:25" x14ac:dyDescent="0.2">
      <c r="A3242" s="184">
        <v>12402024</v>
      </c>
      <c r="B3242" s="183" t="str">
        <f>[1]店マスタ!B3241</f>
        <v>ウイズ　ライブ</v>
      </c>
      <c r="C3242" s="183">
        <v>1.5</v>
      </c>
      <c r="D3242" s="183">
        <v>1.5</v>
      </c>
      <c r="E3242" s="183">
        <f>_xlfn.XLOOKUP(A3242,[2]Sheet1!$R:$R,[2]Sheet1!$AB:$AB,"",0)</f>
        <v>1.5</v>
      </c>
      <c r="F3242" s="183">
        <f>_xlfn.XLOOKUP($A3242,[3]【2026年03月度_全社】RFM客層一覧表データ!$A:$A,[3]【2026年03月度_全社】RFM客層一覧表データ!C:C,"",0)</f>
        <v>355</v>
      </c>
      <c r="G3242" s="183">
        <f>_xlfn.XLOOKUP($A3242,[3]【2026年03月度_全社】RFM客層一覧表データ!$A:$A,[3]【2026年03月度_全社】RFM客層一覧表データ!D:D,"",0)</f>
        <v>151</v>
      </c>
      <c r="H3242" s="183">
        <f>_xlfn.XLOOKUP($A3242,[3]【2026年03月度_全社】RFM客層一覧表データ!$A:$A,[3]【2026年03月度_全社】RFM客層一覧表データ!E:E,"",0)</f>
        <v>210</v>
      </c>
      <c r="I3242" s="183">
        <f>_xlfn.XLOOKUP($A3242,[3]【2026年03月度_全社】RFM客層一覧表データ!$A:$A,[3]【2026年03月度_全社】RFM客層一覧表データ!F:F,"",0)</f>
        <v>19</v>
      </c>
      <c r="J3242" s="183">
        <v>376</v>
      </c>
      <c r="K3242" s="183">
        <v>164</v>
      </c>
      <c r="L3242" s="183">
        <v>225</v>
      </c>
      <c r="M3242" s="183">
        <v>19</v>
      </c>
      <c r="N3242" s="183">
        <v>391</v>
      </c>
      <c r="O3242" s="183">
        <v>187</v>
      </c>
      <c r="P3242" s="183">
        <v>233</v>
      </c>
      <c r="Q3242" s="183">
        <v>15</v>
      </c>
      <c r="R3242" s="183">
        <v>398</v>
      </c>
      <c r="S3242" s="183">
        <v>191</v>
      </c>
      <c r="T3242" s="183">
        <v>245</v>
      </c>
      <c r="U3242" s="183">
        <v>18</v>
      </c>
      <c r="V3242" s="183">
        <v>396</v>
      </c>
      <c r="W3242" s="183">
        <v>192</v>
      </c>
      <c r="X3242" s="183">
        <v>253</v>
      </c>
      <c r="Y3242" s="183">
        <v>16</v>
      </c>
    </row>
    <row r="3243" spans="1:25" x14ac:dyDescent="0.2">
      <c r="A3243" s="184">
        <v>12402033</v>
      </c>
      <c r="B3243" s="183" t="str">
        <f>[1]店マスタ!B3242</f>
        <v>ＹＯＵＲＳハヤシ長沢</v>
      </c>
      <c r="C3243" s="183">
        <v>0.5</v>
      </c>
      <c r="D3243" s="183">
        <v>0</v>
      </c>
      <c r="E3243" s="183" t="str">
        <f>_xlfn.XLOOKUP(A3243,[2]Sheet1!$R:$R,[2]Sheet1!$AB:$AB,"",0)</f>
        <v/>
      </c>
      <c r="F3243" s="183" t="str">
        <f>_xlfn.XLOOKUP($A3243,[3]【2026年03月度_全社】RFM客層一覧表データ!$A:$A,[3]【2026年03月度_全社】RFM客層一覧表データ!C:C,"",0)</f>
        <v/>
      </c>
      <c r="G3243" s="183" t="str">
        <f>_xlfn.XLOOKUP($A3243,[3]【2026年03月度_全社】RFM客層一覧表データ!$A:$A,[3]【2026年03月度_全社】RFM客層一覧表データ!D:D,"",0)</f>
        <v/>
      </c>
      <c r="H3243" s="183" t="str">
        <f>_xlfn.XLOOKUP($A3243,[3]【2026年03月度_全社】RFM客層一覧表データ!$A:$A,[3]【2026年03月度_全社】RFM客層一覧表データ!E:E,"",0)</f>
        <v/>
      </c>
      <c r="I3243" s="183" t="str">
        <f>_xlfn.XLOOKUP($A3243,[3]【2026年03月度_全社】RFM客層一覧表データ!$A:$A,[3]【2026年03月度_全社】RFM客層一覧表データ!F:F,"",0)</f>
        <v/>
      </c>
      <c r="J3243" s="183">
        <v>0</v>
      </c>
      <c r="K3243" s="183">
        <v>0</v>
      </c>
      <c r="L3243" s="183">
        <v>0</v>
      </c>
      <c r="M3243" s="183">
        <v>0</v>
      </c>
      <c r="N3243" s="183">
        <v>0</v>
      </c>
      <c r="O3243" s="183">
        <v>0</v>
      </c>
      <c r="P3243" s="183">
        <v>0</v>
      </c>
      <c r="Q3243" s="183">
        <v>0</v>
      </c>
      <c r="R3243" s="183">
        <v>0</v>
      </c>
      <c r="S3243" s="183">
        <v>0</v>
      </c>
      <c r="T3243" s="183">
        <v>0</v>
      </c>
      <c r="U3243" s="183">
        <v>0</v>
      </c>
      <c r="V3243" s="183">
        <v>0</v>
      </c>
      <c r="W3243" s="183">
        <v>0</v>
      </c>
      <c r="X3243" s="183">
        <v>0</v>
      </c>
      <c r="Y3243" s="183">
        <v>0</v>
      </c>
    </row>
    <row r="3244" spans="1:25" x14ac:dyDescent="0.2">
      <c r="A3244" s="184">
        <v>12402034</v>
      </c>
      <c r="B3244" s="183" t="str">
        <f>[1]店マスタ!B3243</f>
        <v>ＹＯＵＲＳハヤシ亀山</v>
      </c>
      <c r="C3244" s="183">
        <v>1.5</v>
      </c>
      <c r="D3244" s="183">
        <v>1.5</v>
      </c>
      <c r="E3244" s="183">
        <f>_xlfn.XLOOKUP(A3244,[2]Sheet1!$R:$R,[2]Sheet1!$AB:$AB,"",0)</f>
        <v>1.5</v>
      </c>
      <c r="F3244" s="183">
        <f>_xlfn.XLOOKUP($A3244,[3]【2026年03月度_全社】RFM客層一覧表データ!$A:$A,[3]【2026年03月度_全社】RFM客層一覧表データ!C:C,"",0)</f>
        <v>501</v>
      </c>
      <c r="G3244" s="183">
        <f>_xlfn.XLOOKUP($A3244,[3]【2026年03月度_全社】RFM客層一覧表データ!$A:$A,[3]【2026年03月度_全社】RFM客層一覧表データ!D:D,"",0)</f>
        <v>187</v>
      </c>
      <c r="H3244" s="183">
        <f>_xlfn.XLOOKUP($A3244,[3]【2026年03月度_全社】RFM客層一覧表データ!$A:$A,[3]【2026年03月度_全社】RFM客層一覧表データ!E:E,"",0)</f>
        <v>257</v>
      </c>
      <c r="I3244" s="183">
        <f>_xlfn.XLOOKUP($A3244,[3]【2026年03月度_全社】RFM客層一覧表データ!$A:$A,[3]【2026年03月度_全社】RFM客層一覧表データ!F:F,"",0)</f>
        <v>20</v>
      </c>
      <c r="J3244" s="183">
        <v>538</v>
      </c>
      <c r="K3244" s="183">
        <v>196</v>
      </c>
      <c r="L3244" s="183">
        <v>275</v>
      </c>
      <c r="M3244" s="183">
        <v>22</v>
      </c>
      <c r="N3244" s="183">
        <v>587</v>
      </c>
      <c r="O3244" s="183">
        <v>207</v>
      </c>
      <c r="P3244" s="183">
        <v>298</v>
      </c>
      <c r="Q3244" s="183">
        <v>24</v>
      </c>
      <c r="R3244" s="183">
        <v>636</v>
      </c>
      <c r="S3244" s="183">
        <v>251</v>
      </c>
      <c r="T3244" s="183">
        <v>310</v>
      </c>
      <c r="U3244" s="183">
        <v>34</v>
      </c>
      <c r="V3244" s="183">
        <v>658</v>
      </c>
      <c r="W3244" s="183">
        <v>256</v>
      </c>
      <c r="X3244" s="183">
        <v>322</v>
      </c>
      <c r="Y3244" s="183">
        <v>40</v>
      </c>
    </row>
    <row r="3245" spans="1:25" x14ac:dyDescent="0.2">
      <c r="A3245" s="184">
        <v>12402036</v>
      </c>
      <c r="B3245" s="183" t="str">
        <f>[1]店マスタ!B3244</f>
        <v>ウイズワタナベ旭ヶ丘店</v>
      </c>
      <c r="C3245" s="183">
        <v>4</v>
      </c>
      <c r="D3245" s="183">
        <v>3.5</v>
      </c>
      <c r="E3245" s="183">
        <f>_xlfn.XLOOKUP(A3245,[2]Sheet1!$R:$R,[2]Sheet1!$AB:$AB,"",0)</f>
        <v>3.5</v>
      </c>
      <c r="F3245" s="183">
        <f>_xlfn.XLOOKUP($A3245,[3]【2026年03月度_全社】RFM客層一覧表データ!$A:$A,[3]【2026年03月度_全社】RFM客層一覧表データ!C:C,"",0)</f>
        <v>834</v>
      </c>
      <c r="G3245" s="183">
        <f>_xlfn.XLOOKUP($A3245,[3]【2026年03月度_全社】RFM客層一覧表データ!$A:$A,[3]【2026年03月度_全社】RFM客層一覧表データ!D:D,"",0)</f>
        <v>424</v>
      </c>
      <c r="H3245" s="183">
        <f>_xlfn.XLOOKUP($A3245,[3]【2026年03月度_全社】RFM客層一覧表データ!$A:$A,[3]【2026年03月度_全社】RFM客層一覧表データ!E:E,"",0)</f>
        <v>457</v>
      </c>
      <c r="I3245" s="183">
        <f>_xlfn.XLOOKUP($A3245,[3]【2026年03月度_全社】RFM客層一覧表データ!$A:$A,[3]【2026年03月度_全社】RFM客層一覧表データ!F:F,"",0)</f>
        <v>72</v>
      </c>
      <c r="J3245" s="183">
        <v>813</v>
      </c>
      <c r="K3245" s="183">
        <v>409</v>
      </c>
      <c r="L3245" s="183">
        <v>454</v>
      </c>
      <c r="M3245" s="183">
        <v>46</v>
      </c>
      <c r="N3245" s="183">
        <v>825</v>
      </c>
      <c r="O3245" s="183">
        <v>403</v>
      </c>
      <c r="P3245" s="183">
        <v>451</v>
      </c>
      <c r="Q3245" s="183">
        <v>41</v>
      </c>
      <c r="R3245" s="183">
        <v>840</v>
      </c>
      <c r="S3245" s="183">
        <v>420</v>
      </c>
      <c r="T3245" s="183">
        <v>451</v>
      </c>
      <c r="U3245" s="183">
        <v>44</v>
      </c>
      <c r="V3245" s="183">
        <v>835</v>
      </c>
      <c r="W3245" s="183">
        <v>457</v>
      </c>
      <c r="X3245" s="183">
        <v>450</v>
      </c>
      <c r="Y3245" s="183">
        <v>63</v>
      </c>
    </row>
    <row r="3246" spans="1:25" x14ac:dyDescent="0.2">
      <c r="A3246" s="184">
        <v>12402037</v>
      </c>
      <c r="B3246" s="183" t="str">
        <f>[1]店マスタ!B3245</f>
        <v>市川電器</v>
      </c>
      <c r="C3246" s="183">
        <v>1.5</v>
      </c>
      <c r="D3246" s="183">
        <v>1.5</v>
      </c>
      <c r="E3246" s="183">
        <f>_xlfn.XLOOKUP(A3246,[2]Sheet1!$R:$R,[2]Sheet1!$AB:$AB,"",0)</f>
        <v>1.5</v>
      </c>
      <c r="F3246" s="183" t="str">
        <f>_xlfn.XLOOKUP($A3246,[3]【2026年03月度_全社】RFM客層一覧表データ!$A:$A,[3]【2026年03月度_全社】RFM客層一覧表データ!C:C,"",0)</f>
        <v/>
      </c>
      <c r="G3246" s="183" t="str">
        <f>_xlfn.XLOOKUP($A3246,[3]【2026年03月度_全社】RFM客層一覧表データ!$A:$A,[3]【2026年03月度_全社】RFM客層一覧表データ!D:D,"",0)</f>
        <v/>
      </c>
      <c r="H3246" s="183" t="str">
        <f>_xlfn.XLOOKUP($A3246,[3]【2026年03月度_全社】RFM客層一覧表データ!$A:$A,[3]【2026年03月度_全社】RFM客層一覧表データ!E:E,"",0)</f>
        <v/>
      </c>
      <c r="I3246" s="183" t="str">
        <f>_xlfn.XLOOKUP($A3246,[3]【2026年03月度_全社】RFM客層一覧表データ!$A:$A,[3]【2026年03月度_全社】RFM客層一覧表データ!F:F,"",0)</f>
        <v/>
      </c>
      <c r="J3246" s="183">
        <v>0</v>
      </c>
      <c r="K3246" s="183">
        <v>0</v>
      </c>
      <c r="L3246" s="183">
        <v>0</v>
      </c>
      <c r="M3246" s="183">
        <v>0</v>
      </c>
      <c r="N3246" s="183">
        <v>0</v>
      </c>
      <c r="O3246" s="183">
        <v>0</v>
      </c>
      <c r="P3246" s="183">
        <v>0</v>
      </c>
      <c r="Q3246" s="183">
        <v>0</v>
      </c>
      <c r="R3246" s="183">
        <v>0</v>
      </c>
      <c r="S3246" s="183">
        <v>0</v>
      </c>
      <c r="T3246" s="183">
        <v>0</v>
      </c>
      <c r="U3246" s="183">
        <v>0</v>
      </c>
      <c r="V3246" s="183">
        <v>0</v>
      </c>
      <c r="W3246" s="183">
        <v>0</v>
      </c>
      <c r="X3246" s="183">
        <v>0</v>
      </c>
      <c r="Y3246" s="183">
        <v>0</v>
      </c>
    </row>
    <row r="3247" spans="1:25" x14ac:dyDescent="0.2">
      <c r="A3247" s="184">
        <v>12402038</v>
      </c>
      <c r="B3247" s="183" t="str">
        <f>[1]店マスタ!B3246</f>
        <v>ウイズよしむら</v>
      </c>
      <c r="C3247" s="183">
        <v>3</v>
      </c>
      <c r="D3247" s="183">
        <v>3</v>
      </c>
      <c r="E3247" s="183">
        <f>_xlfn.XLOOKUP(A3247,[2]Sheet1!$R:$R,[2]Sheet1!$AB:$AB,"",0)</f>
        <v>3</v>
      </c>
      <c r="F3247" s="183">
        <f>_xlfn.XLOOKUP($A3247,[3]【2026年03月度_全社】RFM客層一覧表データ!$A:$A,[3]【2026年03月度_全社】RFM客層一覧表データ!C:C,"",0)</f>
        <v>632</v>
      </c>
      <c r="G3247" s="183">
        <f>_xlfn.XLOOKUP($A3247,[3]【2026年03月度_全社】RFM客層一覧表データ!$A:$A,[3]【2026年03月度_全社】RFM客層一覧表データ!D:D,"",0)</f>
        <v>278</v>
      </c>
      <c r="H3247" s="183">
        <f>_xlfn.XLOOKUP($A3247,[3]【2026年03月度_全社】RFM客層一覧表データ!$A:$A,[3]【2026年03月度_全社】RFM客層一覧表データ!E:E,"",0)</f>
        <v>354</v>
      </c>
      <c r="I3247" s="183">
        <f>_xlfn.XLOOKUP($A3247,[3]【2026年03月度_全社】RFM客層一覧表データ!$A:$A,[3]【2026年03月度_全社】RFM客層一覧表データ!F:F,"",0)</f>
        <v>19</v>
      </c>
      <c r="J3247" s="183">
        <v>650</v>
      </c>
      <c r="K3247" s="183">
        <v>287</v>
      </c>
      <c r="L3247" s="183">
        <v>366</v>
      </c>
      <c r="M3247" s="183">
        <v>32</v>
      </c>
      <c r="N3247" s="183">
        <v>683</v>
      </c>
      <c r="O3247" s="183">
        <v>282</v>
      </c>
      <c r="P3247" s="183">
        <v>377</v>
      </c>
      <c r="Q3247" s="183">
        <v>33</v>
      </c>
      <c r="R3247" s="183">
        <v>712</v>
      </c>
      <c r="S3247" s="183">
        <v>287</v>
      </c>
      <c r="T3247" s="183">
        <v>388</v>
      </c>
      <c r="U3247" s="183">
        <v>34</v>
      </c>
      <c r="V3247" s="183">
        <v>712</v>
      </c>
      <c r="W3247" s="183">
        <v>307</v>
      </c>
      <c r="X3247" s="183">
        <v>408</v>
      </c>
      <c r="Y3247" s="183">
        <v>35</v>
      </c>
    </row>
    <row r="3248" spans="1:25" x14ac:dyDescent="0.2">
      <c r="A3248" s="184">
        <v>12402063</v>
      </c>
      <c r="B3248" s="183" t="str">
        <f>[1]店マスタ!B3247</f>
        <v>ハヤマ電器</v>
      </c>
      <c r="C3248" s="183">
        <v>1.5</v>
      </c>
      <c r="D3248" s="183">
        <v>1.5</v>
      </c>
      <c r="E3248" s="183">
        <f>_xlfn.XLOOKUP(A3248,[2]Sheet1!$R:$R,[2]Sheet1!$AB:$AB,"",0)</f>
        <v>1.5</v>
      </c>
      <c r="F3248" s="183">
        <f>_xlfn.XLOOKUP($A3248,[3]【2026年03月度_全社】RFM客層一覧表データ!$A:$A,[3]【2026年03月度_全社】RFM客層一覧表データ!C:C,"",0)</f>
        <v>234</v>
      </c>
      <c r="G3248" s="183">
        <f>_xlfn.XLOOKUP($A3248,[3]【2026年03月度_全社】RFM客層一覧表データ!$A:$A,[3]【2026年03月度_全社】RFM客層一覧表データ!D:D,"",0)</f>
        <v>96</v>
      </c>
      <c r="H3248" s="183">
        <f>_xlfn.XLOOKUP($A3248,[3]【2026年03月度_全社】RFM客層一覧表データ!$A:$A,[3]【2026年03月度_全社】RFM客層一覧表データ!E:E,"",0)</f>
        <v>135</v>
      </c>
      <c r="I3248" s="183">
        <f>_xlfn.XLOOKUP($A3248,[3]【2026年03月度_全社】RFM客層一覧表データ!$A:$A,[3]【2026年03月度_全社】RFM客層一覧表データ!F:F,"",0)</f>
        <v>12</v>
      </c>
      <c r="J3248" s="183">
        <v>222</v>
      </c>
      <c r="K3248" s="183">
        <v>116</v>
      </c>
      <c r="L3248" s="183">
        <v>130</v>
      </c>
      <c r="M3248" s="183">
        <v>12</v>
      </c>
      <c r="N3248" s="183">
        <v>223</v>
      </c>
      <c r="O3248" s="183">
        <v>103</v>
      </c>
      <c r="P3248" s="183">
        <v>117</v>
      </c>
      <c r="Q3248" s="183">
        <v>16</v>
      </c>
      <c r="R3248" s="183">
        <v>220</v>
      </c>
      <c r="S3248" s="183">
        <v>113</v>
      </c>
      <c r="T3248" s="183">
        <v>129</v>
      </c>
      <c r="U3248" s="183">
        <v>14</v>
      </c>
      <c r="V3248" s="183">
        <v>209</v>
      </c>
      <c r="W3248" s="183">
        <v>77</v>
      </c>
      <c r="X3248" s="183">
        <v>132</v>
      </c>
      <c r="Y3248" s="183">
        <v>1</v>
      </c>
    </row>
    <row r="3249" spans="1:25" x14ac:dyDescent="0.2">
      <c r="A3249" s="184">
        <v>12402066</v>
      </c>
      <c r="B3249" s="183" t="str">
        <f>[1]店マスタ!B3248</f>
        <v>ウイズちかざわ</v>
      </c>
      <c r="C3249" s="183">
        <v>2.5</v>
      </c>
      <c r="D3249" s="183">
        <v>2.5</v>
      </c>
      <c r="E3249" s="183">
        <f>_xlfn.XLOOKUP(A3249,[2]Sheet1!$R:$R,[2]Sheet1!$AB:$AB,"",0)</f>
        <v>2.5</v>
      </c>
      <c r="F3249" s="183">
        <f>_xlfn.XLOOKUP($A3249,[3]【2026年03月度_全社】RFM客層一覧表データ!$A:$A,[3]【2026年03月度_全社】RFM客層一覧表データ!C:C,"",0)</f>
        <v>1219</v>
      </c>
      <c r="G3249" s="183">
        <f>_xlfn.XLOOKUP($A3249,[3]【2026年03月度_全社】RFM客層一覧表データ!$A:$A,[3]【2026年03月度_全社】RFM客層一覧表データ!D:D,"",0)</f>
        <v>594</v>
      </c>
      <c r="H3249" s="183">
        <f>_xlfn.XLOOKUP($A3249,[3]【2026年03月度_全社】RFM客層一覧表データ!$A:$A,[3]【2026年03月度_全社】RFM客層一覧表データ!E:E,"",0)</f>
        <v>710</v>
      </c>
      <c r="I3249" s="183">
        <f>_xlfn.XLOOKUP($A3249,[3]【2026年03月度_全社】RFM客層一覧表データ!$A:$A,[3]【2026年03月度_全社】RFM客層一覧表データ!F:F,"",0)</f>
        <v>57</v>
      </c>
      <c r="J3249" s="183">
        <v>1245</v>
      </c>
      <c r="K3249" s="183">
        <v>609</v>
      </c>
      <c r="L3249" s="183">
        <v>696</v>
      </c>
      <c r="M3249" s="183">
        <v>80</v>
      </c>
      <c r="N3249" s="183">
        <v>1243</v>
      </c>
      <c r="O3249" s="183">
        <v>597</v>
      </c>
      <c r="P3249" s="183">
        <v>687</v>
      </c>
      <c r="Q3249" s="183">
        <v>68</v>
      </c>
      <c r="R3249" s="183">
        <v>1259</v>
      </c>
      <c r="S3249" s="183">
        <v>634</v>
      </c>
      <c r="T3249" s="183">
        <v>691</v>
      </c>
      <c r="U3249" s="183">
        <v>76</v>
      </c>
      <c r="V3249" s="183">
        <v>1244</v>
      </c>
      <c r="W3249" s="183">
        <v>611</v>
      </c>
      <c r="X3249" s="183">
        <v>689</v>
      </c>
      <c r="Y3249" s="183">
        <v>90</v>
      </c>
    </row>
    <row r="3250" spans="1:25" x14ac:dyDescent="0.2">
      <c r="A3250" s="184">
        <v>12402070</v>
      </c>
      <c r="B3250" s="183" t="str">
        <f>[1]店マスタ!B3249</f>
        <v>ドリームＮＥＴ　アサオ</v>
      </c>
      <c r="C3250" s="183">
        <v>1.5</v>
      </c>
      <c r="D3250" s="183">
        <v>1.5</v>
      </c>
      <c r="E3250" s="183">
        <f>_xlfn.XLOOKUP(A3250,[2]Sheet1!$R:$R,[2]Sheet1!$AB:$AB,"",0)</f>
        <v>1.5</v>
      </c>
      <c r="F3250" s="183" t="str">
        <f>_xlfn.XLOOKUP($A3250,[3]【2026年03月度_全社】RFM客層一覧表データ!$A:$A,[3]【2026年03月度_全社】RFM客層一覧表データ!C:C,"",0)</f>
        <v/>
      </c>
      <c r="G3250" s="183" t="str">
        <f>_xlfn.XLOOKUP($A3250,[3]【2026年03月度_全社】RFM客層一覧表データ!$A:$A,[3]【2026年03月度_全社】RFM客層一覧表データ!D:D,"",0)</f>
        <v/>
      </c>
      <c r="H3250" s="183" t="str">
        <f>_xlfn.XLOOKUP($A3250,[3]【2026年03月度_全社】RFM客層一覧表データ!$A:$A,[3]【2026年03月度_全社】RFM客層一覧表データ!E:E,"",0)</f>
        <v/>
      </c>
      <c r="I3250" s="183" t="str">
        <f>_xlfn.XLOOKUP($A3250,[3]【2026年03月度_全社】RFM客層一覧表データ!$A:$A,[3]【2026年03月度_全社】RFM客層一覧表データ!F:F,"",0)</f>
        <v/>
      </c>
      <c r="J3250" s="183">
        <v>0</v>
      </c>
      <c r="K3250" s="183">
        <v>0</v>
      </c>
      <c r="L3250" s="183">
        <v>0</v>
      </c>
      <c r="M3250" s="183">
        <v>0</v>
      </c>
      <c r="N3250" s="183">
        <v>0</v>
      </c>
      <c r="O3250" s="183">
        <v>0</v>
      </c>
      <c r="P3250" s="183">
        <v>0</v>
      </c>
      <c r="Q3250" s="183">
        <v>0</v>
      </c>
      <c r="R3250" s="183">
        <v>0</v>
      </c>
      <c r="S3250" s="183">
        <v>0</v>
      </c>
      <c r="T3250" s="183">
        <v>0</v>
      </c>
      <c r="U3250" s="183">
        <v>0</v>
      </c>
      <c r="V3250" s="183">
        <v>0</v>
      </c>
      <c r="W3250" s="183">
        <v>0</v>
      </c>
      <c r="X3250" s="183">
        <v>0</v>
      </c>
      <c r="Y3250" s="183">
        <v>0</v>
      </c>
    </row>
    <row r="3251" spans="1:25" x14ac:dyDescent="0.2">
      <c r="A3251" s="184">
        <v>12402155</v>
      </c>
      <c r="B3251" s="183" t="str">
        <f>[1]店マスタ!B3250</f>
        <v>ドリームＮＥＴ本部　いとう</v>
      </c>
      <c r="C3251" s="183">
        <v>3</v>
      </c>
      <c r="D3251" s="183">
        <v>3</v>
      </c>
      <c r="E3251" s="183">
        <f>_xlfn.XLOOKUP(A3251,[2]Sheet1!$R:$R,[2]Sheet1!$AB:$AB,"",0)</f>
        <v>3</v>
      </c>
      <c r="F3251" s="183" t="str">
        <f>_xlfn.XLOOKUP($A3251,[3]【2026年03月度_全社】RFM客層一覧表データ!$A:$A,[3]【2026年03月度_全社】RFM客層一覧表データ!C:C,"",0)</f>
        <v/>
      </c>
      <c r="G3251" s="183" t="str">
        <f>_xlfn.XLOOKUP($A3251,[3]【2026年03月度_全社】RFM客層一覧表データ!$A:$A,[3]【2026年03月度_全社】RFM客層一覧表データ!D:D,"",0)</f>
        <v/>
      </c>
      <c r="H3251" s="183" t="str">
        <f>_xlfn.XLOOKUP($A3251,[3]【2026年03月度_全社】RFM客層一覧表データ!$A:$A,[3]【2026年03月度_全社】RFM客層一覧表データ!E:E,"",0)</f>
        <v/>
      </c>
      <c r="I3251" s="183" t="str">
        <f>_xlfn.XLOOKUP($A3251,[3]【2026年03月度_全社】RFM客層一覧表データ!$A:$A,[3]【2026年03月度_全社】RFM客層一覧表データ!F:F,"",0)</f>
        <v/>
      </c>
      <c r="J3251" s="183">
        <v>0</v>
      </c>
      <c r="K3251" s="183">
        <v>0</v>
      </c>
      <c r="L3251" s="183">
        <v>0</v>
      </c>
      <c r="M3251" s="183">
        <v>0</v>
      </c>
      <c r="N3251" s="183">
        <v>0</v>
      </c>
      <c r="O3251" s="183">
        <v>0</v>
      </c>
      <c r="P3251" s="183">
        <v>0</v>
      </c>
      <c r="Q3251" s="183">
        <v>0</v>
      </c>
      <c r="R3251" s="183">
        <v>0</v>
      </c>
      <c r="S3251" s="183">
        <v>0</v>
      </c>
      <c r="T3251" s="183">
        <v>0</v>
      </c>
      <c r="U3251" s="183">
        <v>0</v>
      </c>
      <c r="V3251" s="183">
        <v>0</v>
      </c>
      <c r="W3251" s="183">
        <v>0</v>
      </c>
      <c r="X3251" s="183">
        <v>0</v>
      </c>
      <c r="Y3251" s="183">
        <v>0</v>
      </c>
    </row>
    <row r="3252" spans="1:25" x14ac:dyDescent="0.2">
      <c r="A3252" s="184">
        <v>12402168</v>
      </c>
      <c r="B3252" s="183" t="str">
        <f>[1]店マスタ!B3251</f>
        <v>磯津電化センターなご本店</v>
      </c>
      <c r="C3252" s="183">
        <v>4</v>
      </c>
      <c r="D3252" s="183">
        <v>4</v>
      </c>
      <c r="E3252" s="183">
        <f>_xlfn.XLOOKUP(A3252,[2]Sheet1!$R:$R,[2]Sheet1!$AB:$AB,"",0)</f>
        <v>4</v>
      </c>
      <c r="F3252" s="183">
        <f>_xlfn.XLOOKUP($A3252,[3]【2026年03月度_全社】RFM客層一覧表データ!$A:$A,[3]【2026年03月度_全社】RFM客層一覧表データ!C:C,"",0)</f>
        <v>1326</v>
      </c>
      <c r="G3252" s="183">
        <f>_xlfn.XLOOKUP($A3252,[3]【2026年03月度_全社】RFM客層一覧表データ!$A:$A,[3]【2026年03月度_全社】RFM客層一覧表データ!D:D,"",0)</f>
        <v>576</v>
      </c>
      <c r="H3252" s="183">
        <f>_xlfn.XLOOKUP($A3252,[3]【2026年03月度_全社】RFM客層一覧表データ!$A:$A,[3]【2026年03月度_全社】RFM客層一覧表データ!E:E,"",0)</f>
        <v>574</v>
      </c>
      <c r="I3252" s="183">
        <f>_xlfn.XLOOKUP($A3252,[3]【2026年03月度_全社】RFM客層一覧表データ!$A:$A,[3]【2026年03月度_全社】RFM客層一覧表データ!F:F,"",0)</f>
        <v>84</v>
      </c>
      <c r="J3252" s="183">
        <v>1359</v>
      </c>
      <c r="K3252" s="183">
        <v>589</v>
      </c>
      <c r="L3252" s="183">
        <v>570</v>
      </c>
      <c r="M3252" s="183">
        <v>89</v>
      </c>
      <c r="N3252" s="183">
        <v>1358</v>
      </c>
      <c r="O3252" s="183">
        <v>585</v>
      </c>
      <c r="P3252" s="183">
        <v>575</v>
      </c>
      <c r="Q3252" s="183">
        <v>92</v>
      </c>
      <c r="R3252" s="183">
        <v>1355</v>
      </c>
      <c r="S3252" s="183">
        <v>585</v>
      </c>
      <c r="T3252" s="183">
        <v>577</v>
      </c>
      <c r="U3252" s="183">
        <v>113</v>
      </c>
      <c r="V3252" s="183">
        <v>1328</v>
      </c>
      <c r="W3252" s="183">
        <v>576</v>
      </c>
      <c r="X3252" s="183">
        <v>588</v>
      </c>
      <c r="Y3252" s="183">
        <v>92</v>
      </c>
    </row>
    <row r="3253" spans="1:25" x14ac:dyDescent="0.2">
      <c r="A3253" s="184">
        <v>12402170</v>
      </c>
      <c r="B3253" s="183" t="str">
        <f>[1]店マスタ!B3252</f>
        <v>株式会社　ドリームＮＥＴ</v>
      </c>
      <c r="C3253" s="183">
        <v>0</v>
      </c>
      <c r="D3253" s="183">
        <v>0</v>
      </c>
      <c r="E3253" s="183" t="str">
        <f>_xlfn.XLOOKUP(A3253,[2]Sheet1!$R:$R,[2]Sheet1!$AB:$AB,"",0)</f>
        <v/>
      </c>
      <c r="F3253" s="183" t="str">
        <f>_xlfn.XLOOKUP($A3253,[3]【2026年03月度_全社】RFM客層一覧表データ!$A:$A,[3]【2026年03月度_全社】RFM客層一覧表データ!C:C,"",0)</f>
        <v/>
      </c>
      <c r="G3253" s="183" t="str">
        <f>_xlfn.XLOOKUP($A3253,[3]【2026年03月度_全社】RFM客層一覧表データ!$A:$A,[3]【2026年03月度_全社】RFM客層一覧表データ!D:D,"",0)</f>
        <v/>
      </c>
      <c r="H3253" s="183" t="str">
        <f>_xlfn.XLOOKUP($A3253,[3]【2026年03月度_全社】RFM客層一覧表データ!$A:$A,[3]【2026年03月度_全社】RFM客層一覧表データ!E:E,"",0)</f>
        <v/>
      </c>
      <c r="I3253" s="183" t="str">
        <f>_xlfn.XLOOKUP($A3253,[3]【2026年03月度_全社】RFM客層一覧表データ!$A:$A,[3]【2026年03月度_全社】RFM客層一覧表データ!F:F,"",0)</f>
        <v/>
      </c>
      <c r="J3253" s="183">
        <v>0</v>
      </c>
      <c r="K3253" s="183">
        <v>0</v>
      </c>
      <c r="L3253" s="183">
        <v>0</v>
      </c>
      <c r="M3253" s="183">
        <v>0</v>
      </c>
      <c r="N3253" s="183">
        <v>0</v>
      </c>
      <c r="O3253" s="183">
        <v>0</v>
      </c>
      <c r="P3253" s="183">
        <v>0</v>
      </c>
      <c r="Q3253" s="183">
        <v>0</v>
      </c>
      <c r="R3253" s="183">
        <v>0</v>
      </c>
      <c r="S3253" s="183">
        <v>0</v>
      </c>
      <c r="T3253" s="183">
        <v>0</v>
      </c>
      <c r="U3253" s="183">
        <v>0</v>
      </c>
      <c r="V3253" s="183">
        <v>0</v>
      </c>
      <c r="W3253" s="183">
        <v>0</v>
      </c>
      <c r="X3253" s="183">
        <v>0</v>
      </c>
      <c r="Y3253" s="183">
        <v>0</v>
      </c>
    </row>
    <row r="3254" spans="1:25" x14ac:dyDescent="0.2">
      <c r="A3254" s="184">
        <v>12402179</v>
      </c>
      <c r="B3254" s="183" t="str">
        <f>[1]店マスタ!B3253</f>
        <v>ＹＯＵＲＳアサノ岸岡</v>
      </c>
      <c r="C3254" s="183">
        <v>4</v>
      </c>
      <c r="D3254" s="183">
        <v>5</v>
      </c>
      <c r="E3254" s="183">
        <f>_xlfn.XLOOKUP(A3254,[2]Sheet1!$R:$R,[2]Sheet1!$AB:$AB,"",0)</f>
        <v>5</v>
      </c>
      <c r="F3254" s="183">
        <f>_xlfn.XLOOKUP($A3254,[3]【2026年03月度_全社】RFM客層一覧表データ!$A:$A,[3]【2026年03月度_全社】RFM客層一覧表データ!C:C,"",0)</f>
        <v>1197</v>
      </c>
      <c r="G3254" s="183">
        <f>_xlfn.XLOOKUP($A3254,[3]【2026年03月度_全社】RFM客層一覧表データ!$A:$A,[3]【2026年03月度_全社】RFM客層一覧表データ!D:D,"",0)</f>
        <v>631</v>
      </c>
      <c r="H3254" s="183">
        <f>_xlfn.XLOOKUP($A3254,[3]【2026年03月度_全社】RFM客層一覧表データ!$A:$A,[3]【2026年03月度_全社】RFM客層一覧表データ!E:E,"",0)</f>
        <v>796</v>
      </c>
      <c r="I3254" s="183">
        <f>_xlfn.XLOOKUP($A3254,[3]【2026年03月度_全社】RFM客層一覧表データ!$A:$A,[3]【2026年03月度_全社】RFM客層一覧表データ!F:F,"",0)</f>
        <v>39</v>
      </c>
      <c r="J3254" s="183">
        <v>1230</v>
      </c>
      <c r="K3254" s="183">
        <v>645</v>
      </c>
      <c r="L3254" s="183">
        <v>811</v>
      </c>
      <c r="M3254" s="183">
        <v>39</v>
      </c>
      <c r="N3254" s="183">
        <v>1245</v>
      </c>
      <c r="O3254" s="183">
        <v>677</v>
      </c>
      <c r="P3254" s="183">
        <v>805</v>
      </c>
      <c r="Q3254" s="183">
        <v>55</v>
      </c>
      <c r="R3254" s="183">
        <v>1263</v>
      </c>
      <c r="S3254" s="183">
        <v>701</v>
      </c>
      <c r="T3254" s="183">
        <v>807</v>
      </c>
      <c r="U3254" s="183">
        <v>47</v>
      </c>
      <c r="V3254" s="183">
        <v>1270</v>
      </c>
      <c r="W3254" s="183">
        <v>670</v>
      </c>
      <c r="X3254" s="183">
        <v>821</v>
      </c>
      <c r="Y3254" s="183">
        <v>42</v>
      </c>
    </row>
    <row r="3255" spans="1:25" x14ac:dyDescent="0.2">
      <c r="A3255" s="184">
        <v>12402187</v>
      </c>
      <c r="B3255" s="183" t="str">
        <f>[1]店マスタ!B3254</f>
        <v>磯津電化センタ－　池田店</v>
      </c>
      <c r="C3255" s="183">
        <v>2.5</v>
      </c>
      <c r="D3255" s="183">
        <v>3</v>
      </c>
      <c r="E3255" s="183">
        <f>_xlfn.XLOOKUP(A3255,[2]Sheet1!$R:$R,[2]Sheet1!$AB:$AB,"",0)</f>
        <v>3</v>
      </c>
      <c r="F3255" s="183">
        <f>_xlfn.XLOOKUP($A3255,[3]【2026年03月度_全社】RFM客層一覧表データ!$A:$A,[3]【2026年03月度_全社】RFM客層一覧表データ!C:C,"",0)</f>
        <v>840</v>
      </c>
      <c r="G3255" s="183">
        <f>_xlfn.XLOOKUP($A3255,[3]【2026年03月度_全社】RFM客層一覧表データ!$A:$A,[3]【2026年03月度_全社】RFM客層一覧表データ!D:D,"",0)</f>
        <v>461</v>
      </c>
      <c r="H3255" s="183">
        <f>_xlfn.XLOOKUP($A3255,[3]【2026年03月度_全社】RFM客層一覧表データ!$A:$A,[3]【2026年03月度_全社】RFM客層一覧表データ!E:E,"",0)</f>
        <v>536</v>
      </c>
      <c r="I3255" s="183">
        <f>_xlfn.XLOOKUP($A3255,[3]【2026年03月度_全社】RFM客層一覧表データ!$A:$A,[3]【2026年03月度_全社】RFM客層一覧表データ!F:F,"",0)</f>
        <v>33</v>
      </c>
      <c r="J3255" s="183">
        <v>859</v>
      </c>
      <c r="K3255" s="183">
        <v>430</v>
      </c>
      <c r="L3255" s="183">
        <v>560</v>
      </c>
      <c r="M3255" s="183">
        <v>37</v>
      </c>
      <c r="N3255" s="183">
        <v>875</v>
      </c>
      <c r="O3255" s="183">
        <v>422</v>
      </c>
      <c r="P3255" s="183">
        <v>573</v>
      </c>
      <c r="Q3255" s="183">
        <v>33</v>
      </c>
      <c r="R3255" s="183">
        <v>885</v>
      </c>
      <c r="S3255" s="183">
        <v>474</v>
      </c>
      <c r="T3255" s="183">
        <v>602</v>
      </c>
      <c r="U3255" s="183">
        <v>30</v>
      </c>
      <c r="V3255" s="183">
        <v>903</v>
      </c>
      <c r="W3255" s="183">
        <v>485</v>
      </c>
      <c r="X3255" s="183">
        <v>611</v>
      </c>
      <c r="Y3255" s="183">
        <v>25</v>
      </c>
    </row>
    <row r="3256" spans="1:25" x14ac:dyDescent="0.2">
      <c r="A3256" s="184">
        <v>12403002</v>
      </c>
      <c r="B3256" s="183" t="str">
        <f>[1]店マスタ!B3255</f>
        <v>三星電機商会　本店</v>
      </c>
      <c r="C3256" s="183">
        <v>0.5</v>
      </c>
      <c r="D3256" s="183">
        <v>0.5</v>
      </c>
      <c r="E3256" s="183">
        <f>_xlfn.XLOOKUP(A3256,[2]Sheet1!$R:$R,[2]Sheet1!$AB:$AB,"",0)</f>
        <v>0.5</v>
      </c>
      <c r="F3256" s="183" t="str">
        <f>_xlfn.XLOOKUP($A3256,[3]【2026年03月度_全社】RFM客層一覧表データ!$A:$A,[3]【2026年03月度_全社】RFM客層一覧表データ!C:C,"",0)</f>
        <v/>
      </c>
      <c r="G3256" s="183" t="str">
        <f>_xlfn.XLOOKUP($A3256,[3]【2026年03月度_全社】RFM客層一覧表データ!$A:$A,[3]【2026年03月度_全社】RFM客層一覧表データ!D:D,"",0)</f>
        <v/>
      </c>
      <c r="H3256" s="183" t="str">
        <f>_xlfn.XLOOKUP($A3256,[3]【2026年03月度_全社】RFM客層一覧表データ!$A:$A,[3]【2026年03月度_全社】RFM客層一覧表データ!E:E,"",0)</f>
        <v/>
      </c>
      <c r="I3256" s="183" t="str">
        <f>_xlfn.XLOOKUP($A3256,[3]【2026年03月度_全社】RFM客層一覧表データ!$A:$A,[3]【2026年03月度_全社】RFM客層一覧表データ!F:F,"",0)</f>
        <v/>
      </c>
      <c r="J3256" s="183">
        <v>0</v>
      </c>
      <c r="K3256" s="183">
        <v>0</v>
      </c>
      <c r="L3256" s="183">
        <v>0</v>
      </c>
      <c r="M3256" s="183">
        <v>0</v>
      </c>
      <c r="N3256" s="183">
        <v>0</v>
      </c>
      <c r="O3256" s="183">
        <v>0</v>
      </c>
      <c r="P3256" s="183">
        <v>0</v>
      </c>
      <c r="Q3256" s="183">
        <v>0</v>
      </c>
      <c r="R3256" s="183">
        <v>0</v>
      </c>
      <c r="S3256" s="183">
        <v>0</v>
      </c>
      <c r="T3256" s="183">
        <v>0</v>
      </c>
      <c r="U3256" s="183">
        <v>0</v>
      </c>
      <c r="V3256" s="183">
        <v>0</v>
      </c>
      <c r="W3256" s="183">
        <v>0</v>
      </c>
      <c r="X3256" s="183">
        <v>0</v>
      </c>
      <c r="Y3256" s="183">
        <v>0</v>
      </c>
    </row>
    <row r="3257" spans="1:25" x14ac:dyDescent="0.2">
      <c r="A3257" s="184">
        <v>12403003</v>
      </c>
      <c r="B3257" s="183" t="str">
        <f>[1]店マスタ!B3256</f>
        <v>彩電館　かわと</v>
      </c>
      <c r="C3257" s="183">
        <v>3.5</v>
      </c>
      <c r="D3257" s="183">
        <v>3.5</v>
      </c>
      <c r="E3257" s="183">
        <f>_xlfn.XLOOKUP(A3257,[2]Sheet1!$R:$R,[2]Sheet1!$AB:$AB,"",0)</f>
        <v>3.5</v>
      </c>
      <c r="F3257" s="183">
        <f>_xlfn.XLOOKUP($A3257,[3]【2026年03月度_全社】RFM客層一覧表データ!$A:$A,[3]【2026年03月度_全社】RFM客層一覧表データ!C:C,"",0)</f>
        <v>42</v>
      </c>
      <c r="G3257" s="183">
        <f>_xlfn.XLOOKUP($A3257,[3]【2026年03月度_全社】RFM客層一覧表データ!$A:$A,[3]【2026年03月度_全社】RFM客層一覧表データ!D:D,"",0)</f>
        <v>0</v>
      </c>
      <c r="H3257" s="183">
        <f>_xlfn.XLOOKUP($A3257,[3]【2026年03月度_全社】RFM客層一覧表データ!$A:$A,[3]【2026年03月度_全社】RFM客層一覧表データ!E:E,"",0)</f>
        <v>18</v>
      </c>
      <c r="I3257" s="183">
        <f>_xlfn.XLOOKUP($A3257,[3]【2026年03月度_全社】RFM客層一覧表データ!$A:$A,[3]【2026年03月度_全社】RFM客層一覧表データ!F:F,"",0)</f>
        <v>0</v>
      </c>
      <c r="J3257" s="183">
        <v>2</v>
      </c>
      <c r="K3257" s="183">
        <v>0</v>
      </c>
      <c r="L3257" s="183">
        <v>0</v>
      </c>
      <c r="M3257" s="183">
        <v>0</v>
      </c>
      <c r="N3257" s="183">
        <v>48</v>
      </c>
      <c r="O3257" s="183">
        <v>1</v>
      </c>
      <c r="P3257" s="183">
        <v>0</v>
      </c>
      <c r="Q3257" s="183">
        <v>1</v>
      </c>
      <c r="R3257" s="183">
        <v>194</v>
      </c>
      <c r="S3257" s="183">
        <v>0</v>
      </c>
      <c r="T3257" s="183">
        <v>6</v>
      </c>
      <c r="U3257" s="183">
        <v>0</v>
      </c>
      <c r="V3257" s="183">
        <v>278</v>
      </c>
      <c r="W3257" s="183">
        <v>1</v>
      </c>
      <c r="X3257" s="183">
        <v>123</v>
      </c>
      <c r="Y3257" s="183">
        <v>1</v>
      </c>
    </row>
    <row r="3258" spans="1:25" x14ac:dyDescent="0.2">
      <c r="A3258" s="184">
        <v>12403009</v>
      </c>
      <c r="B3258" s="183" t="str">
        <f>[1]店マスタ!B3257</f>
        <v>彩電館　みつぼし</v>
      </c>
      <c r="C3258" s="183">
        <v>3.5</v>
      </c>
      <c r="D3258" s="183">
        <v>3.5</v>
      </c>
      <c r="E3258" s="183">
        <f>_xlfn.XLOOKUP(A3258,[2]Sheet1!$R:$R,[2]Sheet1!$AB:$AB,"",0)</f>
        <v>3.5</v>
      </c>
      <c r="F3258" s="183">
        <f>_xlfn.XLOOKUP($A3258,[3]【2026年03月度_全社】RFM客層一覧表データ!$A:$A,[3]【2026年03月度_全社】RFM客層一覧表データ!C:C,"",0)</f>
        <v>859</v>
      </c>
      <c r="G3258" s="183">
        <f>_xlfn.XLOOKUP($A3258,[3]【2026年03月度_全社】RFM客層一覧表データ!$A:$A,[3]【2026年03月度_全社】RFM客層一覧表データ!D:D,"",0)</f>
        <v>458</v>
      </c>
      <c r="H3258" s="183">
        <f>_xlfn.XLOOKUP($A3258,[3]【2026年03月度_全社】RFM客層一覧表データ!$A:$A,[3]【2026年03月度_全社】RFM客層一覧表データ!E:E,"",0)</f>
        <v>549</v>
      </c>
      <c r="I3258" s="183">
        <f>_xlfn.XLOOKUP($A3258,[3]【2026年03月度_全社】RFM客層一覧表データ!$A:$A,[3]【2026年03月度_全社】RFM客層一覧表データ!F:F,"",0)</f>
        <v>36</v>
      </c>
      <c r="J3258" s="183">
        <v>864</v>
      </c>
      <c r="K3258" s="183">
        <v>462</v>
      </c>
      <c r="L3258" s="183">
        <v>548</v>
      </c>
      <c r="M3258" s="183">
        <v>37</v>
      </c>
      <c r="N3258" s="183">
        <v>884</v>
      </c>
      <c r="O3258" s="183">
        <v>439</v>
      </c>
      <c r="P3258" s="183">
        <v>543</v>
      </c>
      <c r="Q3258" s="183">
        <v>24</v>
      </c>
      <c r="R3258" s="183">
        <v>913</v>
      </c>
      <c r="S3258" s="183">
        <v>496</v>
      </c>
      <c r="T3258" s="183">
        <v>541</v>
      </c>
      <c r="U3258" s="183">
        <v>52</v>
      </c>
      <c r="V3258" s="183">
        <v>933</v>
      </c>
      <c r="W3258" s="183">
        <v>501</v>
      </c>
      <c r="X3258" s="183">
        <v>546</v>
      </c>
      <c r="Y3258" s="183">
        <v>48</v>
      </c>
    </row>
    <row r="3259" spans="1:25" x14ac:dyDescent="0.2">
      <c r="A3259" s="184">
        <v>12403039</v>
      </c>
      <c r="B3259" s="183" t="str">
        <f>[1]店マスタ!B3258</f>
        <v>有限会社　チコーデンキ　Ｖ＆Ｖ</v>
      </c>
      <c r="C3259" s="183">
        <v>3</v>
      </c>
      <c r="D3259" s="183">
        <v>3</v>
      </c>
      <c r="E3259" s="183">
        <f>_xlfn.XLOOKUP(A3259,[2]Sheet1!$R:$R,[2]Sheet1!$AB:$AB,"",0)</f>
        <v>3</v>
      </c>
      <c r="F3259" s="183">
        <f>_xlfn.XLOOKUP($A3259,[3]【2026年03月度_全社】RFM客層一覧表データ!$A:$A,[3]【2026年03月度_全社】RFM客層一覧表データ!C:C,"",0)</f>
        <v>671</v>
      </c>
      <c r="G3259" s="183">
        <f>_xlfn.XLOOKUP($A3259,[3]【2026年03月度_全社】RFM客層一覧表データ!$A:$A,[3]【2026年03月度_全社】RFM客層一覧表データ!D:D,"",0)</f>
        <v>302</v>
      </c>
      <c r="H3259" s="183">
        <f>_xlfn.XLOOKUP($A3259,[3]【2026年03月度_全社】RFM客層一覧表データ!$A:$A,[3]【2026年03月度_全社】RFM客層一覧表データ!E:E,"",0)</f>
        <v>303</v>
      </c>
      <c r="I3259" s="183">
        <f>_xlfn.XLOOKUP($A3259,[3]【2026年03月度_全社】RFM客層一覧表データ!$A:$A,[3]【2026年03月度_全社】RFM客層一覧表データ!F:F,"",0)</f>
        <v>74</v>
      </c>
      <c r="J3259" s="183">
        <v>634</v>
      </c>
      <c r="K3259" s="183">
        <v>314</v>
      </c>
      <c r="L3259" s="183">
        <v>290</v>
      </c>
      <c r="M3259" s="183">
        <v>88</v>
      </c>
      <c r="N3259" s="183">
        <v>556</v>
      </c>
      <c r="O3259" s="183">
        <v>272</v>
      </c>
      <c r="P3259" s="183">
        <v>266</v>
      </c>
      <c r="Q3259" s="183">
        <v>58</v>
      </c>
      <c r="R3259" s="183">
        <v>548</v>
      </c>
      <c r="S3259" s="183">
        <v>255</v>
      </c>
      <c r="T3259" s="183">
        <v>252</v>
      </c>
      <c r="U3259" s="183">
        <v>60</v>
      </c>
      <c r="V3259" s="183">
        <v>529</v>
      </c>
      <c r="W3259" s="183">
        <v>223</v>
      </c>
      <c r="X3259" s="183">
        <v>252</v>
      </c>
      <c r="Y3259" s="183">
        <v>51</v>
      </c>
    </row>
    <row r="3260" spans="1:25" x14ac:dyDescent="0.2">
      <c r="A3260" s="184">
        <v>12404101</v>
      </c>
      <c r="B3260" s="183" t="str">
        <f>[1]店マスタ!B3259</f>
        <v>原田電器（株）</v>
      </c>
      <c r="C3260" s="183">
        <v>3</v>
      </c>
      <c r="D3260" s="183">
        <v>3</v>
      </c>
      <c r="E3260" s="183">
        <f>_xlfn.XLOOKUP(A3260,[2]Sheet1!$R:$R,[2]Sheet1!$AB:$AB,"",0)</f>
        <v>3</v>
      </c>
      <c r="F3260" s="183">
        <f>_xlfn.XLOOKUP($A3260,[3]【2026年03月度_全社】RFM客層一覧表データ!$A:$A,[3]【2026年03月度_全社】RFM客層一覧表データ!C:C,"",0)</f>
        <v>576</v>
      </c>
      <c r="G3260" s="183">
        <f>_xlfn.XLOOKUP($A3260,[3]【2026年03月度_全社】RFM客層一覧表データ!$A:$A,[3]【2026年03月度_全社】RFM客層一覧表データ!D:D,"",0)</f>
        <v>235</v>
      </c>
      <c r="H3260" s="183">
        <f>_xlfn.XLOOKUP($A3260,[3]【2026年03月度_全社】RFM客層一覧表データ!$A:$A,[3]【2026年03月度_全社】RFM客層一覧表データ!E:E,"",0)</f>
        <v>301</v>
      </c>
      <c r="I3260" s="183">
        <f>_xlfn.XLOOKUP($A3260,[3]【2026年03月度_全社】RFM客層一覧表データ!$A:$A,[3]【2026年03月度_全社】RFM客層一覧表データ!F:F,"",0)</f>
        <v>27</v>
      </c>
      <c r="J3260" s="183">
        <v>610</v>
      </c>
      <c r="K3260" s="183">
        <v>261</v>
      </c>
      <c r="L3260" s="183">
        <v>303</v>
      </c>
      <c r="M3260" s="183">
        <v>41</v>
      </c>
      <c r="N3260" s="183">
        <v>616</v>
      </c>
      <c r="O3260" s="183">
        <v>269</v>
      </c>
      <c r="P3260" s="183">
        <v>317</v>
      </c>
      <c r="Q3260" s="183">
        <v>48</v>
      </c>
      <c r="R3260" s="183">
        <v>648</v>
      </c>
      <c r="S3260" s="183">
        <v>249</v>
      </c>
      <c r="T3260" s="183">
        <v>322</v>
      </c>
      <c r="U3260" s="183">
        <v>28</v>
      </c>
      <c r="V3260" s="183">
        <v>696</v>
      </c>
      <c r="W3260" s="183">
        <v>238</v>
      </c>
      <c r="X3260" s="183">
        <v>347</v>
      </c>
      <c r="Y3260" s="183">
        <v>22</v>
      </c>
    </row>
    <row r="3261" spans="1:25" x14ac:dyDescent="0.2">
      <c r="A3261" s="184">
        <v>12404102</v>
      </c>
      <c r="B3261" s="183" t="str">
        <f>[1]店マスタ!B3260</f>
        <v>（有）　メトロ電器　本店</v>
      </c>
      <c r="C3261" s="183">
        <v>1.5</v>
      </c>
      <c r="D3261" s="183">
        <v>1.5</v>
      </c>
      <c r="E3261" s="183">
        <f>_xlfn.XLOOKUP(A3261,[2]Sheet1!$R:$R,[2]Sheet1!$AB:$AB,"",0)</f>
        <v>1.5</v>
      </c>
      <c r="F3261" s="183">
        <f>_xlfn.XLOOKUP($A3261,[3]【2026年03月度_全社】RFM客層一覧表データ!$A:$A,[3]【2026年03月度_全社】RFM客層一覧表データ!C:C,"",0)</f>
        <v>193</v>
      </c>
      <c r="G3261" s="183">
        <f>_xlfn.XLOOKUP($A3261,[3]【2026年03月度_全社】RFM客層一覧表データ!$A:$A,[3]【2026年03月度_全社】RFM客層一覧表データ!D:D,"",0)</f>
        <v>100</v>
      </c>
      <c r="H3261" s="183">
        <f>_xlfn.XLOOKUP($A3261,[3]【2026年03月度_全社】RFM客層一覧表データ!$A:$A,[3]【2026年03月度_全社】RFM客層一覧表データ!E:E,"",0)</f>
        <v>109</v>
      </c>
      <c r="I3261" s="183">
        <f>_xlfn.XLOOKUP($A3261,[3]【2026年03月度_全社】RFM客層一覧表データ!$A:$A,[3]【2026年03月度_全社】RFM客層一覧表データ!F:F,"",0)</f>
        <v>15</v>
      </c>
      <c r="J3261" s="183">
        <v>203</v>
      </c>
      <c r="K3261" s="183">
        <v>91</v>
      </c>
      <c r="L3261" s="183">
        <v>118</v>
      </c>
      <c r="M3261" s="183">
        <v>11</v>
      </c>
      <c r="N3261" s="183">
        <v>211</v>
      </c>
      <c r="O3261" s="183">
        <v>102</v>
      </c>
      <c r="P3261" s="183">
        <v>124</v>
      </c>
      <c r="Q3261" s="183">
        <v>13</v>
      </c>
      <c r="R3261" s="183">
        <v>216</v>
      </c>
      <c r="S3261" s="183">
        <v>105</v>
      </c>
      <c r="T3261" s="183">
        <v>141</v>
      </c>
      <c r="U3261" s="183">
        <v>10</v>
      </c>
      <c r="V3261" s="183">
        <v>228</v>
      </c>
      <c r="W3261" s="183">
        <v>107</v>
      </c>
      <c r="X3261" s="183">
        <v>140</v>
      </c>
      <c r="Y3261" s="183">
        <v>12</v>
      </c>
    </row>
    <row r="3262" spans="1:25" x14ac:dyDescent="0.2">
      <c r="A3262" s="184">
        <v>12404311</v>
      </c>
      <c r="B3262" s="183" t="str">
        <f>[1]店マスタ!B3261</f>
        <v>ドリームワン　ストックハウス</v>
      </c>
      <c r="C3262" s="183">
        <v>4.5</v>
      </c>
      <c r="D3262" s="183">
        <v>4.5</v>
      </c>
      <c r="E3262" s="183">
        <f>_xlfn.XLOOKUP(A3262,[2]Sheet1!$R:$R,[2]Sheet1!$AB:$AB,"",0)</f>
        <v>4.5</v>
      </c>
      <c r="F3262" s="183">
        <f>_xlfn.XLOOKUP($A3262,[3]【2026年03月度_全社】RFM客層一覧表データ!$A:$A,[3]【2026年03月度_全社】RFM客層一覧表データ!C:C,"",0)</f>
        <v>719</v>
      </c>
      <c r="G3262" s="183">
        <f>_xlfn.XLOOKUP($A3262,[3]【2026年03月度_全社】RFM客層一覧表データ!$A:$A,[3]【2026年03月度_全社】RFM客層一覧表データ!D:D,"",0)</f>
        <v>276</v>
      </c>
      <c r="H3262" s="183">
        <f>_xlfn.XLOOKUP($A3262,[3]【2026年03月度_全社】RFM客層一覧表データ!$A:$A,[3]【2026年03月度_全社】RFM客層一覧表データ!E:E,"",0)</f>
        <v>241</v>
      </c>
      <c r="I3262" s="183">
        <f>_xlfn.XLOOKUP($A3262,[3]【2026年03月度_全社】RFM客層一覧表データ!$A:$A,[3]【2026年03月度_全社】RFM客層一覧表データ!F:F,"",0)</f>
        <v>93</v>
      </c>
      <c r="J3262" s="183">
        <v>682</v>
      </c>
      <c r="K3262" s="183">
        <v>255</v>
      </c>
      <c r="L3262" s="183">
        <v>252</v>
      </c>
      <c r="M3262" s="183">
        <v>70</v>
      </c>
      <c r="N3262" s="183">
        <v>676</v>
      </c>
      <c r="O3262" s="183">
        <v>253</v>
      </c>
      <c r="P3262" s="183">
        <v>252</v>
      </c>
      <c r="Q3262" s="183">
        <v>60</v>
      </c>
      <c r="R3262" s="183">
        <v>687</v>
      </c>
      <c r="S3262" s="183">
        <v>289</v>
      </c>
      <c r="T3262" s="183">
        <v>255</v>
      </c>
      <c r="U3262" s="183">
        <v>84</v>
      </c>
      <c r="V3262" s="183">
        <v>652</v>
      </c>
      <c r="W3262" s="183">
        <v>252</v>
      </c>
      <c r="X3262" s="183">
        <v>258</v>
      </c>
      <c r="Y3262" s="183">
        <v>66</v>
      </c>
    </row>
    <row r="3263" spans="1:25" x14ac:dyDescent="0.2">
      <c r="A3263" s="184">
        <v>12404503</v>
      </c>
      <c r="B3263" s="183" t="str">
        <f>[1]店マスタ!B3262</f>
        <v>彩電館　あまかわ</v>
      </c>
      <c r="C3263" s="183">
        <v>2.5</v>
      </c>
      <c r="D3263" s="183">
        <v>1.5</v>
      </c>
      <c r="E3263" s="183">
        <f>_xlfn.XLOOKUP(A3263,[2]Sheet1!$R:$R,[2]Sheet1!$AB:$AB,"",0)</f>
        <v>1.5</v>
      </c>
      <c r="F3263" s="183">
        <f>_xlfn.XLOOKUP($A3263,[3]【2026年03月度_全社】RFM客層一覧表データ!$A:$A,[3]【2026年03月度_全社】RFM客層一覧表データ!C:C,"",0)</f>
        <v>585</v>
      </c>
      <c r="G3263" s="183">
        <f>_xlfn.XLOOKUP($A3263,[3]【2026年03月度_全社】RFM客層一覧表データ!$A:$A,[3]【2026年03月度_全社】RFM客層一覧表データ!D:D,"",0)</f>
        <v>230</v>
      </c>
      <c r="H3263" s="183">
        <f>_xlfn.XLOOKUP($A3263,[3]【2026年03月度_全社】RFM客層一覧表データ!$A:$A,[3]【2026年03月度_全社】RFM客層一覧表データ!E:E,"",0)</f>
        <v>222</v>
      </c>
      <c r="I3263" s="183">
        <f>_xlfn.XLOOKUP($A3263,[3]【2026年03月度_全社】RFM客層一覧表データ!$A:$A,[3]【2026年03月度_全社】RFM客層一覧表データ!F:F,"",0)</f>
        <v>57</v>
      </c>
      <c r="J3263" s="183">
        <v>609</v>
      </c>
      <c r="K3263" s="183">
        <v>209</v>
      </c>
      <c r="L3263" s="183">
        <v>225</v>
      </c>
      <c r="M3263" s="183">
        <v>39</v>
      </c>
      <c r="N3263" s="183">
        <v>628</v>
      </c>
      <c r="O3263" s="183">
        <v>231</v>
      </c>
      <c r="P3263" s="183">
        <v>223</v>
      </c>
      <c r="Q3263" s="183">
        <v>52</v>
      </c>
      <c r="R3263" s="183">
        <v>641</v>
      </c>
      <c r="S3263" s="183">
        <v>228</v>
      </c>
      <c r="T3263" s="183">
        <v>232</v>
      </c>
      <c r="U3263" s="183">
        <v>55</v>
      </c>
      <c r="V3263" s="183">
        <v>664</v>
      </c>
      <c r="W3263" s="183">
        <v>264</v>
      </c>
      <c r="X3263" s="183">
        <v>242</v>
      </c>
      <c r="Y3263" s="183">
        <v>69</v>
      </c>
    </row>
    <row r="3264" spans="1:25" x14ac:dyDescent="0.2">
      <c r="A3264" s="184">
        <v>12404538</v>
      </c>
      <c r="B3264" s="183" t="str">
        <f>[1]店マスタ!B3263</f>
        <v>須藤電機</v>
      </c>
      <c r="C3264" s="183">
        <v>1.5</v>
      </c>
      <c r="D3264" s="183">
        <v>1.5</v>
      </c>
      <c r="E3264" s="183">
        <f>_xlfn.XLOOKUP(A3264,[2]Sheet1!$R:$R,[2]Sheet1!$AB:$AB,"",0)</f>
        <v>1.5</v>
      </c>
      <c r="F3264" s="183" t="str">
        <f>_xlfn.XLOOKUP($A3264,[3]【2026年03月度_全社】RFM客層一覧表データ!$A:$A,[3]【2026年03月度_全社】RFM客層一覧表データ!C:C,"",0)</f>
        <v/>
      </c>
      <c r="G3264" s="183" t="str">
        <f>_xlfn.XLOOKUP($A3264,[3]【2026年03月度_全社】RFM客層一覧表データ!$A:$A,[3]【2026年03月度_全社】RFM客層一覧表データ!D:D,"",0)</f>
        <v/>
      </c>
      <c r="H3264" s="183" t="str">
        <f>_xlfn.XLOOKUP($A3264,[3]【2026年03月度_全社】RFM客層一覧表データ!$A:$A,[3]【2026年03月度_全社】RFM客層一覧表データ!E:E,"",0)</f>
        <v/>
      </c>
      <c r="I3264" s="183" t="str">
        <f>_xlfn.XLOOKUP($A3264,[3]【2026年03月度_全社】RFM客層一覧表データ!$A:$A,[3]【2026年03月度_全社】RFM客層一覧表データ!F:F,"",0)</f>
        <v/>
      </c>
      <c r="J3264" s="183">
        <v>136</v>
      </c>
      <c r="K3264" s="183">
        <v>39</v>
      </c>
      <c r="L3264" s="183">
        <v>61</v>
      </c>
      <c r="M3264" s="183">
        <v>4</v>
      </c>
      <c r="N3264" s="183">
        <v>219</v>
      </c>
      <c r="O3264" s="183">
        <v>81</v>
      </c>
      <c r="P3264" s="183">
        <v>120</v>
      </c>
      <c r="Q3264" s="183">
        <v>11</v>
      </c>
      <c r="R3264" s="183">
        <v>234</v>
      </c>
      <c r="S3264" s="183">
        <v>93</v>
      </c>
      <c r="T3264" s="183">
        <v>123</v>
      </c>
      <c r="U3264" s="183">
        <v>12</v>
      </c>
      <c r="V3264" s="183">
        <v>246</v>
      </c>
      <c r="W3264" s="183">
        <v>99</v>
      </c>
      <c r="X3264" s="183">
        <v>125</v>
      </c>
      <c r="Y3264" s="183">
        <v>16</v>
      </c>
    </row>
    <row r="3265" spans="1:25" x14ac:dyDescent="0.2">
      <c r="A3265" s="184">
        <v>12405206</v>
      </c>
      <c r="B3265" s="183" t="str">
        <f>[1]店マスタ!B3264</f>
        <v>（株）キョクナンドー　員弁店</v>
      </c>
      <c r="C3265" s="183">
        <v>2</v>
      </c>
      <c r="D3265" s="183">
        <v>0</v>
      </c>
      <c r="E3265" s="183" t="str">
        <f>_xlfn.XLOOKUP(A3265,[2]Sheet1!$R:$R,[2]Sheet1!$AB:$AB,"",0)</f>
        <v/>
      </c>
      <c r="F3265" s="183" t="str">
        <f>_xlfn.XLOOKUP($A3265,[3]【2026年03月度_全社】RFM客層一覧表データ!$A:$A,[3]【2026年03月度_全社】RFM客層一覧表データ!C:C,"",0)</f>
        <v/>
      </c>
      <c r="G3265" s="183" t="str">
        <f>_xlfn.XLOOKUP($A3265,[3]【2026年03月度_全社】RFM客層一覧表データ!$A:$A,[3]【2026年03月度_全社】RFM客層一覧表データ!D:D,"",0)</f>
        <v/>
      </c>
      <c r="H3265" s="183" t="str">
        <f>_xlfn.XLOOKUP($A3265,[3]【2026年03月度_全社】RFM客層一覧表データ!$A:$A,[3]【2026年03月度_全社】RFM客層一覧表データ!E:E,"",0)</f>
        <v/>
      </c>
      <c r="I3265" s="183" t="str">
        <f>_xlfn.XLOOKUP($A3265,[3]【2026年03月度_全社】RFM客層一覧表データ!$A:$A,[3]【2026年03月度_全社】RFM客層一覧表データ!F:F,"",0)</f>
        <v/>
      </c>
      <c r="J3265" s="183">
        <v>0</v>
      </c>
      <c r="K3265" s="183">
        <v>0</v>
      </c>
      <c r="L3265" s="183">
        <v>0</v>
      </c>
      <c r="M3265" s="183">
        <v>0</v>
      </c>
      <c r="N3265" s="183">
        <v>0</v>
      </c>
      <c r="O3265" s="183">
        <v>0</v>
      </c>
      <c r="P3265" s="183">
        <v>0</v>
      </c>
      <c r="Q3265" s="183">
        <v>0</v>
      </c>
      <c r="R3265" s="183">
        <v>0</v>
      </c>
      <c r="S3265" s="183">
        <v>0</v>
      </c>
      <c r="T3265" s="183">
        <v>0</v>
      </c>
      <c r="U3265" s="183">
        <v>0</v>
      </c>
      <c r="V3265" s="183">
        <v>4</v>
      </c>
      <c r="W3265" s="183">
        <v>0</v>
      </c>
      <c r="X3265" s="183">
        <v>0</v>
      </c>
      <c r="Y3265" s="183">
        <v>0</v>
      </c>
    </row>
    <row r="3266" spans="1:25" x14ac:dyDescent="0.2">
      <c r="A3266" s="184">
        <v>12405401</v>
      </c>
      <c r="B3266" s="183" t="str">
        <f>[1]店マスタ!B3265</f>
        <v>彩電館　たかはし</v>
      </c>
      <c r="C3266" s="183">
        <v>3</v>
      </c>
      <c r="D3266" s="183">
        <v>2</v>
      </c>
      <c r="E3266" s="183">
        <f>_xlfn.XLOOKUP(A3266,[2]Sheet1!$R:$R,[2]Sheet1!$AB:$AB,"",0)</f>
        <v>2</v>
      </c>
      <c r="F3266" s="183">
        <f>_xlfn.XLOOKUP($A3266,[3]【2026年03月度_全社】RFM客層一覧表データ!$A:$A,[3]【2026年03月度_全社】RFM客層一覧表データ!C:C,"",0)</f>
        <v>519</v>
      </c>
      <c r="G3266" s="183">
        <f>_xlfn.XLOOKUP($A3266,[3]【2026年03月度_全社】RFM客層一覧表データ!$A:$A,[3]【2026年03月度_全社】RFM客層一覧表データ!D:D,"",0)</f>
        <v>221</v>
      </c>
      <c r="H3266" s="183">
        <f>_xlfn.XLOOKUP($A3266,[3]【2026年03月度_全社】RFM客層一覧表データ!$A:$A,[3]【2026年03月度_全社】RFM客層一覧表データ!E:E,"",0)</f>
        <v>258</v>
      </c>
      <c r="I3266" s="183">
        <f>_xlfn.XLOOKUP($A3266,[3]【2026年03月度_全社】RFM客層一覧表データ!$A:$A,[3]【2026年03月度_全社】RFM客層一覧表データ!F:F,"",0)</f>
        <v>26</v>
      </c>
      <c r="J3266" s="183">
        <v>522</v>
      </c>
      <c r="K3266" s="183">
        <v>226</v>
      </c>
      <c r="L3266" s="183">
        <v>259</v>
      </c>
      <c r="M3266" s="183">
        <v>21</v>
      </c>
      <c r="N3266" s="183">
        <v>528</v>
      </c>
      <c r="O3266" s="183">
        <v>235</v>
      </c>
      <c r="P3266" s="183">
        <v>260</v>
      </c>
      <c r="Q3266" s="183">
        <v>25</v>
      </c>
      <c r="R3266" s="183">
        <v>547</v>
      </c>
      <c r="S3266" s="183">
        <v>255</v>
      </c>
      <c r="T3266" s="183">
        <v>272</v>
      </c>
      <c r="U3266" s="183">
        <v>38</v>
      </c>
      <c r="V3266" s="183">
        <v>549</v>
      </c>
      <c r="W3266" s="183">
        <v>256</v>
      </c>
      <c r="X3266" s="183">
        <v>275</v>
      </c>
      <c r="Y3266" s="183">
        <v>42</v>
      </c>
    </row>
    <row r="3267" spans="1:25" x14ac:dyDescent="0.2">
      <c r="A3267" s="184">
        <v>12405501</v>
      </c>
      <c r="B3267" s="183" t="str">
        <f>[1]店マスタ!B3266</f>
        <v>員弁）彩電館　たなか</v>
      </c>
      <c r="C3267" s="183">
        <v>2</v>
      </c>
      <c r="D3267" s="183">
        <v>2</v>
      </c>
      <c r="E3267" s="183">
        <f>_xlfn.XLOOKUP(A3267,[2]Sheet1!$R:$R,[2]Sheet1!$AB:$AB,"",0)</f>
        <v>2</v>
      </c>
      <c r="F3267" s="183">
        <f>_xlfn.XLOOKUP($A3267,[3]【2026年03月度_全社】RFM客層一覧表データ!$A:$A,[3]【2026年03月度_全社】RFM客層一覧表データ!C:C,"",0)</f>
        <v>232</v>
      </c>
      <c r="G3267" s="183">
        <f>_xlfn.XLOOKUP($A3267,[3]【2026年03月度_全社】RFM客層一覧表データ!$A:$A,[3]【2026年03月度_全社】RFM客層一覧表データ!D:D,"",0)</f>
        <v>72</v>
      </c>
      <c r="H3267" s="183">
        <f>_xlfn.XLOOKUP($A3267,[3]【2026年03月度_全社】RFM客層一覧表データ!$A:$A,[3]【2026年03月度_全社】RFM客層一覧表データ!E:E,"",0)</f>
        <v>102</v>
      </c>
      <c r="I3267" s="183">
        <f>_xlfn.XLOOKUP($A3267,[3]【2026年03月度_全社】RFM客層一覧表データ!$A:$A,[3]【2026年03月度_全社】RFM客層一覧表データ!F:F,"",0)</f>
        <v>8</v>
      </c>
      <c r="J3267" s="183">
        <v>245</v>
      </c>
      <c r="K3267" s="183">
        <v>101</v>
      </c>
      <c r="L3267" s="183">
        <v>117</v>
      </c>
      <c r="M3267" s="183">
        <v>10</v>
      </c>
      <c r="N3267" s="183">
        <v>255</v>
      </c>
      <c r="O3267" s="183">
        <v>102</v>
      </c>
      <c r="P3267" s="183">
        <v>123</v>
      </c>
      <c r="Q3267" s="183">
        <v>13</v>
      </c>
      <c r="R3267" s="183">
        <v>264</v>
      </c>
      <c r="S3267" s="183">
        <v>109</v>
      </c>
      <c r="T3267" s="183">
        <v>130</v>
      </c>
      <c r="U3267" s="183">
        <v>11</v>
      </c>
      <c r="V3267" s="183">
        <v>271</v>
      </c>
      <c r="W3267" s="183">
        <v>117</v>
      </c>
      <c r="X3267" s="183">
        <v>130</v>
      </c>
      <c r="Y3267" s="183">
        <v>19</v>
      </c>
    </row>
    <row r="3268" spans="1:25" x14ac:dyDescent="0.2">
      <c r="A3268" s="184">
        <v>12409001</v>
      </c>
      <c r="B3268" s="183" t="str">
        <f>[1]店マスタ!B3267</f>
        <v>（株）　エース</v>
      </c>
      <c r="C3268" s="183">
        <v>0</v>
      </c>
      <c r="D3268" s="183">
        <v>0</v>
      </c>
      <c r="E3268" s="183" t="str">
        <f>_xlfn.XLOOKUP(A3268,[2]Sheet1!$R:$R,[2]Sheet1!$AB:$AB,"",0)</f>
        <v/>
      </c>
      <c r="F3268" s="183" t="str">
        <f>_xlfn.XLOOKUP($A3268,[3]【2026年03月度_全社】RFM客層一覧表データ!$A:$A,[3]【2026年03月度_全社】RFM客層一覧表データ!C:C,"",0)</f>
        <v/>
      </c>
      <c r="G3268" s="183" t="str">
        <f>_xlfn.XLOOKUP($A3268,[3]【2026年03月度_全社】RFM客層一覧表データ!$A:$A,[3]【2026年03月度_全社】RFM客層一覧表データ!D:D,"",0)</f>
        <v/>
      </c>
      <c r="H3268" s="183" t="str">
        <f>_xlfn.XLOOKUP($A3268,[3]【2026年03月度_全社】RFM客層一覧表データ!$A:$A,[3]【2026年03月度_全社】RFM客層一覧表データ!E:E,"",0)</f>
        <v/>
      </c>
      <c r="I3268" s="183" t="str">
        <f>_xlfn.XLOOKUP($A3268,[3]【2026年03月度_全社】RFM客層一覧表データ!$A:$A,[3]【2026年03月度_全社】RFM客層一覧表データ!F:F,"",0)</f>
        <v/>
      </c>
      <c r="J3268" s="183">
        <v>0</v>
      </c>
      <c r="K3268" s="183">
        <v>0</v>
      </c>
      <c r="L3268" s="183">
        <v>0</v>
      </c>
      <c r="M3268" s="183">
        <v>0</v>
      </c>
      <c r="N3268" s="183">
        <v>0</v>
      </c>
      <c r="O3268" s="183">
        <v>0</v>
      </c>
      <c r="P3268" s="183">
        <v>0</v>
      </c>
      <c r="Q3268" s="183">
        <v>0</v>
      </c>
      <c r="R3268" s="183">
        <v>0</v>
      </c>
      <c r="S3268" s="183">
        <v>0</v>
      </c>
      <c r="T3268" s="183">
        <v>0</v>
      </c>
      <c r="U3268" s="183">
        <v>0</v>
      </c>
      <c r="V3268" s="183">
        <v>0</v>
      </c>
      <c r="W3268" s="183">
        <v>0</v>
      </c>
      <c r="X3268" s="183">
        <v>0</v>
      </c>
      <c r="Y3268" s="183">
        <v>0</v>
      </c>
    </row>
    <row r="3269" spans="1:25" x14ac:dyDescent="0.2">
      <c r="A3269" s="184">
        <v>12409002</v>
      </c>
      <c r="B3269" s="183" t="str">
        <f>[1]店マスタ!B3268</f>
        <v>サウンドエース</v>
      </c>
      <c r="C3269" s="183">
        <v>3.5</v>
      </c>
      <c r="D3269" s="183">
        <v>1.5</v>
      </c>
      <c r="E3269" s="183">
        <f>_xlfn.XLOOKUP(A3269,[2]Sheet1!$R:$R,[2]Sheet1!$AB:$AB,"",0)</f>
        <v>1.5</v>
      </c>
      <c r="F3269" s="183" t="str">
        <f>_xlfn.XLOOKUP($A3269,[3]【2026年03月度_全社】RFM客層一覧表データ!$A:$A,[3]【2026年03月度_全社】RFM客層一覧表データ!C:C,"",0)</f>
        <v/>
      </c>
      <c r="G3269" s="183" t="str">
        <f>_xlfn.XLOOKUP($A3269,[3]【2026年03月度_全社】RFM客層一覧表データ!$A:$A,[3]【2026年03月度_全社】RFM客層一覧表データ!D:D,"",0)</f>
        <v/>
      </c>
      <c r="H3269" s="183" t="str">
        <f>_xlfn.XLOOKUP($A3269,[3]【2026年03月度_全社】RFM客層一覧表データ!$A:$A,[3]【2026年03月度_全社】RFM客層一覧表データ!E:E,"",0)</f>
        <v/>
      </c>
      <c r="I3269" s="183" t="str">
        <f>_xlfn.XLOOKUP($A3269,[3]【2026年03月度_全社】RFM客層一覧表データ!$A:$A,[3]【2026年03月度_全社】RFM客層一覧表データ!F:F,"",0)</f>
        <v/>
      </c>
      <c r="J3269" s="183">
        <v>0</v>
      </c>
      <c r="K3269" s="183">
        <v>0</v>
      </c>
      <c r="L3269" s="183">
        <v>0</v>
      </c>
      <c r="M3269" s="183">
        <v>0</v>
      </c>
      <c r="N3269" s="183">
        <v>0</v>
      </c>
      <c r="O3269" s="183">
        <v>0</v>
      </c>
      <c r="P3269" s="183">
        <v>0</v>
      </c>
      <c r="Q3269" s="183">
        <v>0</v>
      </c>
      <c r="R3269" s="183">
        <v>0</v>
      </c>
      <c r="S3269" s="183">
        <v>0</v>
      </c>
      <c r="T3269" s="183">
        <v>0</v>
      </c>
      <c r="U3269" s="183">
        <v>0</v>
      </c>
      <c r="V3269" s="183">
        <v>0</v>
      </c>
      <c r="W3269" s="183">
        <v>0</v>
      </c>
      <c r="X3269" s="183">
        <v>0</v>
      </c>
      <c r="Y3269" s="183">
        <v>0</v>
      </c>
    </row>
    <row r="3270" spans="1:25" x14ac:dyDescent="0.2">
      <c r="A3270" s="184">
        <v>12409005</v>
      </c>
      <c r="B3270" s="183" t="str">
        <f>[1]店マスタ!B3269</f>
        <v>家電屋エース</v>
      </c>
      <c r="C3270" s="183">
        <v>4.5</v>
      </c>
      <c r="D3270" s="183">
        <v>3.5</v>
      </c>
      <c r="E3270" s="183">
        <f>_xlfn.XLOOKUP(A3270,[2]Sheet1!$R:$R,[2]Sheet1!$AB:$AB,"",0)</f>
        <v>3.5</v>
      </c>
      <c r="F3270" s="183" t="str">
        <f>_xlfn.XLOOKUP($A3270,[3]【2026年03月度_全社】RFM客層一覧表データ!$A:$A,[3]【2026年03月度_全社】RFM客層一覧表データ!C:C,"",0)</f>
        <v/>
      </c>
      <c r="G3270" s="183" t="str">
        <f>_xlfn.XLOOKUP($A3270,[3]【2026年03月度_全社】RFM客層一覧表データ!$A:$A,[3]【2026年03月度_全社】RFM客層一覧表データ!D:D,"",0)</f>
        <v/>
      </c>
      <c r="H3270" s="183" t="str">
        <f>_xlfn.XLOOKUP($A3270,[3]【2026年03月度_全社】RFM客層一覧表データ!$A:$A,[3]【2026年03月度_全社】RFM客層一覧表データ!E:E,"",0)</f>
        <v/>
      </c>
      <c r="I3270" s="183" t="str">
        <f>_xlfn.XLOOKUP($A3270,[3]【2026年03月度_全社】RFM客層一覧表データ!$A:$A,[3]【2026年03月度_全社】RFM客層一覧表データ!F:F,"",0)</f>
        <v/>
      </c>
      <c r="J3270" s="183">
        <v>0</v>
      </c>
      <c r="K3270" s="183">
        <v>0</v>
      </c>
      <c r="L3270" s="183">
        <v>0</v>
      </c>
      <c r="M3270" s="183">
        <v>0</v>
      </c>
      <c r="N3270" s="183">
        <v>0</v>
      </c>
      <c r="O3270" s="183">
        <v>0</v>
      </c>
      <c r="P3270" s="183">
        <v>0</v>
      </c>
      <c r="Q3270" s="183">
        <v>0</v>
      </c>
      <c r="R3270" s="183">
        <v>0</v>
      </c>
      <c r="S3270" s="183">
        <v>0</v>
      </c>
      <c r="T3270" s="183">
        <v>0</v>
      </c>
      <c r="U3270" s="183">
        <v>0</v>
      </c>
      <c r="V3270" s="183">
        <v>0</v>
      </c>
      <c r="W3270" s="183">
        <v>0</v>
      </c>
      <c r="X3270" s="183">
        <v>0</v>
      </c>
      <c r="Y3270" s="183">
        <v>0</v>
      </c>
    </row>
    <row r="3271" spans="1:25" x14ac:dyDescent="0.2">
      <c r="A3271" s="184">
        <v>12409006</v>
      </c>
      <c r="B3271" s="183" t="str">
        <f>[1]店マスタ!B3270</f>
        <v>エジソン</v>
      </c>
      <c r="C3271" s="183">
        <v>2</v>
      </c>
      <c r="D3271" s="183">
        <v>2</v>
      </c>
      <c r="E3271" s="183">
        <f>_xlfn.XLOOKUP(A3271,[2]Sheet1!$R:$R,[2]Sheet1!$AB:$AB,"",0)</f>
        <v>2</v>
      </c>
      <c r="F3271" s="183" t="str">
        <f>_xlfn.XLOOKUP($A3271,[3]【2026年03月度_全社】RFM客層一覧表データ!$A:$A,[3]【2026年03月度_全社】RFM客層一覧表データ!C:C,"",0)</f>
        <v/>
      </c>
      <c r="G3271" s="183" t="str">
        <f>_xlfn.XLOOKUP($A3271,[3]【2026年03月度_全社】RFM客層一覧表データ!$A:$A,[3]【2026年03月度_全社】RFM客層一覧表データ!D:D,"",0)</f>
        <v/>
      </c>
      <c r="H3271" s="183" t="str">
        <f>_xlfn.XLOOKUP($A3271,[3]【2026年03月度_全社】RFM客層一覧表データ!$A:$A,[3]【2026年03月度_全社】RFM客層一覧表データ!E:E,"",0)</f>
        <v/>
      </c>
      <c r="I3271" s="183" t="str">
        <f>_xlfn.XLOOKUP($A3271,[3]【2026年03月度_全社】RFM客層一覧表データ!$A:$A,[3]【2026年03月度_全社】RFM客層一覧表データ!F:F,"",0)</f>
        <v/>
      </c>
      <c r="J3271" s="183">
        <v>0</v>
      </c>
      <c r="K3271" s="183">
        <v>0</v>
      </c>
      <c r="L3271" s="183">
        <v>0</v>
      </c>
      <c r="M3271" s="183">
        <v>0</v>
      </c>
      <c r="N3271" s="183">
        <v>0</v>
      </c>
      <c r="O3271" s="183">
        <v>0</v>
      </c>
      <c r="P3271" s="183">
        <v>0</v>
      </c>
      <c r="Q3271" s="183">
        <v>0</v>
      </c>
      <c r="R3271" s="183">
        <v>0</v>
      </c>
      <c r="S3271" s="183">
        <v>0</v>
      </c>
      <c r="T3271" s="183">
        <v>0</v>
      </c>
      <c r="U3271" s="183">
        <v>0</v>
      </c>
      <c r="V3271" s="183">
        <v>0</v>
      </c>
      <c r="W3271" s="183">
        <v>0</v>
      </c>
      <c r="X3271" s="183">
        <v>0</v>
      </c>
      <c r="Y3271" s="183">
        <v>0</v>
      </c>
    </row>
    <row r="3272" spans="1:25" x14ac:dyDescent="0.2">
      <c r="A3272" s="184">
        <v>12409011</v>
      </c>
      <c r="B3272" s="183" t="str">
        <f>[1]店マスタ!B3271</f>
        <v>伊勢米穀企業組合</v>
      </c>
      <c r="C3272" s="183">
        <v>0</v>
      </c>
      <c r="D3272" s="183">
        <v>3</v>
      </c>
      <c r="E3272" s="183">
        <f>_xlfn.XLOOKUP(A3272,[2]Sheet1!$R:$R,[2]Sheet1!$AB:$AB,"",0)</f>
        <v>3</v>
      </c>
      <c r="F3272" s="183" t="str">
        <f>_xlfn.XLOOKUP($A3272,[3]【2026年03月度_全社】RFM客層一覧表データ!$A:$A,[3]【2026年03月度_全社】RFM客層一覧表データ!C:C,"",0)</f>
        <v/>
      </c>
      <c r="G3272" s="183" t="str">
        <f>_xlfn.XLOOKUP($A3272,[3]【2026年03月度_全社】RFM客層一覧表データ!$A:$A,[3]【2026年03月度_全社】RFM客層一覧表データ!D:D,"",0)</f>
        <v/>
      </c>
      <c r="H3272" s="183" t="str">
        <f>_xlfn.XLOOKUP($A3272,[3]【2026年03月度_全社】RFM客層一覧表データ!$A:$A,[3]【2026年03月度_全社】RFM客層一覧表データ!E:E,"",0)</f>
        <v/>
      </c>
      <c r="I3272" s="183" t="str">
        <f>_xlfn.XLOOKUP($A3272,[3]【2026年03月度_全社】RFM客層一覧表データ!$A:$A,[3]【2026年03月度_全社】RFM客層一覧表データ!F:F,"",0)</f>
        <v/>
      </c>
      <c r="J3272" s="183">
        <v>0</v>
      </c>
      <c r="K3272" s="183">
        <v>0</v>
      </c>
      <c r="L3272" s="183">
        <v>0</v>
      </c>
      <c r="M3272" s="183">
        <v>0</v>
      </c>
      <c r="N3272" s="183">
        <v>0</v>
      </c>
      <c r="O3272" s="183">
        <v>0</v>
      </c>
      <c r="P3272" s="183">
        <v>0</v>
      </c>
      <c r="Q3272" s="183">
        <v>0</v>
      </c>
      <c r="R3272" s="183">
        <v>0</v>
      </c>
      <c r="S3272" s="183">
        <v>0</v>
      </c>
      <c r="T3272" s="183">
        <v>0</v>
      </c>
      <c r="U3272" s="183">
        <v>0</v>
      </c>
      <c r="V3272" s="183">
        <v>0</v>
      </c>
      <c r="W3272" s="183">
        <v>0</v>
      </c>
      <c r="X3272" s="183">
        <v>0</v>
      </c>
      <c r="Y3272" s="183">
        <v>0</v>
      </c>
    </row>
    <row r="3273" spans="1:25" x14ac:dyDescent="0.2">
      <c r="A3273" s="184">
        <v>12409018</v>
      </c>
      <c r="B3273" s="183" t="str">
        <f>[1]店マスタ!B3272</f>
        <v>山本電気ＭＩＮＡＴＯ２１</v>
      </c>
      <c r="C3273" s="183">
        <v>1</v>
      </c>
      <c r="D3273" s="183">
        <v>1</v>
      </c>
      <c r="E3273" s="183">
        <f>_xlfn.XLOOKUP(A3273,[2]Sheet1!$R:$R,[2]Sheet1!$AB:$AB,"",0)</f>
        <v>1</v>
      </c>
      <c r="F3273" s="183" t="str">
        <f>_xlfn.XLOOKUP($A3273,[3]【2026年03月度_全社】RFM客層一覧表データ!$A:$A,[3]【2026年03月度_全社】RFM客層一覧表データ!C:C,"",0)</f>
        <v/>
      </c>
      <c r="G3273" s="183" t="str">
        <f>_xlfn.XLOOKUP($A3273,[3]【2026年03月度_全社】RFM客層一覧表データ!$A:$A,[3]【2026年03月度_全社】RFM客層一覧表データ!D:D,"",0)</f>
        <v/>
      </c>
      <c r="H3273" s="183" t="str">
        <f>_xlfn.XLOOKUP($A3273,[3]【2026年03月度_全社】RFM客層一覧表データ!$A:$A,[3]【2026年03月度_全社】RFM客層一覧表データ!E:E,"",0)</f>
        <v/>
      </c>
      <c r="I3273" s="183" t="str">
        <f>_xlfn.XLOOKUP($A3273,[3]【2026年03月度_全社】RFM客層一覧表データ!$A:$A,[3]【2026年03月度_全社】RFM客層一覧表データ!F:F,"",0)</f>
        <v/>
      </c>
      <c r="J3273" s="183">
        <v>0</v>
      </c>
      <c r="K3273" s="183">
        <v>0</v>
      </c>
      <c r="L3273" s="183">
        <v>0</v>
      </c>
      <c r="M3273" s="183">
        <v>0</v>
      </c>
      <c r="N3273" s="183">
        <v>0</v>
      </c>
      <c r="O3273" s="183">
        <v>0</v>
      </c>
      <c r="P3273" s="183">
        <v>0</v>
      </c>
      <c r="Q3273" s="183">
        <v>0</v>
      </c>
      <c r="R3273" s="183">
        <v>0</v>
      </c>
      <c r="S3273" s="183">
        <v>0</v>
      </c>
      <c r="T3273" s="183">
        <v>0</v>
      </c>
      <c r="U3273" s="183">
        <v>0</v>
      </c>
      <c r="V3273" s="183">
        <v>0</v>
      </c>
      <c r="W3273" s="183">
        <v>0</v>
      </c>
      <c r="X3273" s="183">
        <v>0</v>
      </c>
      <c r="Y3273" s="183">
        <v>0</v>
      </c>
    </row>
    <row r="3274" spans="1:25" x14ac:dyDescent="0.2">
      <c r="A3274" s="184">
        <v>12409019</v>
      </c>
      <c r="B3274" s="183" t="str">
        <f>[1]店マスタ!B3273</f>
        <v>山本電気ＴＯＷＮ２３</v>
      </c>
      <c r="C3274" s="183">
        <v>0</v>
      </c>
      <c r="D3274" s="183">
        <v>0</v>
      </c>
      <c r="E3274" s="183" t="str">
        <f>_xlfn.XLOOKUP(A3274,[2]Sheet1!$R:$R,[2]Sheet1!$AB:$AB,"",0)</f>
        <v/>
      </c>
      <c r="F3274" s="183">
        <f>_xlfn.XLOOKUP($A3274,[3]【2026年03月度_全社】RFM客層一覧表データ!$A:$A,[3]【2026年03月度_全社】RFM客層一覧表データ!C:C,"",0)</f>
        <v>396</v>
      </c>
      <c r="G3274" s="183">
        <f>_xlfn.XLOOKUP($A3274,[3]【2026年03月度_全社】RFM客層一覧表データ!$A:$A,[3]【2026年03月度_全社】RFM客層一覧表データ!D:D,"",0)</f>
        <v>141</v>
      </c>
      <c r="H3274" s="183">
        <f>_xlfn.XLOOKUP($A3274,[3]【2026年03月度_全社】RFM客層一覧表データ!$A:$A,[3]【2026年03月度_全社】RFM客層一覧表データ!E:E,"",0)</f>
        <v>164</v>
      </c>
      <c r="I3274" s="183">
        <f>_xlfn.XLOOKUP($A3274,[3]【2026年03月度_全社】RFM客層一覧表データ!$A:$A,[3]【2026年03月度_全社】RFM客層一覧表データ!F:F,"",0)</f>
        <v>25</v>
      </c>
      <c r="J3274" s="183">
        <v>425</v>
      </c>
      <c r="K3274" s="183">
        <v>147</v>
      </c>
      <c r="L3274" s="183">
        <v>166</v>
      </c>
      <c r="M3274" s="183">
        <v>28</v>
      </c>
      <c r="N3274" s="183">
        <v>465</v>
      </c>
      <c r="O3274" s="183">
        <v>153</v>
      </c>
      <c r="P3274" s="183">
        <v>178</v>
      </c>
      <c r="Q3274" s="183">
        <v>27</v>
      </c>
      <c r="R3274" s="183">
        <v>545</v>
      </c>
      <c r="S3274" s="183">
        <v>163</v>
      </c>
      <c r="T3274" s="183">
        <v>200</v>
      </c>
      <c r="U3274" s="183">
        <v>30</v>
      </c>
      <c r="V3274" s="183">
        <v>802</v>
      </c>
      <c r="W3274" s="183">
        <v>184</v>
      </c>
      <c r="X3274" s="183">
        <v>237</v>
      </c>
      <c r="Y3274" s="183">
        <v>41</v>
      </c>
    </row>
    <row r="3275" spans="1:25" x14ac:dyDescent="0.2">
      <c r="A3275" s="184">
        <v>12409031</v>
      </c>
      <c r="B3275" s="183" t="str">
        <f>[1]店マスタ!B3274</f>
        <v>パナ　電気</v>
      </c>
      <c r="C3275" s="183">
        <v>1.5</v>
      </c>
      <c r="D3275" s="183">
        <v>0</v>
      </c>
      <c r="E3275" s="183" t="str">
        <f>_xlfn.XLOOKUP(A3275,[2]Sheet1!$R:$R,[2]Sheet1!$AB:$AB,"",0)</f>
        <v/>
      </c>
      <c r="F3275" s="183" t="str">
        <f>_xlfn.XLOOKUP($A3275,[3]【2026年03月度_全社】RFM客層一覧表データ!$A:$A,[3]【2026年03月度_全社】RFM客層一覧表データ!C:C,"",0)</f>
        <v/>
      </c>
      <c r="G3275" s="183" t="str">
        <f>_xlfn.XLOOKUP($A3275,[3]【2026年03月度_全社】RFM客層一覧表データ!$A:$A,[3]【2026年03月度_全社】RFM客層一覧表データ!D:D,"",0)</f>
        <v/>
      </c>
      <c r="H3275" s="183" t="str">
        <f>_xlfn.XLOOKUP($A3275,[3]【2026年03月度_全社】RFM客層一覧表データ!$A:$A,[3]【2026年03月度_全社】RFM客層一覧表データ!E:E,"",0)</f>
        <v/>
      </c>
      <c r="I3275" s="183" t="str">
        <f>_xlfn.XLOOKUP($A3275,[3]【2026年03月度_全社】RFM客層一覧表データ!$A:$A,[3]【2026年03月度_全社】RFM客層一覧表データ!F:F,"",0)</f>
        <v/>
      </c>
      <c r="J3275" s="183">
        <v>0</v>
      </c>
      <c r="K3275" s="183">
        <v>0</v>
      </c>
      <c r="L3275" s="183">
        <v>0</v>
      </c>
      <c r="M3275" s="183">
        <v>0</v>
      </c>
      <c r="N3275" s="183">
        <v>0</v>
      </c>
      <c r="O3275" s="183">
        <v>0</v>
      </c>
      <c r="P3275" s="183">
        <v>0</v>
      </c>
      <c r="Q3275" s="183">
        <v>0</v>
      </c>
      <c r="R3275" s="183">
        <v>0</v>
      </c>
      <c r="S3275" s="183">
        <v>0</v>
      </c>
      <c r="T3275" s="183">
        <v>0</v>
      </c>
      <c r="U3275" s="183">
        <v>0</v>
      </c>
      <c r="V3275" s="183">
        <v>0</v>
      </c>
      <c r="W3275" s="183">
        <v>0</v>
      </c>
      <c r="X3275" s="183">
        <v>0</v>
      </c>
      <c r="Y3275" s="183">
        <v>0</v>
      </c>
    </row>
    <row r="3276" spans="1:25" x14ac:dyDescent="0.2">
      <c r="A3276" s="184">
        <v>12409055</v>
      </c>
      <c r="B3276" s="183" t="str">
        <f>[1]店マスタ!B3275</f>
        <v>彩電館チヨダ</v>
      </c>
      <c r="C3276" s="183">
        <v>4.5</v>
      </c>
      <c r="D3276" s="183">
        <v>4.5</v>
      </c>
      <c r="E3276" s="183">
        <f>_xlfn.XLOOKUP(A3276,[2]Sheet1!$R:$R,[2]Sheet1!$AB:$AB,"",0)</f>
        <v>4.5</v>
      </c>
      <c r="F3276" s="183">
        <f>_xlfn.XLOOKUP($A3276,[3]【2026年03月度_全社】RFM客層一覧表データ!$A:$A,[3]【2026年03月度_全社】RFM客層一覧表データ!C:C,"",0)</f>
        <v>1104</v>
      </c>
      <c r="G3276" s="183">
        <f>_xlfn.XLOOKUP($A3276,[3]【2026年03月度_全社】RFM客層一覧表データ!$A:$A,[3]【2026年03月度_全社】RFM客層一覧表データ!D:D,"",0)</f>
        <v>528</v>
      </c>
      <c r="H3276" s="183">
        <f>_xlfn.XLOOKUP($A3276,[3]【2026年03月度_全社】RFM客層一覧表データ!$A:$A,[3]【2026年03月度_全社】RFM客層一覧表データ!E:E,"",0)</f>
        <v>662</v>
      </c>
      <c r="I3276" s="183">
        <f>_xlfn.XLOOKUP($A3276,[3]【2026年03月度_全社】RFM客層一覧表データ!$A:$A,[3]【2026年03月度_全社】RFM客層一覧表データ!F:F,"",0)</f>
        <v>64</v>
      </c>
      <c r="J3276" s="183">
        <v>1111</v>
      </c>
      <c r="K3276" s="183">
        <v>552</v>
      </c>
      <c r="L3276" s="183">
        <v>666</v>
      </c>
      <c r="M3276" s="183">
        <v>65</v>
      </c>
      <c r="N3276" s="183">
        <v>1105</v>
      </c>
      <c r="O3276" s="183">
        <v>565</v>
      </c>
      <c r="P3276" s="183">
        <v>692</v>
      </c>
      <c r="Q3276" s="183">
        <v>56</v>
      </c>
      <c r="R3276" s="183">
        <v>1106</v>
      </c>
      <c r="S3276" s="183">
        <v>599</v>
      </c>
      <c r="T3276" s="183">
        <v>699</v>
      </c>
      <c r="U3276" s="183">
        <v>59</v>
      </c>
      <c r="V3276" s="183">
        <v>1115</v>
      </c>
      <c r="W3276" s="183">
        <v>596</v>
      </c>
      <c r="X3276" s="183">
        <v>704</v>
      </c>
      <c r="Y3276" s="183">
        <v>64</v>
      </c>
    </row>
    <row r="3277" spans="1:25" x14ac:dyDescent="0.2">
      <c r="A3277" s="184">
        <v>12409056</v>
      </c>
      <c r="B3277" s="183" t="str">
        <f>[1]店マスタ!B3276</f>
        <v>彩電館　チヨダ　オカモト</v>
      </c>
      <c r="C3277" s="183">
        <v>3.5</v>
      </c>
      <c r="D3277" s="183">
        <v>3.5</v>
      </c>
      <c r="E3277" s="183">
        <f>_xlfn.XLOOKUP(A3277,[2]Sheet1!$R:$R,[2]Sheet1!$AB:$AB,"",0)</f>
        <v>3.5</v>
      </c>
      <c r="F3277" s="183">
        <f>_xlfn.XLOOKUP($A3277,[3]【2026年03月度_全社】RFM客層一覧表データ!$A:$A,[3]【2026年03月度_全社】RFM客層一覧表データ!C:C,"",0)</f>
        <v>653</v>
      </c>
      <c r="G3277" s="183">
        <f>_xlfn.XLOOKUP($A3277,[3]【2026年03月度_全社】RFM客層一覧表データ!$A:$A,[3]【2026年03月度_全社】RFM客層一覧表データ!D:D,"",0)</f>
        <v>305</v>
      </c>
      <c r="H3277" s="183">
        <f>_xlfn.XLOOKUP($A3277,[3]【2026年03月度_全社】RFM客層一覧表データ!$A:$A,[3]【2026年03月度_全社】RFM客層一覧表データ!E:E,"",0)</f>
        <v>357</v>
      </c>
      <c r="I3277" s="183">
        <f>_xlfn.XLOOKUP($A3277,[3]【2026年03月度_全社】RFM客層一覧表データ!$A:$A,[3]【2026年03月度_全社】RFM客層一覧表データ!F:F,"",0)</f>
        <v>52</v>
      </c>
      <c r="J3277" s="183">
        <v>653</v>
      </c>
      <c r="K3277" s="183">
        <v>294</v>
      </c>
      <c r="L3277" s="183">
        <v>374</v>
      </c>
      <c r="M3277" s="183">
        <v>42</v>
      </c>
      <c r="N3277" s="183">
        <v>656</v>
      </c>
      <c r="O3277" s="183">
        <v>290</v>
      </c>
      <c r="P3277" s="183">
        <v>382</v>
      </c>
      <c r="Q3277" s="183">
        <v>35</v>
      </c>
      <c r="R3277" s="183">
        <v>676</v>
      </c>
      <c r="S3277" s="183">
        <v>296</v>
      </c>
      <c r="T3277" s="183">
        <v>379</v>
      </c>
      <c r="U3277" s="183">
        <v>41</v>
      </c>
      <c r="V3277" s="183">
        <v>674</v>
      </c>
      <c r="W3277" s="183">
        <v>313</v>
      </c>
      <c r="X3277" s="183">
        <v>395</v>
      </c>
      <c r="Y3277" s="183">
        <v>40</v>
      </c>
    </row>
    <row r="3278" spans="1:25" x14ac:dyDescent="0.2">
      <c r="A3278" s="184">
        <v>12409058</v>
      </c>
      <c r="B3278" s="183" t="str">
        <f>[1]店マスタ!B3277</f>
        <v>彩電館　ツムラ</v>
      </c>
      <c r="C3278" s="183">
        <v>2.5</v>
      </c>
      <c r="D3278" s="183">
        <v>2.5</v>
      </c>
      <c r="E3278" s="183">
        <f>_xlfn.XLOOKUP(A3278,[2]Sheet1!$R:$R,[2]Sheet1!$AB:$AB,"",0)</f>
        <v>2.5</v>
      </c>
      <c r="F3278" s="183">
        <f>_xlfn.XLOOKUP($A3278,[3]【2026年03月度_全社】RFM客層一覧表データ!$A:$A,[3]【2026年03月度_全社】RFM客層一覧表データ!C:C,"",0)</f>
        <v>214</v>
      </c>
      <c r="G3278" s="183">
        <f>_xlfn.XLOOKUP($A3278,[3]【2026年03月度_全社】RFM客層一覧表データ!$A:$A,[3]【2026年03月度_全社】RFM客層一覧表データ!D:D,"",0)</f>
        <v>129</v>
      </c>
      <c r="H3278" s="183">
        <f>_xlfn.XLOOKUP($A3278,[3]【2026年03月度_全社】RFM客層一覧表データ!$A:$A,[3]【2026年03月度_全社】RFM客層一覧表データ!E:E,"",0)</f>
        <v>150</v>
      </c>
      <c r="I3278" s="183">
        <f>_xlfn.XLOOKUP($A3278,[3]【2026年03月度_全社】RFM客層一覧表データ!$A:$A,[3]【2026年03月度_全社】RFM客層一覧表データ!F:F,"",0)</f>
        <v>9</v>
      </c>
      <c r="J3278" s="183">
        <v>214</v>
      </c>
      <c r="K3278" s="183">
        <v>121</v>
      </c>
      <c r="L3278" s="183">
        <v>154</v>
      </c>
      <c r="M3278" s="183">
        <v>7</v>
      </c>
      <c r="N3278" s="183">
        <v>220</v>
      </c>
      <c r="O3278" s="183">
        <v>135</v>
      </c>
      <c r="P3278" s="183">
        <v>162</v>
      </c>
      <c r="Q3278" s="183">
        <v>4</v>
      </c>
      <c r="R3278" s="183">
        <v>237</v>
      </c>
      <c r="S3278" s="183">
        <v>137</v>
      </c>
      <c r="T3278" s="183">
        <v>165</v>
      </c>
      <c r="U3278" s="183">
        <v>7</v>
      </c>
      <c r="V3278" s="183">
        <v>248</v>
      </c>
      <c r="W3278" s="183">
        <v>125</v>
      </c>
      <c r="X3278" s="183">
        <v>166</v>
      </c>
      <c r="Y3278" s="183">
        <v>8</v>
      </c>
    </row>
    <row r="3279" spans="1:25" x14ac:dyDescent="0.2">
      <c r="A3279" s="184">
        <v>12409087</v>
      </c>
      <c r="B3279" s="183" t="str">
        <f>[1]店マスタ!B3278</f>
        <v>彩電館　ウシバ</v>
      </c>
      <c r="C3279" s="183">
        <v>1.5</v>
      </c>
      <c r="D3279" s="183">
        <v>1.5</v>
      </c>
      <c r="E3279" s="183">
        <f>_xlfn.XLOOKUP(A3279,[2]Sheet1!$R:$R,[2]Sheet1!$AB:$AB,"",0)</f>
        <v>1.5</v>
      </c>
      <c r="F3279" s="183" t="str">
        <f>_xlfn.XLOOKUP($A3279,[3]【2026年03月度_全社】RFM客層一覧表データ!$A:$A,[3]【2026年03月度_全社】RFM客層一覧表データ!C:C,"",0)</f>
        <v/>
      </c>
      <c r="G3279" s="183" t="str">
        <f>_xlfn.XLOOKUP($A3279,[3]【2026年03月度_全社】RFM客層一覧表データ!$A:$A,[3]【2026年03月度_全社】RFM客層一覧表データ!D:D,"",0)</f>
        <v/>
      </c>
      <c r="H3279" s="183" t="str">
        <f>_xlfn.XLOOKUP($A3279,[3]【2026年03月度_全社】RFM客層一覧表データ!$A:$A,[3]【2026年03月度_全社】RFM客層一覧表データ!E:E,"",0)</f>
        <v/>
      </c>
      <c r="I3279" s="183" t="str">
        <f>_xlfn.XLOOKUP($A3279,[3]【2026年03月度_全社】RFM客層一覧表データ!$A:$A,[3]【2026年03月度_全社】RFM客層一覧表データ!F:F,"",0)</f>
        <v/>
      </c>
      <c r="J3279" s="183">
        <v>0</v>
      </c>
      <c r="K3279" s="183">
        <v>0</v>
      </c>
      <c r="L3279" s="183">
        <v>0</v>
      </c>
      <c r="M3279" s="183">
        <v>0</v>
      </c>
      <c r="N3279" s="183">
        <v>0</v>
      </c>
      <c r="O3279" s="183">
        <v>0</v>
      </c>
      <c r="P3279" s="183">
        <v>0</v>
      </c>
      <c r="Q3279" s="183">
        <v>0</v>
      </c>
      <c r="R3279" s="183">
        <v>0</v>
      </c>
      <c r="S3279" s="183">
        <v>0</v>
      </c>
      <c r="T3279" s="183">
        <v>0</v>
      </c>
      <c r="U3279" s="183">
        <v>0</v>
      </c>
      <c r="V3279" s="183">
        <v>0</v>
      </c>
      <c r="W3279" s="183">
        <v>0</v>
      </c>
      <c r="X3279" s="183">
        <v>0</v>
      </c>
      <c r="Y3279" s="183">
        <v>0</v>
      </c>
    </row>
    <row r="3280" spans="1:25" x14ac:dyDescent="0.2">
      <c r="A3280" s="184">
        <v>12409133</v>
      </c>
      <c r="B3280" s="183" t="str">
        <f>[1]店マスタ!B3279</f>
        <v>エリア　デンキ</v>
      </c>
      <c r="C3280" s="183">
        <v>2</v>
      </c>
      <c r="D3280" s="183">
        <v>2</v>
      </c>
      <c r="E3280" s="183">
        <f>_xlfn.XLOOKUP(A3280,[2]Sheet1!$R:$R,[2]Sheet1!$AB:$AB,"",0)</f>
        <v>2</v>
      </c>
      <c r="F3280" s="183">
        <f>_xlfn.XLOOKUP($A3280,[3]【2026年03月度_全社】RFM客層一覧表データ!$A:$A,[3]【2026年03月度_全社】RFM客層一覧表データ!C:C,"",0)</f>
        <v>317</v>
      </c>
      <c r="G3280" s="183">
        <f>_xlfn.XLOOKUP($A3280,[3]【2026年03月度_全社】RFM客層一覧表データ!$A:$A,[3]【2026年03月度_全社】RFM客層一覧表データ!D:D,"",0)</f>
        <v>115</v>
      </c>
      <c r="H3280" s="183">
        <f>_xlfn.XLOOKUP($A3280,[3]【2026年03月度_全社】RFM客層一覧表データ!$A:$A,[3]【2026年03月度_全社】RFM客層一覧表データ!E:E,"",0)</f>
        <v>143</v>
      </c>
      <c r="I3280" s="183">
        <f>_xlfn.XLOOKUP($A3280,[3]【2026年03月度_全社】RFM客層一覧表データ!$A:$A,[3]【2026年03月度_全社】RFM客層一覧表データ!F:F,"",0)</f>
        <v>23</v>
      </c>
      <c r="J3280" s="183">
        <v>322</v>
      </c>
      <c r="K3280" s="183">
        <v>128</v>
      </c>
      <c r="L3280" s="183">
        <v>146</v>
      </c>
      <c r="M3280" s="183">
        <v>21</v>
      </c>
      <c r="N3280" s="183">
        <v>336</v>
      </c>
      <c r="O3280" s="183">
        <v>120</v>
      </c>
      <c r="P3280" s="183">
        <v>162</v>
      </c>
      <c r="Q3280" s="183">
        <v>29</v>
      </c>
      <c r="R3280" s="183">
        <v>336</v>
      </c>
      <c r="S3280" s="183">
        <v>127</v>
      </c>
      <c r="T3280" s="183">
        <v>169</v>
      </c>
      <c r="U3280" s="183">
        <v>14</v>
      </c>
      <c r="V3280" s="183">
        <v>329</v>
      </c>
      <c r="W3280" s="183">
        <v>132</v>
      </c>
      <c r="X3280" s="183">
        <v>179</v>
      </c>
      <c r="Y3280" s="183">
        <v>20</v>
      </c>
    </row>
    <row r="3281" spans="1:25" x14ac:dyDescent="0.2">
      <c r="A3281" s="184">
        <v>12409136</v>
      </c>
      <c r="B3281" s="183" t="str">
        <f>[1]店マスタ!B3280</f>
        <v>パートナー</v>
      </c>
      <c r="C3281" s="183">
        <v>2</v>
      </c>
      <c r="D3281" s="183">
        <v>2</v>
      </c>
      <c r="E3281" s="183">
        <f>_xlfn.XLOOKUP(A3281,[2]Sheet1!$R:$R,[2]Sheet1!$AB:$AB,"",0)</f>
        <v>2</v>
      </c>
      <c r="F3281" s="183">
        <f>_xlfn.XLOOKUP($A3281,[3]【2026年03月度_全社】RFM客層一覧表データ!$A:$A,[3]【2026年03月度_全社】RFM客層一覧表データ!C:C,"",0)</f>
        <v>345</v>
      </c>
      <c r="G3281" s="183">
        <f>_xlfn.XLOOKUP($A3281,[3]【2026年03月度_全社】RFM客層一覧表データ!$A:$A,[3]【2026年03月度_全社】RFM客層一覧表データ!D:D,"",0)</f>
        <v>149</v>
      </c>
      <c r="H3281" s="183">
        <f>_xlfn.XLOOKUP($A3281,[3]【2026年03月度_全社】RFM客層一覧表データ!$A:$A,[3]【2026年03月度_全社】RFM客層一覧表データ!E:E,"",0)</f>
        <v>211</v>
      </c>
      <c r="I3281" s="183">
        <f>_xlfn.XLOOKUP($A3281,[3]【2026年03月度_全社】RFM客層一覧表データ!$A:$A,[3]【2026年03月度_全社】RFM客層一覧表データ!F:F,"",0)</f>
        <v>13</v>
      </c>
      <c r="J3281" s="183">
        <v>368</v>
      </c>
      <c r="K3281" s="183">
        <v>185</v>
      </c>
      <c r="L3281" s="183">
        <v>231</v>
      </c>
      <c r="M3281" s="183">
        <v>14</v>
      </c>
      <c r="N3281" s="183">
        <v>394</v>
      </c>
      <c r="O3281" s="183">
        <v>171</v>
      </c>
      <c r="P3281" s="183">
        <v>226</v>
      </c>
      <c r="Q3281" s="183">
        <v>16</v>
      </c>
      <c r="R3281" s="183">
        <v>414</v>
      </c>
      <c r="S3281" s="183">
        <v>178</v>
      </c>
      <c r="T3281" s="183">
        <v>235</v>
      </c>
      <c r="U3281" s="183">
        <v>11</v>
      </c>
      <c r="V3281" s="183">
        <v>438</v>
      </c>
      <c r="W3281" s="183">
        <v>214</v>
      </c>
      <c r="X3281" s="183">
        <v>243</v>
      </c>
      <c r="Y3281" s="183">
        <v>16</v>
      </c>
    </row>
    <row r="3282" spans="1:25" x14ac:dyDescent="0.2">
      <c r="A3282" s="184">
        <v>12409200</v>
      </c>
      <c r="B3282" s="183" t="str">
        <f>[1]店マスタ!B3281</f>
        <v>アヅマ電機</v>
      </c>
      <c r="C3282" s="183">
        <v>2.5</v>
      </c>
      <c r="D3282" s="183">
        <v>2.5</v>
      </c>
      <c r="E3282" s="183">
        <f>_xlfn.XLOOKUP(A3282,[2]Sheet1!$R:$R,[2]Sheet1!$AB:$AB,"",0)</f>
        <v>2.5</v>
      </c>
      <c r="F3282" s="183">
        <f>_xlfn.XLOOKUP($A3282,[3]【2026年03月度_全社】RFM客層一覧表データ!$A:$A,[3]【2026年03月度_全社】RFM客層一覧表データ!C:C,"",0)</f>
        <v>627</v>
      </c>
      <c r="G3282" s="183">
        <f>_xlfn.XLOOKUP($A3282,[3]【2026年03月度_全社】RFM客層一覧表データ!$A:$A,[3]【2026年03月度_全社】RFM客層一覧表データ!D:D,"",0)</f>
        <v>283</v>
      </c>
      <c r="H3282" s="183">
        <f>_xlfn.XLOOKUP($A3282,[3]【2026年03月度_全社】RFM客層一覧表データ!$A:$A,[3]【2026年03月度_全社】RFM客層一覧表データ!E:E,"",0)</f>
        <v>308</v>
      </c>
      <c r="I3282" s="183">
        <f>_xlfn.XLOOKUP($A3282,[3]【2026年03月度_全社】RFM客層一覧表データ!$A:$A,[3]【2026年03月度_全社】RFM客層一覧表データ!F:F,"",0)</f>
        <v>56</v>
      </c>
      <c r="J3282" s="183">
        <v>604</v>
      </c>
      <c r="K3282" s="183">
        <v>283</v>
      </c>
      <c r="L3282" s="183">
        <v>304</v>
      </c>
      <c r="M3282" s="183">
        <v>63</v>
      </c>
      <c r="N3282" s="183">
        <v>571</v>
      </c>
      <c r="O3282" s="183">
        <v>282</v>
      </c>
      <c r="P3282" s="183">
        <v>293</v>
      </c>
      <c r="Q3282" s="183">
        <v>40</v>
      </c>
      <c r="R3282" s="183">
        <v>554</v>
      </c>
      <c r="S3282" s="183">
        <v>274</v>
      </c>
      <c r="T3282" s="183">
        <v>291</v>
      </c>
      <c r="U3282" s="183">
        <v>61</v>
      </c>
      <c r="V3282" s="183">
        <v>531</v>
      </c>
      <c r="W3282" s="183">
        <v>264</v>
      </c>
      <c r="X3282" s="183">
        <v>278</v>
      </c>
      <c r="Y3282" s="183">
        <v>42</v>
      </c>
    </row>
    <row r="3283" spans="1:25" x14ac:dyDescent="0.2">
      <c r="A3283" s="184">
        <v>12411006</v>
      </c>
      <c r="B3283" s="183" t="str">
        <f>[1]店マスタ!B3282</f>
        <v>電化のハマグチ</v>
      </c>
      <c r="C3283" s="183">
        <v>1.5</v>
      </c>
      <c r="D3283" s="183">
        <v>1.5</v>
      </c>
      <c r="E3283" s="183">
        <f>_xlfn.XLOOKUP(A3283,[2]Sheet1!$R:$R,[2]Sheet1!$AB:$AB,"",0)</f>
        <v>1.5</v>
      </c>
      <c r="F3283" s="183">
        <f>_xlfn.XLOOKUP($A3283,[3]【2026年03月度_全社】RFM客層一覧表データ!$A:$A,[3]【2026年03月度_全社】RFM客層一覧表データ!C:C,"",0)</f>
        <v>703</v>
      </c>
      <c r="G3283" s="183">
        <f>_xlfn.XLOOKUP($A3283,[3]【2026年03月度_全社】RFM客層一覧表データ!$A:$A,[3]【2026年03月度_全社】RFM客層一覧表データ!D:D,"",0)</f>
        <v>306</v>
      </c>
      <c r="H3283" s="183">
        <f>_xlfn.XLOOKUP($A3283,[3]【2026年03月度_全社】RFM客層一覧表データ!$A:$A,[3]【2026年03月度_全社】RFM客層一覧表データ!E:E,"",0)</f>
        <v>353</v>
      </c>
      <c r="I3283" s="183">
        <f>_xlfn.XLOOKUP($A3283,[3]【2026年03月度_全社】RFM客層一覧表データ!$A:$A,[3]【2026年03月度_全社】RFM客層一覧表データ!F:F,"",0)</f>
        <v>51</v>
      </c>
      <c r="J3283" s="183">
        <v>709</v>
      </c>
      <c r="K3283" s="183">
        <v>301</v>
      </c>
      <c r="L3283" s="183">
        <v>357</v>
      </c>
      <c r="M3283" s="183">
        <v>48</v>
      </c>
      <c r="N3283" s="183">
        <v>722</v>
      </c>
      <c r="O3283" s="183">
        <v>276</v>
      </c>
      <c r="P3283" s="183">
        <v>357</v>
      </c>
      <c r="Q3283" s="183">
        <v>46</v>
      </c>
      <c r="R3283" s="183">
        <v>734</v>
      </c>
      <c r="S3283" s="183">
        <v>279</v>
      </c>
      <c r="T3283" s="183">
        <v>369</v>
      </c>
      <c r="U3283" s="183">
        <v>37</v>
      </c>
      <c r="V3283" s="183">
        <v>749</v>
      </c>
      <c r="W3283" s="183">
        <v>316</v>
      </c>
      <c r="X3283" s="183">
        <v>368</v>
      </c>
      <c r="Y3283" s="183">
        <v>54</v>
      </c>
    </row>
    <row r="3284" spans="1:25" x14ac:dyDescent="0.2">
      <c r="A3284" s="184">
        <v>12411010</v>
      </c>
      <c r="B3284" s="183" t="str">
        <f>[1]店マスタ!B3283</f>
        <v>中部テレビサービス社</v>
      </c>
      <c r="C3284" s="183">
        <v>2.5</v>
      </c>
      <c r="D3284" s="183">
        <v>2.5</v>
      </c>
      <c r="E3284" s="183">
        <f>_xlfn.XLOOKUP(A3284,[2]Sheet1!$R:$R,[2]Sheet1!$AB:$AB,"",0)</f>
        <v>2.5</v>
      </c>
      <c r="F3284" s="183" t="str">
        <f>_xlfn.XLOOKUP($A3284,[3]【2026年03月度_全社】RFM客層一覧表データ!$A:$A,[3]【2026年03月度_全社】RFM客層一覧表データ!C:C,"",0)</f>
        <v/>
      </c>
      <c r="G3284" s="183" t="str">
        <f>_xlfn.XLOOKUP($A3284,[3]【2026年03月度_全社】RFM客層一覧表データ!$A:$A,[3]【2026年03月度_全社】RFM客層一覧表データ!D:D,"",0)</f>
        <v/>
      </c>
      <c r="H3284" s="183" t="str">
        <f>_xlfn.XLOOKUP($A3284,[3]【2026年03月度_全社】RFM客層一覧表データ!$A:$A,[3]【2026年03月度_全社】RFM客層一覧表データ!E:E,"",0)</f>
        <v/>
      </c>
      <c r="I3284" s="183" t="str">
        <f>_xlfn.XLOOKUP($A3284,[3]【2026年03月度_全社】RFM客層一覧表データ!$A:$A,[3]【2026年03月度_全社】RFM客層一覧表データ!F:F,"",0)</f>
        <v/>
      </c>
      <c r="J3284" s="183">
        <v>0</v>
      </c>
      <c r="K3284" s="183">
        <v>0</v>
      </c>
      <c r="L3284" s="183">
        <v>0</v>
      </c>
      <c r="M3284" s="183">
        <v>0</v>
      </c>
      <c r="N3284" s="183">
        <v>0</v>
      </c>
      <c r="O3284" s="183">
        <v>0</v>
      </c>
      <c r="P3284" s="183">
        <v>0</v>
      </c>
      <c r="Q3284" s="183">
        <v>0</v>
      </c>
      <c r="R3284" s="183">
        <v>0</v>
      </c>
      <c r="S3284" s="183">
        <v>0</v>
      </c>
      <c r="T3284" s="183">
        <v>0</v>
      </c>
      <c r="U3284" s="183">
        <v>0</v>
      </c>
      <c r="V3284" s="183">
        <v>0</v>
      </c>
      <c r="W3284" s="183">
        <v>0</v>
      </c>
      <c r="X3284" s="183">
        <v>0</v>
      </c>
      <c r="Y3284" s="183">
        <v>0</v>
      </c>
    </row>
    <row r="3285" spans="1:25" x14ac:dyDescent="0.2">
      <c r="A3285" s="184">
        <v>12411011</v>
      </c>
      <c r="B3285" s="183" t="str">
        <f>[1]店マスタ!B3284</f>
        <v>（有）三重テレビサービス</v>
      </c>
      <c r="C3285" s="183">
        <v>1</v>
      </c>
      <c r="D3285" s="183">
        <v>1</v>
      </c>
      <c r="E3285" s="183">
        <f>_xlfn.XLOOKUP(A3285,[2]Sheet1!$R:$R,[2]Sheet1!$AB:$AB,"",0)</f>
        <v>1</v>
      </c>
      <c r="F3285" s="183" t="str">
        <f>_xlfn.XLOOKUP($A3285,[3]【2026年03月度_全社】RFM客層一覧表データ!$A:$A,[3]【2026年03月度_全社】RFM客層一覧表データ!C:C,"",0)</f>
        <v/>
      </c>
      <c r="G3285" s="183" t="str">
        <f>_xlfn.XLOOKUP($A3285,[3]【2026年03月度_全社】RFM客層一覧表データ!$A:$A,[3]【2026年03月度_全社】RFM客層一覧表データ!D:D,"",0)</f>
        <v/>
      </c>
      <c r="H3285" s="183" t="str">
        <f>_xlfn.XLOOKUP($A3285,[3]【2026年03月度_全社】RFM客層一覧表データ!$A:$A,[3]【2026年03月度_全社】RFM客層一覧表データ!E:E,"",0)</f>
        <v/>
      </c>
      <c r="I3285" s="183" t="str">
        <f>_xlfn.XLOOKUP($A3285,[3]【2026年03月度_全社】RFM客層一覧表データ!$A:$A,[3]【2026年03月度_全社】RFM客層一覧表データ!F:F,"",0)</f>
        <v/>
      </c>
      <c r="J3285" s="183">
        <v>0</v>
      </c>
      <c r="K3285" s="183">
        <v>0</v>
      </c>
      <c r="L3285" s="183">
        <v>0</v>
      </c>
      <c r="M3285" s="183">
        <v>0</v>
      </c>
      <c r="N3285" s="183">
        <v>0</v>
      </c>
      <c r="O3285" s="183">
        <v>0</v>
      </c>
      <c r="P3285" s="183">
        <v>0</v>
      </c>
      <c r="Q3285" s="183">
        <v>0</v>
      </c>
      <c r="R3285" s="183">
        <v>0</v>
      </c>
      <c r="S3285" s="183">
        <v>0</v>
      </c>
      <c r="T3285" s="183">
        <v>0</v>
      </c>
      <c r="U3285" s="183">
        <v>0</v>
      </c>
      <c r="V3285" s="183">
        <v>0</v>
      </c>
      <c r="W3285" s="183">
        <v>0</v>
      </c>
      <c r="X3285" s="183">
        <v>0</v>
      </c>
      <c r="Y3285" s="183">
        <v>0</v>
      </c>
    </row>
    <row r="3286" spans="1:25" x14ac:dyDescent="0.2">
      <c r="A3286" s="184">
        <v>12411015</v>
      </c>
      <c r="B3286" s="183" t="str">
        <f>[1]店マスタ!B3285</f>
        <v>長谷川電器（株）　本店</v>
      </c>
      <c r="C3286" s="183">
        <v>7.5</v>
      </c>
      <c r="D3286" s="183">
        <v>7.5</v>
      </c>
      <c r="E3286" s="183">
        <f>_xlfn.XLOOKUP(A3286,[2]Sheet1!$R:$R,[2]Sheet1!$AB:$AB,"",0)</f>
        <v>7.5</v>
      </c>
      <c r="F3286" s="183">
        <f>_xlfn.XLOOKUP($A3286,[3]【2026年03月度_全社】RFM客層一覧表データ!$A:$A,[3]【2026年03月度_全社】RFM客層一覧表データ!C:C,"",0)</f>
        <v>2500</v>
      </c>
      <c r="G3286" s="183">
        <f>_xlfn.XLOOKUP($A3286,[3]【2026年03月度_全社】RFM客層一覧表データ!$A:$A,[3]【2026年03月度_全社】RFM客層一覧表データ!D:D,"",0)</f>
        <v>1321</v>
      </c>
      <c r="H3286" s="183">
        <f>_xlfn.XLOOKUP($A3286,[3]【2026年03月度_全社】RFM客層一覧表データ!$A:$A,[3]【2026年03月度_全社】RFM客層一覧表データ!E:E,"",0)</f>
        <v>1465</v>
      </c>
      <c r="I3286" s="183">
        <f>_xlfn.XLOOKUP($A3286,[3]【2026年03月度_全社】RFM客層一覧表データ!$A:$A,[3]【2026年03月度_全社】RFM客層一覧表データ!F:F,"",0)</f>
        <v>273</v>
      </c>
      <c r="J3286" s="183">
        <v>2557</v>
      </c>
      <c r="K3286" s="183">
        <v>1320</v>
      </c>
      <c r="L3286" s="183">
        <v>1497</v>
      </c>
      <c r="M3286" s="183">
        <v>140</v>
      </c>
      <c r="N3286" s="183">
        <v>2322</v>
      </c>
      <c r="O3286" s="183">
        <v>1223</v>
      </c>
      <c r="P3286" s="183">
        <v>1307</v>
      </c>
      <c r="Q3286" s="183">
        <v>116</v>
      </c>
      <c r="R3286" s="183">
        <v>2390</v>
      </c>
      <c r="S3286" s="183">
        <v>1251</v>
      </c>
      <c r="T3286" s="183">
        <v>1348</v>
      </c>
      <c r="U3286" s="183">
        <v>153</v>
      </c>
      <c r="V3286" s="183">
        <v>2421</v>
      </c>
      <c r="W3286" s="183">
        <v>1271</v>
      </c>
      <c r="X3286" s="183">
        <v>1397</v>
      </c>
      <c r="Y3286" s="183">
        <v>137</v>
      </c>
    </row>
    <row r="3287" spans="1:25" x14ac:dyDescent="0.2">
      <c r="A3287" s="184">
        <v>12411016</v>
      </c>
      <c r="B3287" s="183" t="str">
        <f>[1]店マスタ!B3286</f>
        <v>ＹＯＵＲＳ　たなか</v>
      </c>
      <c r="C3287" s="183">
        <v>4</v>
      </c>
      <c r="D3287" s="183">
        <v>4</v>
      </c>
      <c r="E3287" s="183">
        <f>_xlfn.XLOOKUP(A3287,[2]Sheet1!$R:$R,[2]Sheet1!$AB:$AB,"",0)</f>
        <v>4</v>
      </c>
      <c r="F3287" s="183">
        <f>_xlfn.XLOOKUP($A3287,[3]【2026年03月度_全社】RFM客層一覧表データ!$A:$A,[3]【2026年03月度_全社】RFM客層一覧表データ!C:C,"",0)</f>
        <v>759</v>
      </c>
      <c r="G3287" s="183">
        <f>_xlfn.XLOOKUP($A3287,[3]【2026年03月度_全社】RFM客層一覧表データ!$A:$A,[3]【2026年03月度_全社】RFM客層一覧表データ!D:D,"",0)</f>
        <v>397</v>
      </c>
      <c r="H3287" s="183">
        <f>_xlfn.XLOOKUP($A3287,[3]【2026年03月度_全社】RFM客層一覧表データ!$A:$A,[3]【2026年03月度_全社】RFM客層一覧表データ!E:E,"",0)</f>
        <v>476</v>
      </c>
      <c r="I3287" s="183">
        <f>_xlfn.XLOOKUP($A3287,[3]【2026年03月度_全社】RFM客層一覧表データ!$A:$A,[3]【2026年03月度_全社】RFM客層一覧表データ!F:F,"",0)</f>
        <v>44</v>
      </c>
      <c r="J3287" s="183">
        <v>765</v>
      </c>
      <c r="K3287" s="183">
        <v>428</v>
      </c>
      <c r="L3287" s="183">
        <v>488</v>
      </c>
      <c r="M3287" s="183">
        <v>38</v>
      </c>
      <c r="N3287" s="183">
        <v>755</v>
      </c>
      <c r="O3287" s="183">
        <v>392</v>
      </c>
      <c r="P3287" s="183">
        <v>480</v>
      </c>
      <c r="Q3287" s="183">
        <v>40</v>
      </c>
      <c r="R3287" s="183">
        <v>764</v>
      </c>
      <c r="S3287" s="183">
        <v>431</v>
      </c>
      <c r="T3287" s="183">
        <v>495</v>
      </c>
      <c r="U3287" s="183">
        <v>29</v>
      </c>
      <c r="V3287" s="183">
        <v>785</v>
      </c>
      <c r="W3287" s="183">
        <v>444</v>
      </c>
      <c r="X3287" s="183">
        <v>503</v>
      </c>
      <c r="Y3287" s="183">
        <v>44</v>
      </c>
    </row>
    <row r="3288" spans="1:25" x14ac:dyDescent="0.2">
      <c r="A3288" s="184">
        <v>12411024</v>
      </c>
      <c r="B3288" s="183" t="str">
        <f>[1]店マスタ!B3287</f>
        <v>有限会社ショウムラデンキ</v>
      </c>
      <c r="C3288" s="183">
        <v>2</v>
      </c>
      <c r="D3288" s="183">
        <v>0</v>
      </c>
      <c r="E3288" s="183" t="str">
        <f>_xlfn.XLOOKUP(A3288,[2]Sheet1!$R:$R,[2]Sheet1!$AB:$AB,"",0)</f>
        <v/>
      </c>
      <c r="F3288" s="183" t="str">
        <f>_xlfn.XLOOKUP($A3288,[3]【2026年03月度_全社】RFM客層一覧表データ!$A:$A,[3]【2026年03月度_全社】RFM客層一覧表データ!C:C,"",0)</f>
        <v/>
      </c>
      <c r="G3288" s="183" t="str">
        <f>_xlfn.XLOOKUP($A3288,[3]【2026年03月度_全社】RFM客層一覧表データ!$A:$A,[3]【2026年03月度_全社】RFM客層一覧表データ!D:D,"",0)</f>
        <v/>
      </c>
      <c r="H3288" s="183" t="str">
        <f>_xlfn.XLOOKUP($A3288,[3]【2026年03月度_全社】RFM客層一覧表データ!$A:$A,[3]【2026年03月度_全社】RFM客層一覧表データ!E:E,"",0)</f>
        <v/>
      </c>
      <c r="I3288" s="183" t="str">
        <f>_xlfn.XLOOKUP($A3288,[3]【2026年03月度_全社】RFM客層一覧表データ!$A:$A,[3]【2026年03月度_全社】RFM客層一覧表データ!F:F,"",0)</f>
        <v/>
      </c>
      <c r="J3288" s="183">
        <v>0</v>
      </c>
      <c r="K3288" s="183">
        <v>0</v>
      </c>
      <c r="L3288" s="183">
        <v>0</v>
      </c>
      <c r="M3288" s="183">
        <v>0</v>
      </c>
      <c r="N3288" s="183">
        <v>0</v>
      </c>
      <c r="O3288" s="183">
        <v>0</v>
      </c>
      <c r="P3288" s="183">
        <v>0</v>
      </c>
      <c r="Q3288" s="183">
        <v>0</v>
      </c>
      <c r="R3288" s="183">
        <v>0</v>
      </c>
      <c r="S3288" s="183">
        <v>0</v>
      </c>
      <c r="T3288" s="183">
        <v>0</v>
      </c>
      <c r="U3288" s="183">
        <v>0</v>
      </c>
      <c r="V3288" s="183">
        <v>0</v>
      </c>
      <c r="W3288" s="183">
        <v>0</v>
      </c>
      <c r="X3288" s="183">
        <v>0</v>
      </c>
      <c r="Y3288" s="183">
        <v>0</v>
      </c>
    </row>
    <row r="3289" spans="1:25" x14ac:dyDescent="0.2">
      <c r="A3289" s="184">
        <v>12411027</v>
      </c>
      <c r="B3289" s="183" t="str">
        <f>[1]店マスタ!B3288</f>
        <v>ＹＯＵＲＳナカジマ</v>
      </c>
      <c r="C3289" s="183">
        <v>5.5</v>
      </c>
      <c r="D3289" s="183">
        <v>5.5</v>
      </c>
      <c r="E3289" s="183">
        <f>_xlfn.XLOOKUP(A3289,[2]Sheet1!$R:$R,[2]Sheet1!$AB:$AB,"",0)</f>
        <v>5.5</v>
      </c>
      <c r="F3289" s="183">
        <f>_xlfn.XLOOKUP($A3289,[3]【2026年03月度_全社】RFM客層一覧表データ!$A:$A,[3]【2026年03月度_全社】RFM客層一覧表データ!C:C,"",0)</f>
        <v>1410</v>
      </c>
      <c r="G3289" s="183">
        <f>_xlfn.XLOOKUP($A3289,[3]【2026年03月度_全社】RFM客層一覧表データ!$A:$A,[3]【2026年03月度_全社】RFM客層一覧表データ!D:D,"",0)</f>
        <v>719</v>
      </c>
      <c r="H3289" s="183">
        <f>_xlfn.XLOOKUP($A3289,[3]【2026年03月度_全社】RFM客層一覧表データ!$A:$A,[3]【2026年03月度_全社】RFM客層一覧表データ!E:E,"",0)</f>
        <v>734</v>
      </c>
      <c r="I3289" s="183">
        <f>_xlfn.XLOOKUP($A3289,[3]【2026年03月度_全社】RFM客層一覧表データ!$A:$A,[3]【2026年03月度_全社】RFM客層一覧表データ!F:F,"",0)</f>
        <v>110</v>
      </c>
      <c r="J3289" s="183">
        <v>1427</v>
      </c>
      <c r="K3289" s="183">
        <v>722</v>
      </c>
      <c r="L3289" s="183">
        <v>738</v>
      </c>
      <c r="M3289" s="183">
        <v>101</v>
      </c>
      <c r="N3289" s="183">
        <v>1415</v>
      </c>
      <c r="O3289" s="183">
        <v>688</v>
      </c>
      <c r="P3289" s="183">
        <v>754</v>
      </c>
      <c r="Q3289" s="183">
        <v>88</v>
      </c>
      <c r="R3289" s="183">
        <v>1479</v>
      </c>
      <c r="S3289" s="183">
        <v>648</v>
      </c>
      <c r="T3289" s="183">
        <v>770</v>
      </c>
      <c r="U3289" s="183">
        <v>76</v>
      </c>
      <c r="V3289" s="183">
        <v>1567</v>
      </c>
      <c r="W3289" s="183">
        <v>712</v>
      </c>
      <c r="X3289" s="183">
        <v>809</v>
      </c>
      <c r="Y3289" s="183">
        <v>90</v>
      </c>
    </row>
    <row r="3290" spans="1:25" x14ac:dyDescent="0.2">
      <c r="A3290" s="184">
        <v>12411031</v>
      </c>
      <c r="B3290" s="183" t="str">
        <f>[1]店マスタ!B3289</f>
        <v>長谷川電器（株）　津店</v>
      </c>
      <c r="C3290" s="183">
        <v>6</v>
      </c>
      <c r="D3290" s="183">
        <v>6</v>
      </c>
      <c r="E3290" s="183">
        <f>_xlfn.XLOOKUP(A3290,[2]Sheet1!$R:$R,[2]Sheet1!$AB:$AB,"",0)</f>
        <v>6</v>
      </c>
      <c r="F3290" s="183">
        <f>_xlfn.XLOOKUP($A3290,[3]【2026年03月度_全社】RFM客層一覧表データ!$A:$A,[3]【2026年03月度_全社】RFM客層一覧表データ!C:C,"",0)</f>
        <v>1989</v>
      </c>
      <c r="G3290" s="183">
        <f>_xlfn.XLOOKUP($A3290,[3]【2026年03月度_全社】RFM客層一覧表データ!$A:$A,[3]【2026年03月度_全社】RFM客層一覧表データ!D:D,"",0)</f>
        <v>889</v>
      </c>
      <c r="H3290" s="183">
        <f>_xlfn.XLOOKUP($A3290,[3]【2026年03月度_全社】RFM客層一覧表データ!$A:$A,[3]【2026年03月度_全社】RFM客層一覧表データ!E:E,"",0)</f>
        <v>913</v>
      </c>
      <c r="I3290" s="183">
        <f>_xlfn.XLOOKUP($A3290,[3]【2026年03月度_全社】RFM客層一覧表データ!$A:$A,[3]【2026年03月度_全社】RFM客層一覧表データ!F:F,"",0)</f>
        <v>133</v>
      </c>
      <c r="J3290" s="183">
        <v>2045</v>
      </c>
      <c r="K3290" s="183">
        <v>904</v>
      </c>
      <c r="L3290" s="183">
        <v>916</v>
      </c>
      <c r="M3290" s="183">
        <v>138</v>
      </c>
      <c r="N3290" s="183">
        <v>2054</v>
      </c>
      <c r="O3290" s="183">
        <v>860</v>
      </c>
      <c r="P3290" s="183">
        <v>926</v>
      </c>
      <c r="Q3290" s="183">
        <v>115</v>
      </c>
      <c r="R3290" s="183">
        <v>2157</v>
      </c>
      <c r="S3290" s="183">
        <v>952</v>
      </c>
      <c r="T3290" s="183">
        <v>954</v>
      </c>
      <c r="U3290" s="183">
        <v>171</v>
      </c>
      <c r="V3290" s="183">
        <v>2187</v>
      </c>
      <c r="W3290" s="183">
        <v>1001</v>
      </c>
      <c r="X3290" s="183">
        <v>987</v>
      </c>
      <c r="Y3290" s="183">
        <v>158</v>
      </c>
    </row>
    <row r="3291" spans="1:25" x14ac:dyDescent="0.2">
      <c r="A3291" s="184">
        <v>12412002</v>
      </c>
      <c r="B3291" s="183" t="str">
        <f>[1]店マスタ!B3290</f>
        <v>（有）小田無線商会</v>
      </c>
      <c r="C3291" s="183">
        <v>4</v>
      </c>
      <c r="D3291" s="183">
        <v>3.5</v>
      </c>
      <c r="E3291" s="183">
        <f>_xlfn.XLOOKUP(A3291,[2]Sheet1!$R:$R,[2]Sheet1!$AB:$AB,"",0)</f>
        <v>3.5</v>
      </c>
      <c r="F3291" s="183">
        <f>_xlfn.XLOOKUP($A3291,[3]【2026年03月度_全社】RFM客層一覧表データ!$A:$A,[3]【2026年03月度_全社】RFM客層一覧表データ!C:C,"",0)</f>
        <v>1233</v>
      </c>
      <c r="G3291" s="183">
        <f>_xlfn.XLOOKUP($A3291,[3]【2026年03月度_全社】RFM客層一覧表データ!$A:$A,[3]【2026年03月度_全社】RFM客層一覧表データ!D:D,"",0)</f>
        <v>550</v>
      </c>
      <c r="H3291" s="183">
        <f>_xlfn.XLOOKUP($A3291,[3]【2026年03月度_全社】RFM客層一覧表データ!$A:$A,[3]【2026年03月度_全社】RFM客層一覧表データ!E:E,"",0)</f>
        <v>682</v>
      </c>
      <c r="I3291" s="183">
        <f>_xlfn.XLOOKUP($A3291,[3]【2026年03月度_全社】RFM客層一覧表データ!$A:$A,[3]【2026年03月度_全社】RFM客層一覧表データ!F:F,"",0)</f>
        <v>71</v>
      </c>
      <c r="J3291" s="183">
        <v>1257</v>
      </c>
      <c r="K3291" s="183">
        <v>571</v>
      </c>
      <c r="L3291" s="183">
        <v>700</v>
      </c>
      <c r="M3291" s="183">
        <v>88</v>
      </c>
      <c r="N3291" s="183">
        <v>1272</v>
      </c>
      <c r="O3291" s="183">
        <v>615</v>
      </c>
      <c r="P3291" s="183">
        <v>708</v>
      </c>
      <c r="Q3291" s="183">
        <v>94</v>
      </c>
      <c r="R3291" s="183">
        <v>1274</v>
      </c>
      <c r="S3291" s="183">
        <v>578</v>
      </c>
      <c r="T3291" s="183">
        <v>711</v>
      </c>
      <c r="U3291" s="183">
        <v>66</v>
      </c>
      <c r="V3291" s="183">
        <v>1309</v>
      </c>
      <c r="W3291" s="183">
        <v>635</v>
      </c>
      <c r="X3291" s="183">
        <v>724</v>
      </c>
      <c r="Y3291" s="183">
        <v>78</v>
      </c>
    </row>
    <row r="3292" spans="1:25" x14ac:dyDescent="0.2">
      <c r="A3292" s="184">
        <v>12412106</v>
      </c>
      <c r="B3292" s="183" t="str">
        <f>[1]店マスタ!B3291</f>
        <v>（有）タウンサービス</v>
      </c>
      <c r="C3292" s="183">
        <v>2.5</v>
      </c>
      <c r="D3292" s="183">
        <v>2</v>
      </c>
      <c r="E3292" s="183" t="str">
        <f>_xlfn.XLOOKUP(A3292,[2]Sheet1!$R:$R,[2]Sheet1!$AB:$AB,"",0)</f>
        <v/>
      </c>
      <c r="F3292" s="183" t="str">
        <f>_xlfn.XLOOKUP($A3292,[3]【2026年03月度_全社】RFM客層一覧表データ!$A:$A,[3]【2026年03月度_全社】RFM客層一覧表データ!C:C,"",0)</f>
        <v/>
      </c>
      <c r="G3292" s="183" t="str">
        <f>_xlfn.XLOOKUP($A3292,[3]【2026年03月度_全社】RFM客層一覧表データ!$A:$A,[3]【2026年03月度_全社】RFM客層一覧表データ!D:D,"",0)</f>
        <v/>
      </c>
      <c r="H3292" s="183" t="str">
        <f>_xlfn.XLOOKUP($A3292,[3]【2026年03月度_全社】RFM客層一覧表データ!$A:$A,[3]【2026年03月度_全社】RFM客層一覧表データ!E:E,"",0)</f>
        <v/>
      </c>
      <c r="I3292" s="183" t="str">
        <f>_xlfn.XLOOKUP($A3292,[3]【2026年03月度_全社】RFM客層一覧表データ!$A:$A,[3]【2026年03月度_全社】RFM客層一覧表データ!F:F,"",0)</f>
        <v/>
      </c>
      <c r="J3292" s="183">
        <v>55</v>
      </c>
      <c r="K3292" s="183">
        <v>13</v>
      </c>
      <c r="L3292" s="183">
        <v>22</v>
      </c>
      <c r="M3292" s="183">
        <v>0</v>
      </c>
      <c r="N3292" s="183">
        <v>462</v>
      </c>
      <c r="O3292" s="183">
        <v>236</v>
      </c>
      <c r="P3292" s="183">
        <v>297</v>
      </c>
      <c r="Q3292" s="183">
        <v>17</v>
      </c>
      <c r="R3292" s="183">
        <v>470</v>
      </c>
      <c r="S3292" s="183">
        <v>241</v>
      </c>
      <c r="T3292" s="183">
        <v>305</v>
      </c>
      <c r="U3292" s="183">
        <v>18</v>
      </c>
      <c r="V3292" s="183">
        <v>474</v>
      </c>
      <c r="W3292" s="183">
        <v>234</v>
      </c>
      <c r="X3292" s="183">
        <v>303</v>
      </c>
      <c r="Y3292" s="183">
        <v>19</v>
      </c>
    </row>
    <row r="3293" spans="1:25" x14ac:dyDescent="0.2">
      <c r="A3293" s="184">
        <v>12413002</v>
      </c>
      <c r="B3293" s="183" t="str">
        <f>[1]店マスタ!B3292</f>
        <v>リビング　かわまた</v>
      </c>
      <c r="C3293" s="183">
        <v>2.5</v>
      </c>
      <c r="D3293" s="183">
        <v>2.5</v>
      </c>
      <c r="E3293" s="183">
        <f>_xlfn.XLOOKUP(A3293,[2]Sheet1!$R:$R,[2]Sheet1!$AB:$AB,"",0)</f>
        <v>2.5</v>
      </c>
      <c r="F3293" s="183">
        <f>_xlfn.XLOOKUP($A3293,[3]【2026年03月度_全社】RFM客層一覧表データ!$A:$A,[3]【2026年03月度_全社】RFM客層一覧表データ!C:C,"",0)</f>
        <v>378</v>
      </c>
      <c r="G3293" s="183">
        <f>_xlfn.XLOOKUP($A3293,[3]【2026年03月度_全社】RFM客層一覧表データ!$A:$A,[3]【2026年03月度_全社】RFM客層一覧表データ!D:D,"",0)</f>
        <v>169</v>
      </c>
      <c r="H3293" s="183">
        <f>_xlfn.XLOOKUP($A3293,[3]【2026年03月度_全社】RFM客層一覧表データ!$A:$A,[3]【2026年03月度_全社】RFM客層一覧表データ!E:E,"",0)</f>
        <v>183</v>
      </c>
      <c r="I3293" s="183">
        <f>_xlfn.XLOOKUP($A3293,[3]【2026年03月度_全社】RFM客層一覧表データ!$A:$A,[3]【2026年03月度_全社】RFM客層一覧表データ!F:F,"",0)</f>
        <v>24</v>
      </c>
      <c r="J3293" s="183">
        <v>392</v>
      </c>
      <c r="K3293" s="183">
        <v>167</v>
      </c>
      <c r="L3293" s="183">
        <v>182</v>
      </c>
      <c r="M3293" s="183">
        <v>28</v>
      </c>
      <c r="N3293" s="183">
        <v>393</v>
      </c>
      <c r="O3293" s="183">
        <v>149</v>
      </c>
      <c r="P3293" s="183">
        <v>198</v>
      </c>
      <c r="Q3293" s="183">
        <v>20</v>
      </c>
      <c r="R3293" s="183">
        <v>420</v>
      </c>
      <c r="S3293" s="183">
        <v>169</v>
      </c>
      <c r="T3293" s="183">
        <v>209</v>
      </c>
      <c r="U3293" s="183">
        <v>15</v>
      </c>
      <c r="V3293" s="183">
        <v>450</v>
      </c>
      <c r="W3293" s="183">
        <v>195</v>
      </c>
      <c r="X3293" s="183">
        <v>221</v>
      </c>
      <c r="Y3293" s="183">
        <v>27</v>
      </c>
    </row>
    <row r="3294" spans="1:25" x14ac:dyDescent="0.2">
      <c r="A3294" s="184">
        <v>12421055</v>
      </c>
      <c r="B3294" s="183" t="str">
        <f>[1]店マスタ!B3293</f>
        <v>ＹＯＵＲＳニシヤマ伊勢店</v>
      </c>
      <c r="C3294" s="183">
        <v>3</v>
      </c>
      <c r="D3294" s="183">
        <v>2</v>
      </c>
      <c r="E3294" s="183">
        <f>_xlfn.XLOOKUP(A3294,[2]Sheet1!$R:$R,[2]Sheet1!$AB:$AB,"",0)</f>
        <v>2</v>
      </c>
      <c r="F3294" s="183">
        <f>_xlfn.XLOOKUP($A3294,[3]【2026年03月度_全社】RFM客層一覧表データ!$A:$A,[3]【2026年03月度_全社】RFM客層一覧表データ!C:C,"",0)</f>
        <v>280</v>
      </c>
      <c r="G3294" s="183">
        <f>_xlfn.XLOOKUP($A3294,[3]【2026年03月度_全社】RFM客層一覧表データ!$A:$A,[3]【2026年03月度_全社】RFM客層一覧表データ!D:D,"",0)</f>
        <v>0</v>
      </c>
      <c r="H3294" s="183">
        <f>_xlfn.XLOOKUP($A3294,[3]【2026年03月度_全社】RFM客層一覧表データ!$A:$A,[3]【2026年03月度_全社】RFM客層一覧表データ!E:E,"",0)</f>
        <v>0</v>
      </c>
      <c r="I3294" s="183">
        <f>_xlfn.XLOOKUP($A3294,[3]【2026年03月度_全社】RFM客層一覧表データ!$A:$A,[3]【2026年03月度_全社】RFM客層一覧表データ!F:F,"",0)</f>
        <v>0</v>
      </c>
      <c r="J3294" s="183">
        <v>280</v>
      </c>
      <c r="K3294" s="183">
        <v>0</v>
      </c>
      <c r="L3294" s="183">
        <v>0</v>
      </c>
      <c r="M3294" s="183">
        <v>0</v>
      </c>
      <c r="N3294" s="183">
        <v>280</v>
      </c>
      <c r="O3294" s="183">
        <v>0</v>
      </c>
      <c r="P3294" s="183">
        <v>0</v>
      </c>
      <c r="Q3294" s="183">
        <v>0</v>
      </c>
      <c r="R3294" s="183">
        <v>280</v>
      </c>
      <c r="S3294" s="183">
        <v>280</v>
      </c>
      <c r="T3294" s="183">
        <v>0</v>
      </c>
      <c r="U3294" s="183">
        <v>130</v>
      </c>
      <c r="V3294" s="183">
        <v>150</v>
      </c>
      <c r="W3294" s="183">
        <v>150</v>
      </c>
      <c r="X3294" s="183">
        <v>0</v>
      </c>
      <c r="Y3294" s="183">
        <v>150</v>
      </c>
    </row>
    <row r="3295" spans="1:25" x14ac:dyDescent="0.2">
      <c r="A3295" s="184">
        <v>12422037</v>
      </c>
      <c r="B3295" s="183" t="str">
        <f>[1]店マスタ!B3294</f>
        <v>彩電館　タマキ</v>
      </c>
      <c r="C3295" s="183">
        <v>2.5</v>
      </c>
      <c r="D3295" s="183">
        <v>2.5</v>
      </c>
      <c r="E3295" s="183">
        <f>_xlfn.XLOOKUP(A3295,[2]Sheet1!$R:$R,[2]Sheet1!$AB:$AB,"",0)</f>
        <v>2.5</v>
      </c>
      <c r="F3295" s="183">
        <f>_xlfn.XLOOKUP($A3295,[3]【2026年03月度_全社】RFM客層一覧表データ!$A:$A,[3]【2026年03月度_全社】RFM客層一覧表データ!C:C,"",0)</f>
        <v>873</v>
      </c>
      <c r="G3295" s="183">
        <f>_xlfn.XLOOKUP($A3295,[3]【2026年03月度_全社】RFM客層一覧表データ!$A:$A,[3]【2026年03月度_全社】RFM客層一覧表データ!D:D,"",0)</f>
        <v>399</v>
      </c>
      <c r="H3295" s="183">
        <f>_xlfn.XLOOKUP($A3295,[3]【2026年03月度_全社】RFM客層一覧表データ!$A:$A,[3]【2026年03月度_全社】RFM客層一覧表データ!E:E,"",0)</f>
        <v>580</v>
      </c>
      <c r="I3295" s="183">
        <f>_xlfn.XLOOKUP($A3295,[3]【2026年03月度_全社】RFM客層一覧表データ!$A:$A,[3]【2026年03月度_全社】RFM客層一覧表データ!F:F,"",0)</f>
        <v>36</v>
      </c>
      <c r="J3295" s="183">
        <v>906</v>
      </c>
      <c r="K3295" s="183">
        <v>412</v>
      </c>
      <c r="L3295" s="183">
        <v>604</v>
      </c>
      <c r="M3295" s="183">
        <v>50</v>
      </c>
      <c r="N3295" s="183">
        <v>909</v>
      </c>
      <c r="O3295" s="183">
        <v>411</v>
      </c>
      <c r="P3295" s="183">
        <v>618</v>
      </c>
      <c r="Q3295" s="183">
        <v>32</v>
      </c>
      <c r="R3295" s="183">
        <v>954</v>
      </c>
      <c r="S3295" s="183">
        <v>439</v>
      </c>
      <c r="T3295" s="183">
        <v>631</v>
      </c>
      <c r="U3295" s="183">
        <v>28</v>
      </c>
      <c r="V3295" s="183">
        <v>997</v>
      </c>
      <c r="W3295" s="183">
        <v>469</v>
      </c>
      <c r="X3295" s="183">
        <v>637</v>
      </c>
      <c r="Y3295" s="183">
        <v>42</v>
      </c>
    </row>
    <row r="3296" spans="1:25" x14ac:dyDescent="0.2">
      <c r="A3296" s="184">
        <v>12424117</v>
      </c>
      <c r="B3296" s="183" t="str">
        <f>[1]店マスタ!B3295</f>
        <v>ミオキ電化設備（株）</v>
      </c>
      <c r="C3296" s="183">
        <v>4</v>
      </c>
      <c r="D3296" s="183">
        <v>3</v>
      </c>
      <c r="E3296" s="183">
        <f>_xlfn.XLOOKUP(A3296,[2]Sheet1!$R:$R,[2]Sheet1!$AB:$AB,"",0)</f>
        <v>3</v>
      </c>
      <c r="F3296" s="183">
        <f>_xlfn.XLOOKUP($A3296,[3]【2026年03月度_全社】RFM客層一覧表データ!$A:$A,[3]【2026年03月度_全社】RFM客層一覧表データ!C:C,"",0)</f>
        <v>861</v>
      </c>
      <c r="G3296" s="183">
        <f>_xlfn.XLOOKUP($A3296,[3]【2026年03月度_全社】RFM客層一覧表データ!$A:$A,[3]【2026年03月度_全社】RFM客層一覧表データ!D:D,"",0)</f>
        <v>381</v>
      </c>
      <c r="H3296" s="183">
        <f>_xlfn.XLOOKUP($A3296,[3]【2026年03月度_全社】RFM客層一覧表データ!$A:$A,[3]【2026年03月度_全社】RFM客層一覧表データ!E:E,"",0)</f>
        <v>469</v>
      </c>
      <c r="I3296" s="183">
        <f>_xlfn.XLOOKUP($A3296,[3]【2026年03月度_全社】RFM客層一覧表データ!$A:$A,[3]【2026年03月度_全社】RFM客層一覧表データ!F:F,"",0)</f>
        <v>31</v>
      </c>
      <c r="J3296" s="183">
        <v>896</v>
      </c>
      <c r="K3296" s="183">
        <v>401</v>
      </c>
      <c r="L3296" s="183">
        <v>468</v>
      </c>
      <c r="M3296" s="183">
        <v>33</v>
      </c>
      <c r="N3296" s="183">
        <v>906</v>
      </c>
      <c r="O3296" s="183">
        <v>382</v>
      </c>
      <c r="P3296" s="183">
        <v>475</v>
      </c>
      <c r="Q3296" s="183">
        <v>29</v>
      </c>
      <c r="R3296" s="183">
        <v>944</v>
      </c>
      <c r="S3296" s="183">
        <v>468</v>
      </c>
      <c r="T3296" s="183">
        <v>503</v>
      </c>
      <c r="U3296" s="183">
        <v>50</v>
      </c>
      <c r="V3296" s="183">
        <v>953</v>
      </c>
      <c r="W3296" s="183">
        <v>444</v>
      </c>
      <c r="X3296" s="183">
        <v>508</v>
      </c>
      <c r="Y3296" s="183">
        <v>25</v>
      </c>
    </row>
    <row r="3297" spans="1:25" x14ac:dyDescent="0.2">
      <c r="A3297" s="184">
        <v>12426185</v>
      </c>
      <c r="B3297" s="183" t="str">
        <f>[1]店マスタ!B3296</f>
        <v>浜地デンキ店</v>
      </c>
      <c r="C3297" s="183">
        <v>1</v>
      </c>
      <c r="D3297" s="183">
        <v>0</v>
      </c>
      <c r="E3297" s="183" t="str">
        <f>_xlfn.XLOOKUP(A3297,[2]Sheet1!$R:$R,[2]Sheet1!$AB:$AB,"",0)</f>
        <v/>
      </c>
      <c r="F3297" s="183" t="str">
        <f>_xlfn.XLOOKUP($A3297,[3]【2026年03月度_全社】RFM客層一覧表データ!$A:$A,[3]【2026年03月度_全社】RFM客層一覧表データ!C:C,"",0)</f>
        <v/>
      </c>
      <c r="G3297" s="183" t="str">
        <f>_xlfn.XLOOKUP($A3297,[3]【2026年03月度_全社】RFM客層一覧表データ!$A:$A,[3]【2026年03月度_全社】RFM客層一覧表データ!D:D,"",0)</f>
        <v/>
      </c>
      <c r="H3297" s="183" t="str">
        <f>_xlfn.XLOOKUP($A3297,[3]【2026年03月度_全社】RFM客層一覧表データ!$A:$A,[3]【2026年03月度_全社】RFM客層一覧表データ!E:E,"",0)</f>
        <v/>
      </c>
      <c r="I3297" s="183" t="str">
        <f>_xlfn.XLOOKUP($A3297,[3]【2026年03月度_全社】RFM客層一覧表データ!$A:$A,[3]【2026年03月度_全社】RFM客層一覧表データ!F:F,"",0)</f>
        <v/>
      </c>
      <c r="J3297" s="183">
        <v>0</v>
      </c>
      <c r="K3297" s="183">
        <v>0</v>
      </c>
      <c r="L3297" s="183">
        <v>0</v>
      </c>
      <c r="M3297" s="183">
        <v>0</v>
      </c>
      <c r="N3297" s="183">
        <v>0</v>
      </c>
      <c r="O3297" s="183">
        <v>0</v>
      </c>
      <c r="P3297" s="183">
        <v>0</v>
      </c>
      <c r="Q3297" s="183">
        <v>0</v>
      </c>
      <c r="R3297" s="183">
        <v>0</v>
      </c>
      <c r="S3297" s="183">
        <v>0</v>
      </c>
      <c r="T3297" s="183">
        <v>0</v>
      </c>
      <c r="U3297" s="183">
        <v>0</v>
      </c>
      <c r="V3297" s="183">
        <v>0</v>
      </c>
      <c r="W3297" s="183">
        <v>0</v>
      </c>
      <c r="X3297" s="183">
        <v>0</v>
      </c>
      <c r="Y3297" s="183">
        <v>0</v>
      </c>
    </row>
    <row r="3298" spans="1:25" x14ac:dyDescent="0.2">
      <c r="A3298" s="184">
        <v>12427189</v>
      </c>
      <c r="B3298" s="183" t="str">
        <f>[1]店マスタ!B3297</f>
        <v>（有）タキハラ　ムセン</v>
      </c>
      <c r="C3298" s="183">
        <v>6</v>
      </c>
      <c r="D3298" s="183">
        <v>3.5</v>
      </c>
      <c r="E3298" s="183">
        <f>_xlfn.XLOOKUP(A3298,[2]Sheet1!$R:$R,[2]Sheet1!$AB:$AB,"",0)</f>
        <v>3.5</v>
      </c>
      <c r="F3298" s="183">
        <f>_xlfn.XLOOKUP($A3298,[3]【2026年03月度_全社】RFM客層一覧表データ!$A:$A,[3]【2026年03月度_全社】RFM客層一覧表データ!C:C,"",0)</f>
        <v>766</v>
      </c>
      <c r="G3298" s="183">
        <f>_xlfn.XLOOKUP($A3298,[3]【2026年03月度_全社】RFM客層一覧表データ!$A:$A,[3]【2026年03月度_全社】RFM客層一覧表データ!D:D,"",0)</f>
        <v>228</v>
      </c>
      <c r="H3298" s="183">
        <f>_xlfn.XLOOKUP($A3298,[3]【2026年03月度_全社】RFM客層一覧表データ!$A:$A,[3]【2026年03月度_全社】RFM客層一覧表データ!E:E,"",0)</f>
        <v>274</v>
      </c>
      <c r="I3298" s="183">
        <f>_xlfn.XLOOKUP($A3298,[3]【2026年03月度_全社】RFM客層一覧表データ!$A:$A,[3]【2026年03月度_全社】RFM客層一覧表データ!F:F,"",0)</f>
        <v>68</v>
      </c>
      <c r="J3298" s="183">
        <v>791</v>
      </c>
      <c r="K3298" s="183">
        <v>249</v>
      </c>
      <c r="L3298" s="183">
        <v>282</v>
      </c>
      <c r="M3298" s="183">
        <v>63</v>
      </c>
      <c r="N3298" s="183">
        <v>779</v>
      </c>
      <c r="O3298" s="183">
        <v>245</v>
      </c>
      <c r="P3298" s="183">
        <v>280</v>
      </c>
      <c r="Q3298" s="183">
        <v>52</v>
      </c>
      <c r="R3298" s="183">
        <v>793</v>
      </c>
      <c r="S3298" s="183">
        <v>286</v>
      </c>
      <c r="T3298" s="183">
        <v>298</v>
      </c>
      <c r="U3298" s="183">
        <v>59</v>
      </c>
      <c r="V3298" s="183">
        <v>788</v>
      </c>
      <c r="W3298" s="183">
        <v>312</v>
      </c>
      <c r="X3298" s="183">
        <v>308</v>
      </c>
      <c r="Y3298" s="183">
        <v>72</v>
      </c>
    </row>
    <row r="3299" spans="1:25" x14ac:dyDescent="0.2">
      <c r="A3299" s="184">
        <v>12430010</v>
      </c>
      <c r="B3299" s="183" t="str">
        <f>[1]店マスタ!B3298</f>
        <v>ＹＯＵＲＳたかい</v>
      </c>
      <c r="C3299" s="183">
        <v>2.5</v>
      </c>
      <c r="D3299" s="183">
        <v>2.5</v>
      </c>
      <c r="E3299" s="183">
        <f>_xlfn.XLOOKUP(A3299,[2]Sheet1!$R:$R,[2]Sheet1!$AB:$AB,"",0)</f>
        <v>2.5</v>
      </c>
      <c r="F3299" s="183">
        <f>_xlfn.XLOOKUP($A3299,[3]【2026年03月度_全社】RFM客層一覧表データ!$A:$A,[3]【2026年03月度_全社】RFM客層一覧表データ!C:C,"",0)</f>
        <v>512</v>
      </c>
      <c r="G3299" s="183">
        <f>_xlfn.XLOOKUP($A3299,[3]【2026年03月度_全社】RFM客層一覧表データ!$A:$A,[3]【2026年03月度_全社】RFM客層一覧表データ!D:D,"",0)</f>
        <v>231</v>
      </c>
      <c r="H3299" s="183">
        <f>_xlfn.XLOOKUP($A3299,[3]【2026年03月度_全社】RFM客層一覧表データ!$A:$A,[3]【2026年03月度_全社】RFM客層一覧表データ!E:E,"",0)</f>
        <v>260</v>
      </c>
      <c r="I3299" s="183">
        <f>_xlfn.XLOOKUP($A3299,[3]【2026年03月度_全社】RFM客層一覧表データ!$A:$A,[3]【2026年03月度_全社】RFM客層一覧表データ!F:F,"",0)</f>
        <v>52</v>
      </c>
      <c r="J3299" s="183">
        <v>498</v>
      </c>
      <c r="K3299" s="183">
        <v>215</v>
      </c>
      <c r="L3299" s="183">
        <v>266</v>
      </c>
      <c r="M3299" s="183">
        <v>37</v>
      </c>
      <c r="N3299" s="183">
        <v>507</v>
      </c>
      <c r="O3299" s="183">
        <v>218</v>
      </c>
      <c r="P3299" s="183">
        <v>258</v>
      </c>
      <c r="Q3299" s="183">
        <v>43</v>
      </c>
      <c r="R3299" s="183">
        <v>510</v>
      </c>
      <c r="S3299" s="183">
        <v>235</v>
      </c>
      <c r="T3299" s="183">
        <v>263</v>
      </c>
      <c r="U3299" s="183">
        <v>35</v>
      </c>
      <c r="V3299" s="183">
        <v>510</v>
      </c>
      <c r="W3299" s="183">
        <v>247</v>
      </c>
      <c r="X3299" s="183">
        <v>276</v>
      </c>
      <c r="Y3299" s="183">
        <v>34</v>
      </c>
    </row>
    <row r="3300" spans="1:25" x14ac:dyDescent="0.2">
      <c r="A3300" s="184">
        <v>12430028</v>
      </c>
      <c r="B3300" s="183" t="str">
        <f>[1]店マスタ!B3299</f>
        <v>彩電館　もりた</v>
      </c>
      <c r="C3300" s="183">
        <v>1.5</v>
      </c>
      <c r="D3300" s="183">
        <v>1.5</v>
      </c>
      <c r="E3300" s="183">
        <f>_xlfn.XLOOKUP(A3300,[2]Sheet1!$R:$R,[2]Sheet1!$AB:$AB,"",0)</f>
        <v>1.5</v>
      </c>
      <c r="F3300" s="183" t="str">
        <f>_xlfn.XLOOKUP($A3300,[3]【2026年03月度_全社】RFM客層一覧表データ!$A:$A,[3]【2026年03月度_全社】RFM客層一覧表データ!C:C,"",0)</f>
        <v/>
      </c>
      <c r="G3300" s="183" t="str">
        <f>_xlfn.XLOOKUP($A3300,[3]【2026年03月度_全社】RFM客層一覧表データ!$A:$A,[3]【2026年03月度_全社】RFM客層一覧表データ!D:D,"",0)</f>
        <v/>
      </c>
      <c r="H3300" s="183" t="str">
        <f>_xlfn.XLOOKUP($A3300,[3]【2026年03月度_全社】RFM客層一覧表データ!$A:$A,[3]【2026年03月度_全社】RFM客層一覧表データ!E:E,"",0)</f>
        <v/>
      </c>
      <c r="I3300" s="183" t="str">
        <f>_xlfn.XLOOKUP($A3300,[3]【2026年03月度_全社】RFM客層一覧表データ!$A:$A,[3]【2026年03月度_全社】RFM客層一覧表データ!F:F,"",0)</f>
        <v/>
      </c>
      <c r="J3300" s="183">
        <v>0</v>
      </c>
      <c r="K3300" s="183">
        <v>0</v>
      </c>
      <c r="L3300" s="183">
        <v>0</v>
      </c>
      <c r="M3300" s="183">
        <v>0</v>
      </c>
      <c r="N3300" s="183">
        <v>0</v>
      </c>
      <c r="O3300" s="183">
        <v>0</v>
      </c>
      <c r="P3300" s="183">
        <v>0</v>
      </c>
      <c r="Q3300" s="183">
        <v>0</v>
      </c>
      <c r="R3300" s="183">
        <v>0</v>
      </c>
      <c r="S3300" s="183">
        <v>0</v>
      </c>
      <c r="T3300" s="183">
        <v>0</v>
      </c>
      <c r="U3300" s="183">
        <v>0</v>
      </c>
      <c r="V3300" s="183">
        <v>0</v>
      </c>
      <c r="W3300" s="183">
        <v>0</v>
      </c>
      <c r="X3300" s="183">
        <v>0</v>
      </c>
      <c r="Y3300" s="183">
        <v>0</v>
      </c>
    </row>
    <row r="3301" spans="1:25" x14ac:dyDescent="0.2">
      <c r="A3301" s="184">
        <v>12430036</v>
      </c>
      <c r="B3301" s="183" t="str">
        <f>[1]店マスタ!B3300</f>
        <v>タニ電器</v>
      </c>
      <c r="C3301" s="183">
        <v>2.5</v>
      </c>
      <c r="D3301" s="183">
        <v>2.5</v>
      </c>
      <c r="E3301" s="183">
        <f>_xlfn.XLOOKUP(A3301,[2]Sheet1!$R:$R,[2]Sheet1!$AB:$AB,"",0)</f>
        <v>2.5</v>
      </c>
      <c r="F3301" s="183" t="str">
        <f>_xlfn.XLOOKUP($A3301,[3]【2026年03月度_全社】RFM客層一覧表データ!$A:$A,[3]【2026年03月度_全社】RFM客層一覧表データ!C:C,"",0)</f>
        <v/>
      </c>
      <c r="G3301" s="183" t="str">
        <f>_xlfn.XLOOKUP($A3301,[3]【2026年03月度_全社】RFM客層一覧表データ!$A:$A,[3]【2026年03月度_全社】RFM客層一覧表データ!D:D,"",0)</f>
        <v/>
      </c>
      <c r="H3301" s="183" t="str">
        <f>_xlfn.XLOOKUP($A3301,[3]【2026年03月度_全社】RFM客層一覧表データ!$A:$A,[3]【2026年03月度_全社】RFM客層一覧表データ!E:E,"",0)</f>
        <v/>
      </c>
      <c r="I3301" s="183" t="str">
        <f>_xlfn.XLOOKUP($A3301,[3]【2026年03月度_全社】RFM客層一覧表データ!$A:$A,[3]【2026年03月度_全社】RFM客層一覧表データ!F:F,"",0)</f>
        <v/>
      </c>
      <c r="J3301" s="183">
        <v>0</v>
      </c>
      <c r="K3301" s="183">
        <v>0</v>
      </c>
      <c r="L3301" s="183">
        <v>0</v>
      </c>
      <c r="M3301" s="183">
        <v>0</v>
      </c>
      <c r="N3301" s="183">
        <v>0</v>
      </c>
      <c r="O3301" s="183">
        <v>0</v>
      </c>
      <c r="P3301" s="183">
        <v>0</v>
      </c>
      <c r="Q3301" s="183">
        <v>0</v>
      </c>
      <c r="R3301" s="183">
        <v>0</v>
      </c>
      <c r="S3301" s="183">
        <v>0</v>
      </c>
      <c r="T3301" s="183">
        <v>0</v>
      </c>
      <c r="U3301" s="183">
        <v>0</v>
      </c>
      <c r="V3301" s="183">
        <v>0</v>
      </c>
      <c r="W3301" s="183">
        <v>0</v>
      </c>
      <c r="X3301" s="183">
        <v>0</v>
      </c>
      <c r="Y3301" s="183">
        <v>0</v>
      </c>
    </row>
    <row r="3302" spans="1:25" x14ac:dyDescent="0.2">
      <c r="A3302" s="184">
        <v>12430051</v>
      </c>
      <c r="B3302" s="183" t="str">
        <f>[1]店マスタ!B3301</f>
        <v>ＹＯＵＲＳ　ＭＯＲＥ店</v>
      </c>
      <c r="C3302" s="183">
        <v>3.5</v>
      </c>
      <c r="D3302" s="183">
        <v>3.5</v>
      </c>
      <c r="E3302" s="183">
        <f>_xlfn.XLOOKUP(A3302,[2]Sheet1!$R:$R,[2]Sheet1!$AB:$AB,"",0)</f>
        <v>3.5</v>
      </c>
      <c r="F3302" s="183">
        <f>_xlfn.XLOOKUP($A3302,[3]【2026年03月度_全社】RFM客層一覧表データ!$A:$A,[3]【2026年03月度_全社】RFM客層一覧表データ!C:C,"",0)</f>
        <v>1027</v>
      </c>
      <c r="G3302" s="183">
        <f>_xlfn.XLOOKUP($A3302,[3]【2026年03月度_全社】RFM客層一覧表データ!$A:$A,[3]【2026年03月度_全社】RFM客層一覧表データ!D:D,"",0)</f>
        <v>526</v>
      </c>
      <c r="H3302" s="183">
        <f>_xlfn.XLOOKUP($A3302,[3]【2026年03月度_全社】RFM客層一覧表データ!$A:$A,[3]【2026年03月度_全社】RFM客層一覧表データ!E:E,"",0)</f>
        <v>561</v>
      </c>
      <c r="I3302" s="183">
        <f>_xlfn.XLOOKUP($A3302,[3]【2026年03月度_全社】RFM客層一覧表データ!$A:$A,[3]【2026年03月度_全社】RFM客層一覧表データ!F:F,"",0)</f>
        <v>90</v>
      </c>
      <c r="J3302" s="183">
        <v>999</v>
      </c>
      <c r="K3302" s="183">
        <v>511</v>
      </c>
      <c r="L3302" s="183">
        <v>558</v>
      </c>
      <c r="M3302" s="183">
        <v>78</v>
      </c>
      <c r="N3302" s="183">
        <v>1013</v>
      </c>
      <c r="O3302" s="183">
        <v>541</v>
      </c>
      <c r="P3302" s="183">
        <v>552</v>
      </c>
      <c r="Q3302" s="183">
        <v>77</v>
      </c>
      <c r="R3302" s="183">
        <v>1017</v>
      </c>
      <c r="S3302" s="183">
        <v>511</v>
      </c>
      <c r="T3302" s="183">
        <v>543</v>
      </c>
      <c r="U3302" s="183">
        <v>68</v>
      </c>
      <c r="V3302" s="183">
        <v>1009</v>
      </c>
      <c r="W3302" s="183">
        <v>516</v>
      </c>
      <c r="X3302" s="183">
        <v>532</v>
      </c>
      <c r="Y3302" s="183">
        <v>74</v>
      </c>
    </row>
    <row r="3303" spans="1:25" x14ac:dyDescent="0.2">
      <c r="A3303" s="184">
        <v>12430053</v>
      </c>
      <c r="B3303" s="183" t="str">
        <f>[1]店マスタ!B3302</f>
        <v>ＹＯＵＲＳ　ニシヤマ</v>
      </c>
      <c r="C3303" s="183">
        <v>9.5</v>
      </c>
      <c r="D3303" s="183">
        <v>9</v>
      </c>
      <c r="E3303" s="183">
        <f>_xlfn.XLOOKUP(A3303,[2]Sheet1!$R:$R,[2]Sheet1!$AB:$AB,"",0)</f>
        <v>9</v>
      </c>
      <c r="F3303" s="183">
        <f>_xlfn.XLOOKUP($A3303,[3]【2026年03月度_全社】RFM客層一覧表データ!$A:$A,[3]【2026年03月度_全社】RFM客層一覧表データ!C:C,"",0)</f>
        <v>2013</v>
      </c>
      <c r="G3303" s="183">
        <f>_xlfn.XLOOKUP($A3303,[3]【2026年03月度_全社】RFM客層一覧表データ!$A:$A,[3]【2026年03月度_全社】RFM客層一覧表データ!D:D,"",0)</f>
        <v>1119</v>
      </c>
      <c r="H3303" s="183">
        <f>_xlfn.XLOOKUP($A3303,[3]【2026年03月度_全社】RFM客層一覧表データ!$A:$A,[3]【2026年03月度_全社】RFM客層一覧表データ!E:E,"",0)</f>
        <v>1148</v>
      </c>
      <c r="I3303" s="183">
        <f>_xlfn.XLOOKUP($A3303,[3]【2026年03月度_全社】RFM客層一覧表データ!$A:$A,[3]【2026年03月度_全社】RFM客層一覧表データ!F:F,"",0)</f>
        <v>165</v>
      </c>
      <c r="J3303" s="183">
        <v>1957</v>
      </c>
      <c r="K3303" s="183">
        <v>1105</v>
      </c>
      <c r="L3303" s="183">
        <v>1120</v>
      </c>
      <c r="M3303" s="183">
        <v>170</v>
      </c>
      <c r="N3303" s="183">
        <v>1887</v>
      </c>
      <c r="O3303" s="183">
        <v>1065</v>
      </c>
      <c r="P3303" s="183">
        <v>1077</v>
      </c>
      <c r="Q3303" s="183">
        <v>122</v>
      </c>
      <c r="R3303" s="183">
        <v>1867</v>
      </c>
      <c r="S3303" s="183">
        <v>1038</v>
      </c>
      <c r="T3303" s="183">
        <v>1049</v>
      </c>
      <c r="U3303" s="183">
        <v>151</v>
      </c>
      <c r="V3303" s="183">
        <v>1809</v>
      </c>
      <c r="W3303" s="183">
        <v>1057</v>
      </c>
      <c r="X3303" s="183">
        <v>1024</v>
      </c>
      <c r="Y3303" s="183">
        <v>148</v>
      </c>
    </row>
    <row r="3304" spans="1:25" x14ac:dyDescent="0.2">
      <c r="A3304" s="184">
        <v>12430202</v>
      </c>
      <c r="B3304" s="183" t="str">
        <f>[1]店マスタ!B3303</f>
        <v>（有）ナカタニ　デンキ</v>
      </c>
      <c r="C3304" s="183">
        <v>1.5</v>
      </c>
      <c r="D3304" s="183">
        <v>1.5</v>
      </c>
      <c r="E3304" s="183">
        <f>_xlfn.XLOOKUP(A3304,[2]Sheet1!$R:$R,[2]Sheet1!$AB:$AB,"",0)</f>
        <v>1.5</v>
      </c>
      <c r="F3304" s="183">
        <f>_xlfn.XLOOKUP($A3304,[3]【2026年03月度_全社】RFM客層一覧表データ!$A:$A,[3]【2026年03月度_全社】RFM客層一覧表データ!C:C,"",0)</f>
        <v>172</v>
      </c>
      <c r="G3304" s="183">
        <f>_xlfn.XLOOKUP($A3304,[3]【2026年03月度_全社】RFM客層一覧表データ!$A:$A,[3]【2026年03月度_全社】RFM客層一覧表データ!D:D,"",0)</f>
        <v>77</v>
      </c>
      <c r="H3304" s="183">
        <f>_xlfn.XLOOKUP($A3304,[3]【2026年03月度_全社】RFM客層一覧表データ!$A:$A,[3]【2026年03月度_全社】RFM客層一覧表データ!E:E,"",0)</f>
        <v>99</v>
      </c>
      <c r="I3304" s="183">
        <f>_xlfn.XLOOKUP($A3304,[3]【2026年03月度_全社】RFM客層一覧表データ!$A:$A,[3]【2026年03月度_全社】RFM客層一覧表データ!F:F,"",0)</f>
        <v>7</v>
      </c>
      <c r="J3304" s="183">
        <v>176</v>
      </c>
      <c r="K3304" s="183">
        <v>77</v>
      </c>
      <c r="L3304" s="183">
        <v>104</v>
      </c>
      <c r="M3304" s="183">
        <v>7</v>
      </c>
      <c r="N3304" s="183">
        <v>184</v>
      </c>
      <c r="O3304" s="183">
        <v>85</v>
      </c>
      <c r="P3304" s="183">
        <v>106</v>
      </c>
      <c r="Q3304" s="183">
        <v>11</v>
      </c>
      <c r="R3304" s="183">
        <v>187</v>
      </c>
      <c r="S3304" s="183">
        <v>86</v>
      </c>
      <c r="T3304" s="183">
        <v>105</v>
      </c>
      <c r="U3304" s="183">
        <v>11</v>
      </c>
      <c r="V3304" s="183">
        <v>192</v>
      </c>
      <c r="W3304" s="183">
        <v>80</v>
      </c>
      <c r="X3304" s="183">
        <v>116</v>
      </c>
      <c r="Y3304" s="183">
        <v>4</v>
      </c>
    </row>
    <row r="3305" spans="1:25" x14ac:dyDescent="0.2">
      <c r="A3305" s="184">
        <v>12432170</v>
      </c>
      <c r="B3305" s="183" t="str">
        <f>[1]店マスタ!B3304</f>
        <v>彩電館　よしだ</v>
      </c>
      <c r="C3305" s="183">
        <v>2.5</v>
      </c>
      <c r="D3305" s="183">
        <v>2.5</v>
      </c>
      <c r="E3305" s="183">
        <f>_xlfn.XLOOKUP(A3305,[2]Sheet1!$R:$R,[2]Sheet1!$AB:$AB,"",0)</f>
        <v>2.5</v>
      </c>
      <c r="F3305" s="183">
        <f>_xlfn.XLOOKUP($A3305,[3]【2026年03月度_全社】RFM客層一覧表データ!$A:$A,[3]【2026年03月度_全社】RFM客層一覧表データ!C:C,"",0)</f>
        <v>356</v>
      </c>
      <c r="G3305" s="183">
        <f>_xlfn.XLOOKUP($A3305,[3]【2026年03月度_全社】RFM客層一覧表データ!$A:$A,[3]【2026年03月度_全社】RFM客層一覧表データ!D:D,"",0)</f>
        <v>177</v>
      </c>
      <c r="H3305" s="183">
        <f>_xlfn.XLOOKUP($A3305,[3]【2026年03月度_全社】RFM客層一覧表データ!$A:$A,[3]【2026年03月度_全社】RFM客層一覧表データ!E:E,"",0)</f>
        <v>206</v>
      </c>
      <c r="I3305" s="183">
        <f>_xlfn.XLOOKUP($A3305,[3]【2026年03月度_全社】RFM客層一覧表データ!$A:$A,[3]【2026年03月度_全社】RFM客層一覧表データ!F:F,"",0)</f>
        <v>25</v>
      </c>
      <c r="J3305" s="183">
        <v>383</v>
      </c>
      <c r="K3305" s="183">
        <v>170</v>
      </c>
      <c r="L3305" s="183">
        <v>219</v>
      </c>
      <c r="M3305" s="183">
        <v>17</v>
      </c>
      <c r="N3305" s="183">
        <v>389</v>
      </c>
      <c r="O3305" s="183">
        <v>174</v>
      </c>
      <c r="P3305" s="183">
        <v>222</v>
      </c>
      <c r="Q3305" s="183">
        <v>11</v>
      </c>
      <c r="R3305" s="183">
        <v>410</v>
      </c>
      <c r="S3305" s="183">
        <v>195</v>
      </c>
      <c r="T3305" s="183">
        <v>233</v>
      </c>
      <c r="U3305" s="183">
        <v>18</v>
      </c>
      <c r="V3305" s="183">
        <v>437</v>
      </c>
      <c r="W3305" s="183">
        <v>198</v>
      </c>
      <c r="X3305" s="183">
        <v>243</v>
      </c>
      <c r="Y3305" s="183">
        <v>17</v>
      </c>
    </row>
    <row r="3306" spans="1:25" x14ac:dyDescent="0.2">
      <c r="A3306" s="184">
        <v>12433002</v>
      </c>
      <c r="B3306" s="183" t="str">
        <f>[1]店マスタ!B3305</f>
        <v>ＹＯＵＲＳむとう</v>
      </c>
      <c r="C3306" s="183">
        <v>2.5</v>
      </c>
      <c r="D3306" s="183">
        <v>2.5</v>
      </c>
      <c r="E3306" s="183">
        <f>_xlfn.XLOOKUP(A3306,[2]Sheet1!$R:$R,[2]Sheet1!$AB:$AB,"",0)</f>
        <v>2.5</v>
      </c>
      <c r="F3306" s="183">
        <f>_xlfn.XLOOKUP($A3306,[3]【2026年03月度_全社】RFM客層一覧表データ!$A:$A,[3]【2026年03月度_全社】RFM客層一覧表データ!C:C,"",0)</f>
        <v>224</v>
      </c>
      <c r="G3306" s="183">
        <f>_xlfn.XLOOKUP($A3306,[3]【2026年03月度_全社】RFM客層一覧表データ!$A:$A,[3]【2026年03月度_全社】RFM客層一覧表データ!D:D,"",0)</f>
        <v>67</v>
      </c>
      <c r="H3306" s="183">
        <f>_xlfn.XLOOKUP($A3306,[3]【2026年03月度_全社】RFM客層一覧表データ!$A:$A,[3]【2026年03月度_全社】RFM客層一覧表データ!E:E,"",0)</f>
        <v>124</v>
      </c>
      <c r="I3306" s="183">
        <f>_xlfn.XLOOKUP($A3306,[3]【2026年03月度_全社】RFM客層一覧表データ!$A:$A,[3]【2026年03月度_全社】RFM客層一覧表データ!F:F,"",0)</f>
        <v>5</v>
      </c>
      <c r="J3306" s="183">
        <v>229</v>
      </c>
      <c r="K3306" s="183">
        <v>93</v>
      </c>
      <c r="L3306" s="183">
        <v>130</v>
      </c>
      <c r="M3306" s="183">
        <v>13</v>
      </c>
      <c r="N3306" s="183">
        <v>246</v>
      </c>
      <c r="O3306" s="183">
        <v>97</v>
      </c>
      <c r="P3306" s="183">
        <v>139</v>
      </c>
      <c r="Q3306" s="183">
        <v>15</v>
      </c>
      <c r="R3306" s="183">
        <v>250</v>
      </c>
      <c r="S3306" s="183">
        <v>102</v>
      </c>
      <c r="T3306" s="183">
        <v>141</v>
      </c>
      <c r="U3306" s="183">
        <v>26</v>
      </c>
      <c r="V3306" s="183">
        <v>237</v>
      </c>
      <c r="W3306" s="183">
        <v>98</v>
      </c>
      <c r="X3306" s="183">
        <v>136</v>
      </c>
      <c r="Y3306" s="183">
        <v>10</v>
      </c>
    </row>
    <row r="3307" spans="1:25" x14ac:dyDescent="0.2">
      <c r="A3307" s="184">
        <v>12433006</v>
      </c>
      <c r="B3307" s="183" t="str">
        <f>[1]店マスタ!B3306</f>
        <v>ＹＯＵＲＳ　まつい</v>
      </c>
      <c r="C3307" s="183">
        <v>2.5</v>
      </c>
      <c r="D3307" s="183">
        <v>2.5</v>
      </c>
      <c r="E3307" s="183">
        <f>_xlfn.XLOOKUP(A3307,[2]Sheet1!$R:$R,[2]Sheet1!$AB:$AB,"",0)</f>
        <v>2.5</v>
      </c>
      <c r="F3307" s="183">
        <f>_xlfn.XLOOKUP($A3307,[3]【2026年03月度_全社】RFM客層一覧表データ!$A:$A,[3]【2026年03月度_全社】RFM客層一覧表データ!C:C,"",0)</f>
        <v>783</v>
      </c>
      <c r="G3307" s="183">
        <f>_xlfn.XLOOKUP($A3307,[3]【2026年03月度_全社】RFM客層一覧表データ!$A:$A,[3]【2026年03月度_全社】RFM客層一覧表データ!D:D,"",0)</f>
        <v>316</v>
      </c>
      <c r="H3307" s="183">
        <f>_xlfn.XLOOKUP($A3307,[3]【2026年03月度_全社】RFM客層一覧表データ!$A:$A,[3]【2026年03月度_全社】RFM客層一覧表データ!E:E,"",0)</f>
        <v>334</v>
      </c>
      <c r="I3307" s="183">
        <f>_xlfn.XLOOKUP($A3307,[3]【2026年03月度_全社】RFM客層一覧表データ!$A:$A,[3]【2026年03月度_全社】RFM客層一覧表データ!F:F,"",0)</f>
        <v>51</v>
      </c>
      <c r="J3307" s="183">
        <v>779</v>
      </c>
      <c r="K3307" s="183">
        <v>312</v>
      </c>
      <c r="L3307" s="183">
        <v>346</v>
      </c>
      <c r="M3307" s="183">
        <v>59</v>
      </c>
      <c r="N3307" s="183">
        <v>774</v>
      </c>
      <c r="O3307" s="183">
        <v>310</v>
      </c>
      <c r="P3307" s="183">
        <v>364</v>
      </c>
      <c r="Q3307" s="183">
        <v>47</v>
      </c>
      <c r="R3307" s="183">
        <v>778</v>
      </c>
      <c r="S3307" s="183">
        <v>334</v>
      </c>
      <c r="T3307" s="183">
        <v>382</v>
      </c>
      <c r="U3307" s="183">
        <v>51</v>
      </c>
      <c r="V3307" s="183">
        <v>779</v>
      </c>
      <c r="W3307" s="183">
        <v>358</v>
      </c>
      <c r="X3307" s="183">
        <v>392</v>
      </c>
      <c r="Y3307" s="183">
        <v>57</v>
      </c>
    </row>
    <row r="3308" spans="1:25" x14ac:dyDescent="0.2">
      <c r="A3308" s="184">
        <v>12437020</v>
      </c>
      <c r="B3308" s="183" t="str">
        <f>[1]店マスタ!B3307</f>
        <v>ドリームＮＥＴ　スマイル</v>
      </c>
      <c r="C3308" s="183">
        <v>1.5</v>
      </c>
      <c r="D3308" s="183">
        <v>1.5</v>
      </c>
      <c r="E3308" s="183">
        <f>_xlfn.XLOOKUP(A3308,[2]Sheet1!$R:$R,[2]Sheet1!$AB:$AB,"",0)</f>
        <v>1.5</v>
      </c>
      <c r="F3308" s="183" t="str">
        <f>_xlfn.XLOOKUP($A3308,[3]【2026年03月度_全社】RFM客層一覧表データ!$A:$A,[3]【2026年03月度_全社】RFM客層一覧表データ!C:C,"",0)</f>
        <v/>
      </c>
      <c r="G3308" s="183" t="str">
        <f>_xlfn.XLOOKUP($A3308,[3]【2026年03月度_全社】RFM客層一覧表データ!$A:$A,[3]【2026年03月度_全社】RFM客層一覧表データ!D:D,"",0)</f>
        <v/>
      </c>
      <c r="H3308" s="183" t="str">
        <f>_xlfn.XLOOKUP($A3308,[3]【2026年03月度_全社】RFM客層一覧表データ!$A:$A,[3]【2026年03月度_全社】RFM客層一覧表データ!E:E,"",0)</f>
        <v/>
      </c>
      <c r="I3308" s="183" t="str">
        <f>_xlfn.XLOOKUP($A3308,[3]【2026年03月度_全社】RFM客層一覧表データ!$A:$A,[3]【2026年03月度_全社】RFM客層一覧表データ!F:F,"",0)</f>
        <v/>
      </c>
      <c r="J3308" s="183">
        <v>0</v>
      </c>
      <c r="K3308" s="183">
        <v>0</v>
      </c>
      <c r="L3308" s="183">
        <v>0</v>
      </c>
      <c r="M3308" s="183">
        <v>0</v>
      </c>
      <c r="N3308" s="183">
        <v>0</v>
      </c>
      <c r="O3308" s="183">
        <v>0</v>
      </c>
      <c r="P3308" s="183">
        <v>0</v>
      </c>
      <c r="Q3308" s="183">
        <v>0</v>
      </c>
      <c r="R3308" s="183">
        <v>0</v>
      </c>
      <c r="S3308" s="183">
        <v>0</v>
      </c>
      <c r="T3308" s="183">
        <v>0</v>
      </c>
      <c r="U3308" s="183">
        <v>0</v>
      </c>
      <c r="V3308" s="183">
        <v>0</v>
      </c>
      <c r="W3308" s="183">
        <v>0</v>
      </c>
      <c r="X3308" s="183">
        <v>0</v>
      </c>
      <c r="Y3308" s="183">
        <v>0</v>
      </c>
    </row>
    <row r="3309" spans="1:25" x14ac:dyDescent="0.2">
      <c r="A3309" s="184">
        <v>12437030</v>
      </c>
      <c r="B3309" s="183" t="str">
        <f>[1]店マスタ!B3308</f>
        <v>ドリームＮＥＴ　あさの</v>
      </c>
      <c r="C3309" s="183">
        <v>1</v>
      </c>
      <c r="D3309" s="183">
        <v>1</v>
      </c>
      <c r="E3309" s="183">
        <f>_xlfn.XLOOKUP(A3309,[2]Sheet1!$R:$R,[2]Sheet1!$AB:$AB,"",0)</f>
        <v>1</v>
      </c>
      <c r="F3309" s="183" t="str">
        <f>_xlfn.XLOOKUP($A3309,[3]【2026年03月度_全社】RFM客層一覧表データ!$A:$A,[3]【2026年03月度_全社】RFM客層一覧表データ!C:C,"",0)</f>
        <v/>
      </c>
      <c r="G3309" s="183" t="str">
        <f>_xlfn.XLOOKUP($A3309,[3]【2026年03月度_全社】RFM客層一覧表データ!$A:$A,[3]【2026年03月度_全社】RFM客層一覧表データ!D:D,"",0)</f>
        <v/>
      </c>
      <c r="H3309" s="183" t="str">
        <f>_xlfn.XLOOKUP($A3309,[3]【2026年03月度_全社】RFM客層一覧表データ!$A:$A,[3]【2026年03月度_全社】RFM客層一覧表データ!E:E,"",0)</f>
        <v/>
      </c>
      <c r="I3309" s="183" t="str">
        <f>_xlfn.XLOOKUP($A3309,[3]【2026年03月度_全社】RFM客層一覧表データ!$A:$A,[3]【2026年03月度_全社】RFM客層一覧表データ!F:F,"",0)</f>
        <v/>
      </c>
      <c r="J3309" s="183">
        <v>0</v>
      </c>
      <c r="K3309" s="183">
        <v>0</v>
      </c>
      <c r="L3309" s="183">
        <v>0</v>
      </c>
      <c r="M3309" s="183">
        <v>0</v>
      </c>
      <c r="N3309" s="183">
        <v>0</v>
      </c>
      <c r="O3309" s="183">
        <v>0</v>
      </c>
      <c r="P3309" s="183">
        <v>0</v>
      </c>
      <c r="Q3309" s="183">
        <v>0</v>
      </c>
      <c r="R3309" s="183">
        <v>0</v>
      </c>
      <c r="S3309" s="183">
        <v>0</v>
      </c>
      <c r="T3309" s="183">
        <v>0</v>
      </c>
      <c r="U3309" s="183">
        <v>0</v>
      </c>
      <c r="V3309" s="183">
        <v>0</v>
      </c>
      <c r="W3309" s="183">
        <v>0</v>
      </c>
      <c r="X3309" s="183">
        <v>0</v>
      </c>
      <c r="Y3309" s="183">
        <v>0</v>
      </c>
    </row>
    <row r="3310" spans="1:25" x14ac:dyDescent="0.2">
      <c r="A3310" s="184">
        <v>12450016</v>
      </c>
      <c r="B3310" s="183" t="str">
        <f>[1]店マスタ!B3309</f>
        <v>彩電館　はんだ</v>
      </c>
      <c r="C3310" s="183">
        <v>3</v>
      </c>
      <c r="D3310" s="183">
        <v>3</v>
      </c>
      <c r="E3310" s="183">
        <f>_xlfn.XLOOKUP(A3310,[2]Sheet1!$R:$R,[2]Sheet1!$AB:$AB,"",0)</f>
        <v>3</v>
      </c>
      <c r="F3310" s="183">
        <f>_xlfn.XLOOKUP($A3310,[3]【2026年03月度_全社】RFM客層一覧表データ!$A:$A,[3]【2026年03月度_全社】RFM客層一覧表データ!C:C,"",0)</f>
        <v>7</v>
      </c>
      <c r="G3310" s="183">
        <f>_xlfn.XLOOKUP($A3310,[3]【2026年03月度_全社】RFM客層一覧表データ!$A:$A,[3]【2026年03月度_全社】RFM客層一覧表データ!D:D,"",0)</f>
        <v>2</v>
      </c>
      <c r="H3310" s="183">
        <f>_xlfn.XLOOKUP($A3310,[3]【2026年03月度_全社】RFM客層一覧表データ!$A:$A,[3]【2026年03月度_全社】RFM客層一覧表データ!E:E,"",0)</f>
        <v>5</v>
      </c>
      <c r="I3310" s="183">
        <f>_xlfn.XLOOKUP($A3310,[3]【2026年03月度_全社】RFM客層一覧表データ!$A:$A,[3]【2026年03月度_全社】RFM客層一覧表データ!F:F,"",0)</f>
        <v>0</v>
      </c>
      <c r="J3310" s="183">
        <v>0</v>
      </c>
      <c r="K3310" s="183">
        <v>0</v>
      </c>
      <c r="L3310" s="183">
        <v>0</v>
      </c>
      <c r="M3310" s="183">
        <v>0</v>
      </c>
      <c r="N3310" s="183">
        <v>0</v>
      </c>
      <c r="O3310" s="183">
        <v>0</v>
      </c>
      <c r="P3310" s="183">
        <v>0</v>
      </c>
      <c r="Q3310" s="183">
        <v>0</v>
      </c>
      <c r="R3310" s="183">
        <v>0</v>
      </c>
      <c r="S3310" s="183">
        <v>0</v>
      </c>
      <c r="T3310" s="183">
        <v>0</v>
      </c>
      <c r="U3310" s="183">
        <v>0</v>
      </c>
      <c r="V3310" s="183">
        <v>0</v>
      </c>
      <c r="W3310" s="183">
        <v>0</v>
      </c>
      <c r="X3310" s="183">
        <v>0</v>
      </c>
      <c r="Y3310" s="183">
        <v>0</v>
      </c>
    </row>
    <row r="3311" spans="1:25" x14ac:dyDescent="0.2">
      <c r="A3311" s="184">
        <v>12450128</v>
      </c>
      <c r="B3311" s="183" t="str">
        <f>[1]店マスタ!B3310</f>
        <v>彩電館　　サカグチ</v>
      </c>
      <c r="C3311" s="183">
        <v>1.5</v>
      </c>
      <c r="D3311" s="183">
        <v>0</v>
      </c>
      <c r="E3311" s="183" t="str">
        <f>_xlfn.XLOOKUP(A3311,[2]Sheet1!$R:$R,[2]Sheet1!$AB:$AB,"",0)</f>
        <v/>
      </c>
      <c r="F3311" s="183" t="str">
        <f>_xlfn.XLOOKUP($A3311,[3]【2026年03月度_全社】RFM客層一覧表データ!$A:$A,[3]【2026年03月度_全社】RFM客層一覧表データ!C:C,"",0)</f>
        <v/>
      </c>
      <c r="G3311" s="183" t="str">
        <f>_xlfn.XLOOKUP($A3311,[3]【2026年03月度_全社】RFM客層一覧表データ!$A:$A,[3]【2026年03月度_全社】RFM客層一覧表データ!D:D,"",0)</f>
        <v/>
      </c>
      <c r="H3311" s="183" t="str">
        <f>_xlfn.XLOOKUP($A3311,[3]【2026年03月度_全社】RFM客層一覧表データ!$A:$A,[3]【2026年03月度_全社】RFM客層一覧表データ!E:E,"",0)</f>
        <v/>
      </c>
      <c r="I3311" s="183" t="str">
        <f>_xlfn.XLOOKUP($A3311,[3]【2026年03月度_全社】RFM客層一覧表データ!$A:$A,[3]【2026年03月度_全社】RFM客層一覧表データ!F:F,"",0)</f>
        <v/>
      </c>
      <c r="J3311" s="183">
        <v>182</v>
      </c>
      <c r="K3311" s="183">
        <v>45</v>
      </c>
      <c r="L3311" s="183">
        <v>78</v>
      </c>
      <c r="M3311" s="183">
        <v>7</v>
      </c>
      <c r="N3311" s="183">
        <v>205</v>
      </c>
      <c r="O3311" s="183">
        <v>63</v>
      </c>
      <c r="P3311" s="183">
        <v>83</v>
      </c>
      <c r="Q3311" s="183">
        <v>10</v>
      </c>
      <c r="R3311" s="183">
        <v>221</v>
      </c>
      <c r="S3311" s="183">
        <v>69</v>
      </c>
      <c r="T3311" s="183">
        <v>97</v>
      </c>
      <c r="U3311" s="183">
        <v>9</v>
      </c>
      <c r="V3311" s="183">
        <v>238</v>
      </c>
      <c r="W3311" s="183">
        <v>77</v>
      </c>
      <c r="X3311" s="183">
        <v>101</v>
      </c>
      <c r="Y3311" s="183">
        <v>10</v>
      </c>
    </row>
    <row r="3312" spans="1:25" x14ac:dyDescent="0.2">
      <c r="A3312" s="184">
        <v>12451001</v>
      </c>
      <c r="B3312" s="183" t="str">
        <f>[1]店マスタ!B3311</f>
        <v>ＡＣＴ１５まとばでんき　松崎</v>
      </c>
      <c r="C3312" s="183">
        <v>3</v>
      </c>
      <c r="D3312" s="183">
        <v>3</v>
      </c>
      <c r="E3312" s="183">
        <f>_xlfn.XLOOKUP(A3312,[2]Sheet1!$R:$R,[2]Sheet1!$AB:$AB,"",0)</f>
        <v>3</v>
      </c>
      <c r="F3312" s="183">
        <f>_xlfn.XLOOKUP($A3312,[3]【2026年03月度_全社】RFM客層一覧表データ!$A:$A,[3]【2026年03月度_全社】RFM客層一覧表データ!C:C,"",0)</f>
        <v>871</v>
      </c>
      <c r="G3312" s="183">
        <f>_xlfn.XLOOKUP($A3312,[3]【2026年03月度_全社】RFM客層一覧表データ!$A:$A,[3]【2026年03月度_全社】RFM客層一覧表データ!D:D,"",0)</f>
        <v>403</v>
      </c>
      <c r="H3312" s="183">
        <f>_xlfn.XLOOKUP($A3312,[3]【2026年03月度_全社】RFM客層一覧表データ!$A:$A,[3]【2026年03月度_全社】RFM客層一覧表データ!E:E,"",0)</f>
        <v>430</v>
      </c>
      <c r="I3312" s="183">
        <f>_xlfn.XLOOKUP($A3312,[3]【2026年03月度_全社】RFM客層一覧表データ!$A:$A,[3]【2026年03月度_全社】RFM客層一覧表データ!F:F,"",0)</f>
        <v>64</v>
      </c>
      <c r="J3312" s="183">
        <v>872</v>
      </c>
      <c r="K3312" s="183">
        <v>394</v>
      </c>
      <c r="L3312" s="183">
        <v>413</v>
      </c>
      <c r="M3312" s="183">
        <v>68</v>
      </c>
      <c r="N3312" s="183">
        <v>880</v>
      </c>
      <c r="O3312" s="183">
        <v>389</v>
      </c>
      <c r="P3312" s="183">
        <v>422</v>
      </c>
      <c r="Q3312" s="183">
        <v>62</v>
      </c>
      <c r="R3312" s="183">
        <v>891</v>
      </c>
      <c r="S3312" s="183">
        <v>428</v>
      </c>
      <c r="T3312" s="183">
        <v>427</v>
      </c>
      <c r="U3312" s="183">
        <v>77</v>
      </c>
      <c r="V3312" s="183">
        <v>883</v>
      </c>
      <c r="W3312" s="183">
        <v>388</v>
      </c>
      <c r="X3312" s="183">
        <v>419</v>
      </c>
      <c r="Y3312" s="183">
        <v>81</v>
      </c>
    </row>
    <row r="3313" spans="1:25" x14ac:dyDescent="0.2">
      <c r="A3313" s="184">
        <v>12451005</v>
      </c>
      <c r="B3313" s="183" t="str">
        <f>[1]店マスタ!B3312</f>
        <v>彩電館　はしおか</v>
      </c>
      <c r="C3313" s="183">
        <v>2.5</v>
      </c>
      <c r="D3313" s="183">
        <v>0</v>
      </c>
      <c r="E3313" s="183" t="str">
        <f>_xlfn.XLOOKUP(A3313,[2]Sheet1!$R:$R,[2]Sheet1!$AB:$AB,"",0)</f>
        <v/>
      </c>
      <c r="F3313" s="183" t="str">
        <f>_xlfn.XLOOKUP($A3313,[3]【2026年03月度_全社】RFM客層一覧表データ!$A:$A,[3]【2026年03月度_全社】RFM客層一覧表データ!C:C,"",0)</f>
        <v/>
      </c>
      <c r="G3313" s="183" t="str">
        <f>_xlfn.XLOOKUP($A3313,[3]【2026年03月度_全社】RFM客層一覧表データ!$A:$A,[3]【2026年03月度_全社】RFM客層一覧表データ!D:D,"",0)</f>
        <v/>
      </c>
      <c r="H3313" s="183" t="str">
        <f>_xlfn.XLOOKUP($A3313,[3]【2026年03月度_全社】RFM客層一覧表データ!$A:$A,[3]【2026年03月度_全社】RFM客層一覧表データ!E:E,"",0)</f>
        <v/>
      </c>
      <c r="I3313" s="183" t="str">
        <f>_xlfn.XLOOKUP($A3313,[3]【2026年03月度_全社】RFM客層一覧表データ!$A:$A,[3]【2026年03月度_全社】RFM客層一覧表データ!F:F,"",0)</f>
        <v/>
      </c>
      <c r="J3313" s="183">
        <v>128</v>
      </c>
      <c r="K3313" s="183">
        <v>34</v>
      </c>
      <c r="L3313" s="183">
        <v>56</v>
      </c>
      <c r="M3313" s="183">
        <v>4</v>
      </c>
      <c r="N3313" s="183">
        <v>148</v>
      </c>
      <c r="O3313" s="183">
        <v>42</v>
      </c>
      <c r="P3313" s="183">
        <v>61</v>
      </c>
      <c r="Q3313" s="183">
        <v>5</v>
      </c>
      <c r="R3313" s="183">
        <v>172</v>
      </c>
      <c r="S3313" s="183">
        <v>40</v>
      </c>
      <c r="T3313" s="183">
        <v>67</v>
      </c>
      <c r="U3313" s="183">
        <v>5</v>
      </c>
      <c r="V3313" s="183">
        <v>195</v>
      </c>
      <c r="W3313" s="183">
        <v>51</v>
      </c>
      <c r="X3313" s="183">
        <v>71</v>
      </c>
      <c r="Y3313" s="183">
        <v>6</v>
      </c>
    </row>
    <row r="3314" spans="1:25" x14ac:dyDescent="0.2">
      <c r="A3314" s="184">
        <v>12451006</v>
      </c>
      <c r="B3314" s="183" t="str">
        <f>[1]店マスタ!B3313</f>
        <v>赤目）　彩電館　ヤマモト</v>
      </c>
      <c r="C3314" s="183">
        <v>3</v>
      </c>
      <c r="D3314" s="183">
        <v>2.5</v>
      </c>
      <c r="E3314" s="183">
        <f>_xlfn.XLOOKUP(A3314,[2]Sheet1!$R:$R,[2]Sheet1!$AB:$AB,"",0)</f>
        <v>2.5</v>
      </c>
      <c r="F3314" s="183">
        <f>_xlfn.XLOOKUP($A3314,[3]【2026年03月度_全社】RFM客層一覧表データ!$A:$A,[3]【2026年03月度_全社】RFM客層一覧表データ!C:C,"",0)</f>
        <v>227</v>
      </c>
      <c r="G3314" s="183">
        <f>_xlfn.XLOOKUP($A3314,[3]【2026年03月度_全社】RFM客層一覧表データ!$A:$A,[3]【2026年03月度_全社】RFM客層一覧表データ!D:D,"",0)</f>
        <v>98</v>
      </c>
      <c r="H3314" s="183">
        <f>_xlfn.XLOOKUP($A3314,[3]【2026年03月度_全社】RFM客層一覧表データ!$A:$A,[3]【2026年03月度_全社】RFM客層一覧表データ!E:E,"",0)</f>
        <v>140</v>
      </c>
      <c r="I3314" s="183">
        <f>_xlfn.XLOOKUP($A3314,[3]【2026年03月度_全社】RFM客層一覧表データ!$A:$A,[3]【2026年03月度_全社】RFM客層一覧表データ!F:F,"",0)</f>
        <v>6</v>
      </c>
      <c r="J3314" s="183">
        <v>232</v>
      </c>
      <c r="K3314" s="183">
        <v>97</v>
      </c>
      <c r="L3314" s="183">
        <v>149</v>
      </c>
      <c r="M3314" s="183">
        <v>6</v>
      </c>
      <c r="N3314" s="183">
        <v>241</v>
      </c>
      <c r="O3314" s="183">
        <v>103</v>
      </c>
      <c r="P3314" s="183">
        <v>152</v>
      </c>
      <c r="Q3314" s="183">
        <v>4</v>
      </c>
      <c r="R3314" s="183">
        <v>251</v>
      </c>
      <c r="S3314" s="183">
        <v>122</v>
      </c>
      <c r="T3314" s="183">
        <v>154</v>
      </c>
      <c r="U3314" s="183">
        <v>4</v>
      </c>
      <c r="V3314" s="183">
        <v>265</v>
      </c>
      <c r="W3314" s="183">
        <v>113</v>
      </c>
      <c r="X3314" s="183">
        <v>155</v>
      </c>
      <c r="Y3314" s="183">
        <v>11</v>
      </c>
    </row>
    <row r="3315" spans="1:25" x14ac:dyDescent="0.2">
      <c r="A3315" s="184">
        <v>12451007</v>
      </c>
      <c r="B3315" s="183" t="str">
        <f>[1]店マスタ!B3314</f>
        <v>山喜電器株式会社</v>
      </c>
      <c r="C3315" s="183">
        <v>5</v>
      </c>
      <c r="D3315" s="183">
        <v>2.5</v>
      </c>
      <c r="E3315" s="183">
        <f>_xlfn.XLOOKUP(A3315,[2]Sheet1!$R:$R,[2]Sheet1!$AB:$AB,"",0)</f>
        <v>2.5</v>
      </c>
      <c r="F3315" s="183">
        <f>_xlfn.XLOOKUP($A3315,[3]【2026年03月度_全社】RFM客層一覧表データ!$A:$A,[3]【2026年03月度_全社】RFM客層一覧表データ!C:C,"",0)</f>
        <v>1017</v>
      </c>
      <c r="G3315" s="183">
        <f>_xlfn.XLOOKUP($A3315,[3]【2026年03月度_全社】RFM客層一覧表データ!$A:$A,[3]【2026年03月度_全社】RFM客層一覧表データ!D:D,"",0)</f>
        <v>442</v>
      </c>
      <c r="H3315" s="183">
        <f>_xlfn.XLOOKUP($A3315,[3]【2026年03月度_全社】RFM客層一覧表データ!$A:$A,[3]【2026年03月度_全社】RFM客層一覧表データ!E:E,"",0)</f>
        <v>502</v>
      </c>
      <c r="I3315" s="183">
        <f>_xlfn.XLOOKUP($A3315,[3]【2026年03月度_全社】RFM客層一覧表データ!$A:$A,[3]【2026年03月度_全社】RFM客層一覧表データ!F:F,"",0)</f>
        <v>65</v>
      </c>
      <c r="J3315" s="183">
        <v>1042</v>
      </c>
      <c r="K3315" s="183">
        <v>446</v>
      </c>
      <c r="L3315" s="183">
        <v>516</v>
      </c>
      <c r="M3315" s="183">
        <v>60</v>
      </c>
      <c r="N3315" s="183">
        <v>1091</v>
      </c>
      <c r="O3315" s="183">
        <v>442</v>
      </c>
      <c r="P3315" s="183">
        <v>534</v>
      </c>
      <c r="Q3315" s="183">
        <v>79</v>
      </c>
      <c r="R3315" s="183">
        <v>1134</v>
      </c>
      <c r="S3315" s="183">
        <v>489</v>
      </c>
      <c r="T3315" s="183">
        <v>563</v>
      </c>
      <c r="U3315" s="183">
        <v>119</v>
      </c>
      <c r="V3315" s="183">
        <v>1167</v>
      </c>
      <c r="W3315" s="183">
        <v>492</v>
      </c>
      <c r="X3315" s="183">
        <v>591</v>
      </c>
      <c r="Y3315" s="183">
        <v>150</v>
      </c>
    </row>
    <row r="3316" spans="1:25" x14ac:dyDescent="0.2">
      <c r="A3316" s="184">
        <v>12451017</v>
      </c>
      <c r="B3316" s="183" t="str">
        <f>[1]店マスタ!B3315</f>
        <v>ＡＣＴ１５まとばでんき　桔梗</v>
      </c>
      <c r="C3316" s="183">
        <v>6.5</v>
      </c>
      <c r="D3316" s="183">
        <v>6.5</v>
      </c>
      <c r="E3316" s="183">
        <f>_xlfn.XLOOKUP(A3316,[2]Sheet1!$R:$R,[2]Sheet1!$AB:$AB,"",0)</f>
        <v>6.5</v>
      </c>
      <c r="F3316" s="183">
        <f>_xlfn.XLOOKUP($A3316,[3]【2026年03月度_全社】RFM客層一覧表データ!$A:$A,[3]【2026年03月度_全社】RFM客層一覧表データ!C:C,"",0)</f>
        <v>1022</v>
      </c>
      <c r="G3316" s="183">
        <f>_xlfn.XLOOKUP($A3316,[3]【2026年03月度_全社】RFM客層一覧表データ!$A:$A,[3]【2026年03月度_全社】RFM客層一覧表データ!D:D,"",0)</f>
        <v>427</v>
      </c>
      <c r="H3316" s="183">
        <f>_xlfn.XLOOKUP($A3316,[3]【2026年03月度_全社】RFM客層一覧表データ!$A:$A,[3]【2026年03月度_全社】RFM客層一覧表データ!E:E,"",0)</f>
        <v>510</v>
      </c>
      <c r="I3316" s="183">
        <f>_xlfn.XLOOKUP($A3316,[3]【2026年03月度_全社】RFM客層一覧表データ!$A:$A,[3]【2026年03月度_全社】RFM客層一覧表データ!F:F,"",0)</f>
        <v>60</v>
      </c>
      <c r="J3316" s="183">
        <v>1039</v>
      </c>
      <c r="K3316" s="183">
        <v>466</v>
      </c>
      <c r="L3316" s="183">
        <v>518</v>
      </c>
      <c r="M3316" s="183">
        <v>65</v>
      </c>
      <c r="N3316" s="183">
        <v>1036</v>
      </c>
      <c r="O3316" s="183">
        <v>467</v>
      </c>
      <c r="P3316" s="183">
        <v>515</v>
      </c>
      <c r="Q3316" s="183">
        <v>76</v>
      </c>
      <c r="R3316" s="183">
        <v>1045</v>
      </c>
      <c r="S3316" s="183">
        <v>488</v>
      </c>
      <c r="T3316" s="183">
        <v>519</v>
      </c>
      <c r="U3316" s="183">
        <v>90</v>
      </c>
      <c r="V3316" s="183">
        <v>1027</v>
      </c>
      <c r="W3316" s="183">
        <v>466</v>
      </c>
      <c r="X3316" s="183">
        <v>517</v>
      </c>
      <c r="Y3316" s="183">
        <v>84</v>
      </c>
    </row>
    <row r="3317" spans="1:25" x14ac:dyDescent="0.2">
      <c r="A3317" s="184">
        <v>12451018</v>
      </c>
      <c r="B3317" s="183" t="str">
        <f>[1]店マスタ!B3316</f>
        <v>ＡＣＴ１５まとばでんき　つつじ</v>
      </c>
      <c r="C3317" s="183">
        <v>1</v>
      </c>
      <c r="D3317" s="183">
        <v>1</v>
      </c>
      <c r="E3317" s="183">
        <f>_xlfn.XLOOKUP(A3317,[2]Sheet1!$R:$R,[2]Sheet1!$AB:$AB,"",0)</f>
        <v>1</v>
      </c>
      <c r="F3317" s="183">
        <f>_xlfn.XLOOKUP($A3317,[3]【2026年03月度_全社】RFM客層一覧表データ!$A:$A,[3]【2026年03月度_全社】RFM客層一覧表データ!C:C,"",0)</f>
        <v>752</v>
      </c>
      <c r="G3317" s="183">
        <f>_xlfn.XLOOKUP($A3317,[3]【2026年03月度_全社】RFM客層一覧表データ!$A:$A,[3]【2026年03月度_全社】RFM客層一覧表データ!D:D,"",0)</f>
        <v>295</v>
      </c>
      <c r="H3317" s="183">
        <f>_xlfn.XLOOKUP($A3317,[3]【2026年03月度_全社】RFM客層一覧表データ!$A:$A,[3]【2026年03月度_全社】RFM客層一覧表データ!E:E,"",0)</f>
        <v>322</v>
      </c>
      <c r="I3317" s="183">
        <f>_xlfn.XLOOKUP($A3317,[3]【2026年03月度_全社】RFM客層一覧表データ!$A:$A,[3]【2026年03月度_全社】RFM客層一覧表データ!F:F,"",0)</f>
        <v>60</v>
      </c>
      <c r="J3317" s="183">
        <v>775</v>
      </c>
      <c r="K3317" s="183">
        <v>297</v>
      </c>
      <c r="L3317" s="183">
        <v>331</v>
      </c>
      <c r="M3317" s="183">
        <v>72</v>
      </c>
      <c r="N3317" s="183">
        <v>794</v>
      </c>
      <c r="O3317" s="183">
        <v>273</v>
      </c>
      <c r="P3317" s="183">
        <v>341</v>
      </c>
      <c r="Q3317" s="183">
        <v>42</v>
      </c>
      <c r="R3317" s="183">
        <v>829</v>
      </c>
      <c r="S3317" s="183">
        <v>290</v>
      </c>
      <c r="T3317" s="183">
        <v>355</v>
      </c>
      <c r="U3317" s="183">
        <v>39</v>
      </c>
      <c r="V3317" s="183">
        <v>850</v>
      </c>
      <c r="W3317" s="183">
        <v>311</v>
      </c>
      <c r="X3317" s="183">
        <v>368</v>
      </c>
      <c r="Y3317" s="183">
        <v>44</v>
      </c>
    </row>
    <row r="3318" spans="1:25" x14ac:dyDescent="0.2">
      <c r="A3318" s="184">
        <v>12451021</v>
      </c>
      <c r="B3318" s="183" t="str">
        <f>[1]店マスタ!B3317</f>
        <v>ＡＣＴ１５まとばでんき　オール</v>
      </c>
      <c r="C3318" s="183">
        <v>0</v>
      </c>
      <c r="D3318" s="183">
        <v>0</v>
      </c>
      <c r="E3318" s="183" t="str">
        <f>_xlfn.XLOOKUP(A3318,[2]Sheet1!$R:$R,[2]Sheet1!$AB:$AB,"",0)</f>
        <v/>
      </c>
      <c r="F3318" s="183" t="str">
        <f>_xlfn.XLOOKUP($A3318,[3]【2026年03月度_全社】RFM客層一覧表データ!$A:$A,[3]【2026年03月度_全社】RFM客層一覧表データ!C:C,"",0)</f>
        <v/>
      </c>
      <c r="G3318" s="183" t="str">
        <f>_xlfn.XLOOKUP($A3318,[3]【2026年03月度_全社】RFM客層一覧表データ!$A:$A,[3]【2026年03月度_全社】RFM客層一覧表データ!D:D,"",0)</f>
        <v/>
      </c>
      <c r="H3318" s="183" t="str">
        <f>_xlfn.XLOOKUP($A3318,[3]【2026年03月度_全社】RFM客層一覧表データ!$A:$A,[3]【2026年03月度_全社】RFM客層一覧表データ!E:E,"",0)</f>
        <v/>
      </c>
      <c r="I3318" s="183" t="str">
        <f>_xlfn.XLOOKUP($A3318,[3]【2026年03月度_全社】RFM客層一覧表データ!$A:$A,[3]【2026年03月度_全社】RFM客層一覧表データ!F:F,"",0)</f>
        <v/>
      </c>
      <c r="J3318" s="183">
        <v>0</v>
      </c>
      <c r="K3318" s="183">
        <v>0</v>
      </c>
      <c r="L3318" s="183">
        <v>0</v>
      </c>
      <c r="M3318" s="183">
        <v>0</v>
      </c>
      <c r="N3318" s="183">
        <v>0</v>
      </c>
      <c r="O3318" s="183">
        <v>0</v>
      </c>
      <c r="P3318" s="183">
        <v>0</v>
      </c>
      <c r="Q3318" s="183">
        <v>0</v>
      </c>
      <c r="R3318" s="183">
        <v>0</v>
      </c>
      <c r="S3318" s="183">
        <v>0</v>
      </c>
      <c r="T3318" s="183">
        <v>0</v>
      </c>
      <c r="U3318" s="183">
        <v>0</v>
      </c>
      <c r="V3318" s="183">
        <v>0</v>
      </c>
      <c r="W3318" s="183">
        <v>0</v>
      </c>
      <c r="X3318" s="183">
        <v>0</v>
      </c>
      <c r="Y3318" s="183">
        <v>0</v>
      </c>
    </row>
    <row r="3319" spans="1:25" x14ac:dyDescent="0.2">
      <c r="A3319" s="184">
        <v>12451022</v>
      </c>
      <c r="B3319" s="183" t="str">
        <f>[1]店マスタ!B3318</f>
        <v>ＡＣＴ１５まとばでんき　本部</v>
      </c>
      <c r="C3319" s="183">
        <v>0</v>
      </c>
      <c r="D3319" s="183">
        <v>0</v>
      </c>
      <c r="E3319" s="183" t="str">
        <f>_xlfn.XLOOKUP(A3319,[2]Sheet1!$R:$R,[2]Sheet1!$AB:$AB,"",0)</f>
        <v/>
      </c>
      <c r="F3319" s="183" t="str">
        <f>_xlfn.XLOOKUP($A3319,[3]【2026年03月度_全社】RFM客層一覧表データ!$A:$A,[3]【2026年03月度_全社】RFM客層一覧表データ!C:C,"",0)</f>
        <v/>
      </c>
      <c r="G3319" s="183" t="str">
        <f>_xlfn.XLOOKUP($A3319,[3]【2026年03月度_全社】RFM客層一覧表データ!$A:$A,[3]【2026年03月度_全社】RFM客層一覧表データ!D:D,"",0)</f>
        <v/>
      </c>
      <c r="H3319" s="183" t="str">
        <f>_xlfn.XLOOKUP($A3319,[3]【2026年03月度_全社】RFM客層一覧表データ!$A:$A,[3]【2026年03月度_全社】RFM客層一覧表データ!E:E,"",0)</f>
        <v/>
      </c>
      <c r="I3319" s="183" t="str">
        <f>_xlfn.XLOOKUP($A3319,[3]【2026年03月度_全社】RFM客層一覧表データ!$A:$A,[3]【2026年03月度_全社】RFM客層一覧表データ!F:F,"",0)</f>
        <v/>
      </c>
      <c r="J3319" s="183">
        <v>0</v>
      </c>
      <c r="K3319" s="183">
        <v>0</v>
      </c>
      <c r="L3319" s="183">
        <v>0</v>
      </c>
      <c r="M3319" s="183">
        <v>0</v>
      </c>
      <c r="N3319" s="183">
        <v>0</v>
      </c>
      <c r="O3319" s="183">
        <v>0</v>
      </c>
      <c r="P3319" s="183">
        <v>0</v>
      </c>
      <c r="Q3319" s="183">
        <v>0</v>
      </c>
      <c r="R3319" s="183">
        <v>0</v>
      </c>
      <c r="S3319" s="183">
        <v>0</v>
      </c>
      <c r="T3319" s="183">
        <v>0</v>
      </c>
      <c r="U3319" s="183">
        <v>0</v>
      </c>
      <c r="V3319" s="183">
        <v>0</v>
      </c>
      <c r="W3319" s="183">
        <v>0</v>
      </c>
      <c r="X3319" s="183">
        <v>0</v>
      </c>
      <c r="Y3319" s="183">
        <v>0</v>
      </c>
    </row>
    <row r="3320" spans="1:25" x14ac:dyDescent="0.2">
      <c r="A3320" s="184">
        <v>12451023</v>
      </c>
      <c r="B3320" s="183" t="str">
        <f>[1]店マスタ!B3319</f>
        <v>ナカオカでんき</v>
      </c>
      <c r="C3320" s="183">
        <v>2.5</v>
      </c>
      <c r="D3320" s="183">
        <v>2.5</v>
      </c>
      <c r="E3320" s="183">
        <f>_xlfn.XLOOKUP(A3320,[2]Sheet1!$R:$R,[2]Sheet1!$AB:$AB,"",0)</f>
        <v>2.5</v>
      </c>
      <c r="F3320" s="183">
        <f>_xlfn.XLOOKUP($A3320,[3]【2026年03月度_全社】RFM客層一覧表データ!$A:$A,[3]【2026年03月度_全社】RFM客層一覧表データ!C:C,"",0)</f>
        <v>407</v>
      </c>
      <c r="G3320" s="183">
        <f>_xlfn.XLOOKUP($A3320,[3]【2026年03月度_全社】RFM客層一覧表データ!$A:$A,[3]【2026年03月度_全社】RFM客層一覧表データ!D:D,"",0)</f>
        <v>142</v>
      </c>
      <c r="H3320" s="183">
        <f>_xlfn.XLOOKUP($A3320,[3]【2026年03月度_全社】RFM客層一覧表データ!$A:$A,[3]【2026年03月度_全社】RFM客層一覧表データ!E:E,"",0)</f>
        <v>165</v>
      </c>
      <c r="I3320" s="183">
        <f>_xlfn.XLOOKUP($A3320,[3]【2026年03月度_全社】RFM客層一覧表データ!$A:$A,[3]【2026年03月度_全社】RFM客層一覧表データ!F:F,"",0)</f>
        <v>35</v>
      </c>
      <c r="J3320" s="183">
        <v>420</v>
      </c>
      <c r="K3320" s="183">
        <v>129</v>
      </c>
      <c r="L3320" s="183">
        <v>179</v>
      </c>
      <c r="M3320" s="183">
        <v>26</v>
      </c>
      <c r="N3320" s="183">
        <v>448</v>
      </c>
      <c r="O3320" s="183">
        <v>136</v>
      </c>
      <c r="P3320" s="183">
        <v>189</v>
      </c>
      <c r="Q3320" s="183">
        <v>26</v>
      </c>
      <c r="R3320" s="183">
        <v>482</v>
      </c>
      <c r="S3320" s="183">
        <v>146</v>
      </c>
      <c r="T3320" s="183">
        <v>206</v>
      </c>
      <c r="U3320" s="183">
        <v>27</v>
      </c>
      <c r="V3320" s="183">
        <v>513</v>
      </c>
      <c r="W3320" s="183">
        <v>163</v>
      </c>
      <c r="X3320" s="183">
        <v>217</v>
      </c>
      <c r="Y3320" s="183">
        <v>25</v>
      </c>
    </row>
    <row r="3321" spans="1:25" x14ac:dyDescent="0.2">
      <c r="A3321" s="184">
        <v>12454141</v>
      </c>
      <c r="B3321" s="183" t="str">
        <f>[1]店マスタ!B3320</f>
        <v>北井電器</v>
      </c>
      <c r="C3321" s="183">
        <v>1</v>
      </c>
      <c r="D3321" s="183">
        <v>1</v>
      </c>
      <c r="E3321" s="183">
        <f>_xlfn.XLOOKUP(A3321,[2]Sheet1!$R:$R,[2]Sheet1!$AB:$AB,"",0)</f>
        <v>1</v>
      </c>
      <c r="F3321" s="183">
        <f>_xlfn.XLOOKUP($A3321,[3]【2026年03月度_全社】RFM客層一覧表データ!$A:$A,[3]【2026年03月度_全社】RFM客層一覧表データ!C:C,"",0)</f>
        <v>507</v>
      </c>
      <c r="G3321" s="183">
        <f>_xlfn.XLOOKUP($A3321,[3]【2026年03月度_全社】RFM客層一覧表データ!$A:$A,[3]【2026年03月度_全社】RFM客層一覧表データ!D:D,"",0)</f>
        <v>193</v>
      </c>
      <c r="H3321" s="183">
        <f>_xlfn.XLOOKUP($A3321,[3]【2026年03月度_全社】RFM客層一覧表データ!$A:$A,[3]【2026年03月度_全社】RFM客層一覧表データ!E:E,"",0)</f>
        <v>280</v>
      </c>
      <c r="I3321" s="183">
        <f>_xlfn.XLOOKUP($A3321,[3]【2026年03月度_全社】RFM客層一覧表データ!$A:$A,[3]【2026年03月度_全社】RFM客層一覧表データ!F:F,"",0)</f>
        <v>20</v>
      </c>
      <c r="J3321" s="183">
        <v>529</v>
      </c>
      <c r="K3321" s="183">
        <v>241</v>
      </c>
      <c r="L3321" s="183">
        <v>282</v>
      </c>
      <c r="M3321" s="183">
        <v>34</v>
      </c>
      <c r="N3321" s="183">
        <v>526</v>
      </c>
      <c r="O3321" s="183">
        <v>217</v>
      </c>
      <c r="P3321" s="183">
        <v>292</v>
      </c>
      <c r="Q3321" s="183">
        <v>22</v>
      </c>
      <c r="R3321" s="183">
        <v>535</v>
      </c>
      <c r="S3321" s="183">
        <v>263</v>
      </c>
      <c r="T3321" s="183">
        <v>296</v>
      </c>
      <c r="U3321" s="183">
        <v>33</v>
      </c>
      <c r="V3321" s="183">
        <v>528</v>
      </c>
      <c r="W3321" s="183">
        <v>239</v>
      </c>
      <c r="X3321" s="183">
        <v>292</v>
      </c>
      <c r="Y3321" s="183">
        <v>35</v>
      </c>
    </row>
    <row r="3322" spans="1:25" x14ac:dyDescent="0.2">
      <c r="A3322" s="184">
        <v>12460206</v>
      </c>
      <c r="B3322" s="183" t="str">
        <f>[1]店マスタ!B3321</f>
        <v>彩電館　やまもと</v>
      </c>
      <c r="C3322" s="183">
        <v>2.5</v>
      </c>
      <c r="D3322" s="183">
        <v>2.5</v>
      </c>
      <c r="E3322" s="183">
        <f>_xlfn.XLOOKUP(A3322,[2]Sheet1!$R:$R,[2]Sheet1!$AB:$AB,"",0)</f>
        <v>2.5</v>
      </c>
      <c r="F3322" s="183">
        <f>_xlfn.XLOOKUP($A3322,[3]【2026年03月度_全社】RFM客層一覧表データ!$A:$A,[3]【2026年03月度_全社】RFM客層一覧表データ!C:C,"",0)</f>
        <v>567</v>
      </c>
      <c r="G3322" s="183">
        <f>_xlfn.XLOOKUP($A3322,[3]【2026年03月度_全社】RFM客層一覧表データ!$A:$A,[3]【2026年03月度_全社】RFM客層一覧表データ!D:D,"",0)</f>
        <v>197</v>
      </c>
      <c r="H3322" s="183">
        <f>_xlfn.XLOOKUP($A3322,[3]【2026年03月度_全社】RFM客層一覧表データ!$A:$A,[3]【2026年03月度_全社】RFM客層一覧表データ!E:E,"",0)</f>
        <v>263</v>
      </c>
      <c r="I3322" s="183">
        <f>_xlfn.XLOOKUP($A3322,[3]【2026年03月度_全社】RFM客層一覧表データ!$A:$A,[3]【2026年03月度_全社】RFM客層一覧表データ!F:F,"",0)</f>
        <v>37</v>
      </c>
      <c r="J3322" s="183">
        <v>535</v>
      </c>
      <c r="K3322" s="183">
        <v>256</v>
      </c>
      <c r="L3322" s="183">
        <v>269</v>
      </c>
      <c r="M3322" s="183">
        <v>46</v>
      </c>
      <c r="N3322" s="183">
        <v>482</v>
      </c>
      <c r="O3322" s="183">
        <v>230</v>
      </c>
      <c r="P3322" s="183">
        <v>255</v>
      </c>
      <c r="Q3322" s="183">
        <v>62</v>
      </c>
      <c r="R3322" s="183">
        <v>405</v>
      </c>
      <c r="S3322" s="183">
        <v>209</v>
      </c>
      <c r="T3322" s="183">
        <v>245</v>
      </c>
      <c r="U3322" s="183">
        <v>21</v>
      </c>
      <c r="V3322" s="183">
        <v>699</v>
      </c>
      <c r="W3322" s="183">
        <v>286</v>
      </c>
      <c r="X3322" s="183">
        <v>301</v>
      </c>
      <c r="Y3322" s="183">
        <v>47</v>
      </c>
    </row>
    <row r="3323" spans="1:25" x14ac:dyDescent="0.2">
      <c r="A3323" s="184">
        <v>12461222</v>
      </c>
      <c r="B3323" s="183" t="str">
        <f>[1]店マスタ!B3322</f>
        <v>ハロービジョンシステム</v>
      </c>
      <c r="C3323" s="183">
        <v>2.5</v>
      </c>
      <c r="D3323" s="183">
        <v>0</v>
      </c>
      <c r="E3323" s="183" t="str">
        <f>_xlfn.XLOOKUP(A3323,[2]Sheet1!$R:$R,[2]Sheet1!$AB:$AB,"",0)</f>
        <v/>
      </c>
      <c r="F3323" s="183" t="str">
        <f>_xlfn.XLOOKUP($A3323,[3]【2026年03月度_全社】RFM客層一覧表データ!$A:$A,[3]【2026年03月度_全社】RFM客層一覧表データ!C:C,"",0)</f>
        <v/>
      </c>
      <c r="G3323" s="183" t="str">
        <f>_xlfn.XLOOKUP($A3323,[3]【2026年03月度_全社】RFM客層一覧表データ!$A:$A,[3]【2026年03月度_全社】RFM客層一覧表データ!D:D,"",0)</f>
        <v/>
      </c>
      <c r="H3323" s="183" t="str">
        <f>_xlfn.XLOOKUP($A3323,[3]【2026年03月度_全社】RFM客層一覧表データ!$A:$A,[3]【2026年03月度_全社】RFM客層一覧表データ!E:E,"",0)</f>
        <v/>
      </c>
      <c r="I3323" s="183" t="str">
        <f>_xlfn.XLOOKUP($A3323,[3]【2026年03月度_全社】RFM客層一覧表データ!$A:$A,[3]【2026年03月度_全社】RFM客層一覧表データ!F:F,"",0)</f>
        <v/>
      </c>
      <c r="J3323" s="183">
        <v>349</v>
      </c>
      <c r="K3323" s="183">
        <v>92</v>
      </c>
      <c r="L3323" s="183">
        <v>124</v>
      </c>
      <c r="M3323" s="183">
        <v>17</v>
      </c>
      <c r="N3323" s="183">
        <v>348</v>
      </c>
      <c r="O3323" s="183">
        <v>112</v>
      </c>
      <c r="P3323" s="183">
        <v>127</v>
      </c>
      <c r="Q3323" s="183">
        <v>32</v>
      </c>
      <c r="R3323" s="183">
        <v>365</v>
      </c>
      <c r="S3323" s="183">
        <v>122</v>
      </c>
      <c r="T3323" s="183">
        <v>130</v>
      </c>
      <c r="U3323" s="183">
        <v>34</v>
      </c>
      <c r="V3323" s="183">
        <v>369</v>
      </c>
      <c r="W3323" s="183">
        <v>117</v>
      </c>
      <c r="X3323" s="183">
        <v>133</v>
      </c>
      <c r="Y3323" s="183">
        <v>27</v>
      </c>
    </row>
    <row r="3324" spans="1:25" x14ac:dyDescent="0.2">
      <c r="A3324" s="184">
        <v>12461224</v>
      </c>
      <c r="B3324" s="183" t="str">
        <f>[1]店マスタ!B3323</f>
        <v>ＹＯＵＲＳ　なかむら</v>
      </c>
      <c r="C3324" s="183">
        <v>2.5</v>
      </c>
      <c r="D3324" s="183">
        <v>2.5</v>
      </c>
      <c r="E3324" s="183">
        <f>_xlfn.XLOOKUP(A3324,[2]Sheet1!$R:$R,[2]Sheet1!$AB:$AB,"",0)</f>
        <v>2.5</v>
      </c>
      <c r="F3324" s="183">
        <f>_xlfn.XLOOKUP($A3324,[3]【2026年03月度_全社】RFM客層一覧表データ!$A:$A,[3]【2026年03月度_全社】RFM客層一覧表データ!C:C,"",0)</f>
        <v>1148</v>
      </c>
      <c r="G3324" s="183">
        <f>_xlfn.XLOOKUP($A3324,[3]【2026年03月度_全社】RFM客層一覧表データ!$A:$A,[3]【2026年03月度_全社】RFM客層一覧表データ!D:D,"",0)</f>
        <v>500</v>
      </c>
      <c r="H3324" s="183">
        <f>_xlfn.XLOOKUP($A3324,[3]【2026年03月度_全社】RFM客層一覧表データ!$A:$A,[3]【2026年03月度_全社】RFM客層一覧表データ!E:E,"",0)</f>
        <v>562</v>
      </c>
      <c r="I3324" s="183">
        <f>_xlfn.XLOOKUP($A3324,[3]【2026年03月度_全社】RFM客層一覧表データ!$A:$A,[3]【2026年03月度_全社】RFM客層一覧表データ!F:F,"",0)</f>
        <v>125</v>
      </c>
      <c r="J3324" s="183">
        <v>884</v>
      </c>
      <c r="K3324" s="183">
        <v>470</v>
      </c>
      <c r="L3324" s="183">
        <v>457</v>
      </c>
      <c r="M3324" s="183">
        <v>69</v>
      </c>
      <c r="N3324" s="183">
        <v>893</v>
      </c>
      <c r="O3324" s="183">
        <v>456</v>
      </c>
      <c r="P3324" s="183">
        <v>457</v>
      </c>
      <c r="Q3324" s="183">
        <v>52</v>
      </c>
      <c r="R3324" s="183">
        <v>922</v>
      </c>
      <c r="S3324" s="183">
        <v>461</v>
      </c>
      <c r="T3324" s="183">
        <v>492</v>
      </c>
      <c r="U3324" s="183">
        <v>42</v>
      </c>
      <c r="V3324" s="183">
        <v>945</v>
      </c>
      <c r="W3324" s="183">
        <v>465</v>
      </c>
      <c r="X3324" s="183">
        <v>502</v>
      </c>
      <c r="Y3324" s="183">
        <v>51</v>
      </c>
    </row>
    <row r="3325" spans="1:25" x14ac:dyDescent="0.2">
      <c r="A3325" s="184">
        <v>12462712</v>
      </c>
      <c r="B3325" s="183" t="str">
        <f>[1]店マスタ!B3324</f>
        <v>彩電館　タニ</v>
      </c>
      <c r="C3325" s="183">
        <v>2.5</v>
      </c>
      <c r="D3325" s="183">
        <v>2.5</v>
      </c>
      <c r="E3325" s="183">
        <f>_xlfn.XLOOKUP(A3325,[2]Sheet1!$R:$R,[2]Sheet1!$AB:$AB,"",0)</f>
        <v>2.5</v>
      </c>
      <c r="F3325" s="183">
        <f>_xlfn.XLOOKUP($A3325,[3]【2026年03月度_全社】RFM客層一覧表データ!$A:$A,[3]【2026年03月度_全社】RFM客層一覧表データ!C:C,"",0)</f>
        <v>0</v>
      </c>
      <c r="G3325" s="183">
        <f>_xlfn.XLOOKUP($A3325,[3]【2026年03月度_全社】RFM客層一覧表データ!$A:$A,[3]【2026年03月度_全社】RFM客層一覧表データ!D:D,"",0)</f>
        <v>0</v>
      </c>
      <c r="H3325" s="183">
        <f>_xlfn.XLOOKUP($A3325,[3]【2026年03月度_全社】RFM客層一覧表データ!$A:$A,[3]【2026年03月度_全社】RFM客層一覧表データ!E:E,"",0)</f>
        <v>0</v>
      </c>
      <c r="I3325" s="183">
        <f>_xlfn.XLOOKUP($A3325,[3]【2026年03月度_全社】RFM客層一覧表データ!$A:$A,[3]【2026年03月度_全社】RFM客層一覧表データ!F:F,"",0)</f>
        <v>0</v>
      </c>
      <c r="J3325" s="183">
        <v>0</v>
      </c>
      <c r="K3325" s="183">
        <v>0</v>
      </c>
      <c r="L3325" s="183">
        <v>0</v>
      </c>
      <c r="M3325" s="183">
        <v>0</v>
      </c>
      <c r="N3325" s="183">
        <v>0</v>
      </c>
      <c r="O3325" s="183">
        <v>0</v>
      </c>
      <c r="P3325" s="183">
        <v>0</v>
      </c>
      <c r="Q3325" s="183">
        <v>0</v>
      </c>
      <c r="R3325" s="183">
        <v>0</v>
      </c>
      <c r="S3325" s="183">
        <v>0</v>
      </c>
      <c r="T3325" s="183">
        <v>0</v>
      </c>
      <c r="U3325" s="183">
        <v>0</v>
      </c>
      <c r="V3325" s="183">
        <v>0</v>
      </c>
      <c r="W3325" s="183">
        <v>0</v>
      </c>
      <c r="X3325" s="183">
        <v>0</v>
      </c>
      <c r="Y3325" s="183">
        <v>0</v>
      </c>
    </row>
    <row r="3326" spans="1:25" x14ac:dyDescent="0.2">
      <c r="A3326" s="184">
        <v>12470235</v>
      </c>
      <c r="B3326" s="183" t="str">
        <f>[1]店マスタ!B3325</f>
        <v>芝園電気店</v>
      </c>
      <c r="C3326" s="183">
        <v>2</v>
      </c>
      <c r="D3326" s="183">
        <v>2</v>
      </c>
      <c r="E3326" s="183">
        <f>_xlfn.XLOOKUP(A3326,[2]Sheet1!$R:$R,[2]Sheet1!$AB:$AB,"",0)</f>
        <v>2</v>
      </c>
      <c r="F3326" s="183">
        <f>_xlfn.XLOOKUP($A3326,[3]【2026年03月度_全社】RFM客層一覧表データ!$A:$A,[3]【2026年03月度_全社】RFM客層一覧表データ!C:C,"",0)</f>
        <v>261</v>
      </c>
      <c r="G3326" s="183">
        <f>_xlfn.XLOOKUP($A3326,[3]【2026年03月度_全社】RFM客層一覧表データ!$A:$A,[3]【2026年03月度_全社】RFM客層一覧表データ!D:D,"",0)</f>
        <v>88</v>
      </c>
      <c r="H3326" s="183">
        <f>_xlfn.XLOOKUP($A3326,[3]【2026年03月度_全社】RFM客層一覧表データ!$A:$A,[3]【2026年03月度_全社】RFM客層一覧表データ!E:E,"",0)</f>
        <v>96</v>
      </c>
      <c r="I3326" s="183">
        <f>_xlfn.XLOOKUP($A3326,[3]【2026年03月度_全社】RFM客層一覧表データ!$A:$A,[3]【2026年03月度_全社】RFM客層一覧表データ!F:F,"",0)</f>
        <v>22</v>
      </c>
      <c r="J3326" s="183">
        <v>276</v>
      </c>
      <c r="K3326" s="183">
        <v>101</v>
      </c>
      <c r="L3326" s="183">
        <v>107</v>
      </c>
      <c r="M3326" s="183">
        <v>27</v>
      </c>
      <c r="N3326" s="183">
        <v>255</v>
      </c>
      <c r="O3326" s="183">
        <v>94</v>
      </c>
      <c r="P3326" s="183">
        <v>114</v>
      </c>
      <c r="Q3326" s="183">
        <v>21</v>
      </c>
      <c r="R3326" s="183">
        <v>269</v>
      </c>
      <c r="S3326" s="183">
        <v>81</v>
      </c>
      <c r="T3326" s="183">
        <v>100</v>
      </c>
      <c r="U3326" s="183">
        <v>15</v>
      </c>
      <c r="V3326" s="183">
        <v>295</v>
      </c>
      <c r="W3326" s="183">
        <v>92</v>
      </c>
      <c r="X3326" s="183">
        <v>106</v>
      </c>
      <c r="Y3326" s="183">
        <v>13</v>
      </c>
    </row>
    <row r="3327" spans="1:25" x14ac:dyDescent="0.2">
      <c r="A3327" s="184">
        <v>12470236</v>
      </c>
      <c r="B3327" s="183" t="str">
        <f>[1]店マスタ!B3326</f>
        <v>（有）トギヤ</v>
      </c>
      <c r="C3327" s="183">
        <v>3.5</v>
      </c>
      <c r="D3327" s="183">
        <v>3.5</v>
      </c>
      <c r="E3327" s="183">
        <f>_xlfn.XLOOKUP(A3327,[2]Sheet1!$R:$R,[2]Sheet1!$AB:$AB,"",0)</f>
        <v>3.5</v>
      </c>
      <c r="F3327" s="183">
        <f>_xlfn.XLOOKUP($A3327,[3]【2026年03月度_全社】RFM客層一覧表データ!$A:$A,[3]【2026年03月度_全社】RFM客層一覧表データ!C:C,"",0)</f>
        <v>137</v>
      </c>
      <c r="G3327" s="183">
        <f>_xlfn.XLOOKUP($A3327,[3]【2026年03月度_全社】RFM客層一覧表データ!$A:$A,[3]【2026年03月度_全社】RFM客層一覧表データ!D:D,"",0)</f>
        <v>1</v>
      </c>
      <c r="H3327" s="183">
        <f>_xlfn.XLOOKUP($A3327,[3]【2026年03月度_全社】RFM客層一覧表データ!$A:$A,[3]【2026年03月度_全社】RFM客層一覧表データ!E:E,"",0)</f>
        <v>36</v>
      </c>
      <c r="I3327" s="183">
        <f>_xlfn.XLOOKUP($A3327,[3]【2026年03月度_全社】RFM客層一覧表データ!$A:$A,[3]【2026年03月度_全社】RFM客層一覧表データ!F:F,"",0)</f>
        <v>0</v>
      </c>
      <c r="J3327" s="183">
        <v>200</v>
      </c>
      <c r="K3327" s="183">
        <v>37</v>
      </c>
      <c r="L3327" s="183">
        <v>44</v>
      </c>
      <c r="M3327" s="183">
        <v>0</v>
      </c>
      <c r="N3327" s="183">
        <v>209</v>
      </c>
      <c r="O3327" s="183">
        <v>42</v>
      </c>
      <c r="P3327" s="183">
        <v>38</v>
      </c>
      <c r="Q3327" s="183">
        <v>0</v>
      </c>
      <c r="R3327" s="183">
        <v>162</v>
      </c>
      <c r="S3327" s="183">
        <v>16</v>
      </c>
      <c r="T3327" s="183">
        <v>19</v>
      </c>
      <c r="U3327" s="183">
        <v>0</v>
      </c>
      <c r="V3327" s="183">
        <v>175</v>
      </c>
      <c r="W3327" s="183">
        <v>5</v>
      </c>
      <c r="X3327" s="183">
        <v>23</v>
      </c>
      <c r="Y3327" s="183">
        <v>0</v>
      </c>
    </row>
    <row r="3328" spans="1:25" x14ac:dyDescent="0.2">
      <c r="A3328" s="184">
        <v>12521011</v>
      </c>
      <c r="B3328" s="183" t="str">
        <f>[1]店マスタ!B3327</f>
        <v>沢井ＤＭＡ商会</v>
      </c>
      <c r="C3328" s="183">
        <v>1.5</v>
      </c>
      <c r="D3328" s="183">
        <v>1.5</v>
      </c>
      <c r="E3328" s="183" t="str">
        <f>_xlfn.XLOOKUP(A3328,[2]Sheet1!$R:$R,[2]Sheet1!$AB:$AB,"",0)</f>
        <v/>
      </c>
      <c r="F3328" s="183" t="str">
        <f>_xlfn.XLOOKUP($A3328,[3]【2026年03月度_全社】RFM客層一覧表データ!$A:$A,[3]【2026年03月度_全社】RFM客層一覧表データ!C:C,"",0)</f>
        <v/>
      </c>
      <c r="G3328" s="183" t="str">
        <f>_xlfn.XLOOKUP($A3328,[3]【2026年03月度_全社】RFM客層一覧表データ!$A:$A,[3]【2026年03月度_全社】RFM客層一覧表データ!D:D,"",0)</f>
        <v/>
      </c>
      <c r="H3328" s="183" t="str">
        <f>_xlfn.XLOOKUP($A3328,[3]【2026年03月度_全社】RFM客層一覧表データ!$A:$A,[3]【2026年03月度_全社】RFM客層一覧表データ!E:E,"",0)</f>
        <v/>
      </c>
      <c r="I3328" s="183" t="str">
        <f>_xlfn.XLOOKUP($A3328,[3]【2026年03月度_全社】RFM客層一覧表データ!$A:$A,[3]【2026年03月度_全社】RFM客層一覧表データ!F:F,"",0)</f>
        <v/>
      </c>
      <c r="J3328" s="183">
        <v>0</v>
      </c>
      <c r="K3328" s="183">
        <v>0</v>
      </c>
      <c r="L3328" s="183">
        <v>0</v>
      </c>
      <c r="M3328" s="183">
        <v>0</v>
      </c>
      <c r="N3328" s="183">
        <v>0</v>
      </c>
      <c r="O3328" s="183">
        <v>0</v>
      </c>
      <c r="P3328" s="183">
        <v>0</v>
      </c>
      <c r="Q3328" s="183">
        <v>0</v>
      </c>
      <c r="R3328" s="183">
        <v>0</v>
      </c>
      <c r="S3328" s="183">
        <v>0</v>
      </c>
      <c r="T3328" s="183">
        <v>0</v>
      </c>
      <c r="U3328" s="183">
        <v>0</v>
      </c>
      <c r="V3328" s="183">
        <v>0</v>
      </c>
      <c r="W3328" s="183">
        <v>0</v>
      </c>
      <c r="X3328" s="183">
        <v>0</v>
      </c>
      <c r="Y3328" s="183">
        <v>0</v>
      </c>
    </row>
    <row r="3329" spans="1:25" x14ac:dyDescent="0.2">
      <c r="A3329" s="184">
        <v>12543002</v>
      </c>
      <c r="B3329" s="183" t="str">
        <f>[1]店マスタ!B3328</f>
        <v>Ａ番館　ＫＯＤＥＲＡ</v>
      </c>
      <c r="C3329" s="183">
        <v>3</v>
      </c>
      <c r="D3329" s="183">
        <v>3.5</v>
      </c>
      <c r="E3329" s="183">
        <f>_xlfn.XLOOKUP(A3329,[2]Sheet1!$R:$R,[2]Sheet1!$AB:$AB,"",0)</f>
        <v>4</v>
      </c>
      <c r="F3329" s="183">
        <f>_xlfn.XLOOKUP($A3329,[3]【2026年03月度_全社】RFM客層一覧表データ!$A:$A,[3]【2026年03月度_全社】RFM客層一覧表データ!C:C,"",0)</f>
        <v>560</v>
      </c>
      <c r="G3329" s="183">
        <f>_xlfn.XLOOKUP($A3329,[3]【2026年03月度_全社】RFM客層一覧表データ!$A:$A,[3]【2026年03月度_全社】RFM客層一覧表データ!D:D,"",0)</f>
        <v>242</v>
      </c>
      <c r="H3329" s="183">
        <f>_xlfn.XLOOKUP($A3329,[3]【2026年03月度_全社】RFM客層一覧表データ!$A:$A,[3]【2026年03月度_全社】RFM客層一覧表データ!E:E,"",0)</f>
        <v>347</v>
      </c>
      <c r="I3329" s="183">
        <f>_xlfn.XLOOKUP($A3329,[3]【2026年03月度_全社】RFM客層一覧表データ!$A:$A,[3]【2026年03月度_全社】RFM客層一覧表データ!F:F,"",0)</f>
        <v>26</v>
      </c>
      <c r="J3329" s="183">
        <v>572</v>
      </c>
      <c r="K3329" s="183">
        <v>250</v>
      </c>
      <c r="L3329" s="183">
        <v>359</v>
      </c>
      <c r="M3329" s="183">
        <v>27</v>
      </c>
      <c r="N3329" s="183">
        <v>568</v>
      </c>
      <c r="O3329" s="183">
        <v>266</v>
      </c>
      <c r="P3329" s="183">
        <v>363</v>
      </c>
      <c r="Q3329" s="183">
        <v>31</v>
      </c>
      <c r="R3329" s="183">
        <v>580</v>
      </c>
      <c r="S3329" s="183">
        <v>270</v>
      </c>
      <c r="T3329" s="183">
        <v>358</v>
      </c>
      <c r="U3329" s="183">
        <v>33</v>
      </c>
      <c r="V3329" s="183">
        <v>585</v>
      </c>
      <c r="W3329" s="183">
        <v>267</v>
      </c>
      <c r="X3329" s="183">
        <v>379</v>
      </c>
      <c r="Y3329" s="183">
        <v>25</v>
      </c>
    </row>
    <row r="3330" spans="1:25" x14ac:dyDescent="0.2">
      <c r="A3330" s="184">
        <v>12543011</v>
      </c>
      <c r="B3330" s="183" t="str">
        <f>[1]店マスタ!B3329</f>
        <v>すずきデンキ</v>
      </c>
      <c r="C3330" s="183">
        <v>3.5</v>
      </c>
      <c r="D3330" s="183">
        <v>3.5</v>
      </c>
      <c r="E3330" s="183">
        <f>_xlfn.XLOOKUP(A3330,[2]Sheet1!$R:$R,[2]Sheet1!$AB:$AB,"",0)</f>
        <v>3.5</v>
      </c>
      <c r="F3330" s="183">
        <f>_xlfn.XLOOKUP($A3330,[3]【2026年03月度_全社】RFM客層一覧表データ!$A:$A,[3]【2026年03月度_全社】RFM客層一覧表データ!C:C,"",0)</f>
        <v>703</v>
      </c>
      <c r="G3330" s="183">
        <f>_xlfn.XLOOKUP($A3330,[3]【2026年03月度_全社】RFM客層一覧表データ!$A:$A,[3]【2026年03月度_全社】RFM客層一覧表データ!D:D,"",0)</f>
        <v>366</v>
      </c>
      <c r="H3330" s="183">
        <f>_xlfn.XLOOKUP($A3330,[3]【2026年03月度_全社】RFM客層一覧表データ!$A:$A,[3]【2026年03月度_全社】RFM客層一覧表データ!E:E,"",0)</f>
        <v>414</v>
      </c>
      <c r="I3330" s="183">
        <f>_xlfn.XLOOKUP($A3330,[3]【2026年03月度_全社】RFM客層一覧表データ!$A:$A,[3]【2026年03月度_全社】RFM客層一覧表データ!F:F,"",0)</f>
        <v>31</v>
      </c>
      <c r="J3330" s="183">
        <v>719</v>
      </c>
      <c r="K3330" s="183">
        <v>379</v>
      </c>
      <c r="L3330" s="183">
        <v>408</v>
      </c>
      <c r="M3330" s="183">
        <v>42</v>
      </c>
      <c r="N3330" s="183">
        <v>733</v>
      </c>
      <c r="O3330" s="183">
        <v>366</v>
      </c>
      <c r="P3330" s="183">
        <v>391</v>
      </c>
      <c r="Q3330" s="183">
        <v>46</v>
      </c>
      <c r="R3330" s="183">
        <v>734</v>
      </c>
      <c r="S3330" s="183">
        <v>348</v>
      </c>
      <c r="T3330" s="183">
        <v>379</v>
      </c>
      <c r="U3330" s="183">
        <v>37</v>
      </c>
      <c r="V3330" s="183">
        <v>740</v>
      </c>
      <c r="W3330" s="183">
        <v>360</v>
      </c>
      <c r="X3330" s="183">
        <v>379</v>
      </c>
      <c r="Y3330" s="183">
        <v>41</v>
      </c>
    </row>
    <row r="3331" spans="1:25" x14ac:dyDescent="0.2">
      <c r="A3331" s="184">
        <v>12543035</v>
      </c>
      <c r="B3331" s="183" t="str">
        <f>[1]店マスタ!B3330</f>
        <v>パナスコープ　エリュー　米原店</v>
      </c>
      <c r="C3331" s="183">
        <v>1.5</v>
      </c>
      <c r="D3331" s="183">
        <v>1.5</v>
      </c>
      <c r="E3331" s="183">
        <f>_xlfn.XLOOKUP(A3331,[2]Sheet1!$R:$R,[2]Sheet1!$AB:$AB,"",0)</f>
        <v>1.5</v>
      </c>
      <c r="F3331" s="183">
        <f>_xlfn.XLOOKUP($A3331,[3]【2026年03月度_全社】RFM客層一覧表データ!$A:$A,[3]【2026年03月度_全社】RFM客層一覧表データ!C:C,"",0)</f>
        <v>292</v>
      </c>
      <c r="G3331" s="183">
        <f>_xlfn.XLOOKUP($A3331,[3]【2026年03月度_全社】RFM客層一覧表データ!$A:$A,[3]【2026年03月度_全社】RFM客層一覧表データ!D:D,"",0)</f>
        <v>132</v>
      </c>
      <c r="H3331" s="183">
        <f>_xlfn.XLOOKUP($A3331,[3]【2026年03月度_全社】RFM客層一覧表データ!$A:$A,[3]【2026年03月度_全社】RFM客層一覧表データ!E:E,"",0)</f>
        <v>184</v>
      </c>
      <c r="I3331" s="183">
        <f>_xlfn.XLOOKUP($A3331,[3]【2026年03月度_全社】RFM客層一覧表データ!$A:$A,[3]【2026年03月度_全社】RFM客層一覧表データ!F:F,"",0)</f>
        <v>14</v>
      </c>
      <c r="J3331" s="183">
        <v>306</v>
      </c>
      <c r="K3331" s="183">
        <v>122</v>
      </c>
      <c r="L3331" s="183">
        <v>190</v>
      </c>
      <c r="M3331" s="183">
        <v>10</v>
      </c>
      <c r="N3331" s="183">
        <v>330</v>
      </c>
      <c r="O3331" s="183">
        <v>131</v>
      </c>
      <c r="P3331" s="183">
        <v>212</v>
      </c>
      <c r="Q3331" s="183">
        <v>11</v>
      </c>
      <c r="R3331" s="183">
        <v>353</v>
      </c>
      <c r="S3331" s="183">
        <v>131</v>
      </c>
      <c r="T3331" s="183">
        <v>218</v>
      </c>
      <c r="U3331" s="183">
        <v>10</v>
      </c>
      <c r="V3331" s="183">
        <v>366</v>
      </c>
      <c r="W3331" s="183">
        <v>154</v>
      </c>
      <c r="X3331" s="183">
        <v>233</v>
      </c>
      <c r="Y3331" s="183">
        <v>11</v>
      </c>
    </row>
    <row r="3332" spans="1:25" x14ac:dyDescent="0.2">
      <c r="A3332" s="184">
        <v>12543063</v>
      </c>
      <c r="B3332" s="183" t="str">
        <f>[1]店マスタ!B3331</f>
        <v>パナスコープ　マサキ</v>
      </c>
      <c r="C3332" s="183">
        <v>2.5</v>
      </c>
      <c r="D3332" s="183">
        <v>2.5</v>
      </c>
      <c r="E3332" s="183">
        <f>_xlfn.XLOOKUP(A3332,[2]Sheet1!$R:$R,[2]Sheet1!$AB:$AB,"",0)</f>
        <v>3</v>
      </c>
      <c r="F3332" s="183">
        <f>_xlfn.XLOOKUP($A3332,[3]【2026年03月度_全社】RFM客層一覧表データ!$A:$A,[3]【2026年03月度_全社】RFM客層一覧表データ!C:C,"",0)</f>
        <v>596</v>
      </c>
      <c r="G3332" s="183">
        <f>_xlfn.XLOOKUP($A3332,[3]【2026年03月度_全社】RFM客層一覧表データ!$A:$A,[3]【2026年03月度_全社】RFM客層一覧表データ!D:D,"",0)</f>
        <v>277</v>
      </c>
      <c r="H3332" s="183">
        <f>_xlfn.XLOOKUP($A3332,[3]【2026年03月度_全社】RFM客層一覧表データ!$A:$A,[3]【2026年03月度_全社】RFM客層一覧表データ!E:E,"",0)</f>
        <v>349</v>
      </c>
      <c r="I3332" s="183">
        <f>_xlfn.XLOOKUP($A3332,[3]【2026年03月度_全社】RFM客層一覧表データ!$A:$A,[3]【2026年03月度_全社】RFM客層一覧表データ!F:F,"",0)</f>
        <v>21</v>
      </c>
      <c r="J3332" s="183">
        <v>612</v>
      </c>
      <c r="K3332" s="183">
        <v>304</v>
      </c>
      <c r="L3332" s="183">
        <v>350</v>
      </c>
      <c r="M3332" s="183">
        <v>32</v>
      </c>
      <c r="N3332" s="183">
        <v>601</v>
      </c>
      <c r="O3332" s="183">
        <v>286</v>
      </c>
      <c r="P3332" s="183">
        <v>368</v>
      </c>
      <c r="Q3332" s="183">
        <v>22</v>
      </c>
      <c r="R3332" s="183">
        <v>628</v>
      </c>
      <c r="S3332" s="183">
        <v>310</v>
      </c>
      <c r="T3332" s="183">
        <v>374</v>
      </c>
      <c r="U3332" s="183">
        <v>18</v>
      </c>
      <c r="V3332" s="183">
        <v>650</v>
      </c>
      <c r="W3332" s="183">
        <v>332</v>
      </c>
      <c r="X3332" s="183">
        <v>377</v>
      </c>
      <c r="Y3332" s="183">
        <v>37</v>
      </c>
    </row>
    <row r="3333" spans="1:25" x14ac:dyDescent="0.2">
      <c r="A3333" s="184">
        <v>12543070</v>
      </c>
      <c r="B3333" s="183" t="str">
        <f>[1]店マスタ!B3332</f>
        <v>株式会社ピアレキタガワ</v>
      </c>
      <c r="C3333" s="183">
        <v>8</v>
      </c>
      <c r="D3333" s="183">
        <v>7</v>
      </c>
      <c r="E3333" s="183">
        <f>_xlfn.XLOOKUP(A3333,[2]Sheet1!$R:$R,[2]Sheet1!$AB:$AB,"",0)</f>
        <v>7.5</v>
      </c>
      <c r="F3333" s="183">
        <f>_xlfn.XLOOKUP($A3333,[3]【2026年03月度_全社】RFM客層一覧表データ!$A:$A,[3]【2026年03月度_全社】RFM客層一覧表データ!C:C,"",0)</f>
        <v>1832</v>
      </c>
      <c r="G3333" s="183">
        <f>_xlfn.XLOOKUP($A3333,[3]【2026年03月度_全社】RFM客層一覧表データ!$A:$A,[3]【2026年03月度_全社】RFM客層一覧表データ!D:D,"",0)</f>
        <v>1016</v>
      </c>
      <c r="H3333" s="183">
        <f>_xlfn.XLOOKUP($A3333,[3]【2026年03月度_全社】RFM客層一覧表データ!$A:$A,[3]【2026年03月度_全社】RFM客層一覧表データ!E:E,"",0)</f>
        <v>1193</v>
      </c>
      <c r="I3333" s="183">
        <f>_xlfn.XLOOKUP($A3333,[3]【2026年03月度_全社】RFM客層一覧表データ!$A:$A,[3]【2026年03月度_全社】RFM客層一覧表データ!F:F,"",0)</f>
        <v>133</v>
      </c>
      <c r="J3333" s="183">
        <v>1796</v>
      </c>
      <c r="K3333" s="183">
        <v>924</v>
      </c>
      <c r="L3333" s="183">
        <v>1174</v>
      </c>
      <c r="M3333" s="183">
        <v>107</v>
      </c>
      <c r="N3333" s="183">
        <v>1767</v>
      </c>
      <c r="O3333" s="183">
        <v>953</v>
      </c>
      <c r="P3333" s="183">
        <v>1194</v>
      </c>
      <c r="Q3333" s="183">
        <v>85</v>
      </c>
      <c r="R3333" s="183">
        <v>1807</v>
      </c>
      <c r="S3333" s="183">
        <v>978</v>
      </c>
      <c r="T3333" s="183">
        <v>1186</v>
      </c>
      <c r="U3333" s="183">
        <v>109</v>
      </c>
      <c r="V3333" s="183">
        <v>1796</v>
      </c>
      <c r="W3333" s="183">
        <v>921</v>
      </c>
      <c r="X3333" s="183">
        <v>1205</v>
      </c>
      <c r="Y3333" s="183">
        <v>69</v>
      </c>
    </row>
    <row r="3334" spans="1:25" x14ac:dyDescent="0.2">
      <c r="A3334" s="184">
        <v>12543075</v>
      </c>
      <c r="B3334" s="183" t="str">
        <f>[1]店マスタ!B3333</f>
        <v>株式会社　スギヤマデンキ</v>
      </c>
      <c r="C3334" s="183">
        <v>4.5</v>
      </c>
      <c r="D3334" s="183">
        <v>3</v>
      </c>
      <c r="E3334" s="183">
        <f>_xlfn.XLOOKUP(A3334,[2]Sheet1!$R:$R,[2]Sheet1!$AB:$AB,"",0)</f>
        <v>3.5</v>
      </c>
      <c r="F3334" s="183">
        <f>_xlfn.XLOOKUP($A3334,[3]【2026年03月度_全社】RFM客層一覧表データ!$A:$A,[3]【2026年03月度_全社】RFM客層一覧表データ!C:C,"",0)</f>
        <v>808</v>
      </c>
      <c r="G3334" s="183">
        <f>_xlfn.XLOOKUP($A3334,[3]【2026年03月度_全社】RFM客層一覧表データ!$A:$A,[3]【2026年03月度_全社】RFM客層一覧表データ!D:D,"",0)</f>
        <v>373</v>
      </c>
      <c r="H3334" s="183">
        <f>_xlfn.XLOOKUP($A3334,[3]【2026年03月度_全社】RFM客層一覧表データ!$A:$A,[3]【2026年03月度_全社】RFM客層一覧表データ!E:E,"",0)</f>
        <v>439</v>
      </c>
      <c r="I3334" s="183">
        <f>_xlfn.XLOOKUP($A3334,[3]【2026年03月度_全社】RFM客層一覧表データ!$A:$A,[3]【2026年03月度_全社】RFM客層一覧表データ!F:F,"",0)</f>
        <v>38</v>
      </c>
      <c r="J3334" s="183">
        <v>848</v>
      </c>
      <c r="K3334" s="183">
        <v>341</v>
      </c>
      <c r="L3334" s="183">
        <v>454</v>
      </c>
      <c r="M3334" s="183">
        <v>34</v>
      </c>
      <c r="N3334" s="183">
        <v>867</v>
      </c>
      <c r="O3334" s="183">
        <v>390</v>
      </c>
      <c r="P3334" s="183">
        <v>466</v>
      </c>
      <c r="Q3334" s="183">
        <v>57</v>
      </c>
      <c r="R3334" s="183">
        <v>873</v>
      </c>
      <c r="S3334" s="183">
        <v>382</v>
      </c>
      <c r="T3334" s="183">
        <v>479</v>
      </c>
      <c r="U3334" s="183">
        <v>51</v>
      </c>
      <c r="V3334" s="183">
        <v>894</v>
      </c>
      <c r="W3334" s="183">
        <v>355</v>
      </c>
      <c r="X3334" s="183">
        <v>482</v>
      </c>
      <c r="Y3334" s="183">
        <v>45</v>
      </c>
    </row>
    <row r="3335" spans="1:25" x14ac:dyDescent="0.2">
      <c r="A3335" s="184">
        <v>12543083</v>
      </c>
      <c r="B3335" s="183" t="str">
        <f>[1]店マスタ!B3334</f>
        <v>株式会社　電化のミヤザキ</v>
      </c>
      <c r="C3335" s="183">
        <v>5.5</v>
      </c>
      <c r="D3335" s="183">
        <v>5.5</v>
      </c>
      <c r="E3335" s="183">
        <f>_xlfn.XLOOKUP(A3335,[2]Sheet1!$R:$R,[2]Sheet1!$AB:$AB,"",0)</f>
        <v>6</v>
      </c>
      <c r="F3335" s="183">
        <f>_xlfn.XLOOKUP($A3335,[3]【2026年03月度_全社】RFM客層一覧表データ!$A:$A,[3]【2026年03月度_全社】RFM客層一覧表データ!C:C,"",0)</f>
        <v>526</v>
      </c>
      <c r="G3335" s="183">
        <f>_xlfn.XLOOKUP($A3335,[3]【2026年03月度_全社】RFM客層一覧表データ!$A:$A,[3]【2026年03月度_全社】RFM客層一覧表データ!D:D,"",0)</f>
        <v>189</v>
      </c>
      <c r="H3335" s="183">
        <f>_xlfn.XLOOKUP($A3335,[3]【2026年03月度_全社】RFM客層一覧表データ!$A:$A,[3]【2026年03月度_全社】RFM客層一覧表データ!E:E,"",0)</f>
        <v>205</v>
      </c>
      <c r="I3335" s="183">
        <f>_xlfn.XLOOKUP($A3335,[3]【2026年03月度_全社】RFM客層一覧表データ!$A:$A,[3]【2026年03月度_全社】RFM客層一覧表データ!F:F,"",0)</f>
        <v>0</v>
      </c>
      <c r="J3335" s="183">
        <v>523</v>
      </c>
      <c r="K3335" s="183">
        <v>174</v>
      </c>
      <c r="L3335" s="183">
        <v>206</v>
      </c>
      <c r="M3335" s="183">
        <v>0</v>
      </c>
      <c r="N3335" s="183">
        <v>504</v>
      </c>
      <c r="O3335" s="183">
        <v>150</v>
      </c>
      <c r="P3335" s="183">
        <v>132</v>
      </c>
      <c r="Q3335" s="183">
        <v>0</v>
      </c>
      <c r="R3335" s="183">
        <v>515</v>
      </c>
      <c r="S3335" s="183">
        <v>164</v>
      </c>
      <c r="T3335" s="183">
        <v>87</v>
      </c>
      <c r="U3335" s="183">
        <v>0</v>
      </c>
      <c r="V3335" s="183">
        <v>492</v>
      </c>
      <c r="W3335" s="183">
        <v>137</v>
      </c>
      <c r="X3335" s="183">
        <v>1</v>
      </c>
      <c r="Y3335" s="183">
        <v>0</v>
      </c>
    </row>
    <row r="3336" spans="1:25" x14ac:dyDescent="0.2">
      <c r="A3336" s="184">
        <v>12543087</v>
      </c>
      <c r="B3336" s="183" t="str">
        <f>[1]店マスタ!B3335</f>
        <v>パナスコープ　エリュー　醒井店</v>
      </c>
      <c r="C3336" s="183">
        <v>1.5</v>
      </c>
      <c r="D3336" s="183">
        <v>1.5</v>
      </c>
      <c r="E3336" s="183">
        <f>_xlfn.XLOOKUP(A3336,[2]Sheet1!$R:$R,[2]Sheet1!$AB:$AB,"",0)</f>
        <v>1.5</v>
      </c>
      <c r="F3336" s="183">
        <f>_xlfn.XLOOKUP($A3336,[3]【2026年03月度_全社】RFM客層一覧表データ!$A:$A,[3]【2026年03月度_全社】RFM客層一覧表データ!C:C,"",0)</f>
        <v>0</v>
      </c>
      <c r="G3336" s="183">
        <f>_xlfn.XLOOKUP($A3336,[3]【2026年03月度_全社】RFM客層一覧表データ!$A:$A,[3]【2026年03月度_全社】RFM客層一覧表データ!D:D,"",0)</f>
        <v>0</v>
      </c>
      <c r="H3336" s="183">
        <f>_xlfn.XLOOKUP($A3336,[3]【2026年03月度_全社】RFM客層一覧表データ!$A:$A,[3]【2026年03月度_全社】RFM客層一覧表データ!E:E,"",0)</f>
        <v>0</v>
      </c>
      <c r="I3336" s="183">
        <f>_xlfn.XLOOKUP($A3336,[3]【2026年03月度_全社】RFM客層一覧表データ!$A:$A,[3]【2026年03月度_全社】RFM客層一覧表データ!F:F,"",0)</f>
        <v>0</v>
      </c>
      <c r="J3336" s="183">
        <v>0</v>
      </c>
      <c r="K3336" s="183">
        <v>0</v>
      </c>
      <c r="L3336" s="183">
        <v>0</v>
      </c>
      <c r="M3336" s="183">
        <v>0</v>
      </c>
      <c r="N3336" s="183">
        <v>0</v>
      </c>
      <c r="O3336" s="183">
        <v>0</v>
      </c>
      <c r="P3336" s="183">
        <v>0</v>
      </c>
      <c r="Q3336" s="183">
        <v>0</v>
      </c>
      <c r="R3336" s="183">
        <v>0</v>
      </c>
      <c r="S3336" s="183">
        <v>0</v>
      </c>
      <c r="T3336" s="183">
        <v>0</v>
      </c>
      <c r="U3336" s="183">
        <v>0</v>
      </c>
      <c r="V3336" s="183">
        <v>0</v>
      </c>
      <c r="W3336" s="183">
        <v>0</v>
      </c>
      <c r="X3336" s="183">
        <v>0</v>
      </c>
      <c r="Y3336" s="183">
        <v>0</v>
      </c>
    </row>
    <row r="3337" spans="1:25" x14ac:dyDescent="0.2">
      <c r="A3337" s="184">
        <v>12543089</v>
      </c>
      <c r="B3337" s="183" t="str">
        <f>[1]店マスタ!B3336</f>
        <v>ココハウス　ホリエ</v>
      </c>
      <c r="C3337" s="183">
        <v>1.5</v>
      </c>
      <c r="D3337" s="183">
        <v>1.5</v>
      </c>
      <c r="E3337" s="183" t="str">
        <f>_xlfn.XLOOKUP(A3337,[2]Sheet1!$R:$R,[2]Sheet1!$AB:$AB,"",0)</f>
        <v/>
      </c>
      <c r="F3337" s="183">
        <f>_xlfn.XLOOKUP($A3337,[3]【2026年03月度_全社】RFM客層一覧表データ!$A:$A,[3]【2026年03月度_全社】RFM客層一覧表データ!C:C,"",0)</f>
        <v>150</v>
      </c>
      <c r="G3337" s="183">
        <f>_xlfn.XLOOKUP($A3337,[3]【2026年03月度_全社】RFM客層一覧表データ!$A:$A,[3]【2026年03月度_全社】RFM客層一覧表データ!D:D,"",0)</f>
        <v>65</v>
      </c>
      <c r="H3337" s="183">
        <f>_xlfn.XLOOKUP($A3337,[3]【2026年03月度_全社】RFM客層一覧表データ!$A:$A,[3]【2026年03月度_全社】RFM客層一覧表データ!E:E,"",0)</f>
        <v>74</v>
      </c>
      <c r="I3337" s="183">
        <f>_xlfn.XLOOKUP($A3337,[3]【2026年03月度_全社】RFM客層一覧表データ!$A:$A,[3]【2026年03月度_全社】RFM客層一覧表データ!F:F,"",0)</f>
        <v>7</v>
      </c>
      <c r="J3337" s="183">
        <v>156</v>
      </c>
      <c r="K3337" s="183">
        <v>56</v>
      </c>
      <c r="L3337" s="183">
        <v>81</v>
      </c>
      <c r="M3337" s="183">
        <v>6</v>
      </c>
      <c r="N3337" s="183">
        <v>173</v>
      </c>
      <c r="O3337" s="183">
        <v>59</v>
      </c>
      <c r="P3337" s="183">
        <v>84</v>
      </c>
      <c r="Q3337" s="183">
        <v>6</v>
      </c>
      <c r="R3337" s="183">
        <v>187</v>
      </c>
      <c r="S3337" s="183">
        <v>60</v>
      </c>
      <c r="T3337" s="183">
        <v>91</v>
      </c>
      <c r="U3337" s="183">
        <v>9</v>
      </c>
      <c r="V3337" s="183">
        <v>194</v>
      </c>
      <c r="W3337" s="183">
        <v>71</v>
      </c>
      <c r="X3337" s="183">
        <v>101</v>
      </c>
      <c r="Y3337" s="183">
        <v>12</v>
      </c>
    </row>
    <row r="3338" spans="1:25" x14ac:dyDescent="0.2">
      <c r="A3338" s="184">
        <v>12543422</v>
      </c>
      <c r="B3338" s="183" t="str">
        <f>[1]店マスタ!B3337</f>
        <v>たかやま電器</v>
      </c>
      <c r="C3338" s="183">
        <v>2</v>
      </c>
      <c r="D3338" s="183">
        <v>1.5</v>
      </c>
      <c r="E3338" s="183">
        <f>_xlfn.XLOOKUP(A3338,[2]Sheet1!$R:$R,[2]Sheet1!$AB:$AB,"",0)</f>
        <v>1.5</v>
      </c>
      <c r="F3338" s="183">
        <f>_xlfn.XLOOKUP($A3338,[3]【2026年03月度_全社】RFM客層一覧表データ!$A:$A,[3]【2026年03月度_全社】RFM客層一覧表データ!C:C,"",0)</f>
        <v>558</v>
      </c>
      <c r="G3338" s="183">
        <f>_xlfn.XLOOKUP($A3338,[3]【2026年03月度_全社】RFM客層一覧表データ!$A:$A,[3]【2026年03月度_全社】RFM客層一覧表データ!D:D,"",0)</f>
        <v>257</v>
      </c>
      <c r="H3338" s="183">
        <f>_xlfn.XLOOKUP($A3338,[3]【2026年03月度_全社】RFM客層一覧表データ!$A:$A,[3]【2026年03月度_全社】RFM客層一覧表データ!E:E,"",0)</f>
        <v>313</v>
      </c>
      <c r="I3338" s="183">
        <f>_xlfn.XLOOKUP($A3338,[3]【2026年03月度_全社】RFM客層一覧表データ!$A:$A,[3]【2026年03月度_全社】RFM客層一覧表データ!F:F,"",0)</f>
        <v>29</v>
      </c>
      <c r="J3338" s="183">
        <v>560</v>
      </c>
      <c r="K3338" s="183">
        <v>265</v>
      </c>
      <c r="L3338" s="183">
        <v>325</v>
      </c>
      <c r="M3338" s="183">
        <v>28</v>
      </c>
      <c r="N3338" s="183">
        <v>566</v>
      </c>
      <c r="O3338" s="183">
        <v>277</v>
      </c>
      <c r="P3338" s="183">
        <v>331</v>
      </c>
      <c r="Q3338" s="183">
        <v>26</v>
      </c>
      <c r="R3338" s="183">
        <v>578</v>
      </c>
      <c r="S3338" s="183">
        <v>277</v>
      </c>
      <c r="T3338" s="183">
        <v>324</v>
      </c>
      <c r="U3338" s="183">
        <v>24</v>
      </c>
      <c r="V3338" s="183">
        <v>575</v>
      </c>
      <c r="W3338" s="183">
        <v>289</v>
      </c>
      <c r="X3338" s="183">
        <v>325</v>
      </c>
      <c r="Y3338" s="183">
        <v>32</v>
      </c>
    </row>
    <row r="3339" spans="1:25" x14ac:dyDescent="0.2">
      <c r="A3339" s="184">
        <v>12543428</v>
      </c>
      <c r="B3339" s="183" t="str">
        <f>[1]店マスタ!B3338</f>
        <v>スポット　おーみ</v>
      </c>
      <c r="C3339" s="183">
        <v>2</v>
      </c>
      <c r="D3339" s="183">
        <v>1.5</v>
      </c>
      <c r="E3339" s="183">
        <f>_xlfn.XLOOKUP(A3339,[2]Sheet1!$R:$R,[2]Sheet1!$AB:$AB,"",0)</f>
        <v>1.5</v>
      </c>
      <c r="F3339" s="183">
        <f>_xlfn.XLOOKUP($A3339,[3]【2026年03月度_全社】RFM客層一覧表データ!$A:$A,[3]【2026年03月度_全社】RFM客層一覧表データ!C:C,"",0)</f>
        <v>325</v>
      </c>
      <c r="G3339" s="183">
        <f>_xlfn.XLOOKUP($A3339,[3]【2026年03月度_全社】RFM客層一覧表データ!$A:$A,[3]【2026年03月度_全社】RFM客層一覧表データ!D:D,"",0)</f>
        <v>134</v>
      </c>
      <c r="H3339" s="183">
        <f>_xlfn.XLOOKUP($A3339,[3]【2026年03月度_全社】RFM客層一覧表データ!$A:$A,[3]【2026年03月度_全社】RFM客層一覧表データ!E:E,"",0)</f>
        <v>197</v>
      </c>
      <c r="I3339" s="183">
        <f>_xlfn.XLOOKUP($A3339,[3]【2026年03月度_全社】RFM客層一覧表データ!$A:$A,[3]【2026年03月度_全社】RFM客層一覧表データ!F:F,"",0)</f>
        <v>9</v>
      </c>
      <c r="J3339" s="183">
        <v>347</v>
      </c>
      <c r="K3339" s="183">
        <v>147</v>
      </c>
      <c r="L3339" s="183">
        <v>196</v>
      </c>
      <c r="M3339" s="183">
        <v>19</v>
      </c>
      <c r="N3339" s="183">
        <v>351</v>
      </c>
      <c r="O3339" s="183">
        <v>145</v>
      </c>
      <c r="P3339" s="183">
        <v>210</v>
      </c>
      <c r="Q3339" s="183">
        <v>10</v>
      </c>
      <c r="R3339" s="183">
        <v>370</v>
      </c>
      <c r="S3339" s="183">
        <v>169</v>
      </c>
      <c r="T3339" s="183">
        <v>215</v>
      </c>
      <c r="U3339" s="183">
        <v>18</v>
      </c>
      <c r="V3339" s="183">
        <v>382</v>
      </c>
      <c r="W3339" s="183">
        <v>173</v>
      </c>
      <c r="X3339" s="183">
        <v>229</v>
      </c>
      <c r="Y3339" s="183">
        <v>14</v>
      </c>
    </row>
    <row r="3340" spans="1:25" x14ac:dyDescent="0.2">
      <c r="A3340" s="184">
        <v>12545023</v>
      </c>
      <c r="B3340" s="183" t="str">
        <f>[1]店マスタ!B3339</f>
        <v>山田デンキ</v>
      </c>
      <c r="C3340" s="183">
        <v>2</v>
      </c>
      <c r="D3340" s="183">
        <v>2</v>
      </c>
      <c r="E3340" s="183">
        <f>_xlfn.XLOOKUP(A3340,[2]Sheet1!$R:$R,[2]Sheet1!$AB:$AB,"",0)</f>
        <v>2.5</v>
      </c>
      <c r="F3340" s="183" t="str">
        <f>_xlfn.XLOOKUP($A3340,[3]【2026年03月度_全社】RFM客層一覧表データ!$A:$A,[3]【2026年03月度_全社】RFM客層一覧表データ!C:C,"",0)</f>
        <v/>
      </c>
      <c r="G3340" s="183" t="str">
        <f>_xlfn.XLOOKUP($A3340,[3]【2026年03月度_全社】RFM客層一覧表データ!$A:$A,[3]【2026年03月度_全社】RFM客層一覧表データ!D:D,"",0)</f>
        <v/>
      </c>
      <c r="H3340" s="183" t="str">
        <f>_xlfn.XLOOKUP($A3340,[3]【2026年03月度_全社】RFM客層一覧表データ!$A:$A,[3]【2026年03月度_全社】RFM客層一覧表データ!E:E,"",0)</f>
        <v/>
      </c>
      <c r="I3340" s="183" t="str">
        <f>_xlfn.XLOOKUP($A3340,[3]【2026年03月度_全社】RFM客層一覧表データ!$A:$A,[3]【2026年03月度_全社】RFM客層一覧表データ!F:F,"",0)</f>
        <v/>
      </c>
      <c r="J3340" s="183">
        <v>0</v>
      </c>
      <c r="K3340" s="183">
        <v>0</v>
      </c>
      <c r="L3340" s="183">
        <v>0</v>
      </c>
      <c r="M3340" s="183">
        <v>0</v>
      </c>
      <c r="N3340" s="183">
        <v>0</v>
      </c>
      <c r="O3340" s="183">
        <v>0</v>
      </c>
      <c r="P3340" s="183">
        <v>0</v>
      </c>
      <c r="Q3340" s="183">
        <v>0</v>
      </c>
      <c r="R3340" s="183">
        <v>0</v>
      </c>
      <c r="S3340" s="183">
        <v>0</v>
      </c>
      <c r="T3340" s="183">
        <v>0</v>
      </c>
      <c r="U3340" s="183">
        <v>0</v>
      </c>
      <c r="V3340" s="183">
        <v>0</v>
      </c>
      <c r="W3340" s="183">
        <v>0</v>
      </c>
      <c r="X3340" s="183">
        <v>0</v>
      </c>
      <c r="Y3340" s="183">
        <v>0</v>
      </c>
    </row>
    <row r="3341" spans="1:25" x14ac:dyDescent="0.2">
      <c r="A3341" s="184">
        <v>12545027</v>
      </c>
      <c r="B3341" s="183" t="str">
        <f>[1]店マスタ!B3340</f>
        <v>大谷電化サービス店</v>
      </c>
      <c r="C3341" s="183">
        <v>2.5</v>
      </c>
      <c r="D3341" s="183">
        <v>2.5</v>
      </c>
      <c r="E3341" s="183">
        <f>_xlfn.XLOOKUP(A3341,[2]Sheet1!$R:$R,[2]Sheet1!$AB:$AB,"",0)</f>
        <v>2.5</v>
      </c>
      <c r="F3341" s="183">
        <f>_xlfn.XLOOKUP($A3341,[3]【2026年03月度_全社】RFM客層一覧表データ!$A:$A,[3]【2026年03月度_全社】RFM客層一覧表データ!C:C,"",0)</f>
        <v>424</v>
      </c>
      <c r="G3341" s="183">
        <f>_xlfn.XLOOKUP($A3341,[3]【2026年03月度_全社】RFM客層一覧表データ!$A:$A,[3]【2026年03月度_全社】RFM客層一覧表データ!D:D,"",0)</f>
        <v>144</v>
      </c>
      <c r="H3341" s="183">
        <f>_xlfn.XLOOKUP($A3341,[3]【2026年03月度_全社】RFM客層一覧表データ!$A:$A,[3]【2026年03月度_全社】RFM客層一覧表データ!E:E,"",0)</f>
        <v>211</v>
      </c>
      <c r="I3341" s="183">
        <f>_xlfn.XLOOKUP($A3341,[3]【2026年03月度_全社】RFM客層一覧表データ!$A:$A,[3]【2026年03月度_全社】RFM客層一覧表データ!F:F,"",0)</f>
        <v>0</v>
      </c>
      <c r="J3341" s="183">
        <v>433</v>
      </c>
      <c r="K3341" s="183">
        <v>148</v>
      </c>
      <c r="L3341" s="183">
        <v>216</v>
      </c>
      <c r="M3341" s="183">
        <v>0</v>
      </c>
      <c r="N3341" s="183">
        <v>428</v>
      </c>
      <c r="O3341" s="183">
        <v>155</v>
      </c>
      <c r="P3341" s="183">
        <v>227</v>
      </c>
      <c r="Q3341" s="183">
        <v>0</v>
      </c>
      <c r="R3341" s="183">
        <v>426</v>
      </c>
      <c r="S3341" s="183">
        <v>164</v>
      </c>
      <c r="T3341" s="183">
        <v>219</v>
      </c>
      <c r="U3341" s="183">
        <v>0</v>
      </c>
      <c r="V3341" s="183">
        <v>429</v>
      </c>
      <c r="W3341" s="183">
        <v>126</v>
      </c>
      <c r="X3341" s="183">
        <v>210</v>
      </c>
      <c r="Y3341" s="183">
        <v>0</v>
      </c>
    </row>
    <row r="3342" spans="1:25" x14ac:dyDescent="0.2">
      <c r="A3342" s="184">
        <v>12545030</v>
      </c>
      <c r="B3342" s="183" t="str">
        <f>[1]店マスタ!B3341</f>
        <v>有限会社　ゆたか商会</v>
      </c>
      <c r="C3342" s="183">
        <v>2.5</v>
      </c>
      <c r="D3342" s="183">
        <v>2</v>
      </c>
      <c r="E3342" s="183" t="str">
        <f>_xlfn.XLOOKUP(A3342,[2]Sheet1!$R:$R,[2]Sheet1!$AB:$AB,"",0)</f>
        <v/>
      </c>
      <c r="F3342" s="183" t="str">
        <f>_xlfn.XLOOKUP($A3342,[3]【2026年03月度_全社】RFM客層一覧表データ!$A:$A,[3]【2026年03月度_全社】RFM客層一覧表データ!C:C,"",0)</f>
        <v/>
      </c>
      <c r="G3342" s="183" t="str">
        <f>_xlfn.XLOOKUP($A3342,[3]【2026年03月度_全社】RFM客層一覧表データ!$A:$A,[3]【2026年03月度_全社】RFM客層一覧表データ!D:D,"",0)</f>
        <v/>
      </c>
      <c r="H3342" s="183" t="str">
        <f>_xlfn.XLOOKUP($A3342,[3]【2026年03月度_全社】RFM客層一覧表データ!$A:$A,[3]【2026年03月度_全社】RFM客層一覧表データ!E:E,"",0)</f>
        <v/>
      </c>
      <c r="I3342" s="183" t="str">
        <f>_xlfn.XLOOKUP($A3342,[3]【2026年03月度_全社】RFM客層一覧表データ!$A:$A,[3]【2026年03月度_全社】RFM客層一覧表データ!F:F,"",0)</f>
        <v/>
      </c>
      <c r="J3342" s="183">
        <v>0</v>
      </c>
      <c r="K3342" s="183">
        <v>0</v>
      </c>
      <c r="L3342" s="183">
        <v>0</v>
      </c>
      <c r="M3342" s="183">
        <v>0</v>
      </c>
      <c r="N3342" s="183">
        <v>0</v>
      </c>
      <c r="O3342" s="183">
        <v>0</v>
      </c>
      <c r="P3342" s="183">
        <v>0</v>
      </c>
      <c r="Q3342" s="183">
        <v>0</v>
      </c>
      <c r="R3342" s="183">
        <v>0</v>
      </c>
      <c r="S3342" s="183">
        <v>0</v>
      </c>
      <c r="T3342" s="183">
        <v>0</v>
      </c>
      <c r="U3342" s="183">
        <v>0</v>
      </c>
      <c r="V3342" s="183">
        <v>0</v>
      </c>
      <c r="W3342" s="183">
        <v>0</v>
      </c>
      <c r="X3342" s="183">
        <v>0</v>
      </c>
      <c r="Y3342" s="183">
        <v>0</v>
      </c>
    </row>
    <row r="3343" spans="1:25" x14ac:dyDescent="0.2">
      <c r="A3343" s="184">
        <v>12545035</v>
      </c>
      <c r="B3343" s="183" t="str">
        <f>[1]店マスタ!B3342</f>
        <v>株式会社　Ｗｉ’ｓ</v>
      </c>
      <c r="C3343" s="183">
        <v>3.5</v>
      </c>
      <c r="D3343" s="183">
        <v>4.5</v>
      </c>
      <c r="E3343" s="183">
        <f>_xlfn.XLOOKUP(A3343,[2]Sheet1!$R:$R,[2]Sheet1!$AB:$AB,"",0)</f>
        <v>3.5</v>
      </c>
      <c r="F3343" s="183">
        <f>_xlfn.XLOOKUP($A3343,[3]【2026年03月度_全社】RFM客層一覧表データ!$A:$A,[3]【2026年03月度_全社】RFM客層一覧表データ!C:C,"",0)</f>
        <v>671</v>
      </c>
      <c r="G3343" s="183">
        <f>_xlfn.XLOOKUP($A3343,[3]【2026年03月度_全社】RFM客層一覧表データ!$A:$A,[3]【2026年03月度_全社】RFM客層一覧表データ!D:D,"",0)</f>
        <v>360</v>
      </c>
      <c r="H3343" s="183">
        <f>_xlfn.XLOOKUP($A3343,[3]【2026年03月度_全社】RFM客層一覧表データ!$A:$A,[3]【2026年03月度_全社】RFM客層一覧表データ!E:E,"",0)</f>
        <v>439</v>
      </c>
      <c r="I3343" s="183">
        <f>_xlfn.XLOOKUP($A3343,[3]【2026年03月度_全社】RFM客層一覧表データ!$A:$A,[3]【2026年03月度_全社】RFM客層一覧表データ!F:F,"",0)</f>
        <v>40</v>
      </c>
      <c r="J3343" s="183">
        <v>666</v>
      </c>
      <c r="K3343" s="183">
        <v>398</v>
      </c>
      <c r="L3343" s="183">
        <v>421</v>
      </c>
      <c r="M3343" s="183">
        <v>42</v>
      </c>
      <c r="N3343" s="183">
        <v>643</v>
      </c>
      <c r="O3343" s="183">
        <v>397</v>
      </c>
      <c r="P3343" s="183">
        <v>404</v>
      </c>
      <c r="Q3343" s="183">
        <v>50</v>
      </c>
      <c r="R3343" s="183">
        <v>613</v>
      </c>
      <c r="S3343" s="183">
        <v>402</v>
      </c>
      <c r="T3343" s="183">
        <v>367</v>
      </c>
      <c r="U3343" s="183">
        <v>59</v>
      </c>
      <c r="V3343" s="183">
        <v>565</v>
      </c>
      <c r="W3343" s="183">
        <v>370</v>
      </c>
      <c r="X3343" s="183">
        <v>322</v>
      </c>
      <c r="Y3343" s="183">
        <v>57</v>
      </c>
    </row>
    <row r="3344" spans="1:25" x14ac:dyDescent="0.2">
      <c r="A3344" s="184">
        <v>12545042</v>
      </c>
      <c r="B3344" s="183" t="str">
        <f>[1]店マスタ!B3343</f>
        <v>西河電器</v>
      </c>
      <c r="C3344" s="183">
        <v>2.5</v>
      </c>
      <c r="D3344" s="183">
        <v>2.5</v>
      </c>
      <c r="E3344" s="183">
        <f>_xlfn.XLOOKUP(A3344,[2]Sheet1!$R:$R,[2]Sheet1!$AB:$AB,"",0)</f>
        <v>3</v>
      </c>
      <c r="F3344" s="183">
        <f>_xlfn.XLOOKUP($A3344,[3]【2026年03月度_全社】RFM客層一覧表データ!$A:$A,[3]【2026年03月度_全社】RFM客層一覧表データ!C:C,"",0)</f>
        <v>393</v>
      </c>
      <c r="G3344" s="183">
        <f>_xlfn.XLOOKUP($A3344,[3]【2026年03月度_全社】RFM客層一覧表データ!$A:$A,[3]【2026年03月度_全社】RFM客層一覧表データ!D:D,"",0)</f>
        <v>194</v>
      </c>
      <c r="H3344" s="183">
        <f>_xlfn.XLOOKUP($A3344,[3]【2026年03月度_全社】RFM客層一覧表データ!$A:$A,[3]【2026年03月度_全社】RFM客層一覧表データ!E:E,"",0)</f>
        <v>235</v>
      </c>
      <c r="I3344" s="183">
        <f>_xlfn.XLOOKUP($A3344,[3]【2026年03月度_全社】RFM客層一覧表データ!$A:$A,[3]【2026年03月度_全社】RFM客層一覧表データ!F:F,"",0)</f>
        <v>36</v>
      </c>
      <c r="J3344" s="183">
        <v>401</v>
      </c>
      <c r="K3344" s="183">
        <v>213</v>
      </c>
      <c r="L3344" s="183">
        <v>244</v>
      </c>
      <c r="M3344" s="183">
        <v>31</v>
      </c>
      <c r="N3344" s="183">
        <v>385</v>
      </c>
      <c r="O3344" s="183">
        <v>223</v>
      </c>
      <c r="P3344" s="183">
        <v>242</v>
      </c>
      <c r="Q3344" s="183">
        <v>32</v>
      </c>
      <c r="R3344" s="183">
        <v>355</v>
      </c>
      <c r="S3344" s="183">
        <v>201</v>
      </c>
      <c r="T3344" s="183">
        <v>231</v>
      </c>
      <c r="U3344" s="183">
        <v>22</v>
      </c>
      <c r="V3344" s="183">
        <v>376</v>
      </c>
      <c r="W3344" s="183">
        <v>217</v>
      </c>
      <c r="X3344" s="183">
        <v>255</v>
      </c>
      <c r="Y3344" s="183">
        <v>36</v>
      </c>
    </row>
    <row r="3345" spans="1:25" x14ac:dyDescent="0.2">
      <c r="A3345" s="184">
        <v>12545046</v>
      </c>
      <c r="B3345" s="183" t="str">
        <f>[1]店マスタ!B3344</f>
        <v>上野電器</v>
      </c>
      <c r="C3345" s="183">
        <v>1.5</v>
      </c>
      <c r="D3345" s="183">
        <v>1.5</v>
      </c>
      <c r="E3345" s="183">
        <f>_xlfn.XLOOKUP(A3345,[2]Sheet1!$R:$R,[2]Sheet1!$AB:$AB,"",0)</f>
        <v>1.5</v>
      </c>
      <c r="F3345" s="183" t="str">
        <f>_xlfn.XLOOKUP($A3345,[3]【2026年03月度_全社】RFM客層一覧表データ!$A:$A,[3]【2026年03月度_全社】RFM客層一覧表データ!C:C,"",0)</f>
        <v/>
      </c>
      <c r="G3345" s="183" t="str">
        <f>_xlfn.XLOOKUP($A3345,[3]【2026年03月度_全社】RFM客層一覧表データ!$A:$A,[3]【2026年03月度_全社】RFM客層一覧表データ!D:D,"",0)</f>
        <v/>
      </c>
      <c r="H3345" s="183" t="str">
        <f>_xlfn.XLOOKUP($A3345,[3]【2026年03月度_全社】RFM客層一覧表データ!$A:$A,[3]【2026年03月度_全社】RFM客層一覧表データ!E:E,"",0)</f>
        <v/>
      </c>
      <c r="I3345" s="183" t="str">
        <f>_xlfn.XLOOKUP($A3345,[3]【2026年03月度_全社】RFM客層一覧表データ!$A:$A,[3]【2026年03月度_全社】RFM客層一覧表データ!F:F,"",0)</f>
        <v/>
      </c>
      <c r="J3345" s="183">
        <v>0</v>
      </c>
      <c r="K3345" s="183">
        <v>0</v>
      </c>
      <c r="L3345" s="183">
        <v>0</v>
      </c>
      <c r="M3345" s="183">
        <v>0</v>
      </c>
      <c r="N3345" s="183">
        <v>0</v>
      </c>
      <c r="O3345" s="183">
        <v>0</v>
      </c>
      <c r="P3345" s="183">
        <v>0</v>
      </c>
      <c r="Q3345" s="183">
        <v>0</v>
      </c>
      <c r="R3345" s="183">
        <v>0</v>
      </c>
      <c r="S3345" s="183">
        <v>0</v>
      </c>
      <c r="T3345" s="183">
        <v>0</v>
      </c>
      <c r="U3345" s="183">
        <v>0</v>
      </c>
      <c r="V3345" s="183">
        <v>0</v>
      </c>
      <c r="W3345" s="183">
        <v>0</v>
      </c>
      <c r="X3345" s="183">
        <v>0</v>
      </c>
      <c r="Y3345" s="183">
        <v>0</v>
      </c>
    </row>
    <row r="3346" spans="1:25" x14ac:dyDescent="0.2">
      <c r="A3346" s="184">
        <v>12545047</v>
      </c>
      <c r="B3346" s="183" t="str">
        <f>[1]店マスタ!B3345</f>
        <v>有限会社　中村電機商会</v>
      </c>
      <c r="C3346" s="183">
        <v>2.5</v>
      </c>
      <c r="D3346" s="183">
        <v>2.5</v>
      </c>
      <c r="E3346" s="183">
        <f>_xlfn.XLOOKUP(A3346,[2]Sheet1!$R:$R,[2]Sheet1!$AB:$AB,"",0)</f>
        <v>2.5</v>
      </c>
      <c r="F3346" s="183" t="str">
        <f>_xlfn.XLOOKUP($A3346,[3]【2026年03月度_全社】RFM客層一覧表データ!$A:$A,[3]【2026年03月度_全社】RFM客層一覧表データ!C:C,"",0)</f>
        <v/>
      </c>
      <c r="G3346" s="183" t="str">
        <f>_xlfn.XLOOKUP($A3346,[3]【2026年03月度_全社】RFM客層一覧表データ!$A:$A,[3]【2026年03月度_全社】RFM客層一覧表データ!D:D,"",0)</f>
        <v/>
      </c>
      <c r="H3346" s="183" t="str">
        <f>_xlfn.XLOOKUP($A3346,[3]【2026年03月度_全社】RFM客層一覧表データ!$A:$A,[3]【2026年03月度_全社】RFM客層一覧表データ!E:E,"",0)</f>
        <v/>
      </c>
      <c r="I3346" s="183" t="str">
        <f>_xlfn.XLOOKUP($A3346,[3]【2026年03月度_全社】RFM客層一覧表データ!$A:$A,[3]【2026年03月度_全社】RFM客層一覧表データ!F:F,"",0)</f>
        <v/>
      </c>
      <c r="J3346" s="183">
        <v>0</v>
      </c>
      <c r="K3346" s="183">
        <v>0</v>
      </c>
      <c r="L3346" s="183">
        <v>0</v>
      </c>
      <c r="M3346" s="183">
        <v>0</v>
      </c>
      <c r="N3346" s="183">
        <v>0</v>
      </c>
      <c r="O3346" s="183">
        <v>0</v>
      </c>
      <c r="P3346" s="183">
        <v>0</v>
      </c>
      <c r="Q3346" s="183">
        <v>0</v>
      </c>
      <c r="R3346" s="183">
        <v>0</v>
      </c>
      <c r="S3346" s="183">
        <v>0</v>
      </c>
      <c r="T3346" s="183">
        <v>0</v>
      </c>
      <c r="U3346" s="183">
        <v>0</v>
      </c>
      <c r="V3346" s="183">
        <v>0</v>
      </c>
      <c r="W3346" s="183">
        <v>0</v>
      </c>
      <c r="X3346" s="183">
        <v>0</v>
      </c>
      <c r="Y3346" s="183">
        <v>0</v>
      </c>
    </row>
    <row r="3347" spans="1:25" x14ac:dyDescent="0.2">
      <c r="A3347" s="184">
        <v>12545048</v>
      </c>
      <c r="B3347" s="183" t="str">
        <f>[1]店マスタ!B3346</f>
        <v>有限会社　二葉電機商会</v>
      </c>
      <c r="C3347" s="183">
        <v>3</v>
      </c>
      <c r="D3347" s="183">
        <v>3</v>
      </c>
      <c r="E3347" s="183">
        <f>_xlfn.XLOOKUP(A3347,[2]Sheet1!$R:$R,[2]Sheet1!$AB:$AB,"",0)</f>
        <v>3.5</v>
      </c>
      <c r="F3347" s="183">
        <f>_xlfn.XLOOKUP($A3347,[3]【2026年03月度_全社】RFM客層一覧表データ!$A:$A,[3]【2026年03月度_全社】RFM客層一覧表データ!C:C,"",0)</f>
        <v>404</v>
      </c>
      <c r="G3347" s="183">
        <f>_xlfn.XLOOKUP($A3347,[3]【2026年03月度_全社】RFM客層一覧表データ!$A:$A,[3]【2026年03月度_全社】RFM客層一覧表データ!D:D,"",0)</f>
        <v>178</v>
      </c>
      <c r="H3347" s="183">
        <f>_xlfn.XLOOKUP($A3347,[3]【2026年03月度_全社】RFM客層一覧表データ!$A:$A,[3]【2026年03月度_全社】RFM客層一覧表データ!E:E,"",0)</f>
        <v>212</v>
      </c>
      <c r="I3347" s="183">
        <f>_xlfn.XLOOKUP($A3347,[3]【2026年03月度_全社】RFM客層一覧表データ!$A:$A,[3]【2026年03月度_全社】RFM客層一覧表データ!F:F,"",0)</f>
        <v>26</v>
      </c>
      <c r="J3347" s="183">
        <v>410</v>
      </c>
      <c r="K3347" s="183">
        <v>175</v>
      </c>
      <c r="L3347" s="183">
        <v>203</v>
      </c>
      <c r="M3347" s="183">
        <v>27</v>
      </c>
      <c r="N3347" s="183">
        <v>404</v>
      </c>
      <c r="O3347" s="183">
        <v>160</v>
      </c>
      <c r="P3347" s="183">
        <v>200</v>
      </c>
      <c r="Q3347" s="183">
        <v>22</v>
      </c>
      <c r="R3347" s="183">
        <v>427</v>
      </c>
      <c r="S3347" s="183">
        <v>183</v>
      </c>
      <c r="T3347" s="183">
        <v>200</v>
      </c>
      <c r="U3347" s="183">
        <v>30</v>
      </c>
      <c r="V3347" s="183">
        <v>427</v>
      </c>
      <c r="W3347" s="183">
        <v>177</v>
      </c>
      <c r="X3347" s="183">
        <v>211</v>
      </c>
      <c r="Y3347" s="183">
        <v>33</v>
      </c>
    </row>
    <row r="3348" spans="1:25" x14ac:dyDescent="0.2">
      <c r="A3348" s="184">
        <v>12546026</v>
      </c>
      <c r="B3348" s="183" t="str">
        <f>[1]店マスタ!B3347</f>
        <v>パナスコープ　ヨコハタ</v>
      </c>
      <c r="C3348" s="183">
        <v>3.5</v>
      </c>
      <c r="D3348" s="183">
        <v>3.5</v>
      </c>
      <c r="E3348" s="183">
        <f>_xlfn.XLOOKUP(A3348,[2]Sheet1!$R:$R,[2]Sheet1!$AB:$AB,"",0)</f>
        <v>4</v>
      </c>
      <c r="F3348" s="183">
        <f>_xlfn.XLOOKUP($A3348,[3]【2026年03月度_全社】RFM客層一覧表データ!$A:$A,[3]【2026年03月度_全社】RFM客層一覧表データ!C:C,"",0)</f>
        <v>783</v>
      </c>
      <c r="G3348" s="183">
        <f>_xlfn.XLOOKUP($A3348,[3]【2026年03月度_全社】RFM客層一覧表データ!$A:$A,[3]【2026年03月度_全社】RFM客層一覧表データ!D:D,"",0)</f>
        <v>369</v>
      </c>
      <c r="H3348" s="183">
        <f>_xlfn.XLOOKUP($A3348,[3]【2026年03月度_全社】RFM客層一覧表データ!$A:$A,[3]【2026年03月度_全社】RFM客層一覧表データ!E:E,"",0)</f>
        <v>418</v>
      </c>
      <c r="I3348" s="183">
        <f>_xlfn.XLOOKUP($A3348,[3]【2026年03月度_全社】RFM客層一覧表データ!$A:$A,[3]【2026年03月度_全社】RFM客層一覧表データ!F:F,"",0)</f>
        <v>53</v>
      </c>
      <c r="J3348" s="183">
        <v>775</v>
      </c>
      <c r="K3348" s="183">
        <v>357</v>
      </c>
      <c r="L3348" s="183">
        <v>420</v>
      </c>
      <c r="M3348" s="183">
        <v>46</v>
      </c>
      <c r="N3348" s="183">
        <v>765</v>
      </c>
      <c r="O3348" s="183">
        <v>356</v>
      </c>
      <c r="P3348" s="183">
        <v>409</v>
      </c>
      <c r="Q3348" s="183">
        <v>46</v>
      </c>
      <c r="R3348" s="183">
        <v>773</v>
      </c>
      <c r="S3348" s="183">
        <v>388</v>
      </c>
      <c r="T3348" s="183">
        <v>409</v>
      </c>
      <c r="U3348" s="183">
        <v>42</v>
      </c>
      <c r="V3348" s="183">
        <v>774</v>
      </c>
      <c r="W3348" s="183">
        <v>370</v>
      </c>
      <c r="X3348" s="183">
        <v>411</v>
      </c>
      <c r="Y3348" s="183">
        <v>43</v>
      </c>
    </row>
    <row r="3349" spans="1:25" x14ac:dyDescent="0.2">
      <c r="A3349" s="184">
        <v>12546027</v>
      </c>
      <c r="B3349" s="183" t="str">
        <f>[1]店マスタ!B3348</f>
        <v>パナシティ　三光</v>
      </c>
      <c r="C3349" s="183">
        <v>3</v>
      </c>
      <c r="D3349" s="183">
        <v>3</v>
      </c>
      <c r="E3349" s="183">
        <f>_xlfn.XLOOKUP(A3349,[2]Sheet1!$R:$R,[2]Sheet1!$AB:$AB,"",0)</f>
        <v>3</v>
      </c>
      <c r="F3349" s="183">
        <f>_xlfn.XLOOKUP($A3349,[3]【2026年03月度_全社】RFM客層一覧表データ!$A:$A,[3]【2026年03月度_全社】RFM客層一覧表データ!C:C,"",0)</f>
        <v>542</v>
      </c>
      <c r="G3349" s="183">
        <f>_xlfn.XLOOKUP($A3349,[3]【2026年03月度_全社】RFM客層一覧表データ!$A:$A,[3]【2026年03月度_全社】RFM客層一覧表データ!D:D,"",0)</f>
        <v>270</v>
      </c>
      <c r="H3349" s="183">
        <f>_xlfn.XLOOKUP($A3349,[3]【2026年03月度_全社】RFM客層一覧表データ!$A:$A,[3]【2026年03月度_全社】RFM客層一覧表データ!E:E,"",0)</f>
        <v>329</v>
      </c>
      <c r="I3349" s="183">
        <f>_xlfn.XLOOKUP($A3349,[3]【2026年03月度_全社】RFM客層一覧表データ!$A:$A,[3]【2026年03月度_全社】RFM客層一覧表データ!F:F,"",0)</f>
        <v>27</v>
      </c>
      <c r="J3349" s="183">
        <v>557</v>
      </c>
      <c r="K3349" s="183">
        <v>276</v>
      </c>
      <c r="L3349" s="183">
        <v>344</v>
      </c>
      <c r="M3349" s="183">
        <v>26</v>
      </c>
      <c r="N3349" s="183">
        <v>566</v>
      </c>
      <c r="O3349" s="183">
        <v>274</v>
      </c>
      <c r="P3349" s="183">
        <v>354</v>
      </c>
      <c r="Q3349" s="183">
        <v>26</v>
      </c>
      <c r="R3349" s="183">
        <v>603</v>
      </c>
      <c r="S3349" s="183">
        <v>270</v>
      </c>
      <c r="T3349" s="183">
        <v>363</v>
      </c>
      <c r="U3349" s="183">
        <v>14</v>
      </c>
      <c r="V3349" s="183">
        <v>616</v>
      </c>
      <c r="W3349" s="183">
        <v>303</v>
      </c>
      <c r="X3349" s="183">
        <v>387</v>
      </c>
      <c r="Y3349" s="183">
        <v>34</v>
      </c>
    </row>
    <row r="3350" spans="1:25" x14ac:dyDescent="0.2">
      <c r="A3350" s="184">
        <v>12546048</v>
      </c>
      <c r="B3350" s="183" t="str">
        <f>[1]店マスタ!B3349</f>
        <v>居川電機商会</v>
      </c>
      <c r="C3350" s="183">
        <v>2</v>
      </c>
      <c r="D3350" s="183">
        <v>2</v>
      </c>
      <c r="E3350" s="183">
        <f>_xlfn.XLOOKUP(A3350,[2]Sheet1!$R:$R,[2]Sheet1!$AB:$AB,"",0)</f>
        <v>2</v>
      </c>
      <c r="F3350" s="183">
        <f>_xlfn.XLOOKUP($A3350,[3]【2026年03月度_全社】RFM客層一覧表データ!$A:$A,[3]【2026年03月度_全社】RFM客層一覧表データ!C:C,"",0)</f>
        <v>0</v>
      </c>
      <c r="G3350" s="183">
        <f>_xlfn.XLOOKUP($A3350,[3]【2026年03月度_全社】RFM客層一覧表データ!$A:$A,[3]【2026年03月度_全社】RFM客層一覧表データ!D:D,"",0)</f>
        <v>0</v>
      </c>
      <c r="H3350" s="183">
        <f>_xlfn.XLOOKUP($A3350,[3]【2026年03月度_全社】RFM客層一覧表データ!$A:$A,[3]【2026年03月度_全社】RFM客層一覧表データ!E:E,"",0)</f>
        <v>0</v>
      </c>
      <c r="I3350" s="183">
        <f>_xlfn.XLOOKUP($A3350,[3]【2026年03月度_全社】RFM客層一覧表データ!$A:$A,[3]【2026年03月度_全社】RFM客層一覧表データ!F:F,"",0)</f>
        <v>0</v>
      </c>
      <c r="J3350" s="183">
        <v>0</v>
      </c>
      <c r="K3350" s="183">
        <v>0</v>
      </c>
      <c r="L3350" s="183">
        <v>0</v>
      </c>
      <c r="M3350" s="183">
        <v>0</v>
      </c>
      <c r="N3350" s="183">
        <v>0</v>
      </c>
      <c r="O3350" s="183">
        <v>0</v>
      </c>
      <c r="P3350" s="183">
        <v>0</v>
      </c>
      <c r="Q3350" s="183">
        <v>0</v>
      </c>
      <c r="R3350" s="183">
        <v>0</v>
      </c>
      <c r="S3350" s="183">
        <v>0</v>
      </c>
      <c r="T3350" s="183">
        <v>0</v>
      </c>
      <c r="U3350" s="183">
        <v>0</v>
      </c>
      <c r="V3350" s="183">
        <v>0</v>
      </c>
      <c r="W3350" s="183">
        <v>0</v>
      </c>
      <c r="X3350" s="183">
        <v>0</v>
      </c>
      <c r="Y3350" s="183">
        <v>0</v>
      </c>
    </row>
    <row r="3351" spans="1:25" x14ac:dyDescent="0.2">
      <c r="A3351" s="184">
        <v>12546070</v>
      </c>
      <c r="B3351" s="183" t="str">
        <f>[1]店マスタ!B3350</f>
        <v>高橋電器店</v>
      </c>
      <c r="C3351" s="183">
        <v>2.5</v>
      </c>
      <c r="D3351" s="183">
        <v>2.5</v>
      </c>
      <c r="E3351" s="183">
        <f>_xlfn.XLOOKUP(A3351,[2]Sheet1!$R:$R,[2]Sheet1!$AB:$AB,"",0)</f>
        <v>2.5</v>
      </c>
      <c r="F3351" s="183" t="str">
        <f>_xlfn.XLOOKUP($A3351,[3]【2026年03月度_全社】RFM客層一覧表データ!$A:$A,[3]【2026年03月度_全社】RFM客層一覧表データ!C:C,"",0)</f>
        <v/>
      </c>
      <c r="G3351" s="183" t="str">
        <f>_xlfn.XLOOKUP($A3351,[3]【2026年03月度_全社】RFM客層一覧表データ!$A:$A,[3]【2026年03月度_全社】RFM客層一覧表データ!D:D,"",0)</f>
        <v/>
      </c>
      <c r="H3351" s="183" t="str">
        <f>_xlfn.XLOOKUP($A3351,[3]【2026年03月度_全社】RFM客層一覧表データ!$A:$A,[3]【2026年03月度_全社】RFM客層一覧表データ!E:E,"",0)</f>
        <v/>
      </c>
      <c r="I3351" s="183" t="str">
        <f>_xlfn.XLOOKUP($A3351,[3]【2026年03月度_全社】RFM客層一覧表データ!$A:$A,[3]【2026年03月度_全社】RFM客層一覧表データ!F:F,"",0)</f>
        <v/>
      </c>
      <c r="J3351" s="183">
        <v>0</v>
      </c>
      <c r="K3351" s="183">
        <v>0</v>
      </c>
      <c r="L3351" s="183">
        <v>0</v>
      </c>
      <c r="M3351" s="183">
        <v>0</v>
      </c>
      <c r="N3351" s="183">
        <v>0</v>
      </c>
      <c r="O3351" s="183">
        <v>0</v>
      </c>
      <c r="P3351" s="183">
        <v>0</v>
      </c>
      <c r="Q3351" s="183">
        <v>0</v>
      </c>
      <c r="R3351" s="183">
        <v>0</v>
      </c>
      <c r="S3351" s="183">
        <v>0</v>
      </c>
      <c r="T3351" s="183">
        <v>0</v>
      </c>
      <c r="U3351" s="183">
        <v>0</v>
      </c>
      <c r="V3351" s="183">
        <v>0</v>
      </c>
      <c r="W3351" s="183">
        <v>0</v>
      </c>
      <c r="X3351" s="183">
        <v>0</v>
      </c>
      <c r="Y3351" s="183">
        <v>0</v>
      </c>
    </row>
    <row r="3352" spans="1:25" x14ac:dyDescent="0.2">
      <c r="A3352" s="184">
        <v>12546071</v>
      </c>
      <c r="B3352" s="183" t="str">
        <f>[1]店マスタ!B3351</f>
        <v>有限会社　葵電機</v>
      </c>
      <c r="C3352" s="183">
        <v>3</v>
      </c>
      <c r="D3352" s="183">
        <v>3</v>
      </c>
      <c r="E3352" s="183" t="str">
        <f>_xlfn.XLOOKUP(A3352,[2]Sheet1!$R:$R,[2]Sheet1!$AB:$AB,"",0)</f>
        <v/>
      </c>
      <c r="F3352" s="183" t="str">
        <f>_xlfn.XLOOKUP($A3352,[3]【2026年03月度_全社】RFM客層一覧表データ!$A:$A,[3]【2026年03月度_全社】RFM客層一覧表データ!C:C,"",0)</f>
        <v/>
      </c>
      <c r="G3352" s="183" t="str">
        <f>_xlfn.XLOOKUP($A3352,[3]【2026年03月度_全社】RFM客層一覧表データ!$A:$A,[3]【2026年03月度_全社】RFM客層一覧表データ!D:D,"",0)</f>
        <v/>
      </c>
      <c r="H3352" s="183" t="str">
        <f>_xlfn.XLOOKUP($A3352,[3]【2026年03月度_全社】RFM客層一覧表データ!$A:$A,[3]【2026年03月度_全社】RFM客層一覧表データ!E:E,"",0)</f>
        <v/>
      </c>
      <c r="I3352" s="183" t="str">
        <f>_xlfn.XLOOKUP($A3352,[3]【2026年03月度_全社】RFM客層一覧表データ!$A:$A,[3]【2026年03月度_全社】RFM客層一覧表データ!F:F,"",0)</f>
        <v/>
      </c>
      <c r="J3352" s="183">
        <v>0</v>
      </c>
      <c r="K3352" s="183">
        <v>0</v>
      </c>
      <c r="L3352" s="183">
        <v>0</v>
      </c>
      <c r="M3352" s="183">
        <v>0</v>
      </c>
      <c r="N3352" s="183">
        <v>0</v>
      </c>
      <c r="O3352" s="183">
        <v>0</v>
      </c>
      <c r="P3352" s="183">
        <v>0</v>
      </c>
      <c r="Q3352" s="183">
        <v>0</v>
      </c>
      <c r="R3352" s="183">
        <v>0</v>
      </c>
      <c r="S3352" s="183">
        <v>0</v>
      </c>
      <c r="T3352" s="183">
        <v>0</v>
      </c>
      <c r="U3352" s="183">
        <v>0</v>
      </c>
      <c r="V3352" s="183">
        <v>0</v>
      </c>
      <c r="W3352" s="183">
        <v>0</v>
      </c>
      <c r="X3352" s="183">
        <v>0</v>
      </c>
      <c r="Y3352" s="183">
        <v>0</v>
      </c>
    </row>
    <row r="3353" spans="1:25" x14ac:dyDescent="0.2">
      <c r="A3353" s="184">
        <v>12546072</v>
      </c>
      <c r="B3353" s="183" t="str">
        <f>[1]店マスタ!B3352</f>
        <v>スポット　ノグチ　株式会社</v>
      </c>
      <c r="C3353" s="183">
        <v>4</v>
      </c>
      <c r="D3353" s="183">
        <v>4</v>
      </c>
      <c r="E3353" s="183">
        <f>_xlfn.XLOOKUP(A3353,[2]Sheet1!$R:$R,[2]Sheet1!$AB:$AB,"",0)</f>
        <v>4.5</v>
      </c>
      <c r="F3353" s="183">
        <f>_xlfn.XLOOKUP($A3353,[3]【2026年03月度_全社】RFM客層一覧表データ!$A:$A,[3]【2026年03月度_全社】RFM客層一覧表データ!C:C,"",0)</f>
        <v>592</v>
      </c>
      <c r="G3353" s="183">
        <f>_xlfn.XLOOKUP($A3353,[3]【2026年03月度_全社】RFM客層一覧表データ!$A:$A,[3]【2026年03月度_全社】RFM客層一覧表データ!D:D,"",0)</f>
        <v>279</v>
      </c>
      <c r="H3353" s="183">
        <f>_xlfn.XLOOKUP($A3353,[3]【2026年03月度_全社】RFM客層一覧表データ!$A:$A,[3]【2026年03月度_全社】RFM客層一覧表データ!E:E,"",0)</f>
        <v>335</v>
      </c>
      <c r="I3353" s="183">
        <f>_xlfn.XLOOKUP($A3353,[3]【2026年03月度_全社】RFM客層一覧表データ!$A:$A,[3]【2026年03月度_全社】RFM客層一覧表データ!F:F,"",0)</f>
        <v>27</v>
      </c>
      <c r="J3353" s="183">
        <v>598</v>
      </c>
      <c r="K3353" s="183">
        <v>268</v>
      </c>
      <c r="L3353" s="183">
        <v>346</v>
      </c>
      <c r="M3353" s="183">
        <v>30</v>
      </c>
      <c r="N3353" s="183">
        <v>580</v>
      </c>
      <c r="O3353" s="183">
        <v>259</v>
      </c>
      <c r="P3353" s="183">
        <v>356</v>
      </c>
      <c r="Q3353" s="183">
        <v>26</v>
      </c>
      <c r="R3353" s="183">
        <v>587</v>
      </c>
      <c r="S3353" s="183">
        <v>305</v>
      </c>
      <c r="T3353" s="183">
        <v>369</v>
      </c>
      <c r="U3353" s="183">
        <v>31</v>
      </c>
      <c r="V3353" s="183">
        <v>585</v>
      </c>
      <c r="W3353" s="183">
        <v>321</v>
      </c>
      <c r="X3353" s="183">
        <v>371</v>
      </c>
      <c r="Y3353" s="183">
        <v>28</v>
      </c>
    </row>
    <row r="3354" spans="1:25" x14ac:dyDescent="0.2">
      <c r="A3354" s="184">
        <v>12546079</v>
      </c>
      <c r="B3354" s="183" t="str">
        <f>[1]店マスタ!B3353</f>
        <v>パナスコープ　ニシダ</v>
      </c>
      <c r="C3354" s="183">
        <v>2.5</v>
      </c>
      <c r="D3354" s="183">
        <v>2</v>
      </c>
      <c r="E3354" s="183">
        <f>_xlfn.XLOOKUP(A3354,[2]Sheet1!$R:$R,[2]Sheet1!$AB:$AB,"",0)</f>
        <v>2.5</v>
      </c>
      <c r="F3354" s="183">
        <f>_xlfn.XLOOKUP($A3354,[3]【2026年03月度_全社】RFM客層一覧表データ!$A:$A,[3]【2026年03月度_全社】RFM客層一覧表データ!C:C,"",0)</f>
        <v>437</v>
      </c>
      <c r="G3354" s="183">
        <f>_xlfn.XLOOKUP($A3354,[3]【2026年03月度_全社】RFM客層一覧表データ!$A:$A,[3]【2026年03月度_全社】RFM客層一覧表データ!D:D,"",0)</f>
        <v>197</v>
      </c>
      <c r="H3354" s="183">
        <f>_xlfn.XLOOKUP($A3354,[3]【2026年03月度_全社】RFM客層一覧表データ!$A:$A,[3]【2026年03月度_全社】RFM客層一覧表データ!E:E,"",0)</f>
        <v>267</v>
      </c>
      <c r="I3354" s="183">
        <f>_xlfn.XLOOKUP($A3354,[3]【2026年03月度_全社】RFM客層一覧表データ!$A:$A,[3]【2026年03月度_全社】RFM客層一覧表データ!F:F,"",0)</f>
        <v>13</v>
      </c>
      <c r="J3354" s="183">
        <v>460</v>
      </c>
      <c r="K3354" s="183">
        <v>231</v>
      </c>
      <c r="L3354" s="183">
        <v>295</v>
      </c>
      <c r="M3354" s="183">
        <v>14</v>
      </c>
      <c r="N3354" s="183">
        <v>466</v>
      </c>
      <c r="O3354" s="183">
        <v>246</v>
      </c>
      <c r="P3354" s="183">
        <v>312</v>
      </c>
      <c r="Q3354" s="183">
        <v>18</v>
      </c>
      <c r="R3354" s="183">
        <v>478</v>
      </c>
      <c r="S3354" s="183">
        <v>248</v>
      </c>
      <c r="T3354" s="183">
        <v>311</v>
      </c>
      <c r="U3354" s="183">
        <v>22</v>
      </c>
      <c r="V3354" s="183">
        <v>504</v>
      </c>
      <c r="W3354" s="183">
        <v>278</v>
      </c>
      <c r="X3354" s="183">
        <v>313</v>
      </c>
      <c r="Y3354" s="183">
        <v>28</v>
      </c>
    </row>
    <row r="3355" spans="1:25" x14ac:dyDescent="0.2">
      <c r="A3355" s="184">
        <v>12546083</v>
      </c>
      <c r="B3355" s="183" t="str">
        <f>[1]店マスタ!B3354</f>
        <v>出口電気商会</v>
      </c>
      <c r="C3355" s="183">
        <v>2.5</v>
      </c>
      <c r="D3355" s="183">
        <v>2.5</v>
      </c>
      <c r="E3355" s="183" t="str">
        <f>_xlfn.XLOOKUP(A3355,[2]Sheet1!$R:$R,[2]Sheet1!$AB:$AB,"",0)</f>
        <v/>
      </c>
      <c r="F3355" s="183" t="str">
        <f>_xlfn.XLOOKUP($A3355,[3]【2026年03月度_全社】RFM客層一覧表データ!$A:$A,[3]【2026年03月度_全社】RFM客層一覧表データ!C:C,"",0)</f>
        <v/>
      </c>
      <c r="G3355" s="183" t="str">
        <f>_xlfn.XLOOKUP($A3355,[3]【2026年03月度_全社】RFM客層一覧表データ!$A:$A,[3]【2026年03月度_全社】RFM客層一覧表データ!D:D,"",0)</f>
        <v/>
      </c>
      <c r="H3355" s="183" t="str">
        <f>_xlfn.XLOOKUP($A3355,[3]【2026年03月度_全社】RFM客層一覧表データ!$A:$A,[3]【2026年03月度_全社】RFM客層一覧表データ!E:E,"",0)</f>
        <v/>
      </c>
      <c r="I3355" s="183" t="str">
        <f>_xlfn.XLOOKUP($A3355,[3]【2026年03月度_全社】RFM客層一覧表データ!$A:$A,[3]【2026年03月度_全社】RFM客層一覧表データ!F:F,"",0)</f>
        <v/>
      </c>
      <c r="J3355" s="183">
        <v>0</v>
      </c>
      <c r="K3355" s="183">
        <v>0</v>
      </c>
      <c r="L3355" s="183">
        <v>0</v>
      </c>
      <c r="M3355" s="183">
        <v>0</v>
      </c>
      <c r="N3355" s="183">
        <v>0</v>
      </c>
      <c r="O3355" s="183">
        <v>0</v>
      </c>
      <c r="P3355" s="183">
        <v>0</v>
      </c>
      <c r="Q3355" s="183">
        <v>0</v>
      </c>
      <c r="R3355" s="183">
        <v>0</v>
      </c>
      <c r="S3355" s="183">
        <v>0</v>
      </c>
      <c r="T3355" s="183">
        <v>0</v>
      </c>
      <c r="U3355" s="183">
        <v>0</v>
      </c>
      <c r="V3355" s="183">
        <v>0</v>
      </c>
      <c r="W3355" s="183">
        <v>0</v>
      </c>
      <c r="X3355" s="183">
        <v>0</v>
      </c>
      <c r="Y3355" s="183">
        <v>0</v>
      </c>
    </row>
    <row r="3356" spans="1:25" x14ac:dyDescent="0.2">
      <c r="A3356" s="184">
        <v>12546086</v>
      </c>
      <c r="B3356" s="183" t="str">
        <f>[1]店マスタ!B3355</f>
        <v>ルック　たなか</v>
      </c>
      <c r="C3356" s="183">
        <v>1.5</v>
      </c>
      <c r="D3356" s="183">
        <v>1</v>
      </c>
      <c r="E3356" s="183">
        <f>_xlfn.XLOOKUP(A3356,[2]Sheet1!$R:$R,[2]Sheet1!$AB:$AB,"",0)</f>
        <v>1</v>
      </c>
      <c r="F3356" s="183" t="str">
        <f>_xlfn.XLOOKUP($A3356,[3]【2026年03月度_全社】RFM客層一覧表データ!$A:$A,[3]【2026年03月度_全社】RFM客層一覧表データ!C:C,"",0)</f>
        <v/>
      </c>
      <c r="G3356" s="183" t="str">
        <f>_xlfn.XLOOKUP($A3356,[3]【2026年03月度_全社】RFM客層一覧表データ!$A:$A,[3]【2026年03月度_全社】RFM客層一覧表データ!D:D,"",0)</f>
        <v/>
      </c>
      <c r="H3356" s="183" t="str">
        <f>_xlfn.XLOOKUP($A3356,[3]【2026年03月度_全社】RFM客層一覧表データ!$A:$A,[3]【2026年03月度_全社】RFM客層一覧表データ!E:E,"",0)</f>
        <v/>
      </c>
      <c r="I3356" s="183" t="str">
        <f>_xlfn.XLOOKUP($A3356,[3]【2026年03月度_全社】RFM客層一覧表データ!$A:$A,[3]【2026年03月度_全社】RFM客層一覧表データ!F:F,"",0)</f>
        <v/>
      </c>
      <c r="J3356" s="183">
        <v>0</v>
      </c>
      <c r="K3356" s="183">
        <v>0</v>
      </c>
      <c r="L3356" s="183">
        <v>0</v>
      </c>
      <c r="M3356" s="183">
        <v>0</v>
      </c>
      <c r="N3356" s="183">
        <v>0</v>
      </c>
      <c r="O3356" s="183">
        <v>0</v>
      </c>
      <c r="P3356" s="183">
        <v>0</v>
      </c>
      <c r="Q3356" s="183">
        <v>0</v>
      </c>
      <c r="R3356" s="183">
        <v>0</v>
      </c>
      <c r="S3356" s="183">
        <v>0</v>
      </c>
      <c r="T3356" s="183">
        <v>0</v>
      </c>
      <c r="U3356" s="183">
        <v>0</v>
      </c>
      <c r="V3356" s="183">
        <v>0</v>
      </c>
      <c r="W3356" s="183">
        <v>0</v>
      </c>
      <c r="X3356" s="183">
        <v>0</v>
      </c>
      <c r="Y3356" s="183">
        <v>0</v>
      </c>
    </row>
    <row r="3357" spans="1:25" x14ac:dyDescent="0.2">
      <c r="A3357" s="184">
        <v>12546089</v>
      </c>
      <c r="B3357" s="183" t="str">
        <f>[1]店マスタ!B3356</f>
        <v>株式会社　小松電気</v>
      </c>
      <c r="C3357" s="183">
        <v>2</v>
      </c>
      <c r="D3357" s="183">
        <v>2</v>
      </c>
      <c r="E3357" s="183">
        <f>_xlfn.XLOOKUP(A3357,[2]Sheet1!$R:$R,[2]Sheet1!$AB:$AB,"",0)</f>
        <v>2.5</v>
      </c>
      <c r="F3357" s="183">
        <f>_xlfn.XLOOKUP($A3357,[3]【2026年03月度_全社】RFM客層一覧表データ!$A:$A,[3]【2026年03月度_全社】RFM客層一覧表データ!C:C,"",0)</f>
        <v>0</v>
      </c>
      <c r="G3357" s="183">
        <f>_xlfn.XLOOKUP($A3357,[3]【2026年03月度_全社】RFM客層一覧表データ!$A:$A,[3]【2026年03月度_全社】RFM客層一覧表データ!D:D,"",0)</f>
        <v>0</v>
      </c>
      <c r="H3357" s="183">
        <f>_xlfn.XLOOKUP($A3357,[3]【2026年03月度_全社】RFM客層一覧表データ!$A:$A,[3]【2026年03月度_全社】RFM客層一覧表データ!E:E,"",0)</f>
        <v>0</v>
      </c>
      <c r="I3357" s="183">
        <f>_xlfn.XLOOKUP($A3357,[3]【2026年03月度_全社】RFM客層一覧表データ!$A:$A,[3]【2026年03月度_全社】RFM客層一覧表データ!F:F,"",0)</f>
        <v>0</v>
      </c>
      <c r="J3357" s="183">
        <v>0</v>
      </c>
      <c r="K3357" s="183">
        <v>0</v>
      </c>
      <c r="L3357" s="183">
        <v>0</v>
      </c>
      <c r="M3357" s="183">
        <v>0</v>
      </c>
      <c r="N3357" s="183">
        <v>0</v>
      </c>
      <c r="O3357" s="183">
        <v>0</v>
      </c>
      <c r="P3357" s="183">
        <v>0</v>
      </c>
      <c r="Q3357" s="183">
        <v>0</v>
      </c>
      <c r="R3357" s="183">
        <v>0</v>
      </c>
      <c r="S3357" s="183">
        <v>0</v>
      </c>
      <c r="T3357" s="183">
        <v>0</v>
      </c>
      <c r="U3357" s="183">
        <v>0</v>
      </c>
      <c r="V3357" s="183">
        <v>0</v>
      </c>
      <c r="W3357" s="183">
        <v>0</v>
      </c>
      <c r="X3357" s="183">
        <v>0</v>
      </c>
      <c r="Y3357" s="183">
        <v>0</v>
      </c>
    </row>
    <row r="3358" spans="1:25" x14ac:dyDescent="0.2">
      <c r="A3358" s="184">
        <v>12546094</v>
      </c>
      <c r="B3358" s="183" t="str">
        <f>[1]店マスタ!B3357</f>
        <v>徳田デンキ</v>
      </c>
      <c r="C3358" s="183">
        <v>1.5</v>
      </c>
      <c r="D3358" s="183">
        <v>1.5</v>
      </c>
      <c r="E3358" s="183">
        <f>_xlfn.XLOOKUP(A3358,[2]Sheet1!$R:$R,[2]Sheet1!$AB:$AB,"",0)</f>
        <v>1.5</v>
      </c>
      <c r="F3358" s="183" t="str">
        <f>_xlfn.XLOOKUP($A3358,[3]【2026年03月度_全社】RFM客層一覧表データ!$A:$A,[3]【2026年03月度_全社】RFM客層一覧表データ!C:C,"",0)</f>
        <v/>
      </c>
      <c r="G3358" s="183" t="str">
        <f>_xlfn.XLOOKUP($A3358,[3]【2026年03月度_全社】RFM客層一覧表データ!$A:$A,[3]【2026年03月度_全社】RFM客層一覧表データ!D:D,"",0)</f>
        <v/>
      </c>
      <c r="H3358" s="183" t="str">
        <f>_xlfn.XLOOKUP($A3358,[3]【2026年03月度_全社】RFM客層一覧表データ!$A:$A,[3]【2026年03月度_全社】RFM客層一覧表データ!E:E,"",0)</f>
        <v/>
      </c>
      <c r="I3358" s="183" t="str">
        <f>_xlfn.XLOOKUP($A3358,[3]【2026年03月度_全社】RFM客層一覧表データ!$A:$A,[3]【2026年03月度_全社】RFM客層一覧表データ!F:F,"",0)</f>
        <v/>
      </c>
      <c r="J3358" s="183">
        <v>0</v>
      </c>
      <c r="K3358" s="183">
        <v>0</v>
      </c>
      <c r="L3358" s="183">
        <v>0</v>
      </c>
      <c r="M3358" s="183">
        <v>0</v>
      </c>
      <c r="N3358" s="183">
        <v>0</v>
      </c>
      <c r="O3358" s="183">
        <v>0</v>
      </c>
      <c r="P3358" s="183">
        <v>0</v>
      </c>
      <c r="Q3358" s="183">
        <v>0</v>
      </c>
      <c r="R3358" s="183">
        <v>0</v>
      </c>
      <c r="S3358" s="183">
        <v>0</v>
      </c>
      <c r="T3358" s="183">
        <v>0</v>
      </c>
      <c r="U3358" s="183">
        <v>0</v>
      </c>
      <c r="V3358" s="183">
        <v>0</v>
      </c>
      <c r="W3358" s="183">
        <v>0</v>
      </c>
      <c r="X3358" s="183">
        <v>0</v>
      </c>
      <c r="Y3358" s="183">
        <v>0</v>
      </c>
    </row>
    <row r="3359" spans="1:25" x14ac:dyDescent="0.2">
      <c r="A3359" s="184">
        <v>12547008</v>
      </c>
      <c r="B3359" s="183" t="str">
        <f>[1]店マスタ!B3358</f>
        <v>有限会社　野瀬電機商会</v>
      </c>
      <c r="C3359" s="183">
        <v>4</v>
      </c>
      <c r="D3359" s="183">
        <v>4</v>
      </c>
      <c r="E3359" s="183">
        <f>_xlfn.XLOOKUP(A3359,[2]Sheet1!$R:$R,[2]Sheet1!$AB:$AB,"",0)</f>
        <v>4.5</v>
      </c>
      <c r="F3359" s="183">
        <f>_xlfn.XLOOKUP($A3359,[3]【2026年03月度_全社】RFM客層一覧表データ!$A:$A,[3]【2026年03月度_全社】RFM客層一覧表データ!C:C,"",0)</f>
        <v>1048</v>
      </c>
      <c r="G3359" s="183">
        <f>_xlfn.XLOOKUP($A3359,[3]【2026年03月度_全社】RFM客層一覧表データ!$A:$A,[3]【2026年03月度_全社】RFM客層一覧表データ!D:D,"",0)</f>
        <v>585</v>
      </c>
      <c r="H3359" s="183">
        <f>_xlfn.XLOOKUP($A3359,[3]【2026年03月度_全社】RFM客層一覧表データ!$A:$A,[3]【2026年03月度_全社】RFM客層一覧表データ!E:E,"",0)</f>
        <v>754</v>
      </c>
      <c r="I3359" s="183">
        <f>_xlfn.XLOOKUP($A3359,[3]【2026年03月度_全社】RFM客層一覧表データ!$A:$A,[3]【2026年03月度_全社】RFM客層一覧表データ!F:F,"",0)</f>
        <v>32</v>
      </c>
      <c r="J3359" s="183">
        <v>1066</v>
      </c>
      <c r="K3359" s="183">
        <v>604</v>
      </c>
      <c r="L3359" s="183">
        <v>802</v>
      </c>
      <c r="M3359" s="183">
        <v>30</v>
      </c>
      <c r="N3359" s="183">
        <v>1049</v>
      </c>
      <c r="O3359" s="183">
        <v>614</v>
      </c>
      <c r="P3359" s="183">
        <v>797</v>
      </c>
      <c r="Q3359" s="183">
        <v>21</v>
      </c>
      <c r="R3359" s="183">
        <v>1052</v>
      </c>
      <c r="S3359" s="183">
        <v>650</v>
      </c>
      <c r="T3359" s="183">
        <v>794</v>
      </c>
      <c r="U3359" s="183">
        <v>39</v>
      </c>
      <c r="V3359" s="183">
        <v>1063</v>
      </c>
      <c r="W3359" s="183">
        <v>657</v>
      </c>
      <c r="X3359" s="183">
        <v>796</v>
      </c>
      <c r="Y3359" s="183">
        <v>39</v>
      </c>
    </row>
    <row r="3360" spans="1:25" x14ac:dyDescent="0.2">
      <c r="A3360" s="184">
        <v>12547010</v>
      </c>
      <c r="B3360" s="183" t="str">
        <f>[1]店マスタ!B3359</f>
        <v>久保田電気株式会社</v>
      </c>
      <c r="C3360" s="183">
        <v>3</v>
      </c>
      <c r="D3360" s="183">
        <v>2.5</v>
      </c>
      <c r="E3360" s="183">
        <f>_xlfn.XLOOKUP(A3360,[2]Sheet1!$R:$R,[2]Sheet1!$AB:$AB,"",0)</f>
        <v>3</v>
      </c>
      <c r="F3360" s="183" t="str">
        <f>_xlfn.XLOOKUP($A3360,[3]【2026年03月度_全社】RFM客層一覧表データ!$A:$A,[3]【2026年03月度_全社】RFM客層一覧表データ!C:C,"",0)</f>
        <v/>
      </c>
      <c r="G3360" s="183" t="str">
        <f>_xlfn.XLOOKUP($A3360,[3]【2026年03月度_全社】RFM客層一覧表データ!$A:$A,[3]【2026年03月度_全社】RFM客層一覧表データ!D:D,"",0)</f>
        <v/>
      </c>
      <c r="H3360" s="183" t="str">
        <f>_xlfn.XLOOKUP($A3360,[3]【2026年03月度_全社】RFM客層一覧表データ!$A:$A,[3]【2026年03月度_全社】RFM客層一覧表データ!E:E,"",0)</f>
        <v/>
      </c>
      <c r="I3360" s="183" t="str">
        <f>_xlfn.XLOOKUP($A3360,[3]【2026年03月度_全社】RFM客層一覧表データ!$A:$A,[3]【2026年03月度_全社】RFM客層一覧表データ!F:F,"",0)</f>
        <v/>
      </c>
      <c r="J3360" s="183">
        <v>0</v>
      </c>
      <c r="K3360" s="183">
        <v>0</v>
      </c>
      <c r="L3360" s="183">
        <v>0</v>
      </c>
      <c r="M3360" s="183">
        <v>0</v>
      </c>
      <c r="N3360" s="183">
        <v>0</v>
      </c>
      <c r="O3360" s="183">
        <v>0</v>
      </c>
      <c r="P3360" s="183">
        <v>0</v>
      </c>
      <c r="Q3360" s="183">
        <v>0</v>
      </c>
      <c r="R3360" s="183">
        <v>0</v>
      </c>
      <c r="S3360" s="183">
        <v>0</v>
      </c>
      <c r="T3360" s="183">
        <v>0</v>
      </c>
      <c r="U3360" s="183">
        <v>0</v>
      </c>
      <c r="V3360" s="183">
        <v>0</v>
      </c>
      <c r="W3360" s="183">
        <v>0</v>
      </c>
      <c r="X3360" s="183">
        <v>0</v>
      </c>
      <c r="Y3360" s="183">
        <v>0</v>
      </c>
    </row>
    <row r="3361" spans="1:25" x14ac:dyDescent="0.2">
      <c r="A3361" s="184">
        <v>12547011</v>
      </c>
      <c r="B3361" s="183" t="str">
        <f>[1]店マスタ!B3360</f>
        <v>ネコタ電化サービス</v>
      </c>
      <c r="C3361" s="183">
        <v>2</v>
      </c>
      <c r="D3361" s="183">
        <v>2</v>
      </c>
      <c r="E3361" s="183" t="str">
        <f>_xlfn.XLOOKUP(A3361,[2]Sheet1!$R:$R,[2]Sheet1!$AB:$AB,"",0)</f>
        <v/>
      </c>
      <c r="F3361" s="183" t="str">
        <f>_xlfn.XLOOKUP($A3361,[3]【2026年03月度_全社】RFM客層一覧表データ!$A:$A,[3]【2026年03月度_全社】RFM客層一覧表データ!C:C,"",0)</f>
        <v/>
      </c>
      <c r="G3361" s="183" t="str">
        <f>_xlfn.XLOOKUP($A3361,[3]【2026年03月度_全社】RFM客層一覧表データ!$A:$A,[3]【2026年03月度_全社】RFM客層一覧表データ!D:D,"",0)</f>
        <v/>
      </c>
      <c r="H3361" s="183" t="str">
        <f>_xlfn.XLOOKUP($A3361,[3]【2026年03月度_全社】RFM客層一覧表データ!$A:$A,[3]【2026年03月度_全社】RFM客層一覧表データ!E:E,"",0)</f>
        <v/>
      </c>
      <c r="I3361" s="183" t="str">
        <f>_xlfn.XLOOKUP($A3361,[3]【2026年03月度_全社】RFM客層一覧表データ!$A:$A,[3]【2026年03月度_全社】RFM客層一覧表データ!F:F,"",0)</f>
        <v/>
      </c>
      <c r="J3361" s="183">
        <v>0</v>
      </c>
      <c r="K3361" s="183">
        <v>0</v>
      </c>
      <c r="L3361" s="183">
        <v>0</v>
      </c>
      <c r="M3361" s="183">
        <v>0</v>
      </c>
      <c r="N3361" s="183">
        <v>0</v>
      </c>
      <c r="O3361" s="183">
        <v>0</v>
      </c>
      <c r="P3361" s="183">
        <v>0</v>
      </c>
      <c r="Q3361" s="183">
        <v>0</v>
      </c>
      <c r="R3361" s="183">
        <v>0</v>
      </c>
      <c r="S3361" s="183">
        <v>0</v>
      </c>
      <c r="T3361" s="183">
        <v>0</v>
      </c>
      <c r="U3361" s="183">
        <v>0</v>
      </c>
      <c r="V3361" s="183">
        <v>0</v>
      </c>
      <c r="W3361" s="183">
        <v>0</v>
      </c>
      <c r="X3361" s="183">
        <v>0</v>
      </c>
      <c r="Y3361" s="183">
        <v>0</v>
      </c>
    </row>
    <row r="3362" spans="1:25" x14ac:dyDescent="0.2">
      <c r="A3362" s="184">
        <v>12547019</v>
      </c>
      <c r="B3362" s="183" t="str">
        <f>[1]店マスタ!B3361</f>
        <v>キタムラＤＥＮＫＩ</v>
      </c>
      <c r="C3362" s="183">
        <v>2.5</v>
      </c>
      <c r="D3362" s="183">
        <v>1.5</v>
      </c>
      <c r="E3362" s="183">
        <f>_xlfn.XLOOKUP(A3362,[2]Sheet1!$R:$R,[2]Sheet1!$AB:$AB,"",0)</f>
        <v>1.5</v>
      </c>
      <c r="F3362" s="183">
        <f>_xlfn.XLOOKUP($A3362,[3]【2026年03月度_全社】RFM客層一覧表データ!$A:$A,[3]【2026年03月度_全社】RFM客層一覧表データ!C:C,"",0)</f>
        <v>119</v>
      </c>
      <c r="G3362" s="183">
        <f>_xlfn.XLOOKUP($A3362,[3]【2026年03月度_全社】RFM客層一覧表データ!$A:$A,[3]【2026年03月度_全社】RFM客層一覧表データ!D:D,"",0)</f>
        <v>113</v>
      </c>
      <c r="H3362" s="183">
        <f>_xlfn.XLOOKUP($A3362,[3]【2026年03月度_全社】RFM客層一覧表データ!$A:$A,[3]【2026年03月度_全社】RFM客層一覧表データ!E:E,"",0)</f>
        <v>4</v>
      </c>
      <c r="I3362" s="183">
        <f>_xlfn.XLOOKUP($A3362,[3]【2026年03月度_全社】RFM客層一覧表データ!$A:$A,[3]【2026年03月度_全社】RFM客層一覧表データ!F:F,"",0)</f>
        <v>85</v>
      </c>
      <c r="J3362" s="183">
        <v>0</v>
      </c>
      <c r="K3362" s="183">
        <v>0</v>
      </c>
      <c r="L3362" s="183">
        <v>0</v>
      </c>
      <c r="M3362" s="183">
        <v>0</v>
      </c>
      <c r="N3362" s="183">
        <v>0</v>
      </c>
      <c r="O3362" s="183">
        <v>0</v>
      </c>
      <c r="P3362" s="183">
        <v>0</v>
      </c>
      <c r="Q3362" s="183">
        <v>0</v>
      </c>
      <c r="R3362" s="183">
        <v>0</v>
      </c>
      <c r="S3362" s="183">
        <v>0</v>
      </c>
      <c r="T3362" s="183">
        <v>0</v>
      </c>
      <c r="U3362" s="183">
        <v>0</v>
      </c>
      <c r="V3362" s="183">
        <v>0</v>
      </c>
      <c r="W3362" s="183">
        <v>0</v>
      </c>
      <c r="X3362" s="183">
        <v>0</v>
      </c>
      <c r="Y3362" s="183">
        <v>0</v>
      </c>
    </row>
    <row r="3363" spans="1:25" x14ac:dyDescent="0.2">
      <c r="A3363" s="184">
        <v>12547047</v>
      </c>
      <c r="B3363" s="183" t="str">
        <f>[1]店マスタ!B3362</f>
        <v>パナスコープ　きたがわ</v>
      </c>
      <c r="C3363" s="183">
        <v>2.5</v>
      </c>
      <c r="D3363" s="183">
        <v>2.5</v>
      </c>
      <c r="E3363" s="183">
        <f>_xlfn.XLOOKUP(A3363,[2]Sheet1!$R:$R,[2]Sheet1!$AB:$AB,"",0)</f>
        <v>2.5</v>
      </c>
      <c r="F3363" s="183">
        <f>_xlfn.XLOOKUP($A3363,[3]【2026年03月度_全社】RFM客層一覧表データ!$A:$A,[3]【2026年03月度_全社】RFM客層一覧表データ!C:C,"",0)</f>
        <v>353</v>
      </c>
      <c r="G3363" s="183">
        <f>_xlfn.XLOOKUP($A3363,[3]【2026年03月度_全社】RFM客層一覧表データ!$A:$A,[3]【2026年03月度_全社】RFM客層一覧表データ!D:D,"",0)</f>
        <v>168</v>
      </c>
      <c r="H3363" s="183">
        <f>_xlfn.XLOOKUP($A3363,[3]【2026年03月度_全社】RFM客層一覧表データ!$A:$A,[3]【2026年03月度_全社】RFM客層一覧表データ!E:E,"",0)</f>
        <v>180</v>
      </c>
      <c r="I3363" s="183">
        <f>_xlfn.XLOOKUP($A3363,[3]【2026年03月度_全社】RFM客層一覧表データ!$A:$A,[3]【2026年03月度_全社】RFM客層一覧表データ!F:F,"",0)</f>
        <v>21</v>
      </c>
      <c r="J3363" s="183">
        <v>351</v>
      </c>
      <c r="K3363" s="183">
        <v>157</v>
      </c>
      <c r="L3363" s="183">
        <v>180</v>
      </c>
      <c r="M3363" s="183">
        <v>21</v>
      </c>
      <c r="N3363" s="183">
        <v>353</v>
      </c>
      <c r="O3363" s="183">
        <v>161</v>
      </c>
      <c r="P3363" s="183">
        <v>187</v>
      </c>
      <c r="Q3363" s="183">
        <v>25</v>
      </c>
      <c r="R3363" s="183">
        <v>349</v>
      </c>
      <c r="S3363" s="183">
        <v>163</v>
      </c>
      <c r="T3363" s="183">
        <v>195</v>
      </c>
      <c r="U3363" s="183">
        <v>19</v>
      </c>
      <c r="V3363" s="183">
        <v>341</v>
      </c>
      <c r="W3363" s="183">
        <v>184</v>
      </c>
      <c r="X3363" s="183">
        <v>193</v>
      </c>
      <c r="Y3363" s="183">
        <v>34</v>
      </c>
    </row>
    <row r="3364" spans="1:25" x14ac:dyDescent="0.2">
      <c r="A3364" s="184">
        <v>12547063</v>
      </c>
      <c r="B3364" s="183" t="str">
        <f>[1]店マスタ!B3363</f>
        <v>有限会社　フレンズコトー</v>
      </c>
      <c r="C3364" s="183">
        <v>4.5</v>
      </c>
      <c r="D3364" s="183">
        <v>4.5</v>
      </c>
      <c r="E3364" s="183">
        <f>_xlfn.XLOOKUP(A3364,[2]Sheet1!$R:$R,[2]Sheet1!$AB:$AB,"",0)</f>
        <v>4.5</v>
      </c>
      <c r="F3364" s="183">
        <f>_xlfn.XLOOKUP($A3364,[3]【2026年03月度_全社】RFM客層一覧表データ!$A:$A,[3]【2026年03月度_全社】RFM客層一覧表データ!C:C,"",0)</f>
        <v>1271</v>
      </c>
      <c r="G3364" s="183">
        <f>_xlfn.XLOOKUP($A3364,[3]【2026年03月度_全社】RFM客層一覧表データ!$A:$A,[3]【2026年03月度_全社】RFM客層一覧表データ!D:D,"",0)</f>
        <v>560</v>
      </c>
      <c r="H3364" s="183">
        <f>_xlfn.XLOOKUP($A3364,[3]【2026年03月度_全社】RFM客層一覧表データ!$A:$A,[3]【2026年03月度_全社】RFM客層一覧表データ!E:E,"",0)</f>
        <v>764</v>
      </c>
      <c r="I3364" s="183">
        <f>_xlfn.XLOOKUP($A3364,[3]【2026年03月度_全社】RFM客層一覧表データ!$A:$A,[3]【2026年03月度_全社】RFM客層一覧表データ!F:F,"",0)</f>
        <v>68</v>
      </c>
      <c r="J3364" s="183">
        <v>1295</v>
      </c>
      <c r="K3364" s="183">
        <v>555</v>
      </c>
      <c r="L3364" s="183">
        <v>804</v>
      </c>
      <c r="M3364" s="183">
        <v>51</v>
      </c>
      <c r="N3364" s="183">
        <v>1308</v>
      </c>
      <c r="O3364" s="183">
        <v>586</v>
      </c>
      <c r="P3364" s="183">
        <v>828</v>
      </c>
      <c r="Q3364" s="183">
        <v>53</v>
      </c>
      <c r="R3364" s="183">
        <v>1339</v>
      </c>
      <c r="S3364" s="183">
        <v>669</v>
      </c>
      <c r="T3364" s="183">
        <v>831</v>
      </c>
      <c r="U3364" s="183">
        <v>70</v>
      </c>
      <c r="V3364" s="183">
        <v>1334</v>
      </c>
      <c r="W3364" s="183">
        <v>673</v>
      </c>
      <c r="X3364" s="183">
        <v>845</v>
      </c>
      <c r="Y3364" s="183">
        <v>77</v>
      </c>
    </row>
    <row r="3365" spans="1:25" x14ac:dyDescent="0.2">
      <c r="A3365" s="184">
        <v>12547066</v>
      </c>
      <c r="B3365" s="183" t="str">
        <f>[1]店マスタ!B3364</f>
        <v>野村電機商会</v>
      </c>
      <c r="C3365" s="183">
        <v>2.5</v>
      </c>
      <c r="D3365" s="183">
        <v>2.5</v>
      </c>
      <c r="E3365" s="183">
        <f>_xlfn.XLOOKUP(A3365,[2]Sheet1!$R:$R,[2]Sheet1!$AB:$AB,"",0)</f>
        <v>2.5</v>
      </c>
      <c r="F3365" s="183">
        <f>_xlfn.XLOOKUP($A3365,[3]【2026年03月度_全社】RFM客層一覧表データ!$A:$A,[3]【2026年03月度_全社】RFM客層一覧表データ!C:C,"",0)</f>
        <v>203</v>
      </c>
      <c r="G3365" s="183">
        <f>_xlfn.XLOOKUP($A3365,[3]【2026年03月度_全社】RFM客層一覧表データ!$A:$A,[3]【2026年03月度_全社】RFM客層一覧表データ!D:D,"",0)</f>
        <v>60</v>
      </c>
      <c r="H3365" s="183">
        <f>_xlfn.XLOOKUP($A3365,[3]【2026年03月度_全社】RFM客層一覧表データ!$A:$A,[3]【2026年03月度_全社】RFM客層一覧表データ!E:E,"",0)</f>
        <v>94</v>
      </c>
      <c r="I3365" s="183">
        <f>_xlfn.XLOOKUP($A3365,[3]【2026年03月度_全社】RFM客層一覧表データ!$A:$A,[3]【2026年03月度_全社】RFM客層一覧表データ!F:F,"",0)</f>
        <v>0</v>
      </c>
      <c r="J3365" s="183">
        <v>222</v>
      </c>
      <c r="K3365" s="183">
        <v>89</v>
      </c>
      <c r="L3365" s="183">
        <v>93</v>
      </c>
      <c r="M3365" s="183">
        <v>2</v>
      </c>
      <c r="N3365" s="183">
        <v>235</v>
      </c>
      <c r="O3365" s="183">
        <v>59</v>
      </c>
      <c r="P3365" s="183">
        <v>75</v>
      </c>
      <c r="Q3365" s="183">
        <v>0</v>
      </c>
      <c r="R3365" s="183">
        <v>227</v>
      </c>
      <c r="S3365" s="183">
        <v>78</v>
      </c>
      <c r="T3365" s="183">
        <v>70</v>
      </c>
      <c r="U3365" s="183">
        <v>1</v>
      </c>
      <c r="V3365" s="183">
        <v>212</v>
      </c>
      <c r="W3365" s="183">
        <v>98</v>
      </c>
      <c r="X3365" s="183">
        <v>59</v>
      </c>
      <c r="Y3365" s="183">
        <v>4</v>
      </c>
    </row>
    <row r="3366" spans="1:25" x14ac:dyDescent="0.2">
      <c r="A3366" s="184">
        <v>12547339</v>
      </c>
      <c r="B3366" s="183" t="str">
        <f>[1]店マスタ!B3365</f>
        <v>スポット　タガ</v>
      </c>
      <c r="C3366" s="183">
        <v>1</v>
      </c>
      <c r="D3366" s="183">
        <v>1</v>
      </c>
      <c r="E3366" s="183">
        <f>_xlfn.XLOOKUP(A3366,[2]Sheet1!$R:$R,[2]Sheet1!$AB:$AB,"",0)</f>
        <v>1</v>
      </c>
      <c r="F3366" s="183">
        <f>_xlfn.XLOOKUP($A3366,[3]【2026年03月度_全社】RFM客層一覧表データ!$A:$A,[3]【2026年03月度_全社】RFM客層一覧表データ!C:C,"",0)</f>
        <v>2</v>
      </c>
      <c r="G3366" s="183">
        <f>_xlfn.XLOOKUP($A3366,[3]【2026年03月度_全社】RFM客層一覧表データ!$A:$A,[3]【2026年03月度_全社】RFM客層一覧表データ!D:D,"",0)</f>
        <v>0</v>
      </c>
      <c r="H3366" s="183">
        <f>_xlfn.XLOOKUP($A3366,[3]【2026年03月度_全社】RFM客層一覧表データ!$A:$A,[3]【2026年03月度_全社】RFM客層一覧表データ!E:E,"",0)</f>
        <v>0</v>
      </c>
      <c r="I3366" s="183">
        <f>_xlfn.XLOOKUP($A3366,[3]【2026年03月度_全社】RFM客層一覧表データ!$A:$A,[3]【2026年03月度_全社】RFM客層一覧表データ!F:F,"",0)</f>
        <v>0</v>
      </c>
      <c r="J3366" s="183">
        <v>2</v>
      </c>
      <c r="K3366" s="183">
        <v>0</v>
      </c>
      <c r="L3366" s="183">
        <v>0</v>
      </c>
      <c r="M3366" s="183">
        <v>0</v>
      </c>
      <c r="N3366" s="183">
        <v>2</v>
      </c>
      <c r="O3366" s="183">
        <v>0</v>
      </c>
      <c r="P3366" s="183">
        <v>0</v>
      </c>
      <c r="Q3366" s="183">
        <v>0</v>
      </c>
      <c r="R3366" s="183">
        <v>0</v>
      </c>
      <c r="S3366" s="183">
        <v>0</v>
      </c>
      <c r="T3366" s="183">
        <v>0</v>
      </c>
      <c r="U3366" s="183">
        <v>0</v>
      </c>
      <c r="V3366" s="183">
        <v>2</v>
      </c>
      <c r="W3366" s="183">
        <v>2</v>
      </c>
      <c r="X3366" s="183">
        <v>0</v>
      </c>
      <c r="Y3366" s="183">
        <v>2</v>
      </c>
    </row>
    <row r="3367" spans="1:25" x14ac:dyDescent="0.2">
      <c r="A3367" s="184">
        <v>12548016</v>
      </c>
      <c r="B3367" s="183" t="str">
        <f>[1]店マスタ!B3366</f>
        <v>スポット　クリミ</v>
      </c>
      <c r="C3367" s="183">
        <v>3</v>
      </c>
      <c r="D3367" s="183">
        <v>2.5</v>
      </c>
      <c r="E3367" s="183">
        <f>_xlfn.XLOOKUP(A3367,[2]Sheet1!$R:$R,[2]Sheet1!$AB:$AB,"",0)</f>
        <v>3</v>
      </c>
      <c r="F3367" s="183">
        <f>_xlfn.XLOOKUP($A3367,[3]【2026年03月度_全社】RFM客層一覧表データ!$A:$A,[3]【2026年03月度_全社】RFM客層一覧表データ!C:C,"",0)</f>
        <v>464</v>
      </c>
      <c r="G3367" s="183">
        <f>_xlfn.XLOOKUP($A3367,[3]【2026年03月度_全社】RFM客層一覧表データ!$A:$A,[3]【2026年03月度_全社】RFM客層一覧表データ!D:D,"",0)</f>
        <v>219</v>
      </c>
      <c r="H3367" s="183">
        <f>_xlfn.XLOOKUP($A3367,[3]【2026年03月度_全社】RFM客層一覧表データ!$A:$A,[3]【2026年03月度_全社】RFM客層一覧表データ!E:E,"",0)</f>
        <v>282</v>
      </c>
      <c r="I3367" s="183">
        <f>_xlfn.XLOOKUP($A3367,[3]【2026年03月度_全社】RFM客層一覧表データ!$A:$A,[3]【2026年03月度_全社】RFM客層一覧表データ!F:F,"",0)</f>
        <v>17</v>
      </c>
      <c r="J3367" s="183">
        <v>473</v>
      </c>
      <c r="K3367" s="183">
        <v>224</v>
      </c>
      <c r="L3367" s="183">
        <v>282</v>
      </c>
      <c r="M3367" s="183">
        <v>31</v>
      </c>
      <c r="N3367" s="183">
        <v>484</v>
      </c>
      <c r="O3367" s="183">
        <v>244</v>
      </c>
      <c r="P3367" s="183">
        <v>288</v>
      </c>
      <c r="Q3367" s="183">
        <v>30</v>
      </c>
      <c r="R3367" s="183">
        <v>493</v>
      </c>
      <c r="S3367" s="183">
        <v>248</v>
      </c>
      <c r="T3367" s="183">
        <v>292</v>
      </c>
      <c r="U3367" s="183">
        <v>31</v>
      </c>
      <c r="V3367" s="183">
        <v>617</v>
      </c>
      <c r="W3367" s="183">
        <v>294</v>
      </c>
      <c r="X3367" s="183">
        <v>330</v>
      </c>
      <c r="Y3367" s="183">
        <v>45</v>
      </c>
    </row>
    <row r="3368" spans="1:25" x14ac:dyDescent="0.2">
      <c r="A3368" s="184">
        <v>12548126</v>
      </c>
      <c r="B3368" s="183" t="str">
        <f>[1]店マスタ!B3367</f>
        <v>イシナオ株式会社</v>
      </c>
      <c r="C3368" s="183">
        <v>6.5</v>
      </c>
      <c r="D3368" s="183">
        <v>4.5</v>
      </c>
      <c r="E3368" s="183">
        <f>_xlfn.XLOOKUP(A3368,[2]Sheet1!$R:$R,[2]Sheet1!$AB:$AB,"",0)</f>
        <v>5</v>
      </c>
      <c r="F3368" s="183" t="str">
        <f>_xlfn.XLOOKUP($A3368,[3]【2026年03月度_全社】RFM客層一覧表データ!$A:$A,[3]【2026年03月度_全社】RFM客層一覧表データ!C:C,"",0)</f>
        <v/>
      </c>
      <c r="G3368" s="183" t="str">
        <f>_xlfn.XLOOKUP($A3368,[3]【2026年03月度_全社】RFM客層一覧表データ!$A:$A,[3]【2026年03月度_全社】RFM客層一覧表データ!D:D,"",0)</f>
        <v/>
      </c>
      <c r="H3368" s="183" t="str">
        <f>_xlfn.XLOOKUP($A3368,[3]【2026年03月度_全社】RFM客層一覧表データ!$A:$A,[3]【2026年03月度_全社】RFM客層一覧表データ!E:E,"",0)</f>
        <v/>
      </c>
      <c r="I3368" s="183" t="str">
        <f>_xlfn.XLOOKUP($A3368,[3]【2026年03月度_全社】RFM客層一覧表データ!$A:$A,[3]【2026年03月度_全社】RFM客層一覧表データ!F:F,"",0)</f>
        <v/>
      </c>
      <c r="J3368" s="183">
        <v>0</v>
      </c>
      <c r="K3368" s="183">
        <v>0</v>
      </c>
      <c r="L3368" s="183">
        <v>0</v>
      </c>
      <c r="M3368" s="183">
        <v>0</v>
      </c>
      <c r="N3368" s="183">
        <v>0</v>
      </c>
      <c r="O3368" s="183">
        <v>0</v>
      </c>
      <c r="P3368" s="183">
        <v>0</v>
      </c>
      <c r="Q3368" s="183">
        <v>0</v>
      </c>
      <c r="R3368" s="183">
        <v>0</v>
      </c>
      <c r="S3368" s="183">
        <v>0</v>
      </c>
      <c r="T3368" s="183">
        <v>0</v>
      </c>
      <c r="U3368" s="183">
        <v>0</v>
      </c>
      <c r="V3368" s="183">
        <v>0</v>
      </c>
      <c r="W3368" s="183">
        <v>0</v>
      </c>
      <c r="X3368" s="183">
        <v>0</v>
      </c>
      <c r="Y3368" s="183">
        <v>0</v>
      </c>
    </row>
    <row r="3369" spans="1:25" x14ac:dyDescent="0.2">
      <c r="A3369" s="184">
        <v>12548364</v>
      </c>
      <c r="B3369" s="183" t="str">
        <f>[1]店マスタ!B3368</f>
        <v>清水電化</v>
      </c>
      <c r="C3369" s="183">
        <v>2.5</v>
      </c>
      <c r="D3369" s="183">
        <v>2.5</v>
      </c>
      <c r="E3369" s="183">
        <f>_xlfn.XLOOKUP(A3369,[2]Sheet1!$R:$R,[2]Sheet1!$AB:$AB,"",0)</f>
        <v>2.5</v>
      </c>
      <c r="F3369" s="183">
        <f>_xlfn.XLOOKUP($A3369,[3]【2026年03月度_全社】RFM客層一覧表データ!$A:$A,[3]【2026年03月度_全社】RFM客層一覧表データ!C:C,"",0)</f>
        <v>239</v>
      </c>
      <c r="G3369" s="183">
        <f>_xlfn.XLOOKUP($A3369,[3]【2026年03月度_全社】RFM客層一覧表データ!$A:$A,[3]【2026年03月度_全社】RFM客層一覧表データ!D:D,"",0)</f>
        <v>74</v>
      </c>
      <c r="H3369" s="183">
        <f>_xlfn.XLOOKUP($A3369,[3]【2026年03月度_全社】RFM客層一覧表データ!$A:$A,[3]【2026年03月度_全社】RFM客層一覧表データ!E:E,"",0)</f>
        <v>91</v>
      </c>
      <c r="I3369" s="183">
        <f>_xlfn.XLOOKUP($A3369,[3]【2026年03月度_全社】RFM客層一覧表データ!$A:$A,[3]【2026年03月度_全社】RFM客層一覧表データ!F:F,"",0)</f>
        <v>17</v>
      </c>
      <c r="J3369" s="183">
        <v>252</v>
      </c>
      <c r="K3369" s="183">
        <v>65</v>
      </c>
      <c r="L3369" s="183">
        <v>97</v>
      </c>
      <c r="M3369" s="183">
        <v>12</v>
      </c>
      <c r="N3369" s="183">
        <v>254</v>
      </c>
      <c r="O3369" s="183">
        <v>94</v>
      </c>
      <c r="P3369" s="183">
        <v>103</v>
      </c>
      <c r="Q3369" s="183">
        <v>23</v>
      </c>
      <c r="R3369" s="183">
        <v>258</v>
      </c>
      <c r="S3369" s="183">
        <v>94</v>
      </c>
      <c r="T3369" s="183">
        <v>104</v>
      </c>
      <c r="U3369" s="183">
        <v>19</v>
      </c>
      <c r="V3369" s="183">
        <v>262</v>
      </c>
      <c r="W3369" s="183">
        <v>97</v>
      </c>
      <c r="X3369" s="183">
        <v>117</v>
      </c>
      <c r="Y3369" s="183">
        <v>19</v>
      </c>
    </row>
    <row r="3370" spans="1:25" x14ac:dyDescent="0.2">
      <c r="A3370" s="184">
        <v>12549320</v>
      </c>
      <c r="B3370" s="183" t="str">
        <f>[1]店マスタ!B3369</f>
        <v>Ａ番館　ＫＯＺＡＷＡ</v>
      </c>
      <c r="C3370" s="183">
        <v>2</v>
      </c>
      <c r="D3370" s="183">
        <v>2</v>
      </c>
      <c r="E3370" s="183">
        <f>_xlfn.XLOOKUP(A3370,[2]Sheet1!$R:$R,[2]Sheet1!$AB:$AB,"",0)</f>
        <v>2</v>
      </c>
      <c r="F3370" s="183">
        <f>_xlfn.XLOOKUP($A3370,[3]【2026年03月度_全社】RFM客層一覧表データ!$A:$A,[3]【2026年03月度_全社】RFM客層一覧表データ!C:C,"",0)</f>
        <v>554</v>
      </c>
      <c r="G3370" s="183">
        <f>_xlfn.XLOOKUP($A3370,[3]【2026年03月度_全社】RFM客層一覧表データ!$A:$A,[3]【2026年03月度_全社】RFM客層一覧表データ!D:D,"",0)</f>
        <v>224</v>
      </c>
      <c r="H3370" s="183">
        <f>_xlfn.XLOOKUP($A3370,[3]【2026年03月度_全社】RFM客層一覧表データ!$A:$A,[3]【2026年03月度_全社】RFM客層一覧表データ!E:E,"",0)</f>
        <v>289</v>
      </c>
      <c r="I3370" s="183">
        <f>_xlfn.XLOOKUP($A3370,[3]【2026年03月度_全社】RFM客層一覧表データ!$A:$A,[3]【2026年03月度_全社】RFM客層一覧表データ!F:F,"",0)</f>
        <v>33</v>
      </c>
      <c r="J3370" s="183">
        <v>574</v>
      </c>
      <c r="K3370" s="183">
        <v>232</v>
      </c>
      <c r="L3370" s="183">
        <v>302</v>
      </c>
      <c r="M3370" s="183">
        <v>35</v>
      </c>
      <c r="N3370" s="183">
        <v>569</v>
      </c>
      <c r="O3370" s="183">
        <v>224</v>
      </c>
      <c r="P3370" s="183">
        <v>294</v>
      </c>
      <c r="Q3370" s="183">
        <v>24</v>
      </c>
      <c r="R3370" s="183">
        <v>601</v>
      </c>
      <c r="S3370" s="183">
        <v>265</v>
      </c>
      <c r="T3370" s="183">
        <v>298</v>
      </c>
      <c r="U3370" s="183">
        <v>42</v>
      </c>
      <c r="V3370" s="183">
        <v>616</v>
      </c>
      <c r="W3370" s="183">
        <v>261</v>
      </c>
      <c r="X3370" s="183">
        <v>311</v>
      </c>
      <c r="Y3370" s="183">
        <v>43</v>
      </c>
    </row>
    <row r="3371" spans="1:25" x14ac:dyDescent="0.2">
      <c r="A3371" s="184">
        <v>12549383</v>
      </c>
      <c r="B3371" s="183" t="str">
        <f>[1]店マスタ!B3370</f>
        <v>デンエン</v>
      </c>
      <c r="C3371" s="183">
        <v>1</v>
      </c>
      <c r="D3371" s="183">
        <v>1</v>
      </c>
      <c r="E3371" s="183" t="str">
        <f>_xlfn.XLOOKUP(A3371,[2]Sheet1!$R:$R,[2]Sheet1!$AB:$AB,"",0)</f>
        <v/>
      </c>
      <c r="F3371" s="183">
        <f>_xlfn.XLOOKUP($A3371,[3]【2026年03月度_全社】RFM客層一覧表データ!$A:$A,[3]【2026年03月度_全社】RFM客層一覧表データ!C:C,"",0)</f>
        <v>247</v>
      </c>
      <c r="G3371" s="183">
        <f>_xlfn.XLOOKUP($A3371,[3]【2026年03月度_全社】RFM客層一覧表データ!$A:$A,[3]【2026年03月度_全社】RFM客層一覧表データ!D:D,"",0)</f>
        <v>92</v>
      </c>
      <c r="H3371" s="183">
        <f>_xlfn.XLOOKUP($A3371,[3]【2026年03月度_全社】RFM客層一覧表データ!$A:$A,[3]【2026年03月度_全社】RFM客層一覧表データ!E:E,"",0)</f>
        <v>133</v>
      </c>
      <c r="I3371" s="183">
        <f>_xlfn.XLOOKUP($A3371,[3]【2026年03月度_全社】RFM客層一覧表データ!$A:$A,[3]【2026年03月度_全社】RFM客層一覧表データ!F:F,"",0)</f>
        <v>6</v>
      </c>
      <c r="J3371" s="183">
        <v>259</v>
      </c>
      <c r="K3371" s="183">
        <v>111</v>
      </c>
      <c r="L3371" s="183">
        <v>136</v>
      </c>
      <c r="M3371" s="183">
        <v>7</v>
      </c>
      <c r="N3371" s="183">
        <v>274</v>
      </c>
      <c r="O3371" s="183">
        <v>108</v>
      </c>
      <c r="P3371" s="183">
        <v>141</v>
      </c>
      <c r="Q3371" s="183">
        <v>12</v>
      </c>
      <c r="R3371" s="183">
        <v>290</v>
      </c>
      <c r="S3371" s="183">
        <v>124</v>
      </c>
      <c r="T3371" s="183">
        <v>151</v>
      </c>
      <c r="U3371" s="183">
        <v>18</v>
      </c>
      <c r="V3371" s="183">
        <v>296</v>
      </c>
      <c r="W3371" s="183">
        <v>122</v>
      </c>
      <c r="X3371" s="183">
        <v>155</v>
      </c>
      <c r="Y3371" s="183">
        <v>12</v>
      </c>
    </row>
    <row r="3372" spans="1:25" x14ac:dyDescent="0.2">
      <c r="A3372" s="184">
        <v>12549504</v>
      </c>
      <c r="B3372" s="183" t="str">
        <f>[1]店マスタ!B3371</f>
        <v>有限会社パパママハウスキタザワ</v>
      </c>
      <c r="C3372" s="183">
        <v>2.5</v>
      </c>
      <c r="D3372" s="183">
        <v>1</v>
      </c>
      <c r="E3372" s="183">
        <f>_xlfn.XLOOKUP(A3372,[2]Sheet1!$R:$R,[2]Sheet1!$AB:$AB,"",0)</f>
        <v>1</v>
      </c>
      <c r="F3372" s="183">
        <f>_xlfn.XLOOKUP($A3372,[3]【2026年03月度_全社】RFM客層一覧表データ!$A:$A,[3]【2026年03月度_全社】RFM客層一覧表データ!C:C,"",0)</f>
        <v>332</v>
      </c>
      <c r="G3372" s="183">
        <f>_xlfn.XLOOKUP($A3372,[3]【2026年03月度_全社】RFM客層一覧表データ!$A:$A,[3]【2026年03月度_全社】RFM客層一覧表データ!D:D,"",0)</f>
        <v>146</v>
      </c>
      <c r="H3372" s="183">
        <f>_xlfn.XLOOKUP($A3372,[3]【2026年03月度_全社】RFM客層一覧表データ!$A:$A,[3]【2026年03月度_全社】RFM客層一覧表データ!E:E,"",0)</f>
        <v>197</v>
      </c>
      <c r="I3372" s="183">
        <f>_xlfn.XLOOKUP($A3372,[3]【2026年03月度_全社】RFM客層一覧表データ!$A:$A,[3]【2026年03月度_全社】RFM客層一覧表データ!F:F,"",0)</f>
        <v>21</v>
      </c>
      <c r="J3372" s="183">
        <v>339</v>
      </c>
      <c r="K3372" s="183">
        <v>136</v>
      </c>
      <c r="L3372" s="183">
        <v>200</v>
      </c>
      <c r="M3372" s="183">
        <v>15</v>
      </c>
      <c r="N3372" s="183">
        <v>344</v>
      </c>
      <c r="O3372" s="183">
        <v>152</v>
      </c>
      <c r="P3372" s="183">
        <v>209</v>
      </c>
      <c r="Q3372" s="183">
        <v>17</v>
      </c>
      <c r="R3372" s="183">
        <v>347</v>
      </c>
      <c r="S3372" s="183">
        <v>160</v>
      </c>
      <c r="T3372" s="183">
        <v>216</v>
      </c>
      <c r="U3372" s="183">
        <v>15</v>
      </c>
      <c r="V3372" s="183">
        <v>351</v>
      </c>
      <c r="W3372" s="183">
        <v>153</v>
      </c>
      <c r="X3372" s="183">
        <v>212</v>
      </c>
      <c r="Y3372" s="183">
        <v>17</v>
      </c>
    </row>
    <row r="3373" spans="1:25" x14ac:dyDescent="0.2">
      <c r="A3373" s="184">
        <v>12550061</v>
      </c>
      <c r="B3373" s="183" t="str">
        <f>[1]店マスタ!B3372</f>
        <v>昭和電器</v>
      </c>
      <c r="C3373" s="183">
        <v>1.5</v>
      </c>
      <c r="D3373" s="183">
        <v>1.5</v>
      </c>
      <c r="E3373" s="183">
        <f>_xlfn.XLOOKUP(A3373,[2]Sheet1!$R:$R,[2]Sheet1!$AB:$AB,"",0)</f>
        <v>1.5</v>
      </c>
      <c r="F3373" s="183" t="str">
        <f>_xlfn.XLOOKUP($A3373,[3]【2026年03月度_全社】RFM客層一覧表データ!$A:$A,[3]【2026年03月度_全社】RFM客層一覧表データ!C:C,"",0)</f>
        <v/>
      </c>
      <c r="G3373" s="183" t="str">
        <f>_xlfn.XLOOKUP($A3373,[3]【2026年03月度_全社】RFM客層一覧表データ!$A:$A,[3]【2026年03月度_全社】RFM客層一覧表データ!D:D,"",0)</f>
        <v/>
      </c>
      <c r="H3373" s="183" t="str">
        <f>_xlfn.XLOOKUP($A3373,[3]【2026年03月度_全社】RFM客層一覧表データ!$A:$A,[3]【2026年03月度_全社】RFM客層一覧表データ!E:E,"",0)</f>
        <v/>
      </c>
      <c r="I3373" s="183" t="str">
        <f>_xlfn.XLOOKUP($A3373,[3]【2026年03月度_全社】RFM客層一覧表データ!$A:$A,[3]【2026年03月度_全社】RFM客層一覧表データ!F:F,"",0)</f>
        <v/>
      </c>
      <c r="J3373" s="183">
        <v>0</v>
      </c>
      <c r="K3373" s="183">
        <v>0</v>
      </c>
      <c r="L3373" s="183">
        <v>0</v>
      </c>
      <c r="M3373" s="183">
        <v>0</v>
      </c>
      <c r="N3373" s="183">
        <v>0</v>
      </c>
      <c r="O3373" s="183">
        <v>0</v>
      </c>
      <c r="P3373" s="183">
        <v>0</v>
      </c>
      <c r="Q3373" s="183">
        <v>0</v>
      </c>
      <c r="R3373" s="183">
        <v>0</v>
      </c>
      <c r="S3373" s="183">
        <v>0</v>
      </c>
      <c r="T3373" s="183">
        <v>0</v>
      </c>
      <c r="U3373" s="183">
        <v>0</v>
      </c>
      <c r="V3373" s="183">
        <v>0</v>
      </c>
      <c r="W3373" s="183">
        <v>0</v>
      </c>
      <c r="X3373" s="183">
        <v>0</v>
      </c>
      <c r="Y3373" s="183">
        <v>0</v>
      </c>
    </row>
    <row r="3374" spans="1:25" x14ac:dyDescent="0.2">
      <c r="A3374" s="184">
        <v>12550062</v>
      </c>
      <c r="B3374" s="183" t="str">
        <f>[1]店マスタ!B3373</f>
        <v>有限会社　中野電機商会</v>
      </c>
      <c r="C3374" s="183">
        <v>6.5</v>
      </c>
      <c r="D3374" s="183">
        <v>2</v>
      </c>
      <c r="E3374" s="183">
        <f>_xlfn.XLOOKUP(A3374,[2]Sheet1!$R:$R,[2]Sheet1!$AB:$AB,"",0)</f>
        <v>2</v>
      </c>
      <c r="F3374" s="183">
        <f>_xlfn.XLOOKUP($A3374,[3]【2026年03月度_全社】RFM客層一覧表データ!$A:$A,[3]【2026年03月度_全社】RFM客層一覧表データ!C:C,"",0)</f>
        <v>2342</v>
      </c>
      <c r="G3374" s="183">
        <f>_xlfn.XLOOKUP($A3374,[3]【2026年03月度_全社】RFM客層一覧表データ!$A:$A,[3]【2026年03月度_全社】RFM客層一覧表データ!D:D,"",0)</f>
        <v>1009</v>
      </c>
      <c r="H3374" s="183">
        <f>_xlfn.XLOOKUP($A3374,[3]【2026年03月度_全社】RFM客層一覧表データ!$A:$A,[3]【2026年03月度_全社】RFM客層一覧表データ!E:E,"",0)</f>
        <v>1220</v>
      </c>
      <c r="I3374" s="183">
        <f>_xlfn.XLOOKUP($A3374,[3]【2026年03月度_全社】RFM客層一覧表データ!$A:$A,[3]【2026年03月度_全社】RFM客層一覧表データ!F:F,"",0)</f>
        <v>165</v>
      </c>
      <c r="J3374" s="183">
        <v>2435</v>
      </c>
      <c r="K3374" s="183">
        <v>987</v>
      </c>
      <c r="L3374" s="183">
        <v>1259</v>
      </c>
      <c r="M3374" s="183">
        <v>161</v>
      </c>
      <c r="N3374" s="183">
        <v>2478</v>
      </c>
      <c r="O3374" s="183">
        <v>982</v>
      </c>
      <c r="P3374" s="183">
        <v>1311</v>
      </c>
      <c r="Q3374" s="183">
        <v>185</v>
      </c>
      <c r="R3374" s="183">
        <v>2579</v>
      </c>
      <c r="S3374" s="183">
        <v>1169</v>
      </c>
      <c r="T3374" s="183">
        <v>1331</v>
      </c>
      <c r="U3374" s="183">
        <v>200</v>
      </c>
      <c r="V3374" s="183">
        <v>2635</v>
      </c>
      <c r="W3374" s="183">
        <v>1202</v>
      </c>
      <c r="X3374" s="183">
        <v>1332</v>
      </c>
      <c r="Y3374" s="183">
        <v>286</v>
      </c>
    </row>
    <row r="3375" spans="1:25" x14ac:dyDescent="0.2">
      <c r="A3375" s="184">
        <v>12550350</v>
      </c>
      <c r="B3375" s="183" t="str">
        <f>[1]店マスタ!B3374</f>
        <v>みやがわデンキ</v>
      </c>
      <c r="C3375" s="183">
        <v>2</v>
      </c>
      <c r="D3375" s="183">
        <v>2</v>
      </c>
      <c r="E3375" s="183">
        <f>_xlfn.XLOOKUP(A3375,[2]Sheet1!$R:$R,[2]Sheet1!$AB:$AB,"",0)</f>
        <v>2</v>
      </c>
      <c r="F3375" s="183">
        <f>_xlfn.XLOOKUP($A3375,[3]【2026年03月度_全社】RFM客層一覧表データ!$A:$A,[3]【2026年03月度_全社】RFM客層一覧表データ!C:C,"",0)</f>
        <v>292</v>
      </c>
      <c r="G3375" s="183">
        <f>_xlfn.XLOOKUP($A3375,[3]【2026年03月度_全社】RFM客層一覧表データ!$A:$A,[3]【2026年03月度_全社】RFM客層一覧表データ!D:D,"",0)</f>
        <v>174</v>
      </c>
      <c r="H3375" s="183">
        <f>_xlfn.XLOOKUP($A3375,[3]【2026年03月度_全社】RFM客層一覧表データ!$A:$A,[3]【2026年03月度_全社】RFM客層一覧表データ!E:E,"",0)</f>
        <v>72</v>
      </c>
      <c r="I3375" s="183">
        <f>_xlfn.XLOOKUP($A3375,[3]【2026年03月度_全社】RFM客層一覧表データ!$A:$A,[3]【2026年03月度_全社】RFM客層一覧表データ!F:F,"",0)</f>
        <v>82</v>
      </c>
      <c r="J3375" s="183">
        <v>223</v>
      </c>
      <c r="K3375" s="183">
        <v>173</v>
      </c>
      <c r="L3375" s="183">
        <v>34</v>
      </c>
      <c r="M3375" s="183">
        <v>133</v>
      </c>
      <c r="N3375" s="183">
        <v>98</v>
      </c>
      <c r="O3375" s="183">
        <v>83</v>
      </c>
      <c r="P3375" s="183">
        <v>7</v>
      </c>
      <c r="Q3375" s="183">
        <v>66</v>
      </c>
      <c r="R3375" s="183">
        <v>0</v>
      </c>
      <c r="S3375" s="183">
        <v>0</v>
      </c>
      <c r="T3375" s="183">
        <v>0</v>
      </c>
      <c r="U3375" s="183">
        <v>0</v>
      </c>
      <c r="V3375" s="183">
        <v>0</v>
      </c>
      <c r="W3375" s="183">
        <v>0</v>
      </c>
      <c r="X3375" s="183">
        <v>0</v>
      </c>
      <c r="Y3375" s="183">
        <v>0</v>
      </c>
    </row>
    <row r="3376" spans="1:25" x14ac:dyDescent="0.2">
      <c r="A3376" s="184">
        <v>12550382</v>
      </c>
      <c r="B3376" s="183" t="str">
        <f>[1]店マスタ!B3375</f>
        <v>ハッピー電化</v>
      </c>
      <c r="C3376" s="183">
        <v>2.5</v>
      </c>
      <c r="D3376" s="183">
        <v>0</v>
      </c>
      <c r="E3376" s="183" t="str">
        <f>_xlfn.XLOOKUP(A3376,[2]Sheet1!$R:$R,[2]Sheet1!$AB:$AB,"",0)</f>
        <v/>
      </c>
      <c r="F3376" s="183" t="str">
        <f>_xlfn.XLOOKUP($A3376,[3]【2026年03月度_全社】RFM客層一覧表データ!$A:$A,[3]【2026年03月度_全社】RFM客層一覧表データ!C:C,"",0)</f>
        <v/>
      </c>
      <c r="G3376" s="183" t="str">
        <f>_xlfn.XLOOKUP($A3376,[3]【2026年03月度_全社】RFM客層一覧表データ!$A:$A,[3]【2026年03月度_全社】RFM客層一覧表データ!D:D,"",0)</f>
        <v/>
      </c>
      <c r="H3376" s="183" t="str">
        <f>_xlfn.XLOOKUP($A3376,[3]【2026年03月度_全社】RFM客層一覧表データ!$A:$A,[3]【2026年03月度_全社】RFM客層一覧表データ!E:E,"",0)</f>
        <v/>
      </c>
      <c r="I3376" s="183" t="str">
        <f>_xlfn.XLOOKUP($A3376,[3]【2026年03月度_全社】RFM客層一覧表データ!$A:$A,[3]【2026年03月度_全社】RFM客層一覧表データ!F:F,"",0)</f>
        <v/>
      </c>
      <c r="J3376" s="183">
        <v>0</v>
      </c>
      <c r="K3376" s="183">
        <v>0</v>
      </c>
      <c r="L3376" s="183">
        <v>0</v>
      </c>
      <c r="M3376" s="183">
        <v>0</v>
      </c>
      <c r="N3376" s="183">
        <v>0</v>
      </c>
      <c r="O3376" s="183">
        <v>0</v>
      </c>
      <c r="P3376" s="183">
        <v>0</v>
      </c>
      <c r="Q3376" s="183">
        <v>0</v>
      </c>
      <c r="R3376" s="183">
        <v>0</v>
      </c>
      <c r="S3376" s="183">
        <v>0</v>
      </c>
      <c r="T3376" s="183">
        <v>0</v>
      </c>
      <c r="U3376" s="183">
        <v>0</v>
      </c>
      <c r="V3376" s="183">
        <v>0</v>
      </c>
      <c r="W3376" s="183">
        <v>0</v>
      </c>
      <c r="X3376" s="183">
        <v>0</v>
      </c>
      <c r="Y3376" s="183">
        <v>0</v>
      </c>
    </row>
    <row r="3377" spans="1:25" x14ac:dyDescent="0.2">
      <c r="A3377" s="184">
        <v>12550970</v>
      </c>
      <c r="B3377" s="183" t="str">
        <f>[1]店マスタ!B3376</f>
        <v>オクノ電化</v>
      </c>
      <c r="C3377" s="183">
        <v>2.5</v>
      </c>
      <c r="D3377" s="183">
        <v>2.5</v>
      </c>
      <c r="E3377" s="183">
        <f>_xlfn.XLOOKUP(A3377,[2]Sheet1!$R:$R,[2]Sheet1!$AB:$AB,"",0)</f>
        <v>2.5</v>
      </c>
      <c r="F3377" s="183" t="str">
        <f>_xlfn.XLOOKUP($A3377,[3]【2026年03月度_全社】RFM客層一覧表データ!$A:$A,[3]【2026年03月度_全社】RFM客層一覧表データ!C:C,"",0)</f>
        <v/>
      </c>
      <c r="G3377" s="183" t="str">
        <f>_xlfn.XLOOKUP($A3377,[3]【2026年03月度_全社】RFM客層一覧表データ!$A:$A,[3]【2026年03月度_全社】RFM客層一覧表データ!D:D,"",0)</f>
        <v/>
      </c>
      <c r="H3377" s="183" t="str">
        <f>_xlfn.XLOOKUP($A3377,[3]【2026年03月度_全社】RFM客層一覧表データ!$A:$A,[3]【2026年03月度_全社】RFM客層一覧表データ!E:E,"",0)</f>
        <v/>
      </c>
      <c r="I3377" s="183" t="str">
        <f>_xlfn.XLOOKUP($A3377,[3]【2026年03月度_全社】RFM客層一覧表データ!$A:$A,[3]【2026年03月度_全社】RFM客層一覧表データ!F:F,"",0)</f>
        <v/>
      </c>
      <c r="J3377" s="183">
        <v>0</v>
      </c>
      <c r="K3377" s="183">
        <v>0</v>
      </c>
      <c r="L3377" s="183">
        <v>0</v>
      </c>
      <c r="M3377" s="183">
        <v>0</v>
      </c>
      <c r="N3377" s="183">
        <v>0</v>
      </c>
      <c r="O3377" s="183">
        <v>0</v>
      </c>
      <c r="P3377" s="183">
        <v>0</v>
      </c>
      <c r="Q3377" s="183">
        <v>0</v>
      </c>
      <c r="R3377" s="183">
        <v>0</v>
      </c>
      <c r="S3377" s="183">
        <v>0</v>
      </c>
      <c r="T3377" s="183">
        <v>0</v>
      </c>
      <c r="U3377" s="183">
        <v>0</v>
      </c>
      <c r="V3377" s="183">
        <v>0</v>
      </c>
      <c r="W3377" s="183">
        <v>0</v>
      </c>
      <c r="X3377" s="183">
        <v>0</v>
      </c>
      <c r="Y3377" s="183">
        <v>0</v>
      </c>
    </row>
    <row r="3378" spans="1:25" x14ac:dyDescent="0.2">
      <c r="A3378" s="184">
        <v>12551055</v>
      </c>
      <c r="B3378" s="183" t="str">
        <f>[1]店マスタ!B3377</f>
        <v>大西電機工業所</v>
      </c>
      <c r="C3378" s="183">
        <v>1.5</v>
      </c>
      <c r="D3378" s="183">
        <v>1.5</v>
      </c>
      <c r="E3378" s="183" t="str">
        <f>_xlfn.XLOOKUP(A3378,[2]Sheet1!$R:$R,[2]Sheet1!$AB:$AB,"",0)</f>
        <v/>
      </c>
      <c r="F3378" s="183" t="str">
        <f>_xlfn.XLOOKUP($A3378,[3]【2026年03月度_全社】RFM客層一覧表データ!$A:$A,[3]【2026年03月度_全社】RFM客層一覧表データ!C:C,"",0)</f>
        <v/>
      </c>
      <c r="G3378" s="183" t="str">
        <f>_xlfn.XLOOKUP($A3378,[3]【2026年03月度_全社】RFM客層一覧表データ!$A:$A,[3]【2026年03月度_全社】RFM客層一覧表データ!D:D,"",0)</f>
        <v/>
      </c>
      <c r="H3378" s="183" t="str">
        <f>_xlfn.XLOOKUP($A3378,[3]【2026年03月度_全社】RFM客層一覧表データ!$A:$A,[3]【2026年03月度_全社】RFM客層一覧表データ!E:E,"",0)</f>
        <v/>
      </c>
      <c r="I3378" s="183" t="str">
        <f>_xlfn.XLOOKUP($A3378,[3]【2026年03月度_全社】RFM客層一覧表データ!$A:$A,[3]【2026年03月度_全社】RFM客層一覧表データ!F:F,"",0)</f>
        <v/>
      </c>
      <c r="J3378" s="183">
        <v>0</v>
      </c>
      <c r="K3378" s="183">
        <v>0</v>
      </c>
      <c r="L3378" s="183">
        <v>0</v>
      </c>
      <c r="M3378" s="183">
        <v>0</v>
      </c>
      <c r="N3378" s="183">
        <v>0</v>
      </c>
      <c r="O3378" s="183">
        <v>0</v>
      </c>
      <c r="P3378" s="183">
        <v>0</v>
      </c>
      <c r="Q3378" s="183">
        <v>0</v>
      </c>
      <c r="R3378" s="183">
        <v>0</v>
      </c>
      <c r="S3378" s="183">
        <v>0</v>
      </c>
      <c r="T3378" s="183">
        <v>0</v>
      </c>
      <c r="U3378" s="183">
        <v>0</v>
      </c>
      <c r="V3378" s="183">
        <v>0</v>
      </c>
      <c r="W3378" s="183">
        <v>0</v>
      </c>
      <c r="X3378" s="183">
        <v>0</v>
      </c>
      <c r="Y3378" s="183">
        <v>0</v>
      </c>
    </row>
    <row r="3379" spans="1:25" x14ac:dyDescent="0.2">
      <c r="A3379" s="184">
        <v>12551151</v>
      </c>
      <c r="B3379" s="183" t="str">
        <f>[1]店マスタ!B3378</f>
        <v>ココハウス　シミズ</v>
      </c>
      <c r="C3379" s="183">
        <v>1.5</v>
      </c>
      <c r="D3379" s="183">
        <v>1.5</v>
      </c>
      <c r="E3379" s="183">
        <f>_xlfn.XLOOKUP(A3379,[2]Sheet1!$R:$R,[2]Sheet1!$AB:$AB,"",0)</f>
        <v>1.5</v>
      </c>
      <c r="F3379" s="183">
        <f>_xlfn.XLOOKUP($A3379,[3]【2026年03月度_全社】RFM客層一覧表データ!$A:$A,[3]【2026年03月度_全社】RFM客層一覧表データ!C:C,"",0)</f>
        <v>339</v>
      </c>
      <c r="G3379" s="183">
        <f>_xlfn.XLOOKUP($A3379,[3]【2026年03月度_全社】RFM客層一覧表データ!$A:$A,[3]【2026年03月度_全社】RFM客層一覧表データ!D:D,"",0)</f>
        <v>136</v>
      </c>
      <c r="H3379" s="183">
        <f>_xlfn.XLOOKUP($A3379,[3]【2026年03月度_全社】RFM客層一覧表データ!$A:$A,[3]【2026年03月度_全社】RFM客層一覧表データ!E:E,"",0)</f>
        <v>191</v>
      </c>
      <c r="I3379" s="183">
        <f>_xlfn.XLOOKUP($A3379,[3]【2026年03月度_全社】RFM客層一覧表データ!$A:$A,[3]【2026年03月度_全社】RFM客層一覧表データ!F:F,"",0)</f>
        <v>13</v>
      </c>
      <c r="J3379" s="183">
        <v>366</v>
      </c>
      <c r="K3379" s="183">
        <v>144</v>
      </c>
      <c r="L3379" s="183">
        <v>206</v>
      </c>
      <c r="M3379" s="183">
        <v>10</v>
      </c>
      <c r="N3379" s="183">
        <v>386</v>
      </c>
      <c r="O3379" s="183">
        <v>143</v>
      </c>
      <c r="P3379" s="183">
        <v>213</v>
      </c>
      <c r="Q3379" s="183">
        <v>19</v>
      </c>
      <c r="R3379" s="183">
        <v>403</v>
      </c>
      <c r="S3379" s="183">
        <v>178</v>
      </c>
      <c r="T3379" s="183">
        <v>222</v>
      </c>
      <c r="U3379" s="183">
        <v>11</v>
      </c>
      <c r="V3379" s="183">
        <v>419</v>
      </c>
      <c r="W3379" s="183">
        <v>199</v>
      </c>
      <c r="X3379" s="183">
        <v>228</v>
      </c>
      <c r="Y3379" s="183">
        <v>26</v>
      </c>
    </row>
    <row r="3380" spans="1:25" x14ac:dyDescent="0.2">
      <c r="A3380" s="184">
        <v>12551155</v>
      </c>
      <c r="B3380" s="183" t="str">
        <f>[1]店マスタ!B3379</f>
        <v>藤松電器</v>
      </c>
      <c r="C3380" s="183">
        <v>2</v>
      </c>
      <c r="D3380" s="183">
        <v>2</v>
      </c>
      <c r="E3380" s="183" t="str">
        <f>_xlfn.XLOOKUP(A3380,[2]Sheet1!$R:$R,[2]Sheet1!$AB:$AB,"",0)</f>
        <v/>
      </c>
      <c r="F3380" s="183" t="str">
        <f>_xlfn.XLOOKUP($A3380,[3]【2026年03月度_全社】RFM客層一覧表データ!$A:$A,[3]【2026年03月度_全社】RFM客層一覧表データ!C:C,"",0)</f>
        <v/>
      </c>
      <c r="G3380" s="183" t="str">
        <f>_xlfn.XLOOKUP($A3380,[3]【2026年03月度_全社】RFM客層一覧表データ!$A:$A,[3]【2026年03月度_全社】RFM客層一覧表データ!D:D,"",0)</f>
        <v/>
      </c>
      <c r="H3380" s="183" t="str">
        <f>_xlfn.XLOOKUP($A3380,[3]【2026年03月度_全社】RFM客層一覧表データ!$A:$A,[3]【2026年03月度_全社】RFM客層一覧表データ!E:E,"",0)</f>
        <v/>
      </c>
      <c r="I3380" s="183" t="str">
        <f>_xlfn.XLOOKUP($A3380,[3]【2026年03月度_全社】RFM客層一覧表データ!$A:$A,[3]【2026年03月度_全社】RFM客層一覧表データ!F:F,"",0)</f>
        <v/>
      </c>
      <c r="J3380" s="183">
        <v>0</v>
      </c>
      <c r="K3380" s="183">
        <v>0</v>
      </c>
      <c r="L3380" s="183">
        <v>0</v>
      </c>
      <c r="M3380" s="183">
        <v>0</v>
      </c>
      <c r="N3380" s="183">
        <v>0</v>
      </c>
      <c r="O3380" s="183">
        <v>0</v>
      </c>
      <c r="P3380" s="183">
        <v>0</v>
      </c>
      <c r="Q3380" s="183">
        <v>0</v>
      </c>
      <c r="R3380" s="183">
        <v>0</v>
      </c>
      <c r="S3380" s="183">
        <v>0</v>
      </c>
      <c r="T3380" s="183">
        <v>0</v>
      </c>
      <c r="U3380" s="183">
        <v>0</v>
      </c>
      <c r="V3380" s="183">
        <v>0</v>
      </c>
      <c r="W3380" s="183">
        <v>0</v>
      </c>
      <c r="X3380" s="183">
        <v>0</v>
      </c>
      <c r="Y3380" s="183">
        <v>0</v>
      </c>
    </row>
    <row r="3381" spans="1:25" x14ac:dyDescent="0.2">
      <c r="A3381" s="184">
        <v>12551280</v>
      </c>
      <c r="B3381" s="183" t="str">
        <f>[1]店マスタ!B3380</f>
        <v>あべデンキ</v>
      </c>
      <c r="C3381" s="183">
        <v>3</v>
      </c>
      <c r="D3381" s="183">
        <v>3.5</v>
      </c>
      <c r="E3381" s="183">
        <f>_xlfn.XLOOKUP(A3381,[2]Sheet1!$R:$R,[2]Sheet1!$AB:$AB,"",0)</f>
        <v>3.5</v>
      </c>
      <c r="F3381" s="183">
        <f>_xlfn.XLOOKUP($A3381,[3]【2026年03月度_全社】RFM客層一覧表データ!$A:$A,[3]【2026年03月度_全社】RFM客層一覧表データ!C:C,"",0)</f>
        <v>154</v>
      </c>
      <c r="G3381" s="183">
        <f>_xlfn.XLOOKUP($A3381,[3]【2026年03月度_全社】RFM客層一覧表データ!$A:$A,[3]【2026年03月度_全社】RFM客層一覧表データ!D:D,"",0)</f>
        <v>0</v>
      </c>
      <c r="H3381" s="183">
        <f>_xlfn.XLOOKUP($A3381,[3]【2026年03月度_全社】RFM客層一覧表データ!$A:$A,[3]【2026年03月度_全社】RFM客層一覧表データ!E:E,"",0)</f>
        <v>55</v>
      </c>
      <c r="I3381" s="183">
        <f>_xlfn.XLOOKUP($A3381,[3]【2026年03月度_全社】RFM客層一覧表データ!$A:$A,[3]【2026年03月度_全社】RFM客層一覧表データ!F:F,"",0)</f>
        <v>0</v>
      </c>
      <c r="J3381" s="183">
        <v>225</v>
      </c>
      <c r="K3381" s="183">
        <v>4</v>
      </c>
      <c r="L3381" s="183">
        <v>84</v>
      </c>
      <c r="M3381" s="183">
        <v>1</v>
      </c>
      <c r="N3381" s="183">
        <v>277</v>
      </c>
      <c r="O3381" s="183">
        <v>53</v>
      </c>
      <c r="P3381" s="183">
        <v>118</v>
      </c>
      <c r="Q3381" s="183">
        <v>3</v>
      </c>
      <c r="R3381" s="183">
        <v>312</v>
      </c>
      <c r="S3381" s="183">
        <v>76</v>
      </c>
      <c r="T3381" s="183">
        <v>155</v>
      </c>
      <c r="U3381" s="183">
        <v>5</v>
      </c>
      <c r="V3381" s="183">
        <v>376</v>
      </c>
      <c r="W3381" s="183">
        <v>79</v>
      </c>
      <c r="X3381" s="183">
        <v>172</v>
      </c>
      <c r="Y3381" s="183">
        <v>4</v>
      </c>
    </row>
    <row r="3382" spans="1:25" x14ac:dyDescent="0.2">
      <c r="A3382" s="184">
        <v>12551365</v>
      </c>
      <c r="B3382" s="183" t="str">
        <f>[1]店マスタ!B3381</f>
        <v>松村電機</v>
      </c>
      <c r="C3382" s="183">
        <v>3</v>
      </c>
      <c r="D3382" s="183">
        <v>3</v>
      </c>
      <c r="E3382" s="183">
        <f>_xlfn.XLOOKUP(A3382,[2]Sheet1!$R:$R,[2]Sheet1!$AB:$AB,"",0)</f>
        <v>3</v>
      </c>
      <c r="F3382" s="183" t="str">
        <f>_xlfn.XLOOKUP($A3382,[3]【2026年03月度_全社】RFM客層一覧表データ!$A:$A,[3]【2026年03月度_全社】RFM客層一覧表データ!C:C,"",0)</f>
        <v/>
      </c>
      <c r="G3382" s="183" t="str">
        <f>_xlfn.XLOOKUP($A3382,[3]【2026年03月度_全社】RFM客層一覧表データ!$A:$A,[3]【2026年03月度_全社】RFM客層一覧表データ!D:D,"",0)</f>
        <v/>
      </c>
      <c r="H3382" s="183" t="str">
        <f>_xlfn.XLOOKUP($A3382,[3]【2026年03月度_全社】RFM客層一覧表データ!$A:$A,[3]【2026年03月度_全社】RFM客層一覧表データ!E:E,"",0)</f>
        <v/>
      </c>
      <c r="I3382" s="183" t="str">
        <f>_xlfn.XLOOKUP($A3382,[3]【2026年03月度_全社】RFM客層一覧表データ!$A:$A,[3]【2026年03月度_全社】RFM客層一覧表データ!F:F,"",0)</f>
        <v/>
      </c>
      <c r="J3382" s="183">
        <v>0</v>
      </c>
      <c r="K3382" s="183">
        <v>0</v>
      </c>
      <c r="L3382" s="183">
        <v>0</v>
      </c>
      <c r="M3382" s="183">
        <v>0</v>
      </c>
      <c r="N3382" s="183">
        <v>0</v>
      </c>
      <c r="O3382" s="183">
        <v>0</v>
      </c>
      <c r="P3382" s="183">
        <v>0</v>
      </c>
      <c r="Q3382" s="183">
        <v>0</v>
      </c>
      <c r="R3382" s="183">
        <v>0</v>
      </c>
      <c r="S3382" s="183">
        <v>0</v>
      </c>
      <c r="T3382" s="183">
        <v>0</v>
      </c>
      <c r="U3382" s="183">
        <v>0</v>
      </c>
      <c r="V3382" s="183">
        <v>0</v>
      </c>
      <c r="W3382" s="183">
        <v>0</v>
      </c>
      <c r="X3382" s="183">
        <v>0</v>
      </c>
      <c r="Y3382" s="183">
        <v>0</v>
      </c>
    </row>
    <row r="3383" spans="1:25" x14ac:dyDescent="0.2">
      <c r="A3383" s="184">
        <v>12552205</v>
      </c>
      <c r="B3383" s="183" t="str">
        <f>[1]店マスタ!B3382</f>
        <v>岡田テレビサービス</v>
      </c>
      <c r="C3383" s="183">
        <v>1.5</v>
      </c>
      <c r="D3383" s="183">
        <v>1.5</v>
      </c>
      <c r="E3383" s="183" t="str">
        <f>_xlfn.XLOOKUP(A3383,[2]Sheet1!$R:$R,[2]Sheet1!$AB:$AB,"",0)</f>
        <v/>
      </c>
      <c r="F3383" s="183" t="str">
        <f>_xlfn.XLOOKUP($A3383,[3]【2026年03月度_全社】RFM客層一覧表データ!$A:$A,[3]【2026年03月度_全社】RFM客層一覧表データ!C:C,"",0)</f>
        <v/>
      </c>
      <c r="G3383" s="183" t="str">
        <f>_xlfn.XLOOKUP($A3383,[3]【2026年03月度_全社】RFM客層一覧表データ!$A:$A,[3]【2026年03月度_全社】RFM客層一覧表データ!D:D,"",0)</f>
        <v/>
      </c>
      <c r="H3383" s="183" t="str">
        <f>_xlfn.XLOOKUP($A3383,[3]【2026年03月度_全社】RFM客層一覧表データ!$A:$A,[3]【2026年03月度_全社】RFM客層一覧表データ!E:E,"",0)</f>
        <v/>
      </c>
      <c r="I3383" s="183" t="str">
        <f>_xlfn.XLOOKUP($A3383,[3]【2026年03月度_全社】RFM客層一覧表データ!$A:$A,[3]【2026年03月度_全社】RFM客層一覧表データ!F:F,"",0)</f>
        <v/>
      </c>
      <c r="J3383" s="183">
        <v>0</v>
      </c>
      <c r="K3383" s="183">
        <v>0</v>
      </c>
      <c r="L3383" s="183">
        <v>0</v>
      </c>
      <c r="M3383" s="183">
        <v>0</v>
      </c>
      <c r="N3383" s="183">
        <v>0</v>
      </c>
      <c r="O3383" s="183">
        <v>0</v>
      </c>
      <c r="P3383" s="183">
        <v>0</v>
      </c>
      <c r="Q3383" s="183">
        <v>0</v>
      </c>
      <c r="R3383" s="183">
        <v>0</v>
      </c>
      <c r="S3383" s="183">
        <v>0</v>
      </c>
      <c r="T3383" s="183">
        <v>0</v>
      </c>
      <c r="U3383" s="183">
        <v>0</v>
      </c>
      <c r="V3383" s="183">
        <v>0</v>
      </c>
      <c r="W3383" s="183">
        <v>0</v>
      </c>
      <c r="X3383" s="183">
        <v>0</v>
      </c>
      <c r="Y3383" s="183">
        <v>0</v>
      </c>
    </row>
    <row r="3384" spans="1:25" x14ac:dyDescent="0.2">
      <c r="A3384" s="184">
        <v>12552208</v>
      </c>
      <c r="B3384" s="183" t="str">
        <f>[1]店マスタ!B3383</f>
        <v>ウエニシ電化店</v>
      </c>
      <c r="C3384" s="183">
        <v>1</v>
      </c>
      <c r="D3384" s="183">
        <v>1</v>
      </c>
      <c r="E3384" s="183">
        <f>_xlfn.XLOOKUP(A3384,[2]Sheet1!$R:$R,[2]Sheet1!$AB:$AB,"",0)</f>
        <v>1</v>
      </c>
      <c r="F3384" s="183" t="str">
        <f>_xlfn.XLOOKUP($A3384,[3]【2026年03月度_全社】RFM客層一覧表データ!$A:$A,[3]【2026年03月度_全社】RFM客層一覧表データ!C:C,"",0)</f>
        <v/>
      </c>
      <c r="G3384" s="183" t="str">
        <f>_xlfn.XLOOKUP($A3384,[3]【2026年03月度_全社】RFM客層一覧表データ!$A:$A,[3]【2026年03月度_全社】RFM客層一覧表データ!D:D,"",0)</f>
        <v/>
      </c>
      <c r="H3384" s="183" t="str">
        <f>_xlfn.XLOOKUP($A3384,[3]【2026年03月度_全社】RFM客層一覧表データ!$A:$A,[3]【2026年03月度_全社】RFM客層一覧表データ!E:E,"",0)</f>
        <v/>
      </c>
      <c r="I3384" s="183" t="str">
        <f>_xlfn.XLOOKUP($A3384,[3]【2026年03月度_全社】RFM客層一覧表データ!$A:$A,[3]【2026年03月度_全社】RFM客層一覧表データ!F:F,"",0)</f>
        <v/>
      </c>
      <c r="J3384" s="183">
        <v>0</v>
      </c>
      <c r="K3384" s="183">
        <v>0</v>
      </c>
      <c r="L3384" s="183">
        <v>0</v>
      </c>
      <c r="M3384" s="183">
        <v>0</v>
      </c>
      <c r="N3384" s="183">
        <v>0</v>
      </c>
      <c r="O3384" s="183">
        <v>0</v>
      </c>
      <c r="P3384" s="183">
        <v>0</v>
      </c>
      <c r="Q3384" s="183">
        <v>0</v>
      </c>
      <c r="R3384" s="183">
        <v>0</v>
      </c>
      <c r="S3384" s="183">
        <v>0</v>
      </c>
      <c r="T3384" s="183">
        <v>0</v>
      </c>
      <c r="U3384" s="183">
        <v>0</v>
      </c>
      <c r="V3384" s="183">
        <v>0</v>
      </c>
      <c r="W3384" s="183">
        <v>0</v>
      </c>
      <c r="X3384" s="183">
        <v>0</v>
      </c>
      <c r="Y3384" s="183">
        <v>0</v>
      </c>
    </row>
    <row r="3385" spans="1:25" x14ac:dyDescent="0.2">
      <c r="A3385" s="184">
        <v>12552312</v>
      </c>
      <c r="B3385" s="183" t="str">
        <f>[1]店マスタ!B3384</f>
        <v>ニシダ電化サービス</v>
      </c>
      <c r="C3385" s="183">
        <v>4</v>
      </c>
      <c r="D3385" s="183">
        <v>4</v>
      </c>
      <c r="E3385" s="183">
        <f>_xlfn.XLOOKUP(A3385,[2]Sheet1!$R:$R,[2]Sheet1!$AB:$AB,"",0)</f>
        <v>4.5</v>
      </c>
      <c r="F3385" s="183">
        <f>_xlfn.XLOOKUP($A3385,[3]【2026年03月度_全社】RFM客層一覧表データ!$A:$A,[3]【2026年03月度_全社】RFM客層一覧表データ!C:C,"",0)</f>
        <v>804</v>
      </c>
      <c r="G3385" s="183">
        <f>_xlfn.XLOOKUP($A3385,[3]【2026年03月度_全社】RFM客層一覧表データ!$A:$A,[3]【2026年03月度_全社】RFM客層一覧表データ!D:D,"",0)</f>
        <v>429</v>
      </c>
      <c r="H3385" s="183">
        <f>_xlfn.XLOOKUP($A3385,[3]【2026年03月度_全社】RFM客層一覧表データ!$A:$A,[3]【2026年03月度_全社】RFM客層一覧表データ!E:E,"",0)</f>
        <v>453</v>
      </c>
      <c r="I3385" s="183">
        <f>_xlfn.XLOOKUP($A3385,[3]【2026年03月度_全社】RFM客層一覧表データ!$A:$A,[3]【2026年03月度_全社】RFM客層一覧表データ!F:F,"",0)</f>
        <v>52</v>
      </c>
      <c r="J3385" s="183">
        <v>801</v>
      </c>
      <c r="K3385" s="183">
        <v>426</v>
      </c>
      <c r="L3385" s="183">
        <v>428</v>
      </c>
      <c r="M3385" s="183">
        <v>84</v>
      </c>
      <c r="N3385" s="183">
        <v>748</v>
      </c>
      <c r="O3385" s="183">
        <v>386</v>
      </c>
      <c r="P3385" s="183">
        <v>406</v>
      </c>
      <c r="Q3385" s="183">
        <v>61</v>
      </c>
      <c r="R3385" s="183">
        <v>720</v>
      </c>
      <c r="S3385" s="183">
        <v>388</v>
      </c>
      <c r="T3385" s="183">
        <v>381</v>
      </c>
      <c r="U3385" s="183">
        <v>81</v>
      </c>
      <c r="V3385" s="183">
        <v>668</v>
      </c>
      <c r="W3385" s="183">
        <v>350</v>
      </c>
      <c r="X3385" s="183">
        <v>370</v>
      </c>
      <c r="Y3385" s="183">
        <v>68</v>
      </c>
    </row>
    <row r="3386" spans="1:25" x14ac:dyDescent="0.2">
      <c r="A3386" s="184">
        <v>12552350</v>
      </c>
      <c r="B3386" s="183" t="str">
        <f>[1]店マスタ!B3385</f>
        <v>有限会社　チシロデンキ</v>
      </c>
      <c r="C3386" s="183">
        <v>2.5</v>
      </c>
      <c r="D3386" s="183">
        <v>2.5</v>
      </c>
      <c r="E3386" s="183">
        <f>_xlfn.XLOOKUP(A3386,[2]Sheet1!$R:$R,[2]Sheet1!$AB:$AB,"",0)</f>
        <v>2.5</v>
      </c>
      <c r="F3386" s="183" t="str">
        <f>_xlfn.XLOOKUP($A3386,[3]【2026年03月度_全社】RFM客層一覧表データ!$A:$A,[3]【2026年03月度_全社】RFM客層一覧表データ!C:C,"",0)</f>
        <v/>
      </c>
      <c r="G3386" s="183" t="str">
        <f>_xlfn.XLOOKUP($A3386,[3]【2026年03月度_全社】RFM客層一覧表データ!$A:$A,[3]【2026年03月度_全社】RFM客層一覧表データ!D:D,"",0)</f>
        <v/>
      </c>
      <c r="H3386" s="183" t="str">
        <f>_xlfn.XLOOKUP($A3386,[3]【2026年03月度_全社】RFM客層一覧表データ!$A:$A,[3]【2026年03月度_全社】RFM客層一覧表データ!E:E,"",0)</f>
        <v/>
      </c>
      <c r="I3386" s="183" t="str">
        <f>_xlfn.XLOOKUP($A3386,[3]【2026年03月度_全社】RFM客層一覧表データ!$A:$A,[3]【2026年03月度_全社】RFM客層一覧表データ!F:F,"",0)</f>
        <v/>
      </c>
      <c r="J3386" s="183">
        <v>0</v>
      </c>
      <c r="K3386" s="183">
        <v>0</v>
      </c>
      <c r="L3386" s="183">
        <v>0</v>
      </c>
      <c r="M3386" s="183">
        <v>0</v>
      </c>
      <c r="N3386" s="183">
        <v>0</v>
      </c>
      <c r="O3386" s="183">
        <v>0</v>
      </c>
      <c r="P3386" s="183">
        <v>0</v>
      </c>
      <c r="Q3386" s="183">
        <v>0</v>
      </c>
      <c r="R3386" s="183">
        <v>0</v>
      </c>
      <c r="S3386" s="183">
        <v>0</v>
      </c>
      <c r="T3386" s="183">
        <v>0</v>
      </c>
      <c r="U3386" s="183">
        <v>0</v>
      </c>
      <c r="V3386" s="183">
        <v>0</v>
      </c>
      <c r="W3386" s="183">
        <v>0</v>
      </c>
      <c r="X3386" s="183">
        <v>0</v>
      </c>
      <c r="Y3386" s="183">
        <v>0</v>
      </c>
    </row>
    <row r="3387" spans="1:25" x14ac:dyDescent="0.2">
      <c r="A3387" s="184">
        <v>12552466</v>
      </c>
      <c r="B3387" s="183" t="str">
        <f>[1]店マスタ!B3386</f>
        <v>ひかりデンキ</v>
      </c>
      <c r="C3387" s="183">
        <v>3.5</v>
      </c>
      <c r="D3387" s="183">
        <v>3.5</v>
      </c>
      <c r="E3387" s="183">
        <f>_xlfn.XLOOKUP(A3387,[2]Sheet1!$R:$R,[2]Sheet1!$AB:$AB,"",0)</f>
        <v>3.5</v>
      </c>
      <c r="F3387" s="183" t="str">
        <f>_xlfn.XLOOKUP($A3387,[3]【2026年03月度_全社】RFM客層一覧表データ!$A:$A,[3]【2026年03月度_全社】RFM客層一覧表データ!C:C,"",0)</f>
        <v/>
      </c>
      <c r="G3387" s="183" t="str">
        <f>_xlfn.XLOOKUP($A3387,[3]【2026年03月度_全社】RFM客層一覧表データ!$A:$A,[3]【2026年03月度_全社】RFM客層一覧表データ!D:D,"",0)</f>
        <v/>
      </c>
      <c r="H3387" s="183" t="str">
        <f>_xlfn.XLOOKUP($A3387,[3]【2026年03月度_全社】RFM客層一覧表データ!$A:$A,[3]【2026年03月度_全社】RFM客層一覧表データ!E:E,"",0)</f>
        <v/>
      </c>
      <c r="I3387" s="183" t="str">
        <f>_xlfn.XLOOKUP($A3387,[3]【2026年03月度_全社】RFM客層一覧表データ!$A:$A,[3]【2026年03月度_全社】RFM客層一覧表データ!F:F,"",0)</f>
        <v/>
      </c>
      <c r="J3387" s="183">
        <v>0</v>
      </c>
      <c r="K3387" s="183">
        <v>0</v>
      </c>
      <c r="L3387" s="183">
        <v>0</v>
      </c>
      <c r="M3387" s="183">
        <v>0</v>
      </c>
      <c r="N3387" s="183">
        <v>0</v>
      </c>
      <c r="O3387" s="183">
        <v>0</v>
      </c>
      <c r="P3387" s="183">
        <v>0</v>
      </c>
      <c r="Q3387" s="183">
        <v>0</v>
      </c>
      <c r="R3387" s="183">
        <v>0</v>
      </c>
      <c r="S3387" s="183">
        <v>0</v>
      </c>
      <c r="T3387" s="183">
        <v>0</v>
      </c>
      <c r="U3387" s="183">
        <v>0</v>
      </c>
      <c r="V3387" s="183">
        <v>0</v>
      </c>
      <c r="W3387" s="183">
        <v>0</v>
      </c>
      <c r="X3387" s="183">
        <v>0</v>
      </c>
      <c r="Y3387" s="183">
        <v>0</v>
      </c>
    </row>
    <row r="3388" spans="1:25" x14ac:dyDescent="0.2">
      <c r="A3388" s="184">
        <v>12552907</v>
      </c>
      <c r="B3388" s="183" t="str">
        <f>[1]店マスタ!B3387</f>
        <v>小笠原電器</v>
      </c>
      <c r="C3388" s="183">
        <v>2.5</v>
      </c>
      <c r="D3388" s="183">
        <v>2.5</v>
      </c>
      <c r="E3388" s="183">
        <f>_xlfn.XLOOKUP(A3388,[2]Sheet1!$R:$R,[2]Sheet1!$AB:$AB,"",0)</f>
        <v>2.5</v>
      </c>
      <c r="F3388" s="183">
        <f>_xlfn.XLOOKUP($A3388,[3]【2026年03月度_全社】RFM客層一覧表データ!$A:$A,[3]【2026年03月度_全社】RFM客層一覧表データ!C:C,"",0)</f>
        <v>358</v>
      </c>
      <c r="G3388" s="183">
        <f>_xlfn.XLOOKUP($A3388,[3]【2026年03月度_全社】RFM客層一覧表データ!$A:$A,[3]【2026年03月度_全社】RFM客層一覧表データ!D:D,"",0)</f>
        <v>185</v>
      </c>
      <c r="H3388" s="183">
        <f>_xlfn.XLOOKUP($A3388,[3]【2026年03月度_全社】RFM客層一覧表データ!$A:$A,[3]【2026年03月度_全社】RFM客層一覧表データ!E:E,"",0)</f>
        <v>216</v>
      </c>
      <c r="I3388" s="183">
        <f>_xlfn.XLOOKUP($A3388,[3]【2026年03月度_全社】RFM客層一覧表データ!$A:$A,[3]【2026年03月度_全社】RFM客層一覧表データ!F:F,"",0)</f>
        <v>25</v>
      </c>
      <c r="J3388" s="183">
        <v>367</v>
      </c>
      <c r="K3388" s="183">
        <v>168</v>
      </c>
      <c r="L3388" s="183">
        <v>215</v>
      </c>
      <c r="M3388" s="183">
        <v>19</v>
      </c>
      <c r="N3388" s="183">
        <v>371</v>
      </c>
      <c r="O3388" s="183">
        <v>175</v>
      </c>
      <c r="P3388" s="183">
        <v>228</v>
      </c>
      <c r="Q3388" s="183">
        <v>15</v>
      </c>
      <c r="R3388" s="183">
        <v>399</v>
      </c>
      <c r="S3388" s="183">
        <v>182</v>
      </c>
      <c r="T3388" s="183">
        <v>230</v>
      </c>
      <c r="U3388" s="183">
        <v>20</v>
      </c>
      <c r="V3388" s="183">
        <v>424</v>
      </c>
      <c r="W3388" s="183">
        <v>185</v>
      </c>
      <c r="X3388" s="183">
        <v>237</v>
      </c>
      <c r="Y3388" s="183">
        <v>26</v>
      </c>
    </row>
    <row r="3389" spans="1:25" x14ac:dyDescent="0.2">
      <c r="A3389" s="184">
        <v>12553001</v>
      </c>
      <c r="B3389" s="183" t="str">
        <f>[1]店マスタ!B3388</f>
        <v>イマイ　ラジオ</v>
      </c>
      <c r="C3389" s="183">
        <v>2.5</v>
      </c>
      <c r="D3389" s="183">
        <v>2.5</v>
      </c>
      <c r="E3389" s="183">
        <f>_xlfn.XLOOKUP(A3389,[2]Sheet1!$R:$R,[2]Sheet1!$AB:$AB,"",0)</f>
        <v>2.5</v>
      </c>
      <c r="F3389" s="183">
        <f>_xlfn.XLOOKUP($A3389,[3]【2026年03月度_全社】RFM客層一覧表データ!$A:$A,[3]【2026年03月度_全社】RFM客層一覧表データ!C:C,"",0)</f>
        <v>592</v>
      </c>
      <c r="G3389" s="183">
        <f>_xlfn.XLOOKUP($A3389,[3]【2026年03月度_全社】RFM客層一覧表データ!$A:$A,[3]【2026年03月度_全社】RFM客層一覧表データ!D:D,"",0)</f>
        <v>269</v>
      </c>
      <c r="H3389" s="183">
        <f>_xlfn.XLOOKUP($A3389,[3]【2026年03月度_全社】RFM客層一覧表データ!$A:$A,[3]【2026年03月度_全社】RFM客層一覧表データ!E:E,"",0)</f>
        <v>353</v>
      </c>
      <c r="I3389" s="183">
        <f>_xlfn.XLOOKUP($A3389,[3]【2026年03月度_全社】RFM客層一覧表データ!$A:$A,[3]【2026年03月度_全社】RFM客層一覧表データ!F:F,"",0)</f>
        <v>29</v>
      </c>
      <c r="J3389" s="183">
        <v>609</v>
      </c>
      <c r="K3389" s="183">
        <v>287</v>
      </c>
      <c r="L3389" s="183">
        <v>362</v>
      </c>
      <c r="M3389" s="183">
        <v>34</v>
      </c>
      <c r="N3389" s="183">
        <v>621</v>
      </c>
      <c r="O3389" s="183">
        <v>306</v>
      </c>
      <c r="P3389" s="183">
        <v>369</v>
      </c>
      <c r="Q3389" s="183">
        <v>27</v>
      </c>
      <c r="R3389" s="183">
        <v>636</v>
      </c>
      <c r="S3389" s="183">
        <v>315</v>
      </c>
      <c r="T3389" s="183">
        <v>378</v>
      </c>
      <c r="U3389" s="183">
        <v>40</v>
      </c>
      <c r="V3389" s="183">
        <v>641</v>
      </c>
      <c r="W3389" s="183">
        <v>303</v>
      </c>
      <c r="X3389" s="183">
        <v>385</v>
      </c>
      <c r="Y3389" s="183">
        <v>28</v>
      </c>
    </row>
    <row r="3390" spans="1:25" x14ac:dyDescent="0.2">
      <c r="A3390" s="184">
        <v>12553006</v>
      </c>
      <c r="B3390" s="183" t="str">
        <f>[1]店マスタ!B3389</f>
        <v>北田電器　株式会社</v>
      </c>
      <c r="C3390" s="183">
        <v>4</v>
      </c>
      <c r="D3390" s="183">
        <v>4</v>
      </c>
      <c r="E3390" s="183">
        <f>_xlfn.XLOOKUP(A3390,[2]Sheet1!$R:$R,[2]Sheet1!$AB:$AB,"",0)</f>
        <v>4.5</v>
      </c>
      <c r="F3390" s="183">
        <f>_xlfn.XLOOKUP($A3390,[3]【2026年03月度_全社】RFM客層一覧表データ!$A:$A,[3]【2026年03月度_全社】RFM客層一覧表データ!C:C,"",0)</f>
        <v>857</v>
      </c>
      <c r="G3390" s="183">
        <f>_xlfn.XLOOKUP($A3390,[3]【2026年03月度_全社】RFM客層一覧表データ!$A:$A,[3]【2026年03月度_全社】RFM客層一覧表データ!D:D,"",0)</f>
        <v>370</v>
      </c>
      <c r="H3390" s="183">
        <f>_xlfn.XLOOKUP($A3390,[3]【2026年03月度_全社】RFM客層一覧表データ!$A:$A,[3]【2026年03月度_全社】RFM客層一覧表データ!E:E,"",0)</f>
        <v>427</v>
      </c>
      <c r="I3390" s="183">
        <f>_xlfn.XLOOKUP($A3390,[3]【2026年03月度_全社】RFM客層一覧表データ!$A:$A,[3]【2026年03月度_全社】RFM客層一覧表データ!F:F,"",0)</f>
        <v>60</v>
      </c>
      <c r="J3390" s="183">
        <v>856</v>
      </c>
      <c r="K3390" s="183">
        <v>388</v>
      </c>
      <c r="L3390" s="183">
        <v>434</v>
      </c>
      <c r="M3390" s="183">
        <v>57</v>
      </c>
      <c r="N3390" s="183">
        <v>864</v>
      </c>
      <c r="O3390" s="183">
        <v>384</v>
      </c>
      <c r="P3390" s="183">
        <v>441</v>
      </c>
      <c r="Q3390" s="183">
        <v>64</v>
      </c>
      <c r="R3390" s="183">
        <v>867</v>
      </c>
      <c r="S3390" s="183">
        <v>403</v>
      </c>
      <c r="T3390" s="183">
        <v>454</v>
      </c>
      <c r="U3390" s="183">
        <v>57</v>
      </c>
      <c r="V3390" s="183">
        <v>860</v>
      </c>
      <c r="W3390" s="183">
        <v>405</v>
      </c>
      <c r="X3390" s="183">
        <v>454</v>
      </c>
      <c r="Y3390" s="183">
        <v>55</v>
      </c>
    </row>
    <row r="3391" spans="1:25" x14ac:dyDescent="0.2">
      <c r="A3391" s="184">
        <v>12553012</v>
      </c>
      <c r="B3391" s="183" t="str">
        <f>[1]店マスタ!B3390</f>
        <v>有限会社　梅田電器</v>
      </c>
      <c r="C3391" s="183">
        <v>3</v>
      </c>
      <c r="D3391" s="183">
        <v>2.5</v>
      </c>
      <c r="E3391" s="183">
        <f>_xlfn.XLOOKUP(A3391,[2]Sheet1!$R:$R,[2]Sheet1!$AB:$AB,"",0)</f>
        <v>2.5</v>
      </c>
      <c r="F3391" s="183">
        <f>_xlfn.XLOOKUP($A3391,[3]【2026年03月度_全社】RFM客層一覧表データ!$A:$A,[3]【2026年03月度_全社】RFM客層一覧表データ!C:C,"",0)</f>
        <v>456</v>
      </c>
      <c r="G3391" s="183">
        <f>_xlfn.XLOOKUP($A3391,[3]【2026年03月度_全社】RFM客層一覧表データ!$A:$A,[3]【2026年03月度_全社】RFM客層一覧表データ!D:D,"",0)</f>
        <v>185</v>
      </c>
      <c r="H3391" s="183">
        <f>_xlfn.XLOOKUP($A3391,[3]【2026年03月度_全社】RFM客層一覧表データ!$A:$A,[3]【2026年03月度_全社】RFM客層一覧表データ!E:E,"",0)</f>
        <v>231</v>
      </c>
      <c r="I3391" s="183">
        <f>_xlfn.XLOOKUP($A3391,[3]【2026年03月度_全社】RFM客層一覧表データ!$A:$A,[3]【2026年03月度_全社】RFM客層一覧表データ!F:F,"",0)</f>
        <v>29</v>
      </c>
      <c r="J3391" s="183">
        <v>464</v>
      </c>
      <c r="K3391" s="183">
        <v>189</v>
      </c>
      <c r="L3391" s="183">
        <v>230</v>
      </c>
      <c r="M3391" s="183">
        <v>31</v>
      </c>
      <c r="N3391" s="183">
        <v>466</v>
      </c>
      <c r="O3391" s="183">
        <v>210</v>
      </c>
      <c r="P3391" s="183">
        <v>232</v>
      </c>
      <c r="Q3391" s="183">
        <v>31</v>
      </c>
      <c r="R3391" s="183">
        <v>487</v>
      </c>
      <c r="S3391" s="183">
        <v>218</v>
      </c>
      <c r="T3391" s="183">
        <v>227</v>
      </c>
      <c r="U3391" s="183">
        <v>34</v>
      </c>
      <c r="V3391" s="183">
        <v>483</v>
      </c>
      <c r="W3391" s="183">
        <v>220</v>
      </c>
      <c r="X3391" s="183">
        <v>225</v>
      </c>
      <c r="Y3391" s="183">
        <v>41</v>
      </c>
    </row>
    <row r="3392" spans="1:25" x14ac:dyDescent="0.2">
      <c r="A3392" s="184">
        <v>12553297</v>
      </c>
      <c r="B3392" s="183" t="str">
        <f>[1]店マスタ!B3391</f>
        <v>今村電化社</v>
      </c>
      <c r="C3392" s="183">
        <v>3</v>
      </c>
      <c r="D3392" s="183">
        <v>2.5</v>
      </c>
      <c r="E3392" s="183">
        <f>_xlfn.XLOOKUP(A3392,[2]Sheet1!$R:$R,[2]Sheet1!$AB:$AB,"",0)</f>
        <v>2.5</v>
      </c>
      <c r="F3392" s="183">
        <f>_xlfn.XLOOKUP($A3392,[3]【2026年03月度_全社】RFM客層一覧表データ!$A:$A,[3]【2026年03月度_全社】RFM客層一覧表データ!C:C,"",0)</f>
        <v>814</v>
      </c>
      <c r="G3392" s="183">
        <f>_xlfn.XLOOKUP($A3392,[3]【2026年03月度_全社】RFM客層一覧表データ!$A:$A,[3]【2026年03月度_全社】RFM客層一覧表データ!D:D,"",0)</f>
        <v>413</v>
      </c>
      <c r="H3392" s="183">
        <f>_xlfn.XLOOKUP($A3392,[3]【2026年03月度_全社】RFM客層一覧表データ!$A:$A,[3]【2026年03月度_全社】RFM客層一覧表データ!E:E,"",0)</f>
        <v>458</v>
      </c>
      <c r="I3392" s="183">
        <f>_xlfn.XLOOKUP($A3392,[3]【2026年03月度_全社】RFM客層一覧表データ!$A:$A,[3]【2026年03月度_全社】RFM客層一覧表データ!F:F,"",0)</f>
        <v>64</v>
      </c>
      <c r="J3392" s="183">
        <v>805</v>
      </c>
      <c r="K3392" s="183">
        <v>378</v>
      </c>
      <c r="L3392" s="183">
        <v>452</v>
      </c>
      <c r="M3392" s="183">
        <v>61</v>
      </c>
      <c r="N3392" s="183">
        <v>836</v>
      </c>
      <c r="O3392" s="183">
        <v>384</v>
      </c>
      <c r="P3392" s="183">
        <v>464</v>
      </c>
      <c r="Q3392" s="183">
        <v>51</v>
      </c>
      <c r="R3392" s="183">
        <v>831</v>
      </c>
      <c r="S3392" s="183">
        <v>368</v>
      </c>
      <c r="T3392" s="183">
        <v>477</v>
      </c>
      <c r="U3392" s="183">
        <v>47</v>
      </c>
      <c r="V3392" s="183">
        <v>837</v>
      </c>
      <c r="W3392" s="183">
        <v>395</v>
      </c>
      <c r="X3392" s="183">
        <v>472</v>
      </c>
      <c r="Y3392" s="183">
        <v>46</v>
      </c>
    </row>
    <row r="3393" spans="1:25" x14ac:dyDescent="0.2">
      <c r="A3393" s="184">
        <v>12553316</v>
      </c>
      <c r="B3393" s="183" t="str">
        <f>[1]店マスタ!B3392</f>
        <v>土山電機</v>
      </c>
      <c r="C3393" s="183">
        <v>2.5</v>
      </c>
      <c r="D3393" s="183">
        <v>2.5</v>
      </c>
      <c r="E3393" s="183" t="str">
        <f>_xlfn.XLOOKUP(A3393,[2]Sheet1!$R:$R,[2]Sheet1!$AB:$AB,"",0)</f>
        <v/>
      </c>
      <c r="F3393" s="183" t="str">
        <f>_xlfn.XLOOKUP($A3393,[3]【2026年03月度_全社】RFM客層一覧表データ!$A:$A,[3]【2026年03月度_全社】RFM客層一覧表データ!C:C,"",0)</f>
        <v/>
      </c>
      <c r="G3393" s="183" t="str">
        <f>_xlfn.XLOOKUP($A3393,[3]【2026年03月度_全社】RFM客層一覧表データ!$A:$A,[3]【2026年03月度_全社】RFM客層一覧表データ!D:D,"",0)</f>
        <v/>
      </c>
      <c r="H3393" s="183" t="str">
        <f>_xlfn.XLOOKUP($A3393,[3]【2026年03月度_全社】RFM客層一覧表データ!$A:$A,[3]【2026年03月度_全社】RFM客層一覧表データ!E:E,"",0)</f>
        <v/>
      </c>
      <c r="I3393" s="183" t="str">
        <f>_xlfn.XLOOKUP($A3393,[3]【2026年03月度_全社】RFM客層一覧表データ!$A:$A,[3]【2026年03月度_全社】RFM客層一覧表データ!F:F,"",0)</f>
        <v/>
      </c>
      <c r="J3393" s="183">
        <v>0</v>
      </c>
      <c r="K3393" s="183">
        <v>0</v>
      </c>
      <c r="L3393" s="183">
        <v>0</v>
      </c>
      <c r="M3393" s="183">
        <v>0</v>
      </c>
      <c r="N3393" s="183">
        <v>0</v>
      </c>
      <c r="O3393" s="183">
        <v>0</v>
      </c>
      <c r="P3393" s="183">
        <v>0</v>
      </c>
      <c r="Q3393" s="183">
        <v>0</v>
      </c>
      <c r="R3393" s="183">
        <v>0</v>
      </c>
      <c r="S3393" s="183">
        <v>0</v>
      </c>
      <c r="T3393" s="183">
        <v>0</v>
      </c>
      <c r="U3393" s="183">
        <v>0</v>
      </c>
      <c r="V3393" s="183">
        <v>0</v>
      </c>
      <c r="W3393" s="183">
        <v>0</v>
      </c>
      <c r="X3393" s="183">
        <v>0</v>
      </c>
      <c r="Y3393" s="183">
        <v>0</v>
      </c>
    </row>
    <row r="3394" spans="1:25" x14ac:dyDescent="0.2">
      <c r="A3394" s="184">
        <v>12553905</v>
      </c>
      <c r="B3394" s="183" t="str">
        <f>[1]店マスタ!B3393</f>
        <v>岩井電化</v>
      </c>
      <c r="C3394" s="183">
        <v>1.5</v>
      </c>
      <c r="D3394" s="183">
        <v>1.5</v>
      </c>
      <c r="E3394" s="183" t="str">
        <f>_xlfn.XLOOKUP(A3394,[2]Sheet1!$R:$R,[2]Sheet1!$AB:$AB,"",0)</f>
        <v/>
      </c>
      <c r="F3394" s="183" t="str">
        <f>_xlfn.XLOOKUP($A3394,[3]【2026年03月度_全社】RFM客層一覧表データ!$A:$A,[3]【2026年03月度_全社】RFM客層一覧表データ!C:C,"",0)</f>
        <v/>
      </c>
      <c r="G3394" s="183" t="str">
        <f>_xlfn.XLOOKUP($A3394,[3]【2026年03月度_全社】RFM客層一覧表データ!$A:$A,[3]【2026年03月度_全社】RFM客層一覧表データ!D:D,"",0)</f>
        <v/>
      </c>
      <c r="H3394" s="183" t="str">
        <f>_xlfn.XLOOKUP($A3394,[3]【2026年03月度_全社】RFM客層一覧表データ!$A:$A,[3]【2026年03月度_全社】RFM客層一覧表データ!E:E,"",0)</f>
        <v/>
      </c>
      <c r="I3394" s="183" t="str">
        <f>_xlfn.XLOOKUP($A3394,[3]【2026年03月度_全社】RFM客層一覧表データ!$A:$A,[3]【2026年03月度_全社】RFM客層一覧表データ!F:F,"",0)</f>
        <v/>
      </c>
      <c r="J3394" s="183">
        <v>0</v>
      </c>
      <c r="K3394" s="183">
        <v>0</v>
      </c>
      <c r="L3394" s="183">
        <v>0</v>
      </c>
      <c r="M3394" s="183">
        <v>0</v>
      </c>
      <c r="N3394" s="183">
        <v>0</v>
      </c>
      <c r="O3394" s="183">
        <v>0</v>
      </c>
      <c r="P3394" s="183">
        <v>0</v>
      </c>
      <c r="Q3394" s="183">
        <v>0</v>
      </c>
      <c r="R3394" s="183">
        <v>0</v>
      </c>
      <c r="S3394" s="183">
        <v>0</v>
      </c>
      <c r="T3394" s="183">
        <v>0</v>
      </c>
      <c r="U3394" s="183">
        <v>0</v>
      </c>
      <c r="V3394" s="183">
        <v>0</v>
      </c>
      <c r="W3394" s="183">
        <v>0</v>
      </c>
      <c r="X3394" s="183">
        <v>0</v>
      </c>
      <c r="Y3394" s="183">
        <v>0</v>
      </c>
    </row>
    <row r="3395" spans="1:25" x14ac:dyDescent="0.2">
      <c r="A3395" s="184">
        <v>12554005</v>
      </c>
      <c r="B3395" s="183" t="str">
        <f>[1]店マスタ!B3394</f>
        <v>株式会社ナイスプラザニシモト</v>
      </c>
      <c r="C3395" s="183">
        <v>5</v>
      </c>
      <c r="D3395" s="183">
        <v>5</v>
      </c>
      <c r="E3395" s="183">
        <f>_xlfn.XLOOKUP(A3395,[2]Sheet1!$R:$R,[2]Sheet1!$AB:$AB,"",0)</f>
        <v>5.5</v>
      </c>
      <c r="F3395" s="183">
        <f>_xlfn.XLOOKUP($A3395,[3]【2026年03月度_全社】RFM客層一覧表データ!$A:$A,[3]【2026年03月度_全社】RFM客層一覧表データ!C:C,"",0)</f>
        <v>1351</v>
      </c>
      <c r="G3395" s="183">
        <f>_xlfn.XLOOKUP($A3395,[3]【2026年03月度_全社】RFM客層一覧表データ!$A:$A,[3]【2026年03月度_全社】RFM客層一覧表データ!D:D,"",0)</f>
        <v>592</v>
      </c>
      <c r="H3395" s="183">
        <f>_xlfn.XLOOKUP($A3395,[3]【2026年03月度_全社】RFM客層一覧表データ!$A:$A,[3]【2026年03月度_全社】RFM客層一覧表データ!E:E,"",0)</f>
        <v>597</v>
      </c>
      <c r="I3395" s="183">
        <f>_xlfn.XLOOKUP($A3395,[3]【2026年03月度_全社】RFM客層一覧表データ!$A:$A,[3]【2026年03月度_全社】RFM客層一覧表データ!F:F,"",0)</f>
        <v>134</v>
      </c>
      <c r="J3395" s="183">
        <v>1331</v>
      </c>
      <c r="K3395" s="183">
        <v>588</v>
      </c>
      <c r="L3395" s="183">
        <v>592</v>
      </c>
      <c r="M3395" s="183">
        <v>119</v>
      </c>
      <c r="N3395" s="183">
        <v>1303</v>
      </c>
      <c r="O3395" s="183">
        <v>508</v>
      </c>
      <c r="P3395" s="183">
        <v>583</v>
      </c>
      <c r="Q3395" s="183">
        <v>98</v>
      </c>
      <c r="R3395" s="183">
        <v>1301</v>
      </c>
      <c r="S3395" s="183">
        <v>537</v>
      </c>
      <c r="T3395" s="183">
        <v>585</v>
      </c>
      <c r="U3395" s="183">
        <v>90</v>
      </c>
      <c r="V3395" s="183">
        <v>1326</v>
      </c>
      <c r="W3395" s="183">
        <v>547</v>
      </c>
      <c r="X3395" s="183">
        <v>584</v>
      </c>
      <c r="Y3395" s="183">
        <v>91</v>
      </c>
    </row>
    <row r="3396" spans="1:25" x14ac:dyDescent="0.2">
      <c r="A3396" s="184">
        <v>12554024</v>
      </c>
      <c r="B3396" s="183" t="str">
        <f>[1]店マスタ!B3395</f>
        <v>パナランド　あい</v>
      </c>
      <c r="C3396" s="183">
        <v>2.5</v>
      </c>
      <c r="D3396" s="183">
        <v>1.5</v>
      </c>
      <c r="E3396" s="183">
        <f>_xlfn.XLOOKUP(A3396,[2]Sheet1!$R:$R,[2]Sheet1!$AB:$AB,"",0)</f>
        <v>1.5</v>
      </c>
      <c r="F3396" s="183">
        <f>_xlfn.XLOOKUP($A3396,[3]【2026年03月度_全社】RFM客層一覧表データ!$A:$A,[3]【2026年03月度_全社】RFM客層一覧表データ!C:C,"",0)</f>
        <v>419</v>
      </c>
      <c r="G3396" s="183">
        <f>_xlfn.XLOOKUP($A3396,[3]【2026年03月度_全社】RFM客層一覧表データ!$A:$A,[3]【2026年03月度_全社】RFM客層一覧表データ!D:D,"",0)</f>
        <v>149</v>
      </c>
      <c r="H3396" s="183">
        <f>_xlfn.XLOOKUP($A3396,[3]【2026年03月度_全社】RFM客層一覧表データ!$A:$A,[3]【2026年03月度_全社】RFM客層一覧表データ!E:E,"",0)</f>
        <v>229</v>
      </c>
      <c r="I3396" s="183">
        <f>_xlfn.XLOOKUP($A3396,[3]【2026年03月度_全社】RFM客層一覧表データ!$A:$A,[3]【2026年03月度_全社】RFM客層一覧表データ!F:F,"",0)</f>
        <v>13</v>
      </c>
      <c r="J3396" s="183">
        <v>450</v>
      </c>
      <c r="K3396" s="183">
        <v>163</v>
      </c>
      <c r="L3396" s="183">
        <v>256</v>
      </c>
      <c r="M3396" s="183">
        <v>12</v>
      </c>
      <c r="N3396" s="183">
        <v>465</v>
      </c>
      <c r="O3396" s="183">
        <v>186</v>
      </c>
      <c r="P3396" s="183">
        <v>265</v>
      </c>
      <c r="Q3396" s="183">
        <v>16</v>
      </c>
      <c r="R3396" s="183">
        <v>491</v>
      </c>
      <c r="S3396" s="183">
        <v>221</v>
      </c>
      <c r="T3396" s="183">
        <v>269</v>
      </c>
      <c r="U3396" s="183">
        <v>13</v>
      </c>
      <c r="V3396" s="183">
        <v>544</v>
      </c>
      <c r="W3396" s="183">
        <v>236</v>
      </c>
      <c r="X3396" s="183">
        <v>286</v>
      </c>
      <c r="Y3396" s="183">
        <v>25</v>
      </c>
    </row>
    <row r="3397" spans="1:25" x14ac:dyDescent="0.2">
      <c r="A3397" s="184">
        <v>12554324</v>
      </c>
      <c r="B3397" s="183" t="str">
        <f>[1]店マスタ!B3396</f>
        <v>いかりでんき</v>
      </c>
      <c r="C3397" s="183">
        <v>1.5</v>
      </c>
      <c r="D3397" s="183">
        <v>1.5</v>
      </c>
      <c r="E3397" s="183" t="str">
        <f>_xlfn.XLOOKUP(A3397,[2]Sheet1!$R:$R,[2]Sheet1!$AB:$AB,"",0)</f>
        <v/>
      </c>
      <c r="F3397" s="183" t="str">
        <f>_xlfn.XLOOKUP($A3397,[3]【2026年03月度_全社】RFM客層一覧表データ!$A:$A,[3]【2026年03月度_全社】RFM客層一覧表データ!C:C,"",0)</f>
        <v/>
      </c>
      <c r="G3397" s="183" t="str">
        <f>_xlfn.XLOOKUP($A3397,[3]【2026年03月度_全社】RFM客層一覧表データ!$A:$A,[3]【2026年03月度_全社】RFM客層一覧表データ!D:D,"",0)</f>
        <v/>
      </c>
      <c r="H3397" s="183" t="str">
        <f>_xlfn.XLOOKUP($A3397,[3]【2026年03月度_全社】RFM客層一覧表データ!$A:$A,[3]【2026年03月度_全社】RFM客層一覧表データ!E:E,"",0)</f>
        <v/>
      </c>
      <c r="I3397" s="183" t="str">
        <f>_xlfn.XLOOKUP($A3397,[3]【2026年03月度_全社】RFM客層一覧表データ!$A:$A,[3]【2026年03月度_全社】RFM客層一覧表データ!F:F,"",0)</f>
        <v/>
      </c>
      <c r="J3397" s="183">
        <v>0</v>
      </c>
      <c r="K3397" s="183">
        <v>0</v>
      </c>
      <c r="L3397" s="183">
        <v>0</v>
      </c>
      <c r="M3397" s="183">
        <v>0</v>
      </c>
      <c r="N3397" s="183">
        <v>0</v>
      </c>
      <c r="O3397" s="183">
        <v>0</v>
      </c>
      <c r="P3397" s="183">
        <v>0</v>
      </c>
      <c r="Q3397" s="183">
        <v>0</v>
      </c>
      <c r="R3397" s="183">
        <v>0</v>
      </c>
      <c r="S3397" s="183">
        <v>0</v>
      </c>
      <c r="T3397" s="183">
        <v>0</v>
      </c>
      <c r="U3397" s="183">
        <v>0</v>
      </c>
      <c r="V3397" s="183">
        <v>0</v>
      </c>
      <c r="W3397" s="183">
        <v>0</v>
      </c>
      <c r="X3397" s="183">
        <v>0</v>
      </c>
      <c r="Y3397" s="183">
        <v>0</v>
      </c>
    </row>
    <row r="3398" spans="1:25" x14ac:dyDescent="0.2">
      <c r="A3398" s="184">
        <v>12554367</v>
      </c>
      <c r="B3398" s="183" t="str">
        <f>[1]店マスタ!B3397</f>
        <v>有限会社　山田電気</v>
      </c>
      <c r="C3398" s="183">
        <v>4.5</v>
      </c>
      <c r="D3398" s="183">
        <v>4.5</v>
      </c>
      <c r="E3398" s="183">
        <f>_xlfn.XLOOKUP(A3398,[2]Sheet1!$R:$R,[2]Sheet1!$AB:$AB,"",0)</f>
        <v>5</v>
      </c>
      <c r="F3398" s="183">
        <f>_xlfn.XLOOKUP($A3398,[3]【2026年03月度_全社】RFM客層一覧表データ!$A:$A,[3]【2026年03月度_全社】RFM客層一覧表データ!C:C,"",0)</f>
        <v>867</v>
      </c>
      <c r="G3398" s="183">
        <f>_xlfn.XLOOKUP($A3398,[3]【2026年03月度_全社】RFM客層一覧表データ!$A:$A,[3]【2026年03月度_全社】RFM客層一覧表データ!D:D,"",0)</f>
        <v>395</v>
      </c>
      <c r="H3398" s="183">
        <f>_xlfn.XLOOKUP($A3398,[3]【2026年03月度_全社】RFM客層一覧表データ!$A:$A,[3]【2026年03月度_全社】RFM客層一覧表データ!E:E,"",0)</f>
        <v>464</v>
      </c>
      <c r="I3398" s="183">
        <f>_xlfn.XLOOKUP($A3398,[3]【2026年03月度_全社】RFM客層一覧表データ!$A:$A,[3]【2026年03月度_全社】RFM客層一覧表データ!F:F,"",0)</f>
        <v>56</v>
      </c>
      <c r="J3398" s="183">
        <v>868</v>
      </c>
      <c r="K3398" s="183">
        <v>444</v>
      </c>
      <c r="L3398" s="183">
        <v>472</v>
      </c>
      <c r="M3398" s="183">
        <v>76</v>
      </c>
      <c r="N3398" s="183">
        <v>829</v>
      </c>
      <c r="O3398" s="183">
        <v>418</v>
      </c>
      <c r="P3398" s="183">
        <v>469</v>
      </c>
      <c r="Q3398" s="183">
        <v>70</v>
      </c>
      <c r="R3398" s="183">
        <v>806</v>
      </c>
      <c r="S3398" s="183">
        <v>426</v>
      </c>
      <c r="T3398" s="183">
        <v>471</v>
      </c>
      <c r="U3398" s="183">
        <v>65</v>
      </c>
      <c r="V3398" s="183">
        <v>787</v>
      </c>
      <c r="W3398" s="183">
        <v>400</v>
      </c>
      <c r="X3398" s="183">
        <v>471</v>
      </c>
      <c r="Y3398" s="183">
        <v>63</v>
      </c>
    </row>
    <row r="3399" spans="1:25" x14ac:dyDescent="0.2">
      <c r="A3399" s="184">
        <v>12555006</v>
      </c>
      <c r="B3399" s="183" t="str">
        <f>[1]店マスタ!B3398</f>
        <v>ハシモト電器</v>
      </c>
      <c r="C3399" s="183">
        <v>2</v>
      </c>
      <c r="D3399" s="183">
        <v>2</v>
      </c>
      <c r="E3399" s="183">
        <f>_xlfn.XLOOKUP(A3399,[2]Sheet1!$R:$R,[2]Sheet1!$AB:$AB,"",0)</f>
        <v>2.5</v>
      </c>
      <c r="F3399" s="183">
        <f>_xlfn.XLOOKUP($A3399,[3]【2026年03月度_全社】RFM客層一覧表データ!$A:$A,[3]【2026年03月度_全社】RFM客層一覧表データ!C:C,"",0)</f>
        <v>479</v>
      </c>
      <c r="G3399" s="183">
        <f>_xlfn.XLOOKUP($A3399,[3]【2026年03月度_全社】RFM客層一覧表データ!$A:$A,[3]【2026年03月度_全社】RFM客層一覧表データ!D:D,"",0)</f>
        <v>154</v>
      </c>
      <c r="H3399" s="183">
        <f>_xlfn.XLOOKUP($A3399,[3]【2026年03月度_全社】RFM客層一覧表データ!$A:$A,[3]【2026年03月度_全社】RFM客層一覧表データ!E:E,"",0)</f>
        <v>235</v>
      </c>
      <c r="I3399" s="183">
        <f>_xlfn.XLOOKUP($A3399,[3]【2026年03月度_全社】RFM客層一覧表データ!$A:$A,[3]【2026年03月度_全社】RFM客層一覧表データ!F:F,"",0)</f>
        <v>21</v>
      </c>
      <c r="J3399" s="183">
        <v>502</v>
      </c>
      <c r="K3399" s="183">
        <v>188</v>
      </c>
      <c r="L3399" s="183">
        <v>258</v>
      </c>
      <c r="M3399" s="183">
        <v>27</v>
      </c>
      <c r="N3399" s="183">
        <v>504</v>
      </c>
      <c r="O3399" s="183">
        <v>192</v>
      </c>
      <c r="P3399" s="183">
        <v>265</v>
      </c>
      <c r="Q3399" s="183">
        <v>37</v>
      </c>
      <c r="R3399" s="183">
        <v>512</v>
      </c>
      <c r="S3399" s="183">
        <v>213</v>
      </c>
      <c r="T3399" s="183">
        <v>276</v>
      </c>
      <c r="U3399" s="183">
        <v>32</v>
      </c>
      <c r="V3399" s="183">
        <v>522</v>
      </c>
      <c r="W3399" s="183">
        <v>232</v>
      </c>
      <c r="X3399" s="183">
        <v>265</v>
      </c>
      <c r="Y3399" s="183">
        <v>31</v>
      </c>
    </row>
    <row r="3400" spans="1:25" x14ac:dyDescent="0.2">
      <c r="A3400" s="184">
        <v>12555145</v>
      </c>
      <c r="B3400" s="183" t="str">
        <f>[1]店マスタ!B3399</f>
        <v>有限会社　デンエイシャ</v>
      </c>
      <c r="C3400" s="183">
        <v>2</v>
      </c>
      <c r="D3400" s="183">
        <v>1.5</v>
      </c>
      <c r="E3400" s="183">
        <f>_xlfn.XLOOKUP(A3400,[2]Sheet1!$R:$R,[2]Sheet1!$AB:$AB,"",0)</f>
        <v>1.5</v>
      </c>
      <c r="F3400" s="183">
        <f>_xlfn.XLOOKUP($A3400,[3]【2026年03月度_全社】RFM客層一覧表データ!$A:$A,[3]【2026年03月度_全社】RFM客層一覧表データ!C:C,"",0)</f>
        <v>544</v>
      </c>
      <c r="G3400" s="183">
        <f>_xlfn.XLOOKUP($A3400,[3]【2026年03月度_全社】RFM客層一覧表データ!$A:$A,[3]【2026年03月度_全社】RFM客層一覧表データ!D:D,"",0)</f>
        <v>211</v>
      </c>
      <c r="H3400" s="183">
        <f>_xlfn.XLOOKUP($A3400,[3]【2026年03月度_全社】RFM客層一覧表データ!$A:$A,[3]【2026年03月度_全社】RFM客層一覧表データ!E:E,"",0)</f>
        <v>286</v>
      </c>
      <c r="I3400" s="183">
        <f>_xlfn.XLOOKUP($A3400,[3]【2026年03月度_全社】RFM客層一覧表データ!$A:$A,[3]【2026年03月度_全社】RFM客層一覧表データ!F:F,"",0)</f>
        <v>35</v>
      </c>
      <c r="J3400" s="183">
        <v>561</v>
      </c>
      <c r="K3400" s="183">
        <v>209</v>
      </c>
      <c r="L3400" s="183">
        <v>314</v>
      </c>
      <c r="M3400" s="183">
        <v>20</v>
      </c>
      <c r="N3400" s="183">
        <v>590</v>
      </c>
      <c r="O3400" s="183">
        <v>235</v>
      </c>
      <c r="P3400" s="183">
        <v>327</v>
      </c>
      <c r="Q3400" s="183">
        <v>44</v>
      </c>
      <c r="R3400" s="183">
        <v>577</v>
      </c>
      <c r="S3400" s="183">
        <v>238</v>
      </c>
      <c r="T3400" s="183">
        <v>342</v>
      </c>
      <c r="U3400" s="183">
        <v>29</v>
      </c>
      <c r="V3400" s="183">
        <v>586</v>
      </c>
      <c r="W3400" s="183">
        <v>274</v>
      </c>
      <c r="X3400" s="183">
        <v>344</v>
      </c>
      <c r="Y3400" s="183">
        <v>37</v>
      </c>
    </row>
    <row r="3401" spans="1:25" x14ac:dyDescent="0.2">
      <c r="A3401" s="184">
        <v>12555290</v>
      </c>
      <c r="B3401" s="183" t="str">
        <f>[1]店マスタ!B3400</f>
        <v>リットー　電化</v>
      </c>
      <c r="C3401" s="183">
        <v>1.5</v>
      </c>
      <c r="D3401" s="183">
        <v>1.5</v>
      </c>
      <c r="E3401" s="183">
        <f>_xlfn.XLOOKUP(A3401,[2]Sheet1!$R:$R,[2]Sheet1!$AB:$AB,"",0)</f>
        <v>1.5</v>
      </c>
      <c r="F3401" s="183" t="str">
        <f>_xlfn.XLOOKUP($A3401,[3]【2026年03月度_全社】RFM客層一覧表データ!$A:$A,[3]【2026年03月度_全社】RFM客層一覧表データ!C:C,"",0)</f>
        <v/>
      </c>
      <c r="G3401" s="183" t="str">
        <f>_xlfn.XLOOKUP($A3401,[3]【2026年03月度_全社】RFM客層一覧表データ!$A:$A,[3]【2026年03月度_全社】RFM客層一覧表データ!D:D,"",0)</f>
        <v/>
      </c>
      <c r="H3401" s="183" t="str">
        <f>_xlfn.XLOOKUP($A3401,[3]【2026年03月度_全社】RFM客層一覧表データ!$A:$A,[3]【2026年03月度_全社】RFM客層一覧表データ!E:E,"",0)</f>
        <v/>
      </c>
      <c r="I3401" s="183" t="str">
        <f>_xlfn.XLOOKUP($A3401,[3]【2026年03月度_全社】RFM客層一覧表データ!$A:$A,[3]【2026年03月度_全社】RFM客層一覧表データ!F:F,"",0)</f>
        <v/>
      </c>
      <c r="J3401" s="183">
        <v>0</v>
      </c>
      <c r="K3401" s="183">
        <v>0</v>
      </c>
      <c r="L3401" s="183">
        <v>0</v>
      </c>
      <c r="M3401" s="183">
        <v>0</v>
      </c>
      <c r="N3401" s="183">
        <v>0</v>
      </c>
      <c r="O3401" s="183">
        <v>0</v>
      </c>
      <c r="P3401" s="183">
        <v>0</v>
      </c>
      <c r="Q3401" s="183">
        <v>0</v>
      </c>
      <c r="R3401" s="183">
        <v>0</v>
      </c>
      <c r="S3401" s="183">
        <v>0</v>
      </c>
      <c r="T3401" s="183">
        <v>0</v>
      </c>
      <c r="U3401" s="183">
        <v>0</v>
      </c>
      <c r="V3401" s="183">
        <v>0</v>
      </c>
      <c r="W3401" s="183">
        <v>0</v>
      </c>
      <c r="X3401" s="183">
        <v>0</v>
      </c>
      <c r="Y3401" s="183">
        <v>0</v>
      </c>
    </row>
    <row r="3402" spans="1:25" x14ac:dyDescent="0.2">
      <c r="A3402" s="184">
        <v>12556098</v>
      </c>
      <c r="B3402" s="183" t="str">
        <f>[1]店マスタ!B3401</f>
        <v>パナスコープ　ワタナベ</v>
      </c>
      <c r="C3402" s="183">
        <v>2.5</v>
      </c>
      <c r="D3402" s="183">
        <v>2.5</v>
      </c>
      <c r="E3402" s="183">
        <f>_xlfn.XLOOKUP(A3402,[2]Sheet1!$R:$R,[2]Sheet1!$AB:$AB,"",0)</f>
        <v>2.5</v>
      </c>
      <c r="F3402" s="183">
        <f>_xlfn.XLOOKUP($A3402,[3]【2026年03月度_全社】RFM客層一覧表データ!$A:$A,[3]【2026年03月度_全社】RFM客層一覧表データ!C:C,"",0)</f>
        <v>1405</v>
      </c>
      <c r="G3402" s="183">
        <f>_xlfn.XLOOKUP($A3402,[3]【2026年03月度_全社】RFM客層一覧表データ!$A:$A,[3]【2026年03月度_全社】RFM客層一覧表データ!D:D,"",0)</f>
        <v>516</v>
      </c>
      <c r="H3402" s="183">
        <f>_xlfn.XLOOKUP($A3402,[3]【2026年03月度_全社】RFM客層一覧表データ!$A:$A,[3]【2026年03月度_全社】RFM客層一覧表データ!E:E,"",0)</f>
        <v>684</v>
      </c>
      <c r="I3402" s="183">
        <f>_xlfn.XLOOKUP($A3402,[3]【2026年03月度_全社】RFM客層一覧表データ!$A:$A,[3]【2026年03月度_全社】RFM客層一覧表データ!F:F,"",0)</f>
        <v>81</v>
      </c>
      <c r="J3402" s="183">
        <v>1468</v>
      </c>
      <c r="K3402" s="183">
        <v>580</v>
      </c>
      <c r="L3402" s="183">
        <v>719</v>
      </c>
      <c r="M3402" s="183">
        <v>85</v>
      </c>
      <c r="N3402" s="183">
        <v>1497</v>
      </c>
      <c r="O3402" s="183">
        <v>546</v>
      </c>
      <c r="P3402" s="183">
        <v>734</v>
      </c>
      <c r="Q3402" s="183">
        <v>80</v>
      </c>
      <c r="R3402" s="183">
        <v>1552</v>
      </c>
      <c r="S3402" s="183">
        <v>583</v>
      </c>
      <c r="T3402" s="183">
        <v>760</v>
      </c>
      <c r="U3402" s="183">
        <v>86</v>
      </c>
      <c r="V3402" s="183">
        <v>1594</v>
      </c>
      <c r="W3402" s="183">
        <v>682</v>
      </c>
      <c r="X3402" s="183">
        <v>781</v>
      </c>
      <c r="Y3402" s="183">
        <v>112</v>
      </c>
    </row>
    <row r="3403" spans="1:25" x14ac:dyDescent="0.2">
      <c r="A3403" s="184">
        <v>12556112</v>
      </c>
      <c r="B3403" s="183" t="str">
        <f>[1]店マスタ!B3402</f>
        <v>有限会社　今村商店</v>
      </c>
      <c r="C3403" s="183">
        <v>3.5</v>
      </c>
      <c r="D3403" s="183">
        <v>3.5</v>
      </c>
      <c r="E3403" s="183">
        <f>_xlfn.XLOOKUP(A3403,[2]Sheet1!$R:$R,[2]Sheet1!$AB:$AB,"",0)</f>
        <v>4</v>
      </c>
      <c r="F3403" s="183">
        <f>_xlfn.XLOOKUP($A3403,[3]【2026年03月度_全社】RFM客層一覧表データ!$A:$A,[3]【2026年03月度_全社】RFM客層一覧表データ!C:C,"",0)</f>
        <v>0</v>
      </c>
      <c r="G3403" s="183">
        <f>_xlfn.XLOOKUP($A3403,[3]【2026年03月度_全社】RFM客層一覧表データ!$A:$A,[3]【2026年03月度_全社】RFM客層一覧表データ!D:D,"",0)</f>
        <v>0</v>
      </c>
      <c r="H3403" s="183">
        <f>_xlfn.XLOOKUP($A3403,[3]【2026年03月度_全社】RFM客層一覧表データ!$A:$A,[3]【2026年03月度_全社】RFM客層一覧表データ!E:E,"",0)</f>
        <v>0</v>
      </c>
      <c r="I3403" s="183">
        <f>_xlfn.XLOOKUP($A3403,[3]【2026年03月度_全社】RFM客層一覧表データ!$A:$A,[3]【2026年03月度_全社】RFM客層一覧表データ!F:F,"",0)</f>
        <v>0</v>
      </c>
      <c r="J3403" s="183">
        <v>0</v>
      </c>
      <c r="K3403" s="183">
        <v>0</v>
      </c>
      <c r="L3403" s="183">
        <v>0</v>
      </c>
      <c r="M3403" s="183">
        <v>0</v>
      </c>
      <c r="N3403" s="183">
        <v>0</v>
      </c>
      <c r="O3403" s="183">
        <v>0</v>
      </c>
      <c r="P3403" s="183">
        <v>0</v>
      </c>
      <c r="Q3403" s="183">
        <v>0</v>
      </c>
      <c r="R3403" s="183">
        <v>0</v>
      </c>
      <c r="S3403" s="183">
        <v>0</v>
      </c>
      <c r="T3403" s="183">
        <v>0</v>
      </c>
      <c r="U3403" s="183">
        <v>0</v>
      </c>
      <c r="V3403" s="183">
        <v>0</v>
      </c>
      <c r="W3403" s="183">
        <v>0</v>
      </c>
      <c r="X3403" s="183">
        <v>0</v>
      </c>
      <c r="Y3403" s="183">
        <v>0</v>
      </c>
    </row>
    <row r="3404" spans="1:25" x14ac:dyDescent="0.2">
      <c r="A3404" s="184">
        <v>12556289</v>
      </c>
      <c r="B3404" s="183" t="str">
        <f>[1]店マスタ!B3403</f>
        <v>スガジ電器</v>
      </c>
      <c r="C3404" s="183">
        <v>1.5</v>
      </c>
      <c r="D3404" s="183">
        <v>1.5</v>
      </c>
      <c r="E3404" s="183">
        <f>_xlfn.XLOOKUP(A3404,[2]Sheet1!$R:$R,[2]Sheet1!$AB:$AB,"",0)</f>
        <v>1.5</v>
      </c>
      <c r="F3404" s="183">
        <f>_xlfn.XLOOKUP($A3404,[3]【2026年03月度_全社】RFM客層一覧表データ!$A:$A,[3]【2026年03月度_全社】RFM客層一覧表データ!C:C,"",0)</f>
        <v>990</v>
      </c>
      <c r="G3404" s="183">
        <f>_xlfn.XLOOKUP($A3404,[3]【2026年03月度_全社】RFM客層一覧表データ!$A:$A,[3]【2026年03月度_全社】RFM客層一覧表データ!D:D,"",0)</f>
        <v>367</v>
      </c>
      <c r="H3404" s="183">
        <f>_xlfn.XLOOKUP($A3404,[3]【2026年03月度_全社】RFM客層一覧表データ!$A:$A,[3]【2026年03月度_全社】RFM客層一覧表データ!E:E,"",0)</f>
        <v>402</v>
      </c>
      <c r="I3404" s="183">
        <f>_xlfn.XLOOKUP($A3404,[3]【2026年03月度_全社】RFM客層一覧表データ!$A:$A,[3]【2026年03月度_全社】RFM客層一覧表データ!F:F,"",0)</f>
        <v>63</v>
      </c>
      <c r="J3404" s="183">
        <v>1036</v>
      </c>
      <c r="K3404" s="183">
        <v>424</v>
      </c>
      <c r="L3404" s="183">
        <v>412</v>
      </c>
      <c r="M3404" s="183">
        <v>69</v>
      </c>
      <c r="N3404" s="183">
        <v>1056</v>
      </c>
      <c r="O3404" s="183">
        <v>417</v>
      </c>
      <c r="P3404" s="183">
        <v>417</v>
      </c>
      <c r="Q3404" s="183">
        <v>82</v>
      </c>
      <c r="R3404" s="183">
        <v>1052</v>
      </c>
      <c r="S3404" s="183">
        <v>379</v>
      </c>
      <c r="T3404" s="183">
        <v>428</v>
      </c>
      <c r="U3404" s="183">
        <v>56</v>
      </c>
      <c r="V3404" s="183">
        <v>1099</v>
      </c>
      <c r="W3404" s="183">
        <v>468</v>
      </c>
      <c r="X3404" s="183">
        <v>427</v>
      </c>
      <c r="Y3404" s="183">
        <v>91</v>
      </c>
    </row>
    <row r="3405" spans="1:25" x14ac:dyDescent="0.2">
      <c r="A3405" s="184">
        <v>12560005</v>
      </c>
      <c r="B3405" s="183" t="str">
        <f>[1]店マスタ!B3404</f>
        <v>小野電化　株式会社</v>
      </c>
      <c r="C3405" s="183">
        <v>3.5</v>
      </c>
      <c r="D3405" s="183">
        <v>3.5</v>
      </c>
      <c r="E3405" s="183">
        <f>_xlfn.XLOOKUP(A3405,[2]Sheet1!$R:$R,[2]Sheet1!$AB:$AB,"",0)</f>
        <v>3.5</v>
      </c>
      <c r="F3405" s="183">
        <f>_xlfn.XLOOKUP($A3405,[3]【2026年03月度_全社】RFM客層一覧表データ!$A:$A,[3]【2026年03月度_全社】RFM客層一覧表データ!C:C,"",0)</f>
        <v>1099</v>
      </c>
      <c r="G3405" s="183">
        <f>_xlfn.XLOOKUP($A3405,[3]【2026年03月度_全社】RFM客層一覧表データ!$A:$A,[3]【2026年03月度_全社】RFM客層一覧表データ!D:D,"",0)</f>
        <v>521</v>
      </c>
      <c r="H3405" s="183">
        <f>_xlfn.XLOOKUP($A3405,[3]【2026年03月度_全社】RFM客層一覧表データ!$A:$A,[3]【2026年03月度_全社】RFM客層一覧表データ!E:E,"",0)</f>
        <v>566</v>
      </c>
      <c r="I3405" s="183">
        <f>_xlfn.XLOOKUP($A3405,[3]【2026年03月度_全社】RFM客層一覧表データ!$A:$A,[3]【2026年03月度_全社】RFM客層一覧表データ!F:F,"",0)</f>
        <v>93</v>
      </c>
      <c r="J3405" s="183">
        <v>1082</v>
      </c>
      <c r="K3405" s="183">
        <v>512</v>
      </c>
      <c r="L3405" s="183">
        <v>583</v>
      </c>
      <c r="M3405" s="183">
        <v>78</v>
      </c>
      <c r="N3405" s="183">
        <v>1067</v>
      </c>
      <c r="O3405" s="183">
        <v>481</v>
      </c>
      <c r="P3405" s="183">
        <v>570</v>
      </c>
      <c r="Q3405" s="183">
        <v>80</v>
      </c>
      <c r="R3405" s="183">
        <v>1047</v>
      </c>
      <c r="S3405" s="183">
        <v>510</v>
      </c>
      <c r="T3405" s="183">
        <v>584</v>
      </c>
      <c r="U3405" s="183">
        <v>83</v>
      </c>
      <c r="V3405" s="183">
        <v>1011</v>
      </c>
      <c r="W3405" s="183">
        <v>499</v>
      </c>
      <c r="X3405" s="183">
        <v>584</v>
      </c>
      <c r="Y3405" s="183">
        <v>69</v>
      </c>
    </row>
    <row r="3406" spans="1:25" x14ac:dyDescent="0.2">
      <c r="A3406" s="184">
        <v>12560011</v>
      </c>
      <c r="B3406" s="183" t="str">
        <f>[1]店マスタ!B3405</f>
        <v>有限会社　浅田電気商会</v>
      </c>
      <c r="C3406" s="183">
        <v>3.5</v>
      </c>
      <c r="D3406" s="183">
        <v>3.5</v>
      </c>
      <c r="E3406" s="183" t="str">
        <f>_xlfn.XLOOKUP(A3406,[2]Sheet1!$R:$R,[2]Sheet1!$AB:$AB,"",0)</f>
        <v/>
      </c>
      <c r="F3406" s="183" t="str">
        <f>_xlfn.XLOOKUP($A3406,[3]【2026年03月度_全社】RFM客層一覧表データ!$A:$A,[3]【2026年03月度_全社】RFM客層一覧表データ!C:C,"",0)</f>
        <v/>
      </c>
      <c r="G3406" s="183" t="str">
        <f>_xlfn.XLOOKUP($A3406,[3]【2026年03月度_全社】RFM客層一覧表データ!$A:$A,[3]【2026年03月度_全社】RFM客層一覧表データ!D:D,"",0)</f>
        <v/>
      </c>
      <c r="H3406" s="183" t="str">
        <f>_xlfn.XLOOKUP($A3406,[3]【2026年03月度_全社】RFM客層一覧表データ!$A:$A,[3]【2026年03月度_全社】RFM客層一覧表データ!E:E,"",0)</f>
        <v/>
      </c>
      <c r="I3406" s="183" t="str">
        <f>_xlfn.XLOOKUP($A3406,[3]【2026年03月度_全社】RFM客層一覧表データ!$A:$A,[3]【2026年03月度_全社】RFM客層一覧表データ!F:F,"",0)</f>
        <v/>
      </c>
      <c r="J3406" s="183">
        <v>0</v>
      </c>
      <c r="K3406" s="183">
        <v>0</v>
      </c>
      <c r="L3406" s="183">
        <v>0</v>
      </c>
      <c r="M3406" s="183">
        <v>0</v>
      </c>
      <c r="N3406" s="183">
        <v>0</v>
      </c>
      <c r="O3406" s="183">
        <v>0</v>
      </c>
      <c r="P3406" s="183">
        <v>0</v>
      </c>
      <c r="Q3406" s="183">
        <v>0</v>
      </c>
      <c r="R3406" s="183">
        <v>0</v>
      </c>
      <c r="S3406" s="183">
        <v>0</v>
      </c>
      <c r="T3406" s="183">
        <v>0</v>
      </c>
      <c r="U3406" s="183">
        <v>0</v>
      </c>
      <c r="V3406" s="183">
        <v>0</v>
      </c>
      <c r="W3406" s="183">
        <v>0</v>
      </c>
      <c r="X3406" s="183">
        <v>0</v>
      </c>
      <c r="Y3406" s="183">
        <v>0</v>
      </c>
    </row>
    <row r="3407" spans="1:25" x14ac:dyDescent="0.2">
      <c r="A3407" s="184">
        <v>12560014</v>
      </c>
      <c r="B3407" s="183" t="str">
        <f>[1]店マスタ!B3406</f>
        <v>有限会社　寺居電器商会</v>
      </c>
      <c r="C3407" s="183">
        <v>5.5</v>
      </c>
      <c r="D3407" s="183">
        <v>5.5</v>
      </c>
      <c r="E3407" s="183">
        <f>_xlfn.XLOOKUP(A3407,[2]Sheet1!$R:$R,[2]Sheet1!$AB:$AB,"",0)</f>
        <v>5.5</v>
      </c>
      <c r="F3407" s="183">
        <f>_xlfn.XLOOKUP($A3407,[3]【2026年03月度_全社】RFM客層一覧表データ!$A:$A,[3]【2026年03月度_全社】RFM客層一覧表データ!C:C,"",0)</f>
        <v>1237</v>
      </c>
      <c r="G3407" s="183">
        <f>_xlfn.XLOOKUP($A3407,[3]【2026年03月度_全社】RFM客層一覧表データ!$A:$A,[3]【2026年03月度_全社】RFM客層一覧表データ!D:D,"",0)</f>
        <v>739</v>
      </c>
      <c r="H3407" s="183">
        <f>_xlfn.XLOOKUP($A3407,[3]【2026年03月度_全社】RFM客層一覧表データ!$A:$A,[3]【2026年03月度_全社】RFM客層一覧表データ!E:E,"",0)</f>
        <v>873</v>
      </c>
      <c r="I3407" s="183">
        <f>_xlfn.XLOOKUP($A3407,[3]【2026年03月度_全社】RFM客層一覧表データ!$A:$A,[3]【2026年03月度_全社】RFM客層一覧表データ!F:F,"",0)</f>
        <v>70</v>
      </c>
      <c r="J3407" s="183">
        <v>1291</v>
      </c>
      <c r="K3407" s="183">
        <v>723</v>
      </c>
      <c r="L3407" s="183">
        <v>900</v>
      </c>
      <c r="M3407" s="183">
        <v>60</v>
      </c>
      <c r="N3407" s="183">
        <v>1315</v>
      </c>
      <c r="O3407" s="183">
        <v>746</v>
      </c>
      <c r="P3407" s="183">
        <v>933</v>
      </c>
      <c r="Q3407" s="183">
        <v>79</v>
      </c>
      <c r="R3407" s="183">
        <v>1341</v>
      </c>
      <c r="S3407" s="183">
        <v>767</v>
      </c>
      <c r="T3407" s="183">
        <v>954</v>
      </c>
      <c r="U3407" s="183">
        <v>62</v>
      </c>
      <c r="V3407" s="183">
        <v>1380</v>
      </c>
      <c r="W3407" s="183">
        <v>822</v>
      </c>
      <c r="X3407" s="183">
        <v>974</v>
      </c>
      <c r="Y3407" s="183">
        <v>67</v>
      </c>
    </row>
    <row r="3408" spans="1:25" x14ac:dyDescent="0.2">
      <c r="A3408" s="184">
        <v>12560019</v>
      </c>
      <c r="B3408" s="183" t="str">
        <f>[1]店マスタ!B3407</f>
        <v>田中電化サービス</v>
      </c>
      <c r="C3408" s="183">
        <v>1.5</v>
      </c>
      <c r="D3408" s="183">
        <v>1.5</v>
      </c>
      <c r="E3408" s="183">
        <f>_xlfn.XLOOKUP(A3408,[2]Sheet1!$R:$R,[2]Sheet1!$AB:$AB,"",0)</f>
        <v>1.5</v>
      </c>
      <c r="F3408" s="183" t="str">
        <f>_xlfn.XLOOKUP($A3408,[3]【2026年03月度_全社】RFM客層一覧表データ!$A:$A,[3]【2026年03月度_全社】RFM客層一覧表データ!C:C,"",0)</f>
        <v/>
      </c>
      <c r="G3408" s="183" t="str">
        <f>_xlfn.XLOOKUP($A3408,[3]【2026年03月度_全社】RFM客層一覧表データ!$A:$A,[3]【2026年03月度_全社】RFM客層一覧表データ!D:D,"",0)</f>
        <v/>
      </c>
      <c r="H3408" s="183" t="str">
        <f>_xlfn.XLOOKUP($A3408,[3]【2026年03月度_全社】RFM客層一覧表データ!$A:$A,[3]【2026年03月度_全社】RFM客層一覧表データ!E:E,"",0)</f>
        <v/>
      </c>
      <c r="I3408" s="183" t="str">
        <f>_xlfn.XLOOKUP($A3408,[3]【2026年03月度_全社】RFM客層一覧表データ!$A:$A,[3]【2026年03月度_全社】RFM客層一覧表データ!F:F,"",0)</f>
        <v/>
      </c>
      <c r="J3408" s="183">
        <v>0</v>
      </c>
      <c r="K3408" s="183">
        <v>0</v>
      </c>
      <c r="L3408" s="183">
        <v>0</v>
      </c>
      <c r="M3408" s="183">
        <v>0</v>
      </c>
      <c r="N3408" s="183">
        <v>0</v>
      </c>
      <c r="O3408" s="183">
        <v>0</v>
      </c>
      <c r="P3408" s="183">
        <v>0</v>
      </c>
      <c r="Q3408" s="183">
        <v>0</v>
      </c>
      <c r="R3408" s="183">
        <v>0</v>
      </c>
      <c r="S3408" s="183">
        <v>0</v>
      </c>
      <c r="T3408" s="183">
        <v>0</v>
      </c>
      <c r="U3408" s="183">
        <v>0</v>
      </c>
      <c r="V3408" s="183">
        <v>0</v>
      </c>
      <c r="W3408" s="183">
        <v>0</v>
      </c>
      <c r="X3408" s="183">
        <v>0</v>
      </c>
      <c r="Y3408" s="183">
        <v>0</v>
      </c>
    </row>
    <row r="3409" spans="1:25" x14ac:dyDescent="0.2">
      <c r="A3409" s="184">
        <v>12560026</v>
      </c>
      <c r="B3409" s="183" t="str">
        <f>[1]店マスタ!B3408</f>
        <v>有限会社　カワムラ電器商会</v>
      </c>
      <c r="C3409" s="183">
        <v>2</v>
      </c>
      <c r="D3409" s="183">
        <v>2</v>
      </c>
      <c r="E3409" s="183">
        <f>_xlfn.XLOOKUP(A3409,[2]Sheet1!$R:$R,[2]Sheet1!$AB:$AB,"",0)</f>
        <v>2.5</v>
      </c>
      <c r="F3409" s="183">
        <f>_xlfn.XLOOKUP($A3409,[3]【2026年03月度_全社】RFM客層一覧表データ!$A:$A,[3]【2026年03月度_全社】RFM客層一覧表データ!C:C,"",0)</f>
        <v>643</v>
      </c>
      <c r="G3409" s="183">
        <f>_xlfn.XLOOKUP($A3409,[3]【2026年03月度_全社】RFM客層一覧表データ!$A:$A,[3]【2026年03月度_全社】RFM客層一覧表データ!D:D,"",0)</f>
        <v>300</v>
      </c>
      <c r="H3409" s="183">
        <f>_xlfn.XLOOKUP($A3409,[3]【2026年03月度_全社】RFM客層一覧表データ!$A:$A,[3]【2026年03月度_全社】RFM客層一覧表データ!E:E,"",0)</f>
        <v>353</v>
      </c>
      <c r="I3409" s="183">
        <f>_xlfn.XLOOKUP($A3409,[3]【2026年03月度_全社】RFM客層一覧表データ!$A:$A,[3]【2026年03月度_全社】RFM客層一覧表データ!F:F,"",0)</f>
        <v>48</v>
      </c>
      <c r="J3409" s="183">
        <v>649</v>
      </c>
      <c r="K3409" s="183">
        <v>306</v>
      </c>
      <c r="L3409" s="183">
        <v>377</v>
      </c>
      <c r="M3409" s="183">
        <v>47</v>
      </c>
      <c r="N3409" s="183">
        <v>650</v>
      </c>
      <c r="O3409" s="183">
        <v>300</v>
      </c>
      <c r="P3409" s="183">
        <v>372</v>
      </c>
      <c r="Q3409" s="183">
        <v>22</v>
      </c>
      <c r="R3409" s="183">
        <v>678</v>
      </c>
      <c r="S3409" s="183">
        <v>312</v>
      </c>
      <c r="T3409" s="183">
        <v>382</v>
      </c>
      <c r="U3409" s="183">
        <v>44</v>
      </c>
      <c r="V3409" s="183">
        <v>669</v>
      </c>
      <c r="W3409" s="183">
        <v>323</v>
      </c>
      <c r="X3409" s="183">
        <v>382</v>
      </c>
      <c r="Y3409" s="183">
        <v>30</v>
      </c>
    </row>
    <row r="3410" spans="1:25" x14ac:dyDescent="0.2">
      <c r="A3410" s="184">
        <v>12560033</v>
      </c>
      <c r="B3410" s="183" t="str">
        <f>[1]店マスタ!B3409</f>
        <v>パナスコープ　ヤスモト　雄琴店</v>
      </c>
      <c r="C3410" s="183">
        <v>2</v>
      </c>
      <c r="D3410" s="183">
        <v>1.5</v>
      </c>
      <c r="E3410" s="183">
        <f>_xlfn.XLOOKUP(A3410,[2]Sheet1!$R:$R,[2]Sheet1!$AB:$AB,"",0)</f>
        <v>1.5</v>
      </c>
      <c r="F3410" s="183">
        <f>_xlfn.XLOOKUP($A3410,[3]【2026年03月度_全社】RFM客層一覧表データ!$A:$A,[3]【2026年03月度_全社】RFM客層一覧表データ!C:C,"",0)</f>
        <v>246</v>
      </c>
      <c r="G3410" s="183">
        <f>_xlfn.XLOOKUP($A3410,[3]【2026年03月度_全社】RFM客層一覧表データ!$A:$A,[3]【2026年03月度_全社】RFM客層一覧表データ!D:D,"",0)</f>
        <v>88</v>
      </c>
      <c r="H3410" s="183">
        <f>_xlfn.XLOOKUP($A3410,[3]【2026年03月度_全社】RFM客層一覧表データ!$A:$A,[3]【2026年03月度_全社】RFM客層一覧表データ!E:E,"",0)</f>
        <v>98</v>
      </c>
      <c r="I3410" s="183">
        <f>_xlfn.XLOOKUP($A3410,[3]【2026年03月度_全社】RFM客層一覧表データ!$A:$A,[3]【2026年03月度_全社】RFM客層一覧表データ!F:F,"",0)</f>
        <v>6</v>
      </c>
      <c r="J3410" s="183">
        <v>268</v>
      </c>
      <c r="K3410" s="183">
        <v>90</v>
      </c>
      <c r="L3410" s="183">
        <v>101</v>
      </c>
      <c r="M3410" s="183">
        <v>13</v>
      </c>
      <c r="N3410" s="183">
        <v>291</v>
      </c>
      <c r="O3410" s="183">
        <v>108</v>
      </c>
      <c r="P3410" s="183">
        <v>105</v>
      </c>
      <c r="Q3410" s="183">
        <v>20</v>
      </c>
      <c r="R3410" s="183">
        <v>319</v>
      </c>
      <c r="S3410" s="183">
        <v>105</v>
      </c>
      <c r="T3410" s="183">
        <v>108</v>
      </c>
      <c r="U3410" s="183">
        <v>17</v>
      </c>
      <c r="V3410" s="183">
        <v>351</v>
      </c>
      <c r="W3410" s="183">
        <v>123</v>
      </c>
      <c r="X3410" s="183">
        <v>124</v>
      </c>
      <c r="Y3410" s="183">
        <v>25</v>
      </c>
    </row>
    <row r="3411" spans="1:25" x14ac:dyDescent="0.2">
      <c r="A3411" s="184">
        <v>12560047</v>
      </c>
      <c r="B3411" s="183" t="str">
        <f>[1]店マスタ!B3410</f>
        <v>光洋電気商会</v>
      </c>
      <c r="C3411" s="183">
        <v>2.5</v>
      </c>
      <c r="D3411" s="183">
        <v>1.5</v>
      </c>
      <c r="E3411" s="183">
        <f>_xlfn.XLOOKUP(A3411,[2]Sheet1!$R:$R,[2]Sheet1!$AB:$AB,"",0)</f>
        <v>1.5</v>
      </c>
      <c r="F3411" s="183">
        <f>_xlfn.XLOOKUP($A3411,[3]【2026年03月度_全社】RFM客層一覧表データ!$A:$A,[3]【2026年03月度_全社】RFM客層一覧表データ!C:C,"",0)</f>
        <v>169</v>
      </c>
      <c r="G3411" s="183">
        <f>_xlfn.XLOOKUP($A3411,[3]【2026年03月度_全社】RFM客層一覧表データ!$A:$A,[3]【2026年03月度_全社】RFM客層一覧表データ!D:D,"",0)</f>
        <v>68</v>
      </c>
      <c r="H3411" s="183">
        <f>_xlfn.XLOOKUP($A3411,[3]【2026年03月度_全社】RFM客層一覧表データ!$A:$A,[3]【2026年03月度_全社】RFM客層一覧表データ!E:E,"",0)</f>
        <v>95</v>
      </c>
      <c r="I3411" s="183">
        <f>_xlfn.XLOOKUP($A3411,[3]【2026年03月度_全社】RFM客層一覧表データ!$A:$A,[3]【2026年03月度_全社】RFM客層一覧表データ!F:F,"",0)</f>
        <v>2</v>
      </c>
      <c r="J3411" s="183">
        <v>186</v>
      </c>
      <c r="K3411" s="183">
        <v>79</v>
      </c>
      <c r="L3411" s="183">
        <v>107</v>
      </c>
      <c r="M3411" s="183">
        <v>10</v>
      </c>
      <c r="N3411" s="183">
        <v>190</v>
      </c>
      <c r="O3411" s="183">
        <v>88</v>
      </c>
      <c r="P3411" s="183">
        <v>110</v>
      </c>
      <c r="Q3411" s="183">
        <v>10</v>
      </c>
      <c r="R3411" s="183">
        <v>199</v>
      </c>
      <c r="S3411" s="183">
        <v>89</v>
      </c>
      <c r="T3411" s="183">
        <v>112</v>
      </c>
      <c r="U3411" s="183">
        <v>11</v>
      </c>
      <c r="V3411" s="183">
        <v>209</v>
      </c>
      <c r="W3411" s="183">
        <v>92</v>
      </c>
      <c r="X3411" s="183">
        <v>123</v>
      </c>
      <c r="Y3411" s="183">
        <v>7</v>
      </c>
    </row>
    <row r="3412" spans="1:25" x14ac:dyDescent="0.2">
      <c r="A3412" s="184">
        <v>12560121</v>
      </c>
      <c r="B3412" s="183" t="str">
        <f>[1]店マスタ!B3411</f>
        <v>株式会社　エレショップ　マツダ</v>
      </c>
      <c r="C3412" s="183">
        <v>1.5</v>
      </c>
      <c r="D3412" s="183">
        <v>1.5</v>
      </c>
      <c r="E3412" s="183" t="str">
        <f>_xlfn.XLOOKUP(A3412,[2]Sheet1!$R:$R,[2]Sheet1!$AB:$AB,"",0)</f>
        <v/>
      </c>
      <c r="F3412" s="183">
        <f>_xlfn.XLOOKUP($A3412,[3]【2026年03月度_全社】RFM客層一覧表データ!$A:$A,[3]【2026年03月度_全社】RFM客層一覧表データ!C:C,"",0)</f>
        <v>124</v>
      </c>
      <c r="G3412" s="183">
        <f>_xlfn.XLOOKUP($A3412,[3]【2026年03月度_全社】RFM客層一覧表データ!$A:$A,[3]【2026年03月度_全社】RFM客層一覧表データ!D:D,"",0)</f>
        <v>37</v>
      </c>
      <c r="H3412" s="183">
        <f>_xlfn.XLOOKUP($A3412,[3]【2026年03月度_全社】RFM客層一覧表データ!$A:$A,[3]【2026年03月度_全社】RFM客層一覧表データ!E:E,"",0)</f>
        <v>55</v>
      </c>
      <c r="I3412" s="183">
        <f>_xlfn.XLOOKUP($A3412,[3]【2026年03月度_全社】RFM客層一覧表データ!$A:$A,[3]【2026年03月度_全社】RFM客層一覧表データ!F:F,"",0)</f>
        <v>5</v>
      </c>
      <c r="J3412" s="183">
        <v>130</v>
      </c>
      <c r="K3412" s="183">
        <v>45</v>
      </c>
      <c r="L3412" s="183">
        <v>65</v>
      </c>
      <c r="M3412" s="183">
        <v>10</v>
      </c>
      <c r="N3412" s="183">
        <v>134</v>
      </c>
      <c r="O3412" s="183">
        <v>52</v>
      </c>
      <c r="P3412" s="183">
        <v>79</v>
      </c>
      <c r="Q3412" s="183">
        <v>4</v>
      </c>
      <c r="R3412" s="183">
        <v>152</v>
      </c>
      <c r="S3412" s="183">
        <v>42</v>
      </c>
      <c r="T3412" s="183">
        <v>85</v>
      </c>
      <c r="U3412" s="183">
        <v>1</v>
      </c>
      <c r="V3412" s="183">
        <v>166</v>
      </c>
      <c r="W3412" s="183">
        <v>62</v>
      </c>
      <c r="X3412" s="183">
        <v>94</v>
      </c>
      <c r="Y3412" s="183">
        <v>3</v>
      </c>
    </row>
    <row r="3413" spans="1:25" x14ac:dyDescent="0.2">
      <c r="A3413" s="184">
        <v>12560162</v>
      </c>
      <c r="B3413" s="183" t="str">
        <f>[1]店マスタ!B3412</f>
        <v>上野電化</v>
      </c>
      <c r="C3413" s="183">
        <v>2</v>
      </c>
      <c r="D3413" s="183">
        <v>2</v>
      </c>
      <c r="E3413" s="183" t="str">
        <f>_xlfn.XLOOKUP(A3413,[2]Sheet1!$R:$R,[2]Sheet1!$AB:$AB,"",0)</f>
        <v/>
      </c>
      <c r="F3413" s="183" t="str">
        <f>_xlfn.XLOOKUP($A3413,[3]【2026年03月度_全社】RFM客層一覧表データ!$A:$A,[3]【2026年03月度_全社】RFM客層一覧表データ!C:C,"",0)</f>
        <v/>
      </c>
      <c r="G3413" s="183" t="str">
        <f>_xlfn.XLOOKUP($A3413,[3]【2026年03月度_全社】RFM客層一覧表データ!$A:$A,[3]【2026年03月度_全社】RFM客層一覧表データ!D:D,"",0)</f>
        <v/>
      </c>
      <c r="H3413" s="183" t="str">
        <f>_xlfn.XLOOKUP($A3413,[3]【2026年03月度_全社】RFM客層一覧表データ!$A:$A,[3]【2026年03月度_全社】RFM客層一覧表データ!E:E,"",0)</f>
        <v/>
      </c>
      <c r="I3413" s="183" t="str">
        <f>_xlfn.XLOOKUP($A3413,[3]【2026年03月度_全社】RFM客層一覧表データ!$A:$A,[3]【2026年03月度_全社】RFM客層一覧表データ!F:F,"",0)</f>
        <v/>
      </c>
      <c r="J3413" s="183">
        <v>0</v>
      </c>
      <c r="K3413" s="183">
        <v>0</v>
      </c>
      <c r="L3413" s="183">
        <v>0</v>
      </c>
      <c r="M3413" s="183">
        <v>0</v>
      </c>
      <c r="N3413" s="183">
        <v>0</v>
      </c>
      <c r="O3413" s="183">
        <v>0</v>
      </c>
      <c r="P3413" s="183">
        <v>0</v>
      </c>
      <c r="Q3413" s="183">
        <v>0</v>
      </c>
      <c r="R3413" s="183">
        <v>0</v>
      </c>
      <c r="S3413" s="183">
        <v>0</v>
      </c>
      <c r="T3413" s="183">
        <v>0</v>
      </c>
      <c r="U3413" s="183">
        <v>0</v>
      </c>
      <c r="V3413" s="183">
        <v>0</v>
      </c>
      <c r="W3413" s="183">
        <v>0</v>
      </c>
      <c r="X3413" s="183">
        <v>0</v>
      </c>
      <c r="Y3413" s="183">
        <v>0</v>
      </c>
    </row>
    <row r="3414" spans="1:25" x14ac:dyDescent="0.2">
      <c r="A3414" s="184">
        <v>12560242</v>
      </c>
      <c r="B3414" s="183" t="str">
        <f>[1]店マスタ!B3413</f>
        <v>初田電器</v>
      </c>
      <c r="C3414" s="183">
        <v>2.5</v>
      </c>
      <c r="D3414" s="183">
        <v>2</v>
      </c>
      <c r="E3414" s="183">
        <f>_xlfn.XLOOKUP(A3414,[2]Sheet1!$R:$R,[2]Sheet1!$AB:$AB,"",0)</f>
        <v>2.5</v>
      </c>
      <c r="F3414" s="183">
        <f>_xlfn.XLOOKUP($A3414,[3]【2026年03月度_全社】RFM客層一覧表データ!$A:$A,[3]【2026年03月度_全社】RFM客層一覧表データ!C:C,"",0)</f>
        <v>614</v>
      </c>
      <c r="G3414" s="183">
        <f>_xlfn.XLOOKUP($A3414,[3]【2026年03月度_全社】RFM客層一覧表データ!$A:$A,[3]【2026年03月度_全社】RFM客層一覧表データ!D:D,"",0)</f>
        <v>259</v>
      </c>
      <c r="H3414" s="183">
        <f>_xlfn.XLOOKUP($A3414,[3]【2026年03月度_全社】RFM客層一覧表データ!$A:$A,[3]【2026年03月度_全社】RFM客層一覧表データ!E:E,"",0)</f>
        <v>241</v>
      </c>
      <c r="I3414" s="183">
        <f>_xlfn.XLOOKUP($A3414,[3]【2026年03月度_全社】RFM客層一覧表データ!$A:$A,[3]【2026年03月度_全社】RFM客層一覧表データ!F:F,"",0)</f>
        <v>56</v>
      </c>
      <c r="J3414" s="183">
        <v>625</v>
      </c>
      <c r="K3414" s="183">
        <v>262</v>
      </c>
      <c r="L3414" s="183">
        <v>246</v>
      </c>
      <c r="M3414" s="183">
        <v>59</v>
      </c>
      <c r="N3414" s="183">
        <v>620</v>
      </c>
      <c r="O3414" s="183">
        <v>212</v>
      </c>
      <c r="P3414" s="183">
        <v>243</v>
      </c>
      <c r="Q3414" s="183">
        <v>48</v>
      </c>
      <c r="R3414" s="183">
        <v>678</v>
      </c>
      <c r="S3414" s="183">
        <v>242</v>
      </c>
      <c r="T3414" s="183">
        <v>254</v>
      </c>
      <c r="U3414" s="183">
        <v>51</v>
      </c>
      <c r="V3414" s="183">
        <v>686</v>
      </c>
      <c r="W3414" s="183">
        <v>251</v>
      </c>
      <c r="X3414" s="183">
        <v>271</v>
      </c>
      <c r="Y3414" s="183">
        <v>46</v>
      </c>
    </row>
    <row r="3415" spans="1:25" x14ac:dyDescent="0.2">
      <c r="A3415" s="184">
        <v>12560245</v>
      </c>
      <c r="B3415" s="183" t="str">
        <f>[1]店マスタ!B3414</f>
        <v>福井電器</v>
      </c>
      <c r="C3415" s="183">
        <v>2.5</v>
      </c>
      <c r="D3415" s="183">
        <v>2.5</v>
      </c>
      <c r="E3415" s="183">
        <f>_xlfn.XLOOKUP(A3415,[2]Sheet1!$R:$R,[2]Sheet1!$AB:$AB,"",0)</f>
        <v>2.5</v>
      </c>
      <c r="F3415" s="183">
        <f>_xlfn.XLOOKUP($A3415,[3]【2026年03月度_全社】RFM客層一覧表データ!$A:$A,[3]【2026年03月度_全社】RFM客層一覧表データ!C:C,"",0)</f>
        <v>910</v>
      </c>
      <c r="G3415" s="183">
        <f>_xlfn.XLOOKUP($A3415,[3]【2026年03月度_全社】RFM客層一覧表データ!$A:$A,[3]【2026年03月度_全社】RFM客層一覧表データ!D:D,"",0)</f>
        <v>427</v>
      </c>
      <c r="H3415" s="183">
        <f>_xlfn.XLOOKUP($A3415,[3]【2026年03月度_全社】RFM客層一覧表データ!$A:$A,[3]【2026年03月度_全社】RFM客層一覧表データ!E:E,"",0)</f>
        <v>523</v>
      </c>
      <c r="I3415" s="183">
        <f>_xlfn.XLOOKUP($A3415,[3]【2026年03月度_全社】RFM客層一覧表データ!$A:$A,[3]【2026年03月度_全社】RFM客層一覧表データ!F:F,"",0)</f>
        <v>51</v>
      </c>
      <c r="J3415" s="183">
        <v>941</v>
      </c>
      <c r="K3415" s="183">
        <v>461</v>
      </c>
      <c r="L3415" s="183">
        <v>525</v>
      </c>
      <c r="M3415" s="183">
        <v>52</v>
      </c>
      <c r="N3415" s="183">
        <v>952</v>
      </c>
      <c r="O3415" s="183">
        <v>464</v>
      </c>
      <c r="P3415" s="183">
        <v>511</v>
      </c>
      <c r="Q3415" s="183">
        <v>71</v>
      </c>
      <c r="R3415" s="183">
        <v>966</v>
      </c>
      <c r="S3415" s="183">
        <v>446</v>
      </c>
      <c r="T3415" s="183">
        <v>497</v>
      </c>
      <c r="U3415" s="183">
        <v>60</v>
      </c>
      <c r="V3415" s="183">
        <v>985</v>
      </c>
      <c r="W3415" s="183">
        <v>471</v>
      </c>
      <c r="X3415" s="183">
        <v>514</v>
      </c>
      <c r="Y3415" s="183">
        <v>68</v>
      </c>
    </row>
    <row r="3416" spans="1:25" x14ac:dyDescent="0.2">
      <c r="A3416" s="184">
        <v>12560246</v>
      </c>
      <c r="B3416" s="183" t="str">
        <f>[1]店マスタ!B3415</f>
        <v>キムラ電化</v>
      </c>
      <c r="C3416" s="183">
        <v>3</v>
      </c>
      <c r="D3416" s="183">
        <v>3</v>
      </c>
      <c r="E3416" s="183">
        <f>_xlfn.XLOOKUP(A3416,[2]Sheet1!$R:$R,[2]Sheet1!$AB:$AB,"",0)</f>
        <v>3</v>
      </c>
      <c r="F3416" s="183">
        <f>_xlfn.XLOOKUP($A3416,[3]【2026年03月度_全社】RFM客層一覧表データ!$A:$A,[3]【2026年03月度_全社】RFM客層一覧表データ!C:C,"",0)</f>
        <v>576</v>
      </c>
      <c r="G3416" s="183">
        <f>_xlfn.XLOOKUP($A3416,[3]【2026年03月度_全社】RFM客層一覧表データ!$A:$A,[3]【2026年03月度_全社】RFM客層一覧表データ!D:D,"",0)</f>
        <v>273</v>
      </c>
      <c r="H3416" s="183">
        <f>_xlfn.XLOOKUP($A3416,[3]【2026年03月度_全社】RFM客層一覧表データ!$A:$A,[3]【2026年03月度_全社】RFM客層一覧表データ!E:E,"",0)</f>
        <v>285</v>
      </c>
      <c r="I3416" s="183">
        <f>_xlfn.XLOOKUP($A3416,[3]【2026年03月度_全社】RFM客層一覧表データ!$A:$A,[3]【2026年03月度_全社】RFM客層一覧表データ!F:F,"",0)</f>
        <v>60</v>
      </c>
      <c r="J3416" s="183">
        <v>575</v>
      </c>
      <c r="K3416" s="183">
        <v>268</v>
      </c>
      <c r="L3416" s="183">
        <v>292</v>
      </c>
      <c r="M3416" s="183">
        <v>43</v>
      </c>
      <c r="N3416" s="183">
        <v>572</v>
      </c>
      <c r="O3416" s="183">
        <v>251</v>
      </c>
      <c r="P3416" s="183">
        <v>304</v>
      </c>
      <c r="Q3416" s="183">
        <v>37</v>
      </c>
      <c r="R3416" s="183">
        <v>584</v>
      </c>
      <c r="S3416" s="183">
        <v>248</v>
      </c>
      <c r="T3416" s="183">
        <v>309</v>
      </c>
      <c r="U3416" s="183">
        <v>30</v>
      </c>
      <c r="V3416" s="183">
        <v>592</v>
      </c>
      <c r="W3416" s="183">
        <v>264</v>
      </c>
      <c r="X3416" s="183">
        <v>316</v>
      </c>
      <c r="Y3416" s="183">
        <v>39</v>
      </c>
    </row>
    <row r="3417" spans="1:25" x14ac:dyDescent="0.2">
      <c r="A3417" s="184">
        <v>12560249</v>
      </c>
      <c r="B3417" s="183" t="str">
        <f>[1]店マスタ!B3416</f>
        <v>コタニ電器</v>
      </c>
      <c r="C3417" s="183">
        <v>1.5</v>
      </c>
      <c r="D3417" s="183">
        <v>1.5</v>
      </c>
      <c r="E3417" s="183" t="str">
        <f>_xlfn.XLOOKUP(A3417,[2]Sheet1!$R:$R,[2]Sheet1!$AB:$AB,"",0)</f>
        <v/>
      </c>
      <c r="F3417" s="183">
        <f>_xlfn.XLOOKUP($A3417,[3]【2026年03月度_全社】RFM客層一覧表データ!$A:$A,[3]【2026年03月度_全社】RFM客層一覧表データ!C:C,"",0)</f>
        <v>175</v>
      </c>
      <c r="G3417" s="183">
        <f>_xlfn.XLOOKUP($A3417,[3]【2026年03月度_全社】RFM客層一覧表データ!$A:$A,[3]【2026年03月度_全社】RFM客層一覧表データ!D:D,"",0)</f>
        <v>70</v>
      </c>
      <c r="H3417" s="183">
        <f>_xlfn.XLOOKUP($A3417,[3]【2026年03月度_全社】RFM客層一覧表データ!$A:$A,[3]【2026年03月度_全社】RFM客層一覧表データ!E:E,"",0)</f>
        <v>102</v>
      </c>
      <c r="I3417" s="183">
        <f>_xlfn.XLOOKUP($A3417,[3]【2026年03月度_全社】RFM客層一覧表データ!$A:$A,[3]【2026年03月度_全社】RFM客層一覧表データ!F:F,"",0)</f>
        <v>5</v>
      </c>
      <c r="J3417" s="183">
        <v>188</v>
      </c>
      <c r="K3417" s="183">
        <v>80</v>
      </c>
      <c r="L3417" s="183">
        <v>111</v>
      </c>
      <c r="M3417" s="183">
        <v>6</v>
      </c>
      <c r="N3417" s="183">
        <v>201</v>
      </c>
      <c r="O3417" s="183">
        <v>87</v>
      </c>
      <c r="P3417" s="183">
        <v>117</v>
      </c>
      <c r="Q3417" s="183">
        <v>9</v>
      </c>
      <c r="R3417" s="183">
        <v>193</v>
      </c>
      <c r="S3417" s="183">
        <v>85</v>
      </c>
      <c r="T3417" s="183">
        <v>117</v>
      </c>
      <c r="U3417" s="183">
        <v>8</v>
      </c>
      <c r="V3417" s="183">
        <v>198</v>
      </c>
      <c r="W3417" s="183">
        <v>97</v>
      </c>
      <c r="X3417" s="183">
        <v>113</v>
      </c>
      <c r="Y3417" s="183">
        <v>6</v>
      </c>
    </row>
    <row r="3418" spans="1:25" x14ac:dyDescent="0.2">
      <c r="A3418" s="184">
        <v>12560345</v>
      </c>
      <c r="B3418" s="183" t="str">
        <f>[1]店マスタ!B3417</f>
        <v>ＦＵＫＫ　福井電器　南郷店</v>
      </c>
      <c r="C3418" s="183">
        <v>1.5</v>
      </c>
      <c r="D3418" s="183">
        <v>1.5</v>
      </c>
      <c r="E3418" s="183">
        <f>_xlfn.XLOOKUP(A3418,[2]Sheet1!$R:$R,[2]Sheet1!$AB:$AB,"",0)</f>
        <v>1.5</v>
      </c>
      <c r="F3418" s="183">
        <f>_xlfn.XLOOKUP($A3418,[3]【2026年03月度_全社】RFM客層一覧表データ!$A:$A,[3]【2026年03月度_全社】RFM客層一覧表データ!C:C,"",0)</f>
        <v>365</v>
      </c>
      <c r="G3418" s="183">
        <f>_xlfn.XLOOKUP($A3418,[3]【2026年03月度_全社】RFM客層一覧表データ!$A:$A,[3]【2026年03月度_全社】RFM客層一覧表データ!D:D,"",0)</f>
        <v>150</v>
      </c>
      <c r="H3418" s="183">
        <f>_xlfn.XLOOKUP($A3418,[3]【2026年03月度_全社】RFM客層一覧表データ!$A:$A,[3]【2026年03月度_全社】RFM客層一覧表データ!E:E,"",0)</f>
        <v>191</v>
      </c>
      <c r="I3418" s="183">
        <f>_xlfn.XLOOKUP($A3418,[3]【2026年03月度_全社】RFM客層一覧表データ!$A:$A,[3]【2026年03月度_全社】RFM客層一覧表データ!F:F,"",0)</f>
        <v>33</v>
      </c>
      <c r="J3418" s="183">
        <v>349</v>
      </c>
      <c r="K3418" s="183">
        <v>132</v>
      </c>
      <c r="L3418" s="183">
        <v>193</v>
      </c>
      <c r="M3418" s="183">
        <v>23</v>
      </c>
      <c r="N3418" s="183">
        <v>352</v>
      </c>
      <c r="O3418" s="183">
        <v>159</v>
      </c>
      <c r="P3418" s="183">
        <v>195</v>
      </c>
      <c r="Q3418" s="183">
        <v>24</v>
      </c>
      <c r="R3418" s="183">
        <v>351</v>
      </c>
      <c r="S3418" s="183">
        <v>171</v>
      </c>
      <c r="T3418" s="183">
        <v>195</v>
      </c>
      <c r="U3418" s="183">
        <v>22</v>
      </c>
      <c r="V3418" s="183">
        <v>367</v>
      </c>
      <c r="W3418" s="183">
        <v>142</v>
      </c>
      <c r="X3418" s="183">
        <v>199</v>
      </c>
      <c r="Y3418" s="183">
        <v>13</v>
      </c>
    </row>
    <row r="3419" spans="1:25" x14ac:dyDescent="0.2">
      <c r="A3419" s="184">
        <v>12560533</v>
      </c>
      <c r="B3419" s="183" t="str">
        <f>[1]店マスタ!B3418</f>
        <v>パナスコープ　ヤスモト日吉台店</v>
      </c>
      <c r="C3419" s="183">
        <v>1.5</v>
      </c>
      <c r="D3419" s="183">
        <v>1.5</v>
      </c>
      <c r="E3419" s="183">
        <f>_xlfn.XLOOKUP(A3419,[2]Sheet1!$R:$R,[2]Sheet1!$AB:$AB,"",0)</f>
        <v>1.5</v>
      </c>
      <c r="F3419" s="183">
        <f>_xlfn.XLOOKUP($A3419,[3]【2026年03月度_全社】RFM客層一覧表データ!$A:$A,[3]【2026年03月度_全社】RFM客層一覧表データ!C:C,"",0)</f>
        <v>225</v>
      </c>
      <c r="G3419" s="183">
        <f>_xlfn.XLOOKUP($A3419,[3]【2026年03月度_全社】RFM客層一覧表データ!$A:$A,[3]【2026年03月度_全社】RFM客層一覧表データ!D:D,"",0)</f>
        <v>89</v>
      </c>
      <c r="H3419" s="183">
        <f>_xlfn.XLOOKUP($A3419,[3]【2026年03月度_全社】RFM客層一覧表データ!$A:$A,[3]【2026年03月度_全社】RFM客層一覧表データ!E:E,"",0)</f>
        <v>132</v>
      </c>
      <c r="I3419" s="183">
        <f>_xlfn.XLOOKUP($A3419,[3]【2026年03月度_全社】RFM客層一覧表データ!$A:$A,[3]【2026年03月度_全社】RFM客層一覧表データ!F:F,"",0)</f>
        <v>10</v>
      </c>
      <c r="J3419" s="183">
        <v>245</v>
      </c>
      <c r="K3419" s="183">
        <v>102</v>
      </c>
      <c r="L3419" s="183">
        <v>135</v>
      </c>
      <c r="M3419" s="183">
        <v>10</v>
      </c>
      <c r="N3419" s="183">
        <v>255</v>
      </c>
      <c r="O3419" s="183">
        <v>102</v>
      </c>
      <c r="P3419" s="183">
        <v>137</v>
      </c>
      <c r="Q3419" s="183">
        <v>9</v>
      </c>
      <c r="R3419" s="183">
        <v>265</v>
      </c>
      <c r="S3419" s="183">
        <v>97</v>
      </c>
      <c r="T3419" s="183">
        <v>148</v>
      </c>
      <c r="U3419" s="183">
        <v>5</v>
      </c>
      <c r="V3419" s="183">
        <v>284</v>
      </c>
      <c r="W3419" s="183">
        <v>110</v>
      </c>
      <c r="X3419" s="183">
        <v>150</v>
      </c>
      <c r="Y3419" s="183">
        <v>7</v>
      </c>
    </row>
    <row r="3420" spans="1:25" x14ac:dyDescent="0.2">
      <c r="A3420" s="184">
        <v>12560625</v>
      </c>
      <c r="B3420" s="183" t="str">
        <f>[1]店マスタ!B3419</f>
        <v>ＬｉＶｉｎｇオノ　真野店</v>
      </c>
      <c r="C3420" s="183">
        <v>1.5</v>
      </c>
      <c r="D3420" s="183">
        <v>1.5</v>
      </c>
      <c r="E3420" s="183">
        <f>_xlfn.XLOOKUP(A3420,[2]Sheet1!$R:$R,[2]Sheet1!$AB:$AB,"",0)</f>
        <v>1.5</v>
      </c>
      <c r="F3420" s="183">
        <f>_xlfn.XLOOKUP($A3420,[3]【2026年03月度_全社】RFM客層一覧表データ!$A:$A,[3]【2026年03月度_全社】RFM客層一覧表データ!C:C,"",0)</f>
        <v>377</v>
      </c>
      <c r="G3420" s="183">
        <f>_xlfn.XLOOKUP($A3420,[3]【2026年03月度_全社】RFM客層一覧表データ!$A:$A,[3]【2026年03月度_全社】RFM客層一覧表データ!D:D,"",0)</f>
        <v>141</v>
      </c>
      <c r="H3420" s="183">
        <f>_xlfn.XLOOKUP($A3420,[3]【2026年03月度_全社】RFM客層一覧表データ!$A:$A,[3]【2026年03月度_全社】RFM客層一覧表データ!E:E,"",0)</f>
        <v>196</v>
      </c>
      <c r="I3420" s="183">
        <f>_xlfn.XLOOKUP($A3420,[3]【2026年03月度_全社】RFM客層一覧表データ!$A:$A,[3]【2026年03月度_全社】RFM客層一覧表データ!F:F,"",0)</f>
        <v>25</v>
      </c>
      <c r="J3420" s="183">
        <v>378</v>
      </c>
      <c r="K3420" s="183">
        <v>126</v>
      </c>
      <c r="L3420" s="183">
        <v>201</v>
      </c>
      <c r="M3420" s="183">
        <v>18</v>
      </c>
      <c r="N3420" s="183">
        <v>384</v>
      </c>
      <c r="O3420" s="183">
        <v>154</v>
      </c>
      <c r="P3420" s="183">
        <v>213</v>
      </c>
      <c r="Q3420" s="183">
        <v>24</v>
      </c>
      <c r="R3420" s="183">
        <v>382</v>
      </c>
      <c r="S3420" s="183">
        <v>144</v>
      </c>
      <c r="T3420" s="183">
        <v>210</v>
      </c>
      <c r="U3420" s="183">
        <v>19</v>
      </c>
      <c r="V3420" s="183">
        <v>383</v>
      </c>
      <c r="W3420" s="183">
        <v>156</v>
      </c>
      <c r="X3420" s="183">
        <v>217</v>
      </c>
      <c r="Y3420" s="183">
        <v>19</v>
      </c>
    </row>
    <row r="3421" spans="1:25" x14ac:dyDescent="0.2">
      <c r="A3421" s="184">
        <v>12560654</v>
      </c>
      <c r="B3421" s="183" t="str">
        <f>[1]店マスタ!B3420</f>
        <v>寺居電器　瀬田店</v>
      </c>
      <c r="C3421" s="183">
        <v>1.5</v>
      </c>
      <c r="D3421" s="183">
        <v>1.5</v>
      </c>
      <c r="E3421" s="183">
        <f>_xlfn.XLOOKUP(A3421,[2]Sheet1!$R:$R,[2]Sheet1!$AB:$AB,"",0)</f>
        <v>1.5</v>
      </c>
      <c r="F3421" s="183">
        <f>_xlfn.XLOOKUP($A3421,[3]【2026年03月度_全社】RFM客層一覧表データ!$A:$A,[3]【2026年03月度_全社】RFM客層一覧表データ!C:C,"",0)</f>
        <v>620</v>
      </c>
      <c r="G3421" s="183">
        <f>_xlfn.XLOOKUP($A3421,[3]【2026年03月度_全社】RFM客層一覧表データ!$A:$A,[3]【2026年03月度_全社】RFM客層一覧表データ!D:D,"",0)</f>
        <v>298</v>
      </c>
      <c r="H3421" s="183">
        <f>_xlfn.XLOOKUP($A3421,[3]【2026年03月度_全社】RFM客層一覧表データ!$A:$A,[3]【2026年03月度_全社】RFM客層一覧表データ!E:E,"",0)</f>
        <v>319</v>
      </c>
      <c r="I3421" s="183">
        <f>_xlfn.XLOOKUP($A3421,[3]【2026年03月度_全社】RFM客層一覧表データ!$A:$A,[3]【2026年03月度_全社】RFM客層一覧表データ!F:F,"",0)</f>
        <v>51</v>
      </c>
      <c r="J3421" s="183">
        <v>625</v>
      </c>
      <c r="K3421" s="183">
        <v>305</v>
      </c>
      <c r="L3421" s="183">
        <v>341</v>
      </c>
      <c r="M3421" s="183">
        <v>31</v>
      </c>
      <c r="N3421" s="183">
        <v>631</v>
      </c>
      <c r="O3421" s="183">
        <v>296</v>
      </c>
      <c r="P3421" s="183">
        <v>355</v>
      </c>
      <c r="Q3421" s="183">
        <v>29</v>
      </c>
      <c r="R3421" s="183">
        <v>641</v>
      </c>
      <c r="S3421" s="183">
        <v>317</v>
      </c>
      <c r="T3421" s="183">
        <v>357</v>
      </c>
      <c r="U3421" s="183">
        <v>30</v>
      </c>
      <c r="V3421" s="183">
        <v>657</v>
      </c>
      <c r="W3421" s="183">
        <v>343</v>
      </c>
      <c r="X3421" s="183">
        <v>366</v>
      </c>
      <c r="Y3421" s="183">
        <v>44</v>
      </c>
    </row>
    <row r="3422" spans="1:25" x14ac:dyDescent="0.2">
      <c r="A3422" s="184">
        <v>12560867</v>
      </c>
      <c r="B3422" s="183" t="str">
        <f>[1]店マスタ!B3421</f>
        <v>テクノプラス</v>
      </c>
      <c r="C3422" s="183">
        <v>1.5</v>
      </c>
      <c r="D3422" s="183">
        <v>1.5</v>
      </c>
      <c r="E3422" s="183">
        <f>_xlfn.XLOOKUP(A3422,[2]Sheet1!$R:$R,[2]Sheet1!$AB:$AB,"",0)</f>
        <v>1.5</v>
      </c>
      <c r="F3422" s="183">
        <f>_xlfn.XLOOKUP($A3422,[3]【2026年03月度_全社】RFM客層一覧表データ!$A:$A,[3]【2026年03月度_全社】RFM客層一覧表データ!C:C,"",0)</f>
        <v>275</v>
      </c>
      <c r="G3422" s="183">
        <f>_xlfn.XLOOKUP($A3422,[3]【2026年03月度_全社】RFM客層一覧表データ!$A:$A,[3]【2026年03月度_全社】RFM客層一覧表データ!D:D,"",0)</f>
        <v>125</v>
      </c>
      <c r="H3422" s="183">
        <f>_xlfn.XLOOKUP($A3422,[3]【2026年03月度_全社】RFM客層一覧表データ!$A:$A,[3]【2026年03月度_全社】RFM客層一覧表データ!E:E,"",0)</f>
        <v>160</v>
      </c>
      <c r="I3422" s="183">
        <f>_xlfn.XLOOKUP($A3422,[3]【2026年03月度_全社】RFM客層一覧表データ!$A:$A,[3]【2026年03月度_全社】RFM客層一覧表データ!F:F,"",0)</f>
        <v>9</v>
      </c>
      <c r="J3422" s="183">
        <v>281</v>
      </c>
      <c r="K3422" s="183">
        <v>127</v>
      </c>
      <c r="L3422" s="183">
        <v>165</v>
      </c>
      <c r="M3422" s="183">
        <v>14</v>
      </c>
      <c r="N3422" s="183">
        <v>287</v>
      </c>
      <c r="O3422" s="183">
        <v>121</v>
      </c>
      <c r="P3422" s="183">
        <v>164</v>
      </c>
      <c r="Q3422" s="183">
        <v>20</v>
      </c>
      <c r="R3422" s="183">
        <v>288</v>
      </c>
      <c r="S3422" s="183">
        <v>138</v>
      </c>
      <c r="T3422" s="183">
        <v>164</v>
      </c>
      <c r="U3422" s="183">
        <v>13</v>
      </c>
      <c r="V3422" s="183">
        <v>292</v>
      </c>
      <c r="W3422" s="183">
        <v>123</v>
      </c>
      <c r="X3422" s="183">
        <v>164</v>
      </c>
      <c r="Y3422" s="183">
        <v>13</v>
      </c>
    </row>
    <row r="3423" spans="1:25" x14ac:dyDescent="0.2">
      <c r="A3423" s="184">
        <v>12560995</v>
      </c>
      <c r="B3423" s="183" t="str">
        <f>[1]店マスタ!B3422</f>
        <v>西村電化サービス</v>
      </c>
      <c r="C3423" s="183">
        <v>1.5</v>
      </c>
      <c r="D3423" s="183">
        <v>0</v>
      </c>
      <c r="E3423" s="183" t="str">
        <f>_xlfn.XLOOKUP(A3423,[2]Sheet1!$R:$R,[2]Sheet1!$AB:$AB,"",0)</f>
        <v/>
      </c>
      <c r="F3423" s="183" t="str">
        <f>_xlfn.XLOOKUP($A3423,[3]【2026年03月度_全社】RFM客層一覧表データ!$A:$A,[3]【2026年03月度_全社】RFM客層一覧表データ!C:C,"",0)</f>
        <v/>
      </c>
      <c r="G3423" s="183" t="str">
        <f>_xlfn.XLOOKUP($A3423,[3]【2026年03月度_全社】RFM客層一覧表データ!$A:$A,[3]【2026年03月度_全社】RFM客層一覧表データ!D:D,"",0)</f>
        <v/>
      </c>
      <c r="H3423" s="183" t="str">
        <f>_xlfn.XLOOKUP($A3423,[3]【2026年03月度_全社】RFM客層一覧表データ!$A:$A,[3]【2026年03月度_全社】RFM客層一覧表データ!E:E,"",0)</f>
        <v/>
      </c>
      <c r="I3423" s="183" t="str">
        <f>_xlfn.XLOOKUP($A3423,[3]【2026年03月度_全社】RFM客層一覧表データ!$A:$A,[3]【2026年03月度_全社】RFM客層一覧表データ!F:F,"",0)</f>
        <v/>
      </c>
      <c r="J3423" s="183">
        <v>0</v>
      </c>
      <c r="K3423" s="183">
        <v>0</v>
      </c>
      <c r="L3423" s="183">
        <v>0</v>
      </c>
      <c r="M3423" s="183">
        <v>0</v>
      </c>
      <c r="N3423" s="183">
        <v>0</v>
      </c>
      <c r="O3423" s="183">
        <v>0</v>
      </c>
      <c r="P3423" s="183">
        <v>0</v>
      </c>
      <c r="Q3423" s="183">
        <v>0</v>
      </c>
      <c r="R3423" s="183">
        <v>0</v>
      </c>
      <c r="S3423" s="183">
        <v>0</v>
      </c>
      <c r="T3423" s="183">
        <v>0</v>
      </c>
      <c r="U3423" s="183">
        <v>0</v>
      </c>
      <c r="V3423" s="183">
        <v>0</v>
      </c>
      <c r="W3423" s="183">
        <v>0</v>
      </c>
      <c r="X3423" s="183">
        <v>0</v>
      </c>
      <c r="Y3423" s="183">
        <v>0</v>
      </c>
    </row>
    <row r="3424" spans="1:25" x14ac:dyDescent="0.2">
      <c r="A3424" s="184">
        <v>12560999</v>
      </c>
      <c r="B3424" s="183" t="str">
        <f>[1]店マスタ!B3423</f>
        <v>夢ハウス　でんきのはらだ</v>
      </c>
      <c r="C3424" s="183">
        <v>1.5</v>
      </c>
      <c r="D3424" s="183">
        <v>1.5</v>
      </c>
      <c r="E3424" s="183">
        <f>_xlfn.XLOOKUP(A3424,[2]Sheet1!$R:$R,[2]Sheet1!$AB:$AB,"",0)</f>
        <v>1.5</v>
      </c>
      <c r="F3424" s="183">
        <f>_xlfn.XLOOKUP($A3424,[3]【2026年03月度_全社】RFM客層一覧表データ!$A:$A,[3]【2026年03月度_全社】RFM客層一覧表データ!C:C,"",0)</f>
        <v>472</v>
      </c>
      <c r="G3424" s="183">
        <f>_xlfn.XLOOKUP($A3424,[3]【2026年03月度_全社】RFM客層一覧表データ!$A:$A,[3]【2026年03月度_全社】RFM客層一覧表データ!D:D,"",0)</f>
        <v>216</v>
      </c>
      <c r="H3424" s="183">
        <f>_xlfn.XLOOKUP($A3424,[3]【2026年03月度_全社】RFM客層一覧表データ!$A:$A,[3]【2026年03月度_全社】RFM客層一覧表データ!E:E,"",0)</f>
        <v>272</v>
      </c>
      <c r="I3424" s="183">
        <f>_xlfn.XLOOKUP($A3424,[3]【2026年03月度_全社】RFM客層一覧表データ!$A:$A,[3]【2026年03月度_全社】RFM客層一覧表データ!F:F,"",0)</f>
        <v>25</v>
      </c>
      <c r="J3424" s="183">
        <v>481</v>
      </c>
      <c r="K3424" s="183">
        <v>230</v>
      </c>
      <c r="L3424" s="183">
        <v>274</v>
      </c>
      <c r="M3424" s="183">
        <v>33</v>
      </c>
      <c r="N3424" s="183">
        <v>488</v>
      </c>
      <c r="O3424" s="183">
        <v>231</v>
      </c>
      <c r="P3424" s="183">
        <v>280</v>
      </c>
      <c r="Q3424" s="183">
        <v>27</v>
      </c>
      <c r="R3424" s="183">
        <v>484</v>
      </c>
      <c r="S3424" s="183">
        <v>245</v>
      </c>
      <c r="T3424" s="183">
        <v>289</v>
      </c>
      <c r="U3424" s="183">
        <v>30</v>
      </c>
      <c r="V3424" s="183">
        <v>486</v>
      </c>
      <c r="W3424" s="183">
        <v>235</v>
      </c>
      <c r="X3424" s="183">
        <v>288</v>
      </c>
      <c r="Y3424" s="183">
        <v>26</v>
      </c>
    </row>
    <row r="3425" spans="1:25" x14ac:dyDescent="0.2">
      <c r="A3425" s="184">
        <v>12561005</v>
      </c>
      <c r="B3425" s="183" t="str">
        <f>[1]店マスタ!B3424</f>
        <v>森巳電器産業有限会社</v>
      </c>
      <c r="C3425" s="183">
        <v>2.5</v>
      </c>
      <c r="D3425" s="183">
        <v>2.5</v>
      </c>
      <c r="E3425" s="183">
        <f>_xlfn.XLOOKUP(A3425,[2]Sheet1!$R:$R,[2]Sheet1!$AB:$AB,"",0)</f>
        <v>2.5</v>
      </c>
      <c r="F3425" s="183">
        <f>_xlfn.XLOOKUP($A3425,[3]【2026年03月度_全社】RFM客層一覧表データ!$A:$A,[3]【2026年03月度_全社】RFM客層一覧表データ!C:C,"",0)</f>
        <v>324</v>
      </c>
      <c r="G3425" s="183">
        <f>_xlfn.XLOOKUP($A3425,[3]【2026年03月度_全社】RFM客層一覧表データ!$A:$A,[3]【2026年03月度_全社】RFM客層一覧表データ!D:D,"",0)</f>
        <v>169</v>
      </c>
      <c r="H3425" s="183">
        <f>_xlfn.XLOOKUP($A3425,[3]【2026年03月度_全社】RFM客層一覧表データ!$A:$A,[3]【2026年03月度_全社】RFM客層一覧表データ!E:E,"",0)</f>
        <v>184</v>
      </c>
      <c r="I3425" s="183">
        <f>_xlfn.XLOOKUP($A3425,[3]【2026年03月度_全社】RFM客層一覧表データ!$A:$A,[3]【2026年03月度_全社】RFM客層一覧表データ!F:F,"",0)</f>
        <v>21</v>
      </c>
      <c r="J3425" s="183">
        <v>326</v>
      </c>
      <c r="K3425" s="183">
        <v>153</v>
      </c>
      <c r="L3425" s="183">
        <v>168</v>
      </c>
      <c r="M3425" s="183">
        <v>22</v>
      </c>
      <c r="N3425" s="183">
        <v>326</v>
      </c>
      <c r="O3425" s="183">
        <v>150</v>
      </c>
      <c r="P3425" s="183">
        <v>181</v>
      </c>
      <c r="Q3425" s="183">
        <v>18</v>
      </c>
      <c r="R3425" s="183">
        <v>337</v>
      </c>
      <c r="S3425" s="183">
        <v>152</v>
      </c>
      <c r="T3425" s="183">
        <v>181</v>
      </c>
      <c r="U3425" s="183">
        <v>13</v>
      </c>
      <c r="V3425" s="183">
        <v>356</v>
      </c>
      <c r="W3425" s="183">
        <v>157</v>
      </c>
      <c r="X3425" s="183">
        <v>190</v>
      </c>
      <c r="Y3425" s="183">
        <v>18</v>
      </c>
    </row>
    <row r="3426" spans="1:25" x14ac:dyDescent="0.2">
      <c r="A3426" s="184">
        <v>12561011</v>
      </c>
      <c r="B3426" s="183" t="str">
        <f>[1]店マスタ!B3425</f>
        <v>愛輪舎電気部</v>
      </c>
      <c r="C3426" s="183">
        <v>1.5</v>
      </c>
      <c r="D3426" s="183">
        <v>1.5</v>
      </c>
      <c r="E3426" s="183" t="str">
        <f>_xlfn.XLOOKUP(A3426,[2]Sheet1!$R:$R,[2]Sheet1!$AB:$AB,"",0)</f>
        <v/>
      </c>
      <c r="F3426" s="183" t="str">
        <f>_xlfn.XLOOKUP($A3426,[3]【2026年03月度_全社】RFM客層一覧表データ!$A:$A,[3]【2026年03月度_全社】RFM客層一覧表データ!C:C,"",0)</f>
        <v/>
      </c>
      <c r="G3426" s="183" t="str">
        <f>_xlfn.XLOOKUP($A3426,[3]【2026年03月度_全社】RFM客層一覧表データ!$A:$A,[3]【2026年03月度_全社】RFM客層一覧表データ!D:D,"",0)</f>
        <v/>
      </c>
      <c r="H3426" s="183" t="str">
        <f>_xlfn.XLOOKUP($A3426,[3]【2026年03月度_全社】RFM客層一覧表データ!$A:$A,[3]【2026年03月度_全社】RFM客層一覧表データ!E:E,"",0)</f>
        <v/>
      </c>
      <c r="I3426" s="183" t="str">
        <f>_xlfn.XLOOKUP($A3426,[3]【2026年03月度_全社】RFM客層一覧表データ!$A:$A,[3]【2026年03月度_全社】RFM客層一覧表データ!F:F,"",0)</f>
        <v/>
      </c>
      <c r="J3426" s="183">
        <v>0</v>
      </c>
      <c r="K3426" s="183">
        <v>0</v>
      </c>
      <c r="L3426" s="183">
        <v>0</v>
      </c>
      <c r="M3426" s="183">
        <v>0</v>
      </c>
      <c r="N3426" s="183">
        <v>0</v>
      </c>
      <c r="O3426" s="183">
        <v>0</v>
      </c>
      <c r="P3426" s="183">
        <v>0</v>
      </c>
      <c r="Q3426" s="183">
        <v>0</v>
      </c>
      <c r="R3426" s="183">
        <v>0</v>
      </c>
      <c r="S3426" s="183">
        <v>0</v>
      </c>
      <c r="T3426" s="183">
        <v>0</v>
      </c>
      <c r="U3426" s="183">
        <v>0</v>
      </c>
      <c r="V3426" s="183">
        <v>0</v>
      </c>
      <c r="W3426" s="183">
        <v>0</v>
      </c>
      <c r="X3426" s="183">
        <v>0</v>
      </c>
      <c r="Y3426" s="183">
        <v>0</v>
      </c>
    </row>
    <row r="3427" spans="1:25" x14ac:dyDescent="0.2">
      <c r="A3427" s="184">
        <v>12561016</v>
      </c>
      <c r="B3427" s="183" t="str">
        <f>[1]店マスタ!B3426</f>
        <v>有限会社　三矢デンキ</v>
      </c>
      <c r="C3427" s="183">
        <v>2.5</v>
      </c>
      <c r="D3427" s="183">
        <v>2</v>
      </c>
      <c r="E3427" s="183">
        <f>_xlfn.XLOOKUP(A3427,[2]Sheet1!$R:$R,[2]Sheet1!$AB:$AB,"",0)</f>
        <v>2</v>
      </c>
      <c r="F3427" s="183">
        <f>_xlfn.XLOOKUP($A3427,[3]【2026年03月度_全社】RFM客層一覧表データ!$A:$A,[3]【2026年03月度_全社】RFM客層一覧表データ!C:C,"",0)</f>
        <v>757</v>
      </c>
      <c r="G3427" s="183">
        <f>_xlfn.XLOOKUP($A3427,[3]【2026年03月度_全社】RFM客層一覧表データ!$A:$A,[3]【2026年03月度_全社】RFM客層一覧表データ!D:D,"",0)</f>
        <v>337</v>
      </c>
      <c r="H3427" s="183">
        <f>_xlfn.XLOOKUP($A3427,[3]【2026年03月度_全社】RFM客層一覧表データ!$A:$A,[3]【2026年03月度_全社】RFM客層一覧表データ!E:E,"",0)</f>
        <v>398</v>
      </c>
      <c r="I3427" s="183">
        <f>_xlfn.XLOOKUP($A3427,[3]【2026年03月度_全社】RFM客層一覧表データ!$A:$A,[3]【2026年03月度_全社】RFM客層一覧表データ!F:F,"",0)</f>
        <v>34</v>
      </c>
      <c r="J3427" s="183">
        <v>762</v>
      </c>
      <c r="K3427" s="183">
        <v>361</v>
      </c>
      <c r="L3427" s="183">
        <v>403</v>
      </c>
      <c r="M3427" s="183">
        <v>45</v>
      </c>
      <c r="N3427" s="183">
        <v>772</v>
      </c>
      <c r="O3427" s="183">
        <v>332</v>
      </c>
      <c r="P3427" s="183">
        <v>404</v>
      </c>
      <c r="Q3427" s="183">
        <v>26</v>
      </c>
      <c r="R3427" s="183">
        <v>863</v>
      </c>
      <c r="S3427" s="183">
        <v>398</v>
      </c>
      <c r="T3427" s="183">
        <v>419</v>
      </c>
      <c r="U3427" s="183">
        <v>46</v>
      </c>
      <c r="V3427" s="183">
        <v>886</v>
      </c>
      <c r="W3427" s="183">
        <v>390</v>
      </c>
      <c r="X3427" s="183">
        <v>431</v>
      </c>
      <c r="Y3427" s="183">
        <v>39</v>
      </c>
    </row>
    <row r="3428" spans="1:25" x14ac:dyDescent="0.2">
      <c r="A3428" s="184">
        <v>12561018</v>
      </c>
      <c r="B3428" s="183" t="str">
        <f>[1]店マスタ!B3427</f>
        <v>ココハウス　ヨコイ</v>
      </c>
      <c r="C3428" s="183">
        <v>3.5</v>
      </c>
      <c r="D3428" s="183">
        <v>3.5</v>
      </c>
      <c r="E3428" s="183">
        <f>_xlfn.XLOOKUP(A3428,[2]Sheet1!$R:$R,[2]Sheet1!$AB:$AB,"",0)</f>
        <v>3.5</v>
      </c>
      <c r="F3428" s="183" t="str">
        <f>_xlfn.XLOOKUP($A3428,[3]【2026年03月度_全社】RFM客層一覧表データ!$A:$A,[3]【2026年03月度_全社】RFM客層一覧表データ!C:C,"",0)</f>
        <v/>
      </c>
      <c r="G3428" s="183" t="str">
        <f>_xlfn.XLOOKUP($A3428,[3]【2026年03月度_全社】RFM客層一覧表データ!$A:$A,[3]【2026年03月度_全社】RFM客層一覧表データ!D:D,"",0)</f>
        <v/>
      </c>
      <c r="H3428" s="183" t="str">
        <f>_xlfn.XLOOKUP($A3428,[3]【2026年03月度_全社】RFM客層一覧表データ!$A:$A,[3]【2026年03月度_全社】RFM客層一覧表データ!E:E,"",0)</f>
        <v/>
      </c>
      <c r="I3428" s="183" t="str">
        <f>_xlfn.XLOOKUP($A3428,[3]【2026年03月度_全社】RFM客層一覧表データ!$A:$A,[3]【2026年03月度_全社】RFM客層一覧表データ!F:F,"",0)</f>
        <v/>
      </c>
      <c r="J3428" s="183">
        <v>0</v>
      </c>
      <c r="K3428" s="183">
        <v>0</v>
      </c>
      <c r="L3428" s="183">
        <v>0</v>
      </c>
      <c r="M3428" s="183">
        <v>0</v>
      </c>
      <c r="N3428" s="183">
        <v>0</v>
      </c>
      <c r="O3428" s="183">
        <v>0</v>
      </c>
      <c r="P3428" s="183">
        <v>0</v>
      </c>
      <c r="Q3428" s="183">
        <v>0</v>
      </c>
      <c r="R3428" s="183">
        <v>0</v>
      </c>
      <c r="S3428" s="183">
        <v>0</v>
      </c>
      <c r="T3428" s="183">
        <v>0</v>
      </c>
      <c r="U3428" s="183">
        <v>0</v>
      </c>
      <c r="V3428" s="183">
        <v>0</v>
      </c>
      <c r="W3428" s="183">
        <v>0</v>
      </c>
      <c r="X3428" s="183">
        <v>0</v>
      </c>
      <c r="Y3428" s="183">
        <v>0</v>
      </c>
    </row>
    <row r="3429" spans="1:25" x14ac:dyDescent="0.2">
      <c r="A3429" s="184">
        <v>12561039</v>
      </c>
      <c r="B3429" s="183" t="str">
        <f>[1]店マスタ!B3428</f>
        <v>電化ハウス　ふちだ</v>
      </c>
      <c r="C3429" s="183">
        <v>2.5</v>
      </c>
      <c r="D3429" s="183">
        <v>2.5</v>
      </c>
      <c r="E3429" s="183">
        <f>_xlfn.XLOOKUP(A3429,[2]Sheet1!$R:$R,[2]Sheet1!$AB:$AB,"",0)</f>
        <v>2.5</v>
      </c>
      <c r="F3429" s="183">
        <f>_xlfn.XLOOKUP($A3429,[3]【2026年03月度_全社】RFM客層一覧表データ!$A:$A,[3]【2026年03月度_全社】RFM客層一覧表データ!C:C,"",0)</f>
        <v>770</v>
      </c>
      <c r="G3429" s="183">
        <f>_xlfn.XLOOKUP($A3429,[3]【2026年03月度_全社】RFM客層一覧表データ!$A:$A,[3]【2026年03月度_全社】RFM客層一覧表データ!D:D,"",0)</f>
        <v>432</v>
      </c>
      <c r="H3429" s="183">
        <f>_xlfn.XLOOKUP($A3429,[3]【2026年03月度_全社】RFM客層一覧表データ!$A:$A,[3]【2026年03月度_全社】RFM客層一覧表データ!E:E,"",0)</f>
        <v>413</v>
      </c>
      <c r="I3429" s="183">
        <f>_xlfn.XLOOKUP($A3429,[3]【2026年03月度_全社】RFM客層一覧表データ!$A:$A,[3]【2026年03月度_全社】RFM客層一覧表データ!F:F,"",0)</f>
        <v>68</v>
      </c>
      <c r="J3429" s="183">
        <v>745</v>
      </c>
      <c r="K3429" s="183">
        <v>455</v>
      </c>
      <c r="L3429" s="183">
        <v>395</v>
      </c>
      <c r="M3429" s="183">
        <v>88</v>
      </c>
      <c r="N3429" s="183">
        <v>685</v>
      </c>
      <c r="O3429" s="183">
        <v>369</v>
      </c>
      <c r="P3429" s="183">
        <v>384</v>
      </c>
      <c r="Q3429" s="183">
        <v>52</v>
      </c>
      <c r="R3429" s="183">
        <v>863</v>
      </c>
      <c r="S3429" s="183">
        <v>457</v>
      </c>
      <c r="T3429" s="183">
        <v>432</v>
      </c>
      <c r="U3429" s="183">
        <v>77</v>
      </c>
      <c r="V3429" s="183">
        <v>843</v>
      </c>
      <c r="W3429" s="183">
        <v>422</v>
      </c>
      <c r="X3429" s="183">
        <v>416</v>
      </c>
      <c r="Y3429" s="183">
        <v>50</v>
      </c>
    </row>
    <row r="3430" spans="1:25" x14ac:dyDescent="0.2">
      <c r="A3430" s="184">
        <v>12561252</v>
      </c>
      <c r="B3430" s="183" t="str">
        <f>[1]店マスタ!B3429</f>
        <v>ヘイラク電器</v>
      </c>
      <c r="C3430" s="183">
        <v>2</v>
      </c>
      <c r="D3430" s="183">
        <v>2</v>
      </c>
      <c r="E3430" s="183">
        <f>_xlfn.XLOOKUP(A3430,[2]Sheet1!$R:$R,[2]Sheet1!$AB:$AB,"",0)</f>
        <v>2</v>
      </c>
      <c r="F3430" s="183" t="str">
        <f>_xlfn.XLOOKUP($A3430,[3]【2026年03月度_全社】RFM客層一覧表データ!$A:$A,[3]【2026年03月度_全社】RFM客層一覧表データ!C:C,"",0)</f>
        <v/>
      </c>
      <c r="G3430" s="183" t="str">
        <f>_xlfn.XLOOKUP($A3430,[3]【2026年03月度_全社】RFM客層一覧表データ!$A:$A,[3]【2026年03月度_全社】RFM客層一覧表データ!D:D,"",0)</f>
        <v/>
      </c>
      <c r="H3430" s="183" t="str">
        <f>_xlfn.XLOOKUP($A3430,[3]【2026年03月度_全社】RFM客層一覧表データ!$A:$A,[3]【2026年03月度_全社】RFM客層一覧表データ!E:E,"",0)</f>
        <v/>
      </c>
      <c r="I3430" s="183" t="str">
        <f>_xlfn.XLOOKUP($A3430,[3]【2026年03月度_全社】RFM客層一覧表データ!$A:$A,[3]【2026年03月度_全社】RFM客層一覧表データ!F:F,"",0)</f>
        <v/>
      </c>
      <c r="J3430" s="183">
        <v>0</v>
      </c>
      <c r="K3430" s="183">
        <v>0</v>
      </c>
      <c r="L3430" s="183">
        <v>0</v>
      </c>
      <c r="M3430" s="183">
        <v>0</v>
      </c>
      <c r="N3430" s="183">
        <v>0</v>
      </c>
      <c r="O3430" s="183">
        <v>0</v>
      </c>
      <c r="P3430" s="183">
        <v>0</v>
      </c>
      <c r="Q3430" s="183">
        <v>0</v>
      </c>
      <c r="R3430" s="183">
        <v>0</v>
      </c>
      <c r="S3430" s="183">
        <v>0</v>
      </c>
      <c r="T3430" s="183">
        <v>0</v>
      </c>
      <c r="U3430" s="183">
        <v>0</v>
      </c>
      <c r="V3430" s="183">
        <v>0</v>
      </c>
      <c r="W3430" s="183">
        <v>0</v>
      </c>
      <c r="X3430" s="183">
        <v>0</v>
      </c>
      <c r="Y3430" s="183">
        <v>0</v>
      </c>
    </row>
    <row r="3431" spans="1:25" x14ac:dyDescent="0.2">
      <c r="A3431" s="184">
        <v>12562257</v>
      </c>
      <c r="B3431" s="183" t="str">
        <f>[1]店マスタ!B3430</f>
        <v>有限会社　サワイ　デンキ</v>
      </c>
      <c r="C3431" s="183">
        <v>5</v>
      </c>
      <c r="D3431" s="183">
        <v>5</v>
      </c>
      <c r="E3431" s="183">
        <f>_xlfn.XLOOKUP(A3431,[2]Sheet1!$R:$R,[2]Sheet1!$AB:$AB,"",0)</f>
        <v>5.5</v>
      </c>
      <c r="F3431" s="183">
        <f>_xlfn.XLOOKUP($A3431,[3]【2026年03月度_全社】RFM客層一覧表データ!$A:$A,[3]【2026年03月度_全社】RFM客層一覧表データ!C:C,"",0)</f>
        <v>1114</v>
      </c>
      <c r="G3431" s="183">
        <f>_xlfn.XLOOKUP($A3431,[3]【2026年03月度_全社】RFM客層一覧表データ!$A:$A,[3]【2026年03月度_全社】RFM客層一覧表データ!D:D,"",0)</f>
        <v>434</v>
      </c>
      <c r="H3431" s="183">
        <f>_xlfn.XLOOKUP($A3431,[3]【2026年03月度_全社】RFM客層一覧表データ!$A:$A,[3]【2026年03月度_全社】RFM客層一覧表データ!E:E,"",0)</f>
        <v>525</v>
      </c>
      <c r="I3431" s="183">
        <f>_xlfn.XLOOKUP($A3431,[3]【2026年03月度_全社】RFM客層一覧表データ!$A:$A,[3]【2026年03月度_全社】RFM客層一覧表データ!F:F,"",0)</f>
        <v>85</v>
      </c>
      <c r="J3431" s="183">
        <v>1139</v>
      </c>
      <c r="K3431" s="183">
        <v>451</v>
      </c>
      <c r="L3431" s="183">
        <v>529</v>
      </c>
      <c r="M3431" s="183">
        <v>70</v>
      </c>
      <c r="N3431" s="183">
        <v>1182</v>
      </c>
      <c r="O3431" s="183">
        <v>463</v>
      </c>
      <c r="P3431" s="183">
        <v>537</v>
      </c>
      <c r="Q3431" s="183">
        <v>77</v>
      </c>
      <c r="R3431" s="183">
        <v>1239</v>
      </c>
      <c r="S3431" s="183">
        <v>481</v>
      </c>
      <c r="T3431" s="183">
        <v>552</v>
      </c>
      <c r="U3431" s="183">
        <v>93</v>
      </c>
      <c r="V3431" s="183">
        <v>1273</v>
      </c>
      <c r="W3431" s="183">
        <v>508</v>
      </c>
      <c r="X3431" s="183">
        <v>559</v>
      </c>
      <c r="Y3431" s="183">
        <v>75</v>
      </c>
    </row>
    <row r="3432" spans="1:25" x14ac:dyDescent="0.2">
      <c r="A3432" s="184">
        <v>12601036</v>
      </c>
      <c r="B3432" s="183" t="str">
        <f>[1]店マスタ!B3431</f>
        <v>石下電気商会</v>
      </c>
      <c r="C3432" s="183">
        <v>3</v>
      </c>
      <c r="D3432" s="183">
        <v>3</v>
      </c>
      <c r="E3432" s="183" t="str">
        <f>_xlfn.XLOOKUP(A3432,[2]Sheet1!$R:$R,[2]Sheet1!$AB:$AB,"",0)</f>
        <v/>
      </c>
      <c r="F3432" s="183" t="str">
        <f>_xlfn.XLOOKUP($A3432,[3]【2026年03月度_全社】RFM客層一覧表データ!$A:$A,[3]【2026年03月度_全社】RFM客層一覧表データ!C:C,"",0)</f>
        <v/>
      </c>
      <c r="G3432" s="183" t="str">
        <f>_xlfn.XLOOKUP($A3432,[3]【2026年03月度_全社】RFM客層一覧表データ!$A:$A,[3]【2026年03月度_全社】RFM客層一覧表データ!D:D,"",0)</f>
        <v/>
      </c>
      <c r="H3432" s="183" t="str">
        <f>_xlfn.XLOOKUP($A3432,[3]【2026年03月度_全社】RFM客層一覧表データ!$A:$A,[3]【2026年03月度_全社】RFM客層一覧表データ!E:E,"",0)</f>
        <v/>
      </c>
      <c r="I3432" s="183" t="str">
        <f>_xlfn.XLOOKUP($A3432,[3]【2026年03月度_全社】RFM客層一覧表データ!$A:$A,[3]【2026年03月度_全社】RFM客層一覧表データ!F:F,"",0)</f>
        <v/>
      </c>
      <c r="J3432" s="183">
        <v>0</v>
      </c>
      <c r="K3432" s="183">
        <v>0</v>
      </c>
      <c r="L3432" s="183">
        <v>0</v>
      </c>
      <c r="M3432" s="183">
        <v>0</v>
      </c>
      <c r="N3432" s="183">
        <v>0</v>
      </c>
      <c r="O3432" s="183">
        <v>0</v>
      </c>
      <c r="P3432" s="183">
        <v>0</v>
      </c>
      <c r="Q3432" s="183">
        <v>0</v>
      </c>
      <c r="R3432" s="183">
        <v>0</v>
      </c>
      <c r="S3432" s="183">
        <v>0</v>
      </c>
      <c r="T3432" s="183">
        <v>0</v>
      </c>
      <c r="U3432" s="183">
        <v>0</v>
      </c>
      <c r="V3432" s="183">
        <v>0</v>
      </c>
      <c r="W3432" s="183">
        <v>0</v>
      </c>
      <c r="X3432" s="183">
        <v>0</v>
      </c>
      <c r="Y3432" s="183">
        <v>0</v>
      </c>
    </row>
    <row r="3433" spans="1:25" x14ac:dyDescent="0.2">
      <c r="A3433" s="184">
        <v>12601059</v>
      </c>
      <c r="B3433" s="183" t="str">
        <f>[1]店マスタ!B3432</f>
        <v>都らいぶ　ＫＯＵＭＹＯＵ</v>
      </c>
      <c r="C3433" s="183">
        <v>3</v>
      </c>
      <c r="D3433" s="183">
        <v>2.5</v>
      </c>
      <c r="E3433" s="183">
        <f>_xlfn.XLOOKUP(A3433,[2]Sheet1!$R:$R,[2]Sheet1!$AB:$AB,"",0)</f>
        <v>2.5</v>
      </c>
      <c r="F3433" s="183">
        <f>_xlfn.XLOOKUP($A3433,[3]【2026年03月度_全社】RFM客層一覧表データ!$A:$A,[3]【2026年03月度_全社】RFM客層一覧表データ!C:C,"",0)</f>
        <v>232</v>
      </c>
      <c r="G3433" s="183">
        <f>_xlfn.XLOOKUP($A3433,[3]【2026年03月度_全社】RFM客層一覧表データ!$A:$A,[3]【2026年03月度_全社】RFM客層一覧表データ!D:D,"",0)</f>
        <v>121</v>
      </c>
      <c r="H3433" s="183">
        <f>_xlfn.XLOOKUP($A3433,[3]【2026年03月度_全社】RFM客層一覧表データ!$A:$A,[3]【2026年03月度_全社】RFM客層一覧表データ!E:E,"",0)</f>
        <v>128</v>
      </c>
      <c r="I3433" s="183">
        <f>_xlfn.XLOOKUP($A3433,[3]【2026年03月度_全社】RFM客層一覧表データ!$A:$A,[3]【2026年03月度_全社】RFM客層一覧表データ!F:F,"",0)</f>
        <v>30</v>
      </c>
      <c r="J3433" s="183">
        <v>217</v>
      </c>
      <c r="K3433" s="183">
        <v>100</v>
      </c>
      <c r="L3433" s="183">
        <v>125</v>
      </c>
      <c r="M3433" s="183">
        <v>22</v>
      </c>
      <c r="N3433" s="183">
        <v>203</v>
      </c>
      <c r="O3433" s="183">
        <v>113</v>
      </c>
      <c r="P3433" s="183">
        <v>121</v>
      </c>
      <c r="Q3433" s="183">
        <v>15</v>
      </c>
      <c r="R3433" s="183">
        <v>226</v>
      </c>
      <c r="S3433" s="183">
        <v>130</v>
      </c>
      <c r="T3433" s="183">
        <v>127</v>
      </c>
      <c r="U3433" s="183">
        <v>20</v>
      </c>
      <c r="V3433" s="183">
        <v>261</v>
      </c>
      <c r="W3433" s="183">
        <v>126</v>
      </c>
      <c r="X3433" s="183">
        <v>142</v>
      </c>
      <c r="Y3433" s="183">
        <v>30</v>
      </c>
    </row>
    <row r="3434" spans="1:25" x14ac:dyDescent="0.2">
      <c r="A3434" s="184">
        <v>12601074</v>
      </c>
      <c r="B3434" s="183" t="str">
        <f>[1]店マスタ!B3433</f>
        <v>丹電機工業所</v>
      </c>
      <c r="C3434" s="183">
        <v>1</v>
      </c>
      <c r="D3434" s="183">
        <v>1.5</v>
      </c>
      <c r="E3434" s="183" t="str">
        <f>_xlfn.XLOOKUP(A3434,[2]Sheet1!$R:$R,[2]Sheet1!$AB:$AB,"",0)</f>
        <v/>
      </c>
      <c r="F3434" s="183" t="str">
        <f>_xlfn.XLOOKUP($A3434,[3]【2026年03月度_全社】RFM客層一覧表データ!$A:$A,[3]【2026年03月度_全社】RFM客層一覧表データ!C:C,"",0)</f>
        <v/>
      </c>
      <c r="G3434" s="183" t="str">
        <f>_xlfn.XLOOKUP($A3434,[3]【2026年03月度_全社】RFM客層一覧表データ!$A:$A,[3]【2026年03月度_全社】RFM客層一覧表データ!D:D,"",0)</f>
        <v/>
      </c>
      <c r="H3434" s="183" t="str">
        <f>_xlfn.XLOOKUP($A3434,[3]【2026年03月度_全社】RFM客層一覧表データ!$A:$A,[3]【2026年03月度_全社】RFM客層一覧表データ!E:E,"",0)</f>
        <v/>
      </c>
      <c r="I3434" s="183" t="str">
        <f>_xlfn.XLOOKUP($A3434,[3]【2026年03月度_全社】RFM客層一覧表データ!$A:$A,[3]【2026年03月度_全社】RFM客層一覧表データ!F:F,"",0)</f>
        <v/>
      </c>
      <c r="J3434" s="183">
        <v>0</v>
      </c>
      <c r="K3434" s="183">
        <v>0</v>
      </c>
      <c r="L3434" s="183">
        <v>0</v>
      </c>
      <c r="M3434" s="183">
        <v>0</v>
      </c>
      <c r="N3434" s="183">
        <v>0</v>
      </c>
      <c r="O3434" s="183">
        <v>0</v>
      </c>
      <c r="P3434" s="183">
        <v>0</v>
      </c>
      <c r="Q3434" s="183">
        <v>0</v>
      </c>
      <c r="R3434" s="183">
        <v>0</v>
      </c>
      <c r="S3434" s="183">
        <v>0</v>
      </c>
      <c r="T3434" s="183">
        <v>0</v>
      </c>
      <c r="U3434" s="183">
        <v>0</v>
      </c>
      <c r="V3434" s="183">
        <v>0</v>
      </c>
      <c r="W3434" s="183">
        <v>0</v>
      </c>
      <c r="X3434" s="183">
        <v>0</v>
      </c>
      <c r="Y3434" s="183">
        <v>0</v>
      </c>
    </row>
    <row r="3435" spans="1:25" x14ac:dyDescent="0.2">
      <c r="A3435" s="184">
        <v>12601106</v>
      </c>
      <c r="B3435" s="183" t="str">
        <f>[1]店マスタ!B3434</f>
        <v>西中　無線サービス</v>
      </c>
      <c r="C3435" s="183">
        <v>5</v>
      </c>
      <c r="D3435" s="183">
        <v>4.5</v>
      </c>
      <c r="E3435" s="183">
        <f>_xlfn.XLOOKUP(A3435,[2]Sheet1!$R:$R,[2]Sheet1!$AB:$AB,"",0)</f>
        <v>2</v>
      </c>
      <c r="F3435" s="183">
        <f>_xlfn.XLOOKUP($A3435,[3]【2026年03月度_全社】RFM客層一覧表データ!$A:$A,[3]【2026年03月度_全社】RFM客層一覧表データ!C:C,"",0)</f>
        <v>488</v>
      </c>
      <c r="G3435" s="183">
        <f>_xlfn.XLOOKUP($A3435,[3]【2026年03月度_全社】RFM客層一覧表データ!$A:$A,[3]【2026年03月度_全社】RFM客層一覧表データ!D:D,"",0)</f>
        <v>177</v>
      </c>
      <c r="H3435" s="183">
        <f>_xlfn.XLOOKUP($A3435,[3]【2026年03月度_全社】RFM客層一覧表データ!$A:$A,[3]【2026年03月度_全社】RFM客層一覧表データ!E:E,"",0)</f>
        <v>283</v>
      </c>
      <c r="I3435" s="183">
        <f>_xlfn.XLOOKUP($A3435,[3]【2026年03月度_全社】RFM客層一覧表データ!$A:$A,[3]【2026年03月度_全社】RFM客層一覧表データ!F:F,"",0)</f>
        <v>19</v>
      </c>
      <c r="J3435" s="183">
        <v>537</v>
      </c>
      <c r="K3435" s="183">
        <v>242</v>
      </c>
      <c r="L3435" s="183">
        <v>306</v>
      </c>
      <c r="M3435" s="183">
        <v>19</v>
      </c>
      <c r="N3435" s="183">
        <v>572</v>
      </c>
      <c r="O3435" s="183">
        <v>254</v>
      </c>
      <c r="P3435" s="183">
        <v>327</v>
      </c>
      <c r="Q3435" s="183">
        <v>19</v>
      </c>
      <c r="R3435" s="183">
        <v>611</v>
      </c>
      <c r="S3435" s="183">
        <v>268</v>
      </c>
      <c r="T3435" s="183">
        <v>353</v>
      </c>
      <c r="U3435" s="183">
        <v>18</v>
      </c>
      <c r="V3435" s="183">
        <v>644</v>
      </c>
      <c r="W3435" s="183">
        <v>295</v>
      </c>
      <c r="X3435" s="183">
        <v>367</v>
      </c>
      <c r="Y3435" s="183">
        <v>20</v>
      </c>
    </row>
    <row r="3436" spans="1:25" x14ac:dyDescent="0.2">
      <c r="A3436" s="184">
        <v>12601264</v>
      </c>
      <c r="B3436" s="183" t="str">
        <f>[1]店マスタ!B3435</f>
        <v>モリデンキ</v>
      </c>
      <c r="C3436" s="183">
        <v>2</v>
      </c>
      <c r="D3436" s="183">
        <v>2</v>
      </c>
      <c r="E3436" s="183">
        <f>_xlfn.XLOOKUP(A3436,[2]Sheet1!$R:$R,[2]Sheet1!$AB:$AB,"",0)</f>
        <v>1.5</v>
      </c>
      <c r="F3436" s="183">
        <f>_xlfn.XLOOKUP($A3436,[3]【2026年03月度_全社】RFM客層一覧表データ!$A:$A,[3]【2026年03月度_全社】RFM客層一覧表データ!C:C,"",0)</f>
        <v>444</v>
      </c>
      <c r="G3436" s="183">
        <f>_xlfn.XLOOKUP($A3436,[3]【2026年03月度_全社】RFM客層一覧表データ!$A:$A,[3]【2026年03月度_全社】RFM客層一覧表データ!D:D,"",0)</f>
        <v>172</v>
      </c>
      <c r="H3436" s="183">
        <f>_xlfn.XLOOKUP($A3436,[3]【2026年03月度_全社】RFM客層一覧表データ!$A:$A,[3]【2026年03月度_全社】RFM客層一覧表データ!E:E,"",0)</f>
        <v>217</v>
      </c>
      <c r="I3436" s="183">
        <f>_xlfn.XLOOKUP($A3436,[3]【2026年03月度_全社】RFM客層一覧表データ!$A:$A,[3]【2026年03月度_全社】RFM客層一覧表データ!F:F,"",0)</f>
        <v>29</v>
      </c>
      <c r="J3436" s="183">
        <v>453</v>
      </c>
      <c r="K3436" s="183">
        <v>188</v>
      </c>
      <c r="L3436" s="183">
        <v>229</v>
      </c>
      <c r="M3436" s="183">
        <v>27</v>
      </c>
      <c r="N3436" s="183">
        <v>468</v>
      </c>
      <c r="O3436" s="183">
        <v>202</v>
      </c>
      <c r="P3436" s="183">
        <v>233</v>
      </c>
      <c r="Q3436" s="183">
        <v>30</v>
      </c>
      <c r="R3436" s="183">
        <v>493</v>
      </c>
      <c r="S3436" s="183">
        <v>193</v>
      </c>
      <c r="T3436" s="183">
        <v>257</v>
      </c>
      <c r="U3436" s="183">
        <v>18</v>
      </c>
      <c r="V3436" s="183">
        <v>520</v>
      </c>
      <c r="W3436" s="183">
        <v>232</v>
      </c>
      <c r="X3436" s="183">
        <v>267</v>
      </c>
      <c r="Y3436" s="183">
        <v>32</v>
      </c>
    </row>
    <row r="3437" spans="1:25" x14ac:dyDescent="0.2">
      <c r="A3437" s="184">
        <v>12602016</v>
      </c>
      <c r="B3437" s="183" t="str">
        <f>[1]店マスタ!B3436</f>
        <v>株式会社　光陽電化センター</v>
      </c>
      <c r="C3437" s="183">
        <v>5.5</v>
      </c>
      <c r="D3437" s="183">
        <v>4</v>
      </c>
      <c r="E3437" s="183">
        <f>_xlfn.XLOOKUP(A3437,[2]Sheet1!$R:$R,[2]Sheet1!$AB:$AB,"",0)</f>
        <v>3.5</v>
      </c>
      <c r="F3437" s="183">
        <f>_xlfn.XLOOKUP($A3437,[3]【2026年03月度_全社】RFM客層一覧表データ!$A:$A,[3]【2026年03月度_全社】RFM客層一覧表データ!C:C,"",0)</f>
        <v>854</v>
      </c>
      <c r="G3437" s="183">
        <f>_xlfn.XLOOKUP($A3437,[3]【2026年03月度_全社】RFM客層一覧表データ!$A:$A,[3]【2026年03月度_全社】RFM客層一覧表データ!D:D,"",0)</f>
        <v>398</v>
      </c>
      <c r="H3437" s="183">
        <f>_xlfn.XLOOKUP($A3437,[3]【2026年03月度_全社】RFM客層一覧表データ!$A:$A,[3]【2026年03月度_全社】RFM客層一覧表データ!E:E,"",0)</f>
        <v>519</v>
      </c>
      <c r="I3437" s="183">
        <f>_xlfn.XLOOKUP($A3437,[3]【2026年03月度_全社】RFM客層一覧表データ!$A:$A,[3]【2026年03月度_全社】RFM客層一覧表データ!F:F,"",0)</f>
        <v>45</v>
      </c>
      <c r="J3437" s="183">
        <v>953</v>
      </c>
      <c r="K3437" s="183">
        <v>406</v>
      </c>
      <c r="L3437" s="183">
        <v>555</v>
      </c>
      <c r="M3437" s="183">
        <v>41</v>
      </c>
      <c r="N3437" s="183">
        <v>968</v>
      </c>
      <c r="O3437" s="183">
        <v>488</v>
      </c>
      <c r="P3437" s="183">
        <v>557</v>
      </c>
      <c r="Q3437" s="183">
        <v>43</v>
      </c>
      <c r="R3437" s="183">
        <v>1081</v>
      </c>
      <c r="S3437" s="183">
        <v>494</v>
      </c>
      <c r="T3437" s="183">
        <v>573</v>
      </c>
      <c r="U3437" s="183">
        <v>67</v>
      </c>
      <c r="V3437" s="183">
        <v>1089</v>
      </c>
      <c r="W3437" s="183">
        <v>508</v>
      </c>
      <c r="X3437" s="183">
        <v>606</v>
      </c>
      <c r="Y3437" s="183">
        <v>73</v>
      </c>
    </row>
    <row r="3438" spans="1:25" x14ac:dyDescent="0.2">
      <c r="A3438" s="184">
        <v>12602041</v>
      </c>
      <c r="B3438" s="183" t="str">
        <f>[1]店マスタ!B3437</f>
        <v>株式会社　イコー</v>
      </c>
      <c r="C3438" s="183">
        <v>3</v>
      </c>
      <c r="D3438" s="183">
        <v>2.5</v>
      </c>
      <c r="E3438" s="183">
        <f>_xlfn.XLOOKUP(A3438,[2]Sheet1!$R:$R,[2]Sheet1!$AB:$AB,"",0)</f>
        <v>1.5</v>
      </c>
      <c r="F3438" s="183">
        <f>_xlfn.XLOOKUP($A3438,[3]【2026年03月度_全社】RFM客層一覧表データ!$A:$A,[3]【2026年03月度_全社】RFM客層一覧表データ!C:C,"",0)</f>
        <v>272</v>
      </c>
      <c r="G3438" s="183">
        <f>_xlfn.XLOOKUP($A3438,[3]【2026年03月度_全社】RFM客層一覧表データ!$A:$A,[3]【2026年03月度_全社】RFM客層一覧表データ!D:D,"",0)</f>
        <v>0</v>
      </c>
      <c r="H3438" s="183">
        <f>_xlfn.XLOOKUP($A3438,[3]【2026年03月度_全社】RFM客層一覧表データ!$A:$A,[3]【2026年03月度_全社】RFM客層一覧表データ!E:E,"",0)</f>
        <v>116</v>
      </c>
      <c r="I3438" s="183">
        <f>_xlfn.XLOOKUP($A3438,[3]【2026年03月度_全社】RFM客層一覧表データ!$A:$A,[3]【2026年03月度_全社】RFM客層一覧表データ!F:F,"",0)</f>
        <v>0</v>
      </c>
      <c r="J3438" s="183">
        <v>307</v>
      </c>
      <c r="K3438" s="183">
        <v>120</v>
      </c>
      <c r="L3438" s="183">
        <v>127</v>
      </c>
      <c r="M3438" s="183">
        <v>0</v>
      </c>
      <c r="N3438" s="183">
        <v>311</v>
      </c>
      <c r="O3438" s="183">
        <v>125</v>
      </c>
      <c r="P3438" s="183">
        <v>112</v>
      </c>
      <c r="Q3438" s="183">
        <v>0</v>
      </c>
      <c r="R3438" s="183">
        <v>262</v>
      </c>
      <c r="S3438" s="183">
        <v>91</v>
      </c>
      <c r="T3438" s="183">
        <v>59</v>
      </c>
      <c r="U3438" s="183">
        <v>0</v>
      </c>
      <c r="V3438" s="183">
        <v>229</v>
      </c>
      <c r="W3438" s="183">
        <v>17</v>
      </c>
      <c r="X3438" s="183">
        <v>39</v>
      </c>
      <c r="Y3438" s="183">
        <v>0</v>
      </c>
    </row>
    <row r="3439" spans="1:25" x14ac:dyDescent="0.2">
      <c r="A3439" s="184">
        <v>12602056</v>
      </c>
      <c r="B3439" s="183" t="str">
        <f>[1]店マスタ!B3438</f>
        <v>洛楽舎　サカエ</v>
      </c>
      <c r="C3439" s="183">
        <v>3.5</v>
      </c>
      <c r="D3439" s="183">
        <v>4</v>
      </c>
      <c r="E3439" s="183">
        <f>_xlfn.XLOOKUP(A3439,[2]Sheet1!$R:$R,[2]Sheet1!$AB:$AB,"",0)</f>
        <v>3.5</v>
      </c>
      <c r="F3439" s="183">
        <f>_xlfn.XLOOKUP($A3439,[3]【2026年03月度_全社】RFM客層一覧表データ!$A:$A,[3]【2026年03月度_全社】RFM客層一覧表データ!C:C,"",0)</f>
        <v>870</v>
      </c>
      <c r="G3439" s="183">
        <f>_xlfn.XLOOKUP($A3439,[3]【2026年03月度_全社】RFM客層一覧表データ!$A:$A,[3]【2026年03月度_全社】RFM客層一覧表データ!D:D,"",0)</f>
        <v>334</v>
      </c>
      <c r="H3439" s="183">
        <f>_xlfn.XLOOKUP($A3439,[3]【2026年03月度_全社】RFM客層一覧表データ!$A:$A,[3]【2026年03月度_全社】RFM客層一覧表データ!E:E,"",0)</f>
        <v>361</v>
      </c>
      <c r="I3439" s="183">
        <f>_xlfn.XLOOKUP($A3439,[3]【2026年03月度_全社】RFM客層一覧表データ!$A:$A,[3]【2026年03月度_全社】RFM客層一覧表データ!F:F,"",0)</f>
        <v>66</v>
      </c>
      <c r="J3439" s="183">
        <v>876</v>
      </c>
      <c r="K3439" s="183">
        <v>358</v>
      </c>
      <c r="L3439" s="183">
        <v>361</v>
      </c>
      <c r="M3439" s="183">
        <v>75</v>
      </c>
      <c r="N3439" s="183">
        <v>860</v>
      </c>
      <c r="O3439" s="183">
        <v>374</v>
      </c>
      <c r="P3439" s="183">
        <v>346</v>
      </c>
      <c r="Q3439" s="183">
        <v>88</v>
      </c>
      <c r="R3439" s="183">
        <v>819</v>
      </c>
      <c r="S3439" s="183">
        <v>365</v>
      </c>
      <c r="T3439" s="183">
        <v>349</v>
      </c>
      <c r="U3439" s="183">
        <v>101</v>
      </c>
      <c r="V3439" s="183">
        <v>757</v>
      </c>
      <c r="W3439" s="183">
        <v>367</v>
      </c>
      <c r="X3439" s="183">
        <v>344</v>
      </c>
      <c r="Y3439" s="183">
        <v>99</v>
      </c>
    </row>
    <row r="3440" spans="1:25" x14ac:dyDescent="0.2">
      <c r="A3440" s="184">
        <v>12602072</v>
      </c>
      <c r="B3440" s="183" t="str">
        <f>[1]店マスタ!B3439</f>
        <v>アマタニ家電</v>
      </c>
      <c r="C3440" s="183">
        <v>1.5</v>
      </c>
      <c r="D3440" s="183">
        <v>1.5</v>
      </c>
      <c r="E3440" s="183" t="str">
        <f>_xlfn.XLOOKUP(A3440,[2]Sheet1!$R:$R,[2]Sheet1!$AB:$AB,"",0)</f>
        <v/>
      </c>
      <c r="F3440" s="183" t="str">
        <f>_xlfn.XLOOKUP($A3440,[3]【2026年03月度_全社】RFM客層一覧表データ!$A:$A,[3]【2026年03月度_全社】RFM客層一覧表データ!C:C,"",0)</f>
        <v/>
      </c>
      <c r="G3440" s="183" t="str">
        <f>_xlfn.XLOOKUP($A3440,[3]【2026年03月度_全社】RFM客層一覧表データ!$A:$A,[3]【2026年03月度_全社】RFM客層一覧表データ!D:D,"",0)</f>
        <v/>
      </c>
      <c r="H3440" s="183" t="str">
        <f>_xlfn.XLOOKUP($A3440,[3]【2026年03月度_全社】RFM客層一覧表データ!$A:$A,[3]【2026年03月度_全社】RFM客層一覧表データ!E:E,"",0)</f>
        <v/>
      </c>
      <c r="I3440" s="183" t="str">
        <f>_xlfn.XLOOKUP($A3440,[3]【2026年03月度_全社】RFM客層一覧表データ!$A:$A,[3]【2026年03月度_全社】RFM客層一覧表データ!F:F,"",0)</f>
        <v/>
      </c>
      <c r="J3440" s="183">
        <v>0</v>
      </c>
      <c r="K3440" s="183">
        <v>0</v>
      </c>
      <c r="L3440" s="183">
        <v>0</v>
      </c>
      <c r="M3440" s="183">
        <v>0</v>
      </c>
      <c r="N3440" s="183">
        <v>0</v>
      </c>
      <c r="O3440" s="183">
        <v>0</v>
      </c>
      <c r="P3440" s="183">
        <v>0</v>
      </c>
      <c r="Q3440" s="183">
        <v>0</v>
      </c>
      <c r="R3440" s="183">
        <v>0</v>
      </c>
      <c r="S3440" s="183">
        <v>0</v>
      </c>
      <c r="T3440" s="183">
        <v>0</v>
      </c>
      <c r="U3440" s="183">
        <v>0</v>
      </c>
      <c r="V3440" s="183">
        <v>0</v>
      </c>
      <c r="W3440" s="183">
        <v>0</v>
      </c>
      <c r="X3440" s="183">
        <v>0</v>
      </c>
      <c r="Y3440" s="183">
        <v>0</v>
      </c>
    </row>
    <row r="3441" spans="1:25" x14ac:dyDescent="0.2">
      <c r="A3441" s="184">
        <v>12602090</v>
      </c>
      <c r="B3441" s="183" t="str">
        <f>[1]店マスタ!B3440</f>
        <v>ジクヤ電化　小野店</v>
      </c>
      <c r="C3441" s="183">
        <v>2</v>
      </c>
      <c r="D3441" s="183">
        <v>2</v>
      </c>
      <c r="E3441" s="183">
        <f>_xlfn.XLOOKUP(A3441,[2]Sheet1!$R:$R,[2]Sheet1!$AB:$AB,"",0)</f>
        <v>2.5</v>
      </c>
      <c r="F3441" s="183">
        <f>_xlfn.XLOOKUP($A3441,[3]【2026年03月度_全社】RFM客層一覧表データ!$A:$A,[3]【2026年03月度_全社】RFM客層一覧表データ!C:C,"",0)</f>
        <v>297</v>
      </c>
      <c r="G3441" s="183">
        <f>_xlfn.XLOOKUP($A3441,[3]【2026年03月度_全社】RFM客層一覧表データ!$A:$A,[3]【2026年03月度_全社】RFM客層一覧表データ!D:D,"",0)</f>
        <v>51</v>
      </c>
      <c r="H3441" s="183">
        <f>_xlfn.XLOOKUP($A3441,[3]【2026年03月度_全社】RFM客層一覧表データ!$A:$A,[3]【2026年03月度_全社】RFM客層一覧表データ!E:E,"",0)</f>
        <v>89</v>
      </c>
      <c r="I3441" s="183">
        <f>_xlfn.XLOOKUP($A3441,[3]【2026年03月度_全社】RFM客層一覧表データ!$A:$A,[3]【2026年03月度_全社】RFM客層一覧表データ!F:F,"",0)</f>
        <v>12</v>
      </c>
      <c r="J3441" s="183">
        <v>325</v>
      </c>
      <c r="K3441" s="183">
        <v>71</v>
      </c>
      <c r="L3441" s="183">
        <v>103</v>
      </c>
      <c r="M3441" s="183">
        <v>16</v>
      </c>
      <c r="N3441" s="183">
        <v>330</v>
      </c>
      <c r="O3441" s="183">
        <v>99</v>
      </c>
      <c r="P3441" s="183">
        <v>95</v>
      </c>
      <c r="Q3441" s="183">
        <v>25</v>
      </c>
      <c r="R3441" s="183">
        <v>343</v>
      </c>
      <c r="S3441" s="183">
        <v>118</v>
      </c>
      <c r="T3441" s="183">
        <v>85</v>
      </c>
      <c r="U3441" s="183">
        <v>38</v>
      </c>
      <c r="V3441" s="183">
        <v>309</v>
      </c>
      <c r="W3441" s="183">
        <v>122</v>
      </c>
      <c r="X3441" s="183">
        <v>82</v>
      </c>
      <c r="Y3441" s="183">
        <v>33</v>
      </c>
    </row>
    <row r="3442" spans="1:25" x14ac:dyDescent="0.2">
      <c r="A3442" s="184">
        <v>12602100</v>
      </c>
      <c r="B3442" s="183" t="str">
        <f>[1]店マスタ!B3441</f>
        <v>有限会社　溝口テレビ</v>
      </c>
      <c r="C3442" s="183">
        <v>3.5</v>
      </c>
      <c r="D3442" s="183">
        <v>3.5</v>
      </c>
      <c r="E3442" s="183">
        <f>_xlfn.XLOOKUP(A3442,[2]Sheet1!$R:$R,[2]Sheet1!$AB:$AB,"",0)</f>
        <v>3.5</v>
      </c>
      <c r="F3442" s="183">
        <f>_xlfn.XLOOKUP($A3442,[3]【2026年03月度_全社】RFM客層一覧表データ!$A:$A,[3]【2026年03月度_全社】RFM客層一覧表データ!C:C,"",0)</f>
        <v>1029</v>
      </c>
      <c r="G3442" s="183">
        <f>_xlfn.XLOOKUP($A3442,[3]【2026年03月度_全社】RFM客層一覧表データ!$A:$A,[3]【2026年03月度_全社】RFM客層一覧表データ!D:D,"",0)</f>
        <v>494</v>
      </c>
      <c r="H3442" s="183">
        <f>_xlfn.XLOOKUP($A3442,[3]【2026年03月度_全社】RFM客層一覧表データ!$A:$A,[3]【2026年03月度_全社】RFM客層一覧表データ!E:E,"",0)</f>
        <v>500</v>
      </c>
      <c r="I3442" s="183">
        <f>_xlfn.XLOOKUP($A3442,[3]【2026年03月度_全社】RFM客層一覧表データ!$A:$A,[3]【2026年03月度_全社】RFM客層一覧表データ!F:F,"",0)</f>
        <v>72</v>
      </c>
      <c r="J3442" s="183">
        <v>1050</v>
      </c>
      <c r="K3442" s="183">
        <v>477</v>
      </c>
      <c r="L3442" s="183">
        <v>509</v>
      </c>
      <c r="M3442" s="183">
        <v>81</v>
      </c>
      <c r="N3442" s="183">
        <v>1037</v>
      </c>
      <c r="O3442" s="183">
        <v>457</v>
      </c>
      <c r="P3442" s="183">
        <v>507</v>
      </c>
      <c r="Q3442" s="183">
        <v>75</v>
      </c>
      <c r="R3442" s="183">
        <v>1060</v>
      </c>
      <c r="S3442" s="183">
        <v>474</v>
      </c>
      <c r="T3442" s="183">
        <v>505</v>
      </c>
      <c r="U3442" s="183">
        <v>72</v>
      </c>
      <c r="V3442" s="183">
        <v>1053</v>
      </c>
      <c r="W3442" s="183">
        <v>463</v>
      </c>
      <c r="X3442" s="183">
        <v>507</v>
      </c>
      <c r="Y3442" s="183">
        <v>66</v>
      </c>
    </row>
    <row r="3443" spans="1:25" x14ac:dyDescent="0.2">
      <c r="A3443" s="184">
        <v>12602201</v>
      </c>
      <c r="B3443" s="183" t="str">
        <f>[1]店マスタ!B3442</f>
        <v>ジクヤ電化　大塚店</v>
      </c>
      <c r="C3443" s="183">
        <v>2.5</v>
      </c>
      <c r="D3443" s="183">
        <v>2.5</v>
      </c>
      <c r="E3443" s="183">
        <f>_xlfn.XLOOKUP(A3443,[2]Sheet1!$R:$R,[2]Sheet1!$AB:$AB,"",0)</f>
        <v>2.5</v>
      </c>
      <c r="F3443" s="183" t="str">
        <f>_xlfn.XLOOKUP($A3443,[3]【2026年03月度_全社】RFM客層一覧表データ!$A:$A,[3]【2026年03月度_全社】RFM客層一覧表データ!C:C,"",0)</f>
        <v/>
      </c>
      <c r="G3443" s="183" t="str">
        <f>_xlfn.XLOOKUP($A3443,[3]【2026年03月度_全社】RFM客層一覧表データ!$A:$A,[3]【2026年03月度_全社】RFM客層一覧表データ!D:D,"",0)</f>
        <v/>
      </c>
      <c r="H3443" s="183" t="str">
        <f>_xlfn.XLOOKUP($A3443,[3]【2026年03月度_全社】RFM客層一覧表データ!$A:$A,[3]【2026年03月度_全社】RFM客層一覧表データ!E:E,"",0)</f>
        <v/>
      </c>
      <c r="I3443" s="183" t="str">
        <f>_xlfn.XLOOKUP($A3443,[3]【2026年03月度_全社】RFM客層一覧表データ!$A:$A,[3]【2026年03月度_全社】RFM客層一覧表データ!F:F,"",0)</f>
        <v/>
      </c>
      <c r="J3443" s="183">
        <v>0</v>
      </c>
      <c r="K3443" s="183">
        <v>0</v>
      </c>
      <c r="L3443" s="183">
        <v>0</v>
      </c>
      <c r="M3443" s="183">
        <v>0</v>
      </c>
      <c r="N3443" s="183">
        <v>0</v>
      </c>
      <c r="O3443" s="183">
        <v>0</v>
      </c>
      <c r="P3443" s="183">
        <v>0</v>
      </c>
      <c r="Q3443" s="183">
        <v>0</v>
      </c>
      <c r="R3443" s="183">
        <v>0</v>
      </c>
      <c r="S3443" s="183">
        <v>0</v>
      </c>
      <c r="T3443" s="183">
        <v>0</v>
      </c>
      <c r="U3443" s="183">
        <v>0</v>
      </c>
      <c r="V3443" s="183">
        <v>0</v>
      </c>
      <c r="W3443" s="183">
        <v>0</v>
      </c>
      <c r="X3443" s="183">
        <v>0</v>
      </c>
      <c r="Y3443" s="183">
        <v>0</v>
      </c>
    </row>
    <row r="3444" spans="1:25" x14ac:dyDescent="0.2">
      <c r="A3444" s="184">
        <v>12602211</v>
      </c>
      <c r="B3444" s="183" t="str">
        <f>[1]店マスタ!B3443</f>
        <v>プロテック　山科</v>
      </c>
      <c r="C3444" s="183">
        <v>2.5</v>
      </c>
      <c r="D3444" s="183">
        <v>2.5</v>
      </c>
      <c r="E3444" s="183" t="str">
        <f>_xlfn.XLOOKUP(A3444,[2]Sheet1!$R:$R,[2]Sheet1!$AB:$AB,"",0)</f>
        <v/>
      </c>
      <c r="F3444" s="183" t="str">
        <f>_xlfn.XLOOKUP($A3444,[3]【2026年03月度_全社】RFM客層一覧表データ!$A:$A,[3]【2026年03月度_全社】RFM客層一覧表データ!C:C,"",0)</f>
        <v/>
      </c>
      <c r="G3444" s="183" t="str">
        <f>_xlfn.XLOOKUP($A3444,[3]【2026年03月度_全社】RFM客層一覧表データ!$A:$A,[3]【2026年03月度_全社】RFM客層一覧表データ!D:D,"",0)</f>
        <v/>
      </c>
      <c r="H3444" s="183" t="str">
        <f>_xlfn.XLOOKUP($A3444,[3]【2026年03月度_全社】RFM客層一覧表データ!$A:$A,[3]【2026年03月度_全社】RFM客層一覧表データ!E:E,"",0)</f>
        <v/>
      </c>
      <c r="I3444" s="183" t="str">
        <f>_xlfn.XLOOKUP($A3444,[3]【2026年03月度_全社】RFM客層一覧表データ!$A:$A,[3]【2026年03月度_全社】RFM客層一覧表データ!F:F,"",0)</f>
        <v/>
      </c>
      <c r="J3444" s="183">
        <v>0</v>
      </c>
      <c r="K3444" s="183">
        <v>0</v>
      </c>
      <c r="L3444" s="183">
        <v>0</v>
      </c>
      <c r="M3444" s="183">
        <v>0</v>
      </c>
      <c r="N3444" s="183">
        <v>0</v>
      </c>
      <c r="O3444" s="183">
        <v>0</v>
      </c>
      <c r="P3444" s="183">
        <v>0</v>
      </c>
      <c r="Q3444" s="183">
        <v>0</v>
      </c>
      <c r="R3444" s="183">
        <v>0</v>
      </c>
      <c r="S3444" s="183">
        <v>0</v>
      </c>
      <c r="T3444" s="183">
        <v>0</v>
      </c>
      <c r="U3444" s="183">
        <v>0</v>
      </c>
      <c r="V3444" s="183">
        <v>0</v>
      </c>
      <c r="W3444" s="183">
        <v>0</v>
      </c>
      <c r="X3444" s="183">
        <v>0</v>
      </c>
      <c r="Y3444" s="183">
        <v>0</v>
      </c>
    </row>
    <row r="3445" spans="1:25" x14ac:dyDescent="0.2">
      <c r="A3445" s="184">
        <v>12602212</v>
      </c>
      <c r="B3445" s="183" t="str">
        <f>[1]店マスタ!B3444</f>
        <v>プロテック　渋谷</v>
      </c>
      <c r="C3445" s="183">
        <v>5</v>
      </c>
      <c r="D3445" s="183">
        <v>3.5</v>
      </c>
      <c r="E3445" s="183" t="str">
        <f>_xlfn.XLOOKUP(A3445,[2]Sheet1!$R:$R,[2]Sheet1!$AB:$AB,"",0)</f>
        <v/>
      </c>
      <c r="F3445" s="183" t="str">
        <f>_xlfn.XLOOKUP($A3445,[3]【2026年03月度_全社】RFM客層一覧表データ!$A:$A,[3]【2026年03月度_全社】RFM客層一覧表データ!C:C,"",0)</f>
        <v/>
      </c>
      <c r="G3445" s="183" t="str">
        <f>_xlfn.XLOOKUP($A3445,[3]【2026年03月度_全社】RFM客層一覧表データ!$A:$A,[3]【2026年03月度_全社】RFM客層一覧表データ!D:D,"",0)</f>
        <v/>
      </c>
      <c r="H3445" s="183" t="str">
        <f>_xlfn.XLOOKUP($A3445,[3]【2026年03月度_全社】RFM客層一覧表データ!$A:$A,[3]【2026年03月度_全社】RFM客層一覧表データ!E:E,"",0)</f>
        <v/>
      </c>
      <c r="I3445" s="183" t="str">
        <f>_xlfn.XLOOKUP($A3445,[3]【2026年03月度_全社】RFM客層一覧表データ!$A:$A,[3]【2026年03月度_全社】RFM客層一覧表データ!F:F,"",0)</f>
        <v/>
      </c>
      <c r="J3445" s="183">
        <v>0</v>
      </c>
      <c r="K3445" s="183">
        <v>0</v>
      </c>
      <c r="L3445" s="183">
        <v>0</v>
      </c>
      <c r="M3445" s="183">
        <v>0</v>
      </c>
      <c r="N3445" s="183">
        <v>0</v>
      </c>
      <c r="O3445" s="183">
        <v>0</v>
      </c>
      <c r="P3445" s="183">
        <v>0</v>
      </c>
      <c r="Q3445" s="183">
        <v>0</v>
      </c>
      <c r="R3445" s="183">
        <v>0</v>
      </c>
      <c r="S3445" s="183">
        <v>0</v>
      </c>
      <c r="T3445" s="183">
        <v>0</v>
      </c>
      <c r="U3445" s="183">
        <v>0</v>
      </c>
      <c r="V3445" s="183">
        <v>0</v>
      </c>
      <c r="W3445" s="183">
        <v>0</v>
      </c>
      <c r="X3445" s="183">
        <v>0</v>
      </c>
      <c r="Y3445" s="183">
        <v>0</v>
      </c>
    </row>
    <row r="3446" spans="1:25" x14ac:dyDescent="0.2">
      <c r="A3446" s="184">
        <v>12602220</v>
      </c>
      <c r="B3446" s="183" t="str">
        <f>[1]店マスタ!B3445</f>
        <v>株式会社　ジクヤ電化北花山店</v>
      </c>
      <c r="C3446" s="183">
        <v>1.5</v>
      </c>
      <c r="D3446" s="183">
        <v>0.5</v>
      </c>
      <c r="E3446" s="183">
        <f>_xlfn.XLOOKUP(A3446,[2]Sheet1!$R:$R,[2]Sheet1!$AB:$AB,"",0)</f>
        <v>0.5</v>
      </c>
      <c r="F3446" s="183" t="str">
        <f>_xlfn.XLOOKUP($A3446,[3]【2026年03月度_全社】RFM客層一覧表データ!$A:$A,[3]【2026年03月度_全社】RFM客層一覧表データ!C:C,"",0)</f>
        <v/>
      </c>
      <c r="G3446" s="183" t="str">
        <f>_xlfn.XLOOKUP($A3446,[3]【2026年03月度_全社】RFM客層一覧表データ!$A:$A,[3]【2026年03月度_全社】RFM客層一覧表データ!D:D,"",0)</f>
        <v/>
      </c>
      <c r="H3446" s="183" t="str">
        <f>_xlfn.XLOOKUP($A3446,[3]【2026年03月度_全社】RFM客層一覧表データ!$A:$A,[3]【2026年03月度_全社】RFM客層一覧表データ!E:E,"",0)</f>
        <v/>
      </c>
      <c r="I3446" s="183" t="str">
        <f>_xlfn.XLOOKUP($A3446,[3]【2026年03月度_全社】RFM客層一覧表データ!$A:$A,[3]【2026年03月度_全社】RFM客層一覧表データ!F:F,"",0)</f>
        <v/>
      </c>
      <c r="J3446" s="183">
        <v>0</v>
      </c>
      <c r="K3446" s="183">
        <v>0</v>
      </c>
      <c r="L3446" s="183">
        <v>0</v>
      </c>
      <c r="M3446" s="183">
        <v>0</v>
      </c>
      <c r="N3446" s="183">
        <v>0</v>
      </c>
      <c r="O3446" s="183">
        <v>0</v>
      </c>
      <c r="P3446" s="183">
        <v>0</v>
      </c>
      <c r="Q3446" s="183">
        <v>0</v>
      </c>
      <c r="R3446" s="183">
        <v>0</v>
      </c>
      <c r="S3446" s="183">
        <v>0</v>
      </c>
      <c r="T3446" s="183">
        <v>0</v>
      </c>
      <c r="U3446" s="183">
        <v>0</v>
      </c>
      <c r="V3446" s="183">
        <v>0</v>
      </c>
      <c r="W3446" s="183">
        <v>0</v>
      </c>
      <c r="X3446" s="183">
        <v>0</v>
      </c>
      <c r="Y3446" s="183">
        <v>0</v>
      </c>
    </row>
    <row r="3447" spans="1:25" x14ac:dyDescent="0.2">
      <c r="A3447" s="184">
        <v>12602221</v>
      </c>
      <c r="B3447" s="183" t="str">
        <f>[1]店マスタ!B3446</f>
        <v>株式会社　ジクヤ電化やましな店</v>
      </c>
      <c r="C3447" s="183">
        <v>2.5</v>
      </c>
      <c r="D3447" s="183">
        <v>1.5</v>
      </c>
      <c r="E3447" s="183">
        <f>_xlfn.XLOOKUP(A3447,[2]Sheet1!$R:$R,[2]Sheet1!$AB:$AB,"",0)</f>
        <v>1.5</v>
      </c>
      <c r="F3447" s="183" t="str">
        <f>_xlfn.XLOOKUP($A3447,[3]【2026年03月度_全社】RFM客層一覧表データ!$A:$A,[3]【2026年03月度_全社】RFM客層一覧表データ!C:C,"",0)</f>
        <v/>
      </c>
      <c r="G3447" s="183" t="str">
        <f>_xlfn.XLOOKUP($A3447,[3]【2026年03月度_全社】RFM客層一覧表データ!$A:$A,[3]【2026年03月度_全社】RFM客層一覧表データ!D:D,"",0)</f>
        <v/>
      </c>
      <c r="H3447" s="183" t="str">
        <f>_xlfn.XLOOKUP($A3447,[3]【2026年03月度_全社】RFM客層一覧表データ!$A:$A,[3]【2026年03月度_全社】RFM客層一覧表データ!E:E,"",0)</f>
        <v/>
      </c>
      <c r="I3447" s="183" t="str">
        <f>_xlfn.XLOOKUP($A3447,[3]【2026年03月度_全社】RFM客層一覧表データ!$A:$A,[3]【2026年03月度_全社】RFM客層一覧表データ!F:F,"",0)</f>
        <v/>
      </c>
      <c r="J3447" s="183">
        <v>0</v>
      </c>
      <c r="K3447" s="183">
        <v>0</v>
      </c>
      <c r="L3447" s="183">
        <v>0</v>
      </c>
      <c r="M3447" s="183">
        <v>0</v>
      </c>
      <c r="N3447" s="183">
        <v>0</v>
      </c>
      <c r="O3447" s="183">
        <v>0</v>
      </c>
      <c r="P3447" s="183">
        <v>0</v>
      </c>
      <c r="Q3447" s="183">
        <v>0</v>
      </c>
      <c r="R3447" s="183">
        <v>0</v>
      </c>
      <c r="S3447" s="183">
        <v>0</v>
      </c>
      <c r="T3447" s="183">
        <v>0</v>
      </c>
      <c r="U3447" s="183">
        <v>0</v>
      </c>
      <c r="V3447" s="183">
        <v>0</v>
      </c>
      <c r="W3447" s="183">
        <v>0</v>
      </c>
      <c r="X3447" s="183">
        <v>0</v>
      </c>
      <c r="Y3447" s="183">
        <v>0</v>
      </c>
    </row>
    <row r="3448" spans="1:25" x14ac:dyDescent="0.2">
      <c r="A3448" s="184">
        <v>12602222</v>
      </c>
      <c r="B3448" s="183" t="str">
        <f>[1]店マスタ!B3447</f>
        <v>ジクヤ電化　御陵店</v>
      </c>
      <c r="C3448" s="183">
        <v>1.5</v>
      </c>
      <c r="D3448" s="183">
        <v>1.5</v>
      </c>
      <c r="E3448" s="183">
        <f>_xlfn.XLOOKUP(A3448,[2]Sheet1!$R:$R,[2]Sheet1!$AB:$AB,"",0)</f>
        <v>1.5</v>
      </c>
      <c r="F3448" s="183" t="str">
        <f>_xlfn.XLOOKUP($A3448,[3]【2026年03月度_全社】RFM客層一覧表データ!$A:$A,[3]【2026年03月度_全社】RFM客層一覧表データ!C:C,"",0)</f>
        <v/>
      </c>
      <c r="G3448" s="183" t="str">
        <f>_xlfn.XLOOKUP($A3448,[3]【2026年03月度_全社】RFM客層一覧表データ!$A:$A,[3]【2026年03月度_全社】RFM客層一覧表データ!D:D,"",0)</f>
        <v/>
      </c>
      <c r="H3448" s="183" t="str">
        <f>_xlfn.XLOOKUP($A3448,[3]【2026年03月度_全社】RFM客層一覧表データ!$A:$A,[3]【2026年03月度_全社】RFM客層一覧表データ!E:E,"",0)</f>
        <v/>
      </c>
      <c r="I3448" s="183" t="str">
        <f>_xlfn.XLOOKUP($A3448,[3]【2026年03月度_全社】RFM客層一覧表データ!$A:$A,[3]【2026年03月度_全社】RFM客層一覧表データ!F:F,"",0)</f>
        <v/>
      </c>
      <c r="J3448" s="183">
        <v>0</v>
      </c>
      <c r="K3448" s="183">
        <v>0</v>
      </c>
      <c r="L3448" s="183">
        <v>0</v>
      </c>
      <c r="M3448" s="183">
        <v>0</v>
      </c>
      <c r="N3448" s="183">
        <v>0</v>
      </c>
      <c r="O3448" s="183">
        <v>0</v>
      </c>
      <c r="P3448" s="183">
        <v>0</v>
      </c>
      <c r="Q3448" s="183">
        <v>0</v>
      </c>
      <c r="R3448" s="183">
        <v>0</v>
      </c>
      <c r="S3448" s="183">
        <v>0</v>
      </c>
      <c r="T3448" s="183">
        <v>0</v>
      </c>
      <c r="U3448" s="183">
        <v>0</v>
      </c>
      <c r="V3448" s="183">
        <v>0</v>
      </c>
      <c r="W3448" s="183">
        <v>0</v>
      </c>
      <c r="X3448" s="183">
        <v>0</v>
      </c>
      <c r="Y3448" s="183">
        <v>0</v>
      </c>
    </row>
    <row r="3449" spans="1:25" x14ac:dyDescent="0.2">
      <c r="A3449" s="184">
        <v>12603072</v>
      </c>
      <c r="B3449" s="183" t="str">
        <f>[1]店マスタ!B3448</f>
        <v>フカイ　デンキ　九条店</v>
      </c>
      <c r="C3449" s="183">
        <v>1.5</v>
      </c>
      <c r="D3449" s="183">
        <v>1.5</v>
      </c>
      <c r="E3449" s="183" t="str">
        <f>_xlfn.XLOOKUP(A3449,[2]Sheet1!$R:$R,[2]Sheet1!$AB:$AB,"",0)</f>
        <v/>
      </c>
      <c r="F3449" s="183" t="str">
        <f>_xlfn.XLOOKUP($A3449,[3]【2026年03月度_全社】RFM客層一覧表データ!$A:$A,[3]【2026年03月度_全社】RFM客層一覧表データ!C:C,"",0)</f>
        <v/>
      </c>
      <c r="G3449" s="183" t="str">
        <f>_xlfn.XLOOKUP($A3449,[3]【2026年03月度_全社】RFM客層一覧表データ!$A:$A,[3]【2026年03月度_全社】RFM客層一覧表データ!D:D,"",0)</f>
        <v/>
      </c>
      <c r="H3449" s="183" t="str">
        <f>_xlfn.XLOOKUP($A3449,[3]【2026年03月度_全社】RFM客層一覧表データ!$A:$A,[3]【2026年03月度_全社】RFM客層一覧表データ!E:E,"",0)</f>
        <v/>
      </c>
      <c r="I3449" s="183" t="str">
        <f>_xlfn.XLOOKUP($A3449,[3]【2026年03月度_全社】RFM客層一覧表データ!$A:$A,[3]【2026年03月度_全社】RFM客層一覧表データ!F:F,"",0)</f>
        <v/>
      </c>
      <c r="J3449" s="183">
        <v>0</v>
      </c>
      <c r="K3449" s="183">
        <v>0</v>
      </c>
      <c r="L3449" s="183">
        <v>0</v>
      </c>
      <c r="M3449" s="183">
        <v>0</v>
      </c>
      <c r="N3449" s="183">
        <v>0</v>
      </c>
      <c r="O3449" s="183">
        <v>0</v>
      </c>
      <c r="P3449" s="183">
        <v>0</v>
      </c>
      <c r="Q3449" s="183">
        <v>0</v>
      </c>
      <c r="R3449" s="183">
        <v>0</v>
      </c>
      <c r="S3449" s="183">
        <v>0</v>
      </c>
      <c r="T3449" s="183">
        <v>0</v>
      </c>
      <c r="U3449" s="183">
        <v>0</v>
      </c>
      <c r="V3449" s="183">
        <v>0</v>
      </c>
      <c r="W3449" s="183">
        <v>0</v>
      </c>
      <c r="X3449" s="183">
        <v>0</v>
      </c>
      <c r="Y3449" s="183">
        <v>0</v>
      </c>
    </row>
    <row r="3450" spans="1:25" x14ac:dyDescent="0.2">
      <c r="A3450" s="184">
        <v>12603658</v>
      </c>
      <c r="B3450" s="183" t="str">
        <f>[1]店マスタ!B3449</f>
        <v>新京　ラジオ店</v>
      </c>
      <c r="C3450" s="183">
        <v>1</v>
      </c>
      <c r="D3450" s="183">
        <v>1</v>
      </c>
      <c r="E3450" s="183" t="str">
        <f>_xlfn.XLOOKUP(A3450,[2]Sheet1!$R:$R,[2]Sheet1!$AB:$AB,"",0)</f>
        <v/>
      </c>
      <c r="F3450" s="183" t="str">
        <f>_xlfn.XLOOKUP($A3450,[3]【2026年03月度_全社】RFM客層一覧表データ!$A:$A,[3]【2026年03月度_全社】RFM客層一覧表データ!C:C,"",0)</f>
        <v/>
      </c>
      <c r="G3450" s="183" t="str">
        <f>_xlfn.XLOOKUP($A3450,[3]【2026年03月度_全社】RFM客層一覧表データ!$A:$A,[3]【2026年03月度_全社】RFM客層一覧表データ!D:D,"",0)</f>
        <v/>
      </c>
      <c r="H3450" s="183" t="str">
        <f>_xlfn.XLOOKUP($A3450,[3]【2026年03月度_全社】RFM客層一覧表データ!$A:$A,[3]【2026年03月度_全社】RFM客層一覧表データ!E:E,"",0)</f>
        <v/>
      </c>
      <c r="I3450" s="183" t="str">
        <f>_xlfn.XLOOKUP($A3450,[3]【2026年03月度_全社】RFM客層一覧表データ!$A:$A,[3]【2026年03月度_全社】RFM客層一覧表データ!F:F,"",0)</f>
        <v/>
      </c>
      <c r="J3450" s="183">
        <v>0</v>
      </c>
      <c r="K3450" s="183">
        <v>0</v>
      </c>
      <c r="L3450" s="183">
        <v>0</v>
      </c>
      <c r="M3450" s="183">
        <v>0</v>
      </c>
      <c r="N3450" s="183">
        <v>0</v>
      </c>
      <c r="O3450" s="183">
        <v>0</v>
      </c>
      <c r="P3450" s="183">
        <v>0</v>
      </c>
      <c r="Q3450" s="183">
        <v>0</v>
      </c>
      <c r="R3450" s="183">
        <v>0</v>
      </c>
      <c r="S3450" s="183">
        <v>0</v>
      </c>
      <c r="T3450" s="183">
        <v>0</v>
      </c>
      <c r="U3450" s="183">
        <v>0</v>
      </c>
      <c r="V3450" s="183">
        <v>0</v>
      </c>
      <c r="W3450" s="183">
        <v>0</v>
      </c>
      <c r="X3450" s="183">
        <v>0</v>
      </c>
      <c r="Y3450" s="183">
        <v>0</v>
      </c>
    </row>
    <row r="3451" spans="1:25" x14ac:dyDescent="0.2">
      <c r="A3451" s="184">
        <v>12604022</v>
      </c>
      <c r="B3451" s="183" t="str">
        <f>[1]店マスタ!B3450</f>
        <v>オクノ　電化</v>
      </c>
      <c r="C3451" s="183">
        <v>2.5</v>
      </c>
      <c r="D3451" s="183">
        <v>2.5</v>
      </c>
      <c r="E3451" s="183">
        <f>_xlfn.XLOOKUP(A3451,[2]Sheet1!$R:$R,[2]Sheet1!$AB:$AB,"",0)</f>
        <v>2</v>
      </c>
      <c r="F3451" s="183">
        <f>_xlfn.XLOOKUP($A3451,[3]【2026年03月度_全社】RFM客層一覧表データ!$A:$A,[3]【2026年03月度_全社】RFM客層一覧表データ!C:C,"",0)</f>
        <v>280</v>
      </c>
      <c r="G3451" s="183">
        <f>_xlfn.XLOOKUP($A3451,[3]【2026年03月度_全社】RFM客層一覧表データ!$A:$A,[3]【2026年03月度_全社】RFM客層一覧表データ!D:D,"",0)</f>
        <v>114</v>
      </c>
      <c r="H3451" s="183">
        <f>_xlfn.XLOOKUP($A3451,[3]【2026年03月度_全社】RFM客層一覧表データ!$A:$A,[3]【2026年03月度_全社】RFM客層一覧表データ!E:E,"",0)</f>
        <v>157</v>
      </c>
      <c r="I3451" s="183">
        <f>_xlfn.XLOOKUP($A3451,[3]【2026年03月度_全社】RFM客層一覧表データ!$A:$A,[3]【2026年03月度_全社】RFM客層一覧表データ!F:F,"",0)</f>
        <v>13</v>
      </c>
      <c r="J3451" s="183">
        <v>298</v>
      </c>
      <c r="K3451" s="183">
        <v>126</v>
      </c>
      <c r="L3451" s="183">
        <v>171</v>
      </c>
      <c r="M3451" s="183">
        <v>25</v>
      </c>
      <c r="N3451" s="183">
        <v>306</v>
      </c>
      <c r="O3451" s="183">
        <v>127</v>
      </c>
      <c r="P3451" s="183">
        <v>181</v>
      </c>
      <c r="Q3451" s="183">
        <v>21</v>
      </c>
      <c r="R3451" s="183">
        <v>309</v>
      </c>
      <c r="S3451" s="183">
        <v>129</v>
      </c>
      <c r="T3451" s="183">
        <v>188</v>
      </c>
      <c r="U3451" s="183">
        <v>21</v>
      </c>
      <c r="V3451" s="183">
        <v>310</v>
      </c>
      <c r="W3451" s="183">
        <v>131</v>
      </c>
      <c r="X3451" s="183">
        <v>194</v>
      </c>
      <c r="Y3451" s="183">
        <v>19</v>
      </c>
    </row>
    <row r="3452" spans="1:25" x14ac:dyDescent="0.2">
      <c r="A3452" s="184">
        <v>12604054</v>
      </c>
      <c r="B3452" s="183" t="str">
        <f>[1]店マスタ!B3451</f>
        <v>スマイリングかめおか</v>
      </c>
      <c r="C3452" s="183">
        <v>2</v>
      </c>
      <c r="D3452" s="183">
        <v>1.5</v>
      </c>
      <c r="E3452" s="183">
        <f>_xlfn.XLOOKUP(A3452,[2]Sheet1!$R:$R,[2]Sheet1!$AB:$AB,"",0)</f>
        <v>1.5</v>
      </c>
      <c r="F3452" s="183">
        <f>_xlfn.XLOOKUP($A3452,[3]【2026年03月度_全社】RFM客層一覧表データ!$A:$A,[3]【2026年03月度_全社】RFM客層一覧表データ!C:C,"",0)</f>
        <v>568</v>
      </c>
      <c r="G3452" s="183">
        <f>_xlfn.XLOOKUP($A3452,[3]【2026年03月度_全社】RFM客層一覧表データ!$A:$A,[3]【2026年03月度_全社】RFM客層一覧表データ!D:D,"",0)</f>
        <v>265</v>
      </c>
      <c r="H3452" s="183">
        <f>_xlfn.XLOOKUP($A3452,[3]【2026年03月度_全社】RFM客層一覧表データ!$A:$A,[3]【2026年03月度_全社】RFM客層一覧表データ!E:E,"",0)</f>
        <v>284</v>
      </c>
      <c r="I3452" s="183">
        <f>_xlfn.XLOOKUP($A3452,[3]【2026年03月度_全社】RFM客層一覧表データ!$A:$A,[3]【2026年03月度_全社】RFM客層一覧表データ!F:F,"",0)</f>
        <v>46</v>
      </c>
      <c r="J3452" s="183">
        <v>588</v>
      </c>
      <c r="K3452" s="183">
        <v>236</v>
      </c>
      <c r="L3452" s="183">
        <v>282</v>
      </c>
      <c r="M3452" s="183">
        <v>27</v>
      </c>
      <c r="N3452" s="183">
        <v>604</v>
      </c>
      <c r="O3452" s="183">
        <v>256</v>
      </c>
      <c r="P3452" s="183">
        <v>287</v>
      </c>
      <c r="Q3452" s="183">
        <v>37</v>
      </c>
      <c r="R3452" s="183">
        <v>622</v>
      </c>
      <c r="S3452" s="183">
        <v>269</v>
      </c>
      <c r="T3452" s="183">
        <v>293</v>
      </c>
      <c r="U3452" s="183">
        <v>42</v>
      </c>
      <c r="V3452" s="183">
        <v>642</v>
      </c>
      <c r="W3452" s="183">
        <v>274</v>
      </c>
      <c r="X3452" s="183">
        <v>289</v>
      </c>
      <c r="Y3452" s="183">
        <v>41</v>
      </c>
    </row>
    <row r="3453" spans="1:25" x14ac:dyDescent="0.2">
      <c r="A3453" s="184">
        <v>12605004</v>
      </c>
      <c r="B3453" s="183" t="str">
        <f>[1]店マスタ!B3452</f>
        <v>（株）光　電　社</v>
      </c>
      <c r="C3453" s="183">
        <v>6</v>
      </c>
      <c r="D3453" s="183">
        <v>5.5</v>
      </c>
      <c r="E3453" s="183">
        <f>_xlfn.XLOOKUP(A3453,[2]Sheet1!$R:$R,[2]Sheet1!$AB:$AB,"",0)</f>
        <v>5.5</v>
      </c>
      <c r="F3453" s="183">
        <f>_xlfn.XLOOKUP($A3453,[3]【2026年03月度_全社】RFM客層一覧表データ!$A:$A,[3]【2026年03月度_全社】RFM客層一覧表データ!C:C,"",0)</f>
        <v>1265</v>
      </c>
      <c r="G3453" s="183">
        <f>_xlfn.XLOOKUP($A3453,[3]【2026年03月度_全社】RFM客層一覧表データ!$A:$A,[3]【2026年03月度_全社】RFM客層一覧表データ!D:D,"",0)</f>
        <v>617</v>
      </c>
      <c r="H3453" s="183">
        <f>_xlfn.XLOOKUP($A3453,[3]【2026年03月度_全社】RFM客層一覧表データ!$A:$A,[3]【2026年03月度_全社】RFM客層一覧表データ!E:E,"",0)</f>
        <v>721</v>
      </c>
      <c r="I3453" s="183">
        <f>_xlfn.XLOOKUP($A3453,[3]【2026年03月度_全社】RFM客層一覧表データ!$A:$A,[3]【2026年03月度_全社】RFM客層一覧表データ!F:F,"",0)</f>
        <v>49</v>
      </c>
      <c r="J3453" s="183">
        <v>1310</v>
      </c>
      <c r="K3453" s="183">
        <v>622</v>
      </c>
      <c r="L3453" s="183">
        <v>737</v>
      </c>
      <c r="M3453" s="183">
        <v>68</v>
      </c>
      <c r="N3453" s="183">
        <v>1404</v>
      </c>
      <c r="O3453" s="183">
        <v>659</v>
      </c>
      <c r="P3453" s="183">
        <v>782</v>
      </c>
      <c r="Q3453" s="183">
        <v>59</v>
      </c>
      <c r="R3453" s="183">
        <v>1455</v>
      </c>
      <c r="S3453" s="183">
        <v>744</v>
      </c>
      <c r="T3453" s="183">
        <v>789</v>
      </c>
      <c r="U3453" s="183">
        <v>81</v>
      </c>
      <c r="V3453" s="183">
        <v>1489</v>
      </c>
      <c r="W3453" s="183">
        <v>745</v>
      </c>
      <c r="X3453" s="183">
        <v>821</v>
      </c>
      <c r="Y3453" s="183">
        <v>61</v>
      </c>
    </row>
    <row r="3454" spans="1:25" x14ac:dyDescent="0.2">
      <c r="A3454" s="184">
        <v>12605014</v>
      </c>
      <c r="B3454" s="183" t="str">
        <f>[1]店マスタ!B3453</f>
        <v>西村　テレビ商会</v>
      </c>
      <c r="C3454" s="183">
        <v>3.5</v>
      </c>
      <c r="D3454" s="183">
        <v>2.5</v>
      </c>
      <c r="E3454" s="183">
        <f>_xlfn.XLOOKUP(A3454,[2]Sheet1!$R:$R,[2]Sheet1!$AB:$AB,"",0)</f>
        <v>2.5</v>
      </c>
      <c r="F3454" s="183">
        <f>_xlfn.XLOOKUP($A3454,[3]【2026年03月度_全社】RFM客層一覧表データ!$A:$A,[3]【2026年03月度_全社】RFM客層一覧表データ!C:C,"",0)</f>
        <v>270</v>
      </c>
      <c r="G3454" s="183">
        <f>_xlfn.XLOOKUP($A3454,[3]【2026年03月度_全社】RFM客層一覧表データ!$A:$A,[3]【2026年03月度_全社】RFM客層一覧表データ!D:D,"",0)</f>
        <v>60</v>
      </c>
      <c r="H3454" s="183">
        <f>_xlfn.XLOOKUP($A3454,[3]【2026年03月度_全社】RFM客層一覧表データ!$A:$A,[3]【2026年03月度_全社】RFM客層一覧表データ!E:E,"",0)</f>
        <v>50</v>
      </c>
      <c r="I3454" s="183">
        <f>_xlfn.XLOOKUP($A3454,[3]【2026年03月度_全社】RFM客層一覧表データ!$A:$A,[3]【2026年03月度_全社】RFM客層一覧表データ!F:F,"",0)</f>
        <v>0</v>
      </c>
      <c r="J3454" s="183">
        <v>299</v>
      </c>
      <c r="K3454" s="183">
        <v>56</v>
      </c>
      <c r="L3454" s="183">
        <v>54</v>
      </c>
      <c r="M3454" s="183">
        <v>0</v>
      </c>
      <c r="N3454" s="183">
        <v>315</v>
      </c>
      <c r="O3454" s="183">
        <v>84</v>
      </c>
      <c r="P3454" s="183">
        <v>57</v>
      </c>
      <c r="Q3454" s="183">
        <v>0</v>
      </c>
      <c r="R3454" s="183">
        <v>334</v>
      </c>
      <c r="S3454" s="183">
        <v>88</v>
      </c>
      <c r="T3454" s="183">
        <v>67</v>
      </c>
      <c r="U3454" s="183">
        <v>0</v>
      </c>
      <c r="V3454" s="183">
        <v>306</v>
      </c>
      <c r="W3454" s="183">
        <v>90</v>
      </c>
      <c r="X3454" s="183">
        <v>69</v>
      </c>
      <c r="Y3454" s="183">
        <v>0</v>
      </c>
    </row>
    <row r="3455" spans="1:25" x14ac:dyDescent="0.2">
      <c r="A3455" s="184">
        <v>12605017</v>
      </c>
      <c r="B3455" s="183" t="str">
        <f>[1]店マスタ!B3454</f>
        <v>有限会社　福田電気商会</v>
      </c>
      <c r="C3455" s="183">
        <v>2.5</v>
      </c>
      <c r="D3455" s="183">
        <v>2.5</v>
      </c>
      <c r="E3455" s="183">
        <f>_xlfn.XLOOKUP(A3455,[2]Sheet1!$R:$R,[2]Sheet1!$AB:$AB,"",0)</f>
        <v>2.5</v>
      </c>
      <c r="F3455" s="183">
        <f>_xlfn.XLOOKUP($A3455,[3]【2026年03月度_全社】RFM客層一覧表データ!$A:$A,[3]【2026年03月度_全社】RFM客層一覧表データ!C:C,"",0)</f>
        <v>422</v>
      </c>
      <c r="G3455" s="183">
        <f>_xlfn.XLOOKUP($A3455,[3]【2026年03月度_全社】RFM客層一覧表データ!$A:$A,[3]【2026年03月度_全社】RFM客層一覧表データ!D:D,"",0)</f>
        <v>114</v>
      </c>
      <c r="H3455" s="183">
        <f>_xlfn.XLOOKUP($A3455,[3]【2026年03月度_全社】RFM客層一覧表データ!$A:$A,[3]【2026年03月度_全社】RFM客層一覧表データ!E:E,"",0)</f>
        <v>0</v>
      </c>
      <c r="I3455" s="183">
        <f>_xlfn.XLOOKUP($A3455,[3]【2026年03月度_全社】RFM客層一覧表データ!$A:$A,[3]【2026年03月度_全社】RFM客層一覧表データ!F:F,"",0)</f>
        <v>0</v>
      </c>
      <c r="J3455" s="183">
        <v>438</v>
      </c>
      <c r="K3455" s="183">
        <v>110</v>
      </c>
      <c r="L3455" s="183">
        <v>0</v>
      </c>
      <c r="M3455" s="183">
        <v>0</v>
      </c>
      <c r="N3455" s="183">
        <v>428</v>
      </c>
      <c r="O3455" s="183">
        <v>112</v>
      </c>
      <c r="P3455" s="183">
        <v>0</v>
      </c>
      <c r="Q3455" s="183">
        <v>0</v>
      </c>
      <c r="R3455" s="183">
        <v>430</v>
      </c>
      <c r="S3455" s="183">
        <v>134</v>
      </c>
      <c r="T3455" s="183">
        <v>0</v>
      </c>
      <c r="U3455" s="183">
        <v>0</v>
      </c>
      <c r="V3455" s="183">
        <v>435</v>
      </c>
      <c r="W3455" s="183">
        <v>142</v>
      </c>
      <c r="X3455" s="183">
        <v>0</v>
      </c>
      <c r="Y3455" s="183">
        <v>0</v>
      </c>
    </row>
    <row r="3456" spans="1:25" x14ac:dyDescent="0.2">
      <c r="A3456" s="184">
        <v>12605025</v>
      </c>
      <c r="B3456" s="183" t="str">
        <f>[1]店マスタ!B3455</f>
        <v>電化サイクル．タニ</v>
      </c>
      <c r="C3456" s="183">
        <v>2.5</v>
      </c>
      <c r="D3456" s="183">
        <v>0.5</v>
      </c>
      <c r="E3456" s="183">
        <f>_xlfn.XLOOKUP(A3456,[2]Sheet1!$R:$R,[2]Sheet1!$AB:$AB,"",0)</f>
        <v>1.5</v>
      </c>
      <c r="F3456" s="183" t="str">
        <f>_xlfn.XLOOKUP($A3456,[3]【2026年03月度_全社】RFM客層一覧表データ!$A:$A,[3]【2026年03月度_全社】RFM客層一覧表データ!C:C,"",0)</f>
        <v/>
      </c>
      <c r="G3456" s="183" t="str">
        <f>_xlfn.XLOOKUP($A3456,[3]【2026年03月度_全社】RFM客層一覧表データ!$A:$A,[3]【2026年03月度_全社】RFM客層一覧表データ!D:D,"",0)</f>
        <v/>
      </c>
      <c r="H3456" s="183" t="str">
        <f>_xlfn.XLOOKUP($A3456,[3]【2026年03月度_全社】RFM客層一覧表データ!$A:$A,[3]【2026年03月度_全社】RFM客層一覧表データ!E:E,"",0)</f>
        <v/>
      </c>
      <c r="I3456" s="183" t="str">
        <f>_xlfn.XLOOKUP($A3456,[3]【2026年03月度_全社】RFM客層一覧表データ!$A:$A,[3]【2026年03月度_全社】RFM客層一覧表データ!F:F,"",0)</f>
        <v/>
      </c>
      <c r="J3456" s="183">
        <v>0</v>
      </c>
      <c r="K3456" s="183">
        <v>0</v>
      </c>
      <c r="L3456" s="183">
        <v>0</v>
      </c>
      <c r="M3456" s="183">
        <v>0</v>
      </c>
      <c r="N3456" s="183">
        <v>0</v>
      </c>
      <c r="O3456" s="183">
        <v>0</v>
      </c>
      <c r="P3456" s="183">
        <v>0</v>
      </c>
      <c r="Q3456" s="183">
        <v>0</v>
      </c>
      <c r="R3456" s="183">
        <v>0</v>
      </c>
      <c r="S3456" s="183">
        <v>0</v>
      </c>
      <c r="T3456" s="183">
        <v>0</v>
      </c>
      <c r="U3456" s="183">
        <v>0</v>
      </c>
      <c r="V3456" s="183">
        <v>0</v>
      </c>
      <c r="W3456" s="183">
        <v>0</v>
      </c>
      <c r="X3456" s="183">
        <v>0</v>
      </c>
      <c r="Y3456" s="183">
        <v>0</v>
      </c>
    </row>
    <row r="3457" spans="1:25" x14ac:dyDescent="0.2">
      <c r="A3457" s="184">
        <v>12605027</v>
      </c>
      <c r="B3457" s="183" t="str">
        <f>[1]店マスタ!B3456</f>
        <v>タカイデンキ</v>
      </c>
      <c r="C3457" s="183">
        <v>1.5</v>
      </c>
      <c r="D3457" s="183">
        <v>1.5</v>
      </c>
      <c r="E3457" s="183">
        <f>_xlfn.XLOOKUP(A3457,[2]Sheet1!$R:$R,[2]Sheet1!$AB:$AB,"",0)</f>
        <v>1.5</v>
      </c>
      <c r="F3457" s="183">
        <f>_xlfn.XLOOKUP($A3457,[3]【2026年03月度_全社】RFM客層一覧表データ!$A:$A,[3]【2026年03月度_全社】RFM客層一覧表データ!C:C,"",0)</f>
        <v>370</v>
      </c>
      <c r="G3457" s="183">
        <f>_xlfn.XLOOKUP($A3457,[3]【2026年03月度_全社】RFM客層一覧表データ!$A:$A,[3]【2026年03月度_全社】RFM客層一覧表データ!D:D,"",0)</f>
        <v>151</v>
      </c>
      <c r="H3457" s="183">
        <f>_xlfn.XLOOKUP($A3457,[3]【2026年03月度_全社】RFM客層一覧表データ!$A:$A,[3]【2026年03月度_全社】RFM客層一覧表データ!E:E,"",0)</f>
        <v>164</v>
      </c>
      <c r="I3457" s="183">
        <f>_xlfn.XLOOKUP($A3457,[3]【2026年03月度_全社】RFM客層一覧表データ!$A:$A,[3]【2026年03月度_全社】RFM客層一覧表データ!F:F,"",0)</f>
        <v>30</v>
      </c>
      <c r="J3457" s="183">
        <v>387</v>
      </c>
      <c r="K3457" s="183">
        <v>131</v>
      </c>
      <c r="L3457" s="183">
        <v>165</v>
      </c>
      <c r="M3457" s="183">
        <v>23</v>
      </c>
      <c r="N3457" s="183">
        <v>401</v>
      </c>
      <c r="O3457" s="183">
        <v>143</v>
      </c>
      <c r="P3457" s="183">
        <v>169</v>
      </c>
      <c r="Q3457" s="183">
        <v>22</v>
      </c>
      <c r="R3457" s="183">
        <v>411</v>
      </c>
      <c r="S3457" s="183">
        <v>146</v>
      </c>
      <c r="T3457" s="183">
        <v>176</v>
      </c>
      <c r="U3457" s="183">
        <v>23</v>
      </c>
      <c r="V3457" s="183">
        <v>419</v>
      </c>
      <c r="W3457" s="183">
        <v>163</v>
      </c>
      <c r="X3457" s="183">
        <v>171</v>
      </c>
      <c r="Y3457" s="183">
        <v>33</v>
      </c>
    </row>
    <row r="3458" spans="1:25" x14ac:dyDescent="0.2">
      <c r="A3458" s="184">
        <v>12606021</v>
      </c>
      <c r="B3458" s="183" t="str">
        <f>[1]店マスタ!B3457</f>
        <v>株式会社　ミヤジマデンカ</v>
      </c>
      <c r="C3458" s="183">
        <v>3.5</v>
      </c>
      <c r="D3458" s="183">
        <v>2.5</v>
      </c>
      <c r="E3458" s="183">
        <f>_xlfn.XLOOKUP(A3458,[2]Sheet1!$R:$R,[2]Sheet1!$AB:$AB,"",0)</f>
        <v>2.5</v>
      </c>
      <c r="F3458" s="183">
        <f>_xlfn.XLOOKUP($A3458,[3]【2026年03月度_全社】RFM客層一覧表データ!$A:$A,[3]【2026年03月度_全社】RFM客層一覧表データ!C:C,"",0)</f>
        <v>685</v>
      </c>
      <c r="G3458" s="183">
        <f>_xlfn.XLOOKUP($A3458,[3]【2026年03月度_全社】RFM客層一覧表データ!$A:$A,[3]【2026年03月度_全社】RFM客層一覧表データ!D:D,"",0)</f>
        <v>265</v>
      </c>
      <c r="H3458" s="183">
        <f>_xlfn.XLOOKUP($A3458,[3]【2026年03月度_全社】RFM客層一覧表データ!$A:$A,[3]【2026年03月度_全社】RFM客層一覧表データ!E:E,"",0)</f>
        <v>328</v>
      </c>
      <c r="I3458" s="183">
        <f>_xlfn.XLOOKUP($A3458,[3]【2026年03月度_全社】RFM客層一覧表データ!$A:$A,[3]【2026年03月度_全社】RFM客層一覧表データ!F:F,"",0)</f>
        <v>31</v>
      </c>
      <c r="J3458" s="183">
        <v>714</v>
      </c>
      <c r="K3458" s="183">
        <v>297</v>
      </c>
      <c r="L3458" s="183">
        <v>351</v>
      </c>
      <c r="M3458" s="183">
        <v>33</v>
      </c>
      <c r="N3458" s="183">
        <v>725</v>
      </c>
      <c r="O3458" s="183">
        <v>319</v>
      </c>
      <c r="P3458" s="183">
        <v>370</v>
      </c>
      <c r="Q3458" s="183">
        <v>35</v>
      </c>
      <c r="R3458" s="183">
        <v>743</v>
      </c>
      <c r="S3458" s="183">
        <v>317</v>
      </c>
      <c r="T3458" s="183">
        <v>391</v>
      </c>
      <c r="U3458" s="183">
        <v>27</v>
      </c>
      <c r="V3458" s="183">
        <v>774</v>
      </c>
      <c r="W3458" s="183">
        <v>345</v>
      </c>
      <c r="X3458" s="183">
        <v>419</v>
      </c>
      <c r="Y3458" s="183">
        <v>32</v>
      </c>
    </row>
    <row r="3459" spans="1:25" x14ac:dyDescent="0.2">
      <c r="A3459" s="184">
        <v>12606022</v>
      </c>
      <c r="B3459" s="183" t="str">
        <f>[1]店マスタ!B3458</f>
        <v>有限会社　永岡電機</v>
      </c>
      <c r="C3459" s="183">
        <v>1.5</v>
      </c>
      <c r="D3459" s="183">
        <v>1.5</v>
      </c>
      <c r="E3459" s="183" t="str">
        <f>_xlfn.XLOOKUP(A3459,[2]Sheet1!$R:$R,[2]Sheet1!$AB:$AB,"",0)</f>
        <v/>
      </c>
      <c r="F3459" s="183" t="str">
        <f>_xlfn.XLOOKUP($A3459,[3]【2026年03月度_全社】RFM客層一覧表データ!$A:$A,[3]【2026年03月度_全社】RFM客層一覧表データ!C:C,"",0)</f>
        <v/>
      </c>
      <c r="G3459" s="183" t="str">
        <f>_xlfn.XLOOKUP($A3459,[3]【2026年03月度_全社】RFM客層一覧表データ!$A:$A,[3]【2026年03月度_全社】RFM客層一覧表データ!D:D,"",0)</f>
        <v/>
      </c>
      <c r="H3459" s="183" t="str">
        <f>_xlfn.XLOOKUP($A3459,[3]【2026年03月度_全社】RFM客層一覧表データ!$A:$A,[3]【2026年03月度_全社】RFM客層一覧表データ!E:E,"",0)</f>
        <v/>
      </c>
      <c r="I3459" s="183" t="str">
        <f>_xlfn.XLOOKUP($A3459,[3]【2026年03月度_全社】RFM客層一覧表データ!$A:$A,[3]【2026年03月度_全社】RFM客層一覧表データ!F:F,"",0)</f>
        <v/>
      </c>
      <c r="J3459" s="183">
        <v>0</v>
      </c>
      <c r="K3459" s="183">
        <v>0</v>
      </c>
      <c r="L3459" s="183">
        <v>0</v>
      </c>
      <c r="M3459" s="183">
        <v>0</v>
      </c>
      <c r="N3459" s="183">
        <v>0</v>
      </c>
      <c r="O3459" s="183">
        <v>0</v>
      </c>
      <c r="P3459" s="183">
        <v>0</v>
      </c>
      <c r="Q3459" s="183">
        <v>0</v>
      </c>
      <c r="R3459" s="183">
        <v>0</v>
      </c>
      <c r="S3459" s="183">
        <v>0</v>
      </c>
      <c r="T3459" s="183">
        <v>0</v>
      </c>
      <c r="U3459" s="183">
        <v>0</v>
      </c>
      <c r="V3459" s="183">
        <v>0</v>
      </c>
      <c r="W3459" s="183">
        <v>0</v>
      </c>
      <c r="X3459" s="183">
        <v>0</v>
      </c>
      <c r="Y3459" s="183">
        <v>0</v>
      </c>
    </row>
    <row r="3460" spans="1:25" x14ac:dyDescent="0.2">
      <c r="A3460" s="184">
        <v>12607030</v>
      </c>
      <c r="B3460" s="183" t="str">
        <f>[1]店マスタ!B3459</f>
        <v>ササキ電機</v>
      </c>
      <c r="C3460" s="183">
        <v>2.5</v>
      </c>
      <c r="D3460" s="183">
        <v>2.5</v>
      </c>
      <c r="E3460" s="183">
        <f>_xlfn.XLOOKUP(A3460,[2]Sheet1!$R:$R,[2]Sheet1!$AB:$AB,"",0)</f>
        <v>2.5</v>
      </c>
      <c r="F3460" s="183">
        <f>_xlfn.XLOOKUP($A3460,[3]【2026年03月度_全社】RFM客層一覧表データ!$A:$A,[3]【2026年03月度_全社】RFM客層一覧表データ!C:C,"",0)</f>
        <v>577</v>
      </c>
      <c r="G3460" s="183">
        <f>_xlfn.XLOOKUP($A3460,[3]【2026年03月度_全社】RFM客層一覧表データ!$A:$A,[3]【2026年03月度_全社】RFM客層一覧表データ!D:D,"",0)</f>
        <v>246</v>
      </c>
      <c r="H3460" s="183">
        <f>_xlfn.XLOOKUP($A3460,[3]【2026年03月度_全社】RFM客層一覧表データ!$A:$A,[3]【2026年03月度_全社】RFM客層一覧表データ!E:E,"",0)</f>
        <v>279</v>
      </c>
      <c r="I3460" s="183">
        <f>_xlfn.XLOOKUP($A3460,[3]【2026年03月度_全社】RFM客層一覧表データ!$A:$A,[3]【2026年03月度_全社】RFM客層一覧表データ!F:F,"",0)</f>
        <v>22</v>
      </c>
      <c r="J3460" s="183">
        <v>625</v>
      </c>
      <c r="K3460" s="183">
        <v>270</v>
      </c>
      <c r="L3460" s="183">
        <v>295</v>
      </c>
      <c r="M3460" s="183">
        <v>22</v>
      </c>
      <c r="N3460" s="183">
        <v>651</v>
      </c>
      <c r="O3460" s="183">
        <v>296</v>
      </c>
      <c r="P3460" s="183">
        <v>304</v>
      </c>
      <c r="Q3460" s="183">
        <v>31</v>
      </c>
      <c r="R3460" s="183">
        <v>672</v>
      </c>
      <c r="S3460" s="183">
        <v>332</v>
      </c>
      <c r="T3460" s="183">
        <v>313</v>
      </c>
      <c r="U3460" s="183">
        <v>28</v>
      </c>
      <c r="V3460" s="183">
        <v>685</v>
      </c>
      <c r="W3460" s="183">
        <v>334</v>
      </c>
      <c r="X3460" s="183">
        <v>315</v>
      </c>
      <c r="Y3460" s="183">
        <v>35</v>
      </c>
    </row>
    <row r="3461" spans="1:25" x14ac:dyDescent="0.2">
      <c r="A3461" s="184">
        <v>12607061</v>
      </c>
      <c r="B3461" s="183" t="str">
        <f>[1]店マスタ!B3460</f>
        <v>有限会社　フジムセン</v>
      </c>
      <c r="C3461" s="183">
        <v>1.5</v>
      </c>
      <c r="D3461" s="183">
        <v>1.5</v>
      </c>
      <c r="E3461" s="183">
        <f>_xlfn.XLOOKUP(A3461,[2]Sheet1!$R:$R,[2]Sheet1!$AB:$AB,"",0)</f>
        <v>1.5</v>
      </c>
      <c r="F3461" s="183">
        <f>_xlfn.XLOOKUP($A3461,[3]【2026年03月度_全社】RFM客層一覧表データ!$A:$A,[3]【2026年03月度_全社】RFM客層一覧表データ!C:C,"",0)</f>
        <v>367</v>
      </c>
      <c r="G3461" s="183">
        <f>_xlfn.XLOOKUP($A3461,[3]【2026年03月度_全社】RFM客層一覧表データ!$A:$A,[3]【2026年03月度_全社】RFM客層一覧表データ!D:D,"",0)</f>
        <v>175</v>
      </c>
      <c r="H3461" s="183">
        <f>_xlfn.XLOOKUP($A3461,[3]【2026年03月度_全社】RFM客層一覧表データ!$A:$A,[3]【2026年03月度_全社】RFM客層一覧表データ!E:E,"",0)</f>
        <v>243</v>
      </c>
      <c r="I3461" s="183">
        <f>_xlfn.XLOOKUP($A3461,[3]【2026年03月度_全社】RFM客層一覧表データ!$A:$A,[3]【2026年03月度_全社】RFM客層一覧表データ!F:F,"",0)</f>
        <v>9</v>
      </c>
      <c r="J3461" s="183">
        <v>387</v>
      </c>
      <c r="K3461" s="183">
        <v>184</v>
      </c>
      <c r="L3461" s="183">
        <v>251</v>
      </c>
      <c r="M3461" s="183">
        <v>9</v>
      </c>
      <c r="N3461" s="183">
        <v>406</v>
      </c>
      <c r="O3461" s="183">
        <v>179</v>
      </c>
      <c r="P3461" s="183">
        <v>261</v>
      </c>
      <c r="Q3461" s="183">
        <v>7</v>
      </c>
      <c r="R3461" s="183">
        <v>453</v>
      </c>
      <c r="S3461" s="183">
        <v>202</v>
      </c>
      <c r="T3461" s="183">
        <v>271</v>
      </c>
      <c r="U3461" s="183">
        <v>10</v>
      </c>
      <c r="V3461" s="183">
        <v>488</v>
      </c>
      <c r="W3461" s="183">
        <v>217</v>
      </c>
      <c r="X3461" s="183">
        <v>295</v>
      </c>
      <c r="Y3461" s="183">
        <v>15</v>
      </c>
    </row>
    <row r="3462" spans="1:25" x14ac:dyDescent="0.2">
      <c r="A3462" s="184">
        <v>12607062</v>
      </c>
      <c r="B3462" s="183" t="str">
        <f>[1]店マスタ!B3461</f>
        <v>スマイリング　まるこし</v>
      </c>
      <c r="C3462" s="183">
        <v>3</v>
      </c>
      <c r="D3462" s="183">
        <v>3</v>
      </c>
      <c r="E3462" s="183">
        <f>_xlfn.XLOOKUP(A3462,[2]Sheet1!$R:$R,[2]Sheet1!$AB:$AB,"",0)</f>
        <v>3</v>
      </c>
      <c r="F3462" s="183">
        <f>_xlfn.XLOOKUP($A3462,[3]【2026年03月度_全社】RFM客層一覧表データ!$A:$A,[3]【2026年03月度_全社】RFM客層一覧表データ!C:C,"",0)</f>
        <v>485</v>
      </c>
      <c r="G3462" s="183">
        <f>_xlfn.XLOOKUP($A3462,[3]【2026年03月度_全社】RFM客層一覧表データ!$A:$A,[3]【2026年03月度_全社】RFM客層一覧表データ!D:D,"",0)</f>
        <v>250</v>
      </c>
      <c r="H3462" s="183">
        <f>_xlfn.XLOOKUP($A3462,[3]【2026年03月度_全社】RFM客層一覧表データ!$A:$A,[3]【2026年03月度_全社】RFM客層一覧表データ!E:E,"",0)</f>
        <v>306</v>
      </c>
      <c r="I3462" s="183">
        <f>_xlfn.XLOOKUP($A3462,[3]【2026年03月度_全社】RFM客層一覧表データ!$A:$A,[3]【2026年03月度_全社】RFM客層一覧表データ!F:F,"",0)</f>
        <v>24</v>
      </c>
      <c r="J3462" s="183">
        <v>536</v>
      </c>
      <c r="K3462" s="183">
        <v>265</v>
      </c>
      <c r="L3462" s="183">
        <v>322</v>
      </c>
      <c r="M3462" s="183">
        <v>19</v>
      </c>
      <c r="N3462" s="183">
        <v>566</v>
      </c>
      <c r="O3462" s="183">
        <v>290</v>
      </c>
      <c r="P3462" s="183">
        <v>344</v>
      </c>
      <c r="Q3462" s="183">
        <v>27</v>
      </c>
      <c r="R3462" s="183">
        <v>608</v>
      </c>
      <c r="S3462" s="183">
        <v>297</v>
      </c>
      <c r="T3462" s="183">
        <v>355</v>
      </c>
      <c r="U3462" s="183">
        <v>36</v>
      </c>
      <c r="V3462" s="183">
        <v>620</v>
      </c>
      <c r="W3462" s="183">
        <v>289</v>
      </c>
      <c r="X3462" s="183">
        <v>387</v>
      </c>
      <c r="Y3462" s="183">
        <v>25</v>
      </c>
    </row>
    <row r="3463" spans="1:25" x14ac:dyDescent="0.2">
      <c r="A3463" s="184">
        <v>12607065</v>
      </c>
      <c r="B3463" s="183" t="str">
        <f>[1]店マスタ!B3462</f>
        <v>スマイリング　まつお</v>
      </c>
      <c r="C3463" s="183">
        <v>3</v>
      </c>
      <c r="D3463" s="183">
        <v>2.5</v>
      </c>
      <c r="E3463" s="183">
        <f>_xlfn.XLOOKUP(A3463,[2]Sheet1!$R:$R,[2]Sheet1!$AB:$AB,"",0)</f>
        <v>2.5</v>
      </c>
      <c r="F3463" s="183">
        <f>_xlfn.XLOOKUP($A3463,[3]【2026年03月度_全社】RFM客層一覧表データ!$A:$A,[3]【2026年03月度_全社】RFM客層一覧表データ!C:C,"",0)</f>
        <v>324</v>
      </c>
      <c r="G3463" s="183">
        <f>_xlfn.XLOOKUP($A3463,[3]【2026年03月度_全社】RFM客層一覧表データ!$A:$A,[3]【2026年03月度_全社】RFM客層一覧表データ!D:D,"",0)</f>
        <v>188</v>
      </c>
      <c r="H3463" s="183">
        <f>_xlfn.XLOOKUP($A3463,[3]【2026年03月度_全社】RFM客層一覧表データ!$A:$A,[3]【2026年03月度_全社】RFM客層一覧表データ!E:E,"",0)</f>
        <v>256</v>
      </c>
      <c r="I3463" s="183">
        <f>_xlfn.XLOOKUP($A3463,[3]【2026年03月度_全社】RFM客層一覧表データ!$A:$A,[3]【2026年03月度_全社】RFM客層一覧表データ!F:F,"",0)</f>
        <v>5</v>
      </c>
      <c r="J3463" s="183">
        <v>338</v>
      </c>
      <c r="K3463" s="183">
        <v>215</v>
      </c>
      <c r="L3463" s="183">
        <v>259</v>
      </c>
      <c r="M3463" s="183">
        <v>7</v>
      </c>
      <c r="N3463" s="183">
        <v>385</v>
      </c>
      <c r="O3463" s="183">
        <v>229</v>
      </c>
      <c r="P3463" s="183">
        <v>276</v>
      </c>
      <c r="Q3463" s="183">
        <v>11</v>
      </c>
      <c r="R3463" s="183">
        <v>390</v>
      </c>
      <c r="S3463" s="183">
        <v>243</v>
      </c>
      <c r="T3463" s="183">
        <v>297</v>
      </c>
      <c r="U3463" s="183">
        <v>17</v>
      </c>
      <c r="V3463" s="183">
        <v>402</v>
      </c>
      <c r="W3463" s="183">
        <v>263</v>
      </c>
      <c r="X3463" s="183">
        <v>302</v>
      </c>
      <c r="Y3463" s="183">
        <v>14</v>
      </c>
    </row>
    <row r="3464" spans="1:25" x14ac:dyDescent="0.2">
      <c r="A3464" s="184">
        <v>12607069</v>
      </c>
      <c r="B3464" s="183" t="str">
        <f>[1]店マスタ!B3463</f>
        <v>スマイリング　にし上京店</v>
      </c>
      <c r="C3464" s="183">
        <v>4</v>
      </c>
      <c r="D3464" s="183">
        <v>2</v>
      </c>
      <c r="E3464" s="183">
        <f>_xlfn.XLOOKUP(A3464,[2]Sheet1!$R:$R,[2]Sheet1!$AB:$AB,"",0)</f>
        <v>2</v>
      </c>
      <c r="F3464" s="183">
        <f>_xlfn.XLOOKUP($A3464,[3]【2026年03月度_全社】RFM客層一覧表データ!$A:$A,[3]【2026年03月度_全社】RFM客層一覧表データ!C:C,"",0)</f>
        <v>637</v>
      </c>
      <c r="G3464" s="183">
        <f>_xlfn.XLOOKUP($A3464,[3]【2026年03月度_全社】RFM客層一覧表データ!$A:$A,[3]【2026年03月度_全社】RFM客層一覧表データ!D:D,"",0)</f>
        <v>267</v>
      </c>
      <c r="H3464" s="183">
        <f>_xlfn.XLOOKUP($A3464,[3]【2026年03月度_全社】RFM客層一覧表データ!$A:$A,[3]【2026年03月度_全社】RFM客層一覧表データ!E:E,"",0)</f>
        <v>331</v>
      </c>
      <c r="I3464" s="183">
        <f>_xlfn.XLOOKUP($A3464,[3]【2026年03月度_全社】RFM客層一覧表データ!$A:$A,[3]【2026年03月度_全社】RFM客層一覧表データ!F:F,"",0)</f>
        <v>37</v>
      </c>
      <c r="J3464" s="183">
        <v>671</v>
      </c>
      <c r="K3464" s="183">
        <v>288</v>
      </c>
      <c r="L3464" s="183">
        <v>384</v>
      </c>
      <c r="M3464" s="183">
        <v>48</v>
      </c>
      <c r="N3464" s="183">
        <v>701</v>
      </c>
      <c r="O3464" s="183">
        <v>295</v>
      </c>
      <c r="P3464" s="183">
        <v>405</v>
      </c>
      <c r="Q3464" s="183">
        <v>48</v>
      </c>
      <c r="R3464" s="183">
        <v>729</v>
      </c>
      <c r="S3464" s="183">
        <v>298</v>
      </c>
      <c r="T3464" s="183">
        <v>430</v>
      </c>
      <c r="U3464" s="183">
        <v>44</v>
      </c>
      <c r="V3464" s="183">
        <v>633</v>
      </c>
      <c r="W3464" s="183">
        <v>326</v>
      </c>
      <c r="X3464" s="183">
        <v>354</v>
      </c>
      <c r="Y3464" s="183">
        <v>73</v>
      </c>
    </row>
    <row r="3465" spans="1:25" x14ac:dyDescent="0.2">
      <c r="A3465" s="184">
        <v>12607707</v>
      </c>
      <c r="B3465" s="183" t="str">
        <f>[1]店マスタ!B3464</f>
        <v>有限会社　池田デンキ</v>
      </c>
      <c r="C3465" s="183">
        <v>2</v>
      </c>
      <c r="D3465" s="183">
        <v>2</v>
      </c>
      <c r="E3465" s="183">
        <f>_xlfn.XLOOKUP(A3465,[2]Sheet1!$R:$R,[2]Sheet1!$AB:$AB,"",0)</f>
        <v>2</v>
      </c>
      <c r="F3465" s="183">
        <f>_xlfn.XLOOKUP($A3465,[3]【2026年03月度_全社】RFM客層一覧表データ!$A:$A,[3]【2026年03月度_全社】RFM客層一覧表データ!C:C,"",0)</f>
        <v>460</v>
      </c>
      <c r="G3465" s="183">
        <f>_xlfn.XLOOKUP($A3465,[3]【2026年03月度_全社】RFM客層一覧表データ!$A:$A,[3]【2026年03月度_全社】RFM客層一覧表データ!D:D,"",0)</f>
        <v>214</v>
      </c>
      <c r="H3465" s="183">
        <f>_xlfn.XLOOKUP($A3465,[3]【2026年03月度_全社】RFM客層一覧表データ!$A:$A,[3]【2026年03月度_全社】RFM客層一覧表データ!E:E,"",0)</f>
        <v>265</v>
      </c>
      <c r="I3465" s="183">
        <f>_xlfn.XLOOKUP($A3465,[3]【2026年03月度_全社】RFM客層一覧表データ!$A:$A,[3]【2026年03月度_全社】RFM客層一覧表データ!F:F,"",0)</f>
        <v>18</v>
      </c>
      <c r="J3465" s="183">
        <v>465</v>
      </c>
      <c r="K3465" s="183">
        <v>212</v>
      </c>
      <c r="L3465" s="183">
        <v>277</v>
      </c>
      <c r="M3465" s="183">
        <v>11</v>
      </c>
      <c r="N3465" s="183">
        <v>474</v>
      </c>
      <c r="O3465" s="183">
        <v>231</v>
      </c>
      <c r="P3465" s="183">
        <v>265</v>
      </c>
      <c r="Q3465" s="183">
        <v>24</v>
      </c>
      <c r="R3465" s="183">
        <v>470</v>
      </c>
      <c r="S3465" s="183">
        <v>223</v>
      </c>
      <c r="T3465" s="183">
        <v>273</v>
      </c>
      <c r="U3465" s="183">
        <v>16</v>
      </c>
      <c r="V3465" s="183">
        <v>478</v>
      </c>
      <c r="W3465" s="183">
        <v>224</v>
      </c>
      <c r="X3465" s="183">
        <v>281</v>
      </c>
      <c r="Y3465" s="183">
        <v>17</v>
      </c>
    </row>
    <row r="3466" spans="1:25" x14ac:dyDescent="0.2">
      <c r="A3466" s="184">
        <v>12608019</v>
      </c>
      <c r="B3466" s="183" t="str">
        <f>[1]店マスタ!B3465</f>
        <v>有限会社　水野電気店</v>
      </c>
      <c r="C3466" s="183">
        <v>1.5</v>
      </c>
      <c r="D3466" s="183">
        <v>1.5</v>
      </c>
      <c r="E3466" s="183">
        <f>_xlfn.XLOOKUP(A3466,[2]Sheet1!$R:$R,[2]Sheet1!$AB:$AB,"",0)</f>
        <v>1.5</v>
      </c>
      <c r="F3466" s="183" t="str">
        <f>_xlfn.XLOOKUP($A3466,[3]【2026年03月度_全社】RFM客層一覧表データ!$A:$A,[3]【2026年03月度_全社】RFM客層一覧表データ!C:C,"",0)</f>
        <v/>
      </c>
      <c r="G3466" s="183" t="str">
        <f>_xlfn.XLOOKUP($A3466,[3]【2026年03月度_全社】RFM客層一覧表データ!$A:$A,[3]【2026年03月度_全社】RFM客層一覧表データ!D:D,"",0)</f>
        <v/>
      </c>
      <c r="H3466" s="183" t="str">
        <f>_xlfn.XLOOKUP($A3466,[3]【2026年03月度_全社】RFM客層一覧表データ!$A:$A,[3]【2026年03月度_全社】RFM客層一覧表データ!E:E,"",0)</f>
        <v/>
      </c>
      <c r="I3466" s="183" t="str">
        <f>_xlfn.XLOOKUP($A3466,[3]【2026年03月度_全社】RFM客層一覧表データ!$A:$A,[3]【2026年03月度_全社】RFM客層一覧表データ!F:F,"",0)</f>
        <v/>
      </c>
      <c r="J3466" s="183">
        <v>0</v>
      </c>
      <c r="K3466" s="183">
        <v>0</v>
      </c>
      <c r="L3466" s="183">
        <v>0</v>
      </c>
      <c r="M3466" s="183">
        <v>0</v>
      </c>
      <c r="N3466" s="183">
        <v>0</v>
      </c>
      <c r="O3466" s="183">
        <v>0</v>
      </c>
      <c r="P3466" s="183">
        <v>0</v>
      </c>
      <c r="Q3466" s="183">
        <v>0</v>
      </c>
      <c r="R3466" s="183">
        <v>0</v>
      </c>
      <c r="S3466" s="183">
        <v>0</v>
      </c>
      <c r="T3466" s="183">
        <v>0</v>
      </c>
      <c r="U3466" s="183">
        <v>0</v>
      </c>
      <c r="V3466" s="183">
        <v>0</v>
      </c>
      <c r="W3466" s="183">
        <v>0</v>
      </c>
      <c r="X3466" s="183">
        <v>0</v>
      </c>
      <c r="Y3466" s="183">
        <v>0</v>
      </c>
    </row>
    <row r="3467" spans="1:25" x14ac:dyDescent="0.2">
      <c r="A3467" s="184">
        <v>12608036</v>
      </c>
      <c r="B3467" s="183" t="str">
        <f>[1]店マスタ!B3466</f>
        <v>田中電機商会</v>
      </c>
      <c r="C3467" s="183">
        <v>2.5</v>
      </c>
      <c r="D3467" s="183">
        <v>2.5</v>
      </c>
      <c r="E3467" s="183" t="str">
        <f>_xlfn.XLOOKUP(A3467,[2]Sheet1!$R:$R,[2]Sheet1!$AB:$AB,"",0)</f>
        <v/>
      </c>
      <c r="F3467" s="183" t="str">
        <f>_xlfn.XLOOKUP($A3467,[3]【2026年03月度_全社】RFM客層一覧表データ!$A:$A,[3]【2026年03月度_全社】RFM客層一覧表データ!C:C,"",0)</f>
        <v/>
      </c>
      <c r="G3467" s="183" t="str">
        <f>_xlfn.XLOOKUP($A3467,[3]【2026年03月度_全社】RFM客層一覧表データ!$A:$A,[3]【2026年03月度_全社】RFM客層一覧表データ!D:D,"",0)</f>
        <v/>
      </c>
      <c r="H3467" s="183" t="str">
        <f>_xlfn.XLOOKUP($A3467,[3]【2026年03月度_全社】RFM客層一覧表データ!$A:$A,[3]【2026年03月度_全社】RFM客層一覧表データ!E:E,"",0)</f>
        <v/>
      </c>
      <c r="I3467" s="183" t="str">
        <f>_xlfn.XLOOKUP($A3467,[3]【2026年03月度_全社】RFM客層一覧表データ!$A:$A,[3]【2026年03月度_全社】RFM客層一覧表データ!F:F,"",0)</f>
        <v/>
      </c>
      <c r="J3467" s="183">
        <v>0</v>
      </c>
      <c r="K3467" s="183">
        <v>0</v>
      </c>
      <c r="L3467" s="183">
        <v>0</v>
      </c>
      <c r="M3467" s="183">
        <v>0</v>
      </c>
      <c r="N3467" s="183">
        <v>0</v>
      </c>
      <c r="O3467" s="183">
        <v>0</v>
      </c>
      <c r="P3467" s="183">
        <v>0</v>
      </c>
      <c r="Q3467" s="183">
        <v>0</v>
      </c>
      <c r="R3467" s="183">
        <v>0</v>
      </c>
      <c r="S3467" s="183">
        <v>0</v>
      </c>
      <c r="T3467" s="183">
        <v>0</v>
      </c>
      <c r="U3467" s="183">
        <v>0</v>
      </c>
      <c r="V3467" s="183">
        <v>0</v>
      </c>
      <c r="W3467" s="183">
        <v>0</v>
      </c>
      <c r="X3467" s="183">
        <v>0</v>
      </c>
      <c r="Y3467" s="183">
        <v>0</v>
      </c>
    </row>
    <row r="3468" spans="1:25" x14ac:dyDescent="0.2">
      <c r="A3468" s="184">
        <v>12608051</v>
      </c>
      <c r="B3468" s="183" t="str">
        <f>[1]店マスタ!B3467</f>
        <v>有限会社　マツダムセン</v>
      </c>
      <c r="C3468" s="183">
        <v>1.5</v>
      </c>
      <c r="D3468" s="183">
        <v>1.5</v>
      </c>
      <c r="E3468" s="183">
        <f>_xlfn.XLOOKUP(A3468,[2]Sheet1!$R:$R,[2]Sheet1!$AB:$AB,"",0)</f>
        <v>1.5</v>
      </c>
      <c r="F3468" s="183">
        <f>_xlfn.XLOOKUP($A3468,[3]【2026年03月度_全社】RFM客層一覧表データ!$A:$A,[3]【2026年03月度_全社】RFM客層一覧表データ!C:C,"",0)</f>
        <v>357</v>
      </c>
      <c r="G3468" s="183">
        <f>_xlfn.XLOOKUP($A3468,[3]【2026年03月度_全社】RFM客層一覧表データ!$A:$A,[3]【2026年03月度_全社】RFM客層一覧表データ!D:D,"",0)</f>
        <v>141</v>
      </c>
      <c r="H3468" s="183">
        <f>_xlfn.XLOOKUP($A3468,[3]【2026年03月度_全社】RFM客層一覧表データ!$A:$A,[3]【2026年03月度_全社】RFM客層一覧表データ!E:E,"",0)</f>
        <v>132</v>
      </c>
      <c r="I3468" s="183">
        <f>_xlfn.XLOOKUP($A3468,[3]【2026年03月度_全社】RFM客層一覧表データ!$A:$A,[3]【2026年03月度_全社】RFM客層一覧表データ!F:F,"",0)</f>
        <v>45</v>
      </c>
      <c r="J3468" s="183">
        <v>334</v>
      </c>
      <c r="K3468" s="183">
        <v>105</v>
      </c>
      <c r="L3468" s="183">
        <v>134</v>
      </c>
      <c r="M3468" s="183">
        <v>28</v>
      </c>
      <c r="N3468" s="183">
        <v>342</v>
      </c>
      <c r="O3468" s="183">
        <v>147</v>
      </c>
      <c r="P3468" s="183">
        <v>144</v>
      </c>
      <c r="Q3468" s="183">
        <v>36</v>
      </c>
      <c r="R3468" s="183">
        <v>343</v>
      </c>
      <c r="S3468" s="183">
        <v>141</v>
      </c>
      <c r="T3468" s="183">
        <v>156</v>
      </c>
      <c r="U3468" s="183">
        <v>26</v>
      </c>
      <c r="V3468" s="183">
        <v>350</v>
      </c>
      <c r="W3468" s="183">
        <v>125</v>
      </c>
      <c r="X3468" s="183">
        <v>163</v>
      </c>
      <c r="Y3468" s="183">
        <v>21</v>
      </c>
    </row>
    <row r="3469" spans="1:25" x14ac:dyDescent="0.2">
      <c r="A3469" s="184">
        <v>12608052</v>
      </c>
      <c r="B3469" s="183" t="str">
        <f>[1]店マスタ!B3468</f>
        <v>有限会社　森川電機</v>
      </c>
      <c r="C3469" s="183">
        <v>3.5</v>
      </c>
      <c r="D3469" s="183">
        <v>3.5</v>
      </c>
      <c r="E3469" s="183">
        <f>_xlfn.XLOOKUP(A3469,[2]Sheet1!$R:$R,[2]Sheet1!$AB:$AB,"",0)</f>
        <v>3.5</v>
      </c>
      <c r="F3469" s="183">
        <f>_xlfn.XLOOKUP($A3469,[3]【2026年03月度_全社】RFM客層一覧表データ!$A:$A,[3]【2026年03月度_全社】RFM客層一覧表データ!C:C,"",0)</f>
        <v>944</v>
      </c>
      <c r="G3469" s="183">
        <f>_xlfn.XLOOKUP($A3469,[3]【2026年03月度_全社】RFM客層一覧表データ!$A:$A,[3]【2026年03月度_全社】RFM客層一覧表データ!D:D,"",0)</f>
        <v>512</v>
      </c>
      <c r="H3469" s="183">
        <f>_xlfn.XLOOKUP($A3469,[3]【2026年03月度_全社】RFM客層一覧表データ!$A:$A,[3]【2026年03月度_全社】RFM客層一覧表データ!E:E,"",0)</f>
        <v>610</v>
      </c>
      <c r="I3469" s="183">
        <f>_xlfn.XLOOKUP($A3469,[3]【2026年03月度_全社】RFM客層一覧表データ!$A:$A,[3]【2026年03月度_全社】RFM客層一覧表データ!F:F,"",0)</f>
        <v>41</v>
      </c>
      <c r="J3469" s="183">
        <v>960</v>
      </c>
      <c r="K3469" s="183">
        <v>512</v>
      </c>
      <c r="L3469" s="183">
        <v>624</v>
      </c>
      <c r="M3469" s="183">
        <v>40</v>
      </c>
      <c r="N3469" s="183">
        <v>995</v>
      </c>
      <c r="O3469" s="183">
        <v>516</v>
      </c>
      <c r="P3469" s="183">
        <v>641</v>
      </c>
      <c r="Q3469" s="183">
        <v>40</v>
      </c>
      <c r="R3469" s="183">
        <v>1027</v>
      </c>
      <c r="S3469" s="183">
        <v>564</v>
      </c>
      <c r="T3469" s="183">
        <v>636</v>
      </c>
      <c r="U3469" s="183">
        <v>37</v>
      </c>
      <c r="V3469" s="183">
        <v>1031</v>
      </c>
      <c r="W3469" s="183">
        <v>570</v>
      </c>
      <c r="X3469" s="183">
        <v>665</v>
      </c>
      <c r="Y3469" s="183">
        <v>44</v>
      </c>
    </row>
    <row r="3470" spans="1:25" x14ac:dyDescent="0.2">
      <c r="A3470" s="184">
        <v>12608054</v>
      </c>
      <c r="B3470" s="183" t="str">
        <f>[1]店マスタ!B3469</f>
        <v>株式会社　棚橋電気商会</v>
      </c>
      <c r="C3470" s="183">
        <v>3</v>
      </c>
      <c r="D3470" s="183">
        <v>3</v>
      </c>
      <c r="E3470" s="183">
        <f>_xlfn.XLOOKUP(A3470,[2]Sheet1!$R:$R,[2]Sheet1!$AB:$AB,"",0)</f>
        <v>3.5</v>
      </c>
      <c r="F3470" s="183">
        <f>_xlfn.XLOOKUP($A3470,[3]【2026年03月度_全社】RFM客層一覧表データ!$A:$A,[3]【2026年03月度_全社】RFM客層一覧表データ!C:C,"",0)</f>
        <v>1024</v>
      </c>
      <c r="G3470" s="183">
        <f>_xlfn.XLOOKUP($A3470,[3]【2026年03月度_全社】RFM客層一覧表データ!$A:$A,[3]【2026年03月度_全社】RFM客層一覧表データ!D:D,"",0)</f>
        <v>432</v>
      </c>
      <c r="H3470" s="183">
        <f>_xlfn.XLOOKUP($A3470,[3]【2026年03月度_全社】RFM客層一覧表データ!$A:$A,[3]【2026年03月度_全社】RFM客層一覧表データ!E:E,"",0)</f>
        <v>505</v>
      </c>
      <c r="I3470" s="183">
        <f>_xlfn.XLOOKUP($A3470,[3]【2026年03月度_全社】RFM客層一覧表データ!$A:$A,[3]【2026年03月度_全社】RFM客層一覧表データ!F:F,"",0)</f>
        <v>44</v>
      </c>
      <c r="J3470" s="183">
        <v>1070</v>
      </c>
      <c r="K3470" s="183">
        <v>480</v>
      </c>
      <c r="L3470" s="183">
        <v>524</v>
      </c>
      <c r="M3470" s="183">
        <v>48</v>
      </c>
      <c r="N3470" s="183">
        <v>1100</v>
      </c>
      <c r="O3470" s="183">
        <v>476</v>
      </c>
      <c r="P3470" s="183">
        <v>536</v>
      </c>
      <c r="Q3470" s="183">
        <v>61</v>
      </c>
      <c r="R3470" s="183">
        <v>1153</v>
      </c>
      <c r="S3470" s="183">
        <v>515</v>
      </c>
      <c r="T3470" s="183">
        <v>554</v>
      </c>
      <c r="U3470" s="183">
        <v>55</v>
      </c>
      <c r="V3470" s="183">
        <v>1191</v>
      </c>
      <c r="W3470" s="183">
        <v>512</v>
      </c>
      <c r="X3470" s="183">
        <v>582</v>
      </c>
      <c r="Y3470" s="183">
        <v>86</v>
      </c>
    </row>
    <row r="3471" spans="1:25" x14ac:dyDescent="0.2">
      <c r="A3471" s="184">
        <v>12608055</v>
      </c>
      <c r="B3471" s="183" t="str">
        <f>[1]店マスタ!B3470</f>
        <v>スマイリング　はやしや</v>
      </c>
      <c r="C3471" s="183">
        <v>3.5</v>
      </c>
      <c r="D3471" s="183">
        <v>3.5</v>
      </c>
      <c r="E3471" s="183">
        <f>_xlfn.XLOOKUP(A3471,[2]Sheet1!$R:$R,[2]Sheet1!$AB:$AB,"",0)</f>
        <v>3.5</v>
      </c>
      <c r="F3471" s="183">
        <f>_xlfn.XLOOKUP($A3471,[3]【2026年03月度_全社】RFM客層一覧表データ!$A:$A,[3]【2026年03月度_全社】RFM客層一覧表データ!C:C,"",0)</f>
        <v>935</v>
      </c>
      <c r="G3471" s="183">
        <f>_xlfn.XLOOKUP($A3471,[3]【2026年03月度_全社】RFM客層一覧表データ!$A:$A,[3]【2026年03月度_全社】RFM客層一覧表データ!D:D,"",0)</f>
        <v>476</v>
      </c>
      <c r="H3471" s="183">
        <f>_xlfn.XLOOKUP($A3471,[3]【2026年03月度_全社】RFM客層一覧表データ!$A:$A,[3]【2026年03月度_全社】RFM客層一覧表データ!E:E,"",0)</f>
        <v>522</v>
      </c>
      <c r="I3471" s="183">
        <f>_xlfn.XLOOKUP($A3471,[3]【2026年03月度_全社】RFM客層一覧表データ!$A:$A,[3]【2026年03月度_全社】RFM客層一覧表データ!F:F,"",0)</f>
        <v>76</v>
      </c>
      <c r="J3471" s="183">
        <v>922</v>
      </c>
      <c r="K3471" s="183">
        <v>437</v>
      </c>
      <c r="L3471" s="183">
        <v>511</v>
      </c>
      <c r="M3471" s="183">
        <v>61</v>
      </c>
      <c r="N3471" s="183">
        <v>918</v>
      </c>
      <c r="O3471" s="183">
        <v>426</v>
      </c>
      <c r="P3471" s="183">
        <v>509</v>
      </c>
      <c r="Q3471" s="183">
        <v>62</v>
      </c>
      <c r="R3471" s="183">
        <v>928</v>
      </c>
      <c r="S3471" s="183">
        <v>421</v>
      </c>
      <c r="T3471" s="183">
        <v>512</v>
      </c>
      <c r="U3471" s="183">
        <v>53</v>
      </c>
      <c r="V3471" s="183">
        <v>942</v>
      </c>
      <c r="W3471" s="183">
        <v>391</v>
      </c>
      <c r="X3471" s="183">
        <v>532</v>
      </c>
      <c r="Y3471" s="183">
        <v>47</v>
      </c>
    </row>
    <row r="3472" spans="1:25" x14ac:dyDescent="0.2">
      <c r="A3472" s="184">
        <v>12608069</v>
      </c>
      <c r="B3472" s="183" t="str">
        <f>[1]店マスタ!B3471</f>
        <v>スマイリング　にし左京店</v>
      </c>
      <c r="C3472" s="183">
        <v>5.5</v>
      </c>
      <c r="D3472" s="183">
        <v>4.5</v>
      </c>
      <c r="E3472" s="183">
        <f>_xlfn.XLOOKUP(A3472,[2]Sheet1!$R:$R,[2]Sheet1!$AB:$AB,"",0)</f>
        <v>5</v>
      </c>
      <c r="F3472" s="183">
        <f>_xlfn.XLOOKUP($A3472,[3]【2026年03月度_全社】RFM客層一覧表データ!$A:$A,[3]【2026年03月度_全社】RFM客層一覧表データ!C:C,"",0)</f>
        <v>959</v>
      </c>
      <c r="G3472" s="183">
        <f>_xlfn.XLOOKUP($A3472,[3]【2026年03月度_全社】RFM客層一覧表データ!$A:$A,[3]【2026年03月度_全社】RFM客層一覧表データ!D:D,"",0)</f>
        <v>450</v>
      </c>
      <c r="H3472" s="183">
        <f>_xlfn.XLOOKUP($A3472,[3]【2026年03月度_全社】RFM客層一覧表データ!$A:$A,[3]【2026年03月度_全社】RFM客層一覧表データ!E:E,"",0)</f>
        <v>512</v>
      </c>
      <c r="I3472" s="183">
        <f>_xlfn.XLOOKUP($A3472,[3]【2026年03月度_全社】RFM客層一覧表データ!$A:$A,[3]【2026年03月度_全社】RFM客層一覧表データ!F:F,"",0)</f>
        <v>77</v>
      </c>
      <c r="J3472" s="183">
        <v>994</v>
      </c>
      <c r="K3472" s="183">
        <v>458</v>
      </c>
      <c r="L3472" s="183">
        <v>554</v>
      </c>
      <c r="M3472" s="183">
        <v>64</v>
      </c>
      <c r="N3472" s="183">
        <v>909</v>
      </c>
      <c r="O3472" s="183">
        <v>437</v>
      </c>
      <c r="P3472" s="183">
        <v>501</v>
      </c>
      <c r="Q3472" s="183">
        <v>56</v>
      </c>
      <c r="R3472" s="183">
        <v>980</v>
      </c>
      <c r="S3472" s="183">
        <v>437</v>
      </c>
      <c r="T3472" s="183">
        <v>509</v>
      </c>
      <c r="U3472" s="183">
        <v>51</v>
      </c>
      <c r="V3472" s="183">
        <v>1014</v>
      </c>
      <c r="W3472" s="183">
        <v>482</v>
      </c>
      <c r="X3472" s="183">
        <v>513</v>
      </c>
      <c r="Y3472" s="183">
        <v>62</v>
      </c>
    </row>
    <row r="3473" spans="1:25" x14ac:dyDescent="0.2">
      <c r="A3473" s="184">
        <v>12608089</v>
      </c>
      <c r="B3473" s="183" t="str">
        <f>[1]店マスタ!B3472</f>
        <v>株式会社　なかじまでんき</v>
      </c>
      <c r="C3473" s="183">
        <v>4</v>
      </c>
      <c r="D3473" s="183">
        <v>4</v>
      </c>
      <c r="E3473" s="183">
        <f>_xlfn.XLOOKUP(A3473,[2]Sheet1!$R:$R,[2]Sheet1!$AB:$AB,"",0)</f>
        <v>4.5</v>
      </c>
      <c r="F3473" s="183">
        <f>_xlfn.XLOOKUP($A3473,[3]【2026年03月度_全社】RFM客層一覧表データ!$A:$A,[3]【2026年03月度_全社】RFM客層一覧表データ!C:C,"",0)</f>
        <v>1228</v>
      </c>
      <c r="G3473" s="183">
        <f>_xlfn.XLOOKUP($A3473,[3]【2026年03月度_全社】RFM客層一覧表データ!$A:$A,[3]【2026年03月度_全社】RFM客層一覧表データ!D:D,"",0)</f>
        <v>582</v>
      </c>
      <c r="H3473" s="183">
        <f>_xlfn.XLOOKUP($A3473,[3]【2026年03月度_全社】RFM客層一覧表データ!$A:$A,[3]【2026年03月度_全社】RFM客層一覧表データ!E:E,"",0)</f>
        <v>670</v>
      </c>
      <c r="I3473" s="183">
        <f>_xlfn.XLOOKUP($A3473,[3]【2026年03月度_全社】RFM客層一覧表データ!$A:$A,[3]【2026年03月度_全社】RFM客層一覧表データ!F:F,"",0)</f>
        <v>92</v>
      </c>
      <c r="J3473" s="183">
        <v>1203</v>
      </c>
      <c r="K3473" s="183">
        <v>626</v>
      </c>
      <c r="L3473" s="183">
        <v>663</v>
      </c>
      <c r="M3473" s="183">
        <v>96</v>
      </c>
      <c r="N3473" s="183">
        <v>1171</v>
      </c>
      <c r="O3473" s="183">
        <v>625</v>
      </c>
      <c r="P3473" s="183">
        <v>661</v>
      </c>
      <c r="Q3473" s="183">
        <v>82</v>
      </c>
      <c r="R3473" s="183">
        <v>1171</v>
      </c>
      <c r="S3473" s="183">
        <v>617</v>
      </c>
      <c r="T3473" s="183">
        <v>681</v>
      </c>
      <c r="U3473" s="183">
        <v>78</v>
      </c>
      <c r="V3473" s="183">
        <v>1140</v>
      </c>
      <c r="W3473" s="183">
        <v>619</v>
      </c>
      <c r="X3473" s="183">
        <v>689</v>
      </c>
      <c r="Y3473" s="183">
        <v>80</v>
      </c>
    </row>
    <row r="3474" spans="1:25" x14ac:dyDescent="0.2">
      <c r="A3474" s="184">
        <v>12608100</v>
      </c>
      <c r="B3474" s="183" t="str">
        <f>[1]店マスタ!B3473</f>
        <v>株式会社　新栄電器</v>
      </c>
      <c r="C3474" s="183">
        <v>1.5</v>
      </c>
      <c r="D3474" s="183">
        <v>1.5</v>
      </c>
      <c r="E3474" s="183">
        <f>_xlfn.XLOOKUP(A3474,[2]Sheet1!$R:$R,[2]Sheet1!$AB:$AB,"",0)</f>
        <v>1.5</v>
      </c>
      <c r="F3474" s="183">
        <f>_xlfn.XLOOKUP($A3474,[3]【2026年03月度_全社】RFM客層一覧表データ!$A:$A,[3]【2026年03月度_全社】RFM客層一覧表データ!C:C,"",0)</f>
        <v>661</v>
      </c>
      <c r="G3474" s="183">
        <f>_xlfn.XLOOKUP($A3474,[3]【2026年03月度_全社】RFM客層一覧表データ!$A:$A,[3]【2026年03月度_全社】RFM客層一覧表データ!D:D,"",0)</f>
        <v>253</v>
      </c>
      <c r="H3474" s="183">
        <f>_xlfn.XLOOKUP($A3474,[3]【2026年03月度_全社】RFM客層一覧表データ!$A:$A,[3]【2026年03月度_全社】RFM客層一覧表データ!E:E,"",0)</f>
        <v>270</v>
      </c>
      <c r="I3474" s="183">
        <f>_xlfn.XLOOKUP($A3474,[3]【2026年03月度_全社】RFM客層一覧表データ!$A:$A,[3]【2026年03月度_全社】RFM客層一覧表データ!F:F,"",0)</f>
        <v>55</v>
      </c>
      <c r="J3474" s="183">
        <v>663</v>
      </c>
      <c r="K3474" s="183">
        <v>257</v>
      </c>
      <c r="L3474" s="183">
        <v>292</v>
      </c>
      <c r="M3474" s="183">
        <v>48</v>
      </c>
      <c r="N3474" s="183">
        <v>676</v>
      </c>
      <c r="O3474" s="183">
        <v>261</v>
      </c>
      <c r="P3474" s="183">
        <v>303</v>
      </c>
      <c r="Q3474" s="183">
        <v>56</v>
      </c>
      <c r="R3474" s="183">
        <v>699</v>
      </c>
      <c r="S3474" s="183">
        <v>258</v>
      </c>
      <c r="T3474" s="183">
        <v>322</v>
      </c>
      <c r="U3474" s="183">
        <v>60</v>
      </c>
      <c r="V3474" s="183">
        <v>714</v>
      </c>
      <c r="W3474" s="183">
        <v>247</v>
      </c>
      <c r="X3474" s="183">
        <v>325</v>
      </c>
      <c r="Y3474" s="183">
        <v>44</v>
      </c>
    </row>
    <row r="3475" spans="1:25" x14ac:dyDescent="0.2">
      <c r="A3475" s="184">
        <v>12608106</v>
      </c>
      <c r="B3475" s="183" t="str">
        <f>[1]店マスタ!B3474</f>
        <v>もとかわ電機</v>
      </c>
      <c r="C3475" s="183">
        <v>1.5</v>
      </c>
      <c r="D3475" s="183">
        <v>1.5</v>
      </c>
      <c r="E3475" s="183" t="str">
        <f>_xlfn.XLOOKUP(A3475,[2]Sheet1!$R:$R,[2]Sheet1!$AB:$AB,"",0)</f>
        <v/>
      </c>
      <c r="F3475" s="183" t="str">
        <f>_xlfn.XLOOKUP($A3475,[3]【2026年03月度_全社】RFM客層一覧表データ!$A:$A,[3]【2026年03月度_全社】RFM客層一覧表データ!C:C,"",0)</f>
        <v/>
      </c>
      <c r="G3475" s="183" t="str">
        <f>_xlfn.XLOOKUP($A3475,[3]【2026年03月度_全社】RFM客層一覧表データ!$A:$A,[3]【2026年03月度_全社】RFM客層一覧表データ!D:D,"",0)</f>
        <v/>
      </c>
      <c r="H3475" s="183" t="str">
        <f>_xlfn.XLOOKUP($A3475,[3]【2026年03月度_全社】RFM客層一覧表データ!$A:$A,[3]【2026年03月度_全社】RFM客層一覧表データ!E:E,"",0)</f>
        <v/>
      </c>
      <c r="I3475" s="183" t="str">
        <f>_xlfn.XLOOKUP($A3475,[3]【2026年03月度_全社】RFM客層一覧表データ!$A:$A,[3]【2026年03月度_全社】RFM客層一覧表データ!F:F,"",0)</f>
        <v/>
      </c>
      <c r="J3475" s="183">
        <v>0</v>
      </c>
      <c r="K3475" s="183">
        <v>0</v>
      </c>
      <c r="L3475" s="183">
        <v>0</v>
      </c>
      <c r="M3475" s="183">
        <v>0</v>
      </c>
      <c r="N3475" s="183">
        <v>0</v>
      </c>
      <c r="O3475" s="183">
        <v>0</v>
      </c>
      <c r="P3475" s="183">
        <v>0</v>
      </c>
      <c r="Q3475" s="183">
        <v>0</v>
      </c>
      <c r="R3475" s="183">
        <v>0</v>
      </c>
      <c r="S3475" s="183">
        <v>0</v>
      </c>
      <c r="T3475" s="183">
        <v>0</v>
      </c>
      <c r="U3475" s="183">
        <v>0</v>
      </c>
      <c r="V3475" s="183">
        <v>0</v>
      </c>
      <c r="W3475" s="183">
        <v>0</v>
      </c>
      <c r="X3475" s="183">
        <v>0</v>
      </c>
      <c r="Y3475" s="183">
        <v>0</v>
      </c>
    </row>
    <row r="3476" spans="1:25" x14ac:dyDescent="0.2">
      <c r="A3476" s="184">
        <v>12609011</v>
      </c>
      <c r="B3476" s="183" t="str">
        <f>[1]店マスタ!B3475</f>
        <v>ｅ－ＳＬＡＰ　オオエ店</v>
      </c>
      <c r="C3476" s="183">
        <v>2.5</v>
      </c>
      <c r="D3476" s="183">
        <v>3.5</v>
      </c>
      <c r="E3476" s="183" t="str">
        <f>_xlfn.XLOOKUP(A3476,[2]Sheet1!$R:$R,[2]Sheet1!$AB:$AB,"",0)</f>
        <v/>
      </c>
      <c r="F3476" s="183" t="str">
        <f>_xlfn.XLOOKUP($A3476,[3]【2026年03月度_全社】RFM客層一覧表データ!$A:$A,[3]【2026年03月度_全社】RFM客層一覧表データ!C:C,"",0)</f>
        <v/>
      </c>
      <c r="G3476" s="183" t="str">
        <f>_xlfn.XLOOKUP($A3476,[3]【2026年03月度_全社】RFM客層一覧表データ!$A:$A,[3]【2026年03月度_全社】RFM客層一覧表データ!D:D,"",0)</f>
        <v/>
      </c>
      <c r="H3476" s="183" t="str">
        <f>_xlfn.XLOOKUP($A3476,[3]【2026年03月度_全社】RFM客層一覧表データ!$A:$A,[3]【2026年03月度_全社】RFM客層一覧表データ!E:E,"",0)</f>
        <v/>
      </c>
      <c r="I3476" s="183" t="str">
        <f>_xlfn.XLOOKUP($A3476,[3]【2026年03月度_全社】RFM客層一覧表データ!$A:$A,[3]【2026年03月度_全社】RFM客層一覧表データ!F:F,"",0)</f>
        <v/>
      </c>
      <c r="J3476" s="183">
        <v>0</v>
      </c>
      <c r="K3476" s="183">
        <v>0</v>
      </c>
      <c r="L3476" s="183">
        <v>0</v>
      </c>
      <c r="M3476" s="183">
        <v>0</v>
      </c>
      <c r="N3476" s="183">
        <v>0</v>
      </c>
      <c r="O3476" s="183">
        <v>0</v>
      </c>
      <c r="P3476" s="183">
        <v>0</v>
      </c>
      <c r="Q3476" s="183">
        <v>0</v>
      </c>
      <c r="R3476" s="183">
        <v>0</v>
      </c>
      <c r="S3476" s="183">
        <v>0</v>
      </c>
      <c r="T3476" s="183">
        <v>0</v>
      </c>
      <c r="U3476" s="183">
        <v>0</v>
      </c>
      <c r="V3476" s="183">
        <v>0</v>
      </c>
      <c r="W3476" s="183">
        <v>0</v>
      </c>
      <c r="X3476" s="183">
        <v>0</v>
      </c>
      <c r="Y3476" s="183">
        <v>0</v>
      </c>
    </row>
    <row r="3477" spans="1:25" x14ac:dyDescent="0.2">
      <c r="A3477" s="184">
        <v>12609052</v>
      </c>
      <c r="B3477" s="183" t="str">
        <f>[1]店マスタ!B3476</f>
        <v>株式会社　ワットムセン</v>
      </c>
      <c r="C3477" s="183">
        <v>7.5</v>
      </c>
      <c r="D3477" s="183">
        <v>7</v>
      </c>
      <c r="E3477" s="183">
        <f>_xlfn.XLOOKUP(A3477,[2]Sheet1!$R:$R,[2]Sheet1!$AB:$AB,"",0)</f>
        <v>7.5</v>
      </c>
      <c r="F3477" s="183" t="str">
        <f>_xlfn.XLOOKUP($A3477,[3]【2026年03月度_全社】RFM客層一覧表データ!$A:$A,[3]【2026年03月度_全社】RFM客層一覧表データ!C:C,"",0)</f>
        <v/>
      </c>
      <c r="G3477" s="183" t="str">
        <f>_xlfn.XLOOKUP($A3477,[3]【2026年03月度_全社】RFM客層一覧表データ!$A:$A,[3]【2026年03月度_全社】RFM客層一覧表データ!D:D,"",0)</f>
        <v/>
      </c>
      <c r="H3477" s="183" t="str">
        <f>_xlfn.XLOOKUP($A3477,[3]【2026年03月度_全社】RFM客層一覧表データ!$A:$A,[3]【2026年03月度_全社】RFM客層一覧表データ!E:E,"",0)</f>
        <v/>
      </c>
      <c r="I3477" s="183" t="str">
        <f>_xlfn.XLOOKUP($A3477,[3]【2026年03月度_全社】RFM客層一覧表データ!$A:$A,[3]【2026年03月度_全社】RFM客層一覧表データ!F:F,"",0)</f>
        <v/>
      </c>
      <c r="J3477" s="183">
        <v>0</v>
      </c>
      <c r="K3477" s="183">
        <v>0</v>
      </c>
      <c r="L3477" s="183">
        <v>0</v>
      </c>
      <c r="M3477" s="183">
        <v>0</v>
      </c>
      <c r="N3477" s="183">
        <v>0</v>
      </c>
      <c r="O3477" s="183">
        <v>0</v>
      </c>
      <c r="P3477" s="183">
        <v>0</v>
      </c>
      <c r="Q3477" s="183">
        <v>0</v>
      </c>
      <c r="R3477" s="183">
        <v>0</v>
      </c>
      <c r="S3477" s="183">
        <v>0</v>
      </c>
      <c r="T3477" s="183">
        <v>0</v>
      </c>
      <c r="U3477" s="183">
        <v>0</v>
      </c>
      <c r="V3477" s="183">
        <v>0</v>
      </c>
      <c r="W3477" s="183">
        <v>0</v>
      </c>
      <c r="X3477" s="183">
        <v>0</v>
      </c>
      <c r="Y3477" s="183">
        <v>0</v>
      </c>
    </row>
    <row r="3478" spans="1:25" x14ac:dyDescent="0.2">
      <c r="A3478" s="184">
        <v>12609094</v>
      </c>
      <c r="B3478" s="183" t="str">
        <f>[1]店マスタ!B3477</f>
        <v>米田電化住設　株式会社</v>
      </c>
      <c r="C3478" s="183">
        <v>1.5</v>
      </c>
      <c r="D3478" s="183">
        <v>1.5</v>
      </c>
      <c r="E3478" s="183" t="str">
        <f>_xlfn.XLOOKUP(A3478,[2]Sheet1!$R:$R,[2]Sheet1!$AB:$AB,"",0)</f>
        <v/>
      </c>
      <c r="F3478" s="183" t="str">
        <f>_xlfn.XLOOKUP($A3478,[3]【2026年03月度_全社】RFM客層一覧表データ!$A:$A,[3]【2026年03月度_全社】RFM客層一覧表データ!C:C,"",0)</f>
        <v/>
      </c>
      <c r="G3478" s="183" t="str">
        <f>_xlfn.XLOOKUP($A3478,[3]【2026年03月度_全社】RFM客層一覧表データ!$A:$A,[3]【2026年03月度_全社】RFM客層一覧表データ!D:D,"",0)</f>
        <v/>
      </c>
      <c r="H3478" s="183" t="str">
        <f>_xlfn.XLOOKUP($A3478,[3]【2026年03月度_全社】RFM客層一覧表データ!$A:$A,[3]【2026年03月度_全社】RFM客層一覧表データ!E:E,"",0)</f>
        <v/>
      </c>
      <c r="I3478" s="183" t="str">
        <f>_xlfn.XLOOKUP($A3478,[3]【2026年03月度_全社】RFM客層一覧表データ!$A:$A,[3]【2026年03月度_全社】RFM客層一覧表データ!F:F,"",0)</f>
        <v/>
      </c>
      <c r="J3478" s="183">
        <v>0</v>
      </c>
      <c r="K3478" s="183">
        <v>0</v>
      </c>
      <c r="L3478" s="183">
        <v>0</v>
      </c>
      <c r="M3478" s="183">
        <v>0</v>
      </c>
      <c r="N3478" s="183">
        <v>0</v>
      </c>
      <c r="O3478" s="183">
        <v>0</v>
      </c>
      <c r="P3478" s="183">
        <v>0</v>
      </c>
      <c r="Q3478" s="183">
        <v>0</v>
      </c>
      <c r="R3478" s="183">
        <v>0</v>
      </c>
      <c r="S3478" s="183">
        <v>0</v>
      </c>
      <c r="T3478" s="183">
        <v>0</v>
      </c>
      <c r="U3478" s="183">
        <v>0</v>
      </c>
      <c r="V3478" s="183">
        <v>0</v>
      </c>
      <c r="W3478" s="183">
        <v>0</v>
      </c>
      <c r="X3478" s="183">
        <v>0</v>
      </c>
      <c r="Y3478" s="183">
        <v>0</v>
      </c>
    </row>
    <row r="3479" spans="1:25" x14ac:dyDescent="0.2">
      <c r="A3479" s="184">
        <v>12609096</v>
      </c>
      <c r="B3479" s="183" t="str">
        <f>[1]店マスタ!B3478</f>
        <v>でんきのＳ．Ｂ．セイコー</v>
      </c>
      <c r="C3479" s="183">
        <v>2.5</v>
      </c>
      <c r="D3479" s="183">
        <v>2.5</v>
      </c>
      <c r="E3479" s="183">
        <f>_xlfn.XLOOKUP(A3479,[2]Sheet1!$R:$R,[2]Sheet1!$AB:$AB,"",0)</f>
        <v>2.5</v>
      </c>
      <c r="F3479" s="183">
        <f>_xlfn.XLOOKUP($A3479,[3]【2026年03月度_全社】RFM客層一覧表データ!$A:$A,[3]【2026年03月度_全社】RFM客層一覧表データ!C:C,"",0)</f>
        <v>735</v>
      </c>
      <c r="G3479" s="183">
        <f>_xlfn.XLOOKUP($A3479,[3]【2026年03月度_全社】RFM客層一覧表データ!$A:$A,[3]【2026年03月度_全社】RFM客層一覧表データ!D:D,"",0)</f>
        <v>327</v>
      </c>
      <c r="H3479" s="183">
        <f>_xlfn.XLOOKUP($A3479,[3]【2026年03月度_全社】RFM客層一覧表データ!$A:$A,[3]【2026年03月度_全社】RFM客層一覧表データ!E:E,"",0)</f>
        <v>378</v>
      </c>
      <c r="I3479" s="183">
        <f>_xlfn.XLOOKUP($A3479,[3]【2026年03月度_全社】RFM客層一覧表データ!$A:$A,[3]【2026年03月度_全社】RFM客層一覧表データ!F:F,"",0)</f>
        <v>47</v>
      </c>
      <c r="J3479" s="183">
        <v>767</v>
      </c>
      <c r="K3479" s="183">
        <v>325</v>
      </c>
      <c r="L3479" s="183">
        <v>389</v>
      </c>
      <c r="M3479" s="183">
        <v>60</v>
      </c>
      <c r="N3479" s="183">
        <v>810</v>
      </c>
      <c r="O3479" s="183">
        <v>343</v>
      </c>
      <c r="P3479" s="183">
        <v>405</v>
      </c>
      <c r="Q3479" s="183">
        <v>57</v>
      </c>
      <c r="R3479" s="183">
        <v>822</v>
      </c>
      <c r="S3479" s="183">
        <v>348</v>
      </c>
      <c r="T3479" s="183">
        <v>403</v>
      </c>
      <c r="U3479" s="183">
        <v>75</v>
      </c>
      <c r="V3479" s="183">
        <v>829</v>
      </c>
      <c r="W3479" s="183">
        <v>384</v>
      </c>
      <c r="X3479" s="183">
        <v>406</v>
      </c>
      <c r="Y3479" s="183">
        <v>103</v>
      </c>
    </row>
    <row r="3480" spans="1:25" x14ac:dyDescent="0.2">
      <c r="A3480" s="184">
        <v>12609813</v>
      </c>
      <c r="B3480" s="183" t="str">
        <f>[1]店マスタ!B3479</f>
        <v>でんきのひろせ</v>
      </c>
      <c r="C3480" s="183">
        <v>2</v>
      </c>
      <c r="D3480" s="183">
        <v>2</v>
      </c>
      <c r="E3480" s="183">
        <f>_xlfn.XLOOKUP(A3480,[2]Sheet1!$R:$R,[2]Sheet1!$AB:$AB,"",0)</f>
        <v>2</v>
      </c>
      <c r="F3480" s="183">
        <f>_xlfn.XLOOKUP($A3480,[3]【2026年03月度_全社】RFM客層一覧表データ!$A:$A,[3]【2026年03月度_全社】RFM客層一覧表データ!C:C,"",0)</f>
        <v>475</v>
      </c>
      <c r="G3480" s="183">
        <f>_xlfn.XLOOKUP($A3480,[3]【2026年03月度_全社】RFM客層一覧表データ!$A:$A,[3]【2026年03月度_全社】RFM客層一覧表データ!D:D,"",0)</f>
        <v>169</v>
      </c>
      <c r="H3480" s="183">
        <f>_xlfn.XLOOKUP($A3480,[3]【2026年03月度_全社】RFM客層一覧表データ!$A:$A,[3]【2026年03月度_全社】RFM客層一覧表データ!E:E,"",0)</f>
        <v>224</v>
      </c>
      <c r="I3480" s="183">
        <f>_xlfn.XLOOKUP($A3480,[3]【2026年03月度_全社】RFM客層一覧表データ!$A:$A,[3]【2026年03月度_全社】RFM客層一覧表データ!F:F,"",0)</f>
        <v>27</v>
      </c>
      <c r="J3480" s="183">
        <v>495</v>
      </c>
      <c r="K3480" s="183">
        <v>157</v>
      </c>
      <c r="L3480" s="183">
        <v>230</v>
      </c>
      <c r="M3480" s="183">
        <v>25</v>
      </c>
      <c r="N3480" s="183">
        <v>524</v>
      </c>
      <c r="O3480" s="183">
        <v>185</v>
      </c>
      <c r="P3480" s="183">
        <v>241</v>
      </c>
      <c r="Q3480" s="183">
        <v>21</v>
      </c>
      <c r="R3480" s="183">
        <v>542</v>
      </c>
      <c r="S3480" s="183">
        <v>212</v>
      </c>
      <c r="T3480" s="183">
        <v>251</v>
      </c>
      <c r="U3480" s="183">
        <v>44</v>
      </c>
      <c r="V3480" s="183">
        <v>544</v>
      </c>
      <c r="W3480" s="183">
        <v>189</v>
      </c>
      <c r="X3480" s="183">
        <v>256</v>
      </c>
      <c r="Y3480" s="183">
        <v>30</v>
      </c>
    </row>
    <row r="3481" spans="1:25" x14ac:dyDescent="0.2">
      <c r="A3481" s="184">
        <v>12609825</v>
      </c>
      <c r="B3481" s="183" t="str">
        <f>[1]店マスタ!B3480</f>
        <v>堀電機</v>
      </c>
      <c r="C3481" s="183">
        <v>1</v>
      </c>
      <c r="D3481" s="183">
        <v>1</v>
      </c>
      <c r="E3481" s="183">
        <f>_xlfn.XLOOKUP(A3481,[2]Sheet1!$R:$R,[2]Sheet1!$AB:$AB,"",0)</f>
        <v>1</v>
      </c>
      <c r="F3481" s="183" t="str">
        <f>_xlfn.XLOOKUP($A3481,[3]【2026年03月度_全社】RFM客層一覧表データ!$A:$A,[3]【2026年03月度_全社】RFM客層一覧表データ!C:C,"",0)</f>
        <v/>
      </c>
      <c r="G3481" s="183" t="str">
        <f>_xlfn.XLOOKUP($A3481,[3]【2026年03月度_全社】RFM客層一覧表データ!$A:$A,[3]【2026年03月度_全社】RFM客層一覧表データ!D:D,"",0)</f>
        <v/>
      </c>
      <c r="H3481" s="183" t="str">
        <f>_xlfn.XLOOKUP($A3481,[3]【2026年03月度_全社】RFM客層一覧表データ!$A:$A,[3]【2026年03月度_全社】RFM客層一覧表データ!E:E,"",0)</f>
        <v/>
      </c>
      <c r="I3481" s="183" t="str">
        <f>_xlfn.XLOOKUP($A3481,[3]【2026年03月度_全社】RFM客層一覧表データ!$A:$A,[3]【2026年03月度_全社】RFM客層一覧表データ!F:F,"",0)</f>
        <v/>
      </c>
      <c r="J3481" s="183">
        <v>0</v>
      </c>
      <c r="K3481" s="183">
        <v>0</v>
      </c>
      <c r="L3481" s="183">
        <v>0</v>
      </c>
      <c r="M3481" s="183">
        <v>0</v>
      </c>
      <c r="N3481" s="183">
        <v>0</v>
      </c>
      <c r="O3481" s="183">
        <v>0</v>
      </c>
      <c r="P3481" s="183">
        <v>0</v>
      </c>
      <c r="Q3481" s="183">
        <v>0</v>
      </c>
      <c r="R3481" s="183">
        <v>0</v>
      </c>
      <c r="S3481" s="183">
        <v>0</v>
      </c>
      <c r="T3481" s="183">
        <v>0</v>
      </c>
      <c r="U3481" s="183">
        <v>0</v>
      </c>
      <c r="V3481" s="183">
        <v>0</v>
      </c>
      <c r="W3481" s="183">
        <v>0</v>
      </c>
      <c r="X3481" s="183">
        <v>0</v>
      </c>
      <c r="Y3481" s="183">
        <v>0</v>
      </c>
    </row>
    <row r="3482" spans="1:25" x14ac:dyDescent="0.2">
      <c r="A3482" s="184">
        <v>12610003</v>
      </c>
      <c r="B3482" s="183" t="str">
        <f>[1]店マスタ!B3481</f>
        <v>アラキ　ムセン</v>
      </c>
      <c r="C3482" s="183">
        <v>1.5</v>
      </c>
      <c r="D3482" s="183">
        <v>1.5</v>
      </c>
      <c r="E3482" s="183">
        <f>_xlfn.XLOOKUP(A3482,[2]Sheet1!$R:$R,[2]Sheet1!$AB:$AB,"",0)</f>
        <v>1.5</v>
      </c>
      <c r="F3482" s="183">
        <f>_xlfn.XLOOKUP($A3482,[3]【2026年03月度_全社】RFM客層一覧表データ!$A:$A,[3]【2026年03月度_全社】RFM客層一覧表データ!C:C,"",0)</f>
        <v>304</v>
      </c>
      <c r="G3482" s="183">
        <f>_xlfn.XLOOKUP($A3482,[3]【2026年03月度_全社】RFM客層一覧表データ!$A:$A,[3]【2026年03月度_全社】RFM客層一覧表データ!D:D,"",0)</f>
        <v>131</v>
      </c>
      <c r="H3482" s="183">
        <f>_xlfn.XLOOKUP($A3482,[3]【2026年03月度_全社】RFM客層一覧表データ!$A:$A,[3]【2026年03月度_全社】RFM客層一覧表データ!E:E,"",0)</f>
        <v>167</v>
      </c>
      <c r="I3482" s="183">
        <f>_xlfn.XLOOKUP($A3482,[3]【2026年03月度_全社】RFM客層一覧表データ!$A:$A,[3]【2026年03月度_全社】RFM客層一覧表データ!F:F,"",0)</f>
        <v>18</v>
      </c>
      <c r="J3482" s="183">
        <v>316</v>
      </c>
      <c r="K3482" s="183">
        <v>140</v>
      </c>
      <c r="L3482" s="183">
        <v>172</v>
      </c>
      <c r="M3482" s="183">
        <v>13</v>
      </c>
      <c r="N3482" s="183">
        <v>337</v>
      </c>
      <c r="O3482" s="183">
        <v>154</v>
      </c>
      <c r="P3482" s="183">
        <v>184</v>
      </c>
      <c r="Q3482" s="183">
        <v>20</v>
      </c>
      <c r="R3482" s="183">
        <v>358</v>
      </c>
      <c r="S3482" s="183">
        <v>138</v>
      </c>
      <c r="T3482" s="183">
        <v>191</v>
      </c>
      <c r="U3482" s="183">
        <v>18</v>
      </c>
      <c r="V3482" s="183">
        <v>374</v>
      </c>
      <c r="W3482" s="183">
        <v>154</v>
      </c>
      <c r="X3482" s="183">
        <v>205</v>
      </c>
      <c r="Y3482" s="183">
        <v>16</v>
      </c>
    </row>
    <row r="3483" spans="1:25" x14ac:dyDescent="0.2">
      <c r="A3483" s="184">
        <v>12610011</v>
      </c>
      <c r="B3483" s="183" t="str">
        <f>[1]店マスタ!B3482</f>
        <v>尾北電気商会</v>
      </c>
      <c r="C3483" s="183">
        <v>2</v>
      </c>
      <c r="D3483" s="183">
        <v>2.5</v>
      </c>
      <c r="E3483" s="183">
        <f>_xlfn.XLOOKUP(A3483,[2]Sheet1!$R:$R,[2]Sheet1!$AB:$AB,"",0)</f>
        <v>2.5</v>
      </c>
      <c r="F3483" s="183" t="str">
        <f>_xlfn.XLOOKUP($A3483,[3]【2026年03月度_全社】RFM客層一覧表データ!$A:$A,[3]【2026年03月度_全社】RFM客層一覧表データ!C:C,"",0)</f>
        <v/>
      </c>
      <c r="G3483" s="183" t="str">
        <f>_xlfn.XLOOKUP($A3483,[3]【2026年03月度_全社】RFM客層一覧表データ!$A:$A,[3]【2026年03月度_全社】RFM客層一覧表データ!D:D,"",0)</f>
        <v/>
      </c>
      <c r="H3483" s="183" t="str">
        <f>_xlfn.XLOOKUP($A3483,[3]【2026年03月度_全社】RFM客層一覧表データ!$A:$A,[3]【2026年03月度_全社】RFM客層一覧表データ!E:E,"",0)</f>
        <v/>
      </c>
      <c r="I3483" s="183" t="str">
        <f>_xlfn.XLOOKUP($A3483,[3]【2026年03月度_全社】RFM客層一覧表データ!$A:$A,[3]【2026年03月度_全社】RFM客層一覧表データ!F:F,"",0)</f>
        <v/>
      </c>
      <c r="J3483" s="183">
        <v>0</v>
      </c>
      <c r="K3483" s="183">
        <v>0</v>
      </c>
      <c r="L3483" s="183">
        <v>0</v>
      </c>
      <c r="M3483" s="183">
        <v>0</v>
      </c>
      <c r="N3483" s="183">
        <v>0</v>
      </c>
      <c r="O3483" s="183">
        <v>0</v>
      </c>
      <c r="P3483" s="183">
        <v>0</v>
      </c>
      <c r="Q3483" s="183">
        <v>0</v>
      </c>
      <c r="R3483" s="183">
        <v>0</v>
      </c>
      <c r="S3483" s="183">
        <v>0</v>
      </c>
      <c r="T3483" s="183">
        <v>0</v>
      </c>
      <c r="U3483" s="183">
        <v>0</v>
      </c>
      <c r="V3483" s="183">
        <v>0</v>
      </c>
      <c r="W3483" s="183">
        <v>0</v>
      </c>
      <c r="X3483" s="183">
        <v>0</v>
      </c>
      <c r="Y3483" s="183">
        <v>0</v>
      </c>
    </row>
    <row r="3484" spans="1:25" x14ac:dyDescent="0.2">
      <c r="A3484" s="184">
        <v>12610019</v>
      </c>
      <c r="B3484" s="183" t="str">
        <f>[1]店マスタ!B3483</f>
        <v>川崎　テレビサービス</v>
      </c>
      <c r="C3484" s="183">
        <v>3</v>
      </c>
      <c r="D3484" s="183">
        <v>2</v>
      </c>
      <c r="E3484" s="183" t="str">
        <f>_xlfn.XLOOKUP(A3484,[2]Sheet1!$R:$R,[2]Sheet1!$AB:$AB,"",0)</f>
        <v/>
      </c>
      <c r="F3484" s="183" t="str">
        <f>_xlfn.XLOOKUP($A3484,[3]【2026年03月度_全社】RFM客層一覧表データ!$A:$A,[3]【2026年03月度_全社】RFM客層一覧表データ!C:C,"",0)</f>
        <v/>
      </c>
      <c r="G3484" s="183" t="str">
        <f>_xlfn.XLOOKUP($A3484,[3]【2026年03月度_全社】RFM客層一覧表データ!$A:$A,[3]【2026年03月度_全社】RFM客層一覧表データ!D:D,"",0)</f>
        <v/>
      </c>
      <c r="H3484" s="183" t="str">
        <f>_xlfn.XLOOKUP($A3484,[3]【2026年03月度_全社】RFM客層一覧表データ!$A:$A,[3]【2026年03月度_全社】RFM客層一覧表データ!E:E,"",0)</f>
        <v/>
      </c>
      <c r="I3484" s="183" t="str">
        <f>_xlfn.XLOOKUP($A3484,[3]【2026年03月度_全社】RFM客層一覧表データ!$A:$A,[3]【2026年03月度_全社】RFM客層一覧表データ!F:F,"",0)</f>
        <v/>
      </c>
      <c r="J3484" s="183">
        <v>0</v>
      </c>
      <c r="K3484" s="183">
        <v>0</v>
      </c>
      <c r="L3484" s="183">
        <v>0</v>
      </c>
      <c r="M3484" s="183">
        <v>0</v>
      </c>
      <c r="N3484" s="183">
        <v>0</v>
      </c>
      <c r="O3484" s="183">
        <v>0</v>
      </c>
      <c r="P3484" s="183">
        <v>0</v>
      </c>
      <c r="Q3484" s="183">
        <v>0</v>
      </c>
      <c r="R3484" s="183">
        <v>0</v>
      </c>
      <c r="S3484" s="183">
        <v>0</v>
      </c>
      <c r="T3484" s="183">
        <v>0</v>
      </c>
      <c r="U3484" s="183">
        <v>0</v>
      </c>
      <c r="V3484" s="183">
        <v>0</v>
      </c>
      <c r="W3484" s="183">
        <v>0</v>
      </c>
      <c r="X3484" s="183">
        <v>0</v>
      </c>
      <c r="Y3484" s="183">
        <v>0</v>
      </c>
    </row>
    <row r="3485" spans="1:25" x14ac:dyDescent="0.2">
      <c r="A3485" s="184">
        <v>12610036</v>
      </c>
      <c r="B3485" s="183" t="str">
        <f>[1]店マスタ!B3484</f>
        <v>株式会社　田中電器</v>
      </c>
      <c r="C3485" s="183">
        <v>2.5</v>
      </c>
      <c r="D3485" s="183">
        <v>2</v>
      </c>
      <c r="E3485" s="183">
        <f>_xlfn.XLOOKUP(A3485,[2]Sheet1!$R:$R,[2]Sheet1!$AB:$AB,"",0)</f>
        <v>2</v>
      </c>
      <c r="F3485" s="183">
        <f>_xlfn.XLOOKUP($A3485,[3]【2026年03月度_全社】RFM客層一覧表データ!$A:$A,[3]【2026年03月度_全社】RFM客層一覧表データ!C:C,"",0)</f>
        <v>430</v>
      </c>
      <c r="G3485" s="183">
        <f>_xlfn.XLOOKUP($A3485,[3]【2026年03月度_全社】RFM客層一覧表データ!$A:$A,[3]【2026年03月度_全社】RFM客層一覧表データ!D:D,"",0)</f>
        <v>184</v>
      </c>
      <c r="H3485" s="183">
        <f>_xlfn.XLOOKUP($A3485,[3]【2026年03月度_全社】RFM客層一覧表データ!$A:$A,[3]【2026年03月度_全社】RFM客層一覧表データ!E:E,"",0)</f>
        <v>224</v>
      </c>
      <c r="I3485" s="183">
        <f>_xlfn.XLOOKUP($A3485,[3]【2026年03月度_全社】RFM客層一覧表データ!$A:$A,[3]【2026年03月度_全社】RFM客層一覧表データ!F:F,"",0)</f>
        <v>18</v>
      </c>
      <c r="J3485" s="183">
        <v>478</v>
      </c>
      <c r="K3485" s="183">
        <v>188</v>
      </c>
      <c r="L3485" s="183">
        <v>237</v>
      </c>
      <c r="M3485" s="183">
        <v>23</v>
      </c>
      <c r="N3485" s="183">
        <v>495</v>
      </c>
      <c r="O3485" s="183">
        <v>189</v>
      </c>
      <c r="P3485" s="183">
        <v>259</v>
      </c>
      <c r="Q3485" s="183">
        <v>23</v>
      </c>
      <c r="R3485" s="183">
        <v>541</v>
      </c>
      <c r="S3485" s="183">
        <v>213</v>
      </c>
      <c r="T3485" s="183">
        <v>285</v>
      </c>
      <c r="U3485" s="183">
        <v>18</v>
      </c>
      <c r="V3485" s="183">
        <v>579</v>
      </c>
      <c r="W3485" s="183">
        <v>226</v>
      </c>
      <c r="X3485" s="183">
        <v>299</v>
      </c>
      <c r="Y3485" s="183">
        <v>16</v>
      </c>
    </row>
    <row r="3486" spans="1:25" x14ac:dyDescent="0.2">
      <c r="A3486" s="184">
        <v>12610050</v>
      </c>
      <c r="B3486" s="183" t="str">
        <f>[1]店マスタ!B3485</f>
        <v>（株）音響　電化社</v>
      </c>
      <c r="C3486" s="183">
        <v>2</v>
      </c>
      <c r="D3486" s="183">
        <v>2</v>
      </c>
      <c r="E3486" s="183">
        <f>_xlfn.XLOOKUP(A3486,[2]Sheet1!$R:$R,[2]Sheet1!$AB:$AB,"",0)</f>
        <v>2</v>
      </c>
      <c r="F3486" s="183" t="str">
        <f>_xlfn.XLOOKUP($A3486,[3]【2026年03月度_全社】RFM客層一覧表データ!$A:$A,[3]【2026年03月度_全社】RFM客層一覧表データ!C:C,"",0)</f>
        <v/>
      </c>
      <c r="G3486" s="183" t="str">
        <f>_xlfn.XLOOKUP($A3486,[3]【2026年03月度_全社】RFM客層一覧表データ!$A:$A,[3]【2026年03月度_全社】RFM客層一覧表データ!D:D,"",0)</f>
        <v/>
      </c>
      <c r="H3486" s="183" t="str">
        <f>_xlfn.XLOOKUP($A3486,[3]【2026年03月度_全社】RFM客層一覧表データ!$A:$A,[3]【2026年03月度_全社】RFM客層一覧表データ!E:E,"",0)</f>
        <v/>
      </c>
      <c r="I3486" s="183" t="str">
        <f>_xlfn.XLOOKUP($A3486,[3]【2026年03月度_全社】RFM客層一覧表データ!$A:$A,[3]【2026年03月度_全社】RFM客層一覧表データ!F:F,"",0)</f>
        <v/>
      </c>
      <c r="J3486" s="183">
        <v>0</v>
      </c>
      <c r="K3486" s="183">
        <v>0</v>
      </c>
      <c r="L3486" s="183">
        <v>0</v>
      </c>
      <c r="M3486" s="183">
        <v>0</v>
      </c>
      <c r="N3486" s="183">
        <v>0</v>
      </c>
      <c r="O3486" s="183">
        <v>0</v>
      </c>
      <c r="P3486" s="183">
        <v>0</v>
      </c>
      <c r="Q3486" s="183">
        <v>0</v>
      </c>
      <c r="R3486" s="183">
        <v>0</v>
      </c>
      <c r="S3486" s="183">
        <v>0</v>
      </c>
      <c r="T3486" s="183">
        <v>0</v>
      </c>
      <c r="U3486" s="183">
        <v>0</v>
      </c>
      <c r="V3486" s="183">
        <v>0</v>
      </c>
      <c r="W3486" s="183">
        <v>0</v>
      </c>
      <c r="X3486" s="183">
        <v>0</v>
      </c>
      <c r="Y3486" s="183">
        <v>0</v>
      </c>
    </row>
    <row r="3487" spans="1:25" x14ac:dyDescent="0.2">
      <c r="A3487" s="184">
        <v>12610080</v>
      </c>
      <c r="B3487" s="183" t="str">
        <f>[1]店マスタ!B3486</f>
        <v>ｅ－ＳＬＡＰ　中央店</v>
      </c>
      <c r="C3487" s="183">
        <v>5</v>
      </c>
      <c r="D3487" s="183">
        <v>3.5</v>
      </c>
      <c r="E3487" s="183">
        <f>_xlfn.XLOOKUP(A3487,[2]Sheet1!$R:$R,[2]Sheet1!$AB:$AB,"",0)</f>
        <v>3.5</v>
      </c>
      <c r="F3487" s="183" t="str">
        <f>_xlfn.XLOOKUP($A3487,[3]【2026年03月度_全社】RFM客層一覧表データ!$A:$A,[3]【2026年03月度_全社】RFM客層一覧表データ!C:C,"",0)</f>
        <v/>
      </c>
      <c r="G3487" s="183" t="str">
        <f>_xlfn.XLOOKUP($A3487,[3]【2026年03月度_全社】RFM客層一覧表データ!$A:$A,[3]【2026年03月度_全社】RFM客層一覧表データ!D:D,"",0)</f>
        <v/>
      </c>
      <c r="H3487" s="183" t="str">
        <f>_xlfn.XLOOKUP($A3487,[3]【2026年03月度_全社】RFM客層一覧表データ!$A:$A,[3]【2026年03月度_全社】RFM客層一覧表データ!E:E,"",0)</f>
        <v/>
      </c>
      <c r="I3487" s="183" t="str">
        <f>_xlfn.XLOOKUP($A3487,[3]【2026年03月度_全社】RFM客層一覧表データ!$A:$A,[3]【2026年03月度_全社】RFM客層一覧表データ!F:F,"",0)</f>
        <v/>
      </c>
      <c r="J3487" s="183">
        <v>0</v>
      </c>
      <c r="K3487" s="183">
        <v>0</v>
      </c>
      <c r="L3487" s="183">
        <v>0</v>
      </c>
      <c r="M3487" s="183">
        <v>0</v>
      </c>
      <c r="N3487" s="183">
        <v>0</v>
      </c>
      <c r="O3487" s="183">
        <v>0</v>
      </c>
      <c r="P3487" s="183">
        <v>0</v>
      </c>
      <c r="Q3487" s="183">
        <v>0</v>
      </c>
      <c r="R3487" s="183">
        <v>0</v>
      </c>
      <c r="S3487" s="183">
        <v>0</v>
      </c>
      <c r="T3487" s="183">
        <v>0</v>
      </c>
      <c r="U3487" s="183">
        <v>0</v>
      </c>
      <c r="V3487" s="183">
        <v>0</v>
      </c>
      <c r="W3487" s="183">
        <v>0</v>
      </c>
      <c r="X3487" s="183">
        <v>0</v>
      </c>
      <c r="Y3487" s="183">
        <v>0</v>
      </c>
    </row>
    <row r="3488" spans="1:25" x14ac:dyDescent="0.2">
      <c r="A3488" s="184">
        <v>12610112</v>
      </c>
      <c r="B3488" s="183" t="str">
        <f>[1]店マスタ!B3487</f>
        <v>（株）ホリテック</v>
      </c>
      <c r="C3488" s="183">
        <v>2.5</v>
      </c>
      <c r="D3488" s="183">
        <v>2.5</v>
      </c>
      <c r="E3488" s="183">
        <f>_xlfn.XLOOKUP(A3488,[2]Sheet1!$R:$R,[2]Sheet1!$AB:$AB,"",0)</f>
        <v>1.5</v>
      </c>
      <c r="F3488" s="183" t="str">
        <f>_xlfn.XLOOKUP($A3488,[3]【2026年03月度_全社】RFM客層一覧表データ!$A:$A,[3]【2026年03月度_全社】RFM客層一覧表データ!C:C,"",0)</f>
        <v/>
      </c>
      <c r="G3488" s="183" t="str">
        <f>_xlfn.XLOOKUP($A3488,[3]【2026年03月度_全社】RFM客層一覧表データ!$A:$A,[3]【2026年03月度_全社】RFM客層一覧表データ!D:D,"",0)</f>
        <v/>
      </c>
      <c r="H3488" s="183" t="str">
        <f>_xlfn.XLOOKUP($A3488,[3]【2026年03月度_全社】RFM客層一覧表データ!$A:$A,[3]【2026年03月度_全社】RFM客層一覧表データ!E:E,"",0)</f>
        <v/>
      </c>
      <c r="I3488" s="183" t="str">
        <f>_xlfn.XLOOKUP($A3488,[3]【2026年03月度_全社】RFM客層一覧表データ!$A:$A,[3]【2026年03月度_全社】RFM客層一覧表データ!F:F,"",0)</f>
        <v/>
      </c>
      <c r="J3488" s="183">
        <v>0</v>
      </c>
      <c r="K3488" s="183">
        <v>0</v>
      </c>
      <c r="L3488" s="183">
        <v>0</v>
      </c>
      <c r="M3488" s="183">
        <v>0</v>
      </c>
      <c r="N3488" s="183">
        <v>0</v>
      </c>
      <c r="O3488" s="183">
        <v>0</v>
      </c>
      <c r="P3488" s="183">
        <v>0</v>
      </c>
      <c r="Q3488" s="183">
        <v>0</v>
      </c>
      <c r="R3488" s="183">
        <v>0</v>
      </c>
      <c r="S3488" s="183">
        <v>0</v>
      </c>
      <c r="T3488" s="183">
        <v>0</v>
      </c>
      <c r="U3488" s="183">
        <v>0</v>
      </c>
      <c r="V3488" s="183">
        <v>0</v>
      </c>
      <c r="W3488" s="183">
        <v>0</v>
      </c>
      <c r="X3488" s="183">
        <v>0</v>
      </c>
      <c r="Y3488" s="183">
        <v>0</v>
      </c>
    </row>
    <row r="3489" spans="1:25" x14ac:dyDescent="0.2">
      <c r="A3489" s="184">
        <v>12610566</v>
      </c>
      <c r="B3489" s="183" t="str">
        <f>[1]店マスタ!B3488</f>
        <v>ハマダ電器</v>
      </c>
      <c r="C3489" s="183">
        <v>1</v>
      </c>
      <c r="D3489" s="183">
        <v>1</v>
      </c>
      <c r="E3489" s="183" t="str">
        <f>_xlfn.XLOOKUP(A3489,[2]Sheet1!$R:$R,[2]Sheet1!$AB:$AB,"",0)</f>
        <v/>
      </c>
      <c r="F3489" s="183" t="str">
        <f>_xlfn.XLOOKUP($A3489,[3]【2026年03月度_全社】RFM客層一覧表データ!$A:$A,[3]【2026年03月度_全社】RFM客層一覧表データ!C:C,"",0)</f>
        <v/>
      </c>
      <c r="G3489" s="183" t="str">
        <f>_xlfn.XLOOKUP($A3489,[3]【2026年03月度_全社】RFM客層一覧表データ!$A:$A,[3]【2026年03月度_全社】RFM客層一覧表データ!D:D,"",0)</f>
        <v/>
      </c>
      <c r="H3489" s="183" t="str">
        <f>_xlfn.XLOOKUP($A3489,[3]【2026年03月度_全社】RFM客層一覧表データ!$A:$A,[3]【2026年03月度_全社】RFM客層一覧表データ!E:E,"",0)</f>
        <v/>
      </c>
      <c r="I3489" s="183" t="str">
        <f>_xlfn.XLOOKUP($A3489,[3]【2026年03月度_全社】RFM客層一覧表データ!$A:$A,[3]【2026年03月度_全社】RFM客層一覧表データ!F:F,"",0)</f>
        <v/>
      </c>
      <c r="J3489" s="183">
        <v>0</v>
      </c>
      <c r="K3489" s="183">
        <v>0</v>
      </c>
      <c r="L3489" s="183">
        <v>0</v>
      </c>
      <c r="M3489" s="183">
        <v>0</v>
      </c>
      <c r="N3489" s="183">
        <v>0</v>
      </c>
      <c r="O3489" s="183">
        <v>0</v>
      </c>
      <c r="P3489" s="183">
        <v>0</v>
      </c>
      <c r="Q3489" s="183">
        <v>0</v>
      </c>
      <c r="R3489" s="183">
        <v>0</v>
      </c>
      <c r="S3489" s="183">
        <v>0</v>
      </c>
      <c r="T3489" s="183">
        <v>0</v>
      </c>
      <c r="U3489" s="183">
        <v>0</v>
      </c>
      <c r="V3489" s="183">
        <v>0</v>
      </c>
      <c r="W3489" s="183">
        <v>0</v>
      </c>
      <c r="X3489" s="183">
        <v>0</v>
      </c>
      <c r="Y3489" s="183">
        <v>0</v>
      </c>
    </row>
    <row r="3490" spans="1:25" x14ac:dyDescent="0.2">
      <c r="A3490" s="184">
        <v>12610701</v>
      </c>
      <c r="B3490" s="183" t="str">
        <f>[1]店マスタ!B3489</f>
        <v>（株）杉本　商事</v>
      </c>
      <c r="C3490" s="183">
        <v>2.5</v>
      </c>
      <c r="D3490" s="183">
        <v>2</v>
      </c>
      <c r="E3490" s="183">
        <f>_xlfn.XLOOKUP(A3490,[2]Sheet1!$R:$R,[2]Sheet1!$AB:$AB,"",0)</f>
        <v>2</v>
      </c>
      <c r="F3490" s="183" t="str">
        <f>_xlfn.XLOOKUP($A3490,[3]【2026年03月度_全社】RFM客層一覧表データ!$A:$A,[3]【2026年03月度_全社】RFM客層一覧表データ!C:C,"",0)</f>
        <v/>
      </c>
      <c r="G3490" s="183" t="str">
        <f>_xlfn.XLOOKUP($A3490,[3]【2026年03月度_全社】RFM客層一覧表データ!$A:$A,[3]【2026年03月度_全社】RFM客層一覧表データ!D:D,"",0)</f>
        <v/>
      </c>
      <c r="H3490" s="183" t="str">
        <f>_xlfn.XLOOKUP($A3490,[3]【2026年03月度_全社】RFM客層一覧表データ!$A:$A,[3]【2026年03月度_全社】RFM客層一覧表データ!E:E,"",0)</f>
        <v/>
      </c>
      <c r="I3490" s="183" t="str">
        <f>_xlfn.XLOOKUP($A3490,[3]【2026年03月度_全社】RFM客層一覧表データ!$A:$A,[3]【2026年03月度_全社】RFM客層一覧表データ!F:F,"",0)</f>
        <v/>
      </c>
      <c r="J3490" s="183">
        <v>0</v>
      </c>
      <c r="K3490" s="183">
        <v>0</v>
      </c>
      <c r="L3490" s="183">
        <v>0</v>
      </c>
      <c r="M3490" s="183">
        <v>0</v>
      </c>
      <c r="N3490" s="183">
        <v>0</v>
      </c>
      <c r="O3490" s="183">
        <v>0</v>
      </c>
      <c r="P3490" s="183">
        <v>0</v>
      </c>
      <c r="Q3490" s="183">
        <v>0</v>
      </c>
      <c r="R3490" s="183">
        <v>0</v>
      </c>
      <c r="S3490" s="183">
        <v>0</v>
      </c>
      <c r="T3490" s="183">
        <v>0</v>
      </c>
      <c r="U3490" s="183">
        <v>0</v>
      </c>
      <c r="V3490" s="183">
        <v>0</v>
      </c>
      <c r="W3490" s="183">
        <v>0</v>
      </c>
      <c r="X3490" s="183">
        <v>0</v>
      </c>
      <c r="Y3490" s="183">
        <v>0</v>
      </c>
    </row>
    <row r="3491" spans="1:25" x14ac:dyDescent="0.2">
      <c r="A3491" s="184">
        <v>12610769</v>
      </c>
      <c r="B3491" s="183" t="str">
        <f>[1]店マスタ!B3490</f>
        <v>吉原　電機</v>
      </c>
      <c r="C3491" s="183">
        <v>1</v>
      </c>
      <c r="D3491" s="183">
        <v>1</v>
      </c>
      <c r="E3491" s="183" t="str">
        <f>_xlfn.XLOOKUP(A3491,[2]Sheet1!$R:$R,[2]Sheet1!$AB:$AB,"",0)</f>
        <v/>
      </c>
      <c r="F3491" s="183" t="str">
        <f>_xlfn.XLOOKUP($A3491,[3]【2026年03月度_全社】RFM客層一覧表データ!$A:$A,[3]【2026年03月度_全社】RFM客層一覧表データ!C:C,"",0)</f>
        <v/>
      </c>
      <c r="G3491" s="183" t="str">
        <f>_xlfn.XLOOKUP($A3491,[3]【2026年03月度_全社】RFM客層一覧表データ!$A:$A,[3]【2026年03月度_全社】RFM客層一覧表データ!D:D,"",0)</f>
        <v/>
      </c>
      <c r="H3491" s="183" t="str">
        <f>_xlfn.XLOOKUP($A3491,[3]【2026年03月度_全社】RFM客層一覧表データ!$A:$A,[3]【2026年03月度_全社】RFM客層一覧表データ!E:E,"",0)</f>
        <v/>
      </c>
      <c r="I3491" s="183" t="str">
        <f>_xlfn.XLOOKUP($A3491,[3]【2026年03月度_全社】RFM客層一覧表データ!$A:$A,[3]【2026年03月度_全社】RFM客層一覧表データ!F:F,"",0)</f>
        <v/>
      </c>
      <c r="J3491" s="183">
        <v>0</v>
      </c>
      <c r="K3491" s="183">
        <v>0</v>
      </c>
      <c r="L3491" s="183">
        <v>0</v>
      </c>
      <c r="M3491" s="183">
        <v>0</v>
      </c>
      <c r="N3491" s="183">
        <v>0</v>
      </c>
      <c r="O3491" s="183">
        <v>0</v>
      </c>
      <c r="P3491" s="183">
        <v>0</v>
      </c>
      <c r="Q3491" s="183">
        <v>0</v>
      </c>
      <c r="R3491" s="183">
        <v>0</v>
      </c>
      <c r="S3491" s="183">
        <v>0</v>
      </c>
      <c r="T3491" s="183">
        <v>0</v>
      </c>
      <c r="U3491" s="183">
        <v>0</v>
      </c>
      <c r="V3491" s="183">
        <v>0</v>
      </c>
      <c r="W3491" s="183">
        <v>0</v>
      </c>
      <c r="X3491" s="183">
        <v>0</v>
      </c>
      <c r="Y3491" s="183">
        <v>0</v>
      </c>
    </row>
    <row r="3492" spans="1:25" x14ac:dyDescent="0.2">
      <c r="A3492" s="184">
        <v>12611045</v>
      </c>
      <c r="B3492" s="183" t="str">
        <f>[1]店マスタ!B3491</f>
        <v>株式会社　電化チェリー</v>
      </c>
      <c r="C3492" s="183">
        <v>4.5</v>
      </c>
      <c r="D3492" s="183">
        <v>4</v>
      </c>
      <c r="E3492" s="183">
        <f>_xlfn.XLOOKUP(A3492,[2]Sheet1!$R:$R,[2]Sheet1!$AB:$AB,"",0)</f>
        <v>4</v>
      </c>
      <c r="F3492" s="183">
        <f>_xlfn.XLOOKUP($A3492,[3]【2026年03月度_全社】RFM客層一覧表データ!$A:$A,[3]【2026年03月度_全社】RFM客層一覧表データ!C:C,"",0)</f>
        <v>1004</v>
      </c>
      <c r="G3492" s="183">
        <f>_xlfn.XLOOKUP($A3492,[3]【2026年03月度_全社】RFM客層一覧表データ!$A:$A,[3]【2026年03月度_全社】RFM客層一覧表データ!D:D,"",0)</f>
        <v>417</v>
      </c>
      <c r="H3492" s="183">
        <f>_xlfn.XLOOKUP($A3492,[3]【2026年03月度_全社】RFM客層一覧表データ!$A:$A,[3]【2026年03月度_全社】RFM客層一覧表データ!E:E,"",0)</f>
        <v>485</v>
      </c>
      <c r="I3492" s="183">
        <f>_xlfn.XLOOKUP($A3492,[3]【2026年03月度_全社】RFM客層一覧表データ!$A:$A,[3]【2026年03月度_全社】RFM客層一覧表データ!F:F,"",0)</f>
        <v>88</v>
      </c>
      <c r="J3492" s="183">
        <v>1047</v>
      </c>
      <c r="K3492" s="183">
        <v>411</v>
      </c>
      <c r="L3492" s="183">
        <v>506</v>
      </c>
      <c r="M3492" s="183">
        <v>57</v>
      </c>
      <c r="N3492" s="183">
        <v>1072</v>
      </c>
      <c r="O3492" s="183">
        <v>435</v>
      </c>
      <c r="P3492" s="183">
        <v>513</v>
      </c>
      <c r="Q3492" s="183">
        <v>66</v>
      </c>
      <c r="R3492" s="183">
        <v>1077</v>
      </c>
      <c r="S3492" s="183">
        <v>420</v>
      </c>
      <c r="T3492" s="183">
        <v>495</v>
      </c>
      <c r="U3492" s="183">
        <v>65</v>
      </c>
      <c r="V3492" s="183">
        <v>1106</v>
      </c>
      <c r="W3492" s="183">
        <v>467</v>
      </c>
      <c r="X3492" s="183">
        <v>485</v>
      </c>
      <c r="Y3492" s="183">
        <v>86</v>
      </c>
    </row>
    <row r="3493" spans="1:25" x14ac:dyDescent="0.2">
      <c r="A3493" s="184">
        <v>12611068</v>
      </c>
      <c r="B3493" s="183" t="str">
        <f>[1]店マスタ!B3492</f>
        <v>有限会社　大隅電機店</v>
      </c>
      <c r="C3493" s="183">
        <v>2.5</v>
      </c>
      <c r="D3493" s="183">
        <v>2.5</v>
      </c>
      <c r="E3493" s="183">
        <f>_xlfn.XLOOKUP(A3493,[2]Sheet1!$R:$R,[2]Sheet1!$AB:$AB,"",0)</f>
        <v>2</v>
      </c>
      <c r="F3493" s="183">
        <f>_xlfn.XLOOKUP($A3493,[3]【2026年03月度_全社】RFM客層一覧表データ!$A:$A,[3]【2026年03月度_全社】RFM客層一覧表データ!C:C,"",0)</f>
        <v>249</v>
      </c>
      <c r="G3493" s="183">
        <f>_xlfn.XLOOKUP($A3493,[3]【2026年03月度_全社】RFM客層一覧表データ!$A:$A,[3]【2026年03月度_全社】RFM客層一覧表データ!D:D,"",0)</f>
        <v>109</v>
      </c>
      <c r="H3493" s="183">
        <f>_xlfn.XLOOKUP($A3493,[3]【2026年03月度_全社】RFM客層一覧表データ!$A:$A,[3]【2026年03月度_全社】RFM客層一覧表データ!E:E,"",0)</f>
        <v>127</v>
      </c>
      <c r="I3493" s="183">
        <f>_xlfn.XLOOKUP($A3493,[3]【2026年03月度_全社】RFM客層一覧表データ!$A:$A,[3]【2026年03月度_全社】RFM客層一覧表データ!F:F,"",0)</f>
        <v>18</v>
      </c>
      <c r="J3493" s="183">
        <v>259</v>
      </c>
      <c r="K3493" s="183">
        <v>98</v>
      </c>
      <c r="L3493" s="183">
        <v>132</v>
      </c>
      <c r="M3493" s="183">
        <v>11</v>
      </c>
      <c r="N3493" s="183">
        <v>286</v>
      </c>
      <c r="O3493" s="183">
        <v>108</v>
      </c>
      <c r="P3493" s="183">
        <v>144</v>
      </c>
      <c r="Q3493" s="183">
        <v>13</v>
      </c>
      <c r="R3493" s="183">
        <v>308</v>
      </c>
      <c r="S3493" s="183">
        <v>108</v>
      </c>
      <c r="T3493" s="183">
        <v>162</v>
      </c>
      <c r="U3493" s="183">
        <v>15</v>
      </c>
      <c r="V3493" s="183">
        <v>326</v>
      </c>
      <c r="W3493" s="183">
        <v>124</v>
      </c>
      <c r="X3493" s="183">
        <v>177</v>
      </c>
      <c r="Y3493" s="183">
        <v>13</v>
      </c>
    </row>
    <row r="3494" spans="1:25" x14ac:dyDescent="0.2">
      <c r="A3494" s="184">
        <v>12611615</v>
      </c>
      <c r="B3494" s="183" t="str">
        <f>[1]店マスタ!B3493</f>
        <v>電化チエリー東店</v>
      </c>
      <c r="C3494" s="183">
        <v>1.5</v>
      </c>
      <c r="D3494" s="183">
        <v>1.5</v>
      </c>
      <c r="E3494" s="183" t="str">
        <f>_xlfn.XLOOKUP(A3494,[2]Sheet1!$R:$R,[2]Sheet1!$AB:$AB,"",0)</f>
        <v/>
      </c>
      <c r="F3494" s="183" t="str">
        <f>_xlfn.XLOOKUP($A3494,[3]【2026年03月度_全社】RFM客層一覧表データ!$A:$A,[3]【2026年03月度_全社】RFM客層一覧表データ!C:C,"",0)</f>
        <v/>
      </c>
      <c r="G3494" s="183" t="str">
        <f>_xlfn.XLOOKUP($A3494,[3]【2026年03月度_全社】RFM客層一覧表データ!$A:$A,[3]【2026年03月度_全社】RFM客層一覧表データ!D:D,"",0)</f>
        <v/>
      </c>
      <c r="H3494" s="183" t="str">
        <f>_xlfn.XLOOKUP($A3494,[3]【2026年03月度_全社】RFM客層一覧表データ!$A:$A,[3]【2026年03月度_全社】RFM客層一覧表データ!E:E,"",0)</f>
        <v/>
      </c>
      <c r="I3494" s="183" t="str">
        <f>_xlfn.XLOOKUP($A3494,[3]【2026年03月度_全社】RFM客層一覧表データ!$A:$A,[3]【2026年03月度_全社】RFM客層一覧表データ!F:F,"",0)</f>
        <v/>
      </c>
      <c r="J3494" s="183">
        <v>242</v>
      </c>
      <c r="K3494" s="183">
        <v>90</v>
      </c>
      <c r="L3494" s="183">
        <v>62</v>
      </c>
      <c r="M3494" s="183">
        <v>25</v>
      </c>
      <c r="N3494" s="183">
        <v>246</v>
      </c>
      <c r="O3494" s="183">
        <v>89</v>
      </c>
      <c r="P3494" s="183">
        <v>61</v>
      </c>
      <c r="Q3494" s="183">
        <v>22</v>
      </c>
      <c r="R3494" s="183">
        <v>245</v>
      </c>
      <c r="S3494" s="183">
        <v>82</v>
      </c>
      <c r="T3494" s="183">
        <v>59</v>
      </c>
      <c r="U3494" s="183">
        <v>23</v>
      </c>
      <c r="V3494" s="183">
        <v>242</v>
      </c>
      <c r="W3494" s="183">
        <v>86</v>
      </c>
      <c r="X3494" s="183">
        <v>62</v>
      </c>
      <c r="Y3494" s="183">
        <v>19</v>
      </c>
    </row>
    <row r="3495" spans="1:25" x14ac:dyDescent="0.2">
      <c r="A3495" s="184">
        <v>12611738</v>
      </c>
      <c r="B3495" s="183" t="str">
        <f>[1]店マスタ!B3494</f>
        <v>有限会社　上杉でんき</v>
      </c>
      <c r="C3495" s="183">
        <v>3</v>
      </c>
      <c r="D3495" s="183">
        <v>3</v>
      </c>
      <c r="E3495" s="183">
        <f>_xlfn.XLOOKUP(A3495,[2]Sheet1!$R:$R,[2]Sheet1!$AB:$AB,"",0)</f>
        <v>3</v>
      </c>
      <c r="F3495" s="183">
        <f>_xlfn.XLOOKUP($A3495,[3]【2026年03月度_全社】RFM客層一覧表データ!$A:$A,[3]【2026年03月度_全社】RFM客層一覧表データ!C:C,"",0)</f>
        <v>684</v>
      </c>
      <c r="G3495" s="183">
        <f>_xlfn.XLOOKUP($A3495,[3]【2026年03月度_全社】RFM客層一覧表データ!$A:$A,[3]【2026年03月度_全社】RFM客層一覧表データ!D:D,"",0)</f>
        <v>249</v>
      </c>
      <c r="H3495" s="183">
        <f>_xlfn.XLOOKUP($A3495,[3]【2026年03月度_全社】RFM客層一覧表データ!$A:$A,[3]【2026年03月度_全社】RFM客層一覧表データ!E:E,"",0)</f>
        <v>286</v>
      </c>
      <c r="I3495" s="183">
        <f>_xlfn.XLOOKUP($A3495,[3]【2026年03月度_全社】RFM客層一覧表データ!$A:$A,[3]【2026年03月度_全社】RFM客層一覧表データ!F:F,"",0)</f>
        <v>44</v>
      </c>
      <c r="J3495" s="183">
        <v>724</v>
      </c>
      <c r="K3495" s="183">
        <v>269</v>
      </c>
      <c r="L3495" s="183">
        <v>286</v>
      </c>
      <c r="M3495" s="183">
        <v>46</v>
      </c>
      <c r="N3495" s="183">
        <v>757</v>
      </c>
      <c r="O3495" s="183">
        <v>279</v>
      </c>
      <c r="P3495" s="183">
        <v>283</v>
      </c>
      <c r="Q3495" s="183">
        <v>63</v>
      </c>
      <c r="R3495" s="183">
        <v>794</v>
      </c>
      <c r="S3495" s="183">
        <v>317</v>
      </c>
      <c r="T3495" s="183">
        <v>279</v>
      </c>
      <c r="U3495" s="183">
        <v>78</v>
      </c>
      <c r="V3495" s="183">
        <v>805</v>
      </c>
      <c r="W3495" s="183">
        <v>300</v>
      </c>
      <c r="X3495" s="183">
        <v>284</v>
      </c>
      <c r="Y3495" s="183">
        <v>66</v>
      </c>
    </row>
    <row r="3496" spans="1:25" x14ac:dyDescent="0.2">
      <c r="A3496" s="184">
        <v>12612056</v>
      </c>
      <c r="B3496" s="183" t="str">
        <f>[1]店マスタ!B3495</f>
        <v>（有）電気の店なかじまトキワ店</v>
      </c>
      <c r="C3496" s="183">
        <v>2.5</v>
      </c>
      <c r="D3496" s="183">
        <v>2.5</v>
      </c>
      <c r="E3496" s="183">
        <f>_xlfn.XLOOKUP(A3496,[2]Sheet1!$R:$R,[2]Sheet1!$AB:$AB,"",0)</f>
        <v>2.5</v>
      </c>
      <c r="F3496" s="183">
        <f>_xlfn.XLOOKUP($A3496,[3]【2026年03月度_全社】RFM客層一覧表データ!$A:$A,[3]【2026年03月度_全社】RFM客層一覧表データ!C:C,"",0)</f>
        <v>231</v>
      </c>
      <c r="G3496" s="183">
        <f>_xlfn.XLOOKUP($A3496,[3]【2026年03月度_全社】RFM客層一覧表データ!$A:$A,[3]【2026年03月度_全社】RFM客層一覧表データ!D:D,"",0)</f>
        <v>0</v>
      </c>
      <c r="H3496" s="183">
        <f>_xlfn.XLOOKUP($A3496,[3]【2026年03月度_全社】RFM客層一覧表データ!$A:$A,[3]【2026年03月度_全社】RFM客層一覧表データ!E:E,"",0)</f>
        <v>2</v>
      </c>
      <c r="I3496" s="183">
        <f>_xlfn.XLOOKUP($A3496,[3]【2026年03月度_全社】RFM客層一覧表データ!$A:$A,[3]【2026年03月度_全社】RFM客層一覧表データ!F:F,"",0)</f>
        <v>0</v>
      </c>
      <c r="J3496" s="183">
        <v>270</v>
      </c>
      <c r="K3496" s="183">
        <v>13</v>
      </c>
      <c r="L3496" s="183">
        <v>2</v>
      </c>
      <c r="M3496" s="183">
        <v>13</v>
      </c>
      <c r="N3496" s="183">
        <v>307</v>
      </c>
      <c r="O3496" s="183">
        <v>74</v>
      </c>
      <c r="P3496" s="183">
        <v>0</v>
      </c>
      <c r="Q3496" s="183">
        <v>0</v>
      </c>
      <c r="R3496" s="183">
        <v>0</v>
      </c>
      <c r="S3496" s="183">
        <v>0</v>
      </c>
      <c r="T3496" s="183">
        <v>0</v>
      </c>
      <c r="U3496" s="183">
        <v>0</v>
      </c>
      <c r="V3496" s="183">
        <v>0</v>
      </c>
      <c r="W3496" s="183">
        <v>0</v>
      </c>
      <c r="X3496" s="183">
        <v>0</v>
      </c>
      <c r="Y3496" s="183">
        <v>0</v>
      </c>
    </row>
    <row r="3497" spans="1:25" x14ac:dyDescent="0.2">
      <c r="A3497" s="184">
        <v>12612109</v>
      </c>
      <c r="B3497" s="183" t="str">
        <f>[1]店マスタ!B3496</f>
        <v>明和電業　株式会社</v>
      </c>
      <c r="C3497" s="183">
        <v>1.5</v>
      </c>
      <c r="D3497" s="183">
        <v>1.5</v>
      </c>
      <c r="E3497" s="183">
        <f>_xlfn.XLOOKUP(A3497,[2]Sheet1!$R:$R,[2]Sheet1!$AB:$AB,"",0)</f>
        <v>1.5</v>
      </c>
      <c r="F3497" s="183">
        <f>_xlfn.XLOOKUP($A3497,[3]【2026年03月度_全社】RFM客層一覧表データ!$A:$A,[3]【2026年03月度_全社】RFM客層一覧表データ!C:C,"",0)</f>
        <v>208</v>
      </c>
      <c r="G3497" s="183">
        <f>_xlfn.XLOOKUP($A3497,[3]【2026年03月度_全社】RFM客層一覧表データ!$A:$A,[3]【2026年03月度_全社】RFM客層一覧表データ!D:D,"",0)</f>
        <v>83</v>
      </c>
      <c r="H3497" s="183">
        <f>_xlfn.XLOOKUP($A3497,[3]【2026年03月度_全社】RFM客層一覧表データ!$A:$A,[3]【2026年03月度_全社】RFM客層一覧表データ!E:E,"",0)</f>
        <v>126</v>
      </c>
      <c r="I3497" s="183">
        <f>_xlfn.XLOOKUP($A3497,[3]【2026年03月度_全社】RFM客層一覧表データ!$A:$A,[3]【2026年03月度_全社】RFM客層一覧表データ!F:F,"",0)</f>
        <v>10</v>
      </c>
      <c r="J3497" s="183">
        <v>216</v>
      </c>
      <c r="K3497" s="183">
        <v>92</v>
      </c>
      <c r="L3497" s="183">
        <v>130</v>
      </c>
      <c r="M3497" s="183">
        <v>7</v>
      </c>
      <c r="N3497" s="183">
        <v>231</v>
      </c>
      <c r="O3497" s="183">
        <v>88</v>
      </c>
      <c r="P3497" s="183">
        <v>140</v>
      </c>
      <c r="Q3497" s="183">
        <v>8</v>
      </c>
      <c r="R3497" s="183">
        <v>250</v>
      </c>
      <c r="S3497" s="183">
        <v>100</v>
      </c>
      <c r="T3497" s="183">
        <v>144</v>
      </c>
      <c r="U3497" s="183">
        <v>10</v>
      </c>
      <c r="V3497" s="183">
        <v>251</v>
      </c>
      <c r="W3497" s="183">
        <v>113</v>
      </c>
      <c r="X3497" s="183">
        <v>156</v>
      </c>
      <c r="Y3497" s="183">
        <v>14</v>
      </c>
    </row>
    <row r="3498" spans="1:25" x14ac:dyDescent="0.2">
      <c r="A3498" s="184">
        <v>12612121</v>
      </c>
      <c r="B3498" s="183" t="str">
        <f>[1]店マスタ!B3497</f>
        <v>池本電気</v>
      </c>
      <c r="C3498" s="183">
        <v>2.5</v>
      </c>
      <c r="D3498" s="183">
        <v>2.5</v>
      </c>
      <c r="E3498" s="183" t="str">
        <f>_xlfn.XLOOKUP(A3498,[2]Sheet1!$R:$R,[2]Sheet1!$AB:$AB,"",0)</f>
        <v/>
      </c>
      <c r="F3498" s="183" t="str">
        <f>_xlfn.XLOOKUP($A3498,[3]【2026年03月度_全社】RFM客層一覧表データ!$A:$A,[3]【2026年03月度_全社】RFM客層一覧表データ!C:C,"",0)</f>
        <v/>
      </c>
      <c r="G3498" s="183" t="str">
        <f>_xlfn.XLOOKUP($A3498,[3]【2026年03月度_全社】RFM客層一覧表データ!$A:$A,[3]【2026年03月度_全社】RFM客層一覧表データ!D:D,"",0)</f>
        <v/>
      </c>
      <c r="H3498" s="183" t="str">
        <f>_xlfn.XLOOKUP($A3498,[3]【2026年03月度_全社】RFM客層一覧表データ!$A:$A,[3]【2026年03月度_全社】RFM客層一覧表データ!E:E,"",0)</f>
        <v/>
      </c>
      <c r="I3498" s="183" t="str">
        <f>_xlfn.XLOOKUP($A3498,[3]【2026年03月度_全社】RFM客層一覧表データ!$A:$A,[3]【2026年03月度_全社】RFM客層一覧表データ!F:F,"",0)</f>
        <v/>
      </c>
      <c r="J3498" s="183">
        <v>0</v>
      </c>
      <c r="K3498" s="183">
        <v>0</v>
      </c>
      <c r="L3498" s="183">
        <v>0</v>
      </c>
      <c r="M3498" s="183">
        <v>0</v>
      </c>
      <c r="N3498" s="183">
        <v>0</v>
      </c>
      <c r="O3498" s="183">
        <v>0</v>
      </c>
      <c r="P3498" s="183">
        <v>0</v>
      </c>
      <c r="Q3498" s="183">
        <v>0</v>
      </c>
      <c r="R3498" s="183">
        <v>0</v>
      </c>
      <c r="S3498" s="183">
        <v>0</v>
      </c>
      <c r="T3498" s="183">
        <v>0</v>
      </c>
      <c r="U3498" s="183">
        <v>0</v>
      </c>
      <c r="V3498" s="183">
        <v>0</v>
      </c>
      <c r="W3498" s="183">
        <v>0</v>
      </c>
      <c r="X3498" s="183">
        <v>0</v>
      </c>
      <c r="Y3498" s="183">
        <v>0</v>
      </c>
    </row>
    <row r="3499" spans="1:25" x14ac:dyDescent="0.2">
      <c r="A3499" s="184">
        <v>12612138</v>
      </c>
      <c r="B3499" s="183" t="str">
        <f>[1]店マスタ!B3498</f>
        <v>有限会社　小林電気商会</v>
      </c>
      <c r="C3499" s="183">
        <v>1.5</v>
      </c>
      <c r="D3499" s="183">
        <v>2.5</v>
      </c>
      <c r="E3499" s="183">
        <f>_xlfn.XLOOKUP(A3499,[2]Sheet1!$R:$R,[2]Sheet1!$AB:$AB,"",0)</f>
        <v>2.5</v>
      </c>
      <c r="F3499" s="183" t="str">
        <f>_xlfn.XLOOKUP($A3499,[3]【2026年03月度_全社】RFM客層一覧表データ!$A:$A,[3]【2026年03月度_全社】RFM客層一覧表データ!C:C,"",0)</f>
        <v/>
      </c>
      <c r="G3499" s="183" t="str">
        <f>_xlfn.XLOOKUP($A3499,[3]【2026年03月度_全社】RFM客層一覧表データ!$A:$A,[3]【2026年03月度_全社】RFM客層一覧表データ!D:D,"",0)</f>
        <v/>
      </c>
      <c r="H3499" s="183" t="str">
        <f>_xlfn.XLOOKUP($A3499,[3]【2026年03月度_全社】RFM客層一覧表データ!$A:$A,[3]【2026年03月度_全社】RFM客層一覧表データ!E:E,"",0)</f>
        <v/>
      </c>
      <c r="I3499" s="183" t="str">
        <f>_xlfn.XLOOKUP($A3499,[3]【2026年03月度_全社】RFM客層一覧表データ!$A:$A,[3]【2026年03月度_全社】RFM客層一覧表データ!F:F,"",0)</f>
        <v/>
      </c>
      <c r="J3499" s="183">
        <v>0</v>
      </c>
      <c r="K3499" s="183">
        <v>0</v>
      </c>
      <c r="L3499" s="183">
        <v>0</v>
      </c>
      <c r="M3499" s="183">
        <v>0</v>
      </c>
      <c r="N3499" s="183">
        <v>0</v>
      </c>
      <c r="O3499" s="183">
        <v>0</v>
      </c>
      <c r="P3499" s="183">
        <v>0</v>
      </c>
      <c r="Q3499" s="183">
        <v>0</v>
      </c>
      <c r="R3499" s="183">
        <v>307</v>
      </c>
      <c r="S3499" s="183">
        <v>126</v>
      </c>
      <c r="T3499" s="183">
        <v>169</v>
      </c>
      <c r="U3499" s="183">
        <v>6</v>
      </c>
      <c r="V3499" s="183">
        <v>330</v>
      </c>
      <c r="W3499" s="183">
        <v>147</v>
      </c>
      <c r="X3499" s="183">
        <v>191</v>
      </c>
      <c r="Y3499" s="183">
        <v>10</v>
      </c>
    </row>
    <row r="3500" spans="1:25" x14ac:dyDescent="0.2">
      <c r="A3500" s="184">
        <v>12612141</v>
      </c>
      <c r="B3500" s="183" t="str">
        <f>[1]店マスタ!B3499</f>
        <v>中川電機　有限会社</v>
      </c>
      <c r="C3500" s="183">
        <v>2.5</v>
      </c>
      <c r="D3500" s="183">
        <v>2.5</v>
      </c>
      <c r="E3500" s="183">
        <f>_xlfn.XLOOKUP(A3500,[2]Sheet1!$R:$R,[2]Sheet1!$AB:$AB,"",0)</f>
        <v>2.5</v>
      </c>
      <c r="F3500" s="183">
        <f>_xlfn.XLOOKUP($A3500,[3]【2026年03月度_全社】RFM客層一覧表データ!$A:$A,[3]【2026年03月度_全社】RFM客層一覧表データ!C:C,"",0)</f>
        <v>507</v>
      </c>
      <c r="G3500" s="183">
        <f>_xlfn.XLOOKUP($A3500,[3]【2026年03月度_全社】RFM客層一覧表データ!$A:$A,[3]【2026年03月度_全社】RFM客層一覧表データ!D:D,"",0)</f>
        <v>244</v>
      </c>
      <c r="H3500" s="183">
        <f>_xlfn.XLOOKUP($A3500,[3]【2026年03月度_全社】RFM客層一覧表データ!$A:$A,[3]【2026年03月度_全社】RFM客層一覧表データ!E:E,"",0)</f>
        <v>260</v>
      </c>
      <c r="I3500" s="183">
        <f>_xlfn.XLOOKUP($A3500,[3]【2026年03月度_全社】RFM客層一覧表データ!$A:$A,[3]【2026年03月度_全社】RFM客層一覧表データ!F:F,"",0)</f>
        <v>52</v>
      </c>
      <c r="J3500" s="183">
        <v>511</v>
      </c>
      <c r="K3500" s="183">
        <v>241</v>
      </c>
      <c r="L3500" s="183">
        <v>264</v>
      </c>
      <c r="M3500" s="183">
        <v>31</v>
      </c>
      <c r="N3500" s="183">
        <v>512</v>
      </c>
      <c r="O3500" s="183">
        <v>235</v>
      </c>
      <c r="P3500" s="183">
        <v>287</v>
      </c>
      <c r="Q3500" s="183">
        <v>34</v>
      </c>
      <c r="R3500" s="183">
        <v>513</v>
      </c>
      <c r="S3500" s="183">
        <v>237</v>
      </c>
      <c r="T3500" s="183">
        <v>290</v>
      </c>
      <c r="U3500" s="183">
        <v>26</v>
      </c>
      <c r="V3500" s="183">
        <v>541</v>
      </c>
      <c r="W3500" s="183">
        <v>239</v>
      </c>
      <c r="X3500" s="183">
        <v>296</v>
      </c>
      <c r="Y3500" s="183">
        <v>29</v>
      </c>
    </row>
    <row r="3501" spans="1:25" x14ac:dyDescent="0.2">
      <c r="A3501" s="184">
        <v>12612143</v>
      </c>
      <c r="B3501" s="183" t="str">
        <f>[1]店マスタ!B3500</f>
        <v>有限会社　ヒグチデンキ</v>
      </c>
      <c r="C3501" s="183">
        <v>2</v>
      </c>
      <c r="D3501" s="183">
        <v>2</v>
      </c>
      <c r="E3501" s="183">
        <f>_xlfn.XLOOKUP(A3501,[2]Sheet1!$R:$R,[2]Sheet1!$AB:$AB,"",0)</f>
        <v>2.5</v>
      </c>
      <c r="F3501" s="183">
        <f>_xlfn.XLOOKUP($A3501,[3]【2026年03月度_全社】RFM客層一覧表データ!$A:$A,[3]【2026年03月度_全社】RFM客層一覧表データ!C:C,"",0)</f>
        <v>222</v>
      </c>
      <c r="G3501" s="183">
        <f>_xlfn.XLOOKUP($A3501,[3]【2026年03月度_全社】RFM客層一覧表データ!$A:$A,[3]【2026年03月度_全社】RFM客層一覧表データ!D:D,"",0)</f>
        <v>122</v>
      </c>
      <c r="H3501" s="183">
        <f>_xlfn.XLOOKUP($A3501,[3]【2026年03月度_全社】RFM客層一覧表データ!$A:$A,[3]【2026年03月度_全社】RFM客層一覧表データ!E:E,"",0)</f>
        <v>176</v>
      </c>
      <c r="I3501" s="183">
        <f>_xlfn.XLOOKUP($A3501,[3]【2026年03月度_全社】RFM客層一覧表データ!$A:$A,[3]【2026年03月度_全社】RFM客層一覧表データ!F:F,"",0)</f>
        <v>0</v>
      </c>
      <c r="J3501" s="183">
        <v>270</v>
      </c>
      <c r="K3501" s="183">
        <v>123</v>
      </c>
      <c r="L3501" s="183">
        <v>190</v>
      </c>
      <c r="M3501" s="183">
        <v>0</v>
      </c>
      <c r="N3501" s="183">
        <v>300</v>
      </c>
      <c r="O3501" s="183">
        <v>135</v>
      </c>
      <c r="P3501" s="183">
        <v>205</v>
      </c>
      <c r="Q3501" s="183">
        <v>2</v>
      </c>
      <c r="R3501" s="183">
        <v>313</v>
      </c>
      <c r="S3501" s="183">
        <v>148</v>
      </c>
      <c r="T3501" s="183">
        <v>218</v>
      </c>
      <c r="U3501" s="183">
        <v>4</v>
      </c>
      <c r="V3501" s="183">
        <v>338</v>
      </c>
      <c r="W3501" s="183">
        <v>156</v>
      </c>
      <c r="X3501" s="183">
        <v>230</v>
      </c>
      <c r="Y3501" s="183">
        <v>3</v>
      </c>
    </row>
    <row r="3502" spans="1:25" x14ac:dyDescent="0.2">
      <c r="A3502" s="184">
        <v>12612207</v>
      </c>
      <c r="B3502" s="183" t="str">
        <f>[1]店マスタ!B3501</f>
        <v>有限会社カド電機商会</v>
      </c>
      <c r="C3502" s="183">
        <v>1.5</v>
      </c>
      <c r="D3502" s="183">
        <v>1.5</v>
      </c>
      <c r="E3502" s="183" t="str">
        <f>_xlfn.XLOOKUP(A3502,[2]Sheet1!$R:$R,[2]Sheet1!$AB:$AB,"",0)</f>
        <v/>
      </c>
      <c r="F3502" s="183" t="str">
        <f>_xlfn.XLOOKUP($A3502,[3]【2026年03月度_全社】RFM客層一覧表データ!$A:$A,[3]【2026年03月度_全社】RFM客層一覧表データ!C:C,"",0)</f>
        <v/>
      </c>
      <c r="G3502" s="183" t="str">
        <f>_xlfn.XLOOKUP($A3502,[3]【2026年03月度_全社】RFM客層一覧表データ!$A:$A,[3]【2026年03月度_全社】RFM客層一覧表データ!D:D,"",0)</f>
        <v/>
      </c>
      <c r="H3502" s="183" t="str">
        <f>_xlfn.XLOOKUP($A3502,[3]【2026年03月度_全社】RFM客層一覧表データ!$A:$A,[3]【2026年03月度_全社】RFM客層一覧表データ!E:E,"",0)</f>
        <v/>
      </c>
      <c r="I3502" s="183" t="str">
        <f>_xlfn.XLOOKUP($A3502,[3]【2026年03月度_全社】RFM客層一覧表データ!$A:$A,[3]【2026年03月度_全社】RFM客層一覧表データ!F:F,"",0)</f>
        <v/>
      </c>
      <c r="J3502" s="183">
        <v>0</v>
      </c>
      <c r="K3502" s="183">
        <v>0</v>
      </c>
      <c r="L3502" s="183">
        <v>0</v>
      </c>
      <c r="M3502" s="183">
        <v>0</v>
      </c>
      <c r="N3502" s="183">
        <v>0</v>
      </c>
      <c r="O3502" s="183">
        <v>0</v>
      </c>
      <c r="P3502" s="183">
        <v>0</v>
      </c>
      <c r="Q3502" s="183">
        <v>0</v>
      </c>
      <c r="R3502" s="183">
        <v>0</v>
      </c>
      <c r="S3502" s="183">
        <v>0</v>
      </c>
      <c r="T3502" s="183">
        <v>0</v>
      </c>
      <c r="U3502" s="183">
        <v>0</v>
      </c>
      <c r="V3502" s="183">
        <v>0</v>
      </c>
      <c r="W3502" s="183">
        <v>0</v>
      </c>
      <c r="X3502" s="183">
        <v>0</v>
      </c>
      <c r="Y3502" s="183">
        <v>0</v>
      </c>
    </row>
    <row r="3503" spans="1:25" x14ac:dyDescent="0.2">
      <c r="A3503" s="184">
        <v>12612627</v>
      </c>
      <c r="B3503" s="183" t="str">
        <f>[1]店マスタ!B3502</f>
        <v>モリカワデンキ　梅津店</v>
      </c>
      <c r="C3503" s="183">
        <v>3.5</v>
      </c>
      <c r="D3503" s="183">
        <v>3.5</v>
      </c>
      <c r="E3503" s="183">
        <f>_xlfn.XLOOKUP(A3503,[2]Sheet1!$R:$R,[2]Sheet1!$AB:$AB,"",0)</f>
        <v>3.5</v>
      </c>
      <c r="F3503" s="183">
        <f>_xlfn.XLOOKUP($A3503,[3]【2026年03月度_全社】RFM客層一覧表データ!$A:$A,[3]【2026年03月度_全社】RFM客層一覧表データ!C:C,"",0)</f>
        <v>1034</v>
      </c>
      <c r="G3503" s="183">
        <f>_xlfn.XLOOKUP($A3503,[3]【2026年03月度_全社】RFM客層一覧表データ!$A:$A,[3]【2026年03月度_全社】RFM客層一覧表データ!D:D,"",0)</f>
        <v>457</v>
      </c>
      <c r="H3503" s="183">
        <f>_xlfn.XLOOKUP($A3503,[3]【2026年03月度_全社】RFM客層一覧表データ!$A:$A,[3]【2026年03月度_全社】RFM客層一覧表データ!E:E,"",0)</f>
        <v>571</v>
      </c>
      <c r="I3503" s="183">
        <f>_xlfn.XLOOKUP($A3503,[3]【2026年03月度_全社】RFM客層一覧表データ!$A:$A,[3]【2026年03月度_全社】RFM客層一覧表データ!F:F,"",0)</f>
        <v>62</v>
      </c>
      <c r="J3503" s="183">
        <v>1043</v>
      </c>
      <c r="K3503" s="183">
        <v>489</v>
      </c>
      <c r="L3503" s="183">
        <v>577</v>
      </c>
      <c r="M3503" s="183">
        <v>76</v>
      </c>
      <c r="N3503" s="183">
        <v>1039</v>
      </c>
      <c r="O3503" s="183">
        <v>485</v>
      </c>
      <c r="P3503" s="183">
        <v>575</v>
      </c>
      <c r="Q3503" s="183">
        <v>76</v>
      </c>
      <c r="R3503" s="183">
        <v>1092</v>
      </c>
      <c r="S3503" s="183">
        <v>498</v>
      </c>
      <c r="T3503" s="183">
        <v>583</v>
      </c>
      <c r="U3503" s="183">
        <v>77</v>
      </c>
      <c r="V3503" s="183">
        <v>1119</v>
      </c>
      <c r="W3503" s="183">
        <v>533</v>
      </c>
      <c r="X3503" s="183">
        <v>575</v>
      </c>
      <c r="Y3503" s="183">
        <v>105</v>
      </c>
    </row>
    <row r="3504" spans="1:25" x14ac:dyDescent="0.2">
      <c r="A3504" s="184">
        <v>12612718</v>
      </c>
      <c r="B3504" s="183" t="str">
        <f>[1]店マスタ!B3503</f>
        <v>オンダ電気</v>
      </c>
      <c r="C3504" s="183">
        <v>1.5</v>
      </c>
      <c r="D3504" s="183">
        <v>1.5</v>
      </c>
      <c r="E3504" s="183" t="str">
        <f>_xlfn.XLOOKUP(A3504,[2]Sheet1!$R:$R,[2]Sheet1!$AB:$AB,"",0)</f>
        <v/>
      </c>
      <c r="F3504" s="183" t="str">
        <f>_xlfn.XLOOKUP($A3504,[3]【2026年03月度_全社】RFM客層一覧表データ!$A:$A,[3]【2026年03月度_全社】RFM客層一覧表データ!C:C,"",0)</f>
        <v/>
      </c>
      <c r="G3504" s="183" t="str">
        <f>_xlfn.XLOOKUP($A3504,[3]【2026年03月度_全社】RFM客層一覧表データ!$A:$A,[3]【2026年03月度_全社】RFM客層一覧表データ!D:D,"",0)</f>
        <v/>
      </c>
      <c r="H3504" s="183" t="str">
        <f>_xlfn.XLOOKUP($A3504,[3]【2026年03月度_全社】RFM客層一覧表データ!$A:$A,[3]【2026年03月度_全社】RFM客層一覧表データ!E:E,"",0)</f>
        <v/>
      </c>
      <c r="I3504" s="183" t="str">
        <f>_xlfn.XLOOKUP($A3504,[3]【2026年03月度_全社】RFM客層一覧表データ!$A:$A,[3]【2026年03月度_全社】RFM客層一覧表データ!F:F,"",0)</f>
        <v/>
      </c>
      <c r="J3504" s="183">
        <v>0</v>
      </c>
      <c r="K3504" s="183">
        <v>0</v>
      </c>
      <c r="L3504" s="183">
        <v>0</v>
      </c>
      <c r="M3504" s="183">
        <v>0</v>
      </c>
      <c r="N3504" s="183">
        <v>0</v>
      </c>
      <c r="O3504" s="183">
        <v>0</v>
      </c>
      <c r="P3504" s="183">
        <v>0</v>
      </c>
      <c r="Q3504" s="183">
        <v>0</v>
      </c>
      <c r="R3504" s="183">
        <v>0</v>
      </c>
      <c r="S3504" s="183">
        <v>0</v>
      </c>
      <c r="T3504" s="183">
        <v>0</v>
      </c>
      <c r="U3504" s="183">
        <v>0</v>
      </c>
      <c r="V3504" s="183">
        <v>0</v>
      </c>
      <c r="W3504" s="183">
        <v>0</v>
      </c>
      <c r="X3504" s="183">
        <v>0</v>
      </c>
      <c r="Y3504" s="183">
        <v>0</v>
      </c>
    </row>
    <row r="3505" spans="1:25" x14ac:dyDescent="0.2">
      <c r="A3505" s="184">
        <v>12612745</v>
      </c>
      <c r="B3505" s="183" t="str">
        <f>[1]店マスタ!B3504</f>
        <v>田中デンキ　さがのみせ</v>
      </c>
      <c r="C3505" s="183">
        <v>2.5</v>
      </c>
      <c r="D3505" s="183">
        <v>1.5</v>
      </c>
      <c r="E3505" s="183">
        <f>_xlfn.XLOOKUP(A3505,[2]Sheet1!$R:$R,[2]Sheet1!$AB:$AB,"",0)</f>
        <v>1.5</v>
      </c>
      <c r="F3505" s="183" t="str">
        <f>_xlfn.XLOOKUP($A3505,[3]【2026年03月度_全社】RFM客層一覧表データ!$A:$A,[3]【2026年03月度_全社】RFM客層一覧表データ!C:C,"",0)</f>
        <v/>
      </c>
      <c r="G3505" s="183" t="str">
        <f>_xlfn.XLOOKUP($A3505,[3]【2026年03月度_全社】RFM客層一覧表データ!$A:$A,[3]【2026年03月度_全社】RFM客層一覧表データ!D:D,"",0)</f>
        <v/>
      </c>
      <c r="H3505" s="183" t="str">
        <f>_xlfn.XLOOKUP($A3505,[3]【2026年03月度_全社】RFM客層一覧表データ!$A:$A,[3]【2026年03月度_全社】RFM客層一覧表データ!E:E,"",0)</f>
        <v/>
      </c>
      <c r="I3505" s="183" t="str">
        <f>_xlfn.XLOOKUP($A3505,[3]【2026年03月度_全社】RFM客層一覧表データ!$A:$A,[3]【2026年03月度_全社】RFM客層一覧表データ!F:F,"",0)</f>
        <v/>
      </c>
      <c r="J3505" s="183">
        <v>0</v>
      </c>
      <c r="K3505" s="183">
        <v>0</v>
      </c>
      <c r="L3505" s="183">
        <v>0</v>
      </c>
      <c r="M3505" s="183">
        <v>0</v>
      </c>
      <c r="N3505" s="183">
        <v>0</v>
      </c>
      <c r="O3505" s="183">
        <v>0</v>
      </c>
      <c r="P3505" s="183">
        <v>0</v>
      </c>
      <c r="Q3505" s="183">
        <v>0</v>
      </c>
      <c r="R3505" s="183">
        <v>0</v>
      </c>
      <c r="S3505" s="183">
        <v>0</v>
      </c>
      <c r="T3505" s="183">
        <v>0</v>
      </c>
      <c r="U3505" s="183">
        <v>0</v>
      </c>
      <c r="V3505" s="183">
        <v>0</v>
      </c>
      <c r="W3505" s="183">
        <v>0</v>
      </c>
      <c r="X3505" s="183">
        <v>0</v>
      </c>
      <c r="Y3505" s="183">
        <v>0</v>
      </c>
    </row>
    <row r="3506" spans="1:25" x14ac:dyDescent="0.2">
      <c r="A3506" s="184">
        <v>12613001</v>
      </c>
      <c r="B3506" s="183" t="str">
        <f>[1]店マスタ!B3505</f>
        <v>都らいぶ　ＥＮＤＯ</v>
      </c>
      <c r="C3506" s="183">
        <v>2</v>
      </c>
      <c r="D3506" s="183">
        <v>2</v>
      </c>
      <c r="E3506" s="183">
        <f>_xlfn.XLOOKUP(A3506,[2]Sheet1!$R:$R,[2]Sheet1!$AB:$AB,"",0)</f>
        <v>2</v>
      </c>
      <c r="F3506" s="183">
        <f>_xlfn.XLOOKUP($A3506,[3]【2026年03月度_全社】RFM客層一覧表データ!$A:$A,[3]【2026年03月度_全社】RFM客層一覧表データ!C:C,"",0)</f>
        <v>356</v>
      </c>
      <c r="G3506" s="183">
        <f>_xlfn.XLOOKUP($A3506,[3]【2026年03月度_全社】RFM客層一覧表データ!$A:$A,[3]【2026年03月度_全社】RFM客層一覧表データ!D:D,"",0)</f>
        <v>194</v>
      </c>
      <c r="H3506" s="183">
        <f>_xlfn.XLOOKUP($A3506,[3]【2026年03月度_全社】RFM客層一覧表データ!$A:$A,[3]【2026年03月度_全社】RFM客層一覧表データ!E:E,"",0)</f>
        <v>230</v>
      </c>
      <c r="I3506" s="183">
        <f>_xlfn.XLOOKUP($A3506,[3]【2026年03月度_全社】RFM客層一覧表データ!$A:$A,[3]【2026年03月度_全社】RFM客層一覧表データ!F:F,"",0)</f>
        <v>5</v>
      </c>
      <c r="J3506" s="183">
        <v>364</v>
      </c>
      <c r="K3506" s="183">
        <v>195</v>
      </c>
      <c r="L3506" s="183">
        <v>228</v>
      </c>
      <c r="M3506" s="183">
        <v>13</v>
      </c>
      <c r="N3506" s="183">
        <v>371</v>
      </c>
      <c r="O3506" s="183">
        <v>205</v>
      </c>
      <c r="P3506" s="183">
        <v>243</v>
      </c>
      <c r="Q3506" s="183">
        <v>14</v>
      </c>
      <c r="R3506" s="183">
        <v>386</v>
      </c>
      <c r="S3506" s="183">
        <v>209</v>
      </c>
      <c r="T3506" s="183">
        <v>246</v>
      </c>
      <c r="U3506" s="183">
        <v>11</v>
      </c>
      <c r="V3506" s="183">
        <v>398</v>
      </c>
      <c r="W3506" s="183">
        <v>220</v>
      </c>
      <c r="X3506" s="183">
        <v>269</v>
      </c>
      <c r="Y3506" s="183">
        <v>10</v>
      </c>
    </row>
    <row r="3507" spans="1:25" x14ac:dyDescent="0.2">
      <c r="A3507" s="184">
        <v>12613038</v>
      </c>
      <c r="B3507" s="183" t="str">
        <f>[1]店マスタ!B3506</f>
        <v>株式会社　桂電社</v>
      </c>
      <c r="C3507" s="183">
        <v>2.5</v>
      </c>
      <c r="D3507" s="183">
        <v>2.5</v>
      </c>
      <c r="E3507" s="183">
        <f>_xlfn.XLOOKUP(A3507,[2]Sheet1!$R:$R,[2]Sheet1!$AB:$AB,"",0)</f>
        <v>2.5</v>
      </c>
      <c r="F3507" s="183">
        <f>_xlfn.XLOOKUP($A3507,[3]【2026年03月度_全社】RFM客層一覧表データ!$A:$A,[3]【2026年03月度_全社】RFM客層一覧表データ!C:C,"",0)</f>
        <v>316</v>
      </c>
      <c r="G3507" s="183">
        <f>_xlfn.XLOOKUP($A3507,[3]【2026年03月度_全社】RFM客層一覧表データ!$A:$A,[3]【2026年03月度_全社】RFM客層一覧表データ!D:D,"",0)</f>
        <v>155</v>
      </c>
      <c r="H3507" s="183">
        <f>_xlfn.XLOOKUP($A3507,[3]【2026年03月度_全社】RFM客層一覧表データ!$A:$A,[3]【2026年03月度_全社】RFM客層一覧表データ!E:E,"",0)</f>
        <v>214</v>
      </c>
      <c r="I3507" s="183">
        <f>_xlfn.XLOOKUP($A3507,[3]【2026年03月度_全社】RFM客層一覧表データ!$A:$A,[3]【2026年03月度_全社】RFM客層一覧表データ!F:F,"",0)</f>
        <v>8</v>
      </c>
      <c r="J3507" s="183">
        <v>320</v>
      </c>
      <c r="K3507" s="183">
        <v>161</v>
      </c>
      <c r="L3507" s="183">
        <v>210</v>
      </c>
      <c r="M3507" s="183">
        <v>9</v>
      </c>
      <c r="N3507" s="183">
        <v>321</v>
      </c>
      <c r="O3507" s="183">
        <v>204</v>
      </c>
      <c r="P3507" s="183">
        <v>204</v>
      </c>
      <c r="Q3507" s="183">
        <v>19</v>
      </c>
      <c r="R3507" s="183">
        <v>325</v>
      </c>
      <c r="S3507" s="183">
        <v>199</v>
      </c>
      <c r="T3507" s="183">
        <v>195</v>
      </c>
      <c r="U3507" s="183">
        <v>27</v>
      </c>
      <c r="V3507" s="183">
        <v>313</v>
      </c>
      <c r="W3507" s="183">
        <v>183</v>
      </c>
      <c r="X3507" s="183">
        <v>205</v>
      </c>
      <c r="Y3507" s="183">
        <v>18</v>
      </c>
    </row>
    <row r="3508" spans="1:25" x14ac:dyDescent="0.2">
      <c r="A3508" s="184">
        <v>12613054</v>
      </c>
      <c r="B3508" s="183" t="str">
        <f>[1]店マスタ!B3507</f>
        <v>スマイリング　せお</v>
      </c>
      <c r="C3508" s="183">
        <v>4</v>
      </c>
      <c r="D3508" s="183">
        <v>4</v>
      </c>
      <c r="E3508" s="183">
        <f>_xlfn.XLOOKUP(A3508,[2]Sheet1!$R:$R,[2]Sheet1!$AB:$AB,"",0)</f>
        <v>4.5</v>
      </c>
      <c r="F3508" s="183">
        <f>_xlfn.XLOOKUP($A3508,[3]【2026年03月度_全社】RFM客層一覧表データ!$A:$A,[3]【2026年03月度_全社】RFM客層一覧表データ!C:C,"",0)</f>
        <v>1237</v>
      </c>
      <c r="G3508" s="183">
        <f>_xlfn.XLOOKUP($A3508,[3]【2026年03月度_全社】RFM客層一覧表データ!$A:$A,[3]【2026年03月度_全社】RFM客層一覧表データ!D:D,"",0)</f>
        <v>615</v>
      </c>
      <c r="H3508" s="183">
        <f>_xlfn.XLOOKUP($A3508,[3]【2026年03月度_全社】RFM客層一覧表データ!$A:$A,[3]【2026年03月度_全社】RFM客層一覧表データ!E:E,"",0)</f>
        <v>707</v>
      </c>
      <c r="I3508" s="183">
        <f>_xlfn.XLOOKUP($A3508,[3]【2026年03月度_全社】RFM客層一覧表データ!$A:$A,[3]【2026年03月度_全社】RFM客層一覧表データ!F:F,"",0)</f>
        <v>81</v>
      </c>
      <c r="J3508" s="183">
        <v>1200</v>
      </c>
      <c r="K3508" s="183">
        <v>628</v>
      </c>
      <c r="L3508" s="183">
        <v>693</v>
      </c>
      <c r="M3508" s="183">
        <v>84</v>
      </c>
      <c r="N3508" s="183">
        <v>1407</v>
      </c>
      <c r="O3508" s="183">
        <v>642</v>
      </c>
      <c r="P3508" s="183">
        <v>719</v>
      </c>
      <c r="Q3508" s="183">
        <v>72</v>
      </c>
      <c r="R3508" s="183">
        <v>1503</v>
      </c>
      <c r="S3508" s="183">
        <v>674</v>
      </c>
      <c r="T3508" s="183">
        <v>749</v>
      </c>
      <c r="U3508" s="183">
        <v>87</v>
      </c>
      <c r="V3508" s="183">
        <v>1513</v>
      </c>
      <c r="W3508" s="183">
        <v>694</v>
      </c>
      <c r="X3508" s="183">
        <v>747</v>
      </c>
      <c r="Y3508" s="183">
        <v>120</v>
      </c>
    </row>
    <row r="3509" spans="1:25" x14ac:dyDescent="0.2">
      <c r="A3509" s="184">
        <v>12613059</v>
      </c>
      <c r="B3509" s="183" t="str">
        <f>[1]店マスタ!B3508</f>
        <v>人見電機　株式会社</v>
      </c>
      <c r="C3509" s="183">
        <v>2.5</v>
      </c>
      <c r="D3509" s="183">
        <v>2.5</v>
      </c>
      <c r="E3509" s="183" t="str">
        <f>_xlfn.XLOOKUP(A3509,[2]Sheet1!$R:$R,[2]Sheet1!$AB:$AB,"",0)</f>
        <v/>
      </c>
      <c r="F3509" s="183" t="str">
        <f>_xlfn.XLOOKUP($A3509,[3]【2026年03月度_全社】RFM客層一覧表データ!$A:$A,[3]【2026年03月度_全社】RFM客層一覧表データ!C:C,"",0)</f>
        <v/>
      </c>
      <c r="G3509" s="183" t="str">
        <f>_xlfn.XLOOKUP($A3509,[3]【2026年03月度_全社】RFM客層一覧表データ!$A:$A,[3]【2026年03月度_全社】RFM客層一覧表データ!D:D,"",0)</f>
        <v/>
      </c>
      <c r="H3509" s="183" t="str">
        <f>_xlfn.XLOOKUP($A3509,[3]【2026年03月度_全社】RFM客層一覧表データ!$A:$A,[3]【2026年03月度_全社】RFM客層一覧表データ!E:E,"",0)</f>
        <v/>
      </c>
      <c r="I3509" s="183" t="str">
        <f>_xlfn.XLOOKUP($A3509,[3]【2026年03月度_全社】RFM客層一覧表データ!$A:$A,[3]【2026年03月度_全社】RFM客層一覧表データ!F:F,"",0)</f>
        <v/>
      </c>
      <c r="J3509" s="183">
        <v>0</v>
      </c>
      <c r="K3509" s="183">
        <v>0</v>
      </c>
      <c r="L3509" s="183">
        <v>0</v>
      </c>
      <c r="M3509" s="183">
        <v>0</v>
      </c>
      <c r="N3509" s="183">
        <v>0</v>
      </c>
      <c r="O3509" s="183">
        <v>0</v>
      </c>
      <c r="P3509" s="183">
        <v>0</v>
      </c>
      <c r="Q3509" s="183">
        <v>0</v>
      </c>
      <c r="R3509" s="183">
        <v>0</v>
      </c>
      <c r="S3509" s="183">
        <v>0</v>
      </c>
      <c r="T3509" s="183">
        <v>0</v>
      </c>
      <c r="U3509" s="183">
        <v>0</v>
      </c>
      <c r="V3509" s="183">
        <v>0</v>
      </c>
      <c r="W3509" s="183">
        <v>0</v>
      </c>
      <c r="X3509" s="183">
        <v>0</v>
      </c>
      <c r="Y3509" s="183">
        <v>0</v>
      </c>
    </row>
    <row r="3510" spans="1:25" x14ac:dyDescent="0.2">
      <c r="A3510" s="184">
        <v>12613067</v>
      </c>
      <c r="B3510" s="183" t="str">
        <f>[1]店マスタ!B3509</f>
        <v>有限会社　都電気住設</v>
      </c>
      <c r="C3510" s="183">
        <v>2</v>
      </c>
      <c r="D3510" s="183">
        <v>2</v>
      </c>
      <c r="E3510" s="183" t="str">
        <f>_xlfn.XLOOKUP(A3510,[2]Sheet1!$R:$R,[2]Sheet1!$AB:$AB,"",0)</f>
        <v/>
      </c>
      <c r="F3510" s="183">
        <f>_xlfn.XLOOKUP($A3510,[3]【2026年03月度_全社】RFM客層一覧表データ!$A:$A,[3]【2026年03月度_全社】RFM客層一覧表データ!C:C,"",0)</f>
        <v>209</v>
      </c>
      <c r="G3510" s="183">
        <f>_xlfn.XLOOKUP($A3510,[3]【2026年03月度_全社】RFM客層一覧表データ!$A:$A,[3]【2026年03月度_全社】RFM客層一覧表データ!D:D,"",0)</f>
        <v>77</v>
      </c>
      <c r="H3510" s="183">
        <f>_xlfn.XLOOKUP($A3510,[3]【2026年03月度_全社】RFM客層一覧表データ!$A:$A,[3]【2026年03月度_全社】RFM客層一覧表データ!E:E,"",0)</f>
        <v>111</v>
      </c>
      <c r="I3510" s="183">
        <f>_xlfn.XLOOKUP($A3510,[3]【2026年03月度_全社】RFM客層一覧表データ!$A:$A,[3]【2026年03月度_全社】RFM客層一覧表データ!F:F,"",0)</f>
        <v>9</v>
      </c>
      <c r="J3510" s="183">
        <v>222</v>
      </c>
      <c r="K3510" s="183">
        <v>96</v>
      </c>
      <c r="L3510" s="183">
        <v>111</v>
      </c>
      <c r="M3510" s="183">
        <v>20</v>
      </c>
      <c r="N3510" s="183">
        <v>231</v>
      </c>
      <c r="O3510" s="183">
        <v>91</v>
      </c>
      <c r="P3510" s="183">
        <v>119</v>
      </c>
      <c r="Q3510" s="183">
        <v>16</v>
      </c>
      <c r="R3510" s="183">
        <v>250</v>
      </c>
      <c r="S3510" s="183">
        <v>91</v>
      </c>
      <c r="T3510" s="183">
        <v>120</v>
      </c>
      <c r="U3510" s="183">
        <v>10</v>
      </c>
      <c r="V3510" s="183">
        <v>281</v>
      </c>
      <c r="W3510" s="183">
        <v>110</v>
      </c>
      <c r="X3510" s="183">
        <v>130</v>
      </c>
      <c r="Y3510" s="183">
        <v>12</v>
      </c>
    </row>
    <row r="3511" spans="1:25" x14ac:dyDescent="0.2">
      <c r="A3511" s="184">
        <v>12613090</v>
      </c>
      <c r="B3511" s="183" t="str">
        <f>[1]店マスタ!B3510</f>
        <v>株式会社　スマイリング</v>
      </c>
      <c r="C3511" s="183">
        <v>3</v>
      </c>
      <c r="D3511" s="183">
        <v>0.5</v>
      </c>
      <c r="E3511" s="183">
        <f>_xlfn.XLOOKUP(A3511,[2]Sheet1!$R:$R,[2]Sheet1!$AB:$AB,"",0)</f>
        <v>0.5</v>
      </c>
      <c r="F3511" s="183" t="str">
        <f>_xlfn.XLOOKUP($A3511,[3]【2026年03月度_全社】RFM客層一覧表データ!$A:$A,[3]【2026年03月度_全社】RFM客層一覧表データ!C:C,"",0)</f>
        <v/>
      </c>
      <c r="G3511" s="183" t="str">
        <f>_xlfn.XLOOKUP($A3511,[3]【2026年03月度_全社】RFM客層一覧表データ!$A:$A,[3]【2026年03月度_全社】RFM客層一覧表データ!D:D,"",0)</f>
        <v/>
      </c>
      <c r="H3511" s="183" t="str">
        <f>_xlfn.XLOOKUP($A3511,[3]【2026年03月度_全社】RFM客層一覧表データ!$A:$A,[3]【2026年03月度_全社】RFM客層一覧表データ!E:E,"",0)</f>
        <v/>
      </c>
      <c r="I3511" s="183" t="str">
        <f>_xlfn.XLOOKUP($A3511,[3]【2026年03月度_全社】RFM客層一覧表データ!$A:$A,[3]【2026年03月度_全社】RFM客層一覧表データ!F:F,"",0)</f>
        <v/>
      </c>
      <c r="J3511" s="183">
        <v>0</v>
      </c>
      <c r="K3511" s="183">
        <v>0</v>
      </c>
      <c r="L3511" s="183">
        <v>0</v>
      </c>
      <c r="M3511" s="183">
        <v>0</v>
      </c>
      <c r="N3511" s="183">
        <v>0</v>
      </c>
      <c r="O3511" s="183">
        <v>0</v>
      </c>
      <c r="P3511" s="183">
        <v>0</v>
      </c>
      <c r="Q3511" s="183">
        <v>0</v>
      </c>
      <c r="R3511" s="183">
        <v>0</v>
      </c>
      <c r="S3511" s="183">
        <v>0</v>
      </c>
      <c r="T3511" s="183">
        <v>0</v>
      </c>
      <c r="U3511" s="183">
        <v>0</v>
      </c>
      <c r="V3511" s="183">
        <v>0</v>
      </c>
      <c r="W3511" s="183">
        <v>0</v>
      </c>
      <c r="X3511" s="183">
        <v>0</v>
      </c>
      <c r="Y3511" s="183">
        <v>0</v>
      </c>
    </row>
    <row r="3512" spans="1:25" x14ac:dyDescent="0.2">
      <c r="A3512" s="184">
        <v>12613555</v>
      </c>
      <c r="B3512" s="183" t="str">
        <f>[1]店マスタ!B3511</f>
        <v>ヒカリ電器</v>
      </c>
      <c r="C3512" s="183">
        <v>2</v>
      </c>
      <c r="D3512" s="183">
        <v>2</v>
      </c>
      <c r="E3512" s="183" t="str">
        <f>_xlfn.XLOOKUP(A3512,[2]Sheet1!$R:$R,[2]Sheet1!$AB:$AB,"",0)</f>
        <v/>
      </c>
      <c r="F3512" s="183" t="str">
        <f>_xlfn.XLOOKUP($A3512,[3]【2026年03月度_全社】RFM客層一覧表データ!$A:$A,[3]【2026年03月度_全社】RFM客層一覧表データ!C:C,"",0)</f>
        <v/>
      </c>
      <c r="G3512" s="183" t="str">
        <f>_xlfn.XLOOKUP($A3512,[3]【2026年03月度_全社】RFM客層一覧表データ!$A:$A,[3]【2026年03月度_全社】RFM客層一覧表データ!D:D,"",0)</f>
        <v/>
      </c>
      <c r="H3512" s="183" t="str">
        <f>_xlfn.XLOOKUP($A3512,[3]【2026年03月度_全社】RFM客層一覧表データ!$A:$A,[3]【2026年03月度_全社】RFM客層一覧表データ!E:E,"",0)</f>
        <v/>
      </c>
      <c r="I3512" s="183" t="str">
        <f>_xlfn.XLOOKUP($A3512,[3]【2026年03月度_全社】RFM客層一覧表データ!$A:$A,[3]【2026年03月度_全社】RFM客層一覧表データ!F:F,"",0)</f>
        <v/>
      </c>
      <c r="J3512" s="183">
        <v>0</v>
      </c>
      <c r="K3512" s="183">
        <v>0</v>
      </c>
      <c r="L3512" s="183">
        <v>0</v>
      </c>
      <c r="M3512" s="183">
        <v>0</v>
      </c>
      <c r="N3512" s="183">
        <v>0</v>
      </c>
      <c r="O3512" s="183">
        <v>0</v>
      </c>
      <c r="P3512" s="183">
        <v>0</v>
      </c>
      <c r="Q3512" s="183">
        <v>0</v>
      </c>
      <c r="R3512" s="183">
        <v>0</v>
      </c>
      <c r="S3512" s="183">
        <v>0</v>
      </c>
      <c r="T3512" s="183">
        <v>0</v>
      </c>
      <c r="U3512" s="183">
        <v>0</v>
      </c>
      <c r="V3512" s="183">
        <v>0</v>
      </c>
      <c r="W3512" s="183">
        <v>0</v>
      </c>
      <c r="X3512" s="183">
        <v>0</v>
      </c>
      <c r="Y3512" s="183">
        <v>0</v>
      </c>
    </row>
    <row r="3513" spans="1:25" x14ac:dyDescent="0.2">
      <c r="A3513" s="184">
        <v>12613901</v>
      </c>
      <c r="B3513" s="183" t="str">
        <f>[1]店マスタ!B3512</f>
        <v>てくのハウスＭＡＫＩＮＯ桂店</v>
      </c>
      <c r="C3513" s="183">
        <v>2</v>
      </c>
      <c r="D3513" s="183">
        <v>2</v>
      </c>
      <c r="E3513" s="183">
        <f>_xlfn.XLOOKUP(A3513,[2]Sheet1!$R:$R,[2]Sheet1!$AB:$AB,"",0)</f>
        <v>2.5</v>
      </c>
      <c r="F3513" s="183">
        <f>_xlfn.XLOOKUP($A3513,[3]【2026年03月度_全社】RFM客層一覧表データ!$A:$A,[3]【2026年03月度_全社】RFM客層一覧表データ!C:C,"",0)</f>
        <v>442</v>
      </c>
      <c r="G3513" s="183">
        <f>_xlfn.XLOOKUP($A3513,[3]【2026年03月度_全社】RFM客層一覧表データ!$A:$A,[3]【2026年03月度_全社】RFM客層一覧表データ!D:D,"",0)</f>
        <v>183</v>
      </c>
      <c r="H3513" s="183">
        <f>_xlfn.XLOOKUP($A3513,[3]【2026年03月度_全社】RFM客層一覧表データ!$A:$A,[3]【2026年03月度_全社】RFM客層一覧表データ!E:E,"",0)</f>
        <v>187</v>
      </c>
      <c r="I3513" s="183">
        <f>_xlfn.XLOOKUP($A3513,[3]【2026年03月度_全社】RFM客層一覧表データ!$A:$A,[3]【2026年03月度_全社】RFM客層一覧表データ!F:F,"",0)</f>
        <v>53</v>
      </c>
      <c r="J3513" s="183">
        <v>440</v>
      </c>
      <c r="K3513" s="183">
        <v>189</v>
      </c>
      <c r="L3513" s="183">
        <v>187</v>
      </c>
      <c r="M3513" s="183">
        <v>52</v>
      </c>
      <c r="N3513" s="183">
        <v>431</v>
      </c>
      <c r="O3513" s="183">
        <v>173</v>
      </c>
      <c r="P3513" s="183">
        <v>193</v>
      </c>
      <c r="Q3513" s="183">
        <v>44</v>
      </c>
      <c r="R3513" s="183">
        <v>455</v>
      </c>
      <c r="S3513" s="183">
        <v>199</v>
      </c>
      <c r="T3513" s="183">
        <v>186</v>
      </c>
      <c r="U3513" s="183">
        <v>62</v>
      </c>
      <c r="V3513" s="183">
        <v>452</v>
      </c>
      <c r="W3513" s="183">
        <v>207</v>
      </c>
      <c r="X3513" s="183">
        <v>183</v>
      </c>
      <c r="Y3513" s="183">
        <v>66</v>
      </c>
    </row>
    <row r="3514" spans="1:25" x14ac:dyDescent="0.2">
      <c r="A3514" s="184">
        <v>12614041</v>
      </c>
      <c r="B3514" s="183" t="str">
        <f>[1]店マスタ!B3513</f>
        <v>ノムラ電化ショップ</v>
      </c>
      <c r="C3514" s="183">
        <v>1.5</v>
      </c>
      <c r="D3514" s="183">
        <v>1.5</v>
      </c>
      <c r="E3514" s="183">
        <f>_xlfn.XLOOKUP(A3514,[2]Sheet1!$R:$R,[2]Sheet1!$AB:$AB,"",0)</f>
        <v>1.5</v>
      </c>
      <c r="F3514" s="183" t="str">
        <f>_xlfn.XLOOKUP($A3514,[3]【2026年03月度_全社】RFM客層一覧表データ!$A:$A,[3]【2026年03月度_全社】RFM客層一覧表データ!C:C,"",0)</f>
        <v/>
      </c>
      <c r="G3514" s="183" t="str">
        <f>_xlfn.XLOOKUP($A3514,[3]【2026年03月度_全社】RFM客層一覧表データ!$A:$A,[3]【2026年03月度_全社】RFM客層一覧表データ!D:D,"",0)</f>
        <v/>
      </c>
      <c r="H3514" s="183" t="str">
        <f>_xlfn.XLOOKUP($A3514,[3]【2026年03月度_全社】RFM客層一覧表データ!$A:$A,[3]【2026年03月度_全社】RFM客層一覧表データ!E:E,"",0)</f>
        <v/>
      </c>
      <c r="I3514" s="183" t="str">
        <f>_xlfn.XLOOKUP($A3514,[3]【2026年03月度_全社】RFM客層一覧表データ!$A:$A,[3]【2026年03月度_全社】RFM客層一覧表データ!F:F,"",0)</f>
        <v/>
      </c>
      <c r="J3514" s="183">
        <v>0</v>
      </c>
      <c r="K3514" s="183">
        <v>0</v>
      </c>
      <c r="L3514" s="183">
        <v>0</v>
      </c>
      <c r="M3514" s="183">
        <v>0</v>
      </c>
      <c r="N3514" s="183">
        <v>0</v>
      </c>
      <c r="O3514" s="183">
        <v>0</v>
      </c>
      <c r="P3514" s="183">
        <v>0</v>
      </c>
      <c r="Q3514" s="183">
        <v>0</v>
      </c>
      <c r="R3514" s="183">
        <v>0</v>
      </c>
      <c r="S3514" s="183">
        <v>0</v>
      </c>
      <c r="T3514" s="183">
        <v>0</v>
      </c>
      <c r="U3514" s="183">
        <v>0</v>
      </c>
      <c r="V3514" s="183">
        <v>0</v>
      </c>
      <c r="W3514" s="183">
        <v>0</v>
      </c>
      <c r="X3514" s="183">
        <v>0</v>
      </c>
      <c r="Y3514" s="183">
        <v>0</v>
      </c>
    </row>
    <row r="3515" spans="1:25" x14ac:dyDescent="0.2">
      <c r="A3515" s="184">
        <v>12614053</v>
      </c>
      <c r="B3515" s="183" t="str">
        <f>[1]店マスタ!B3514</f>
        <v>株式会社イワノ電化サービス</v>
      </c>
      <c r="C3515" s="183">
        <v>2</v>
      </c>
      <c r="D3515" s="183">
        <v>2</v>
      </c>
      <c r="E3515" s="183">
        <f>_xlfn.XLOOKUP(A3515,[2]Sheet1!$R:$R,[2]Sheet1!$AB:$AB,"",0)</f>
        <v>2.5</v>
      </c>
      <c r="F3515" s="183" t="str">
        <f>_xlfn.XLOOKUP($A3515,[3]【2026年03月度_全社】RFM客層一覧表データ!$A:$A,[3]【2026年03月度_全社】RFM客層一覧表データ!C:C,"",0)</f>
        <v/>
      </c>
      <c r="G3515" s="183" t="str">
        <f>_xlfn.XLOOKUP($A3515,[3]【2026年03月度_全社】RFM客層一覧表データ!$A:$A,[3]【2026年03月度_全社】RFM客層一覧表データ!D:D,"",0)</f>
        <v/>
      </c>
      <c r="H3515" s="183" t="str">
        <f>_xlfn.XLOOKUP($A3515,[3]【2026年03月度_全社】RFM客層一覧表データ!$A:$A,[3]【2026年03月度_全社】RFM客層一覧表データ!E:E,"",0)</f>
        <v/>
      </c>
      <c r="I3515" s="183" t="str">
        <f>_xlfn.XLOOKUP($A3515,[3]【2026年03月度_全社】RFM客層一覧表データ!$A:$A,[3]【2026年03月度_全社】RFM客層一覧表データ!F:F,"",0)</f>
        <v/>
      </c>
      <c r="J3515" s="183">
        <v>0</v>
      </c>
      <c r="K3515" s="183">
        <v>0</v>
      </c>
      <c r="L3515" s="183">
        <v>0</v>
      </c>
      <c r="M3515" s="183">
        <v>0</v>
      </c>
      <c r="N3515" s="183">
        <v>0</v>
      </c>
      <c r="O3515" s="183">
        <v>0</v>
      </c>
      <c r="P3515" s="183">
        <v>0</v>
      </c>
      <c r="Q3515" s="183">
        <v>0</v>
      </c>
      <c r="R3515" s="183">
        <v>0</v>
      </c>
      <c r="S3515" s="183">
        <v>0</v>
      </c>
      <c r="T3515" s="183">
        <v>0</v>
      </c>
      <c r="U3515" s="183">
        <v>0</v>
      </c>
      <c r="V3515" s="183">
        <v>0</v>
      </c>
      <c r="W3515" s="183">
        <v>0</v>
      </c>
      <c r="X3515" s="183">
        <v>0</v>
      </c>
      <c r="Y3515" s="183">
        <v>0</v>
      </c>
    </row>
    <row r="3516" spans="1:25" x14ac:dyDescent="0.2">
      <c r="A3516" s="184">
        <v>12614501</v>
      </c>
      <c r="B3516" s="183" t="str">
        <f>[1]店マスタ!B3515</f>
        <v>ｆｉｘｉ</v>
      </c>
      <c r="C3516" s="183">
        <v>2.5</v>
      </c>
      <c r="D3516" s="183">
        <v>2.5</v>
      </c>
      <c r="E3516" s="183">
        <f>_xlfn.XLOOKUP(A3516,[2]Sheet1!$R:$R,[2]Sheet1!$AB:$AB,"",0)</f>
        <v>2.5</v>
      </c>
      <c r="F3516" s="183" t="str">
        <f>_xlfn.XLOOKUP($A3516,[3]【2026年03月度_全社】RFM客層一覧表データ!$A:$A,[3]【2026年03月度_全社】RFM客層一覧表データ!C:C,"",0)</f>
        <v/>
      </c>
      <c r="G3516" s="183" t="str">
        <f>_xlfn.XLOOKUP($A3516,[3]【2026年03月度_全社】RFM客層一覧表データ!$A:$A,[3]【2026年03月度_全社】RFM客層一覧表データ!D:D,"",0)</f>
        <v/>
      </c>
      <c r="H3516" s="183" t="str">
        <f>_xlfn.XLOOKUP($A3516,[3]【2026年03月度_全社】RFM客層一覧表データ!$A:$A,[3]【2026年03月度_全社】RFM客層一覧表データ!E:E,"",0)</f>
        <v/>
      </c>
      <c r="I3516" s="183" t="str">
        <f>_xlfn.XLOOKUP($A3516,[3]【2026年03月度_全社】RFM客層一覧表データ!$A:$A,[3]【2026年03月度_全社】RFM客層一覧表データ!F:F,"",0)</f>
        <v/>
      </c>
      <c r="J3516" s="183">
        <v>0</v>
      </c>
      <c r="K3516" s="183">
        <v>0</v>
      </c>
      <c r="L3516" s="183">
        <v>0</v>
      </c>
      <c r="M3516" s="183">
        <v>0</v>
      </c>
      <c r="N3516" s="183">
        <v>0</v>
      </c>
      <c r="O3516" s="183">
        <v>0</v>
      </c>
      <c r="P3516" s="183">
        <v>0</v>
      </c>
      <c r="Q3516" s="183">
        <v>0</v>
      </c>
      <c r="R3516" s="183">
        <v>0</v>
      </c>
      <c r="S3516" s="183">
        <v>0</v>
      </c>
      <c r="T3516" s="183">
        <v>0</v>
      </c>
      <c r="U3516" s="183">
        <v>0</v>
      </c>
      <c r="V3516" s="183">
        <v>0</v>
      </c>
      <c r="W3516" s="183">
        <v>0</v>
      </c>
      <c r="X3516" s="183">
        <v>0</v>
      </c>
      <c r="Y3516" s="183">
        <v>0</v>
      </c>
    </row>
    <row r="3517" spans="1:25" x14ac:dyDescent="0.2">
      <c r="A3517" s="184">
        <v>12615002</v>
      </c>
      <c r="B3517" s="183" t="str">
        <f>[1]店マスタ!B3516</f>
        <v>有限会社　鈴木電気店</v>
      </c>
      <c r="C3517" s="183">
        <v>1</v>
      </c>
      <c r="D3517" s="183">
        <v>1.5</v>
      </c>
      <c r="E3517" s="183" t="str">
        <f>_xlfn.XLOOKUP(A3517,[2]Sheet1!$R:$R,[2]Sheet1!$AB:$AB,"",0)</f>
        <v/>
      </c>
      <c r="F3517" s="183" t="str">
        <f>_xlfn.XLOOKUP($A3517,[3]【2026年03月度_全社】RFM客層一覧表データ!$A:$A,[3]【2026年03月度_全社】RFM客層一覧表データ!C:C,"",0)</f>
        <v/>
      </c>
      <c r="G3517" s="183" t="str">
        <f>_xlfn.XLOOKUP($A3517,[3]【2026年03月度_全社】RFM客層一覧表データ!$A:$A,[3]【2026年03月度_全社】RFM客層一覧表データ!D:D,"",0)</f>
        <v/>
      </c>
      <c r="H3517" s="183" t="str">
        <f>_xlfn.XLOOKUP($A3517,[3]【2026年03月度_全社】RFM客層一覧表データ!$A:$A,[3]【2026年03月度_全社】RFM客層一覧表データ!E:E,"",0)</f>
        <v/>
      </c>
      <c r="I3517" s="183" t="str">
        <f>_xlfn.XLOOKUP($A3517,[3]【2026年03月度_全社】RFM客層一覧表データ!$A:$A,[3]【2026年03月度_全社】RFM客層一覧表データ!F:F,"",0)</f>
        <v/>
      </c>
      <c r="J3517" s="183">
        <v>0</v>
      </c>
      <c r="K3517" s="183">
        <v>0</v>
      </c>
      <c r="L3517" s="183">
        <v>0</v>
      </c>
      <c r="M3517" s="183">
        <v>0</v>
      </c>
      <c r="N3517" s="183">
        <v>0</v>
      </c>
      <c r="O3517" s="183">
        <v>0</v>
      </c>
      <c r="P3517" s="183">
        <v>0</v>
      </c>
      <c r="Q3517" s="183">
        <v>0</v>
      </c>
      <c r="R3517" s="183">
        <v>0</v>
      </c>
      <c r="S3517" s="183">
        <v>0</v>
      </c>
      <c r="T3517" s="183">
        <v>0</v>
      </c>
      <c r="U3517" s="183">
        <v>0</v>
      </c>
      <c r="V3517" s="183">
        <v>0</v>
      </c>
      <c r="W3517" s="183">
        <v>0</v>
      </c>
      <c r="X3517" s="183">
        <v>0</v>
      </c>
      <c r="Y3517" s="183">
        <v>0</v>
      </c>
    </row>
    <row r="3518" spans="1:25" x14ac:dyDescent="0.2">
      <c r="A3518" s="184">
        <v>12615003</v>
      </c>
      <c r="B3518" s="183" t="str">
        <f>[1]店マスタ!B3517</f>
        <v>安井　デンキ</v>
      </c>
      <c r="C3518" s="183">
        <v>2.5</v>
      </c>
      <c r="D3518" s="183">
        <v>2.5</v>
      </c>
      <c r="E3518" s="183">
        <f>_xlfn.XLOOKUP(A3518,[2]Sheet1!$R:$R,[2]Sheet1!$AB:$AB,"",0)</f>
        <v>2.5</v>
      </c>
      <c r="F3518" s="183">
        <f>_xlfn.XLOOKUP($A3518,[3]【2026年03月度_全社】RFM客層一覧表データ!$A:$A,[3]【2026年03月度_全社】RFM客層一覧表データ!C:C,"",0)</f>
        <v>410</v>
      </c>
      <c r="G3518" s="183">
        <f>_xlfn.XLOOKUP($A3518,[3]【2026年03月度_全社】RFM客層一覧表データ!$A:$A,[3]【2026年03月度_全社】RFM客層一覧表データ!D:D,"",0)</f>
        <v>227</v>
      </c>
      <c r="H3518" s="183">
        <f>_xlfn.XLOOKUP($A3518,[3]【2026年03月度_全社】RFM客層一覧表データ!$A:$A,[3]【2026年03月度_全社】RFM客層一覧表データ!E:E,"",0)</f>
        <v>287</v>
      </c>
      <c r="I3518" s="183">
        <f>_xlfn.XLOOKUP($A3518,[3]【2026年03月度_全社】RFM客層一覧表データ!$A:$A,[3]【2026年03月度_全社】RFM客層一覧表データ!F:F,"",0)</f>
        <v>23</v>
      </c>
      <c r="J3518" s="183">
        <v>426</v>
      </c>
      <c r="K3518" s="183">
        <v>247</v>
      </c>
      <c r="L3518" s="183">
        <v>286</v>
      </c>
      <c r="M3518" s="183">
        <v>18</v>
      </c>
      <c r="N3518" s="183">
        <v>460</v>
      </c>
      <c r="O3518" s="183">
        <v>229</v>
      </c>
      <c r="P3518" s="183">
        <v>286</v>
      </c>
      <c r="Q3518" s="183">
        <v>30</v>
      </c>
      <c r="R3518" s="183">
        <v>455</v>
      </c>
      <c r="S3518" s="183">
        <v>246</v>
      </c>
      <c r="T3518" s="183">
        <v>276</v>
      </c>
      <c r="U3518" s="183">
        <v>36</v>
      </c>
      <c r="V3518" s="183">
        <v>469</v>
      </c>
      <c r="W3518" s="183">
        <v>250</v>
      </c>
      <c r="X3518" s="183">
        <v>271</v>
      </c>
      <c r="Y3518" s="183">
        <v>46</v>
      </c>
    </row>
    <row r="3519" spans="1:25" x14ac:dyDescent="0.2">
      <c r="A3519" s="184">
        <v>12615005</v>
      </c>
      <c r="B3519" s="183" t="str">
        <f>[1]店マスタ!B3518</f>
        <v>カミジ電機</v>
      </c>
      <c r="C3519" s="183">
        <v>1</v>
      </c>
      <c r="D3519" s="183">
        <v>1</v>
      </c>
      <c r="E3519" s="183">
        <f>_xlfn.XLOOKUP(A3519,[2]Sheet1!$R:$R,[2]Sheet1!$AB:$AB,"",0)</f>
        <v>1</v>
      </c>
      <c r="F3519" s="183">
        <f>_xlfn.XLOOKUP($A3519,[3]【2026年03月度_全社】RFM客層一覧表データ!$A:$A,[3]【2026年03月度_全社】RFM客層一覧表データ!C:C,"",0)</f>
        <v>269</v>
      </c>
      <c r="G3519" s="183">
        <f>_xlfn.XLOOKUP($A3519,[3]【2026年03月度_全社】RFM客層一覧表データ!$A:$A,[3]【2026年03月度_全社】RFM客層一覧表データ!D:D,"",0)</f>
        <v>111</v>
      </c>
      <c r="H3519" s="183">
        <f>_xlfn.XLOOKUP($A3519,[3]【2026年03月度_全社】RFM客層一覧表データ!$A:$A,[3]【2026年03月度_全社】RFM客層一覧表データ!E:E,"",0)</f>
        <v>141</v>
      </c>
      <c r="I3519" s="183">
        <f>_xlfn.XLOOKUP($A3519,[3]【2026年03月度_全社】RFM客層一覧表データ!$A:$A,[3]【2026年03月度_全社】RFM客層一覧表データ!F:F,"",0)</f>
        <v>19</v>
      </c>
      <c r="J3519" s="183">
        <v>272</v>
      </c>
      <c r="K3519" s="183">
        <v>122</v>
      </c>
      <c r="L3519" s="183">
        <v>147</v>
      </c>
      <c r="M3519" s="183">
        <v>15</v>
      </c>
      <c r="N3519" s="183">
        <v>270</v>
      </c>
      <c r="O3519" s="183">
        <v>119</v>
      </c>
      <c r="P3519" s="183">
        <v>148</v>
      </c>
      <c r="Q3519" s="183">
        <v>16</v>
      </c>
      <c r="R3519" s="183">
        <v>282</v>
      </c>
      <c r="S3519" s="183">
        <v>120</v>
      </c>
      <c r="T3519" s="183">
        <v>157</v>
      </c>
      <c r="U3519" s="183">
        <v>13</v>
      </c>
      <c r="V3519" s="183">
        <v>279</v>
      </c>
      <c r="W3519" s="183">
        <v>119</v>
      </c>
      <c r="X3519" s="183">
        <v>162</v>
      </c>
      <c r="Y3519" s="183">
        <v>23</v>
      </c>
    </row>
    <row r="3520" spans="1:25" x14ac:dyDescent="0.2">
      <c r="A3520" s="184">
        <v>12615008</v>
      </c>
      <c r="B3520" s="183" t="str">
        <f>[1]店マスタ!B3519</f>
        <v>ムラマツ　デンキ</v>
      </c>
      <c r="C3520" s="183">
        <v>1.5</v>
      </c>
      <c r="D3520" s="183">
        <v>1.5</v>
      </c>
      <c r="E3520" s="183">
        <f>_xlfn.XLOOKUP(A3520,[2]Sheet1!$R:$R,[2]Sheet1!$AB:$AB,"",0)</f>
        <v>1.5</v>
      </c>
      <c r="F3520" s="183">
        <f>_xlfn.XLOOKUP($A3520,[3]【2026年03月度_全社】RFM客層一覧表データ!$A:$A,[3]【2026年03月度_全社】RFM客層一覧表データ!C:C,"",0)</f>
        <v>377</v>
      </c>
      <c r="G3520" s="183">
        <f>_xlfn.XLOOKUP($A3520,[3]【2026年03月度_全社】RFM客層一覧表データ!$A:$A,[3]【2026年03月度_全社】RFM客層一覧表データ!D:D,"",0)</f>
        <v>122</v>
      </c>
      <c r="H3520" s="183">
        <f>_xlfn.XLOOKUP($A3520,[3]【2026年03月度_全社】RFM客層一覧表データ!$A:$A,[3]【2026年03月度_全社】RFM客層一覧表データ!E:E,"",0)</f>
        <v>165</v>
      </c>
      <c r="I3520" s="183">
        <f>_xlfn.XLOOKUP($A3520,[3]【2026年03月度_全社】RFM客層一覧表データ!$A:$A,[3]【2026年03月度_全社】RFM客層一覧表データ!F:F,"",0)</f>
        <v>21</v>
      </c>
      <c r="J3520" s="183">
        <v>390</v>
      </c>
      <c r="K3520" s="183">
        <v>141</v>
      </c>
      <c r="L3520" s="183">
        <v>164</v>
      </c>
      <c r="M3520" s="183">
        <v>27</v>
      </c>
      <c r="N3520" s="183">
        <v>392</v>
      </c>
      <c r="O3520" s="183">
        <v>142</v>
      </c>
      <c r="P3520" s="183">
        <v>166</v>
      </c>
      <c r="Q3520" s="183">
        <v>32</v>
      </c>
      <c r="R3520" s="183">
        <v>389</v>
      </c>
      <c r="S3520" s="183">
        <v>134</v>
      </c>
      <c r="T3520" s="183">
        <v>179</v>
      </c>
      <c r="U3520" s="183">
        <v>22</v>
      </c>
      <c r="V3520" s="183">
        <v>394</v>
      </c>
      <c r="W3520" s="183">
        <v>149</v>
      </c>
      <c r="X3520" s="183">
        <v>181</v>
      </c>
      <c r="Y3520" s="183">
        <v>36</v>
      </c>
    </row>
    <row r="3521" spans="1:25" x14ac:dyDescent="0.2">
      <c r="A3521" s="184">
        <v>12615010</v>
      </c>
      <c r="B3521" s="183" t="str">
        <f>[1]店マスタ!B3520</f>
        <v>長岡ムセン</v>
      </c>
      <c r="C3521" s="183">
        <v>1.5</v>
      </c>
      <c r="D3521" s="183">
        <v>1.5</v>
      </c>
      <c r="E3521" s="183" t="str">
        <f>_xlfn.XLOOKUP(A3521,[2]Sheet1!$R:$R,[2]Sheet1!$AB:$AB,"",0)</f>
        <v/>
      </c>
      <c r="F3521" s="183" t="str">
        <f>_xlfn.XLOOKUP($A3521,[3]【2026年03月度_全社】RFM客層一覧表データ!$A:$A,[3]【2026年03月度_全社】RFM客層一覧表データ!C:C,"",0)</f>
        <v/>
      </c>
      <c r="G3521" s="183" t="str">
        <f>_xlfn.XLOOKUP($A3521,[3]【2026年03月度_全社】RFM客層一覧表データ!$A:$A,[3]【2026年03月度_全社】RFM客層一覧表データ!D:D,"",0)</f>
        <v/>
      </c>
      <c r="H3521" s="183" t="str">
        <f>_xlfn.XLOOKUP($A3521,[3]【2026年03月度_全社】RFM客層一覧表データ!$A:$A,[3]【2026年03月度_全社】RFM客層一覧表データ!E:E,"",0)</f>
        <v/>
      </c>
      <c r="I3521" s="183" t="str">
        <f>_xlfn.XLOOKUP($A3521,[3]【2026年03月度_全社】RFM客層一覧表データ!$A:$A,[3]【2026年03月度_全社】RFM客層一覧表データ!F:F,"",0)</f>
        <v/>
      </c>
      <c r="J3521" s="183">
        <v>0</v>
      </c>
      <c r="K3521" s="183">
        <v>0</v>
      </c>
      <c r="L3521" s="183">
        <v>0</v>
      </c>
      <c r="M3521" s="183">
        <v>0</v>
      </c>
      <c r="N3521" s="183">
        <v>0</v>
      </c>
      <c r="O3521" s="183">
        <v>0</v>
      </c>
      <c r="P3521" s="183">
        <v>0</v>
      </c>
      <c r="Q3521" s="183">
        <v>0</v>
      </c>
      <c r="R3521" s="183">
        <v>0</v>
      </c>
      <c r="S3521" s="183">
        <v>0</v>
      </c>
      <c r="T3521" s="183">
        <v>0</v>
      </c>
      <c r="U3521" s="183">
        <v>0</v>
      </c>
      <c r="V3521" s="183">
        <v>0</v>
      </c>
      <c r="W3521" s="183">
        <v>0</v>
      </c>
      <c r="X3521" s="183">
        <v>0</v>
      </c>
      <c r="Y3521" s="183">
        <v>0</v>
      </c>
    </row>
    <row r="3522" spans="1:25" x14ac:dyDescent="0.2">
      <c r="A3522" s="184">
        <v>12615011</v>
      </c>
      <c r="B3522" s="183" t="str">
        <f>[1]店マスタ!B3521</f>
        <v>株式会社　小野デンキ長岡店</v>
      </c>
      <c r="C3522" s="183">
        <v>3.5</v>
      </c>
      <c r="D3522" s="183">
        <v>3.5</v>
      </c>
      <c r="E3522" s="183">
        <f>_xlfn.XLOOKUP(A3522,[2]Sheet1!$R:$R,[2]Sheet1!$AB:$AB,"",0)</f>
        <v>3.5</v>
      </c>
      <c r="F3522" s="183" t="str">
        <f>_xlfn.XLOOKUP($A3522,[3]【2026年03月度_全社】RFM客層一覧表データ!$A:$A,[3]【2026年03月度_全社】RFM客層一覧表データ!C:C,"",0)</f>
        <v/>
      </c>
      <c r="G3522" s="183" t="str">
        <f>_xlfn.XLOOKUP($A3522,[3]【2026年03月度_全社】RFM客層一覧表データ!$A:$A,[3]【2026年03月度_全社】RFM客層一覧表データ!D:D,"",0)</f>
        <v/>
      </c>
      <c r="H3522" s="183" t="str">
        <f>_xlfn.XLOOKUP($A3522,[3]【2026年03月度_全社】RFM客層一覧表データ!$A:$A,[3]【2026年03月度_全社】RFM客層一覧表データ!E:E,"",0)</f>
        <v/>
      </c>
      <c r="I3522" s="183" t="str">
        <f>_xlfn.XLOOKUP($A3522,[3]【2026年03月度_全社】RFM客層一覧表データ!$A:$A,[3]【2026年03月度_全社】RFM客層一覧表データ!F:F,"",0)</f>
        <v/>
      </c>
      <c r="J3522" s="183">
        <v>0</v>
      </c>
      <c r="K3522" s="183">
        <v>0</v>
      </c>
      <c r="L3522" s="183">
        <v>0</v>
      </c>
      <c r="M3522" s="183">
        <v>0</v>
      </c>
      <c r="N3522" s="183">
        <v>0</v>
      </c>
      <c r="O3522" s="183">
        <v>0</v>
      </c>
      <c r="P3522" s="183">
        <v>0</v>
      </c>
      <c r="Q3522" s="183">
        <v>0</v>
      </c>
      <c r="R3522" s="183">
        <v>0</v>
      </c>
      <c r="S3522" s="183">
        <v>0</v>
      </c>
      <c r="T3522" s="183">
        <v>0</v>
      </c>
      <c r="U3522" s="183">
        <v>0</v>
      </c>
      <c r="V3522" s="183">
        <v>0</v>
      </c>
      <c r="W3522" s="183">
        <v>0</v>
      </c>
      <c r="X3522" s="183">
        <v>0</v>
      </c>
      <c r="Y3522" s="183">
        <v>0</v>
      </c>
    </row>
    <row r="3523" spans="1:25" x14ac:dyDescent="0.2">
      <c r="A3523" s="184">
        <v>12615037</v>
      </c>
      <c r="B3523" s="183" t="str">
        <f>[1]店マスタ!B3522</f>
        <v>てくのハウスＭＡＫＩＮＯ乙訓店</v>
      </c>
      <c r="C3523" s="183">
        <v>5.5</v>
      </c>
      <c r="D3523" s="183">
        <v>4</v>
      </c>
      <c r="E3523" s="183">
        <f>_xlfn.XLOOKUP(A3523,[2]Sheet1!$R:$R,[2]Sheet1!$AB:$AB,"",0)</f>
        <v>4</v>
      </c>
      <c r="F3523" s="183" t="str">
        <f>_xlfn.XLOOKUP($A3523,[3]【2026年03月度_全社】RFM客層一覧表データ!$A:$A,[3]【2026年03月度_全社】RFM客層一覧表データ!C:C,"",0)</f>
        <v/>
      </c>
      <c r="G3523" s="183" t="str">
        <f>_xlfn.XLOOKUP($A3523,[3]【2026年03月度_全社】RFM客層一覧表データ!$A:$A,[3]【2026年03月度_全社】RFM客層一覧表データ!D:D,"",0)</f>
        <v/>
      </c>
      <c r="H3523" s="183" t="str">
        <f>_xlfn.XLOOKUP($A3523,[3]【2026年03月度_全社】RFM客層一覧表データ!$A:$A,[3]【2026年03月度_全社】RFM客層一覧表データ!E:E,"",0)</f>
        <v/>
      </c>
      <c r="I3523" s="183" t="str">
        <f>_xlfn.XLOOKUP($A3523,[3]【2026年03月度_全社】RFM客層一覧表データ!$A:$A,[3]【2026年03月度_全社】RFM客層一覧表データ!F:F,"",0)</f>
        <v/>
      </c>
      <c r="J3523" s="183">
        <v>0</v>
      </c>
      <c r="K3523" s="183">
        <v>0</v>
      </c>
      <c r="L3523" s="183">
        <v>0</v>
      </c>
      <c r="M3523" s="183">
        <v>0</v>
      </c>
      <c r="N3523" s="183">
        <v>0</v>
      </c>
      <c r="O3523" s="183">
        <v>0</v>
      </c>
      <c r="P3523" s="183">
        <v>0</v>
      </c>
      <c r="Q3523" s="183">
        <v>0</v>
      </c>
      <c r="R3523" s="183">
        <v>0</v>
      </c>
      <c r="S3523" s="183">
        <v>0</v>
      </c>
      <c r="T3523" s="183">
        <v>0</v>
      </c>
      <c r="U3523" s="183">
        <v>0</v>
      </c>
      <c r="V3523" s="183">
        <v>0</v>
      </c>
      <c r="W3523" s="183">
        <v>0</v>
      </c>
      <c r="X3523" s="183">
        <v>0</v>
      </c>
      <c r="Y3523" s="183">
        <v>0</v>
      </c>
    </row>
    <row r="3524" spans="1:25" x14ac:dyDescent="0.2">
      <c r="A3524" s="184">
        <v>12617001</v>
      </c>
      <c r="B3524" s="183" t="str">
        <f>[1]店マスタ!B3523</f>
        <v>株式会社　小野　デンキ</v>
      </c>
      <c r="C3524" s="183">
        <v>3</v>
      </c>
      <c r="D3524" s="183">
        <v>3</v>
      </c>
      <c r="E3524" s="183">
        <f>_xlfn.XLOOKUP(A3524,[2]Sheet1!$R:$R,[2]Sheet1!$AB:$AB,"",0)</f>
        <v>2.5</v>
      </c>
      <c r="F3524" s="183">
        <f>_xlfn.XLOOKUP($A3524,[3]【2026年03月度_全社】RFM客層一覧表データ!$A:$A,[3]【2026年03月度_全社】RFM客層一覧表データ!C:C,"",0)</f>
        <v>916</v>
      </c>
      <c r="G3524" s="183">
        <f>_xlfn.XLOOKUP($A3524,[3]【2026年03月度_全社】RFM客層一覧表データ!$A:$A,[3]【2026年03月度_全社】RFM客層一覧表データ!D:D,"",0)</f>
        <v>339</v>
      </c>
      <c r="H3524" s="183">
        <f>_xlfn.XLOOKUP($A3524,[3]【2026年03月度_全社】RFM客層一覧表データ!$A:$A,[3]【2026年03月度_全社】RFM客層一覧表データ!E:E,"",0)</f>
        <v>364</v>
      </c>
      <c r="I3524" s="183">
        <f>_xlfn.XLOOKUP($A3524,[3]【2026年03月度_全社】RFM客層一覧表データ!$A:$A,[3]【2026年03月度_全社】RFM客層一覧表データ!F:F,"",0)</f>
        <v>68</v>
      </c>
      <c r="J3524" s="183">
        <v>984</v>
      </c>
      <c r="K3524" s="183">
        <v>356</v>
      </c>
      <c r="L3524" s="183">
        <v>369</v>
      </c>
      <c r="M3524" s="183">
        <v>77</v>
      </c>
      <c r="N3524" s="183">
        <v>1023</v>
      </c>
      <c r="O3524" s="183">
        <v>359</v>
      </c>
      <c r="P3524" s="183">
        <v>391</v>
      </c>
      <c r="Q3524" s="183">
        <v>64</v>
      </c>
      <c r="R3524" s="183">
        <v>1102</v>
      </c>
      <c r="S3524" s="183">
        <v>411</v>
      </c>
      <c r="T3524" s="183">
        <v>409</v>
      </c>
      <c r="U3524" s="183">
        <v>94</v>
      </c>
      <c r="V3524" s="183">
        <v>1145</v>
      </c>
      <c r="W3524" s="183">
        <v>397</v>
      </c>
      <c r="X3524" s="183">
        <v>432</v>
      </c>
      <c r="Y3524" s="183">
        <v>77</v>
      </c>
    </row>
    <row r="3525" spans="1:25" x14ac:dyDescent="0.2">
      <c r="A3525" s="184">
        <v>12617019</v>
      </c>
      <c r="B3525" s="183" t="str">
        <f>[1]店マスタ!B3524</f>
        <v>とよしまでんき</v>
      </c>
      <c r="C3525" s="183">
        <v>1.5</v>
      </c>
      <c r="D3525" s="183">
        <v>1.5</v>
      </c>
      <c r="E3525" s="183">
        <f>_xlfn.XLOOKUP(A3525,[2]Sheet1!$R:$R,[2]Sheet1!$AB:$AB,"",0)</f>
        <v>1.5</v>
      </c>
      <c r="F3525" s="183">
        <f>_xlfn.XLOOKUP($A3525,[3]【2026年03月度_全社】RFM客層一覧表データ!$A:$A,[3]【2026年03月度_全社】RFM客層一覧表データ!C:C,"",0)</f>
        <v>506</v>
      </c>
      <c r="G3525" s="183">
        <f>_xlfn.XLOOKUP($A3525,[3]【2026年03月度_全社】RFM客層一覧表データ!$A:$A,[3]【2026年03月度_全社】RFM客層一覧表データ!D:D,"",0)</f>
        <v>178</v>
      </c>
      <c r="H3525" s="183">
        <f>_xlfn.XLOOKUP($A3525,[3]【2026年03月度_全社】RFM客層一覧表データ!$A:$A,[3]【2026年03月度_全社】RFM客層一覧表データ!E:E,"",0)</f>
        <v>215</v>
      </c>
      <c r="I3525" s="183">
        <f>_xlfn.XLOOKUP($A3525,[3]【2026年03月度_全社】RFM客層一覧表データ!$A:$A,[3]【2026年03月度_全社】RFM客層一覧表データ!F:F,"",0)</f>
        <v>39</v>
      </c>
      <c r="J3525" s="183">
        <v>545</v>
      </c>
      <c r="K3525" s="183">
        <v>153</v>
      </c>
      <c r="L3525" s="183">
        <v>233</v>
      </c>
      <c r="M3525" s="183">
        <v>33</v>
      </c>
      <c r="N3525" s="183">
        <v>577</v>
      </c>
      <c r="O3525" s="183">
        <v>153</v>
      </c>
      <c r="P3525" s="183">
        <v>255</v>
      </c>
      <c r="Q3525" s="183">
        <v>25</v>
      </c>
      <c r="R3525" s="183">
        <v>624</v>
      </c>
      <c r="S3525" s="183">
        <v>208</v>
      </c>
      <c r="T3525" s="183">
        <v>278</v>
      </c>
      <c r="U3525" s="183">
        <v>39</v>
      </c>
      <c r="V3525" s="183">
        <v>644</v>
      </c>
      <c r="W3525" s="183">
        <v>235</v>
      </c>
      <c r="X3525" s="183">
        <v>292</v>
      </c>
      <c r="Y3525" s="183">
        <v>34</v>
      </c>
    </row>
    <row r="3526" spans="1:25" x14ac:dyDescent="0.2">
      <c r="A3526" s="184">
        <v>12617020</v>
      </c>
      <c r="B3526" s="183" t="str">
        <f>[1]店マスタ!B3525</f>
        <v>山中電気　株式会社</v>
      </c>
      <c r="C3526" s="183">
        <v>2</v>
      </c>
      <c r="D3526" s="183">
        <v>2</v>
      </c>
      <c r="E3526" s="183">
        <f>_xlfn.XLOOKUP(A3526,[2]Sheet1!$R:$R,[2]Sheet1!$AB:$AB,"",0)</f>
        <v>2</v>
      </c>
      <c r="F3526" s="183" t="str">
        <f>_xlfn.XLOOKUP($A3526,[3]【2026年03月度_全社】RFM客層一覧表データ!$A:$A,[3]【2026年03月度_全社】RFM客層一覧表データ!C:C,"",0)</f>
        <v/>
      </c>
      <c r="G3526" s="183" t="str">
        <f>_xlfn.XLOOKUP($A3526,[3]【2026年03月度_全社】RFM客層一覧表データ!$A:$A,[3]【2026年03月度_全社】RFM客層一覧表データ!D:D,"",0)</f>
        <v/>
      </c>
      <c r="H3526" s="183" t="str">
        <f>_xlfn.XLOOKUP($A3526,[3]【2026年03月度_全社】RFM客層一覧表データ!$A:$A,[3]【2026年03月度_全社】RFM客層一覧表データ!E:E,"",0)</f>
        <v/>
      </c>
      <c r="I3526" s="183" t="str">
        <f>_xlfn.XLOOKUP($A3526,[3]【2026年03月度_全社】RFM客層一覧表データ!$A:$A,[3]【2026年03月度_全社】RFM客層一覧表データ!F:F,"",0)</f>
        <v/>
      </c>
      <c r="J3526" s="183">
        <v>0</v>
      </c>
      <c r="K3526" s="183">
        <v>0</v>
      </c>
      <c r="L3526" s="183">
        <v>0</v>
      </c>
      <c r="M3526" s="183">
        <v>0</v>
      </c>
      <c r="N3526" s="183">
        <v>0</v>
      </c>
      <c r="O3526" s="183">
        <v>0</v>
      </c>
      <c r="P3526" s="183">
        <v>0</v>
      </c>
      <c r="Q3526" s="183">
        <v>0</v>
      </c>
      <c r="R3526" s="183">
        <v>0</v>
      </c>
      <c r="S3526" s="183">
        <v>0</v>
      </c>
      <c r="T3526" s="183">
        <v>0</v>
      </c>
      <c r="U3526" s="183">
        <v>0</v>
      </c>
      <c r="V3526" s="183">
        <v>0</v>
      </c>
      <c r="W3526" s="183">
        <v>0</v>
      </c>
      <c r="X3526" s="183">
        <v>0</v>
      </c>
      <c r="Y3526" s="183">
        <v>0</v>
      </c>
    </row>
    <row r="3527" spans="1:25" x14ac:dyDescent="0.2">
      <c r="A3527" s="184">
        <v>12617021</v>
      </c>
      <c r="B3527" s="183" t="str">
        <f>[1]店マスタ!B3526</f>
        <v>都らいぶ　ＨＡＲＡＤＡ</v>
      </c>
      <c r="C3527" s="183">
        <v>3</v>
      </c>
      <c r="D3527" s="183">
        <v>2.5</v>
      </c>
      <c r="E3527" s="183">
        <f>_xlfn.XLOOKUP(A3527,[2]Sheet1!$R:$R,[2]Sheet1!$AB:$AB,"",0)</f>
        <v>3</v>
      </c>
      <c r="F3527" s="183">
        <f>_xlfn.XLOOKUP($A3527,[3]【2026年03月度_全社】RFM客層一覧表データ!$A:$A,[3]【2026年03月度_全社】RFM客層一覧表データ!C:C,"",0)</f>
        <v>228</v>
      </c>
      <c r="G3527" s="183">
        <f>_xlfn.XLOOKUP($A3527,[3]【2026年03月度_全社】RFM客層一覧表データ!$A:$A,[3]【2026年03月度_全社】RFM客層一覧表データ!D:D,"",0)</f>
        <v>95</v>
      </c>
      <c r="H3527" s="183">
        <f>_xlfn.XLOOKUP($A3527,[3]【2026年03月度_全社】RFM客層一覧表データ!$A:$A,[3]【2026年03月度_全社】RFM客層一覧表データ!E:E,"",0)</f>
        <v>127</v>
      </c>
      <c r="I3527" s="183">
        <f>_xlfn.XLOOKUP($A3527,[3]【2026年03月度_全社】RFM客層一覧表データ!$A:$A,[3]【2026年03月度_全社】RFM客層一覧表データ!F:F,"",0)</f>
        <v>9</v>
      </c>
      <c r="J3527" s="183">
        <v>235</v>
      </c>
      <c r="K3527" s="183">
        <v>97</v>
      </c>
      <c r="L3527" s="183">
        <v>145</v>
      </c>
      <c r="M3527" s="183">
        <v>12</v>
      </c>
      <c r="N3527" s="183">
        <v>237</v>
      </c>
      <c r="O3527" s="183">
        <v>95</v>
      </c>
      <c r="P3527" s="183">
        <v>149</v>
      </c>
      <c r="Q3527" s="183">
        <v>10</v>
      </c>
      <c r="R3527" s="183">
        <v>245</v>
      </c>
      <c r="S3527" s="183">
        <v>108</v>
      </c>
      <c r="T3527" s="183">
        <v>147</v>
      </c>
      <c r="U3527" s="183">
        <v>8</v>
      </c>
      <c r="V3527" s="183">
        <v>268</v>
      </c>
      <c r="W3527" s="183">
        <v>108</v>
      </c>
      <c r="X3527" s="183">
        <v>151</v>
      </c>
      <c r="Y3527" s="183">
        <v>10</v>
      </c>
    </row>
    <row r="3528" spans="1:25" x14ac:dyDescent="0.2">
      <c r="A3528" s="184">
        <v>12617029</v>
      </c>
      <c r="B3528" s="183" t="str">
        <f>[1]店マスタ!B3527</f>
        <v>アクティブうちだ</v>
      </c>
      <c r="C3528" s="183">
        <v>3.5</v>
      </c>
      <c r="D3528" s="183">
        <v>3.5</v>
      </c>
      <c r="E3528" s="183">
        <f>_xlfn.XLOOKUP(A3528,[2]Sheet1!$R:$R,[2]Sheet1!$AB:$AB,"",0)</f>
        <v>3.5</v>
      </c>
      <c r="F3528" s="183" t="str">
        <f>_xlfn.XLOOKUP($A3528,[3]【2026年03月度_全社】RFM客層一覧表データ!$A:$A,[3]【2026年03月度_全社】RFM客層一覧表データ!C:C,"",0)</f>
        <v/>
      </c>
      <c r="G3528" s="183" t="str">
        <f>_xlfn.XLOOKUP($A3528,[3]【2026年03月度_全社】RFM客層一覧表データ!$A:$A,[3]【2026年03月度_全社】RFM客層一覧表データ!D:D,"",0)</f>
        <v/>
      </c>
      <c r="H3528" s="183" t="str">
        <f>_xlfn.XLOOKUP($A3528,[3]【2026年03月度_全社】RFM客層一覧表データ!$A:$A,[3]【2026年03月度_全社】RFM客層一覧表データ!E:E,"",0)</f>
        <v/>
      </c>
      <c r="I3528" s="183" t="str">
        <f>_xlfn.XLOOKUP($A3528,[3]【2026年03月度_全社】RFM客層一覧表データ!$A:$A,[3]【2026年03月度_全社】RFM客層一覧表データ!F:F,"",0)</f>
        <v/>
      </c>
      <c r="J3528" s="183">
        <v>0</v>
      </c>
      <c r="K3528" s="183">
        <v>0</v>
      </c>
      <c r="L3528" s="183">
        <v>0</v>
      </c>
      <c r="M3528" s="183">
        <v>0</v>
      </c>
      <c r="N3528" s="183">
        <v>0</v>
      </c>
      <c r="O3528" s="183">
        <v>0</v>
      </c>
      <c r="P3528" s="183">
        <v>0</v>
      </c>
      <c r="Q3528" s="183">
        <v>0</v>
      </c>
      <c r="R3528" s="183">
        <v>0</v>
      </c>
      <c r="S3528" s="183">
        <v>0</v>
      </c>
      <c r="T3528" s="183">
        <v>0</v>
      </c>
      <c r="U3528" s="183">
        <v>0</v>
      </c>
      <c r="V3528" s="183">
        <v>0</v>
      </c>
      <c r="W3528" s="183">
        <v>0</v>
      </c>
      <c r="X3528" s="183">
        <v>0</v>
      </c>
      <c r="Y3528" s="183">
        <v>0</v>
      </c>
    </row>
    <row r="3529" spans="1:25" x14ac:dyDescent="0.2">
      <c r="A3529" s="184">
        <v>12617034</v>
      </c>
      <c r="B3529" s="183" t="str">
        <f>[1]店マスタ!B3528</f>
        <v>土山電機　醍醐店</v>
      </c>
      <c r="C3529" s="183">
        <v>3.5</v>
      </c>
      <c r="D3529" s="183">
        <v>3.5</v>
      </c>
      <c r="E3529" s="183">
        <f>_xlfn.XLOOKUP(A3529,[2]Sheet1!$R:$R,[2]Sheet1!$AB:$AB,"",0)</f>
        <v>3.5</v>
      </c>
      <c r="F3529" s="183">
        <f>_xlfn.XLOOKUP($A3529,[3]【2026年03月度_全社】RFM客層一覧表データ!$A:$A,[3]【2026年03月度_全社】RFM客層一覧表データ!C:C,"",0)</f>
        <v>747</v>
      </c>
      <c r="G3529" s="183">
        <f>_xlfn.XLOOKUP($A3529,[3]【2026年03月度_全社】RFM客層一覧表データ!$A:$A,[3]【2026年03月度_全社】RFM客層一覧表データ!D:D,"",0)</f>
        <v>322</v>
      </c>
      <c r="H3529" s="183">
        <f>_xlfn.XLOOKUP($A3529,[3]【2026年03月度_全社】RFM客層一覧表データ!$A:$A,[3]【2026年03月度_全社】RFM客層一覧表データ!E:E,"",0)</f>
        <v>422</v>
      </c>
      <c r="I3529" s="183">
        <f>_xlfn.XLOOKUP($A3529,[3]【2026年03月度_全社】RFM客層一覧表データ!$A:$A,[3]【2026年03月度_全社】RFM客層一覧表データ!F:F,"",0)</f>
        <v>51</v>
      </c>
      <c r="J3529" s="183">
        <v>771</v>
      </c>
      <c r="K3529" s="183">
        <v>333</v>
      </c>
      <c r="L3529" s="183">
        <v>439</v>
      </c>
      <c r="M3529" s="183">
        <v>41</v>
      </c>
      <c r="N3529" s="183">
        <v>826</v>
      </c>
      <c r="O3529" s="183">
        <v>363</v>
      </c>
      <c r="P3529" s="183">
        <v>461</v>
      </c>
      <c r="Q3529" s="183">
        <v>59</v>
      </c>
      <c r="R3529" s="183">
        <v>892</v>
      </c>
      <c r="S3529" s="183">
        <v>344</v>
      </c>
      <c r="T3529" s="183">
        <v>483</v>
      </c>
      <c r="U3529" s="183">
        <v>60</v>
      </c>
      <c r="V3529" s="183">
        <v>949</v>
      </c>
      <c r="W3529" s="183">
        <v>377</v>
      </c>
      <c r="X3529" s="183">
        <v>508</v>
      </c>
      <c r="Y3529" s="183">
        <v>113</v>
      </c>
    </row>
    <row r="3530" spans="1:25" x14ac:dyDescent="0.2">
      <c r="A3530" s="184">
        <v>12617060</v>
      </c>
      <c r="B3530" s="183" t="str">
        <f>[1]店マスタ!B3529</f>
        <v>ワダ電器</v>
      </c>
      <c r="C3530" s="183">
        <v>1</v>
      </c>
      <c r="D3530" s="183">
        <v>1.5</v>
      </c>
      <c r="E3530" s="183" t="str">
        <f>_xlfn.XLOOKUP(A3530,[2]Sheet1!$R:$R,[2]Sheet1!$AB:$AB,"",0)</f>
        <v/>
      </c>
      <c r="F3530" s="183" t="str">
        <f>_xlfn.XLOOKUP($A3530,[3]【2026年03月度_全社】RFM客層一覧表データ!$A:$A,[3]【2026年03月度_全社】RFM客層一覧表データ!C:C,"",0)</f>
        <v/>
      </c>
      <c r="G3530" s="183" t="str">
        <f>_xlfn.XLOOKUP($A3530,[3]【2026年03月度_全社】RFM客層一覧表データ!$A:$A,[3]【2026年03月度_全社】RFM客層一覧表データ!D:D,"",0)</f>
        <v/>
      </c>
      <c r="H3530" s="183" t="str">
        <f>_xlfn.XLOOKUP($A3530,[3]【2026年03月度_全社】RFM客層一覧表データ!$A:$A,[3]【2026年03月度_全社】RFM客層一覧表データ!E:E,"",0)</f>
        <v/>
      </c>
      <c r="I3530" s="183" t="str">
        <f>_xlfn.XLOOKUP($A3530,[3]【2026年03月度_全社】RFM客層一覧表データ!$A:$A,[3]【2026年03月度_全社】RFM客層一覧表データ!F:F,"",0)</f>
        <v/>
      </c>
      <c r="J3530" s="183">
        <v>0</v>
      </c>
      <c r="K3530" s="183">
        <v>0</v>
      </c>
      <c r="L3530" s="183">
        <v>0</v>
      </c>
      <c r="M3530" s="183">
        <v>0</v>
      </c>
      <c r="N3530" s="183">
        <v>0</v>
      </c>
      <c r="O3530" s="183">
        <v>0</v>
      </c>
      <c r="P3530" s="183">
        <v>0</v>
      </c>
      <c r="Q3530" s="183">
        <v>0</v>
      </c>
      <c r="R3530" s="183">
        <v>0</v>
      </c>
      <c r="S3530" s="183">
        <v>0</v>
      </c>
      <c r="T3530" s="183">
        <v>0</v>
      </c>
      <c r="U3530" s="183">
        <v>0</v>
      </c>
      <c r="V3530" s="183">
        <v>0</v>
      </c>
      <c r="W3530" s="183">
        <v>0</v>
      </c>
      <c r="X3530" s="183">
        <v>0</v>
      </c>
      <c r="Y3530" s="183">
        <v>0</v>
      </c>
    </row>
    <row r="3531" spans="1:25" x14ac:dyDescent="0.2">
      <c r="A3531" s="184">
        <v>12617064</v>
      </c>
      <c r="B3531" s="183" t="str">
        <f>[1]店マスタ!B3530</f>
        <v>富永　電化</v>
      </c>
      <c r="C3531" s="183">
        <v>1.5</v>
      </c>
      <c r="D3531" s="183">
        <v>1.5</v>
      </c>
      <c r="E3531" s="183" t="str">
        <f>_xlfn.XLOOKUP(A3531,[2]Sheet1!$R:$R,[2]Sheet1!$AB:$AB,"",0)</f>
        <v/>
      </c>
      <c r="F3531" s="183" t="str">
        <f>_xlfn.XLOOKUP($A3531,[3]【2026年03月度_全社】RFM客層一覧表データ!$A:$A,[3]【2026年03月度_全社】RFM客層一覧表データ!C:C,"",0)</f>
        <v/>
      </c>
      <c r="G3531" s="183" t="str">
        <f>_xlfn.XLOOKUP($A3531,[3]【2026年03月度_全社】RFM客層一覧表データ!$A:$A,[3]【2026年03月度_全社】RFM客層一覧表データ!D:D,"",0)</f>
        <v/>
      </c>
      <c r="H3531" s="183" t="str">
        <f>_xlfn.XLOOKUP($A3531,[3]【2026年03月度_全社】RFM客層一覧表データ!$A:$A,[3]【2026年03月度_全社】RFM客層一覧表データ!E:E,"",0)</f>
        <v/>
      </c>
      <c r="I3531" s="183" t="str">
        <f>_xlfn.XLOOKUP($A3531,[3]【2026年03月度_全社】RFM客層一覧表データ!$A:$A,[3]【2026年03月度_全社】RFM客層一覧表データ!F:F,"",0)</f>
        <v/>
      </c>
      <c r="J3531" s="183">
        <v>0</v>
      </c>
      <c r="K3531" s="183">
        <v>0</v>
      </c>
      <c r="L3531" s="183">
        <v>0</v>
      </c>
      <c r="M3531" s="183">
        <v>0</v>
      </c>
      <c r="N3531" s="183">
        <v>0</v>
      </c>
      <c r="O3531" s="183">
        <v>0</v>
      </c>
      <c r="P3531" s="183">
        <v>0</v>
      </c>
      <c r="Q3531" s="183">
        <v>0</v>
      </c>
      <c r="R3531" s="183">
        <v>0</v>
      </c>
      <c r="S3531" s="183">
        <v>0</v>
      </c>
      <c r="T3531" s="183">
        <v>0</v>
      </c>
      <c r="U3531" s="183">
        <v>0</v>
      </c>
      <c r="V3531" s="183">
        <v>0</v>
      </c>
      <c r="W3531" s="183">
        <v>0</v>
      </c>
      <c r="X3531" s="183">
        <v>0</v>
      </c>
      <c r="Y3531" s="183">
        <v>0</v>
      </c>
    </row>
    <row r="3532" spans="1:25" x14ac:dyDescent="0.2">
      <c r="A3532" s="184">
        <v>12617072</v>
      </c>
      <c r="B3532" s="183" t="str">
        <f>[1]店マスタ!B3531</f>
        <v>ウエダエンジニアリング株式会社</v>
      </c>
      <c r="C3532" s="183">
        <v>3</v>
      </c>
      <c r="D3532" s="183">
        <v>3</v>
      </c>
      <c r="E3532" s="183" t="str">
        <f>_xlfn.XLOOKUP(A3532,[2]Sheet1!$R:$R,[2]Sheet1!$AB:$AB,"",0)</f>
        <v/>
      </c>
      <c r="F3532" s="183" t="str">
        <f>_xlfn.XLOOKUP($A3532,[3]【2026年03月度_全社】RFM客層一覧表データ!$A:$A,[3]【2026年03月度_全社】RFM客層一覧表データ!C:C,"",0)</f>
        <v/>
      </c>
      <c r="G3532" s="183" t="str">
        <f>_xlfn.XLOOKUP($A3532,[3]【2026年03月度_全社】RFM客層一覧表データ!$A:$A,[3]【2026年03月度_全社】RFM客層一覧表データ!D:D,"",0)</f>
        <v/>
      </c>
      <c r="H3532" s="183" t="str">
        <f>_xlfn.XLOOKUP($A3532,[3]【2026年03月度_全社】RFM客層一覧表データ!$A:$A,[3]【2026年03月度_全社】RFM客層一覧表データ!E:E,"",0)</f>
        <v/>
      </c>
      <c r="I3532" s="183" t="str">
        <f>_xlfn.XLOOKUP($A3532,[3]【2026年03月度_全社】RFM客層一覧表データ!$A:$A,[3]【2026年03月度_全社】RFM客層一覧表データ!F:F,"",0)</f>
        <v/>
      </c>
      <c r="J3532" s="183">
        <v>0</v>
      </c>
      <c r="K3532" s="183">
        <v>0</v>
      </c>
      <c r="L3532" s="183">
        <v>0</v>
      </c>
      <c r="M3532" s="183">
        <v>0</v>
      </c>
      <c r="N3532" s="183">
        <v>0</v>
      </c>
      <c r="O3532" s="183">
        <v>0</v>
      </c>
      <c r="P3532" s="183">
        <v>0</v>
      </c>
      <c r="Q3532" s="183">
        <v>0</v>
      </c>
      <c r="R3532" s="183">
        <v>0</v>
      </c>
      <c r="S3532" s="183">
        <v>0</v>
      </c>
      <c r="T3532" s="183">
        <v>0</v>
      </c>
      <c r="U3532" s="183">
        <v>0</v>
      </c>
      <c r="V3532" s="183">
        <v>0</v>
      </c>
      <c r="W3532" s="183">
        <v>0</v>
      </c>
      <c r="X3532" s="183">
        <v>0</v>
      </c>
      <c r="Y3532" s="183">
        <v>0</v>
      </c>
    </row>
    <row r="3533" spans="1:25" x14ac:dyDescent="0.2">
      <c r="A3533" s="184">
        <v>12617076</v>
      </c>
      <c r="B3533" s="183" t="str">
        <f>[1]店マスタ!B3532</f>
        <v>オギデンキ</v>
      </c>
      <c r="C3533" s="183">
        <v>1.5</v>
      </c>
      <c r="D3533" s="183">
        <v>1.5</v>
      </c>
      <c r="E3533" s="183">
        <f>_xlfn.XLOOKUP(A3533,[2]Sheet1!$R:$R,[2]Sheet1!$AB:$AB,"",0)</f>
        <v>1.5</v>
      </c>
      <c r="F3533" s="183">
        <f>_xlfn.XLOOKUP($A3533,[3]【2026年03月度_全社】RFM客層一覧表データ!$A:$A,[3]【2026年03月度_全社】RFM客層一覧表データ!C:C,"",0)</f>
        <v>350</v>
      </c>
      <c r="G3533" s="183">
        <f>_xlfn.XLOOKUP($A3533,[3]【2026年03月度_全社】RFM客層一覧表データ!$A:$A,[3]【2026年03月度_全社】RFM客層一覧表データ!D:D,"",0)</f>
        <v>184</v>
      </c>
      <c r="H3533" s="183">
        <f>_xlfn.XLOOKUP($A3533,[3]【2026年03月度_全社】RFM客層一覧表データ!$A:$A,[3]【2026年03月度_全社】RFM客層一覧表データ!E:E,"",0)</f>
        <v>62</v>
      </c>
      <c r="I3533" s="183">
        <f>_xlfn.XLOOKUP($A3533,[3]【2026年03月度_全社】RFM客層一覧表データ!$A:$A,[3]【2026年03月度_全社】RFM客層一覧表データ!F:F,"",0)</f>
        <v>80</v>
      </c>
      <c r="J3533" s="183">
        <v>270</v>
      </c>
      <c r="K3533" s="183">
        <v>198</v>
      </c>
      <c r="L3533" s="183">
        <v>31</v>
      </c>
      <c r="M3533" s="183">
        <v>131</v>
      </c>
      <c r="N3533" s="183">
        <v>138</v>
      </c>
      <c r="O3533" s="183">
        <v>138</v>
      </c>
      <c r="P3533" s="183">
        <v>6</v>
      </c>
      <c r="Q3533" s="183">
        <v>138</v>
      </c>
      <c r="R3533" s="183">
        <v>0</v>
      </c>
      <c r="S3533" s="183">
        <v>0</v>
      </c>
      <c r="T3533" s="183">
        <v>0</v>
      </c>
      <c r="U3533" s="183">
        <v>0</v>
      </c>
      <c r="V3533" s="183">
        <v>0</v>
      </c>
      <c r="W3533" s="183">
        <v>0</v>
      </c>
      <c r="X3533" s="183">
        <v>0</v>
      </c>
      <c r="Y3533" s="183">
        <v>0</v>
      </c>
    </row>
    <row r="3534" spans="1:25" x14ac:dyDescent="0.2">
      <c r="A3534" s="184">
        <v>12617082</v>
      </c>
      <c r="B3534" s="183" t="str">
        <f>[1]店マスタ!B3533</f>
        <v>株式会社　津田</v>
      </c>
      <c r="C3534" s="183">
        <v>3</v>
      </c>
      <c r="D3534" s="183">
        <v>3</v>
      </c>
      <c r="E3534" s="183">
        <f>_xlfn.XLOOKUP(A3534,[2]Sheet1!$R:$R,[2]Sheet1!$AB:$AB,"",0)</f>
        <v>3.5</v>
      </c>
      <c r="F3534" s="183">
        <f>_xlfn.XLOOKUP($A3534,[3]【2026年03月度_全社】RFM客層一覧表データ!$A:$A,[3]【2026年03月度_全社】RFM客層一覧表データ!C:C,"",0)</f>
        <v>1637</v>
      </c>
      <c r="G3534" s="183">
        <f>_xlfn.XLOOKUP($A3534,[3]【2026年03月度_全社】RFM客層一覧表データ!$A:$A,[3]【2026年03月度_全社】RFM客層一覧表データ!D:D,"",0)</f>
        <v>707</v>
      </c>
      <c r="H3534" s="183">
        <f>_xlfn.XLOOKUP($A3534,[3]【2026年03月度_全社】RFM客層一覧表データ!$A:$A,[3]【2026年03月度_全社】RFM客層一覧表データ!E:E,"",0)</f>
        <v>502</v>
      </c>
      <c r="I3534" s="183">
        <f>_xlfn.XLOOKUP($A3534,[3]【2026年03月度_全社】RFM客層一覧表データ!$A:$A,[3]【2026年03月度_全社】RFM客層一覧表データ!F:F,"",0)</f>
        <v>237</v>
      </c>
      <c r="J3534" s="183">
        <v>1524</v>
      </c>
      <c r="K3534" s="183">
        <v>641</v>
      </c>
      <c r="L3534" s="183">
        <v>497</v>
      </c>
      <c r="M3534" s="183">
        <v>207</v>
      </c>
      <c r="N3534" s="183">
        <v>1384</v>
      </c>
      <c r="O3534" s="183">
        <v>589</v>
      </c>
      <c r="P3534" s="183">
        <v>475</v>
      </c>
      <c r="Q3534" s="183">
        <v>183</v>
      </c>
      <c r="R3534" s="183">
        <v>1326</v>
      </c>
      <c r="S3534" s="183">
        <v>520</v>
      </c>
      <c r="T3534" s="183">
        <v>466</v>
      </c>
      <c r="U3534" s="183">
        <v>100</v>
      </c>
      <c r="V3534" s="183">
        <v>1330</v>
      </c>
      <c r="W3534" s="183">
        <v>578</v>
      </c>
      <c r="X3534" s="183">
        <v>470</v>
      </c>
      <c r="Y3534" s="183">
        <v>139</v>
      </c>
    </row>
    <row r="3535" spans="1:25" x14ac:dyDescent="0.2">
      <c r="A3535" s="184">
        <v>12617105</v>
      </c>
      <c r="B3535" s="183" t="str">
        <f>[1]店マスタ!B3534</f>
        <v>クボタ　電器</v>
      </c>
      <c r="C3535" s="183">
        <v>2</v>
      </c>
      <c r="D3535" s="183">
        <v>2</v>
      </c>
      <c r="E3535" s="183">
        <f>_xlfn.XLOOKUP(A3535,[2]Sheet1!$R:$R,[2]Sheet1!$AB:$AB,"",0)</f>
        <v>2</v>
      </c>
      <c r="F3535" s="183">
        <f>_xlfn.XLOOKUP($A3535,[3]【2026年03月度_全社】RFM客層一覧表データ!$A:$A,[3]【2026年03月度_全社】RFM客層一覧表データ!C:C,"",0)</f>
        <v>168</v>
      </c>
      <c r="G3535" s="183">
        <f>_xlfn.XLOOKUP($A3535,[3]【2026年03月度_全社】RFM客層一覧表データ!$A:$A,[3]【2026年03月度_全社】RFM客層一覧表データ!D:D,"",0)</f>
        <v>42</v>
      </c>
      <c r="H3535" s="183">
        <f>_xlfn.XLOOKUP($A3535,[3]【2026年03月度_全社】RFM客層一覧表データ!$A:$A,[3]【2026年03月度_全社】RFM客層一覧表データ!E:E,"",0)</f>
        <v>120</v>
      </c>
      <c r="I3535" s="183">
        <f>_xlfn.XLOOKUP($A3535,[3]【2026年03月度_全社】RFM客層一覧表データ!$A:$A,[3]【2026年03月度_全社】RFM客層一覧表データ!F:F,"",0)</f>
        <v>2</v>
      </c>
      <c r="J3535" s="183">
        <v>185</v>
      </c>
      <c r="K3535" s="183">
        <v>74</v>
      </c>
      <c r="L3535" s="183">
        <v>128</v>
      </c>
      <c r="M3535" s="183">
        <v>9</v>
      </c>
      <c r="N3535" s="183">
        <v>195</v>
      </c>
      <c r="O3535" s="183">
        <v>82</v>
      </c>
      <c r="P3535" s="183">
        <v>135</v>
      </c>
      <c r="Q3535" s="183">
        <v>4</v>
      </c>
      <c r="R3535" s="183">
        <v>213</v>
      </c>
      <c r="S3535" s="183">
        <v>81</v>
      </c>
      <c r="T3535" s="183">
        <v>139</v>
      </c>
      <c r="U3535" s="183">
        <v>3</v>
      </c>
      <c r="V3535" s="183">
        <v>239</v>
      </c>
      <c r="W3535" s="183">
        <v>83</v>
      </c>
      <c r="X3535" s="183">
        <v>164</v>
      </c>
      <c r="Y3535" s="183">
        <v>0</v>
      </c>
    </row>
    <row r="3536" spans="1:25" x14ac:dyDescent="0.2">
      <c r="A3536" s="184">
        <v>12617554</v>
      </c>
      <c r="B3536" s="183" t="str">
        <f>[1]店マスタ!B3535</f>
        <v>フカイデンキ醍醐店</v>
      </c>
      <c r="C3536" s="183">
        <v>2</v>
      </c>
      <c r="D3536" s="183">
        <v>2</v>
      </c>
      <c r="E3536" s="183" t="str">
        <f>_xlfn.XLOOKUP(A3536,[2]Sheet1!$R:$R,[2]Sheet1!$AB:$AB,"",0)</f>
        <v/>
      </c>
      <c r="F3536" s="183" t="str">
        <f>_xlfn.XLOOKUP($A3536,[3]【2026年03月度_全社】RFM客層一覧表データ!$A:$A,[3]【2026年03月度_全社】RFM客層一覧表データ!C:C,"",0)</f>
        <v/>
      </c>
      <c r="G3536" s="183" t="str">
        <f>_xlfn.XLOOKUP($A3536,[3]【2026年03月度_全社】RFM客層一覧表データ!$A:$A,[3]【2026年03月度_全社】RFM客層一覧表データ!D:D,"",0)</f>
        <v/>
      </c>
      <c r="H3536" s="183" t="str">
        <f>_xlfn.XLOOKUP($A3536,[3]【2026年03月度_全社】RFM客層一覧表データ!$A:$A,[3]【2026年03月度_全社】RFM客層一覧表データ!E:E,"",0)</f>
        <v/>
      </c>
      <c r="I3536" s="183" t="str">
        <f>_xlfn.XLOOKUP($A3536,[3]【2026年03月度_全社】RFM客層一覧表データ!$A:$A,[3]【2026年03月度_全社】RFM客層一覧表データ!F:F,"",0)</f>
        <v/>
      </c>
      <c r="J3536" s="183">
        <v>0</v>
      </c>
      <c r="K3536" s="183">
        <v>0</v>
      </c>
      <c r="L3536" s="183">
        <v>0</v>
      </c>
      <c r="M3536" s="183">
        <v>0</v>
      </c>
      <c r="N3536" s="183">
        <v>0</v>
      </c>
      <c r="O3536" s="183">
        <v>0</v>
      </c>
      <c r="P3536" s="183">
        <v>0</v>
      </c>
      <c r="Q3536" s="183">
        <v>0</v>
      </c>
      <c r="R3536" s="183">
        <v>0</v>
      </c>
      <c r="S3536" s="183">
        <v>0</v>
      </c>
      <c r="T3536" s="183">
        <v>0</v>
      </c>
      <c r="U3536" s="183">
        <v>0</v>
      </c>
      <c r="V3536" s="183">
        <v>0</v>
      </c>
      <c r="W3536" s="183">
        <v>0</v>
      </c>
      <c r="X3536" s="183">
        <v>0</v>
      </c>
      <c r="Y3536" s="183">
        <v>0</v>
      </c>
    </row>
    <row r="3537" spans="1:25" x14ac:dyDescent="0.2">
      <c r="A3537" s="184">
        <v>12617555</v>
      </c>
      <c r="B3537" s="183" t="str">
        <f>[1]店マスタ!B3536</f>
        <v>フカイデンキ　オグリス店</v>
      </c>
      <c r="C3537" s="183">
        <v>2.5</v>
      </c>
      <c r="D3537" s="183">
        <v>2.5</v>
      </c>
      <c r="E3537" s="183">
        <f>_xlfn.XLOOKUP(A3537,[2]Sheet1!$R:$R,[2]Sheet1!$AB:$AB,"",0)</f>
        <v>2.5</v>
      </c>
      <c r="F3537" s="183" t="str">
        <f>_xlfn.XLOOKUP($A3537,[3]【2026年03月度_全社】RFM客層一覧表データ!$A:$A,[3]【2026年03月度_全社】RFM客層一覧表データ!C:C,"",0)</f>
        <v/>
      </c>
      <c r="G3537" s="183" t="str">
        <f>_xlfn.XLOOKUP($A3537,[3]【2026年03月度_全社】RFM客層一覧表データ!$A:$A,[3]【2026年03月度_全社】RFM客層一覧表データ!D:D,"",0)</f>
        <v/>
      </c>
      <c r="H3537" s="183" t="str">
        <f>_xlfn.XLOOKUP($A3537,[3]【2026年03月度_全社】RFM客層一覧表データ!$A:$A,[3]【2026年03月度_全社】RFM客層一覧表データ!E:E,"",0)</f>
        <v/>
      </c>
      <c r="I3537" s="183" t="str">
        <f>_xlfn.XLOOKUP($A3537,[3]【2026年03月度_全社】RFM客層一覧表データ!$A:$A,[3]【2026年03月度_全社】RFM客層一覧表データ!F:F,"",0)</f>
        <v/>
      </c>
      <c r="J3537" s="183">
        <v>0</v>
      </c>
      <c r="K3537" s="183">
        <v>0</v>
      </c>
      <c r="L3537" s="183">
        <v>0</v>
      </c>
      <c r="M3537" s="183">
        <v>0</v>
      </c>
      <c r="N3537" s="183">
        <v>0</v>
      </c>
      <c r="O3537" s="183">
        <v>0</v>
      </c>
      <c r="P3537" s="183">
        <v>0</v>
      </c>
      <c r="Q3537" s="183">
        <v>0</v>
      </c>
      <c r="R3537" s="183">
        <v>0</v>
      </c>
      <c r="S3537" s="183">
        <v>0</v>
      </c>
      <c r="T3537" s="183">
        <v>0</v>
      </c>
      <c r="U3537" s="183">
        <v>0</v>
      </c>
      <c r="V3537" s="183">
        <v>0</v>
      </c>
      <c r="W3537" s="183">
        <v>0</v>
      </c>
      <c r="X3537" s="183">
        <v>0</v>
      </c>
      <c r="Y3537" s="183">
        <v>0</v>
      </c>
    </row>
    <row r="3538" spans="1:25" x14ac:dyDescent="0.2">
      <c r="A3538" s="184">
        <v>12617615</v>
      </c>
      <c r="B3538" s="183" t="str">
        <f>[1]店マスタ!B3537</f>
        <v>三栄電機商会羽束師店</v>
      </c>
      <c r="C3538" s="183">
        <v>2</v>
      </c>
      <c r="D3538" s="183">
        <v>2</v>
      </c>
      <c r="E3538" s="183" t="str">
        <f>_xlfn.XLOOKUP(A3538,[2]Sheet1!$R:$R,[2]Sheet1!$AB:$AB,"",0)</f>
        <v/>
      </c>
      <c r="F3538" s="183" t="str">
        <f>_xlfn.XLOOKUP($A3538,[3]【2026年03月度_全社】RFM客層一覧表データ!$A:$A,[3]【2026年03月度_全社】RFM客層一覧表データ!C:C,"",0)</f>
        <v/>
      </c>
      <c r="G3538" s="183" t="str">
        <f>_xlfn.XLOOKUP($A3538,[3]【2026年03月度_全社】RFM客層一覧表データ!$A:$A,[3]【2026年03月度_全社】RFM客層一覧表データ!D:D,"",0)</f>
        <v/>
      </c>
      <c r="H3538" s="183" t="str">
        <f>_xlfn.XLOOKUP($A3538,[3]【2026年03月度_全社】RFM客層一覧表データ!$A:$A,[3]【2026年03月度_全社】RFM客層一覧表データ!E:E,"",0)</f>
        <v/>
      </c>
      <c r="I3538" s="183" t="str">
        <f>_xlfn.XLOOKUP($A3538,[3]【2026年03月度_全社】RFM客層一覧表データ!$A:$A,[3]【2026年03月度_全社】RFM客層一覧表データ!F:F,"",0)</f>
        <v/>
      </c>
      <c r="J3538" s="183">
        <v>0</v>
      </c>
      <c r="K3538" s="183">
        <v>0</v>
      </c>
      <c r="L3538" s="183">
        <v>0</v>
      </c>
      <c r="M3538" s="183">
        <v>0</v>
      </c>
      <c r="N3538" s="183">
        <v>0</v>
      </c>
      <c r="O3538" s="183">
        <v>0</v>
      </c>
      <c r="P3538" s="183">
        <v>0</v>
      </c>
      <c r="Q3538" s="183">
        <v>0</v>
      </c>
      <c r="R3538" s="183">
        <v>0</v>
      </c>
      <c r="S3538" s="183">
        <v>0</v>
      </c>
      <c r="T3538" s="183">
        <v>0</v>
      </c>
      <c r="U3538" s="183">
        <v>0</v>
      </c>
      <c r="V3538" s="183">
        <v>0</v>
      </c>
      <c r="W3538" s="183">
        <v>0</v>
      </c>
      <c r="X3538" s="183">
        <v>0</v>
      </c>
      <c r="Y3538" s="183">
        <v>0</v>
      </c>
    </row>
    <row r="3539" spans="1:25" x14ac:dyDescent="0.2">
      <c r="A3539" s="184">
        <v>12617760</v>
      </c>
      <c r="B3539" s="183" t="str">
        <f>[1]店マスタ!B3538</f>
        <v>ニコニコふれんずデンキ</v>
      </c>
      <c r="C3539" s="183">
        <v>2.5</v>
      </c>
      <c r="D3539" s="183">
        <v>2.5</v>
      </c>
      <c r="E3539" s="183" t="str">
        <f>_xlfn.XLOOKUP(A3539,[2]Sheet1!$R:$R,[2]Sheet1!$AB:$AB,"",0)</f>
        <v/>
      </c>
      <c r="F3539" s="183">
        <f>_xlfn.XLOOKUP($A3539,[3]【2026年03月度_全社】RFM客層一覧表データ!$A:$A,[3]【2026年03月度_全社】RFM客層一覧表データ!C:C,"",0)</f>
        <v>447</v>
      </c>
      <c r="G3539" s="183">
        <f>_xlfn.XLOOKUP($A3539,[3]【2026年03月度_全社】RFM客層一覧表データ!$A:$A,[3]【2026年03月度_全社】RFM客層一覧表データ!D:D,"",0)</f>
        <v>218</v>
      </c>
      <c r="H3539" s="183">
        <f>_xlfn.XLOOKUP($A3539,[3]【2026年03月度_全社】RFM客層一覧表データ!$A:$A,[3]【2026年03月度_全社】RFM客層一覧表データ!E:E,"",0)</f>
        <v>248</v>
      </c>
      <c r="I3539" s="183">
        <f>_xlfn.XLOOKUP($A3539,[3]【2026年03月度_全社】RFM客層一覧表データ!$A:$A,[3]【2026年03月度_全社】RFM客層一覧表データ!F:F,"",0)</f>
        <v>36</v>
      </c>
      <c r="J3539" s="183">
        <v>446</v>
      </c>
      <c r="K3539" s="183">
        <v>225</v>
      </c>
      <c r="L3539" s="183">
        <v>247</v>
      </c>
      <c r="M3539" s="183">
        <v>27</v>
      </c>
      <c r="N3539" s="183">
        <v>443</v>
      </c>
      <c r="O3539" s="183">
        <v>228</v>
      </c>
      <c r="P3539" s="183">
        <v>241</v>
      </c>
      <c r="Q3539" s="183">
        <v>33</v>
      </c>
      <c r="R3539" s="183">
        <v>445</v>
      </c>
      <c r="S3539" s="183">
        <v>223</v>
      </c>
      <c r="T3539" s="183">
        <v>239</v>
      </c>
      <c r="U3539" s="183">
        <v>24</v>
      </c>
      <c r="V3539" s="183">
        <v>449</v>
      </c>
      <c r="W3539" s="183">
        <v>215</v>
      </c>
      <c r="X3539" s="183">
        <v>242</v>
      </c>
      <c r="Y3539" s="183">
        <v>25</v>
      </c>
    </row>
    <row r="3540" spans="1:25" x14ac:dyDescent="0.2">
      <c r="A3540" s="184">
        <v>12618008</v>
      </c>
      <c r="B3540" s="183" t="str">
        <f>[1]店マスタ!B3539</f>
        <v>有限会社　プラスワン</v>
      </c>
      <c r="C3540" s="183">
        <v>2.5</v>
      </c>
      <c r="D3540" s="183">
        <v>2.5</v>
      </c>
      <c r="E3540" s="183">
        <f>_xlfn.XLOOKUP(A3540,[2]Sheet1!$R:$R,[2]Sheet1!$AB:$AB,"",0)</f>
        <v>3</v>
      </c>
      <c r="F3540" s="183">
        <f>_xlfn.XLOOKUP($A3540,[3]【2026年03月度_全社】RFM客層一覧表データ!$A:$A,[3]【2026年03月度_全社】RFM客層一覧表データ!C:C,"",0)</f>
        <v>1070</v>
      </c>
      <c r="G3540" s="183">
        <f>_xlfn.XLOOKUP($A3540,[3]【2026年03月度_全社】RFM客層一覧表データ!$A:$A,[3]【2026年03月度_全社】RFM客層一覧表データ!D:D,"",0)</f>
        <v>417</v>
      </c>
      <c r="H3540" s="183">
        <f>_xlfn.XLOOKUP($A3540,[3]【2026年03月度_全社】RFM客層一覧表データ!$A:$A,[3]【2026年03月度_全社】RFM客層一覧表データ!E:E,"",0)</f>
        <v>438</v>
      </c>
      <c r="I3540" s="183">
        <f>_xlfn.XLOOKUP($A3540,[3]【2026年03月度_全社】RFM客層一覧表データ!$A:$A,[3]【2026年03月度_全社】RFM客層一覧表データ!F:F,"",0)</f>
        <v>88</v>
      </c>
      <c r="J3540" s="183">
        <v>1072</v>
      </c>
      <c r="K3540" s="183">
        <v>389</v>
      </c>
      <c r="L3540" s="183">
        <v>439</v>
      </c>
      <c r="M3540" s="183">
        <v>79</v>
      </c>
      <c r="N3540" s="183">
        <v>1088</v>
      </c>
      <c r="O3540" s="183">
        <v>414</v>
      </c>
      <c r="P3540" s="183">
        <v>456</v>
      </c>
      <c r="Q3540" s="183">
        <v>75</v>
      </c>
      <c r="R3540" s="183">
        <v>1134</v>
      </c>
      <c r="S3540" s="183">
        <v>434</v>
      </c>
      <c r="T3540" s="183">
        <v>475</v>
      </c>
      <c r="U3540" s="183">
        <v>74</v>
      </c>
      <c r="V3540" s="183">
        <v>1170</v>
      </c>
      <c r="W3540" s="183">
        <v>451</v>
      </c>
      <c r="X3540" s="183">
        <v>513</v>
      </c>
      <c r="Y3540" s="183">
        <v>73</v>
      </c>
    </row>
    <row r="3541" spans="1:25" x14ac:dyDescent="0.2">
      <c r="A3541" s="184">
        <v>12618052</v>
      </c>
      <c r="B3541" s="183" t="str">
        <f>[1]店マスタ!B3540</f>
        <v>てくのハウス株式会社</v>
      </c>
      <c r="C3541" s="183">
        <v>1.5</v>
      </c>
      <c r="D3541" s="183">
        <v>0</v>
      </c>
      <c r="E3541" s="183" t="str">
        <f>_xlfn.XLOOKUP(A3541,[2]Sheet1!$R:$R,[2]Sheet1!$AB:$AB,"",0)</f>
        <v/>
      </c>
      <c r="F3541" s="183" t="str">
        <f>_xlfn.XLOOKUP($A3541,[3]【2026年03月度_全社】RFM客層一覧表データ!$A:$A,[3]【2026年03月度_全社】RFM客層一覧表データ!C:C,"",0)</f>
        <v/>
      </c>
      <c r="G3541" s="183" t="str">
        <f>_xlfn.XLOOKUP($A3541,[3]【2026年03月度_全社】RFM客層一覧表データ!$A:$A,[3]【2026年03月度_全社】RFM客層一覧表データ!D:D,"",0)</f>
        <v/>
      </c>
      <c r="H3541" s="183" t="str">
        <f>_xlfn.XLOOKUP($A3541,[3]【2026年03月度_全社】RFM客層一覧表データ!$A:$A,[3]【2026年03月度_全社】RFM客層一覧表データ!E:E,"",0)</f>
        <v/>
      </c>
      <c r="I3541" s="183" t="str">
        <f>_xlfn.XLOOKUP($A3541,[3]【2026年03月度_全社】RFM客層一覧表データ!$A:$A,[3]【2026年03月度_全社】RFM客層一覧表データ!F:F,"",0)</f>
        <v/>
      </c>
      <c r="J3541" s="183">
        <v>0</v>
      </c>
      <c r="K3541" s="183">
        <v>0</v>
      </c>
      <c r="L3541" s="183">
        <v>0</v>
      </c>
      <c r="M3541" s="183">
        <v>0</v>
      </c>
      <c r="N3541" s="183">
        <v>0</v>
      </c>
      <c r="O3541" s="183">
        <v>0</v>
      </c>
      <c r="P3541" s="183">
        <v>0</v>
      </c>
      <c r="Q3541" s="183">
        <v>0</v>
      </c>
      <c r="R3541" s="183">
        <v>0</v>
      </c>
      <c r="S3541" s="183">
        <v>0</v>
      </c>
      <c r="T3541" s="183">
        <v>0</v>
      </c>
      <c r="U3541" s="183">
        <v>0</v>
      </c>
      <c r="V3541" s="183">
        <v>0</v>
      </c>
      <c r="W3541" s="183">
        <v>0</v>
      </c>
      <c r="X3541" s="183">
        <v>0</v>
      </c>
      <c r="Y3541" s="183">
        <v>0</v>
      </c>
    </row>
    <row r="3542" spans="1:25" x14ac:dyDescent="0.2">
      <c r="A3542" s="184">
        <v>12618053</v>
      </c>
      <c r="B3542" s="183" t="str">
        <f>[1]店マスタ!B3541</f>
        <v>友栄電工株式会社</v>
      </c>
      <c r="C3542" s="183">
        <v>1.5</v>
      </c>
      <c r="D3542" s="183">
        <v>2.5</v>
      </c>
      <c r="E3542" s="183">
        <f>_xlfn.XLOOKUP(A3542,[2]Sheet1!$R:$R,[2]Sheet1!$AB:$AB,"",0)</f>
        <v>2.5</v>
      </c>
      <c r="F3542" s="183">
        <f>_xlfn.XLOOKUP($A3542,[3]【2026年03月度_全社】RFM客層一覧表データ!$A:$A,[3]【2026年03月度_全社】RFM客層一覧表データ!C:C,"",0)</f>
        <v>267</v>
      </c>
      <c r="G3542" s="183">
        <f>_xlfn.XLOOKUP($A3542,[3]【2026年03月度_全社】RFM客層一覧表データ!$A:$A,[3]【2026年03月度_全社】RFM客層一覧表データ!D:D,"",0)</f>
        <v>106</v>
      </c>
      <c r="H3542" s="183">
        <f>_xlfn.XLOOKUP($A3542,[3]【2026年03月度_全社】RFM客層一覧表データ!$A:$A,[3]【2026年03月度_全社】RFM客層一覧表データ!E:E,"",0)</f>
        <v>131</v>
      </c>
      <c r="I3542" s="183">
        <f>_xlfn.XLOOKUP($A3542,[3]【2026年03月度_全社】RFM客層一覧表データ!$A:$A,[3]【2026年03月度_全社】RFM客層一覧表データ!F:F,"",0)</f>
        <v>16</v>
      </c>
      <c r="J3542" s="183">
        <v>277</v>
      </c>
      <c r="K3542" s="183">
        <v>100</v>
      </c>
      <c r="L3542" s="183">
        <v>146</v>
      </c>
      <c r="M3542" s="183">
        <v>17</v>
      </c>
      <c r="N3542" s="183">
        <v>283</v>
      </c>
      <c r="O3542" s="183">
        <v>115</v>
      </c>
      <c r="P3542" s="183">
        <v>147</v>
      </c>
      <c r="Q3542" s="183">
        <v>18</v>
      </c>
      <c r="R3542" s="183">
        <v>300</v>
      </c>
      <c r="S3542" s="183">
        <v>112</v>
      </c>
      <c r="T3542" s="183">
        <v>154</v>
      </c>
      <c r="U3542" s="183">
        <v>11</v>
      </c>
      <c r="V3542" s="183">
        <v>318</v>
      </c>
      <c r="W3542" s="183">
        <v>112</v>
      </c>
      <c r="X3542" s="183">
        <v>160</v>
      </c>
      <c r="Y3542" s="183">
        <v>12</v>
      </c>
    </row>
    <row r="3543" spans="1:25" x14ac:dyDescent="0.2">
      <c r="A3543" s="184">
        <v>12618057</v>
      </c>
      <c r="B3543" s="183" t="str">
        <f>[1]店マスタ!B3542</f>
        <v>大明　デンキ</v>
      </c>
      <c r="C3543" s="183">
        <v>1.5</v>
      </c>
      <c r="D3543" s="183">
        <v>1.5</v>
      </c>
      <c r="E3543" s="183">
        <f>_xlfn.XLOOKUP(A3543,[2]Sheet1!$R:$R,[2]Sheet1!$AB:$AB,"",0)</f>
        <v>2</v>
      </c>
      <c r="F3543" s="183">
        <f>_xlfn.XLOOKUP($A3543,[3]【2026年03月度_全社】RFM客層一覧表データ!$A:$A,[3]【2026年03月度_全社】RFM客層一覧表データ!C:C,"",0)</f>
        <v>570</v>
      </c>
      <c r="G3543" s="183">
        <f>_xlfn.XLOOKUP($A3543,[3]【2026年03月度_全社】RFM客層一覧表データ!$A:$A,[3]【2026年03月度_全社】RFM客層一覧表データ!D:D,"",0)</f>
        <v>132</v>
      </c>
      <c r="H3543" s="183">
        <f>_xlfn.XLOOKUP($A3543,[3]【2026年03月度_全社】RFM客層一覧表データ!$A:$A,[3]【2026年03月度_全社】RFM客層一覧表データ!E:E,"",0)</f>
        <v>184</v>
      </c>
      <c r="I3543" s="183">
        <f>_xlfn.XLOOKUP($A3543,[3]【2026年03月度_全社】RFM客層一覧表データ!$A:$A,[3]【2026年03月度_全社】RFM客層一覧表データ!F:F,"",0)</f>
        <v>32</v>
      </c>
      <c r="J3543" s="183">
        <v>633</v>
      </c>
      <c r="K3543" s="183">
        <v>177</v>
      </c>
      <c r="L3543" s="183">
        <v>219</v>
      </c>
      <c r="M3543" s="183">
        <v>43</v>
      </c>
      <c r="N3543" s="183">
        <v>677</v>
      </c>
      <c r="O3543" s="183">
        <v>179</v>
      </c>
      <c r="P3543" s="183">
        <v>226</v>
      </c>
      <c r="Q3543" s="183">
        <v>33</v>
      </c>
      <c r="R3543" s="183">
        <v>737</v>
      </c>
      <c r="S3543" s="183">
        <v>207</v>
      </c>
      <c r="T3543" s="183">
        <v>245</v>
      </c>
      <c r="U3543" s="183">
        <v>55</v>
      </c>
      <c r="V3543" s="183">
        <v>824</v>
      </c>
      <c r="W3543" s="183">
        <v>272</v>
      </c>
      <c r="X3543" s="183">
        <v>262</v>
      </c>
      <c r="Y3543" s="183">
        <v>72</v>
      </c>
    </row>
    <row r="3544" spans="1:25" x14ac:dyDescent="0.2">
      <c r="A3544" s="184">
        <v>12618062</v>
      </c>
      <c r="B3544" s="183" t="str">
        <f>[1]店マスタ!B3543</f>
        <v>大明デンキ　神明店</v>
      </c>
      <c r="C3544" s="183">
        <v>4</v>
      </c>
      <c r="D3544" s="183">
        <v>2.5</v>
      </c>
      <c r="E3544" s="183">
        <f>_xlfn.XLOOKUP(A3544,[2]Sheet1!$R:$R,[2]Sheet1!$AB:$AB,"",0)</f>
        <v>2.5</v>
      </c>
      <c r="F3544" s="183" t="str">
        <f>_xlfn.XLOOKUP($A3544,[3]【2026年03月度_全社】RFM客層一覧表データ!$A:$A,[3]【2026年03月度_全社】RFM客層一覧表データ!C:C,"",0)</f>
        <v/>
      </c>
      <c r="G3544" s="183" t="str">
        <f>_xlfn.XLOOKUP($A3544,[3]【2026年03月度_全社】RFM客層一覧表データ!$A:$A,[3]【2026年03月度_全社】RFM客層一覧表データ!D:D,"",0)</f>
        <v/>
      </c>
      <c r="H3544" s="183" t="str">
        <f>_xlfn.XLOOKUP($A3544,[3]【2026年03月度_全社】RFM客層一覧表データ!$A:$A,[3]【2026年03月度_全社】RFM客層一覧表データ!E:E,"",0)</f>
        <v/>
      </c>
      <c r="I3544" s="183" t="str">
        <f>_xlfn.XLOOKUP($A3544,[3]【2026年03月度_全社】RFM客層一覧表データ!$A:$A,[3]【2026年03月度_全社】RFM客層一覧表データ!F:F,"",0)</f>
        <v/>
      </c>
      <c r="J3544" s="183">
        <v>0</v>
      </c>
      <c r="K3544" s="183">
        <v>0</v>
      </c>
      <c r="L3544" s="183">
        <v>0</v>
      </c>
      <c r="M3544" s="183">
        <v>0</v>
      </c>
      <c r="N3544" s="183">
        <v>0</v>
      </c>
      <c r="O3544" s="183">
        <v>0</v>
      </c>
      <c r="P3544" s="183">
        <v>0</v>
      </c>
      <c r="Q3544" s="183">
        <v>0</v>
      </c>
      <c r="R3544" s="183">
        <v>0</v>
      </c>
      <c r="S3544" s="183">
        <v>0</v>
      </c>
      <c r="T3544" s="183">
        <v>0</v>
      </c>
      <c r="U3544" s="183">
        <v>0</v>
      </c>
      <c r="V3544" s="183">
        <v>0</v>
      </c>
      <c r="W3544" s="183">
        <v>0</v>
      </c>
      <c r="X3544" s="183">
        <v>0</v>
      </c>
      <c r="Y3544" s="183">
        <v>0</v>
      </c>
    </row>
    <row r="3545" spans="1:25" x14ac:dyDescent="0.2">
      <c r="A3545" s="184">
        <v>12618097</v>
      </c>
      <c r="B3545" s="183" t="str">
        <f>[1]店マスタ!B3544</f>
        <v>ＥＬＥＣＴＲＩＣ　ＭＯＲＩＩ</v>
      </c>
      <c r="C3545" s="183">
        <v>8.5</v>
      </c>
      <c r="D3545" s="183">
        <v>6</v>
      </c>
      <c r="E3545" s="183" t="str">
        <f>_xlfn.XLOOKUP(A3545,[2]Sheet1!$R:$R,[2]Sheet1!$AB:$AB,"",0)</f>
        <v/>
      </c>
      <c r="F3545" s="183" t="str">
        <f>_xlfn.XLOOKUP($A3545,[3]【2026年03月度_全社】RFM客層一覧表データ!$A:$A,[3]【2026年03月度_全社】RFM客層一覧表データ!C:C,"",0)</f>
        <v/>
      </c>
      <c r="G3545" s="183" t="str">
        <f>_xlfn.XLOOKUP($A3545,[3]【2026年03月度_全社】RFM客層一覧表データ!$A:$A,[3]【2026年03月度_全社】RFM客層一覧表データ!D:D,"",0)</f>
        <v/>
      </c>
      <c r="H3545" s="183" t="str">
        <f>_xlfn.XLOOKUP($A3545,[3]【2026年03月度_全社】RFM客層一覧表データ!$A:$A,[3]【2026年03月度_全社】RFM客層一覧表データ!E:E,"",0)</f>
        <v/>
      </c>
      <c r="I3545" s="183" t="str">
        <f>_xlfn.XLOOKUP($A3545,[3]【2026年03月度_全社】RFM客層一覧表データ!$A:$A,[3]【2026年03月度_全社】RFM客層一覧表データ!F:F,"",0)</f>
        <v/>
      </c>
      <c r="J3545" s="183">
        <v>0</v>
      </c>
      <c r="K3545" s="183">
        <v>0</v>
      </c>
      <c r="L3545" s="183">
        <v>0</v>
      </c>
      <c r="M3545" s="183">
        <v>0</v>
      </c>
      <c r="N3545" s="183">
        <v>0</v>
      </c>
      <c r="O3545" s="183">
        <v>0</v>
      </c>
      <c r="P3545" s="183">
        <v>0</v>
      </c>
      <c r="Q3545" s="183">
        <v>0</v>
      </c>
      <c r="R3545" s="183">
        <v>0</v>
      </c>
      <c r="S3545" s="183">
        <v>0</v>
      </c>
      <c r="T3545" s="183">
        <v>0</v>
      </c>
      <c r="U3545" s="183">
        <v>0</v>
      </c>
      <c r="V3545" s="183">
        <v>0</v>
      </c>
      <c r="W3545" s="183">
        <v>0</v>
      </c>
      <c r="X3545" s="183">
        <v>0</v>
      </c>
      <c r="Y3545" s="183">
        <v>0</v>
      </c>
    </row>
    <row r="3546" spans="1:25" x14ac:dyDescent="0.2">
      <c r="A3546" s="184">
        <v>12618100</v>
      </c>
      <c r="B3546" s="183" t="str">
        <f>[1]店マスタ!B3545</f>
        <v>都らいぶアシダ</v>
      </c>
      <c r="C3546" s="183">
        <v>1.5</v>
      </c>
      <c r="D3546" s="183">
        <v>1.5</v>
      </c>
      <c r="E3546" s="183">
        <f>_xlfn.XLOOKUP(A3546,[2]Sheet1!$R:$R,[2]Sheet1!$AB:$AB,"",0)</f>
        <v>1.5</v>
      </c>
      <c r="F3546" s="183">
        <f>_xlfn.XLOOKUP($A3546,[3]【2026年03月度_全社】RFM客層一覧表データ!$A:$A,[3]【2026年03月度_全社】RFM客層一覧表データ!C:C,"",0)</f>
        <v>470</v>
      </c>
      <c r="G3546" s="183">
        <f>_xlfn.XLOOKUP($A3546,[3]【2026年03月度_全社】RFM客層一覧表データ!$A:$A,[3]【2026年03月度_全社】RFM客層一覧表データ!D:D,"",0)</f>
        <v>184</v>
      </c>
      <c r="H3546" s="183">
        <f>_xlfn.XLOOKUP($A3546,[3]【2026年03月度_全社】RFM客層一覧表データ!$A:$A,[3]【2026年03月度_全社】RFM客層一覧表データ!E:E,"",0)</f>
        <v>188</v>
      </c>
      <c r="I3546" s="183">
        <f>_xlfn.XLOOKUP($A3546,[3]【2026年03月度_全社】RFM客層一覧表データ!$A:$A,[3]【2026年03月度_全社】RFM客層一覧表データ!F:F,"",0)</f>
        <v>28</v>
      </c>
      <c r="J3546" s="183">
        <v>492</v>
      </c>
      <c r="K3546" s="183">
        <v>182</v>
      </c>
      <c r="L3546" s="183">
        <v>197</v>
      </c>
      <c r="M3546" s="183">
        <v>23</v>
      </c>
      <c r="N3546" s="183">
        <v>509</v>
      </c>
      <c r="O3546" s="183">
        <v>232</v>
      </c>
      <c r="P3546" s="183">
        <v>204</v>
      </c>
      <c r="Q3546" s="183">
        <v>41</v>
      </c>
      <c r="R3546" s="183">
        <v>516</v>
      </c>
      <c r="S3546" s="183">
        <v>233</v>
      </c>
      <c r="T3546" s="183">
        <v>218</v>
      </c>
      <c r="U3546" s="183">
        <v>42</v>
      </c>
      <c r="V3546" s="183">
        <v>510</v>
      </c>
      <c r="W3546" s="183">
        <v>227</v>
      </c>
      <c r="X3546" s="183">
        <v>221</v>
      </c>
      <c r="Y3546" s="183">
        <v>27</v>
      </c>
    </row>
    <row r="3547" spans="1:25" x14ac:dyDescent="0.2">
      <c r="A3547" s="184">
        <v>12618177</v>
      </c>
      <c r="B3547" s="183" t="str">
        <f>[1]店マスタ!B3546</f>
        <v>エコライフフジワラ黄檗店</v>
      </c>
      <c r="C3547" s="183">
        <v>1.5</v>
      </c>
      <c r="D3547" s="183">
        <v>1.5</v>
      </c>
      <c r="E3547" s="183">
        <f>_xlfn.XLOOKUP(A3547,[2]Sheet1!$R:$R,[2]Sheet1!$AB:$AB,"",0)</f>
        <v>1.5</v>
      </c>
      <c r="F3547" s="183">
        <f>_xlfn.XLOOKUP($A3547,[3]【2026年03月度_全社】RFM客層一覧表データ!$A:$A,[3]【2026年03月度_全社】RFM客層一覧表データ!C:C,"",0)</f>
        <v>537</v>
      </c>
      <c r="G3547" s="183">
        <f>_xlfn.XLOOKUP($A3547,[3]【2026年03月度_全社】RFM客層一覧表データ!$A:$A,[3]【2026年03月度_全社】RFM客層一覧表データ!D:D,"",0)</f>
        <v>237</v>
      </c>
      <c r="H3547" s="183">
        <f>_xlfn.XLOOKUP($A3547,[3]【2026年03月度_全社】RFM客層一覧表データ!$A:$A,[3]【2026年03月度_全社】RFM客層一覧表データ!E:E,"",0)</f>
        <v>271</v>
      </c>
      <c r="I3547" s="183">
        <f>_xlfn.XLOOKUP($A3547,[3]【2026年03月度_全社】RFM客層一覧表データ!$A:$A,[3]【2026年03月度_全社】RFM客層一覧表データ!F:F,"",0)</f>
        <v>27</v>
      </c>
      <c r="J3547" s="183">
        <v>571</v>
      </c>
      <c r="K3547" s="183">
        <v>245</v>
      </c>
      <c r="L3547" s="183">
        <v>267</v>
      </c>
      <c r="M3547" s="183">
        <v>37</v>
      </c>
      <c r="N3547" s="183">
        <v>580</v>
      </c>
      <c r="O3547" s="183">
        <v>251</v>
      </c>
      <c r="P3547" s="183">
        <v>280</v>
      </c>
      <c r="Q3547" s="183">
        <v>39</v>
      </c>
      <c r="R3547" s="183">
        <v>629</v>
      </c>
      <c r="S3547" s="183">
        <v>258</v>
      </c>
      <c r="T3547" s="183">
        <v>289</v>
      </c>
      <c r="U3547" s="183">
        <v>35</v>
      </c>
      <c r="V3547" s="183">
        <v>635</v>
      </c>
      <c r="W3547" s="183">
        <v>289</v>
      </c>
      <c r="X3547" s="183">
        <v>313</v>
      </c>
      <c r="Y3547" s="183">
        <v>41</v>
      </c>
    </row>
    <row r="3548" spans="1:25" x14ac:dyDescent="0.2">
      <c r="A3548" s="184">
        <v>12618552</v>
      </c>
      <c r="B3548" s="183" t="str">
        <f>[1]店マスタ!B3547</f>
        <v>てくのハウスＭＡＫＩＮＯ</v>
      </c>
      <c r="C3548" s="183">
        <v>14</v>
      </c>
      <c r="D3548" s="183">
        <v>13</v>
      </c>
      <c r="E3548" s="183">
        <f>_xlfn.XLOOKUP(A3548,[2]Sheet1!$R:$R,[2]Sheet1!$AB:$AB,"",0)</f>
        <v>14</v>
      </c>
      <c r="F3548" s="183">
        <f>_xlfn.XLOOKUP($A3548,[3]【2026年03月度_全社】RFM客層一覧表データ!$A:$A,[3]【2026年03月度_全社】RFM客層一覧表データ!C:C,"",0)</f>
        <v>3707</v>
      </c>
      <c r="G3548" s="183">
        <f>_xlfn.XLOOKUP($A3548,[3]【2026年03月度_全社】RFM客層一覧表データ!$A:$A,[3]【2026年03月度_全社】RFM客層一覧表データ!D:D,"",0)</f>
        <v>1695</v>
      </c>
      <c r="H3548" s="183">
        <f>_xlfn.XLOOKUP($A3548,[3]【2026年03月度_全社】RFM客層一覧表データ!$A:$A,[3]【2026年03月度_全社】RFM客層一覧表データ!E:E,"",0)</f>
        <v>1852</v>
      </c>
      <c r="I3548" s="183">
        <f>_xlfn.XLOOKUP($A3548,[3]【2026年03月度_全社】RFM客層一覧表データ!$A:$A,[3]【2026年03月度_全社】RFM客層一覧表データ!F:F,"",0)</f>
        <v>278</v>
      </c>
      <c r="J3548" s="183">
        <v>3652</v>
      </c>
      <c r="K3548" s="183">
        <v>1730</v>
      </c>
      <c r="L3548" s="183">
        <v>1817</v>
      </c>
      <c r="M3548" s="183">
        <v>266</v>
      </c>
      <c r="N3548" s="183">
        <v>3536</v>
      </c>
      <c r="O3548" s="183">
        <v>1704</v>
      </c>
      <c r="P3548" s="183">
        <v>1796</v>
      </c>
      <c r="Q3548" s="183">
        <v>269</v>
      </c>
      <c r="R3548" s="183">
        <v>3548</v>
      </c>
      <c r="S3548" s="183">
        <v>1675</v>
      </c>
      <c r="T3548" s="183">
        <v>1757</v>
      </c>
      <c r="U3548" s="183">
        <v>264</v>
      </c>
      <c r="V3548" s="183">
        <v>3445</v>
      </c>
      <c r="W3548" s="183">
        <v>1680</v>
      </c>
      <c r="X3548" s="183">
        <v>1710</v>
      </c>
      <c r="Y3548" s="183">
        <v>259</v>
      </c>
    </row>
    <row r="3549" spans="1:25" x14ac:dyDescent="0.2">
      <c r="A3549" s="184">
        <v>12618629</v>
      </c>
      <c r="B3549" s="183" t="str">
        <f>[1]店マスタ!B3548</f>
        <v>スマイリング　にし木幡店</v>
      </c>
      <c r="C3549" s="183">
        <v>4</v>
      </c>
      <c r="D3549" s="183">
        <v>4.5</v>
      </c>
      <c r="E3549" s="183">
        <f>_xlfn.XLOOKUP(A3549,[2]Sheet1!$R:$R,[2]Sheet1!$AB:$AB,"",0)</f>
        <v>5</v>
      </c>
      <c r="F3549" s="183">
        <f>_xlfn.XLOOKUP($A3549,[3]【2026年03月度_全社】RFM客層一覧表データ!$A:$A,[3]【2026年03月度_全社】RFM客層一覧表データ!C:C,"",0)</f>
        <v>1276</v>
      </c>
      <c r="G3549" s="183">
        <f>_xlfn.XLOOKUP($A3549,[3]【2026年03月度_全社】RFM客層一覧表データ!$A:$A,[3]【2026年03月度_全社】RFM客層一覧表データ!D:D,"",0)</f>
        <v>544</v>
      </c>
      <c r="H3549" s="183">
        <f>_xlfn.XLOOKUP($A3549,[3]【2026年03月度_全社】RFM客層一覧表データ!$A:$A,[3]【2026年03月度_全社】RFM客層一覧表データ!E:E,"",0)</f>
        <v>518</v>
      </c>
      <c r="I3549" s="183">
        <f>_xlfn.XLOOKUP($A3549,[3]【2026年03月度_全社】RFM客層一覧表データ!$A:$A,[3]【2026年03月度_全社】RFM客層一覧表データ!F:F,"",0)</f>
        <v>110</v>
      </c>
      <c r="J3549" s="183">
        <v>1264</v>
      </c>
      <c r="K3549" s="183">
        <v>520</v>
      </c>
      <c r="L3549" s="183">
        <v>536</v>
      </c>
      <c r="M3549" s="183">
        <v>113</v>
      </c>
      <c r="N3549" s="183">
        <v>1297</v>
      </c>
      <c r="O3549" s="183">
        <v>500</v>
      </c>
      <c r="P3549" s="183">
        <v>559</v>
      </c>
      <c r="Q3549" s="183">
        <v>107</v>
      </c>
      <c r="R3549" s="183">
        <v>1315</v>
      </c>
      <c r="S3549" s="183">
        <v>553</v>
      </c>
      <c r="T3549" s="183">
        <v>581</v>
      </c>
      <c r="U3549" s="183">
        <v>98</v>
      </c>
      <c r="V3549" s="183">
        <v>1326</v>
      </c>
      <c r="W3549" s="183">
        <v>550</v>
      </c>
      <c r="X3549" s="183">
        <v>591</v>
      </c>
      <c r="Y3549" s="183">
        <v>104</v>
      </c>
    </row>
    <row r="3550" spans="1:25" x14ac:dyDescent="0.2">
      <c r="A3550" s="184">
        <v>12619004</v>
      </c>
      <c r="B3550" s="183" t="str">
        <f>[1]店マスタ!B3549</f>
        <v>砂川電気</v>
      </c>
      <c r="C3550" s="183">
        <v>1.5</v>
      </c>
      <c r="D3550" s="183">
        <v>1.5</v>
      </c>
      <c r="E3550" s="183">
        <f>_xlfn.XLOOKUP(A3550,[2]Sheet1!$R:$R,[2]Sheet1!$AB:$AB,"",0)</f>
        <v>1.5</v>
      </c>
      <c r="F3550" s="183" t="str">
        <f>_xlfn.XLOOKUP($A3550,[3]【2026年03月度_全社】RFM客層一覧表データ!$A:$A,[3]【2026年03月度_全社】RFM客層一覧表データ!C:C,"",0)</f>
        <v/>
      </c>
      <c r="G3550" s="183" t="str">
        <f>_xlfn.XLOOKUP($A3550,[3]【2026年03月度_全社】RFM客層一覧表データ!$A:$A,[3]【2026年03月度_全社】RFM客層一覧表データ!D:D,"",0)</f>
        <v/>
      </c>
      <c r="H3550" s="183" t="str">
        <f>_xlfn.XLOOKUP($A3550,[3]【2026年03月度_全社】RFM客層一覧表データ!$A:$A,[3]【2026年03月度_全社】RFM客層一覧表データ!E:E,"",0)</f>
        <v/>
      </c>
      <c r="I3550" s="183" t="str">
        <f>_xlfn.XLOOKUP($A3550,[3]【2026年03月度_全社】RFM客層一覧表データ!$A:$A,[3]【2026年03月度_全社】RFM客層一覧表データ!F:F,"",0)</f>
        <v/>
      </c>
      <c r="J3550" s="183">
        <v>0</v>
      </c>
      <c r="K3550" s="183">
        <v>0</v>
      </c>
      <c r="L3550" s="183">
        <v>0</v>
      </c>
      <c r="M3550" s="183">
        <v>0</v>
      </c>
      <c r="N3550" s="183">
        <v>0</v>
      </c>
      <c r="O3550" s="183">
        <v>0</v>
      </c>
      <c r="P3550" s="183">
        <v>0</v>
      </c>
      <c r="Q3550" s="183">
        <v>0</v>
      </c>
      <c r="R3550" s="183">
        <v>0</v>
      </c>
      <c r="S3550" s="183">
        <v>0</v>
      </c>
      <c r="T3550" s="183">
        <v>0</v>
      </c>
      <c r="U3550" s="183">
        <v>0</v>
      </c>
      <c r="V3550" s="183">
        <v>0</v>
      </c>
      <c r="W3550" s="183">
        <v>0</v>
      </c>
      <c r="X3550" s="183">
        <v>0</v>
      </c>
      <c r="Y3550" s="183">
        <v>0</v>
      </c>
    </row>
    <row r="3551" spans="1:25" x14ac:dyDescent="0.2">
      <c r="A3551" s="184">
        <v>12619022</v>
      </c>
      <c r="B3551" s="183" t="str">
        <f>[1]店マスタ!B3550</f>
        <v>タナカ　電器</v>
      </c>
      <c r="C3551" s="183">
        <v>1.5</v>
      </c>
      <c r="D3551" s="183">
        <v>1.5</v>
      </c>
      <c r="E3551" s="183" t="str">
        <f>_xlfn.XLOOKUP(A3551,[2]Sheet1!$R:$R,[2]Sheet1!$AB:$AB,"",0)</f>
        <v/>
      </c>
      <c r="F3551" s="183">
        <f>_xlfn.XLOOKUP($A3551,[3]【2026年03月度_全社】RFM客層一覧表データ!$A:$A,[3]【2026年03月度_全社】RFM客層一覧表データ!C:C,"",0)</f>
        <v>85</v>
      </c>
      <c r="G3551" s="183">
        <f>_xlfn.XLOOKUP($A3551,[3]【2026年03月度_全社】RFM客層一覧表データ!$A:$A,[3]【2026年03月度_全社】RFM客層一覧表データ!D:D,"",0)</f>
        <v>24</v>
      </c>
      <c r="H3551" s="183">
        <f>_xlfn.XLOOKUP($A3551,[3]【2026年03月度_全社】RFM客層一覧表データ!$A:$A,[3]【2026年03月度_全社】RFM客層一覧表データ!E:E,"",0)</f>
        <v>53</v>
      </c>
      <c r="I3551" s="183">
        <f>_xlfn.XLOOKUP($A3551,[3]【2026年03月度_全社】RFM客層一覧表データ!$A:$A,[3]【2026年03月度_全社】RFM客層一覧表データ!F:F,"",0)</f>
        <v>3</v>
      </c>
      <c r="J3551" s="183">
        <v>90</v>
      </c>
      <c r="K3551" s="183">
        <v>35</v>
      </c>
      <c r="L3551" s="183">
        <v>56</v>
      </c>
      <c r="M3551" s="183">
        <v>4</v>
      </c>
      <c r="N3551" s="183">
        <v>95</v>
      </c>
      <c r="O3551" s="183">
        <v>36</v>
      </c>
      <c r="P3551" s="183">
        <v>59</v>
      </c>
      <c r="Q3551" s="183">
        <v>2</v>
      </c>
      <c r="R3551" s="183">
        <v>114</v>
      </c>
      <c r="S3551" s="183">
        <v>47</v>
      </c>
      <c r="T3551" s="183">
        <v>69</v>
      </c>
      <c r="U3551" s="183">
        <v>5</v>
      </c>
      <c r="V3551" s="183">
        <v>120</v>
      </c>
      <c r="W3551" s="183">
        <v>51</v>
      </c>
      <c r="X3551" s="183">
        <v>74</v>
      </c>
      <c r="Y3551" s="183">
        <v>7</v>
      </c>
    </row>
    <row r="3552" spans="1:25" x14ac:dyDescent="0.2">
      <c r="A3552" s="184">
        <v>12619030</v>
      </c>
      <c r="B3552" s="183" t="str">
        <f>[1]店マスタ!B3551</f>
        <v>有限会社　オオタムセン</v>
      </c>
      <c r="C3552" s="183">
        <v>4.5</v>
      </c>
      <c r="D3552" s="183">
        <v>3.5</v>
      </c>
      <c r="E3552" s="183">
        <f>_xlfn.XLOOKUP(A3552,[2]Sheet1!$R:$R,[2]Sheet1!$AB:$AB,"",0)</f>
        <v>4</v>
      </c>
      <c r="F3552" s="183">
        <f>_xlfn.XLOOKUP($A3552,[3]【2026年03月度_全社】RFM客層一覧表データ!$A:$A,[3]【2026年03月度_全社】RFM客層一覧表データ!C:C,"",0)</f>
        <v>1091</v>
      </c>
      <c r="G3552" s="183">
        <f>_xlfn.XLOOKUP($A3552,[3]【2026年03月度_全社】RFM客層一覧表データ!$A:$A,[3]【2026年03月度_全社】RFM客層一覧表データ!D:D,"",0)</f>
        <v>379</v>
      </c>
      <c r="H3552" s="183">
        <f>_xlfn.XLOOKUP($A3552,[3]【2026年03月度_全社】RFM客層一覧表データ!$A:$A,[3]【2026年03月度_全社】RFM客層一覧表データ!E:E,"",0)</f>
        <v>464</v>
      </c>
      <c r="I3552" s="183">
        <f>_xlfn.XLOOKUP($A3552,[3]【2026年03月度_全社】RFM客層一覧表データ!$A:$A,[3]【2026年03月度_全社】RFM客層一覧表データ!F:F,"",0)</f>
        <v>54</v>
      </c>
      <c r="J3552" s="183">
        <v>1168</v>
      </c>
      <c r="K3552" s="183">
        <v>429</v>
      </c>
      <c r="L3552" s="183">
        <v>476</v>
      </c>
      <c r="M3552" s="183">
        <v>68</v>
      </c>
      <c r="N3552" s="183">
        <v>1211</v>
      </c>
      <c r="O3552" s="183">
        <v>441</v>
      </c>
      <c r="P3552" s="183">
        <v>483</v>
      </c>
      <c r="Q3552" s="183">
        <v>66</v>
      </c>
      <c r="R3552" s="183">
        <v>1277</v>
      </c>
      <c r="S3552" s="183">
        <v>503</v>
      </c>
      <c r="T3552" s="183">
        <v>494</v>
      </c>
      <c r="U3552" s="183">
        <v>85</v>
      </c>
      <c r="V3552" s="183">
        <v>1271</v>
      </c>
      <c r="W3552" s="183">
        <v>540</v>
      </c>
      <c r="X3552" s="183">
        <v>476</v>
      </c>
      <c r="Y3552" s="183">
        <v>115</v>
      </c>
    </row>
    <row r="3553" spans="1:25" x14ac:dyDescent="0.2">
      <c r="A3553" s="184">
        <v>12619031</v>
      </c>
      <c r="B3553" s="183" t="str">
        <f>[1]店マスタ!B3552</f>
        <v>新設　電器</v>
      </c>
      <c r="C3553" s="183">
        <v>1.5</v>
      </c>
      <c r="D3553" s="183">
        <v>1.5</v>
      </c>
      <c r="E3553" s="183">
        <f>_xlfn.XLOOKUP(A3553,[2]Sheet1!$R:$R,[2]Sheet1!$AB:$AB,"",0)</f>
        <v>2</v>
      </c>
      <c r="F3553" s="183">
        <f>_xlfn.XLOOKUP($A3553,[3]【2026年03月度_全社】RFM客層一覧表データ!$A:$A,[3]【2026年03月度_全社】RFM客層一覧表データ!C:C,"",0)</f>
        <v>77</v>
      </c>
      <c r="G3553" s="183">
        <f>_xlfn.XLOOKUP($A3553,[3]【2026年03月度_全社】RFM客層一覧表データ!$A:$A,[3]【2026年03月度_全社】RFM客層一覧表データ!D:D,"",0)</f>
        <v>0</v>
      </c>
      <c r="H3553" s="183">
        <f>_xlfn.XLOOKUP($A3553,[3]【2026年03月度_全社】RFM客層一覧表データ!$A:$A,[3]【2026年03月度_全社】RFM客層一覧表データ!E:E,"",0)</f>
        <v>0</v>
      </c>
      <c r="I3553" s="183">
        <f>_xlfn.XLOOKUP($A3553,[3]【2026年03月度_全社】RFM客層一覧表データ!$A:$A,[3]【2026年03月度_全社】RFM客層一覧表データ!F:F,"",0)</f>
        <v>0</v>
      </c>
      <c r="J3553" s="183">
        <v>79</v>
      </c>
      <c r="K3553" s="183">
        <v>1</v>
      </c>
      <c r="L3553" s="183">
        <v>1</v>
      </c>
      <c r="M3553" s="183">
        <v>0</v>
      </c>
      <c r="N3553" s="183">
        <v>78</v>
      </c>
      <c r="O3553" s="183">
        <v>0</v>
      </c>
      <c r="P3553" s="183">
        <v>1</v>
      </c>
      <c r="Q3553" s="183">
        <v>0</v>
      </c>
      <c r="R3553" s="183">
        <v>79</v>
      </c>
      <c r="S3553" s="183">
        <v>30</v>
      </c>
      <c r="T3553" s="183">
        <v>1</v>
      </c>
      <c r="U3553" s="183">
        <v>24</v>
      </c>
      <c r="V3553" s="183">
        <v>0</v>
      </c>
      <c r="W3553" s="183">
        <v>0</v>
      </c>
      <c r="X3553" s="183">
        <v>0</v>
      </c>
      <c r="Y3553" s="183">
        <v>0</v>
      </c>
    </row>
    <row r="3554" spans="1:25" x14ac:dyDescent="0.2">
      <c r="A3554" s="184">
        <v>12619044</v>
      </c>
      <c r="B3554" s="183" t="str">
        <f>[1]店マスタ!B3553</f>
        <v>株式会社　ジクヤ電化　城陽</v>
      </c>
      <c r="C3554" s="183">
        <v>4.5</v>
      </c>
      <c r="D3554" s="183">
        <v>3.5</v>
      </c>
      <c r="E3554" s="183">
        <f>_xlfn.XLOOKUP(A3554,[2]Sheet1!$R:$R,[2]Sheet1!$AB:$AB,"",0)</f>
        <v>2.5</v>
      </c>
      <c r="F3554" s="183" t="str">
        <f>_xlfn.XLOOKUP($A3554,[3]【2026年03月度_全社】RFM客層一覧表データ!$A:$A,[3]【2026年03月度_全社】RFM客層一覧表データ!C:C,"",0)</f>
        <v/>
      </c>
      <c r="G3554" s="183" t="str">
        <f>_xlfn.XLOOKUP($A3554,[3]【2026年03月度_全社】RFM客層一覧表データ!$A:$A,[3]【2026年03月度_全社】RFM客層一覧表データ!D:D,"",0)</f>
        <v/>
      </c>
      <c r="H3554" s="183" t="str">
        <f>_xlfn.XLOOKUP($A3554,[3]【2026年03月度_全社】RFM客層一覧表データ!$A:$A,[3]【2026年03月度_全社】RFM客層一覧表データ!E:E,"",0)</f>
        <v/>
      </c>
      <c r="I3554" s="183" t="str">
        <f>_xlfn.XLOOKUP($A3554,[3]【2026年03月度_全社】RFM客層一覧表データ!$A:$A,[3]【2026年03月度_全社】RFM客層一覧表データ!F:F,"",0)</f>
        <v/>
      </c>
      <c r="J3554" s="183">
        <v>0</v>
      </c>
      <c r="K3554" s="183">
        <v>0</v>
      </c>
      <c r="L3554" s="183">
        <v>0</v>
      </c>
      <c r="M3554" s="183">
        <v>0</v>
      </c>
      <c r="N3554" s="183">
        <v>0</v>
      </c>
      <c r="O3554" s="183">
        <v>0</v>
      </c>
      <c r="P3554" s="183">
        <v>0</v>
      </c>
      <c r="Q3554" s="183">
        <v>0</v>
      </c>
      <c r="R3554" s="183">
        <v>0</v>
      </c>
      <c r="S3554" s="183">
        <v>0</v>
      </c>
      <c r="T3554" s="183">
        <v>0</v>
      </c>
      <c r="U3554" s="183">
        <v>0</v>
      </c>
      <c r="V3554" s="183">
        <v>0</v>
      </c>
      <c r="W3554" s="183">
        <v>0</v>
      </c>
      <c r="X3554" s="183">
        <v>0</v>
      </c>
      <c r="Y3554" s="183">
        <v>0</v>
      </c>
    </row>
    <row r="3555" spans="1:25" x14ac:dyDescent="0.2">
      <c r="A3555" s="184">
        <v>12619053</v>
      </c>
      <c r="B3555" s="183" t="str">
        <f>[1]店マスタ!B3554</f>
        <v>ライフポケット　八幡店</v>
      </c>
      <c r="C3555" s="183">
        <v>1.5</v>
      </c>
      <c r="D3555" s="183">
        <v>1.5</v>
      </c>
      <c r="E3555" s="183" t="str">
        <f>_xlfn.XLOOKUP(A3555,[2]Sheet1!$R:$R,[2]Sheet1!$AB:$AB,"",0)</f>
        <v/>
      </c>
      <c r="F3555" s="183" t="str">
        <f>_xlfn.XLOOKUP($A3555,[3]【2026年03月度_全社】RFM客層一覧表データ!$A:$A,[3]【2026年03月度_全社】RFM客層一覧表データ!C:C,"",0)</f>
        <v/>
      </c>
      <c r="G3555" s="183" t="str">
        <f>_xlfn.XLOOKUP($A3555,[3]【2026年03月度_全社】RFM客層一覧表データ!$A:$A,[3]【2026年03月度_全社】RFM客層一覧表データ!D:D,"",0)</f>
        <v/>
      </c>
      <c r="H3555" s="183" t="str">
        <f>_xlfn.XLOOKUP($A3555,[3]【2026年03月度_全社】RFM客層一覧表データ!$A:$A,[3]【2026年03月度_全社】RFM客層一覧表データ!E:E,"",0)</f>
        <v/>
      </c>
      <c r="I3555" s="183" t="str">
        <f>_xlfn.XLOOKUP($A3555,[3]【2026年03月度_全社】RFM客層一覧表データ!$A:$A,[3]【2026年03月度_全社】RFM客層一覧表データ!F:F,"",0)</f>
        <v/>
      </c>
      <c r="J3555" s="183">
        <v>0</v>
      </c>
      <c r="K3555" s="183">
        <v>0</v>
      </c>
      <c r="L3555" s="183">
        <v>0</v>
      </c>
      <c r="M3555" s="183">
        <v>0</v>
      </c>
      <c r="N3555" s="183">
        <v>0</v>
      </c>
      <c r="O3555" s="183">
        <v>0</v>
      </c>
      <c r="P3555" s="183">
        <v>0</v>
      </c>
      <c r="Q3555" s="183">
        <v>0</v>
      </c>
      <c r="R3555" s="183">
        <v>0</v>
      </c>
      <c r="S3555" s="183">
        <v>0</v>
      </c>
      <c r="T3555" s="183">
        <v>0</v>
      </c>
      <c r="U3555" s="183">
        <v>0</v>
      </c>
      <c r="V3555" s="183">
        <v>0</v>
      </c>
      <c r="W3555" s="183">
        <v>0</v>
      </c>
      <c r="X3555" s="183">
        <v>0</v>
      </c>
      <c r="Y3555" s="183">
        <v>0</v>
      </c>
    </row>
    <row r="3556" spans="1:25" x14ac:dyDescent="0.2">
      <c r="A3556" s="184">
        <v>12619059</v>
      </c>
      <c r="B3556" s="183" t="str">
        <f>[1]店マスタ!B3555</f>
        <v>てくのハウスＭＡＫＩＮＯ城陽店</v>
      </c>
      <c r="C3556" s="183">
        <v>3.5</v>
      </c>
      <c r="D3556" s="183">
        <v>3</v>
      </c>
      <c r="E3556" s="183">
        <f>_xlfn.XLOOKUP(A3556,[2]Sheet1!$R:$R,[2]Sheet1!$AB:$AB,"",0)</f>
        <v>3</v>
      </c>
      <c r="F3556" s="183">
        <f>_xlfn.XLOOKUP($A3556,[3]【2026年03月度_全社】RFM客層一覧表データ!$A:$A,[3]【2026年03月度_全社】RFM客層一覧表データ!C:C,"",0)</f>
        <v>847</v>
      </c>
      <c r="G3556" s="183">
        <f>_xlfn.XLOOKUP($A3556,[3]【2026年03月度_全社】RFM客層一覧表データ!$A:$A,[3]【2026年03月度_全社】RFM客層一覧表データ!D:D,"",0)</f>
        <v>347</v>
      </c>
      <c r="H3556" s="183">
        <f>_xlfn.XLOOKUP($A3556,[3]【2026年03月度_全社】RFM客層一覧表データ!$A:$A,[3]【2026年03月度_全社】RFM客層一覧表データ!E:E,"",0)</f>
        <v>322</v>
      </c>
      <c r="I3556" s="183">
        <f>_xlfn.XLOOKUP($A3556,[3]【2026年03月度_全社】RFM客層一覧表データ!$A:$A,[3]【2026年03月度_全社】RFM客層一覧表データ!F:F,"",0)</f>
        <v>119</v>
      </c>
      <c r="J3556" s="183">
        <v>813</v>
      </c>
      <c r="K3556" s="183">
        <v>293</v>
      </c>
      <c r="L3556" s="183">
        <v>317</v>
      </c>
      <c r="M3556" s="183">
        <v>84</v>
      </c>
      <c r="N3556" s="183">
        <v>797</v>
      </c>
      <c r="O3556" s="183">
        <v>280</v>
      </c>
      <c r="P3556" s="183">
        <v>326</v>
      </c>
      <c r="Q3556" s="183">
        <v>62</v>
      </c>
      <c r="R3556" s="183">
        <v>830</v>
      </c>
      <c r="S3556" s="183">
        <v>308</v>
      </c>
      <c r="T3556" s="183">
        <v>320</v>
      </c>
      <c r="U3556" s="183">
        <v>79</v>
      </c>
      <c r="V3556" s="183">
        <v>828</v>
      </c>
      <c r="W3556" s="183">
        <v>272</v>
      </c>
      <c r="X3556" s="183">
        <v>323</v>
      </c>
      <c r="Y3556" s="183">
        <v>74</v>
      </c>
    </row>
    <row r="3557" spans="1:25" x14ac:dyDescent="0.2">
      <c r="A3557" s="184">
        <v>12619223</v>
      </c>
      <c r="B3557" s="183" t="str">
        <f>[1]店マスタ!B3556</f>
        <v>ジクヤ電化　里の西店</v>
      </c>
      <c r="C3557" s="183">
        <v>2.5</v>
      </c>
      <c r="D3557" s="183">
        <v>1.5</v>
      </c>
      <c r="E3557" s="183">
        <f>_xlfn.XLOOKUP(A3557,[2]Sheet1!$R:$R,[2]Sheet1!$AB:$AB,"",0)</f>
        <v>1.5</v>
      </c>
      <c r="F3557" s="183" t="str">
        <f>_xlfn.XLOOKUP($A3557,[3]【2026年03月度_全社】RFM客層一覧表データ!$A:$A,[3]【2026年03月度_全社】RFM客層一覧表データ!C:C,"",0)</f>
        <v/>
      </c>
      <c r="G3557" s="183" t="str">
        <f>_xlfn.XLOOKUP($A3557,[3]【2026年03月度_全社】RFM客層一覧表データ!$A:$A,[3]【2026年03月度_全社】RFM客層一覧表データ!D:D,"",0)</f>
        <v/>
      </c>
      <c r="H3557" s="183" t="str">
        <f>_xlfn.XLOOKUP($A3557,[3]【2026年03月度_全社】RFM客層一覧表データ!$A:$A,[3]【2026年03月度_全社】RFM客層一覧表データ!E:E,"",0)</f>
        <v/>
      </c>
      <c r="I3557" s="183" t="str">
        <f>_xlfn.XLOOKUP($A3557,[3]【2026年03月度_全社】RFM客層一覧表データ!$A:$A,[3]【2026年03月度_全社】RFM客層一覧表データ!F:F,"",0)</f>
        <v/>
      </c>
      <c r="J3557" s="183">
        <v>0</v>
      </c>
      <c r="K3557" s="183">
        <v>0</v>
      </c>
      <c r="L3557" s="183">
        <v>0</v>
      </c>
      <c r="M3557" s="183">
        <v>0</v>
      </c>
      <c r="N3557" s="183">
        <v>0</v>
      </c>
      <c r="O3557" s="183">
        <v>0</v>
      </c>
      <c r="P3557" s="183">
        <v>0</v>
      </c>
      <c r="Q3557" s="183">
        <v>0</v>
      </c>
      <c r="R3557" s="183">
        <v>0</v>
      </c>
      <c r="S3557" s="183">
        <v>0</v>
      </c>
      <c r="T3557" s="183">
        <v>0</v>
      </c>
      <c r="U3557" s="183">
        <v>0</v>
      </c>
      <c r="V3557" s="183">
        <v>0</v>
      </c>
      <c r="W3557" s="183">
        <v>0</v>
      </c>
      <c r="X3557" s="183">
        <v>0</v>
      </c>
      <c r="Y3557" s="183">
        <v>0</v>
      </c>
    </row>
    <row r="3558" spans="1:25" x14ac:dyDescent="0.2">
      <c r="A3558" s="184">
        <v>12621010</v>
      </c>
      <c r="B3558" s="183" t="str">
        <f>[1]店マスタ!B3557</f>
        <v>三英電化</v>
      </c>
      <c r="C3558" s="183">
        <v>1</v>
      </c>
      <c r="D3558" s="183">
        <v>1.5</v>
      </c>
      <c r="E3558" s="183" t="str">
        <f>_xlfn.XLOOKUP(A3558,[2]Sheet1!$R:$R,[2]Sheet1!$AB:$AB,"",0)</f>
        <v/>
      </c>
      <c r="F3558" s="183" t="str">
        <f>_xlfn.XLOOKUP($A3558,[3]【2026年03月度_全社】RFM客層一覧表データ!$A:$A,[3]【2026年03月度_全社】RFM客層一覧表データ!C:C,"",0)</f>
        <v/>
      </c>
      <c r="G3558" s="183" t="str">
        <f>_xlfn.XLOOKUP($A3558,[3]【2026年03月度_全社】RFM客層一覧表データ!$A:$A,[3]【2026年03月度_全社】RFM客層一覧表データ!D:D,"",0)</f>
        <v/>
      </c>
      <c r="H3558" s="183" t="str">
        <f>_xlfn.XLOOKUP($A3558,[3]【2026年03月度_全社】RFM客層一覧表データ!$A:$A,[3]【2026年03月度_全社】RFM客層一覧表データ!E:E,"",0)</f>
        <v/>
      </c>
      <c r="I3558" s="183" t="str">
        <f>_xlfn.XLOOKUP($A3558,[3]【2026年03月度_全社】RFM客層一覧表データ!$A:$A,[3]【2026年03月度_全社】RFM客層一覧表データ!F:F,"",0)</f>
        <v/>
      </c>
      <c r="J3558" s="183">
        <v>0</v>
      </c>
      <c r="K3558" s="183">
        <v>0</v>
      </c>
      <c r="L3558" s="183">
        <v>0</v>
      </c>
      <c r="M3558" s="183">
        <v>0</v>
      </c>
      <c r="N3558" s="183">
        <v>0</v>
      </c>
      <c r="O3558" s="183">
        <v>0</v>
      </c>
      <c r="P3558" s="183">
        <v>0</v>
      </c>
      <c r="Q3558" s="183">
        <v>0</v>
      </c>
      <c r="R3558" s="183">
        <v>0</v>
      </c>
      <c r="S3558" s="183">
        <v>0</v>
      </c>
      <c r="T3558" s="183">
        <v>0</v>
      </c>
      <c r="U3558" s="183">
        <v>0</v>
      </c>
      <c r="V3558" s="183">
        <v>0</v>
      </c>
      <c r="W3558" s="183">
        <v>0</v>
      </c>
      <c r="X3558" s="183">
        <v>0</v>
      </c>
      <c r="Y3558" s="183">
        <v>0</v>
      </c>
    </row>
    <row r="3559" spans="1:25" x14ac:dyDescent="0.2">
      <c r="A3559" s="184">
        <v>12621053</v>
      </c>
      <c r="B3559" s="183" t="str">
        <f>[1]店マスタ!B3558</f>
        <v>スマイリング　にしかわ</v>
      </c>
      <c r="C3559" s="183">
        <v>5.5</v>
      </c>
      <c r="D3559" s="183">
        <v>5.5</v>
      </c>
      <c r="E3559" s="183">
        <f>_xlfn.XLOOKUP(A3559,[2]Sheet1!$R:$R,[2]Sheet1!$AB:$AB,"",0)</f>
        <v>5.5</v>
      </c>
      <c r="F3559" s="183">
        <f>_xlfn.XLOOKUP($A3559,[3]【2026年03月度_全社】RFM客層一覧表データ!$A:$A,[3]【2026年03月度_全社】RFM客層一覧表データ!C:C,"",0)</f>
        <v>1511</v>
      </c>
      <c r="G3559" s="183">
        <f>_xlfn.XLOOKUP($A3559,[3]【2026年03月度_全社】RFM客層一覧表データ!$A:$A,[3]【2026年03月度_全社】RFM客層一覧表データ!D:D,"",0)</f>
        <v>706</v>
      </c>
      <c r="H3559" s="183">
        <f>_xlfn.XLOOKUP($A3559,[3]【2026年03月度_全社】RFM客層一覧表データ!$A:$A,[3]【2026年03月度_全社】RFM客層一覧表データ!E:E,"",0)</f>
        <v>628</v>
      </c>
      <c r="I3559" s="183">
        <f>_xlfn.XLOOKUP($A3559,[3]【2026年03月度_全社】RFM客層一覧表データ!$A:$A,[3]【2026年03月度_全社】RFM客層一覧表データ!F:F,"",0)</f>
        <v>204</v>
      </c>
      <c r="J3559" s="183">
        <v>1407</v>
      </c>
      <c r="K3559" s="183">
        <v>674</v>
      </c>
      <c r="L3559" s="183">
        <v>611</v>
      </c>
      <c r="M3559" s="183">
        <v>162</v>
      </c>
      <c r="N3559" s="183">
        <v>1330</v>
      </c>
      <c r="O3559" s="183">
        <v>598</v>
      </c>
      <c r="P3559" s="183">
        <v>575</v>
      </c>
      <c r="Q3559" s="183">
        <v>141</v>
      </c>
      <c r="R3559" s="183">
        <v>1316</v>
      </c>
      <c r="S3559" s="183">
        <v>590</v>
      </c>
      <c r="T3559" s="183">
        <v>562</v>
      </c>
      <c r="U3559" s="183">
        <v>129</v>
      </c>
      <c r="V3559" s="183">
        <v>1276</v>
      </c>
      <c r="W3559" s="183">
        <v>579</v>
      </c>
      <c r="X3559" s="183">
        <v>548</v>
      </c>
      <c r="Y3559" s="183">
        <v>135</v>
      </c>
    </row>
    <row r="3560" spans="1:25" x14ac:dyDescent="0.2">
      <c r="A3560" s="184">
        <v>12621104</v>
      </c>
      <c r="B3560" s="183" t="str">
        <f>[1]店マスタ!B3559</f>
        <v>奥本　電気店</v>
      </c>
      <c r="C3560" s="183">
        <v>1.5</v>
      </c>
      <c r="D3560" s="183">
        <v>1.5</v>
      </c>
      <c r="E3560" s="183">
        <f>_xlfn.XLOOKUP(A3560,[2]Sheet1!$R:$R,[2]Sheet1!$AB:$AB,"",0)</f>
        <v>1.5</v>
      </c>
      <c r="F3560" s="183" t="str">
        <f>_xlfn.XLOOKUP($A3560,[3]【2026年03月度_全社】RFM客層一覧表データ!$A:$A,[3]【2026年03月度_全社】RFM客層一覧表データ!C:C,"",0)</f>
        <v/>
      </c>
      <c r="G3560" s="183" t="str">
        <f>_xlfn.XLOOKUP($A3560,[3]【2026年03月度_全社】RFM客層一覧表データ!$A:$A,[3]【2026年03月度_全社】RFM客層一覧表データ!D:D,"",0)</f>
        <v/>
      </c>
      <c r="H3560" s="183" t="str">
        <f>_xlfn.XLOOKUP($A3560,[3]【2026年03月度_全社】RFM客層一覧表データ!$A:$A,[3]【2026年03月度_全社】RFM客層一覧表データ!E:E,"",0)</f>
        <v/>
      </c>
      <c r="I3560" s="183" t="str">
        <f>_xlfn.XLOOKUP($A3560,[3]【2026年03月度_全社】RFM客層一覧表データ!$A:$A,[3]【2026年03月度_全社】RFM客層一覧表データ!F:F,"",0)</f>
        <v/>
      </c>
      <c r="J3560" s="183">
        <v>0</v>
      </c>
      <c r="K3560" s="183">
        <v>0</v>
      </c>
      <c r="L3560" s="183">
        <v>0</v>
      </c>
      <c r="M3560" s="183">
        <v>0</v>
      </c>
      <c r="N3560" s="183">
        <v>0</v>
      </c>
      <c r="O3560" s="183">
        <v>0</v>
      </c>
      <c r="P3560" s="183">
        <v>0</v>
      </c>
      <c r="Q3560" s="183">
        <v>0</v>
      </c>
      <c r="R3560" s="183">
        <v>0</v>
      </c>
      <c r="S3560" s="183">
        <v>0</v>
      </c>
      <c r="T3560" s="183">
        <v>0</v>
      </c>
      <c r="U3560" s="183">
        <v>0</v>
      </c>
      <c r="V3560" s="183">
        <v>0</v>
      </c>
      <c r="W3560" s="183">
        <v>0</v>
      </c>
      <c r="X3560" s="183">
        <v>0</v>
      </c>
      <c r="Y3560" s="183">
        <v>0</v>
      </c>
    </row>
    <row r="3561" spans="1:25" x14ac:dyDescent="0.2">
      <c r="A3561" s="184">
        <v>12622071</v>
      </c>
      <c r="B3561" s="183" t="str">
        <f>[1]店マスタ!B3560</f>
        <v>株式会社　小川電気商会　田辺店</v>
      </c>
      <c r="C3561" s="183">
        <v>3</v>
      </c>
      <c r="D3561" s="183">
        <v>2</v>
      </c>
      <c r="E3561" s="183" t="str">
        <f>_xlfn.XLOOKUP(A3561,[2]Sheet1!$R:$R,[2]Sheet1!$AB:$AB,"",0)</f>
        <v/>
      </c>
      <c r="F3561" s="183" t="str">
        <f>_xlfn.XLOOKUP($A3561,[3]【2026年03月度_全社】RFM客層一覧表データ!$A:$A,[3]【2026年03月度_全社】RFM客層一覧表データ!C:C,"",0)</f>
        <v/>
      </c>
      <c r="G3561" s="183" t="str">
        <f>_xlfn.XLOOKUP($A3561,[3]【2026年03月度_全社】RFM客層一覧表データ!$A:$A,[3]【2026年03月度_全社】RFM客層一覧表データ!D:D,"",0)</f>
        <v/>
      </c>
      <c r="H3561" s="183" t="str">
        <f>_xlfn.XLOOKUP($A3561,[3]【2026年03月度_全社】RFM客層一覧表データ!$A:$A,[3]【2026年03月度_全社】RFM客層一覧表データ!E:E,"",0)</f>
        <v/>
      </c>
      <c r="I3561" s="183" t="str">
        <f>_xlfn.XLOOKUP($A3561,[3]【2026年03月度_全社】RFM客層一覧表データ!$A:$A,[3]【2026年03月度_全社】RFM客層一覧表データ!F:F,"",0)</f>
        <v/>
      </c>
      <c r="J3561" s="183">
        <v>0</v>
      </c>
      <c r="K3561" s="183">
        <v>0</v>
      </c>
      <c r="L3561" s="183">
        <v>0</v>
      </c>
      <c r="M3561" s="183">
        <v>0</v>
      </c>
      <c r="N3561" s="183">
        <v>0</v>
      </c>
      <c r="O3561" s="183">
        <v>0</v>
      </c>
      <c r="P3561" s="183">
        <v>0</v>
      </c>
      <c r="Q3561" s="183">
        <v>0</v>
      </c>
      <c r="R3561" s="183">
        <v>0</v>
      </c>
      <c r="S3561" s="183">
        <v>0</v>
      </c>
      <c r="T3561" s="183">
        <v>0</v>
      </c>
      <c r="U3561" s="183">
        <v>0</v>
      </c>
      <c r="V3561" s="183">
        <v>0</v>
      </c>
      <c r="W3561" s="183">
        <v>0</v>
      </c>
      <c r="X3561" s="183">
        <v>0</v>
      </c>
      <c r="Y3561" s="183">
        <v>0</v>
      </c>
    </row>
    <row r="3562" spans="1:25" x14ac:dyDescent="0.2">
      <c r="A3562" s="184">
        <v>12622082</v>
      </c>
      <c r="B3562" s="183" t="str">
        <f>[1]店マスタ!B3561</f>
        <v>電化ハウスファミリー</v>
      </c>
      <c r="C3562" s="183">
        <v>1.5</v>
      </c>
      <c r="D3562" s="183">
        <v>1.5</v>
      </c>
      <c r="E3562" s="183">
        <f>_xlfn.XLOOKUP(A3562,[2]Sheet1!$R:$R,[2]Sheet1!$AB:$AB,"",0)</f>
        <v>1.5</v>
      </c>
      <c r="F3562" s="183" t="str">
        <f>_xlfn.XLOOKUP($A3562,[3]【2026年03月度_全社】RFM客層一覧表データ!$A:$A,[3]【2026年03月度_全社】RFM客層一覧表データ!C:C,"",0)</f>
        <v/>
      </c>
      <c r="G3562" s="183" t="str">
        <f>_xlfn.XLOOKUP($A3562,[3]【2026年03月度_全社】RFM客層一覧表データ!$A:$A,[3]【2026年03月度_全社】RFM客層一覧表データ!D:D,"",0)</f>
        <v/>
      </c>
      <c r="H3562" s="183" t="str">
        <f>_xlfn.XLOOKUP($A3562,[3]【2026年03月度_全社】RFM客層一覧表データ!$A:$A,[3]【2026年03月度_全社】RFM客層一覧表データ!E:E,"",0)</f>
        <v/>
      </c>
      <c r="I3562" s="183" t="str">
        <f>_xlfn.XLOOKUP($A3562,[3]【2026年03月度_全社】RFM客層一覧表データ!$A:$A,[3]【2026年03月度_全社】RFM客層一覧表データ!F:F,"",0)</f>
        <v/>
      </c>
      <c r="J3562" s="183">
        <v>0</v>
      </c>
      <c r="K3562" s="183">
        <v>0</v>
      </c>
      <c r="L3562" s="183">
        <v>0</v>
      </c>
      <c r="M3562" s="183">
        <v>0</v>
      </c>
      <c r="N3562" s="183">
        <v>0</v>
      </c>
      <c r="O3562" s="183">
        <v>0</v>
      </c>
      <c r="P3562" s="183">
        <v>0</v>
      </c>
      <c r="Q3562" s="183">
        <v>0</v>
      </c>
      <c r="R3562" s="183">
        <v>0</v>
      </c>
      <c r="S3562" s="183">
        <v>0</v>
      </c>
      <c r="T3562" s="183">
        <v>0</v>
      </c>
      <c r="U3562" s="183">
        <v>0</v>
      </c>
      <c r="V3562" s="183">
        <v>0</v>
      </c>
      <c r="W3562" s="183">
        <v>0</v>
      </c>
      <c r="X3562" s="183">
        <v>0</v>
      </c>
      <c r="Y3562" s="183">
        <v>0</v>
      </c>
    </row>
    <row r="3563" spans="1:25" x14ac:dyDescent="0.2">
      <c r="A3563" s="184">
        <v>12622092</v>
      </c>
      <c r="B3563" s="183" t="str">
        <f>[1]店マスタ!B3562</f>
        <v>（株）小川電気商会</v>
      </c>
      <c r="C3563" s="183">
        <v>8</v>
      </c>
      <c r="D3563" s="183">
        <v>7.5</v>
      </c>
      <c r="E3563" s="183" t="str">
        <f>_xlfn.XLOOKUP(A3563,[2]Sheet1!$R:$R,[2]Sheet1!$AB:$AB,"",0)</f>
        <v/>
      </c>
      <c r="F3563" s="183" t="str">
        <f>_xlfn.XLOOKUP($A3563,[3]【2026年03月度_全社】RFM客層一覧表データ!$A:$A,[3]【2026年03月度_全社】RFM客層一覧表データ!C:C,"",0)</f>
        <v/>
      </c>
      <c r="G3563" s="183" t="str">
        <f>_xlfn.XLOOKUP($A3563,[3]【2026年03月度_全社】RFM客層一覧表データ!$A:$A,[3]【2026年03月度_全社】RFM客層一覧表データ!D:D,"",0)</f>
        <v/>
      </c>
      <c r="H3563" s="183" t="str">
        <f>_xlfn.XLOOKUP($A3563,[3]【2026年03月度_全社】RFM客層一覧表データ!$A:$A,[3]【2026年03月度_全社】RFM客層一覧表データ!E:E,"",0)</f>
        <v/>
      </c>
      <c r="I3563" s="183" t="str">
        <f>_xlfn.XLOOKUP($A3563,[3]【2026年03月度_全社】RFM客層一覧表データ!$A:$A,[3]【2026年03月度_全社】RFM客層一覧表データ!F:F,"",0)</f>
        <v/>
      </c>
      <c r="J3563" s="183">
        <v>0</v>
      </c>
      <c r="K3563" s="183">
        <v>0</v>
      </c>
      <c r="L3563" s="183">
        <v>0</v>
      </c>
      <c r="M3563" s="183">
        <v>0</v>
      </c>
      <c r="N3563" s="183">
        <v>0</v>
      </c>
      <c r="O3563" s="183">
        <v>0</v>
      </c>
      <c r="P3563" s="183">
        <v>0</v>
      </c>
      <c r="Q3563" s="183">
        <v>0</v>
      </c>
      <c r="R3563" s="183">
        <v>0</v>
      </c>
      <c r="S3563" s="183">
        <v>0</v>
      </c>
      <c r="T3563" s="183">
        <v>0</v>
      </c>
      <c r="U3563" s="183">
        <v>0</v>
      </c>
      <c r="V3563" s="183">
        <v>0</v>
      </c>
      <c r="W3563" s="183">
        <v>0</v>
      </c>
      <c r="X3563" s="183">
        <v>0</v>
      </c>
      <c r="Y3563" s="183">
        <v>0</v>
      </c>
    </row>
    <row r="3564" spans="1:25" x14ac:dyDescent="0.2">
      <c r="A3564" s="184">
        <v>12622101</v>
      </c>
      <c r="B3564" s="183" t="str">
        <f>[1]店マスタ!B3563</f>
        <v>亀井電器商会</v>
      </c>
      <c r="C3564" s="183">
        <v>2</v>
      </c>
      <c r="D3564" s="183">
        <v>2</v>
      </c>
      <c r="E3564" s="183" t="str">
        <f>_xlfn.XLOOKUP(A3564,[2]Sheet1!$R:$R,[2]Sheet1!$AB:$AB,"",0)</f>
        <v/>
      </c>
      <c r="F3564" s="183" t="str">
        <f>_xlfn.XLOOKUP($A3564,[3]【2026年03月度_全社】RFM客層一覧表データ!$A:$A,[3]【2026年03月度_全社】RFM客層一覧表データ!C:C,"",0)</f>
        <v/>
      </c>
      <c r="G3564" s="183" t="str">
        <f>_xlfn.XLOOKUP($A3564,[3]【2026年03月度_全社】RFM客層一覧表データ!$A:$A,[3]【2026年03月度_全社】RFM客層一覧表データ!D:D,"",0)</f>
        <v/>
      </c>
      <c r="H3564" s="183" t="str">
        <f>_xlfn.XLOOKUP($A3564,[3]【2026年03月度_全社】RFM客層一覧表データ!$A:$A,[3]【2026年03月度_全社】RFM客層一覧表データ!E:E,"",0)</f>
        <v/>
      </c>
      <c r="I3564" s="183" t="str">
        <f>_xlfn.XLOOKUP($A3564,[3]【2026年03月度_全社】RFM客層一覧表データ!$A:$A,[3]【2026年03月度_全社】RFM客層一覧表データ!F:F,"",0)</f>
        <v/>
      </c>
      <c r="J3564" s="183">
        <v>0</v>
      </c>
      <c r="K3564" s="183">
        <v>0</v>
      </c>
      <c r="L3564" s="183">
        <v>0</v>
      </c>
      <c r="M3564" s="183">
        <v>0</v>
      </c>
      <c r="N3564" s="183">
        <v>0</v>
      </c>
      <c r="O3564" s="183">
        <v>0</v>
      </c>
      <c r="P3564" s="183">
        <v>0</v>
      </c>
      <c r="Q3564" s="183">
        <v>0</v>
      </c>
      <c r="R3564" s="183">
        <v>0</v>
      </c>
      <c r="S3564" s="183">
        <v>0</v>
      </c>
      <c r="T3564" s="183">
        <v>0</v>
      </c>
      <c r="U3564" s="183">
        <v>0</v>
      </c>
      <c r="V3564" s="183">
        <v>0</v>
      </c>
      <c r="W3564" s="183">
        <v>0</v>
      </c>
      <c r="X3564" s="183">
        <v>0</v>
      </c>
      <c r="Y3564" s="183">
        <v>0</v>
      </c>
    </row>
    <row r="3565" spans="1:25" x14ac:dyDescent="0.2">
      <c r="A3565" s="184">
        <v>12622102</v>
      </c>
      <c r="B3565" s="183" t="str">
        <f>[1]店マスタ!B3564</f>
        <v>株式会社　馬場義電気</v>
      </c>
      <c r="C3565" s="183">
        <v>2</v>
      </c>
      <c r="D3565" s="183">
        <v>2</v>
      </c>
      <c r="E3565" s="183">
        <f>_xlfn.XLOOKUP(A3565,[2]Sheet1!$R:$R,[2]Sheet1!$AB:$AB,"",0)</f>
        <v>2.5</v>
      </c>
      <c r="F3565" s="183">
        <f>_xlfn.XLOOKUP($A3565,[3]【2026年03月度_全社】RFM客層一覧表データ!$A:$A,[3]【2026年03月度_全社】RFM客層一覧表データ!C:C,"",0)</f>
        <v>538</v>
      </c>
      <c r="G3565" s="183">
        <f>_xlfn.XLOOKUP($A3565,[3]【2026年03月度_全社】RFM客層一覧表データ!$A:$A,[3]【2026年03月度_全社】RFM客層一覧表データ!D:D,"",0)</f>
        <v>186</v>
      </c>
      <c r="H3565" s="183">
        <f>_xlfn.XLOOKUP($A3565,[3]【2026年03月度_全社】RFM客層一覧表データ!$A:$A,[3]【2026年03月度_全社】RFM客層一覧表データ!E:E,"",0)</f>
        <v>254</v>
      </c>
      <c r="I3565" s="183">
        <f>_xlfn.XLOOKUP($A3565,[3]【2026年03月度_全社】RFM客層一覧表データ!$A:$A,[3]【2026年03月度_全社】RFM客層一覧表データ!F:F,"",0)</f>
        <v>20</v>
      </c>
      <c r="J3565" s="183">
        <v>563</v>
      </c>
      <c r="K3565" s="183">
        <v>255</v>
      </c>
      <c r="L3565" s="183">
        <v>260</v>
      </c>
      <c r="M3565" s="183">
        <v>49</v>
      </c>
      <c r="N3565" s="183">
        <v>541</v>
      </c>
      <c r="O3565" s="183">
        <v>241</v>
      </c>
      <c r="P3565" s="183">
        <v>266</v>
      </c>
      <c r="Q3565" s="183">
        <v>39</v>
      </c>
      <c r="R3565" s="183">
        <v>538</v>
      </c>
      <c r="S3565" s="183">
        <v>228</v>
      </c>
      <c r="T3565" s="183">
        <v>281</v>
      </c>
      <c r="U3565" s="183">
        <v>28</v>
      </c>
      <c r="V3565" s="183">
        <v>554</v>
      </c>
      <c r="W3565" s="183">
        <v>227</v>
      </c>
      <c r="X3565" s="183">
        <v>278</v>
      </c>
      <c r="Y3565" s="183">
        <v>29</v>
      </c>
    </row>
    <row r="3566" spans="1:25" x14ac:dyDescent="0.2">
      <c r="A3566" s="184">
        <v>12623060</v>
      </c>
      <c r="B3566" s="183" t="str">
        <f>[1]店マスタ!B3565</f>
        <v>株式会社　徳山文明堂</v>
      </c>
      <c r="C3566" s="183">
        <v>3</v>
      </c>
      <c r="D3566" s="183">
        <v>3</v>
      </c>
      <c r="E3566" s="183">
        <f>_xlfn.XLOOKUP(A3566,[2]Sheet1!$R:$R,[2]Sheet1!$AB:$AB,"",0)</f>
        <v>3.5</v>
      </c>
      <c r="F3566" s="183">
        <f>_xlfn.XLOOKUP($A3566,[3]【2026年03月度_全社】RFM客層一覧表データ!$A:$A,[3]【2026年03月度_全社】RFM客層一覧表データ!C:C,"",0)</f>
        <v>783</v>
      </c>
      <c r="G3566" s="183">
        <f>_xlfn.XLOOKUP($A3566,[3]【2026年03月度_全社】RFM客層一覧表データ!$A:$A,[3]【2026年03月度_全社】RFM客層一覧表データ!D:D,"",0)</f>
        <v>309</v>
      </c>
      <c r="H3566" s="183">
        <f>_xlfn.XLOOKUP($A3566,[3]【2026年03月度_全社】RFM客層一覧表データ!$A:$A,[3]【2026年03月度_全社】RFM客層一覧表データ!E:E,"",0)</f>
        <v>309</v>
      </c>
      <c r="I3566" s="183">
        <f>_xlfn.XLOOKUP($A3566,[3]【2026年03月度_全社】RFM客層一覧表データ!$A:$A,[3]【2026年03月度_全社】RFM客層一覧表データ!F:F,"",0)</f>
        <v>58</v>
      </c>
      <c r="J3566" s="183">
        <v>818</v>
      </c>
      <c r="K3566" s="183">
        <v>294</v>
      </c>
      <c r="L3566" s="183">
        <v>307</v>
      </c>
      <c r="M3566" s="183">
        <v>70</v>
      </c>
      <c r="N3566" s="183">
        <v>822</v>
      </c>
      <c r="O3566" s="183">
        <v>290</v>
      </c>
      <c r="P3566" s="183">
        <v>321</v>
      </c>
      <c r="Q3566" s="183">
        <v>55</v>
      </c>
      <c r="R3566" s="183">
        <v>854</v>
      </c>
      <c r="S3566" s="183">
        <v>313</v>
      </c>
      <c r="T3566" s="183">
        <v>346</v>
      </c>
      <c r="U3566" s="183">
        <v>64</v>
      </c>
      <c r="V3566" s="183">
        <v>881</v>
      </c>
      <c r="W3566" s="183">
        <v>331</v>
      </c>
      <c r="X3566" s="183">
        <v>353</v>
      </c>
      <c r="Y3566" s="183">
        <v>67</v>
      </c>
    </row>
    <row r="3567" spans="1:25" x14ac:dyDescent="0.2">
      <c r="A3567" s="184">
        <v>12623072</v>
      </c>
      <c r="B3567" s="183" t="str">
        <f>[1]店マスタ!B3566</f>
        <v>（株）モリタ電化</v>
      </c>
      <c r="C3567" s="183">
        <v>5.5</v>
      </c>
      <c r="D3567" s="183">
        <v>3</v>
      </c>
      <c r="E3567" s="183" t="str">
        <f>_xlfn.XLOOKUP(A3567,[2]Sheet1!$R:$R,[2]Sheet1!$AB:$AB,"",0)</f>
        <v/>
      </c>
      <c r="F3567" s="183" t="str">
        <f>_xlfn.XLOOKUP($A3567,[3]【2026年03月度_全社】RFM客層一覧表データ!$A:$A,[3]【2026年03月度_全社】RFM客層一覧表データ!C:C,"",0)</f>
        <v/>
      </c>
      <c r="G3567" s="183" t="str">
        <f>_xlfn.XLOOKUP($A3567,[3]【2026年03月度_全社】RFM客層一覧表データ!$A:$A,[3]【2026年03月度_全社】RFM客層一覧表データ!D:D,"",0)</f>
        <v/>
      </c>
      <c r="H3567" s="183" t="str">
        <f>_xlfn.XLOOKUP($A3567,[3]【2026年03月度_全社】RFM客層一覧表データ!$A:$A,[3]【2026年03月度_全社】RFM客層一覧表データ!E:E,"",0)</f>
        <v/>
      </c>
      <c r="I3567" s="183" t="str">
        <f>_xlfn.XLOOKUP($A3567,[3]【2026年03月度_全社】RFM客層一覧表データ!$A:$A,[3]【2026年03月度_全社】RFM客層一覧表データ!F:F,"",0)</f>
        <v/>
      </c>
      <c r="J3567" s="183">
        <v>0</v>
      </c>
      <c r="K3567" s="183">
        <v>0</v>
      </c>
      <c r="L3567" s="183">
        <v>0</v>
      </c>
      <c r="M3567" s="183">
        <v>0</v>
      </c>
      <c r="N3567" s="183">
        <v>0</v>
      </c>
      <c r="O3567" s="183">
        <v>0</v>
      </c>
      <c r="P3567" s="183">
        <v>0</v>
      </c>
      <c r="Q3567" s="183">
        <v>0</v>
      </c>
      <c r="R3567" s="183">
        <v>0</v>
      </c>
      <c r="S3567" s="183">
        <v>0</v>
      </c>
      <c r="T3567" s="183">
        <v>0</v>
      </c>
      <c r="U3567" s="183">
        <v>0</v>
      </c>
      <c r="V3567" s="183">
        <v>0</v>
      </c>
      <c r="W3567" s="183">
        <v>0</v>
      </c>
      <c r="X3567" s="183">
        <v>0</v>
      </c>
      <c r="Y3567" s="183">
        <v>0</v>
      </c>
    </row>
    <row r="3568" spans="1:25" x14ac:dyDescent="0.2">
      <c r="A3568" s="184">
        <v>12623087</v>
      </c>
      <c r="B3568" s="183" t="str">
        <f>[1]店マスタ!B3567</f>
        <v>都らいぶ　ＫＡＳＡＧＩ</v>
      </c>
      <c r="C3568" s="183">
        <v>1.5</v>
      </c>
      <c r="D3568" s="183">
        <v>1.5</v>
      </c>
      <c r="E3568" s="183" t="str">
        <f>_xlfn.XLOOKUP(A3568,[2]Sheet1!$R:$R,[2]Sheet1!$AB:$AB,"",0)</f>
        <v/>
      </c>
      <c r="F3568" s="183">
        <f>_xlfn.XLOOKUP($A3568,[3]【2026年03月度_全社】RFM客層一覧表データ!$A:$A,[3]【2026年03月度_全社】RFM客層一覧表データ!C:C,"",0)</f>
        <v>184</v>
      </c>
      <c r="G3568" s="183">
        <f>_xlfn.XLOOKUP($A3568,[3]【2026年03月度_全社】RFM客層一覧表データ!$A:$A,[3]【2026年03月度_全社】RFM客層一覧表データ!D:D,"",0)</f>
        <v>70</v>
      </c>
      <c r="H3568" s="183">
        <f>_xlfn.XLOOKUP($A3568,[3]【2026年03月度_全社】RFM客層一覧表データ!$A:$A,[3]【2026年03月度_全社】RFM客層一覧表データ!E:E,"",0)</f>
        <v>81</v>
      </c>
      <c r="I3568" s="183">
        <f>_xlfn.XLOOKUP($A3568,[3]【2026年03月度_全社】RFM客層一覧表データ!$A:$A,[3]【2026年03月度_全社】RFM客層一覧表データ!F:F,"",0)</f>
        <v>6</v>
      </c>
      <c r="J3568" s="183">
        <v>197</v>
      </c>
      <c r="K3568" s="183">
        <v>56</v>
      </c>
      <c r="L3568" s="183">
        <v>91</v>
      </c>
      <c r="M3568" s="183">
        <v>1</v>
      </c>
      <c r="N3568" s="183">
        <v>229</v>
      </c>
      <c r="O3568" s="183">
        <v>87</v>
      </c>
      <c r="P3568" s="183">
        <v>105</v>
      </c>
      <c r="Q3568" s="183">
        <v>6</v>
      </c>
      <c r="R3568" s="183">
        <v>242</v>
      </c>
      <c r="S3568" s="183">
        <v>93</v>
      </c>
      <c r="T3568" s="183">
        <v>112</v>
      </c>
      <c r="U3568" s="183">
        <v>4</v>
      </c>
      <c r="V3568" s="183">
        <v>261</v>
      </c>
      <c r="W3568" s="183">
        <v>109</v>
      </c>
      <c r="X3568" s="183">
        <v>120</v>
      </c>
      <c r="Y3568" s="183">
        <v>5</v>
      </c>
    </row>
    <row r="3569" spans="1:25" x14ac:dyDescent="0.2">
      <c r="A3569" s="184">
        <v>12623089</v>
      </c>
      <c r="B3569" s="183" t="str">
        <f>[1]店マスタ!B3568</f>
        <v>（株）都らいぶ　アビック</v>
      </c>
      <c r="C3569" s="183">
        <v>3</v>
      </c>
      <c r="D3569" s="183">
        <v>1.5</v>
      </c>
      <c r="E3569" s="183">
        <f>_xlfn.XLOOKUP(A3569,[2]Sheet1!$R:$R,[2]Sheet1!$AB:$AB,"",0)</f>
        <v>1.5</v>
      </c>
      <c r="F3569" s="183">
        <f>_xlfn.XLOOKUP($A3569,[3]【2026年03月度_全社】RFM客層一覧表データ!$A:$A,[3]【2026年03月度_全社】RFM客層一覧表データ!C:C,"",0)</f>
        <v>508</v>
      </c>
      <c r="G3569" s="183">
        <f>_xlfn.XLOOKUP($A3569,[3]【2026年03月度_全社】RFM客層一覧表データ!$A:$A,[3]【2026年03月度_全社】RFM客層一覧表データ!D:D,"",0)</f>
        <v>237</v>
      </c>
      <c r="H3569" s="183">
        <f>_xlfn.XLOOKUP($A3569,[3]【2026年03月度_全社】RFM客層一覧表データ!$A:$A,[3]【2026年03月度_全社】RFM客層一覧表データ!E:E,"",0)</f>
        <v>216</v>
      </c>
      <c r="I3569" s="183">
        <f>_xlfn.XLOOKUP($A3569,[3]【2026年03月度_全社】RFM客層一覧表データ!$A:$A,[3]【2026年03月度_全社】RFM客層一覧表データ!F:F,"",0)</f>
        <v>26</v>
      </c>
      <c r="J3569" s="183">
        <v>530</v>
      </c>
      <c r="K3569" s="183">
        <v>243</v>
      </c>
      <c r="L3569" s="183">
        <v>226</v>
      </c>
      <c r="M3569" s="183">
        <v>41</v>
      </c>
      <c r="N3569" s="183">
        <v>530</v>
      </c>
      <c r="O3569" s="183">
        <v>242</v>
      </c>
      <c r="P3569" s="183">
        <v>232</v>
      </c>
      <c r="Q3569" s="183">
        <v>32</v>
      </c>
      <c r="R3569" s="183">
        <v>564</v>
      </c>
      <c r="S3569" s="183">
        <v>245</v>
      </c>
      <c r="T3569" s="183">
        <v>243</v>
      </c>
      <c r="U3569" s="183">
        <v>29</v>
      </c>
      <c r="V3569" s="183">
        <v>572</v>
      </c>
      <c r="W3569" s="183">
        <v>276</v>
      </c>
      <c r="X3569" s="183">
        <v>254</v>
      </c>
      <c r="Y3569" s="183">
        <v>31</v>
      </c>
    </row>
    <row r="3570" spans="1:25" x14ac:dyDescent="0.2">
      <c r="A3570" s="184">
        <v>12623094</v>
      </c>
      <c r="B3570" s="183" t="str">
        <f>[1]店マスタ!B3569</f>
        <v>（株）都らいぶアビック梅美台店</v>
      </c>
      <c r="C3570" s="183">
        <v>3</v>
      </c>
      <c r="D3570" s="183">
        <v>2.5</v>
      </c>
      <c r="E3570" s="183">
        <f>_xlfn.XLOOKUP(A3570,[2]Sheet1!$R:$R,[2]Sheet1!$AB:$AB,"",0)</f>
        <v>2.5</v>
      </c>
      <c r="F3570" s="183">
        <f>_xlfn.XLOOKUP($A3570,[3]【2026年03月度_全社】RFM客層一覧表データ!$A:$A,[3]【2026年03月度_全社】RFM客層一覧表データ!C:C,"",0)</f>
        <v>1508</v>
      </c>
      <c r="G3570" s="183">
        <f>_xlfn.XLOOKUP($A3570,[3]【2026年03月度_全社】RFM客層一覧表データ!$A:$A,[3]【2026年03月度_全社】RFM客層一覧表データ!D:D,"",0)</f>
        <v>651</v>
      </c>
      <c r="H3570" s="183">
        <f>_xlfn.XLOOKUP($A3570,[3]【2026年03月度_全社】RFM客層一覧表データ!$A:$A,[3]【2026年03月度_全社】RFM客層一覧表データ!E:E,"",0)</f>
        <v>579</v>
      </c>
      <c r="I3570" s="183">
        <f>_xlfn.XLOOKUP($A3570,[3]【2026年03月度_全社】RFM客層一覧表データ!$A:$A,[3]【2026年03月度_全社】RFM客層一覧表データ!F:F,"",0)</f>
        <v>73</v>
      </c>
      <c r="J3570" s="183">
        <v>905</v>
      </c>
      <c r="K3570" s="183">
        <v>371</v>
      </c>
      <c r="L3570" s="183">
        <v>335</v>
      </c>
      <c r="M3570" s="183">
        <v>79</v>
      </c>
      <c r="N3570" s="183">
        <v>908</v>
      </c>
      <c r="O3570" s="183">
        <v>379</v>
      </c>
      <c r="P3570" s="183">
        <v>315</v>
      </c>
      <c r="Q3570" s="183">
        <v>93</v>
      </c>
      <c r="R3570" s="183">
        <v>893</v>
      </c>
      <c r="S3570" s="183">
        <v>336</v>
      </c>
      <c r="T3570" s="183">
        <v>309</v>
      </c>
      <c r="U3570" s="183">
        <v>72</v>
      </c>
      <c r="V3570" s="183">
        <v>878</v>
      </c>
      <c r="W3570" s="183">
        <v>394</v>
      </c>
      <c r="X3570" s="183">
        <v>307</v>
      </c>
      <c r="Y3570" s="183">
        <v>94</v>
      </c>
    </row>
    <row r="3571" spans="1:25" x14ac:dyDescent="0.2">
      <c r="A3571" s="184">
        <v>12625404</v>
      </c>
      <c r="B3571" s="183" t="str">
        <f>[1]店マスタ!B3570</f>
        <v>ヤマショー電器</v>
      </c>
      <c r="C3571" s="183">
        <v>4.5</v>
      </c>
      <c r="D3571" s="183">
        <v>7.5</v>
      </c>
      <c r="E3571" s="183">
        <f>_xlfn.XLOOKUP(A3571,[2]Sheet1!$R:$R,[2]Sheet1!$AB:$AB,"",0)</f>
        <v>2.5</v>
      </c>
      <c r="F3571" s="183">
        <f>_xlfn.XLOOKUP($A3571,[3]【2026年03月度_全社】RFM客層一覧表データ!$A:$A,[3]【2026年03月度_全社】RFM客層一覧表データ!C:C,"",0)</f>
        <v>872</v>
      </c>
      <c r="G3571" s="183">
        <f>_xlfn.XLOOKUP($A3571,[3]【2026年03月度_全社】RFM客層一覧表データ!$A:$A,[3]【2026年03月度_全社】RFM客層一覧表データ!D:D,"",0)</f>
        <v>316</v>
      </c>
      <c r="H3571" s="183">
        <f>_xlfn.XLOOKUP($A3571,[3]【2026年03月度_全社】RFM客層一覧表データ!$A:$A,[3]【2026年03月度_全社】RFM客層一覧表データ!E:E,"",0)</f>
        <v>311</v>
      </c>
      <c r="I3571" s="183">
        <f>_xlfn.XLOOKUP($A3571,[3]【2026年03月度_全社】RFM客層一覧表データ!$A:$A,[3]【2026年03月度_全社】RFM客層一覧表データ!F:F,"",0)</f>
        <v>91</v>
      </c>
      <c r="J3571" s="183">
        <v>866</v>
      </c>
      <c r="K3571" s="183">
        <v>290</v>
      </c>
      <c r="L3571" s="183">
        <v>302</v>
      </c>
      <c r="M3571" s="183">
        <v>71</v>
      </c>
      <c r="N3571" s="183">
        <v>865</v>
      </c>
      <c r="O3571" s="183">
        <v>295</v>
      </c>
      <c r="P3571" s="183">
        <v>304</v>
      </c>
      <c r="Q3571" s="183">
        <v>80</v>
      </c>
      <c r="R3571" s="183">
        <v>838</v>
      </c>
      <c r="S3571" s="183">
        <v>332</v>
      </c>
      <c r="T3571" s="183">
        <v>298</v>
      </c>
      <c r="U3571" s="183">
        <v>84</v>
      </c>
      <c r="V3571" s="183">
        <v>807</v>
      </c>
      <c r="W3571" s="183">
        <v>349</v>
      </c>
      <c r="X3571" s="183">
        <v>287</v>
      </c>
      <c r="Y3571" s="183">
        <v>109</v>
      </c>
    </row>
    <row r="3572" spans="1:25" x14ac:dyDescent="0.2">
      <c r="A3572" s="184">
        <v>12628038</v>
      </c>
      <c r="B3572" s="183" t="str">
        <f>[1]店マスタ!B3571</f>
        <v>山本商事　有限会社</v>
      </c>
      <c r="C3572" s="183">
        <v>4</v>
      </c>
      <c r="D3572" s="183">
        <v>7.5</v>
      </c>
      <c r="E3572" s="183">
        <f>_xlfn.XLOOKUP(A3572,[2]Sheet1!$R:$R,[2]Sheet1!$AB:$AB,"",0)</f>
        <v>4.5</v>
      </c>
      <c r="F3572" s="183">
        <f>_xlfn.XLOOKUP($A3572,[3]【2026年03月度_全社】RFM客層一覧表データ!$A:$A,[3]【2026年03月度_全社】RFM客層一覧表データ!C:C,"",0)</f>
        <v>950</v>
      </c>
      <c r="G3572" s="183">
        <f>_xlfn.XLOOKUP($A3572,[3]【2026年03月度_全社】RFM客層一覧表データ!$A:$A,[3]【2026年03月度_全社】RFM客層一覧表データ!D:D,"",0)</f>
        <v>453</v>
      </c>
      <c r="H3572" s="183">
        <f>_xlfn.XLOOKUP($A3572,[3]【2026年03月度_全社】RFM客層一覧表データ!$A:$A,[3]【2026年03月度_全社】RFM客層一覧表データ!E:E,"",0)</f>
        <v>456</v>
      </c>
      <c r="I3572" s="183">
        <f>_xlfn.XLOOKUP($A3572,[3]【2026年03月度_全社】RFM客層一覧表データ!$A:$A,[3]【2026年03月度_全社】RFM客層一覧表データ!F:F,"",0)</f>
        <v>93</v>
      </c>
      <c r="J3572" s="183">
        <v>928</v>
      </c>
      <c r="K3572" s="183">
        <v>460</v>
      </c>
      <c r="L3572" s="183">
        <v>444</v>
      </c>
      <c r="M3572" s="183">
        <v>83</v>
      </c>
      <c r="N3572" s="183">
        <v>956</v>
      </c>
      <c r="O3572" s="183">
        <v>439</v>
      </c>
      <c r="P3572" s="183">
        <v>457</v>
      </c>
      <c r="Q3572" s="183">
        <v>76</v>
      </c>
      <c r="R3572" s="183">
        <v>946</v>
      </c>
      <c r="S3572" s="183">
        <v>461</v>
      </c>
      <c r="T3572" s="183">
        <v>464</v>
      </c>
      <c r="U3572" s="183">
        <v>76</v>
      </c>
      <c r="V3572" s="183">
        <v>931</v>
      </c>
      <c r="W3572" s="183">
        <v>465</v>
      </c>
      <c r="X3572" s="183">
        <v>446</v>
      </c>
      <c r="Y3572" s="183">
        <v>82</v>
      </c>
    </row>
    <row r="3573" spans="1:25" x14ac:dyDescent="0.2">
      <c r="A3573" s="184">
        <v>12628049</v>
      </c>
      <c r="B3573" s="183" t="str">
        <f>[1]店マスタ!B3572</f>
        <v>都らいぶ　ヤマモト</v>
      </c>
      <c r="C3573" s="183">
        <v>2.5</v>
      </c>
      <c r="D3573" s="183">
        <v>2.5</v>
      </c>
      <c r="E3573" s="183">
        <f>_xlfn.XLOOKUP(A3573,[2]Sheet1!$R:$R,[2]Sheet1!$AB:$AB,"",0)</f>
        <v>1.5</v>
      </c>
      <c r="F3573" s="183">
        <f>_xlfn.XLOOKUP($A3573,[3]【2026年03月度_全社】RFM客層一覧表データ!$A:$A,[3]【2026年03月度_全社】RFM客層一覧表データ!C:C,"",0)</f>
        <v>397</v>
      </c>
      <c r="G3573" s="183">
        <f>_xlfn.XLOOKUP($A3573,[3]【2026年03月度_全社】RFM客層一覧表データ!$A:$A,[3]【2026年03月度_全社】RFM客層一覧表データ!D:D,"",0)</f>
        <v>152</v>
      </c>
      <c r="H3573" s="183">
        <f>_xlfn.XLOOKUP($A3573,[3]【2026年03月度_全社】RFM客層一覧表データ!$A:$A,[3]【2026年03月度_全社】RFM客層一覧表データ!E:E,"",0)</f>
        <v>189</v>
      </c>
      <c r="I3573" s="183">
        <f>_xlfn.XLOOKUP($A3573,[3]【2026年03月度_全社】RFM客層一覧表データ!$A:$A,[3]【2026年03月度_全社】RFM客層一覧表データ!F:F,"",0)</f>
        <v>16</v>
      </c>
      <c r="J3573" s="183">
        <v>436</v>
      </c>
      <c r="K3573" s="183">
        <v>156</v>
      </c>
      <c r="L3573" s="183">
        <v>204</v>
      </c>
      <c r="M3573" s="183">
        <v>15</v>
      </c>
      <c r="N3573" s="183">
        <v>457</v>
      </c>
      <c r="O3573" s="183">
        <v>191</v>
      </c>
      <c r="P3573" s="183">
        <v>208</v>
      </c>
      <c r="Q3573" s="183">
        <v>29</v>
      </c>
      <c r="R3573" s="183">
        <v>470</v>
      </c>
      <c r="S3573" s="183">
        <v>199</v>
      </c>
      <c r="T3573" s="183">
        <v>212</v>
      </c>
      <c r="U3573" s="183">
        <v>21</v>
      </c>
      <c r="V3573" s="183">
        <v>502</v>
      </c>
      <c r="W3573" s="183">
        <v>213</v>
      </c>
      <c r="X3573" s="183">
        <v>213</v>
      </c>
      <c r="Y3573" s="183">
        <v>27</v>
      </c>
    </row>
    <row r="3574" spans="1:25" x14ac:dyDescent="0.2">
      <c r="A3574" s="184">
        <v>12628333</v>
      </c>
      <c r="B3574" s="183" t="str">
        <f>[1]店マスタ!B3573</f>
        <v>サンデンキ</v>
      </c>
      <c r="C3574" s="183">
        <v>1.5</v>
      </c>
      <c r="D3574" s="183">
        <v>1.5</v>
      </c>
      <c r="E3574" s="183" t="str">
        <f>_xlfn.XLOOKUP(A3574,[2]Sheet1!$R:$R,[2]Sheet1!$AB:$AB,"",0)</f>
        <v/>
      </c>
      <c r="F3574" s="183" t="str">
        <f>_xlfn.XLOOKUP($A3574,[3]【2026年03月度_全社】RFM客層一覧表データ!$A:$A,[3]【2026年03月度_全社】RFM客層一覧表データ!C:C,"",0)</f>
        <v/>
      </c>
      <c r="G3574" s="183" t="str">
        <f>_xlfn.XLOOKUP($A3574,[3]【2026年03月度_全社】RFM客層一覧表データ!$A:$A,[3]【2026年03月度_全社】RFM客層一覧表データ!D:D,"",0)</f>
        <v/>
      </c>
      <c r="H3574" s="183" t="str">
        <f>_xlfn.XLOOKUP($A3574,[3]【2026年03月度_全社】RFM客層一覧表データ!$A:$A,[3]【2026年03月度_全社】RFM客層一覧表データ!E:E,"",0)</f>
        <v/>
      </c>
      <c r="I3574" s="183" t="str">
        <f>_xlfn.XLOOKUP($A3574,[3]【2026年03月度_全社】RFM客層一覧表データ!$A:$A,[3]【2026年03月度_全社】RFM客層一覧表データ!F:F,"",0)</f>
        <v/>
      </c>
      <c r="J3574" s="183">
        <v>0</v>
      </c>
      <c r="K3574" s="183">
        <v>0</v>
      </c>
      <c r="L3574" s="183">
        <v>0</v>
      </c>
      <c r="M3574" s="183">
        <v>0</v>
      </c>
      <c r="N3574" s="183">
        <v>0</v>
      </c>
      <c r="O3574" s="183">
        <v>0</v>
      </c>
      <c r="P3574" s="183">
        <v>0</v>
      </c>
      <c r="Q3574" s="183">
        <v>0</v>
      </c>
      <c r="R3574" s="183">
        <v>0</v>
      </c>
      <c r="S3574" s="183">
        <v>0</v>
      </c>
      <c r="T3574" s="183">
        <v>0</v>
      </c>
      <c r="U3574" s="183">
        <v>0</v>
      </c>
      <c r="V3574" s="183">
        <v>0</v>
      </c>
      <c r="W3574" s="183">
        <v>0</v>
      </c>
      <c r="X3574" s="183">
        <v>0</v>
      </c>
      <c r="Y3574" s="183">
        <v>0</v>
      </c>
    </row>
    <row r="3575" spans="1:25" x14ac:dyDescent="0.2">
      <c r="A3575" s="184">
        <v>12629014</v>
      </c>
      <c r="B3575" s="183" t="str">
        <f>[1]店マスタ!B3574</f>
        <v>都らいぶ　アダチ</v>
      </c>
      <c r="C3575" s="183">
        <v>2</v>
      </c>
      <c r="D3575" s="183">
        <v>2</v>
      </c>
      <c r="E3575" s="183">
        <f>_xlfn.XLOOKUP(A3575,[2]Sheet1!$R:$R,[2]Sheet1!$AB:$AB,"",0)</f>
        <v>1.5</v>
      </c>
      <c r="F3575" s="183">
        <f>_xlfn.XLOOKUP($A3575,[3]【2026年03月度_全社】RFM客層一覧表データ!$A:$A,[3]【2026年03月度_全社】RFM客層一覧表データ!C:C,"",0)</f>
        <v>435</v>
      </c>
      <c r="G3575" s="183">
        <f>_xlfn.XLOOKUP($A3575,[3]【2026年03月度_全社】RFM客層一覧表データ!$A:$A,[3]【2026年03月度_全社】RFM客層一覧表データ!D:D,"",0)</f>
        <v>189</v>
      </c>
      <c r="H3575" s="183">
        <f>_xlfn.XLOOKUP($A3575,[3]【2026年03月度_全社】RFM客層一覧表データ!$A:$A,[3]【2026年03月度_全社】RFM客層一覧表データ!E:E,"",0)</f>
        <v>292</v>
      </c>
      <c r="I3575" s="183">
        <f>_xlfn.XLOOKUP($A3575,[3]【2026年03月度_全社】RFM客層一覧表データ!$A:$A,[3]【2026年03月度_全社】RFM客層一覧表データ!F:F,"",0)</f>
        <v>14</v>
      </c>
      <c r="J3575" s="183">
        <v>447</v>
      </c>
      <c r="K3575" s="183">
        <v>210</v>
      </c>
      <c r="L3575" s="183">
        <v>298</v>
      </c>
      <c r="M3575" s="183">
        <v>20</v>
      </c>
      <c r="N3575" s="183">
        <v>461</v>
      </c>
      <c r="O3575" s="183">
        <v>211</v>
      </c>
      <c r="P3575" s="183">
        <v>318</v>
      </c>
      <c r="Q3575" s="183">
        <v>14</v>
      </c>
      <c r="R3575" s="183">
        <v>468</v>
      </c>
      <c r="S3575" s="183">
        <v>235</v>
      </c>
      <c r="T3575" s="183">
        <v>331</v>
      </c>
      <c r="U3575" s="183">
        <v>13</v>
      </c>
      <c r="V3575" s="183">
        <v>487</v>
      </c>
      <c r="W3575" s="183">
        <v>243</v>
      </c>
      <c r="X3575" s="183">
        <v>335</v>
      </c>
      <c r="Y3575" s="183">
        <v>8</v>
      </c>
    </row>
    <row r="3576" spans="1:25" x14ac:dyDescent="0.2">
      <c r="A3576" s="184">
        <v>12629047</v>
      </c>
      <c r="B3576" s="183" t="str">
        <f>[1]店マスタ!B3575</f>
        <v>都らいぶ　ヒットプラザ</v>
      </c>
      <c r="C3576" s="183">
        <v>1.5</v>
      </c>
      <c r="D3576" s="183">
        <v>1.5</v>
      </c>
      <c r="E3576" s="183" t="str">
        <f>_xlfn.XLOOKUP(A3576,[2]Sheet1!$R:$R,[2]Sheet1!$AB:$AB,"",0)</f>
        <v/>
      </c>
      <c r="F3576" s="183">
        <f>_xlfn.XLOOKUP($A3576,[3]【2026年03月度_全社】RFM客層一覧表データ!$A:$A,[3]【2026年03月度_全社】RFM客層一覧表データ!C:C,"",0)</f>
        <v>0</v>
      </c>
      <c r="G3576" s="183">
        <f>_xlfn.XLOOKUP($A3576,[3]【2026年03月度_全社】RFM客層一覧表データ!$A:$A,[3]【2026年03月度_全社】RFM客層一覧表データ!D:D,"",0)</f>
        <v>0</v>
      </c>
      <c r="H3576" s="183">
        <f>_xlfn.XLOOKUP($A3576,[3]【2026年03月度_全社】RFM客層一覧表データ!$A:$A,[3]【2026年03月度_全社】RFM客層一覧表データ!E:E,"",0)</f>
        <v>0</v>
      </c>
      <c r="I3576" s="183">
        <f>_xlfn.XLOOKUP($A3576,[3]【2026年03月度_全社】RFM客層一覧表データ!$A:$A,[3]【2026年03月度_全社】RFM客層一覧表データ!F:F,"",0)</f>
        <v>0</v>
      </c>
      <c r="J3576" s="183">
        <v>0</v>
      </c>
      <c r="K3576" s="183">
        <v>0</v>
      </c>
      <c r="L3576" s="183">
        <v>0</v>
      </c>
      <c r="M3576" s="183">
        <v>0</v>
      </c>
      <c r="N3576" s="183">
        <v>0</v>
      </c>
      <c r="O3576" s="183">
        <v>0</v>
      </c>
      <c r="P3576" s="183">
        <v>0</v>
      </c>
      <c r="Q3576" s="183">
        <v>0</v>
      </c>
      <c r="R3576" s="183">
        <v>1</v>
      </c>
      <c r="S3576" s="183">
        <v>0</v>
      </c>
      <c r="T3576" s="183">
        <v>0</v>
      </c>
      <c r="U3576" s="183">
        <v>0</v>
      </c>
      <c r="V3576" s="183">
        <v>1</v>
      </c>
      <c r="W3576" s="183">
        <v>0</v>
      </c>
      <c r="X3576" s="183">
        <v>1</v>
      </c>
      <c r="Y3576" s="183">
        <v>0</v>
      </c>
    </row>
    <row r="3577" spans="1:25" x14ac:dyDescent="0.2">
      <c r="A3577" s="184">
        <v>12629069</v>
      </c>
      <c r="B3577" s="183" t="str">
        <f>[1]店マスタ!B3576</f>
        <v>株式会社もりぐちでんき</v>
      </c>
      <c r="C3577" s="183">
        <v>3</v>
      </c>
      <c r="D3577" s="183">
        <v>3</v>
      </c>
      <c r="E3577" s="183">
        <f>_xlfn.XLOOKUP(A3577,[2]Sheet1!$R:$R,[2]Sheet1!$AB:$AB,"",0)</f>
        <v>3.5</v>
      </c>
      <c r="F3577" s="183">
        <f>_xlfn.XLOOKUP($A3577,[3]【2026年03月度_全社】RFM客層一覧表データ!$A:$A,[3]【2026年03月度_全社】RFM客層一覧表データ!C:C,"",0)</f>
        <v>692</v>
      </c>
      <c r="G3577" s="183">
        <f>_xlfn.XLOOKUP($A3577,[3]【2026年03月度_全社】RFM客層一覧表データ!$A:$A,[3]【2026年03月度_全社】RFM客層一覧表データ!D:D,"",0)</f>
        <v>359</v>
      </c>
      <c r="H3577" s="183">
        <f>_xlfn.XLOOKUP($A3577,[3]【2026年03月度_全社】RFM客層一覧表データ!$A:$A,[3]【2026年03月度_全社】RFM客層一覧表データ!E:E,"",0)</f>
        <v>411</v>
      </c>
      <c r="I3577" s="183">
        <f>_xlfn.XLOOKUP($A3577,[3]【2026年03月度_全社】RFM客層一覧表データ!$A:$A,[3]【2026年03月度_全社】RFM客層一覧表データ!F:F,"",0)</f>
        <v>54</v>
      </c>
      <c r="J3577" s="183">
        <v>679</v>
      </c>
      <c r="K3577" s="183">
        <v>352</v>
      </c>
      <c r="L3577" s="183">
        <v>408</v>
      </c>
      <c r="M3577" s="183">
        <v>38</v>
      </c>
      <c r="N3577" s="183">
        <v>673</v>
      </c>
      <c r="O3577" s="183">
        <v>342</v>
      </c>
      <c r="P3577" s="183">
        <v>408</v>
      </c>
      <c r="Q3577" s="183">
        <v>44</v>
      </c>
      <c r="R3577" s="183">
        <v>673</v>
      </c>
      <c r="S3577" s="183">
        <v>324</v>
      </c>
      <c r="T3577" s="183">
        <v>388</v>
      </c>
      <c r="U3577" s="183">
        <v>37</v>
      </c>
      <c r="V3577" s="183">
        <v>640</v>
      </c>
      <c r="W3577" s="183">
        <v>313</v>
      </c>
      <c r="X3577" s="183">
        <v>368</v>
      </c>
      <c r="Y3577" s="183">
        <v>31</v>
      </c>
    </row>
    <row r="3578" spans="1:25" x14ac:dyDescent="0.2">
      <c r="A3578" s="184">
        <v>12629091</v>
      </c>
      <c r="B3578" s="183" t="str">
        <f>[1]店マスタ!B3577</f>
        <v>岩滝電器　株式会社</v>
      </c>
      <c r="C3578" s="183">
        <v>3.5</v>
      </c>
      <c r="D3578" s="183">
        <v>2.5</v>
      </c>
      <c r="E3578" s="183" t="str">
        <f>_xlfn.XLOOKUP(A3578,[2]Sheet1!$R:$R,[2]Sheet1!$AB:$AB,"",0)</f>
        <v/>
      </c>
      <c r="F3578" s="183" t="str">
        <f>_xlfn.XLOOKUP($A3578,[3]【2026年03月度_全社】RFM客層一覧表データ!$A:$A,[3]【2026年03月度_全社】RFM客層一覧表データ!C:C,"",0)</f>
        <v/>
      </c>
      <c r="G3578" s="183" t="str">
        <f>_xlfn.XLOOKUP($A3578,[3]【2026年03月度_全社】RFM客層一覧表データ!$A:$A,[3]【2026年03月度_全社】RFM客層一覧表データ!D:D,"",0)</f>
        <v/>
      </c>
      <c r="H3578" s="183" t="str">
        <f>_xlfn.XLOOKUP($A3578,[3]【2026年03月度_全社】RFM客層一覧表データ!$A:$A,[3]【2026年03月度_全社】RFM客層一覧表データ!E:E,"",0)</f>
        <v/>
      </c>
      <c r="I3578" s="183" t="str">
        <f>_xlfn.XLOOKUP($A3578,[3]【2026年03月度_全社】RFM客層一覧表データ!$A:$A,[3]【2026年03月度_全社】RFM客層一覧表データ!F:F,"",0)</f>
        <v/>
      </c>
      <c r="J3578" s="183">
        <v>0</v>
      </c>
      <c r="K3578" s="183">
        <v>0</v>
      </c>
      <c r="L3578" s="183">
        <v>0</v>
      </c>
      <c r="M3578" s="183">
        <v>0</v>
      </c>
      <c r="N3578" s="183">
        <v>0</v>
      </c>
      <c r="O3578" s="183">
        <v>0</v>
      </c>
      <c r="P3578" s="183">
        <v>0</v>
      </c>
      <c r="Q3578" s="183">
        <v>0</v>
      </c>
      <c r="R3578" s="183">
        <v>0</v>
      </c>
      <c r="S3578" s="183">
        <v>0</v>
      </c>
      <c r="T3578" s="183">
        <v>0</v>
      </c>
      <c r="U3578" s="183">
        <v>0</v>
      </c>
      <c r="V3578" s="183">
        <v>0</v>
      </c>
      <c r="W3578" s="183">
        <v>0</v>
      </c>
      <c r="X3578" s="183">
        <v>0</v>
      </c>
      <c r="Y3578" s="183">
        <v>0</v>
      </c>
    </row>
    <row r="3579" spans="1:25" x14ac:dyDescent="0.2">
      <c r="A3579" s="184">
        <v>12629309</v>
      </c>
      <c r="B3579" s="183" t="str">
        <f>[1]店マスタ!B3578</f>
        <v>アカイデンキ株式会社</v>
      </c>
      <c r="C3579" s="183">
        <v>4.5</v>
      </c>
      <c r="D3579" s="183">
        <v>3.5</v>
      </c>
      <c r="E3579" s="183">
        <f>_xlfn.XLOOKUP(A3579,[2]Sheet1!$R:$R,[2]Sheet1!$AB:$AB,"",0)</f>
        <v>4</v>
      </c>
      <c r="F3579" s="183">
        <f>_xlfn.XLOOKUP($A3579,[3]【2026年03月度_全社】RFM客層一覧表データ!$A:$A,[3]【2026年03月度_全社】RFM客層一覧表データ!C:C,"",0)</f>
        <v>623</v>
      </c>
      <c r="G3579" s="183">
        <f>_xlfn.XLOOKUP($A3579,[3]【2026年03月度_全社】RFM客層一覧表データ!$A:$A,[3]【2026年03月度_全社】RFM客層一覧表データ!D:D,"",0)</f>
        <v>309</v>
      </c>
      <c r="H3579" s="183">
        <f>_xlfn.XLOOKUP($A3579,[3]【2026年03月度_全社】RFM客層一覧表データ!$A:$A,[3]【2026年03月度_全社】RFM客層一覧表データ!E:E,"",0)</f>
        <v>374</v>
      </c>
      <c r="I3579" s="183">
        <f>_xlfn.XLOOKUP($A3579,[3]【2026年03月度_全社】RFM客層一覧表データ!$A:$A,[3]【2026年03月度_全社】RFM客層一覧表データ!F:F,"",0)</f>
        <v>30</v>
      </c>
      <c r="J3579" s="183">
        <v>632</v>
      </c>
      <c r="K3579" s="183">
        <v>329</v>
      </c>
      <c r="L3579" s="183">
        <v>379</v>
      </c>
      <c r="M3579" s="183">
        <v>34</v>
      </c>
      <c r="N3579" s="183">
        <v>645</v>
      </c>
      <c r="O3579" s="183">
        <v>328</v>
      </c>
      <c r="P3579" s="183">
        <v>377</v>
      </c>
      <c r="Q3579" s="183">
        <v>34</v>
      </c>
      <c r="R3579" s="183">
        <v>645</v>
      </c>
      <c r="S3579" s="183">
        <v>332</v>
      </c>
      <c r="T3579" s="183">
        <v>382</v>
      </c>
      <c r="U3579" s="183">
        <v>31</v>
      </c>
      <c r="V3579" s="183">
        <v>748</v>
      </c>
      <c r="W3579" s="183">
        <v>346</v>
      </c>
      <c r="X3579" s="183">
        <v>425</v>
      </c>
      <c r="Y3579" s="183">
        <v>43</v>
      </c>
    </row>
    <row r="3580" spans="1:25" x14ac:dyDescent="0.2">
      <c r="A3580" s="184">
        <v>12629353</v>
      </c>
      <c r="B3580" s="183" t="str">
        <f>[1]店マスタ!B3579</f>
        <v>池田電機</v>
      </c>
      <c r="C3580" s="183">
        <v>1</v>
      </c>
      <c r="D3580" s="183">
        <v>1</v>
      </c>
      <c r="E3580" s="183" t="str">
        <f>_xlfn.XLOOKUP(A3580,[2]Sheet1!$R:$R,[2]Sheet1!$AB:$AB,"",0)</f>
        <v/>
      </c>
      <c r="F3580" s="183" t="str">
        <f>_xlfn.XLOOKUP($A3580,[3]【2026年03月度_全社】RFM客層一覧表データ!$A:$A,[3]【2026年03月度_全社】RFM客層一覧表データ!C:C,"",0)</f>
        <v/>
      </c>
      <c r="G3580" s="183" t="str">
        <f>_xlfn.XLOOKUP($A3580,[3]【2026年03月度_全社】RFM客層一覧表データ!$A:$A,[3]【2026年03月度_全社】RFM客層一覧表データ!D:D,"",0)</f>
        <v/>
      </c>
      <c r="H3580" s="183" t="str">
        <f>_xlfn.XLOOKUP($A3580,[3]【2026年03月度_全社】RFM客層一覧表データ!$A:$A,[3]【2026年03月度_全社】RFM客層一覧表データ!E:E,"",0)</f>
        <v/>
      </c>
      <c r="I3580" s="183" t="str">
        <f>_xlfn.XLOOKUP($A3580,[3]【2026年03月度_全社】RFM客層一覧表データ!$A:$A,[3]【2026年03月度_全社】RFM客層一覧表データ!F:F,"",0)</f>
        <v/>
      </c>
      <c r="J3580" s="183">
        <v>0</v>
      </c>
      <c r="K3580" s="183">
        <v>0</v>
      </c>
      <c r="L3580" s="183">
        <v>0</v>
      </c>
      <c r="M3580" s="183">
        <v>0</v>
      </c>
      <c r="N3580" s="183">
        <v>0</v>
      </c>
      <c r="O3580" s="183">
        <v>0</v>
      </c>
      <c r="P3580" s="183">
        <v>0</v>
      </c>
      <c r="Q3580" s="183">
        <v>0</v>
      </c>
      <c r="R3580" s="183">
        <v>0</v>
      </c>
      <c r="S3580" s="183">
        <v>0</v>
      </c>
      <c r="T3580" s="183">
        <v>0</v>
      </c>
      <c r="U3580" s="183">
        <v>0</v>
      </c>
      <c r="V3580" s="183">
        <v>0</v>
      </c>
      <c r="W3580" s="183">
        <v>0</v>
      </c>
      <c r="X3580" s="183">
        <v>0</v>
      </c>
      <c r="Y3580" s="183">
        <v>0</v>
      </c>
    </row>
    <row r="3581" spans="1:25" x14ac:dyDescent="0.2">
      <c r="A3581" s="184">
        <v>12629364</v>
      </c>
      <c r="B3581" s="183" t="str">
        <f>[1]店マスタ!B3580</f>
        <v>都らいぶ　ニッシン</v>
      </c>
      <c r="C3581" s="183">
        <v>4</v>
      </c>
      <c r="D3581" s="183">
        <v>3.5</v>
      </c>
      <c r="E3581" s="183">
        <f>_xlfn.XLOOKUP(A3581,[2]Sheet1!$R:$R,[2]Sheet1!$AB:$AB,"",0)</f>
        <v>4</v>
      </c>
      <c r="F3581" s="183">
        <f>_xlfn.XLOOKUP($A3581,[3]【2026年03月度_全社】RFM客層一覧表データ!$A:$A,[3]【2026年03月度_全社】RFM客層一覧表データ!C:C,"",0)</f>
        <v>374</v>
      </c>
      <c r="G3581" s="183">
        <f>_xlfn.XLOOKUP($A3581,[3]【2026年03月度_全社】RFM客層一覧表データ!$A:$A,[3]【2026年03月度_全社】RFM客層一覧表データ!D:D,"",0)</f>
        <v>197</v>
      </c>
      <c r="H3581" s="183">
        <f>_xlfn.XLOOKUP($A3581,[3]【2026年03月度_全社】RFM客層一覧表データ!$A:$A,[3]【2026年03月度_全社】RFM客層一覧表データ!E:E,"",0)</f>
        <v>277</v>
      </c>
      <c r="I3581" s="183">
        <f>_xlfn.XLOOKUP($A3581,[3]【2026年03月度_全社】RFM客層一覧表データ!$A:$A,[3]【2026年03月度_全社】RFM客層一覧表データ!F:F,"",0)</f>
        <v>12</v>
      </c>
      <c r="J3581" s="183">
        <v>404</v>
      </c>
      <c r="K3581" s="183">
        <v>207</v>
      </c>
      <c r="L3581" s="183">
        <v>287</v>
      </c>
      <c r="M3581" s="183">
        <v>14</v>
      </c>
      <c r="N3581" s="183">
        <v>442</v>
      </c>
      <c r="O3581" s="183">
        <v>226</v>
      </c>
      <c r="P3581" s="183">
        <v>302</v>
      </c>
      <c r="Q3581" s="183">
        <v>17</v>
      </c>
      <c r="R3581" s="183">
        <v>453</v>
      </c>
      <c r="S3581" s="183">
        <v>236</v>
      </c>
      <c r="T3581" s="183">
        <v>317</v>
      </c>
      <c r="U3581" s="183">
        <v>16</v>
      </c>
      <c r="V3581" s="183">
        <v>457</v>
      </c>
      <c r="W3581" s="183">
        <v>232</v>
      </c>
      <c r="X3581" s="183">
        <v>323</v>
      </c>
      <c r="Y3581" s="183">
        <v>28</v>
      </c>
    </row>
    <row r="3582" spans="1:25" x14ac:dyDescent="0.2">
      <c r="A3582" s="184">
        <v>12630001</v>
      </c>
      <c r="B3582" s="183" t="str">
        <f>[1]店マスタ!B3581</f>
        <v>マエダ無線電機　株式会社</v>
      </c>
      <c r="C3582" s="183">
        <v>1.5</v>
      </c>
      <c r="D3582" s="183">
        <v>1.5</v>
      </c>
      <c r="E3582" s="183" t="str">
        <f>_xlfn.XLOOKUP(A3582,[2]Sheet1!$R:$R,[2]Sheet1!$AB:$AB,"",0)</f>
        <v/>
      </c>
      <c r="F3582" s="183" t="str">
        <f>_xlfn.XLOOKUP($A3582,[3]【2026年03月度_全社】RFM客層一覧表データ!$A:$A,[3]【2026年03月度_全社】RFM客層一覧表データ!C:C,"",0)</f>
        <v/>
      </c>
      <c r="G3582" s="183" t="str">
        <f>_xlfn.XLOOKUP($A3582,[3]【2026年03月度_全社】RFM客層一覧表データ!$A:$A,[3]【2026年03月度_全社】RFM客層一覧表データ!D:D,"",0)</f>
        <v/>
      </c>
      <c r="H3582" s="183" t="str">
        <f>_xlfn.XLOOKUP($A3582,[3]【2026年03月度_全社】RFM客層一覧表データ!$A:$A,[3]【2026年03月度_全社】RFM客層一覧表データ!E:E,"",0)</f>
        <v/>
      </c>
      <c r="I3582" s="183" t="str">
        <f>_xlfn.XLOOKUP($A3582,[3]【2026年03月度_全社】RFM客層一覧表データ!$A:$A,[3]【2026年03月度_全社】RFM客層一覧表データ!F:F,"",0)</f>
        <v/>
      </c>
      <c r="J3582" s="183">
        <v>0</v>
      </c>
      <c r="K3582" s="183">
        <v>0</v>
      </c>
      <c r="L3582" s="183">
        <v>0</v>
      </c>
      <c r="M3582" s="183">
        <v>0</v>
      </c>
      <c r="N3582" s="183">
        <v>0</v>
      </c>
      <c r="O3582" s="183">
        <v>0</v>
      </c>
      <c r="P3582" s="183">
        <v>0</v>
      </c>
      <c r="Q3582" s="183">
        <v>0</v>
      </c>
      <c r="R3582" s="183">
        <v>0</v>
      </c>
      <c r="S3582" s="183">
        <v>0</v>
      </c>
      <c r="T3582" s="183">
        <v>0</v>
      </c>
      <c r="U3582" s="183">
        <v>0</v>
      </c>
      <c r="V3582" s="183">
        <v>0</v>
      </c>
      <c r="W3582" s="183">
        <v>0</v>
      </c>
      <c r="X3582" s="183">
        <v>0</v>
      </c>
      <c r="Y3582" s="183">
        <v>0</v>
      </c>
    </row>
    <row r="3583" spans="1:25" x14ac:dyDescent="0.2">
      <c r="A3583" s="184">
        <v>12630030</v>
      </c>
      <c r="B3583" s="183" t="str">
        <f>[1]店マスタ!B3582</f>
        <v>志賀ラジオ店</v>
      </c>
      <c r="C3583" s="183">
        <v>1.5</v>
      </c>
      <c r="D3583" s="183">
        <v>1.5</v>
      </c>
      <c r="E3583" s="183">
        <f>_xlfn.XLOOKUP(A3583,[2]Sheet1!$R:$R,[2]Sheet1!$AB:$AB,"",0)</f>
        <v>1.5</v>
      </c>
      <c r="F3583" s="183">
        <f>_xlfn.XLOOKUP($A3583,[3]【2026年03月度_全社】RFM客層一覧表データ!$A:$A,[3]【2026年03月度_全社】RFM客層一覧表データ!C:C,"",0)</f>
        <v>251</v>
      </c>
      <c r="G3583" s="183">
        <f>_xlfn.XLOOKUP($A3583,[3]【2026年03月度_全社】RFM客層一覧表データ!$A:$A,[3]【2026年03月度_全社】RFM客層一覧表データ!D:D,"",0)</f>
        <v>106</v>
      </c>
      <c r="H3583" s="183">
        <f>_xlfn.XLOOKUP($A3583,[3]【2026年03月度_全社】RFM客層一覧表データ!$A:$A,[3]【2026年03月度_全社】RFM客層一覧表データ!E:E,"",0)</f>
        <v>140</v>
      </c>
      <c r="I3583" s="183">
        <f>_xlfn.XLOOKUP($A3583,[3]【2026年03月度_全社】RFM客層一覧表データ!$A:$A,[3]【2026年03月度_全社】RFM客層一覧表データ!F:F,"",0)</f>
        <v>13</v>
      </c>
      <c r="J3583" s="183">
        <v>260</v>
      </c>
      <c r="K3583" s="183">
        <v>107</v>
      </c>
      <c r="L3583" s="183">
        <v>143</v>
      </c>
      <c r="M3583" s="183">
        <v>13</v>
      </c>
      <c r="N3583" s="183">
        <v>264</v>
      </c>
      <c r="O3583" s="183">
        <v>109</v>
      </c>
      <c r="P3583" s="183">
        <v>145</v>
      </c>
      <c r="Q3583" s="183">
        <v>8</v>
      </c>
      <c r="R3583" s="183">
        <v>294</v>
      </c>
      <c r="S3583" s="183">
        <v>116</v>
      </c>
      <c r="T3583" s="183">
        <v>150</v>
      </c>
      <c r="U3583" s="183">
        <v>13</v>
      </c>
      <c r="V3583" s="183">
        <v>298</v>
      </c>
      <c r="W3583" s="183">
        <v>115</v>
      </c>
      <c r="X3583" s="183">
        <v>158</v>
      </c>
      <c r="Y3583" s="183">
        <v>10</v>
      </c>
    </row>
    <row r="3584" spans="1:25" x14ac:dyDescent="0.2">
      <c r="A3584" s="184">
        <v>12630040</v>
      </c>
      <c r="B3584" s="183" t="str">
        <f>[1]店マスタ!B3583</f>
        <v>株式会社　福井電気商会</v>
      </c>
      <c r="C3584" s="183">
        <v>5.5</v>
      </c>
      <c r="D3584" s="183">
        <v>5.5</v>
      </c>
      <c r="E3584" s="183">
        <f>_xlfn.XLOOKUP(A3584,[2]Sheet1!$R:$R,[2]Sheet1!$AB:$AB,"",0)</f>
        <v>5.5</v>
      </c>
      <c r="F3584" s="183">
        <f>_xlfn.XLOOKUP($A3584,[3]【2026年03月度_全社】RFM客層一覧表データ!$A:$A,[3]【2026年03月度_全社】RFM客層一覧表データ!C:C,"",0)</f>
        <v>1639</v>
      </c>
      <c r="G3584" s="183">
        <f>_xlfn.XLOOKUP($A3584,[3]【2026年03月度_全社】RFM客層一覧表データ!$A:$A,[3]【2026年03月度_全社】RFM客層一覧表データ!D:D,"",0)</f>
        <v>670</v>
      </c>
      <c r="H3584" s="183">
        <f>_xlfn.XLOOKUP($A3584,[3]【2026年03月度_全社】RFM客層一覧表データ!$A:$A,[3]【2026年03月度_全社】RFM客層一覧表データ!E:E,"",0)</f>
        <v>826</v>
      </c>
      <c r="I3584" s="183">
        <f>_xlfn.XLOOKUP($A3584,[3]【2026年03月度_全社】RFM客層一覧表データ!$A:$A,[3]【2026年03月度_全社】RFM客層一覧表データ!F:F,"",0)</f>
        <v>85</v>
      </c>
      <c r="J3584" s="183">
        <v>1669</v>
      </c>
      <c r="K3584" s="183">
        <v>687</v>
      </c>
      <c r="L3584" s="183">
        <v>845</v>
      </c>
      <c r="M3584" s="183">
        <v>103</v>
      </c>
      <c r="N3584" s="183">
        <v>1714</v>
      </c>
      <c r="O3584" s="183">
        <v>728</v>
      </c>
      <c r="P3584" s="183">
        <v>859</v>
      </c>
      <c r="Q3584" s="183">
        <v>92</v>
      </c>
      <c r="R3584" s="183">
        <v>1698</v>
      </c>
      <c r="S3584" s="183">
        <v>715</v>
      </c>
      <c r="T3584" s="183">
        <v>909</v>
      </c>
      <c r="U3584" s="183">
        <v>87</v>
      </c>
      <c r="V3584" s="183">
        <v>1749</v>
      </c>
      <c r="W3584" s="183">
        <v>783</v>
      </c>
      <c r="X3584" s="183">
        <v>952</v>
      </c>
      <c r="Y3584" s="183">
        <v>75</v>
      </c>
    </row>
    <row r="3585" spans="1:25" x14ac:dyDescent="0.2">
      <c r="A3585" s="184">
        <v>12630110</v>
      </c>
      <c r="B3585" s="183" t="str">
        <f>[1]店マスタ!B3584</f>
        <v>（株）古和田電機商会</v>
      </c>
      <c r="C3585" s="183">
        <v>3.5</v>
      </c>
      <c r="D3585" s="183">
        <v>2.5</v>
      </c>
      <c r="E3585" s="183">
        <f>_xlfn.XLOOKUP(A3585,[2]Sheet1!$R:$R,[2]Sheet1!$AB:$AB,"",0)</f>
        <v>2.5</v>
      </c>
      <c r="F3585" s="183" t="str">
        <f>_xlfn.XLOOKUP($A3585,[3]【2026年03月度_全社】RFM客層一覧表データ!$A:$A,[3]【2026年03月度_全社】RFM客層一覧表データ!C:C,"",0)</f>
        <v/>
      </c>
      <c r="G3585" s="183" t="str">
        <f>_xlfn.XLOOKUP($A3585,[3]【2026年03月度_全社】RFM客層一覧表データ!$A:$A,[3]【2026年03月度_全社】RFM客層一覧表データ!D:D,"",0)</f>
        <v/>
      </c>
      <c r="H3585" s="183" t="str">
        <f>_xlfn.XLOOKUP($A3585,[3]【2026年03月度_全社】RFM客層一覧表データ!$A:$A,[3]【2026年03月度_全社】RFM客層一覧表データ!E:E,"",0)</f>
        <v/>
      </c>
      <c r="I3585" s="183" t="str">
        <f>_xlfn.XLOOKUP($A3585,[3]【2026年03月度_全社】RFM客層一覧表データ!$A:$A,[3]【2026年03月度_全社】RFM客層一覧表データ!F:F,"",0)</f>
        <v/>
      </c>
      <c r="J3585" s="183">
        <v>0</v>
      </c>
      <c r="K3585" s="183">
        <v>0</v>
      </c>
      <c r="L3585" s="183">
        <v>0</v>
      </c>
      <c r="M3585" s="183">
        <v>0</v>
      </c>
      <c r="N3585" s="183">
        <v>0</v>
      </c>
      <c r="O3585" s="183">
        <v>0</v>
      </c>
      <c r="P3585" s="183">
        <v>0</v>
      </c>
      <c r="Q3585" s="183">
        <v>0</v>
      </c>
      <c r="R3585" s="183">
        <v>0</v>
      </c>
      <c r="S3585" s="183">
        <v>0</v>
      </c>
      <c r="T3585" s="183">
        <v>0</v>
      </c>
      <c r="U3585" s="183">
        <v>0</v>
      </c>
      <c r="V3585" s="183">
        <v>0</v>
      </c>
      <c r="W3585" s="183">
        <v>0</v>
      </c>
      <c r="X3585" s="183">
        <v>0</v>
      </c>
      <c r="Y3585" s="183">
        <v>0</v>
      </c>
    </row>
    <row r="3586" spans="1:25" x14ac:dyDescent="0.2">
      <c r="A3586" s="184">
        <v>12630244</v>
      </c>
      <c r="B3586" s="183" t="str">
        <f>[1]店マスタ!B3585</f>
        <v>ヒグチ電気</v>
      </c>
      <c r="C3586" s="183">
        <v>1.5</v>
      </c>
      <c r="D3586" s="183">
        <v>1.5</v>
      </c>
      <c r="E3586" s="183" t="str">
        <f>_xlfn.XLOOKUP(A3586,[2]Sheet1!$R:$R,[2]Sheet1!$AB:$AB,"",0)</f>
        <v/>
      </c>
      <c r="F3586" s="183">
        <f>_xlfn.XLOOKUP($A3586,[3]【2026年03月度_全社】RFM客層一覧表データ!$A:$A,[3]【2026年03月度_全社】RFM客層一覧表データ!C:C,"",0)</f>
        <v>198</v>
      </c>
      <c r="G3586" s="183">
        <f>_xlfn.XLOOKUP($A3586,[3]【2026年03月度_全社】RFM客層一覧表データ!$A:$A,[3]【2026年03月度_全社】RFM客層一覧表データ!D:D,"",0)</f>
        <v>59</v>
      </c>
      <c r="H3586" s="183">
        <f>_xlfn.XLOOKUP($A3586,[3]【2026年03月度_全社】RFM客層一覧表データ!$A:$A,[3]【2026年03月度_全社】RFM客層一覧表データ!E:E,"",0)</f>
        <v>119</v>
      </c>
      <c r="I3586" s="183">
        <f>_xlfn.XLOOKUP($A3586,[3]【2026年03月度_全社】RFM客層一覧表データ!$A:$A,[3]【2026年03月度_全社】RFM客層一覧表データ!F:F,"",0)</f>
        <v>3</v>
      </c>
      <c r="J3586" s="183">
        <v>216</v>
      </c>
      <c r="K3586" s="183">
        <v>88</v>
      </c>
      <c r="L3586" s="183">
        <v>123</v>
      </c>
      <c r="M3586" s="183">
        <v>9</v>
      </c>
      <c r="N3586" s="183">
        <v>232</v>
      </c>
      <c r="O3586" s="183">
        <v>83</v>
      </c>
      <c r="P3586" s="183">
        <v>132</v>
      </c>
      <c r="Q3586" s="183">
        <v>8</v>
      </c>
      <c r="R3586" s="183">
        <v>250</v>
      </c>
      <c r="S3586" s="183">
        <v>114</v>
      </c>
      <c r="T3586" s="183">
        <v>138</v>
      </c>
      <c r="U3586" s="183">
        <v>12</v>
      </c>
      <c r="V3586" s="183">
        <v>277</v>
      </c>
      <c r="W3586" s="183">
        <v>101</v>
      </c>
      <c r="X3586" s="183">
        <v>144</v>
      </c>
      <c r="Y3586" s="183">
        <v>7</v>
      </c>
    </row>
    <row r="3587" spans="1:25" x14ac:dyDescent="0.2">
      <c r="A3587" s="184">
        <v>12630302</v>
      </c>
      <c r="B3587" s="183" t="str">
        <f>[1]店マスタ!B3586</f>
        <v>ふれＡＩショップ　モリツ</v>
      </c>
      <c r="C3587" s="183">
        <v>1.5</v>
      </c>
      <c r="D3587" s="183">
        <v>1.5</v>
      </c>
      <c r="E3587" s="183" t="str">
        <f>_xlfn.XLOOKUP(A3587,[2]Sheet1!$R:$R,[2]Sheet1!$AB:$AB,"",0)</f>
        <v/>
      </c>
      <c r="F3587" s="183" t="str">
        <f>_xlfn.XLOOKUP($A3587,[3]【2026年03月度_全社】RFM客層一覧表データ!$A:$A,[3]【2026年03月度_全社】RFM客層一覧表データ!C:C,"",0)</f>
        <v/>
      </c>
      <c r="G3587" s="183" t="str">
        <f>_xlfn.XLOOKUP($A3587,[3]【2026年03月度_全社】RFM客層一覧表データ!$A:$A,[3]【2026年03月度_全社】RFM客層一覧表データ!D:D,"",0)</f>
        <v/>
      </c>
      <c r="H3587" s="183" t="str">
        <f>_xlfn.XLOOKUP($A3587,[3]【2026年03月度_全社】RFM客層一覧表データ!$A:$A,[3]【2026年03月度_全社】RFM客層一覧表データ!E:E,"",0)</f>
        <v/>
      </c>
      <c r="I3587" s="183" t="str">
        <f>_xlfn.XLOOKUP($A3587,[3]【2026年03月度_全社】RFM客層一覧表データ!$A:$A,[3]【2026年03月度_全社】RFM客層一覧表データ!F:F,"",0)</f>
        <v/>
      </c>
      <c r="J3587" s="183">
        <v>0</v>
      </c>
      <c r="K3587" s="183">
        <v>0</v>
      </c>
      <c r="L3587" s="183">
        <v>0</v>
      </c>
      <c r="M3587" s="183">
        <v>0</v>
      </c>
      <c r="N3587" s="183">
        <v>0</v>
      </c>
      <c r="O3587" s="183">
        <v>0</v>
      </c>
      <c r="P3587" s="183">
        <v>0</v>
      </c>
      <c r="Q3587" s="183">
        <v>0</v>
      </c>
      <c r="R3587" s="183">
        <v>0</v>
      </c>
      <c r="S3587" s="183">
        <v>0</v>
      </c>
      <c r="T3587" s="183">
        <v>0</v>
      </c>
      <c r="U3587" s="183">
        <v>0</v>
      </c>
      <c r="V3587" s="183">
        <v>0</v>
      </c>
      <c r="W3587" s="183">
        <v>0</v>
      </c>
      <c r="X3587" s="183">
        <v>0</v>
      </c>
      <c r="Y3587" s="183">
        <v>0</v>
      </c>
    </row>
    <row r="3588" spans="1:25" x14ac:dyDescent="0.2">
      <c r="A3588" s="184">
        <v>12631010</v>
      </c>
      <c r="B3588" s="183" t="str">
        <f>[1]店マスタ!B3587</f>
        <v>ｅ‐ＳＬＡＰ　タキノ店</v>
      </c>
      <c r="C3588" s="183">
        <v>5.5</v>
      </c>
      <c r="D3588" s="183">
        <v>1.5</v>
      </c>
      <c r="E3588" s="183" t="str">
        <f>_xlfn.XLOOKUP(A3588,[2]Sheet1!$R:$R,[2]Sheet1!$AB:$AB,"",0)</f>
        <v/>
      </c>
      <c r="F3588" s="183" t="str">
        <f>_xlfn.XLOOKUP($A3588,[3]【2026年03月度_全社】RFM客層一覧表データ!$A:$A,[3]【2026年03月度_全社】RFM客層一覧表データ!C:C,"",0)</f>
        <v/>
      </c>
      <c r="G3588" s="183" t="str">
        <f>_xlfn.XLOOKUP($A3588,[3]【2026年03月度_全社】RFM客層一覧表データ!$A:$A,[3]【2026年03月度_全社】RFM客層一覧表データ!D:D,"",0)</f>
        <v/>
      </c>
      <c r="H3588" s="183" t="str">
        <f>_xlfn.XLOOKUP($A3588,[3]【2026年03月度_全社】RFM客層一覧表データ!$A:$A,[3]【2026年03月度_全社】RFM客層一覧表データ!E:E,"",0)</f>
        <v/>
      </c>
      <c r="I3588" s="183" t="str">
        <f>_xlfn.XLOOKUP($A3588,[3]【2026年03月度_全社】RFM客層一覧表データ!$A:$A,[3]【2026年03月度_全社】RFM客層一覧表データ!F:F,"",0)</f>
        <v/>
      </c>
      <c r="J3588" s="183">
        <v>0</v>
      </c>
      <c r="K3588" s="183">
        <v>0</v>
      </c>
      <c r="L3588" s="183">
        <v>0</v>
      </c>
      <c r="M3588" s="183">
        <v>0</v>
      </c>
      <c r="N3588" s="183">
        <v>0</v>
      </c>
      <c r="O3588" s="183">
        <v>0</v>
      </c>
      <c r="P3588" s="183">
        <v>0</v>
      </c>
      <c r="Q3588" s="183">
        <v>0</v>
      </c>
      <c r="R3588" s="183">
        <v>0</v>
      </c>
      <c r="S3588" s="183">
        <v>0</v>
      </c>
      <c r="T3588" s="183">
        <v>0</v>
      </c>
      <c r="U3588" s="183">
        <v>0</v>
      </c>
      <c r="V3588" s="183">
        <v>0</v>
      </c>
      <c r="W3588" s="183">
        <v>0</v>
      </c>
      <c r="X3588" s="183">
        <v>0</v>
      </c>
      <c r="Y3588" s="183">
        <v>0</v>
      </c>
    </row>
    <row r="3589" spans="1:25" x14ac:dyDescent="0.2">
      <c r="A3589" s="184">
        <v>12631016</v>
      </c>
      <c r="B3589" s="183" t="str">
        <f>[1]店マスタ!B3588</f>
        <v>フルカワデンキ</v>
      </c>
      <c r="C3589" s="183">
        <v>1.5</v>
      </c>
      <c r="D3589" s="183">
        <v>1.5</v>
      </c>
      <c r="E3589" s="183" t="str">
        <f>_xlfn.XLOOKUP(A3589,[2]Sheet1!$R:$R,[2]Sheet1!$AB:$AB,"",0)</f>
        <v/>
      </c>
      <c r="F3589" s="183" t="str">
        <f>_xlfn.XLOOKUP($A3589,[3]【2026年03月度_全社】RFM客層一覧表データ!$A:$A,[3]【2026年03月度_全社】RFM客層一覧表データ!C:C,"",0)</f>
        <v/>
      </c>
      <c r="G3589" s="183" t="str">
        <f>_xlfn.XLOOKUP($A3589,[3]【2026年03月度_全社】RFM客層一覧表データ!$A:$A,[3]【2026年03月度_全社】RFM客層一覧表データ!D:D,"",0)</f>
        <v/>
      </c>
      <c r="H3589" s="183" t="str">
        <f>_xlfn.XLOOKUP($A3589,[3]【2026年03月度_全社】RFM客層一覧表データ!$A:$A,[3]【2026年03月度_全社】RFM客層一覧表データ!E:E,"",0)</f>
        <v/>
      </c>
      <c r="I3589" s="183" t="str">
        <f>_xlfn.XLOOKUP($A3589,[3]【2026年03月度_全社】RFM客層一覧表データ!$A:$A,[3]【2026年03月度_全社】RFM客層一覧表データ!F:F,"",0)</f>
        <v/>
      </c>
      <c r="J3589" s="183">
        <v>230</v>
      </c>
      <c r="K3589" s="183">
        <v>70</v>
      </c>
      <c r="L3589" s="183">
        <v>105</v>
      </c>
      <c r="M3589" s="183">
        <v>13</v>
      </c>
      <c r="N3589" s="183">
        <v>242</v>
      </c>
      <c r="O3589" s="183">
        <v>87</v>
      </c>
      <c r="P3589" s="183">
        <v>119</v>
      </c>
      <c r="Q3589" s="183">
        <v>11</v>
      </c>
      <c r="R3589" s="183">
        <v>264</v>
      </c>
      <c r="S3589" s="183">
        <v>95</v>
      </c>
      <c r="T3589" s="183">
        <v>126</v>
      </c>
      <c r="U3589" s="183">
        <v>12</v>
      </c>
      <c r="V3589" s="183">
        <v>293</v>
      </c>
      <c r="W3589" s="183">
        <v>97</v>
      </c>
      <c r="X3589" s="183">
        <v>141</v>
      </c>
      <c r="Y3589" s="183">
        <v>7</v>
      </c>
    </row>
    <row r="3590" spans="1:25" x14ac:dyDescent="0.2">
      <c r="A3590" s="184">
        <v>12631044</v>
      </c>
      <c r="B3590" s="183" t="str">
        <f>[1]店マスタ!B3589</f>
        <v>有限会社　トネット</v>
      </c>
      <c r="C3590" s="183">
        <v>4</v>
      </c>
      <c r="D3590" s="183">
        <v>4</v>
      </c>
      <c r="E3590" s="183">
        <f>_xlfn.XLOOKUP(A3590,[2]Sheet1!$R:$R,[2]Sheet1!$AB:$AB,"",0)</f>
        <v>4.5</v>
      </c>
      <c r="F3590" s="183">
        <f>_xlfn.XLOOKUP($A3590,[3]【2026年03月度_全社】RFM客層一覧表データ!$A:$A,[3]【2026年03月度_全社】RFM客層一覧表データ!C:C,"",0)</f>
        <v>807</v>
      </c>
      <c r="G3590" s="183">
        <f>_xlfn.XLOOKUP($A3590,[3]【2026年03月度_全社】RFM客層一覧表データ!$A:$A,[3]【2026年03月度_全社】RFM客層一覧表データ!D:D,"",0)</f>
        <v>358</v>
      </c>
      <c r="H3590" s="183">
        <f>_xlfn.XLOOKUP($A3590,[3]【2026年03月度_全社】RFM客層一覧表データ!$A:$A,[3]【2026年03月度_全社】RFM客層一覧表データ!E:E,"",0)</f>
        <v>409</v>
      </c>
      <c r="I3590" s="183">
        <f>_xlfn.XLOOKUP($A3590,[3]【2026年03月度_全社】RFM客層一覧表データ!$A:$A,[3]【2026年03月度_全社】RFM客層一覧表データ!F:F,"",0)</f>
        <v>55</v>
      </c>
      <c r="J3590" s="183">
        <v>807</v>
      </c>
      <c r="K3590" s="183">
        <v>349</v>
      </c>
      <c r="L3590" s="183">
        <v>416</v>
      </c>
      <c r="M3590" s="183">
        <v>53</v>
      </c>
      <c r="N3590" s="183">
        <v>810</v>
      </c>
      <c r="O3590" s="183">
        <v>387</v>
      </c>
      <c r="P3590" s="183">
        <v>405</v>
      </c>
      <c r="Q3590" s="183">
        <v>57</v>
      </c>
      <c r="R3590" s="183">
        <v>819</v>
      </c>
      <c r="S3590" s="183">
        <v>411</v>
      </c>
      <c r="T3590" s="183">
        <v>406</v>
      </c>
      <c r="U3590" s="183">
        <v>63</v>
      </c>
      <c r="V3590" s="183">
        <v>819</v>
      </c>
      <c r="W3590" s="183">
        <v>372</v>
      </c>
      <c r="X3590" s="183">
        <v>405</v>
      </c>
      <c r="Y3590" s="183">
        <v>55</v>
      </c>
    </row>
    <row r="3591" spans="1:25" x14ac:dyDescent="0.2">
      <c r="A3591" s="184">
        <v>12633041</v>
      </c>
      <c r="B3591" s="183" t="str">
        <f>[1]店マスタ!B3590</f>
        <v>オカモトデンキ　株式会社</v>
      </c>
      <c r="C3591" s="183">
        <v>9</v>
      </c>
      <c r="D3591" s="183">
        <v>6.5</v>
      </c>
      <c r="E3591" s="183">
        <f>_xlfn.XLOOKUP(A3591,[2]Sheet1!$R:$R,[2]Sheet1!$AB:$AB,"",0)</f>
        <v>9</v>
      </c>
      <c r="F3591" s="183">
        <f>_xlfn.XLOOKUP($A3591,[3]【2026年03月度_全社】RFM客層一覧表データ!$A:$A,[3]【2026年03月度_全社】RFM客層一覧表データ!C:C,"",0)</f>
        <v>740</v>
      </c>
      <c r="G3591" s="183">
        <f>_xlfn.XLOOKUP($A3591,[3]【2026年03月度_全社】RFM客層一覧表データ!$A:$A,[3]【2026年03月度_全社】RFM客層一覧表データ!D:D,"",0)</f>
        <v>240</v>
      </c>
      <c r="H3591" s="183">
        <f>_xlfn.XLOOKUP($A3591,[3]【2026年03月度_全社】RFM客層一覧表データ!$A:$A,[3]【2026年03月度_全社】RFM客層一覧表データ!E:E,"",0)</f>
        <v>276</v>
      </c>
      <c r="I3591" s="183">
        <f>_xlfn.XLOOKUP($A3591,[3]【2026年03月度_全社】RFM客層一覧表データ!$A:$A,[3]【2026年03月度_全社】RFM客層一覧表データ!F:F,"",0)</f>
        <v>47</v>
      </c>
      <c r="J3591" s="183">
        <v>781</v>
      </c>
      <c r="K3591" s="183">
        <v>287</v>
      </c>
      <c r="L3591" s="183">
        <v>292</v>
      </c>
      <c r="M3591" s="183">
        <v>61</v>
      </c>
      <c r="N3591" s="183">
        <v>775</v>
      </c>
      <c r="O3591" s="183">
        <v>296</v>
      </c>
      <c r="P3591" s="183">
        <v>310</v>
      </c>
      <c r="Q3591" s="183">
        <v>39</v>
      </c>
      <c r="R3591" s="183">
        <v>798</v>
      </c>
      <c r="S3591" s="183">
        <v>305</v>
      </c>
      <c r="T3591" s="183">
        <v>315</v>
      </c>
      <c r="U3591" s="183">
        <v>45</v>
      </c>
      <c r="V3591" s="183">
        <v>816</v>
      </c>
      <c r="W3591" s="183">
        <v>330</v>
      </c>
      <c r="X3591" s="183">
        <v>321</v>
      </c>
      <c r="Y3591" s="183">
        <v>56</v>
      </c>
    </row>
    <row r="3592" spans="1:25" x14ac:dyDescent="0.2">
      <c r="A3592" s="184">
        <v>12634043</v>
      </c>
      <c r="B3592" s="183" t="str">
        <f>[1]店マスタ!B3591</f>
        <v>スズキデンキ</v>
      </c>
      <c r="C3592" s="183">
        <v>2.5</v>
      </c>
      <c r="D3592" s="183">
        <v>2.5</v>
      </c>
      <c r="E3592" s="183">
        <f>_xlfn.XLOOKUP(A3592,[2]Sheet1!$R:$R,[2]Sheet1!$AB:$AB,"",0)</f>
        <v>1</v>
      </c>
      <c r="F3592" s="183" t="str">
        <f>_xlfn.XLOOKUP($A3592,[3]【2026年03月度_全社】RFM客層一覧表データ!$A:$A,[3]【2026年03月度_全社】RFM客層一覧表データ!C:C,"",0)</f>
        <v/>
      </c>
      <c r="G3592" s="183" t="str">
        <f>_xlfn.XLOOKUP($A3592,[3]【2026年03月度_全社】RFM客層一覧表データ!$A:$A,[3]【2026年03月度_全社】RFM客層一覧表データ!D:D,"",0)</f>
        <v/>
      </c>
      <c r="H3592" s="183" t="str">
        <f>_xlfn.XLOOKUP($A3592,[3]【2026年03月度_全社】RFM客層一覧表データ!$A:$A,[3]【2026年03月度_全社】RFM客層一覧表データ!E:E,"",0)</f>
        <v/>
      </c>
      <c r="I3592" s="183" t="str">
        <f>_xlfn.XLOOKUP($A3592,[3]【2026年03月度_全社】RFM客層一覧表データ!$A:$A,[3]【2026年03月度_全社】RFM客層一覧表データ!F:F,"",0)</f>
        <v/>
      </c>
      <c r="J3592" s="183">
        <v>0</v>
      </c>
      <c r="K3592" s="183">
        <v>0</v>
      </c>
      <c r="L3592" s="183">
        <v>0</v>
      </c>
      <c r="M3592" s="183">
        <v>0</v>
      </c>
      <c r="N3592" s="183">
        <v>0</v>
      </c>
      <c r="O3592" s="183">
        <v>0</v>
      </c>
      <c r="P3592" s="183">
        <v>0</v>
      </c>
      <c r="Q3592" s="183">
        <v>0</v>
      </c>
      <c r="R3592" s="183">
        <v>0</v>
      </c>
      <c r="S3592" s="183">
        <v>0</v>
      </c>
      <c r="T3592" s="183">
        <v>0</v>
      </c>
      <c r="U3592" s="183">
        <v>0</v>
      </c>
      <c r="V3592" s="183">
        <v>0</v>
      </c>
      <c r="W3592" s="183">
        <v>0</v>
      </c>
      <c r="X3592" s="183">
        <v>0</v>
      </c>
      <c r="Y3592" s="183">
        <v>0</v>
      </c>
    </row>
    <row r="3593" spans="1:25" x14ac:dyDescent="0.2">
      <c r="A3593" s="184">
        <v>12634078</v>
      </c>
      <c r="B3593" s="183" t="str">
        <f>[1]店マスタ!B3592</f>
        <v>ＣＯＯＫパル　あかし</v>
      </c>
      <c r="C3593" s="183">
        <v>3</v>
      </c>
      <c r="D3593" s="183">
        <v>3.5</v>
      </c>
      <c r="E3593" s="183">
        <f>_xlfn.XLOOKUP(A3593,[2]Sheet1!$R:$R,[2]Sheet1!$AB:$AB,"",0)</f>
        <v>1.5</v>
      </c>
      <c r="F3593" s="183">
        <f>_xlfn.XLOOKUP($A3593,[3]【2026年03月度_全社】RFM客層一覧表データ!$A:$A,[3]【2026年03月度_全社】RFM客層一覧表データ!C:C,"",0)</f>
        <v>534</v>
      </c>
      <c r="G3593" s="183">
        <f>_xlfn.XLOOKUP($A3593,[3]【2026年03月度_全社】RFM客層一覧表データ!$A:$A,[3]【2026年03月度_全社】RFM客層一覧表データ!D:D,"",0)</f>
        <v>217</v>
      </c>
      <c r="H3593" s="183">
        <f>_xlfn.XLOOKUP($A3593,[3]【2026年03月度_全社】RFM客層一覧表データ!$A:$A,[3]【2026年03月度_全社】RFM客層一覧表データ!E:E,"",0)</f>
        <v>309</v>
      </c>
      <c r="I3593" s="183">
        <f>_xlfn.XLOOKUP($A3593,[3]【2026年03月度_全社】RFM客層一覧表データ!$A:$A,[3]【2026年03月度_全社】RFM客層一覧表データ!F:F,"",0)</f>
        <v>7</v>
      </c>
      <c r="J3593" s="183">
        <v>573</v>
      </c>
      <c r="K3593" s="183">
        <v>251</v>
      </c>
      <c r="L3593" s="183">
        <v>313</v>
      </c>
      <c r="M3593" s="183">
        <v>13</v>
      </c>
      <c r="N3593" s="183">
        <v>587</v>
      </c>
      <c r="O3593" s="183">
        <v>263</v>
      </c>
      <c r="P3593" s="183">
        <v>330</v>
      </c>
      <c r="Q3593" s="183">
        <v>13</v>
      </c>
      <c r="R3593" s="183">
        <v>620</v>
      </c>
      <c r="S3593" s="183">
        <v>286</v>
      </c>
      <c r="T3593" s="183">
        <v>344</v>
      </c>
      <c r="U3593" s="183">
        <v>21</v>
      </c>
      <c r="V3593" s="183">
        <v>647</v>
      </c>
      <c r="W3593" s="183">
        <v>315</v>
      </c>
      <c r="X3593" s="183">
        <v>346</v>
      </c>
      <c r="Y3593" s="183">
        <v>35</v>
      </c>
    </row>
    <row r="3594" spans="1:25" x14ac:dyDescent="0.2">
      <c r="A3594" s="184">
        <v>12634092</v>
      </c>
      <c r="B3594" s="183" t="str">
        <f>[1]店マスタ!B3593</f>
        <v>株式会社　堀尾デンキ</v>
      </c>
      <c r="C3594" s="183">
        <v>2.5</v>
      </c>
      <c r="D3594" s="183">
        <v>3.5</v>
      </c>
      <c r="E3594" s="183">
        <f>_xlfn.XLOOKUP(A3594,[2]Sheet1!$R:$R,[2]Sheet1!$AB:$AB,"",0)</f>
        <v>5</v>
      </c>
      <c r="F3594" s="183">
        <f>_xlfn.XLOOKUP($A3594,[3]【2026年03月度_全社】RFM客層一覧表データ!$A:$A,[3]【2026年03月度_全社】RFM客層一覧表データ!C:C,"",0)</f>
        <v>859</v>
      </c>
      <c r="G3594" s="183">
        <f>_xlfn.XLOOKUP($A3594,[3]【2026年03月度_全社】RFM客層一覧表データ!$A:$A,[3]【2026年03月度_全社】RFM客層一覧表データ!D:D,"",0)</f>
        <v>469</v>
      </c>
      <c r="H3594" s="183">
        <f>_xlfn.XLOOKUP($A3594,[3]【2026年03月度_全社】RFM客層一覧表データ!$A:$A,[3]【2026年03月度_全社】RFM客層一覧表データ!E:E,"",0)</f>
        <v>459</v>
      </c>
      <c r="I3594" s="183">
        <f>_xlfn.XLOOKUP($A3594,[3]【2026年03月度_全社】RFM客層一覧表データ!$A:$A,[3]【2026年03月度_全社】RFM客層一覧表データ!F:F,"",0)</f>
        <v>77</v>
      </c>
      <c r="J3594" s="183">
        <v>826</v>
      </c>
      <c r="K3594" s="183">
        <v>442</v>
      </c>
      <c r="L3594" s="183">
        <v>435</v>
      </c>
      <c r="M3594" s="183">
        <v>68</v>
      </c>
      <c r="N3594" s="183">
        <v>783</v>
      </c>
      <c r="O3594" s="183">
        <v>424</v>
      </c>
      <c r="P3594" s="183">
        <v>404</v>
      </c>
      <c r="Q3594" s="183">
        <v>65</v>
      </c>
      <c r="R3594" s="183">
        <v>770</v>
      </c>
      <c r="S3594" s="183">
        <v>436</v>
      </c>
      <c r="T3594" s="183">
        <v>401</v>
      </c>
      <c r="U3594" s="183">
        <v>73</v>
      </c>
      <c r="V3594" s="183">
        <v>758</v>
      </c>
      <c r="W3594" s="183">
        <v>433</v>
      </c>
      <c r="X3594" s="183">
        <v>412</v>
      </c>
      <c r="Y3594" s="183">
        <v>64</v>
      </c>
    </row>
    <row r="3595" spans="1:25" x14ac:dyDescent="0.2">
      <c r="A3595" s="184">
        <v>12635041</v>
      </c>
      <c r="B3595" s="183" t="str">
        <f>[1]店マスタ!B3594</f>
        <v>株式会社　でんき館やました</v>
      </c>
      <c r="C3595" s="183">
        <v>2.5</v>
      </c>
      <c r="D3595" s="183">
        <v>2.5</v>
      </c>
      <c r="E3595" s="183">
        <f>_xlfn.XLOOKUP(A3595,[2]Sheet1!$R:$R,[2]Sheet1!$AB:$AB,"",0)</f>
        <v>4</v>
      </c>
      <c r="F3595" s="183">
        <f>_xlfn.XLOOKUP($A3595,[3]【2026年03月度_全社】RFM客層一覧表データ!$A:$A,[3]【2026年03月度_全社】RFM客層一覧表データ!C:C,"",0)</f>
        <v>649</v>
      </c>
      <c r="G3595" s="183">
        <f>_xlfn.XLOOKUP($A3595,[3]【2026年03月度_全社】RFM客層一覧表データ!$A:$A,[3]【2026年03月度_全社】RFM客層一覧表データ!D:D,"",0)</f>
        <v>366</v>
      </c>
      <c r="H3595" s="183">
        <f>_xlfn.XLOOKUP($A3595,[3]【2026年03月度_全社】RFM客層一覧表データ!$A:$A,[3]【2026年03月度_全社】RFM客層一覧表データ!E:E,"",0)</f>
        <v>437</v>
      </c>
      <c r="I3595" s="183">
        <f>_xlfn.XLOOKUP($A3595,[3]【2026年03月度_全社】RFM客層一覧表データ!$A:$A,[3]【2026年03月度_全社】RFM客層一覧表データ!F:F,"",0)</f>
        <v>40</v>
      </c>
      <c r="J3595" s="183">
        <v>630</v>
      </c>
      <c r="K3595" s="183">
        <v>353</v>
      </c>
      <c r="L3595" s="183">
        <v>444</v>
      </c>
      <c r="M3595" s="183">
        <v>24</v>
      </c>
      <c r="N3595" s="183">
        <v>622</v>
      </c>
      <c r="O3595" s="183">
        <v>355</v>
      </c>
      <c r="P3595" s="183">
        <v>451</v>
      </c>
      <c r="Q3595" s="183">
        <v>23</v>
      </c>
      <c r="R3595" s="183">
        <v>632</v>
      </c>
      <c r="S3595" s="183">
        <v>370</v>
      </c>
      <c r="T3595" s="183">
        <v>455</v>
      </c>
      <c r="U3595" s="183">
        <v>15</v>
      </c>
      <c r="V3595" s="183">
        <v>978</v>
      </c>
      <c r="W3595" s="183">
        <v>460</v>
      </c>
      <c r="X3595" s="183">
        <v>554</v>
      </c>
      <c r="Y3595" s="183">
        <v>39</v>
      </c>
    </row>
    <row r="3596" spans="1:25" x14ac:dyDescent="0.2">
      <c r="A3596" s="184">
        <v>12636010</v>
      </c>
      <c r="B3596" s="183" t="str">
        <f>[1]店マスタ!B3595</f>
        <v>有限会社　福島電機商会</v>
      </c>
      <c r="C3596" s="183">
        <v>2.5</v>
      </c>
      <c r="D3596" s="183">
        <v>2.5</v>
      </c>
      <c r="E3596" s="183">
        <f>_xlfn.XLOOKUP(A3596,[2]Sheet1!$R:$R,[2]Sheet1!$AB:$AB,"",0)</f>
        <v>2.5</v>
      </c>
      <c r="F3596" s="183">
        <f>_xlfn.XLOOKUP($A3596,[3]【2026年03月度_全社】RFM客層一覧表データ!$A:$A,[3]【2026年03月度_全社】RFM客層一覧表データ!C:C,"",0)</f>
        <v>585</v>
      </c>
      <c r="G3596" s="183">
        <f>_xlfn.XLOOKUP($A3596,[3]【2026年03月度_全社】RFM客層一覧表データ!$A:$A,[3]【2026年03月度_全社】RFM客層一覧表データ!D:D,"",0)</f>
        <v>278</v>
      </c>
      <c r="H3596" s="183">
        <f>_xlfn.XLOOKUP($A3596,[3]【2026年03月度_全社】RFM客層一覧表データ!$A:$A,[3]【2026年03月度_全社】RFM客層一覧表データ!E:E,"",0)</f>
        <v>369</v>
      </c>
      <c r="I3596" s="183">
        <f>_xlfn.XLOOKUP($A3596,[3]【2026年03月度_全社】RFM客層一覧表データ!$A:$A,[3]【2026年03月度_全社】RFM客層一覧表データ!F:F,"",0)</f>
        <v>21</v>
      </c>
      <c r="J3596" s="183">
        <v>613</v>
      </c>
      <c r="K3596" s="183">
        <v>293</v>
      </c>
      <c r="L3596" s="183">
        <v>388</v>
      </c>
      <c r="M3596" s="183">
        <v>17</v>
      </c>
      <c r="N3596" s="183">
        <v>633</v>
      </c>
      <c r="O3596" s="183">
        <v>327</v>
      </c>
      <c r="P3596" s="183">
        <v>392</v>
      </c>
      <c r="Q3596" s="183">
        <v>27</v>
      </c>
      <c r="R3596" s="183">
        <v>662</v>
      </c>
      <c r="S3596" s="183">
        <v>311</v>
      </c>
      <c r="T3596" s="183">
        <v>406</v>
      </c>
      <c r="U3596" s="183">
        <v>21</v>
      </c>
      <c r="V3596" s="183">
        <v>694</v>
      </c>
      <c r="W3596" s="183">
        <v>325</v>
      </c>
      <c r="X3596" s="183">
        <v>408</v>
      </c>
      <c r="Y3596" s="183">
        <v>30</v>
      </c>
    </row>
    <row r="3597" spans="1:25" x14ac:dyDescent="0.2">
      <c r="A3597" s="184">
        <v>12636020</v>
      </c>
      <c r="B3597" s="183" t="str">
        <f>[1]店マスタ!B3596</f>
        <v>でんき館２やました</v>
      </c>
      <c r="C3597" s="183">
        <v>4</v>
      </c>
      <c r="D3597" s="183">
        <v>4</v>
      </c>
      <c r="E3597" s="183">
        <f>_xlfn.XLOOKUP(A3597,[2]Sheet1!$R:$R,[2]Sheet1!$AB:$AB,"",0)</f>
        <v>4</v>
      </c>
      <c r="F3597" s="183">
        <f>_xlfn.XLOOKUP($A3597,[3]【2026年03月度_全社】RFM客層一覧表データ!$A:$A,[3]【2026年03月度_全社】RFM客層一覧表データ!C:C,"",0)</f>
        <v>1100</v>
      </c>
      <c r="G3597" s="183">
        <f>_xlfn.XLOOKUP($A3597,[3]【2026年03月度_全社】RFM客層一覧表データ!$A:$A,[3]【2026年03月度_全社】RFM客層一覧表データ!D:D,"",0)</f>
        <v>587</v>
      </c>
      <c r="H3597" s="183">
        <f>_xlfn.XLOOKUP($A3597,[3]【2026年03月度_全社】RFM客層一覧表データ!$A:$A,[3]【2026年03月度_全社】RFM客層一覧表データ!E:E,"",0)</f>
        <v>650</v>
      </c>
      <c r="I3597" s="183">
        <f>_xlfn.XLOOKUP($A3597,[3]【2026年03月度_全社】RFM客層一覧表データ!$A:$A,[3]【2026年03月度_全社】RFM客層一覧表データ!F:F,"",0)</f>
        <v>56</v>
      </c>
      <c r="J3597" s="183">
        <v>1099</v>
      </c>
      <c r="K3597" s="183">
        <v>591</v>
      </c>
      <c r="L3597" s="183">
        <v>661</v>
      </c>
      <c r="M3597" s="183">
        <v>51</v>
      </c>
      <c r="N3597" s="183">
        <v>1098</v>
      </c>
      <c r="O3597" s="183">
        <v>592</v>
      </c>
      <c r="P3597" s="183">
        <v>652</v>
      </c>
      <c r="Q3597" s="183">
        <v>42</v>
      </c>
      <c r="R3597" s="183">
        <v>1126</v>
      </c>
      <c r="S3597" s="183">
        <v>609</v>
      </c>
      <c r="T3597" s="183">
        <v>656</v>
      </c>
      <c r="U3597" s="183">
        <v>40</v>
      </c>
      <c r="V3597" s="183">
        <v>1171</v>
      </c>
      <c r="W3597" s="183">
        <v>607</v>
      </c>
      <c r="X3597" s="183">
        <v>668</v>
      </c>
      <c r="Y3597" s="183">
        <v>52</v>
      </c>
    </row>
    <row r="3598" spans="1:25" x14ac:dyDescent="0.2">
      <c r="A3598" s="184">
        <v>12636166</v>
      </c>
      <c r="B3598" s="183" t="str">
        <f>[1]店マスタ!B3597</f>
        <v>ヤマモト電化サービス</v>
      </c>
      <c r="C3598" s="183">
        <v>3</v>
      </c>
      <c r="D3598" s="183">
        <v>2.5</v>
      </c>
      <c r="E3598" s="183">
        <f>_xlfn.XLOOKUP(A3598,[2]Sheet1!$R:$R,[2]Sheet1!$AB:$AB,"",0)</f>
        <v>2.5</v>
      </c>
      <c r="F3598" s="183" t="str">
        <f>_xlfn.XLOOKUP($A3598,[3]【2026年03月度_全社】RFM客層一覧表データ!$A:$A,[3]【2026年03月度_全社】RFM客層一覧表データ!C:C,"",0)</f>
        <v/>
      </c>
      <c r="G3598" s="183" t="str">
        <f>_xlfn.XLOOKUP($A3598,[3]【2026年03月度_全社】RFM客層一覧表データ!$A:$A,[3]【2026年03月度_全社】RFM客層一覧表データ!D:D,"",0)</f>
        <v/>
      </c>
      <c r="H3598" s="183" t="str">
        <f>_xlfn.XLOOKUP($A3598,[3]【2026年03月度_全社】RFM客層一覧表データ!$A:$A,[3]【2026年03月度_全社】RFM客層一覧表データ!E:E,"",0)</f>
        <v/>
      </c>
      <c r="I3598" s="183" t="str">
        <f>_xlfn.XLOOKUP($A3598,[3]【2026年03月度_全社】RFM客層一覧表データ!$A:$A,[3]【2026年03月度_全社】RFM客層一覧表データ!F:F,"",0)</f>
        <v/>
      </c>
      <c r="J3598" s="183">
        <v>0</v>
      </c>
      <c r="K3598" s="183">
        <v>0</v>
      </c>
      <c r="L3598" s="183">
        <v>0</v>
      </c>
      <c r="M3598" s="183">
        <v>0</v>
      </c>
      <c r="N3598" s="183">
        <v>0</v>
      </c>
      <c r="O3598" s="183">
        <v>0</v>
      </c>
      <c r="P3598" s="183">
        <v>0</v>
      </c>
      <c r="Q3598" s="183">
        <v>0</v>
      </c>
      <c r="R3598" s="183">
        <v>0</v>
      </c>
      <c r="S3598" s="183">
        <v>0</v>
      </c>
      <c r="T3598" s="183">
        <v>0</v>
      </c>
      <c r="U3598" s="183">
        <v>0</v>
      </c>
      <c r="V3598" s="183">
        <v>0</v>
      </c>
      <c r="W3598" s="183">
        <v>0</v>
      </c>
      <c r="X3598" s="183">
        <v>0</v>
      </c>
      <c r="Y3598" s="183">
        <v>0</v>
      </c>
    </row>
    <row r="3599" spans="1:25" x14ac:dyDescent="0.2">
      <c r="A3599" s="184">
        <v>12637024</v>
      </c>
      <c r="B3599" s="183" t="str">
        <f>[1]店マスタ!B3598</f>
        <v>信栄電気　有限会社</v>
      </c>
      <c r="C3599" s="183">
        <v>3</v>
      </c>
      <c r="D3599" s="183">
        <v>3</v>
      </c>
      <c r="E3599" s="183">
        <f>_xlfn.XLOOKUP(A3599,[2]Sheet1!$R:$R,[2]Sheet1!$AB:$AB,"",0)</f>
        <v>2.5</v>
      </c>
      <c r="F3599" s="183">
        <f>_xlfn.XLOOKUP($A3599,[3]【2026年03月度_全社】RFM客層一覧表データ!$A:$A,[3]【2026年03月度_全社】RFM客層一覧表データ!C:C,"",0)</f>
        <v>708</v>
      </c>
      <c r="G3599" s="183">
        <f>_xlfn.XLOOKUP($A3599,[3]【2026年03月度_全社】RFM客層一覧表データ!$A:$A,[3]【2026年03月度_全社】RFM客層一覧表データ!D:D,"",0)</f>
        <v>341</v>
      </c>
      <c r="H3599" s="183">
        <f>_xlfn.XLOOKUP($A3599,[3]【2026年03月度_全社】RFM客層一覧表データ!$A:$A,[3]【2026年03月度_全社】RFM客層一覧表データ!E:E,"",0)</f>
        <v>346</v>
      </c>
      <c r="I3599" s="183">
        <f>_xlfn.XLOOKUP($A3599,[3]【2026年03月度_全社】RFM客層一覧表データ!$A:$A,[3]【2026年03月度_全社】RFM客層一覧表データ!F:F,"",0)</f>
        <v>39</v>
      </c>
      <c r="J3599" s="183">
        <v>723</v>
      </c>
      <c r="K3599" s="183">
        <v>337</v>
      </c>
      <c r="L3599" s="183">
        <v>354</v>
      </c>
      <c r="M3599" s="183">
        <v>40</v>
      </c>
      <c r="N3599" s="183">
        <v>725</v>
      </c>
      <c r="O3599" s="183">
        <v>348</v>
      </c>
      <c r="P3599" s="183">
        <v>356</v>
      </c>
      <c r="Q3599" s="183">
        <v>42</v>
      </c>
      <c r="R3599" s="183">
        <v>725</v>
      </c>
      <c r="S3599" s="183">
        <v>367</v>
      </c>
      <c r="T3599" s="183">
        <v>355</v>
      </c>
      <c r="U3599" s="183">
        <v>49</v>
      </c>
      <c r="V3599" s="183">
        <v>735</v>
      </c>
      <c r="W3599" s="183">
        <v>360</v>
      </c>
      <c r="X3599" s="183">
        <v>356</v>
      </c>
      <c r="Y3599" s="183">
        <v>44</v>
      </c>
    </row>
    <row r="3600" spans="1:25" x14ac:dyDescent="0.2">
      <c r="A3600" s="184">
        <v>12639702</v>
      </c>
      <c r="B3600" s="183" t="str">
        <f>[1]店マスタ!B3599</f>
        <v>株式会社　昭和</v>
      </c>
      <c r="C3600" s="183">
        <v>3.5</v>
      </c>
      <c r="D3600" s="183">
        <v>3.5</v>
      </c>
      <c r="E3600" s="183">
        <f>_xlfn.XLOOKUP(A3600,[2]Sheet1!$R:$R,[2]Sheet1!$AB:$AB,"",0)</f>
        <v>2.5</v>
      </c>
      <c r="F3600" s="183" t="str">
        <f>_xlfn.XLOOKUP($A3600,[3]【2026年03月度_全社】RFM客層一覧表データ!$A:$A,[3]【2026年03月度_全社】RFM客層一覧表データ!C:C,"",0)</f>
        <v/>
      </c>
      <c r="G3600" s="183" t="str">
        <f>_xlfn.XLOOKUP($A3600,[3]【2026年03月度_全社】RFM客層一覧表データ!$A:$A,[3]【2026年03月度_全社】RFM客層一覧表データ!D:D,"",0)</f>
        <v/>
      </c>
      <c r="H3600" s="183" t="str">
        <f>_xlfn.XLOOKUP($A3600,[3]【2026年03月度_全社】RFM客層一覧表データ!$A:$A,[3]【2026年03月度_全社】RFM客層一覧表データ!E:E,"",0)</f>
        <v/>
      </c>
      <c r="I3600" s="183" t="str">
        <f>_xlfn.XLOOKUP($A3600,[3]【2026年03月度_全社】RFM客層一覧表データ!$A:$A,[3]【2026年03月度_全社】RFM客層一覧表データ!F:F,"",0)</f>
        <v/>
      </c>
      <c r="J3600" s="183">
        <v>0</v>
      </c>
      <c r="K3600" s="183">
        <v>0</v>
      </c>
      <c r="L3600" s="183">
        <v>0</v>
      </c>
      <c r="M3600" s="183">
        <v>0</v>
      </c>
      <c r="N3600" s="183">
        <v>0</v>
      </c>
      <c r="O3600" s="183">
        <v>0</v>
      </c>
      <c r="P3600" s="183">
        <v>0</v>
      </c>
      <c r="Q3600" s="183">
        <v>0</v>
      </c>
      <c r="R3600" s="183">
        <v>0</v>
      </c>
      <c r="S3600" s="183">
        <v>0</v>
      </c>
      <c r="T3600" s="183">
        <v>0</v>
      </c>
      <c r="U3600" s="183">
        <v>0</v>
      </c>
      <c r="V3600" s="183">
        <v>0</v>
      </c>
      <c r="W3600" s="183">
        <v>0</v>
      </c>
      <c r="X3600" s="183">
        <v>0</v>
      </c>
      <c r="Y3600" s="183">
        <v>0</v>
      </c>
    </row>
    <row r="3601" spans="1:25" x14ac:dyDescent="0.2">
      <c r="A3601" s="184">
        <v>12700163</v>
      </c>
      <c r="B3601" s="183" t="str">
        <f>[1]店マスタ!B3600</f>
        <v>（株）片岡デンキ　本部</v>
      </c>
      <c r="C3601" s="183">
        <v>2.5</v>
      </c>
      <c r="D3601" s="183">
        <v>0</v>
      </c>
      <c r="E3601" s="183" t="str">
        <f>_xlfn.XLOOKUP(A3601,[2]Sheet1!$R:$R,[2]Sheet1!$AB:$AB,"",0)</f>
        <v/>
      </c>
      <c r="F3601" s="183" t="str">
        <f>_xlfn.XLOOKUP($A3601,[3]【2026年03月度_全社】RFM客層一覧表データ!$A:$A,[3]【2026年03月度_全社】RFM客層一覧表データ!C:C,"",0)</f>
        <v/>
      </c>
      <c r="G3601" s="183" t="str">
        <f>_xlfn.XLOOKUP($A3601,[3]【2026年03月度_全社】RFM客層一覧表データ!$A:$A,[3]【2026年03月度_全社】RFM客層一覧表データ!D:D,"",0)</f>
        <v/>
      </c>
      <c r="H3601" s="183" t="str">
        <f>_xlfn.XLOOKUP($A3601,[3]【2026年03月度_全社】RFM客層一覧表データ!$A:$A,[3]【2026年03月度_全社】RFM客層一覧表データ!E:E,"",0)</f>
        <v/>
      </c>
      <c r="I3601" s="183" t="str">
        <f>_xlfn.XLOOKUP($A3601,[3]【2026年03月度_全社】RFM客層一覧表データ!$A:$A,[3]【2026年03月度_全社】RFM客層一覧表データ!F:F,"",0)</f>
        <v/>
      </c>
      <c r="J3601" s="183">
        <v>0</v>
      </c>
      <c r="K3601" s="183">
        <v>0</v>
      </c>
      <c r="L3601" s="183">
        <v>0</v>
      </c>
      <c r="M3601" s="183">
        <v>0</v>
      </c>
      <c r="N3601" s="183">
        <v>0</v>
      </c>
      <c r="O3601" s="183">
        <v>0</v>
      </c>
      <c r="P3601" s="183">
        <v>0</v>
      </c>
      <c r="Q3601" s="183">
        <v>0</v>
      </c>
      <c r="R3601" s="183">
        <v>0</v>
      </c>
      <c r="S3601" s="183">
        <v>0</v>
      </c>
      <c r="T3601" s="183">
        <v>0</v>
      </c>
      <c r="U3601" s="183">
        <v>0</v>
      </c>
      <c r="V3601" s="183">
        <v>0</v>
      </c>
      <c r="W3601" s="183">
        <v>0</v>
      </c>
      <c r="X3601" s="183">
        <v>0</v>
      </c>
      <c r="Y3601" s="183">
        <v>0</v>
      </c>
    </row>
    <row r="3602" spans="1:25" x14ac:dyDescent="0.2">
      <c r="A3602" s="184">
        <v>12700237</v>
      </c>
      <c r="B3602" s="183" t="str">
        <f>[1]店マスタ!B3601</f>
        <v>にっこり電器　寝屋川店</v>
      </c>
      <c r="C3602" s="183">
        <v>1.5</v>
      </c>
      <c r="D3602" s="183">
        <v>1</v>
      </c>
      <c r="E3602" s="183" t="str">
        <f>_xlfn.XLOOKUP(A3602,[2]Sheet1!$R:$R,[2]Sheet1!$AB:$AB,"",0)</f>
        <v/>
      </c>
      <c r="F3602" s="183">
        <f>_xlfn.XLOOKUP($A3602,[3]【2026年03月度_全社】RFM客層一覧表データ!$A:$A,[3]【2026年03月度_全社】RFM客層一覧表データ!C:C,"",0)</f>
        <v>161</v>
      </c>
      <c r="G3602" s="183">
        <f>_xlfn.XLOOKUP($A3602,[3]【2026年03月度_全社】RFM客層一覧表データ!$A:$A,[3]【2026年03月度_全社】RFM客層一覧表データ!D:D,"",0)</f>
        <v>51</v>
      </c>
      <c r="H3602" s="183">
        <f>_xlfn.XLOOKUP($A3602,[3]【2026年03月度_全社】RFM客層一覧表データ!$A:$A,[3]【2026年03月度_全社】RFM客層一覧表データ!E:E,"",0)</f>
        <v>81</v>
      </c>
      <c r="I3602" s="183">
        <f>_xlfn.XLOOKUP($A3602,[3]【2026年03月度_全社】RFM客層一覧表データ!$A:$A,[3]【2026年03月度_全社】RFM客層一覧表データ!F:F,"",0)</f>
        <v>3</v>
      </c>
      <c r="J3602" s="183">
        <v>205</v>
      </c>
      <c r="K3602" s="183">
        <v>62</v>
      </c>
      <c r="L3602" s="183">
        <v>92</v>
      </c>
      <c r="M3602" s="183">
        <v>2</v>
      </c>
      <c r="N3602" s="183">
        <v>232</v>
      </c>
      <c r="O3602" s="183">
        <v>67</v>
      </c>
      <c r="P3602" s="183">
        <v>106</v>
      </c>
      <c r="Q3602" s="183">
        <v>1</v>
      </c>
      <c r="R3602" s="183">
        <v>270</v>
      </c>
      <c r="S3602" s="183">
        <v>80</v>
      </c>
      <c r="T3602" s="183">
        <v>128</v>
      </c>
      <c r="U3602" s="183">
        <v>3</v>
      </c>
      <c r="V3602" s="183">
        <v>300</v>
      </c>
      <c r="W3602" s="183">
        <v>99</v>
      </c>
      <c r="X3602" s="183">
        <v>144</v>
      </c>
      <c r="Y3602" s="183">
        <v>11</v>
      </c>
    </row>
    <row r="3603" spans="1:25" x14ac:dyDescent="0.2">
      <c r="A3603" s="184">
        <v>12701050</v>
      </c>
      <c r="B3603" s="183" t="str">
        <f>[1]店マスタ!B3602</f>
        <v>ユアーズ　あんくる店</v>
      </c>
      <c r="C3603" s="183">
        <v>2.5</v>
      </c>
      <c r="D3603" s="183">
        <v>2.5</v>
      </c>
      <c r="E3603" s="183">
        <f>_xlfn.XLOOKUP(A3603,[2]Sheet1!$R:$R,[2]Sheet1!$AB:$AB,"",0)</f>
        <v>2.5</v>
      </c>
      <c r="F3603" s="183">
        <f>_xlfn.XLOOKUP($A3603,[3]【2026年03月度_全社】RFM客層一覧表データ!$A:$A,[3]【2026年03月度_全社】RFM客層一覧表データ!C:C,"",0)</f>
        <v>295</v>
      </c>
      <c r="G3603" s="183">
        <f>_xlfn.XLOOKUP($A3603,[3]【2026年03月度_全社】RFM客層一覧表データ!$A:$A,[3]【2026年03月度_全社】RFM客層一覧表データ!D:D,"",0)</f>
        <v>123</v>
      </c>
      <c r="H3603" s="183">
        <f>_xlfn.XLOOKUP($A3603,[3]【2026年03月度_全社】RFM客層一覧表データ!$A:$A,[3]【2026年03月度_全社】RFM客層一覧表データ!E:E,"",0)</f>
        <v>156</v>
      </c>
      <c r="I3603" s="183">
        <f>_xlfn.XLOOKUP($A3603,[3]【2026年03月度_全社】RFM客層一覧表データ!$A:$A,[3]【2026年03月度_全社】RFM客層一覧表データ!F:F,"",0)</f>
        <v>21</v>
      </c>
      <c r="J3603" s="183">
        <v>293</v>
      </c>
      <c r="K3603" s="183">
        <v>116</v>
      </c>
      <c r="L3603" s="183">
        <v>161</v>
      </c>
      <c r="M3603" s="183">
        <v>16</v>
      </c>
      <c r="N3603" s="183">
        <v>305</v>
      </c>
      <c r="O3603" s="183">
        <v>113</v>
      </c>
      <c r="P3603" s="183">
        <v>170</v>
      </c>
      <c r="Q3603" s="183">
        <v>12</v>
      </c>
      <c r="R3603" s="183">
        <v>312</v>
      </c>
      <c r="S3603" s="183">
        <v>144</v>
      </c>
      <c r="T3603" s="183">
        <v>192</v>
      </c>
      <c r="U3603" s="183">
        <v>18</v>
      </c>
      <c r="V3603" s="183">
        <v>312</v>
      </c>
      <c r="W3603" s="183">
        <v>136</v>
      </c>
      <c r="X3603" s="183">
        <v>186</v>
      </c>
      <c r="Y3603" s="183">
        <v>12</v>
      </c>
    </row>
    <row r="3604" spans="1:25" x14ac:dyDescent="0.2">
      <c r="A3604" s="184">
        <v>12701062</v>
      </c>
      <c r="B3604" s="183" t="str">
        <f>[1]店マスタ!B3603</f>
        <v>Ｐ＆Ｐてんま</v>
      </c>
      <c r="C3604" s="183">
        <v>6</v>
      </c>
      <c r="D3604" s="183">
        <v>5.5</v>
      </c>
      <c r="E3604" s="183">
        <f>_xlfn.XLOOKUP(A3604,[2]Sheet1!$R:$R,[2]Sheet1!$AB:$AB,"",0)</f>
        <v>7</v>
      </c>
      <c r="F3604" s="183">
        <f>_xlfn.XLOOKUP($A3604,[3]【2026年03月度_全社】RFM客層一覧表データ!$A:$A,[3]【2026年03月度_全社】RFM客層一覧表データ!C:C,"",0)</f>
        <v>1536</v>
      </c>
      <c r="G3604" s="183">
        <f>_xlfn.XLOOKUP($A3604,[3]【2026年03月度_全社】RFM客層一覧表データ!$A:$A,[3]【2026年03月度_全社】RFM客層一覧表データ!D:D,"",0)</f>
        <v>598</v>
      </c>
      <c r="H3604" s="183">
        <f>_xlfn.XLOOKUP($A3604,[3]【2026年03月度_全社】RFM客層一覧表データ!$A:$A,[3]【2026年03月度_全社】RFM客層一覧表データ!E:E,"",0)</f>
        <v>591</v>
      </c>
      <c r="I3604" s="183">
        <f>_xlfn.XLOOKUP($A3604,[3]【2026年03月度_全社】RFM客層一覧表データ!$A:$A,[3]【2026年03月度_全社】RFM客層一覧表データ!F:F,"",0)</f>
        <v>129</v>
      </c>
      <c r="J3604" s="183">
        <v>1496</v>
      </c>
      <c r="K3604" s="183">
        <v>672</v>
      </c>
      <c r="L3604" s="183">
        <v>574</v>
      </c>
      <c r="M3604" s="183">
        <v>195</v>
      </c>
      <c r="N3604" s="183">
        <v>1431</v>
      </c>
      <c r="O3604" s="183">
        <v>641</v>
      </c>
      <c r="P3604" s="183">
        <v>571</v>
      </c>
      <c r="Q3604" s="183">
        <v>149</v>
      </c>
      <c r="R3604" s="183">
        <v>1372</v>
      </c>
      <c r="S3604" s="183">
        <v>671</v>
      </c>
      <c r="T3604" s="183">
        <v>574</v>
      </c>
      <c r="U3604" s="183">
        <v>143</v>
      </c>
      <c r="V3604" s="183">
        <v>1294</v>
      </c>
      <c r="W3604" s="183">
        <v>628</v>
      </c>
      <c r="X3604" s="183">
        <v>538</v>
      </c>
      <c r="Y3604" s="183">
        <v>163</v>
      </c>
    </row>
    <row r="3605" spans="1:25" x14ac:dyDescent="0.2">
      <c r="A3605" s="184">
        <v>12702017</v>
      </c>
      <c r="B3605" s="183" t="str">
        <f>[1]店マスタ!B3604</f>
        <v>京栄社　株式会社</v>
      </c>
      <c r="C3605" s="183">
        <v>9</v>
      </c>
      <c r="D3605" s="183">
        <v>9</v>
      </c>
      <c r="E3605" s="183" t="str">
        <f>_xlfn.XLOOKUP(A3605,[2]Sheet1!$R:$R,[2]Sheet1!$AB:$AB,"",0)</f>
        <v/>
      </c>
      <c r="F3605" s="183" t="str">
        <f>_xlfn.XLOOKUP($A3605,[3]【2026年03月度_全社】RFM客層一覧表データ!$A:$A,[3]【2026年03月度_全社】RFM客層一覧表データ!C:C,"",0)</f>
        <v/>
      </c>
      <c r="G3605" s="183" t="str">
        <f>_xlfn.XLOOKUP($A3605,[3]【2026年03月度_全社】RFM客層一覧表データ!$A:$A,[3]【2026年03月度_全社】RFM客層一覧表データ!D:D,"",0)</f>
        <v/>
      </c>
      <c r="H3605" s="183" t="str">
        <f>_xlfn.XLOOKUP($A3605,[3]【2026年03月度_全社】RFM客層一覧表データ!$A:$A,[3]【2026年03月度_全社】RFM客層一覧表データ!E:E,"",0)</f>
        <v/>
      </c>
      <c r="I3605" s="183" t="str">
        <f>_xlfn.XLOOKUP($A3605,[3]【2026年03月度_全社】RFM客層一覧表データ!$A:$A,[3]【2026年03月度_全社】RFM客層一覧表データ!F:F,"",0)</f>
        <v/>
      </c>
      <c r="J3605" s="183">
        <v>0</v>
      </c>
      <c r="K3605" s="183">
        <v>0</v>
      </c>
      <c r="L3605" s="183">
        <v>0</v>
      </c>
      <c r="M3605" s="183">
        <v>0</v>
      </c>
      <c r="N3605" s="183">
        <v>0</v>
      </c>
      <c r="O3605" s="183">
        <v>0</v>
      </c>
      <c r="P3605" s="183">
        <v>0</v>
      </c>
      <c r="Q3605" s="183">
        <v>0</v>
      </c>
      <c r="R3605" s="183">
        <v>0</v>
      </c>
      <c r="S3605" s="183">
        <v>0</v>
      </c>
      <c r="T3605" s="183">
        <v>0</v>
      </c>
      <c r="U3605" s="183">
        <v>0</v>
      </c>
      <c r="V3605" s="183">
        <v>0</v>
      </c>
      <c r="W3605" s="183">
        <v>0</v>
      </c>
      <c r="X3605" s="183">
        <v>0</v>
      </c>
      <c r="Y3605" s="183">
        <v>0</v>
      </c>
    </row>
    <row r="3606" spans="1:25" x14ac:dyDescent="0.2">
      <c r="A3606" s="184">
        <v>12702057</v>
      </c>
      <c r="B3606" s="183" t="str">
        <f>[1]店マスタ!B3605</f>
        <v>株式会社　ミット</v>
      </c>
      <c r="C3606" s="183">
        <v>3.5</v>
      </c>
      <c r="D3606" s="183">
        <v>3.5</v>
      </c>
      <c r="E3606" s="183">
        <f>_xlfn.XLOOKUP(A3606,[2]Sheet1!$R:$R,[2]Sheet1!$AB:$AB,"",0)</f>
        <v>4</v>
      </c>
      <c r="F3606" s="183">
        <f>_xlfn.XLOOKUP($A3606,[3]【2026年03月度_全社】RFM客層一覧表データ!$A:$A,[3]【2026年03月度_全社】RFM客層一覧表データ!C:C,"",0)</f>
        <v>528</v>
      </c>
      <c r="G3606" s="183">
        <f>_xlfn.XLOOKUP($A3606,[3]【2026年03月度_全社】RFM客層一覧表データ!$A:$A,[3]【2026年03月度_全社】RFM客層一覧表データ!D:D,"",0)</f>
        <v>230</v>
      </c>
      <c r="H3606" s="183">
        <f>_xlfn.XLOOKUP($A3606,[3]【2026年03月度_全社】RFM客層一覧表データ!$A:$A,[3]【2026年03月度_全社】RFM客層一覧表データ!E:E,"",0)</f>
        <v>210</v>
      </c>
      <c r="I3606" s="183">
        <f>_xlfn.XLOOKUP($A3606,[3]【2026年03月度_全社】RFM客層一覧表データ!$A:$A,[3]【2026年03月度_全社】RFM客層一覧表データ!F:F,"",0)</f>
        <v>72</v>
      </c>
      <c r="J3606" s="183">
        <v>512</v>
      </c>
      <c r="K3606" s="183">
        <v>187</v>
      </c>
      <c r="L3606" s="183">
        <v>208</v>
      </c>
      <c r="M3606" s="183">
        <v>54</v>
      </c>
      <c r="N3606" s="183">
        <v>509</v>
      </c>
      <c r="O3606" s="183">
        <v>207</v>
      </c>
      <c r="P3606" s="183">
        <v>201</v>
      </c>
      <c r="Q3606" s="183">
        <v>58</v>
      </c>
      <c r="R3606" s="183">
        <v>507</v>
      </c>
      <c r="S3606" s="183">
        <v>204</v>
      </c>
      <c r="T3606" s="183">
        <v>213</v>
      </c>
      <c r="U3606" s="183">
        <v>46</v>
      </c>
      <c r="V3606" s="183">
        <v>506</v>
      </c>
      <c r="W3606" s="183">
        <v>192</v>
      </c>
      <c r="X3606" s="183">
        <v>232</v>
      </c>
      <c r="Y3606" s="183">
        <v>34</v>
      </c>
    </row>
    <row r="3607" spans="1:25" x14ac:dyDescent="0.2">
      <c r="A3607" s="184">
        <v>12702066</v>
      </c>
      <c r="B3607" s="183" t="str">
        <f>[1]店マスタ!B3606</f>
        <v>株式会社　都電器</v>
      </c>
      <c r="C3607" s="183">
        <v>3</v>
      </c>
      <c r="D3607" s="183">
        <v>3</v>
      </c>
      <c r="E3607" s="183">
        <f>_xlfn.XLOOKUP(A3607,[2]Sheet1!$R:$R,[2]Sheet1!$AB:$AB,"",0)</f>
        <v>4</v>
      </c>
      <c r="F3607" s="183">
        <f>_xlfn.XLOOKUP($A3607,[3]【2026年03月度_全社】RFM客層一覧表データ!$A:$A,[3]【2026年03月度_全社】RFM客層一覧表データ!C:C,"",0)</f>
        <v>636</v>
      </c>
      <c r="G3607" s="183">
        <f>_xlfn.XLOOKUP($A3607,[3]【2026年03月度_全社】RFM客層一覧表データ!$A:$A,[3]【2026年03月度_全社】RFM客層一覧表データ!D:D,"",0)</f>
        <v>273</v>
      </c>
      <c r="H3607" s="183">
        <f>_xlfn.XLOOKUP($A3607,[3]【2026年03月度_全社】RFM客層一覧表データ!$A:$A,[3]【2026年03月度_全社】RFM客層一覧表データ!E:E,"",0)</f>
        <v>249</v>
      </c>
      <c r="I3607" s="183">
        <f>_xlfn.XLOOKUP($A3607,[3]【2026年03月度_全社】RFM客層一覧表データ!$A:$A,[3]【2026年03月度_全社】RFM客層一覧表データ!F:F,"",0)</f>
        <v>79</v>
      </c>
      <c r="J3607" s="183">
        <v>619</v>
      </c>
      <c r="K3607" s="183">
        <v>260</v>
      </c>
      <c r="L3607" s="183">
        <v>240</v>
      </c>
      <c r="M3607" s="183">
        <v>68</v>
      </c>
      <c r="N3607" s="183">
        <v>668</v>
      </c>
      <c r="O3607" s="183">
        <v>262</v>
      </c>
      <c r="P3607" s="183">
        <v>274</v>
      </c>
      <c r="Q3607" s="183">
        <v>43</v>
      </c>
      <c r="R3607" s="183">
        <v>749</v>
      </c>
      <c r="S3607" s="183">
        <v>279</v>
      </c>
      <c r="T3607" s="183">
        <v>288</v>
      </c>
      <c r="U3607" s="183">
        <v>60</v>
      </c>
      <c r="V3607" s="183">
        <v>751</v>
      </c>
      <c r="W3607" s="183">
        <v>251</v>
      </c>
      <c r="X3607" s="183">
        <v>297</v>
      </c>
      <c r="Y3607" s="183">
        <v>40</v>
      </c>
    </row>
    <row r="3608" spans="1:25" x14ac:dyDescent="0.2">
      <c r="A3608" s="184">
        <v>12702098</v>
      </c>
      <c r="B3608" s="183" t="str">
        <f>[1]店マスタ!B3607</f>
        <v>花田電気商会</v>
      </c>
      <c r="C3608" s="183">
        <v>1.5</v>
      </c>
      <c r="D3608" s="183">
        <v>1</v>
      </c>
      <c r="E3608" s="183">
        <f>_xlfn.XLOOKUP(A3608,[2]Sheet1!$R:$R,[2]Sheet1!$AB:$AB,"",0)</f>
        <v>1</v>
      </c>
      <c r="F3608" s="183" t="str">
        <f>_xlfn.XLOOKUP($A3608,[3]【2026年03月度_全社】RFM客層一覧表データ!$A:$A,[3]【2026年03月度_全社】RFM客層一覧表データ!C:C,"",0)</f>
        <v/>
      </c>
      <c r="G3608" s="183" t="str">
        <f>_xlfn.XLOOKUP($A3608,[3]【2026年03月度_全社】RFM客層一覧表データ!$A:$A,[3]【2026年03月度_全社】RFM客層一覧表データ!D:D,"",0)</f>
        <v/>
      </c>
      <c r="H3608" s="183" t="str">
        <f>_xlfn.XLOOKUP($A3608,[3]【2026年03月度_全社】RFM客層一覧表データ!$A:$A,[3]【2026年03月度_全社】RFM客層一覧表データ!E:E,"",0)</f>
        <v/>
      </c>
      <c r="I3608" s="183" t="str">
        <f>_xlfn.XLOOKUP($A3608,[3]【2026年03月度_全社】RFM客層一覧表データ!$A:$A,[3]【2026年03月度_全社】RFM客層一覧表データ!F:F,"",0)</f>
        <v/>
      </c>
      <c r="J3608" s="183">
        <v>0</v>
      </c>
      <c r="K3608" s="183">
        <v>0</v>
      </c>
      <c r="L3608" s="183">
        <v>0</v>
      </c>
      <c r="M3608" s="183">
        <v>0</v>
      </c>
      <c r="N3608" s="183">
        <v>0</v>
      </c>
      <c r="O3608" s="183">
        <v>0</v>
      </c>
      <c r="P3608" s="183">
        <v>0</v>
      </c>
      <c r="Q3608" s="183">
        <v>0</v>
      </c>
      <c r="R3608" s="183">
        <v>0</v>
      </c>
      <c r="S3608" s="183">
        <v>0</v>
      </c>
      <c r="T3608" s="183">
        <v>0</v>
      </c>
      <c r="U3608" s="183">
        <v>0</v>
      </c>
      <c r="V3608" s="183">
        <v>0</v>
      </c>
      <c r="W3608" s="183">
        <v>0</v>
      </c>
      <c r="X3608" s="183">
        <v>0</v>
      </c>
      <c r="Y3608" s="183">
        <v>0</v>
      </c>
    </row>
    <row r="3609" spans="1:25" x14ac:dyDescent="0.2">
      <c r="A3609" s="184">
        <v>12702119</v>
      </c>
      <c r="B3609" s="183" t="str">
        <f>[1]店マスタ!B3608</f>
        <v>ユアーズ都島店（株都島天満電器</v>
      </c>
      <c r="C3609" s="183">
        <v>2.5</v>
      </c>
      <c r="D3609" s="183">
        <v>2.5</v>
      </c>
      <c r="E3609" s="183">
        <f>_xlfn.XLOOKUP(A3609,[2]Sheet1!$R:$R,[2]Sheet1!$AB:$AB,"",0)</f>
        <v>2.5</v>
      </c>
      <c r="F3609" s="183">
        <f>_xlfn.XLOOKUP($A3609,[3]【2026年03月度_全社】RFM客層一覧表データ!$A:$A,[3]【2026年03月度_全社】RFM客層一覧表データ!C:C,"",0)</f>
        <v>338</v>
      </c>
      <c r="G3609" s="183">
        <f>_xlfn.XLOOKUP($A3609,[3]【2026年03月度_全社】RFM客層一覧表データ!$A:$A,[3]【2026年03月度_全社】RFM客層一覧表データ!D:D,"",0)</f>
        <v>120</v>
      </c>
      <c r="H3609" s="183">
        <f>_xlfn.XLOOKUP($A3609,[3]【2026年03月度_全社】RFM客層一覧表データ!$A:$A,[3]【2026年03月度_全社】RFM客層一覧表データ!E:E,"",0)</f>
        <v>108</v>
      </c>
      <c r="I3609" s="183">
        <f>_xlfn.XLOOKUP($A3609,[3]【2026年03月度_全社】RFM客層一覧表データ!$A:$A,[3]【2026年03月度_全社】RFM客層一覧表データ!F:F,"",0)</f>
        <v>41</v>
      </c>
      <c r="J3609" s="183">
        <v>350</v>
      </c>
      <c r="K3609" s="183">
        <v>128</v>
      </c>
      <c r="L3609" s="183">
        <v>116</v>
      </c>
      <c r="M3609" s="183">
        <v>40</v>
      </c>
      <c r="N3609" s="183">
        <v>350</v>
      </c>
      <c r="O3609" s="183">
        <v>132</v>
      </c>
      <c r="P3609" s="183">
        <v>129</v>
      </c>
      <c r="Q3609" s="183">
        <v>36</v>
      </c>
      <c r="R3609" s="183">
        <v>376</v>
      </c>
      <c r="S3609" s="183">
        <v>108</v>
      </c>
      <c r="T3609" s="183">
        <v>137</v>
      </c>
      <c r="U3609" s="183">
        <v>22</v>
      </c>
      <c r="V3609" s="183">
        <v>518</v>
      </c>
      <c r="W3609" s="183">
        <v>112</v>
      </c>
      <c r="X3609" s="183">
        <v>150</v>
      </c>
      <c r="Y3609" s="183">
        <v>33</v>
      </c>
    </row>
    <row r="3610" spans="1:25" x14ac:dyDescent="0.2">
      <c r="A3610" s="184">
        <v>12702122</v>
      </c>
      <c r="B3610" s="183" t="str">
        <f>[1]店マスタ!B3609</f>
        <v>らいふあっぷ　ヨコタ</v>
      </c>
      <c r="C3610" s="183">
        <v>1.5</v>
      </c>
      <c r="D3610" s="183">
        <v>1</v>
      </c>
      <c r="E3610" s="183" t="str">
        <f>_xlfn.XLOOKUP(A3610,[2]Sheet1!$R:$R,[2]Sheet1!$AB:$AB,"",0)</f>
        <v/>
      </c>
      <c r="F3610" s="183" t="str">
        <f>_xlfn.XLOOKUP($A3610,[3]【2026年03月度_全社】RFM客層一覧表データ!$A:$A,[3]【2026年03月度_全社】RFM客層一覧表データ!C:C,"",0)</f>
        <v/>
      </c>
      <c r="G3610" s="183" t="str">
        <f>_xlfn.XLOOKUP($A3610,[3]【2026年03月度_全社】RFM客層一覧表データ!$A:$A,[3]【2026年03月度_全社】RFM客層一覧表データ!D:D,"",0)</f>
        <v/>
      </c>
      <c r="H3610" s="183" t="str">
        <f>_xlfn.XLOOKUP($A3610,[3]【2026年03月度_全社】RFM客層一覧表データ!$A:$A,[3]【2026年03月度_全社】RFM客層一覧表データ!E:E,"",0)</f>
        <v/>
      </c>
      <c r="I3610" s="183" t="str">
        <f>_xlfn.XLOOKUP($A3610,[3]【2026年03月度_全社】RFM客層一覧表データ!$A:$A,[3]【2026年03月度_全社】RFM客層一覧表データ!F:F,"",0)</f>
        <v/>
      </c>
      <c r="J3610" s="183">
        <v>0</v>
      </c>
      <c r="K3610" s="183">
        <v>0</v>
      </c>
      <c r="L3610" s="183">
        <v>0</v>
      </c>
      <c r="M3610" s="183">
        <v>0</v>
      </c>
      <c r="N3610" s="183">
        <v>0</v>
      </c>
      <c r="O3610" s="183">
        <v>0</v>
      </c>
      <c r="P3610" s="183">
        <v>0</v>
      </c>
      <c r="Q3610" s="183">
        <v>0</v>
      </c>
      <c r="R3610" s="183">
        <v>0</v>
      </c>
      <c r="S3610" s="183">
        <v>0</v>
      </c>
      <c r="T3610" s="183">
        <v>0</v>
      </c>
      <c r="U3610" s="183">
        <v>0</v>
      </c>
      <c r="V3610" s="183">
        <v>0</v>
      </c>
      <c r="W3610" s="183">
        <v>0</v>
      </c>
      <c r="X3610" s="183">
        <v>0</v>
      </c>
      <c r="Y3610" s="183">
        <v>0</v>
      </c>
    </row>
    <row r="3611" spans="1:25" x14ac:dyDescent="0.2">
      <c r="A3611" s="184">
        <v>12703010</v>
      </c>
      <c r="B3611" s="183" t="str">
        <f>[1]店マスタ!B3610</f>
        <v>Ｐ＆Ｐオーエス</v>
      </c>
      <c r="C3611" s="183">
        <v>3.5</v>
      </c>
      <c r="D3611" s="183">
        <v>3</v>
      </c>
      <c r="E3611" s="183">
        <f>_xlfn.XLOOKUP(A3611,[2]Sheet1!$R:$R,[2]Sheet1!$AB:$AB,"",0)</f>
        <v>2.5</v>
      </c>
      <c r="F3611" s="183">
        <f>_xlfn.XLOOKUP($A3611,[3]【2026年03月度_全社】RFM客層一覧表データ!$A:$A,[3]【2026年03月度_全社】RFM客層一覧表データ!C:C,"",0)</f>
        <v>746</v>
      </c>
      <c r="G3611" s="183">
        <f>_xlfn.XLOOKUP($A3611,[3]【2026年03月度_全社】RFM客層一覧表データ!$A:$A,[3]【2026年03月度_全社】RFM客層一覧表データ!D:D,"",0)</f>
        <v>269</v>
      </c>
      <c r="H3611" s="183">
        <f>_xlfn.XLOOKUP($A3611,[3]【2026年03月度_全社】RFM客層一覧表データ!$A:$A,[3]【2026年03月度_全社】RFM客層一覧表データ!E:E,"",0)</f>
        <v>270</v>
      </c>
      <c r="I3611" s="183">
        <f>_xlfn.XLOOKUP($A3611,[3]【2026年03月度_全社】RFM客層一覧表データ!$A:$A,[3]【2026年03月度_全社】RFM客層一覧表データ!F:F,"",0)</f>
        <v>74</v>
      </c>
      <c r="J3611" s="183">
        <v>743</v>
      </c>
      <c r="K3611" s="183">
        <v>279</v>
      </c>
      <c r="L3611" s="183">
        <v>266</v>
      </c>
      <c r="M3611" s="183">
        <v>74</v>
      </c>
      <c r="N3611" s="183">
        <v>747</v>
      </c>
      <c r="O3611" s="183">
        <v>282</v>
      </c>
      <c r="P3611" s="183">
        <v>272</v>
      </c>
      <c r="Q3611" s="183">
        <v>77</v>
      </c>
      <c r="R3611" s="183">
        <v>740</v>
      </c>
      <c r="S3611" s="183">
        <v>285</v>
      </c>
      <c r="T3611" s="183">
        <v>280</v>
      </c>
      <c r="U3611" s="183">
        <v>81</v>
      </c>
      <c r="V3611" s="183">
        <v>719</v>
      </c>
      <c r="W3611" s="183">
        <v>276</v>
      </c>
      <c r="X3611" s="183">
        <v>285</v>
      </c>
      <c r="Y3611" s="183">
        <v>89</v>
      </c>
    </row>
    <row r="3612" spans="1:25" x14ac:dyDescent="0.2">
      <c r="A3612" s="184">
        <v>12703023</v>
      </c>
      <c r="B3612" s="183" t="str">
        <f>[1]店マスタ!B3611</f>
        <v>サンコーデンキ</v>
      </c>
      <c r="C3612" s="183">
        <v>2</v>
      </c>
      <c r="D3612" s="183">
        <v>2</v>
      </c>
      <c r="E3612" s="183">
        <f>_xlfn.XLOOKUP(A3612,[2]Sheet1!$R:$R,[2]Sheet1!$AB:$AB,"",0)</f>
        <v>2</v>
      </c>
      <c r="F3612" s="183">
        <f>_xlfn.XLOOKUP($A3612,[3]【2026年03月度_全社】RFM客層一覧表データ!$A:$A,[3]【2026年03月度_全社】RFM客層一覧表データ!C:C,"",0)</f>
        <v>751</v>
      </c>
      <c r="G3612" s="183">
        <f>_xlfn.XLOOKUP($A3612,[3]【2026年03月度_全社】RFM客層一覧表データ!$A:$A,[3]【2026年03月度_全社】RFM客層一覧表データ!D:D,"",0)</f>
        <v>324</v>
      </c>
      <c r="H3612" s="183">
        <f>_xlfn.XLOOKUP($A3612,[3]【2026年03月度_全社】RFM客層一覧表データ!$A:$A,[3]【2026年03月度_全社】RFM客層一覧表データ!E:E,"",0)</f>
        <v>273</v>
      </c>
      <c r="I3612" s="183">
        <f>_xlfn.XLOOKUP($A3612,[3]【2026年03月度_全社】RFM客層一覧表データ!$A:$A,[3]【2026年03月度_全社】RFM客層一覧表データ!F:F,"",0)</f>
        <v>64</v>
      </c>
      <c r="J3612" s="183">
        <v>749</v>
      </c>
      <c r="K3612" s="183">
        <v>321</v>
      </c>
      <c r="L3612" s="183">
        <v>261</v>
      </c>
      <c r="M3612" s="183">
        <v>57</v>
      </c>
      <c r="N3612" s="183">
        <v>746</v>
      </c>
      <c r="O3612" s="183">
        <v>315</v>
      </c>
      <c r="P3612" s="183">
        <v>265</v>
      </c>
      <c r="Q3612" s="183">
        <v>50</v>
      </c>
      <c r="R3612" s="183">
        <v>747</v>
      </c>
      <c r="S3612" s="183">
        <v>349</v>
      </c>
      <c r="T3612" s="183">
        <v>260</v>
      </c>
      <c r="U3612" s="183">
        <v>71</v>
      </c>
      <c r="V3612" s="183">
        <v>726</v>
      </c>
      <c r="W3612" s="183">
        <v>347</v>
      </c>
      <c r="X3612" s="183">
        <v>236</v>
      </c>
      <c r="Y3612" s="183">
        <v>97</v>
      </c>
    </row>
    <row r="3613" spans="1:25" x14ac:dyDescent="0.2">
      <c r="A3613" s="184">
        <v>12703075</v>
      </c>
      <c r="B3613" s="183" t="str">
        <f>[1]店マスタ!B3612</f>
        <v>三光電気商会福島店</v>
      </c>
      <c r="C3613" s="183">
        <v>2.5</v>
      </c>
      <c r="D3613" s="183">
        <v>2.5</v>
      </c>
      <c r="E3613" s="183">
        <f>_xlfn.XLOOKUP(A3613,[2]Sheet1!$R:$R,[2]Sheet1!$AB:$AB,"",0)</f>
        <v>3</v>
      </c>
      <c r="F3613" s="183">
        <f>_xlfn.XLOOKUP($A3613,[3]【2026年03月度_全社】RFM客層一覧表データ!$A:$A,[3]【2026年03月度_全社】RFM客層一覧表データ!C:C,"",0)</f>
        <v>652</v>
      </c>
      <c r="G3613" s="183">
        <f>_xlfn.XLOOKUP($A3613,[3]【2026年03月度_全社】RFM客層一覧表データ!$A:$A,[3]【2026年03月度_全社】RFM客層一覧表データ!D:D,"",0)</f>
        <v>261</v>
      </c>
      <c r="H3613" s="183">
        <f>_xlfn.XLOOKUP($A3613,[3]【2026年03月度_全社】RFM客層一覧表データ!$A:$A,[3]【2026年03月度_全社】RFM客層一覧表データ!E:E,"",0)</f>
        <v>224</v>
      </c>
      <c r="I3613" s="183">
        <f>_xlfn.XLOOKUP($A3613,[3]【2026年03月度_全社】RFM客層一覧表データ!$A:$A,[3]【2026年03月度_全社】RFM客層一覧表データ!F:F,"",0)</f>
        <v>64</v>
      </c>
      <c r="J3613" s="183">
        <v>642</v>
      </c>
      <c r="K3613" s="183">
        <v>283</v>
      </c>
      <c r="L3613" s="183">
        <v>225</v>
      </c>
      <c r="M3613" s="183">
        <v>80</v>
      </c>
      <c r="N3613" s="183">
        <v>612</v>
      </c>
      <c r="O3613" s="183">
        <v>270</v>
      </c>
      <c r="P3613" s="183">
        <v>215</v>
      </c>
      <c r="Q3613" s="183">
        <v>71</v>
      </c>
      <c r="R3613" s="183">
        <v>588</v>
      </c>
      <c r="S3613" s="183">
        <v>229</v>
      </c>
      <c r="T3613" s="183">
        <v>216</v>
      </c>
      <c r="U3613" s="183">
        <v>45</v>
      </c>
      <c r="V3613" s="183">
        <v>596</v>
      </c>
      <c r="W3613" s="183">
        <v>262</v>
      </c>
      <c r="X3613" s="183">
        <v>219</v>
      </c>
      <c r="Y3613" s="183">
        <v>73</v>
      </c>
    </row>
    <row r="3614" spans="1:25" x14ac:dyDescent="0.2">
      <c r="A3614" s="184">
        <v>12703085</v>
      </c>
      <c r="B3614" s="183" t="str">
        <f>[1]店マスタ!B3613</f>
        <v>オークラ電機</v>
      </c>
      <c r="C3614" s="183">
        <v>2.5</v>
      </c>
      <c r="D3614" s="183">
        <v>2.5</v>
      </c>
      <c r="E3614" s="183">
        <f>_xlfn.XLOOKUP(A3614,[2]Sheet1!$R:$R,[2]Sheet1!$AB:$AB,"",0)</f>
        <v>2.5</v>
      </c>
      <c r="F3614" s="183">
        <f>_xlfn.XLOOKUP($A3614,[3]【2026年03月度_全社】RFM客層一覧表データ!$A:$A,[3]【2026年03月度_全社】RFM客層一覧表データ!C:C,"",0)</f>
        <v>81</v>
      </c>
      <c r="G3614" s="183">
        <f>_xlfn.XLOOKUP($A3614,[3]【2026年03月度_全社】RFM客層一覧表データ!$A:$A,[3]【2026年03月度_全社】RFM客層一覧表データ!D:D,"",0)</f>
        <v>0</v>
      </c>
      <c r="H3614" s="183">
        <f>_xlfn.XLOOKUP($A3614,[3]【2026年03月度_全社】RFM客層一覧表データ!$A:$A,[3]【2026年03月度_全社】RFM客層一覧表データ!E:E,"",0)</f>
        <v>1</v>
      </c>
      <c r="I3614" s="183">
        <f>_xlfn.XLOOKUP($A3614,[3]【2026年03月度_全社】RFM客層一覧表データ!$A:$A,[3]【2026年03月度_全社】RFM客層一覧表データ!F:F,"",0)</f>
        <v>0</v>
      </c>
      <c r="J3614" s="183">
        <v>107</v>
      </c>
      <c r="K3614" s="183">
        <v>1</v>
      </c>
      <c r="L3614" s="183">
        <v>1</v>
      </c>
      <c r="M3614" s="183">
        <v>0</v>
      </c>
      <c r="N3614" s="183">
        <v>122</v>
      </c>
      <c r="O3614" s="183">
        <v>26</v>
      </c>
      <c r="P3614" s="183">
        <v>1</v>
      </c>
      <c r="Q3614" s="183">
        <v>6</v>
      </c>
      <c r="R3614" s="183">
        <v>0</v>
      </c>
      <c r="S3614" s="183">
        <v>0</v>
      </c>
      <c r="T3614" s="183">
        <v>0</v>
      </c>
      <c r="U3614" s="183">
        <v>0</v>
      </c>
      <c r="V3614" s="183">
        <v>0</v>
      </c>
      <c r="W3614" s="183">
        <v>0</v>
      </c>
      <c r="X3614" s="183">
        <v>0</v>
      </c>
      <c r="Y3614" s="183">
        <v>0</v>
      </c>
    </row>
    <row r="3615" spans="1:25" x14ac:dyDescent="0.2">
      <c r="A3615" s="184">
        <v>12704003</v>
      </c>
      <c r="B3615" s="183" t="str">
        <f>[1]店マスタ!B3614</f>
        <v>Ｐ＆Ｐ三光</v>
      </c>
      <c r="C3615" s="183">
        <v>5</v>
      </c>
      <c r="D3615" s="183">
        <v>5</v>
      </c>
      <c r="E3615" s="183">
        <f>_xlfn.XLOOKUP(A3615,[2]Sheet1!$R:$R,[2]Sheet1!$AB:$AB,"",0)</f>
        <v>4</v>
      </c>
      <c r="F3615" s="183">
        <f>_xlfn.XLOOKUP($A3615,[3]【2026年03月度_全社】RFM客層一覧表データ!$A:$A,[3]【2026年03月度_全社】RFM客層一覧表データ!C:C,"",0)</f>
        <v>1477</v>
      </c>
      <c r="G3615" s="183">
        <f>_xlfn.XLOOKUP($A3615,[3]【2026年03月度_全社】RFM客層一覧表データ!$A:$A,[3]【2026年03月度_全社】RFM客層一覧表データ!D:D,"",0)</f>
        <v>555</v>
      </c>
      <c r="H3615" s="183">
        <f>_xlfn.XLOOKUP($A3615,[3]【2026年03月度_全社】RFM客層一覧表データ!$A:$A,[3]【2026年03月度_全社】RFM客層一覧表データ!E:E,"",0)</f>
        <v>613</v>
      </c>
      <c r="I3615" s="183">
        <f>_xlfn.XLOOKUP($A3615,[3]【2026年03月度_全社】RFM客層一覧表データ!$A:$A,[3]【2026年03月度_全社】RFM客層一覧表データ!F:F,"",0)</f>
        <v>101</v>
      </c>
      <c r="J3615" s="183">
        <v>1446</v>
      </c>
      <c r="K3615" s="183">
        <v>569</v>
      </c>
      <c r="L3615" s="183">
        <v>626</v>
      </c>
      <c r="M3615" s="183">
        <v>122</v>
      </c>
      <c r="N3615" s="183">
        <v>1390</v>
      </c>
      <c r="O3615" s="183">
        <v>569</v>
      </c>
      <c r="P3615" s="183">
        <v>652</v>
      </c>
      <c r="Q3615" s="183">
        <v>113</v>
      </c>
      <c r="R3615" s="183">
        <v>1360</v>
      </c>
      <c r="S3615" s="183">
        <v>725</v>
      </c>
      <c r="T3615" s="183">
        <v>663</v>
      </c>
      <c r="U3615" s="183">
        <v>122</v>
      </c>
      <c r="V3615" s="183">
        <v>1297</v>
      </c>
      <c r="W3615" s="183">
        <v>706</v>
      </c>
      <c r="X3615" s="183">
        <v>663</v>
      </c>
      <c r="Y3615" s="183">
        <v>141</v>
      </c>
    </row>
    <row r="3616" spans="1:25" x14ac:dyDescent="0.2">
      <c r="A3616" s="184">
        <v>12704009</v>
      </c>
      <c r="B3616" s="183" t="str">
        <f>[1]店マスタ!B3615</f>
        <v>Ｐ＆Ｐはっとり</v>
      </c>
      <c r="C3616" s="183">
        <v>4</v>
      </c>
      <c r="D3616" s="183">
        <v>3</v>
      </c>
      <c r="E3616" s="183">
        <f>_xlfn.XLOOKUP(A3616,[2]Sheet1!$R:$R,[2]Sheet1!$AB:$AB,"",0)</f>
        <v>3</v>
      </c>
      <c r="F3616" s="183">
        <f>_xlfn.XLOOKUP($A3616,[3]【2026年03月度_全社】RFM客層一覧表データ!$A:$A,[3]【2026年03月度_全社】RFM客層一覧表データ!C:C,"",0)</f>
        <v>1101</v>
      </c>
      <c r="G3616" s="183">
        <f>_xlfn.XLOOKUP($A3616,[3]【2026年03月度_全社】RFM客層一覧表データ!$A:$A,[3]【2026年03月度_全社】RFM客層一覧表データ!D:D,"",0)</f>
        <v>447</v>
      </c>
      <c r="H3616" s="183">
        <f>_xlfn.XLOOKUP($A3616,[3]【2026年03月度_全社】RFM客層一覧表データ!$A:$A,[3]【2026年03月度_全社】RFM客層一覧表データ!E:E,"",0)</f>
        <v>452</v>
      </c>
      <c r="I3616" s="183">
        <f>_xlfn.XLOOKUP($A3616,[3]【2026年03月度_全社】RFM客層一覧表データ!$A:$A,[3]【2026年03月度_全社】RFM客層一覧表データ!F:F,"",0)</f>
        <v>84</v>
      </c>
      <c r="J3616" s="183">
        <v>1109</v>
      </c>
      <c r="K3616" s="183">
        <v>498</v>
      </c>
      <c r="L3616" s="183">
        <v>450</v>
      </c>
      <c r="M3616" s="183">
        <v>134</v>
      </c>
      <c r="N3616" s="183">
        <v>1039</v>
      </c>
      <c r="O3616" s="183">
        <v>491</v>
      </c>
      <c r="P3616" s="183">
        <v>448</v>
      </c>
      <c r="Q3616" s="183">
        <v>129</v>
      </c>
      <c r="R3616" s="183">
        <v>969</v>
      </c>
      <c r="S3616" s="183">
        <v>492</v>
      </c>
      <c r="T3616" s="183">
        <v>433</v>
      </c>
      <c r="U3616" s="183">
        <v>118</v>
      </c>
      <c r="V3616" s="183">
        <v>929</v>
      </c>
      <c r="W3616" s="183">
        <v>495</v>
      </c>
      <c r="X3616" s="183">
        <v>450</v>
      </c>
      <c r="Y3616" s="183">
        <v>108</v>
      </c>
    </row>
    <row r="3617" spans="1:25" x14ac:dyDescent="0.2">
      <c r="A3617" s="184">
        <v>12706004</v>
      </c>
      <c r="B3617" s="183" t="str">
        <f>[1]店マスタ!B3616</f>
        <v>有限会社　高畑電機</v>
      </c>
      <c r="C3617" s="183">
        <v>3</v>
      </c>
      <c r="D3617" s="183">
        <v>3</v>
      </c>
      <c r="E3617" s="183">
        <f>_xlfn.XLOOKUP(A3617,[2]Sheet1!$R:$R,[2]Sheet1!$AB:$AB,"",0)</f>
        <v>3.5</v>
      </c>
      <c r="F3617" s="183" t="str">
        <f>_xlfn.XLOOKUP($A3617,[3]【2026年03月度_全社】RFM客層一覧表データ!$A:$A,[3]【2026年03月度_全社】RFM客層一覧表データ!C:C,"",0)</f>
        <v/>
      </c>
      <c r="G3617" s="183" t="str">
        <f>_xlfn.XLOOKUP($A3617,[3]【2026年03月度_全社】RFM客層一覧表データ!$A:$A,[3]【2026年03月度_全社】RFM客層一覧表データ!D:D,"",0)</f>
        <v/>
      </c>
      <c r="H3617" s="183" t="str">
        <f>_xlfn.XLOOKUP($A3617,[3]【2026年03月度_全社】RFM客層一覧表データ!$A:$A,[3]【2026年03月度_全社】RFM客層一覧表データ!E:E,"",0)</f>
        <v/>
      </c>
      <c r="I3617" s="183" t="str">
        <f>_xlfn.XLOOKUP($A3617,[3]【2026年03月度_全社】RFM客層一覧表データ!$A:$A,[3]【2026年03月度_全社】RFM客層一覧表データ!F:F,"",0)</f>
        <v/>
      </c>
      <c r="J3617" s="183">
        <v>0</v>
      </c>
      <c r="K3617" s="183">
        <v>0</v>
      </c>
      <c r="L3617" s="183">
        <v>0</v>
      </c>
      <c r="M3617" s="183">
        <v>0</v>
      </c>
      <c r="N3617" s="183">
        <v>0</v>
      </c>
      <c r="O3617" s="183">
        <v>0</v>
      </c>
      <c r="P3617" s="183">
        <v>0</v>
      </c>
      <c r="Q3617" s="183">
        <v>0</v>
      </c>
      <c r="R3617" s="183">
        <v>0</v>
      </c>
      <c r="S3617" s="183">
        <v>0</v>
      </c>
      <c r="T3617" s="183">
        <v>0</v>
      </c>
      <c r="U3617" s="183">
        <v>0</v>
      </c>
      <c r="V3617" s="183">
        <v>0</v>
      </c>
      <c r="W3617" s="183">
        <v>0</v>
      </c>
      <c r="X3617" s="183">
        <v>0</v>
      </c>
      <c r="Y3617" s="183">
        <v>0</v>
      </c>
    </row>
    <row r="3618" spans="1:25" x14ac:dyDescent="0.2">
      <c r="A3618" s="184">
        <v>12706044</v>
      </c>
      <c r="B3618" s="183" t="str">
        <f>[1]店マスタ!B3617</f>
        <v>進輝ミシン電器商会</v>
      </c>
      <c r="C3618" s="183">
        <v>2</v>
      </c>
      <c r="D3618" s="183">
        <v>2.5</v>
      </c>
      <c r="E3618" s="183">
        <f>_xlfn.XLOOKUP(A3618,[2]Sheet1!$R:$R,[2]Sheet1!$AB:$AB,"",0)</f>
        <v>2.5</v>
      </c>
      <c r="F3618" s="183" t="str">
        <f>_xlfn.XLOOKUP($A3618,[3]【2026年03月度_全社】RFM客層一覧表データ!$A:$A,[3]【2026年03月度_全社】RFM客層一覧表データ!C:C,"",0)</f>
        <v/>
      </c>
      <c r="G3618" s="183" t="str">
        <f>_xlfn.XLOOKUP($A3618,[3]【2026年03月度_全社】RFM客層一覧表データ!$A:$A,[3]【2026年03月度_全社】RFM客層一覧表データ!D:D,"",0)</f>
        <v/>
      </c>
      <c r="H3618" s="183" t="str">
        <f>_xlfn.XLOOKUP($A3618,[3]【2026年03月度_全社】RFM客層一覧表データ!$A:$A,[3]【2026年03月度_全社】RFM客層一覧表データ!E:E,"",0)</f>
        <v/>
      </c>
      <c r="I3618" s="183" t="str">
        <f>_xlfn.XLOOKUP($A3618,[3]【2026年03月度_全社】RFM客層一覧表データ!$A:$A,[3]【2026年03月度_全社】RFM客層一覧表データ!F:F,"",0)</f>
        <v/>
      </c>
      <c r="J3618" s="183">
        <v>0</v>
      </c>
      <c r="K3618" s="183">
        <v>0</v>
      </c>
      <c r="L3618" s="183">
        <v>0</v>
      </c>
      <c r="M3618" s="183">
        <v>0</v>
      </c>
      <c r="N3618" s="183">
        <v>0</v>
      </c>
      <c r="O3618" s="183">
        <v>0</v>
      </c>
      <c r="P3618" s="183">
        <v>0</v>
      </c>
      <c r="Q3618" s="183">
        <v>0</v>
      </c>
      <c r="R3618" s="183">
        <v>0</v>
      </c>
      <c r="S3618" s="183">
        <v>0</v>
      </c>
      <c r="T3618" s="183">
        <v>0</v>
      </c>
      <c r="U3618" s="183">
        <v>0</v>
      </c>
      <c r="V3618" s="183">
        <v>0</v>
      </c>
      <c r="W3618" s="183">
        <v>0</v>
      </c>
      <c r="X3618" s="183">
        <v>0</v>
      </c>
      <c r="Y3618" s="183">
        <v>0</v>
      </c>
    </row>
    <row r="3619" spans="1:25" x14ac:dyDescent="0.2">
      <c r="A3619" s="184">
        <v>12707020</v>
      </c>
      <c r="B3619" s="183" t="str">
        <f>[1]店マスタ!B3618</f>
        <v>Ｐ＆Ｐなかい</v>
      </c>
      <c r="C3619" s="183">
        <v>4</v>
      </c>
      <c r="D3619" s="183">
        <v>3</v>
      </c>
      <c r="E3619" s="183">
        <f>_xlfn.XLOOKUP(A3619,[2]Sheet1!$R:$R,[2]Sheet1!$AB:$AB,"",0)</f>
        <v>3.5</v>
      </c>
      <c r="F3619" s="183">
        <f>_xlfn.XLOOKUP($A3619,[3]【2026年03月度_全社】RFM客層一覧表データ!$A:$A,[3]【2026年03月度_全社】RFM客層一覧表データ!C:C,"",0)</f>
        <v>824</v>
      </c>
      <c r="G3619" s="183">
        <f>_xlfn.XLOOKUP($A3619,[3]【2026年03月度_全社】RFM客層一覧表データ!$A:$A,[3]【2026年03月度_全社】RFM客層一覧表データ!D:D,"",0)</f>
        <v>364</v>
      </c>
      <c r="H3619" s="183">
        <f>_xlfn.XLOOKUP($A3619,[3]【2026年03月度_全社】RFM客層一覧表データ!$A:$A,[3]【2026年03月度_全社】RFM客層一覧表データ!E:E,"",0)</f>
        <v>365</v>
      </c>
      <c r="I3619" s="183">
        <f>_xlfn.XLOOKUP($A3619,[3]【2026年03月度_全社】RFM客層一覧表データ!$A:$A,[3]【2026年03月度_全社】RFM客層一覧表データ!F:F,"",0)</f>
        <v>80</v>
      </c>
      <c r="J3619" s="183">
        <v>863</v>
      </c>
      <c r="K3619" s="183">
        <v>343</v>
      </c>
      <c r="L3619" s="183">
        <v>385</v>
      </c>
      <c r="M3619" s="183">
        <v>57</v>
      </c>
      <c r="N3619" s="183">
        <v>895</v>
      </c>
      <c r="O3619" s="183">
        <v>413</v>
      </c>
      <c r="P3619" s="183">
        <v>395</v>
      </c>
      <c r="Q3619" s="183">
        <v>57</v>
      </c>
      <c r="R3619" s="183">
        <v>918</v>
      </c>
      <c r="S3619" s="183">
        <v>439</v>
      </c>
      <c r="T3619" s="183">
        <v>394</v>
      </c>
      <c r="U3619" s="183">
        <v>89</v>
      </c>
      <c r="V3619" s="183">
        <v>919</v>
      </c>
      <c r="W3619" s="183">
        <v>464</v>
      </c>
      <c r="X3619" s="183">
        <v>402</v>
      </c>
      <c r="Y3619" s="183">
        <v>83</v>
      </c>
    </row>
    <row r="3620" spans="1:25" x14ac:dyDescent="0.2">
      <c r="A3620" s="184">
        <v>12707022</v>
      </c>
      <c r="B3620" s="183" t="str">
        <f>[1]店マスタ!B3619</f>
        <v>サトウ電化</v>
      </c>
      <c r="C3620" s="183">
        <v>2</v>
      </c>
      <c r="D3620" s="183">
        <v>2</v>
      </c>
      <c r="E3620" s="183">
        <f>_xlfn.XLOOKUP(A3620,[2]Sheet1!$R:$R,[2]Sheet1!$AB:$AB,"",0)</f>
        <v>1.5</v>
      </c>
      <c r="F3620" s="183" t="str">
        <f>_xlfn.XLOOKUP($A3620,[3]【2026年03月度_全社】RFM客層一覧表データ!$A:$A,[3]【2026年03月度_全社】RFM客層一覧表データ!C:C,"",0)</f>
        <v/>
      </c>
      <c r="G3620" s="183" t="str">
        <f>_xlfn.XLOOKUP($A3620,[3]【2026年03月度_全社】RFM客層一覧表データ!$A:$A,[3]【2026年03月度_全社】RFM客層一覧表データ!D:D,"",0)</f>
        <v/>
      </c>
      <c r="H3620" s="183" t="str">
        <f>_xlfn.XLOOKUP($A3620,[3]【2026年03月度_全社】RFM客層一覧表データ!$A:$A,[3]【2026年03月度_全社】RFM客層一覧表データ!E:E,"",0)</f>
        <v/>
      </c>
      <c r="I3620" s="183" t="str">
        <f>_xlfn.XLOOKUP($A3620,[3]【2026年03月度_全社】RFM客層一覧表データ!$A:$A,[3]【2026年03月度_全社】RFM客層一覧表データ!F:F,"",0)</f>
        <v/>
      </c>
      <c r="J3620" s="183">
        <v>0</v>
      </c>
      <c r="K3620" s="183">
        <v>0</v>
      </c>
      <c r="L3620" s="183">
        <v>0</v>
      </c>
      <c r="M3620" s="183">
        <v>0</v>
      </c>
      <c r="N3620" s="183">
        <v>0</v>
      </c>
      <c r="O3620" s="183">
        <v>0</v>
      </c>
      <c r="P3620" s="183">
        <v>0</v>
      </c>
      <c r="Q3620" s="183">
        <v>0</v>
      </c>
      <c r="R3620" s="183">
        <v>0</v>
      </c>
      <c r="S3620" s="183">
        <v>0</v>
      </c>
      <c r="T3620" s="183">
        <v>0</v>
      </c>
      <c r="U3620" s="183">
        <v>0</v>
      </c>
      <c r="V3620" s="183">
        <v>0</v>
      </c>
      <c r="W3620" s="183">
        <v>0</v>
      </c>
      <c r="X3620" s="183">
        <v>0</v>
      </c>
      <c r="Y3620" s="183">
        <v>0</v>
      </c>
    </row>
    <row r="3621" spans="1:25" x14ac:dyDescent="0.2">
      <c r="A3621" s="184">
        <v>12707050</v>
      </c>
      <c r="B3621" s="183" t="str">
        <f>[1]店マスタ!B3620</f>
        <v>岡電化サービス</v>
      </c>
      <c r="C3621" s="183">
        <v>3</v>
      </c>
      <c r="D3621" s="183">
        <v>2</v>
      </c>
      <c r="E3621" s="183">
        <f>_xlfn.XLOOKUP(A3621,[2]Sheet1!$R:$R,[2]Sheet1!$AB:$AB,"",0)</f>
        <v>2</v>
      </c>
      <c r="F3621" s="183">
        <f>_xlfn.XLOOKUP($A3621,[3]【2026年03月度_全社】RFM客層一覧表データ!$A:$A,[3]【2026年03月度_全社】RFM客層一覧表データ!C:C,"",0)</f>
        <v>227</v>
      </c>
      <c r="G3621" s="183">
        <f>_xlfn.XLOOKUP($A3621,[3]【2026年03月度_全社】RFM客層一覧表データ!$A:$A,[3]【2026年03月度_全社】RFM客層一覧表データ!D:D,"",0)</f>
        <v>95</v>
      </c>
      <c r="H3621" s="183">
        <f>_xlfn.XLOOKUP($A3621,[3]【2026年03月度_全社】RFM客層一覧表データ!$A:$A,[3]【2026年03月度_全社】RFM客層一覧表データ!E:E,"",0)</f>
        <v>100</v>
      </c>
      <c r="I3621" s="183">
        <f>_xlfn.XLOOKUP($A3621,[3]【2026年03月度_全社】RFM客層一覧表データ!$A:$A,[3]【2026年03月度_全社】RFM客層一覧表データ!F:F,"",0)</f>
        <v>16</v>
      </c>
      <c r="J3621" s="183">
        <v>236</v>
      </c>
      <c r="K3621" s="183">
        <v>91</v>
      </c>
      <c r="L3621" s="183">
        <v>98</v>
      </c>
      <c r="M3621" s="183">
        <v>15</v>
      </c>
      <c r="N3621" s="183">
        <v>240</v>
      </c>
      <c r="O3621" s="183">
        <v>100</v>
      </c>
      <c r="P3621" s="183">
        <v>107</v>
      </c>
      <c r="Q3621" s="183">
        <v>16</v>
      </c>
      <c r="R3621" s="183">
        <v>249</v>
      </c>
      <c r="S3621" s="183">
        <v>85</v>
      </c>
      <c r="T3621" s="183">
        <v>112</v>
      </c>
      <c r="U3621" s="183">
        <v>14</v>
      </c>
      <c r="V3621" s="183">
        <v>266</v>
      </c>
      <c r="W3621" s="183">
        <v>102</v>
      </c>
      <c r="X3621" s="183">
        <v>119</v>
      </c>
      <c r="Y3621" s="183">
        <v>15</v>
      </c>
    </row>
    <row r="3622" spans="1:25" x14ac:dyDescent="0.2">
      <c r="A3622" s="184">
        <v>12707071</v>
      </c>
      <c r="B3622" s="183" t="str">
        <f>[1]店マスタ!B3621</f>
        <v>Ｐ＆Ｐさんこー港</v>
      </c>
      <c r="C3622" s="183">
        <v>3</v>
      </c>
      <c r="D3622" s="183">
        <v>3</v>
      </c>
      <c r="E3622" s="183">
        <f>_xlfn.XLOOKUP(A3622,[2]Sheet1!$R:$R,[2]Sheet1!$AB:$AB,"",0)</f>
        <v>2.5</v>
      </c>
      <c r="F3622" s="183">
        <f>_xlfn.XLOOKUP($A3622,[3]【2026年03月度_全社】RFM客層一覧表データ!$A:$A,[3]【2026年03月度_全社】RFM客層一覧表データ!C:C,"",0)</f>
        <v>760</v>
      </c>
      <c r="G3622" s="183">
        <f>_xlfn.XLOOKUP($A3622,[3]【2026年03月度_全社】RFM客層一覧表データ!$A:$A,[3]【2026年03月度_全社】RFM客層一覧表データ!D:D,"",0)</f>
        <v>297</v>
      </c>
      <c r="H3622" s="183">
        <f>_xlfn.XLOOKUP($A3622,[3]【2026年03月度_全社】RFM客層一覧表データ!$A:$A,[3]【2026年03月度_全社】RFM客層一覧表データ!E:E,"",0)</f>
        <v>365</v>
      </c>
      <c r="I3622" s="183">
        <f>_xlfn.XLOOKUP($A3622,[3]【2026年03月度_全社】RFM客層一覧表データ!$A:$A,[3]【2026年03月度_全社】RFM客層一覧表データ!F:F,"",0)</f>
        <v>36</v>
      </c>
      <c r="J3622" s="183">
        <v>782</v>
      </c>
      <c r="K3622" s="183">
        <v>328</v>
      </c>
      <c r="L3622" s="183">
        <v>387</v>
      </c>
      <c r="M3622" s="183">
        <v>38</v>
      </c>
      <c r="N3622" s="183">
        <v>788</v>
      </c>
      <c r="O3622" s="183">
        <v>337</v>
      </c>
      <c r="P3622" s="183">
        <v>392</v>
      </c>
      <c r="Q3622" s="183">
        <v>54</v>
      </c>
      <c r="R3622" s="183">
        <v>802</v>
      </c>
      <c r="S3622" s="183">
        <v>448</v>
      </c>
      <c r="T3622" s="183">
        <v>398</v>
      </c>
      <c r="U3622" s="183">
        <v>59</v>
      </c>
      <c r="V3622" s="183">
        <v>782</v>
      </c>
      <c r="W3622" s="183">
        <v>443</v>
      </c>
      <c r="X3622" s="183">
        <v>386</v>
      </c>
      <c r="Y3622" s="183">
        <v>55</v>
      </c>
    </row>
    <row r="3623" spans="1:25" x14ac:dyDescent="0.2">
      <c r="A3623" s="184">
        <v>12707073</v>
      </c>
      <c r="B3623" s="183" t="str">
        <f>[1]店マスタ!B3622</f>
        <v>いずみでんき</v>
      </c>
      <c r="C3623" s="183">
        <v>1.5</v>
      </c>
      <c r="D3623" s="183">
        <v>1.5</v>
      </c>
      <c r="E3623" s="183" t="str">
        <f>_xlfn.XLOOKUP(A3623,[2]Sheet1!$R:$R,[2]Sheet1!$AB:$AB,"",0)</f>
        <v/>
      </c>
      <c r="F3623" s="183" t="str">
        <f>_xlfn.XLOOKUP($A3623,[3]【2026年03月度_全社】RFM客層一覧表データ!$A:$A,[3]【2026年03月度_全社】RFM客層一覧表データ!C:C,"",0)</f>
        <v/>
      </c>
      <c r="G3623" s="183" t="str">
        <f>_xlfn.XLOOKUP($A3623,[3]【2026年03月度_全社】RFM客層一覧表データ!$A:$A,[3]【2026年03月度_全社】RFM客層一覧表データ!D:D,"",0)</f>
        <v/>
      </c>
      <c r="H3623" s="183" t="str">
        <f>_xlfn.XLOOKUP($A3623,[3]【2026年03月度_全社】RFM客層一覧表データ!$A:$A,[3]【2026年03月度_全社】RFM客層一覧表データ!E:E,"",0)</f>
        <v/>
      </c>
      <c r="I3623" s="183" t="str">
        <f>_xlfn.XLOOKUP($A3623,[3]【2026年03月度_全社】RFM客層一覧表データ!$A:$A,[3]【2026年03月度_全社】RFM客層一覧表データ!F:F,"",0)</f>
        <v/>
      </c>
      <c r="J3623" s="183">
        <v>0</v>
      </c>
      <c r="K3623" s="183">
        <v>0</v>
      </c>
      <c r="L3623" s="183">
        <v>0</v>
      </c>
      <c r="M3623" s="183">
        <v>0</v>
      </c>
      <c r="N3623" s="183">
        <v>0</v>
      </c>
      <c r="O3623" s="183">
        <v>0</v>
      </c>
      <c r="P3623" s="183">
        <v>0</v>
      </c>
      <c r="Q3623" s="183">
        <v>0</v>
      </c>
      <c r="R3623" s="183">
        <v>0</v>
      </c>
      <c r="S3623" s="183">
        <v>0</v>
      </c>
      <c r="T3623" s="183">
        <v>0</v>
      </c>
      <c r="U3623" s="183">
        <v>0</v>
      </c>
      <c r="V3623" s="183">
        <v>0</v>
      </c>
      <c r="W3623" s="183">
        <v>0</v>
      </c>
      <c r="X3623" s="183">
        <v>0</v>
      </c>
      <c r="Y3623" s="183">
        <v>0</v>
      </c>
    </row>
    <row r="3624" spans="1:25" x14ac:dyDescent="0.2">
      <c r="A3624" s="184">
        <v>12707079</v>
      </c>
      <c r="B3624" s="183" t="str">
        <f>[1]店マスタ!B3623</f>
        <v>イバデンキ株式会社</v>
      </c>
      <c r="C3624" s="183">
        <v>3</v>
      </c>
      <c r="D3624" s="183">
        <v>2</v>
      </c>
      <c r="E3624" s="183" t="str">
        <f>_xlfn.XLOOKUP(A3624,[2]Sheet1!$R:$R,[2]Sheet1!$AB:$AB,"",0)</f>
        <v/>
      </c>
      <c r="F3624" s="183">
        <f>_xlfn.XLOOKUP($A3624,[3]【2026年03月度_全社】RFM客層一覧表データ!$A:$A,[3]【2026年03月度_全社】RFM客層一覧表データ!C:C,"",0)</f>
        <v>194</v>
      </c>
      <c r="G3624" s="183">
        <f>_xlfn.XLOOKUP($A3624,[3]【2026年03月度_全社】RFM客層一覧表データ!$A:$A,[3]【2026年03月度_全社】RFM客層一覧表データ!D:D,"",0)</f>
        <v>65</v>
      </c>
      <c r="H3624" s="183">
        <f>_xlfn.XLOOKUP($A3624,[3]【2026年03月度_全社】RFM客層一覧表データ!$A:$A,[3]【2026年03月度_全社】RFM客層一覧表データ!E:E,"",0)</f>
        <v>109</v>
      </c>
      <c r="I3624" s="183">
        <f>_xlfn.XLOOKUP($A3624,[3]【2026年03月度_全社】RFM客層一覧表データ!$A:$A,[3]【2026年03月度_全社】RFM客層一覧表データ!F:F,"",0)</f>
        <v>6</v>
      </c>
      <c r="J3624" s="183">
        <v>208</v>
      </c>
      <c r="K3624" s="183">
        <v>33</v>
      </c>
      <c r="L3624" s="183">
        <v>110</v>
      </c>
      <c r="M3624" s="183">
        <v>1</v>
      </c>
      <c r="N3624" s="183">
        <v>230</v>
      </c>
      <c r="O3624" s="183">
        <v>90</v>
      </c>
      <c r="P3624" s="183">
        <v>134</v>
      </c>
      <c r="Q3624" s="183">
        <v>20</v>
      </c>
      <c r="R3624" s="183">
        <v>252</v>
      </c>
      <c r="S3624" s="183">
        <v>61</v>
      </c>
      <c r="T3624" s="183">
        <v>135</v>
      </c>
      <c r="U3624" s="183">
        <v>4</v>
      </c>
      <c r="V3624" s="183">
        <v>282</v>
      </c>
      <c r="W3624" s="183">
        <v>79</v>
      </c>
      <c r="X3624" s="183">
        <v>146</v>
      </c>
      <c r="Y3624" s="183">
        <v>7</v>
      </c>
    </row>
    <row r="3625" spans="1:25" x14ac:dyDescent="0.2">
      <c r="A3625" s="184">
        <v>12708001</v>
      </c>
      <c r="B3625" s="183" t="str">
        <f>[1]店マスタ!B3624</f>
        <v>植田電器株式会社</v>
      </c>
      <c r="C3625" s="183">
        <v>4.5</v>
      </c>
      <c r="D3625" s="183">
        <v>4.5</v>
      </c>
      <c r="E3625" s="183">
        <f>_xlfn.XLOOKUP(A3625,[2]Sheet1!$R:$R,[2]Sheet1!$AB:$AB,"",0)</f>
        <v>4.5</v>
      </c>
      <c r="F3625" s="183">
        <f>_xlfn.XLOOKUP($A3625,[3]【2026年03月度_全社】RFM客層一覧表データ!$A:$A,[3]【2026年03月度_全社】RFM客層一覧表データ!C:C,"",0)</f>
        <v>313</v>
      </c>
      <c r="G3625" s="183">
        <f>_xlfn.XLOOKUP($A3625,[3]【2026年03月度_全社】RFM客層一覧表データ!$A:$A,[3]【2026年03月度_全社】RFM客層一覧表データ!D:D,"",0)</f>
        <v>138</v>
      </c>
      <c r="H3625" s="183">
        <f>_xlfn.XLOOKUP($A3625,[3]【2026年03月度_全社】RFM客層一覧表データ!$A:$A,[3]【2026年03月度_全社】RFM客層一覧表データ!E:E,"",0)</f>
        <v>196</v>
      </c>
      <c r="I3625" s="183">
        <f>_xlfn.XLOOKUP($A3625,[3]【2026年03月度_全社】RFM客層一覧表データ!$A:$A,[3]【2026年03月度_全社】RFM客層一覧表データ!F:F,"",0)</f>
        <v>13</v>
      </c>
      <c r="J3625" s="183">
        <v>351</v>
      </c>
      <c r="K3625" s="183">
        <v>139</v>
      </c>
      <c r="L3625" s="183">
        <v>211</v>
      </c>
      <c r="M3625" s="183">
        <v>16</v>
      </c>
      <c r="N3625" s="183">
        <v>372</v>
      </c>
      <c r="O3625" s="183">
        <v>141</v>
      </c>
      <c r="P3625" s="183">
        <v>232</v>
      </c>
      <c r="Q3625" s="183">
        <v>10</v>
      </c>
      <c r="R3625" s="183">
        <v>399</v>
      </c>
      <c r="S3625" s="183">
        <v>157</v>
      </c>
      <c r="T3625" s="183">
        <v>241</v>
      </c>
      <c r="U3625" s="183">
        <v>4</v>
      </c>
      <c r="V3625" s="183">
        <v>432</v>
      </c>
      <c r="W3625" s="183">
        <v>160</v>
      </c>
      <c r="X3625" s="183">
        <v>266</v>
      </c>
      <c r="Y3625" s="183">
        <v>13</v>
      </c>
    </row>
    <row r="3626" spans="1:25" x14ac:dyDescent="0.2">
      <c r="A3626" s="184">
        <v>12708003</v>
      </c>
      <c r="B3626" s="183" t="str">
        <f>[1]店マスタ!B3625</f>
        <v>ヤスイデンキ</v>
      </c>
      <c r="C3626" s="183">
        <v>3</v>
      </c>
      <c r="D3626" s="183">
        <v>3</v>
      </c>
      <c r="E3626" s="183">
        <f>_xlfn.XLOOKUP(A3626,[2]Sheet1!$R:$R,[2]Sheet1!$AB:$AB,"",0)</f>
        <v>2.5</v>
      </c>
      <c r="F3626" s="183">
        <f>_xlfn.XLOOKUP($A3626,[3]【2026年03月度_全社】RFM客層一覧表データ!$A:$A,[3]【2026年03月度_全社】RFM客層一覧表データ!C:C,"",0)</f>
        <v>891</v>
      </c>
      <c r="G3626" s="183">
        <f>_xlfn.XLOOKUP($A3626,[3]【2026年03月度_全社】RFM客層一覧表データ!$A:$A,[3]【2026年03月度_全社】RFM客層一覧表データ!D:D,"",0)</f>
        <v>357</v>
      </c>
      <c r="H3626" s="183">
        <f>_xlfn.XLOOKUP($A3626,[3]【2026年03月度_全社】RFM客層一覧表データ!$A:$A,[3]【2026年03月度_全社】RFM客層一覧表データ!E:E,"",0)</f>
        <v>512</v>
      </c>
      <c r="I3626" s="183">
        <f>_xlfn.XLOOKUP($A3626,[3]【2026年03月度_全社】RFM客層一覧表データ!$A:$A,[3]【2026年03月度_全社】RFM客層一覧表データ!F:F,"",0)</f>
        <v>26</v>
      </c>
      <c r="J3626" s="183">
        <v>946</v>
      </c>
      <c r="K3626" s="183">
        <v>422</v>
      </c>
      <c r="L3626" s="183">
        <v>527</v>
      </c>
      <c r="M3626" s="183">
        <v>42</v>
      </c>
      <c r="N3626" s="183">
        <v>971</v>
      </c>
      <c r="O3626" s="183">
        <v>444</v>
      </c>
      <c r="P3626" s="183">
        <v>544</v>
      </c>
      <c r="Q3626" s="183">
        <v>48</v>
      </c>
      <c r="R3626" s="183">
        <v>971</v>
      </c>
      <c r="S3626" s="183">
        <v>469</v>
      </c>
      <c r="T3626" s="183">
        <v>565</v>
      </c>
      <c r="U3626" s="183">
        <v>66</v>
      </c>
      <c r="V3626" s="183">
        <v>946</v>
      </c>
      <c r="W3626" s="183">
        <v>460</v>
      </c>
      <c r="X3626" s="183">
        <v>567</v>
      </c>
      <c r="Y3626" s="183">
        <v>55</v>
      </c>
    </row>
    <row r="3627" spans="1:25" x14ac:dyDescent="0.2">
      <c r="A3627" s="184">
        <v>12708024</v>
      </c>
      <c r="B3627" s="183" t="str">
        <f>[1]店マスタ!B3626</f>
        <v>しんやでんき</v>
      </c>
      <c r="C3627" s="183">
        <v>1.5</v>
      </c>
      <c r="D3627" s="183">
        <v>1.5</v>
      </c>
      <c r="E3627" s="183" t="str">
        <f>_xlfn.XLOOKUP(A3627,[2]Sheet1!$R:$R,[2]Sheet1!$AB:$AB,"",0)</f>
        <v/>
      </c>
      <c r="F3627" s="183" t="str">
        <f>_xlfn.XLOOKUP($A3627,[3]【2026年03月度_全社】RFM客層一覧表データ!$A:$A,[3]【2026年03月度_全社】RFM客層一覧表データ!C:C,"",0)</f>
        <v/>
      </c>
      <c r="G3627" s="183" t="str">
        <f>_xlfn.XLOOKUP($A3627,[3]【2026年03月度_全社】RFM客層一覧表データ!$A:$A,[3]【2026年03月度_全社】RFM客層一覧表データ!D:D,"",0)</f>
        <v/>
      </c>
      <c r="H3627" s="183" t="str">
        <f>_xlfn.XLOOKUP($A3627,[3]【2026年03月度_全社】RFM客層一覧表データ!$A:$A,[3]【2026年03月度_全社】RFM客層一覧表データ!E:E,"",0)</f>
        <v/>
      </c>
      <c r="I3627" s="183" t="str">
        <f>_xlfn.XLOOKUP($A3627,[3]【2026年03月度_全社】RFM客層一覧表データ!$A:$A,[3]【2026年03月度_全社】RFM客層一覧表データ!F:F,"",0)</f>
        <v/>
      </c>
      <c r="J3627" s="183">
        <v>0</v>
      </c>
      <c r="K3627" s="183">
        <v>0</v>
      </c>
      <c r="L3627" s="183">
        <v>0</v>
      </c>
      <c r="M3627" s="183">
        <v>0</v>
      </c>
      <c r="N3627" s="183">
        <v>0</v>
      </c>
      <c r="O3627" s="183">
        <v>0</v>
      </c>
      <c r="P3627" s="183">
        <v>0</v>
      </c>
      <c r="Q3627" s="183">
        <v>0</v>
      </c>
      <c r="R3627" s="183">
        <v>0</v>
      </c>
      <c r="S3627" s="183">
        <v>0</v>
      </c>
      <c r="T3627" s="183">
        <v>0</v>
      </c>
      <c r="U3627" s="183">
        <v>0</v>
      </c>
      <c r="V3627" s="183">
        <v>0</v>
      </c>
      <c r="W3627" s="183">
        <v>0</v>
      </c>
      <c r="X3627" s="183">
        <v>0</v>
      </c>
      <c r="Y3627" s="183">
        <v>0</v>
      </c>
    </row>
    <row r="3628" spans="1:25" x14ac:dyDescent="0.2">
      <c r="A3628" s="184">
        <v>12708049</v>
      </c>
      <c r="B3628" s="183" t="str">
        <f>[1]店マスタ!B3627</f>
        <v>イズミ電化</v>
      </c>
      <c r="C3628" s="183">
        <v>1</v>
      </c>
      <c r="D3628" s="183">
        <v>1</v>
      </c>
      <c r="E3628" s="183" t="str">
        <f>_xlfn.XLOOKUP(A3628,[2]Sheet1!$R:$R,[2]Sheet1!$AB:$AB,"",0)</f>
        <v/>
      </c>
      <c r="F3628" s="183">
        <f>_xlfn.XLOOKUP($A3628,[3]【2026年03月度_全社】RFM客層一覧表データ!$A:$A,[3]【2026年03月度_全社】RFM客層一覧表データ!C:C,"",0)</f>
        <v>101</v>
      </c>
      <c r="G3628" s="183">
        <f>_xlfn.XLOOKUP($A3628,[3]【2026年03月度_全社】RFM客層一覧表データ!$A:$A,[3]【2026年03月度_全社】RFM客層一覧表データ!D:D,"",0)</f>
        <v>21</v>
      </c>
      <c r="H3628" s="183">
        <f>_xlfn.XLOOKUP($A3628,[3]【2026年03月度_全社】RFM客層一覧表データ!$A:$A,[3]【2026年03月度_全社】RFM客層一覧表データ!E:E,"",0)</f>
        <v>10</v>
      </c>
      <c r="I3628" s="183">
        <f>_xlfn.XLOOKUP($A3628,[3]【2026年03月度_全社】RFM客層一覧表データ!$A:$A,[3]【2026年03月度_全社】RFM客層一覧表データ!F:F,"",0)</f>
        <v>6</v>
      </c>
      <c r="J3628" s="183">
        <v>145</v>
      </c>
      <c r="K3628" s="183">
        <v>21</v>
      </c>
      <c r="L3628" s="183">
        <v>10</v>
      </c>
      <c r="M3628" s="183">
        <v>7</v>
      </c>
      <c r="N3628" s="183">
        <v>167</v>
      </c>
      <c r="O3628" s="183">
        <v>15</v>
      </c>
      <c r="P3628" s="183">
        <v>21</v>
      </c>
      <c r="Q3628" s="183">
        <v>2</v>
      </c>
      <c r="R3628" s="183">
        <v>191</v>
      </c>
      <c r="S3628" s="183">
        <v>28</v>
      </c>
      <c r="T3628" s="183">
        <v>29</v>
      </c>
      <c r="U3628" s="183">
        <v>8</v>
      </c>
      <c r="V3628" s="183">
        <v>204</v>
      </c>
      <c r="W3628" s="183">
        <v>49</v>
      </c>
      <c r="X3628" s="183">
        <v>37</v>
      </c>
      <c r="Y3628" s="183">
        <v>8</v>
      </c>
    </row>
    <row r="3629" spans="1:25" x14ac:dyDescent="0.2">
      <c r="A3629" s="184">
        <v>12708059</v>
      </c>
      <c r="B3629" s="183" t="str">
        <f>[1]店マスタ!B3628</f>
        <v>かたおかでんき　比嘉店</v>
      </c>
      <c r="C3629" s="183">
        <v>1.5</v>
      </c>
      <c r="D3629" s="183">
        <v>1.5</v>
      </c>
      <c r="E3629" s="183">
        <f>_xlfn.XLOOKUP(A3629,[2]Sheet1!$R:$R,[2]Sheet1!$AB:$AB,"",0)</f>
        <v>1.5</v>
      </c>
      <c r="F3629" s="183">
        <f>_xlfn.XLOOKUP($A3629,[3]【2026年03月度_全社】RFM客層一覧表データ!$A:$A,[3]【2026年03月度_全社】RFM客層一覧表データ!C:C,"",0)</f>
        <v>389</v>
      </c>
      <c r="G3629" s="183">
        <f>_xlfn.XLOOKUP($A3629,[3]【2026年03月度_全社】RFM客層一覧表データ!$A:$A,[3]【2026年03月度_全社】RFM客層一覧表データ!D:D,"",0)</f>
        <v>152</v>
      </c>
      <c r="H3629" s="183">
        <f>_xlfn.XLOOKUP($A3629,[3]【2026年03月度_全社】RFM客層一覧表データ!$A:$A,[3]【2026年03月度_全社】RFM客層一覧表データ!E:E,"",0)</f>
        <v>158</v>
      </c>
      <c r="I3629" s="183">
        <f>_xlfn.XLOOKUP($A3629,[3]【2026年03月度_全社】RFM客層一覧表データ!$A:$A,[3]【2026年03月度_全社】RFM客層一覧表データ!F:F,"",0)</f>
        <v>33</v>
      </c>
      <c r="J3629" s="183">
        <v>386</v>
      </c>
      <c r="K3629" s="183">
        <v>151</v>
      </c>
      <c r="L3629" s="183">
        <v>167</v>
      </c>
      <c r="M3629" s="183">
        <v>25</v>
      </c>
      <c r="N3629" s="183">
        <v>401</v>
      </c>
      <c r="O3629" s="183">
        <v>154</v>
      </c>
      <c r="P3629" s="183">
        <v>169</v>
      </c>
      <c r="Q3629" s="183">
        <v>27</v>
      </c>
      <c r="R3629" s="183">
        <v>411</v>
      </c>
      <c r="S3629" s="183">
        <v>154</v>
      </c>
      <c r="T3629" s="183">
        <v>179</v>
      </c>
      <c r="U3629" s="183">
        <v>26</v>
      </c>
      <c r="V3629" s="183">
        <v>422</v>
      </c>
      <c r="W3629" s="183">
        <v>170</v>
      </c>
      <c r="X3629" s="183">
        <v>186</v>
      </c>
      <c r="Y3629" s="183">
        <v>28</v>
      </c>
    </row>
    <row r="3630" spans="1:25" x14ac:dyDescent="0.2">
      <c r="A3630" s="184">
        <v>12709011</v>
      </c>
      <c r="B3630" s="183" t="str">
        <f>[1]店マスタ!B3629</f>
        <v>ユアーズ　フミ　フミデンキ</v>
      </c>
      <c r="C3630" s="183">
        <v>1.5</v>
      </c>
      <c r="D3630" s="183">
        <v>1.5</v>
      </c>
      <c r="E3630" s="183">
        <f>_xlfn.XLOOKUP(A3630,[2]Sheet1!$R:$R,[2]Sheet1!$AB:$AB,"",0)</f>
        <v>1.5</v>
      </c>
      <c r="F3630" s="183" t="str">
        <f>_xlfn.XLOOKUP($A3630,[3]【2026年03月度_全社】RFM客層一覧表データ!$A:$A,[3]【2026年03月度_全社】RFM客層一覧表データ!C:C,"",0)</f>
        <v/>
      </c>
      <c r="G3630" s="183" t="str">
        <f>_xlfn.XLOOKUP($A3630,[3]【2026年03月度_全社】RFM客層一覧表データ!$A:$A,[3]【2026年03月度_全社】RFM客層一覧表データ!D:D,"",0)</f>
        <v/>
      </c>
      <c r="H3630" s="183" t="str">
        <f>_xlfn.XLOOKUP($A3630,[3]【2026年03月度_全社】RFM客層一覧表データ!$A:$A,[3]【2026年03月度_全社】RFM客層一覧表データ!E:E,"",0)</f>
        <v/>
      </c>
      <c r="I3630" s="183" t="str">
        <f>_xlfn.XLOOKUP($A3630,[3]【2026年03月度_全社】RFM客層一覧表データ!$A:$A,[3]【2026年03月度_全社】RFM客層一覧表データ!F:F,"",0)</f>
        <v/>
      </c>
      <c r="J3630" s="183">
        <v>0</v>
      </c>
      <c r="K3630" s="183">
        <v>0</v>
      </c>
      <c r="L3630" s="183">
        <v>0</v>
      </c>
      <c r="M3630" s="183">
        <v>0</v>
      </c>
      <c r="N3630" s="183">
        <v>0</v>
      </c>
      <c r="O3630" s="183">
        <v>0</v>
      </c>
      <c r="P3630" s="183">
        <v>0</v>
      </c>
      <c r="Q3630" s="183">
        <v>0</v>
      </c>
      <c r="R3630" s="183">
        <v>0</v>
      </c>
      <c r="S3630" s="183">
        <v>0</v>
      </c>
      <c r="T3630" s="183">
        <v>0</v>
      </c>
      <c r="U3630" s="183">
        <v>0</v>
      </c>
      <c r="V3630" s="183">
        <v>0</v>
      </c>
      <c r="W3630" s="183">
        <v>0</v>
      </c>
      <c r="X3630" s="183">
        <v>0</v>
      </c>
      <c r="Y3630" s="183">
        <v>0</v>
      </c>
    </row>
    <row r="3631" spans="1:25" x14ac:dyDescent="0.2">
      <c r="A3631" s="184">
        <v>12710014</v>
      </c>
      <c r="B3631" s="183" t="str">
        <f>[1]店マスタ!B3630</f>
        <v>有限会社空堀ナショナルセンター</v>
      </c>
      <c r="C3631" s="183">
        <v>2</v>
      </c>
      <c r="D3631" s="183">
        <v>2</v>
      </c>
      <c r="E3631" s="183">
        <f>_xlfn.XLOOKUP(A3631,[2]Sheet1!$R:$R,[2]Sheet1!$AB:$AB,"",0)</f>
        <v>2</v>
      </c>
      <c r="F3631" s="183">
        <f>_xlfn.XLOOKUP($A3631,[3]【2026年03月度_全社】RFM客層一覧表データ!$A:$A,[3]【2026年03月度_全社】RFM客層一覧表データ!C:C,"",0)</f>
        <v>886</v>
      </c>
      <c r="G3631" s="183">
        <f>_xlfn.XLOOKUP($A3631,[3]【2026年03月度_全社】RFM客層一覧表データ!$A:$A,[3]【2026年03月度_全社】RFM客層一覧表データ!D:D,"",0)</f>
        <v>337</v>
      </c>
      <c r="H3631" s="183">
        <f>_xlfn.XLOOKUP($A3631,[3]【2026年03月度_全社】RFM客層一覧表データ!$A:$A,[3]【2026年03月度_全社】RFM客層一覧表データ!E:E,"",0)</f>
        <v>202</v>
      </c>
      <c r="I3631" s="183">
        <f>_xlfn.XLOOKUP($A3631,[3]【2026年03月度_全社】RFM客層一覧表データ!$A:$A,[3]【2026年03月度_全社】RFM客層一覧表データ!F:F,"",0)</f>
        <v>133</v>
      </c>
      <c r="J3631" s="183">
        <v>858</v>
      </c>
      <c r="K3631" s="183">
        <v>311</v>
      </c>
      <c r="L3631" s="183">
        <v>196</v>
      </c>
      <c r="M3631" s="183">
        <v>113</v>
      </c>
      <c r="N3631" s="183">
        <v>830</v>
      </c>
      <c r="O3631" s="183">
        <v>278</v>
      </c>
      <c r="P3631" s="183">
        <v>196</v>
      </c>
      <c r="Q3631" s="183">
        <v>92</v>
      </c>
      <c r="R3631" s="183">
        <v>832</v>
      </c>
      <c r="S3631" s="183">
        <v>285</v>
      </c>
      <c r="T3631" s="183">
        <v>200</v>
      </c>
      <c r="U3631" s="183">
        <v>85</v>
      </c>
      <c r="V3631" s="183">
        <v>801</v>
      </c>
      <c r="W3631" s="183">
        <v>302</v>
      </c>
      <c r="X3631" s="183">
        <v>203</v>
      </c>
      <c r="Y3631" s="183">
        <v>82</v>
      </c>
    </row>
    <row r="3632" spans="1:25" x14ac:dyDescent="0.2">
      <c r="A3632" s="184">
        <v>12711003</v>
      </c>
      <c r="B3632" s="183" t="str">
        <f>[1]店マスタ!B3631</f>
        <v>Ｐ＆Ｐまるしば</v>
      </c>
      <c r="C3632" s="183">
        <v>4.5</v>
      </c>
      <c r="D3632" s="183">
        <v>3</v>
      </c>
      <c r="E3632" s="183">
        <f>_xlfn.XLOOKUP(A3632,[2]Sheet1!$R:$R,[2]Sheet1!$AB:$AB,"",0)</f>
        <v>3</v>
      </c>
      <c r="F3632" s="183">
        <f>_xlfn.XLOOKUP($A3632,[3]【2026年03月度_全社】RFM客層一覧表データ!$A:$A,[3]【2026年03月度_全社】RFM客層一覧表データ!C:C,"",0)</f>
        <v>769</v>
      </c>
      <c r="G3632" s="183">
        <f>_xlfn.XLOOKUP($A3632,[3]【2026年03月度_全社】RFM客層一覧表データ!$A:$A,[3]【2026年03月度_全社】RFM客層一覧表データ!D:D,"",0)</f>
        <v>340</v>
      </c>
      <c r="H3632" s="183">
        <f>_xlfn.XLOOKUP($A3632,[3]【2026年03月度_全社】RFM客層一覧表データ!$A:$A,[3]【2026年03月度_全社】RFM客層一覧表データ!E:E,"",0)</f>
        <v>336</v>
      </c>
      <c r="I3632" s="183">
        <f>_xlfn.XLOOKUP($A3632,[3]【2026年03月度_全社】RFM客層一覧表データ!$A:$A,[3]【2026年03月度_全社】RFM客層一覧表データ!F:F,"",0)</f>
        <v>68</v>
      </c>
      <c r="J3632" s="183">
        <v>780</v>
      </c>
      <c r="K3632" s="183">
        <v>331</v>
      </c>
      <c r="L3632" s="183">
        <v>330</v>
      </c>
      <c r="M3632" s="183">
        <v>63</v>
      </c>
      <c r="N3632" s="183">
        <v>791</v>
      </c>
      <c r="O3632" s="183">
        <v>355</v>
      </c>
      <c r="P3632" s="183">
        <v>337</v>
      </c>
      <c r="Q3632" s="183">
        <v>73</v>
      </c>
      <c r="R3632" s="183">
        <v>788</v>
      </c>
      <c r="S3632" s="183">
        <v>357</v>
      </c>
      <c r="T3632" s="183">
        <v>357</v>
      </c>
      <c r="U3632" s="183">
        <v>81</v>
      </c>
      <c r="V3632" s="183">
        <v>751</v>
      </c>
      <c r="W3632" s="183">
        <v>357</v>
      </c>
      <c r="X3632" s="183">
        <v>346</v>
      </c>
      <c r="Y3632" s="183">
        <v>66</v>
      </c>
    </row>
    <row r="3633" spans="1:25" x14ac:dyDescent="0.2">
      <c r="A3633" s="184">
        <v>12711054</v>
      </c>
      <c r="B3633" s="183" t="str">
        <f>[1]店マスタ!B3632</f>
        <v>高畑電機産業　株式会社</v>
      </c>
      <c r="C3633" s="183">
        <v>0.5</v>
      </c>
      <c r="D3633" s="183">
        <v>0.5</v>
      </c>
      <c r="E3633" s="183">
        <f>_xlfn.XLOOKUP(A3633,[2]Sheet1!$R:$R,[2]Sheet1!$AB:$AB,"",0)</f>
        <v>1</v>
      </c>
      <c r="F3633" s="183" t="str">
        <f>_xlfn.XLOOKUP($A3633,[3]【2026年03月度_全社】RFM客層一覧表データ!$A:$A,[3]【2026年03月度_全社】RFM客層一覧表データ!C:C,"",0)</f>
        <v/>
      </c>
      <c r="G3633" s="183" t="str">
        <f>_xlfn.XLOOKUP($A3633,[3]【2026年03月度_全社】RFM客層一覧表データ!$A:$A,[3]【2026年03月度_全社】RFM客層一覧表データ!D:D,"",0)</f>
        <v/>
      </c>
      <c r="H3633" s="183" t="str">
        <f>_xlfn.XLOOKUP($A3633,[3]【2026年03月度_全社】RFM客層一覧表データ!$A:$A,[3]【2026年03月度_全社】RFM客層一覧表データ!E:E,"",0)</f>
        <v/>
      </c>
      <c r="I3633" s="183" t="str">
        <f>_xlfn.XLOOKUP($A3633,[3]【2026年03月度_全社】RFM客層一覧表データ!$A:$A,[3]【2026年03月度_全社】RFM客層一覧表データ!F:F,"",0)</f>
        <v/>
      </c>
      <c r="J3633" s="183">
        <v>0</v>
      </c>
      <c r="K3633" s="183">
        <v>0</v>
      </c>
      <c r="L3633" s="183">
        <v>0</v>
      </c>
      <c r="M3633" s="183">
        <v>0</v>
      </c>
      <c r="N3633" s="183">
        <v>0</v>
      </c>
      <c r="O3633" s="183">
        <v>0</v>
      </c>
      <c r="P3633" s="183">
        <v>0</v>
      </c>
      <c r="Q3633" s="183">
        <v>0</v>
      </c>
      <c r="R3633" s="183">
        <v>0</v>
      </c>
      <c r="S3633" s="183">
        <v>0</v>
      </c>
      <c r="T3633" s="183">
        <v>0</v>
      </c>
      <c r="U3633" s="183">
        <v>0</v>
      </c>
      <c r="V3633" s="183">
        <v>0</v>
      </c>
      <c r="W3633" s="183">
        <v>0</v>
      </c>
      <c r="X3633" s="183">
        <v>0</v>
      </c>
      <c r="Y3633" s="183">
        <v>0</v>
      </c>
    </row>
    <row r="3634" spans="1:25" x14ac:dyDescent="0.2">
      <c r="A3634" s="184">
        <v>12712029</v>
      </c>
      <c r="B3634" s="183" t="str">
        <f>[1]店マスタ!B3633</f>
        <v>有限会社　ナカイ電機</v>
      </c>
      <c r="C3634" s="183">
        <v>1.5</v>
      </c>
      <c r="D3634" s="183">
        <v>1.5</v>
      </c>
      <c r="E3634" s="183">
        <f>_xlfn.XLOOKUP(A3634,[2]Sheet1!$R:$R,[2]Sheet1!$AB:$AB,"",0)</f>
        <v>1.5</v>
      </c>
      <c r="F3634" s="183">
        <f>_xlfn.XLOOKUP($A3634,[3]【2026年03月度_全社】RFM客層一覧表データ!$A:$A,[3]【2026年03月度_全社】RFM客層一覧表データ!C:C,"",0)</f>
        <v>552</v>
      </c>
      <c r="G3634" s="183">
        <f>_xlfn.XLOOKUP($A3634,[3]【2026年03月度_全社】RFM客層一覧表データ!$A:$A,[3]【2026年03月度_全社】RFM客層一覧表データ!D:D,"",0)</f>
        <v>248</v>
      </c>
      <c r="H3634" s="183">
        <f>_xlfn.XLOOKUP($A3634,[3]【2026年03月度_全社】RFM客層一覧表データ!$A:$A,[3]【2026年03月度_全社】RFM客層一覧表データ!E:E,"",0)</f>
        <v>181</v>
      </c>
      <c r="I3634" s="183">
        <f>_xlfn.XLOOKUP($A3634,[3]【2026年03月度_全社】RFM客層一覧表データ!$A:$A,[3]【2026年03月度_全社】RFM客層一覧表データ!F:F,"",0)</f>
        <v>92</v>
      </c>
      <c r="J3634" s="183">
        <v>511</v>
      </c>
      <c r="K3634" s="183">
        <v>188</v>
      </c>
      <c r="L3634" s="183">
        <v>179</v>
      </c>
      <c r="M3634" s="183">
        <v>64</v>
      </c>
      <c r="N3634" s="183">
        <v>490</v>
      </c>
      <c r="O3634" s="183">
        <v>180</v>
      </c>
      <c r="P3634" s="183">
        <v>184</v>
      </c>
      <c r="Q3634" s="183">
        <v>38</v>
      </c>
      <c r="R3634" s="183">
        <v>502</v>
      </c>
      <c r="S3634" s="183">
        <v>178</v>
      </c>
      <c r="T3634" s="183">
        <v>186</v>
      </c>
      <c r="U3634" s="183">
        <v>41</v>
      </c>
      <c r="V3634" s="183">
        <v>507</v>
      </c>
      <c r="W3634" s="183">
        <v>203</v>
      </c>
      <c r="X3634" s="183">
        <v>192</v>
      </c>
      <c r="Y3634" s="183">
        <v>55</v>
      </c>
    </row>
    <row r="3635" spans="1:25" x14ac:dyDescent="0.2">
      <c r="A3635" s="184">
        <v>12713003</v>
      </c>
      <c r="B3635" s="183" t="str">
        <f>[1]店マスタ!B3634</f>
        <v>有限会社　杉本電気商会</v>
      </c>
      <c r="C3635" s="183">
        <v>2</v>
      </c>
      <c r="D3635" s="183">
        <v>1</v>
      </c>
      <c r="E3635" s="183">
        <f>_xlfn.XLOOKUP(A3635,[2]Sheet1!$R:$R,[2]Sheet1!$AB:$AB,"",0)</f>
        <v>1</v>
      </c>
      <c r="F3635" s="183" t="str">
        <f>_xlfn.XLOOKUP($A3635,[3]【2026年03月度_全社】RFM客層一覧表データ!$A:$A,[3]【2026年03月度_全社】RFM客層一覧表データ!C:C,"",0)</f>
        <v/>
      </c>
      <c r="G3635" s="183" t="str">
        <f>_xlfn.XLOOKUP($A3635,[3]【2026年03月度_全社】RFM客層一覧表データ!$A:$A,[3]【2026年03月度_全社】RFM客層一覧表データ!D:D,"",0)</f>
        <v/>
      </c>
      <c r="H3635" s="183" t="str">
        <f>_xlfn.XLOOKUP($A3635,[3]【2026年03月度_全社】RFM客層一覧表データ!$A:$A,[3]【2026年03月度_全社】RFM客層一覧表データ!E:E,"",0)</f>
        <v/>
      </c>
      <c r="I3635" s="183" t="str">
        <f>_xlfn.XLOOKUP($A3635,[3]【2026年03月度_全社】RFM客層一覧表データ!$A:$A,[3]【2026年03月度_全社】RFM客層一覧表データ!F:F,"",0)</f>
        <v/>
      </c>
      <c r="J3635" s="183">
        <v>0</v>
      </c>
      <c r="K3635" s="183">
        <v>0</v>
      </c>
      <c r="L3635" s="183">
        <v>0</v>
      </c>
      <c r="M3635" s="183">
        <v>0</v>
      </c>
      <c r="N3635" s="183">
        <v>0</v>
      </c>
      <c r="O3635" s="183">
        <v>0</v>
      </c>
      <c r="P3635" s="183">
        <v>0</v>
      </c>
      <c r="Q3635" s="183">
        <v>0</v>
      </c>
      <c r="R3635" s="183">
        <v>0</v>
      </c>
      <c r="S3635" s="183">
        <v>0</v>
      </c>
      <c r="T3635" s="183">
        <v>0</v>
      </c>
      <c r="U3635" s="183">
        <v>0</v>
      </c>
      <c r="V3635" s="183">
        <v>0</v>
      </c>
      <c r="W3635" s="183">
        <v>0</v>
      </c>
      <c r="X3635" s="183">
        <v>0</v>
      </c>
      <c r="Y3635" s="183">
        <v>0</v>
      </c>
    </row>
    <row r="3636" spans="1:25" x14ac:dyDescent="0.2">
      <c r="A3636" s="184">
        <v>12713020</v>
      </c>
      <c r="B3636" s="183" t="str">
        <f>[1]店マスタ!B3635</f>
        <v>株式会社　マツシタ</v>
      </c>
      <c r="C3636" s="183">
        <v>2.5</v>
      </c>
      <c r="D3636" s="183">
        <v>2.5</v>
      </c>
      <c r="E3636" s="183">
        <f>_xlfn.XLOOKUP(A3636,[2]Sheet1!$R:$R,[2]Sheet1!$AB:$AB,"",0)</f>
        <v>2.5</v>
      </c>
      <c r="F3636" s="183">
        <f>_xlfn.XLOOKUP($A3636,[3]【2026年03月度_全社】RFM客層一覧表データ!$A:$A,[3]【2026年03月度_全社】RFM客層一覧表データ!C:C,"",0)</f>
        <v>282</v>
      </c>
      <c r="G3636" s="183">
        <f>_xlfn.XLOOKUP($A3636,[3]【2026年03月度_全社】RFM客層一覧表データ!$A:$A,[3]【2026年03月度_全社】RFM客層一覧表データ!D:D,"",0)</f>
        <v>123</v>
      </c>
      <c r="H3636" s="183">
        <f>_xlfn.XLOOKUP($A3636,[3]【2026年03月度_全社】RFM客層一覧表データ!$A:$A,[3]【2026年03月度_全社】RFM客層一覧表データ!E:E,"",0)</f>
        <v>180</v>
      </c>
      <c r="I3636" s="183">
        <f>_xlfn.XLOOKUP($A3636,[3]【2026年03月度_全社】RFM客層一覧表データ!$A:$A,[3]【2026年03月度_全社】RFM客層一覧表データ!F:F,"",0)</f>
        <v>9</v>
      </c>
      <c r="J3636" s="183">
        <v>301</v>
      </c>
      <c r="K3636" s="183">
        <v>135</v>
      </c>
      <c r="L3636" s="183">
        <v>186</v>
      </c>
      <c r="M3636" s="183">
        <v>12</v>
      </c>
      <c r="N3636" s="183">
        <v>328</v>
      </c>
      <c r="O3636" s="183">
        <v>143</v>
      </c>
      <c r="P3636" s="183">
        <v>196</v>
      </c>
      <c r="Q3636" s="183">
        <v>14</v>
      </c>
      <c r="R3636" s="183">
        <v>347</v>
      </c>
      <c r="S3636" s="183">
        <v>148</v>
      </c>
      <c r="T3636" s="183">
        <v>215</v>
      </c>
      <c r="U3636" s="183">
        <v>10</v>
      </c>
      <c r="V3636" s="183">
        <v>354</v>
      </c>
      <c r="W3636" s="183">
        <v>150</v>
      </c>
      <c r="X3636" s="183">
        <v>227</v>
      </c>
      <c r="Y3636" s="183">
        <v>13</v>
      </c>
    </row>
    <row r="3637" spans="1:25" x14ac:dyDescent="0.2">
      <c r="A3637" s="184">
        <v>12713029</v>
      </c>
      <c r="B3637" s="183" t="str">
        <f>[1]店マスタ!B3636</f>
        <v>さいきでんき</v>
      </c>
      <c r="C3637" s="183">
        <v>1.5</v>
      </c>
      <c r="D3637" s="183">
        <v>1.5</v>
      </c>
      <c r="E3637" s="183">
        <f>_xlfn.XLOOKUP(A3637,[2]Sheet1!$R:$R,[2]Sheet1!$AB:$AB,"",0)</f>
        <v>1.5</v>
      </c>
      <c r="F3637" s="183">
        <f>_xlfn.XLOOKUP($A3637,[3]【2026年03月度_全社】RFM客層一覧表データ!$A:$A,[3]【2026年03月度_全社】RFM客層一覧表データ!C:C,"",0)</f>
        <v>307</v>
      </c>
      <c r="G3637" s="183">
        <f>_xlfn.XLOOKUP($A3637,[3]【2026年03月度_全社】RFM客層一覧表データ!$A:$A,[3]【2026年03月度_全社】RFM客層一覧表データ!D:D,"",0)</f>
        <v>97</v>
      </c>
      <c r="H3637" s="183">
        <f>_xlfn.XLOOKUP($A3637,[3]【2026年03月度_全社】RFM客層一覧表データ!$A:$A,[3]【2026年03月度_全社】RFM客層一覧表データ!E:E,"",0)</f>
        <v>134</v>
      </c>
      <c r="I3637" s="183">
        <f>_xlfn.XLOOKUP($A3637,[3]【2026年03月度_全社】RFM客層一覧表データ!$A:$A,[3]【2026年03月度_全社】RFM客層一覧表データ!F:F,"",0)</f>
        <v>17</v>
      </c>
      <c r="J3637" s="183">
        <v>307</v>
      </c>
      <c r="K3637" s="183">
        <v>149</v>
      </c>
      <c r="L3637" s="183">
        <v>137</v>
      </c>
      <c r="M3637" s="183">
        <v>30</v>
      </c>
      <c r="N3637" s="183">
        <v>320</v>
      </c>
      <c r="O3637" s="183">
        <v>152</v>
      </c>
      <c r="P3637" s="183">
        <v>139</v>
      </c>
      <c r="Q3637" s="183">
        <v>24</v>
      </c>
      <c r="R3637" s="183">
        <v>315</v>
      </c>
      <c r="S3637" s="183">
        <v>152</v>
      </c>
      <c r="T3637" s="183">
        <v>142</v>
      </c>
      <c r="U3637" s="183">
        <v>17</v>
      </c>
      <c r="V3637" s="183">
        <v>320</v>
      </c>
      <c r="W3637" s="183">
        <v>151</v>
      </c>
      <c r="X3637" s="183">
        <v>140</v>
      </c>
      <c r="Y3637" s="183">
        <v>23</v>
      </c>
    </row>
    <row r="3638" spans="1:25" x14ac:dyDescent="0.2">
      <c r="A3638" s="184">
        <v>12713065</v>
      </c>
      <c r="B3638" s="183" t="str">
        <f>[1]店マスタ!B3637</f>
        <v>マツモトデンキ</v>
      </c>
      <c r="C3638" s="183">
        <v>1.5</v>
      </c>
      <c r="D3638" s="183">
        <v>1.5</v>
      </c>
      <c r="E3638" s="183" t="str">
        <f>_xlfn.XLOOKUP(A3638,[2]Sheet1!$R:$R,[2]Sheet1!$AB:$AB,"",0)</f>
        <v/>
      </c>
      <c r="F3638" s="183">
        <f>_xlfn.XLOOKUP($A3638,[3]【2026年03月度_全社】RFM客層一覧表データ!$A:$A,[3]【2026年03月度_全社】RFM客層一覧表データ!C:C,"",0)</f>
        <v>356</v>
      </c>
      <c r="G3638" s="183">
        <f>_xlfn.XLOOKUP($A3638,[3]【2026年03月度_全社】RFM客層一覧表データ!$A:$A,[3]【2026年03月度_全社】RFM客層一覧表データ!D:D,"",0)</f>
        <v>131</v>
      </c>
      <c r="H3638" s="183">
        <f>_xlfn.XLOOKUP($A3638,[3]【2026年03月度_全社】RFM客層一覧表データ!$A:$A,[3]【2026年03月度_全社】RFM客層一覧表データ!E:E,"",0)</f>
        <v>148</v>
      </c>
      <c r="I3638" s="183">
        <f>_xlfn.XLOOKUP($A3638,[3]【2026年03月度_全社】RFM客層一覧表データ!$A:$A,[3]【2026年03月度_全社】RFM客層一覧表データ!F:F,"",0)</f>
        <v>23</v>
      </c>
      <c r="J3638" s="183">
        <v>366</v>
      </c>
      <c r="K3638" s="183">
        <v>133</v>
      </c>
      <c r="L3638" s="183">
        <v>150</v>
      </c>
      <c r="M3638" s="183">
        <v>27</v>
      </c>
      <c r="N3638" s="183">
        <v>380</v>
      </c>
      <c r="O3638" s="183">
        <v>156</v>
      </c>
      <c r="P3638" s="183">
        <v>159</v>
      </c>
      <c r="Q3638" s="183">
        <v>40</v>
      </c>
      <c r="R3638" s="183">
        <v>370</v>
      </c>
      <c r="S3638" s="183">
        <v>138</v>
      </c>
      <c r="T3638" s="183">
        <v>159</v>
      </c>
      <c r="U3638" s="183">
        <v>30</v>
      </c>
      <c r="V3638" s="183">
        <v>367</v>
      </c>
      <c r="W3638" s="183">
        <v>128</v>
      </c>
      <c r="X3638" s="183">
        <v>166</v>
      </c>
      <c r="Y3638" s="183">
        <v>21</v>
      </c>
    </row>
    <row r="3639" spans="1:25" x14ac:dyDescent="0.2">
      <c r="A3639" s="184">
        <v>12713111</v>
      </c>
      <c r="B3639" s="183" t="str">
        <f>[1]店マスタ!B3638</f>
        <v>有限会社　でんきのマツダ</v>
      </c>
      <c r="C3639" s="183">
        <v>3.5</v>
      </c>
      <c r="D3639" s="183">
        <v>2.5</v>
      </c>
      <c r="E3639" s="183">
        <f>_xlfn.XLOOKUP(A3639,[2]Sheet1!$R:$R,[2]Sheet1!$AB:$AB,"",0)</f>
        <v>3</v>
      </c>
      <c r="F3639" s="183">
        <f>_xlfn.XLOOKUP($A3639,[3]【2026年03月度_全社】RFM客層一覧表データ!$A:$A,[3]【2026年03月度_全社】RFM客層一覧表データ!C:C,"",0)</f>
        <v>766</v>
      </c>
      <c r="G3639" s="183">
        <f>_xlfn.XLOOKUP($A3639,[3]【2026年03月度_全社】RFM客層一覧表データ!$A:$A,[3]【2026年03月度_全社】RFM客層一覧表データ!D:D,"",0)</f>
        <v>382</v>
      </c>
      <c r="H3639" s="183">
        <f>_xlfn.XLOOKUP($A3639,[3]【2026年03月度_全社】RFM客層一覧表データ!$A:$A,[3]【2026年03月度_全社】RFM客層一覧表データ!E:E,"",0)</f>
        <v>361</v>
      </c>
      <c r="I3639" s="183">
        <f>_xlfn.XLOOKUP($A3639,[3]【2026年03月度_全社】RFM客層一覧表データ!$A:$A,[3]【2026年03月度_全社】RFM客層一覧表データ!F:F,"",0)</f>
        <v>100</v>
      </c>
      <c r="J3639" s="183">
        <v>708</v>
      </c>
      <c r="K3639" s="183">
        <v>355</v>
      </c>
      <c r="L3639" s="183">
        <v>333</v>
      </c>
      <c r="M3639" s="183">
        <v>99</v>
      </c>
      <c r="N3639" s="183">
        <v>660</v>
      </c>
      <c r="O3639" s="183">
        <v>366</v>
      </c>
      <c r="P3639" s="183">
        <v>322</v>
      </c>
      <c r="Q3639" s="183">
        <v>110</v>
      </c>
      <c r="R3639" s="183">
        <v>645</v>
      </c>
      <c r="S3639" s="183">
        <v>353</v>
      </c>
      <c r="T3639" s="183">
        <v>337</v>
      </c>
      <c r="U3639" s="183">
        <v>99</v>
      </c>
      <c r="V3639" s="183">
        <v>604</v>
      </c>
      <c r="W3639" s="183">
        <v>333</v>
      </c>
      <c r="X3639" s="183">
        <v>332</v>
      </c>
      <c r="Y3639" s="183">
        <v>71</v>
      </c>
    </row>
    <row r="3640" spans="1:25" x14ac:dyDescent="0.2">
      <c r="A3640" s="184">
        <v>12714006</v>
      </c>
      <c r="B3640" s="183" t="str">
        <f>[1]店マスタ!B3639</f>
        <v>前川電気商会　小松店</v>
      </c>
      <c r="C3640" s="183">
        <v>3.5</v>
      </c>
      <c r="D3640" s="183">
        <v>2.5</v>
      </c>
      <c r="E3640" s="183">
        <f>_xlfn.XLOOKUP(A3640,[2]Sheet1!$R:$R,[2]Sheet1!$AB:$AB,"",0)</f>
        <v>2.5</v>
      </c>
      <c r="F3640" s="183" t="str">
        <f>_xlfn.XLOOKUP($A3640,[3]【2026年03月度_全社】RFM客層一覧表データ!$A:$A,[3]【2026年03月度_全社】RFM客層一覧表データ!C:C,"",0)</f>
        <v/>
      </c>
      <c r="G3640" s="183" t="str">
        <f>_xlfn.XLOOKUP($A3640,[3]【2026年03月度_全社】RFM客層一覧表データ!$A:$A,[3]【2026年03月度_全社】RFM客層一覧表データ!D:D,"",0)</f>
        <v/>
      </c>
      <c r="H3640" s="183" t="str">
        <f>_xlfn.XLOOKUP($A3640,[3]【2026年03月度_全社】RFM客層一覧表データ!$A:$A,[3]【2026年03月度_全社】RFM客層一覧表データ!E:E,"",0)</f>
        <v/>
      </c>
      <c r="I3640" s="183" t="str">
        <f>_xlfn.XLOOKUP($A3640,[3]【2026年03月度_全社】RFM客層一覧表データ!$A:$A,[3]【2026年03月度_全社】RFM客層一覧表データ!F:F,"",0)</f>
        <v/>
      </c>
      <c r="J3640" s="183">
        <v>0</v>
      </c>
      <c r="K3640" s="183">
        <v>0</v>
      </c>
      <c r="L3640" s="183">
        <v>0</v>
      </c>
      <c r="M3640" s="183">
        <v>0</v>
      </c>
      <c r="N3640" s="183">
        <v>0</v>
      </c>
      <c r="O3640" s="183">
        <v>0</v>
      </c>
      <c r="P3640" s="183">
        <v>0</v>
      </c>
      <c r="Q3640" s="183">
        <v>0</v>
      </c>
      <c r="R3640" s="183">
        <v>0</v>
      </c>
      <c r="S3640" s="183">
        <v>0</v>
      </c>
      <c r="T3640" s="183">
        <v>0</v>
      </c>
      <c r="U3640" s="183">
        <v>0</v>
      </c>
      <c r="V3640" s="183">
        <v>0</v>
      </c>
      <c r="W3640" s="183">
        <v>0</v>
      </c>
      <c r="X3640" s="183">
        <v>0</v>
      </c>
      <c r="Y3640" s="183">
        <v>0</v>
      </c>
    </row>
    <row r="3641" spans="1:25" x14ac:dyDescent="0.2">
      <c r="A3641" s="184">
        <v>12714114</v>
      </c>
      <c r="B3641" s="183" t="str">
        <f>[1]店マスタ!B3640</f>
        <v>前川電気商会　本店</v>
      </c>
      <c r="C3641" s="183">
        <v>1.5</v>
      </c>
      <c r="D3641" s="183">
        <v>1.5</v>
      </c>
      <c r="E3641" s="183">
        <f>_xlfn.XLOOKUP(A3641,[2]Sheet1!$R:$R,[2]Sheet1!$AB:$AB,"",0)</f>
        <v>1.5</v>
      </c>
      <c r="F3641" s="183" t="str">
        <f>_xlfn.XLOOKUP($A3641,[3]【2026年03月度_全社】RFM客層一覧表データ!$A:$A,[3]【2026年03月度_全社】RFM客層一覧表データ!C:C,"",0)</f>
        <v/>
      </c>
      <c r="G3641" s="183" t="str">
        <f>_xlfn.XLOOKUP($A3641,[3]【2026年03月度_全社】RFM客層一覧表データ!$A:$A,[3]【2026年03月度_全社】RFM客層一覧表データ!D:D,"",0)</f>
        <v/>
      </c>
      <c r="H3641" s="183" t="str">
        <f>_xlfn.XLOOKUP($A3641,[3]【2026年03月度_全社】RFM客層一覧表データ!$A:$A,[3]【2026年03月度_全社】RFM客層一覧表データ!E:E,"",0)</f>
        <v/>
      </c>
      <c r="I3641" s="183" t="str">
        <f>_xlfn.XLOOKUP($A3641,[3]【2026年03月度_全社】RFM客層一覧表データ!$A:$A,[3]【2026年03月度_全社】RFM客層一覧表データ!F:F,"",0)</f>
        <v/>
      </c>
      <c r="J3641" s="183">
        <v>0</v>
      </c>
      <c r="K3641" s="183">
        <v>0</v>
      </c>
      <c r="L3641" s="183">
        <v>0</v>
      </c>
      <c r="M3641" s="183">
        <v>0</v>
      </c>
      <c r="N3641" s="183">
        <v>0</v>
      </c>
      <c r="O3641" s="183">
        <v>0</v>
      </c>
      <c r="P3641" s="183">
        <v>0</v>
      </c>
      <c r="Q3641" s="183">
        <v>0</v>
      </c>
      <c r="R3641" s="183">
        <v>0</v>
      </c>
      <c r="S3641" s="183">
        <v>0</v>
      </c>
      <c r="T3641" s="183">
        <v>0</v>
      </c>
      <c r="U3641" s="183">
        <v>0</v>
      </c>
      <c r="V3641" s="183">
        <v>0</v>
      </c>
      <c r="W3641" s="183">
        <v>0</v>
      </c>
      <c r="X3641" s="183">
        <v>0</v>
      </c>
      <c r="Y3641" s="183">
        <v>0</v>
      </c>
    </row>
    <row r="3642" spans="1:25" x14ac:dyDescent="0.2">
      <c r="A3642" s="184">
        <v>12714188</v>
      </c>
      <c r="B3642" s="183" t="str">
        <f>[1]店マスタ!B3641</f>
        <v>赤尾電気　上新庄店</v>
      </c>
      <c r="C3642" s="183">
        <v>1.5</v>
      </c>
      <c r="D3642" s="183">
        <v>1</v>
      </c>
      <c r="E3642" s="183" t="str">
        <f>_xlfn.XLOOKUP(A3642,[2]Sheet1!$R:$R,[2]Sheet1!$AB:$AB,"",0)</f>
        <v/>
      </c>
      <c r="F3642" s="183" t="str">
        <f>_xlfn.XLOOKUP($A3642,[3]【2026年03月度_全社】RFM客層一覧表データ!$A:$A,[3]【2026年03月度_全社】RFM客層一覧表データ!C:C,"",0)</f>
        <v/>
      </c>
      <c r="G3642" s="183" t="str">
        <f>_xlfn.XLOOKUP($A3642,[3]【2026年03月度_全社】RFM客層一覧表データ!$A:$A,[3]【2026年03月度_全社】RFM客層一覧表データ!D:D,"",0)</f>
        <v/>
      </c>
      <c r="H3642" s="183" t="str">
        <f>_xlfn.XLOOKUP($A3642,[3]【2026年03月度_全社】RFM客層一覧表データ!$A:$A,[3]【2026年03月度_全社】RFM客層一覧表データ!E:E,"",0)</f>
        <v/>
      </c>
      <c r="I3642" s="183" t="str">
        <f>_xlfn.XLOOKUP($A3642,[3]【2026年03月度_全社】RFM客層一覧表データ!$A:$A,[3]【2026年03月度_全社】RFM客層一覧表データ!F:F,"",0)</f>
        <v/>
      </c>
      <c r="J3642" s="183">
        <v>0</v>
      </c>
      <c r="K3642" s="183">
        <v>0</v>
      </c>
      <c r="L3642" s="183">
        <v>0</v>
      </c>
      <c r="M3642" s="183">
        <v>0</v>
      </c>
      <c r="N3642" s="183">
        <v>0</v>
      </c>
      <c r="O3642" s="183">
        <v>0</v>
      </c>
      <c r="P3642" s="183">
        <v>0</v>
      </c>
      <c r="Q3642" s="183">
        <v>0</v>
      </c>
      <c r="R3642" s="183">
        <v>0</v>
      </c>
      <c r="S3642" s="183">
        <v>0</v>
      </c>
      <c r="T3642" s="183">
        <v>0</v>
      </c>
      <c r="U3642" s="183">
        <v>0</v>
      </c>
      <c r="V3642" s="183">
        <v>0</v>
      </c>
      <c r="W3642" s="183">
        <v>0</v>
      </c>
      <c r="X3642" s="183">
        <v>0</v>
      </c>
      <c r="Y3642" s="183">
        <v>0</v>
      </c>
    </row>
    <row r="3643" spans="1:25" x14ac:dyDescent="0.2">
      <c r="A3643" s="184">
        <v>12715018</v>
      </c>
      <c r="B3643" s="183" t="str">
        <f>[1]店マスタ!B3642</f>
        <v>株式会社　和田電器</v>
      </c>
      <c r="C3643" s="183">
        <v>1.5</v>
      </c>
      <c r="D3643" s="183">
        <v>1</v>
      </c>
      <c r="E3643" s="183">
        <f>_xlfn.XLOOKUP(A3643,[2]Sheet1!$R:$R,[2]Sheet1!$AB:$AB,"",0)</f>
        <v>1</v>
      </c>
      <c r="F3643" s="183">
        <f>_xlfn.XLOOKUP($A3643,[3]【2026年03月度_全社】RFM客層一覧表データ!$A:$A,[3]【2026年03月度_全社】RFM客層一覧表データ!C:C,"",0)</f>
        <v>322</v>
      </c>
      <c r="G3643" s="183">
        <f>_xlfn.XLOOKUP($A3643,[3]【2026年03月度_全社】RFM客層一覧表データ!$A:$A,[3]【2026年03月度_全社】RFM客層一覧表データ!D:D,"",0)</f>
        <v>121</v>
      </c>
      <c r="H3643" s="183">
        <f>_xlfn.XLOOKUP($A3643,[3]【2026年03月度_全社】RFM客層一覧表データ!$A:$A,[3]【2026年03月度_全社】RFM客層一覧表データ!E:E,"",0)</f>
        <v>122</v>
      </c>
      <c r="I3643" s="183">
        <f>_xlfn.XLOOKUP($A3643,[3]【2026年03月度_全社】RFM客層一覧表データ!$A:$A,[3]【2026年03月度_全社】RFM客層一覧表データ!F:F,"",0)</f>
        <v>42</v>
      </c>
      <c r="J3643" s="183">
        <v>307</v>
      </c>
      <c r="K3643" s="183">
        <v>60</v>
      </c>
      <c r="L3643" s="183">
        <v>120</v>
      </c>
      <c r="M3643" s="183">
        <v>13</v>
      </c>
      <c r="N3643" s="183">
        <v>328</v>
      </c>
      <c r="O3643" s="183">
        <v>90</v>
      </c>
      <c r="P3643" s="183">
        <v>129</v>
      </c>
      <c r="Q3643" s="183">
        <v>17</v>
      </c>
      <c r="R3643" s="183">
        <v>351</v>
      </c>
      <c r="S3643" s="183">
        <v>115</v>
      </c>
      <c r="T3643" s="183">
        <v>138</v>
      </c>
      <c r="U3643" s="183">
        <v>17</v>
      </c>
      <c r="V3643" s="183">
        <v>368</v>
      </c>
      <c r="W3643" s="183">
        <v>130</v>
      </c>
      <c r="X3643" s="183">
        <v>153</v>
      </c>
      <c r="Y3643" s="183">
        <v>31</v>
      </c>
    </row>
    <row r="3644" spans="1:25" x14ac:dyDescent="0.2">
      <c r="A3644" s="184">
        <v>12715035</v>
      </c>
      <c r="B3644" s="183" t="str">
        <f>[1]店マスタ!B3643</f>
        <v>亀水電気商会</v>
      </c>
      <c r="C3644" s="183">
        <v>3.5</v>
      </c>
      <c r="D3644" s="183">
        <v>3.5</v>
      </c>
      <c r="E3644" s="183">
        <f>_xlfn.XLOOKUP(A3644,[2]Sheet1!$R:$R,[2]Sheet1!$AB:$AB,"",0)</f>
        <v>3.5</v>
      </c>
      <c r="F3644" s="183">
        <f>_xlfn.XLOOKUP($A3644,[3]【2026年03月度_全社】RFM客層一覧表データ!$A:$A,[3]【2026年03月度_全社】RFM客層一覧表データ!C:C,"",0)</f>
        <v>522</v>
      </c>
      <c r="G3644" s="183">
        <f>_xlfn.XLOOKUP($A3644,[3]【2026年03月度_全社】RFM客層一覧表データ!$A:$A,[3]【2026年03月度_全社】RFM客層一覧表データ!D:D,"",0)</f>
        <v>175</v>
      </c>
      <c r="H3644" s="183">
        <f>_xlfn.XLOOKUP($A3644,[3]【2026年03月度_全社】RFM客層一覧表データ!$A:$A,[3]【2026年03月度_全社】RFM客層一覧表データ!E:E,"",0)</f>
        <v>188</v>
      </c>
      <c r="I3644" s="183">
        <f>_xlfn.XLOOKUP($A3644,[3]【2026年03月度_全社】RFM客層一覧表データ!$A:$A,[3]【2026年03月度_全社】RFM客層一覧表データ!F:F,"",0)</f>
        <v>48</v>
      </c>
      <c r="J3644" s="183">
        <v>556</v>
      </c>
      <c r="K3644" s="183">
        <v>217</v>
      </c>
      <c r="L3644" s="183">
        <v>208</v>
      </c>
      <c r="M3644" s="183">
        <v>62</v>
      </c>
      <c r="N3644" s="183">
        <v>550</v>
      </c>
      <c r="O3644" s="183">
        <v>201</v>
      </c>
      <c r="P3644" s="183">
        <v>219</v>
      </c>
      <c r="Q3644" s="183">
        <v>62</v>
      </c>
      <c r="R3644" s="183">
        <v>539</v>
      </c>
      <c r="S3644" s="183">
        <v>202</v>
      </c>
      <c r="T3644" s="183">
        <v>219</v>
      </c>
      <c r="U3644" s="183">
        <v>52</v>
      </c>
      <c r="V3644" s="183">
        <v>532</v>
      </c>
      <c r="W3644" s="183">
        <v>219</v>
      </c>
      <c r="X3644" s="183">
        <v>215</v>
      </c>
      <c r="Y3644" s="183">
        <v>59</v>
      </c>
    </row>
    <row r="3645" spans="1:25" x14ac:dyDescent="0.2">
      <c r="A3645" s="184">
        <v>12716111</v>
      </c>
      <c r="B3645" s="183" t="str">
        <f>[1]店マスタ!B3644</f>
        <v>イズミデンキ　株式会社</v>
      </c>
      <c r="C3645" s="183">
        <v>2</v>
      </c>
      <c r="D3645" s="183">
        <v>2</v>
      </c>
      <c r="E3645" s="183" t="str">
        <f>_xlfn.XLOOKUP(A3645,[2]Sheet1!$R:$R,[2]Sheet1!$AB:$AB,"",0)</f>
        <v/>
      </c>
      <c r="F3645" s="183" t="str">
        <f>_xlfn.XLOOKUP($A3645,[3]【2026年03月度_全社】RFM客層一覧表データ!$A:$A,[3]【2026年03月度_全社】RFM客層一覧表データ!C:C,"",0)</f>
        <v/>
      </c>
      <c r="G3645" s="183" t="str">
        <f>_xlfn.XLOOKUP($A3645,[3]【2026年03月度_全社】RFM客層一覧表データ!$A:$A,[3]【2026年03月度_全社】RFM客層一覧表データ!D:D,"",0)</f>
        <v/>
      </c>
      <c r="H3645" s="183" t="str">
        <f>_xlfn.XLOOKUP($A3645,[3]【2026年03月度_全社】RFM客層一覧表データ!$A:$A,[3]【2026年03月度_全社】RFM客層一覧表データ!E:E,"",0)</f>
        <v/>
      </c>
      <c r="I3645" s="183" t="str">
        <f>_xlfn.XLOOKUP($A3645,[3]【2026年03月度_全社】RFM客層一覧表データ!$A:$A,[3]【2026年03月度_全社】RFM客層一覧表データ!F:F,"",0)</f>
        <v/>
      </c>
      <c r="J3645" s="183">
        <v>441</v>
      </c>
      <c r="K3645" s="183">
        <v>164</v>
      </c>
      <c r="L3645" s="183">
        <v>174</v>
      </c>
      <c r="M3645" s="183">
        <v>10</v>
      </c>
      <c r="N3645" s="183">
        <v>481</v>
      </c>
      <c r="O3645" s="183">
        <v>202</v>
      </c>
      <c r="P3645" s="183">
        <v>191</v>
      </c>
      <c r="Q3645" s="183">
        <v>21</v>
      </c>
      <c r="R3645" s="183">
        <v>502</v>
      </c>
      <c r="S3645" s="183">
        <v>205</v>
      </c>
      <c r="T3645" s="183">
        <v>213</v>
      </c>
      <c r="U3645" s="183">
        <v>12</v>
      </c>
      <c r="V3645" s="183">
        <v>532</v>
      </c>
      <c r="W3645" s="183">
        <v>255</v>
      </c>
      <c r="X3645" s="183">
        <v>237</v>
      </c>
      <c r="Y3645" s="183">
        <v>24</v>
      </c>
    </row>
    <row r="3646" spans="1:25" x14ac:dyDescent="0.2">
      <c r="A3646" s="184">
        <v>12716120</v>
      </c>
      <c r="B3646" s="183" t="str">
        <f>[1]店マスタ!B3645</f>
        <v>株式会社　領内電器</v>
      </c>
      <c r="C3646" s="183">
        <v>2</v>
      </c>
      <c r="D3646" s="183">
        <v>2</v>
      </c>
      <c r="E3646" s="183">
        <f>_xlfn.XLOOKUP(A3646,[2]Sheet1!$R:$R,[2]Sheet1!$AB:$AB,"",0)</f>
        <v>2.5</v>
      </c>
      <c r="F3646" s="183">
        <f>_xlfn.XLOOKUP($A3646,[3]【2026年03月度_全社】RFM客層一覧表データ!$A:$A,[3]【2026年03月度_全社】RFM客層一覧表データ!C:C,"",0)</f>
        <v>100</v>
      </c>
      <c r="G3646" s="183">
        <f>_xlfn.XLOOKUP($A3646,[3]【2026年03月度_全社】RFM客層一覧表データ!$A:$A,[3]【2026年03月度_全社】RFM客層一覧表データ!D:D,"",0)</f>
        <v>0</v>
      </c>
      <c r="H3646" s="183">
        <f>_xlfn.XLOOKUP($A3646,[3]【2026年03月度_全社】RFM客層一覧表データ!$A:$A,[3]【2026年03月度_全社】RFM客層一覧表データ!E:E,"",0)</f>
        <v>1</v>
      </c>
      <c r="I3646" s="183">
        <f>_xlfn.XLOOKUP($A3646,[3]【2026年03月度_全社】RFM客層一覧表データ!$A:$A,[3]【2026年03月度_全社】RFM客層一覧表データ!F:F,"",0)</f>
        <v>0</v>
      </c>
      <c r="J3646" s="183">
        <v>196</v>
      </c>
      <c r="K3646" s="183">
        <v>1</v>
      </c>
      <c r="L3646" s="183">
        <v>1</v>
      </c>
      <c r="M3646" s="183">
        <v>0</v>
      </c>
      <c r="N3646" s="183">
        <v>270</v>
      </c>
      <c r="O3646" s="183">
        <v>2</v>
      </c>
      <c r="P3646" s="183">
        <v>11</v>
      </c>
      <c r="Q3646" s="183">
        <v>0</v>
      </c>
      <c r="R3646" s="183">
        <v>305</v>
      </c>
      <c r="S3646" s="183">
        <v>42</v>
      </c>
      <c r="T3646" s="183">
        <v>18</v>
      </c>
      <c r="U3646" s="183">
        <v>0</v>
      </c>
      <c r="V3646" s="183">
        <v>310</v>
      </c>
      <c r="W3646" s="183">
        <v>27</v>
      </c>
      <c r="X3646" s="183">
        <v>18</v>
      </c>
      <c r="Y3646" s="183">
        <v>0</v>
      </c>
    </row>
    <row r="3647" spans="1:25" x14ac:dyDescent="0.2">
      <c r="A3647" s="184">
        <v>12716121</v>
      </c>
      <c r="B3647" s="183" t="str">
        <f>[1]店マスタ!B3646</f>
        <v>有限会社　マツオ電化</v>
      </c>
      <c r="C3647" s="183">
        <v>1.5</v>
      </c>
      <c r="D3647" s="183">
        <v>1.5</v>
      </c>
      <c r="E3647" s="183">
        <f>_xlfn.XLOOKUP(A3647,[2]Sheet1!$R:$R,[2]Sheet1!$AB:$AB,"",0)</f>
        <v>1.5</v>
      </c>
      <c r="F3647" s="183" t="str">
        <f>_xlfn.XLOOKUP($A3647,[3]【2026年03月度_全社】RFM客層一覧表データ!$A:$A,[3]【2026年03月度_全社】RFM客層一覧表データ!C:C,"",0)</f>
        <v/>
      </c>
      <c r="G3647" s="183" t="str">
        <f>_xlfn.XLOOKUP($A3647,[3]【2026年03月度_全社】RFM客層一覧表データ!$A:$A,[3]【2026年03月度_全社】RFM客層一覧表データ!D:D,"",0)</f>
        <v/>
      </c>
      <c r="H3647" s="183" t="str">
        <f>_xlfn.XLOOKUP($A3647,[3]【2026年03月度_全社】RFM客層一覧表データ!$A:$A,[3]【2026年03月度_全社】RFM客層一覧表データ!E:E,"",0)</f>
        <v/>
      </c>
      <c r="I3647" s="183" t="str">
        <f>_xlfn.XLOOKUP($A3647,[3]【2026年03月度_全社】RFM客層一覧表データ!$A:$A,[3]【2026年03月度_全社】RFM客層一覧表データ!F:F,"",0)</f>
        <v/>
      </c>
      <c r="J3647" s="183">
        <v>0</v>
      </c>
      <c r="K3647" s="183">
        <v>0</v>
      </c>
      <c r="L3647" s="183">
        <v>0</v>
      </c>
      <c r="M3647" s="183">
        <v>0</v>
      </c>
      <c r="N3647" s="183">
        <v>0</v>
      </c>
      <c r="O3647" s="183">
        <v>0</v>
      </c>
      <c r="P3647" s="183">
        <v>0</v>
      </c>
      <c r="Q3647" s="183">
        <v>0</v>
      </c>
      <c r="R3647" s="183">
        <v>0</v>
      </c>
      <c r="S3647" s="183">
        <v>0</v>
      </c>
      <c r="T3647" s="183">
        <v>0</v>
      </c>
      <c r="U3647" s="183">
        <v>0</v>
      </c>
      <c r="V3647" s="183">
        <v>0</v>
      </c>
      <c r="W3647" s="183">
        <v>0</v>
      </c>
      <c r="X3647" s="183">
        <v>0</v>
      </c>
      <c r="Y3647" s="183">
        <v>0</v>
      </c>
    </row>
    <row r="3648" spans="1:25" x14ac:dyDescent="0.2">
      <c r="A3648" s="184">
        <v>12716125</v>
      </c>
      <c r="B3648" s="183" t="str">
        <f>[1]店マスタ!B3647</f>
        <v>三好無線電気株式会社</v>
      </c>
      <c r="C3648" s="183">
        <v>2.5</v>
      </c>
      <c r="D3648" s="183">
        <v>2.5</v>
      </c>
      <c r="E3648" s="183">
        <f>_xlfn.XLOOKUP(A3648,[2]Sheet1!$R:$R,[2]Sheet1!$AB:$AB,"",0)</f>
        <v>2.5</v>
      </c>
      <c r="F3648" s="183" t="str">
        <f>_xlfn.XLOOKUP($A3648,[3]【2026年03月度_全社】RFM客層一覧表データ!$A:$A,[3]【2026年03月度_全社】RFM客層一覧表データ!C:C,"",0)</f>
        <v/>
      </c>
      <c r="G3648" s="183" t="str">
        <f>_xlfn.XLOOKUP($A3648,[3]【2026年03月度_全社】RFM客層一覧表データ!$A:$A,[3]【2026年03月度_全社】RFM客層一覧表データ!D:D,"",0)</f>
        <v/>
      </c>
      <c r="H3648" s="183" t="str">
        <f>_xlfn.XLOOKUP($A3648,[3]【2026年03月度_全社】RFM客層一覧表データ!$A:$A,[3]【2026年03月度_全社】RFM客層一覧表データ!E:E,"",0)</f>
        <v/>
      </c>
      <c r="I3648" s="183" t="str">
        <f>_xlfn.XLOOKUP($A3648,[3]【2026年03月度_全社】RFM客層一覧表データ!$A:$A,[3]【2026年03月度_全社】RFM客層一覧表データ!F:F,"",0)</f>
        <v/>
      </c>
      <c r="J3648" s="183">
        <v>0</v>
      </c>
      <c r="K3648" s="183">
        <v>0</v>
      </c>
      <c r="L3648" s="183">
        <v>0</v>
      </c>
      <c r="M3648" s="183">
        <v>0</v>
      </c>
      <c r="N3648" s="183">
        <v>0</v>
      </c>
      <c r="O3648" s="183">
        <v>0</v>
      </c>
      <c r="P3648" s="183">
        <v>0</v>
      </c>
      <c r="Q3648" s="183">
        <v>0</v>
      </c>
      <c r="R3648" s="183">
        <v>0</v>
      </c>
      <c r="S3648" s="183">
        <v>0</v>
      </c>
      <c r="T3648" s="183">
        <v>0</v>
      </c>
      <c r="U3648" s="183">
        <v>0</v>
      </c>
      <c r="V3648" s="183">
        <v>0</v>
      </c>
      <c r="W3648" s="183">
        <v>0</v>
      </c>
      <c r="X3648" s="183">
        <v>0</v>
      </c>
      <c r="Y3648" s="183">
        <v>0</v>
      </c>
    </row>
    <row r="3649" spans="1:25" x14ac:dyDescent="0.2">
      <c r="A3649" s="184">
        <v>12716144</v>
      </c>
      <c r="B3649" s="183" t="str">
        <f>[1]店マスタ!B3648</f>
        <v>松本電機商会</v>
      </c>
      <c r="C3649" s="183">
        <v>3.5</v>
      </c>
      <c r="D3649" s="183">
        <v>3.5</v>
      </c>
      <c r="E3649" s="183">
        <f>_xlfn.XLOOKUP(A3649,[2]Sheet1!$R:$R,[2]Sheet1!$AB:$AB,"",0)</f>
        <v>3.5</v>
      </c>
      <c r="F3649" s="183">
        <f>_xlfn.XLOOKUP($A3649,[3]【2026年03月度_全社】RFM客層一覧表データ!$A:$A,[3]【2026年03月度_全社】RFM客層一覧表データ!C:C,"",0)</f>
        <v>0</v>
      </c>
      <c r="G3649" s="183">
        <f>_xlfn.XLOOKUP($A3649,[3]【2026年03月度_全社】RFM客層一覧表データ!$A:$A,[3]【2026年03月度_全社】RFM客層一覧表データ!D:D,"",0)</f>
        <v>0</v>
      </c>
      <c r="H3649" s="183">
        <f>_xlfn.XLOOKUP($A3649,[3]【2026年03月度_全社】RFM客層一覧表データ!$A:$A,[3]【2026年03月度_全社】RFM客層一覧表データ!E:E,"",0)</f>
        <v>0</v>
      </c>
      <c r="I3649" s="183">
        <f>_xlfn.XLOOKUP($A3649,[3]【2026年03月度_全社】RFM客層一覧表データ!$A:$A,[3]【2026年03月度_全社】RFM客層一覧表データ!F:F,"",0)</f>
        <v>0</v>
      </c>
      <c r="J3649" s="183">
        <v>0</v>
      </c>
      <c r="K3649" s="183">
        <v>0</v>
      </c>
      <c r="L3649" s="183">
        <v>0</v>
      </c>
      <c r="M3649" s="183">
        <v>0</v>
      </c>
      <c r="N3649" s="183">
        <v>9</v>
      </c>
      <c r="O3649" s="183">
        <v>0</v>
      </c>
      <c r="P3649" s="183">
        <v>0</v>
      </c>
      <c r="Q3649" s="183">
        <v>0</v>
      </c>
      <c r="R3649" s="183">
        <v>27</v>
      </c>
      <c r="S3649" s="183">
        <v>0</v>
      </c>
      <c r="T3649" s="183">
        <v>9</v>
      </c>
      <c r="U3649" s="183">
        <v>0</v>
      </c>
      <c r="V3649" s="183">
        <v>34</v>
      </c>
      <c r="W3649" s="183">
        <v>0</v>
      </c>
      <c r="X3649" s="183">
        <v>26</v>
      </c>
      <c r="Y3649" s="183">
        <v>0</v>
      </c>
    </row>
    <row r="3650" spans="1:25" x14ac:dyDescent="0.2">
      <c r="A3650" s="184">
        <v>12716149</v>
      </c>
      <c r="B3650" s="183" t="str">
        <f>[1]店マスタ!B3649</f>
        <v>株式会社　宮崎電気商会</v>
      </c>
      <c r="C3650" s="183">
        <v>4</v>
      </c>
      <c r="D3650" s="183">
        <v>4</v>
      </c>
      <c r="E3650" s="183">
        <f>_xlfn.XLOOKUP(A3650,[2]Sheet1!$R:$R,[2]Sheet1!$AB:$AB,"",0)</f>
        <v>4</v>
      </c>
      <c r="F3650" s="183">
        <f>_xlfn.XLOOKUP($A3650,[3]【2026年03月度_全社】RFM客層一覧表データ!$A:$A,[3]【2026年03月度_全社】RFM客層一覧表データ!C:C,"",0)</f>
        <v>430</v>
      </c>
      <c r="G3650" s="183">
        <f>_xlfn.XLOOKUP($A3650,[3]【2026年03月度_全社】RFM客層一覧表データ!$A:$A,[3]【2026年03月度_全社】RFM客層一覧表データ!D:D,"",0)</f>
        <v>206</v>
      </c>
      <c r="H3650" s="183">
        <f>_xlfn.XLOOKUP($A3650,[3]【2026年03月度_全社】RFM客層一覧表データ!$A:$A,[3]【2026年03月度_全社】RFM客層一覧表データ!E:E,"",0)</f>
        <v>257</v>
      </c>
      <c r="I3650" s="183">
        <f>_xlfn.XLOOKUP($A3650,[3]【2026年03月度_全社】RFM客層一覧表データ!$A:$A,[3]【2026年03月度_全社】RFM客層一覧表データ!F:F,"",0)</f>
        <v>36</v>
      </c>
      <c r="J3650" s="183">
        <v>409</v>
      </c>
      <c r="K3650" s="183">
        <v>199</v>
      </c>
      <c r="L3650" s="183">
        <v>257</v>
      </c>
      <c r="M3650" s="183">
        <v>15</v>
      </c>
      <c r="N3650" s="183">
        <v>580</v>
      </c>
      <c r="O3650" s="183">
        <v>253</v>
      </c>
      <c r="P3650" s="183">
        <v>287</v>
      </c>
      <c r="Q3650" s="183">
        <v>36</v>
      </c>
      <c r="R3650" s="183">
        <v>614</v>
      </c>
      <c r="S3650" s="183">
        <v>282</v>
      </c>
      <c r="T3650" s="183">
        <v>292</v>
      </c>
      <c r="U3650" s="183">
        <v>37</v>
      </c>
      <c r="V3650" s="183">
        <v>633</v>
      </c>
      <c r="W3650" s="183">
        <v>290</v>
      </c>
      <c r="X3650" s="183">
        <v>313</v>
      </c>
      <c r="Y3650" s="183">
        <v>41</v>
      </c>
    </row>
    <row r="3651" spans="1:25" x14ac:dyDescent="0.2">
      <c r="A3651" s="184">
        <v>12716188</v>
      </c>
      <c r="B3651" s="183" t="str">
        <f>[1]店マスタ!B3650</f>
        <v>スギデンキ</v>
      </c>
      <c r="C3651" s="183">
        <v>3</v>
      </c>
      <c r="D3651" s="183">
        <v>3</v>
      </c>
      <c r="E3651" s="183">
        <f>_xlfn.XLOOKUP(A3651,[2]Sheet1!$R:$R,[2]Sheet1!$AB:$AB,"",0)</f>
        <v>3.5</v>
      </c>
      <c r="F3651" s="183">
        <f>_xlfn.XLOOKUP($A3651,[3]【2026年03月度_全社】RFM客層一覧表データ!$A:$A,[3]【2026年03月度_全社】RFM客層一覧表データ!C:C,"",0)</f>
        <v>582</v>
      </c>
      <c r="G3651" s="183">
        <f>_xlfn.XLOOKUP($A3651,[3]【2026年03月度_全社】RFM客層一覧表データ!$A:$A,[3]【2026年03月度_全社】RFM客層一覧表データ!D:D,"",0)</f>
        <v>241</v>
      </c>
      <c r="H3651" s="183">
        <f>_xlfn.XLOOKUP($A3651,[3]【2026年03月度_全社】RFM客層一覧表データ!$A:$A,[3]【2026年03月度_全社】RFM客層一覧表データ!E:E,"",0)</f>
        <v>253</v>
      </c>
      <c r="I3651" s="183">
        <f>_xlfn.XLOOKUP($A3651,[3]【2026年03月度_全社】RFM客層一覧表データ!$A:$A,[3]【2026年03月度_全社】RFM客層一覧表データ!F:F,"",0)</f>
        <v>55</v>
      </c>
      <c r="J3651" s="183">
        <v>544</v>
      </c>
      <c r="K3651" s="183">
        <v>222</v>
      </c>
      <c r="L3651" s="183">
        <v>258</v>
      </c>
      <c r="M3651" s="183">
        <v>57</v>
      </c>
      <c r="N3651" s="183">
        <v>523</v>
      </c>
      <c r="O3651" s="183">
        <v>266</v>
      </c>
      <c r="P3651" s="183">
        <v>258</v>
      </c>
      <c r="Q3651" s="183">
        <v>65</v>
      </c>
      <c r="R3651" s="183">
        <v>499</v>
      </c>
      <c r="S3651" s="183">
        <v>270</v>
      </c>
      <c r="T3651" s="183">
        <v>266</v>
      </c>
      <c r="U3651" s="183">
        <v>91</v>
      </c>
      <c r="V3651" s="183">
        <v>444</v>
      </c>
      <c r="W3651" s="183">
        <v>198</v>
      </c>
      <c r="X3651" s="183">
        <v>272</v>
      </c>
      <c r="Y3651" s="183">
        <v>16</v>
      </c>
    </row>
    <row r="3652" spans="1:25" x14ac:dyDescent="0.2">
      <c r="A3652" s="184">
        <v>12716214</v>
      </c>
      <c r="B3652" s="183" t="str">
        <f>[1]店マスタ!B3651</f>
        <v>ゆうでんき</v>
      </c>
      <c r="C3652" s="183">
        <v>1.5</v>
      </c>
      <c r="D3652" s="183">
        <v>1.5</v>
      </c>
      <c r="E3652" s="183">
        <f>_xlfn.XLOOKUP(A3652,[2]Sheet1!$R:$R,[2]Sheet1!$AB:$AB,"",0)</f>
        <v>1.5</v>
      </c>
      <c r="F3652" s="183">
        <f>_xlfn.XLOOKUP($A3652,[3]【2026年03月度_全社】RFM客層一覧表データ!$A:$A,[3]【2026年03月度_全社】RFM客層一覧表データ!C:C,"",0)</f>
        <v>296</v>
      </c>
      <c r="G3652" s="183">
        <f>_xlfn.XLOOKUP($A3652,[3]【2026年03月度_全社】RFM客層一覧表データ!$A:$A,[3]【2026年03月度_全社】RFM客層一覧表データ!D:D,"",0)</f>
        <v>149</v>
      </c>
      <c r="H3652" s="183">
        <f>_xlfn.XLOOKUP($A3652,[3]【2026年03月度_全社】RFM客層一覧表データ!$A:$A,[3]【2026年03月度_全社】RFM客層一覧表データ!E:E,"",0)</f>
        <v>219</v>
      </c>
      <c r="I3652" s="183">
        <f>_xlfn.XLOOKUP($A3652,[3]【2026年03月度_全社】RFM客層一覧表データ!$A:$A,[3]【2026年03月度_全社】RFM客層一覧表データ!F:F,"",0)</f>
        <v>15</v>
      </c>
      <c r="J3652" s="183">
        <v>303</v>
      </c>
      <c r="K3652" s="183">
        <v>144</v>
      </c>
      <c r="L3652" s="183">
        <v>219</v>
      </c>
      <c r="M3652" s="183">
        <v>9</v>
      </c>
      <c r="N3652" s="183">
        <v>312</v>
      </c>
      <c r="O3652" s="183">
        <v>155</v>
      </c>
      <c r="P3652" s="183">
        <v>214</v>
      </c>
      <c r="Q3652" s="183">
        <v>7</v>
      </c>
      <c r="R3652" s="183">
        <v>326</v>
      </c>
      <c r="S3652" s="183">
        <v>170</v>
      </c>
      <c r="T3652" s="183">
        <v>216</v>
      </c>
      <c r="U3652" s="183">
        <v>16</v>
      </c>
      <c r="V3652" s="183">
        <v>315</v>
      </c>
      <c r="W3652" s="183">
        <v>157</v>
      </c>
      <c r="X3652" s="183">
        <v>212</v>
      </c>
      <c r="Y3652" s="183">
        <v>18</v>
      </c>
    </row>
    <row r="3653" spans="1:25" x14ac:dyDescent="0.2">
      <c r="A3653" s="184">
        <v>12716218</v>
      </c>
      <c r="B3653" s="183" t="str">
        <f>[1]店マスタ!B3652</f>
        <v>あいデンキ</v>
      </c>
      <c r="C3653" s="183">
        <v>4.5</v>
      </c>
      <c r="D3653" s="183">
        <v>3.5</v>
      </c>
      <c r="E3653" s="183">
        <f>_xlfn.XLOOKUP(A3653,[2]Sheet1!$R:$R,[2]Sheet1!$AB:$AB,"",0)</f>
        <v>3.5</v>
      </c>
      <c r="F3653" s="183">
        <f>_xlfn.XLOOKUP($A3653,[3]【2026年03月度_全社】RFM客層一覧表データ!$A:$A,[3]【2026年03月度_全社】RFM客層一覧表データ!C:C,"",0)</f>
        <v>465</v>
      </c>
      <c r="G3653" s="183">
        <f>_xlfn.XLOOKUP($A3653,[3]【2026年03月度_全社】RFM客層一覧表データ!$A:$A,[3]【2026年03月度_全社】RFM客層一覧表データ!D:D,"",0)</f>
        <v>180</v>
      </c>
      <c r="H3653" s="183">
        <f>_xlfn.XLOOKUP($A3653,[3]【2026年03月度_全社】RFM客層一覧表データ!$A:$A,[3]【2026年03月度_全社】RFM客層一覧表データ!E:E,"",0)</f>
        <v>148</v>
      </c>
      <c r="I3653" s="183">
        <f>_xlfn.XLOOKUP($A3653,[3]【2026年03月度_全社】RFM客層一覧表データ!$A:$A,[3]【2026年03月度_全社】RFM客層一覧表データ!F:F,"",0)</f>
        <v>60</v>
      </c>
      <c r="J3653" s="183">
        <v>449</v>
      </c>
      <c r="K3653" s="183">
        <v>184</v>
      </c>
      <c r="L3653" s="183">
        <v>146</v>
      </c>
      <c r="M3653" s="183">
        <v>67</v>
      </c>
      <c r="N3653" s="183">
        <v>399</v>
      </c>
      <c r="O3653" s="183">
        <v>203</v>
      </c>
      <c r="P3653" s="183">
        <v>143</v>
      </c>
      <c r="Q3653" s="183">
        <v>81</v>
      </c>
      <c r="R3653" s="183">
        <v>337</v>
      </c>
      <c r="S3653" s="183">
        <v>207</v>
      </c>
      <c r="T3653" s="183">
        <v>127</v>
      </c>
      <c r="U3653" s="183">
        <v>115</v>
      </c>
      <c r="V3653" s="183">
        <v>240</v>
      </c>
      <c r="W3653" s="183">
        <v>112</v>
      </c>
      <c r="X3653" s="183">
        <v>124</v>
      </c>
      <c r="Y3653" s="183">
        <v>19</v>
      </c>
    </row>
    <row r="3654" spans="1:25" x14ac:dyDescent="0.2">
      <c r="A3654" s="184">
        <v>12717008</v>
      </c>
      <c r="B3654" s="183" t="str">
        <f>[1]店マスタ!B3653</f>
        <v>株式会社ツボイ　新森店</v>
      </c>
      <c r="C3654" s="183">
        <v>2.5</v>
      </c>
      <c r="D3654" s="183">
        <v>2.5</v>
      </c>
      <c r="E3654" s="183">
        <f>_xlfn.XLOOKUP(A3654,[2]Sheet1!$R:$R,[2]Sheet1!$AB:$AB,"",0)</f>
        <v>2.5</v>
      </c>
      <c r="F3654" s="183">
        <f>_xlfn.XLOOKUP($A3654,[3]【2026年03月度_全社】RFM客層一覧表データ!$A:$A,[3]【2026年03月度_全社】RFM客層一覧表データ!C:C,"",0)</f>
        <v>612</v>
      </c>
      <c r="G3654" s="183">
        <f>_xlfn.XLOOKUP($A3654,[3]【2026年03月度_全社】RFM客層一覧表データ!$A:$A,[3]【2026年03月度_全社】RFM客層一覧表データ!D:D,"",0)</f>
        <v>274</v>
      </c>
      <c r="H3654" s="183">
        <f>_xlfn.XLOOKUP($A3654,[3]【2026年03月度_全社】RFM客層一覧表データ!$A:$A,[3]【2026年03月度_全社】RFM客層一覧表データ!E:E,"",0)</f>
        <v>242</v>
      </c>
      <c r="I3654" s="183">
        <f>_xlfn.XLOOKUP($A3654,[3]【2026年03月度_全社】RFM客層一覧表データ!$A:$A,[3]【2026年03月度_全社】RFM客層一覧表データ!F:F,"",0)</f>
        <v>76</v>
      </c>
      <c r="J3654" s="183">
        <v>579</v>
      </c>
      <c r="K3654" s="183">
        <v>282</v>
      </c>
      <c r="L3654" s="183">
        <v>233</v>
      </c>
      <c r="M3654" s="183">
        <v>76</v>
      </c>
      <c r="N3654" s="183">
        <v>549</v>
      </c>
      <c r="O3654" s="183">
        <v>225</v>
      </c>
      <c r="P3654" s="183">
        <v>212</v>
      </c>
      <c r="Q3654" s="183">
        <v>56</v>
      </c>
      <c r="R3654" s="183">
        <v>512</v>
      </c>
      <c r="S3654" s="183">
        <v>211</v>
      </c>
      <c r="T3654" s="183">
        <v>211</v>
      </c>
      <c r="U3654" s="183">
        <v>46</v>
      </c>
      <c r="V3654" s="183">
        <v>487</v>
      </c>
      <c r="W3654" s="183">
        <v>223</v>
      </c>
      <c r="X3654" s="183">
        <v>208</v>
      </c>
      <c r="Y3654" s="183">
        <v>57</v>
      </c>
    </row>
    <row r="3655" spans="1:25" x14ac:dyDescent="0.2">
      <c r="A3655" s="184">
        <v>12717020</v>
      </c>
      <c r="B3655" s="183" t="str">
        <f>[1]店マスタ!B3654</f>
        <v>株式会社　辰己電機商会</v>
      </c>
      <c r="C3655" s="183">
        <v>4</v>
      </c>
      <c r="D3655" s="183">
        <v>3</v>
      </c>
      <c r="E3655" s="183">
        <f>_xlfn.XLOOKUP(A3655,[2]Sheet1!$R:$R,[2]Sheet1!$AB:$AB,"",0)</f>
        <v>2.5</v>
      </c>
      <c r="F3655" s="183">
        <f>_xlfn.XLOOKUP($A3655,[3]【2026年03月度_全社】RFM客層一覧表データ!$A:$A,[3]【2026年03月度_全社】RFM客層一覧表データ!C:C,"",0)</f>
        <v>696</v>
      </c>
      <c r="G3655" s="183">
        <f>_xlfn.XLOOKUP($A3655,[3]【2026年03月度_全社】RFM客層一覧表データ!$A:$A,[3]【2026年03月度_全社】RFM客層一覧表データ!D:D,"",0)</f>
        <v>312</v>
      </c>
      <c r="H3655" s="183">
        <f>_xlfn.XLOOKUP($A3655,[3]【2026年03月度_全社】RFM客層一覧表データ!$A:$A,[3]【2026年03月度_全社】RFM客層一覧表データ!E:E,"",0)</f>
        <v>350</v>
      </c>
      <c r="I3655" s="183">
        <f>_xlfn.XLOOKUP($A3655,[3]【2026年03月度_全社】RFM客層一覧表データ!$A:$A,[3]【2026年03月度_全社】RFM客層一覧表データ!F:F,"",0)</f>
        <v>48</v>
      </c>
      <c r="J3655" s="183">
        <v>715</v>
      </c>
      <c r="K3655" s="183">
        <v>317</v>
      </c>
      <c r="L3655" s="183">
        <v>363</v>
      </c>
      <c r="M3655" s="183">
        <v>48</v>
      </c>
      <c r="N3655" s="183">
        <v>744</v>
      </c>
      <c r="O3655" s="183">
        <v>329</v>
      </c>
      <c r="P3655" s="183">
        <v>378</v>
      </c>
      <c r="Q3655" s="183">
        <v>50</v>
      </c>
      <c r="R3655" s="183">
        <v>766</v>
      </c>
      <c r="S3655" s="183">
        <v>353</v>
      </c>
      <c r="T3655" s="183">
        <v>409</v>
      </c>
      <c r="U3655" s="183">
        <v>49</v>
      </c>
      <c r="V3655" s="183">
        <v>770</v>
      </c>
      <c r="W3655" s="183">
        <v>371</v>
      </c>
      <c r="X3655" s="183">
        <v>444</v>
      </c>
      <c r="Y3655" s="183">
        <v>50</v>
      </c>
    </row>
    <row r="3656" spans="1:25" x14ac:dyDescent="0.2">
      <c r="A3656" s="184">
        <v>12717038</v>
      </c>
      <c r="B3656" s="183" t="str">
        <f>[1]店マスタ!B3655</f>
        <v>株式会社　ギボデンキ</v>
      </c>
      <c r="C3656" s="183">
        <v>4.5</v>
      </c>
      <c r="D3656" s="183">
        <v>3.5</v>
      </c>
      <c r="E3656" s="183" t="str">
        <f>_xlfn.XLOOKUP(A3656,[2]Sheet1!$R:$R,[2]Sheet1!$AB:$AB,"",0)</f>
        <v/>
      </c>
      <c r="F3656" s="183" t="str">
        <f>_xlfn.XLOOKUP($A3656,[3]【2026年03月度_全社】RFM客層一覧表データ!$A:$A,[3]【2026年03月度_全社】RFM客層一覧表データ!C:C,"",0)</f>
        <v/>
      </c>
      <c r="G3656" s="183" t="str">
        <f>_xlfn.XLOOKUP($A3656,[3]【2026年03月度_全社】RFM客層一覧表データ!$A:$A,[3]【2026年03月度_全社】RFM客層一覧表データ!D:D,"",0)</f>
        <v/>
      </c>
      <c r="H3656" s="183" t="str">
        <f>_xlfn.XLOOKUP($A3656,[3]【2026年03月度_全社】RFM客層一覧表データ!$A:$A,[3]【2026年03月度_全社】RFM客層一覧表データ!E:E,"",0)</f>
        <v/>
      </c>
      <c r="I3656" s="183" t="str">
        <f>_xlfn.XLOOKUP($A3656,[3]【2026年03月度_全社】RFM客層一覧表データ!$A:$A,[3]【2026年03月度_全社】RFM客層一覧表データ!F:F,"",0)</f>
        <v/>
      </c>
      <c r="J3656" s="183">
        <v>1195</v>
      </c>
      <c r="K3656" s="183">
        <v>408</v>
      </c>
      <c r="L3656" s="183">
        <v>459</v>
      </c>
      <c r="M3656" s="183">
        <v>84</v>
      </c>
      <c r="N3656" s="183">
        <v>1208</v>
      </c>
      <c r="O3656" s="183">
        <v>473</v>
      </c>
      <c r="P3656" s="183">
        <v>470</v>
      </c>
      <c r="Q3656" s="183">
        <v>101</v>
      </c>
      <c r="R3656" s="183">
        <v>1204</v>
      </c>
      <c r="S3656" s="183">
        <v>473</v>
      </c>
      <c r="T3656" s="183">
        <v>510</v>
      </c>
      <c r="U3656" s="183">
        <v>94</v>
      </c>
      <c r="V3656" s="183">
        <v>1185</v>
      </c>
      <c r="W3656" s="183">
        <v>471</v>
      </c>
      <c r="X3656" s="183">
        <v>514</v>
      </c>
      <c r="Y3656" s="183">
        <v>82</v>
      </c>
    </row>
    <row r="3657" spans="1:25" x14ac:dyDescent="0.2">
      <c r="A3657" s="184">
        <v>12717109</v>
      </c>
      <c r="B3657" s="183" t="str">
        <f>[1]店マスタ!B3656</f>
        <v>アサヒデンキ</v>
      </c>
      <c r="C3657" s="183">
        <v>3.5</v>
      </c>
      <c r="D3657" s="183">
        <v>2.5</v>
      </c>
      <c r="E3657" s="183" t="str">
        <f>_xlfn.XLOOKUP(A3657,[2]Sheet1!$R:$R,[2]Sheet1!$AB:$AB,"",0)</f>
        <v/>
      </c>
      <c r="F3657" s="183" t="str">
        <f>_xlfn.XLOOKUP($A3657,[3]【2026年03月度_全社】RFM客層一覧表データ!$A:$A,[3]【2026年03月度_全社】RFM客層一覧表データ!C:C,"",0)</f>
        <v/>
      </c>
      <c r="G3657" s="183" t="str">
        <f>_xlfn.XLOOKUP($A3657,[3]【2026年03月度_全社】RFM客層一覧表データ!$A:$A,[3]【2026年03月度_全社】RFM客層一覧表データ!D:D,"",0)</f>
        <v/>
      </c>
      <c r="H3657" s="183" t="str">
        <f>_xlfn.XLOOKUP($A3657,[3]【2026年03月度_全社】RFM客層一覧表データ!$A:$A,[3]【2026年03月度_全社】RFM客層一覧表データ!E:E,"",0)</f>
        <v/>
      </c>
      <c r="I3657" s="183" t="str">
        <f>_xlfn.XLOOKUP($A3657,[3]【2026年03月度_全社】RFM客層一覧表データ!$A:$A,[3]【2026年03月度_全社】RFM客層一覧表データ!F:F,"",0)</f>
        <v/>
      </c>
      <c r="J3657" s="183">
        <v>0</v>
      </c>
      <c r="K3657" s="183">
        <v>0</v>
      </c>
      <c r="L3657" s="183">
        <v>0</v>
      </c>
      <c r="M3657" s="183">
        <v>0</v>
      </c>
      <c r="N3657" s="183">
        <v>0</v>
      </c>
      <c r="O3657" s="183">
        <v>0</v>
      </c>
      <c r="P3657" s="183">
        <v>0</v>
      </c>
      <c r="Q3657" s="183">
        <v>0</v>
      </c>
      <c r="R3657" s="183">
        <v>0</v>
      </c>
      <c r="S3657" s="183">
        <v>0</v>
      </c>
      <c r="T3657" s="183">
        <v>0</v>
      </c>
      <c r="U3657" s="183">
        <v>0</v>
      </c>
      <c r="V3657" s="183">
        <v>0</v>
      </c>
      <c r="W3657" s="183">
        <v>0</v>
      </c>
      <c r="X3657" s="183">
        <v>0</v>
      </c>
      <c r="Y3657" s="183">
        <v>0</v>
      </c>
    </row>
    <row r="3658" spans="1:25" x14ac:dyDescent="0.2">
      <c r="A3658" s="184">
        <v>12717122</v>
      </c>
      <c r="B3658" s="183" t="str">
        <f>[1]店マスタ!B3657</f>
        <v>しみずでんき</v>
      </c>
      <c r="C3658" s="183">
        <v>1.5</v>
      </c>
      <c r="D3658" s="183">
        <v>1.5</v>
      </c>
      <c r="E3658" s="183" t="str">
        <f>_xlfn.XLOOKUP(A3658,[2]Sheet1!$R:$R,[2]Sheet1!$AB:$AB,"",0)</f>
        <v/>
      </c>
      <c r="F3658" s="183" t="str">
        <f>_xlfn.XLOOKUP($A3658,[3]【2026年03月度_全社】RFM客層一覧表データ!$A:$A,[3]【2026年03月度_全社】RFM客層一覧表データ!C:C,"",0)</f>
        <v/>
      </c>
      <c r="G3658" s="183" t="str">
        <f>_xlfn.XLOOKUP($A3658,[3]【2026年03月度_全社】RFM客層一覧表データ!$A:$A,[3]【2026年03月度_全社】RFM客層一覧表データ!D:D,"",0)</f>
        <v/>
      </c>
      <c r="H3658" s="183" t="str">
        <f>_xlfn.XLOOKUP($A3658,[3]【2026年03月度_全社】RFM客層一覧表データ!$A:$A,[3]【2026年03月度_全社】RFM客層一覧表データ!E:E,"",0)</f>
        <v/>
      </c>
      <c r="I3658" s="183" t="str">
        <f>_xlfn.XLOOKUP($A3658,[3]【2026年03月度_全社】RFM客層一覧表データ!$A:$A,[3]【2026年03月度_全社】RFM客層一覧表データ!F:F,"",0)</f>
        <v/>
      </c>
      <c r="J3658" s="183">
        <v>0</v>
      </c>
      <c r="K3658" s="183">
        <v>0</v>
      </c>
      <c r="L3658" s="183">
        <v>0</v>
      </c>
      <c r="M3658" s="183">
        <v>0</v>
      </c>
      <c r="N3658" s="183">
        <v>0</v>
      </c>
      <c r="O3658" s="183">
        <v>0</v>
      </c>
      <c r="P3658" s="183">
        <v>0</v>
      </c>
      <c r="Q3658" s="183">
        <v>0</v>
      </c>
      <c r="R3658" s="183">
        <v>0</v>
      </c>
      <c r="S3658" s="183">
        <v>0</v>
      </c>
      <c r="T3658" s="183">
        <v>0</v>
      </c>
      <c r="U3658" s="183">
        <v>0</v>
      </c>
      <c r="V3658" s="183">
        <v>0</v>
      </c>
      <c r="W3658" s="183">
        <v>0</v>
      </c>
      <c r="X3658" s="183">
        <v>0</v>
      </c>
      <c r="Y3658" s="183">
        <v>0</v>
      </c>
    </row>
    <row r="3659" spans="1:25" x14ac:dyDescent="0.2">
      <c r="A3659" s="184">
        <v>12718017</v>
      </c>
      <c r="B3659" s="183" t="str">
        <f>[1]店マスタ!B3658</f>
        <v>ニイザトデンキ</v>
      </c>
      <c r="C3659" s="183">
        <v>1</v>
      </c>
      <c r="D3659" s="183">
        <v>1</v>
      </c>
      <c r="E3659" s="183">
        <f>_xlfn.XLOOKUP(A3659,[2]Sheet1!$R:$R,[2]Sheet1!$AB:$AB,"",0)</f>
        <v>1</v>
      </c>
      <c r="F3659" s="183" t="str">
        <f>_xlfn.XLOOKUP($A3659,[3]【2026年03月度_全社】RFM客層一覧表データ!$A:$A,[3]【2026年03月度_全社】RFM客層一覧表データ!C:C,"",0)</f>
        <v/>
      </c>
      <c r="G3659" s="183" t="str">
        <f>_xlfn.XLOOKUP($A3659,[3]【2026年03月度_全社】RFM客層一覧表データ!$A:$A,[3]【2026年03月度_全社】RFM客層一覧表データ!D:D,"",0)</f>
        <v/>
      </c>
      <c r="H3659" s="183" t="str">
        <f>_xlfn.XLOOKUP($A3659,[3]【2026年03月度_全社】RFM客層一覧表データ!$A:$A,[3]【2026年03月度_全社】RFM客層一覧表データ!E:E,"",0)</f>
        <v/>
      </c>
      <c r="I3659" s="183" t="str">
        <f>_xlfn.XLOOKUP($A3659,[3]【2026年03月度_全社】RFM客層一覧表データ!$A:$A,[3]【2026年03月度_全社】RFM客層一覧表データ!F:F,"",0)</f>
        <v/>
      </c>
      <c r="J3659" s="183">
        <v>0</v>
      </c>
      <c r="K3659" s="183">
        <v>0</v>
      </c>
      <c r="L3659" s="183">
        <v>0</v>
      </c>
      <c r="M3659" s="183">
        <v>0</v>
      </c>
      <c r="N3659" s="183">
        <v>0</v>
      </c>
      <c r="O3659" s="183">
        <v>0</v>
      </c>
      <c r="P3659" s="183">
        <v>0</v>
      </c>
      <c r="Q3659" s="183">
        <v>0</v>
      </c>
      <c r="R3659" s="183">
        <v>0</v>
      </c>
      <c r="S3659" s="183">
        <v>0</v>
      </c>
      <c r="T3659" s="183">
        <v>0</v>
      </c>
      <c r="U3659" s="183">
        <v>0</v>
      </c>
      <c r="V3659" s="183">
        <v>0</v>
      </c>
      <c r="W3659" s="183">
        <v>0</v>
      </c>
      <c r="X3659" s="183">
        <v>0</v>
      </c>
      <c r="Y3659" s="183">
        <v>0</v>
      </c>
    </row>
    <row r="3660" spans="1:25" x14ac:dyDescent="0.2">
      <c r="A3660" s="184">
        <v>12718064</v>
      </c>
      <c r="B3660" s="183" t="str">
        <f>[1]店マスタ!B3659</f>
        <v>Ｐ＆Ｐしょうわ</v>
      </c>
      <c r="C3660" s="183">
        <v>2</v>
      </c>
      <c r="D3660" s="183">
        <v>1</v>
      </c>
      <c r="E3660" s="183">
        <f>_xlfn.XLOOKUP(A3660,[2]Sheet1!$R:$R,[2]Sheet1!$AB:$AB,"",0)</f>
        <v>1</v>
      </c>
      <c r="F3660" s="183">
        <f>_xlfn.XLOOKUP($A3660,[3]【2026年03月度_全社】RFM客層一覧表データ!$A:$A,[3]【2026年03月度_全社】RFM客層一覧表データ!C:C,"",0)</f>
        <v>339</v>
      </c>
      <c r="G3660" s="183">
        <f>_xlfn.XLOOKUP($A3660,[3]【2026年03月度_全社】RFM客層一覧表データ!$A:$A,[3]【2026年03月度_全社】RFM客層一覧表データ!D:D,"",0)</f>
        <v>127</v>
      </c>
      <c r="H3660" s="183">
        <f>_xlfn.XLOOKUP($A3660,[3]【2026年03月度_全社】RFM客層一覧表データ!$A:$A,[3]【2026年03月度_全社】RFM客層一覧表データ!E:E,"",0)</f>
        <v>201</v>
      </c>
      <c r="I3660" s="183">
        <f>_xlfn.XLOOKUP($A3660,[3]【2026年03月度_全社】RFM客層一覧表データ!$A:$A,[3]【2026年03月度_全社】RFM客層一覧表データ!F:F,"",0)</f>
        <v>13</v>
      </c>
      <c r="J3660" s="183">
        <v>514</v>
      </c>
      <c r="K3660" s="183">
        <v>140</v>
      </c>
      <c r="L3660" s="183">
        <v>239</v>
      </c>
      <c r="M3660" s="183">
        <v>9</v>
      </c>
      <c r="N3660" s="183">
        <v>542</v>
      </c>
      <c r="O3660" s="183">
        <v>238</v>
      </c>
      <c r="P3660" s="183">
        <v>253</v>
      </c>
      <c r="Q3660" s="183">
        <v>36</v>
      </c>
      <c r="R3660" s="183">
        <v>551</v>
      </c>
      <c r="S3660" s="183">
        <v>261</v>
      </c>
      <c r="T3660" s="183">
        <v>245</v>
      </c>
      <c r="U3660" s="183">
        <v>65</v>
      </c>
      <c r="V3660" s="183">
        <v>533</v>
      </c>
      <c r="W3660" s="183">
        <v>238</v>
      </c>
      <c r="X3660" s="183">
        <v>240</v>
      </c>
      <c r="Y3660" s="183">
        <v>36</v>
      </c>
    </row>
    <row r="3661" spans="1:25" x14ac:dyDescent="0.2">
      <c r="A3661" s="184">
        <v>12719025</v>
      </c>
      <c r="B3661" s="183" t="str">
        <f>[1]店マスタ!B3660</f>
        <v>ミズノムセン</v>
      </c>
      <c r="C3661" s="183">
        <v>4</v>
      </c>
      <c r="D3661" s="183">
        <v>4</v>
      </c>
      <c r="E3661" s="183">
        <f>_xlfn.XLOOKUP(A3661,[2]Sheet1!$R:$R,[2]Sheet1!$AB:$AB,"",0)</f>
        <v>4</v>
      </c>
      <c r="F3661" s="183">
        <f>_xlfn.XLOOKUP($A3661,[3]【2026年03月度_全社】RFM客層一覧表データ!$A:$A,[3]【2026年03月度_全社】RFM客層一覧表データ!C:C,"",0)</f>
        <v>309</v>
      </c>
      <c r="G3661" s="183">
        <f>_xlfn.XLOOKUP($A3661,[3]【2026年03月度_全社】RFM客層一覧表データ!$A:$A,[3]【2026年03月度_全社】RFM客層一覧表データ!D:D,"",0)</f>
        <v>66</v>
      </c>
      <c r="H3661" s="183">
        <f>_xlfn.XLOOKUP($A3661,[3]【2026年03月度_全社】RFM客層一覧表データ!$A:$A,[3]【2026年03月度_全社】RFM客層一覧表データ!E:E,"",0)</f>
        <v>74</v>
      </c>
      <c r="I3661" s="183">
        <f>_xlfn.XLOOKUP($A3661,[3]【2026年03月度_全社】RFM客層一覧表データ!$A:$A,[3]【2026年03月度_全社】RFM客層一覧表データ!F:F,"",0)</f>
        <v>7</v>
      </c>
      <c r="J3661" s="183">
        <v>340</v>
      </c>
      <c r="K3661" s="183">
        <v>89</v>
      </c>
      <c r="L3661" s="183">
        <v>93</v>
      </c>
      <c r="M3661" s="183">
        <v>4</v>
      </c>
      <c r="N3661" s="183">
        <v>375</v>
      </c>
      <c r="O3661" s="183">
        <v>74</v>
      </c>
      <c r="P3661" s="183">
        <v>106</v>
      </c>
      <c r="Q3661" s="183">
        <v>13</v>
      </c>
      <c r="R3661" s="183">
        <v>415</v>
      </c>
      <c r="S3661" s="183">
        <v>89</v>
      </c>
      <c r="T3661" s="183">
        <v>122</v>
      </c>
      <c r="U3661" s="183">
        <v>4</v>
      </c>
      <c r="V3661" s="183">
        <v>454</v>
      </c>
      <c r="W3661" s="183">
        <v>123</v>
      </c>
      <c r="X3661" s="183">
        <v>138</v>
      </c>
      <c r="Y3661" s="183">
        <v>8</v>
      </c>
    </row>
    <row r="3662" spans="1:25" x14ac:dyDescent="0.2">
      <c r="A3662" s="184">
        <v>12719049</v>
      </c>
      <c r="B3662" s="183" t="str">
        <f>[1]店マスタ!B3661</f>
        <v>（有）ヒサモト電気</v>
      </c>
      <c r="C3662" s="183">
        <v>2</v>
      </c>
      <c r="D3662" s="183">
        <v>2</v>
      </c>
      <c r="E3662" s="183" t="str">
        <f>_xlfn.XLOOKUP(A3662,[2]Sheet1!$R:$R,[2]Sheet1!$AB:$AB,"",0)</f>
        <v/>
      </c>
      <c r="F3662" s="183" t="str">
        <f>_xlfn.XLOOKUP($A3662,[3]【2026年03月度_全社】RFM客層一覧表データ!$A:$A,[3]【2026年03月度_全社】RFM客層一覧表データ!C:C,"",0)</f>
        <v/>
      </c>
      <c r="G3662" s="183" t="str">
        <f>_xlfn.XLOOKUP($A3662,[3]【2026年03月度_全社】RFM客層一覧表データ!$A:$A,[3]【2026年03月度_全社】RFM客層一覧表データ!D:D,"",0)</f>
        <v/>
      </c>
      <c r="H3662" s="183" t="str">
        <f>_xlfn.XLOOKUP($A3662,[3]【2026年03月度_全社】RFM客層一覧表データ!$A:$A,[3]【2026年03月度_全社】RFM客層一覧表データ!E:E,"",0)</f>
        <v/>
      </c>
      <c r="I3662" s="183" t="str">
        <f>_xlfn.XLOOKUP($A3662,[3]【2026年03月度_全社】RFM客層一覧表データ!$A:$A,[3]【2026年03月度_全社】RFM客層一覧表データ!F:F,"",0)</f>
        <v/>
      </c>
      <c r="J3662" s="183">
        <v>0</v>
      </c>
      <c r="K3662" s="183">
        <v>0</v>
      </c>
      <c r="L3662" s="183">
        <v>0</v>
      </c>
      <c r="M3662" s="183">
        <v>0</v>
      </c>
      <c r="N3662" s="183">
        <v>0</v>
      </c>
      <c r="O3662" s="183">
        <v>0</v>
      </c>
      <c r="P3662" s="183">
        <v>0</v>
      </c>
      <c r="Q3662" s="183">
        <v>0</v>
      </c>
      <c r="R3662" s="183">
        <v>0</v>
      </c>
      <c r="S3662" s="183">
        <v>0</v>
      </c>
      <c r="T3662" s="183">
        <v>0</v>
      </c>
      <c r="U3662" s="183">
        <v>0</v>
      </c>
      <c r="V3662" s="183">
        <v>0</v>
      </c>
      <c r="W3662" s="183">
        <v>0</v>
      </c>
      <c r="X3662" s="183">
        <v>0</v>
      </c>
      <c r="Y3662" s="183">
        <v>0</v>
      </c>
    </row>
    <row r="3663" spans="1:25" x14ac:dyDescent="0.2">
      <c r="A3663" s="184">
        <v>12719063</v>
      </c>
      <c r="B3663" s="183" t="str">
        <f>[1]店マスタ!B3662</f>
        <v>有限会社　藤川電気</v>
      </c>
      <c r="C3663" s="183">
        <v>4.5</v>
      </c>
      <c r="D3663" s="183">
        <v>3.5</v>
      </c>
      <c r="E3663" s="183">
        <f>_xlfn.XLOOKUP(A3663,[2]Sheet1!$R:$R,[2]Sheet1!$AB:$AB,"",0)</f>
        <v>4</v>
      </c>
      <c r="F3663" s="183">
        <f>_xlfn.XLOOKUP($A3663,[3]【2026年03月度_全社】RFM客層一覧表データ!$A:$A,[3]【2026年03月度_全社】RFM客層一覧表データ!C:C,"",0)</f>
        <v>648</v>
      </c>
      <c r="G3663" s="183">
        <f>_xlfn.XLOOKUP($A3663,[3]【2026年03月度_全社】RFM客層一覧表データ!$A:$A,[3]【2026年03月度_全社】RFM客層一覧表データ!D:D,"",0)</f>
        <v>272</v>
      </c>
      <c r="H3663" s="183">
        <f>_xlfn.XLOOKUP($A3663,[3]【2026年03月度_全社】RFM客層一覧表データ!$A:$A,[3]【2026年03月度_全社】RFM客層一覧表データ!E:E,"",0)</f>
        <v>252</v>
      </c>
      <c r="I3663" s="183">
        <f>_xlfn.XLOOKUP($A3663,[3]【2026年03月度_全社】RFM客層一覧表データ!$A:$A,[3]【2026年03月度_全社】RFM客層一覧表データ!F:F,"",0)</f>
        <v>41</v>
      </c>
      <c r="J3663" s="183">
        <v>676</v>
      </c>
      <c r="K3663" s="183">
        <v>275</v>
      </c>
      <c r="L3663" s="183">
        <v>270</v>
      </c>
      <c r="M3663" s="183">
        <v>35</v>
      </c>
      <c r="N3663" s="183">
        <v>719</v>
      </c>
      <c r="O3663" s="183">
        <v>304</v>
      </c>
      <c r="P3663" s="183">
        <v>282</v>
      </c>
      <c r="Q3663" s="183">
        <v>48</v>
      </c>
      <c r="R3663" s="183">
        <v>774</v>
      </c>
      <c r="S3663" s="183">
        <v>351</v>
      </c>
      <c r="T3663" s="183">
        <v>301</v>
      </c>
      <c r="U3663" s="183">
        <v>88</v>
      </c>
      <c r="V3663" s="183">
        <v>759</v>
      </c>
      <c r="W3663" s="183">
        <v>349</v>
      </c>
      <c r="X3663" s="183">
        <v>313</v>
      </c>
      <c r="Y3663" s="183">
        <v>78</v>
      </c>
    </row>
    <row r="3664" spans="1:25" x14ac:dyDescent="0.2">
      <c r="A3664" s="184">
        <v>12719112</v>
      </c>
      <c r="B3664" s="183" t="str">
        <f>[1]店マスタ!B3663</f>
        <v>下村電気商会</v>
      </c>
      <c r="C3664" s="183">
        <v>2.5</v>
      </c>
      <c r="D3664" s="183">
        <v>2.5</v>
      </c>
      <c r="E3664" s="183">
        <f>_xlfn.XLOOKUP(A3664,[2]Sheet1!$R:$R,[2]Sheet1!$AB:$AB,"",0)</f>
        <v>2.5</v>
      </c>
      <c r="F3664" s="183">
        <f>_xlfn.XLOOKUP($A3664,[3]【2026年03月度_全社】RFM客層一覧表データ!$A:$A,[3]【2026年03月度_全社】RFM客層一覧表データ!C:C,"",0)</f>
        <v>837</v>
      </c>
      <c r="G3664" s="183">
        <f>_xlfn.XLOOKUP($A3664,[3]【2026年03月度_全社】RFM客層一覧表データ!$A:$A,[3]【2026年03月度_全社】RFM客層一覧表データ!D:D,"",0)</f>
        <v>370</v>
      </c>
      <c r="H3664" s="183">
        <f>_xlfn.XLOOKUP($A3664,[3]【2026年03月度_全社】RFM客層一覧表データ!$A:$A,[3]【2026年03月度_全社】RFM客層一覧表データ!E:E,"",0)</f>
        <v>249</v>
      </c>
      <c r="I3664" s="183">
        <f>_xlfn.XLOOKUP($A3664,[3]【2026年03月度_全社】RFM客層一覧表データ!$A:$A,[3]【2026年03月度_全社】RFM客層一覧表データ!F:F,"",0)</f>
        <v>139</v>
      </c>
      <c r="J3664" s="183">
        <v>750</v>
      </c>
      <c r="K3664" s="183">
        <v>302</v>
      </c>
      <c r="L3664" s="183">
        <v>231</v>
      </c>
      <c r="M3664" s="183">
        <v>105</v>
      </c>
      <c r="N3664" s="183">
        <v>701</v>
      </c>
      <c r="O3664" s="183">
        <v>267</v>
      </c>
      <c r="P3664" s="183">
        <v>218</v>
      </c>
      <c r="Q3664" s="183">
        <v>86</v>
      </c>
      <c r="R3664" s="183">
        <v>657</v>
      </c>
      <c r="S3664" s="183">
        <v>256</v>
      </c>
      <c r="T3664" s="183">
        <v>227</v>
      </c>
      <c r="U3664" s="183">
        <v>84</v>
      </c>
      <c r="V3664" s="183">
        <v>624</v>
      </c>
      <c r="W3664" s="183">
        <v>262</v>
      </c>
      <c r="X3664" s="183">
        <v>211</v>
      </c>
      <c r="Y3664" s="183">
        <v>83</v>
      </c>
    </row>
    <row r="3665" spans="1:25" x14ac:dyDescent="0.2">
      <c r="A3665" s="184">
        <v>12719113</v>
      </c>
      <c r="B3665" s="183" t="str">
        <f>[1]店マスタ!B3664</f>
        <v>有限会社　サワムラデンカ</v>
      </c>
      <c r="C3665" s="183">
        <v>2.5</v>
      </c>
      <c r="D3665" s="183">
        <v>2.5</v>
      </c>
      <c r="E3665" s="183" t="str">
        <f>_xlfn.XLOOKUP(A3665,[2]Sheet1!$R:$R,[2]Sheet1!$AB:$AB,"",0)</f>
        <v/>
      </c>
      <c r="F3665" s="183" t="str">
        <f>_xlfn.XLOOKUP($A3665,[3]【2026年03月度_全社】RFM客層一覧表データ!$A:$A,[3]【2026年03月度_全社】RFM客層一覧表データ!C:C,"",0)</f>
        <v/>
      </c>
      <c r="G3665" s="183" t="str">
        <f>_xlfn.XLOOKUP($A3665,[3]【2026年03月度_全社】RFM客層一覧表データ!$A:$A,[3]【2026年03月度_全社】RFM客層一覧表データ!D:D,"",0)</f>
        <v/>
      </c>
      <c r="H3665" s="183" t="str">
        <f>_xlfn.XLOOKUP($A3665,[3]【2026年03月度_全社】RFM客層一覧表データ!$A:$A,[3]【2026年03月度_全社】RFM客層一覧表データ!E:E,"",0)</f>
        <v/>
      </c>
      <c r="I3665" s="183" t="str">
        <f>_xlfn.XLOOKUP($A3665,[3]【2026年03月度_全社】RFM客層一覧表データ!$A:$A,[3]【2026年03月度_全社】RFM客層一覧表データ!F:F,"",0)</f>
        <v/>
      </c>
      <c r="J3665" s="183">
        <v>0</v>
      </c>
      <c r="K3665" s="183">
        <v>0</v>
      </c>
      <c r="L3665" s="183">
        <v>0</v>
      </c>
      <c r="M3665" s="183">
        <v>0</v>
      </c>
      <c r="N3665" s="183">
        <v>0</v>
      </c>
      <c r="O3665" s="183">
        <v>0</v>
      </c>
      <c r="P3665" s="183">
        <v>0</v>
      </c>
      <c r="Q3665" s="183">
        <v>0</v>
      </c>
      <c r="R3665" s="183">
        <v>0</v>
      </c>
      <c r="S3665" s="183">
        <v>0</v>
      </c>
      <c r="T3665" s="183">
        <v>0</v>
      </c>
      <c r="U3665" s="183">
        <v>0</v>
      </c>
      <c r="V3665" s="183">
        <v>0</v>
      </c>
      <c r="W3665" s="183">
        <v>0</v>
      </c>
      <c r="X3665" s="183">
        <v>0</v>
      </c>
      <c r="Y3665" s="183">
        <v>0</v>
      </c>
    </row>
    <row r="3666" spans="1:25" x14ac:dyDescent="0.2">
      <c r="A3666" s="184">
        <v>12720001</v>
      </c>
      <c r="B3666" s="183" t="str">
        <f>[1]店マスタ!B3665</f>
        <v>有限会社　アビックス</v>
      </c>
      <c r="C3666" s="183">
        <v>2</v>
      </c>
      <c r="D3666" s="183">
        <v>2</v>
      </c>
      <c r="E3666" s="183" t="str">
        <f>_xlfn.XLOOKUP(A3666,[2]Sheet1!$R:$R,[2]Sheet1!$AB:$AB,"",0)</f>
        <v/>
      </c>
      <c r="F3666" s="183">
        <f>_xlfn.XLOOKUP($A3666,[3]【2026年03月度_全社】RFM客層一覧表データ!$A:$A,[3]【2026年03月度_全社】RFM客層一覧表データ!C:C,"",0)</f>
        <v>171</v>
      </c>
      <c r="G3666" s="183">
        <f>_xlfn.XLOOKUP($A3666,[3]【2026年03月度_全社】RFM客層一覧表データ!$A:$A,[3]【2026年03月度_全社】RFM客層一覧表データ!D:D,"",0)</f>
        <v>55</v>
      </c>
      <c r="H3666" s="183">
        <f>_xlfn.XLOOKUP($A3666,[3]【2026年03月度_全社】RFM客層一覧表データ!$A:$A,[3]【2026年03月度_全社】RFM客層一覧表データ!E:E,"",0)</f>
        <v>91</v>
      </c>
      <c r="I3666" s="183">
        <f>_xlfn.XLOOKUP($A3666,[3]【2026年03月度_全社】RFM客層一覧表データ!$A:$A,[3]【2026年03月度_全社】RFM客層一覧表データ!F:F,"",0)</f>
        <v>9</v>
      </c>
      <c r="J3666" s="183">
        <v>181</v>
      </c>
      <c r="K3666" s="183">
        <v>64</v>
      </c>
      <c r="L3666" s="183">
        <v>96</v>
      </c>
      <c r="M3666" s="183">
        <v>5</v>
      </c>
      <c r="N3666" s="183">
        <v>204</v>
      </c>
      <c r="O3666" s="183">
        <v>64</v>
      </c>
      <c r="P3666" s="183">
        <v>103</v>
      </c>
      <c r="Q3666" s="183">
        <v>10</v>
      </c>
      <c r="R3666" s="183">
        <v>220</v>
      </c>
      <c r="S3666" s="183">
        <v>80</v>
      </c>
      <c r="T3666" s="183">
        <v>119</v>
      </c>
      <c r="U3666" s="183">
        <v>9</v>
      </c>
      <c r="V3666" s="183">
        <v>241</v>
      </c>
      <c r="W3666" s="183">
        <v>85</v>
      </c>
      <c r="X3666" s="183">
        <v>119</v>
      </c>
      <c r="Y3666" s="183">
        <v>11</v>
      </c>
    </row>
    <row r="3667" spans="1:25" x14ac:dyDescent="0.2">
      <c r="A3667" s="184">
        <v>12720011</v>
      </c>
      <c r="B3667" s="183" t="str">
        <f>[1]店マスタ!B3666</f>
        <v>加藤商店</v>
      </c>
      <c r="C3667" s="183">
        <v>2.5</v>
      </c>
      <c r="D3667" s="183">
        <v>2.5</v>
      </c>
      <c r="E3667" s="183">
        <f>_xlfn.XLOOKUP(A3667,[2]Sheet1!$R:$R,[2]Sheet1!$AB:$AB,"",0)</f>
        <v>1.5</v>
      </c>
      <c r="F3667" s="183" t="str">
        <f>_xlfn.XLOOKUP($A3667,[3]【2026年03月度_全社】RFM客層一覧表データ!$A:$A,[3]【2026年03月度_全社】RFM客層一覧表データ!C:C,"",0)</f>
        <v/>
      </c>
      <c r="G3667" s="183" t="str">
        <f>_xlfn.XLOOKUP($A3667,[3]【2026年03月度_全社】RFM客層一覧表データ!$A:$A,[3]【2026年03月度_全社】RFM客層一覧表データ!D:D,"",0)</f>
        <v/>
      </c>
      <c r="H3667" s="183" t="str">
        <f>_xlfn.XLOOKUP($A3667,[3]【2026年03月度_全社】RFM客層一覧表データ!$A:$A,[3]【2026年03月度_全社】RFM客層一覧表データ!E:E,"",0)</f>
        <v/>
      </c>
      <c r="I3667" s="183" t="str">
        <f>_xlfn.XLOOKUP($A3667,[3]【2026年03月度_全社】RFM客層一覧表データ!$A:$A,[3]【2026年03月度_全社】RFM客層一覧表データ!F:F,"",0)</f>
        <v/>
      </c>
      <c r="J3667" s="183">
        <v>0</v>
      </c>
      <c r="K3667" s="183">
        <v>0</v>
      </c>
      <c r="L3667" s="183">
        <v>0</v>
      </c>
      <c r="M3667" s="183">
        <v>0</v>
      </c>
      <c r="N3667" s="183">
        <v>0</v>
      </c>
      <c r="O3667" s="183">
        <v>0</v>
      </c>
      <c r="P3667" s="183">
        <v>0</v>
      </c>
      <c r="Q3667" s="183">
        <v>0</v>
      </c>
      <c r="R3667" s="183">
        <v>0</v>
      </c>
      <c r="S3667" s="183">
        <v>0</v>
      </c>
      <c r="T3667" s="183">
        <v>0</v>
      </c>
      <c r="U3667" s="183">
        <v>0</v>
      </c>
      <c r="V3667" s="183">
        <v>0</v>
      </c>
      <c r="W3667" s="183">
        <v>0</v>
      </c>
      <c r="X3667" s="183">
        <v>0</v>
      </c>
      <c r="Y3667" s="183">
        <v>0</v>
      </c>
    </row>
    <row r="3668" spans="1:25" x14ac:dyDescent="0.2">
      <c r="A3668" s="184">
        <v>12720012</v>
      </c>
      <c r="B3668" s="183" t="str">
        <f>[1]店マスタ!B3667</f>
        <v>Ｐ＆Ｐ福岡</v>
      </c>
      <c r="C3668" s="183">
        <v>1.5</v>
      </c>
      <c r="D3668" s="183">
        <v>1.5</v>
      </c>
      <c r="E3668" s="183">
        <f>_xlfn.XLOOKUP(A3668,[2]Sheet1!$R:$R,[2]Sheet1!$AB:$AB,"",0)</f>
        <v>1.5</v>
      </c>
      <c r="F3668" s="183">
        <f>_xlfn.XLOOKUP($A3668,[3]【2026年03月度_全社】RFM客層一覧表データ!$A:$A,[3]【2026年03月度_全社】RFM客層一覧表データ!C:C,"",0)</f>
        <v>380</v>
      </c>
      <c r="G3668" s="183">
        <f>_xlfn.XLOOKUP($A3668,[3]【2026年03月度_全社】RFM客層一覧表データ!$A:$A,[3]【2026年03月度_全社】RFM客層一覧表データ!D:D,"",0)</f>
        <v>193</v>
      </c>
      <c r="H3668" s="183">
        <f>_xlfn.XLOOKUP($A3668,[3]【2026年03月度_全社】RFM客層一覧表データ!$A:$A,[3]【2026年03月度_全社】RFM客層一覧表データ!E:E,"",0)</f>
        <v>200</v>
      </c>
      <c r="I3668" s="183">
        <f>_xlfn.XLOOKUP($A3668,[3]【2026年03月度_全社】RFM客層一覧表データ!$A:$A,[3]【2026年03月度_全社】RFM客層一覧表データ!F:F,"",0)</f>
        <v>16</v>
      </c>
      <c r="J3668" s="183">
        <v>400</v>
      </c>
      <c r="K3668" s="183">
        <v>191</v>
      </c>
      <c r="L3668" s="183">
        <v>221</v>
      </c>
      <c r="M3668" s="183">
        <v>18</v>
      </c>
      <c r="N3668" s="183">
        <v>411</v>
      </c>
      <c r="O3668" s="183">
        <v>198</v>
      </c>
      <c r="P3668" s="183">
        <v>231</v>
      </c>
      <c r="Q3668" s="183">
        <v>17</v>
      </c>
      <c r="R3668" s="183">
        <v>441</v>
      </c>
      <c r="S3668" s="183">
        <v>206</v>
      </c>
      <c r="T3668" s="183">
        <v>239</v>
      </c>
      <c r="U3668" s="183">
        <v>16</v>
      </c>
      <c r="V3668" s="183">
        <v>453</v>
      </c>
      <c r="W3668" s="183">
        <v>240</v>
      </c>
      <c r="X3668" s="183">
        <v>249</v>
      </c>
      <c r="Y3668" s="183">
        <v>19</v>
      </c>
    </row>
    <row r="3669" spans="1:25" x14ac:dyDescent="0.2">
      <c r="A3669" s="184">
        <v>12720021</v>
      </c>
      <c r="B3669" s="183" t="str">
        <f>[1]店マスタ!B3668</f>
        <v>株式会社　古川無線</v>
      </c>
      <c r="C3669" s="183">
        <v>2</v>
      </c>
      <c r="D3669" s="183">
        <v>2</v>
      </c>
      <c r="E3669" s="183">
        <f>_xlfn.XLOOKUP(A3669,[2]Sheet1!$R:$R,[2]Sheet1!$AB:$AB,"",0)</f>
        <v>2</v>
      </c>
      <c r="F3669" s="183">
        <f>_xlfn.XLOOKUP($A3669,[3]【2026年03月度_全社】RFM客層一覧表データ!$A:$A,[3]【2026年03月度_全社】RFM客層一覧表データ!C:C,"",0)</f>
        <v>316</v>
      </c>
      <c r="G3669" s="183">
        <f>_xlfn.XLOOKUP($A3669,[3]【2026年03月度_全社】RFM客層一覧表データ!$A:$A,[3]【2026年03月度_全社】RFM客層一覧表データ!D:D,"",0)</f>
        <v>143</v>
      </c>
      <c r="H3669" s="183">
        <f>_xlfn.XLOOKUP($A3669,[3]【2026年03月度_全社】RFM客層一覧表データ!$A:$A,[3]【2026年03月度_全社】RFM客層一覧表データ!E:E,"",0)</f>
        <v>181</v>
      </c>
      <c r="I3669" s="183">
        <f>_xlfn.XLOOKUP($A3669,[3]【2026年03月度_全社】RFM客層一覧表データ!$A:$A,[3]【2026年03月度_全社】RFM客層一覧表データ!F:F,"",0)</f>
        <v>12</v>
      </c>
      <c r="J3669" s="183">
        <v>336</v>
      </c>
      <c r="K3669" s="183">
        <v>150</v>
      </c>
      <c r="L3669" s="183">
        <v>196</v>
      </c>
      <c r="M3669" s="183">
        <v>19</v>
      </c>
      <c r="N3669" s="183">
        <v>345</v>
      </c>
      <c r="O3669" s="183">
        <v>158</v>
      </c>
      <c r="P3669" s="183">
        <v>205</v>
      </c>
      <c r="Q3669" s="183">
        <v>10</v>
      </c>
      <c r="R3669" s="183">
        <v>361</v>
      </c>
      <c r="S3669" s="183">
        <v>167</v>
      </c>
      <c r="T3669" s="183">
        <v>222</v>
      </c>
      <c r="U3669" s="183">
        <v>21</v>
      </c>
      <c r="V3669" s="183">
        <v>378</v>
      </c>
      <c r="W3669" s="183">
        <v>181</v>
      </c>
      <c r="X3669" s="183">
        <v>227</v>
      </c>
      <c r="Y3669" s="183">
        <v>17</v>
      </c>
    </row>
    <row r="3670" spans="1:25" x14ac:dyDescent="0.2">
      <c r="A3670" s="184">
        <v>12720031</v>
      </c>
      <c r="B3670" s="183" t="str">
        <f>[1]店マスタ!B3669</f>
        <v>Ｐ＆Ｐながい</v>
      </c>
      <c r="C3670" s="183">
        <v>3</v>
      </c>
      <c r="D3670" s="183">
        <v>2</v>
      </c>
      <c r="E3670" s="183">
        <f>_xlfn.XLOOKUP(A3670,[2]Sheet1!$R:$R,[2]Sheet1!$AB:$AB,"",0)</f>
        <v>2</v>
      </c>
      <c r="F3670" s="183">
        <f>_xlfn.XLOOKUP($A3670,[3]【2026年03月度_全社】RFM客層一覧表データ!$A:$A,[3]【2026年03月度_全社】RFM客層一覧表データ!C:C,"",0)</f>
        <v>498</v>
      </c>
      <c r="G3670" s="183">
        <f>_xlfn.XLOOKUP($A3670,[3]【2026年03月度_全社】RFM客層一覧表データ!$A:$A,[3]【2026年03月度_全社】RFM客層一覧表データ!D:D,"",0)</f>
        <v>190</v>
      </c>
      <c r="H3670" s="183">
        <f>_xlfn.XLOOKUP($A3670,[3]【2026年03月度_全社】RFM客層一覧表データ!$A:$A,[3]【2026年03月度_全社】RFM客層一覧表データ!E:E,"",0)</f>
        <v>266</v>
      </c>
      <c r="I3670" s="183">
        <f>_xlfn.XLOOKUP($A3670,[3]【2026年03月度_全社】RFM客層一覧表データ!$A:$A,[3]【2026年03月度_全社】RFM客層一覧表データ!F:F,"",0)</f>
        <v>29</v>
      </c>
      <c r="J3670" s="183">
        <v>507</v>
      </c>
      <c r="K3670" s="183">
        <v>225</v>
      </c>
      <c r="L3670" s="183">
        <v>275</v>
      </c>
      <c r="M3670" s="183">
        <v>47</v>
      </c>
      <c r="N3670" s="183">
        <v>491</v>
      </c>
      <c r="O3670" s="183">
        <v>248</v>
      </c>
      <c r="P3670" s="183">
        <v>282</v>
      </c>
      <c r="Q3670" s="183">
        <v>35</v>
      </c>
      <c r="R3670" s="183">
        <v>472</v>
      </c>
      <c r="S3670" s="183">
        <v>236</v>
      </c>
      <c r="T3670" s="183">
        <v>285</v>
      </c>
      <c r="U3670" s="183">
        <v>34</v>
      </c>
      <c r="V3670" s="183">
        <v>450</v>
      </c>
      <c r="W3670" s="183">
        <v>237</v>
      </c>
      <c r="X3670" s="183">
        <v>260</v>
      </c>
      <c r="Y3670" s="183">
        <v>32</v>
      </c>
    </row>
    <row r="3671" spans="1:25" x14ac:dyDescent="0.2">
      <c r="A3671" s="184">
        <v>12720034</v>
      </c>
      <c r="B3671" s="183" t="str">
        <f>[1]店マスタ!B3670</f>
        <v>ステート電気</v>
      </c>
      <c r="C3671" s="183">
        <v>1.5</v>
      </c>
      <c r="D3671" s="183">
        <v>1.5</v>
      </c>
      <c r="E3671" s="183" t="str">
        <f>_xlfn.XLOOKUP(A3671,[2]Sheet1!$R:$R,[2]Sheet1!$AB:$AB,"",0)</f>
        <v/>
      </c>
      <c r="F3671" s="183" t="str">
        <f>_xlfn.XLOOKUP($A3671,[3]【2026年03月度_全社】RFM客層一覧表データ!$A:$A,[3]【2026年03月度_全社】RFM客層一覧表データ!C:C,"",0)</f>
        <v/>
      </c>
      <c r="G3671" s="183" t="str">
        <f>_xlfn.XLOOKUP($A3671,[3]【2026年03月度_全社】RFM客層一覧表データ!$A:$A,[3]【2026年03月度_全社】RFM客層一覧表データ!D:D,"",0)</f>
        <v/>
      </c>
      <c r="H3671" s="183" t="str">
        <f>_xlfn.XLOOKUP($A3671,[3]【2026年03月度_全社】RFM客層一覧表データ!$A:$A,[3]【2026年03月度_全社】RFM客層一覧表データ!E:E,"",0)</f>
        <v/>
      </c>
      <c r="I3671" s="183" t="str">
        <f>_xlfn.XLOOKUP($A3671,[3]【2026年03月度_全社】RFM客層一覧表データ!$A:$A,[3]【2026年03月度_全社】RFM客層一覧表データ!F:F,"",0)</f>
        <v/>
      </c>
      <c r="J3671" s="183">
        <v>0</v>
      </c>
      <c r="K3671" s="183">
        <v>0</v>
      </c>
      <c r="L3671" s="183">
        <v>0</v>
      </c>
      <c r="M3671" s="183">
        <v>0</v>
      </c>
      <c r="N3671" s="183">
        <v>0</v>
      </c>
      <c r="O3671" s="183">
        <v>0</v>
      </c>
      <c r="P3671" s="183">
        <v>0</v>
      </c>
      <c r="Q3671" s="183">
        <v>0</v>
      </c>
      <c r="R3671" s="183">
        <v>0</v>
      </c>
      <c r="S3671" s="183">
        <v>0</v>
      </c>
      <c r="T3671" s="183">
        <v>0</v>
      </c>
      <c r="U3671" s="183">
        <v>0</v>
      </c>
      <c r="V3671" s="183">
        <v>0</v>
      </c>
      <c r="W3671" s="183">
        <v>0</v>
      </c>
      <c r="X3671" s="183">
        <v>0</v>
      </c>
      <c r="Y3671" s="183">
        <v>0</v>
      </c>
    </row>
    <row r="3672" spans="1:25" x14ac:dyDescent="0.2">
      <c r="A3672" s="184">
        <v>12720100</v>
      </c>
      <c r="B3672" s="183" t="str">
        <f>[1]店マスタ!B3671</f>
        <v>（有）ＬＴ　帝塚山デンユウシャ</v>
      </c>
      <c r="C3672" s="183">
        <v>2.5</v>
      </c>
      <c r="D3672" s="183">
        <v>2.5</v>
      </c>
      <c r="E3672" s="183" t="str">
        <f>_xlfn.XLOOKUP(A3672,[2]Sheet1!$R:$R,[2]Sheet1!$AB:$AB,"",0)</f>
        <v/>
      </c>
      <c r="F3672" s="183">
        <f>_xlfn.XLOOKUP($A3672,[3]【2026年03月度_全社】RFM客層一覧表データ!$A:$A,[3]【2026年03月度_全社】RFM客層一覧表データ!C:C,"",0)</f>
        <v>99</v>
      </c>
      <c r="G3672" s="183">
        <f>_xlfn.XLOOKUP($A3672,[3]【2026年03月度_全社】RFM客層一覧表データ!$A:$A,[3]【2026年03月度_全社】RFM客層一覧表データ!D:D,"",0)</f>
        <v>45</v>
      </c>
      <c r="H3672" s="183">
        <f>_xlfn.XLOOKUP($A3672,[3]【2026年03月度_全社】RFM客層一覧表データ!$A:$A,[3]【2026年03月度_全社】RFM客層一覧表データ!E:E,"",0)</f>
        <v>67</v>
      </c>
      <c r="I3672" s="183">
        <f>_xlfn.XLOOKUP($A3672,[3]【2026年03月度_全社】RFM客層一覧表データ!$A:$A,[3]【2026年03月度_全社】RFM客層一覧表データ!F:F,"",0)</f>
        <v>6</v>
      </c>
      <c r="J3672" s="183">
        <v>104</v>
      </c>
      <c r="K3672" s="183">
        <v>40</v>
      </c>
      <c r="L3672" s="183">
        <v>71</v>
      </c>
      <c r="M3672" s="183">
        <v>1</v>
      </c>
      <c r="N3672" s="183">
        <v>125</v>
      </c>
      <c r="O3672" s="183">
        <v>47</v>
      </c>
      <c r="P3672" s="183">
        <v>83</v>
      </c>
      <c r="Q3672" s="183">
        <v>1</v>
      </c>
      <c r="R3672" s="183">
        <v>143</v>
      </c>
      <c r="S3672" s="183">
        <v>53</v>
      </c>
      <c r="T3672" s="183">
        <v>92</v>
      </c>
      <c r="U3672" s="183">
        <v>4</v>
      </c>
      <c r="V3672" s="183">
        <v>152</v>
      </c>
      <c r="W3672" s="183">
        <v>52</v>
      </c>
      <c r="X3672" s="183">
        <v>102</v>
      </c>
      <c r="Y3672" s="183">
        <v>3</v>
      </c>
    </row>
    <row r="3673" spans="1:25" x14ac:dyDescent="0.2">
      <c r="A3673" s="184">
        <v>12720182</v>
      </c>
      <c r="B3673" s="183" t="str">
        <f>[1]店マスタ!B3672</f>
        <v>カンノ電器</v>
      </c>
      <c r="C3673" s="183">
        <v>1</v>
      </c>
      <c r="D3673" s="183">
        <v>1</v>
      </c>
      <c r="E3673" s="183">
        <f>_xlfn.XLOOKUP(A3673,[2]Sheet1!$R:$R,[2]Sheet1!$AB:$AB,"",0)</f>
        <v>1</v>
      </c>
      <c r="F3673" s="183">
        <f>_xlfn.XLOOKUP($A3673,[3]【2026年03月度_全社】RFM客層一覧表データ!$A:$A,[3]【2026年03月度_全社】RFM客層一覧表データ!C:C,"",0)</f>
        <v>0</v>
      </c>
      <c r="G3673" s="183">
        <f>_xlfn.XLOOKUP($A3673,[3]【2026年03月度_全社】RFM客層一覧表データ!$A:$A,[3]【2026年03月度_全社】RFM客層一覧表データ!D:D,"",0)</f>
        <v>0</v>
      </c>
      <c r="H3673" s="183">
        <f>_xlfn.XLOOKUP($A3673,[3]【2026年03月度_全社】RFM客層一覧表データ!$A:$A,[3]【2026年03月度_全社】RFM客層一覧表データ!E:E,"",0)</f>
        <v>0</v>
      </c>
      <c r="I3673" s="183">
        <f>_xlfn.XLOOKUP($A3673,[3]【2026年03月度_全社】RFM客層一覧表データ!$A:$A,[3]【2026年03月度_全社】RFM客層一覧表データ!F:F,"",0)</f>
        <v>0</v>
      </c>
      <c r="J3673" s="183">
        <v>0</v>
      </c>
      <c r="K3673" s="183">
        <v>0</v>
      </c>
      <c r="L3673" s="183">
        <v>0</v>
      </c>
      <c r="M3673" s="183">
        <v>0</v>
      </c>
      <c r="N3673" s="183">
        <v>0</v>
      </c>
      <c r="O3673" s="183">
        <v>0</v>
      </c>
      <c r="P3673" s="183">
        <v>0</v>
      </c>
      <c r="Q3673" s="183">
        <v>0</v>
      </c>
      <c r="R3673" s="183">
        <v>0</v>
      </c>
      <c r="S3673" s="183">
        <v>0</v>
      </c>
      <c r="T3673" s="183">
        <v>0</v>
      </c>
      <c r="U3673" s="183">
        <v>0</v>
      </c>
      <c r="V3673" s="183">
        <v>0</v>
      </c>
      <c r="W3673" s="183">
        <v>0</v>
      </c>
      <c r="X3673" s="183">
        <v>0</v>
      </c>
      <c r="Y3673" s="183">
        <v>0</v>
      </c>
    </row>
    <row r="3674" spans="1:25" x14ac:dyDescent="0.2">
      <c r="A3674" s="184">
        <v>12721035</v>
      </c>
      <c r="B3674" s="183" t="str">
        <f>[1]店マスタ!B3673</f>
        <v>房本電化　株式会社</v>
      </c>
      <c r="C3674" s="183">
        <v>3.5</v>
      </c>
      <c r="D3674" s="183">
        <v>3.5</v>
      </c>
      <c r="E3674" s="183">
        <f>_xlfn.XLOOKUP(A3674,[2]Sheet1!$R:$R,[2]Sheet1!$AB:$AB,"",0)</f>
        <v>3.5</v>
      </c>
      <c r="F3674" s="183">
        <f>_xlfn.XLOOKUP($A3674,[3]【2026年03月度_全社】RFM客層一覧表データ!$A:$A,[3]【2026年03月度_全社】RFM客層一覧表データ!C:C,"",0)</f>
        <v>1158</v>
      </c>
      <c r="G3674" s="183">
        <f>_xlfn.XLOOKUP($A3674,[3]【2026年03月度_全社】RFM客層一覧表データ!$A:$A,[3]【2026年03月度_全社】RFM客層一覧表データ!D:D,"",0)</f>
        <v>533</v>
      </c>
      <c r="H3674" s="183">
        <f>_xlfn.XLOOKUP($A3674,[3]【2026年03月度_全社】RFM客層一覧表データ!$A:$A,[3]【2026年03月度_全社】RFM客層一覧表データ!E:E,"",0)</f>
        <v>449</v>
      </c>
      <c r="I3674" s="183">
        <f>_xlfn.XLOOKUP($A3674,[3]【2026年03月度_全社】RFM客層一覧表データ!$A:$A,[3]【2026年03月度_全社】RFM客層一覧表データ!F:F,"",0)</f>
        <v>120</v>
      </c>
      <c r="J3674" s="183">
        <v>1100</v>
      </c>
      <c r="K3674" s="183">
        <v>484</v>
      </c>
      <c r="L3674" s="183">
        <v>439</v>
      </c>
      <c r="M3674" s="183">
        <v>89</v>
      </c>
      <c r="N3674" s="183">
        <v>1077</v>
      </c>
      <c r="O3674" s="183">
        <v>489</v>
      </c>
      <c r="P3674" s="183">
        <v>441</v>
      </c>
      <c r="Q3674" s="183">
        <v>91</v>
      </c>
      <c r="R3674" s="183">
        <v>1099</v>
      </c>
      <c r="S3674" s="183">
        <v>507</v>
      </c>
      <c r="T3674" s="183">
        <v>438</v>
      </c>
      <c r="U3674" s="183">
        <v>101</v>
      </c>
      <c r="V3674" s="183">
        <v>1084</v>
      </c>
      <c r="W3674" s="183">
        <v>522</v>
      </c>
      <c r="X3674" s="183">
        <v>440</v>
      </c>
      <c r="Y3674" s="183">
        <v>115</v>
      </c>
    </row>
    <row r="3675" spans="1:25" x14ac:dyDescent="0.2">
      <c r="A3675" s="184">
        <v>12721126</v>
      </c>
      <c r="B3675" s="183" t="str">
        <f>[1]店マスタ!B3674</f>
        <v>ユニバーサル電機産業　東住吉</v>
      </c>
      <c r="C3675" s="183">
        <v>1.5</v>
      </c>
      <c r="D3675" s="183">
        <v>1.5</v>
      </c>
      <c r="E3675" s="183" t="str">
        <f>_xlfn.XLOOKUP(A3675,[2]Sheet1!$R:$R,[2]Sheet1!$AB:$AB,"",0)</f>
        <v/>
      </c>
      <c r="F3675" s="183" t="str">
        <f>_xlfn.XLOOKUP($A3675,[3]【2026年03月度_全社】RFM客層一覧表データ!$A:$A,[3]【2026年03月度_全社】RFM客層一覧表データ!C:C,"",0)</f>
        <v/>
      </c>
      <c r="G3675" s="183" t="str">
        <f>_xlfn.XLOOKUP($A3675,[3]【2026年03月度_全社】RFM客層一覧表データ!$A:$A,[3]【2026年03月度_全社】RFM客層一覧表データ!D:D,"",0)</f>
        <v/>
      </c>
      <c r="H3675" s="183" t="str">
        <f>_xlfn.XLOOKUP($A3675,[3]【2026年03月度_全社】RFM客層一覧表データ!$A:$A,[3]【2026年03月度_全社】RFM客層一覧表データ!E:E,"",0)</f>
        <v/>
      </c>
      <c r="I3675" s="183" t="str">
        <f>_xlfn.XLOOKUP($A3675,[3]【2026年03月度_全社】RFM客層一覧表データ!$A:$A,[3]【2026年03月度_全社】RFM客層一覧表データ!F:F,"",0)</f>
        <v/>
      </c>
      <c r="J3675" s="183">
        <v>0</v>
      </c>
      <c r="K3675" s="183">
        <v>0</v>
      </c>
      <c r="L3675" s="183">
        <v>0</v>
      </c>
      <c r="M3675" s="183">
        <v>0</v>
      </c>
      <c r="N3675" s="183">
        <v>0</v>
      </c>
      <c r="O3675" s="183">
        <v>0</v>
      </c>
      <c r="P3675" s="183">
        <v>0</v>
      </c>
      <c r="Q3675" s="183">
        <v>0</v>
      </c>
      <c r="R3675" s="183">
        <v>0</v>
      </c>
      <c r="S3675" s="183">
        <v>0</v>
      </c>
      <c r="T3675" s="183">
        <v>0</v>
      </c>
      <c r="U3675" s="183">
        <v>0</v>
      </c>
      <c r="V3675" s="183">
        <v>0</v>
      </c>
      <c r="W3675" s="183">
        <v>0</v>
      </c>
      <c r="X3675" s="183">
        <v>0</v>
      </c>
      <c r="Y3675" s="183">
        <v>0</v>
      </c>
    </row>
    <row r="3676" spans="1:25" x14ac:dyDescent="0.2">
      <c r="A3676" s="184">
        <v>12721196</v>
      </c>
      <c r="B3676" s="183" t="str">
        <f>[1]店マスタ!B3675</f>
        <v>有限会社　ミタムラ電化</v>
      </c>
      <c r="C3676" s="183">
        <v>3</v>
      </c>
      <c r="D3676" s="183">
        <v>3</v>
      </c>
      <c r="E3676" s="183">
        <f>_xlfn.XLOOKUP(A3676,[2]Sheet1!$R:$R,[2]Sheet1!$AB:$AB,"",0)</f>
        <v>3</v>
      </c>
      <c r="F3676" s="183">
        <f>_xlfn.XLOOKUP($A3676,[3]【2026年03月度_全社】RFM客層一覧表データ!$A:$A,[3]【2026年03月度_全社】RFM客層一覧表データ!C:C,"",0)</f>
        <v>565</v>
      </c>
      <c r="G3676" s="183">
        <f>_xlfn.XLOOKUP($A3676,[3]【2026年03月度_全社】RFM客層一覧表データ!$A:$A,[3]【2026年03月度_全社】RFM客層一覧表データ!D:D,"",0)</f>
        <v>254</v>
      </c>
      <c r="H3676" s="183">
        <f>_xlfn.XLOOKUP($A3676,[3]【2026年03月度_全社】RFM客層一覧表データ!$A:$A,[3]【2026年03月度_全社】RFM客層一覧表データ!E:E,"",0)</f>
        <v>287</v>
      </c>
      <c r="I3676" s="183">
        <f>_xlfn.XLOOKUP($A3676,[3]【2026年03月度_全社】RFM客層一覧表データ!$A:$A,[3]【2026年03月度_全社】RFM客層一覧表データ!F:F,"",0)</f>
        <v>28</v>
      </c>
      <c r="J3676" s="183">
        <v>586</v>
      </c>
      <c r="K3676" s="183">
        <v>269</v>
      </c>
      <c r="L3676" s="183">
        <v>293</v>
      </c>
      <c r="M3676" s="183">
        <v>32</v>
      </c>
      <c r="N3676" s="183">
        <v>602</v>
      </c>
      <c r="O3676" s="183">
        <v>253</v>
      </c>
      <c r="P3676" s="183">
        <v>298</v>
      </c>
      <c r="Q3676" s="183">
        <v>35</v>
      </c>
      <c r="R3676" s="183">
        <v>619</v>
      </c>
      <c r="S3676" s="183">
        <v>288</v>
      </c>
      <c r="T3676" s="183">
        <v>304</v>
      </c>
      <c r="U3676" s="183">
        <v>36</v>
      </c>
      <c r="V3676" s="183">
        <v>606</v>
      </c>
      <c r="W3676" s="183">
        <v>309</v>
      </c>
      <c r="X3676" s="183">
        <v>293</v>
      </c>
      <c r="Y3676" s="183">
        <v>56</v>
      </c>
    </row>
    <row r="3677" spans="1:25" x14ac:dyDescent="0.2">
      <c r="A3677" s="184">
        <v>12721213</v>
      </c>
      <c r="B3677" s="183" t="str">
        <f>[1]店マスタ!B3676</f>
        <v>ワタナベデンキ</v>
      </c>
      <c r="C3677" s="183">
        <v>9.5</v>
      </c>
      <c r="D3677" s="183">
        <v>4.5</v>
      </c>
      <c r="E3677" s="183">
        <f>_xlfn.XLOOKUP(A3677,[2]Sheet1!$R:$R,[2]Sheet1!$AB:$AB,"",0)</f>
        <v>5</v>
      </c>
      <c r="F3677" s="183" t="str">
        <f>_xlfn.XLOOKUP($A3677,[3]【2026年03月度_全社】RFM客層一覧表データ!$A:$A,[3]【2026年03月度_全社】RFM客層一覧表データ!C:C,"",0)</f>
        <v/>
      </c>
      <c r="G3677" s="183" t="str">
        <f>_xlfn.XLOOKUP($A3677,[3]【2026年03月度_全社】RFM客層一覧表データ!$A:$A,[3]【2026年03月度_全社】RFM客層一覧表データ!D:D,"",0)</f>
        <v/>
      </c>
      <c r="H3677" s="183" t="str">
        <f>_xlfn.XLOOKUP($A3677,[3]【2026年03月度_全社】RFM客層一覧表データ!$A:$A,[3]【2026年03月度_全社】RFM客層一覧表データ!E:E,"",0)</f>
        <v/>
      </c>
      <c r="I3677" s="183" t="str">
        <f>_xlfn.XLOOKUP($A3677,[3]【2026年03月度_全社】RFM客層一覧表データ!$A:$A,[3]【2026年03月度_全社】RFM客層一覧表データ!F:F,"",0)</f>
        <v/>
      </c>
      <c r="J3677" s="183">
        <v>0</v>
      </c>
      <c r="K3677" s="183">
        <v>0</v>
      </c>
      <c r="L3677" s="183">
        <v>0</v>
      </c>
      <c r="M3677" s="183">
        <v>0</v>
      </c>
      <c r="N3677" s="183">
        <v>0</v>
      </c>
      <c r="O3677" s="183">
        <v>0</v>
      </c>
      <c r="P3677" s="183">
        <v>0</v>
      </c>
      <c r="Q3677" s="183">
        <v>0</v>
      </c>
      <c r="R3677" s="183">
        <v>0</v>
      </c>
      <c r="S3677" s="183">
        <v>0</v>
      </c>
      <c r="T3677" s="183">
        <v>0</v>
      </c>
      <c r="U3677" s="183">
        <v>0</v>
      </c>
      <c r="V3677" s="183">
        <v>0</v>
      </c>
      <c r="W3677" s="183">
        <v>0</v>
      </c>
      <c r="X3677" s="183">
        <v>0</v>
      </c>
      <c r="Y3677" s="183">
        <v>0</v>
      </c>
    </row>
    <row r="3678" spans="1:25" x14ac:dyDescent="0.2">
      <c r="A3678" s="184">
        <v>12722014</v>
      </c>
      <c r="B3678" s="183" t="str">
        <f>[1]店マスタ!B3677</f>
        <v>Ｐ＆Ｐそうでんしゃ</v>
      </c>
      <c r="C3678" s="183">
        <v>2.5</v>
      </c>
      <c r="D3678" s="183">
        <v>3.5</v>
      </c>
      <c r="E3678" s="183">
        <f>_xlfn.XLOOKUP(A3678,[2]Sheet1!$R:$R,[2]Sheet1!$AB:$AB,"",0)</f>
        <v>1.5</v>
      </c>
      <c r="F3678" s="183">
        <f>_xlfn.XLOOKUP($A3678,[3]【2026年03月度_全社】RFM客層一覧表データ!$A:$A,[3]【2026年03月度_全社】RFM客層一覧表データ!C:C,"",0)</f>
        <v>968</v>
      </c>
      <c r="G3678" s="183">
        <f>_xlfn.XLOOKUP($A3678,[3]【2026年03月度_全社】RFM客層一覧表データ!$A:$A,[3]【2026年03月度_全社】RFM客層一覧表データ!D:D,"",0)</f>
        <v>278</v>
      </c>
      <c r="H3678" s="183">
        <f>_xlfn.XLOOKUP($A3678,[3]【2026年03月度_全社】RFM客層一覧表データ!$A:$A,[3]【2026年03月度_全社】RFM客層一覧表データ!E:E,"",0)</f>
        <v>460</v>
      </c>
      <c r="I3678" s="183">
        <f>_xlfn.XLOOKUP($A3678,[3]【2026年03月度_全社】RFM客層一覧表データ!$A:$A,[3]【2026年03月度_全社】RFM客層一覧表データ!F:F,"",0)</f>
        <v>86</v>
      </c>
      <c r="J3678" s="183">
        <v>1012</v>
      </c>
      <c r="K3678" s="183">
        <v>297</v>
      </c>
      <c r="L3678" s="183">
        <v>508</v>
      </c>
      <c r="M3678" s="183">
        <v>99</v>
      </c>
      <c r="N3678" s="183">
        <v>1052</v>
      </c>
      <c r="O3678" s="183">
        <v>414</v>
      </c>
      <c r="P3678" s="183">
        <v>534</v>
      </c>
      <c r="Q3678" s="183">
        <v>107</v>
      </c>
      <c r="R3678" s="183">
        <v>698</v>
      </c>
      <c r="S3678" s="183">
        <v>314</v>
      </c>
      <c r="T3678" s="183">
        <v>266</v>
      </c>
      <c r="U3678" s="183">
        <v>53</v>
      </c>
      <c r="V3678" s="183">
        <v>686</v>
      </c>
      <c r="W3678" s="183">
        <v>348</v>
      </c>
      <c r="X3678" s="183">
        <v>266</v>
      </c>
      <c r="Y3678" s="183">
        <v>63</v>
      </c>
    </row>
    <row r="3679" spans="1:25" x14ac:dyDescent="0.2">
      <c r="A3679" s="184">
        <v>12722016</v>
      </c>
      <c r="B3679" s="183" t="str">
        <f>[1]店マスタ!B3678</f>
        <v>パナーズ　つるみ</v>
      </c>
      <c r="C3679" s="183">
        <v>3</v>
      </c>
      <c r="D3679" s="183">
        <v>3</v>
      </c>
      <c r="E3679" s="183">
        <f>_xlfn.XLOOKUP(A3679,[2]Sheet1!$R:$R,[2]Sheet1!$AB:$AB,"",0)</f>
        <v>3</v>
      </c>
      <c r="F3679" s="183">
        <f>_xlfn.XLOOKUP($A3679,[3]【2026年03月度_全社】RFM客層一覧表データ!$A:$A,[3]【2026年03月度_全社】RFM客層一覧表データ!C:C,"",0)</f>
        <v>408</v>
      </c>
      <c r="G3679" s="183">
        <f>_xlfn.XLOOKUP($A3679,[3]【2026年03月度_全社】RFM客層一覧表データ!$A:$A,[3]【2026年03月度_全社】RFM客層一覧表データ!D:D,"",0)</f>
        <v>165</v>
      </c>
      <c r="H3679" s="183">
        <f>_xlfn.XLOOKUP($A3679,[3]【2026年03月度_全社】RFM客層一覧表データ!$A:$A,[3]【2026年03月度_全社】RFM客層一覧表データ!E:E,"",0)</f>
        <v>221</v>
      </c>
      <c r="I3679" s="183">
        <f>_xlfn.XLOOKUP($A3679,[3]【2026年03月度_全社】RFM客層一覧表データ!$A:$A,[3]【2026年03月度_全社】RFM客層一覧表データ!F:F,"",0)</f>
        <v>21</v>
      </c>
      <c r="J3679" s="183">
        <v>418</v>
      </c>
      <c r="K3679" s="183">
        <v>181</v>
      </c>
      <c r="L3679" s="183">
        <v>220</v>
      </c>
      <c r="M3679" s="183">
        <v>35</v>
      </c>
      <c r="N3679" s="183">
        <v>416</v>
      </c>
      <c r="O3679" s="183">
        <v>185</v>
      </c>
      <c r="P3679" s="183">
        <v>224</v>
      </c>
      <c r="Q3679" s="183">
        <v>21</v>
      </c>
      <c r="R3679" s="183">
        <v>412</v>
      </c>
      <c r="S3679" s="183">
        <v>182</v>
      </c>
      <c r="T3679" s="183">
        <v>229</v>
      </c>
      <c r="U3679" s="183">
        <v>19</v>
      </c>
      <c r="V3679" s="183">
        <v>415</v>
      </c>
      <c r="W3679" s="183">
        <v>202</v>
      </c>
      <c r="X3679" s="183">
        <v>223</v>
      </c>
      <c r="Y3679" s="183">
        <v>29</v>
      </c>
    </row>
    <row r="3680" spans="1:25" x14ac:dyDescent="0.2">
      <c r="A3680" s="184">
        <v>12722021</v>
      </c>
      <c r="B3680" s="183" t="str">
        <f>[1]店マスタ!B3679</f>
        <v>阪井電機店</v>
      </c>
      <c r="C3680" s="183">
        <v>1</v>
      </c>
      <c r="D3680" s="183">
        <v>1</v>
      </c>
      <c r="E3680" s="183" t="str">
        <f>_xlfn.XLOOKUP(A3680,[2]Sheet1!$R:$R,[2]Sheet1!$AB:$AB,"",0)</f>
        <v/>
      </c>
      <c r="F3680" s="183" t="str">
        <f>_xlfn.XLOOKUP($A3680,[3]【2026年03月度_全社】RFM客層一覧表データ!$A:$A,[3]【2026年03月度_全社】RFM客層一覧表データ!C:C,"",0)</f>
        <v/>
      </c>
      <c r="G3680" s="183" t="str">
        <f>_xlfn.XLOOKUP($A3680,[3]【2026年03月度_全社】RFM客層一覧表データ!$A:$A,[3]【2026年03月度_全社】RFM客層一覧表データ!D:D,"",0)</f>
        <v/>
      </c>
      <c r="H3680" s="183" t="str">
        <f>_xlfn.XLOOKUP($A3680,[3]【2026年03月度_全社】RFM客層一覧表データ!$A:$A,[3]【2026年03月度_全社】RFM客層一覧表データ!E:E,"",0)</f>
        <v/>
      </c>
      <c r="I3680" s="183" t="str">
        <f>_xlfn.XLOOKUP($A3680,[3]【2026年03月度_全社】RFM客層一覧表データ!$A:$A,[3]【2026年03月度_全社】RFM客層一覧表データ!F:F,"",0)</f>
        <v/>
      </c>
      <c r="J3680" s="183">
        <v>0</v>
      </c>
      <c r="K3680" s="183">
        <v>0</v>
      </c>
      <c r="L3680" s="183">
        <v>0</v>
      </c>
      <c r="M3680" s="183">
        <v>0</v>
      </c>
      <c r="N3680" s="183">
        <v>0</v>
      </c>
      <c r="O3680" s="183">
        <v>0</v>
      </c>
      <c r="P3680" s="183">
        <v>0</v>
      </c>
      <c r="Q3680" s="183">
        <v>0</v>
      </c>
      <c r="R3680" s="183">
        <v>0</v>
      </c>
      <c r="S3680" s="183">
        <v>0</v>
      </c>
      <c r="T3680" s="183">
        <v>0</v>
      </c>
      <c r="U3680" s="183">
        <v>0</v>
      </c>
      <c r="V3680" s="183">
        <v>0</v>
      </c>
      <c r="W3680" s="183">
        <v>0</v>
      </c>
      <c r="X3680" s="183">
        <v>0</v>
      </c>
      <c r="Y3680" s="183">
        <v>0</v>
      </c>
    </row>
    <row r="3681" spans="1:25" x14ac:dyDescent="0.2">
      <c r="A3681" s="184">
        <v>12722027</v>
      </c>
      <c r="B3681" s="183" t="str">
        <f>[1]店マスタ!B3680</f>
        <v>ユニバーサル電機産業（株）</v>
      </c>
      <c r="C3681" s="183">
        <v>1.5</v>
      </c>
      <c r="D3681" s="183">
        <v>0.5</v>
      </c>
      <c r="E3681" s="183">
        <f>_xlfn.XLOOKUP(A3681,[2]Sheet1!$R:$R,[2]Sheet1!$AB:$AB,"",0)</f>
        <v>0.5</v>
      </c>
      <c r="F3681" s="183" t="str">
        <f>_xlfn.XLOOKUP($A3681,[3]【2026年03月度_全社】RFM客層一覧表データ!$A:$A,[3]【2026年03月度_全社】RFM客層一覧表データ!C:C,"",0)</f>
        <v/>
      </c>
      <c r="G3681" s="183" t="str">
        <f>_xlfn.XLOOKUP($A3681,[3]【2026年03月度_全社】RFM客層一覧表データ!$A:$A,[3]【2026年03月度_全社】RFM客層一覧表データ!D:D,"",0)</f>
        <v/>
      </c>
      <c r="H3681" s="183" t="str">
        <f>_xlfn.XLOOKUP($A3681,[3]【2026年03月度_全社】RFM客層一覧表データ!$A:$A,[3]【2026年03月度_全社】RFM客層一覧表データ!E:E,"",0)</f>
        <v/>
      </c>
      <c r="I3681" s="183" t="str">
        <f>_xlfn.XLOOKUP($A3681,[3]【2026年03月度_全社】RFM客層一覧表データ!$A:$A,[3]【2026年03月度_全社】RFM客層一覧表データ!F:F,"",0)</f>
        <v/>
      </c>
      <c r="J3681" s="183">
        <v>0</v>
      </c>
      <c r="K3681" s="183">
        <v>0</v>
      </c>
      <c r="L3681" s="183">
        <v>0</v>
      </c>
      <c r="M3681" s="183">
        <v>0</v>
      </c>
      <c r="N3681" s="183">
        <v>0</v>
      </c>
      <c r="O3681" s="183">
        <v>0</v>
      </c>
      <c r="P3681" s="183">
        <v>0</v>
      </c>
      <c r="Q3681" s="183">
        <v>0</v>
      </c>
      <c r="R3681" s="183">
        <v>0</v>
      </c>
      <c r="S3681" s="183">
        <v>0</v>
      </c>
      <c r="T3681" s="183">
        <v>0</v>
      </c>
      <c r="U3681" s="183">
        <v>0</v>
      </c>
      <c r="V3681" s="183">
        <v>0</v>
      </c>
      <c r="W3681" s="183">
        <v>0</v>
      </c>
      <c r="X3681" s="183">
        <v>0</v>
      </c>
      <c r="Y3681" s="183">
        <v>0</v>
      </c>
    </row>
    <row r="3682" spans="1:25" x14ac:dyDescent="0.2">
      <c r="A3682" s="184">
        <v>12722069</v>
      </c>
      <c r="B3682" s="183" t="str">
        <f>[1]店マスタ!B3681</f>
        <v>ユニバーサル電機産業本店</v>
      </c>
      <c r="C3682" s="183">
        <v>1.5</v>
      </c>
      <c r="D3682" s="183">
        <v>1.5</v>
      </c>
      <c r="E3682" s="183">
        <f>_xlfn.XLOOKUP(A3682,[2]Sheet1!$R:$R,[2]Sheet1!$AB:$AB,"",0)</f>
        <v>1.5</v>
      </c>
      <c r="F3682" s="183">
        <f>_xlfn.XLOOKUP($A3682,[3]【2026年03月度_全社】RFM客層一覧表データ!$A:$A,[3]【2026年03月度_全社】RFM客層一覧表データ!C:C,"",0)</f>
        <v>406</v>
      </c>
      <c r="G3682" s="183">
        <f>_xlfn.XLOOKUP($A3682,[3]【2026年03月度_全社】RFM客層一覧表データ!$A:$A,[3]【2026年03月度_全社】RFM客層一覧表データ!D:D,"",0)</f>
        <v>144</v>
      </c>
      <c r="H3682" s="183">
        <f>_xlfn.XLOOKUP($A3682,[3]【2026年03月度_全社】RFM客層一覧表データ!$A:$A,[3]【2026年03月度_全社】RFM客層一覧表データ!E:E,"",0)</f>
        <v>122</v>
      </c>
      <c r="I3682" s="183">
        <f>_xlfn.XLOOKUP($A3682,[3]【2026年03月度_全社】RFM客層一覧表データ!$A:$A,[3]【2026年03月度_全社】RFM客層一覧表データ!F:F,"",0)</f>
        <v>36</v>
      </c>
      <c r="J3682" s="183">
        <v>417</v>
      </c>
      <c r="K3682" s="183">
        <v>138</v>
      </c>
      <c r="L3682" s="183">
        <v>129</v>
      </c>
      <c r="M3682" s="183">
        <v>38</v>
      </c>
      <c r="N3682" s="183">
        <v>421</v>
      </c>
      <c r="O3682" s="183">
        <v>155</v>
      </c>
      <c r="P3682" s="183">
        <v>131</v>
      </c>
      <c r="Q3682" s="183">
        <v>32</v>
      </c>
      <c r="R3682" s="183">
        <v>445</v>
      </c>
      <c r="S3682" s="183">
        <v>170</v>
      </c>
      <c r="T3682" s="183">
        <v>125</v>
      </c>
      <c r="U3682" s="183">
        <v>57</v>
      </c>
      <c r="V3682" s="183">
        <v>440</v>
      </c>
      <c r="W3682" s="183">
        <v>146</v>
      </c>
      <c r="X3682" s="183">
        <v>130</v>
      </c>
      <c r="Y3682" s="183">
        <v>42</v>
      </c>
    </row>
    <row r="3683" spans="1:25" x14ac:dyDescent="0.2">
      <c r="A3683" s="184">
        <v>12724011</v>
      </c>
      <c r="B3683" s="183" t="str">
        <f>[1]店マスタ!B3682</f>
        <v>株式会社　エヌディー</v>
      </c>
      <c r="C3683" s="183">
        <v>3</v>
      </c>
      <c r="D3683" s="183">
        <v>3</v>
      </c>
      <c r="E3683" s="183">
        <f>_xlfn.XLOOKUP(A3683,[2]Sheet1!$R:$R,[2]Sheet1!$AB:$AB,"",0)</f>
        <v>2</v>
      </c>
      <c r="F3683" s="183">
        <f>_xlfn.XLOOKUP($A3683,[3]【2026年03月度_全社】RFM客層一覧表データ!$A:$A,[3]【2026年03月度_全社】RFM客層一覧表データ!C:C,"",0)</f>
        <v>717</v>
      </c>
      <c r="G3683" s="183">
        <f>_xlfn.XLOOKUP($A3683,[3]【2026年03月度_全社】RFM客層一覧表データ!$A:$A,[3]【2026年03月度_全社】RFM客層一覧表データ!D:D,"",0)</f>
        <v>268</v>
      </c>
      <c r="H3683" s="183">
        <f>_xlfn.XLOOKUP($A3683,[3]【2026年03月度_全社】RFM客層一覧表データ!$A:$A,[3]【2026年03月度_全社】RFM客層一覧表データ!E:E,"",0)</f>
        <v>269</v>
      </c>
      <c r="I3683" s="183">
        <f>_xlfn.XLOOKUP($A3683,[3]【2026年03月度_全社】RFM客層一覧表データ!$A:$A,[3]【2026年03月度_全社】RFM客層一覧表データ!F:F,"",0)</f>
        <v>45</v>
      </c>
      <c r="J3683" s="183">
        <v>754</v>
      </c>
      <c r="K3683" s="183">
        <v>261</v>
      </c>
      <c r="L3683" s="183">
        <v>279</v>
      </c>
      <c r="M3683" s="183">
        <v>50</v>
      </c>
      <c r="N3683" s="183">
        <v>806</v>
      </c>
      <c r="O3683" s="183">
        <v>291</v>
      </c>
      <c r="P3683" s="183">
        <v>288</v>
      </c>
      <c r="Q3683" s="183">
        <v>62</v>
      </c>
      <c r="R3683" s="183">
        <v>830</v>
      </c>
      <c r="S3683" s="183">
        <v>313</v>
      </c>
      <c r="T3683" s="183">
        <v>298</v>
      </c>
      <c r="U3683" s="183">
        <v>75</v>
      </c>
      <c r="V3683" s="183">
        <v>842</v>
      </c>
      <c r="W3683" s="183">
        <v>323</v>
      </c>
      <c r="X3683" s="183">
        <v>309</v>
      </c>
      <c r="Y3683" s="183">
        <v>78</v>
      </c>
    </row>
    <row r="3684" spans="1:25" x14ac:dyDescent="0.2">
      <c r="A3684" s="184">
        <v>12724018</v>
      </c>
      <c r="B3684" s="183" t="str">
        <f>[1]店マスタ!B3683</f>
        <v>福永家庭電化</v>
      </c>
      <c r="C3684" s="183">
        <v>1.5</v>
      </c>
      <c r="D3684" s="183">
        <v>0</v>
      </c>
      <c r="E3684" s="183" t="str">
        <f>_xlfn.XLOOKUP(A3684,[2]Sheet1!$R:$R,[2]Sheet1!$AB:$AB,"",0)</f>
        <v/>
      </c>
      <c r="F3684" s="183" t="str">
        <f>_xlfn.XLOOKUP($A3684,[3]【2026年03月度_全社】RFM客層一覧表データ!$A:$A,[3]【2026年03月度_全社】RFM客層一覧表データ!C:C,"",0)</f>
        <v/>
      </c>
      <c r="G3684" s="183" t="str">
        <f>_xlfn.XLOOKUP($A3684,[3]【2026年03月度_全社】RFM客層一覧表データ!$A:$A,[3]【2026年03月度_全社】RFM客層一覧表データ!D:D,"",0)</f>
        <v/>
      </c>
      <c r="H3684" s="183" t="str">
        <f>_xlfn.XLOOKUP($A3684,[3]【2026年03月度_全社】RFM客層一覧表データ!$A:$A,[3]【2026年03月度_全社】RFM客層一覧表データ!E:E,"",0)</f>
        <v/>
      </c>
      <c r="I3684" s="183" t="str">
        <f>_xlfn.XLOOKUP($A3684,[3]【2026年03月度_全社】RFM客層一覧表データ!$A:$A,[3]【2026年03月度_全社】RFM客層一覧表データ!F:F,"",0)</f>
        <v/>
      </c>
      <c r="J3684" s="183">
        <v>0</v>
      </c>
      <c r="K3684" s="183">
        <v>0</v>
      </c>
      <c r="L3684" s="183">
        <v>0</v>
      </c>
      <c r="M3684" s="183">
        <v>0</v>
      </c>
      <c r="N3684" s="183">
        <v>0</v>
      </c>
      <c r="O3684" s="183">
        <v>0</v>
      </c>
      <c r="P3684" s="183">
        <v>0</v>
      </c>
      <c r="Q3684" s="183">
        <v>0</v>
      </c>
      <c r="R3684" s="183">
        <v>0</v>
      </c>
      <c r="S3684" s="183">
        <v>0</v>
      </c>
      <c r="T3684" s="183">
        <v>0</v>
      </c>
      <c r="U3684" s="183">
        <v>0</v>
      </c>
      <c r="V3684" s="183">
        <v>0</v>
      </c>
      <c r="W3684" s="183">
        <v>0</v>
      </c>
      <c r="X3684" s="183">
        <v>0</v>
      </c>
      <c r="Y3684" s="183">
        <v>0</v>
      </c>
    </row>
    <row r="3685" spans="1:25" x14ac:dyDescent="0.2">
      <c r="A3685" s="184">
        <v>12724025</v>
      </c>
      <c r="B3685" s="183" t="str">
        <f>[1]店マスタ!B3684</f>
        <v>アカシヤ電器店</v>
      </c>
      <c r="C3685" s="183">
        <v>2.5</v>
      </c>
      <c r="D3685" s="183">
        <v>2.5</v>
      </c>
      <c r="E3685" s="183" t="str">
        <f>_xlfn.XLOOKUP(A3685,[2]Sheet1!$R:$R,[2]Sheet1!$AB:$AB,"",0)</f>
        <v/>
      </c>
      <c r="F3685" s="183" t="str">
        <f>_xlfn.XLOOKUP($A3685,[3]【2026年03月度_全社】RFM客層一覧表データ!$A:$A,[3]【2026年03月度_全社】RFM客層一覧表データ!C:C,"",0)</f>
        <v/>
      </c>
      <c r="G3685" s="183" t="str">
        <f>_xlfn.XLOOKUP($A3685,[3]【2026年03月度_全社】RFM客層一覧表データ!$A:$A,[3]【2026年03月度_全社】RFM客層一覧表データ!D:D,"",0)</f>
        <v/>
      </c>
      <c r="H3685" s="183" t="str">
        <f>_xlfn.XLOOKUP($A3685,[3]【2026年03月度_全社】RFM客層一覧表データ!$A:$A,[3]【2026年03月度_全社】RFM客層一覧表データ!E:E,"",0)</f>
        <v/>
      </c>
      <c r="I3685" s="183" t="str">
        <f>_xlfn.XLOOKUP($A3685,[3]【2026年03月度_全社】RFM客層一覧表データ!$A:$A,[3]【2026年03月度_全社】RFM客層一覧表データ!F:F,"",0)</f>
        <v/>
      </c>
      <c r="J3685" s="183">
        <v>0</v>
      </c>
      <c r="K3685" s="183">
        <v>0</v>
      </c>
      <c r="L3685" s="183">
        <v>0</v>
      </c>
      <c r="M3685" s="183">
        <v>0</v>
      </c>
      <c r="N3685" s="183">
        <v>0</v>
      </c>
      <c r="O3685" s="183">
        <v>0</v>
      </c>
      <c r="P3685" s="183">
        <v>0</v>
      </c>
      <c r="Q3685" s="183">
        <v>0</v>
      </c>
      <c r="R3685" s="183">
        <v>0</v>
      </c>
      <c r="S3685" s="183">
        <v>0</v>
      </c>
      <c r="T3685" s="183">
        <v>0</v>
      </c>
      <c r="U3685" s="183">
        <v>0</v>
      </c>
      <c r="V3685" s="183">
        <v>0</v>
      </c>
      <c r="W3685" s="183">
        <v>0</v>
      </c>
      <c r="X3685" s="183">
        <v>0</v>
      </c>
      <c r="Y3685" s="183">
        <v>0</v>
      </c>
    </row>
    <row r="3686" spans="1:25" x14ac:dyDescent="0.2">
      <c r="A3686" s="184">
        <v>12724037</v>
      </c>
      <c r="B3686" s="183" t="str">
        <f>[1]店マスタ!B3685</f>
        <v>有限会社　今津菊池電気商会</v>
      </c>
      <c r="C3686" s="183">
        <v>1.5</v>
      </c>
      <c r="D3686" s="183">
        <v>1.5</v>
      </c>
      <c r="E3686" s="183">
        <f>_xlfn.XLOOKUP(A3686,[2]Sheet1!$R:$R,[2]Sheet1!$AB:$AB,"",0)</f>
        <v>1.5</v>
      </c>
      <c r="F3686" s="183">
        <f>_xlfn.XLOOKUP($A3686,[3]【2026年03月度_全社】RFM客層一覧表データ!$A:$A,[3]【2026年03月度_全社】RFM客層一覧表データ!C:C,"",0)</f>
        <v>522</v>
      </c>
      <c r="G3686" s="183">
        <f>_xlfn.XLOOKUP($A3686,[3]【2026年03月度_全社】RFM客層一覧表データ!$A:$A,[3]【2026年03月度_全社】RFM客層一覧表データ!D:D,"",0)</f>
        <v>199</v>
      </c>
      <c r="H3686" s="183">
        <f>_xlfn.XLOOKUP($A3686,[3]【2026年03月度_全社】RFM客層一覧表データ!$A:$A,[3]【2026年03月度_全社】RFM客層一覧表データ!E:E,"",0)</f>
        <v>316</v>
      </c>
      <c r="I3686" s="183">
        <f>_xlfn.XLOOKUP($A3686,[3]【2026年03月度_全社】RFM客層一覧表データ!$A:$A,[3]【2026年03月度_全社】RFM客層一覧表データ!F:F,"",0)</f>
        <v>14</v>
      </c>
      <c r="J3686" s="183">
        <v>567</v>
      </c>
      <c r="K3686" s="183">
        <v>228</v>
      </c>
      <c r="L3686" s="183">
        <v>326</v>
      </c>
      <c r="M3686" s="183">
        <v>17</v>
      </c>
      <c r="N3686" s="183">
        <v>611</v>
      </c>
      <c r="O3686" s="183">
        <v>238</v>
      </c>
      <c r="P3686" s="183">
        <v>334</v>
      </c>
      <c r="Q3686" s="183">
        <v>25</v>
      </c>
      <c r="R3686" s="183">
        <v>664</v>
      </c>
      <c r="S3686" s="183">
        <v>273</v>
      </c>
      <c r="T3686" s="183">
        <v>334</v>
      </c>
      <c r="U3686" s="183">
        <v>31</v>
      </c>
      <c r="V3686" s="183">
        <v>702</v>
      </c>
      <c r="W3686" s="183">
        <v>262</v>
      </c>
      <c r="X3686" s="183">
        <v>344</v>
      </c>
      <c r="Y3686" s="183">
        <v>24</v>
      </c>
    </row>
    <row r="3687" spans="1:25" x14ac:dyDescent="0.2">
      <c r="A3687" s="184">
        <v>12724055</v>
      </c>
      <c r="B3687" s="183" t="str">
        <f>[1]店マスタ!B3686</f>
        <v>やぎでんき</v>
      </c>
      <c r="C3687" s="183">
        <v>1.5</v>
      </c>
      <c r="D3687" s="183">
        <v>1.5</v>
      </c>
      <c r="E3687" s="183" t="str">
        <f>_xlfn.XLOOKUP(A3687,[2]Sheet1!$R:$R,[2]Sheet1!$AB:$AB,"",0)</f>
        <v/>
      </c>
      <c r="F3687" s="183" t="str">
        <f>_xlfn.XLOOKUP($A3687,[3]【2026年03月度_全社】RFM客層一覧表データ!$A:$A,[3]【2026年03月度_全社】RFM客層一覧表データ!C:C,"",0)</f>
        <v/>
      </c>
      <c r="G3687" s="183" t="str">
        <f>_xlfn.XLOOKUP($A3687,[3]【2026年03月度_全社】RFM客層一覧表データ!$A:$A,[3]【2026年03月度_全社】RFM客層一覧表データ!D:D,"",0)</f>
        <v/>
      </c>
      <c r="H3687" s="183" t="str">
        <f>_xlfn.XLOOKUP($A3687,[3]【2026年03月度_全社】RFM客層一覧表データ!$A:$A,[3]【2026年03月度_全社】RFM客層一覧表データ!E:E,"",0)</f>
        <v/>
      </c>
      <c r="I3687" s="183" t="str">
        <f>_xlfn.XLOOKUP($A3687,[3]【2026年03月度_全社】RFM客層一覧表データ!$A:$A,[3]【2026年03月度_全社】RFM客層一覧表データ!F:F,"",0)</f>
        <v/>
      </c>
      <c r="J3687" s="183">
        <v>0</v>
      </c>
      <c r="K3687" s="183">
        <v>0</v>
      </c>
      <c r="L3687" s="183">
        <v>0</v>
      </c>
      <c r="M3687" s="183">
        <v>0</v>
      </c>
      <c r="N3687" s="183">
        <v>0</v>
      </c>
      <c r="O3687" s="183">
        <v>0</v>
      </c>
      <c r="P3687" s="183">
        <v>0</v>
      </c>
      <c r="Q3687" s="183">
        <v>0</v>
      </c>
      <c r="R3687" s="183">
        <v>0</v>
      </c>
      <c r="S3687" s="183">
        <v>0</v>
      </c>
      <c r="T3687" s="183">
        <v>0</v>
      </c>
      <c r="U3687" s="183">
        <v>0</v>
      </c>
      <c r="V3687" s="183">
        <v>0</v>
      </c>
      <c r="W3687" s="183">
        <v>0</v>
      </c>
      <c r="X3687" s="183">
        <v>0</v>
      </c>
      <c r="Y3687" s="183">
        <v>0</v>
      </c>
    </row>
    <row r="3688" spans="1:25" x14ac:dyDescent="0.2">
      <c r="A3688" s="184">
        <v>12724057</v>
      </c>
      <c r="B3688" s="183" t="str">
        <f>[1]店マスタ!B3687</f>
        <v>電化のカワムラ　仁川店</v>
      </c>
      <c r="C3688" s="183">
        <v>1.5</v>
      </c>
      <c r="D3688" s="183">
        <v>1.5</v>
      </c>
      <c r="E3688" s="183">
        <f>_xlfn.XLOOKUP(A3688,[2]Sheet1!$R:$R,[2]Sheet1!$AB:$AB,"",0)</f>
        <v>1.5</v>
      </c>
      <c r="F3688" s="183">
        <f>_xlfn.XLOOKUP($A3688,[3]【2026年03月度_全社】RFM客層一覧表データ!$A:$A,[3]【2026年03月度_全社】RFM客層一覧表データ!C:C,"",0)</f>
        <v>0</v>
      </c>
      <c r="G3688" s="183">
        <f>_xlfn.XLOOKUP($A3688,[3]【2026年03月度_全社】RFM客層一覧表データ!$A:$A,[3]【2026年03月度_全社】RFM客層一覧表データ!D:D,"",0)</f>
        <v>0</v>
      </c>
      <c r="H3688" s="183">
        <f>_xlfn.XLOOKUP($A3688,[3]【2026年03月度_全社】RFM客層一覧表データ!$A:$A,[3]【2026年03月度_全社】RFM客層一覧表データ!E:E,"",0)</f>
        <v>0</v>
      </c>
      <c r="I3688" s="183">
        <f>_xlfn.XLOOKUP($A3688,[3]【2026年03月度_全社】RFM客層一覧表データ!$A:$A,[3]【2026年03月度_全社】RFM客層一覧表データ!F:F,"",0)</f>
        <v>0</v>
      </c>
      <c r="J3688" s="183">
        <v>0</v>
      </c>
      <c r="K3688" s="183">
        <v>0</v>
      </c>
      <c r="L3688" s="183">
        <v>0</v>
      </c>
      <c r="M3688" s="183">
        <v>0</v>
      </c>
      <c r="N3688" s="183">
        <v>0</v>
      </c>
      <c r="O3688" s="183">
        <v>0</v>
      </c>
      <c r="P3688" s="183">
        <v>0</v>
      </c>
      <c r="Q3688" s="183">
        <v>0</v>
      </c>
      <c r="R3688" s="183">
        <v>0</v>
      </c>
      <c r="S3688" s="183">
        <v>0</v>
      </c>
      <c r="T3688" s="183">
        <v>0</v>
      </c>
      <c r="U3688" s="183">
        <v>0</v>
      </c>
      <c r="V3688" s="183">
        <v>0</v>
      </c>
      <c r="W3688" s="183">
        <v>0</v>
      </c>
      <c r="X3688" s="183">
        <v>0</v>
      </c>
      <c r="Y3688" s="183">
        <v>0</v>
      </c>
    </row>
    <row r="3689" spans="1:25" x14ac:dyDescent="0.2">
      <c r="A3689" s="184">
        <v>12724062</v>
      </c>
      <c r="B3689" s="183" t="str">
        <f>[1]店マスタ!B3688</f>
        <v>パナ電器</v>
      </c>
      <c r="C3689" s="183">
        <v>2.5</v>
      </c>
      <c r="D3689" s="183">
        <v>2.5</v>
      </c>
      <c r="E3689" s="183" t="str">
        <f>_xlfn.XLOOKUP(A3689,[2]Sheet1!$R:$R,[2]Sheet1!$AB:$AB,"",0)</f>
        <v/>
      </c>
      <c r="F3689" s="183">
        <f>_xlfn.XLOOKUP($A3689,[3]【2026年03月度_全社】RFM客層一覧表データ!$A:$A,[3]【2026年03月度_全社】RFM客層一覧表データ!C:C,"",0)</f>
        <v>339</v>
      </c>
      <c r="G3689" s="183">
        <f>_xlfn.XLOOKUP($A3689,[3]【2026年03月度_全社】RFM客層一覧表データ!$A:$A,[3]【2026年03月度_全社】RFM客層一覧表データ!D:D,"",0)</f>
        <v>156</v>
      </c>
      <c r="H3689" s="183">
        <f>_xlfn.XLOOKUP($A3689,[3]【2026年03月度_全社】RFM客層一覧表データ!$A:$A,[3]【2026年03月度_全社】RFM客層一覧表データ!E:E,"",0)</f>
        <v>184</v>
      </c>
      <c r="I3689" s="183">
        <f>_xlfn.XLOOKUP($A3689,[3]【2026年03月度_全社】RFM客層一覧表データ!$A:$A,[3]【2026年03月度_全社】RFM客層一覧表データ!F:F,"",0)</f>
        <v>19</v>
      </c>
      <c r="J3689" s="183">
        <v>340</v>
      </c>
      <c r="K3689" s="183">
        <v>175</v>
      </c>
      <c r="L3689" s="183">
        <v>196</v>
      </c>
      <c r="M3689" s="183">
        <v>26</v>
      </c>
      <c r="N3689" s="183">
        <v>332</v>
      </c>
      <c r="O3689" s="183">
        <v>158</v>
      </c>
      <c r="P3689" s="183">
        <v>199</v>
      </c>
      <c r="Q3689" s="183">
        <v>19</v>
      </c>
      <c r="R3689" s="183">
        <v>327</v>
      </c>
      <c r="S3689" s="183">
        <v>174</v>
      </c>
      <c r="T3689" s="183">
        <v>198</v>
      </c>
      <c r="U3689" s="183">
        <v>23</v>
      </c>
      <c r="V3689" s="183">
        <v>290</v>
      </c>
      <c r="W3689" s="183">
        <v>170</v>
      </c>
      <c r="X3689" s="183">
        <v>194</v>
      </c>
      <c r="Y3689" s="183">
        <v>16</v>
      </c>
    </row>
    <row r="3690" spans="1:25" x14ac:dyDescent="0.2">
      <c r="A3690" s="184">
        <v>12724063</v>
      </c>
      <c r="B3690" s="183" t="str">
        <f>[1]店マスタ!B3689</f>
        <v>（株）梅基電気商会</v>
      </c>
      <c r="C3690" s="183">
        <v>2</v>
      </c>
      <c r="D3690" s="183">
        <v>1.5</v>
      </c>
      <c r="E3690" s="183" t="str">
        <f>_xlfn.XLOOKUP(A3690,[2]Sheet1!$R:$R,[2]Sheet1!$AB:$AB,"",0)</f>
        <v/>
      </c>
      <c r="F3690" s="183" t="str">
        <f>_xlfn.XLOOKUP($A3690,[3]【2026年03月度_全社】RFM客層一覧表データ!$A:$A,[3]【2026年03月度_全社】RFM客層一覧表データ!C:C,"",0)</f>
        <v/>
      </c>
      <c r="G3690" s="183" t="str">
        <f>_xlfn.XLOOKUP($A3690,[3]【2026年03月度_全社】RFM客層一覧表データ!$A:$A,[3]【2026年03月度_全社】RFM客層一覧表データ!D:D,"",0)</f>
        <v/>
      </c>
      <c r="H3690" s="183" t="str">
        <f>_xlfn.XLOOKUP($A3690,[3]【2026年03月度_全社】RFM客層一覧表データ!$A:$A,[3]【2026年03月度_全社】RFM客層一覧表データ!E:E,"",0)</f>
        <v/>
      </c>
      <c r="I3690" s="183" t="str">
        <f>_xlfn.XLOOKUP($A3690,[3]【2026年03月度_全社】RFM客層一覧表データ!$A:$A,[3]【2026年03月度_全社】RFM客層一覧表データ!F:F,"",0)</f>
        <v/>
      </c>
      <c r="J3690" s="183">
        <v>0</v>
      </c>
      <c r="K3690" s="183">
        <v>0</v>
      </c>
      <c r="L3690" s="183">
        <v>0</v>
      </c>
      <c r="M3690" s="183">
        <v>0</v>
      </c>
      <c r="N3690" s="183">
        <v>0</v>
      </c>
      <c r="O3690" s="183">
        <v>0</v>
      </c>
      <c r="P3690" s="183">
        <v>0</v>
      </c>
      <c r="Q3690" s="183">
        <v>0</v>
      </c>
      <c r="R3690" s="183">
        <v>0</v>
      </c>
      <c r="S3690" s="183">
        <v>0</v>
      </c>
      <c r="T3690" s="183">
        <v>0</v>
      </c>
      <c r="U3690" s="183">
        <v>0</v>
      </c>
      <c r="V3690" s="183">
        <v>0</v>
      </c>
      <c r="W3690" s="183">
        <v>0</v>
      </c>
      <c r="X3690" s="183">
        <v>0</v>
      </c>
      <c r="Y3690" s="183">
        <v>0</v>
      </c>
    </row>
    <row r="3691" spans="1:25" x14ac:dyDescent="0.2">
      <c r="A3691" s="184">
        <v>12724075</v>
      </c>
      <c r="B3691" s="183" t="str">
        <f>[1]店マスタ!B3690</f>
        <v>八木電気　北口店</v>
      </c>
      <c r="C3691" s="183">
        <v>1</v>
      </c>
      <c r="D3691" s="183">
        <v>1</v>
      </c>
      <c r="E3691" s="183" t="str">
        <f>_xlfn.XLOOKUP(A3691,[2]Sheet1!$R:$R,[2]Sheet1!$AB:$AB,"",0)</f>
        <v/>
      </c>
      <c r="F3691" s="183">
        <f>_xlfn.XLOOKUP($A3691,[3]【2026年03月度_全社】RFM客層一覧表データ!$A:$A,[3]【2026年03月度_全社】RFM客層一覧表データ!C:C,"",0)</f>
        <v>187</v>
      </c>
      <c r="G3691" s="183">
        <f>_xlfn.XLOOKUP($A3691,[3]【2026年03月度_全社】RFM客層一覧表データ!$A:$A,[3]【2026年03月度_全社】RFM客層一覧表データ!D:D,"",0)</f>
        <v>63</v>
      </c>
      <c r="H3691" s="183">
        <f>_xlfn.XLOOKUP($A3691,[3]【2026年03月度_全社】RFM客層一覧表データ!$A:$A,[3]【2026年03月度_全社】RFM客層一覧表データ!E:E,"",0)</f>
        <v>65</v>
      </c>
      <c r="I3691" s="183">
        <f>_xlfn.XLOOKUP($A3691,[3]【2026年03月度_全社】RFM客層一覧表データ!$A:$A,[3]【2026年03月度_全社】RFM客層一覧表データ!F:F,"",0)</f>
        <v>14</v>
      </c>
      <c r="J3691" s="183">
        <v>197</v>
      </c>
      <c r="K3691" s="183">
        <v>64</v>
      </c>
      <c r="L3691" s="183">
        <v>71</v>
      </c>
      <c r="M3691" s="183">
        <v>14</v>
      </c>
      <c r="N3691" s="183">
        <v>209</v>
      </c>
      <c r="O3691" s="183">
        <v>67</v>
      </c>
      <c r="P3691" s="183">
        <v>70</v>
      </c>
      <c r="Q3691" s="183">
        <v>16</v>
      </c>
      <c r="R3691" s="183">
        <v>213</v>
      </c>
      <c r="S3691" s="183">
        <v>68</v>
      </c>
      <c r="T3691" s="183">
        <v>81</v>
      </c>
      <c r="U3691" s="183">
        <v>13</v>
      </c>
      <c r="V3691" s="183">
        <v>223</v>
      </c>
      <c r="W3691" s="183">
        <v>86</v>
      </c>
      <c r="X3691" s="183">
        <v>89</v>
      </c>
      <c r="Y3691" s="183">
        <v>24</v>
      </c>
    </row>
    <row r="3692" spans="1:25" x14ac:dyDescent="0.2">
      <c r="A3692" s="184">
        <v>12724102</v>
      </c>
      <c r="B3692" s="183" t="str">
        <f>[1]店マスタ!B3691</f>
        <v>株式会社　浜甲デンキ</v>
      </c>
      <c r="C3692" s="183">
        <v>2.5</v>
      </c>
      <c r="D3692" s="183">
        <v>2.5</v>
      </c>
      <c r="E3692" s="183">
        <f>_xlfn.XLOOKUP(A3692,[2]Sheet1!$R:$R,[2]Sheet1!$AB:$AB,"",0)</f>
        <v>2.5</v>
      </c>
      <c r="F3692" s="183">
        <f>_xlfn.XLOOKUP($A3692,[3]【2026年03月度_全社】RFM客層一覧表データ!$A:$A,[3]【2026年03月度_全社】RFM客層一覧表データ!C:C,"",0)</f>
        <v>519</v>
      </c>
      <c r="G3692" s="183">
        <f>_xlfn.XLOOKUP($A3692,[3]【2026年03月度_全社】RFM客層一覧表データ!$A:$A,[3]【2026年03月度_全社】RFM客層一覧表データ!D:D,"",0)</f>
        <v>158</v>
      </c>
      <c r="H3692" s="183">
        <f>_xlfn.XLOOKUP($A3692,[3]【2026年03月度_全社】RFM客層一覧表データ!$A:$A,[3]【2026年03月度_全社】RFM客層一覧表データ!E:E,"",0)</f>
        <v>204</v>
      </c>
      <c r="I3692" s="183">
        <f>_xlfn.XLOOKUP($A3692,[3]【2026年03月度_全社】RFM客層一覧表データ!$A:$A,[3]【2026年03月度_全社】RFM客層一覧表データ!F:F,"",0)</f>
        <v>25</v>
      </c>
      <c r="J3692" s="183">
        <v>526</v>
      </c>
      <c r="K3692" s="183">
        <v>171</v>
      </c>
      <c r="L3692" s="183">
        <v>224</v>
      </c>
      <c r="M3692" s="183">
        <v>26</v>
      </c>
      <c r="N3692" s="183">
        <v>537</v>
      </c>
      <c r="O3692" s="183">
        <v>173</v>
      </c>
      <c r="P3692" s="183">
        <v>214</v>
      </c>
      <c r="Q3692" s="183">
        <v>28</v>
      </c>
      <c r="R3692" s="183">
        <v>654</v>
      </c>
      <c r="S3692" s="183">
        <v>219</v>
      </c>
      <c r="T3692" s="183">
        <v>239</v>
      </c>
      <c r="U3692" s="183">
        <v>29</v>
      </c>
      <c r="V3692" s="183">
        <v>681</v>
      </c>
      <c r="W3692" s="183">
        <v>207</v>
      </c>
      <c r="X3692" s="183">
        <v>231</v>
      </c>
      <c r="Y3692" s="183">
        <v>27</v>
      </c>
    </row>
    <row r="3693" spans="1:25" x14ac:dyDescent="0.2">
      <c r="A3693" s="184">
        <v>12724110</v>
      </c>
      <c r="B3693" s="183" t="str">
        <f>[1]店マスタ!B3692</f>
        <v>三起電器　株式会社</v>
      </c>
      <c r="C3693" s="183">
        <v>2.5</v>
      </c>
      <c r="D3693" s="183">
        <v>2.5</v>
      </c>
      <c r="E3693" s="183">
        <f>_xlfn.XLOOKUP(A3693,[2]Sheet1!$R:$R,[2]Sheet1!$AB:$AB,"",0)</f>
        <v>3.5</v>
      </c>
      <c r="F3693" s="183">
        <f>_xlfn.XLOOKUP($A3693,[3]【2026年03月度_全社】RFM客層一覧表データ!$A:$A,[3]【2026年03月度_全社】RFM客層一覧表データ!C:C,"",0)</f>
        <v>976</v>
      </c>
      <c r="G3693" s="183">
        <f>_xlfn.XLOOKUP($A3693,[3]【2026年03月度_全社】RFM客層一覧表データ!$A:$A,[3]【2026年03月度_全社】RFM客層一覧表データ!D:D,"",0)</f>
        <v>449</v>
      </c>
      <c r="H3693" s="183">
        <f>_xlfn.XLOOKUP($A3693,[3]【2026年03月度_全社】RFM客層一覧表データ!$A:$A,[3]【2026年03月度_全社】RFM客層一覧表データ!E:E,"",0)</f>
        <v>489</v>
      </c>
      <c r="I3693" s="183">
        <f>_xlfn.XLOOKUP($A3693,[3]【2026年03月度_全社】RFM客層一覧表データ!$A:$A,[3]【2026年03月度_全社】RFM客層一覧表データ!F:F,"",0)</f>
        <v>74</v>
      </c>
      <c r="J3693" s="183">
        <v>984</v>
      </c>
      <c r="K3693" s="183">
        <v>428</v>
      </c>
      <c r="L3693" s="183">
        <v>510</v>
      </c>
      <c r="M3693" s="183">
        <v>73</v>
      </c>
      <c r="N3693" s="183">
        <v>974</v>
      </c>
      <c r="O3693" s="183">
        <v>440</v>
      </c>
      <c r="P3693" s="183">
        <v>509</v>
      </c>
      <c r="Q3693" s="183">
        <v>68</v>
      </c>
      <c r="R3693" s="183">
        <v>955</v>
      </c>
      <c r="S3693" s="183">
        <v>465</v>
      </c>
      <c r="T3693" s="183">
        <v>510</v>
      </c>
      <c r="U3693" s="183">
        <v>63</v>
      </c>
      <c r="V3693" s="183">
        <v>953</v>
      </c>
      <c r="W3693" s="183">
        <v>475</v>
      </c>
      <c r="X3693" s="183">
        <v>509</v>
      </c>
      <c r="Y3693" s="183">
        <v>69</v>
      </c>
    </row>
    <row r="3694" spans="1:25" x14ac:dyDescent="0.2">
      <c r="A3694" s="184">
        <v>12724139</v>
      </c>
      <c r="B3694" s="183" t="str">
        <f>[1]店マスタ!B3693</f>
        <v>株式会社ナルオ電化センター</v>
      </c>
      <c r="C3694" s="183">
        <v>2</v>
      </c>
      <c r="D3694" s="183">
        <v>2</v>
      </c>
      <c r="E3694" s="183">
        <f>_xlfn.XLOOKUP(A3694,[2]Sheet1!$R:$R,[2]Sheet1!$AB:$AB,"",0)</f>
        <v>2.5</v>
      </c>
      <c r="F3694" s="183">
        <f>_xlfn.XLOOKUP($A3694,[3]【2026年03月度_全社】RFM客層一覧表データ!$A:$A,[3]【2026年03月度_全社】RFM客層一覧表データ!C:C,"",0)</f>
        <v>401</v>
      </c>
      <c r="G3694" s="183">
        <f>_xlfn.XLOOKUP($A3694,[3]【2026年03月度_全社】RFM客層一覧表データ!$A:$A,[3]【2026年03月度_全社】RFM客層一覧表データ!D:D,"",0)</f>
        <v>198</v>
      </c>
      <c r="H3694" s="183">
        <f>_xlfn.XLOOKUP($A3694,[3]【2026年03月度_全社】RFM客層一覧表データ!$A:$A,[3]【2026年03月度_全社】RFM客層一覧表データ!E:E,"",0)</f>
        <v>204</v>
      </c>
      <c r="I3694" s="183">
        <f>_xlfn.XLOOKUP($A3694,[3]【2026年03月度_全社】RFM客層一覧表データ!$A:$A,[3]【2026年03月度_全社】RFM客層一覧表データ!F:F,"",0)</f>
        <v>35</v>
      </c>
      <c r="J3694" s="183">
        <v>393</v>
      </c>
      <c r="K3694" s="183">
        <v>197</v>
      </c>
      <c r="L3694" s="183">
        <v>197</v>
      </c>
      <c r="M3694" s="183">
        <v>23</v>
      </c>
      <c r="N3694" s="183">
        <v>395</v>
      </c>
      <c r="O3694" s="183">
        <v>192</v>
      </c>
      <c r="P3694" s="183">
        <v>194</v>
      </c>
      <c r="Q3694" s="183">
        <v>27</v>
      </c>
      <c r="R3694" s="183">
        <v>411</v>
      </c>
      <c r="S3694" s="183">
        <v>199</v>
      </c>
      <c r="T3694" s="183">
        <v>199</v>
      </c>
      <c r="U3694" s="183">
        <v>27</v>
      </c>
      <c r="V3694" s="183">
        <v>428</v>
      </c>
      <c r="W3694" s="183">
        <v>209</v>
      </c>
      <c r="X3694" s="183">
        <v>212</v>
      </c>
      <c r="Y3694" s="183">
        <v>29</v>
      </c>
    </row>
    <row r="3695" spans="1:25" x14ac:dyDescent="0.2">
      <c r="A3695" s="184">
        <v>12724148</v>
      </c>
      <c r="B3695" s="183" t="str">
        <f>[1]店マスタ!B3694</f>
        <v>有限会社　フカダ電器</v>
      </c>
      <c r="C3695" s="183">
        <v>2</v>
      </c>
      <c r="D3695" s="183">
        <v>2</v>
      </c>
      <c r="E3695" s="183">
        <f>_xlfn.XLOOKUP(A3695,[2]Sheet1!$R:$R,[2]Sheet1!$AB:$AB,"",0)</f>
        <v>2.5</v>
      </c>
      <c r="F3695" s="183">
        <f>_xlfn.XLOOKUP($A3695,[3]【2026年03月度_全社】RFM客層一覧表データ!$A:$A,[3]【2026年03月度_全社】RFM客層一覧表データ!C:C,"",0)</f>
        <v>271</v>
      </c>
      <c r="G3695" s="183">
        <f>_xlfn.XLOOKUP($A3695,[3]【2026年03月度_全社】RFM客層一覧表データ!$A:$A,[3]【2026年03月度_全社】RFM客層一覧表データ!D:D,"",0)</f>
        <v>138</v>
      </c>
      <c r="H3695" s="183">
        <f>_xlfn.XLOOKUP($A3695,[3]【2026年03月度_全社】RFM客層一覧表データ!$A:$A,[3]【2026年03月度_全社】RFM客層一覧表データ!E:E,"",0)</f>
        <v>152</v>
      </c>
      <c r="I3695" s="183">
        <f>_xlfn.XLOOKUP($A3695,[3]【2026年03月度_全社】RFM客層一覧表データ!$A:$A,[3]【2026年03月度_全社】RFM客層一覧表データ!F:F,"",0)</f>
        <v>29</v>
      </c>
      <c r="J3695" s="183">
        <v>286</v>
      </c>
      <c r="K3695" s="183">
        <v>122</v>
      </c>
      <c r="L3695" s="183">
        <v>157</v>
      </c>
      <c r="M3695" s="183">
        <v>16</v>
      </c>
      <c r="N3695" s="183">
        <v>311</v>
      </c>
      <c r="O3695" s="183">
        <v>134</v>
      </c>
      <c r="P3695" s="183">
        <v>169</v>
      </c>
      <c r="Q3695" s="183">
        <v>20</v>
      </c>
      <c r="R3695" s="183">
        <v>326</v>
      </c>
      <c r="S3695" s="183">
        <v>138</v>
      </c>
      <c r="T3695" s="183">
        <v>184</v>
      </c>
      <c r="U3695" s="183">
        <v>17</v>
      </c>
      <c r="V3695" s="183">
        <v>339</v>
      </c>
      <c r="W3695" s="183">
        <v>150</v>
      </c>
      <c r="X3695" s="183">
        <v>179</v>
      </c>
      <c r="Y3695" s="183">
        <v>21</v>
      </c>
    </row>
    <row r="3696" spans="1:25" x14ac:dyDescent="0.2">
      <c r="A3696" s="184">
        <v>12724153</v>
      </c>
      <c r="B3696" s="183" t="str">
        <f>[1]店マスタ!B3695</f>
        <v>ワカサ電化　西宮店</v>
      </c>
      <c r="C3696" s="183">
        <v>2.5</v>
      </c>
      <c r="D3696" s="183">
        <v>2.5</v>
      </c>
      <c r="E3696" s="183" t="str">
        <f>_xlfn.XLOOKUP(A3696,[2]Sheet1!$R:$R,[2]Sheet1!$AB:$AB,"",0)</f>
        <v/>
      </c>
      <c r="F3696" s="183" t="str">
        <f>_xlfn.XLOOKUP($A3696,[3]【2026年03月度_全社】RFM客層一覧表データ!$A:$A,[3]【2026年03月度_全社】RFM客層一覧表データ!C:C,"",0)</f>
        <v/>
      </c>
      <c r="G3696" s="183" t="str">
        <f>_xlfn.XLOOKUP($A3696,[3]【2026年03月度_全社】RFM客層一覧表データ!$A:$A,[3]【2026年03月度_全社】RFM客層一覧表データ!D:D,"",0)</f>
        <v/>
      </c>
      <c r="H3696" s="183" t="str">
        <f>_xlfn.XLOOKUP($A3696,[3]【2026年03月度_全社】RFM客層一覧表データ!$A:$A,[3]【2026年03月度_全社】RFM客層一覧表データ!E:E,"",0)</f>
        <v/>
      </c>
      <c r="I3696" s="183" t="str">
        <f>_xlfn.XLOOKUP($A3696,[3]【2026年03月度_全社】RFM客層一覧表データ!$A:$A,[3]【2026年03月度_全社】RFM客層一覧表データ!F:F,"",0)</f>
        <v/>
      </c>
      <c r="J3696" s="183">
        <v>0</v>
      </c>
      <c r="K3696" s="183">
        <v>0</v>
      </c>
      <c r="L3696" s="183">
        <v>0</v>
      </c>
      <c r="M3696" s="183">
        <v>0</v>
      </c>
      <c r="N3696" s="183">
        <v>0</v>
      </c>
      <c r="O3696" s="183">
        <v>0</v>
      </c>
      <c r="P3696" s="183">
        <v>0</v>
      </c>
      <c r="Q3696" s="183">
        <v>0</v>
      </c>
      <c r="R3696" s="183">
        <v>0</v>
      </c>
      <c r="S3696" s="183">
        <v>0</v>
      </c>
      <c r="T3696" s="183">
        <v>0</v>
      </c>
      <c r="U3696" s="183">
        <v>0</v>
      </c>
      <c r="V3696" s="183">
        <v>0</v>
      </c>
      <c r="W3696" s="183">
        <v>0</v>
      </c>
      <c r="X3696" s="183">
        <v>0</v>
      </c>
      <c r="Y3696" s="183">
        <v>0</v>
      </c>
    </row>
    <row r="3697" spans="1:25" x14ac:dyDescent="0.2">
      <c r="A3697" s="184">
        <v>12724157</v>
      </c>
      <c r="B3697" s="183" t="str">
        <f>[1]店マスタ!B3696</f>
        <v>びーんず株式会社</v>
      </c>
      <c r="C3697" s="183">
        <v>4.5</v>
      </c>
      <c r="D3697" s="183">
        <v>3.5</v>
      </c>
      <c r="E3697" s="183" t="str">
        <f>_xlfn.XLOOKUP(A3697,[2]Sheet1!$R:$R,[2]Sheet1!$AB:$AB,"",0)</f>
        <v/>
      </c>
      <c r="F3697" s="183">
        <f>_xlfn.XLOOKUP($A3697,[3]【2026年03月度_全社】RFM客層一覧表データ!$A:$A,[3]【2026年03月度_全社】RFM客層一覧表データ!C:C,"",0)</f>
        <v>808</v>
      </c>
      <c r="G3697" s="183">
        <f>_xlfn.XLOOKUP($A3697,[3]【2026年03月度_全社】RFM客層一覧表データ!$A:$A,[3]【2026年03月度_全社】RFM客層一覧表データ!D:D,"",0)</f>
        <v>239</v>
      </c>
      <c r="H3697" s="183">
        <f>_xlfn.XLOOKUP($A3697,[3]【2026年03月度_全社】RFM客層一覧表データ!$A:$A,[3]【2026年03月度_全社】RFM客層一覧表データ!E:E,"",0)</f>
        <v>373</v>
      </c>
      <c r="I3697" s="183">
        <f>_xlfn.XLOOKUP($A3697,[3]【2026年03月度_全社】RFM客層一覧表データ!$A:$A,[3]【2026年03月度_全社】RFM客層一覧表データ!F:F,"",0)</f>
        <v>37</v>
      </c>
      <c r="J3697" s="183">
        <v>881</v>
      </c>
      <c r="K3697" s="183">
        <v>351</v>
      </c>
      <c r="L3697" s="183">
        <v>399</v>
      </c>
      <c r="M3697" s="183">
        <v>62</v>
      </c>
      <c r="N3697" s="183">
        <v>898</v>
      </c>
      <c r="O3697" s="183">
        <v>349</v>
      </c>
      <c r="P3697" s="183">
        <v>411</v>
      </c>
      <c r="Q3697" s="183">
        <v>52</v>
      </c>
      <c r="R3697" s="183">
        <v>950</v>
      </c>
      <c r="S3697" s="183">
        <v>343</v>
      </c>
      <c r="T3697" s="183">
        <v>423</v>
      </c>
      <c r="U3697" s="183">
        <v>46</v>
      </c>
      <c r="V3697" s="183">
        <v>1032</v>
      </c>
      <c r="W3697" s="183">
        <v>362</v>
      </c>
      <c r="X3697" s="183">
        <v>441</v>
      </c>
      <c r="Y3697" s="183">
        <v>55</v>
      </c>
    </row>
    <row r="3698" spans="1:25" x14ac:dyDescent="0.2">
      <c r="A3698" s="184">
        <v>12724185</v>
      </c>
      <c r="B3698" s="183" t="str">
        <f>[1]店マスタ!B3697</f>
        <v>フジ電化</v>
      </c>
      <c r="C3698" s="183">
        <v>1.5</v>
      </c>
      <c r="D3698" s="183">
        <v>1.5</v>
      </c>
      <c r="E3698" s="183">
        <f>_xlfn.XLOOKUP(A3698,[2]Sheet1!$R:$R,[2]Sheet1!$AB:$AB,"",0)</f>
        <v>1.5</v>
      </c>
      <c r="F3698" s="183">
        <f>_xlfn.XLOOKUP($A3698,[3]【2026年03月度_全社】RFM客層一覧表データ!$A:$A,[3]【2026年03月度_全社】RFM客層一覧表データ!C:C,"",0)</f>
        <v>312</v>
      </c>
      <c r="G3698" s="183">
        <f>_xlfn.XLOOKUP($A3698,[3]【2026年03月度_全社】RFM客層一覧表データ!$A:$A,[3]【2026年03月度_全社】RFM客層一覧表データ!D:D,"",0)</f>
        <v>105</v>
      </c>
      <c r="H3698" s="183">
        <f>_xlfn.XLOOKUP($A3698,[3]【2026年03月度_全社】RFM客層一覧表データ!$A:$A,[3]【2026年03月度_全社】RFM客層一覧表データ!E:E,"",0)</f>
        <v>147</v>
      </c>
      <c r="I3698" s="183">
        <f>_xlfn.XLOOKUP($A3698,[3]【2026年03月度_全社】RFM客層一覧表データ!$A:$A,[3]【2026年03月度_全社】RFM客層一覧表データ!F:F,"",0)</f>
        <v>9</v>
      </c>
      <c r="J3698" s="183">
        <v>344</v>
      </c>
      <c r="K3698" s="183">
        <v>111</v>
      </c>
      <c r="L3698" s="183">
        <v>144</v>
      </c>
      <c r="M3698" s="183">
        <v>12</v>
      </c>
      <c r="N3698" s="183">
        <v>360</v>
      </c>
      <c r="O3698" s="183">
        <v>137</v>
      </c>
      <c r="P3698" s="183">
        <v>148</v>
      </c>
      <c r="Q3698" s="183">
        <v>21</v>
      </c>
      <c r="R3698" s="183">
        <v>370</v>
      </c>
      <c r="S3698" s="183">
        <v>156</v>
      </c>
      <c r="T3698" s="183">
        <v>162</v>
      </c>
      <c r="U3698" s="183">
        <v>29</v>
      </c>
      <c r="V3698" s="183">
        <v>334</v>
      </c>
      <c r="W3698" s="183">
        <v>157</v>
      </c>
      <c r="X3698" s="183">
        <v>166</v>
      </c>
      <c r="Y3698" s="183">
        <v>29</v>
      </c>
    </row>
    <row r="3699" spans="1:25" x14ac:dyDescent="0.2">
      <c r="A3699" s="184">
        <v>12724187</v>
      </c>
      <c r="B3699" s="183" t="str">
        <f>[1]店マスタ!B3698</f>
        <v>電化のタクミ</v>
      </c>
      <c r="C3699" s="183">
        <v>1.5</v>
      </c>
      <c r="D3699" s="183">
        <v>1</v>
      </c>
      <c r="E3699" s="183" t="str">
        <f>_xlfn.XLOOKUP(A3699,[2]Sheet1!$R:$R,[2]Sheet1!$AB:$AB,"",0)</f>
        <v/>
      </c>
      <c r="F3699" s="183">
        <f>_xlfn.XLOOKUP($A3699,[3]【2026年03月度_全社】RFM客層一覧表データ!$A:$A,[3]【2026年03月度_全社】RFM客層一覧表データ!C:C,"",0)</f>
        <v>171</v>
      </c>
      <c r="G3699" s="183">
        <f>_xlfn.XLOOKUP($A3699,[3]【2026年03月度_全社】RFM客層一覧表データ!$A:$A,[3]【2026年03月度_全社】RFM客層一覧表データ!D:D,"",0)</f>
        <v>58</v>
      </c>
      <c r="H3699" s="183">
        <f>_xlfn.XLOOKUP($A3699,[3]【2026年03月度_全社】RFM客層一覧表データ!$A:$A,[3]【2026年03月度_全社】RFM客層一覧表データ!E:E,"",0)</f>
        <v>58</v>
      </c>
      <c r="I3699" s="183">
        <f>_xlfn.XLOOKUP($A3699,[3]【2026年03月度_全社】RFM客層一覧表データ!$A:$A,[3]【2026年03月度_全社】RFM客層一覧表データ!F:F,"",0)</f>
        <v>22</v>
      </c>
      <c r="J3699" s="183">
        <v>179</v>
      </c>
      <c r="K3699" s="183">
        <v>53</v>
      </c>
      <c r="L3699" s="183">
        <v>59</v>
      </c>
      <c r="M3699" s="183">
        <v>14</v>
      </c>
      <c r="N3699" s="183">
        <v>174</v>
      </c>
      <c r="O3699" s="183">
        <v>58</v>
      </c>
      <c r="P3699" s="183">
        <v>65</v>
      </c>
      <c r="Q3699" s="183">
        <v>14</v>
      </c>
      <c r="R3699" s="183">
        <v>185</v>
      </c>
      <c r="S3699" s="183">
        <v>60</v>
      </c>
      <c r="T3699" s="183">
        <v>69</v>
      </c>
      <c r="U3699" s="183">
        <v>6</v>
      </c>
      <c r="V3699" s="183">
        <v>204</v>
      </c>
      <c r="W3699" s="183">
        <v>64</v>
      </c>
      <c r="X3699" s="183">
        <v>81</v>
      </c>
      <c r="Y3699" s="183">
        <v>15</v>
      </c>
    </row>
    <row r="3700" spans="1:25" x14ac:dyDescent="0.2">
      <c r="A3700" s="184">
        <v>12724211</v>
      </c>
      <c r="B3700" s="183" t="str">
        <f>[1]店マスタ!B3699</f>
        <v>ナカハラ電機　甲子園口店</v>
      </c>
      <c r="C3700" s="183">
        <v>1.5</v>
      </c>
      <c r="D3700" s="183">
        <v>1.5</v>
      </c>
      <c r="E3700" s="183">
        <f>_xlfn.XLOOKUP(A3700,[2]Sheet1!$R:$R,[2]Sheet1!$AB:$AB,"",0)</f>
        <v>1.5</v>
      </c>
      <c r="F3700" s="183">
        <f>_xlfn.XLOOKUP($A3700,[3]【2026年03月度_全社】RFM客層一覧表データ!$A:$A,[3]【2026年03月度_全社】RFM客層一覧表データ!C:C,"",0)</f>
        <v>439</v>
      </c>
      <c r="G3700" s="183">
        <f>_xlfn.XLOOKUP($A3700,[3]【2026年03月度_全社】RFM客層一覧表データ!$A:$A,[3]【2026年03月度_全社】RFM客層一覧表データ!D:D,"",0)</f>
        <v>163</v>
      </c>
      <c r="H3700" s="183">
        <f>_xlfn.XLOOKUP($A3700,[3]【2026年03月度_全社】RFM客層一覧表データ!$A:$A,[3]【2026年03月度_全社】RFM客層一覧表データ!E:E,"",0)</f>
        <v>193</v>
      </c>
      <c r="I3700" s="183">
        <f>_xlfn.XLOOKUP($A3700,[3]【2026年03月度_全社】RFM客層一覧表データ!$A:$A,[3]【2026年03月度_全社】RFM客層一覧表データ!F:F,"",0)</f>
        <v>39</v>
      </c>
      <c r="J3700" s="183">
        <v>450</v>
      </c>
      <c r="K3700" s="183">
        <v>171</v>
      </c>
      <c r="L3700" s="183">
        <v>195</v>
      </c>
      <c r="M3700" s="183">
        <v>39</v>
      </c>
      <c r="N3700" s="183">
        <v>443</v>
      </c>
      <c r="O3700" s="183">
        <v>188</v>
      </c>
      <c r="P3700" s="183">
        <v>200</v>
      </c>
      <c r="Q3700" s="183">
        <v>30</v>
      </c>
      <c r="R3700" s="183">
        <v>443</v>
      </c>
      <c r="S3700" s="183">
        <v>191</v>
      </c>
      <c r="T3700" s="183">
        <v>208</v>
      </c>
      <c r="U3700" s="183">
        <v>30</v>
      </c>
      <c r="V3700" s="183">
        <v>537</v>
      </c>
      <c r="W3700" s="183">
        <v>203</v>
      </c>
      <c r="X3700" s="183">
        <v>226</v>
      </c>
      <c r="Y3700" s="183">
        <v>44</v>
      </c>
    </row>
    <row r="3701" spans="1:25" x14ac:dyDescent="0.2">
      <c r="A3701" s="184">
        <v>12724214</v>
      </c>
      <c r="B3701" s="183" t="str">
        <f>[1]店マスタ!B3700</f>
        <v>有）フカダ電器生瀬店</v>
      </c>
      <c r="C3701" s="183">
        <v>2.5</v>
      </c>
      <c r="D3701" s="183">
        <v>1</v>
      </c>
      <c r="E3701" s="183">
        <f>_xlfn.XLOOKUP(A3701,[2]Sheet1!$R:$R,[2]Sheet1!$AB:$AB,"",0)</f>
        <v>1</v>
      </c>
      <c r="F3701" s="183">
        <f>_xlfn.XLOOKUP($A3701,[3]【2026年03月度_全社】RFM客層一覧表データ!$A:$A,[3]【2026年03月度_全社】RFM客層一覧表データ!C:C,"",0)</f>
        <v>875</v>
      </c>
      <c r="G3701" s="183">
        <f>_xlfn.XLOOKUP($A3701,[3]【2026年03月度_全社】RFM客層一覧表データ!$A:$A,[3]【2026年03月度_全社】RFM客層一覧表データ!D:D,"",0)</f>
        <v>365</v>
      </c>
      <c r="H3701" s="183">
        <f>_xlfn.XLOOKUP($A3701,[3]【2026年03月度_全社】RFM客層一覧表データ!$A:$A,[3]【2026年03月度_全社】RFM客層一覧表データ!E:E,"",0)</f>
        <v>263</v>
      </c>
      <c r="I3701" s="183">
        <f>_xlfn.XLOOKUP($A3701,[3]【2026年03月度_全社】RFM客層一覧表データ!$A:$A,[3]【2026年03月度_全社】RFM客層一覧表データ!F:F,"",0)</f>
        <v>82</v>
      </c>
      <c r="J3701" s="183">
        <v>884</v>
      </c>
      <c r="K3701" s="183">
        <v>331</v>
      </c>
      <c r="L3701" s="183">
        <v>265</v>
      </c>
      <c r="M3701" s="183">
        <v>70</v>
      </c>
      <c r="N3701" s="183">
        <v>909</v>
      </c>
      <c r="O3701" s="183">
        <v>355</v>
      </c>
      <c r="P3701" s="183">
        <v>273</v>
      </c>
      <c r="Q3701" s="183">
        <v>77</v>
      </c>
      <c r="R3701" s="183">
        <v>923</v>
      </c>
      <c r="S3701" s="183">
        <v>337</v>
      </c>
      <c r="T3701" s="183">
        <v>286</v>
      </c>
      <c r="U3701" s="183">
        <v>74</v>
      </c>
      <c r="V3701" s="183">
        <v>971</v>
      </c>
      <c r="W3701" s="183">
        <v>365</v>
      </c>
      <c r="X3701" s="183">
        <v>295</v>
      </c>
      <c r="Y3701" s="183">
        <v>92</v>
      </c>
    </row>
    <row r="3702" spans="1:25" x14ac:dyDescent="0.2">
      <c r="A3702" s="184">
        <v>12724216</v>
      </c>
      <c r="B3702" s="183" t="str">
        <f>[1]店マスタ!B3701</f>
        <v>有限会社　でんでんキタムラ</v>
      </c>
      <c r="C3702" s="183">
        <v>1.5</v>
      </c>
      <c r="D3702" s="183">
        <v>1.5</v>
      </c>
      <c r="E3702" s="183">
        <f>_xlfn.XLOOKUP(A3702,[2]Sheet1!$R:$R,[2]Sheet1!$AB:$AB,"",0)</f>
        <v>1.5</v>
      </c>
      <c r="F3702" s="183">
        <f>_xlfn.XLOOKUP($A3702,[3]【2026年03月度_全社】RFM客層一覧表データ!$A:$A,[3]【2026年03月度_全社】RFM客層一覧表データ!C:C,"",0)</f>
        <v>202</v>
      </c>
      <c r="G3702" s="183">
        <f>_xlfn.XLOOKUP($A3702,[3]【2026年03月度_全社】RFM客層一覧表データ!$A:$A,[3]【2026年03月度_全社】RFM客層一覧表データ!D:D,"",0)</f>
        <v>60</v>
      </c>
      <c r="H3702" s="183">
        <f>_xlfn.XLOOKUP($A3702,[3]【2026年03月度_全社】RFM客層一覧表データ!$A:$A,[3]【2026年03月度_全社】RFM客層一覧表データ!E:E,"",0)</f>
        <v>59</v>
      </c>
      <c r="I3702" s="183">
        <f>_xlfn.XLOOKUP($A3702,[3]【2026年03月度_全社】RFM客層一覧表データ!$A:$A,[3]【2026年03月度_全社】RFM客層一覧表データ!F:F,"",0)</f>
        <v>22</v>
      </c>
      <c r="J3702" s="183">
        <v>216</v>
      </c>
      <c r="K3702" s="183">
        <v>62</v>
      </c>
      <c r="L3702" s="183">
        <v>56</v>
      </c>
      <c r="M3702" s="183">
        <v>24</v>
      </c>
      <c r="N3702" s="183">
        <v>222</v>
      </c>
      <c r="O3702" s="183">
        <v>68</v>
      </c>
      <c r="P3702" s="183">
        <v>69</v>
      </c>
      <c r="Q3702" s="183">
        <v>20</v>
      </c>
      <c r="R3702" s="183">
        <v>194</v>
      </c>
      <c r="S3702" s="183">
        <v>71</v>
      </c>
      <c r="T3702" s="183">
        <v>85</v>
      </c>
      <c r="U3702" s="183">
        <v>22</v>
      </c>
      <c r="V3702" s="183">
        <v>202</v>
      </c>
      <c r="W3702" s="183">
        <v>72</v>
      </c>
      <c r="X3702" s="183">
        <v>85</v>
      </c>
      <c r="Y3702" s="183">
        <v>12</v>
      </c>
    </row>
    <row r="3703" spans="1:25" x14ac:dyDescent="0.2">
      <c r="A3703" s="184">
        <v>12724240</v>
      </c>
      <c r="B3703" s="183" t="str">
        <f>[1]店マスタ!B3702</f>
        <v>有限会社ミウラデンカ　名塩店</v>
      </c>
      <c r="C3703" s="183">
        <v>2.5</v>
      </c>
      <c r="D3703" s="183">
        <v>1.5</v>
      </c>
      <c r="E3703" s="183">
        <f>_xlfn.XLOOKUP(A3703,[2]Sheet1!$R:$R,[2]Sheet1!$AB:$AB,"",0)</f>
        <v>1.5</v>
      </c>
      <c r="F3703" s="183">
        <f>_xlfn.XLOOKUP($A3703,[3]【2026年03月度_全社】RFM客層一覧表データ!$A:$A,[3]【2026年03月度_全社】RFM客層一覧表データ!C:C,"",0)</f>
        <v>277</v>
      </c>
      <c r="G3703" s="183">
        <f>_xlfn.XLOOKUP($A3703,[3]【2026年03月度_全社】RFM客層一覧表データ!$A:$A,[3]【2026年03月度_全社】RFM客層一覧表データ!D:D,"",0)</f>
        <v>116</v>
      </c>
      <c r="H3703" s="183">
        <f>_xlfn.XLOOKUP($A3703,[3]【2026年03月度_全社】RFM客層一覧表データ!$A:$A,[3]【2026年03月度_全社】RFM客層一覧表データ!E:E,"",0)</f>
        <v>147</v>
      </c>
      <c r="I3703" s="183">
        <f>_xlfn.XLOOKUP($A3703,[3]【2026年03月度_全社】RFM客層一覧表データ!$A:$A,[3]【2026年03月度_全社】RFM客層一覧表データ!F:F,"",0)</f>
        <v>20</v>
      </c>
      <c r="J3703" s="183">
        <v>284</v>
      </c>
      <c r="K3703" s="183">
        <v>127</v>
      </c>
      <c r="L3703" s="183">
        <v>148</v>
      </c>
      <c r="M3703" s="183">
        <v>14</v>
      </c>
      <c r="N3703" s="183">
        <v>285</v>
      </c>
      <c r="O3703" s="183">
        <v>116</v>
      </c>
      <c r="P3703" s="183">
        <v>151</v>
      </c>
      <c r="Q3703" s="183">
        <v>15</v>
      </c>
      <c r="R3703" s="183">
        <v>297</v>
      </c>
      <c r="S3703" s="183">
        <v>139</v>
      </c>
      <c r="T3703" s="183">
        <v>148</v>
      </c>
      <c r="U3703" s="183">
        <v>15</v>
      </c>
      <c r="V3703" s="183">
        <v>309</v>
      </c>
      <c r="W3703" s="183">
        <v>132</v>
      </c>
      <c r="X3703" s="183">
        <v>160</v>
      </c>
      <c r="Y3703" s="183">
        <v>15</v>
      </c>
    </row>
    <row r="3704" spans="1:25" x14ac:dyDescent="0.2">
      <c r="A3704" s="184">
        <v>12725017</v>
      </c>
      <c r="B3704" s="183" t="str">
        <f>[1]店マスタ!B3703</f>
        <v>甲斐電化</v>
      </c>
      <c r="C3704" s="183">
        <v>1.5</v>
      </c>
      <c r="D3704" s="183">
        <v>1.5</v>
      </c>
      <c r="E3704" s="183" t="str">
        <f>_xlfn.XLOOKUP(A3704,[2]Sheet1!$R:$R,[2]Sheet1!$AB:$AB,"",0)</f>
        <v/>
      </c>
      <c r="F3704" s="183" t="str">
        <f>_xlfn.XLOOKUP($A3704,[3]【2026年03月度_全社】RFM客層一覧表データ!$A:$A,[3]【2026年03月度_全社】RFM客層一覧表データ!C:C,"",0)</f>
        <v/>
      </c>
      <c r="G3704" s="183" t="str">
        <f>_xlfn.XLOOKUP($A3704,[3]【2026年03月度_全社】RFM客層一覧表データ!$A:$A,[3]【2026年03月度_全社】RFM客層一覧表データ!D:D,"",0)</f>
        <v/>
      </c>
      <c r="H3704" s="183" t="str">
        <f>_xlfn.XLOOKUP($A3704,[3]【2026年03月度_全社】RFM客層一覧表データ!$A:$A,[3]【2026年03月度_全社】RFM客層一覧表データ!E:E,"",0)</f>
        <v/>
      </c>
      <c r="I3704" s="183" t="str">
        <f>_xlfn.XLOOKUP($A3704,[3]【2026年03月度_全社】RFM客層一覧表データ!$A:$A,[3]【2026年03月度_全社】RFM客層一覧表データ!F:F,"",0)</f>
        <v/>
      </c>
      <c r="J3704" s="183">
        <v>0</v>
      </c>
      <c r="K3704" s="183">
        <v>0</v>
      </c>
      <c r="L3704" s="183">
        <v>0</v>
      </c>
      <c r="M3704" s="183">
        <v>0</v>
      </c>
      <c r="N3704" s="183">
        <v>0</v>
      </c>
      <c r="O3704" s="183">
        <v>0</v>
      </c>
      <c r="P3704" s="183">
        <v>0</v>
      </c>
      <c r="Q3704" s="183">
        <v>0</v>
      </c>
      <c r="R3704" s="183">
        <v>0</v>
      </c>
      <c r="S3704" s="183">
        <v>0</v>
      </c>
      <c r="T3704" s="183">
        <v>0</v>
      </c>
      <c r="U3704" s="183">
        <v>0</v>
      </c>
      <c r="V3704" s="183">
        <v>0</v>
      </c>
      <c r="W3704" s="183">
        <v>0</v>
      </c>
      <c r="X3704" s="183">
        <v>0</v>
      </c>
      <c r="Y3704" s="183">
        <v>0</v>
      </c>
    </row>
    <row r="3705" spans="1:25" x14ac:dyDescent="0.2">
      <c r="A3705" s="184">
        <v>12725018</v>
      </c>
      <c r="B3705" s="183" t="str">
        <f>[1]店マスタ!B3704</f>
        <v>株式会社　伊丹電気商会</v>
      </c>
      <c r="C3705" s="183">
        <v>2.5</v>
      </c>
      <c r="D3705" s="183">
        <v>2.5</v>
      </c>
      <c r="E3705" s="183" t="str">
        <f>_xlfn.XLOOKUP(A3705,[2]Sheet1!$R:$R,[2]Sheet1!$AB:$AB,"",0)</f>
        <v/>
      </c>
      <c r="F3705" s="183">
        <f>_xlfn.XLOOKUP($A3705,[3]【2026年03月度_全社】RFM客層一覧表データ!$A:$A,[3]【2026年03月度_全社】RFM客層一覧表データ!C:C,"",0)</f>
        <v>115</v>
      </c>
      <c r="G3705" s="183">
        <f>_xlfn.XLOOKUP($A3705,[3]【2026年03月度_全社】RFM客層一覧表データ!$A:$A,[3]【2026年03月度_全社】RFM客層一覧表データ!D:D,"",0)</f>
        <v>30</v>
      </c>
      <c r="H3705" s="183">
        <f>_xlfn.XLOOKUP($A3705,[3]【2026年03月度_全社】RFM客層一覧表データ!$A:$A,[3]【2026年03月度_全社】RFM客層一覧表データ!E:E,"",0)</f>
        <v>26</v>
      </c>
      <c r="I3705" s="183">
        <f>_xlfn.XLOOKUP($A3705,[3]【2026年03月度_全社】RFM客層一覧表データ!$A:$A,[3]【2026年03月度_全社】RFM客層一覧表データ!F:F,"",0)</f>
        <v>9</v>
      </c>
      <c r="J3705" s="183">
        <v>121</v>
      </c>
      <c r="K3705" s="183">
        <v>33</v>
      </c>
      <c r="L3705" s="183">
        <v>31</v>
      </c>
      <c r="M3705" s="183">
        <v>10</v>
      </c>
      <c r="N3705" s="183">
        <v>123</v>
      </c>
      <c r="O3705" s="183">
        <v>36</v>
      </c>
      <c r="P3705" s="183">
        <v>32</v>
      </c>
      <c r="Q3705" s="183">
        <v>10</v>
      </c>
      <c r="R3705" s="183">
        <v>122</v>
      </c>
      <c r="S3705" s="183">
        <v>40</v>
      </c>
      <c r="T3705" s="183">
        <v>32</v>
      </c>
      <c r="U3705" s="183">
        <v>13</v>
      </c>
      <c r="V3705" s="183">
        <v>125</v>
      </c>
      <c r="W3705" s="183">
        <v>47</v>
      </c>
      <c r="X3705" s="183">
        <v>32</v>
      </c>
      <c r="Y3705" s="183">
        <v>18</v>
      </c>
    </row>
    <row r="3706" spans="1:25" x14ac:dyDescent="0.2">
      <c r="A3706" s="184">
        <v>12725032</v>
      </c>
      <c r="B3706" s="183" t="str">
        <f>[1]店マスタ!B3705</f>
        <v>船尾電器　西支店</v>
      </c>
      <c r="C3706" s="183">
        <v>1.5</v>
      </c>
      <c r="D3706" s="183">
        <v>1.5</v>
      </c>
      <c r="E3706" s="183" t="str">
        <f>_xlfn.XLOOKUP(A3706,[2]Sheet1!$R:$R,[2]Sheet1!$AB:$AB,"",0)</f>
        <v/>
      </c>
      <c r="F3706" s="183" t="str">
        <f>_xlfn.XLOOKUP($A3706,[3]【2026年03月度_全社】RFM客層一覧表データ!$A:$A,[3]【2026年03月度_全社】RFM客層一覧表データ!C:C,"",0)</f>
        <v/>
      </c>
      <c r="G3706" s="183" t="str">
        <f>_xlfn.XLOOKUP($A3706,[3]【2026年03月度_全社】RFM客層一覧表データ!$A:$A,[3]【2026年03月度_全社】RFM客層一覧表データ!D:D,"",0)</f>
        <v/>
      </c>
      <c r="H3706" s="183" t="str">
        <f>_xlfn.XLOOKUP($A3706,[3]【2026年03月度_全社】RFM客層一覧表データ!$A:$A,[3]【2026年03月度_全社】RFM客層一覧表データ!E:E,"",0)</f>
        <v/>
      </c>
      <c r="I3706" s="183" t="str">
        <f>_xlfn.XLOOKUP($A3706,[3]【2026年03月度_全社】RFM客層一覧表データ!$A:$A,[3]【2026年03月度_全社】RFM客層一覧表データ!F:F,"",0)</f>
        <v/>
      </c>
      <c r="J3706" s="183">
        <v>0</v>
      </c>
      <c r="K3706" s="183">
        <v>0</v>
      </c>
      <c r="L3706" s="183">
        <v>0</v>
      </c>
      <c r="M3706" s="183">
        <v>0</v>
      </c>
      <c r="N3706" s="183">
        <v>0</v>
      </c>
      <c r="O3706" s="183">
        <v>0</v>
      </c>
      <c r="P3706" s="183">
        <v>0</v>
      </c>
      <c r="Q3706" s="183">
        <v>0</v>
      </c>
      <c r="R3706" s="183">
        <v>0</v>
      </c>
      <c r="S3706" s="183">
        <v>0</v>
      </c>
      <c r="T3706" s="183">
        <v>0</v>
      </c>
      <c r="U3706" s="183">
        <v>0</v>
      </c>
      <c r="V3706" s="183">
        <v>0</v>
      </c>
      <c r="W3706" s="183">
        <v>0</v>
      </c>
      <c r="X3706" s="183">
        <v>0</v>
      </c>
      <c r="Y3706" s="183">
        <v>0</v>
      </c>
    </row>
    <row r="3707" spans="1:25" x14ac:dyDescent="0.2">
      <c r="A3707" s="184">
        <v>12725043</v>
      </c>
      <c r="B3707" s="183" t="str">
        <f>[1]店マスタ!B3706</f>
        <v>キザキ電化ストアー</v>
      </c>
      <c r="C3707" s="183">
        <v>2</v>
      </c>
      <c r="D3707" s="183">
        <v>2</v>
      </c>
      <c r="E3707" s="183">
        <f>_xlfn.XLOOKUP(A3707,[2]Sheet1!$R:$R,[2]Sheet1!$AB:$AB,"",0)</f>
        <v>2</v>
      </c>
      <c r="F3707" s="183">
        <f>_xlfn.XLOOKUP($A3707,[3]【2026年03月度_全社】RFM客層一覧表データ!$A:$A,[3]【2026年03月度_全社】RFM客層一覧表データ!C:C,"",0)</f>
        <v>453</v>
      </c>
      <c r="G3707" s="183">
        <f>_xlfn.XLOOKUP($A3707,[3]【2026年03月度_全社】RFM客層一覧表データ!$A:$A,[3]【2026年03月度_全社】RFM客層一覧表データ!D:D,"",0)</f>
        <v>184</v>
      </c>
      <c r="H3707" s="183">
        <f>_xlfn.XLOOKUP($A3707,[3]【2026年03月度_全社】RFM客層一覧表データ!$A:$A,[3]【2026年03月度_全社】RFM客層一覧表データ!E:E,"",0)</f>
        <v>217</v>
      </c>
      <c r="I3707" s="183">
        <f>_xlfn.XLOOKUP($A3707,[3]【2026年03月度_全社】RFM客層一覧表データ!$A:$A,[3]【2026年03月度_全社】RFM客層一覧表データ!F:F,"",0)</f>
        <v>19</v>
      </c>
      <c r="J3707" s="183">
        <v>484</v>
      </c>
      <c r="K3707" s="183">
        <v>211</v>
      </c>
      <c r="L3707" s="183">
        <v>228</v>
      </c>
      <c r="M3707" s="183">
        <v>39</v>
      </c>
      <c r="N3707" s="183">
        <v>480</v>
      </c>
      <c r="O3707" s="183">
        <v>205</v>
      </c>
      <c r="P3707" s="183">
        <v>230</v>
      </c>
      <c r="Q3707" s="183">
        <v>26</v>
      </c>
      <c r="R3707" s="183">
        <v>510</v>
      </c>
      <c r="S3707" s="183">
        <v>205</v>
      </c>
      <c r="T3707" s="183">
        <v>235</v>
      </c>
      <c r="U3707" s="183">
        <v>37</v>
      </c>
      <c r="V3707" s="183">
        <v>505</v>
      </c>
      <c r="W3707" s="183">
        <v>217</v>
      </c>
      <c r="X3707" s="183">
        <v>228</v>
      </c>
      <c r="Y3707" s="183">
        <v>38</v>
      </c>
    </row>
    <row r="3708" spans="1:25" x14ac:dyDescent="0.2">
      <c r="A3708" s="184">
        <v>12725050</v>
      </c>
      <c r="B3708" s="183" t="str">
        <f>[1]店マスタ!B3707</f>
        <v>有限会社　ワカサ電化</v>
      </c>
      <c r="C3708" s="183">
        <v>1.5</v>
      </c>
      <c r="D3708" s="183">
        <v>1.5</v>
      </c>
      <c r="E3708" s="183" t="str">
        <f>_xlfn.XLOOKUP(A3708,[2]Sheet1!$R:$R,[2]Sheet1!$AB:$AB,"",0)</f>
        <v/>
      </c>
      <c r="F3708" s="183" t="str">
        <f>_xlfn.XLOOKUP($A3708,[3]【2026年03月度_全社】RFM客層一覧表データ!$A:$A,[3]【2026年03月度_全社】RFM客層一覧表データ!C:C,"",0)</f>
        <v/>
      </c>
      <c r="G3708" s="183" t="str">
        <f>_xlfn.XLOOKUP($A3708,[3]【2026年03月度_全社】RFM客層一覧表データ!$A:$A,[3]【2026年03月度_全社】RFM客層一覧表データ!D:D,"",0)</f>
        <v/>
      </c>
      <c r="H3708" s="183" t="str">
        <f>_xlfn.XLOOKUP($A3708,[3]【2026年03月度_全社】RFM客層一覧表データ!$A:$A,[3]【2026年03月度_全社】RFM客層一覧表データ!E:E,"",0)</f>
        <v/>
      </c>
      <c r="I3708" s="183" t="str">
        <f>_xlfn.XLOOKUP($A3708,[3]【2026年03月度_全社】RFM客層一覧表データ!$A:$A,[3]【2026年03月度_全社】RFM客層一覧表データ!F:F,"",0)</f>
        <v/>
      </c>
      <c r="J3708" s="183">
        <v>0</v>
      </c>
      <c r="K3708" s="183">
        <v>0</v>
      </c>
      <c r="L3708" s="183">
        <v>0</v>
      </c>
      <c r="M3708" s="183">
        <v>0</v>
      </c>
      <c r="N3708" s="183">
        <v>0</v>
      </c>
      <c r="O3708" s="183">
        <v>0</v>
      </c>
      <c r="P3708" s="183">
        <v>0</v>
      </c>
      <c r="Q3708" s="183">
        <v>0</v>
      </c>
      <c r="R3708" s="183">
        <v>0</v>
      </c>
      <c r="S3708" s="183">
        <v>0</v>
      </c>
      <c r="T3708" s="183">
        <v>0</v>
      </c>
      <c r="U3708" s="183">
        <v>0</v>
      </c>
      <c r="V3708" s="183">
        <v>0</v>
      </c>
      <c r="W3708" s="183">
        <v>0</v>
      </c>
      <c r="X3708" s="183">
        <v>0</v>
      </c>
      <c r="Y3708" s="183">
        <v>0</v>
      </c>
    </row>
    <row r="3709" spans="1:25" x14ac:dyDescent="0.2">
      <c r="A3709" s="184">
        <v>12725052</v>
      </c>
      <c r="B3709" s="183" t="str">
        <f>[1]店マスタ!B3708</f>
        <v>シンワ電器株式会社</v>
      </c>
      <c r="C3709" s="183">
        <v>4</v>
      </c>
      <c r="D3709" s="183">
        <v>4</v>
      </c>
      <c r="E3709" s="183">
        <f>_xlfn.XLOOKUP(A3709,[2]Sheet1!$R:$R,[2]Sheet1!$AB:$AB,"",0)</f>
        <v>4.5</v>
      </c>
      <c r="F3709" s="183">
        <f>_xlfn.XLOOKUP($A3709,[3]【2026年03月度_全社】RFM客層一覧表データ!$A:$A,[3]【2026年03月度_全社】RFM客層一覧表データ!C:C,"",0)</f>
        <v>245</v>
      </c>
      <c r="G3709" s="183">
        <f>_xlfn.XLOOKUP($A3709,[3]【2026年03月度_全社】RFM客層一覧表データ!$A:$A,[3]【2026年03月度_全社】RFM客層一覧表データ!D:D,"",0)</f>
        <v>160</v>
      </c>
      <c r="H3709" s="183">
        <f>_xlfn.XLOOKUP($A3709,[3]【2026年03月度_全社】RFM客層一覧表データ!$A:$A,[3]【2026年03月度_全社】RFM客層一覧表データ!E:E,"",0)</f>
        <v>29</v>
      </c>
      <c r="I3709" s="183">
        <f>_xlfn.XLOOKUP($A3709,[3]【2026年03月度_全社】RFM客層一覧表データ!$A:$A,[3]【2026年03月度_全社】RFM客層一覧表データ!F:F,"",0)</f>
        <v>0</v>
      </c>
      <c r="J3709" s="183">
        <v>159</v>
      </c>
      <c r="K3709" s="183">
        <v>124</v>
      </c>
      <c r="L3709" s="183">
        <v>7</v>
      </c>
      <c r="M3709" s="183">
        <v>0</v>
      </c>
      <c r="N3709" s="183">
        <v>88</v>
      </c>
      <c r="O3709" s="183">
        <v>31</v>
      </c>
      <c r="P3709" s="183">
        <v>0</v>
      </c>
      <c r="Q3709" s="183">
        <v>0</v>
      </c>
      <c r="R3709" s="183">
        <v>64</v>
      </c>
      <c r="S3709" s="183">
        <v>0</v>
      </c>
      <c r="T3709" s="183">
        <v>0</v>
      </c>
      <c r="U3709" s="183">
        <v>0</v>
      </c>
      <c r="V3709" s="183">
        <v>64</v>
      </c>
      <c r="W3709" s="183">
        <v>33</v>
      </c>
      <c r="X3709" s="183">
        <v>0</v>
      </c>
      <c r="Y3709" s="183">
        <v>27</v>
      </c>
    </row>
    <row r="3710" spans="1:25" x14ac:dyDescent="0.2">
      <c r="A3710" s="184">
        <v>12725060</v>
      </c>
      <c r="B3710" s="183" t="str">
        <f>[1]店マスタ!B3709</f>
        <v>オクムラ電化</v>
      </c>
      <c r="C3710" s="183">
        <v>1</v>
      </c>
      <c r="D3710" s="183">
        <v>1</v>
      </c>
      <c r="E3710" s="183" t="str">
        <f>_xlfn.XLOOKUP(A3710,[2]Sheet1!$R:$R,[2]Sheet1!$AB:$AB,"",0)</f>
        <v/>
      </c>
      <c r="F3710" s="183" t="str">
        <f>_xlfn.XLOOKUP($A3710,[3]【2026年03月度_全社】RFM客層一覧表データ!$A:$A,[3]【2026年03月度_全社】RFM客層一覧表データ!C:C,"",0)</f>
        <v/>
      </c>
      <c r="G3710" s="183" t="str">
        <f>_xlfn.XLOOKUP($A3710,[3]【2026年03月度_全社】RFM客層一覧表データ!$A:$A,[3]【2026年03月度_全社】RFM客層一覧表データ!D:D,"",0)</f>
        <v/>
      </c>
      <c r="H3710" s="183" t="str">
        <f>_xlfn.XLOOKUP($A3710,[3]【2026年03月度_全社】RFM客層一覧表データ!$A:$A,[3]【2026年03月度_全社】RFM客層一覧表データ!E:E,"",0)</f>
        <v/>
      </c>
      <c r="I3710" s="183" t="str">
        <f>_xlfn.XLOOKUP($A3710,[3]【2026年03月度_全社】RFM客層一覧表データ!$A:$A,[3]【2026年03月度_全社】RFM客層一覧表データ!F:F,"",0)</f>
        <v/>
      </c>
      <c r="J3710" s="183">
        <v>0</v>
      </c>
      <c r="K3710" s="183">
        <v>0</v>
      </c>
      <c r="L3710" s="183">
        <v>0</v>
      </c>
      <c r="M3710" s="183">
        <v>0</v>
      </c>
      <c r="N3710" s="183">
        <v>0</v>
      </c>
      <c r="O3710" s="183">
        <v>0</v>
      </c>
      <c r="P3710" s="183">
        <v>0</v>
      </c>
      <c r="Q3710" s="183">
        <v>0</v>
      </c>
      <c r="R3710" s="183">
        <v>0</v>
      </c>
      <c r="S3710" s="183">
        <v>0</v>
      </c>
      <c r="T3710" s="183">
        <v>0</v>
      </c>
      <c r="U3710" s="183">
        <v>0</v>
      </c>
      <c r="V3710" s="183">
        <v>0</v>
      </c>
      <c r="W3710" s="183">
        <v>0</v>
      </c>
      <c r="X3710" s="183">
        <v>0</v>
      </c>
      <c r="Y3710" s="183">
        <v>0</v>
      </c>
    </row>
    <row r="3711" spans="1:25" x14ac:dyDescent="0.2">
      <c r="A3711" s="184">
        <v>12725096</v>
      </c>
      <c r="B3711" s="183" t="str">
        <f>[1]店マスタ!B3710</f>
        <v>スウィートいとう</v>
      </c>
      <c r="C3711" s="183">
        <v>2.5</v>
      </c>
      <c r="D3711" s="183">
        <v>2.5</v>
      </c>
      <c r="E3711" s="183">
        <f>_xlfn.XLOOKUP(A3711,[2]Sheet1!$R:$R,[2]Sheet1!$AB:$AB,"",0)</f>
        <v>3</v>
      </c>
      <c r="F3711" s="183">
        <f>_xlfn.XLOOKUP($A3711,[3]【2026年03月度_全社】RFM客層一覧表データ!$A:$A,[3]【2026年03月度_全社】RFM客層一覧表データ!C:C,"",0)</f>
        <v>448</v>
      </c>
      <c r="G3711" s="183">
        <f>_xlfn.XLOOKUP($A3711,[3]【2026年03月度_全社】RFM客層一覧表データ!$A:$A,[3]【2026年03月度_全社】RFM客層一覧表データ!D:D,"",0)</f>
        <v>219</v>
      </c>
      <c r="H3711" s="183">
        <f>_xlfn.XLOOKUP($A3711,[3]【2026年03月度_全社】RFM客層一覧表データ!$A:$A,[3]【2026年03月度_全社】RFM客層一覧表データ!E:E,"",0)</f>
        <v>226</v>
      </c>
      <c r="I3711" s="183">
        <f>_xlfn.XLOOKUP($A3711,[3]【2026年03月度_全社】RFM客層一覧表データ!$A:$A,[3]【2026年03月度_全社】RFM客層一覧表データ!F:F,"",0)</f>
        <v>36</v>
      </c>
      <c r="J3711" s="183">
        <v>449</v>
      </c>
      <c r="K3711" s="183">
        <v>224</v>
      </c>
      <c r="L3711" s="183">
        <v>232</v>
      </c>
      <c r="M3711" s="183">
        <v>50</v>
      </c>
      <c r="N3711" s="183">
        <v>437</v>
      </c>
      <c r="O3711" s="183">
        <v>221</v>
      </c>
      <c r="P3711" s="183">
        <v>239</v>
      </c>
      <c r="Q3711" s="183">
        <v>31</v>
      </c>
      <c r="R3711" s="183">
        <v>468</v>
      </c>
      <c r="S3711" s="183">
        <v>203</v>
      </c>
      <c r="T3711" s="183">
        <v>251</v>
      </c>
      <c r="U3711" s="183">
        <v>25</v>
      </c>
      <c r="V3711" s="183">
        <v>502</v>
      </c>
      <c r="W3711" s="183">
        <v>215</v>
      </c>
      <c r="X3711" s="183">
        <v>272</v>
      </c>
      <c r="Y3711" s="183">
        <v>26</v>
      </c>
    </row>
    <row r="3712" spans="1:25" x14ac:dyDescent="0.2">
      <c r="A3712" s="184">
        <v>12725111</v>
      </c>
      <c r="B3712" s="183" t="str">
        <f>[1]店マスタ!B3711</f>
        <v>松田Ｎ電気　伊丹店</v>
      </c>
      <c r="C3712" s="183">
        <v>1.5</v>
      </c>
      <c r="D3712" s="183">
        <v>1</v>
      </c>
      <c r="E3712" s="183" t="str">
        <f>_xlfn.XLOOKUP(A3712,[2]Sheet1!$R:$R,[2]Sheet1!$AB:$AB,"",0)</f>
        <v/>
      </c>
      <c r="F3712" s="183">
        <f>_xlfn.XLOOKUP($A3712,[3]【2026年03月度_全社】RFM客層一覧表データ!$A:$A,[3]【2026年03月度_全社】RFM客層一覧表データ!C:C,"",0)</f>
        <v>197</v>
      </c>
      <c r="G3712" s="183">
        <f>_xlfn.XLOOKUP($A3712,[3]【2026年03月度_全社】RFM客層一覧表データ!$A:$A,[3]【2026年03月度_全社】RFM客層一覧表データ!D:D,"",0)</f>
        <v>92</v>
      </c>
      <c r="H3712" s="183">
        <f>_xlfn.XLOOKUP($A3712,[3]【2026年03月度_全社】RFM客層一覧表データ!$A:$A,[3]【2026年03月度_全社】RFM客層一覧表データ!E:E,"",0)</f>
        <v>111</v>
      </c>
      <c r="I3712" s="183">
        <f>_xlfn.XLOOKUP($A3712,[3]【2026年03月度_全社】RFM客層一覧表データ!$A:$A,[3]【2026年03月度_全社】RFM客層一覧表データ!F:F,"",0)</f>
        <v>16</v>
      </c>
      <c r="J3712" s="183">
        <v>198</v>
      </c>
      <c r="K3712" s="183">
        <v>96</v>
      </c>
      <c r="L3712" s="183">
        <v>122</v>
      </c>
      <c r="M3712" s="183">
        <v>20</v>
      </c>
      <c r="N3712" s="183">
        <v>191</v>
      </c>
      <c r="O3712" s="183">
        <v>95</v>
      </c>
      <c r="P3712" s="183">
        <v>127</v>
      </c>
      <c r="Q3712" s="183">
        <v>15</v>
      </c>
      <c r="R3712" s="183">
        <v>196</v>
      </c>
      <c r="S3712" s="183">
        <v>90</v>
      </c>
      <c r="T3712" s="183">
        <v>127</v>
      </c>
      <c r="U3712" s="183">
        <v>20</v>
      </c>
      <c r="V3712" s="183">
        <v>206</v>
      </c>
      <c r="W3712" s="183">
        <v>100</v>
      </c>
      <c r="X3712" s="183">
        <v>119</v>
      </c>
      <c r="Y3712" s="183">
        <v>32</v>
      </c>
    </row>
    <row r="3713" spans="1:25" x14ac:dyDescent="0.2">
      <c r="A3713" s="184">
        <v>12726001</v>
      </c>
      <c r="B3713" s="183" t="str">
        <f>[1]店マスタ!B3712</f>
        <v>有限会社　マルミヤ電化サービス</v>
      </c>
      <c r="C3713" s="183">
        <v>3.5</v>
      </c>
      <c r="D3713" s="183">
        <v>3.5</v>
      </c>
      <c r="E3713" s="183">
        <f>_xlfn.XLOOKUP(A3713,[2]Sheet1!$R:$R,[2]Sheet1!$AB:$AB,"",0)</f>
        <v>3.5</v>
      </c>
      <c r="F3713" s="183">
        <f>_xlfn.XLOOKUP($A3713,[3]【2026年03月度_全社】RFM客層一覧表データ!$A:$A,[3]【2026年03月度_全社】RFM客層一覧表データ!C:C,"",0)</f>
        <v>600</v>
      </c>
      <c r="G3713" s="183">
        <f>_xlfn.XLOOKUP($A3713,[3]【2026年03月度_全社】RFM客層一覧表データ!$A:$A,[3]【2026年03月度_全社】RFM客層一覧表データ!D:D,"",0)</f>
        <v>234</v>
      </c>
      <c r="H3713" s="183">
        <f>_xlfn.XLOOKUP($A3713,[3]【2026年03月度_全社】RFM客層一覧表データ!$A:$A,[3]【2026年03月度_全社】RFM客層一覧表データ!E:E,"",0)</f>
        <v>317</v>
      </c>
      <c r="I3713" s="183">
        <f>_xlfn.XLOOKUP($A3713,[3]【2026年03月度_全社】RFM客層一覧表データ!$A:$A,[3]【2026年03月度_全社】RFM客層一覧表データ!F:F,"",0)</f>
        <v>32</v>
      </c>
      <c r="J3713" s="183">
        <v>628</v>
      </c>
      <c r="K3713" s="183">
        <v>243</v>
      </c>
      <c r="L3713" s="183">
        <v>331</v>
      </c>
      <c r="M3713" s="183">
        <v>39</v>
      </c>
      <c r="N3713" s="183">
        <v>634</v>
      </c>
      <c r="O3713" s="183">
        <v>270</v>
      </c>
      <c r="P3713" s="183">
        <v>341</v>
      </c>
      <c r="Q3713" s="183">
        <v>33</v>
      </c>
      <c r="R3713" s="183">
        <v>656</v>
      </c>
      <c r="S3713" s="183">
        <v>257</v>
      </c>
      <c r="T3713" s="183">
        <v>341</v>
      </c>
      <c r="U3713" s="183">
        <v>34</v>
      </c>
      <c r="V3713" s="183">
        <v>684</v>
      </c>
      <c r="W3713" s="183">
        <v>299</v>
      </c>
      <c r="X3713" s="183">
        <v>346</v>
      </c>
      <c r="Y3713" s="183">
        <v>45</v>
      </c>
    </row>
    <row r="3714" spans="1:25" x14ac:dyDescent="0.2">
      <c r="A3714" s="184">
        <v>12726004</v>
      </c>
      <c r="B3714" s="183" t="str">
        <f>[1]店マスタ!B3713</f>
        <v>大西電気　株式会社</v>
      </c>
      <c r="C3714" s="183">
        <v>1.5</v>
      </c>
      <c r="D3714" s="183">
        <v>1.5</v>
      </c>
      <c r="E3714" s="183">
        <f>_xlfn.XLOOKUP(A3714,[2]Sheet1!$R:$R,[2]Sheet1!$AB:$AB,"",0)</f>
        <v>1.5</v>
      </c>
      <c r="F3714" s="183">
        <f>_xlfn.XLOOKUP($A3714,[3]【2026年03月度_全社】RFM客層一覧表データ!$A:$A,[3]【2026年03月度_全社】RFM客層一覧表データ!C:C,"",0)</f>
        <v>0</v>
      </c>
      <c r="G3714" s="183">
        <f>_xlfn.XLOOKUP($A3714,[3]【2026年03月度_全社】RFM客層一覧表データ!$A:$A,[3]【2026年03月度_全社】RFM客層一覧表データ!D:D,"",0)</f>
        <v>0</v>
      </c>
      <c r="H3714" s="183">
        <f>_xlfn.XLOOKUP($A3714,[3]【2026年03月度_全社】RFM客層一覧表データ!$A:$A,[3]【2026年03月度_全社】RFM客層一覧表データ!E:E,"",0)</f>
        <v>0</v>
      </c>
      <c r="I3714" s="183">
        <f>_xlfn.XLOOKUP($A3714,[3]【2026年03月度_全社】RFM客層一覧表データ!$A:$A,[3]【2026年03月度_全社】RFM客層一覧表データ!F:F,"",0)</f>
        <v>0</v>
      </c>
      <c r="J3714" s="183">
        <v>0</v>
      </c>
      <c r="K3714" s="183">
        <v>0</v>
      </c>
      <c r="L3714" s="183">
        <v>0</v>
      </c>
      <c r="M3714" s="183">
        <v>0</v>
      </c>
      <c r="N3714" s="183">
        <v>0</v>
      </c>
      <c r="O3714" s="183">
        <v>0</v>
      </c>
      <c r="P3714" s="183">
        <v>0</v>
      </c>
      <c r="Q3714" s="183">
        <v>0</v>
      </c>
      <c r="R3714" s="183">
        <v>0</v>
      </c>
      <c r="S3714" s="183">
        <v>0</v>
      </c>
      <c r="T3714" s="183">
        <v>0</v>
      </c>
      <c r="U3714" s="183">
        <v>0</v>
      </c>
      <c r="V3714" s="183">
        <v>0</v>
      </c>
      <c r="W3714" s="183">
        <v>0</v>
      </c>
      <c r="X3714" s="183">
        <v>0</v>
      </c>
      <c r="Y3714" s="183">
        <v>0</v>
      </c>
    </row>
    <row r="3715" spans="1:25" x14ac:dyDescent="0.2">
      <c r="A3715" s="184">
        <v>12726014</v>
      </c>
      <c r="B3715" s="183" t="str">
        <f>[1]店マスタ!B3714</f>
        <v>おだがみ電器　川西店</v>
      </c>
      <c r="C3715" s="183">
        <v>2.5</v>
      </c>
      <c r="D3715" s="183">
        <v>2.5</v>
      </c>
      <c r="E3715" s="183">
        <f>_xlfn.XLOOKUP(A3715,[2]Sheet1!$R:$R,[2]Sheet1!$AB:$AB,"",0)</f>
        <v>2.5</v>
      </c>
      <c r="F3715" s="183">
        <f>_xlfn.XLOOKUP($A3715,[3]【2026年03月度_全社】RFM客層一覧表データ!$A:$A,[3]【2026年03月度_全社】RFM客層一覧表データ!C:C,"",0)</f>
        <v>532</v>
      </c>
      <c r="G3715" s="183">
        <f>_xlfn.XLOOKUP($A3715,[3]【2026年03月度_全社】RFM客層一覧表データ!$A:$A,[3]【2026年03月度_全社】RFM客層一覧表データ!D:D,"",0)</f>
        <v>247</v>
      </c>
      <c r="H3715" s="183">
        <f>_xlfn.XLOOKUP($A3715,[3]【2026年03月度_全社】RFM客層一覧表データ!$A:$A,[3]【2026年03月度_全社】RFM客層一覧表データ!E:E,"",0)</f>
        <v>294</v>
      </c>
      <c r="I3715" s="183">
        <f>_xlfn.XLOOKUP($A3715,[3]【2026年03月度_全社】RFM客層一覧表データ!$A:$A,[3]【2026年03月度_全社】RFM客層一覧表データ!F:F,"",0)</f>
        <v>33</v>
      </c>
      <c r="J3715" s="183">
        <v>539</v>
      </c>
      <c r="K3715" s="183">
        <v>247</v>
      </c>
      <c r="L3715" s="183">
        <v>291</v>
      </c>
      <c r="M3715" s="183">
        <v>31</v>
      </c>
      <c r="N3715" s="183">
        <v>534</v>
      </c>
      <c r="O3715" s="183">
        <v>251</v>
      </c>
      <c r="P3715" s="183">
        <v>305</v>
      </c>
      <c r="Q3715" s="183">
        <v>30</v>
      </c>
      <c r="R3715" s="183">
        <v>544</v>
      </c>
      <c r="S3715" s="183">
        <v>277</v>
      </c>
      <c r="T3715" s="183">
        <v>309</v>
      </c>
      <c r="U3715" s="183">
        <v>33</v>
      </c>
      <c r="V3715" s="183">
        <v>583</v>
      </c>
      <c r="W3715" s="183">
        <v>308</v>
      </c>
      <c r="X3715" s="183">
        <v>323</v>
      </c>
      <c r="Y3715" s="183">
        <v>53</v>
      </c>
    </row>
    <row r="3716" spans="1:25" x14ac:dyDescent="0.2">
      <c r="A3716" s="184">
        <v>12726022</v>
      </c>
      <c r="B3716" s="183" t="str">
        <f>[1]店マスタ!B3715</f>
        <v>エコー電器　大和店</v>
      </c>
      <c r="C3716" s="183">
        <v>2</v>
      </c>
      <c r="D3716" s="183">
        <v>1</v>
      </c>
      <c r="E3716" s="183">
        <f>_xlfn.XLOOKUP(A3716,[2]Sheet1!$R:$R,[2]Sheet1!$AB:$AB,"",0)</f>
        <v>1</v>
      </c>
      <c r="F3716" s="183">
        <f>_xlfn.XLOOKUP($A3716,[3]【2026年03月度_全社】RFM客層一覧表データ!$A:$A,[3]【2026年03月度_全社】RFM客層一覧表データ!C:C,"",0)</f>
        <v>691</v>
      </c>
      <c r="G3716" s="183">
        <f>_xlfn.XLOOKUP($A3716,[3]【2026年03月度_全社】RFM客層一覧表データ!$A:$A,[3]【2026年03月度_全社】RFM客層一覧表データ!D:D,"",0)</f>
        <v>300</v>
      </c>
      <c r="H3716" s="183">
        <f>_xlfn.XLOOKUP($A3716,[3]【2026年03月度_全社】RFM客層一覧表データ!$A:$A,[3]【2026年03月度_全社】RFM客層一覧表データ!E:E,"",0)</f>
        <v>320</v>
      </c>
      <c r="I3716" s="183">
        <f>_xlfn.XLOOKUP($A3716,[3]【2026年03月度_全社】RFM客層一覧表データ!$A:$A,[3]【2026年03月度_全社】RFM客層一覧表データ!F:F,"",0)</f>
        <v>52</v>
      </c>
      <c r="J3716" s="183">
        <v>687</v>
      </c>
      <c r="K3716" s="183">
        <v>306</v>
      </c>
      <c r="L3716" s="183">
        <v>301</v>
      </c>
      <c r="M3716" s="183">
        <v>63</v>
      </c>
      <c r="N3716" s="183">
        <v>683</v>
      </c>
      <c r="O3716" s="183">
        <v>320</v>
      </c>
      <c r="P3716" s="183">
        <v>292</v>
      </c>
      <c r="Q3716" s="183">
        <v>59</v>
      </c>
      <c r="R3716" s="183">
        <v>717</v>
      </c>
      <c r="S3716" s="183">
        <v>277</v>
      </c>
      <c r="T3716" s="183">
        <v>295</v>
      </c>
      <c r="U3716" s="183">
        <v>44</v>
      </c>
      <c r="V3716" s="183">
        <v>726</v>
      </c>
      <c r="W3716" s="183">
        <v>262</v>
      </c>
      <c r="X3716" s="183">
        <v>287</v>
      </c>
      <c r="Y3716" s="183">
        <v>67</v>
      </c>
    </row>
    <row r="3717" spans="1:25" x14ac:dyDescent="0.2">
      <c r="A3717" s="184">
        <v>12726033</v>
      </c>
      <c r="B3717" s="183" t="str">
        <f>[1]店マスタ!B3716</f>
        <v>エコー電器　多田店</v>
      </c>
      <c r="C3717" s="183">
        <v>2.5</v>
      </c>
      <c r="D3717" s="183">
        <v>2.5</v>
      </c>
      <c r="E3717" s="183">
        <f>_xlfn.XLOOKUP(A3717,[2]Sheet1!$R:$R,[2]Sheet1!$AB:$AB,"",0)</f>
        <v>2.5</v>
      </c>
      <c r="F3717" s="183">
        <f>_xlfn.XLOOKUP($A3717,[3]【2026年03月度_全社】RFM客層一覧表データ!$A:$A,[3]【2026年03月度_全社】RFM客層一覧表データ!C:C,"",0)</f>
        <v>523</v>
      </c>
      <c r="G3717" s="183">
        <f>_xlfn.XLOOKUP($A3717,[3]【2026年03月度_全社】RFM客層一覧表データ!$A:$A,[3]【2026年03月度_全社】RFM客層一覧表データ!D:D,"",0)</f>
        <v>164</v>
      </c>
      <c r="H3717" s="183">
        <f>_xlfn.XLOOKUP($A3717,[3]【2026年03月度_全社】RFM客層一覧表データ!$A:$A,[3]【2026年03月度_全社】RFM客層一覧表データ!E:E,"",0)</f>
        <v>173</v>
      </c>
      <c r="I3717" s="183">
        <f>_xlfn.XLOOKUP($A3717,[3]【2026年03月度_全社】RFM客層一覧表データ!$A:$A,[3]【2026年03月度_全社】RFM客層一覧表データ!F:F,"",0)</f>
        <v>40</v>
      </c>
      <c r="J3717" s="183">
        <v>512</v>
      </c>
      <c r="K3717" s="183">
        <v>140</v>
      </c>
      <c r="L3717" s="183">
        <v>175</v>
      </c>
      <c r="M3717" s="183">
        <v>33</v>
      </c>
      <c r="N3717" s="183">
        <v>520</v>
      </c>
      <c r="O3717" s="183">
        <v>168</v>
      </c>
      <c r="P3717" s="183">
        <v>175</v>
      </c>
      <c r="Q3717" s="183">
        <v>42</v>
      </c>
      <c r="R3717" s="183">
        <v>541</v>
      </c>
      <c r="S3717" s="183">
        <v>165</v>
      </c>
      <c r="T3717" s="183">
        <v>170</v>
      </c>
      <c r="U3717" s="183">
        <v>41</v>
      </c>
      <c r="V3717" s="183">
        <v>533</v>
      </c>
      <c r="W3717" s="183">
        <v>191</v>
      </c>
      <c r="X3717" s="183">
        <v>161</v>
      </c>
      <c r="Y3717" s="183">
        <v>56</v>
      </c>
    </row>
    <row r="3718" spans="1:25" x14ac:dyDescent="0.2">
      <c r="A3718" s="184">
        <v>12726040</v>
      </c>
      <c r="B3718" s="183" t="str">
        <f>[1]店マスタ!B3717</f>
        <v>にしね電化</v>
      </c>
      <c r="C3718" s="183">
        <v>2.5</v>
      </c>
      <c r="D3718" s="183">
        <v>2.5</v>
      </c>
      <c r="E3718" s="183" t="str">
        <f>_xlfn.XLOOKUP(A3718,[2]Sheet1!$R:$R,[2]Sheet1!$AB:$AB,"",0)</f>
        <v/>
      </c>
      <c r="F3718" s="183">
        <f>_xlfn.XLOOKUP($A3718,[3]【2026年03月度_全社】RFM客層一覧表データ!$A:$A,[3]【2026年03月度_全社】RFM客層一覧表データ!C:C,"",0)</f>
        <v>81</v>
      </c>
      <c r="G3718" s="183">
        <f>_xlfn.XLOOKUP($A3718,[3]【2026年03月度_全社】RFM客層一覧表データ!$A:$A,[3]【2026年03月度_全社】RFM客層一覧表データ!D:D,"",0)</f>
        <v>10</v>
      </c>
      <c r="H3718" s="183">
        <f>_xlfn.XLOOKUP($A3718,[3]【2026年03月度_全社】RFM客層一覧表データ!$A:$A,[3]【2026年03月度_全社】RFM客層一覧表データ!E:E,"",0)</f>
        <v>20</v>
      </c>
      <c r="I3718" s="183">
        <f>_xlfn.XLOOKUP($A3718,[3]【2026年03月度_全社】RFM客層一覧表データ!$A:$A,[3]【2026年03月度_全社】RFM客層一覧表データ!F:F,"",0)</f>
        <v>2</v>
      </c>
      <c r="J3718" s="183">
        <v>276</v>
      </c>
      <c r="K3718" s="183">
        <v>102</v>
      </c>
      <c r="L3718" s="183">
        <v>142</v>
      </c>
      <c r="M3718" s="183">
        <v>13</v>
      </c>
      <c r="N3718" s="183">
        <v>285</v>
      </c>
      <c r="O3718" s="183">
        <v>113</v>
      </c>
      <c r="P3718" s="183">
        <v>153</v>
      </c>
      <c r="Q3718" s="183">
        <v>17</v>
      </c>
      <c r="R3718" s="183">
        <v>301</v>
      </c>
      <c r="S3718" s="183">
        <v>118</v>
      </c>
      <c r="T3718" s="183">
        <v>159</v>
      </c>
      <c r="U3718" s="183">
        <v>12</v>
      </c>
      <c r="V3718" s="183">
        <v>317</v>
      </c>
      <c r="W3718" s="183">
        <v>138</v>
      </c>
      <c r="X3718" s="183">
        <v>164</v>
      </c>
      <c r="Y3718" s="183">
        <v>17</v>
      </c>
    </row>
    <row r="3719" spans="1:25" x14ac:dyDescent="0.2">
      <c r="A3719" s="184">
        <v>12726044</v>
      </c>
      <c r="B3719" s="183" t="str">
        <f>[1]店マスタ!B3718</f>
        <v>株式会社　辰巳電機商会　多田店</v>
      </c>
      <c r="C3719" s="183">
        <v>4</v>
      </c>
      <c r="D3719" s="183">
        <v>3</v>
      </c>
      <c r="E3719" s="183">
        <f>_xlfn.XLOOKUP(A3719,[2]Sheet1!$R:$R,[2]Sheet1!$AB:$AB,"",0)</f>
        <v>3</v>
      </c>
      <c r="F3719" s="183">
        <f>_xlfn.XLOOKUP($A3719,[3]【2026年03月度_全社】RFM客層一覧表データ!$A:$A,[3]【2026年03月度_全社】RFM客層一覧表データ!C:C,"",0)</f>
        <v>1133</v>
      </c>
      <c r="G3719" s="183">
        <f>_xlfn.XLOOKUP($A3719,[3]【2026年03月度_全社】RFM客層一覧表データ!$A:$A,[3]【2026年03月度_全社】RFM客層一覧表データ!D:D,"",0)</f>
        <v>461</v>
      </c>
      <c r="H3719" s="183">
        <f>_xlfn.XLOOKUP($A3719,[3]【2026年03月度_全社】RFM客層一覧表データ!$A:$A,[3]【2026年03月度_全社】RFM客層一覧表データ!E:E,"",0)</f>
        <v>465</v>
      </c>
      <c r="I3719" s="183">
        <f>_xlfn.XLOOKUP($A3719,[3]【2026年03月度_全社】RFM客層一覧表データ!$A:$A,[3]【2026年03月度_全社】RFM客層一覧表データ!F:F,"",0)</f>
        <v>0</v>
      </c>
      <c r="J3719" s="183">
        <v>1114</v>
      </c>
      <c r="K3719" s="183">
        <v>425</v>
      </c>
      <c r="L3719" s="183">
        <v>442</v>
      </c>
      <c r="M3719" s="183">
        <v>0</v>
      </c>
      <c r="N3719" s="183">
        <v>1117</v>
      </c>
      <c r="O3719" s="183">
        <v>479</v>
      </c>
      <c r="P3719" s="183">
        <v>427</v>
      </c>
      <c r="Q3719" s="183">
        <v>2</v>
      </c>
      <c r="R3719" s="183">
        <v>1084</v>
      </c>
      <c r="S3719" s="183">
        <v>393</v>
      </c>
      <c r="T3719" s="183">
        <v>414</v>
      </c>
      <c r="U3719" s="183">
        <v>0</v>
      </c>
      <c r="V3719" s="183">
        <v>1089</v>
      </c>
      <c r="W3719" s="183">
        <v>402</v>
      </c>
      <c r="X3719" s="183">
        <v>401</v>
      </c>
      <c r="Y3719" s="183">
        <v>0</v>
      </c>
    </row>
    <row r="3720" spans="1:25" x14ac:dyDescent="0.2">
      <c r="A3720" s="184">
        <v>12726048</v>
      </c>
      <c r="B3720" s="183" t="str">
        <f>[1]店マスタ!B3719</f>
        <v>ヨシダ電化</v>
      </c>
      <c r="C3720" s="183">
        <v>2.5</v>
      </c>
      <c r="D3720" s="183">
        <v>2.5</v>
      </c>
      <c r="E3720" s="183">
        <f>_xlfn.XLOOKUP(A3720,[2]Sheet1!$R:$R,[2]Sheet1!$AB:$AB,"",0)</f>
        <v>3</v>
      </c>
      <c r="F3720" s="183">
        <f>_xlfn.XLOOKUP($A3720,[3]【2026年03月度_全社】RFM客層一覧表データ!$A:$A,[3]【2026年03月度_全社】RFM客層一覧表データ!C:C,"",0)</f>
        <v>781</v>
      </c>
      <c r="G3720" s="183">
        <f>_xlfn.XLOOKUP($A3720,[3]【2026年03月度_全社】RFM客層一覧表データ!$A:$A,[3]【2026年03月度_全社】RFM客層一覧表データ!D:D,"",0)</f>
        <v>305</v>
      </c>
      <c r="H3720" s="183">
        <f>_xlfn.XLOOKUP($A3720,[3]【2026年03月度_全社】RFM客層一覧表データ!$A:$A,[3]【2026年03月度_全社】RFM客層一覧表データ!E:E,"",0)</f>
        <v>376</v>
      </c>
      <c r="I3720" s="183">
        <f>_xlfn.XLOOKUP($A3720,[3]【2026年03月度_全社】RFM客層一覧表データ!$A:$A,[3]【2026年03月度_全社】RFM客層一覧表データ!F:F,"",0)</f>
        <v>53</v>
      </c>
      <c r="J3720" s="183">
        <v>601</v>
      </c>
      <c r="K3720" s="183">
        <v>255</v>
      </c>
      <c r="L3720" s="183">
        <v>277</v>
      </c>
      <c r="M3720" s="183">
        <v>45</v>
      </c>
      <c r="N3720" s="183">
        <v>601</v>
      </c>
      <c r="O3720" s="183">
        <v>227</v>
      </c>
      <c r="P3720" s="183">
        <v>271</v>
      </c>
      <c r="Q3720" s="183">
        <v>39</v>
      </c>
      <c r="R3720" s="183">
        <v>589</v>
      </c>
      <c r="S3720" s="183">
        <v>255</v>
      </c>
      <c r="T3720" s="183">
        <v>273</v>
      </c>
      <c r="U3720" s="183">
        <v>52</v>
      </c>
      <c r="V3720" s="183">
        <v>577</v>
      </c>
      <c r="W3720" s="183">
        <v>273</v>
      </c>
      <c r="X3720" s="183">
        <v>278</v>
      </c>
      <c r="Y3720" s="183">
        <v>51</v>
      </c>
    </row>
    <row r="3721" spans="1:25" x14ac:dyDescent="0.2">
      <c r="A3721" s="184">
        <v>12726056</v>
      </c>
      <c r="B3721" s="183" t="str">
        <f>[1]店マスタ!B3720</f>
        <v>ヤノラジオ　清和台店</v>
      </c>
      <c r="C3721" s="183">
        <v>8</v>
      </c>
      <c r="D3721" s="183">
        <v>3</v>
      </c>
      <c r="E3721" s="183">
        <f>_xlfn.XLOOKUP(A3721,[2]Sheet1!$R:$R,[2]Sheet1!$AB:$AB,"",0)</f>
        <v>3.5</v>
      </c>
      <c r="F3721" s="183">
        <f>_xlfn.XLOOKUP($A3721,[3]【2026年03月度_全社】RFM客層一覧表データ!$A:$A,[3]【2026年03月度_全社】RFM客層一覧表データ!C:C,"",0)</f>
        <v>836</v>
      </c>
      <c r="G3721" s="183">
        <f>_xlfn.XLOOKUP($A3721,[3]【2026年03月度_全社】RFM客層一覧表データ!$A:$A,[3]【2026年03月度_全社】RFM客層一覧表データ!D:D,"",0)</f>
        <v>344</v>
      </c>
      <c r="H3721" s="183">
        <f>_xlfn.XLOOKUP($A3721,[3]【2026年03月度_全社】RFM客層一覧表データ!$A:$A,[3]【2026年03月度_全社】RFM客層一覧表データ!E:E,"",0)</f>
        <v>373</v>
      </c>
      <c r="I3721" s="183">
        <f>_xlfn.XLOOKUP($A3721,[3]【2026年03月度_全社】RFM客層一覧表データ!$A:$A,[3]【2026年03月度_全社】RFM客層一覧表データ!F:F,"",0)</f>
        <v>55</v>
      </c>
      <c r="J3721" s="183">
        <v>873</v>
      </c>
      <c r="K3721" s="183">
        <v>354</v>
      </c>
      <c r="L3721" s="183">
        <v>368</v>
      </c>
      <c r="M3721" s="183">
        <v>73</v>
      </c>
      <c r="N3721" s="183">
        <v>879</v>
      </c>
      <c r="O3721" s="183">
        <v>354</v>
      </c>
      <c r="P3721" s="183">
        <v>373</v>
      </c>
      <c r="Q3721" s="183">
        <v>69</v>
      </c>
      <c r="R3721" s="183">
        <v>892</v>
      </c>
      <c r="S3721" s="183">
        <v>376</v>
      </c>
      <c r="T3721" s="183">
        <v>382</v>
      </c>
      <c r="U3721" s="183">
        <v>69</v>
      </c>
      <c r="V3721" s="183">
        <v>895</v>
      </c>
      <c r="W3721" s="183">
        <v>369</v>
      </c>
      <c r="X3721" s="183">
        <v>393</v>
      </c>
      <c r="Y3721" s="183">
        <v>65</v>
      </c>
    </row>
    <row r="3722" spans="1:25" x14ac:dyDescent="0.2">
      <c r="A3722" s="184">
        <v>12726068</v>
      </c>
      <c r="B3722" s="183" t="str">
        <f>[1]店マスタ!B3721</f>
        <v>マルミヤ電化サービス日生店</v>
      </c>
      <c r="C3722" s="183">
        <v>2.5</v>
      </c>
      <c r="D3722" s="183">
        <v>2.5</v>
      </c>
      <c r="E3722" s="183">
        <f>_xlfn.XLOOKUP(A3722,[2]Sheet1!$R:$R,[2]Sheet1!$AB:$AB,"",0)</f>
        <v>2.5</v>
      </c>
      <c r="F3722" s="183">
        <f>_xlfn.XLOOKUP($A3722,[3]【2026年03月度_全社】RFM客層一覧表データ!$A:$A,[3]【2026年03月度_全社】RFM客層一覧表データ!C:C,"",0)</f>
        <v>411</v>
      </c>
      <c r="G3722" s="183">
        <f>_xlfn.XLOOKUP($A3722,[3]【2026年03月度_全社】RFM客層一覧表データ!$A:$A,[3]【2026年03月度_全社】RFM客層一覧表データ!D:D,"",0)</f>
        <v>146</v>
      </c>
      <c r="H3722" s="183">
        <f>_xlfn.XLOOKUP($A3722,[3]【2026年03月度_全社】RFM客層一覧表データ!$A:$A,[3]【2026年03月度_全社】RFM客層一覧表データ!E:E,"",0)</f>
        <v>156</v>
      </c>
      <c r="I3722" s="183">
        <f>_xlfn.XLOOKUP($A3722,[3]【2026年03月度_全社】RFM客層一覧表データ!$A:$A,[3]【2026年03月度_全社】RFM客層一覧表データ!F:F,"",0)</f>
        <v>43</v>
      </c>
      <c r="J3722" s="183">
        <v>407</v>
      </c>
      <c r="K3722" s="183">
        <v>148</v>
      </c>
      <c r="L3722" s="183">
        <v>164</v>
      </c>
      <c r="M3722" s="183">
        <v>25</v>
      </c>
      <c r="N3722" s="183">
        <v>418</v>
      </c>
      <c r="O3722" s="183">
        <v>135</v>
      </c>
      <c r="P3722" s="183">
        <v>173</v>
      </c>
      <c r="Q3722" s="183">
        <v>34</v>
      </c>
      <c r="R3722" s="183">
        <v>422</v>
      </c>
      <c r="S3722" s="183">
        <v>140</v>
      </c>
      <c r="T3722" s="183">
        <v>178</v>
      </c>
      <c r="U3722" s="183">
        <v>30</v>
      </c>
      <c r="V3722" s="183">
        <v>447</v>
      </c>
      <c r="W3722" s="183">
        <v>172</v>
      </c>
      <c r="X3722" s="183">
        <v>178</v>
      </c>
      <c r="Y3722" s="183">
        <v>34</v>
      </c>
    </row>
    <row r="3723" spans="1:25" x14ac:dyDescent="0.2">
      <c r="A3723" s="184">
        <v>12727002</v>
      </c>
      <c r="B3723" s="183" t="str">
        <f>[1]店マスタ!B3722</f>
        <v>株式会社　ムラヤマデンキ</v>
      </c>
      <c r="C3723" s="183">
        <v>2.5</v>
      </c>
      <c r="D3723" s="183">
        <v>2.5</v>
      </c>
      <c r="E3723" s="183">
        <f>_xlfn.XLOOKUP(A3723,[2]Sheet1!$R:$R,[2]Sheet1!$AB:$AB,"",0)</f>
        <v>2.5</v>
      </c>
      <c r="F3723" s="183">
        <f>_xlfn.XLOOKUP($A3723,[3]【2026年03月度_全社】RFM客層一覧表データ!$A:$A,[3]【2026年03月度_全社】RFM客層一覧表データ!C:C,"",0)</f>
        <v>443</v>
      </c>
      <c r="G3723" s="183">
        <f>_xlfn.XLOOKUP($A3723,[3]【2026年03月度_全社】RFM客層一覧表データ!$A:$A,[3]【2026年03月度_全社】RFM客層一覧表データ!D:D,"",0)</f>
        <v>135</v>
      </c>
      <c r="H3723" s="183">
        <f>_xlfn.XLOOKUP($A3723,[3]【2026年03月度_全社】RFM客層一覧表データ!$A:$A,[3]【2026年03月度_全社】RFM客層一覧表データ!E:E,"",0)</f>
        <v>69</v>
      </c>
      <c r="I3723" s="183">
        <f>_xlfn.XLOOKUP($A3723,[3]【2026年03月度_全社】RFM客層一覧表データ!$A:$A,[3]【2026年03月度_全社】RFM客層一覧表データ!F:F,"",0)</f>
        <v>0</v>
      </c>
      <c r="J3723" s="183">
        <v>468</v>
      </c>
      <c r="K3723" s="183">
        <v>125</v>
      </c>
      <c r="L3723" s="183">
        <v>77</v>
      </c>
      <c r="M3723" s="183">
        <v>0</v>
      </c>
      <c r="N3723" s="183">
        <v>486</v>
      </c>
      <c r="O3723" s="183">
        <v>162</v>
      </c>
      <c r="P3723" s="183">
        <v>93</v>
      </c>
      <c r="Q3723" s="183">
        <v>0</v>
      </c>
      <c r="R3723" s="183">
        <v>489</v>
      </c>
      <c r="S3723" s="183">
        <v>138</v>
      </c>
      <c r="T3723" s="183">
        <v>109</v>
      </c>
      <c r="U3723" s="183">
        <v>0</v>
      </c>
      <c r="V3723" s="183">
        <v>522</v>
      </c>
      <c r="W3723" s="183">
        <v>142</v>
      </c>
      <c r="X3723" s="183">
        <v>122</v>
      </c>
      <c r="Y3723" s="183">
        <v>0</v>
      </c>
    </row>
    <row r="3724" spans="1:25" x14ac:dyDescent="0.2">
      <c r="A3724" s="184">
        <v>12729003</v>
      </c>
      <c r="B3724" s="183" t="str">
        <f>[1]店マスタ!B3723</f>
        <v>有限会社　高畑電機宝塚店</v>
      </c>
      <c r="C3724" s="183">
        <v>3.5</v>
      </c>
      <c r="D3724" s="183">
        <v>2.5</v>
      </c>
      <c r="E3724" s="183">
        <f>_xlfn.XLOOKUP(A3724,[2]Sheet1!$R:$R,[2]Sheet1!$AB:$AB,"",0)</f>
        <v>2.5</v>
      </c>
      <c r="F3724" s="183" t="str">
        <f>_xlfn.XLOOKUP($A3724,[3]【2026年03月度_全社】RFM客層一覧表データ!$A:$A,[3]【2026年03月度_全社】RFM客層一覧表データ!C:C,"",0)</f>
        <v/>
      </c>
      <c r="G3724" s="183" t="str">
        <f>_xlfn.XLOOKUP($A3724,[3]【2026年03月度_全社】RFM客層一覧表データ!$A:$A,[3]【2026年03月度_全社】RFM客層一覧表データ!D:D,"",0)</f>
        <v/>
      </c>
      <c r="H3724" s="183" t="str">
        <f>_xlfn.XLOOKUP($A3724,[3]【2026年03月度_全社】RFM客層一覧表データ!$A:$A,[3]【2026年03月度_全社】RFM客層一覧表データ!E:E,"",0)</f>
        <v/>
      </c>
      <c r="I3724" s="183" t="str">
        <f>_xlfn.XLOOKUP($A3724,[3]【2026年03月度_全社】RFM客層一覧表データ!$A:$A,[3]【2026年03月度_全社】RFM客層一覧表データ!F:F,"",0)</f>
        <v/>
      </c>
      <c r="J3724" s="183">
        <v>0</v>
      </c>
      <c r="K3724" s="183">
        <v>0</v>
      </c>
      <c r="L3724" s="183">
        <v>0</v>
      </c>
      <c r="M3724" s="183">
        <v>0</v>
      </c>
      <c r="N3724" s="183">
        <v>0</v>
      </c>
      <c r="O3724" s="183">
        <v>0</v>
      </c>
      <c r="P3724" s="183">
        <v>0</v>
      </c>
      <c r="Q3724" s="183">
        <v>0</v>
      </c>
      <c r="R3724" s="183">
        <v>0</v>
      </c>
      <c r="S3724" s="183">
        <v>0</v>
      </c>
      <c r="T3724" s="183">
        <v>0</v>
      </c>
      <c r="U3724" s="183">
        <v>0</v>
      </c>
      <c r="V3724" s="183">
        <v>0</v>
      </c>
      <c r="W3724" s="183">
        <v>0</v>
      </c>
      <c r="X3724" s="183">
        <v>0</v>
      </c>
      <c r="Y3724" s="183">
        <v>0</v>
      </c>
    </row>
    <row r="3725" spans="1:25" x14ac:dyDescent="0.2">
      <c r="A3725" s="184">
        <v>12729005</v>
      </c>
      <c r="B3725" s="183" t="str">
        <f>[1]店マスタ!B3724</f>
        <v>いけはた電器</v>
      </c>
      <c r="C3725" s="183">
        <v>2</v>
      </c>
      <c r="D3725" s="183">
        <v>1.5</v>
      </c>
      <c r="E3725" s="183">
        <f>_xlfn.XLOOKUP(A3725,[2]Sheet1!$R:$R,[2]Sheet1!$AB:$AB,"",0)</f>
        <v>1.5</v>
      </c>
      <c r="F3725" s="183">
        <f>_xlfn.XLOOKUP($A3725,[3]【2026年03月度_全社】RFM客層一覧表データ!$A:$A,[3]【2026年03月度_全社】RFM客層一覧表データ!C:C,"",0)</f>
        <v>362</v>
      </c>
      <c r="G3725" s="183">
        <f>_xlfn.XLOOKUP($A3725,[3]【2026年03月度_全社】RFM客層一覧表データ!$A:$A,[3]【2026年03月度_全社】RFM客層一覧表データ!D:D,"",0)</f>
        <v>158</v>
      </c>
      <c r="H3725" s="183">
        <f>_xlfn.XLOOKUP($A3725,[3]【2026年03月度_全社】RFM客層一覧表データ!$A:$A,[3]【2026年03月度_全社】RFM客層一覧表データ!E:E,"",0)</f>
        <v>181</v>
      </c>
      <c r="I3725" s="183">
        <f>_xlfn.XLOOKUP($A3725,[3]【2026年03月度_全社】RFM客層一覧表データ!$A:$A,[3]【2026年03月度_全社】RFM客層一覧表データ!F:F,"",0)</f>
        <v>30</v>
      </c>
      <c r="J3725" s="183">
        <v>359</v>
      </c>
      <c r="K3725" s="183">
        <v>168</v>
      </c>
      <c r="L3725" s="183">
        <v>185</v>
      </c>
      <c r="M3725" s="183">
        <v>26</v>
      </c>
      <c r="N3725" s="183">
        <v>352</v>
      </c>
      <c r="O3725" s="183">
        <v>156</v>
      </c>
      <c r="P3725" s="183">
        <v>189</v>
      </c>
      <c r="Q3725" s="183">
        <v>29</v>
      </c>
      <c r="R3725" s="183">
        <v>358</v>
      </c>
      <c r="S3725" s="183">
        <v>162</v>
      </c>
      <c r="T3725" s="183">
        <v>184</v>
      </c>
      <c r="U3725" s="183">
        <v>30</v>
      </c>
      <c r="V3725" s="183">
        <v>361</v>
      </c>
      <c r="W3725" s="183">
        <v>169</v>
      </c>
      <c r="X3725" s="183">
        <v>180</v>
      </c>
      <c r="Y3725" s="183">
        <v>27</v>
      </c>
    </row>
    <row r="3726" spans="1:25" x14ac:dyDescent="0.2">
      <c r="A3726" s="184">
        <v>12729019</v>
      </c>
      <c r="B3726" s="183" t="str">
        <f>[1]店マスタ!B3725</f>
        <v>若松電器</v>
      </c>
      <c r="C3726" s="183">
        <v>1.5</v>
      </c>
      <c r="D3726" s="183">
        <v>2</v>
      </c>
      <c r="E3726" s="183">
        <f>_xlfn.XLOOKUP(A3726,[2]Sheet1!$R:$R,[2]Sheet1!$AB:$AB,"",0)</f>
        <v>2.5</v>
      </c>
      <c r="F3726" s="183">
        <f>_xlfn.XLOOKUP($A3726,[3]【2026年03月度_全社】RFM客層一覧表データ!$A:$A,[3]【2026年03月度_全社】RFM客層一覧表データ!C:C,"",0)</f>
        <v>1163</v>
      </c>
      <c r="G3726" s="183">
        <f>_xlfn.XLOOKUP($A3726,[3]【2026年03月度_全社】RFM客層一覧表データ!$A:$A,[3]【2026年03月度_全社】RFM客層一覧表データ!D:D,"",0)</f>
        <v>352</v>
      </c>
      <c r="H3726" s="183">
        <f>_xlfn.XLOOKUP($A3726,[3]【2026年03月度_全社】RFM客層一覧表データ!$A:$A,[3]【2026年03月度_全社】RFM客層一覧表データ!E:E,"",0)</f>
        <v>518</v>
      </c>
      <c r="I3726" s="183">
        <f>_xlfn.XLOOKUP($A3726,[3]【2026年03月度_全社】RFM客層一覧表データ!$A:$A,[3]【2026年03月度_全社】RFM客層一覧表データ!F:F,"",0)</f>
        <v>128</v>
      </c>
      <c r="J3726" s="183">
        <v>1208</v>
      </c>
      <c r="K3726" s="183">
        <v>461</v>
      </c>
      <c r="L3726" s="183">
        <v>541</v>
      </c>
      <c r="M3726" s="183">
        <v>87</v>
      </c>
      <c r="N3726" s="183">
        <v>749</v>
      </c>
      <c r="O3726" s="183">
        <v>274</v>
      </c>
      <c r="P3726" s="183">
        <v>288</v>
      </c>
      <c r="Q3726" s="183">
        <v>54</v>
      </c>
      <c r="R3726" s="183">
        <v>781</v>
      </c>
      <c r="S3726" s="183">
        <v>272</v>
      </c>
      <c r="T3726" s="183">
        <v>303</v>
      </c>
      <c r="U3726" s="183">
        <v>54</v>
      </c>
      <c r="V3726" s="183">
        <v>832</v>
      </c>
      <c r="W3726" s="183">
        <v>293</v>
      </c>
      <c r="X3726" s="183">
        <v>315</v>
      </c>
      <c r="Y3726" s="183">
        <v>56</v>
      </c>
    </row>
    <row r="3727" spans="1:25" x14ac:dyDescent="0.2">
      <c r="A3727" s="184">
        <v>12729030</v>
      </c>
      <c r="B3727" s="183" t="str">
        <f>[1]店マスタ!B3726</f>
        <v>株式会社　ヤマグチデンキ</v>
      </c>
      <c r="C3727" s="183">
        <v>4</v>
      </c>
      <c r="D3727" s="183">
        <v>2</v>
      </c>
      <c r="E3727" s="183">
        <f>_xlfn.XLOOKUP(A3727,[2]Sheet1!$R:$R,[2]Sheet1!$AB:$AB,"",0)</f>
        <v>2</v>
      </c>
      <c r="F3727" s="183">
        <f>_xlfn.XLOOKUP($A3727,[3]【2026年03月度_全社】RFM客層一覧表データ!$A:$A,[3]【2026年03月度_全社】RFM客層一覧表データ!C:C,"",0)</f>
        <v>532</v>
      </c>
      <c r="G3727" s="183">
        <f>_xlfn.XLOOKUP($A3727,[3]【2026年03月度_全社】RFM客層一覧表データ!$A:$A,[3]【2026年03月度_全社】RFM客層一覧表データ!D:D,"",0)</f>
        <v>127</v>
      </c>
      <c r="H3727" s="183">
        <f>_xlfn.XLOOKUP($A3727,[3]【2026年03月度_全社】RFM客層一覧表データ!$A:$A,[3]【2026年03月度_全社】RFM客層一覧表データ!E:E,"",0)</f>
        <v>218</v>
      </c>
      <c r="I3727" s="183">
        <f>_xlfn.XLOOKUP($A3727,[3]【2026年03月度_全社】RFM客層一覧表データ!$A:$A,[3]【2026年03月度_全社】RFM客層一覧表データ!F:F,"",0)</f>
        <v>21</v>
      </c>
      <c r="J3727" s="183">
        <v>612</v>
      </c>
      <c r="K3727" s="183">
        <v>179</v>
      </c>
      <c r="L3727" s="183">
        <v>234</v>
      </c>
      <c r="M3727" s="183">
        <v>39</v>
      </c>
      <c r="N3727" s="183">
        <v>697</v>
      </c>
      <c r="O3727" s="183">
        <v>229</v>
      </c>
      <c r="P3727" s="183">
        <v>278</v>
      </c>
      <c r="Q3727" s="183">
        <v>35</v>
      </c>
      <c r="R3727" s="183">
        <v>779</v>
      </c>
      <c r="S3727" s="183">
        <v>266</v>
      </c>
      <c r="T3727" s="183">
        <v>301</v>
      </c>
      <c r="U3727" s="183">
        <v>71</v>
      </c>
      <c r="V3727" s="183">
        <v>809</v>
      </c>
      <c r="W3727" s="183">
        <v>291</v>
      </c>
      <c r="X3727" s="183">
        <v>308</v>
      </c>
      <c r="Y3727" s="183">
        <v>71</v>
      </c>
    </row>
    <row r="3728" spans="1:25" x14ac:dyDescent="0.2">
      <c r="A3728" s="184">
        <v>12729043</v>
      </c>
      <c r="B3728" s="183" t="str">
        <f>[1]店マスタ!B3727</f>
        <v>有限会社　ミウラデンカ</v>
      </c>
      <c r="C3728" s="183">
        <v>2.5</v>
      </c>
      <c r="D3728" s="183">
        <v>0</v>
      </c>
      <c r="E3728" s="183" t="str">
        <f>_xlfn.XLOOKUP(A3728,[2]Sheet1!$R:$R,[2]Sheet1!$AB:$AB,"",0)</f>
        <v/>
      </c>
      <c r="F3728" s="183" t="str">
        <f>_xlfn.XLOOKUP($A3728,[3]【2026年03月度_全社】RFM客層一覧表データ!$A:$A,[3]【2026年03月度_全社】RFM客層一覧表データ!C:C,"",0)</f>
        <v/>
      </c>
      <c r="G3728" s="183" t="str">
        <f>_xlfn.XLOOKUP($A3728,[3]【2026年03月度_全社】RFM客層一覧表データ!$A:$A,[3]【2026年03月度_全社】RFM客層一覧表データ!D:D,"",0)</f>
        <v/>
      </c>
      <c r="H3728" s="183" t="str">
        <f>_xlfn.XLOOKUP($A3728,[3]【2026年03月度_全社】RFM客層一覧表データ!$A:$A,[3]【2026年03月度_全社】RFM客層一覧表データ!E:E,"",0)</f>
        <v/>
      </c>
      <c r="I3728" s="183" t="str">
        <f>_xlfn.XLOOKUP($A3728,[3]【2026年03月度_全社】RFM客層一覧表データ!$A:$A,[3]【2026年03月度_全社】RFM客層一覧表データ!F:F,"",0)</f>
        <v/>
      </c>
      <c r="J3728" s="183">
        <v>0</v>
      </c>
      <c r="K3728" s="183">
        <v>0</v>
      </c>
      <c r="L3728" s="183">
        <v>0</v>
      </c>
      <c r="M3728" s="183">
        <v>0</v>
      </c>
      <c r="N3728" s="183">
        <v>461</v>
      </c>
      <c r="O3728" s="183">
        <v>224</v>
      </c>
      <c r="P3728" s="183">
        <v>300</v>
      </c>
      <c r="Q3728" s="183">
        <v>22</v>
      </c>
      <c r="R3728" s="183">
        <v>458</v>
      </c>
      <c r="S3728" s="183">
        <v>233</v>
      </c>
      <c r="T3728" s="183">
        <v>311</v>
      </c>
      <c r="U3728" s="183">
        <v>20</v>
      </c>
      <c r="V3728" s="183">
        <v>469</v>
      </c>
      <c r="W3728" s="183">
        <v>232</v>
      </c>
      <c r="X3728" s="183">
        <v>319</v>
      </c>
      <c r="Y3728" s="183">
        <v>18</v>
      </c>
    </row>
    <row r="3729" spans="1:25" x14ac:dyDescent="0.2">
      <c r="A3729" s="184">
        <v>12729049</v>
      </c>
      <c r="B3729" s="183" t="str">
        <f>[1]店マスタ!B3728</f>
        <v>今井電器　宝塚店</v>
      </c>
      <c r="C3729" s="183">
        <v>3</v>
      </c>
      <c r="D3729" s="183">
        <v>2</v>
      </c>
      <c r="E3729" s="183">
        <f>_xlfn.XLOOKUP(A3729,[2]Sheet1!$R:$R,[2]Sheet1!$AB:$AB,"",0)</f>
        <v>2</v>
      </c>
      <c r="F3729" s="183">
        <f>_xlfn.XLOOKUP($A3729,[3]【2026年03月度_全社】RFM客層一覧表データ!$A:$A,[3]【2026年03月度_全社】RFM客層一覧表データ!C:C,"",0)</f>
        <v>1133</v>
      </c>
      <c r="G3729" s="183">
        <f>_xlfn.XLOOKUP($A3729,[3]【2026年03月度_全社】RFM客層一覧表データ!$A:$A,[3]【2026年03月度_全社】RFM客層一覧表データ!D:D,"",0)</f>
        <v>395</v>
      </c>
      <c r="H3729" s="183">
        <f>_xlfn.XLOOKUP($A3729,[3]【2026年03月度_全社】RFM客層一覧表データ!$A:$A,[3]【2026年03月度_全社】RFM客層一覧表データ!E:E,"",0)</f>
        <v>319</v>
      </c>
      <c r="I3729" s="183">
        <f>_xlfn.XLOOKUP($A3729,[3]【2026年03月度_全社】RFM客層一覧表データ!$A:$A,[3]【2026年03月度_全社】RFM客層一覧表データ!F:F,"",0)</f>
        <v>121</v>
      </c>
      <c r="J3729" s="183">
        <v>1145</v>
      </c>
      <c r="K3729" s="183">
        <v>408</v>
      </c>
      <c r="L3729" s="183">
        <v>323</v>
      </c>
      <c r="M3729" s="183">
        <v>141</v>
      </c>
      <c r="N3729" s="183">
        <v>1149</v>
      </c>
      <c r="O3729" s="183">
        <v>355</v>
      </c>
      <c r="P3729" s="183">
        <v>327</v>
      </c>
      <c r="Q3729" s="183">
        <v>97</v>
      </c>
      <c r="R3729" s="183">
        <v>1175</v>
      </c>
      <c r="S3729" s="183">
        <v>426</v>
      </c>
      <c r="T3729" s="183">
        <v>330</v>
      </c>
      <c r="U3729" s="183">
        <v>111</v>
      </c>
      <c r="V3729" s="183">
        <v>1158</v>
      </c>
      <c r="W3729" s="183">
        <v>425</v>
      </c>
      <c r="X3729" s="183">
        <v>331</v>
      </c>
      <c r="Y3729" s="183">
        <v>120</v>
      </c>
    </row>
    <row r="3730" spans="1:25" x14ac:dyDescent="0.2">
      <c r="A3730" s="184">
        <v>12729071</v>
      </c>
      <c r="B3730" s="183" t="str">
        <f>[1]店マスタ!B3729</f>
        <v>パナット・ふかだ</v>
      </c>
      <c r="C3730" s="183">
        <v>2.5</v>
      </c>
      <c r="D3730" s="183">
        <v>1.5</v>
      </c>
      <c r="E3730" s="183">
        <f>_xlfn.XLOOKUP(A3730,[2]Sheet1!$R:$R,[2]Sheet1!$AB:$AB,"",0)</f>
        <v>1.5</v>
      </c>
      <c r="F3730" s="183" t="str">
        <f>_xlfn.XLOOKUP($A3730,[3]【2026年03月度_全社】RFM客層一覧表データ!$A:$A,[3]【2026年03月度_全社】RFM客層一覧表データ!C:C,"",0)</f>
        <v/>
      </c>
      <c r="G3730" s="183" t="str">
        <f>_xlfn.XLOOKUP($A3730,[3]【2026年03月度_全社】RFM客層一覧表データ!$A:$A,[3]【2026年03月度_全社】RFM客層一覧表データ!D:D,"",0)</f>
        <v/>
      </c>
      <c r="H3730" s="183" t="str">
        <f>_xlfn.XLOOKUP($A3730,[3]【2026年03月度_全社】RFM客層一覧表データ!$A:$A,[3]【2026年03月度_全社】RFM客層一覧表データ!E:E,"",0)</f>
        <v/>
      </c>
      <c r="I3730" s="183" t="str">
        <f>_xlfn.XLOOKUP($A3730,[3]【2026年03月度_全社】RFM客層一覧表データ!$A:$A,[3]【2026年03月度_全社】RFM客層一覧表データ!F:F,"",0)</f>
        <v/>
      </c>
      <c r="J3730" s="183">
        <v>0</v>
      </c>
      <c r="K3730" s="183">
        <v>0</v>
      </c>
      <c r="L3730" s="183">
        <v>0</v>
      </c>
      <c r="M3730" s="183">
        <v>0</v>
      </c>
      <c r="N3730" s="183">
        <v>0</v>
      </c>
      <c r="O3730" s="183">
        <v>0</v>
      </c>
      <c r="P3730" s="183">
        <v>0</v>
      </c>
      <c r="Q3730" s="183">
        <v>0</v>
      </c>
      <c r="R3730" s="183">
        <v>0</v>
      </c>
      <c r="S3730" s="183">
        <v>0</v>
      </c>
      <c r="T3730" s="183">
        <v>0</v>
      </c>
      <c r="U3730" s="183">
        <v>0</v>
      </c>
      <c r="V3730" s="183">
        <v>0</v>
      </c>
      <c r="W3730" s="183">
        <v>0</v>
      </c>
      <c r="X3730" s="183">
        <v>0</v>
      </c>
      <c r="Y3730" s="183">
        <v>0</v>
      </c>
    </row>
    <row r="3731" spans="1:25" x14ac:dyDescent="0.2">
      <c r="A3731" s="184">
        <v>12730010</v>
      </c>
      <c r="B3731" s="183" t="str">
        <f>[1]店マスタ!B3730</f>
        <v>松村電共舎</v>
      </c>
      <c r="C3731" s="183">
        <v>1</v>
      </c>
      <c r="D3731" s="183">
        <v>1</v>
      </c>
      <c r="E3731" s="183" t="str">
        <f>_xlfn.XLOOKUP(A3731,[2]Sheet1!$R:$R,[2]Sheet1!$AB:$AB,"",0)</f>
        <v/>
      </c>
      <c r="F3731" s="183" t="str">
        <f>_xlfn.XLOOKUP($A3731,[3]【2026年03月度_全社】RFM客層一覧表データ!$A:$A,[3]【2026年03月度_全社】RFM客層一覧表データ!C:C,"",0)</f>
        <v/>
      </c>
      <c r="G3731" s="183" t="str">
        <f>_xlfn.XLOOKUP($A3731,[3]【2026年03月度_全社】RFM客層一覧表データ!$A:$A,[3]【2026年03月度_全社】RFM客層一覧表データ!D:D,"",0)</f>
        <v/>
      </c>
      <c r="H3731" s="183" t="str">
        <f>_xlfn.XLOOKUP($A3731,[3]【2026年03月度_全社】RFM客層一覧表データ!$A:$A,[3]【2026年03月度_全社】RFM客層一覧表データ!E:E,"",0)</f>
        <v/>
      </c>
      <c r="I3731" s="183" t="str">
        <f>_xlfn.XLOOKUP($A3731,[3]【2026年03月度_全社】RFM客層一覧表データ!$A:$A,[3]【2026年03月度_全社】RFM客層一覧表データ!F:F,"",0)</f>
        <v/>
      </c>
      <c r="J3731" s="183">
        <v>0</v>
      </c>
      <c r="K3731" s="183">
        <v>0</v>
      </c>
      <c r="L3731" s="183">
        <v>0</v>
      </c>
      <c r="M3731" s="183">
        <v>0</v>
      </c>
      <c r="N3731" s="183">
        <v>0</v>
      </c>
      <c r="O3731" s="183">
        <v>0</v>
      </c>
      <c r="P3731" s="183">
        <v>0</v>
      </c>
      <c r="Q3731" s="183">
        <v>0</v>
      </c>
      <c r="R3731" s="183">
        <v>0</v>
      </c>
      <c r="S3731" s="183">
        <v>0</v>
      </c>
      <c r="T3731" s="183">
        <v>0</v>
      </c>
      <c r="U3731" s="183">
        <v>0</v>
      </c>
      <c r="V3731" s="183">
        <v>0</v>
      </c>
      <c r="W3731" s="183">
        <v>0</v>
      </c>
      <c r="X3731" s="183">
        <v>0</v>
      </c>
      <c r="Y3731" s="183">
        <v>0</v>
      </c>
    </row>
    <row r="3732" spans="1:25" x14ac:dyDescent="0.2">
      <c r="A3732" s="184">
        <v>12730013</v>
      </c>
      <c r="B3732" s="183" t="str">
        <f>[1]店マスタ!B3731</f>
        <v>川島電気株式会社</v>
      </c>
      <c r="C3732" s="183">
        <v>1.5</v>
      </c>
      <c r="D3732" s="183">
        <v>1.5</v>
      </c>
      <c r="E3732" s="183" t="str">
        <f>_xlfn.XLOOKUP(A3732,[2]Sheet1!$R:$R,[2]Sheet1!$AB:$AB,"",0)</f>
        <v/>
      </c>
      <c r="F3732" s="183">
        <f>_xlfn.XLOOKUP($A3732,[3]【2026年03月度_全社】RFM客層一覧表データ!$A:$A,[3]【2026年03月度_全社】RFM客層一覧表データ!C:C,"",0)</f>
        <v>271</v>
      </c>
      <c r="G3732" s="183">
        <f>_xlfn.XLOOKUP($A3732,[3]【2026年03月度_全社】RFM客層一覧表データ!$A:$A,[3]【2026年03月度_全社】RFM客層一覧表データ!D:D,"",0)</f>
        <v>68</v>
      </c>
      <c r="H3732" s="183">
        <f>_xlfn.XLOOKUP($A3732,[3]【2026年03月度_全社】RFM客層一覧表データ!$A:$A,[3]【2026年03月度_全社】RFM客層一覧表データ!E:E,"",0)</f>
        <v>109</v>
      </c>
      <c r="I3732" s="183">
        <f>_xlfn.XLOOKUP($A3732,[3]【2026年03月度_全社】RFM客層一覧表データ!$A:$A,[3]【2026年03月度_全社】RFM客層一覧表データ!F:F,"",0)</f>
        <v>17</v>
      </c>
      <c r="J3732" s="183">
        <v>293</v>
      </c>
      <c r="K3732" s="183">
        <v>88</v>
      </c>
      <c r="L3732" s="183">
        <v>111</v>
      </c>
      <c r="M3732" s="183">
        <v>18</v>
      </c>
      <c r="N3732" s="183">
        <v>312</v>
      </c>
      <c r="O3732" s="183">
        <v>83</v>
      </c>
      <c r="P3732" s="183">
        <v>116</v>
      </c>
      <c r="Q3732" s="183">
        <v>21</v>
      </c>
      <c r="R3732" s="183">
        <v>334</v>
      </c>
      <c r="S3732" s="183">
        <v>87</v>
      </c>
      <c r="T3732" s="183">
        <v>127</v>
      </c>
      <c r="U3732" s="183">
        <v>29</v>
      </c>
      <c r="V3732" s="183">
        <v>370</v>
      </c>
      <c r="W3732" s="183">
        <v>100</v>
      </c>
      <c r="X3732" s="183">
        <v>135</v>
      </c>
      <c r="Y3732" s="183">
        <v>38</v>
      </c>
    </row>
    <row r="3733" spans="1:25" x14ac:dyDescent="0.2">
      <c r="A3733" s="184">
        <v>12730014</v>
      </c>
      <c r="B3733" s="183" t="str">
        <f>[1]店マスタ!B3732</f>
        <v>株式会社　ミツワ電化</v>
      </c>
      <c r="C3733" s="183">
        <v>2.5</v>
      </c>
      <c r="D3733" s="183">
        <v>2.5</v>
      </c>
      <c r="E3733" s="183">
        <f>_xlfn.XLOOKUP(A3733,[2]Sheet1!$R:$R,[2]Sheet1!$AB:$AB,"",0)</f>
        <v>3.5</v>
      </c>
      <c r="F3733" s="183">
        <f>_xlfn.XLOOKUP($A3733,[3]【2026年03月度_全社】RFM客層一覧表データ!$A:$A,[3]【2026年03月度_全社】RFM客層一覧表データ!C:C,"",0)</f>
        <v>515</v>
      </c>
      <c r="G3733" s="183">
        <f>_xlfn.XLOOKUP($A3733,[3]【2026年03月度_全社】RFM客層一覧表データ!$A:$A,[3]【2026年03月度_全社】RFM客層一覧表データ!D:D,"",0)</f>
        <v>184</v>
      </c>
      <c r="H3733" s="183">
        <f>_xlfn.XLOOKUP($A3733,[3]【2026年03月度_全社】RFM客層一覧表データ!$A:$A,[3]【2026年03月度_全社】RFM客層一覧表データ!E:E,"",0)</f>
        <v>7</v>
      </c>
      <c r="I3733" s="183">
        <f>_xlfn.XLOOKUP($A3733,[3]【2026年03月度_全社】RFM客層一覧表データ!$A:$A,[3]【2026年03月度_全社】RFM客層一覧表データ!F:F,"",0)</f>
        <v>0</v>
      </c>
      <c r="J3733" s="183">
        <v>524</v>
      </c>
      <c r="K3733" s="183">
        <v>175</v>
      </c>
      <c r="L3733" s="183">
        <v>7</v>
      </c>
      <c r="M3733" s="183">
        <v>0</v>
      </c>
      <c r="N3733" s="183">
        <v>497</v>
      </c>
      <c r="O3733" s="183">
        <v>193</v>
      </c>
      <c r="P3733" s="183">
        <v>6</v>
      </c>
      <c r="Q3733" s="183">
        <v>1</v>
      </c>
      <c r="R3733" s="183">
        <v>459</v>
      </c>
      <c r="S3733" s="183">
        <v>162</v>
      </c>
      <c r="T3733" s="183">
        <v>5</v>
      </c>
      <c r="U3733" s="183">
        <v>1</v>
      </c>
      <c r="V3733" s="183">
        <v>430</v>
      </c>
      <c r="W3733" s="183">
        <v>177</v>
      </c>
      <c r="X3733" s="183">
        <v>4</v>
      </c>
      <c r="Y3733" s="183">
        <v>0</v>
      </c>
    </row>
    <row r="3734" spans="1:25" x14ac:dyDescent="0.2">
      <c r="A3734" s="184">
        <v>12730029</v>
      </c>
      <c r="B3734" s="183" t="str">
        <f>[1]店マスタ!B3733</f>
        <v>長門電機商会</v>
      </c>
      <c r="C3734" s="183">
        <v>1.5</v>
      </c>
      <c r="D3734" s="183">
        <v>1.5</v>
      </c>
      <c r="E3734" s="183" t="str">
        <f>_xlfn.XLOOKUP(A3734,[2]Sheet1!$R:$R,[2]Sheet1!$AB:$AB,"",0)</f>
        <v/>
      </c>
      <c r="F3734" s="183">
        <f>_xlfn.XLOOKUP($A3734,[3]【2026年03月度_全社】RFM客層一覧表データ!$A:$A,[3]【2026年03月度_全社】RFM客層一覧表データ!C:C,"",0)</f>
        <v>156</v>
      </c>
      <c r="G3734" s="183">
        <f>_xlfn.XLOOKUP($A3734,[3]【2026年03月度_全社】RFM客層一覧表データ!$A:$A,[3]【2026年03月度_全社】RFM客層一覧表データ!D:D,"",0)</f>
        <v>53</v>
      </c>
      <c r="H3734" s="183">
        <f>_xlfn.XLOOKUP($A3734,[3]【2026年03月度_全社】RFM客層一覧表データ!$A:$A,[3]【2026年03月度_全社】RFM客層一覧表データ!E:E,"",0)</f>
        <v>67</v>
      </c>
      <c r="I3734" s="183">
        <f>_xlfn.XLOOKUP($A3734,[3]【2026年03月度_全社】RFM客層一覧表データ!$A:$A,[3]【2026年03月度_全社】RFM客層一覧表データ!F:F,"",0)</f>
        <v>12</v>
      </c>
      <c r="J3734" s="183">
        <v>177</v>
      </c>
      <c r="K3734" s="183">
        <v>55</v>
      </c>
      <c r="L3734" s="183">
        <v>73</v>
      </c>
      <c r="M3734" s="183">
        <v>14</v>
      </c>
      <c r="N3734" s="183">
        <v>196</v>
      </c>
      <c r="O3734" s="183">
        <v>64</v>
      </c>
      <c r="P3734" s="183">
        <v>71</v>
      </c>
      <c r="Q3734" s="183">
        <v>30</v>
      </c>
      <c r="R3734" s="183">
        <v>206</v>
      </c>
      <c r="S3734" s="183">
        <v>45</v>
      </c>
      <c r="T3734" s="183">
        <v>73</v>
      </c>
      <c r="U3734" s="183">
        <v>30</v>
      </c>
      <c r="V3734" s="183">
        <v>202</v>
      </c>
      <c r="W3734" s="183">
        <v>41</v>
      </c>
      <c r="X3734" s="183">
        <v>87</v>
      </c>
      <c r="Y3734" s="183">
        <v>38</v>
      </c>
    </row>
    <row r="3735" spans="1:25" x14ac:dyDescent="0.2">
      <c r="A3735" s="184">
        <v>12730049</v>
      </c>
      <c r="B3735" s="183" t="str">
        <f>[1]店マスタ!B3734</f>
        <v>内田電器株式会社</v>
      </c>
      <c r="C3735" s="183">
        <v>2.5</v>
      </c>
      <c r="D3735" s="183">
        <v>2.5</v>
      </c>
      <c r="E3735" s="183">
        <f>_xlfn.XLOOKUP(A3735,[2]Sheet1!$R:$R,[2]Sheet1!$AB:$AB,"",0)</f>
        <v>2.5</v>
      </c>
      <c r="F3735" s="183">
        <f>_xlfn.XLOOKUP($A3735,[3]【2026年03月度_全社】RFM客層一覧表データ!$A:$A,[3]【2026年03月度_全社】RFM客層一覧表データ!C:C,"",0)</f>
        <v>449</v>
      </c>
      <c r="G3735" s="183">
        <f>_xlfn.XLOOKUP($A3735,[3]【2026年03月度_全社】RFM客層一覧表データ!$A:$A,[3]【2026年03月度_全社】RFM客層一覧表データ!D:D,"",0)</f>
        <v>222</v>
      </c>
      <c r="H3735" s="183">
        <f>_xlfn.XLOOKUP($A3735,[3]【2026年03月度_全社】RFM客層一覧表データ!$A:$A,[3]【2026年03月度_全社】RFM客層一覧表データ!E:E,"",0)</f>
        <v>208</v>
      </c>
      <c r="I3735" s="183">
        <f>_xlfn.XLOOKUP($A3735,[3]【2026年03月度_全社】RFM客層一覧表データ!$A:$A,[3]【2026年03月度_全社】RFM客層一覧表データ!F:F,"",0)</f>
        <v>31</v>
      </c>
      <c r="J3735" s="183">
        <v>469</v>
      </c>
      <c r="K3735" s="183">
        <v>214</v>
      </c>
      <c r="L3735" s="183">
        <v>212</v>
      </c>
      <c r="M3735" s="183">
        <v>30</v>
      </c>
      <c r="N3735" s="183">
        <v>485</v>
      </c>
      <c r="O3735" s="183">
        <v>181</v>
      </c>
      <c r="P3735" s="183">
        <v>222</v>
      </c>
      <c r="Q3735" s="183">
        <v>28</v>
      </c>
      <c r="R3735" s="183">
        <v>517</v>
      </c>
      <c r="S3735" s="183">
        <v>215</v>
      </c>
      <c r="T3735" s="183">
        <v>239</v>
      </c>
      <c r="U3735" s="183">
        <v>30</v>
      </c>
      <c r="V3735" s="183">
        <v>540</v>
      </c>
      <c r="W3735" s="183">
        <v>209</v>
      </c>
      <c r="X3735" s="183">
        <v>249</v>
      </c>
      <c r="Y3735" s="183">
        <v>32</v>
      </c>
    </row>
    <row r="3736" spans="1:25" x14ac:dyDescent="0.2">
      <c r="A3736" s="184">
        <v>12730060</v>
      </c>
      <c r="B3736" s="183" t="str">
        <f>[1]店マスタ!B3735</f>
        <v>ノムラ電器</v>
      </c>
      <c r="C3736" s="183">
        <v>2.5</v>
      </c>
      <c r="D3736" s="183">
        <v>2.5</v>
      </c>
      <c r="E3736" s="183" t="str">
        <f>_xlfn.XLOOKUP(A3736,[2]Sheet1!$R:$R,[2]Sheet1!$AB:$AB,"",0)</f>
        <v/>
      </c>
      <c r="F3736" s="183" t="str">
        <f>_xlfn.XLOOKUP($A3736,[3]【2026年03月度_全社】RFM客層一覧表データ!$A:$A,[3]【2026年03月度_全社】RFM客層一覧表データ!C:C,"",0)</f>
        <v/>
      </c>
      <c r="G3736" s="183" t="str">
        <f>_xlfn.XLOOKUP($A3736,[3]【2026年03月度_全社】RFM客層一覧表データ!$A:$A,[3]【2026年03月度_全社】RFM客層一覧表データ!D:D,"",0)</f>
        <v/>
      </c>
      <c r="H3736" s="183" t="str">
        <f>_xlfn.XLOOKUP($A3736,[3]【2026年03月度_全社】RFM客層一覧表データ!$A:$A,[3]【2026年03月度_全社】RFM客層一覧表データ!E:E,"",0)</f>
        <v/>
      </c>
      <c r="I3736" s="183" t="str">
        <f>_xlfn.XLOOKUP($A3736,[3]【2026年03月度_全社】RFM客層一覧表データ!$A:$A,[3]【2026年03月度_全社】RFM客層一覧表データ!F:F,"",0)</f>
        <v/>
      </c>
      <c r="J3736" s="183">
        <v>0</v>
      </c>
      <c r="K3736" s="183">
        <v>0</v>
      </c>
      <c r="L3736" s="183">
        <v>0</v>
      </c>
      <c r="M3736" s="183">
        <v>0</v>
      </c>
      <c r="N3736" s="183">
        <v>0</v>
      </c>
      <c r="O3736" s="183">
        <v>0</v>
      </c>
      <c r="P3736" s="183">
        <v>0</v>
      </c>
      <c r="Q3736" s="183">
        <v>0</v>
      </c>
      <c r="R3736" s="183">
        <v>0</v>
      </c>
      <c r="S3736" s="183">
        <v>0</v>
      </c>
      <c r="T3736" s="183">
        <v>0</v>
      </c>
      <c r="U3736" s="183">
        <v>0</v>
      </c>
      <c r="V3736" s="183">
        <v>0</v>
      </c>
      <c r="W3736" s="183">
        <v>0</v>
      </c>
      <c r="X3736" s="183">
        <v>0</v>
      </c>
      <c r="Y3736" s="183">
        <v>0</v>
      </c>
    </row>
    <row r="3737" spans="1:25" x14ac:dyDescent="0.2">
      <c r="A3737" s="184">
        <v>12730071</v>
      </c>
      <c r="B3737" s="183" t="str">
        <f>[1]店マスタ!B3736</f>
        <v>有限会社　ハイマル日商電機</v>
      </c>
      <c r="C3737" s="183">
        <v>2</v>
      </c>
      <c r="D3737" s="183">
        <v>2</v>
      </c>
      <c r="E3737" s="183">
        <f>_xlfn.XLOOKUP(A3737,[2]Sheet1!$R:$R,[2]Sheet1!$AB:$AB,"",0)</f>
        <v>2</v>
      </c>
      <c r="F3737" s="183">
        <f>_xlfn.XLOOKUP($A3737,[3]【2026年03月度_全社】RFM客層一覧表データ!$A:$A,[3]【2026年03月度_全社】RFM客層一覧表データ!C:C,"",0)</f>
        <v>273</v>
      </c>
      <c r="G3737" s="183">
        <f>_xlfn.XLOOKUP($A3737,[3]【2026年03月度_全社】RFM客層一覧表データ!$A:$A,[3]【2026年03月度_全社】RFM客層一覧表データ!D:D,"",0)</f>
        <v>92</v>
      </c>
      <c r="H3737" s="183">
        <f>_xlfn.XLOOKUP($A3737,[3]【2026年03月度_全社】RFM客層一覧表データ!$A:$A,[3]【2026年03月度_全社】RFM客層一覧表データ!E:E,"",0)</f>
        <v>1</v>
      </c>
      <c r="I3737" s="183">
        <f>_xlfn.XLOOKUP($A3737,[3]【2026年03月度_全社】RFM客層一覧表データ!$A:$A,[3]【2026年03月度_全社】RFM客層一覧表データ!F:F,"",0)</f>
        <v>0</v>
      </c>
      <c r="J3737" s="183">
        <v>292</v>
      </c>
      <c r="K3737" s="183">
        <v>82</v>
      </c>
      <c r="L3737" s="183">
        <v>8</v>
      </c>
      <c r="M3737" s="183">
        <v>0</v>
      </c>
      <c r="N3737" s="183">
        <v>303</v>
      </c>
      <c r="O3737" s="183">
        <v>95</v>
      </c>
      <c r="P3737" s="183">
        <v>29</v>
      </c>
      <c r="Q3737" s="183">
        <v>0</v>
      </c>
      <c r="R3737" s="183">
        <v>325</v>
      </c>
      <c r="S3737" s="183">
        <v>94</v>
      </c>
      <c r="T3737" s="183">
        <v>60</v>
      </c>
      <c r="U3737" s="183">
        <v>0</v>
      </c>
      <c r="V3737" s="183">
        <v>338</v>
      </c>
      <c r="W3737" s="183">
        <v>108</v>
      </c>
      <c r="X3737" s="183">
        <v>90</v>
      </c>
      <c r="Y3737" s="183">
        <v>0</v>
      </c>
    </row>
    <row r="3738" spans="1:25" x14ac:dyDescent="0.2">
      <c r="A3738" s="184">
        <v>12730078</v>
      </c>
      <c r="B3738" s="183" t="str">
        <f>[1]店マスタ!B3737</f>
        <v>上田電器</v>
      </c>
      <c r="C3738" s="183">
        <v>2</v>
      </c>
      <c r="D3738" s="183">
        <v>2.5</v>
      </c>
      <c r="E3738" s="183" t="str">
        <f>_xlfn.XLOOKUP(A3738,[2]Sheet1!$R:$R,[2]Sheet1!$AB:$AB,"",0)</f>
        <v/>
      </c>
      <c r="F3738" s="183" t="str">
        <f>_xlfn.XLOOKUP($A3738,[3]【2026年03月度_全社】RFM客層一覧表データ!$A:$A,[3]【2026年03月度_全社】RFM客層一覧表データ!C:C,"",0)</f>
        <v/>
      </c>
      <c r="G3738" s="183" t="str">
        <f>_xlfn.XLOOKUP($A3738,[3]【2026年03月度_全社】RFM客層一覧表データ!$A:$A,[3]【2026年03月度_全社】RFM客層一覧表データ!D:D,"",0)</f>
        <v/>
      </c>
      <c r="H3738" s="183" t="str">
        <f>_xlfn.XLOOKUP($A3738,[3]【2026年03月度_全社】RFM客層一覧表データ!$A:$A,[3]【2026年03月度_全社】RFM客層一覧表データ!E:E,"",0)</f>
        <v/>
      </c>
      <c r="I3738" s="183" t="str">
        <f>_xlfn.XLOOKUP($A3738,[3]【2026年03月度_全社】RFM客層一覧表データ!$A:$A,[3]【2026年03月度_全社】RFM客層一覧表データ!F:F,"",0)</f>
        <v/>
      </c>
      <c r="J3738" s="183">
        <v>0</v>
      </c>
      <c r="K3738" s="183">
        <v>0</v>
      </c>
      <c r="L3738" s="183">
        <v>0</v>
      </c>
      <c r="M3738" s="183">
        <v>0</v>
      </c>
      <c r="N3738" s="183">
        <v>0</v>
      </c>
      <c r="O3738" s="183">
        <v>0</v>
      </c>
      <c r="P3738" s="183">
        <v>0</v>
      </c>
      <c r="Q3738" s="183">
        <v>0</v>
      </c>
      <c r="R3738" s="183">
        <v>0</v>
      </c>
      <c r="S3738" s="183">
        <v>0</v>
      </c>
      <c r="T3738" s="183">
        <v>0</v>
      </c>
      <c r="U3738" s="183">
        <v>0</v>
      </c>
      <c r="V3738" s="183">
        <v>0</v>
      </c>
      <c r="W3738" s="183">
        <v>0</v>
      </c>
      <c r="X3738" s="183">
        <v>0</v>
      </c>
      <c r="Y3738" s="183">
        <v>0</v>
      </c>
    </row>
    <row r="3739" spans="1:25" x14ac:dyDescent="0.2">
      <c r="A3739" s="184">
        <v>12730115</v>
      </c>
      <c r="B3739" s="183" t="str">
        <f>[1]店マスタ!B3738</f>
        <v>有限会社　トーヨー電化</v>
      </c>
      <c r="C3739" s="183">
        <v>2.5</v>
      </c>
      <c r="D3739" s="183">
        <v>1.5</v>
      </c>
      <c r="E3739" s="183" t="str">
        <f>_xlfn.XLOOKUP(A3739,[2]Sheet1!$R:$R,[2]Sheet1!$AB:$AB,"",0)</f>
        <v/>
      </c>
      <c r="F3739" s="183">
        <f>_xlfn.XLOOKUP($A3739,[3]【2026年03月度_全社】RFM客層一覧表データ!$A:$A,[3]【2026年03月度_全社】RFM客層一覧表データ!C:C,"",0)</f>
        <v>383</v>
      </c>
      <c r="G3739" s="183">
        <f>_xlfn.XLOOKUP($A3739,[3]【2026年03月度_全社】RFM客層一覧表データ!$A:$A,[3]【2026年03月度_全社】RFM客層一覧表データ!D:D,"",0)</f>
        <v>59</v>
      </c>
      <c r="H3739" s="183">
        <f>_xlfn.XLOOKUP($A3739,[3]【2026年03月度_全社】RFM客層一覧表データ!$A:$A,[3]【2026年03月度_全社】RFM客層一覧表データ!E:E,"",0)</f>
        <v>6</v>
      </c>
      <c r="I3739" s="183">
        <f>_xlfn.XLOOKUP($A3739,[3]【2026年03月度_全社】RFM客層一覧表データ!$A:$A,[3]【2026年03月度_全社】RFM客層一覧表データ!F:F,"",0)</f>
        <v>26</v>
      </c>
      <c r="J3739" s="183">
        <v>749</v>
      </c>
      <c r="K3739" s="183">
        <v>255</v>
      </c>
      <c r="L3739" s="183">
        <v>292</v>
      </c>
      <c r="M3739" s="183">
        <v>57</v>
      </c>
      <c r="N3739" s="183">
        <v>756</v>
      </c>
      <c r="O3739" s="183">
        <v>255</v>
      </c>
      <c r="P3739" s="183">
        <v>311</v>
      </c>
      <c r="Q3739" s="183">
        <v>45</v>
      </c>
      <c r="R3739" s="183">
        <v>808</v>
      </c>
      <c r="S3739" s="183">
        <v>277</v>
      </c>
      <c r="T3739" s="183">
        <v>318</v>
      </c>
      <c r="U3739" s="183">
        <v>60</v>
      </c>
      <c r="V3739" s="183">
        <v>851</v>
      </c>
      <c r="W3739" s="183">
        <v>306</v>
      </c>
      <c r="X3739" s="183">
        <v>353</v>
      </c>
      <c r="Y3739" s="183">
        <v>64</v>
      </c>
    </row>
    <row r="3740" spans="1:25" x14ac:dyDescent="0.2">
      <c r="A3740" s="184">
        <v>12730184</v>
      </c>
      <c r="B3740" s="183" t="str">
        <f>[1]店マスタ!B3739</f>
        <v>株式会社　北村電気武庫之荘</v>
      </c>
      <c r="C3740" s="183">
        <v>3</v>
      </c>
      <c r="D3740" s="183">
        <v>1.5</v>
      </c>
      <c r="E3740" s="183">
        <f>_xlfn.XLOOKUP(A3740,[2]Sheet1!$R:$R,[2]Sheet1!$AB:$AB,"",0)</f>
        <v>1.5</v>
      </c>
      <c r="F3740" s="183" t="str">
        <f>_xlfn.XLOOKUP($A3740,[3]【2026年03月度_全社】RFM客層一覧表データ!$A:$A,[3]【2026年03月度_全社】RFM客層一覧表データ!C:C,"",0)</f>
        <v/>
      </c>
      <c r="G3740" s="183" t="str">
        <f>_xlfn.XLOOKUP($A3740,[3]【2026年03月度_全社】RFM客層一覧表データ!$A:$A,[3]【2026年03月度_全社】RFM客層一覧表データ!D:D,"",0)</f>
        <v/>
      </c>
      <c r="H3740" s="183" t="str">
        <f>_xlfn.XLOOKUP($A3740,[3]【2026年03月度_全社】RFM客層一覧表データ!$A:$A,[3]【2026年03月度_全社】RFM客層一覧表データ!E:E,"",0)</f>
        <v/>
      </c>
      <c r="I3740" s="183" t="str">
        <f>_xlfn.XLOOKUP($A3740,[3]【2026年03月度_全社】RFM客層一覧表データ!$A:$A,[3]【2026年03月度_全社】RFM客層一覧表データ!F:F,"",0)</f>
        <v/>
      </c>
      <c r="J3740" s="183">
        <v>0</v>
      </c>
      <c r="K3740" s="183">
        <v>0</v>
      </c>
      <c r="L3740" s="183">
        <v>0</v>
      </c>
      <c r="M3740" s="183">
        <v>0</v>
      </c>
      <c r="N3740" s="183">
        <v>0</v>
      </c>
      <c r="O3740" s="183">
        <v>0</v>
      </c>
      <c r="P3740" s="183">
        <v>0</v>
      </c>
      <c r="Q3740" s="183">
        <v>0</v>
      </c>
      <c r="R3740" s="183">
        <v>0</v>
      </c>
      <c r="S3740" s="183">
        <v>0</v>
      </c>
      <c r="T3740" s="183">
        <v>0</v>
      </c>
      <c r="U3740" s="183">
        <v>0</v>
      </c>
      <c r="V3740" s="183">
        <v>0</v>
      </c>
      <c r="W3740" s="183">
        <v>0</v>
      </c>
      <c r="X3740" s="183">
        <v>0</v>
      </c>
      <c r="Y3740" s="183">
        <v>0</v>
      </c>
    </row>
    <row r="3741" spans="1:25" x14ac:dyDescent="0.2">
      <c r="A3741" s="184">
        <v>12730190</v>
      </c>
      <c r="B3741" s="183" t="str">
        <f>[1]店マスタ!B3740</f>
        <v>合通システム　株式会社</v>
      </c>
      <c r="C3741" s="183">
        <v>4</v>
      </c>
      <c r="D3741" s="183">
        <v>4</v>
      </c>
      <c r="E3741" s="183">
        <f>_xlfn.XLOOKUP(A3741,[2]Sheet1!$R:$R,[2]Sheet1!$AB:$AB,"",0)</f>
        <v>4</v>
      </c>
      <c r="F3741" s="183">
        <f>_xlfn.XLOOKUP($A3741,[3]【2026年03月度_全社】RFM客層一覧表データ!$A:$A,[3]【2026年03月度_全社】RFM客層一覧表データ!C:C,"",0)</f>
        <v>423</v>
      </c>
      <c r="G3741" s="183">
        <f>_xlfn.XLOOKUP($A3741,[3]【2026年03月度_全社】RFM客層一覧表データ!$A:$A,[3]【2026年03月度_全社】RFM客層一覧表データ!D:D,"",0)</f>
        <v>228</v>
      </c>
      <c r="H3741" s="183">
        <f>_xlfn.XLOOKUP($A3741,[3]【2026年03月度_全社】RFM客層一覧表データ!$A:$A,[3]【2026年03月度_全社】RFM客層一覧表データ!E:E,"",0)</f>
        <v>243</v>
      </c>
      <c r="I3741" s="183">
        <f>_xlfn.XLOOKUP($A3741,[3]【2026年03月度_全社】RFM客層一覧表データ!$A:$A,[3]【2026年03月度_全社】RFM客層一覧表データ!F:F,"",0)</f>
        <v>0</v>
      </c>
      <c r="J3741" s="183">
        <v>412</v>
      </c>
      <c r="K3741" s="183">
        <v>181</v>
      </c>
      <c r="L3741" s="183">
        <v>240</v>
      </c>
      <c r="M3741" s="183">
        <v>0</v>
      </c>
      <c r="N3741" s="183">
        <v>426</v>
      </c>
      <c r="O3741" s="183">
        <v>203</v>
      </c>
      <c r="P3741" s="183">
        <v>250</v>
      </c>
      <c r="Q3741" s="183">
        <v>0</v>
      </c>
      <c r="R3741" s="183">
        <v>437</v>
      </c>
      <c r="S3741" s="183">
        <v>195</v>
      </c>
      <c r="T3741" s="183">
        <v>252</v>
      </c>
      <c r="U3741" s="183">
        <v>0</v>
      </c>
      <c r="V3741" s="183">
        <v>445</v>
      </c>
      <c r="W3741" s="183">
        <v>200</v>
      </c>
      <c r="X3741" s="183">
        <v>268</v>
      </c>
      <c r="Y3741" s="183">
        <v>0</v>
      </c>
    </row>
    <row r="3742" spans="1:25" x14ac:dyDescent="0.2">
      <c r="A3742" s="184">
        <v>12730196</v>
      </c>
      <c r="B3742" s="183" t="str">
        <f>[1]店マスタ!B3741</f>
        <v>潮江電化</v>
      </c>
      <c r="C3742" s="183">
        <v>4.5</v>
      </c>
      <c r="D3742" s="183">
        <v>4.5</v>
      </c>
      <c r="E3742" s="183">
        <f>_xlfn.XLOOKUP(A3742,[2]Sheet1!$R:$R,[2]Sheet1!$AB:$AB,"",0)</f>
        <v>4.5</v>
      </c>
      <c r="F3742" s="183">
        <f>_xlfn.XLOOKUP($A3742,[3]【2026年03月度_全社】RFM客層一覧表データ!$A:$A,[3]【2026年03月度_全社】RFM客層一覧表データ!C:C,"",0)</f>
        <v>666</v>
      </c>
      <c r="G3742" s="183">
        <f>_xlfn.XLOOKUP($A3742,[3]【2026年03月度_全社】RFM客層一覧表データ!$A:$A,[3]【2026年03月度_全社】RFM客層一覧表データ!D:D,"",0)</f>
        <v>234</v>
      </c>
      <c r="H3742" s="183">
        <f>_xlfn.XLOOKUP($A3742,[3]【2026年03月度_全社】RFM客層一覧表データ!$A:$A,[3]【2026年03月度_全社】RFM客層一覧表データ!E:E,"",0)</f>
        <v>196</v>
      </c>
      <c r="I3742" s="183">
        <f>_xlfn.XLOOKUP($A3742,[3]【2026年03月度_全社】RFM客層一覧表データ!$A:$A,[3]【2026年03月度_全社】RFM客層一覧表データ!F:F,"",0)</f>
        <v>59</v>
      </c>
      <c r="J3742" s="183">
        <v>631</v>
      </c>
      <c r="K3742" s="183">
        <v>197</v>
      </c>
      <c r="L3742" s="183">
        <v>188</v>
      </c>
      <c r="M3742" s="183">
        <v>54</v>
      </c>
      <c r="N3742" s="183">
        <v>593</v>
      </c>
      <c r="O3742" s="183">
        <v>98</v>
      </c>
      <c r="P3742" s="183">
        <v>189</v>
      </c>
      <c r="Q3742" s="183">
        <v>27</v>
      </c>
      <c r="R3742" s="183">
        <v>654</v>
      </c>
      <c r="S3742" s="183">
        <v>136</v>
      </c>
      <c r="T3742" s="183">
        <v>224</v>
      </c>
      <c r="U3742" s="183">
        <v>19</v>
      </c>
      <c r="V3742" s="183">
        <v>661</v>
      </c>
      <c r="W3742" s="183">
        <v>273</v>
      </c>
      <c r="X3742" s="183">
        <v>263</v>
      </c>
      <c r="Y3742" s="183">
        <v>69</v>
      </c>
    </row>
    <row r="3743" spans="1:25" x14ac:dyDescent="0.2">
      <c r="A3743" s="184">
        <v>12730221</v>
      </c>
      <c r="B3743" s="183" t="str">
        <f>[1]店マスタ!B3742</f>
        <v>ヒラデン</v>
      </c>
      <c r="C3743" s="183">
        <v>4.5</v>
      </c>
      <c r="D3743" s="183">
        <v>4.5</v>
      </c>
      <c r="E3743" s="183">
        <f>_xlfn.XLOOKUP(A3743,[2]Sheet1!$R:$R,[2]Sheet1!$AB:$AB,"",0)</f>
        <v>4.5</v>
      </c>
      <c r="F3743" s="183">
        <f>_xlfn.XLOOKUP($A3743,[3]【2026年03月度_全社】RFM客層一覧表データ!$A:$A,[3]【2026年03月度_全社】RFM客層一覧表データ!C:C,"",0)</f>
        <v>376</v>
      </c>
      <c r="G3743" s="183">
        <f>_xlfn.XLOOKUP($A3743,[3]【2026年03月度_全社】RFM客層一覧表データ!$A:$A,[3]【2026年03月度_全社】RFM客層一覧表データ!D:D,"",0)</f>
        <v>186</v>
      </c>
      <c r="H3743" s="183">
        <f>_xlfn.XLOOKUP($A3743,[3]【2026年03月度_全社】RFM客層一覧表データ!$A:$A,[3]【2026年03月度_全社】RFM客層一覧表データ!E:E,"",0)</f>
        <v>221</v>
      </c>
      <c r="I3743" s="183">
        <f>_xlfn.XLOOKUP($A3743,[3]【2026年03月度_全社】RFM客層一覧表データ!$A:$A,[3]【2026年03月度_全社】RFM客層一覧表データ!F:F,"",0)</f>
        <v>17</v>
      </c>
      <c r="J3743" s="183">
        <v>425</v>
      </c>
      <c r="K3743" s="183">
        <v>164</v>
      </c>
      <c r="L3743" s="183">
        <v>225</v>
      </c>
      <c r="M3743" s="183">
        <v>12</v>
      </c>
      <c r="N3743" s="183">
        <v>461</v>
      </c>
      <c r="O3743" s="183">
        <v>178</v>
      </c>
      <c r="P3743" s="183">
        <v>242</v>
      </c>
      <c r="Q3743" s="183">
        <v>18</v>
      </c>
      <c r="R3743" s="183">
        <v>494</v>
      </c>
      <c r="S3743" s="183">
        <v>168</v>
      </c>
      <c r="T3743" s="183">
        <v>243</v>
      </c>
      <c r="U3743" s="183">
        <v>21</v>
      </c>
      <c r="V3743" s="183">
        <v>526</v>
      </c>
      <c r="W3743" s="183">
        <v>184</v>
      </c>
      <c r="X3743" s="183">
        <v>259</v>
      </c>
      <c r="Y3743" s="183">
        <v>33</v>
      </c>
    </row>
    <row r="3744" spans="1:25" x14ac:dyDescent="0.2">
      <c r="A3744" s="184">
        <v>12730228</v>
      </c>
      <c r="B3744" s="183" t="str">
        <f>[1]店マスタ!B3743</f>
        <v>中谷電器</v>
      </c>
      <c r="C3744" s="183">
        <v>2.5</v>
      </c>
      <c r="D3744" s="183">
        <v>2.5</v>
      </c>
      <c r="E3744" s="183" t="str">
        <f>_xlfn.XLOOKUP(A3744,[2]Sheet1!$R:$R,[2]Sheet1!$AB:$AB,"",0)</f>
        <v/>
      </c>
      <c r="F3744" s="183" t="str">
        <f>_xlfn.XLOOKUP($A3744,[3]【2026年03月度_全社】RFM客層一覧表データ!$A:$A,[3]【2026年03月度_全社】RFM客層一覧表データ!C:C,"",0)</f>
        <v/>
      </c>
      <c r="G3744" s="183" t="str">
        <f>_xlfn.XLOOKUP($A3744,[3]【2026年03月度_全社】RFM客層一覧表データ!$A:$A,[3]【2026年03月度_全社】RFM客層一覧表データ!D:D,"",0)</f>
        <v/>
      </c>
      <c r="H3744" s="183" t="str">
        <f>_xlfn.XLOOKUP($A3744,[3]【2026年03月度_全社】RFM客層一覧表データ!$A:$A,[3]【2026年03月度_全社】RFM客層一覧表データ!E:E,"",0)</f>
        <v/>
      </c>
      <c r="I3744" s="183" t="str">
        <f>_xlfn.XLOOKUP($A3744,[3]【2026年03月度_全社】RFM客層一覧表データ!$A:$A,[3]【2026年03月度_全社】RFM客層一覧表データ!F:F,"",0)</f>
        <v/>
      </c>
      <c r="J3744" s="183">
        <v>0</v>
      </c>
      <c r="K3744" s="183">
        <v>0</v>
      </c>
      <c r="L3744" s="183">
        <v>0</v>
      </c>
      <c r="M3744" s="183">
        <v>0</v>
      </c>
      <c r="N3744" s="183">
        <v>0</v>
      </c>
      <c r="O3744" s="183">
        <v>0</v>
      </c>
      <c r="P3744" s="183">
        <v>0</v>
      </c>
      <c r="Q3744" s="183">
        <v>0</v>
      </c>
      <c r="R3744" s="183">
        <v>0</v>
      </c>
      <c r="S3744" s="183">
        <v>0</v>
      </c>
      <c r="T3744" s="183">
        <v>0</v>
      </c>
      <c r="U3744" s="183">
        <v>0</v>
      </c>
      <c r="V3744" s="183">
        <v>0</v>
      </c>
      <c r="W3744" s="183">
        <v>0</v>
      </c>
      <c r="X3744" s="183">
        <v>0</v>
      </c>
      <c r="Y3744" s="183">
        <v>0</v>
      </c>
    </row>
    <row r="3745" spans="1:25" x14ac:dyDescent="0.2">
      <c r="A3745" s="184">
        <v>12730268</v>
      </c>
      <c r="B3745" s="183" t="str">
        <f>[1]店マスタ!B3744</f>
        <v>中島電器</v>
      </c>
      <c r="C3745" s="183">
        <v>1.5</v>
      </c>
      <c r="D3745" s="183">
        <v>1.5</v>
      </c>
      <c r="E3745" s="183">
        <f>_xlfn.XLOOKUP(A3745,[2]Sheet1!$R:$R,[2]Sheet1!$AB:$AB,"",0)</f>
        <v>1.5</v>
      </c>
      <c r="F3745" s="183">
        <f>_xlfn.XLOOKUP($A3745,[3]【2026年03月度_全社】RFM客層一覧表データ!$A:$A,[3]【2026年03月度_全社】RFM客層一覧表データ!C:C,"",0)</f>
        <v>700</v>
      </c>
      <c r="G3745" s="183">
        <f>_xlfn.XLOOKUP($A3745,[3]【2026年03月度_全社】RFM客層一覧表データ!$A:$A,[3]【2026年03月度_全社】RFM客層一覧表データ!D:D,"",0)</f>
        <v>273</v>
      </c>
      <c r="H3745" s="183">
        <f>_xlfn.XLOOKUP($A3745,[3]【2026年03月度_全社】RFM客層一覧表データ!$A:$A,[3]【2026年03月度_全社】RFM客層一覧表データ!E:E,"",0)</f>
        <v>354</v>
      </c>
      <c r="I3745" s="183">
        <f>_xlfn.XLOOKUP($A3745,[3]【2026年03月度_全社】RFM客層一覧表データ!$A:$A,[3]【2026年03月度_全社】RFM客層一覧表データ!F:F,"",0)</f>
        <v>35</v>
      </c>
      <c r="J3745" s="183">
        <v>727</v>
      </c>
      <c r="K3745" s="183">
        <v>262</v>
      </c>
      <c r="L3745" s="183">
        <v>374</v>
      </c>
      <c r="M3745" s="183">
        <v>37</v>
      </c>
      <c r="N3745" s="183">
        <v>748</v>
      </c>
      <c r="O3745" s="183">
        <v>291</v>
      </c>
      <c r="P3745" s="183">
        <v>372</v>
      </c>
      <c r="Q3745" s="183">
        <v>36</v>
      </c>
      <c r="R3745" s="183">
        <v>762</v>
      </c>
      <c r="S3745" s="183">
        <v>296</v>
      </c>
      <c r="T3745" s="183">
        <v>378</v>
      </c>
      <c r="U3745" s="183">
        <v>40</v>
      </c>
      <c r="V3745" s="183">
        <v>782</v>
      </c>
      <c r="W3745" s="183">
        <v>368</v>
      </c>
      <c r="X3745" s="183">
        <v>384</v>
      </c>
      <c r="Y3745" s="183">
        <v>88</v>
      </c>
    </row>
    <row r="3746" spans="1:25" x14ac:dyDescent="0.2">
      <c r="A3746" s="184">
        <v>12730287</v>
      </c>
      <c r="B3746" s="183" t="str">
        <f>[1]店マスタ!B3745</f>
        <v>三和電器</v>
      </c>
      <c r="C3746" s="183">
        <v>1.5</v>
      </c>
      <c r="D3746" s="183">
        <v>2</v>
      </c>
      <c r="E3746" s="183" t="str">
        <f>_xlfn.XLOOKUP(A3746,[2]Sheet1!$R:$R,[2]Sheet1!$AB:$AB,"",0)</f>
        <v/>
      </c>
      <c r="F3746" s="183" t="str">
        <f>_xlfn.XLOOKUP($A3746,[3]【2026年03月度_全社】RFM客層一覧表データ!$A:$A,[3]【2026年03月度_全社】RFM客層一覧表データ!C:C,"",0)</f>
        <v/>
      </c>
      <c r="G3746" s="183" t="str">
        <f>_xlfn.XLOOKUP($A3746,[3]【2026年03月度_全社】RFM客層一覧表データ!$A:$A,[3]【2026年03月度_全社】RFM客層一覧表データ!D:D,"",0)</f>
        <v/>
      </c>
      <c r="H3746" s="183" t="str">
        <f>_xlfn.XLOOKUP($A3746,[3]【2026年03月度_全社】RFM客層一覧表データ!$A:$A,[3]【2026年03月度_全社】RFM客層一覧表データ!E:E,"",0)</f>
        <v/>
      </c>
      <c r="I3746" s="183" t="str">
        <f>_xlfn.XLOOKUP($A3746,[3]【2026年03月度_全社】RFM客層一覧表データ!$A:$A,[3]【2026年03月度_全社】RFM客層一覧表データ!F:F,"",0)</f>
        <v/>
      </c>
      <c r="J3746" s="183">
        <v>0</v>
      </c>
      <c r="K3746" s="183">
        <v>0</v>
      </c>
      <c r="L3746" s="183">
        <v>0</v>
      </c>
      <c r="M3746" s="183">
        <v>0</v>
      </c>
      <c r="N3746" s="183">
        <v>0</v>
      </c>
      <c r="O3746" s="183">
        <v>0</v>
      </c>
      <c r="P3746" s="183">
        <v>0</v>
      </c>
      <c r="Q3746" s="183">
        <v>0</v>
      </c>
      <c r="R3746" s="183">
        <v>0</v>
      </c>
      <c r="S3746" s="183">
        <v>0</v>
      </c>
      <c r="T3746" s="183">
        <v>0</v>
      </c>
      <c r="U3746" s="183">
        <v>0</v>
      </c>
      <c r="V3746" s="183">
        <v>0</v>
      </c>
      <c r="W3746" s="183">
        <v>0</v>
      </c>
      <c r="X3746" s="183">
        <v>0</v>
      </c>
      <c r="Y3746" s="183">
        <v>0</v>
      </c>
    </row>
    <row r="3747" spans="1:25" x14ac:dyDescent="0.2">
      <c r="A3747" s="184">
        <v>12730313</v>
      </c>
      <c r="B3747" s="183" t="str">
        <f>[1]店マスタ!B3746</f>
        <v>片岡デンキ　塚口</v>
      </c>
      <c r="C3747" s="183">
        <v>6.5</v>
      </c>
      <c r="D3747" s="183">
        <v>6.5</v>
      </c>
      <c r="E3747" s="183">
        <f>_xlfn.XLOOKUP(A3747,[2]Sheet1!$R:$R,[2]Sheet1!$AB:$AB,"",0)</f>
        <v>6</v>
      </c>
      <c r="F3747" s="183">
        <f>_xlfn.XLOOKUP($A3747,[3]【2026年03月度_全社】RFM客層一覧表データ!$A:$A,[3]【2026年03月度_全社】RFM客層一覧表データ!C:C,"",0)</f>
        <v>2433</v>
      </c>
      <c r="G3747" s="183">
        <f>_xlfn.XLOOKUP($A3747,[3]【2026年03月度_全社】RFM客層一覧表データ!$A:$A,[3]【2026年03月度_全社】RFM客層一覧表データ!D:D,"",0)</f>
        <v>1011</v>
      </c>
      <c r="H3747" s="183">
        <f>_xlfn.XLOOKUP($A3747,[3]【2026年03月度_全社】RFM客層一覧表データ!$A:$A,[3]【2026年03月度_全社】RFM客層一覧表データ!E:E,"",0)</f>
        <v>782</v>
      </c>
      <c r="I3747" s="183">
        <f>_xlfn.XLOOKUP($A3747,[3]【2026年03月度_全社】RFM客層一覧表データ!$A:$A,[3]【2026年03月度_全社】RFM客層一覧表データ!F:F,"",0)</f>
        <v>353</v>
      </c>
      <c r="J3747" s="183">
        <v>2344</v>
      </c>
      <c r="K3747" s="183">
        <v>1001</v>
      </c>
      <c r="L3747" s="183">
        <v>777</v>
      </c>
      <c r="M3747" s="183">
        <v>446</v>
      </c>
      <c r="N3747" s="183">
        <v>1784</v>
      </c>
      <c r="O3747" s="183">
        <v>791</v>
      </c>
      <c r="P3747" s="183">
        <v>529</v>
      </c>
      <c r="Q3747" s="183">
        <v>242</v>
      </c>
      <c r="R3747" s="183">
        <v>1719</v>
      </c>
      <c r="S3747" s="183">
        <v>705</v>
      </c>
      <c r="T3747" s="183">
        <v>502</v>
      </c>
      <c r="U3747" s="183">
        <v>205</v>
      </c>
      <c r="V3747" s="183">
        <v>1657</v>
      </c>
      <c r="W3747" s="183">
        <v>722</v>
      </c>
      <c r="X3747" s="183">
        <v>509</v>
      </c>
      <c r="Y3747" s="183">
        <v>214</v>
      </c>
    </row>
    <row r="3748" spans="1:25" x14ac:dyDescent="0.2">
      <c r="A3748" s="184">
        <v>12730321</v>
      </c>
      <c r="B3748" s="183" t="str">
        <f>[1]店マスタ!B3747</f>
        <v>株式会社　三電社塚口北店</v>
      </c>
      <c r="C3748" s="183">
        <v>8.5</v>
      </c>
      <c r="D3748" s="183">
        <v>5.5</v>
      </c>
      <c r="E3748" s="183">
        <f>_xlfn.XLOOKUP(A3748,[2]Sheet1!$R:$R,[2]Sheet1!$AB:$AB,"",0)</f>
        <v>4.5</v>
      </c>
      <c r="F3748" s="183">
        <f>_xlfn.XLOOKUP($A3748,[3]【2026年03月度_全社】RFM客層一覧表データ!$A:$A,[3]【2026年03月度_全社】RFM客層一覧表データ!C:C,"",0)</f>
        <v>1582</v>
      </c>
      <c r="G3748" s="183">
        <f>_xlfn.XLOOKUP($A3748,[3]【2026年03月度_全社】RFM客層一覧表データ!$A:$A,[3]【2026年03月度_全社】RFM客層一覧表データ!D:D,"",0)</f>
        <v>605</v>
      </c>
      <c r="H3748" s="183">
        <f>_xlfn.XLOOKUP($A3748,[3]【2026年03月度_全社】RFM客層一覧表データ!$A:$A,[3]【2026年03月度_全社】RFM客層一覧表データ!E:E,"",0)</f>
        <v>764</v>
      </c>
      <c r="I3748" s="183">
        <f>_xlfn.XLOOKUP($A3748,[3]【2026年03月度_全社】RFM客層一覧表データ!$A:$A,[3]【2026年03月度_全社】RFM客層一覧表データ!F:F,"",0)</f>
        <v>150</v>
      </c>
      <c r="J3748" s="183">
        <v>1237</v>
      </c>
      <c r="K3748" s="183">
        <v>488</v>
      </c>
      <c r="L3748" s="183">
        <v>526</v>
      </c>
      <c r="M3748" s="183">
        <v>113</v>
      </c>
      <c r="N3748" s="183">
        <v>1247</v>
      </c>
      <c r="O3748" s="183">
        <v>475</v>
      </c>
      <c r="P3748" s="183">
        <v>538</v>
      </c>
      <c r="Q3748" s="183">
        <v>123</v>
      </c>
      <c r="R3748" s="183">
        <v>1230</v>
      </c>
      <c r="S3748" s="183">
        <v>506</v>
      </c>
      <c r="T3748" s="183">
        <v>564</v>
      </c>
      <c r="U3748" s="183">
        <v>116</v>
      </c>
      <c r="V3748" s="183">
        <v>1199</v>
      </c>
      <c r="W3748" s="183">
        <v>498</v>
      </c>
      <c r="X3748" s="183">
        <v>585</v>
      </c>
      <c r="Y3748" s="183">
        <v>90</v>
      </c>
    </row>
    <row r="3749" spans="1:25" x14ac:dyDescent="0.2">
      <c r="A3749" s="184">
        <v>12730331</v>
      </c>
      <c r="B3749" s="183" t="str">
        <f>[1]店マスタ!B3748</f>
        <v>有限会社　ヒューマン日商電機</v>
      </c>
      <c r="C3749" s="183">
        <v>2.5</v>
      </c>
      <c r="D3749" s="183">
        <v>2.5</v>
      </c>
      <c r="E3749" s="183">
        <f>_xlfn.XLOOKUP(A3749,[2]Sheet1!$R:$R,[2]Sheet1!$AB:$AB,"",0)</f>
        <v>2.5</v>
      </c>
      <c r="F3749" s="183">
        <f>_xlfn.XLOOKUP($A3749,[3]【2026年03月度_全社】RFM客層一覧表データ!$A:$A,[3]【2026年03月度_全社】RFM客層一覧表データ!C:C,"",0)</f>
        <v>0</v>
      </c>
      <c r="G3749" s="183">
        <f>_xlfn.XLOOKUP($A3749,[3]【2026年03月度_全社】RFM客層一覧表データ!$A:$A,[3]【2026年03月度_全社】RFM客層一覧表データ!D:D,"",0)</f>
        <v>0</v>
      </c>
      <c r="H3749" s="183">
        <f>_xlfn.XLOOKUP($A3749,[3]【2026年03月度_全社】RFM客層一覧表データ!$A:$A,[3]【2026年03月度_全社】RFM客層一覧表データ!E:E,"",0)</f>
        <v>0</v>
      </c>
      <c r="I3749" s="183">
        <f>_xlfn.XLOOKUP($A3749,[3]【2026年03月度_全社】RFM客層一覧表データ!$A:$A,[3]【2026年03月度_全社】RFM客層一覧表データ!F:F,"",0)</f>
        <v>0</v>
      </c>
      <c r="J3749" s="183">
        <v>0</v>
      </c>
      <c r="K3749" s="183">
        <v>0</v>
      </c>
      <c r="L3749" s="183">
        <v>0</v>
      </c>
      <c r="M3749" s="183">
        <v>0</v>
      </c>
      <c r="N3749" s="183">
        <v>0</v>
      </c>
      <c r="O3749" s="183">
        <v>0</v>
      </c>
      <c r="P3749" s="183">
        <v>0</v>
      </c>
      <c r="Q3749" s="183">
        <v>0</v>
      </c>
      <c r="R3749" s="183">
        <v>1</v>
      </c>
      <c r="S3749" s="183">
        <v>0</v>
      </c>
      <c r="T3749" s="183">
        <v>0</v>
      </c>
      <c r="U3749" s="183">
        <v>0</v>
      </c>
      <c r="V3749" s="183">
        <v>8</v>
      </c>
      <c r="W3749" s="183">
        <v>0</v>
      </c>
      <c r="X3749" s="183">
        <v>0</v>
      </c>
      <c r="Y3749" s="183">
        <v>0</v>
      </c>
    </row>
    <row r="3750" spans="1:25" x14ac:dyDescent="0.2">
      <c r="A3750" s="184">
        <v>12730361</v>
      </c>
      <c r="B3750" s="183" t="str">
        <f>[1]店マスタ!B3749</f>
        <v>株式会社あだち電気</v>
      </c>
      <c r="C3750" s="183">
        <v>3</v>
      </c>
      <c r="D3750" s="183">
        <v>3</v>
      </c>
      <c r="E3750" s="183">
        <f>_xlfn.XLOOKUP(A3750,[2]Sheet1!$R:$R,[2]Sheet1!$AB:$AB,"",0)</f>
        <v>3</v>
      </c>
      <c r="F3750" s="183">
        <f>_xlfn.XLOOKUP($A3750,[3]【2026年03月度_全社】RFM客層一覧表データ!$A:$A,[3]【2026年03月度_全社】RFM客層一覧表データ!C:C,"",0)</f>
        <v>454</v>
      </c>
      <c r="G3750" s="183">
        <f>_xlfn.XLOOKUP($A3750,[3]【2026年03月度_全社】RFM客層一覧表データ!$A:$A,[3]【2026年03月度_全社】RFM客層一覧表データ!D:D,"",0)</f>
        <v>178</v>
      </c>
      <c r="H3750" s="183">
        <f>_xlfn.XLOOKUP($A3750,[3]【2026年03月度_全社】RFM客層一覧表データ!$A:$A,[3]【2026年03月度_全社】RFM客層一覧表データ!E:E,"",0)</f>
        <v>146</v>
      </c>
      <c r="I3750" s="183">
        <f>_xlfn.XLOOKUP($A3750,[3]【2026年03月度_全社】RFM客層一覧表データ!$A:$A,[3]【2026年03月度_全社】RFM客層一覧表データ!F:F,"",0)</f>
        <v>0</v>
      </c>
      <c r="J3750" s="183">
        <v>471</v>
      </c>
      <c r="K3750" s="183">
        <v>253</v>
      </c>
      <c r="L3750" s="183">
        <v>117</v>
      </c>
      <c r="M3750" s="183">
        <v>5</v>
      </c>
      <c r="N3750" s="183">
        <v>460</v>
      </c>
      <c r="O3750" s="183">
        <v>213</v>
      </c>
      <c r="P3750" s="183">
        <v>42</v>
      </c>
      <c r="Q3750" s="183">
        <v>1</v>
      </c>
      <c r="R3750" s="183">
        <v>462</v>
      </c>
      <c r="S3750" s="183">
        <v>174</v>
      </c>
      <c r="T3750" s="183">
        <v>2</v>
      </c>
      <c r="U3750" s="183">
        <v>0</v>
      </c>
      <c r="V3750" s="183">
        <v>454</v>
      </c>
      <c r="W3750" s="183">
        <v>155</v>
      </c>
      <c r="X3750" s="183">
        <v>8</v>
      </c>
      <c r="Y3750" s="183">
        <v>0</v>
      </c>
    </row>
    <row r="3751" spans="1:25" x14ac:dyDescent="0.2">
      <c r="A3751" s="184">
        <v>12730375</v>
      </c>
      <c r="B3751" s="183" t="str">
        <f>[1]店マスタ!B3750</f>
        <v>株式会社　田野電化</v>
      </c>
      <c r="C3751" s="183">
        <v>2</v>
      </c>
      <c r="D3751" s="183">
        <v>2</v>
      </c>
      <c r="E3751" s="183">
        <f>_xlfn.XLOOKUP(A3751,[2]Sheet1!$R:$R,[2]Sheet1!$AB:$AB,"",0)</f>
        <v>2.5</v>
      </c>
      <c r="F3751" s="183">
        <f>_xlfn.XLOOKUP($A3751,[3]【2026年03月度_全社】RFM客層一覧表データ!$A:$A,[3]【2026年03月度_全社】RFM客層一覧表データ!C:C,"",0)</f>
        <v>647</v>
      </c>
      <c r="G3751" s="183">
        <f>_xlfn.XLOOKUP($A3751,[3]【2026年03月度_全社】RFM客層一覧表データ!$A:$A,[3]【2026年03月度_全社】RFM客層一覧表データ!D:D,"",0)</f>
        <v>258</v>
      </c>
      <c r="H3751" s="183">
        <f>_xlfn.XLOOKUP($A3751,[3]【2026年03月度_全社】RFM客層一覧表データ!$A:$A,[3]【2026年03月度_全社】RFM客層一覧表データ!E:E,"",0)</f>
        <v>269</v>
      </c>
      <c r="I3751" s="183">
        <f>_xlfn.XLOOKUP($A3751,[3]【2026年03月度_全社】RFM客層一覧表データ!$A:$A,[3]【2026年03月度_全社】RFM客層一覧表データ!F:F,"",0)</f>
        <v>46</v>
      </c>
      <c r="J3751" s="183">
        <v>628</v>
      </c>
      <c r="K3751" s="183">
        <v>276</v>
      </c>
      <c r="L3751" s="183">
        <v>254</v>
      </c>
      <c r="M3751" s="183">
        <v>49</v>
      </c>
      <c r="N3751" s="183">
        <v>689</v>
      </c>
      <c r="O3751" s="183">
        <v>284</v>
      </c>
      <c r="P3751" s="183">
        <v>251</v>
      </c>
      <c r="Q3751" s="183">
        <v>55</v>
      </c>
      <c r="R3751" s="183">
        <v>690</v>
      </c>
      <c r="S3751" s="183">
        <v>351</v>
      </c>
      <c r="T3751" s="183">
        <v>240</v>
      </c>
      <c r="U3751" s="183">
        <v>86</v>
      </c>
      <c r="V3751" s="183">
        <v>633</v>
      </c>
      <c r="W3751" s="183">
        <v>296</v>
      </c>
      <c r="X3751" s="183">
        <v>220</v>
      </c>
      <c r="Y3751" s="183">
        <v>107</v>
      </c>
    </row>
    <row r="3752" spans="1:25" x14ac:dyDescent="0.2">
      <c r="A3752" s="184">
        <v>12731019</v>
      </c>
      <c r="B3752" s="183" t="str">
        <f>[1]店マスタ!B3751</f>
        <v>中央電化チェーン　波除店</v>
      </c>
      <c r="C3752" s="183">
        <v>1</v>
      </c>
      <c r="D3752" s="183">
        <v>1</v>
      </c>
      <c r="E3752" s="183">
        <f>_xlfn.XLOOKUP(A3752,[2]Sheet1!$R:$R,[2]Sheet1!$AB:$AB,"",0)</f>
        <v>1</v>
      </c>
      <c r="F3752" s="183">
        <f>_xlfn.XLOOKUP($A3752,[3]【2026年03月度_全社】RFM客層一覧表データ!$A:$A,[3]【2026年03月度_全社】RFM客層一覧表データ!C:C,"",0)</f>
        <v>71</v>
      </c>
      <c r="G3752" s="183">
        <f>_xlfn.XLOOKUP($A3752,[3]【2026年03月度_全社】RFM客層一覧表データ!$A:$A,[3]【2026年03月度_全社】RFM客層一覧表データ!D:D,"",0)</f>
        <v>4</v>
      </c>
      <c r="H3752" s="183">
        <f>_xlfn.XLOOKUP($A3752,[3]【2026年03月度_全社】RFM客層一覧表データ!$A:$A,[3]【2026年03月度_全社】RFM客層一覧表データ!E:E,"",0)</f>
        <v>19</v>
      </c>
      <c r="I3752" s="183">
        <f>_xlfn.XLOOKUP($A3752,[3]【2026年03月度_全社】RFM客層一覧表データ!$A:$A,[3]【2026年03月度_全社】RFM客層一覧表データ!F:F,"",0)</f>
        <v>1</v>
      </c>
      <c r="J3752" s="183">
        <v>77</v>
      </c>
      <c r="K3752" s="183">
        <v>5</v>
      </c>
      <c r="L3752" s="183">
        <v>15</v>
      </c>
      <c r="M3752" s="183">
        <v>0</v>
      </c>
      <c r="N3752" s="183">
        <v>81</v>
      </c>
      <c r="O3752" s="183">
        <v>1</v>
      </c>
      <c r="P3752" s="183">
        <v>18</v>
      </c>
      <c r="Q3752" s="183">
        <v>0</v>
      </c>
      <c r="R3752" s="183">
        <v>87</v>
      </c>
      <c r="S3752" s="183">
        <v>22</v>
      </c>
      <c r="T3752" s="183">
        <v>22</v>
      </c>
      <c r="U3752" s="183">
        <v>0</v>
      </c>
      <c r="V3752" s="183">
        <v>86</v>
      </c>
      <c r="W3752" s="183">
        <v>27</v>
      </c>
      <c r="X3752" s="183">
        <v>21</v>
      </c>
      <c r="Y3752" s="183">
        <v>0</v>
      </c>
    </row>
    <row r="3753" spans="1:25" x14ac:dyDescent="0.2">
      <c r="A3753" s="184">
        <v>12733010</v>
      </c>
      <c r="B3753" s="183" t="str">
        <f>[1]店マスタ!B3752</f>
        <v>中央電化チェーン　本部店</v>
      </c>
      <c r="C3753" s="183">
        <v>3.5</v>
      </c>
      <c r="D3753" s="183">
        <v>3</v>
      </c>
      <c r="E3753" s="183">
        <f>_xlfn.XLOOKUP(A3753,[2]Sheet1!$R:$R,[2]Sheet1!$AB:$AB,"",0)</f>
        <v>3</v>
      </c>
      <c r="F3753" s="183">
        <f>_xlfn.XLOOKUP($A3753,[3]【2026年03月度_全社】RFM客層一覧表データ!$A:$A,[3]【2026年03月度_全社】RFM客層一覧表データ!C:C,"",0)</f>
        <v>784</v>
      </c>
      <c r="G3753" s="183">
        <f>_xlfn.XLOOKUP($A3753,[3]【2026年03月度_全社】RFM客層一覧表データ!$A:$A,[3]【2026年03月度_全社】RFM客層一覧表データ!D:D,"",0)</f>
        <v>263</v>
      </c>
      <c r="H3753" s="183">
        <f>_xlfn.XLOOKUP($A3753,[3]【2026年03月度_全社】RFM客層一覧表データ!$A:$A,[3]【2026年03月度_全社】RFM客層一覧表データ!E:E,"",0)</f>
        <v>300</v>
      </c>
      <c r="I3753" s="183">
        <f>_xlfn.XLOOKUP($A3753,[3]【2026年03月度_全社】RFM客層一覧表データ!$A:$A,[3]【2026年03月度_全社】RFM客層一覧表データ!F:F,"",0)</f>
        <v>60</v>
      </c>
      <c r="J3753" s="183">
        <v>890</v>
      </c>
      <c r="K3753" s="183">
        <v>245</v>
      </c>
      <c r="L3753" s="183">
        <v>329</v>
      </c>
      <c r="M3753" s="183">
        <v>48</v>
      </c>
      <c r="N3753" s="183">
        <v>972</v>
      </c>
      <c r="O3753" s="183">
        <v>238</v>
      </c>
      <c r="P3753" s="183">
        <v>340</v>
      </c>
      <c r="Q3753" s="183">
        <v>39</v>
      </c>
      <c r="R3753" s="183">
        <v>1066</v>
      </c>
      <c r="S3753" s="183">
        <v>277</v>
      </c>
      <c r="T3753" s="183">
        <v>354</v>
      </c>
      <c r="U3753" s="183">
        <v>43</v>
      </c>
      <c r="V3753" s="183">
        <v>1130</v>
      </c>
      <c r="W3753" s="183">
        <v>417</v>
      </c>
      <c r="X3753" s="183">
        <v>350</v>
      </c>
      <c r="Y3753" s="183">
        <v>131</v>
      </c>
    </row>
    <row r="3754" spans="1:25" x14ac:dyDescent="0.2">
      <c r="A3754" s="184">
        <v>12733011</v>
      </c>
      <c r="B3754" s="183" t="str">
        <f>[1]店マスタ!B3753</f>
        <v>（株）たにぐちでんき</v>
      </c>
      <c r="C3754" s="183">
        <v>2</v>
      </c>
      <c r="D3754" s="183">
        <v>2</v>
      </c>
      <c r="E3754" s="183" t="str">
        <f>_xlfn.XLOOKUP(A3754,[2]Sheet1!$R:$R,[2]Sheet1!$AB:$AB,"",0)</f>
        <v/>
      </c>
      <c r="F3754" s="183" t="str">
        <f>_xlfn.XLOOKUP($A3754,[3]【2026年03月度_全社】RFM客層一覧表データ!$A:$A,[3]【2026年03月度_全社】RFM客層一覧表データ!C:C,"",0)</f>
        <v/>
      </c>
      <c r="G3754" s="183" t="str">
        <f>_xlfn.XLOOKUP($A3754,[3]【2026年03月度_全社】RFM客層一覧表データ!$A:$A,[3]【2026年03月度_全社】RFM客層一覧表データ!D:D,"",0)</f>
        <v/>
      </c>
      <c r="H3754" s="183" t="str">
        <f>_xlfn.XLOOKUP($A3754,[3]【2026年03月度_全社】RFM客層一覧表データ!$A:$A,[3]【2026年03月度_全社】RFM客層一覧表データ!E:E,"",0)</f>
        <v/>
      </c>
      <c r="I3754" s="183" t="str">
        <f>_xlfn.XLOOKUP($A3754,[3]【2026年03月度_全社】RFM客層一覧表データ!$A:$A,[3]【2026年03月度_全社】RFM客層一覧表データ!F:F,"",0)</f>
        <v/>
      </c>
      <c r="J3754" s="183">
        <v>0</v>
      </c>
      <c r="K3754" s="183">
        <v>0</v>
      </c>
      <c r="L3754" s="183">
        <v>0</v>
      </c>
      <c r="M3754" s="183">
        <v>0</v>
      </c>
      <c r="N3754" s="183">
        <v>0</v>
      </c>
      <c r="O3754" s="183">
        <v>0</v>
      </c>
      <c r="P3754" s="183">
        <v>0</v>
      </c>
      <c r="Q3754" s="183">
        <v>0</v>
      </c>
      <c r="R3754" s="183">
        <v>0</v>
      </c>
      <c r="S3754" s="183">
        <v>0</v>
      </c>
      <c r="T3754" s="183">
        <v>0</v>
      </c>
      <c r="U3754" s="183">
        <v>0</v>
      </c>
      <c r="V3754" s="183">
        <v>0</v>
      </c>
      <c r="W3754" s="183">
        <v>0</v>
      </c>
      <c r="X3754" s="183">
        <v>0</v>
      </c>
      <c r="Y3754" s="183">
        <v>0</v>
      </c>
    </row>
    <row r="3755" spans="1:25" x14ac:dyDescent="0.2">
      <c r="A3755" s="184">
        <v>12733030</v>
      </c>
      <c r="B3755" s="183" t="str">
        <f>[1]店マスタ!B3754</f>
        <v>グッドライフ長栄店</v>
      </c>
      <c r="C3755" s="183">
        <v>2.5</v>
      </c>
      <c r="D3755" s="183">
        <v>2.5</v>
      </c>
      <c r="E3755" s="183" t="str">
        <f>_xlfn.XLOOKUP(A3755,[2]Sheet1!$R:$R,[2]Sheet1!$AB:$AB,"",0)</f>
        <v/>
      </c>
      <c r="F3755" s="183" t="str">
        <f>_xlfn.XLOOKUP($A3755,[3]【2026年03月度_全社】RFM客層一覧表データ!$A:$A,[3]【2026年03月度_全社】RFM客層一覧表データ!C:C,"",0)</f>
        <v/>
      </c>
      <c r="G3755" s="183" t="str">
        <f>_xlfn.XLOOKUP($A3755,[3]【2026年03月度_全社】RFM客層一覧表データ!$A:$A,[3]【2026年03月度_全社】RFM客層一覧表データ!D:D,"",0)</f>
        <v/>
      </c>
      <c r="H3755" s="183" t="str">
        <f>_xlfn.XLOOKUP($A3755,[3]【2026年03月度_全社】RFM客層一覧表データ!$A:$A,[3]【2026年03月度_全社】RFM客層一覧表データ!E:E,"",0)</f>
        <v/>
      </c>
      <c r="I3755" s="183" t="str">
        <f>_xlfn.XLOOKUP($A3755,[3]【2026年03月度_全社】RFM客層一覧表データ!$A:$A,[3]【2026年03月度_全社】RFM客層一覧表データ!F:F,"",0)</f>
        <v/>
      </c>
      <c r="J3755" s="183">
        <v>0</v>
      </c>
      <c r="K3755" s="183">
        <v>0</v>
      </c>
      <c r="L3755" s="183">
        <v>0</v>
      </c>
      <c r="M3755" s="183">
        <v>0</v>
      </c>
      <c r="N3755" s="183">
        <v>0</v>
      </c>
      <c r="O3755" s="183">
        <v>0</v>
      </c>
      <c r="P3755" s="183">
        <v>0</v>
      </c>
      <c r="Q3755" s="183">
        <v>0</v>
      </c>
      <c r="R3755" s="183">
        <v>0</v>
      </c>
      <c r="S3755" s="183">
        <v>0</v>
      </c>
      <c r="T3755" s="183">
        <v>0</v>
      </c>
      <c r="U3755" s="183">
        <v>0</v>
      </c>
      <c r="V3755" s="183">
        <v>0</v>
      </c>
      <c r="W3755" s="183">
        <v>0</v>
      </c>
      <c r="X3755" s="183">
        <v>0</v>
      </c>
      <c r="Y3755" s="183">
        <v>0</v>
      </c>
    </row>
    <row r="3756" spans="1:25" x14ac:dyDescent="0.2">
      <c r="A3756" s="184">
        <v>12735006</v>
      </c>
      <c r="B3756" s="183" t="str">
        <f>[1]店マスタ!B3755</f>
        <v>（有）片岡デンキＳＣ　新大阪店</v>
      </c>
      <c r="C3756" s="183">
        <v>6.5</v>
      </c>
      <c r="D3756" s="183">
        <v>6.5</v>
      </c>
      <c r="E3756" s="183">
        <f>_xlfn.XLOOKUP(A3756,[2]Sheet1!$R:$R,[2]Sheet1!$AB:$AB,"",0)</f>
        <v>6</v>
      </c>
      <c r="F3756" s="183">
        <f>_xlfn.XLOOKUP($A3756,[3]【2026年03月度_全社】RFM客層一覧表データ!$A:$A,[3]【2026年03月度_全社】RFM客層一覧表データ!C:C,"",0)</f>
        <v>1741</v>
      </c>
      <c r="G3756" s="183">
        <f>_xlfn.XLOOKUP($A3756,[3]【2026年03月度_全社】RFM客層一覧表データ!$A:$A,[3]【2026年03月度_全社】RFM客層一覧表データ!D:D,"",0)</f>
        <v>402</v>
      </c>
      <c r="H3756" s="183">
        <f>_xlfn.XLOOKUP($A3756,[3]【2026年03月度_全社】RFM客層一覧表データ!$A:$A,[3]【2026年03月度_全社】RFM客層一覧表データ!E:E,"",0)</f>
        <v>813</v>
      </c>
      <c r="I3756" s="183">
        <f>_xlfn.XLOOKUP($A3756,[3]【2026年03月度_全社】RFM客層一覧表データ!$A:$A,[3]【2026年03月度_全社】RFM客層一覧表データ!F:F,"",0)</f>
        <v>123</v>
      </c>
      <c r="J3756" s="183">
        <v>840</v>
      </c>
      <c r="K3756" s="183">
        <v>327</v>
      </c>
      <c r="L3756" s="183">
        <v>394</v>
      </c>
      <c r="M3756" s="183">
        <v>34</v>
      </c>
      <c r="N3756" s="183">
        <v>948</v>
      </c>
      <c r="O3756" s="183">
        <v>352</v>
      </c>
      <c r="P3756" s="183">
        <v>393</v>
      </c>
      <c r="Q3756" s="183">
        <v>51</v>
      </c>
      <c r="R3756" s="183">
        <v>1039</v>
      </c>
      <c r="S3756" s="183">
        <v>348</v>
      </c>
      <c r="T3756" s="183">
        <v>424</v>
      </c>
      <c r="U3756" s="183">
        <v>37</v>
      </c>
      <c r="V3756" s="183">
        <v>1129</v>
      </c>
      <c r="W3756" s="183">
        <v>390</v>
      </c>
      <c r="X3756" s="183">
        <v>456</v>
      </c>
      <c r="Y3756" s="183">
        <v>46</v>
      </c>
    </row>
    <row r="3757" spans="1:25" x14ac:dyDescent="0.2">
      <c r="A3757" s="184">
        <v>12735043</v>
      </c>
      <c r="B3757" s="183" t="str">
        <f>[1]店マスタ!B3756</f>
        <v>株式会社　ナカイ</v>
      </c>
      <c r="C3757" s="183">
        <v>3.5</v>
      </c>
      <c r="D3757" s="183">
        <v>3.5</v>
      </c>
      <c r="E3757" s="183" t="str">
        <f>_xlfn.XLOOKUP(A3757,[2]Sheet1!$R:$R,[2]Sheet1!$AB:$AB,"",0)</f>
        <v/>
      </c>
      <c r="F3757" s="183" t="str">
        <f>_xlfn.XLOOKUP($A3757,[3]【2026年03月度_全社】RFM客層一覧表データ!$A:$A,[3]【2026年03月度_全社】RFM客層一覧表データ!C:C,"",0)</f>
        <v/>
      </c>
      <c r="G3757" s="183" t="str">
        <f>_xlfn.XLOOKUP($A3757,[3]【2026年03月度_全社】RFM客層一覧表データ!$A:$A,[3]【2026年03月度_全社】RFM客層一覧表データ!D:D,"",0)</f>
        <v/>
      </c>
      <c r="H3757" s="183" t="str">
        <f>_xlfn.XLOOKUP($A3757,[3]【2026年03月度_全社】RFM客層一覧表データ!$A:$A,[3]【2026年03月度_全社】RFM客層一覧表データ!E:E,"",0)</f>
        <v/>
      </c>
      <c r="I3757" s="183" t="str">
        <f>_xlfn.XLOOKUP($A3757,[3]【2026年03月度_全社】RFM客層一覧表データ!$A:$A,[3]【2026年03月度_全社】RFM客層一覧表データ!F:F,"",0)</f>
        <v/>
      </c>
      <c r="J3757" s="183">
        <v>1063</v>
      </c>
      <c r="K3757" s="183">
        <v>460</v>
      </c>
      <c r="L3757" s="183">
        <v>512</v>
      </c>
      <c r="M3757" s="183">
        <v>78</v>
      </c>
      <c r="N3757" s="183">
        <v>1047</v>
      </c>
      <c r="O3757" s="183">
        <v>469</v>
      </c>
      <c r="P3757" s="183">
        <v>541</v>
      </c>
      <c r="Q3757" s="183">
        <v>83</v>
      </c>
      <c r="R3757" s="183">
        <v>1046</v>
      </c>
      <c r="S3757" s="183">
        <v>479</v>
      </c>
      <c r="T3757" s="183">
        <v>569</v>
      </c>
      <c r="U3757" s="183">
        <v>53</v>
      </c>
      <c r="V3757" s="183">
        <v>1058</v>
      </c>
      <c r="W3757" s="183">
        <v>455</v>
      </c>
      <c r="X3757" s="183">
        <v>575</v>
      </c>
      <c r="Y3757" s="183">
        <v>44</v>
      </c>
    </row>
    <row r="3758" spans="1:25" x14ac:dyDescent="0.2">
      <c r="A3758" s="184">
        <v>12735054</v>
      </c>
      <c r="B3758" s="183" t="str">
        <f>[1]店マスタ!B3757</f>
        <v>村上電化サービス</v>
      </c>
      <c r="C3758" s="183">
        <v>2.5</v>
      </c>
      <c r="D3758" s="183">
        <v>2</v>
      </c>
      <c r="E3758" s="183">
        <f>_xlfn.XLOOKUP(A3758,[2]Sheet1!$R:$R,[2]Sheet1!$AB:$AB,"",0)</f>
        <v>2.5</v>
      </c>
      <c r="F3758" s="183" t="str">
        <f>_xlfn.XLOOKUP($A3758,[3]【2026年03月度_全社】RFM客層一覧表データ!$A:$A,[3]【2026年03月度_全社】RFM客層一覧表データ!C:C,"",0)</f>
        <v/>
      </c>
      <c r="G3758" s="183" t="str">
        <f>_xlfn.XLOOKUP($A3758,[3]【2026年03月度_全社】RFM客層一覧表データ!$A:$A,[3]【2026年03月度_全社】RFM客層一覧表データ!D:D,"",0)</f>
        <v/>
      </c>
      <c r="H3758" s="183" t="str">
        <f>_xlfn.XLOOKUP($A3758,[3]【2026年03月度_全社】RFM客層一覧表データ!$A:$A,[3]【2026年03月度_全社】RFM客層一覧表データ!E:E,"",0)</f>
        <v/>
      </c>
      <c r="I3758" s="183" t="str">
        <f>_xlfn.XLOOKUP($A3758,[3]【2026年03月度_全社】RFM客層一覧表データ!$A:$A,[3]【2026年03月度_全社】RFM客層一覧表データ!F:F,"",0)</f>
        <v/>
      </c>
      <c r="J3758" s="183">
        <v>0</v>
      </c>
      <c r="K3758" s="183">
        <v>0</v>
      </c>
      <c r="L3758" s="183">
        <v>0</v>
      </c>
      <c r="M3758" s="183">
        <v>0</v>
      </c>
      <c r="N3758" s="183">
        <v>0</v>
      </c>
      <c r="O3758" s="183">
        <v>0</v>
      </c>
      <c r="P3758" s="183">
        <v>0</v>
      </c>
      <c r="Q3758" s="183">
        <v>0</v>
      </c>
      <c r="R3758" s="183">
        <v>0</v>
      </c>
      <c r="S3758" s="183">
        <v>0</v>
      </c>
      <c r="T3758" s="183">
        <v>0</v>
      </c>
      <c r="U3758" s="183">
        <v>0</v>
      </c>
      <c r="V3758" s="183">
        <v>0</v>
      </c>
      <c r="W3758" s="183">
        <v>0</v>
      </c>
      <c r="X3758" s="183">
        <v>0</v>
      </c>
      <c r="Y3758" s="183">
        <v>0</v>
      </c>
    </row>
    <row r="3759" spans="1:25" x14ac:dyDescent="0.2">
      <c r="A3759" s="184">
        <v>12735056</v>
      </c>
      <c r="B3759" s="183" t="str">
        <f>[1]店マスタ!B3758</f>
        <v>タカオカ電器</v>
      </c>
      <c r="C3759" s="183">
        <v>1.5</v>
      </c>
      <c r="D3759" s="183">
        <v>1.5</v>
      </c>
      <c r="E3759" s="183">
        <f>_xlfn.XLOOKUP(A3759,[2]Sheet1!$R:$R,[2]Sheet1!$AB:$AB,"",0)</f>
        <v>1.5</v>
      </c>
      <c r="F3759" s="183">
        <f>_xlfn.XLOOKUP($A3759,[3]【2026年03月度_全社】RFM客層一覧表データ!$A:$A,[3]【2026年03月度_全社】RFM客層一覧表データ!C:C,"",0)</f>
        <v>309</v>
      </c>
      <c r="G3759" s="183">
        <f>_xlfn.XLOOKUP($A3759,[3]【2026年03月度_全社】RFM客層一覧表データ!$A:$A,[3]【2026年03月度_全社】RFM客層一覧表データ!D:D,"",0)</f>
        <v>132</v>
      </c>
      <c r="H3759" s="183">
        <f>_xlfn.XLOOKUP($A3759,[3]【2026年03月度_全社】RFM客層一覧表データ!$A:$A,[3]【2026年03月度_全社】RFM客層一覧表データ!E:E,"",0)</f>
        <v>135</v>
      </c>
      <c r="I3759" s="183">
        <f>_xlfn.XLOOKUP($A3759,[3]【2026年03月度_全社】RFM客層一覧表データ!$A:$A,[3]【2026年03月度_全社】RFM客層一覧表データ!F:F,"",0)</f>
        <v>25</v>
      </c>
      <c r="J3759" s="183">
        <v>311</v>
      </c>
      <c r="K3759" s="183">
        <v>134</v>
      </c>
      <c r="L3759" s="183">
        <v>141</v>
      </c>
      <c r="M3759" s="183">
        <v>28</v>
      </c>
      <c r="N3759" s="183">
        <v>319</v>
      </c>
      <c r="O3759" s="183">
        <v>126</v>
      </c>
      <c r="P3759" s="183">
        <v>142</v>
      </c>
      <c r="Q3759" s="183">
        <v>18</v>
      </c>
      <c r="R3759" s="183">
        <v>324</v>
      </c>
      <c r="S3759" s="183">
        <v>142</v>
      </c>
      <c r="T3759" s="183">
        <v>142</v>
      </c>
      <c r="U3759" s="183">
        <v>16</v>
      </c>
      <c r="V3759" s="183">
        <v>333</v>
      </c>
      <c r="W3759" s="183">
        <v>145</v>
      </c>
      <c r="X3759" s="183">
        <v>151</v>
      </c>
      <c r="Y3759" s="183">
        <v>18</v>
      </c>
    </row>
    <row r="3760" spans="1:25" x14ac:dyDescent="0.2">
      <c r="A3760" s="184">
        <v>12735065</v>
      </c>
      <c r="B3760" s="183" t="str">
        <f>[1]店マスタ!B3759</f>
        <v>株式会社ハヤシ電化　三国（営）</v>
      </c>
      <c r="C3760" s="183">
        <v>3</v>
      </c>
      <c r="D3760" s="183">
        <v>3</v>
      </c>
      <c r="E3760" s="183">
        <f>_xlfn.XLOOKUP(A3760,[2]Sheet1!$R:$R,[2]Sheet1!$AB:$AB,"",0)</f>
        <v>3.5</v>
      </c>
      <c r="F3760" s="183">
        <f>_xlfn.XLOOKUP($A3760,[3]【2026年03月度_全社】RFM客層一覧表データ!$A:$A,[3]【2026年03月度_全社】RFM客層一覧表データ!C:C,"",0)</f>
        <v>512</v>
      </c>
      <c r="G3760" s="183">
        <f>_xlfn.XLOOKUP($A3760,[3]【2026年03月度_全社】RFM客層一覧表データ!$A:$A,[3]【2026年03月度_全社】RFM客層一覧表データ!D:D,"",0)</f>
        <v>142</v>
      </c>
      <c r="H3760" s="183">
        <f>_xlfn.XLOOKUP($A3760,[3]【2026年03月度_全社】RFM客層一覧表データ!$A:$A,[3]【2026年03月度_全社】RFM客層一覧表データ!E:E,"",0)</f>
        <v>169</v>
      </c>
      <c r="I3760" s="183">
        <f>_xlfn.XLOOKUP($A3760,[3]【2026年03月度_全社】RFM客層一覧表データ!$A:$A,[3]【2026年03月度_全社】RFM客層一覧表データ!F:F,"",0)</f>
        <v>58</v>
      </c>
      <c r="J3760" s="183">
        <v>491</v>
      </c>
      <c r="K3760" s="183">
        <v>166</v>
      </c>
      <c r="L3760" s="183">
        <v>180</v>
      </c>
      <c r="M3760" s="183">
        <v>47</v>
      </c>
      <c r="N3760" s="183">
        <v>485</v>
      </c>
      <c r="O3760" s="183">
        <v>187</v>
      </c>
      <c r="P3760" s="183">
        <v>177</v>
      </c>
      <c r="Q3760" s="183">
        <v>75</v>
      </c>
      <c r="R3760" s="183">
        <v>474</v>
      </c>
      <c r="S3760" s="183">
        <v>180</v>
      </c>
      <c r="T3760" s="183">
        <v>204</v>
      </c>
      <c r="U3760" s="183">
        <v>59</v>
      </c>
      <c r="V3760" s="183">
        <v>454</v>
      </c>
      <c r="W3760" s="183">
        <v>151</v>
      </c>
      <c r="X3760" s="183">
        <v>213</v>
      </c>
      <c r="Y3760" s="183">
        <v>30</v>
      </c>
    </row>
    <row r="3761" spans="1:25" x14ac:dyDescent="0.2">
      <c r="A3761" s="184">
        <v>12735110</v>
      </c>
      <c r="B3761" s="183" t="str">
        <f>[1]店マスタ!B3760</f>
        <v>テイク・かたおか</v>
      </c>
      <c r="C3761" s="183">
        <v>2.5</v>
      </c>
      <c r="D3761" s="183">
        <v>2.5</v>
      </c>
      <c r="E3761" s="183">
        <f>_xlfn.XLOOKUP(A3761,[2]Sheet1!$R:$R,[2]Sheet1!$AB:$AB,"",0)</f>
        <v>2.5</v>
      </c>
      <c r="F3761" s="183" t="str">
        <f>_xlfn.XLOOKUP($A3761,[3]【2026年03月度_全社】RFM客層一覧表データ!$A:$A,[3]【2026年03月度_全社】RFM客層一覧表データ!C:C,"",0)</f>
        <v/>
      </c>
      <c r="G3761" s="183" t="str">
        <f>_xlfn.XLOOKUP($A3761,[3]【2026年03月度_全社】RFM客層一覧表データ!$A:$A,[3]【2026年03月度_全社】RFM客層一覧表データ!D:D,"",0)</f>
        <v/>
      </c>
      <c r="H3761" s="183" t="str">
        <f>_xlfn.XLOOKUP($A3761,[3]【2026年03月度_全社】RFM客層一覧表データ!$A:$A,[3]【2026年03月度_全社】RFM客層一覧表データ!E:E,"",0)</f>
        <v/>
      </c>
      <c r="I3761" s="183" t="str">
        <f>_xlfn.XLOOKUP($A3761,[3]【2026年03月度_全社】RFM客層一覧表データ!$A:$A,[3]【2026年03月度_全社】RFM客層一覧表データ!F:F,"",0)</f>
        <v/>
      </c>
      <c r="J3761" s="183">
        <v>0</v>
      </c>
      <c r="K3761" s="183">
        <v>0</v>
      </c>
      <c r="L3761" s="183">
        <v>0</v>
      </c>
      <c r="M3761" s="183">
        <v>0</v>
      </c>
      <c r="N3761" s="183">
        <v>0</v>
      </c>
      <c r="O3761" s="183">
        <v>0</v>
      </c>
      <c r="P3761" s="183">
        <v>0</v>
      </c>
      <c r="Q3761" s="183">
        <v>0</v>
      </c>
      <c r="R3761" s="183">
        <v>0</v>
      </c>
      <c r="S3761" s="183">
        <v>0</v>
      </c>
      <c r="T3761" s="183">
        <v>0</v>
      </c>
      <c r="U3761" s="183">
        <v>0</v>
      </c>
      <c r="V3761" s="183">
        <v>0</v>
      </c>
      <c r="W3761" s="183">
        <v>0</v>
      </c>
      <c r="X3761" s="183">
        <v>0</v>
      </c>
      <c r="Y3761" s="183">
        <v>0</v>
      </c>
    </row>
    <row r="3762" spans="1:25" x14ac:dyDescent="0.2">
      <c r="A3762" s="184">
        <v>12736005</v>
      </c>
      <c r="B3762" s="183" t="str">
        <f>[1]店マスタ!B3761</f>
        <v>株式会社　ミズグチ</v>
      </c>
      <c r="C3762" s="183">
        <v>3.5</v>
      </c>
      <c r="D3762" s="183">
        <v>3.5</v>
      </c>
      <c r="E3762" s="183">
        <f>_xlfn.XLOOKUP(A3762,[2]Sheet1!$R:$R,[2]Sheet1!$AB:$AB,"",0)</f>
        <v>3.5</v>
      </c>
      <c r="F3762" s="183">
        <f>_xlfn.XLOOKUP($A3762,[3]【2026年03月度_全社】RFM客層一覧表データ!$A:$A,[3]【2026年03月度_全社】RFM客層一覧表データ!C:C,"",0)</f>
        <v>1794</v>
      </c>
      <c r="G3762" s="183">
        <f>_xlfn.XLOOKUP($A3762,[3]【2026年03月度_全社】RFM客層一覧表データ!$A:$A,[3]【2026年03月度_全社】RFM客層一覧表データ!D:D,"",0)</f>
        <v>680</v>
      </c>
      <c r="H3762" s="183">
        <f>_xlfn.XLOOKUP($A3762,[3]【2026年03月度_全社】RFM客層一覧表データ!$A:$A,[3]【2026年03月度_全社】RFM客層一覧表データ!E:E,"",0)</f>
        <v>609</v>
      </c>
      <c r="I3762" s="183">
        <f>_xlfn.XLOOKUP($A3762,[3]【2026年03月度_全社】RFM客層一覧表データ!$A:$A,[3]【2026年03月度_全社】RFM客層一覧表データ!F:F,"",0)</f>
        <v>193</v>
      </c>
      <c r="J3762" s="183">
        <v>1781</v>
      </c>
      <c r="K3762" s="183">
        <v>678</v>
      </c>
      <c r="L3762" s="183">
        <v>625</v>
      </c>
      <c r="M3762" s="183">
        <v>143</v>
      </c>
      <c r="N3762" s="183">
        <v>1820</v>
      </c>
      <c r="O3762" s="183">
        <v>670</v>
      </c>
      <c r="P3762" s="183">
        <v>624</v>
      </c>
      <c r="Q3762" s="183">
        <v>164</v>
      </c>
      <c r="R3762" s="183">
        <v>1822</v>
      </c>
      <c r="S3762" s="183">
        <v>696</v>
      </c>
      <c r="T3762" s="183">
        <v>636</v>
      </c>
      <c r="U3762" s="183">
        <v>143</v>
      </c>
      <c r="V3762" s="183">
        <v>1836</v>
      </c>
      <c r="W3762" s="183">
        <v>731</v>
      </c>
      <c r="X3762" s="183">
        <v>652</v>
      </c>
      <c r="Y3762" s="183">
        <v>151</v>
      </c>
    </row>
    <row r="3763" spans="1:25" x14ac:dyDescent="0.2">
      <c r="A3763" s="184">
        <v>12736006</v>
      </c>
      <c r="B3763" s="183" t="str">
        <f>[1]店マスタ!B3762</f>
        <v>株式会社　Ｐ＆Ｐ</v>
      </c>
      <c r="C3763" s="183">
        <v>1</v>
      </c>
      <c r="D3763" s="183">
        <v>1.5</v>
      </c>
      <c r="E3763" s="183">
        <f>_xlfn.XLOOKUP(A3763,[2]Sheet1!$R:$R,[2]Sheet1!$AB:$AB,"",0)</f>
        <v>1.5</v>
      </c>
      <c r="F3763" s="183">
        <f>_xlfn.XLOOKUP($A3763,[3]【2026年03月度_全社】RFM客層一覧表データ!$A:$A,[3]【2026年03月度_全社】RFM客層一覧表データ!C:C,"",0)</f>
        <v>0</v>
      </c>
      <c r="G3763" s="183">
        <f>_xlfn.XLOOKUP($A3763,[3]【2026年03月度_全社】RFM客層一覧表データ!$A:$A,[3]【2026年03月度_全社】RFM客層一覧表データ!D:D,"",0)</f>
        <v>0</v>
      </c>
      <c r="H3763" s="183">
        <f>_xlfn.XLOOKUP($A3763,[3]【2026年03月度_全社】RFM客層一覧表データ!$A:$A,[3]【2026年03月度_全社】RFM客層一覧表データ!E:E,"",0)</f>
        <v>0</v>
      </c>
      <c r="I3763" s="183">
        <f>_xlfn.XLOOKUP($A3763,[3]【2026年03月度_全社】RFM客層一覧表データ!$A:$A,[3]【2026年03月度_全社】RFM客層一覧表データ!F:F,"",0)</f>
        <v>0</v>
      </c>
      <c r="J3763" s="183">
        <v>0</v>
      </c>
      <c r="K3763" s="183">
        <v>0</v>
      </c>
      <c r="L3763" s="183">
        <v>0</v>
      </c>
      <c r="M3763" s="183">
        <v>0</v>
      </c>
      <c r="N3763" s="183">
        <v>0</v>
      </c>
      <c r="O3763" s="183">
        <v>0</v>
      </c>
      <c r="P3763" s="183">
        <v>0</v>
      </c>
      <c r="Q3763" s="183">
        <v>0</v>
      </c>
      <c r="R3763" s="183">
        <v>0</v>
      </c>
      <c r="S3763" s="183">
        <v>0</v>
      </c>
      <c r="T3763" s="183">
        <v>0</v>
      </c>
      <c r="U3763" s="183">
        <v>0</v>
      </c>
      <c r="V3763" s="183">
        <v>0</v>
      </c>
      <c r="W3763" s="183">
        <v>0</v>
      </c>
      <c r="X3763" s="183">
        <v>0</v>
      </c>
      <c r="Y3763" s="183">
        <v>0</v>
      </c>
    </row>
    <row r="3764" spans="1:25" x14ac:dyDescent="0.2">
      <c r="A3764" s="184">
        <v>12736019</v>
      </c>
      <c r="B3764" s="183" t="str">
        <f>[1]店マスタ!B3763</f>
        <v>三幸電機　株式会社</v>
      </c>
      <c r="C3764" s="183">
        <v>5</v>
      </c>
      <c r="D3764" s="183">
        <v>5</v>
      </c>
      <c r="E3764" s="183">
        <f>_xlfn.XLOOKUP(A3764,[2]Sheet1!$R:$R,[2]Sheet1!$AB:$AB,"",0)</f>
        <v>4.5</v>
      </c>
      <c r="F3764" s="183">
        <f>_xlfn.XLOOKUP($A3764,[3]【2026年03月度_全社】RFM客層一覧表データ!$A:$A,[3]【2026年03月度_全社】RFM客層一覧表データ!C:C,"",0)</f>
        <v>1872</v>
      </c>
      <c r="G3764" s="183">
        <f>_xlfn.XLOOKUP($A3764,[3]【2026年03月度_全社】RFM客層一覧表データ!$A:$A,[3]【2026年03月度_全社】RFM客層一覧表データ!D:D,"",0)</f>
        <v>776</v>
      </c>
      <c r="H3764" s="183">
        <f>_xlfn.XLOOKUP($A3764,[3]【2026年03月度_全社】RFM客層一覧表データ!$A:$A,[3]【2026年03月度_全社】RFM客層一覧表データ!E:E,"",0)</f>
        <v>834</v>
      </c>
      <c r="I3764" s="183">
        <f>_xlfn.XLOOKUP($A3764,[3]【2026年03月度_全社】RFM客層一覧表データ!$A:$A,[3]【2026年03月度_全社】RFM客層一覧表データ!F:F,"",0)</f>
        <v>154</v>
      </c>
      <c r="J3764" s="183">
        <v>1870</v>
      </c>
      <c r="K3764" s="183">
        <v>808</v>
      </c>
      <c r="L3764" s="183">
        <v>827</v>
      </c>
      <c r="M3764" s="183">
        <v>163</v>
      </c>
      <c r="N3764" s="183">
        <v>1805</v>
      </c>
      <c r="O3764" s="183">
        <v>781</v>
      </c>
      <c r="P3764" s="183">
        <v>819</v>
      </c>
      <c r="Q3764" s="183">
        <v>177</v>
      </c>
      <c r="R3764" s="183">
        <v>1759</v>
      </c>
      <c r="S3764" s="183">
        <v>773</v>
      </c>
      <c r="T3764" s="183">
        <v>831</v>
      </c>
      <c r="U3764" s="183">
        <v>160</v>
      </c>
      <c r="V3764" s="183">
        <v>1728</v>
      </c>
      <c r="W3764" s="183">
        <v>791</v>
      </c>
      <c r="X3764" s="183">
        <v>837</v>
      </c>
      <c r="Y3764" s="183">
        <v>155</v>
      </c>
    </row>
    <row r="3765" spans="1:25" x14ac:dyDescent="0.2">
      <c r="A3765" s="184">
        <v>12736026</v>
      </c>
      <c r="B3765" s="183" t="str">
        <f>[1]店マスタ!B3764</f>
        <v>Ｐ＆Ｐじょうとう</v>
      </c>
      <c r="C3765" s="183">
        <v>6</v>
      </c>
      <c r="D3765" s="183">
        <v>5</v>
      </c>
      <c r="E3765" s="183">
        <f>_xlfn.XLOOKUP(A3765,[2]Sheet1!$R:$R,[2]Sheet1!$AB:$AB,"",0)</f>
        <v>5.5</v>
      </c>
      <c r="F3765" s="183">
        <f>_xlfn.XLOOKUP($A3765,[3]【2026年03月度_全社】RFM客層一覧表データ!$A:$A,[3]【2026年03月度_全社】RFM客層一覧表データ!C:C,"",0)</f>
        <v>1095</v>
      </c>
      <c r="G3765" s="183">
        <f>_xlfn.XLOOKUP($A3765,[3]【2026年03月度_全社】RFM客層一覧表データ!$A:$A,[3]【2026年03月度_全社】RFM客層一覧表データ!D:D,"",0)</f>
        <v>581</v>
      </c>
      <c r="H3765" s="183">
        <f>_xlfn.XLOOKUP($A3765,[3]【2026年03月度_全社】RFM客層一覧表データ!$A:$A,[3]【2026年03月度_全社】RFM客層一覧表データ!E:E,"",0)</f>
        <v>626</v>
      </c>
      <c r="I3765" s="183">
        <f>_xlfn.XLOOKUP($A3765,[3]【2026年03月度_全社】RFM客層一覧表データ!$A:$A,[3]【2026年03月度_全社】RFM客層一覧表データ!F:F,"",0)</f>
        <v>108</v>
      </c>
      <c r="J3765" s="183">
        <v>1048</v>
      </c>
      <c r="K3765" s="183">
        <v>588</v>
      </c>
      <c r="L3765" s="183">
        <v>624</v>
      </c>
      <c r="M3765" s="183">
        <v>92</v>
      </c>
      <c r="N3765" s="183">
        <v>1048</v>
      </c>
      <c r="O3765" s="183">
        <v>586</v>
      </c>
      <c r="P3765" s="183">
        <v>622</v>
      </c>
      <c r="Q3765" s="183">
        <v>93</v>
      </c>
      <c r="R3765" s="183">
        <v>1054</v>
      </c>
      <c r="S3765" s="183">
        <v>585</v>
      </c>
      <c r="T3765" s="183">
        <v>634</v>
      </c>
      <c r="U3765" s="183">
        <v>82</v>
      </c>
      <c r="V3765" s="183">
        <v>1087</v>
      </c>
      <c r="W3765" s="183">
        <v>605</v>
      </c>
      <c r="X3765" s="183">
        <v>636</v>
      </c>
      <c r="Y3765" s="183">
        <v>95</v>
      </c>
    </row>
    <row r="3766" spans="1:25" x14ac:dyDescent="0.2">
      <c r="A3766" s="184">
        <v>12736072</v>
      </c>
      <c r="B3766" s="183" t="str">
        <f>[1]店マスタ!B3765</f>
        <v>電化ショップシゲムラ</v>
      </c>
      <c r="C3766" s="183">
        <v>2.5</v>
      </c>
      <c r="D3766" s="183">
        <v>2.5</v>
      </c>
      <c r="E3766" s="183">
        <f>_xlfn.XLOOKUP(A3766,[2]Sheet1!$R:$R,[2]Sheet1!$AB:$AB,"",0)</f>
        <v>2.5</v>
      </c>
      <c r="F3766" s="183" t="str">
        <f>_xlfn.XLOOKUP($A3766,[3]【2026年03月度_全社】RFM客層一覧表データ!$A:$A,[3]【2026年03月度_全社】RFM客層一覧表データ!C:C,"",0)</f>
        <v/>
      </c>
      <c r="G3766" s="183" t="str">
        <f>_xlfn.XLOOKUP($A3766,[3]【2026年03月度_全社】RFM客層一覧表データ!$A:$A,[3]【2026年03月度_全社】RFM客層一覧表データ!D:D,"",0)</f>
        <v/>
      </c>
      <c r="H3766" s="183" t="str">
        <f>_xlfn.XLOOKUP($A3766,[3]【2026年03月度_全社】RFM客層一覧表データ!$A:$A,[3]【2026年03月度_全社】RFM客層一覧表データ!E:E,"",0)</f>
        <v/>
      </c>
      <c r="I3766" s="183" t="str">
        <f>_xlfn.XLOOKUP($A3766,[3]【2026年03月度_全社】RFM客層一覧表データ!$A:$A,[3]【2026年03月度_全社】RFM客層一覧表データ!F:F,"",0)</f>
        <v/>
      </c>
      <c r="J3766" s="183">
        <v>0</v>
      </c>
      <c r="K3766" s="183">
        <v>0</v>
      </c>
      <c r="L3766" s="183">
        <v>0</v>
      </c>
      <c r="M3766" s="183">
        <v>0</v>
      </c>
      <c r="N3766" s="183">
        <v>0</v>
      </c>
      <c r="O3766" s="183">
        <v>0</v>
      </c>
      <c r="P3766" s="183">
        <v>0</v>
      </c>
      <c r="Q3766" s="183">
        <v>0</v>
      </c>
      <c r="R3766" s="183">
        <v>0</v>
      </c>
      <c r="S3766" s="183">
        <v>0</v>
      </c>
      <c r="T3766" s="183">
        <v>0</v>
      </c>
      <c r="U3766" s="183">
        <v>0</v>
      </c>
      <c r="V3766" s="183">
        <v>0</v>
      </c>
      <c r="W3766" s="183">
        <v>0</v>
      </c>
      <c r="X3766" s="183">
        <v>0</v>
      </c>
      <c r="Y3766" s="183">
        <v>0</v>
      </c>
    </row>
    <row r="3767" spans="1:25" x14ac:dyDescent="0.2">
      <c r="A3767" s="184">
        <v>12737021</v>
      </c>
      <c r="B3767" s="183" t="str">
        <f>[1]店マスタ!B3766</f>
        <v>株式会社　古川無線　敷津営業所</v>
      </c>
      <c r="C3767" s="183">
        <v>1.5</v>
      </c>
      <c r="D3767" s="183">
        <v>0.5</v>
      </c>
      <c r="E3767" s="183">
        <f>_xlfn.XLOOKUP(A3767,[2]Sheet1!$R:$R,[2]Sheet1!$AB:$AB,"",0)</f>
        <v>0.5</v>
      </c>
      <c r="F3767" s="183">
        <f>_xlfn.XLOOKUP($A3767,[3]【2026年03月度_全社】RFM客層一覧表データ!$A:$A,[3]【2026年03月度_全社】RFM客層一覧表データ!C:C,"",0)</f>
        <v>262</v>
      </c>
      <c r="G3767" s="183">
        <f>_xlfn.XLOOKUP($A3767,[3]【2026年03月度_全社】RFM客層一覧表データ!$A:$A,[3]【2026年03月度_全社】RFM客層一覧表データ!D:D,"",0)</f>
        <v>101</v>
      </c>
      <c r="H3767" s="183">
        <f>_xlfn.XLOOKUP($A3767,[3]【2026年03月度_全社】RFM客層一覧表データ!$A:$A,[3]【2026年03月度_全社】RFM客層一覧表データ!E:E,"",0)</f>
        <v>130</v>
      </c>
      <c r="I3767" s="183">
        <f>_xlfn.XLOOKUP($A3767,[3]【2026年03月度_全社】RFM客層一覧表データ!$A:$A,[3]【2026年03月度_全社】RFM客層一覧表データ!F:F,"",0)</f>
        <v>18</v>
      </c>
      <c r="J3767" s="183">
        <v>271</v>
      </c>
      <c r="K3767" s="183">
        <v>116</v>
      </c>
      <c r="L3767" s="183">
        <v>129</v>
      </c>
      <c r="M3767" s="183">
        <v>18</v>
      </c>
      <c r="N3767" s="183">
        <v>280</v>
      </c>
      <c r="O3767" s="183">
        <v>119</v>
      </c>
      <c r="P3767" s="183">
        <v>136</v>
      </c>
      <c r="Q3767" s="183">
        <v>12</v>
      </c>
      <c r="R3767" s="183">
        <v>298</v>
      </c>
      <c r="S3767" s="183">
        <v>117</v>
      </c>
      <c r="T3767" s="183">
        <v>153</v>
      </c>
      <c r="U3767" s="183">
        <v>14</v>
      </c>
      <c r="V3767" s="183">
        <v>307</v>
      </c>
      <c r="W3767" s="183">
        <v>118</v>
      </c>
      <c r="X3767" s="183">
        <v>165</v>
      </c>
      <c r="Y3767" s="183">
        <v>11</v>
      </c>
    </row>
    <row r="3768" spans="1:25" x14ac:dyDescent="0.2">
      <c r="A3768" s="184">
        <v>12737059</v>
      </c>
      <c r="B3768" s="183" t="str">
        <f>[1]店マスタ!B3767</f>
        <v>たていしデンキ</v>
      </c>
      <c r="C3768" s="183">
        <v>3</v>
      </c>
      <c r="D3768" s="183">
        <v>3</v>
      </c>
      <c r="E3768" s="183">
        <f>_xlfn.XLOOKUP(A3768,[2]Sheet1!$R:$R,[2]Sheet1!$AB:$AB,"",0)</f>
        <v>3</v>
      </c>
      <c r="F3768" s="183">
        <f>_xlfn.XLOOKUP($A3768,[3]【2026年03月度_全社】RFM客層一覧表データ!$A:$A,[3]【2026年03月度_全社】RFM客層一覧表データ!C:C,"",0)</f>
        <v>663</v>
      </c>
      <c r="G3768" s="183">
        <f>_xlfn.XLOOKUP($A3768,[3]【2026年03月度_全社】RFM客層一覧表データ!$A:$A,[3]【2026年03月度_全社】RFM客層一覧表データ!D:D,"",0)</f>
        <v>339</v>
      </c>
      <c r="H3768" s="183">
        <f>_xlfn.XLOOKUP($A3768,[3]【2026年03月度_全社】RFM客層一覧表データ!$A:$A,[3]【2026年03月度_全社】RFM客層一覧表データ!E:E,"",0)</f>
        <v>292</v>
      </c>
      <c r="I3768" s="183">
        <f>_xlfn.XLOOKUP($A3768,[3]【2026年03月度_全社】RFM客層一覧表データ!$A:$A,[3]【2026年03月度_全社】RFM客層一覧表データ!F:F,"",0)</f>
        <v>85</v>
      </c>
      <c r="J3768" s="183">
        <v>619</v>
      </c>
      <c r="K3768" s="183">
        <v>313</v>
      </c>
      <c r="L3768" s="183">
        <v>302</v>
      </c>
      <c r="M3768" s="183">
        <v>71</v>
      </c>
      <c r="N3768" s="183">
        <v>561</v>
      </c>
      <c r="O3768" s="183">
        <v>332</v>
      </c>
      <c r="P3768" s="183">
        <v>288</v>
      </c>
      <c r="Q3768" s="183">
        <v>86</v>
      </c>
      <c r="R3768" s="183">
        <v>543</v>
      </c>
      <c r="S3768" s="183">
        <v>297</v>
      </c>
      <c r="T3768" s="183">
        <v>290</v>
      </c>
      <c r="U3768" s="183">
        <v>65</v>
      </c>
      <c r="V3768" s="183">
        <v>595</v>
      </c>
      <c r="W3768" s="183">
        <v>291</v>
      </c>
      <c r="X3768" s="183">
        <v>295</v>
      </c>
      <c r="Y3768" s="183">
        <v>51</v>
      </c>
    </row>
    <row r="3769" spans="1:25" x14ac:dyDescent="0.2">
      <c r="A3769" s="184">
        <v>12737064</v>
      </c>
      <c r="B3769" s="183" t="str">
        <f>[1]店マスタ!B3768</f>
        <v>株式会社横岩電化ストアー</v>
      </c>
      <c r="C3769" s="183">
        <v>3.5</v>
      </c>
      <c r="D3769" s="183">
        <v>1.5</v>
      </c>
      <c r="E3769" s="183" t="str">
        <f>_xlfn.XLOOKUP(A3769,[2]Sheet1!$R:$R,[2]Sheet1!$AB:$AB,"",0)</f>
        <v/>
      </c>
      <c r="F3769" s="183" t="str">
        <f>_xlfn.XLOOKUP($A3769,[3]【2026年03月度_全社】RFM客層一覧表データ!$A:$A,[3]【2026年03月度_全社】RFM客層一覧表データ!C:C,"",0)</f>
        <v/>
      </c>
      <c r="G3769" s="183" t="str">
        <f>_xlfn.XLOOKUP($A3769,[3]【2026年03月度_全社】RFM客層一覧表データ!$A:$A,[3]【2026年03月度_全社】RFM客層一覧表データ!D:D,"",0)</f>
        <v/>
      </c>
      <c r="H3769" s="183" t="str">
        <f>_xlfn.XLOOKUP($A3769,[3]【2026年03月度_全社】RFM客層一覧表データ!$A:$A,[3]【2026年03月度_全社】RFM客層一覧表データ!E:E,"",0)</f>
        <v/>
      </c>
      <c r="I3769" s="183" t="str">
        <f>_xlfn.XLOOKUP($A3769,[3]【2026年03月度_全社】RFM客層一覧表データ!$A:$A,[3]【2026年03月度_全社】RFM客層一覧表データ!F:F,"",0)</f>
        <v/>
      </c>
      <c r="J3769" s="183">
        <v>0</v>
      </c>
      <c r="K3769" s="183">
        <v>0</v>
      </c>
      <c r="L3769" s="183">
        <v>0</v>
      </c>
      <c r="M3769" s="183">
        <v>0</v>
      </c>
      <c r="N3769" s="183">
        <v>0</v>
      </c>
      <c r="O3769" s="183">
        <v>0</v>
      </c>
      <c r="P3769" s="183">
        <v>0</v>
      </c>
      <c r="Q3769" s="183">
        <v>0</v>
      </c>
      <c r="R3769" s="183">
        <v>0</v>
      </c>
      <c r="S3769" s="183">
        <v>0</v>
      </c>
      <c r="T3769" s="183">
        <v>0</v>
      </c>
      <c r="U3769" s="183">
        <v>0</v>
      </c>
      <c r="V3769" s="183">
        <v>0</v>
      </c>
      <c r="W3769" s="183">
        <v>0</v>
      </c>
      <c r="X3769" s="183">
        <v>0</v>
      </c>
      <c r="Y3769" s="183">
        <v>0</v>
      </c>
    </row>
    <row r="3770" spans="1:25" x14ac:dyDescent="0.2">
      <c r="A3770" s="184">
        <v>12737073</v>
      </c>
      <c r="B3770" s="183" t="str">
        <f>[1]店マスタ!B3769</f>
        <v>阪井電機　住之江店</v>
      </c>
      <c r="C3770" s="183">
        <v>1</v>
      </c>
      <c r="D3770" s="183">
        <v>1</v>
      </c>
      <c r="E3770" s="183" t="str">
        <f>_xlfn.XLOOKUP(A3770,[2]Sheet1!$R:$R,[2]Sheet1!$AB:$AB,"",0)</f>
        <v/>
      </c>
      <c r="F3770" s="183" t="str">
        <f>_xlfn.XLOOKUP($A3770,[3]【2026年03月度_全社】RFM客層一覧表データ!$A:$A,[3]【2026年03月度_全社】RFM客層一覧表データ!C:C,"",0)</f>
        <v/>
      </c>
      <c r="G3770" s="183" t="str">
        <f>_xlfn.XLOOKUP($A3770,[3]【2026年03月度_全社】RFM客層一覧表データ!$A:$A,[3]【2026年03月度_全社】RFM客層一覧表データ!D:D,"",0)</f>
        <v/>
      </c>
      <c r="H3770" s="183" t="str">
        <f>_xlfn.XLOOKUP($A3770,[3]【2026年03月度_全社】RFM客層一覧表データ!$A:$A,[3]【2026年03月度_全社】RFM客層一覧表データ!E:E,"",0)</f>
        <v/>
      </c>
      <c r="I3770" s="183" t="str">
        <f>_xlfn.XLOOKUP($A3770,[3]【2026年03月度_全社】RFM客層一覧表データ!$A:$A,[3]【2026年03月度_全社】RFM客層一覧表データ!F:F,"",0)</f>
        <v/>
      </c>
      <c r="J3770" s="183">
        <v>0</v>
      </c>
      <c r="K3770" s="183">
        <v>0</v>
      </c>
      <c r="L3770" s="183">
        <v>0</v>
      </c>
      <c r="M3770" s="183">
        <v>0</v>
      </c>
      <c r="N3770" s="183">
        <v>0</v>
      </c>
      <c r="O3770" s="183">
        <v>0</v>
      </c>
      <c r="P3770" s="183">
        <v>0</v>
      </c>
      <c r="Q3770" s="183">
        <v>0</v>
      </c>
      <c r="R3770" s="183">
        <v>0</v>
      </c>
      <c r="S3770" s="183">
        <v>0</v>
      </c>
      <c r="T3770" s="183">
        <v>0</v>
      </c>
      <c r="U3770" s="183">
        <v>0</v>
      </c>
      <c r="V3770" s="183">
        <v>0</v>
      </c>
      <c r="W3770" s="183">
        <v>0</v>
      </c>
      <c r="X3770" s="183">
        <v>0</v>
      </c>
      <c r="Y3770" s="183">
        <v>0</v>
      </c>
    </row>
    <row r="3771" spans="1:25" x14ac:dyDescent="0.2">
      <c r="A3771" s="184">
        <v>12737081</v>
      </c>
      <c r="B3771" s="183" t="str">
        <f>[1]店マスタ!B3770</f>
        <v>Ｐ＆Ｐハイテック南港</v>
      </c>
      <c r="C3771" s="183">
        <v>4.5</v>
      </c>
      <c r="D3771" s="183">
        <v>5</v>
      </c>
      <c r="E3771" s="183">
        <f>_xlfn.XLOOKUP(A3771,[2]Sheet1!$R:$R,[2]Sheet1!$AB:$AB,"",0)</f>
        <v>4.5</v>
      </c>
      <c r="F3771" s="183">
        <f>_xlfn.XLOOKUP($A3771,[3]【2026年03月度_全社】RFM客層一覧表データ!$A:$A,[3]【2026年03月度_全社】RFM客層一覧表データ!C:C,"",0)</f>
        <v>1283</v>
      </c>
      <c r="G3771" s="183">
        <f>_xlfn.XLOOKUP($A3771,[3]【2026年03月度_全社】RFM客層一覧表データ!$A:$A,[3]【2026年03月度_全社】RFM客層一覧表データ!D:D,"",0)</f>
        <v>718</v>
      </c>
      <c r="H3771" s="183">
        <f>_xlfn.XLOOKUP($A3771,[3]【2026年03月度_全社】RFM客層一覧表データ!$A:$A,[3]【2026年03月度_全社】RFM客層一覧表データ!E:E,"",0)</f>
        <v>827</v>
      </c>
      <c r="I3771" s="183">
        <f>_xlfn.XLOOKUP($A3771,[3]【2026年03月度_全社】RFM客層一覧表データ!$A:$A,[3]【2026年03月度_全社】RFM客層一覧表データ!F:F,"",0)</f>
        <v>54</v>
      </c>
      <c r="J3771" s="183">
        <v>1246</v>
      </c>
      <c r="K3771" s="183">
        <v>725</v>
      </c>
      <c r="L3771" s="183">
        <v>833</v>
      </c>
      <c r="M3771" s="183">
        <v>44</v>
      </c>
      <c r="N3771" s="183">
        <v>1221</v>
      </c>
      <c r="O3771" s="183">
        <v>748</v>
      </c>
      <c r="P3771" s="183">
        <v>815</v>
      </c>
      <c r="Q3771" s="183">
        <v>35</v>
      </c>
      <c r="R3771" s="183">
        <v>1227</v>
      </c>
      <c r="S3771" s="183">
        <v>782</v>
      </c>
      <c r="T3771" s="183">
        <v>814</v>
      </c>
      <c r="U3771" s="183">
        <v>60</v>
      </c>
      <c r="V3771" s="183">
        <v>1221</v>
      </c>
      <c r="W3771" s="183">
        <v>745</v>
      </c>
      <c r="X3771" s="183">
        <v>789</v>
      </c>
      <c r="Y3771" s="183">
        <v>35</v>
      </c>
    </row>
    <row r="3772" spans="1:25" x14ac:dyDescent="0.2">
      <c r="A3772" s="184">
        <v>12738012</v>
      </c>
      <c r="B3772" s="183" t="str">
        <f>[1]店マスタ!B3771</f>
        <v>ねはしでんき</v>
      </c>
      <c r="C3772" s="183">
        <v>1.5</v>
      </c>
      <c r="D3772" s="183">
        <v>1.5</v>
      </c>
      <c r="E3772" s="183" t="str">
        <f>_xlfn.XLOOKUP(A3772,[2]Sheet1!$R:$R,[2]Sheet1!$AB:$AB,"",0)</f>
        <v/>
      </c>
      <c r="F3772" s="183" t="str">
        <f>_xlfn.XLOOKUP($A3772,[3]【2026年03月度_全社】RFM客層一覧表データ!$A:$A,[3]【2026年03月度_全社】RFM客層一覧表データ!C:C,"",0)</f>
        <v/>
      </c>
      <c r="G3772" s="183" t="str">
        <f>_xlfn.XLOOKUP($A3772,[3]【2026年03月度_全社】RFM客層一覧表データ!$A:$A,[3]【2026年03月度_全社】RFM客層一覧表データ!D:D,"",0)</f>
        <v/>
      </c>
      <c r="H3772" s="183" t="str">
        <f>_xlfn.XLOOKUP($A3772,[3]【2026年03月度_全社】RFM客層一覧表データ!$A:$A,[3]【2026年03月度_全社】RFM客層一覧表データ!E:E,"",0)</f>
        <v/>
      </c>
      <c r="I3772" s="183" t="str">
        <f>_xlfn.XLOOKUP($A3772,[3]【2026年03月度_全社】RFM客層一覧表データ!$A:$A,[3]【2026年03月度_全社】RFM客層一覧表データ!F:F,"",0)</f>
        <v/>
      </c>
      <c r="J3772" s="183">
        <v>0</v>
      </c>
      <c r="K3772" s="183">
        <v>0</v>
      </c>
      <c r="L3772" s="183">
        <v>0</v>
      </c>
      <c r="M3772" s="183">
        <v>0</v>
      </c>
      <c r="N3772" s="183">
        <v>0</v>
      </c>
      <c r="O3772" s="183">
        <v>0</v>
      </c>
      <c r="P3772" s="183">
        <v>0</v>
      </c>
      <c r="Q3772" s="183">
        <v>0</v>
      </c>
      <c r="R3772" s="183">
        <v>0</v>
      </c>
      <c r="S3772" s="183">
        <v>0</v>
      </c>
      <c r="T3772" s="183">
        <v>0</v>
      </c>
      <c r="U3772" s="183">
        <v>0</v>
      </c>
      <c r="V3772" s="183">
        <v>0</v>
      </c>
      <c r="W3772" s="183">
        <v>0</v>
      </c>
      <c r="X3772" s="183">
        <v>0</v>
      </c>
      <c r="Y3772" s="183">
        <v>0</v>
      </c>
    </row>
    <row r="3773" spans="1:25" x14ac:dyDescent="0.2">
      <c r="A3773" s="184">
        <v>12738023</v>
      </c>
      <c r="B3773" s="183" t="str">
        <f>[1]店マスタ!B3772</f>
        <v>株式会社　キクマ電器</v>
      </c>
      <c r="C3773" s="183">
        <v>2</v>
      </c>
      <c r="D3773" s="183">
        <v>2</v>
      </c>
      <c r="E3773" s="183">
        <f>_xlfn.XLOOKUP(A3773,[2]Sheet1!$R:$R,[2]Sheet1!$AB:$AB,"",0)</f>
        <v>2</v>
      </c>
      <c r="F3773" s="183">
        <f>_xlfn.XLOOKUP($A3773,[3]【2026年03月度_全社】RFM客層一覧表データ!$A:$A,[3]【2026年03月度_全社】RFM客層一覧表データ!C:C,"",0)</f>
        <v>512</v>
      </c>
      <c r="G3773" s="183">
        <f>_xlfn.XLOOKUP($A3773,[3]【2026年03月度_全社】RFM客層一覧表データ!$A:$A,[3]【2026年03月度_全社】RFM客層一覧表データ!D:D,"",0)</f>
        <v>244</v>
      </c>
      <c r="H3773" s="183">
        <f>_xlfn.XLOOKUP($A3773,[3]【2026年03月度_全社】RFM客層一覧表データ!$A:$A,[3]【2026年03月度_全社】RFM客層一覧表データ!E:E,"",0)</f>
        <v>286</v>
      </c>
      <c r="I3773" s="183">
        <f>_xlfn.XLOOKUP($A3773,[3]【2026年03月度_全社】RFM客層一覧表データ!$A:$A,[3]【2026年03月度_全社】RFM客層一覧表データ!F:F,"",0)</f>
        <v>27</v>
      </c>
      <c r="J3773" s="183">
        <v>517</v>
      </c>
      <c r="K3773" s="183">
        <v>295</v>
      </c>
      <c r="L3773" s="183">
        <v>284</v>
      </c>
      <c r="M3773" s="183">
        <v>50</v>
      </c>
      <c r="N3773" s="183">
        <v>512</v>
      </c>
      <c r="O3773" s="183">
        <v>292</v>
      </c>
      <c r="P3773" s="183">
        <v>284</v>
      </c>
      <c r="Q3773" s="183">
        <v>40</v>
      </c>
      <c r="R3773" s="183">
        <v>508</v>
      </c>
      <c r="S3773" s="183">
        <v>292</v>
      </c>
      <c r="T3773" s="183">
        <v>298</v>
      </c>
      <c r="U3773" s="183">
        <v>31</v>
      </c>
      <c r="V3773" s="183">
        <v>577</v>
      </c>
      <c r="W3773" s="183">
        <v>349</v>
      </c>
      <c r="X3773" s="183">
        <v>340</v>
      </c>
      <c r="Y3773" s="183">
        <v>34</v>
      </c>
    </row>
    <row r="3774" spans="1:25" x14ac:dyDescent="0.2">
      <c r="A3774" s="184">
        <v>12738041</v>
      </c>
      <c r="B3774" s="183" t="str">
        <f>[1]店マスタ!B3773</f>
        <v>クニサワデンキ</v>
      </c>
      <c r="C3774" s="183">
        <v>2.5</v>
      </c>
      <c r="D3774" s="183">
        <v>2</v>
      </c>
      <c r="E3774" s="183">
        <f>_xlfn.XLOOKUP(A3774,[2]Sheet1!$R:$R,[2]Sheet1!$AB:$AB,"",0)</f>
        <v>2</v>
      </c>
      <c r="F3774" s="183">
        <f>_xlfn.XLOOKUP($A3774,[3]【2026年03月度_全社】RFM客層一覧表データ!$A:$A,[3]【2026年03月度_全社】RFM客層一覧表データ!C:C,"",0)</f>
        <v>623</v>
      </c>
      <c r="G3774" s="183">
        <f>_xlfn.XLOOKUP($A3774,[3]【2026年03月度_全社】RFM客層一覧表データ!$A:$A,[3]【2026年03月度_全社】RFM客層一覧表データ!D:D,"",0)</f>
        <v>200</v>
      </c>
      <c r="H3774" s="183">
        <f>_xlfn.XLOOKUP($A3774,[3]【2026年03月度_全社】RFM客層一覧表データ!$A:$A,[3]【2026年03月度_全社】RFM客層一覧表データ!E:E,"",0)</f>
        <v>246</v>
      </c>
      <c r="I3774" s="183">
        <f>_xlfn.XLOOKUP($A3774,[3]【2026年03月度_全社】RFM客層一覧表データ!$A:$A,[3]【2026年03月度_全社】RFM客層一覧表データ!F:F,"",0)</f>
        <v>0</v>
      </c>
      <c r="J3774" s="183">
        <v>642</v>
      </c>
      <c r="K3774" s="183">
        <v>201</v>
      </c>
      <c r="L3774" s="183">
        <v>260</v>
      </c>
      <c r="M3774" s="183">
        <v>0</v>
      </c>
      <c r="N3774" s="183">
        <v>646</v>
      </c>
      <c r="O3774" s="183">
        <v>210</v>
      </c>
      <c r="P3774" s="183">
        <v>270</v>
      </c>
      <c r="Q3774" s="183">
        <v>0</v>
      </c>
      <c r="R3774" s="183">
        <v>643</v>
      </c>
      <c r="S3774" s="183">
        <v>226</v>
      </c>
      <c r="T3774" s="183">
        <v>274</v>
      </c>
      <c r="U3774" s="183">
        <v>0</v>
      </c>
      <c r="V3774" s="183">
        <v>671</v>
      </c>
      <c r="W3774" s="183">
        <v>242</v>
      </c>
      <c r="X3774" s="183">
        <v>258</v>
      </c>
      <c r="Y3774" s="183">
        <v>0</v>
      </c>
    </row>
    <row r="3775" spans="1:25" x14ac:dyDescent="0.2">
      <c r="A3775" s="184">
        <v>12738052</v>
      </c>
      <c r="B3775" s="183" t="str">
        <f>[1]店マスタ!B3774</f>
        <v>イマイ電気　平野店</v>
      </c>
      <c r="C3775" s="183">
        <v>2.5</v>
      </c>
      <c r="D3775" s="183">
        <v>1.5</v>
      </c>
      <c r="E3775" s="183">
        <f>_xlfn.XLOOKUP(A3775,[2]Sheet1!$R:$R,[2]Sheet1!$AB:$AB,"",0)</f>
        <v>2</v>
      </c>
      <c r="F3775" s="183">
        <f>_xlfn.XLOOKUP($A3775,[3]【2026年03月度_全社】RFM客層一覧表データ!$A:$A,[3]【2026年03月度_全社】RFM客層一覧表データ!C:C,"",0)</f>
        <v>233</v>
      </c>
      <c r="G3775" s="183">
        <f>_xlfn.XLOOKUP($A3775,[3]【2026年03月度_全社】RFM客層一覧表データ!$A:$A,[3]【2026年03月度_全社】RFM客層一覧表データ!D:D,"",0)</f>
        <v>109</v>
      </c>
      <c r="H3775" s="183">
        <f>_xlfn.XLOOKUP($A3775,[3]【2026年03月度_全社】RFM客層一覧表データ!$A:$A,[3]【2026年03月度_全社】RFM客層一覧表データ!E:E,"",0)</f>
        <v>123</v>
      </c>
      <c r="I3775" s="183">
        <f>_xlfn.XLOOKUP($A3775,[3]【2026年03月度_全社】RFM客層一覧表データ!$A:$A,[3]【2026年03月度_全社】RFM客層一覧表データ!F:F,"",0)</f>
        <v>12</v>
      </c>
      <c r="J3775" s="183">
        <v>235</v>
      </c>
      <c r="K3775" s="183">
        <v>103</v>
      </c>
      <c r="L3775" s="183">
        <v>116</v>
      </c>
      <c r="M3775" s="183">
        <v>18</v>
      </c>
      <c r="N3775" s="183">
        <v>246</v>
      </c>
      <c r="O3775" s="183">
        <v>108</v>
      </c>
      <c r="P3775" s="183">
        <v>125</v>
      </c>
      <c r="Q3775" s="183">
        <v>14</v>
      </c>
      <c r="R3775" s="183">
        <v>247</v>
      </c>
      <c r="S3775" s="183">
        <v>105</v>
      </c>
      <c r="T3775" s="183">
        <v>131</v>
      </c>
      <c r="U3775" s="183">
        <v>11</v>
      </c>
      <c r="V3775" s="183">
        <v>255</v>
      </c>
      <c r="W3775" s="183">
        <v>104</v>
      </c>
      <c r="X3775" s="183">
        <v>130</v>
      </c>
      <c r="Y3775" s="183">
        <v>18</v>
      </c>
    </row>
    <row r="3776" spans="1:25" x14ac:dyDescent="0.2">
      <c r="A3776" s="184">
        <v>12738056</v>
      </c>
      <c r="B3776" s="183" t="str">
        <f>[1]店マスタ!B3775</f>
        <v>フクオカムセン　平野店</v>
      </c>
      <c r="C3776" s="183">
        <v>2</v>
      </c>
      <c r="D3776" s="183">
        <v>2</v>
      </c>
      <c r="E3776" s="183" t="str">
        <f>_xlfn.XLOOKUP(A3776,[2]Sheet1!$R:$R,[2]Sheet1!$AB:$AB,"",0)</f>
        <v/>
      </c>
      <c r="F3776" s="183" t="str">
        <f>_xlfn.XLOOKUP($A3776,[3]【2026年03月度_全社】RFM客層一覧表データ!$A:$A,[3]【2026年03月度_全社】RFM客層一覧表データ!C:C,"",0)</f>
        <v/>
      </c>
      <c r="G3776" s="183" t="str">
        <f>_xlfn.XLOOKUP($A3776,[3]【2026年03月度_全社】RFM客層一覧表データ!$A:$A,[3]【2026年03月度_全社】RFM客層一覧表データ!D:D,"",0)</f>
        <v/>
      </c>
      <c r="H3776" s="183" t="str">
        <f>_xlfn.XLOOKUP($A3776,[3]【2026年03月度_全社】RFM客層一覧表データ!$A:$A,[3]【2026年03月度_全社】RFM客層一覧表データ!E:E,"",0)</f>
        <v/>
      </c>
      <c r="I3776" s="183" t="str">
        <f>_xlfn.XLOOKUP($A3776,[3]【2026年03月度_全社】RFM客層一覧表データ!$A:$A,[3]【2026年03月度_全社】RFM客層一覧表データ!F:F,"",0)</f>
        <v/>
      </c>
      <c r="J3776" s="183">
        <v>0</v>
      </c>
      <c r="K3776" s="183">
        <v>0</v>
      </c>
      <c r="L3776" s="183">
        <v>0</v>
      </c>
      <c r="M3776" s="183">
        <v>0</v>
      </c>
      <c r="N3776" s="183">
        <v>0</v>
      </c>
      <c r="O3776" s="183">
        <v>0</v>
      </c>
      <c r="P3776" s="183">
        <v>0</v>
      </c>
      <c r="Q3776" s="183">
        <v>0</v>
      </c>
      <c r="R3776" s="183">
        <v>0</v>
      </c>
      <c r="S3776" s="183">
        <v>0</v>
      </c>
      <c r="T3776" s="183">
        <v>0</v>
      </c>
      <c r="U3776" s="183">
        <v>0</v>
      </c>
      <c r="V3776" s="183">
        <v>0</v>
      </c>
      <c r="W3776" s="183">
        <v>0</v>
      </c>
      <c r="X3776" s="183">
        <v>0</v>
      </c>
      <c r="Y3776" s="183">
        <v>0</v>
      </c>
    </row>
    <row r="3777" spans="1:25" x14ac:dyDescent="0.2">
      <c r="A3777" s="184">
        <v>12738076</v>
      </c>
      <c r="B3777" s="183" t="str">
        <f>[1]店マスタ!B3776</f>
        <v>ユニバーサル電機西販売（株）</v>
      </c>
      <c r="C3777" s="183">
        <v>3.5</v>
      </c>
      <c r="D3777" s="183">
        <v>3.5</v>
      </c>
      <c r="E3777" s="183">
        <f>_xlfn.XLOOKUP(A3777,[2]Sheet1!$R:$R,[2]Sheet1!$AB:$AB,"",0)</f>
        <v>4.5</v>
      </c>
      <c r="F3777" s="183">
        <f>_xlfn.XLOOKUP($A3777,[3]【2026年03月度_全社】RFM客層一覧表データ!$A:$A,[3]【2026年03月度_全社】RFM客層一覧表データ!C:C,"",0)</f>
        <v>905</v>
      </c>
      <c r="G3777" s="183">
        <f>_xlfn.XLOOKUP($A3777,[3]【2026年03月度_全社】RFM客層一覧表データ!$A:$A,[3]【2026年03月度_全社】RFM客層一覧表データ!D:D,"",0)</f>
        <v>358</v>
      </c>
      <c r="H3777" s="183">
        <f>_xlfn.XLOOKUP($A3777,[3]【2026年03月度_全社】RFM客層一覧表データ!$A:$A,[3]【2026年03月度_全社】RFM客層一覧表データ!E:E,"",0)</f>
        <v>358</v>
      </c>
      <c r="I3777" s="183">
        <f>_xlfn.XLOOKUP($A3777,[3]【2026年03月度_全社】RFM客層一覧表データ!$A:$A,[3]【2026年03月度_全社】RFM客層一覧表データ!F:F,"",0)</f>
        <v>70</v>
      </c>
      <c r="J3777" s="183">
        <v>921</v>
      </c>
      <c r="K3777" s="183">
        <v>392</v>
      </c>
      <c r="L3777" s="183">
        <v>385</v>
      </c>
      <c r="M3777" s="183">
        <v>74</v>
      </c>
      <c r="N3777" s="183">
        <v>958</v>
      </c>
      <c r="O3777" s="183">
        <v>398</v>
      </c>
      <c r="P3777" s="183">
        <v>401</v>
      </c>
      <c r="Q3777" s="183">
        <v>64</v>
      </c>
      <c r="R3777" s="183">
        <v>1031</v>
      </c>
      <c r="S3777" s="183">
        <v>397</v>
      </c>
      <c r="T3777" s="183">
        <v>423</v>
      </c>
      <c r="U3777" s="183">
        <v>85</v>
      </c>
      <c r="V3777" s="183">
        <v>1063</v>
      </c>
      <c r="W3777" s="183">
        <v>432</v>
      </c>
      <c r="X3777" s="183">
        <v>438</v>
      </c>
      <c r="Y3777" s="183">
        <v>82</v>
      </c>
    </row>
    <row r="3778" spans="1:25" x14ac:dyDescent="0.2">
      <c r="A3778" s="184">
        <v>12738114</v>
      </c>
      <c r="B3778" s="183" t="str">
        <f>[1]店マスタ!B3777</f>
        <v>カトウ電器　逢坂店</v>
      </c>
      <c r="C3778" s="183">
        <v>2.5</v>
      </c>
      <c r="D3778" s="183">
        <v>2.5</v>
      </c>
      <c r="E3778" s="183" t="str">
        <f>_xlfn.XLOOKUP(A3778,[2]Sheet1!$R:$R,[2]Sheet1!$AB:$AB,"",0)</f>
        <v/>
      </c>
      <c r="F3778" s="183">
        <f>_xlfn.XLOOKUP($A3778,[3]【2026年03月度_全社】RFM客層一覧表データ!$A:$A,[3]【2026年03月度_全社】RFM客層一覧表データ!C:C,"",0)</f>
        <v>203</v>
      </c>
      <c r="G3778" s="183">
        <f>_xlfn.XLOOKUP($A3778,[3]【2026年03月度_全社】RFM客層一覧表データ!$A:$A,[3]【2026年03月度_全社】RFM客層一覧表データ!D:D,"",0)</f>
        <v>83</v>
      </c>
      <c r="H3778" s="183">
        <f>_xlfn.XLOOKUP($A3778,[3]【2026年03月度_全社】RFM客層一覧表データ!$A:$A,[3]【2026年03月度_全社】RFM客層一覧表データ!E:E,"",0)</f>
        <v>89</v>
      </c>
      <c r="I3778" s="183">
        <f>_xlfn.XLOOKUP($A3778,[3]【2026年03月度_全社】RFM客層一覧表データ!$A:$A,[3]【2026年03月度_全社】RFM客層一覧表データ!F:F,"",0)</f>
        <v>0</v>
      </c>
      <c r="J3778" s="183">
        <v>203</v>
      </c>
      <c r="K3778" s="183">
        <v>75</v>
      </c>
      <c r="L3778" s="183">
        <v>103</v>
      </c>
      <c r="M3778" s="183">
        <v>0</v>
      </c>
      <c r="N3778" s="183">
        <v>204</v>
      </c>
      <c r="O3778" s="183">
        <v>75</v>
      </c>
      <c r="P3778" s="183">
        <v>104</v>
      </c>
      <c r="Q3778" s="183">
        <v>0</v>
      </c>
      <c r="R3778" s="183">
        <v>221</v>
      </c>
      <c r="S3778" s="183">
        <v>72</v>
      </c>
      <c r="T3778" s="183">
        <v>114</v>
      </c>
      <c r="U3778" s="183">
        <v>9</v>
      </c>
      <c r="V3778" s="183">
        <v>0</v>
      </c>
      <c r="W3778" s="183">
        <v>0</v>
      </c>
      <c r="X3778" s="183">
        <v>0</v>
      </c>
      <c r="Y3778" s="183">
        <v>0</v>
      </c>
    </row>
    <row r="3779" spans="1:25" x14ac:dyDescent="0.2">
      <c r="A3779" s="184">
        <v>12738120</v>
      </c>
      <c r="B3779" s="183" t="str">
        <f>[1]店マスタ!B3778</f>
        <v>クニサワデンキ　六反店</v>
      </c>
      <c r="C3779" s="183">
        <v>2</v>
      </c>
      <c r="D3779" s="183">
        <v>0.5</v>
      </c>
      <c r="E3779" s="183" t="str">
        <f>_xlfn.XLOOKUP(A3779,[2]Sheet1!$R:$R,[2]Sheet1!$AB:$AB,"",0)</f>
        <v/>
      </c>
      <c r="F3779" s="183" t="str">
        <f>_xlfn.XLOOKUP($A3779,[3]【2026年03月度_全社】RFM客層一覧表データ!$A:$A,[3]【2026年03月度_全社】RFM客層一覧表データ!C:C,"",0)</f>
        <v/>
      </c>
      <c r="G3779" s="183" t="str">
        <f>_xlfn.XLOOKUP($A3779,[3]【2026年03月度_全社】RFM客層一覧表データ!$A:$A,[3]【2026年03月度_全社】RFM客層一覧表データ!D:D,"",0)</f>
        <v/>
      </c>
      <c r="H3779" s="183" t="str">
        <f>_xlfn.XLOOKUP($A3779,[3]【2026年03月度_全社】RFM客層一覧表データ!$A:$A,[3]【2026年03月度_全社】RFM客層一覧表データ!E:E,"",0)</f>
        <v/>
      </c>
      <c r="I3779" s="183" t="str">
        <f>_xlfn.XLOOKUP($A3779,[3]【2026年03月度_全社】RFM客層一覧表データ!$A:$A,[3]【2026年03月度_全社】RFM客層一覧表データ!F:F,"",0)</f>
        <v/>
      </c>
      <c r="J3779" s="183">
        <v>0</v>
      </c>
      <c r="K3779" s="183">
        <v>0</v>
      </c>
      <c r="L3779" s="183">
        <v>0</v>
      </c>
      <c r="M3779" s="183">
        <v>0</v>
      </c>
      <c r="N3779" s="183">
        <v>0</v>
      </c>
      <c r="O3779" s="183">
        <v>0</v>
      </c>
      <c r="P3779" s="183">
        <v>0</v>
      </c>
      <c r="Q3779" s="183">
        <v>0</v>
      </c>
      <c r="R3779" s="183">
        <v>0</v>
      </c>
      <c r="S3779" s="183">
        <v>0</v>
      </c>
      <c r="T3779" s="183">
        <v>0</v>
      </c>
      <c r="U3779" s="183">
        <v>0</v>
      </c>
      <c r="V3779" s="183">
        <v>0</v>
      </c>
      <c r="W3779" s="183">
        <v>0</v>
      </c>
      <c r="X3779" s="183">
        <v>0</v>
      </c>
      <c r="Y3779" s="183">
        <v>0</v>
      </c>
    </row>
    <row r="3780" spans="1:25" x14ac:dyDescent="0.2">
      <c r="A3780" s="184">
        <v>12740001</v>
      </c>
      <c r="B3780" s="183" t="str">
        <f>[1]店マスタ!B3779</f>
        <v>ミックイマムラ</v>
      </c>
      <c r="C3780" s="183">
        <v>2.5</v>
      </c>
      <c r="D3780" s="183">
        <v>2.5</v>
      </c>
      <c r="E3780" s="183">
        <f>_xlfn.XLOOKUP(A3780,[2]Sheet1!$R:$R,[2]Sheet1!$AB:$AB,"",0)</f>
        <v>1.5</v>
      </c>
      <c r="F3780" s="183">
        <f>_xlfn.XLOOKUP($A3780,[3]【2026年03月度_全社】RFM客層一覧表データ!$A:$A,[3]【2026年03月度_全社】RFM客層一覧表データ!C:C,"",0)</f>
        <v>1075</v>
      </c>
      <c r="G3780" s="183">
        <f>_xlfn.XLOOKUP($A3780,[3]【2026年03月度_全社】RFM客層一覧表データ!$A:$A,[3]【2026年03月度_全社】RFM客層一覧表データ!D:D,"",0)</f>
        <v>186</v>
      </c>
      <c r="H3780" s="183">
        <f>_xlfn.XLOOKUP($A3780,[3]【2026年03月度_全社】RFM客層一覧表データ!$A:$A,[3]【2026年03月度_全社】RFM客層一覧表データ!E:E,"",0)</f>
        <v>504</v>
      </c>
      <c r="I3780" s="183">
        <f>_xlfn.XLOOKUP($A3780,[3]【2026年03月度_全社】RFM客層一覧表データ!$A:$A,[3]【2026年03月度_全社】RFM客層一覧表データ!F:F,"",0)</f>
        <v>16</v>
      </c>
      <c r="J3780" s="183">
        <v>1191</v>
      </c>
      <c r="K3780" s="183">
        <v>391</v>
      </c>
      <c r="L3780" s="183">
        <v>546</v>
      </c>
      <c r="M3780" s="183">
        <v>51</v>
      </c>
      <c r="N3780" s="183">
        <v>1305</v>
      </c>
      <c r="O3780" s="183">
        <v>501</v>
      </c>
      <c r="P3780" s="183">
        <v>580</v>
      </c>
      <c r="Q3780" s="183">
        <v>76</v>
      </c>
      <c r="R3780" s="183">
        <v>1377</v>
      </c>
      <c r="S3780" s="183">
        <v>594</v>
      </c>
      <c r="T3780" s="183">
        <v>590</v>
      </c>
      <c r="U3780" s="183">
        <v>92</v>
      </c>
      <c r="V3780" s="183">
        <v>1401</v>
      </c>
      <c r="W3780" s="183">
        <v>603</v>
      </c>
      <c r="X3780" s="183">
        <v>596</v>
      </c>
      <c r="Y3780" s="183">
        <v>96</v>
      </c>
    </row>
    <row r="3781" spans="1:25" x14ac:dyDescent="0.2">
      <c r="A3781" s="184">
        <v>12740020</v>
      </c>
      <c r="B3781" s="183" t="str">
        <f>[1]店マスタ!B3780</f>
        <v>有限会社　マスダ電気商会</v>
      </c>
      <c r="C3781" s="183">
        <v>4</v>
      </c>
      <c r="D3781" s="183">
        <v>2.5</v>
      </c>
      <c r="E3781" s="183">
        <f>_xlfn.XLOOKUP(A3781,[2]Sheet1!$R:$R,[2]Sheet1!$AB:$AB,"",0)</f>
        <v>2.5</v>
      </c>
      <c r="F3781" s="183">
        <f>_xlfn.XLOOKUP($A3781,[3]【2026年03月度_全社】RFM客層一覧表データ!$A:$A,[3]【2026年03月度_全社】RFM客層一覧表データ!C:C,"",0)</f>
        <v>582</v>
      </c>
      <c r="G3781" s="183">
        <f>_xlfn.XLOOKUP($A3781,[3]【2026年03月度_全社】RFM客層一覧表データ!$A:$A,[3]【2026年03月度_全社】RFM客層一覧表データ!D:D,"",0)</f>
        <v>184</v>
      </c>
      <c r="H3781" s="183">
        <f>_xlfn.XLOOKUP($A3781,[3]【2026年03月度_全社】RFM客層一覧表データ!$A:$A,[3]【2026年03月度_全社】RFM客層一覧表データ!E:E,"",0)</f>
        <v>207</v>
      </c>
      <c r="I3781" s="183">
        <f>_xlfn.XLOOKUP($A3781,[3]【2026年03月度_全社】RFM客層一覧表データ!$A:$A,[3]【2026年03月度_全社】RFM客層一覧表データ!F:F,"",0)</f>
        <v>0</v>
      </c>
      <c r="J3781" s="183">
        <v>585</v>
      </c>
      <c r="K3781" s="183">
        <v>171</v>
      </c>
      <c r="L3781" s="183">
        <v>224</v>
      </c>
      <c r="M3781" s="183">
        <v>0</v>
      </c>
      <c r="N3781" s="183">
        <v>608</v>
      </c>
      <c r="O3781" s="183">
        <v>190</v>
      </c>
      <c r="P3781" s="183">
        <v>247</v>
      </c>
      <c r="Q3781" s="183">
        <v>0</v>
      </c>
      <c r="R3781" s="183">
        <v>630</v>
      </c>
      <c r="S3781" s="183">
        <v>224</v>
      </c>
      <c r="T3781" s="183">
        <v>251</v>
      </c>
      <c r="U3781" s="183">
        <v>0</v>
      </c>
      <c r="V3781" s="183">
        <v>633</v>
      </c>
      <c r="W3781" s="183">
        <v>262</v>
      </c>
      <c r="X3781" s="183">
        <v>259</v>
      </c>
      <c r="Y3781" s="183">
        <v>0</v>
      </c>
    </row>
    <row r="3782" spans="1:25" x14ac:dyDescent="0.2">
      <c r="A3782" s="184">
        <v>12740023</v>
      </c>
      <c r="B3782" s="183" t="str">
        <f>[1]店マスタ!B3781</f>
        <v>サコンデンキ</v>
      </c>
      <c r="C3782" s="183">
        <v>1.5</v>
      </c>
      <c r="D3782" s="183">
        <v>1.5</v>
      </c>
      <c r="E3782" s="183" t="str">
        <f>_xlfn.XLOOKUP(A3782,[2]Sheet1!$R:$R,[2]Sheet1!$AB:$AB,"",0)</f>
        <v/>
      </c>
      <c r="F3782" s="183" t="str">
        <f>_xlfn.XLOOKUP($A3782,[3]【2026年03月度_全社】RFM客層一覧表データ!$A:$A,[3]【2026年03月度_全社】RFM客層一覧表データ!C:C,"",0)</f>
        <v/>
      </c>
      <c r="G3782" s="183" t="str">
        <f>_xlfn.XLOOKUP($A3782,[3]【2026年03月度_全社】RFM客層一覧表データ!$A:$A,[3]【2026年03月度_全社】RFM客層一覧表データ!D:D,"",0)</f>
        <v/>
      </c>
      <c r="H3782" s="183" t="str">
        <f>_xlfn.XLOOKUP($A3782,[3]【2026年03月度_全社】RFM客層一覧表データ!$A:$A,[3]【2026年03月度_全社】RFM客層一覧表データ!E:E,"",0)</f>
        <v/>
      </c>
      <c r="I3782" s="183" t="str">
        <f>_xlfn.XLOOKUP($A3782,[3]【2026年03月度_全社】RFM客層一覧表データ!$A:$A,[3]【2026年03月度_全社】RFM客層一覧表データ!F:F,"",0)</f>
        <v/>
      </c>
      <c r="J3782" s="183">
        <v>0</v>
      </c>
      <c r="K3782" s="183">
        <v>0</v>
      </c>
      <c r="L3782" s="183">
        <v>0</v>
      </c>
      <c r="M3782" s="183">
        <v>0</v>
      </c>
      <c r="N3782" s="183">
        <v>0</v>
      </c>
      <c r="O3782" s="183">
        <v>0</v>
      </c>
      <c r="P3782" s="183">
        <v>0</v>
      </c>
      <c r="Q3782" s="183">
        <v>0</v>
      </c>
      <c r="R3782" s="183">
        <v>0</v>
      </c>
      <c r="S3782" s="183">
        <v>0</v>
      </c>
      <c r="T3782" s="183">
        <v>0</v>
      </c>
      <c r="U3782" s="183">
        <v>0</v>
      </c>
      <c r="V3782" s="183">
        <v>0</v>
      </c>
      <c r="W3782" s="183">
        <v>0</v>
      </c>
      <c r="X3782" s="183">
        <v>0</v>
      </c>
      <c r="Y3782" s="183">
        <v>0</v>
      </c>
    </row>
    <row r="3783" spans="1:25" x14ac:dyDescent="0.2">
      <c r="A3783" s="184">
        <v>12740049</v>
      </c>
      <c r="B3783" s="183" t="str">
        <f>[1]店マスタ!B3782</f>
        <v>株式会社　山吹電気商会</v>
      </c>
      <c r="C3783" s="183">
        <v>3.5</v>
      </c>
      <c r="D3783" s="183">
        <v>3.5</v>
      </c>
      <c r="E3783" s="183">
        <f>_xlfn.XLOOKUP(A3783,[2]Sheet1!$R:$R,[2]Sheet1!$AB:$AB,"",0)</f>
        <v>4</v>
      </c>
      <c r="F3783" s="183" t="str">
        <f>_xlfn.XLOOKUP($A3783,[3]【2026年03月度_全社】RFM客層一覧表データ!$A:$A,[3]【2026年03月度_全社】RFM客層一覧表データ!C:C,"",0)</f>
        <v/>
      </c>
      <c r="G3783" s="183" t="str">
        <f>_xlfn.XLOOKUP($A3783,[3]【2026年03月度_全社】RFM客層一覧表データ!$A:$A,[3]【2026年03月度_全社】RFM客層一覧表データ!D:D,"",0)</f>
        <v/>
      </c>
      <c r="H3783" s="183" t="str">
        <f>_xlfn.XLOOKUP($A3783,[3]【2026年03月度_全社】RFM客層一覧表データ!$A:$A,[3]【2026年03月度_全社】RFM客層一覧表データ!E:E,"",0)</f>
        <v/>
      </c>
      <c r="I3783" s="183" t="str">
        <f>_xlfn.XLOOKUP($A3783,[3]【2026年03月度_全社】RFM客層一覧表データ!$A:$A,[3]【2026年03月度_全社】RFM客層一覧表データ!F:F,"",0)</f>
        <v/>
      </c>
      <c r="J3783" s="183">
        <v>0</v>
      </c>
      <c r="K3783" s="183">
        <v>0</v>
      </c>
      <c r="L3783" s="183">
        <v>0</v>
      </c>
      <c r="M3783" s="183">
        <v>0</v>
      </c>
      <c r="N3783" s="183">
        <v>0</v>
      </c>
      <c r="O3783" s="183">
        <v>0</v>
      </c>
      <c r="P3783" s="183">
        <v>0</v>
      </c>
      <c r="Q3783" s="183">
        <v>0</v>
      </c>
      <c r="R3783" s="183">
        <v>0</v>
      </c>
      <c r="S3783" s="183">
        <v>0</v>
      </c>
      <c r="T3783" s="183">
        <v>0</v>
      </c>
      <c r="U3783" s="183">
        <v>0</v>
      </c>
      <c r="V3783" s="183">
        <v>0</v>
      </c>
      <c r="W3783" s="183">
        <v>0</v>
      </c>
      <c r="X3783" s="183">
        <v>0</v>
      </c>
      <c r="Y3783" s="183">
        <v>0</v>
      </c>
    </row>
    <row r="3784" spans="1:25" x14ac:dyDescent="0.2">
      <c r="A3784" s="184">
        <v>12740070</v>
      </c>
      <c r="B3784" s="183" t="str">
        <f>[1]店マスタ!B3783</f>
        <v>晴美電器商会</v>
      </c>
      <c r="C3784" s="183">
        <v>2</v>
      </c>
      <c r="D3784" s="183">
        <v>1.5</v>
      </c>
      <c r="E3784" s="183">
        <f>_xlfn.XLOOKUP(A3784,[2]Sheet1!$R:$R,[2]Sheet1!$AB:$AB,"",0)</f>
        <v>1.5</v>
      </c>
      <c r="F3784" s="183">
        <f>_xlfn.XLOOKUP($A3784,[3]【2026年03月度_全社】RFM客層一覧表データ!$A:$A,[3]【2026年03月度_全社】RFM客層一覧表データ!C:C,"",0)</f>
        <v>347</v>
      </c>
      <c r="G3784" s="183">
        <f>_xlfn.XLOOKUP($A3784,[3]【2026年03月度_全社】RFM客層一覧表データ!$A:$A,[3]【2026年03月度_全社】RFM客層一覧表データ!D:D,"",0)</f>
        <v>115</v>
      </c>
      <c r="H3784" s="183">
        <f>_xlfn.XLOOKUP($A3784,[3]【2026年03月度_全社】RFM客層一覧表データ!$A:$A,[3]【2026年03月度_全社】RFM客層一覧表データ!E:E,"",0)</f>
        <v>142</v>
      </c>
      <c r="I3784" s="183">
        <f>_xlfn.XLOOKUP($A3784,[3]【2026年03月度_全社】RFM客層一覧表データ!$A:$A,[3]【2026年03月度_全社】RFM客層一覧表データ!F:F,"",0)</f>
        <v>23</v>
      </c>
      <c r="J3784" s="183">
        <v>366</v>
      </c>
      <c r="K3784" s="183">
        <v>120</v>
      </c>
      <c r="L3784" s="183">
        <v>148</v>
      </c>
      <c r="M3784" s="183">
        <v>25</v>
      </c>
      <c r="N3784" s="183">
        <v>390</v>
      </c>
      <c r="O3784" s="183">
        <v>145</v>
      </c>
      <c r="P3784" s="183">
        <v>158</v>
      </c>
      <c r="Q3784" s="183">
        <v>26</v>
      </c>
      <c r="R3784" s="183">
        <v>407</v>
      </c>
      <c r="S3784" s="183">
        <v>129</v>
      </c>
      <c r="T3784" s="183">
        <v>167</v>
      </c>
      <c r="U3784" s="183">
        <v>23</v>
      </c>
      <c r="V3784" s="183">
        <v>420</v>
      </c>
      <c r="W3784" s="183">
        <v>148</v>
      </c>
      <c r="X3784" s="183">
        <v>172</v>
      </c>
      <c r="Y3784" s="183">
        <v>19</v>
      </c>
    </row>
    <row r="3785" spans="1:25" x14ac:dyDescent="0.2">
      <c r="A3785" s="184">
        <v>12740117</v>
      </c>
      <c r="B3785" s="183" t="str">
        <f>[1]店マスタ!B3784</f>
        <v>北本電器</v>
      </c>
      <c r="C3785" s="183">
        <v>2.5</v>
      </c>
      <c r="D3785" s="183">
        <v>2.5</v>
      </c>
      <c r="E3785" s="183">
        <f>_xlfn.XLOOKUP(A3785,[2]Sheet1!$R:$R,[2]Sheet1!$AB:$AB,"",0)</f>
        <v>2.5</v>
      </c>
      <c r="F3785" s="183" t="str">
        <f>_xlfn.XLOOKUP($A3785,[3]【2026年03月度_全社】RFM客層一覧表データ!$A:$A,[3]【2026年03月度_全社】RFM客層一覧表データ!C:C,"",0)</f>
        <v/>
      </c>
      <c r="G3785" s="183" t="str">
        <f>_xlfn.XLOOKUP($A3785,[3]【2026年03月度_全社】RFM客層一覧表データ!$A:$A,[3]【2026年03月度_全社】RFM客層一覧表データ!D:D,"",0)</f>
        <v/>
      </c>
      <c r="H3785" s="183" t="str">
        <f>_xlfn.XLOOKUP($A3785,[3]【2026年03月度_全社】RFM客層一覧表データ!$A:$A,[3]【2026年03月度_全社】RFM客層一覧表データ!E:E,"",0)</f>
        <v/>
      </c>
      <c r="I3785" s="183" t="str">
        <f>_xlfn.XLOOKUP($A3785,[3]【2026年03月度_全社】RFM客層一覧表データ!$A:$A,[3]【2026年03月度_全社】RFM客層一覧表データ!F:F,"",0)</f>
        <v/>
      </c>
      <c r="J3785" s="183">
        <v>0</v>
      </c>
      <c r="K3785" s="183">
        <v>0</v>
      </c>
      <c r="L3785" s="183">
        <v>0</v>
      </c>
      <c r="M3785" s="183">
        <v>0</v>
      </c>
      <c r="N3785" s="183">
        <v>0</v>
      </c>
      <c r="O3785" s="183">
        <v>0</v>
      </c>
      <c r="P3785" s="183">
        <v>0</v>
      </c>
      <c r="Q3785" s="183">
        <v>0</v>
      </c>
      <c r="R3785" s="183">
        <v>0</v>
      </c>
      <c r="S3785" s="183">
        <v>0</v>
      </c>
      <c r="T3785" s="183">
        <v>0</v>
      </c>
      <c r="U3785" s="183">
        <v>0</v>
      </c>
      <c r="V3785" s="183">
        <v>0</v>
      </c>
      <c r="W3785" s="183">
        <v>0</v>
      </c>
      <c r="X3785" s="183">
        <v>0</v>
      </c>
      <c r="Y3785" s="183">
        <v>0</v>
      </c>
    </row>
    <row r="3786" spans="1:25" x14ac:dyDescent="0.2">
      <c r="A3786" s="184">
        <v>12740123</v>
      </c>
      <c r="B3786" s="183" t="str">
        <f>[1]店マスタ!B3785</f>
        <v>沖田電気　株式会社</v>
      </c>
      <c r="C3786" s="183">
        <v>17.5</v>
      </c>
      <c r="D3786" s="183">
        <v>16</v>
      </c>
      <c r="E3786" s="183">
        <f>_xlfn.XLOOKUP(A3786,[2]Sheet1!$R:$R,[2]Sheet1!$AB:$AB,"",0)</f>
        <v>16</v>
      </c>
      <c r="F3786" s="183">
        <f>_xlfn.XLOOKUP($A3786,[3]【2026年03月度_全社】RFM客層一覧表データ!$A:$A,[3]【2026年03月度_全社】RFM客層一覧表データ!C:C,"",0)</f>
        <v>337</v>
      </c>
      <c r="G3786" s="183">
        <f>_xlfn.XLOOKUP($A3786,[3]【2026年03月度_全社】RFM客層一覧表データ!$A:$A,[3]【2026年03月度_全社】RFM客層一覧表データ!D:D,"",0)</f>
        <v>0</v>
      </c>
      <c r="H3786" s="183">
        <f>_xlfn.XLOOKUP($A3786,[3]【2026年03月度_全社】RFM客層一覧表データ!$A:$A,[3]【2026年03月度_全社】RFM客層一覧表データ!E:E,"",0)</f>
        <v>111</v>
      </c>
      <c r="I3786" s="183">
        <f>_xlfn.XLOOKUP($A3786,[3]【2026年03月度_全社】RFM客層一覧表データ!$A:$A,[3]【2026年03月度_全社】RFM客層一覧表データ!F:F,"",0)</f>
        <v>0</v>
      </c>
      <c r="J3786" s="183">
        <v>429</v>
      </c>
      <c r="K3786" s="183">
        <v>0</v>
      </c>
      <c r="L3786" s="183">
        <v>169</v>
      </c>
      <c r="M3786" s="183">
        <v>0</v>
      </c>
      <c r="N3786" s="183">
        <v>530</v>
      </c>
      <c r="O3786" s="183">
        <v>46</v>
      </c>
      <c r="P3786" s="183">
        <v>205</v>
      </c>
      <c r="Q3786" s="183">
        <v>0</v>
      </c>
      <c r="R3786" s="183">
        <v>604</v>
      </c>
      <c r="S3786" s="183">
        <v>107</v>
      </c>
      <c r="T3786" s="183">
        <v>227</v>
      </c>
      <c r="U3786" s="183">
        <v>1</v>
      </c>
      <c r="V3786" s="183">
        <v>598</v>
      </c>
      <c r="W3786" s="183">
        <v>136</v>
      </c>
      <c r="X3786" s="183">
        <v>224</v>
      </c>
      <c r="Y3786" s="183">
        <v>0</v>
      </c>
    </row>
    <row r="3787" spans="1:25" x14ac:dyDescent="0.2">
      <c r="A3787" s="184">
        <v>12740131</v>
      </c>
      <c r="B3787" s="183" t="str">
        <f>[1]店マスタ!B3786</f>
        <v>城電器</v>
      </c>
      <c r="C3787" s="183">
        <v>2.5</v>
      </c>
      <c r="D3787" s="183">
        <v>1.5</v>
      </c>
      <c r="E3787" s="183">
        <f>_xlfn.XLOOKUP(A3787,[2]Sheet1!$R:$R,[2]Sheet1!$AB:$AB,"",0)</f>
        <v>1.5</v>
      </c>
      <c r="F3787" s="183" t="str">
        <f>_xlfn.XLOOKUP($A3787,[3]【2026年03月度_全社】RFM客層一覧表データ!$A:$A,[3]【2026年03月度_全社】RFM客層一覧表データ!C:C,"",0)</f>
        <v/>
      </c>
      <c r="G3787" s="183" t="str">
        <f>_xlfn.XLOOKUP($A3787,[3]【2026年03月度_全社】RFM客層一覧表データ!$A:$A,[3]【2026年03月度_全社】RFM客層一覧表データ!D:D,"",0)</f>
        <v/>
      </c>
      <c r="H3787" s="183" t="str">
        <f>_xlfn.XLOOKUP($A3787,[3]【2026年03月度_全社】RFM客層一覧表データ!$A:$A,[3]【2026年03月度_全社】RFM客層一覧表データ!E:E,"",0)</f>
        <v/>
      </c>
      <c r="I3787" s="183" t="str">
        <f>_xlfn.XLOOKUP($A3787,[3]【2026年03月度_全社】RFM客層一覧表データ!$A:$A,[3]【2026年03月度_全社】RFM客層一覧表データ!F:F,"",0)</f>
        <v/>
      </c>
      <c r="J3787" s="183">
        <v>0</v>
      </c>
      <c r="K3787" s="183">
        <v>0</v>
      </c>
      <c r="L3787" s="183">
        <v>0</v>
      </c>
      <c r="M3787" s="183">
        <v>0</v>
      </c>
      <c r="N3787" s="183">
        <v>0</v>
      </c>
      <c r="O3787" s="183">
        <v>0</v>
      </c>
      <c r="P3787" s="183">
        <v>0</v>
      </c>
      <c r="Q3787" s="183">
        <v>0</v>
      </c>
      <c r="R3787" s="183">
        <v>0</v>
      </c>
      <c r="S3787" s="183">
        <v>0</v>
      </c>
      <c r="T3787" s="183">
        <v>0</v>
      </c>
      <c r="U3787" s="183">
        <v>0</v>
      </c>
      <c r="V3787" s="183">
        <v>0</v>
      </c>
      <c r="W3787" s="183">
        <v>0</v>
      </c>
      <c r="X3787" s="183">
        <v>0</v>
      </c>
      <c r="Y3787" s="183">
        <v>0</v>
      </c>
    </row>
    <row r="3788" spans="1:25" x14ac:dyDescent="0.2">
      <c r="A3788" s="184">
        <v>12740132</v>
      </c>
      <c r="B3788" s="183" t="str">
        <f>[1]店マスタ!B3787</f>
        <v>沖田電気（株）家原店</v>
      </c>
      <c r="C3788" s="183">
        <v>3.5</v>
      </c>
      <c r="D3788" s="183">
        <v>2.5</v>
      </c>
      <c r="E3788" s="183">
        <f>_xlfn.XLOOKUP(A3788,[2]Sheet1!$R:$R,[2]Sheet1!$AB:$AB,"",0)</f>
        <v>2.5</v>
      </c>
      <c r="F3788" s="183">
        <f>_xlfn.XLOOKUP($A3788,[3]【2026年03月度_全社】RFM客層一覧表データ!$A:$A,[3]【2026年03月度_全社】RFM客層一覧表データ!C:C,"",0)</f>
        <v>809</v>
      </c>
      <c r="G3788" s="183">
        <f>_xlfn.XLOOKUP($A3788,[3]【2026年03月度_全社】RFM客層一覧表データ!$A:$A,[3]【2026年03月度_全社】RFM客層一覧表データ!D:D,"",0)</f>
        <v>0</v>
      </c>
      <c r="H3788" s="183">
        <f>_xlfn.XLOOKUP($A3788,[3]【2026年03月度_全社】RFM客層一覧表データ!$A:$A,[3]【2026年03月度_全社】RFM客層一覧表データ!E:E,"",0)</f>
        <v>389</v>
      </c>
      <c r="I3788" s="183">
        <f>_xlfn.XLOOKUP($A3788,[3]【2026年03月度_全社】RFM客層一覧表データ!$A:$A,[3]【2026年03月度_全社】RFM客層一覧表データ!F:F,"",0)</f>
        <v>0</v>
      </c>
      <c r="J3788" s="183">
        <v>927</v>
      </c>
      <c r="K3788" s="183">
        <v>321</v>
      </c>
      <c r="L3788" s="183">
        <v>452</v>
      </c>
      <c r="M3788" s="183">
        <v>49</v>
      </c>
      <c r="N3788" s="183">
        <v>980</v>
      </c>
      <c r="O3788" s="183">
        <v>373</v>
      </c>
      <c r="P3788" s="183">
        <v>487</v>
      </c>
      <c r="Q3788" s="183">
        <v>78</v>
      </c>
      <c r="R3788" s="183">
        <v>1021</v>
      </c>
      <c r="S3788" s="183">
        <v>415</v>
      </c>
      <c r="T3788" s="183">
        <v>533</v>
      </c>
      <c r="U3788" s="183">
        <v>73</v>
      </c>
      <c r="V3788" s="183">
        <v>1139</v>
      </c>
      <c r="W3788" s="183">
        <v>418</v>
      </c>
      <c r="X3788" s="183">
        <v>545</v>
      </c>
      <c r="Y3788" s="183">
        <v>73</v>
      </c>
    </row>
    <row r="3789" spans="1:25" x14ac:dyDescent="0.2">
      <c r="A3789" s="184">
        <v>12740133</v>
      </c>
      <c r="B3789" s="183" t="str">
        <f>[1]店マスタ!B3788</f>
        <v>有限会社　タカハタデンキ</v>
      </c>
      <c r="C3789" s="183">
        <v>5</v>
      </c>
      <c r="D3789" s="183">
        <v>5</v>
      </c>
      <c r="E3789" s="183">
        <f>_xlfn.XLOOKUP(A3789,[2]Sheet1!$R:$R,[2]Sheet1!$AB:$AB,"",0)</f>
        <v>5</v>
      </c>
      <c r="F3789" s="183">
        <f>_xlfn.XLOOKUP($A3789,[3]【2026年03月度_全社】RFM客層一覧表データ!$A:$A,[3]【2026年03月度_全社】RFM客層一覧表データ!C:C,"",0)</f>
        <v>1457</v>
      </c>
      <c r="G3789" s="183">
        <f>_xlfn.XLOOKUP($A3789,[3]【2026年03月度_全社】RFM客層一覧表データ!$A:$A,[3]【2026年03月度_全社】RFM客層一覧表データ!D:D,"",0)</f>
        <v>614</v>
      </c>
      <c r="H3789" s="183">
        <f>_xlfn.XLOOKUP($A3789,[3]【2026年03月度_全社】RFM客層一覧表データ!$A:$A,[3]【2026年03月度_全社】RFM客層一覧表データ!E:E,"",0)</f>
        <v>642</v>
      </c>
      <c r="I3789" s="183">
        <f>_xlfn.XLOOKUP($A3789,[3]【2026年03月度_全社】RFM客層一覧表データ!$A:$A,[3]【2026年03月度_全社】RFM客層一覧表データ!F:F,"",0)</f>
        <v>119</v>
      </c>
      <c r="J3789" s="183">
        <v>1495</v>
      </c>
      <c r="K3789" s="183">
        <v>628</v>
      </c>
      <c r="L3789" s="183">
        <v>643</v>
      </c>
      <c r="M3789" s="183">
        <v>120</v>
      </c>
      <c r="N3789" s="183">
        <v>1502</v>
      </c>
      <c r="O3789" s="183">
        <v>611</v>
      </c>
      <c r="P3789" s="183">
        <v>683</v>
      </c>
      <c r="Q3789" s="183">
        <v>116</v>
      </c>
      <c r="R3789" s="183">
        <v>1554</v>
      </c>
      <c r="S3789" s="183">
        <v>602</v>
      </c>
      <c r="T3789" s="183">
        <v>681</v>
      </c>
      <c r="U3789" s="183">
        <v>84</v>
      </c>
      <c r="V3789" s="183">
        <v>1599</v>
      </c>
      <c r="W3789" s="183">
        <v>640</v>
      </c>
      <c r="X3789" s="183">
        <v>707</v>
      </c>
      <c r="Y3789" s="183">
        <v>105</v>
      </c>
    </row>
    <row r="3790" spans="1:25" x14ac:dyDescent="0.2">
      <c r="A3790" s="184">
        <v>12740146</v>
      </c>
      <c r="B3790" s="183" t="str">
        <f>[1]店マスタ!B3789</f>
        <v>東幸電気</v>
      </c>
      <c r="C3790" s="183">
        <v>1.5</v>
      </c>
      <c r="D3790" s="183">
        <v>1.5</v>
      </c>
      <c r="E3790" s="183">
        <f>_xlfn.XLOOKUP(A3790,[2]Sheet1!$R:$R,[2]Sheet1!$AB:$AB,"",0)</f>
        <v>1.5</v>
      </c>
      <c r="F3790" s="183">
        <f>_xlfn.XLOOKUP($A3790,[3]【2026年03月度_全社】RFM客層一覧表データ!$A:$A,[3]【2026年03月度_全社】RFM客層一覧表データ!C:C,"",0)</f>
        <v>288</v>
      </c>
      <c r="G3790" s="183">
        <f>_xlfn.XLOOKUP($A3790,[3]【2026年03月度_全社】RFM客層一覧表データ!$A:$A,[3]【2026年03月度_全社】RFM客層一覧表データ!D:D,"",0)</f>
        <v>147</v>
      </c>
      <c r="H3790" s="183">
        <f>_xlfn.XLOOKUP($A3790,[3]【2026年03月度_全社】RFM客層一覧表データ!$A:$A,[3]【2026年03月度_全社】RFM客層一覧表データ!E:E,"",0)</f>
        <v>194</v>
      </c>
      <c r="I3790" s="183">
        <f>_xlfn.XLOOKUP($A3790,[3]【2026年03月度_全社】RFM客層一覧表データ!$A:$A,[3]【2026年03月度_全社】RFM客層一覧表データ!F:F,"",0)</f>
        <v>10</v>
      </c>
      <c r="J3790" s="183">
        <v>309</v>
      </c>
      <c r="K3790" s="183">
        <v>145</v>
      </c>
      <c r="L3790" s="183">
        <v>200</v>
      </c>
      <c r="M3790" s="183">
        <v>13</v>
      </c>
      <c r="N3790" s="183">
        <v>321</v>
      </c>
      <c r="O3790" s="183">
        <v>150</v>
      </c>
      <c r="P3790" s="183">
        <v>202</v>
      </c>
      <c r="Q3790" s="183">
        <v>12</v>
      </c>
      <c r="R3790" s="183">
        <v>332</v>
      </c>
      <c r="S3790" s="183">
        <v>147</v>
      </c>
      <c r="T3790" s="183">
        <v>222</v>
      </c>
      <c r="U3790" s="183">
        <v>12</v>
      </c>
      <c r="V3790" s="183">
        <v>342</v>
      </c>
      <c r="W3790" s="183">
        <v>172</v>
      </c>
      <c r="X3790" s="183">
        <v>240</v>
      </c>
      <c r="Y3790" s="183">
        <v>13</v>
      </c>
    </row>
    <row r="3791" spans="1:25" x14ac:dyDescent="0.2">
      <c r="A3791" s="184">
        <v>12740220</v>
      </c>
      <c r="B3791" s="183" t="str">
        <f>[1]店マスタ!B3790</f>
        <v>エッセンシャルハウスＥＢＩ</v>
      </c>
      <c r="C3791" s="183">
        <v>2.5</v>
      </c>
      <c r="D3791" s="183">
        <v>2.5</v>
      </c>
      <c r="E3791" s="183" t="str">
        <f>_xlfn.XLOOKUP(A3791,[2]Sheet1!$R:$R,[2]Sheet1!$AB:$AB,"",0)</f>
        <v/>
      </c>
      <c r="F3791" s="183" t="str">
        <f>_xlfn.XLOOKUP($A3791,[3]【2026年03月度_全社】RFM客層一覧表データ!$A:$A,[3]【2026年03月度_全社】RFM客層一覧表データ!C:C,"",0)</f>
        <v/>
      </c>
      <c r="G3791" s="183" t="str">
        <f>_xlfn.XLOOKUP($A3791,[3]【2026年03月度_全社】RFM客層一覧表データ!$A:$A,[3]【2026年03月度_全社】RFM客層一覧表データ!D:D,"",0)</f>
        <v/>
      </c>
      <c r="H3791" s="183" t="str">
        <f>_xlfn.XLOOKUP($A3791,[3]【2026年03月度_全社】RFM客層一覧表データ!$A:$A,[3]【2026年03月度_全社】RFM客層一覧表データ!E:E,"",0)</f>
        <v/>
      </c>
      <c r="I3791" s="183" t="str">
        <f>_xlfn.XLOOKUP($A3791,[3]【2026年03月度_全社】RFM客層一覧表データ!$A:$A,[3]【2026年03月度_全社】RFM客層一覧表データ!F:F,"",0)</f>
        <v/>
      </c>
      <c r="J3791" s="183">
        <v>0</v>
      </c>
      <c r="K3791" s="183">
        <v>0</v>
      </c>
      <c r="L3791" s="183">
        <v>0</v>
      </c>
      <c r="M3791" s="183">
        <v>0</v>
      </c>
      <c r="N3791" s="183">
        <v>0</v>
      </c>
      <c r="O3791" s="183">
        <v>0</v>
      </c>
      <c r="P3791" s="183">
        <v>0</v>
      </c>
      <c r="Q3791" s="183">
        <v>0</v>
      </c>
      <c r="R3791" s="183">
        <v>0</v>
      </c>
      <c r="S3791" s="183">
        <v>0</v>
      </c>
      <c r="T3791" s="183">
        <v>0</v>
      </c>
      <c r="U3791" s="183">
        <v>0</v>
      </c>
      <c r="V3791" s="183">
        <v>0</v>
      </c>
      <c r="W3791" s="183">
        <v>0</v>
      </c>
      <c r="X3791" s="183">
        <v>0</v>
      </c>
      <c r="Y3791" s="183">
        <v>0</v>
      </c>
    </row>
    <row r="3792" spans="1:25" x14ac:dyDescent="0.2">
      <c r="A3792" s="184">
        <v>12740250</v>
      </c>
      <c r="B3792" s="183" t="str">
        <f>[1]店マスタ!B3791</f>
        <v>オカダ電器</v>
      </c>
      <c r="C3792" s="183">
        <v>2.5</v>
      </c>
      <c r="D3792" s="183">
        <v>2.5</v>
      </c>
      <c r="E3792" s="183">
        <f>_xlfn.XLOOKUP(A3792,[2]Sheet1!$R:$R,[2]Sheet1!$AB:$AB,"",0)</f>
        <v>2.5</v>
      </c>
      <c r="F3792" s="183" t="str">
        <f>_xlfn.XLOOKUP($A3792,[3]【2026年03月度_全社】RFM客層一覧表データ!$A:$A,[3]【2026年03月度_全社】RFM客層一覧表データ!C:C,"",0)</f>
        <v/>
      </c>
      <c r="G3792" s="183" t="str">
        <f>_xlfn.XLOOKUP($A3792,[3]【2026年03月度_全社】RFM客層一覧表データ!$A:$A,[3]【2026年03月度_全社】RFM客層一覧表データ!D:D,"",0)</f>
        <v/>
      </c>
      <c r="H3792" s="183" t="str">
        <f>_xlfn.XLOOKUP($A3792,[3]【2026年03月度_全社】RFM客層一覧表データ!$A:$A,[3]【2026年03月度_全社】RFM客層一覧表データ!E:E,"",0)</f>
        <v/>
      </c>
      <c r="I3792" s="183" t="str">
        <f>_xlfn.XLOOKUP($A3792,[3]【2026年03月度_全社】RFM客層一覧表データ!$A:$A,[3]【2026年03月度_全社】RFM客層一覧表データ!F:F,"",0)</f>
        <v/>
      </c>
      <c r="J3792" s="183">
        <v>0</v>
      </c>
      <c r="K3792" s="183">
        <v>0</v>
      </c>
      <c r="L3792" s="183">
        <v>0</v>
      </c>
      <c r="M3792" s="183">
        <v>0</v>
      </c>
      <c r="N3792" s="183">
        <v>0</v>
      </c>
      <c r="O3792" s="183">
        <v>0</v>
      </c>
      <c r="P3792" s="183">
        <v>0</v>
      </c>
      <c r="Q3792" s="183">
        <v>0</v>
      </c>
      <c r="R3792" s="183">
        <v>0</v>
      </c>
      <c r="S3792" s="183">
        <v>0</v>
      </c>
      <c r="T3792" s="183">
        <v>0</v>
      </c>
      <c r="U3792" s="183">
        <v>0</v>
      </c>
      <c r="V3792" s="183">
        <v>0</v>
      </c>
      <c r="W3792" s="183">
        <v>0</v>
      </c>
      <c r="X3792" s="183">
        <v>0</v>
      </c>
      <c r="Y3792" s="183">
        <v>0</v>
      </c>
    </row>
    <row r="3793" spans="1:25" x14ac:dyDescent="0.2">
      <c r="A3793" s="184">
        <v>12740275</v>
      </c>
      <c r="B3793" s="183" t="str">
        <f>[1]店マスタ!B3792</f>
        <v>株式会社　ユニバーサル電機商会</v>
      </c>
      <c r="C3793" s="183">
        <v>1.5</v>
      </c>
      <c r="D3793" s="183">
        <v>2</v>
      </c>
      <c r="E3793" s="183">
        <f>_xlfn.XLOOKUP(A3793,[2]Sheet1!$R:$R,[2]Sheet1!$AB:$AB,"",0)</f>
        <v>2</v>
      </c>
      <c r="F3793" s="183">
        <f>_xlfn.XLOOKUP($A3793,[3]【2026年03月度_全社】RFM客層一覧表データ!$A:$A,[3]【2026年03月度_全社】RFM客層一覧表データ!C:C,"",0)</f>
        <v>530</v>
      </c>
      <c r="G3793" s="183">
        <f>_xlfn.XLOOKUP($A3793,[3]【2026年03月度_全社】RFM客層一覧表データ!$A:$A,[3]【2026年03月度_全社】RFM客層一覧表データ!D:D,"",0)</f>
        <v>218</v>
      </c>
      <c r="H3793" s="183">
        <f>_xlfn.XLOOKUP($A3793,[3]【2026年03月度_全社】RFM客層一覧表データ!$A:$A,[3]【2026年03月度_全社】RFM客層一覧表データ!E:E,"",0)</f>
        <v>195</v>
      </c>
      <c r="I3793" s="183">
        <f>_xlfn.XLOOKUP($A3793,[3]【2026年03月度_全社】RFM客層一覧表データ!$A:$A,[3]【2026年03月度_全社】RFM客層一覧表データ!F:F,"",0)</f>
        <v>56</v>
      </c>
      <c r="J3793" s="183">
        <v>533</v>
      </c>
      <c r="K3793" s="183">
        <v>226</v>
      </c>
      <c r="L3793" s="183">
        <v>193</v>
      </c>
      <c r="M3793" s="183">
        <v>64</v>
      </c>
      <c r="N3793" s="183">
        <v>513</v>
      </c>
      <c r="O3793" s="183">
        <v>219</v>
      </c>
      <c r="P3793" s="183">
        <v>193</v>
      </c>
      <c r="Q3793" s="183">
        <v>52</v>
      </c>
      <c r="R3793" s="183">
        <v>515</v>
      </c>
      <c r="S3793" s="183">
        <v>207</v>
      </c>
      <c r="T3793" s="183">
        <v>200</v>
      </c>
      <c r="U3793" s="183">
        <v>47</v>
      </c>
      <c r="V3793" s="183">
        <v>509</v>
      </c>
      <c r="W3793" s="183">
        <v>230</v>
      </c>
      <c r="X3793" s="183">
        <v>198</v>
      </c>
      <c r="Y3793" s="183">
        <v>58</v>
      </c>
    </row>
    <row r="3794" spans="1:25" x14ac:dyDescent="0.2">
      <c r="A3794" s="184">
        <v>12740290</v>
      </c>
      <c r="B3794" s="183" t="str">
        <f>[1]店マスタ!B3793</f>
        <v>トシキ電器</v>
      </c>
      <c r="C3794" s="183">
        <v>3.5</v>
      </c>
      <c r="D3794" s="183">
        <v>4</v>
      </c>
      <c r="E3794" s="183">
        <f>_xlfn.XLOOKUP(A3794,[2]Sheet1!$R:$R,[2]Sheet1!$AB:$AB,"",0)</f>
        <v>5</v>
      </c>
      <c r="F3794" s="183">
        <f>_xlfn.XLOOKUP($A3794,[3]【2026年03月度_全社】RFM客層一覧表データ!$A:$A,[3]【2026年03月度_全社】RFM客層一覧表データ!C:C,"",0)</f>
        <v>657</v>
      </c>
      <c r="G3794" s="183">
        <f>_xlfn.XLOOKUP($A3794,[3]【2026年03月度_全社】RFM客層一覧表データ!$A:$A,[3]【2026年03月度_全社】RFM客層一覧表データ!D:D,"",0)</f>
        <v>246</v>
      </c>
      <c r="H3794" s="183">
        <f>_xlfn.XLOOKUP($A3794,[3]【2026年03月度_全社】RFM客層一覧表データ!$A:$A,[3]【2026年03月度_全社】RFM客層一覧表データ!E:E,"",0)</f>
        <v>285</v>
      </c>
      <c r="I3794" s="183">
        <f>_xlfn.XLOOKUP($A3794,[3]【2026年03月度_全社】RFM客層一覧表データ!$A:$A,[3]【2026年03月度_全社】RFM客層一覧表データ!F:F,"",0)</f>
        <v>59</v>
      </c>
      <c r="J3794" s="183">
        <v>646</v>
      </c>
      <c r="K3794" s="183">
        <v>286</v>
      </c>
      <c r="L3794" s="183">
        <v>280</v>
      </c>
      <c r="M3794" s="183">
        <v>68</v>
      </c>
      <c r="N3794" s="183">
        <v>613</v>
      </c>
      <c r="O3794" s="183">
        <v>234</v>
      </c>
      <c r="P3794" s="183">
        <v>268</v>
      </c>
      <c r="Q3794" s="183">
        <v>59</v>
      </c>
      <c r="R3794" s="183">
        <v>613</v>
      </c>
      <c r="S3794" s="183">
        <v>212</v>
      </c>
      <c r="T3794" s="183">
        <v>264</v>
      </c>
      <c r="U3794" s="183">
        <v>47</v>
      </c>
      <c r="V3794" s="183">
        <v>627</v>
      </c>
      <c r="W3794" s="183">
        <v>234</v>
      </c>
      <c r="X3794" s="183">
        <v>281</v>
      </c>
      <c r="Y3794" s="183">
        <v>60</v>
      </c>
    </row>
    <row r="3795" spans="1:25" x14ac:dyDescent="0.2">
      <c r="A3795" s="184">
        <v>12740330</v>
      </c>
      <c r="B3795" s="183" t="str">
        <f>[1]店マスタ!B3794</f>
        <v>川崎電化センター</v>
      </c>
      <c r="C3795" s="183">
        <v>1.5</v>
      </c>
      <c r="D3795" s="183">
        <v>1.5</v>
      </c>
      <c r="E3795" s="183" t="str">
        <f>_xlfn.XLOOKUP(A3795,[2]Sheet1!$R:$R,[2]Sheet1!$AB:$AB,"",0)</f>
        <v/>
      </c>
      <c r="F3795" s="183" t="str">
        <f>_xlfn.XLOOKUP($A3795,[3]【2026年03月度_全社】RFM客層一覧表データ!$A:$A,[3]【2026年03月度_全社】RFM客層一覧表データ!C:C,"",0)</f>
        <v/>
      </c>
      <c r="G3795" s="183" t="str">
        <f>_xlfn.XLOOKUP($A3795,[3]【2026年03月度_全社】RFM客層一覧表データ!$A:$A,[3]【2026年03月度_全社】RFM客層一覧表データ!D:D,"",0)</f>
        <v/>
      </c>
      <c r="H3795" s="183" t="str">
        <f>_xlfn.XLOOKUP($A3795,[3]【2026年03月度_全社】RFM客層一覧表データ!$A:$A,[3]【2026年03月度_全社】RFM客層一覧表データ!E:E,"",0)</f>
        <v/>
      </c>
      <c r="I3795" s="183" t="str">
        <f>_xlfn.XLOOKUP($A3795,[3]【2026年03月度_全社】RFM客層一覧表データ!$A:$A,[3]【2026年03月度_全社】RFM客層一覧表データ!F:F,"",0)</f>
        <v/>
      </c>
      <c r="J3795" s="183">
        <v>0</v>
      </c>
      <c r="K3795" s="183">
        <v>0</v>
      </c>
      <c r="L3795" s="183">
        <v>0</v>
      </c>
      <c r="M3795" s="183">
        <v>0</v>
      </c>
      <c r="N3795" s="183">
        <v>0</v>
      </c>
      <c r="O3795" s="183">
        <v>0</v>
      </c>
      <c r="P3795" s="183">
        <v>0</v>
      </c>
      <c r="Q3795" s="183">
        <v>0</v>
      </c>
      <c r="R3795" s="183">
        <v>0</v>
      </c>
      <c r="S3795" s="183">
        <v>0</v>
      </c>
      <c r="T3795" s="183">
        <v>0</v>
      </c>
      <c r="U3795" s="183">
        <v>0</v>
      </c>
      <c r="V3795" s="183">
        <v>0</v>
      </c>
      <c r="W3795" s="183">
        <v>0</v>
      </c>
      <c r="X3795" s="183">
        <v>0</v>
      </c>
      <c r="Y3795" s="183">
        <v>0</v>
      </c>
    </row>
    <row r="3796" spans="1:25" x14ac:dyDescent="0.2">
      <c r="A3796" s="184">
        <v>12740353</v>
      </c>
      <c r="B3796" s="183" t="str">
        <f>[1]店マスタ!B3795</f>
        <v>有限会社ふれあいショップフクダ</v>
      </c>
      <c r="C3796" s="183">
        <v>7</v>
      </c>
      <c r="D3796" s="183">
        <v>7</v>
      </c>
      <c r="E3796" s="183">
        <f>_xlfn.XLOOKUP(A3796,[2]Sheet1!$R:$R,[2]Sheet1!$AB:$AB,"",0)</f>
        <v>8</v>
      </c>
      <c r="F3796" s="183">
        <f>_xlfn.XLOOKUP($A3796,[3]【2026年03月度_全社】RFM客層一覧表データ!$A:$A,[3]【2026年03月度_全社】RFM客層一覧表データ!C:C,"",0)</f>
        <v>1736</v>
      </c>
      <c r="G3796" s="183">
        <f>_xlfn.XLOOKUP($A3796,[3]【2026年03月度_全社】RFM客層一覧表データ!$A:$A,[3]【2026年03月度_全社】RFM客層一覧表データ!D:D,"",0)</f>
        <v>487</v>
      </c>
      <c r="H3796" s="183">
        <f>_xlfn.XLOOKUP($A3796,[3]【2026年03月度_全社】RFM客層一覧表データ!$A:$A,[3]【2026年03月度_全社】RFM客層一覧表データ!E:E,"",0)</f>
        <v>406</v>
      </c>
      <c r="I3796" s="183">
        <f>_xlfn.XLOOKUP($A3796,[3]【2026年03月度_全社】RFM客層一覧表データ!$A:$A,[3]【2026年03月度_全社】RFM客層一覧表データ!F:F,"",0)</f>
        <v>170</v>
      </c>
      <c r="J3796" s="183">
        <v>1833</v>
      </c>
      <c r="K3796" s="183">
        <v>539</v>
      </c>
      <c r="L3796" s="183">
        <v>409</v>
      </c>
      <c r="M3796" s="183">
        <v>194</v>
      </c>
      <c r="N3796" s="183">
        <v>1865</v>
      </c>
      <c r="O3796" s="183">
        <v>497</v>
      </c>
      <c r="P3796" s="183">
        <v>427</v>
      </c>
      <c r="Q3796" s="183">
        <v>183</v>
      </c>
      <c r="R3796" s="183">
        <v>1923</v>
      </c>
      <c r="S3796" s="183">
        <v>574</v>
      </c>
      <c r="T3796" s="183">
        <v>464</v>
      </c>
      <c r="U3796" s="183">
        <v>222</v>
      </c>
      <c r="V3796" s="183">
        <v>1852</v>
      </c>
      <c r="W3796" s="183">
        <v>573</v>
      </c>
      <c r="X3796" s="183">
        <v>474</v>
      </c>
      <c r="Y3796" s="183">
        <v>242</v>
      </c>
    </row>
    <row r="3797" spans="1:25" x14ac:dyDescent="0.2">
      <c r="A3797" s="184">
        <v>12740360</v>
      </c>
      <c r="B3797" s="183" t="str">
        <f>[1]店マスタ!B3796</f>
        <v>みくにタカハタデンキ</v>
      </c>
      <c r="C3797" s="183">
        <v>5</v>
      </c>
      <c r="D3797" s="183">
        <v>4.5</v>
      </c>
      <c r="E3797" s="183">
        <f>_xlfn.XLOOKUP(A3797,[2]Sheet1!$R:$R,[2]Sheet1!$AB:$AB,"",0)</f>
        <v>4.5</v>
      </c>
      <c r="F3797" s="183">
        <f>_xlfn.XLOOKUP($A3797,[3]【2026年03月度_全社】RFM客層一覧表データ!$A:$A,[3]【2026年03月度_全社】RFM客層一覧表データ!C:C,"",0)</f>
        <v>1673</v>
      </c>
      <c r="G3797" s="183">
        <f>_xlfn.XLOOKUP($A3797,[3]【2026年03月度_全社】RFM客層一覧表データ!$A:$A,[3]【2026年03月度_全社】RFM客層一覧表データ!D:D,"",0)</f>
        <v>725</v>
      </c>
      <c r="H3797" s="183">
        <f>_xlfn.XLOOKUP($A3797,[3]【2026年03月度_全社】RFM客層一覧表データ!$A:$A,[3]【2026年03月度_全社】RFM客層一覧表データ!E:E,"",0)</f>
        <v>694</v>
      </c>
      <c r="I3797" s="183">
        <f>_xlfn.XLOOKUP($A3797,[3]【2026年03月度_全社】RFM客層一覧表データ!$A:$A,[3]【2026年03月度_全社】RFM客層一覧表データ!F:F,"",0)</f>
        <v>167</v>
      </c>
      <c r="J3797" s="183">
        <v>1658</v>
      </c>
      <c r="K3797" s="183">
        <v>693</v>
      </c>
      <c r="L3797" s="183">
        <v>687</v>
      </c>
      <c r="M3797" s="183">
        <v>150</v>
      </c>
      <c r="N3797" s="183">
        <v>1644</v>
      </c>
      <c r="O3797" s="183">
        <v>670</v>
      </c>
      <c r="P3797" s="183">
        <v>688</v>
      </c>
      <c r="Q3797" s="183">
        <v>130</v>
      </c>
      <c r="R3797" s="183">
        <v>1682</v>
      </c>
      <c r="S3797" s="183">
        <v>685</v>
      </c>
      <c r="T3797" s="183">
        <v>671</v>
      </c>
      <c r="U3797" s="183">
        <v>163</v>
      </c>
      <c r="V3797" s="183">
        <v>1640</v>
      </c>
      <c r="W3797" s="183">
        <v>716</v>
      </c>
      <c r="X3797" s="183">
        <v>679</v>
      </c>
      <c r="Y3797" s="183">
        <v>157</v>
      </c>
    </row>
    <row r="3798" spans="1:25" x14ac:dyDescent="0.2">
      <c r="A3798" s="184">
        <v>12740386</v>
      </c>
      <c r="B3798" s="183" t="str">
        <f>[1]店マスタ!B3797</f>
        <v>西尾電氣</v>
      </c>
      <c r="C3798" s="183">
        <v>2.5</v>
      </c>
      <c r="D3798" s="183">
        <v>2.5</v>
      </c>
      <c r="E3798" s="183">
        <f>_xlfn.XLOOKUP(A3798,[2]Sheet1!$R:$R,[2]Sheet1!$AB:$AB,"",0)</f>
        <v>2.5</v>
      </c>
      <c r="F3798" s="183" t="str">
        <f>_xlfn.XLOOKUP($A3798,[3]【2026年03月度_全社】RFM客層一覧表データ!$A:$A,[3]【2026年03月度_全社】RFM客層一覧表データ!C:C,"",0)</f>
        <v/>
      </c>
      <c r="G3798" s="183" t="str">
        <f>_xlfn.XLOOKUP($A3798,[3]【2026年03月度_全社】RFM客層一覧表データ!$A:$A,[3]【2026年03月度_全社】RFM客層一覧表データ!D:D,"",0)</f>
        <v/>
      </c>
      <c r="H3798" s="183" t="str">
        <f>_xlfn.XLOOKUP($A3798,[3]【2026年03月度_全社】RFM客層一覧表データ!$A:$A,[3]【2026年03月度_全社】RFM客層一覧表データ!E:E,"",0)</f>
        <v/>
      </c>
      <c r="I3798" s="183" t="str">
        <f>_xlfn.XLOOKUP($A3798,[3]【2026年03月度_全社】RFM客層一覧表データ!$A:$A,[3]【2026年03月度_全社】RFM客層一覧表データ!F:F,"",0)</f>
        <v/>
      </c>
      <c r="J3798" s="183">
        <v>0</v>
      </c>
      <c r="K3798" s="183">
        <v>0</v>
      </c>
      <c r="L3798" s="183">
        <v>0</v>
      </c>
      <c r="M3798" s="183">
        <v>0</v>
      </c>
      <c r="N3798" s="183">
        <v>0</v>
      </c>
      <c r="O3798" s="183">
        <v>0</v>
      </c>
      <c r="P3798" s="183">
        <v>0</v>
      </c>
      <c r="Q3798" s="183">
        <v>0</v>
      </c>
      <c r="R3798" s="183">
        <v>0</v>
      </c>
      <c r="S3798" s="183">
        <v>0</v>
      </c>
      <c r="T3798" s="183">
        <v>0</v>
      </c>
      <c r="U3798" s="183">
        <v>0</v>
      </c>
      <c r="V3798" s="183">
        <v>0</v>
      </c>
      <c r="W3798" s="183">
        <v>0</v>
      </c>
      <c r="X3798" s="183">
        <v>0</v>
      </c>
      <c r="Y3798" s="183">
        <v>0</v>
      </c>
    </row>
    <row r="3799" spans="1:25" x14ac:dyDescent="0.2">
      <c r="A3799" s="184">
        <v>12740410</v>
      </c>
      <c r="B3799" s="183" t="str">
        <f>[1]店マスタ!B3798</f>
        <v>ミックイマムラ　金岡店</v>
      </c>
      <c r="C3799" s="183">
        <v>2</v>
      </c>
      <c r="D3799" s="183">
        <v>3</v>
      </c>
      <c r="E3799" s="183">
        <f>_xlfn.XLOOKUP(A3799,[2]Sheet1!$R:$R,[2]Sheet1!$AB:$AB,"",0)</f>
        <v>3</v>
      </c>
      <c r="F3799" s="183">
        <f>_xlfn.XLOOKUP($A3799,[3]【2026年03月度_全社】RFM客層一覧表データ!$A:$A,[3]【2026年03月度_全社】RFM客層一覧表データ!C:C,"",0)</f>
        <v>1247</v>
      </c>
      <c r="G3799" s="183">
        <f>_xlfn.XLOOKUP($A3799,[3]【2026年03月度_全社】RFM客層一覧表データ!$A:$A,[3]【2026年03月度_全社】RFM客層一覧表データ!D:D,"",0)</f>
        <v>538</v>
      </c>
      <c r="H3799" s="183">
        <f>_xlfn.XLOOKUP($A3799,[3]【2026年03月度_全社】RFM客層一覧表データ!$A:$A,[3]【2026年03月度_全社】RFM客層一覧表データ!E:E,"",0)</f>
        <v>530</v>
      </c>
      <c r="I3799" s="183">
        <f>_xlfn.XLOOKUP($A3799,[3]【2026年03月度_全社】RFM客層一覧表データ!$A:$A,[3]【2026年03月度_全社】RFM客層一覧表データ!F:F,"",0)</f>
        <v>104</v>
      </c>
      <c r="J3799" s="183">
        <v>1236</v>
      </c>
      <c r="K3799" s="183">
        <v>537</v>
      </c>
      <c r="L3799" s="183">
        <v>536</v>
      </c>
      <c r="M3799" s="183">
        <v>109</v>
      </c>
      <c r="N3799" s="183">
        <v>1210</v>
      </c>
      <c r="O3799" s="183">
        <v>511</v>
      </c>
      <c r="P3799" s="183">
        <v>530</v>
      </c>
      <c r="Q3799" s="183">
        <v>99</v>
      </c>
      <c r="R3799" s="183">
        <v>1185</v>
      </c>
      <c r="S3799" s="183">
        <v>510</v>
      </c>
      <c r="T3799" s="183">
        <v>547</v>
      </c>
      <c r="U3799" s="183">
        <v>50</v>
      </c>
      <c r="V3799" s="183">
        <v>1204</v>
      </c>
      <c r="W3799" s="183">
        <v>541</v>
      </c>
      <c r="X3799" s="183">
        <v>553</v>
      </c>
      <c r="Y3799" s="183">
        <v>90</v>
      </c>
    </row>
    <row r="3800" spans="1:25" x14ac:dyDescent="0.2">
      <c r="A3800" s="184">
        <v>12740485</v>
      </c>
      <c r="B3800" s="183" t="str">
        <f>[1]店マスタ!B3799</f>
        <v>アクションタッチ</v>
      </c>
      <c r="C3800" s="183">
        <v>2</v>
      </c>
      <c r="D3800" s="183">
        <v>2</v>
      </c>
      <c r="E3800" s="183">
        <f>_xlfn.XLOOKUP(A3800,[2]Sheet1!$R:$R,[2]Sheet1!$AB:$AB,"",0)</f>
        <v>2</v>
      </c>
      <c r="F3800" s="183">
        <f>_xlfn.XLOOKUP($A3800,[3]【2026年03月度_全社】RFM客層一覧表データ!$A:$A,[3]【2026年03月度_全社】RFM客層一覧表データ!C:C,"",0)</f>
        <v>389</v>
      </c>
      <c r="G3800" s="183">
        <f>_xlfn.XLOOKUP($A3800,[3]【2026年03月度_全社】RFM客層一覧表データ!$A:$A,[3]【2026年03月度_全社】RFM客層一覧表データ!D:D,"",0)</f>
        <v>173</v>
      </c>
      <c r="H3800" s="183">
        <f>_xlfn.XLOOKUP($A3800,[3]【2026年03月度_全社】RFM客層一覧表データ!$A:$A,[3]【2026年03月度_全社】RFM客層一覧表データ!E:E,"",0)</f>
        <v>257</v>
      </c>
      <c r="I3800" s="183">
        <f>_xlfn.XLOOKUP($A3800,[3]【2026年03月度_全社】RFM客層一覧表データ!$A:$A,[3]【2026年03月度_全社】RFM客層一覧表データ!F:F,"",0)</f>
        <v>17</v>
      </c>
      <c r="J3800" s="183">
        <v>412</v>
      </c>
      <c r="K3800" s="183">
        <v>193</v>
      </c>
      <c r="L3800" s="183">
        <v>265</v>
      </c>
      <c r="M3800" s="183">
        <v>13</v>
      </c>
      <c r="N3800" s="183">
        <v>423</v>
      </c>
      <c r="O3800" s="183">
        <v>194</v>
      </c>
      <c r="P3800" s="183">
        <v>271</v>
      </c>
      <c r="Q3800" s="183">
        <v>12</v>
      </c>
      <c r="R3800" s="183">
        <v>464</v>
      </c>
      <c r="S3800" s="183">
        <v>216</v>
      </c>
      <c r="T3800" s="183">
        <v>286</v>
      </c>
      <c r="U3800" s="183">
        <v>27</v>
      </c>
      <c r="V3800" s="183">
        <v>463</v>
      </c>
      <c r="W3800" s="183">
        <v>226</v>
      </c>
      <c r="X3800" s="183">
        <v>285</v>
      </c>
      <c r="Y3800" s="183">
        <v>27</v>
      </c>
    </row>
    <row r="3801" spans="1:25" x14ac:dyDescent="0.2">
      <c r="A3801" s="184">
        <v>12740540</v>
      </c>
      <c r="B3801" s="183" t="str">
        <f>[1]店マスタ!B3800</f>
        <v>ヨシダデンキ</v>
      </c>
      <c r="C3801" s="183">
        <v>2.5</v>
      </c>
      <c r="D3801" s="183">
        <v>2.5</v>
      </c>
      <c r="E3801" s="183">
        <f>_xlfn.XLOOKUP(A3801,[2]Sheet1!$R:$R,[2]Sheet1!$AB:$AB,"",0)</f>
        <v>2.5</v>
      </c>
      <c r="F3801" s="183">
        <f>_xlfn.XLOOKUP($A3801,[3]【2026年03月度_全社】RFM客層一覧表データ!$A:$A,[3]【2026年03月度_全社】RFM客層一覧表データ!C:C,"",0)</f>
        <v>803</v>
      </c>
      <c r="G3801" s="183">
        <f>_xlfn.XLOOKUP($A3801,[3]【2026年03月度_全社】RFM客層一覧表データ!$A:$A,[3]【2026年03月度_全社】RFM客層一覧表データ!D:D,"",0)</f>
        <v>286</v>
      </c>
      <c r="H3801" s="183">
        <f>_xlfn.XLOOKUP($A3801,[3]【2026年03月度_全社】RFM客層一覧表データ!$A:$A,[3]【2026年03月度_全社】RFM客層一覧表データ!E:E,"",0)</f>
        <v>248</v>
      </c>
      <c r="I3801" s="183">
        <f>_xlfn.XLOOKUP($A3801,[3]【2026年03月度_全社】RFM客層一覧表データ!$A:$A,[3]【2026年03月度_全社】RFM客層一覧表データ!F:F,"",0)</f>
        <v>64</v>
      </c>
      <c r="J3801" s="183">
        <v>817</v>
      </c>
      <c r="K3801" s="183">
        <v>292</v>
      </c>
      <c r="L3801" s="183">
        <v>275</v>
      </c>
      <c r="M3801" s="183">
        <v>57</v>
      </c>
      <c r="N3801" s="183">
        <v>853</v>
      </c>
      <c r="O3801" s="183">
        <v>320</v>
      </c>
      <c r="P3801" s="183">
        <v>272</v>
      </c>
      <c r="Q3801" s="183">
        <v>67</v>
      </c>
      <c r="R3801" s="183">
        <v>880</v>
      </c>
      <c r="S3801" s="183">
        <v>304</v>
      </c>
      <c r="T3801" s="183">
        <v>267</v>
      </c>
      <c r="U3801" s="183">
        <v>74</v>
      </c>
      <c r="V3801" s="183">
        <v>873</v>
      </c>
      <c r="W3801" s="183">
        <v>314</v>
      </c>
      <c r="X3801" s="183">
        <v>281</v>
      </c>
      <c r="Y3801" s="183">
        <v>65</v>
      </c>
    </row>
    <row r="3802" spans="1:25" x14ac:dyDescent="0.2">
      <c r="A3802" s="184">
        <v>12740554</v>
      </c>
      <c r="B3802" s="183" t="str">
        <f>[1]店マスタ!B3801</f>
        <v>ＰＥＡＣＳサワノきたのだ店</v>
      </c>
      <c r="C3802" s="183">
        <v>2.5</v>
      </c>
      <c r="D3802" s="183">
        <v>2.5</v>
      </c>
      <c r="E3802" s="183">
        <f>_xlfn.XLOOKUP(A3802,[2]Sheet1!$R:$R,[2]Sheet1!$AB:$AB,"",0)</f>
        <v>1.5</v>
      </c>
      <c r="F3802" s="183">
        <f>_xlfn.XLOOKUP($A3802,[3]【2026年03月度_全社】RFM客層一覧表データ!$A:$A,[3]【2026年03月度_全社】RFM客層一覧表データ!C:C,"",0)</f>
        <v>847</v>
      </c>
      <c r="G3802" s="183">
        <f>_xlfn.XLOOKUP($A3802,[3]【2026年03月度_全社】RFM客層一覧表データ!$A:$A,[3]【2026年03月度_全社】RFM客層一覧表データ!D:D,"",0)</f>
        <v>364</v>
      </c>
      <c r="H3802" s="183">
        <f>_xlfn.XLOOKUP($A3802,[3]【2026年03月度_全社】RFM客層一覧表データ!$A:$A,[3]【2026年03月度_全社】RFM客層一覧表データ!E:E,"",0)</f>
        <v>326</v>
      </c>
      <c r="I3802" s="183">
        <f>_xlfn.XLOOKUP($A3802,[3]【2026年03月度_全社】RFM客層一覧表データ!$A:$A,[3]【2026年03月度_全社】RFM客層一覧表データ!F:F,"",0)</f>
        <v>73</v>
      </c>
      <c r="J3802" s="183">
        <v>832</v>
      </c>
      <c r="K3802" s="183">
        <v>360</v>
      </c>
      <c r="L3802" s="183">
        <v>338</v>
      </c>
      <c r="M3802" s="183">
        <v>58</v>
      </c>
      <c r="N3802" s="183">
        <v>835</v>
      </c>
      <c r="O3802" s="183">
        <v>357</v>
      </c>
      <c r="P3802" s="183">
        <v>340</v>
      </c>
      <c r="Q3802" s="183">
        <v>67</v>
      </c>
      <c r="R3802" s="183">
        <v>850</v>
      </c>
      <c r="S3802" s="183">
        <v>381</v>
      </c>
      <c r="T3802" s="183">
        <v>352</v>
      </c>
      <c r="U3802" s="183">
        <v>73</v>
      </c>
      <c r="V3802" s="183">
        <v>837</v>
      </c>
      <c r="W3802" s="183">
        <v>377</v>
      </c>
      <c r="X3802" s="183">
        <v>343</v>
      </c>
      <c r="Y3802" s="183">
        <v>66</v>
      </c>
    </row>
    <row r="3803" spans="1:25" x14ac:dyDescent="0.2">
      <c r="A3803" s="184">
        <v>12740560</v>
      </c>
      <c r="B3803" s="183" t="str">
        <f>[1]店マスタ!B3802</f>
        <v>ミックミトヤ　泉北店</v>
      </c>
      <c r="C3803" s="183">
        <v>1.5</v>
      </c>
      <c r="D3803" s="183">
        <v>1.5</v>
      </c>
      <c r="E3803" s="183">
        <f>_xlfn.XLOOKUP(A3803,[2]Sheet1!$R:$R,[2]Sheet1!$AB:$AB,"",0)</f>
        <v>1.5</v>
      </c>
      <c r="F3803" s="183">
        <f>_xlfn.XLOOKUP($A3803,[3]【2026年03月度_全社】RFM客層一覧表データ!$A:$A,[3]【2026年03月度_全社】RFM客層一覧表データ!C:C,"",0)</f>
        <v>528</v>
      </c>
      <c r="G3803" s="183">
        <f>_xlfn.XLOOKUP($A3803,[3]【2026年03月度_全社】RFM客層一覧表データ!$A:$A,[3]【2026年03月度_全社】RFM客層一覧表データ!D:D,"",0)</f>
        <v>205</v>
      </c>
      <c r="H3803" s="183">
        <f>_xlfn.XLOOKUP($A3803,[3]【2026年03月度_全社】RFM客層一覧表データ!$A:$A,[3]【2026年03月度_全社】RFM客層一覧表データ!E:E,"",0)</f>
        <v>241</v>
      </c>
      <c r="I3803" s="183">
        <f>_xlfn.XLOOKUP($A3803,[3]【2026年03月度_全社】RFM客層一覧表データ!$A:$A,[3]【2026年03月度_全社】RFM客層一覧表データ!F:F,"",0)</f>
        <v>29</v>
      </c>
      <c r="J3803" s="183">
        <v>533</v>
      </c>
      <c r="K3803" s="183">
        <v>245</v>
      </c>
      <c r="L3803" s="183">
        <v>243</v>
      </c>
      <c r="M3803" s="183">
        <v>58</v>
      </c>
      <c r="N3803" s="183">
        <v>516</v>
      </c>
      <c r="O3803" s="183">
        <v>243</v>
      </c>
      <c r="P3803" s="183">
        <v>242</v>
      </c>
      <c r="Q3803" s="183">
        <v>42</v>
      </c>
      <c r="R3803" s="183">
        <v>501</v>
      </c>
      <c r="S3803" s="183">
        <v>255</v>
      </c>
      <c r="T3803" s="183">
        <v>255</v>
      </c>
      <c r="U3803" s="183">
        <v>46</v>
      </c>
      <c r="V3803" s="183">
        <v>475</v>
      </c>
      <c r="W3803" s="183">
        <v>252</v>
      </c>
      <c r="X3803" s="183">
        <v>254</v>
      </c>
      <c r="Y3803" s="183">
        <v>47</v>
      </c>
    </row>
    <row r="3804" spans="1:25" x14ac:dyDescent="0.2">
      <c r="A3804" s="184">
        <v>12740565</v>
      </c>
      <c r="B3804" s="183" t="str">
        <f>[1]店マスタ!B3803</f>
        <v>ミック　深井店</v>
      </c>
      <c r="C3804" s="183">
        <v>1.5</v>
      </c>
      <c r="D3804" s="183">
        <v>1.5</v>
      </c>
      <c r="E3804" s="183">
        <f>_xlfn.XLOOKUP(A3804,[2]Sheet1!$R:$R,[2]Sheet1!$AB:$AB,"",0)</f>
        <v>1.5</v>
      </c>
      <c r="F3804" s="183">
        <f>_xlfn.XLOOKUP($A3804,[3]【2026年03月度_全社】RFM客層一覧表データ!$A:$A,[3]【2026年03月度_全社】RFM客層一覧表データ!C:C,"",0)</f>
        <v>989</v>
      </c>
      <c r="G3804" s="183">
        <f>_xlfn.XLOOKUP($A3804,[3]【2026年03月度_全社】RFM客層一覧表データ!$A:$A,[3]【2026年03月度_全社】RFM客層一覧表データ!D:D,"",0)</f>
        <v>408</v>
      </c>
      <c r="H3804" s="183">
        <f>_xlfn.XLOOKUP($A3804,[3]【2026年03月度_全社】RFM客層一覧表データ!$A:$A,[3]【2026年03月度_全社】RFM客層一覧表データ!E:E,"",0)</f>
        <v>445</v>
      </c>
      <c r="I3804" s="183">
        <f>_xlfn.XLOOKUP($A3804,[3]【2026年03月度_全社】RFM客層一覧表データ!$A:$A,[3]【2026年03月度_全社】RFM客層一覧表データ!F:F,"",0)</f>
        <v>81</v>
      </c>
      <c r="J3804" s="183">
        <v>994</v>
      </c>
      <c r="K3804" s="183">
        <v>426</v>
      </c>
      <c r="L3804" s="183">
        <v>433</v>
      </c>
      <c r="M3804" s="183">
        <v>88</v>
      </c>
      <c r="N3804" s="183">
        <v>971</v>
      </c>
      <c r="O3804" s="183">
        <v>395</v>
      </c>
      <c r="P3804" s="183">
        <v>439</v>
      </c>
      <c r="Q3804" s="183">
        <v>74</v>
      </c>
      <c r="R3804" s="183">
        <v>964</v>
      </c>
      <c r="S3804" s="183">
        <v>441</v>
      </c>
      <c r="T3804" s="183">
        <v>445</v>
      </c>
      <c r="U3804" s="183">
        <v>74</v>
      </c>
      <c r="V3804" s="183">
        <v>953</v>
      </c>
      <c r="W3804" s="183">
        <v>432</v>
      </c>
      <c r="X3804" s="183">
        <v>428</v>
      </c>
      <c r="Y3804" s="183">
        <v>87</v>
      </c>
    </row>
    <row r="3805" spans="1:25" x14ac:dyDescent="0.2">
      <c r="A3805" s="184">
        <v>12741007</v>
      </c>
      <c r="B3805" s="183" t="str">
        <f>[1]店マスタ!B3804</f>
        <v>保米本電気店</v>
      </c>
      <c r="C3805" s="183">
        <v>1.5</v>
      </c>
      <c r="D3805" s="183">
        <v>1.5</v>
      </c>
      <c r="E3805" s="183" t="str">
        <f>_xlfn.XLOOKUP(A3805,[2]Sheet1!$R:$R,[2]Sheet1!$AB:$AB,"",0)</f>
        <v/>
      </c>
      <c r="F3805" s="183" t="str">
        <f>_xlfn.XLOOKUP($A3805,[3]【2026年03月度_全社】RFM客層一覧表データ!$A:$A,[3]【2026年03月度_全社】RFM客層一覧表データ!C:C,"",0)</f>
        <v/>
      </c>
      <c r="G3805" s="183" t="str">
        <f>_xlfn.XLOOKUP($A3805,[3]【2026年03月度_全社】RFM客層一覧表データ!$A:$A,[3]【2026年03月度_全社】RFM客層一覧表データ!D:D,"",0)</f>
        <v/>
      </c>
      <c r="H3805" s="183" t="str">
        <f>_xlfn.XLOOKUP($A3805,[3]【2026年03月度_全社】RFM客層一覧表データ!$A:$A,[3]【2026年03月度_全社】RFM客層一覧表データ!E:E,"",0)</f>
        <v/>
      </c>
      <c r="I3805" s="183" t="str">
        <f>_xlfn.XLOOKUP($A3805,[3]【2026年03月度_全社】RFM客層一覧表データ!$A:$A,[3]【2026年03月度_全社】RFM客層一覧表データ!F:F,"",0)</f>
        <v/>
      </c>
      <c r="J3805" s="183">
        <v>0</v>
      </c>
      <c r="K3805" s="183">
        <v>0</v>
      </c>
      <c r="L3805" s="183">
        <v>0</v>
      </c>
      <c r="M3805" s="183">
        <v>0</v>
      </c>
      <c r="N3805" s="183">
        <v>0</v>
      </c>
      <c r="O3805" s="183">
        <v>0</v>
      </c>
      <c r="P3805" s="183">
        <v>0</v>
      </c>
      <c r="Q3805" s="183">
        <v>0</v>
      </c>
      <c r="R3805" s="183">
        <v>0</v>
      </c>
      <c r="S3805" s="183">
        <v>0</v>
      </c>
      <c r="T3805" s="183">
        <v>0</v>
      </c>
      <c r="U3805" s="183">
        <v>0</v>
      </c>
      <c r="V3805" s="183">
        <v>0</v>
      </c>
      <c r="W3805" s="183">
        <v>0</v>
      </c>
      <c r="X3805" s="183">
        <v>0</v>
      </c>
      <c r="Y3805" s="183">
        <v>0</v>
      </c>
    </row>
    <row r="3806" spans="1:25" x14ac:dyDescent="0.2">
      <c r="A3806" s="184">
        <v>12741040</v>
      </c>
      <c r="B3806" s="183" t="str">
        <f>[1]店マスタ!B3805</f>
        <v>永田電器</v>
      </c>
      <c r="C3806" s="183">
        <v>1.5</v>
      </c>
      <c r="D3806" s="183">
        <v>1.5</v>
      </c>
      <c r="E3806" s="183">
        <f>_xlfn.XLOOKUP(A3806,[2]Sheet1!$R:$R,[2]Sheet1!$AB:$AB,"",0)</f>
        <v>1.5</v>
      </c>
      <c r="F3806" s="183" t="str">
        <f>_xlfn.XLOOKUP($A3806,[3]【2026年03月度_全社】RFM客層一覧表データ!$A:$A,[3]【2026年03月度_全社】RFM客層一覧表データ!C:C,"",0)</f>
        <v/>
      </c>
      <c r="G3806" s="183" t="str">
        <f>_xlfn.XLOOKUP($A3806,[3]【2026年03月度_全社】RFM客層一覧表データ!$A:$A,[3]【2026年03月度_全社】RFM客層一覧表データ!D:D,"",0)</f>
        <v/>
      </c>
      <c r="H3806" s="183" t="str">
        <f>_xlfn.XLOOKUP($A3806,[3]【2026年03月度_全社】RFM客層一覧表データ!$A:$A,[3]【2026年03月度_全社】RFM客層一覧表データ!E:E,"",0)</f>
        <v/>
      </c>
      <c r="I3806" s="183" t="str">
        <f>_xlfn.XLOOKUP($A3806,[3]【2026年03月度_全社】RFM客層一覧表データ!$A:$A,[3]【2026年03月度_全社】RFM客層一覧表データ!F:F,"",0)</f>
        <v/>
      </c>
      <c r="J3806" s="183">
        <v>0</v>
      </c>
      <c r="K3806" s="183">
        <v>0</v>
      </c>
      <c r="L3806" s="183">
        <v>0</v>
      </c>
      <c r="M3806" s="183">
        <v>0</v>
      </c>
      <c r="N3806" s="183">
        <v>0</v>
      </c>
      <c r="O3806" s="183">
        <v>0</v>
      </c>
      <c r="P3806" s="183">
        <v>0</v>
      </c>
      <c r="Q3806" s="183">
        <v>0</v>
      </c>
      <c r="R3806" s="183">
        <v>0</v>
      </c>
      <c r="S3806" s="183">
        <v>0</v>
      </c>
      <c r="T3806" s="183">
        <v>0</v>
      </c>
      <c r="U3806" s="183">
        <v>0</v>
      </c>
      <c r="V3806" s="183">
        <v>0</v>
      </c>
      <c r="W3806" s="183">
        <v>0</v>
      </c>
      <c r="X3806" s="183">
        <v>0</v>
      </c>
      <c r="Y3806" s="183">
        <v>0</v>
      </c>
    </row>
    <row r="3807" spans="1:25" x14ac:dyDescent="0.2">
      <c r="A3807" s="184">
        <v>12741064</v>
      </c>
      <c r="B3807" s="183" t="str">
        <f>[1]店マスタ!B3806</f>
        <v>ふじもと電器</v>
      </c>
      <c r="C3807" s="183">
        <v>4.5</v>
      </c>
      <c r="D3807" s="183">
        <v>4.5</v>
      </c>
      <c r="E3807" s="183">
        <f>_xlfn.XLOOKUP(A3807,[2]Sheet1!$R:$R,[2]Sheet1!$AB:$AB,"",0)</f>
        <v>4.5</v>
      </c>
      <c r="F3807" s="183">
        <f>_xlfn.XLOOKUP($A3807,[3]【2026年03月度_全社】RFM客層一覧表データ!$A:$A,[3]【2026年03月度_全社】RFM客層一覧表データ!C:C,"",0)</f>
        <v>673</v>
      </c>
      <c r="G3807" s="183">
        <f>_xlfn.XLOOKUP($A3807,[3]【2026年03月度_全社】RFM客層一覧表データ!$A:$A,[3]【2026年03月度_全社】RFM客層一覧表データ!D:D,"",0)</f>
        <v>250</v>
      </c>
      <c r="H3807" s="183">
        <f>_xlfn.XLOOKUP($A3807,[3]【2026年03月度_全社】RFM客層一覧表データ!$A:$A,[3]【2026年03月度_全社】RFM客層一覧表データ!E:E,"",0)</f>
        <v>286</v>
      </c>
      <c r="I3807" s="183">
        <f>_xlfn.XLOOKUP($A3807,[3]【2026年03月度_全社】RFM客層一覧表データ!$A:$A,[3]【2026年03月度_全社】RFM客層一覧表データ!F:F,"",0)</f>
        <v>58</v>
      </c>
      <c r="J3807" s="183">
        <v>701</v>
      </c>
      <c r="K3807" s="183">
        <v>227</v>
      </c>
      <c r="L3807" s="183">
        <v>288</v>
      </c>
      <c r="M3807" s="183">
        <v>41</v>
      </c>
      <c r="N3807" s="183">
        <v>742</v>
      </c>
      <c r="O3807" s="183">
        <v>256</v>
      </c>
      <c r="P3807" s="183">
        <v>310</v>
      </c>
      <c r="Q3807" s="183">
        <v>57</v>
      </c>
      <c r="R3807" s="183">
        <v>808</v>
      </c>
      <c r="S3807" s="183">
        <v>244</v>
      </c>
      <c r="T3807" s="183">
        <v>305</v>
      </c>
      <c r="U3807" s="183">
        <v>45</v>
      </c>
      <c r="V3807" s="183">
        <v>825</v>
      </c>
      <c r="W3807" s="183">
        <v>284</v>
      </c>
      <c r="X3807" s="183">
        <v>305</v>
      </c>
      <c r="Y3807" s="183">
        <v>59</v>
      </c>
    </row>
    <row r="3808" spans="1:25" x14ac:dyDescent="0.2">
      <c r="A3808" s="184">
        <v>12741069</v>
      </c>
      <c r="B3808" s="183" t="str">
        <f>[1]店マスタ!B3807</f>
        <v>テラダデンキ　大宮店</v>
      </c>
      <c r="C3808" s="183">
        <v>2.5</v>
      </c>
      <c r="D3808" s="183">
        <v>2.5</v>
      </c>
      <c r="E3808" s="183">
        <f>_xlfn.XLOOKUP(A3808,[2]Sheet1!$R:$R,[2]Sheet1!$AB:$AB,"",0)</f>
        <v>2.5</v>
      </c>
      <c r="F3808" s="183">
        <f>_xlfn.XLOOKUP($A3808,[3]【2026年03月度_全社】RFM客層一覧表データ!$A:$A,[3]【2026年03月度_全社】RFM客層一覧表データ!C:C,"",0)</f>
        <v>1266</v>
      </c>
      <c r="G3808" s="183">
        <f>_xlfn.XLOOKUP($A3808,[3]【2026年03月度_全社】RFM客層一覧表データ!$A:$A,[3]【2026年03月度_全社】RFM客層一覧表データ!D:D,"",0)</f>
        <v>517</v>
      </c>
      <c r="H3808" s="183">
        <f>_xlfn.XLOOKUP($A3808,[3]【2026年03月度_全社】RFM客層一覧表データ!$A:$A,[3]【2026年03月度_全社】RFM客層一覧表データ!E:E,"",0)</f>
        <v>482</v>
      </c>
      <c r="I3808" s="183">
        <f>_xlfn.XLOOKUP($A3808,[3]【2026年03月度_全社】RFM客層一覧表データ!$A:$A,[3]【2026年03月度_全社】RFM客層一覧表データ!F:F,"",0)</f>
        <v>92</v>
      </c>
      <c r="J3808" s="183">
        <v>1328</v>
      </c>
      <c r="K3808" s="183">
        <v>527</v>
      </c>
      <c r="L3808" s="183">
        <v>491</v>
      </c>
      <c r="M3808" s="183">
        <v>80</v>
      </c>
      <c r="N3808" s="183">
        <v>1349</v>
      </c>
      <c r="O3808" s="183">
        <v>541</v>
      </c>
      <c r="P3808" s="183">
        <v>509</v>
      </c>
      <c r="Q3808" s="183">
        <v>109</v>
      </c>
      <c r="R3808" s="183">
        <v>1443</v>
      </c>
      <c r="S3808" s="183">
        <v>564</v>
      </c>
      <c r="T3808" s="183">
        <v>545</v>
      </c>
      <c r="U3808" s="183">
        <v>97</v>
      </c>
      <c r="V3808" s="183">
        <v>1481</v>
      </c>
      <c r="W3808" s="183">
        <v>579</v>
      </c>
      <c r="X3808" s="183">
        <v>581</v>
      </c>
      <c r="Y3808" s="183">
        <v>84</v>
      </c>
    </row>
    <row r="3809" spans="1:25" x14ac:dyDescent="0.2">
      <c r="A3809" s="184">
        <v>12741141</v>
      </c>
      <c r="B3809" s="183" t="str">
        <f>[1]店マスタ!B3808</f>
        <v>中野電気商会</v>
      </c>
      <c r="C3809" s="183">
        <v>2.5</v>
      </c>
      <c r="D3809" s="183">
        <v>3.5</v>
      </c>
      <c r="E3809" s="183" t="str">
        <f>_xlfn.XLOOKUP(A3809,[2]Sheet1!$R:$R,[2]Sheet1!$AB:$AB,"",0)</f>
        <v/>
      </c>
      <c r="F3809" s="183" t="str">
        <f>_xlfn.XLOOKUP($A3809,[3]【2026年03月度_全社】RFM客層一覧表データ!$A:$A,[3]【2026年03月度_全社】RFM客層一覧表データ!C:C,"",0)</f>
        <v/>
      </c>
      <c r="G3809" s="183" t="str">
        <f>_xlfn.XLOOKUP($A3809,[3]【2026年03月度_全社】RFM客層一覧表データ!$A:$A,[3]【2026年03月度_全社】RFM客層一覧表データ!D:D,"",0)</f>
        <v/>
      </c>
      <c r="H3809" s="183" t="str">
        <f>_xlfn.XLOOKUP($A3809,[3]【2026年03月度_全社】RFM客層一覧表データ!$A:$A,[3]【2026年03月度_全社】RFM客層一覧表データ!E:E,"",0)</f>
        <v/>
      </c>
      <c r="I3809" s="183" t="str">
        <f>_xlfn.XLOOKUP($A3809,[3]【2026年03月度_全社】RFM客層一覧表データ!$A:$A,[3]【2026年03月度_全社】RFM客層一覧表データ!F:F,"",0)</f>
        <v/>
      </c>
      <c r="J3809" s="183">
        <v>0</v>
      </c>
      <c r="K3809" s="183">
        <v>0</v>
      </c>
      <c r="L3809" s="183">
        <v>0</v>
      </c>
      <c r="M3809" s="183">
        <v>0</v>
      </c>
      <c r="N3809" s="183">
        <v>0</v>
      </c>
      <c r="O3809" s="183">
        <v>0</v>
      </c>
      <c r="P3809" s="183">
        <v>0</v>
      </c>
      <c r="Q3809" s="183">
        <v>0</v>
      </c>
      <c r="R3809" s="183">
        <v>0</v>
      </c>
      <c r="S3809" s="183">
        <v>0</v>
      </c>
      <c r="T3809" s="183">
        <v>0</v>
      </c>
      <c r="U3809" s="183">
        <v>0</v>
      </c>
      <c r="V3809" s="183">
        <v>0</v>
      </c>
      <c r="W3809" s="183">
        <v>0</v>
      </c>
      <c r="X3809" s="183">
        <v>0</v>
      </c>
      <c r="Y3809" s="183">
        <v>0</v>
      </c>
    </row>
    <row r="3810" spans="1:25" x14ac:dyDescent="0.2">
      <c r="A3810" s="184">
        <v>12742020</v>
      </c>
      <c r="B3810" s="183" t="str">
        <f>[1]店マスタ!B3809</f>
        <v>タシロデンキ</v>
      </c>
      <c r="C3810" s="183">
        <v>1.5</v>
      </c>
      <c r="D3810" s="183">
        <v>1.5</v>
      </c>
      <c r="E3810" s="183" t="str">
        <f>_xlfn.XLOOKUP(A3810,[2]Sheet1!$R:$R,[2]Sheet1!$AB:$AB,"",0)</f>
        <v/>
      </c>
      <c r="F3810" s="183" t="str">
        <f>_xlfn.XLOOKUP($A3810,[3]【2026年03月度_全社】RFM客層一覧表データ!$A:$A,[3]【2026年03月度_全社】RFM客層一覧表データ!C:C,"",0)</f>
        <v/>
      </c>
      <c r="G3810" s="183" t="str">
        <f>_xlfn.XLOOKUP($A3810,[3]【2026年03月度_全社】RFM客層一覧表データ!$A:$A,[3]【2026年03月度_全社】RFM客層一覧表データ!D:D,"",0)</f>
        <v/>
      </c>
      <c r="H3810" s="183" t="str">
        <f>_xlfn.XLOOKUP($A3810,[3]【2026年03月度_全社】RFM客層一覧表データ!$A:$A,[3]【2026年03月度_全社】RFM客層一覧表データ!E:E,"",0)</f>
        <v/>
      </c>
      <c r="I3810" s="183" t="str">
        <f>_xlfn.XLOOKUP($A3810,[3]【2026年03月度_全社】RFM客層一覧表データ!$A:$A,[3]【2026年03月度_全社】RFM客層一覧表データ!F:F,"",0)</f>
        <v/>
      </c>
      <c r="J3810" s="183">
        <v>0</v>
      </c>
      <c r="K3810" s="183">
        <v>0</v>
      </c>
      <c r="L3810" s="183">
        <v>0</v>
      </c>
      <c r="M3810" s="183">
        <v>0</v>
      </c>
      <c r="N3810" s="183">
        <v>0</v>
      </c>
      <c r="O3810" s="183">
        <v>0</v>
      </c>
      <c r="P3810" s="183">
        <v>0</v>
      </c>
      <c r="Q3810" s="183">
        <v>0</v>
      </c>
      <c r="R3810" s="183">
        <v>0</v>
      </c>
      <c r="S3810" s="183">
        <v>0</v>
      </c>
      <c r="T3810" s="183">
        <v>0</v>
      </c>
      <c r="U3810" s="183">
        <v>0</v>
      </c>
      <c r="V3810" s="183">
        <v>0</v>
      </c>
      <c r="W3810" s="183">
        <v>0</v>
      </c>
      <c r="X3810" s="183">
        <v>0</v>
      </c>
      <c r="Y3810" s="183">
        <v>0</v>
      </c>
    </row>
    <row r="3811" spans="1:25" x14ac:dyDescent="0.2">
      <c r="A3811" s="184">
        <v>12742021</v>
      </c>
      <c r="B3811" s="183" t="str">
        <f>[1]店マスタ!B3810</f>
        <v>住まいるでんき館　協洋</v>
      </c>
      <c r="C3811" s="183">
        <v>2.5</v>
      </c>
      <c r="D3811" s="183">
        <v>2.5</v>
      </c>
      <c r="E3811" s="183">
        <f>_xlfn.XLOOKUP(A3811,[2]Sheet1!$R:$R,[2]Sheet1!$AB:$AB,"",0)</f>
        <v>2.5</v>
      </c>
      <c r="F3811" s="183">
        <f>_xlfn.XLOOKUP($A3811,[3]【2026年03月度_全社】RFM客層一覧表データ!$A:$A,[3]【2026年03月度_全社】RFM客層一覧表データ!C:C,"",0)</f>
        <v>1077</v>
      </c>
      <c r="G3811" s="183">
        <f>_xlfn.XLOOKUP($A3811,[3]【2026年03月度_全社】RFM客層一覧表データ!$A:$A,[3]【2026年03月度_全社】RFM客層一覧表データ!D:D,"",0)</f>
        <v>528</v>
      </c>
      <c r="H3811" s="183">
        <f>_xlfn.XLOOKUP($A3811,[3]【2026年03月度_全社】RFM客層一覧表データ!$A:$A,[3]【2026年03月度_全社】RFM客層一覧表データ!E:E,"",0)</f>
        <v>545</v>
      </c>
      <c r="I3811" s="183">
        <f>_xlfn.XLOOKUP($A3811,[3]【2026年03月度_全社】RFM客層一覧表データ!$A:$A,[3]【2026年03月度_全社】RFM客層一覧表データ!F:F,"",0)</f>
        <v>96</v>
      </c>
      <c r="J3811" s="183">
        <v>1072</v>
      </c>
      <c r="K3811" s="183">
        <v>522</v>
      </c>
      <c r="L3811" s="183">
        <v>548</v>
      </c>
      <c r="M3811" s="183">
        <v>78</v>
      </c>
      <c r="N3811" s="183">
        <v>1099</v>
      </c>
      <c r="O3811" s="183">
        <v>509</v>
      </c>
      <c r="P3811" s="183">
        <v>565</v>
      </c>
      <c r="Q3811" s="183">
        <v>83</v>
      </c>
      <c r="R3811" s="183">
        <v>1119</v>
      </c>
      <c r="S3811" s="183">
        <v>525</v>
      </c>
      <c r="T3811" s="183">
        <v>567</v>
      </c>
      <c r="U3811" s="183">
        <v>77</v>
      </c>
      <c r="V3811" s="183">
        <v>1115</v>
      </c>
      <c r="W3811" s="183">
        <v>510</v>
      </c>
      <c r="X3811" s="183">
        <v>569</v>
      </c>
      <c r="Y3811" s="183">
        <v>71</v>
      </c>
    </row>
    <row r="3812" spans="1:25" x14ac:dyDescent="0.2">
      <c r="A3812" s="184">
        <v>12742065</v>
      </c>
      <c r="B3812" s="183" t="str">
        <f>[1]店マスタ!B3811</f>
        <v>株式会社　コーデン社　本店</v>
      </c>
      <c r="C3812" s="183">
        <v>4</v>
      </c>
      <c r="D3812" s="183">
        <v>4</v>
      </c>
      <c r="E3812" s="183">
        <f>_xlfn.XLOOKUP(A3812,[2]Sheet1!$R:$R,[2]Sheet1!$AB:$AB,"",0)</f>
        <v>4</v>
      </c>
      <c r="F3812" s="183">
        <f>_xlfn.XLOOKUP($A3812,[3]【2026年03月度_全社】RFM客層一覧表データ!$A:$A,[3]【2026年03月度_全社】RFM客層一覧表データ!C:C,"",0)</f>
        <v>744</v>
      </c>
      <c r="G3812" s="183">
        <f>_xlfn.XLOOKUP($A3812,[3]【2026年03月度_全社】RFM客層一覧表データ!$A:$A,[3]【2026年03月度_全社】RFM客層一覧表データ!D:D,"",0)</f>
        <v>499</v>
      </c>
      <c r="H3812" s="183">
        <f>_xlfn.XLOOKUP($A3812,[3]【2026年03月度_全社】RFM客層一覧表データ!$A:$A,[3]【2026年03月度_全社】RFM客層一覧表データ!E:E,"",0)</f>
        <v>578</v>
      </c>
      <c r="I3812" s="183">
        <f>_xlfn.XLOOKUP($A3812,[3]【2026年03月度_全社】RFM客層一覧表データ!$A:$A,[3]【2026年03月度_全社】RFM客層一覧表データ!F:F,"",0)</f>
        <v>41</v>
      </c>
      <c r="J3812" s="183">
        <v>717</v>
      </c>
      <c r="K3812" s="183">
        <v>479</v>
      </c>
      <c r="L3812" s="183">
        <v>573</v>
      </c>
      <c r="M3812" s="183">
        <v>39</v>
      </c>
      <c r="N3812" s="183">
        <v>701</v>
      </c>
      <c r="O3812" s="183">
        <v>484</v>
      </c>
      <c r="P3812" s="183">
        <v>568</v>
      </c>
      <c r="Q3812" s="183">
        <v>81</v>
      </c>
      <c r="R3812" s="183">
        <v>774</v>
      </c>
      <c r="S3812" s="183">
        <v>520</v>
      </c>
      <c r="T3812" s="183">
        <v>599</v>
      </c>
      <c r="U3812" s="183">
        <v>42</v>
      </c>
      <c r="V3812" s="183">
        <v>681</v>
      </c>
      <c r="W3812" s="183">
        <v>479</v>
      </c>
      <c r="X3812" s="183">
        <v>499</v>
      </c>
      <c r="Y3812" s="183">
        <v>31</v>
      </c>
    </row>
    <row r="3813" spans="1:25" x14ac:dyDescent="0.2">
      <c r="A3813" s="184">
        <v>12742072</v>
      </c>
      <c r="B3813" s="183" t="str">
        <f>[1]店マスタ!B3812</f>
        <v>パナエース共栄</v>
      </c>
      <c r="C3813" s="183">
        <v>1.5</v>
      </c>
      <c r="D3813" s="183">
        <v>1.5</v>
      </c>
      <c r="E3813" s="183">
        <f>_xlfn.XLOOKUP(A3813,[2]Sheet1!$R:$R,[2]Sheet1!$AB:$AB,"",0)</f>
        <v>1.5</v>
      </c>
      <c r="F3813" s="183">
        <f>_xlfn.XLOOKUP($A3813,[3]【2026年03月度_全社】RFM客層一覧表データ!$A:$A,[3]【2026年03月度_全社】RFM客層一覧表データ!C:C,"",0)</f>
        <v>417</v>
      </c>
      <c r="G3813" s="183">
        <f>_xlfn.XLOOKUP($A3813,[3]【2026年03月度_全社】RFM客層一覧表データ!$A:$A,[3]【2026年03月度_全社】RFM客層一覧表データ!D:D,"",0)</f>
        <v>155</v>
      </c>
      <c r="H3813" s="183">
        <f>_xlfn.XLOOKUP($A3813,[3]【2026年03月度_全社】RFM客層一覧表データ!$A:$A,[3]【2026年03月度_全社】RFM客層一覧表データ!E:E,"",0)</f>
        <v>212</v>
      </c>
      <c r="I3813" s="183">
        <f>_xlfn.XLOOKUP($A3813,[3]【2026年03月度_全社】RFM客層一覧表データ!$A:$A,[3]【2026年03月度_全社】RFM客層一覧表データ!F:F,"",0)</f>
        <v>26</v>
      </c>
      <c r="J3813" s="183">
        <v>444</v>
      </c>
      <c r="K3813" s="183">
        <v>152</v>
      </c>
      <c r="L3813" s="183">
        <v>230</v>
      </c>
      <c r="M3813" s="183">
        <v>19</v>
      </c>
      <c r="N3813" s="183">
        <v>480</v>
      </c>
      <c r="O3813" s="183">
        <v>169</v>
      </c>
      <c r="P3813" s="183">
        <v>249</v>
      </c>
      <c r="Q3813" s="183">
        <v>7</v>
      </c>
      <c r="R3813" s="183">
        <v>500</v>
      </c>
      <c r="S3813" s="183">
        <v>182</v>
      </c>
      <c r="T3813" s="183">
        <v>250</v>
      </c>
      <c r="U3813" s="183">
        <v>23</v>
      </c>
      <c r="V3813" s="183">
        <v>514</v>
      </c>
      <c r="W3813" s="183">
        <v>220</v>
      </c>
      <c r="X3813" s="183">
        <v>250</v>
      </c>
      <c r="Y3813" s="183">
        <v>32</v>
      </c>
    </row>
    <row r="3814" spans="1:25" x14ac:dyDescent="0.2">
      <c r="A3814" s="184">
        <v>12742096</v>
      </c>
      <c r="B3814" s="183" t="str">
        <f>[1]店マスタ!B3813</f>
        <v>浜口無線</v>
      </c>
      <c r="C3814" s="183">
        <v>1.5</v>
      </c>
      <c r="D3814" s="183">
        <v>1.5</v>
      </c>
      <c r="E3814" s="183">
        <f>_xlfn.XLOOKUP(A3814,[2]Sheet1!$R:$R,[2]Sheet1!$AB:$AB,"",0)</f>
        <v>1.5</v>
      </c>
      <c r="F3814" s="183">
        <f>_xlfn.XLOOKUP($A3814,[3]【2026年03月度_全社】RFM客層一覧表データ!$A:$A,[3]【2026年03月度_全社】RFM客層一覧表データ!C:C,"",0)</f>
        <v>222</v>
      </c>
      <c r="G3814" s="183">
        <f>_xlfn.XLOOKUP($A3814,[3]【2026年03月度_全社】RFM客層一覧表データ!$A:$A,[3]【2026年03月度_全社】RFM客層一覧表データ!D:D,"",0)</f>
        <v>89</v>
      </c>
      <c r="H3814" s="183">
        <f>_xlfn.XLOOKUP($A3814,[3]【2026年03月度_全社】RFM客層一覧表データ!$A:$A,[3]【2026年03月度_全社】RFM客層一覧表データ!E:E,"",0)</f>
        <v>97</v>
      </c>
      <c r="I3814" s="183">
        <f>_xlfn.XLOOKUP($A3814,[3]【2026年03月度_全社】RFM客層一覧表データ!$A:$A,[3]【2026年03月度_全社】RFM客層一覧表データ!F:F,"",0)</f>
        <v>0</v>
      </c>
      <c r="J3814" s="183">
        <v>239</v>
      </c>
      <c r="K3814" s="183">
        <v>93</v>
      </c>
      <c r="L3814" s="183">
        <v>100</v>
      </c>
      <c r="M3814" s="183">
        <v>0</v>
      </c>
      <c r="N3814" s="183">
        <v>229</v>
      </c>
      <c r="O3814" s="183">
        <v>90</v>
      </c>
      <c r="P3814" s="183">
        <v>103</v>
      </c>
      <c r="Q3814" s="183">
        <v>0</v>
      </c>
      <c r="R3814" s="183">
        <v>221</v>
      </c>
      <c r="S3814" s="183">
        <v>84</v>
      </c>
      <c r="T3814" s="183">
        <v>107</v>
      </c>
      <c r="U3814" s="183">
        <v>0</v>
      </c>
      <c r="V3814" s="183">
        <v>229</v>
      </c>
      <c r="W3814" s="183">
        <v>90</v>
      </c>
      <c r="X3814" s="183">
        <v>108</v>
      </c>
      <c r="Y3814" s="183">
        <v>0</v>
      </c>
    </row>
    <row r="3815" spans="1:25" x14ac:dyDescent="0.2">
      <c r="A3815" s="184">
        <v>12742101</v>
      </c>
      <c r="B3815" s="183" t="str">
        <f>[1]店マスタ!B3814</f>
        <v>株式会社　カワカミ</v>
      </c>
      <c r="C3815" s="183">
        <v>4</v>
      </c>
      <c r="D3815" s="183">
        <v>4</v>
      </c>
      <c r="E3815" s="183">
        <f>_xlfn.XLOOKUP(A3815,[2]Sheet1!$R:$R,[2]Sheet1!$AB:$AB,"",0)</f>
        <v>4.5</v>
      </c>
      <c r="F3815" s="183">
        <f>_xlfn.XLOOKUP($A3815,[3]【2026年03月度_全社】RFM客層一覧表データ!$A:$A,[3]【2026年03月度_全社】RFM客層一覧表データ!C:C,"",0)</f>
        <v>967</v>
      </c>
      <c r="G3815" s="183">
        <f>_xlfn.XLOOKUP($A3815,[3]【2026年03月度_全社】RFM客層一覧表データ!$A:$A,[3]【2026年03月度_全社】RFM客層一覧表データ!D:D,"",0)</f>
        <v>433</v>
      </c>
      <c r="H3815" s="183">
        <f>_xlfn.XLOOKUP($A3815,[3]【2026年03月度_全社】RFM客層一覧表データ!$A:$A,[3]【2026年03月度_全社】RFM客層一覧表データ!E:E,"",0)</f>
        <v>484</v>
      </c>
      <c r="I3815" s="183">
        <f>_xlfn.XLOOKUP($A3815,[3]【2026年03月度_全社】RFM客層一覧表データ!$A:$A,[3]【2026年03月度_全社】RFM客層一覧表データ!F:F,"",0)</f>
        <v>63</v>
      </c>
      <c r="J3815" s="183">
        <v>1011</v>
      </c>
      <c r="K3815" s="183">
        <v>507</v>
      </c>
      <c r="L3815" s="183">
        <v>491</v>
      </c>
      <c r="M3815" s="183">
        <v>83</v>
      </c>
      <c r="N3815" s="183">
        <v>1027</v>
      </c>
      <c r="O3815" s="183">
        <v>469</v>
      </c>
      <c r="P3815" s="183">
        <v>505</v>
      </c>
      <c r="Q3815" s="183">
        <v>83</v>
      </c>
      <c r="R3815" s="183">
        <v>1056</v>
      </c>
      <c r="S3815" s="183">
        <v>495</v>
      </c>
      <c r="T3815" s="183">
        <v>532</v>
      </c>
      <c r="U3815" s="183">
        <v>102</v>
      </c>
      <c r="V3815" s="183">
        <v>1028</v>
      </c>
      <c r="W3815" s="183">
        <v>484</v>
      </c>
      <c r="X3815" s="183">
        <v>543</v>
      </c>
      <c r="Y3815" s="183">
        <v>72</v>
      </c>
    </row>
    <row r="3816" spans="1:25" x14ac:dyDescent="0.2">
      <c r="A3816" s="184">
        <v>12742107</v>
      </c>
      <c r="B3816" s="183" t="str">
        <f>[1]店マスタ!B3815</f>
        <v>千里電化サービス</v>
      </c>
      <c r="C3816" s="183">
        <v>2</v>
      </c>
      <c r="D3816" s="183">
        <v>2</v>
      </c>
      <c r="E3816" s="183">
        <f>_xlfn.XLOOKUP(A3816,[2]Sheet1!$R:$R,[2]Sheet1!$AB:$AB,"",0)</f>
        <v>2</v>
      </c>
      <c r="F3816" s="183">
        <f>_xlfn.XLOOKUP($A3816,[3]【2026年03月度_全社】RFM客層一覧表データ!$A:$A,[3]【2026年03月度_全社】RFM客層一覧表データ!C:C,"",0)</f>
        <v>589</v>
      </c>
      <c r="G3816" s="183">
        <f>_xlfn.XLOOKUP($A3816,[3]【2026年03月度_全社】RFM客層一覧表データ!$A:$A,[3]【2026年03月度_全社】RFM客層一覧表データ!D:D,"",0)</f>
        <v>211</v>
      </c>
      <c r="H3816" s="183">
        <f>_xlfn.XLOOKUP($A3816,[3]【2026年03月度_全社】RFM客層一覧表データ!$A:$A,[3]【2026年03月度_全社】RFM客層一覧表データ!E:E,"",0)</f>
        <v>227</v>
      </c>
      <c r="I3816" s="183">
        <f>_xlfn.XLOOKUP($A3816,[3]【2026年03月度_全社】RFM客層一覧表データ!$A:$A,[3]【2026年03月度_全社】RFM客層一覧表データ!F:F,"",0)</f>
        <v>43</v>
      </c>
      <c r="J3816" s="183">
        <v>603</v>
      </c>
      <c r="K3816" s="183">
        <v>223</v>
      </c>
      <c r="L3816" s="183">
        <v>230</v>
      </c>
      <c r="M3816" s="183">
        <v>51</v>
      </c>
      <c r="N3816" s="183">
        <v>602</v>
      </c>
      <c r="O3816" s="183">
        <v>223</v>
      </c>
      <c r="P3816" s="183">
        <v>224</v>
      </c>
      <c r="Q3816" s="183">
        <v>50</v>
      </c>
      <c r="R3816" s="183">
        <v>606</v>
      </c>
      <c r="S3816" s="183">
        <v>217</v>
      </c>
      <c r="T3816" s="183">
        <v>223</v>
      </c>
      <c r="U3816" s="183">
        <v>49</v>
      </c>
      <c r="V3816" s="183">
        <v>623</v>
      </c>
      <c r="W3816" s="183">
        <v>248</v>
      </c>
      <c r="X3816" s="183">
        <v>219</v>
      </c>
      <c r="Y3816" s="183">
        <v>67</v>
      </c>
    </row>
    <row r="3817" spans="1:25" x14ac:dyDescent="0.2">
      <c r="A3817" s="184">
        <v>12742111</v>
      </c>
      <c r="B3817" s="183" t="str">
        <f>[1]店マスタ!B3816</f>
        <v>マルミヤ電器　泉ヶ丘</v>
      </c>
      <c r="C3817" s="183">
        <v>2.5</v>
      </c>
      <c r="D3817" s="183">
        <v>2.5</v>
      </c>
      <c r="E3817" s="183">
        <f>_xlfn.XLOOKUP(A3817,[2]Sheet1!$R:$R,[2]Sheet1!$AB:$AB,"",0)</f>
        <v>2.5</v>
      </c>
      <c r="F3817" s="183">
        <f>_xlfn.XLOOKUP($A3817,[3]【2026年03月度_全社】RFM客層一覧表データ!$A:$A,[3]【2026年03月度_全社】RFM客層一覧表データ!C:C,"",0)</f>
        <v>1</v>
      </c>
      <c r="G3817" s="183">
        <f>_xlfn.XLOOKUP($A3817,[3]【2026年03月度_全社】RFM客層一覧表データ!$A:$A,[3]【2026年03月度_全社】RFM客層一覧表データ!D:D,"",0)</f>
        <v>0</v>
      </c>
      <c r="H3817" s="183">
        <f>_xlfn.XLOOKUP($A3817,[3]【2026年03月度_全社】RFM客層一覧表データ!$A:$A,[3]【2026年03月度_全社】RFM客層一覧表データ!E:E,"",0)</f>
        <v>0</v>
      </c>
      <c r="I3817" s="183">
        <f>_xlfn.XLOOKUP($A3817,[3]【2026年03月度_全社】RFM客層一覧表データ!$A:$A,[3]【2026年03月度_全社】RFM客層一覧表データ!F:F,"",0)</f>
        <v>0</v>
      </c>
      <c r="J3817" s="183">
        <v>4</v>
      </c>
      <c r="K3817" s="183">
        <v>0</v>
      </c>
      <c r="L3817" s="183">
        <v>0</v>
      </c>
      <c r="M3817" s="183">
        <v>0</v>
      </c>
      <c r="N3817" s="183">
        <v>4</v>
      </c>
      <c r="O3817" s="183">
        <v>0</v>
      </c>
      <c r="P3817" s="183">
        <v>0</v>
      </c>
      <c r="Q3817" s="183">
        <v>0</v>
      </c>
      <c r="R3817" s="183">
        <v>7</v>
      </c>
      <c r="S3817" s="183">
        <v>1</v>
      </c>
      <c r="T3817" s="183">
        <v>0</v>
      </c>
      <c r="U3817" s="183">
        <v>0</v>
      </c>
      <c r="V3817" s="183">
        <v>7</v>
      </c>
      <c r="W3817" s="183">
        <v>0</v>
      </c>
      <c r="X3817" s="183">
        <v>3</v>
      </c>
      <c r="Y3817" s="183">
        <v>0</v>
      </c>
    </row>
    <row r="3818" spans="1:25" x14ac:dyDescent="0.2">
      <c r="A3818" s="184">
        <v>12742116</v>
      </c>
      <c r="B3818" s="183" t="str">
        <f>[1]店マスタ!B3817</f>
        <v>水口電化ストアー</v>
      </c>
      <c r="C3818" s="183">
        <v>2</v>
      </c>
      <c r="D3818" s="183">
        <v>2</v>
      </c>
      <c r="E3818" s="183">
        <f>_xlfn.XLOOKUP(A3818,[2]Sheet1!$R:$R,[2]Sheet1!$AB:$AB,"",0)</f>
        <v>2</v>
      </c>
      <c r="F3818" s="183">
        <f>_xlfn.XLOOKUP($A3818,[3]【2026年03月度_全社】RFM客層一覧表データ!$A:$A,[3]【2026年03月度_全社】RFM客層一覧表データ!C:C,"",0)</f>
        <v>334</v>
      </c>
      <c r="G3818" s="183">
        <f>_xlfn.XLOOKUP($A3818,[3]【2026年03月度_全社】RFM客層一覧表データ!$A:$A,[3]【2026年03月度_全社】RFM客層一覧表データ!D:D,"",0)</f>
        <v>176</v>
      </c>
      <c r="H3818" s="183">
        <f>_xlfn.XLOOKUP($A3818,[3]【2026年03月度_全社】RFM客層一覧表データ!$A:$A,[3]【2026年03月度_全社】RFM客層一覧表データ!E:E,"",0)</f>
        <v>195</v>
      </c>
      <c r="I3818" s="183">
        <f>_xlfn.XLOOKUP($A3818,[3]【2026年03月度_全社】RFM客層一覧表データ!$A:$A,[3]【2026年03月度_全社】RFM客層一覧表データ!F:F,"",0)</f>
        <v>22</v>
      </c>
      <c r="J3818" s="183">
        <v>341</v>
      </c>
      <c r="K3818" s="183">
        <v>165</v>
      </c>
      <c r="L3818" s="183">
        <v>194</v>
      </c>
      <c r="M3818" s="183">
        <v>17</v>
      </c>
      <c r="N3818" s="183">
        <v>364</v>
      </c>
      <c r="O3818" s="183">
        <v>184</v>
      </c>
      <c r="P3818" s="183">
        <v>195</v>
      </c>
      <c r="Q3818" s="183">
        <v>19</v>
      </c>
      <c r="R3818" s="183">
        <v>379</v>
      </c>
      <c r="S3818" s="183">
        <v>178</v>
      </c>
      <c r="T3818" s="183">
        <v>203</v>
      </c>
      <c r="U3818" s="183">
        <v>16</v>
      </c>
      <c r="V3818" s="183">
        <v>413</v>
      </c>
      <c r="W3818" s="183">
        <v>177</v>
      </c>
      <c r="X3818" s="183">
        <v>216</v>
      </c>
      <c r="Y3818" s="183">
        <v>12</v>
      </c>
    </row>
    <row r="3819" spans="1:25" x14ac:dyDescent="0.2">
      <c r="A3819" s="184">
        <v>12742121</v>
      </c>
      <c r="B3819" s="183" t="str">
        <f>[1]店マスタ!B3818</f>
        <v>吹田電化　豊中店</v>
      </c>
      <c r="C3819" s="183">
        <v>2.5</v>
      </c>
      <c r="D3819" s="183">
        <v>2.5</v>
      </c>
      <c r="E3819" s="183">
        <f>_xlfn.XLOOKUP(A3819,[2]Sheet1!$R:$R,[2]Sheet1!$AB:$AB,"",0)</f>
        <v>1.5</v>
      </c>
      <c r="F3819" s="183">
        <f>_xlfn.XLOOKUP($A3819,[3]【2026年03月度_全社】RFM客層一覧表データ!$A:$A,[3]【2026年03月度_全社】RFM客層一覧表データ!C:C,"",0)</f>
        <v>475</v>
      </c>
      <c r="G3819" s="183">
        <f>_xlfn.XLOOKUP($A3819,[3]【2026年03月度_全社】RFM客層一覧表データ!$A:$A,[3]【2026年03月度_全社】RFM客層一覧表データ!D:D,"",0)</f>
        <v>184</v>
      </c>
      <c r="H3819" s="183">
        <f>_xlfn.XLOOKUP($A3819,[3]【2026年03月度_全社】RFM客層一覧表データ!$A:$A,[3]【2026年03月度_全社】RFM客層一覧表データ!E:E,"",0)</f>
        <v>176</v>
      </c>
      <c r="I3819" s="183">
        <f>_xlfn.XLOOKUP($A3819,[3]【2026年03月度_全社】RFM客層一覧表データ!$A:$A,[3]【2026年03月度_全社】RFM客層一覧表データ!F:F,"",0)</f>
        <v>54</v>
      </c>
      <c r="J3819" s="183">
        <v>493</v>
      </c>
      <c r="K3819" s="183">
        <v>166</v>
      </c>
      <c r="L3819" s="183">
        <v>180</v>
      </c>
      <c r="M3819" s="183">
        <v>41</v>
      </c>
      <c r="N3819" s="183">
        <v>497</v>
      </c>
      <c r="O3819" s="183">
        <v>168</v>
      </c>
      <c r="P3819" s="183">
        <v>189</v>
      </c>
      <c r="Q3819" s="183">
        <v>30</v>
      </c>
      <c r="R3819" s="183">
        <v>536</v>
      </c>
      <c r="S3819" s="183">
        <v>160</v>
      </c>
      <c r="T3819" s="183">
        <v>196</v>
      </c>
      <c r="U3819" s="183">
        <v>36</v>
      </c>
      <c r="V3819" s="183">
        <v>549</v>
      </c>
      <c r="W3819" s="183">
        <v>164</v>
      </c>
      <c r="X3819" s="183">
        <v>207</v>
      </c>
      <c r="Y3819" s="183">
        <v>43</v>
      </c>
    </row>
    <row r="3820" spans="1:25" x14ac:dyDescent="0.2">
      <c r="A3820" s="184">
        <v>12742123</v>
      </c>
      <c r="B3820" s="183" t="str">
        <f>[1]店マスタ!B3819</f>
        <v>株式会社　ハヤシ電化千里西町店</v>
      </c>
      <c r="C3820" s="183">
        <v>2.5</v>
      </c>
      <c r="D3820" s="183">
        <v>2.5</v>
      </c>
      <c r="E3820" s="183">
        <f>_xlfn.XLOOKUP(A3820,[2]Sheet1!$R:$R,[2]Sheet1!$AB:$AB,"",0)</f>
        <v>3</v>
      </c>
      <c r="F3820" s="183">
        <f>_xlfn.XLOOKUP($A3820,[3]【2026年03月度_全社】RFM客層一覧表データ!$A:$A,[3]【2026年03月度_全社】RFM客層一覧表データ!C:C,"",0)</f>
        <v>614</v>
      </c>
      <c r="G3820" s="183">
        <f>_xlfn.XLOOKUP($A3820,[3]【2026年03月度_全社】RFM客層一覧表データ!$A:$A,[3]【2026年03月度_全社】RFM客層一覧表データ!D:D,"",0)</f>
        <v>230</v>
      </c>
      <c r="H3820" s="183">
        <f>_xlfn.XLOOKUP($A3820,[3]【2026年03月度_全社】RFM客層一覧表データ!$A:$A,[3]【2026年03月度_全社】RFM客層一覧表データ!E:E,"",0)</f>
        <v>240</v>
      </c>
      <c r="I3820" s="183">
        <f>_xlfn.XLOOKUP($A3820,[3]【2026年03月度_全社】RFM客層一覧表データ!$A:$A,[3]【2026年03月度_全社】RFM客層一覧表データ!F:F,"",0)</f>
        <v>52</v>
      </c>
      <c r="J3820" s="183">
        <v>629</v>
      </c>
      <c r="K3820" s="183">
        <v>229</v>
      </c>
      <c r="L3820" s="183">
        <v>249</v>
      </c>
      <c r="M3820" s="183">
        <v>63</v>
      </c>
      <c r="N3820" s="183">
        <v>620</v>
      </c>
      <c r="O3820" s="183">
        <v>209</v>
      </c>
      <c r="P3820" s="183">
        <v>247</v>
      </c>
      <c r="Q3820" s="183">
        <v>45</v>
      </c>
      <c r="R3820" s="183">
        <v>642</v>
      </c>
      <c r="S3820" s="183">
        <v>235</v>
      </c>
      <c r="T3820" s="183">
        <v>263</v>
      </c>
      <c r="U3820" s="183">
        <v>49</v>
      </c>
      <c r="V3820" s="183">
        <v>654</v>
      </c>
      <c r="W3820" s="183">
        <v>272</v>
      </c>
      <c r="X3820" s="183">
        <v>263</v>
      </c>
      <c r="Y3820" s="183">
        <v>66</v>
      </c>
    </row>
    <row r="3821" spans="1:25" x14ac:dyDescent="0.2">
      <c r="A3821" s="184">
        <v>12742165</v>
      </c>
      <c r="B3821" s="183" t="str">
        <f>[1]店マスタ!B3820</f>
        <v>コーデン社　曽根</v>
      </c>
      <c r="C3821" s="183">
        <v>2.5</v>
      </c>
      <c r="D3821" s="183">
        <v>2.5</v>
      </c>
      <c r="E3821" s="183">
        <f>_xlfn.XLOOKUP(A3821,[2]Sheet1!$R:$R,[2]Sheet1!$AB:$AB,"",0)</f>
        <v>2.5</v>
      </c>
      <c r="F3821" s="183">
        <f>_xlfn.XLOOKUP($A3821,[3]【2026年03月度_全社】RFM客層一覧表データ!$A:$A,[3]【2026年03月度_全社】RFM客層一覧表データ!C:C,"",0)</f>
        <v>404</v>
      </c>
      <c r="G3821" s="183">
        <f>_xlfn.XLOOKUP($A3821,[3]【2026年03月度_全社】RFM客層一覧表データ!$A:$A,[3]【2026年03月度_全社】RFM客層一覧表データ!D:D,"",0)</f>
        <v>154</v>
      </c>
      <c r="H3821" s="183">
        <f>_xlfn.XLOOKUP($A3821,[3]【2026年03月度_全社】RFM客層一覧表データ!$A:$A,[3]【2026年03月度_全社】RFM客層一覧表データ!E:E,"",0)</f>
        <v>203</v>
      </c>
      <c r="I3821" s="183">
        <f>_xlfn.XLOOKUP($A3821,[3]【2026年03月度_全社】RFM客層一覧表データ!$A:$A,[3]【2026年03月度_全社】RFM客層一覧表データ!F:F,"",0)</f>
        <v>20</v>
      </c>
      <c r="J3821" s="183">
        <v>436</v>
      </c>
      <c r="K3821" s="183">
        <v>176</v>
      </c>
      <c r="L3821" s="183">
        <v>219</v>
      </c>
      <c r="M3821" s="183">
        <v>30</v>
      </c>
      <c r="N3821" s="183">
        <v>467</v>
      </c>
      <c r="O3821" s="183">
        <v>180</v>
      </c>
      <c r="P3821" s="183">
        <v>219</v>
      </c>
      <c r="Q3821" s="183">
        <v>25</v>
      </c>
      <c r="R3821" s="183">
        <v>481</v>
      </c>
      <c r="S3821" s="183">
        <v>189</v>
      </c>
      <c r="T3821" s="183">
        <v>228</v>
      </c>
      <c r="U3821" s="183">
        <v>32</v>
      </c>
      <c r="V3821" s="183">
        <v>491</v>
      </c>
      <c r="W3821" s="183">
        <v>209</v>
      </c>
      <c r="X3821" s="183">
        <v>235</v>
      </c>
      <c r="Y3821" s="183">
        <v>41</v>
      </c>
    </row>
    <row r="3822" spans="1:25" x14ac:dyDescent="0.2">
      <c r="A3822" s="184">
        <v>12742181</v>
      </c>
      <c r="B3822" s="183" t="str">
        <f>[1]店マスタ!B3821</f>
        <v>マツヤマ電器</v>
      </c>
      <c r="C3822" s="183">
        <v>1.5</v>
      </c>
      <c r="D3822" s="183">
        <v>1.5</v>
      </c>
      <c r="E3822" s="183">
        <f>_xlfn.XLOOKUP(A3822,[2]Sheet1!$R:$R,[2]Sheet1!$AB:$AB,"",0)</f>
        <v>1.5</v>
      </c>
      <c r="F3822" s="183">
        <f>_xlfn.XLOOKUP($A3822,[3]【2026年03月度_全社】RFM客層一覧表データ!$A:$A,[3]【2026年03月度_全社】RFM客層一覧表データ!C:C,"",0)</f>
        <v>374</v>
      </c>
      <c r="G3822" s="183">
        <f>_xlfn.XLOOKUP($A3822,[3]【2026年03月度_全社】RFM客層一覧表データ!$A:$A,[3]【2026年03月度_全社】RFM客層一覧表データ!D:D,"",0)</f>
        <v>124</v>
      </c>
      <c r="H3822" s="183">
        <f>_xlfn.XLOOKUP($A3822,[3]【2026年03月度_全社】RFM客層一覧表データ!$A:$A,[3]【2026年03月度_全社】RFM客層一覧表データ!E:E,"",0)</f>
        <v>9</v>
      </c>
      <c r="I3822" s="183">
        <f>_xlfn.XLOOKUP($A3822,[3]【2026年03月度_全社】RFM客層一覧表データ!$A:$A,[3]【2026年03月度_全社】RFM客層一覧表データ!F:F,"",0)</f>
        <v>0</v>
      </c>
      <c r="J3822" s="183">
        <v>403</v>
      </c>
      <c r="K3822" s="183">
        <v>109</v>
      </c>
      <c r="L3822" s="183">
        <v>11</v>
      </c>
      <c r="M3822" s="183">
        <v>0</v>
      </c>
      <c r="N3822" s="183">
        <v>433</v>
      </c>
      <c r="O3822" s="183">
        <v>109</v>
      </c>
      <c r="P3822" s="183">
        <v>32</v>
      </c>
      <c r="Q3822" s="183">
        <v>0</v>
      </c>
      <c r="R3822" s="183">
        <v>464</v>
      </c>
      <c r="S3822" s="183">
        <v>144</v>
      </c>
      <c r="T3822" s="183">
        <v>68</v>
      </c>
      <c r="U3822" s="183">
        <v>0</v>
      </c>
      <c r="V3822" s="183">
        <v>468</v>
      </c>
      <c r="W3822" s="183">
        <v>182</v>
      </c>
      <c r="X3822" s="183">
        <v>103</v>
      </c>
      <c r="Y3822" s="183">
        <v>0</v>
      </c>
    </row>
    <row r="3823" spans="1:25" x14ac:dyDescent="0.2">
      <c r="A3823" s="184">
        <v>12742182</v>
      </c>
      <c r="B3823" s="183" t="str">
        <f>[1]店マスタ!B3822</f>
        <v>株式会社　片岡デンキ　緑地店</v>
      </c>
      <c r="C3823" s="183">
        <v>8</v>
      </c>
      <c r="D3823" s="183">
        <v>13</v>
      </c>
      <c r="E3823" s="183">
        <f>_xlfn.XLOOKUP(A3823,[2]Sheet1!$R:$R,[2]Sheet1!$AB:$AB,"",0)</f>
        <v>13.5</v>
      </c>
      <c r="F3823" s="183">
        <f>_xlfn.XLOOKUP($A3823,[3]【2026年03月度_全社】RFM客層一覧表データ!$A:$A,[3]【2026年03月度_全社】RFM客層一覧表データ!C:C,"",0)</f>
        <v>326</v>
      </c>
      <c r="G3823" s="183">
        <f>_xlfn.XLOOKUP($A3823,[3]【2026年03月度_全社】RFM客層一覧表データ!$A:$A,[3]【2026年03月度_全社】RFM客層一覧表データ!D:D,"",0)</f>
        <v>154</v>
      </c>
      <c r="H3823" s="183">
        <f>_xlfn.XLOOKUP($A3823,[3]【2026年03月度_全社】RFM客層一覧表データ!$A:$A,[3]【2026年03月度_全社】RFM客層一覧表データ!E:E,"",0)</f>
        <v>104</v>
      </c>
      <c r="I3823" s="183">
        <f>_xlfn.XLOOKUP($A3823,[3]【2026年03月度_全社】RFM客層一覧表データ!$A:$A,[3]【2026年03月度_全社】RFM客層一覧表データ!F:F,"",0)</f>
        <v>69</v>
      </c>
      <c r="J3823" s="183">
        <v>305</v>
      </c>
      <c r="K3823" s="183">
        <v>108</v>
      </c>
      <c r="L3823" s="183">
        <v>109</v>
      </c>
      <c r="M3823" s="183">
        <v>49</v>
      </c>
      <c r="N3823" s="183">
        <v>286</v>
      </c>
      <c r="O3823" s="183">
        <v>106</v>
      </c>
      <c r="P3823" s="183">
        <v>109</v>
      </c>
      <c r="Q3823" s="183">
        <v>41</v>
      </c>
      <c r="R3823" s="183">
        <v>275</v>
      </c>
      <c r="S3823" s="183">
        <v>94</v>
      </c>
      <c r="T3823" s="183">
        <v>105</v>
      </c>
      <c r="U3823" s="183">
        <v>32</v>
      </c>
      <c r="V3823" s="183">
        <v>282</v>
      </c>
      <c r="W3823" s="183">
        <v>91</v>
      </c>
      <c r="X3823" s="183">
        <v>112</v>
      </c>
      <c r="Y3823" s="183">
        <v>25</v>
      </c>
    </row>
    <row r="3824" spans="1:25" x14ac:dyDescent="0.2">
      <c r="A3824" s="184">
        <v>12742198</v>
      </c>
      <c r="B3824" s="183" t="str">
        <f>[1]店マスタ!B3823</f>
        <v>株式会社　北村電気　緑丘店</v>
      </c>
      <c r="C3824" s="183">
        <v>2.5</v>
      </c>
      <c r="D3824" s="183">
        <v>1.5</v>
      </c>
      <c r="E3824" s="183">
        <f>_xlfn.XLOOKUP(A3824,[2]Sheet1!$R:$R,[2]Sheet1!$AB:$AB,"",0)</f>
        <v>1.5</v>
      </c>
      <c r="F3824" s="183" t="str">
        <f>_xlfn.XLOOKUP($A3824,[3]【2026年03月度_全社】RFM客層一覧表データ!$A:$A,[3]【2026年03月度_全社】RFM客層一覧表データ!C:C,"",0)</f>
        <v/>
      </c>
      <c r="G3824" s="183" t="str">
        <f>_xlfn.XLOOKUP($A3824,[3]【2026年03月度_全社】RFM客層一覧表データ!$A:$A,[3]【2026年03月度_全社】RFM客層一覧表データ!D:D,"",0)</f>
        <v/>
      </c>
      <c r="H3824" s="183" t="str">
        <f>_xlfn.XLOOKUP($A3824,[3]【2026年03月度_全社】RFM客層一覧表データ!$A:$A,[3]【2026年03月度_全社】RFM客層一覧表データ!E:E,"",0)</f>
        <v/>
      </c>
      <c r="I3824" s="183" t="str">
        <f>_xlfn.XLOOKUP($A3824,[3]【2026年03月度_全社】RFM客層一覧表データ!$A:$A,[3]【2026年03月度_全社】RFM客層一覧表データ!F:F,"",0)</f>
        <v/>
      </c>
      <c r="J3824" s="183">
        <v>0</v>
      </c>
      <c r="K3824" s="183">
        <v>0</v>
      </c>
      <c r="L3824" s="183">
        <v>0</v>
      </c>
      <c r="M3824" s="183">
        <v>0</v>
      </c>
      <c r="N3824" s="183">
        <v>0</v>
      </c>
      <c r="O3824" s="183">
        <v>0</v>
      </c>
      <c r="P3824" s="183">
        <v>0</v>
      </c>
      <c r="Q3824" s="183">
        <v>0</v>
      </c>
      <c r="R3824" s="183">
        <v>0</v>
      </c>
      <c r="S3824" s="183">
        <v>0</v>
      </c>
      <c r="T3824" s="183">
        <v>0</v>
      </c>
      <c r="U3824" s="183">
        <v>0</v>
      </c>
      <c r="V3824" s="183">
        <v>0</v>
      </c>
      <c r="W3824" s="183">
        <v>0</v>
      </c>
      <c r="X3824" s="183">
        <v>0</v>
      </c>
      <c r="Y3824" s="183">
        <v>0</v>
      </c>
    </row>
    <row r="3825" spans="1:25" x14ac:dyDescent="0.2">
      <c r="A3825" s="184">
        <v>12742207</v>
      </c>
      <c r="B3825" s="183" t="str">
        <f>[1]店マスタ!B3824</f>
        <v>パナショップ　おかまち</v>
      </c>
      <c r="C3825" s="183">
        <v>3</v>
      </c>
      <c r="D3825" s="183">
        <v>3</v>
      </c>
      <c r="E3825" s="183">
        <f>_xlfn.XLOOKUP(A3825,[2]Sheet1!$R:$R,[2]Sheet1!$AB:$AB,"",0)</f>
        <v>3</v>
      </c>
      <c r="F3825" s="183">
        <f>_xlfn.XLOOKUP($A3825,[3]【2026年03月度_全社】RFM客層一覧表データ!$A:$A,[3]【2026年03月度_全社】RFM客層一覧表データ!C:C,"",0)</f>
        <v>642</v>
      </c>
      <c r="G3825" s="183">
        <f>_xlfn.XLOOKUP($A3825,[3]【2026年03月度_全社】RFM客層一覧表データ!$A:$A,[3]【2026年03月度_全社】RFM客層一覧表データ!D:D,"",0)</f>
        <v>284</v>
      </c>
      <c r="H3825" s="183">
        <f>_xlfn.XLOOKUP($A3825,[3]【2026年03月度_全社】RFM客層一覧表データ!$A:$A,[3]【2026年03月度_全社】RFM客層一覧表データ!E:E,"",0)</f>
        <v>323</v>
      </c>
      <c r="I3825" s="183">
        <f>_xlfn.XLOOKUP($A3825,[3]【2026年03月度_全社】RFM客層一覧表データ!$A:$A,[3]【2026年03月度_全社】RFM客層一覧表データ!F:F,"",0)</f>
        <v>50</v>
      </c>
      <c r="J3825" s="183">
        <v>663</v>
      </c>
      <c r="K3825" s="183">
        <v>296</v>
      </c>
      <c r="L3825" s="183">
        <v>327</v>
      </c>
      <c r="M3825" s="183">
        <v>47</v>
      </c>
      <c r="N3825" s="183">
        <v>670</v>
      </c>
      <c r="O3825" s="183">
        <v>319</v>
      </c>
      <c r="P3825" s="183">
        <v>343</v>
      </c>
      <c r="Q3825" s="183">
        <v>62</v>
      </c>
      <c r="R3825" s="183">
        <v>669</v>
      </c>
      <c r="S3825" s="183">
        <v>304</v>
      </c>
      <c r="T3825" s="183">
        <v>345</v>
      </c>
      <c r="U3825" s="183">
        <v>55</v>
      </c>
      <c r="V3825" s="183">
        <v>670</v>
      </c>
      <c r="W3825" s="183">
        <v>303</v>
      </c>
      <c r="X3825" s="183">
        <v>348</v>
      </c>
      <c r="Y3825" s="183">
        <v>46</v>
      </c>
    </row>
    <row r="3826" spans="1:25" x14ac:dyDescent="0.2">
      <c r="A3826" s="184">
        <v>12742213</v>
      </c>
      <c r="B3826" s="183" t="str">
        <f>[1]店マスタ!B3825</f>
        <v>Ｆａｉｔｈ　ウエダ（株）</v>
      </c>
      <c r="C3826" s="183">
        <v>2</v>
      </c>
      <c r="D3826" s="183">
        <v>2</v>
      </c>
      <c r="E3826" s="183">
        <f>_xlfn.XLOOKUP(A3826,[2]Sheet1!$R:$R,[2]Sheet1!$AB:$AB,"",0)</f>
        <v>2</v>
      </c>
      <c r="F3826" s="183">
        <f>_xlfn.XLOOKUP($A3826,[3]【2026年03月度_全社】RFM客層一覧表データ!$A:$A,[3]【2026年03月度_全社】RFM客層一覧表データ!C:C,"",0)</f>
        <v>778</v>
      </c>
      <c r="G3826" s="183">
        <f>_xlfn.XLOOKUP($A3826,[3]【2026年03月度_全社】RFM客層一覧表データ!$A:$A,[3]【2026年03月度_全社】RFM客層一覧表データ!D:D,"",0)</f>
        <v>293</v>
      </c>
      <c r="H3826" s="183">
        <f>_xlfn.XLOOKUP($A3826,[3]【2026年03月度_全社】RFM客層一覧表データ!$A:$A,[3]【2026年03月度_全社】RFM客層一覧表データ!E:E,"",0)</f>
        <v>377</v>
      </c>
      <c r="I3826" s="183">
        <f>_xlfn.XLOOKUP($A3826,[3]【2026年03月度_全社】RFM客層一覧表データ!$A:$A,[3]【2026年03月度_全社】RFM客層一覧表データ!F:F,"",0)</f>
        <v>57</v>
      </c>
      <c r="J3826" s="183">
        <v>824</v>
      </c>
      <c r="K3826" s="183">
        <v>288</v>
      </c>
      <c r="L3826" s="183">
        <v>404</v>
      </c>
      <c r="M3826" s="183">
        <v>48</v>
      </c>
      <c r="N3826" s="183">
        <v>886</v>
      </c>
      <c r="O3826" s="183">
        <v>305</v>
      </c>
      <c r="P3826" s="183">
        <v>425</v>
      </c>
      <c r="Q3826" s="183">
        <v>48</v>
      </c>
      <c r="R3826" s="183">
        <v>967</v>
      </c>
      <c r="S3826" s="183">
        <v>332</v>
      </c>
      <c r="T3826" s="183">
        <v>456</v>
      </c>
      <c r="U3826" s="183">
        <v>47</v>
      </c>
      <c r="V3826" s="183">
        <v>1041</v>
      </c>
      <c r="W3826" s="183">
        <v>351</v>
      </c>
      <c r="X3826" s="183">
        <v>471</v>
      </c>
      <c r="Y3826" s="183">
        <v>43</v>
      </c>
    </row>
    <row r="3827" spans="1:25" x14ac:dyDescent="0.2">
      <c r="A3827" s="184">
        <v>12742240</v>
      </c>
      <c r="B3827" s="183" t="str">
        <f>[1]店マスタ!B3826</f>
        <v>住まいるでんき館　ハシクラ</v>
      </c>
      <c r="C3827" s="183">
        <v>2.5</v>
      </c>
      <c r="D3827" s="183">
        <v>2.5</v>
      </c>
      <c r="E3827" s="183">
        <f>_xlfn.XLOOKUP(A3827,[2]Sheet1!$R:$R,[2]Sheet1!$AB:$AB,"",0)</f>
        <v>2.5</v>
      </c>
      <c r="F3827" s="183">
        <f>_xlfn.XLOOKUP($A3827,[3]【2026年03月度_全社】RFM客層一覧表データ!$A:$A,[3]【2026年03月度_全社】RFM客層一覧表データ!C:C,"",0)</f>
        <v>571</v>
      </c>
      <c r="G3827" s="183">
        <f>_xlfn.XLOOKUP($A3827,[3]【2026年03月度_全社】RFM客層一覧表データ!$A:$A,[3]【2026年03月度_全社】RFM客層一覧表データ!D:D,"",0)</f>
        <v>192</v>
      </c>
      <c r="H3827" s="183">
        <f>_xlfn.XLOOKUP($A3827,[3]【2026年03月度_全社】RFM客層一覧表データ!$A:$A,[3]【2026年03月度_全社】RFM客層一覧表データ!E:E,"",0)</f>
        <v>281</v>
      </c>
      <c r="I3827" s="183">
        <f>_xlfn.XLOOKUP($A3827,[3]【2026年03月度_全社】RFM客層一覧表データ!$A:$A,[3]【2026年03月度_全社】RFM客層一覧表データ!F:F,"",0)</f>
        <v>16</v>
      </c>
      <c r="J3827" s="183">
        <v>633</v>
      </c>
      <c r="K3827" s="183">
        <v>251</v>
      </c>
      <c r="L3827" s="183">
        <v>308</v>
      </c>
      <c r="M3827" s="183">
        <v>33</v>
      </c>
      <c r="N3827" s="183">
        <v>680</v>
      </c>
      <c r="O3827" s="183">
        <v>275</v>
      </c>
      <c r="P3827" s="183">
        <v>317</v>
      </c>
      <c r="Q3827" s="183">
        <v>25</v>
      </c>
      <c r="R3827" s="183">
        <v>717</v>
      </c>
      <c r="S3827" s="183">
        <v>315</v>
      </c>
      <c r="T3827" s="183">
        <v>340</v>
      </c>
      <c r="U3827" s="183">
        <v>49</v>
      </c>
      <c r="V3827" s="183">
        <v>709</v>
      </c>
      <c r="W3827" s="183">
        <v>333</v>
      </c>
      <c r="X3827" s="183">
        <v>348</v>
      </c>
      <c r="Y3827" s="183">
        <v>51</v>
      </c>
    </row>
    <row r="3828" spans="1:25" x14ac:dyDescent="0.2">
      <c r="A3828" s="184">
        <v>12742246</v>
      </c>
      <c r="B3828" s="183" t="str">
        <f>[1]店マスタ!B3827</f>
        <v>有限会社　川上設備工事</v>
      </c>
      <c r="C3828" s="183">
        <v>1</v>
      </c>
      <c r="D3828" s="183">
        <v>0</v>
      </c>
      <c r="E3828" s="183" t="str">
        <f>_xlfn.XLOOKUP(A3828,[2]Sheet1!$R:$R,[2]Sheet1!$AB:$AB,"",0)</f>
        <v/>
      </c>
      <c r="F3828" s="183" t="str">
        <f>_xlfn.XLOOKUP($A3828,[3]【2026年03月度_全社】RFM客層一覧表データ!$A:$A,[3]【2026年03月度_全社】RFM客層一覧表データ!C:C,"",0)</f>
        <v/>
      </c>
      <c r="G3828" s="183" t="str">
        <f>_xlfn.XLOOKUP($A3828,[3]【2026年03月度_全社】RFM客層一覧表データ!$A:$A,[3]【2026年03月度_全社】RFM客層一覧表データ!D:D,"",0)</f>
        <v/>
      </c>
      <c r="H3828" s="183" t="str">
        <f>_xlfn.XLOOKUP($A3828,[3]【2026年03月度_全社】RFM客層一覧表データ!$A:$A,[3]【2026年03月度_全社】RFM客層一覧表データ!E:E,"",0)</f>
        <v/>
      </c>
      <c r="I3828" s="183" t="str">
        <f>_xlfn.XLOOKUP($A3828,[3]【2026年03月度_全社】RFM客層一覧表データ!$A:$A,[3]【2026年03月度_全社】RFM客層一覧表データ!F:F,"",0)</f>
        <v/>
      </c>
      <c r="J3828" s="183">
        <v>0</v>
      </c>
      <c r="K3828" s="183">
        <v>0</v>
      </c>
      <c r="L3828" s="183">
        <v>0</v>
      </c>
      <c r="M3828" s="183">
        <v>0</v>
      </c>
      <c r="N3828" s="183">
        <v>0</v>
      </c>
      <c r="O3828" s="183">
        <v>0</v>
      </c>
      <c r="P3828" s="183">
        <v>0</v>
      </c>
      <c r="Q3828" s="183">
        <v>0</v>
      </c>
      <c r="R3828" s="183">
        <v>0</v>
      </c>
      <c r="S3828" s="183">
        <v>0</v>
      </c>
      <c r="T3828" s="183">
        <v>0</v>
      </c>
      <c r="U3828" s="183">
        <v>0</v>
      </c>
      <c r="V3828" s="183">
        <v>0</v>
      </c>
      <c r="W3828" s="183">
        <v>0</v>
      </c>
      <c r="X3828" s="183">
        <v>0</v>
      </c>
      <c r="Y3828" s="183">
        <v>0</v>
      </c>
    </row>
    <row r="3829" spans="1:25" x14ac:dyDescent="0.2">
      <c r="A3829" s="184">
        <v>12742248</v>
      </c>
      <c r="B3829" s="183" t="str">
        <f>[1]店マスタ!B3828</f>
        <v>サカイデンキ</v>
      </c>
      <c r="C3829" s="183">
        <v>1.5</v>
      </c>
      <c r="D3829" s="183">
        <v>1.5</v>
      </c>
      <c r="E3829" s="183">
        <f>_xlfn.XLOOKUP(A3829,[2]Sheet1!$R:$R,[2]Sheet1!$AB:$AB,"",0)</f>
        <v>1.5</v>
      </c>
      <c r="F3829" s="183">
        <f>_xlfn.XLOOKUP($A3829,[3]【2026年03月度_全社】RFM客層一覧表データ!$A:$A,[3]【2026年03月度_全社】RFM客層一覧表データ!C:C,"",0)</f>
        <v>500</v>
      </c>
      <c r="G3829" s="183">
        <f>_xlfn.XLOOKUP($A3829,[3]【2026年03月度_全社】RFM客層一覧表データ!$A:$A,[3]【2026年03月度_全社】RFM客層一覧表データ!D:D,"",0)</f>
        <v>190</v>
      </c>
      <c r="H3829" s="183">
        <f>_xlfn.XLOOKUP($A3829,[3]【2026年03月度_全社】RFM客層一覧表データ!$A:$A,[3]【2026年03月度_全社】RFM客層一覧表データ!E:E,"",0)</f>
        <v>185</v>
      </c>
      <c r="I3829" s="183">
        <f>_xlfn.XLOOKUP($A3829,[3]【2026年03月度_全社】RFM客層一覧表データ!$A:$A,[3]【2026年03月度_全社】RFM客層一覧表データ!F:F,"",0)</f>
        <v>35</v>
      </c>
      <c r="J3829" s="183">
        <v>524</v>
      </c>
      <c r="K3829" s="183">
        <v>195</v>
      </c>
      <c r="L3829" s="183">
        <v>185</v>
      </c>
      <c r="M3829" s="183">
        <v>46</v>
      </c>
      <c r="N3829" s="183">
        <v>518</v>
      </c>
      <c r="O3829" s="183">
        <v>214</v>
      </c>
      <c r="P3829" s="183">
        <v>192</v>
      </c>
      <c r="Q3829" s="183">
        <v>49</v>
      </c>
      <c r="R3829" s="183">
        <v>510</v>
      </c>
      <c r="S3829" s="183">
        <v>192</v>
      </c>
      <c r="T3829" s="183">
        <v>189</v>
      </c>
      <c r="U3829" s="183">
        <v>35</v>
      </c>
      <c r="V3829" s="183">
        <v>521</v>
      </c>
      <c r="W3829" s="183">
        <v>212</v>
      </c>
      <c r="X3829" s="183">
        <v>192</v>
      </c>
      <c r="Y3829" s="183">
        <v>48</v>
      </c>
    </row>
    <row r="3830" spans="1:25" x14ac:dyDescent="0.2">
      <c r="A3830" s="184">
        <v>12743012</v>
      </c>
      <c r="B3830" s="183" t="str">
        <f>[1]店マスタ!B3829</f>
        <v>株式会社　イイダデンキ</v>
      </c>
      <c r="C3830" s="183">
        <v>2.5</v>
      </c>
      <c r="D3830" s="183">
        <v>2.5</v>
      </c>
      <c r="E3830" s="183" t="str">
        <f>_xlfn.XLOOKUP(A3830,[2]Sheet1!$R:$R,[2]Sheet1!$AB:$AB,"",0)</f>
        <v/>
      </c>
      <c r="F3830" s="183" t="str">
        <f>_xlfn.XLOOKUP($A3830,[3]【2026年03月度_全社】RFM客層一覧表データ!$A:$A,[3]【2026年03月度_全社】RFM客層一覧表データ!C:C,"",0)</f>
        <v/>
      </c>
      <c r="G3830" s="183" t="str">
        <f>_xlfn.XLOOKUP($A3830,[3]【2026年03月度_全社】RFM客層一覧表データ!$A:$A,[3]【2026年03月度_全社】RFM客層一覧表データ!D:D,"",0)</f>
        <v/>
      </c>
      <c r="H3830" s="183" t="str">
        <f>_xlfn.XLOOKUP($A3830,[3]【2026年03月度_全社】RFM客層一覧表データ!$A:$A,[3]【2026年03月度_全社】RFM客層一覧表データ!E:E,"",0)</f>
        <v/>
      </c>
      <c r="I3830" s="183" t="str">
        <f>_xlfn.XLOOKUP($A3830,[3]【2026年03月度_全社】RFM客層一覧表データ!$A:$A,[3]【2026年03月度_全社】RFM客層一覧表データ!F:F,"",0)</f>
        <v/>
      </c>
      <c r="J3830" s="183">
        <v>0</v>
      </c>
      <c r="K3830" s="183">
        <v>0</v>
      </c>
      <c r="L3830" s="183">
        <v>0</v>
      </c>
      <c r="M3830" s="183">
        <v>0</v>
      </c>
      <c r="N3830" s="183">
        <v>0</v>
      </c>
      <c r="O3830" s="183">
        <v>0</v>
      </c>
      <c r="P3830" s="183">
        <v>0</v>
      </c>
      <c r="Q3830" s="183">
        <v>0</v>
      </c>
      <c r="R3830" s="183">
        <v>0</v>
      </c>
      <c r="S3830" s="183">
        <v>0</v>
      </c>
      <c r="T3830" s="183">
        <v>0</v>
      </c>
      <c r="U3830" s="183">
        <v>0</v>
      </c>
      <c r="V3830" s="183">
        <v>0</v>
      </c>
      <c r="W3830" s="183">
        <v>0</v>
      </c>
      <c r="X3830" s="183">
        <v>0</v>
      </c>
      <c r="Y3830" s="183">
        <v>0</v>
      </c>
    </row>
    <row r="3831" spans="1:25" x14ac:dyDescent="0.2">
      <c r="A3831" s="184">
        <v>12743029</v>
      </c>
      <c r="B3831" s="183" t="str">
        <f>[1]店マスタ!B3830</f>
        <v>アミューズモリデン　株式会社</v>
      </c>
      <c r="C3831" s="183">
        <v>7.5</v>
      </c>
      <c r="D3831" s="183">
        <v>7.5</v>
      </c>
      <c r="E3831" s="183">
        <f>_xlfn.XLOOKUP(A3831,[2]Sheet1!$R:$R,[2]Sheet1!$AB:$AB,"",0)</f>
        <v>7.5</v>
      </c>
      <c r="F3831" s="183">
        <f>_xlfn.XLOOKUP($A3831,[3]【2026年03月度_全社】RFM客層一覧表データ!$A:$A,[3]【2026年03月度_全社】RFM客層一覧表データ!C:C,"",0)</f>
        <v>1592</v>
      </c>
      <c r="G3831" s="183">
        <f>_xlfn.XLOOKUP($A3831,[3]【2026年03月度_全社】RFM客層一覧表データ!$A:$A,[3]【2026年03月度_全社】RFM客層一覧表データ!D:D,"",0)</f>
        <v>768</v>
      </c>
      <c r="H3831" s="183">
        <f>_xlfn.XLOOKUP($A3831,[3]【2026年03月度_全社】RFM客層一覧表データ!$A:$A,[3]【2026年03月度_全社】RFM客層一覧表データ!E:E,"",0)</f>
        <v>707</v>
      </c>
      <c r="I3831" s="183">
        <f>_xlfn.XLOOKUP($A3831,[3]【2026年03月度_全社】RFM客層一覧表データ!$A:$A,[3]【2026年03月度_全社】RFM客層一覧表データ!F:F,"",0)</f>
        <v>139</v>
      </c>
      <c r="J3831" s="183">
        <v>1557</v>
      </c>
      <c r="K3831" s="183">
        <v>788</v>
      </c>
      <c r="L3831" s="183">
        <v>690</v>
      </c>
      <c r="M3831" s="183">
        <v>147</v>
      </c>
      <c r="N3831" s="183">
        <v>1504</v>
      </c>
      <c r="O3831" s="183">
        <v>718</v>
      </c>
      <c r="P3831" s="183">
        <v>679</v>
      </c>
      <c r="Q3831" s="183">
        <v>128</v>
      </c>
      <c r="R3831" s="183">
        <v>1489</v>
      </c>
      <c r="S3831" s="183">
        <v>739</v>
      </c>
      <c r="T3831" s="183">
        <v>691</v>
      </c>
      <c r="U3831" s="183">
        <v>97</v>
      </c>
      <c r="V3831" s="183">
        <v>1519</v>
      </c>
      <c r="W3831" s="183">
        <v>752</v>
      </c>
      <c r="X3831" s="183">
        <v>697</v>
      </c>
      <c r="Y3831" s="183">
        <v>135</v>
      </c>
    </row>
    <row r="3832" spans="1:25" x14ac:dyDescent="0.2">
      <c r="A3832" s="184">
        <v>12743053</v>
      </c>
      <c r="B3832" s="183" t="str">
        <f>[1]店マスタ!B3831</f>
        <v>東峰電機　株式会社</v>
      </c>
      <c r="C3832" s="183">
        <v>3.5</v>
      </c>
      <c r="D3832" s="183">
        <v>3.5</v>
      </c>
      <c r="E3832" s="183">
        <f>_xlfn.XLOOKUP(A3832,[2]Sheet1!$R:$R,[2]Sheet1!$AB:$AB,"",0)</f>
        <v>3.5</v>
      </c>
      <c r="F3832" s="183">
        <f>_xlfn.XLOOKUP($A3832,[3]【2026年03月度_全社】RFM客層一覧表データ!$A:$A,[3]【2026年03月度_全社】RFM客層一覧表データ!C:C,"",0)</f>
        <v>606</v>
      </c>
      <c r="G3832" s="183">
        <f>_xlfn.XLOOKUP($A3832,[3]【2026年03月度_全社】RFM客層一覧表データ!$A:$A,[3]【2026年03月度_全社】RFM客層一覧表データ!D:D,"",0)</f>
        <v>244</v>
      </c>
      <c r="H3832" s="183">
        <f>_xlfn.XLOOKUP($A3832,[3]【2026年03月度_全社】RFM客層一覧表データ!$A:$A,[3]【2026年03月度_全社】RFM客層一覧表データ!E:E,"",0)</f>
        <v>362</v>
      </c>
      <c r="I3832" s="183">
        <f>_xlfn.XLOOKUP($A3832,[3]【2026年03月度_全社】RFM客層一覧表データ!$A:$A,[3]【2026年03月度_全社】RFM客層一覧表データ!F:F,"",0)</f>
        <v>26</v>
      </c>
      <c r="J3832" s="183">
        <v>739</v>
      </c>
      <c r="K3832" s="183">
        <v>299</v>
      </c>
      <c r="L3832" s="183">
        <v>419</v>
      </c>
      <c r="M3832" s="183">
        <v>29</v>
      </c>
      <c r="N3832" s="183">
        <v>771</v>
      </c>
      <c r="O3832" s="183">
        <v>338</v>
      </c>
      <c r="P3832" s="183">
        <v>433</v>
      </c>
      <c r="Q3832" s="183">
        <v>24</v>
      </c>
      <c r="R3832" s="183">
        <v>850</v>
      </c>
      <c r="S3832" s="183">
        <v>408</v>
      </c>
      <c r="T3832" s="183">
        <v>448</v>
      </c>
      <c r="U3832" s="183">
        <v>64</v>
      </c>
      <c r="V3832" s="183">
        <v>818</v>
      </c>
      <c r="W3832" s="183">
        <v>358</v>
      </c>
      <c r="X3832" s="183">
        <v>445</v>
      </c>
      <c r="Y3832" s="183">
        <v>49</v>
      </c>
    </row>
    <row r="3833" spans="1:25" x14ac:dyDescent="0.2">
      <c r="A3833" s="184">
        <v>12743064</v>
      </c>
      <c r="B3833" s="183" t="str">
        <f>[1]店マスタ!B3832</f>
        <v>アヴェニュー　あさひ</v>
      </c>
      <c r="C3833" s="183">
        <v>2</v>
      </c>
      <c r="D3833" s="183">
        <v>2</v>
      </c>
      <c r="E3833" s="183">
        <f>_xlfn.XLOOKUP(A3833,[2]Sheet1!$R:$R,[2]Sheet1!$AB:$AB,"",0)</f>
        <v>2</v>
      </c>
      <c r="F3833" s="183">
        <f>_xlfn.XLOOKUP($A3833,[3]【2026年03月度_全社】RFM客層一覧表データ!$A:$A,[3]【2026年03月度_全社】RFM客層一覧表データ!C:C,"",0)</f>
        <v>808</v>
      </c>
      <c r="G3833" s="183">
        <f>_xlfn.XLOOKUP($A3833,[3]【2026年03月度_全社】RFM客層一覧表データ!$A:$A,[3]【2026年03月度_全社】RFM客層一覧表データ!D:D,"",0)</f>
        <v>282</v>
      </c>
      <c r="H3833" s="183">
        <f>_xlfn.XLOOKUP($A3833,[3]【2026年03月度_全社】RFM客層一覧表データ!$A:$A,[3]【2026年03月度_全社】RFM客層一覧表データ!E:E,"",0)</f>
        <v>268</v>
      </c>
      <c r="I3833" s="183">
        <f>_xlfn.XLOOKUP($A3833,[3]【2026年03月度_全社】RFM客層一覧表データ!$A:$A,[3]【2026年03月度_全社】RFM客層一覧表データ!F:F,"",0)</f>
        <v>49</v>
      </c>
      <c r="J3833" s="183">
        <v>844</v>
      </c>
      <c r="K3833" s="183">
        <v>301</v>
      </c>
      <c r="L3833" s="183">
        <v>269</v>
      </c>
      <c r="M3833" s="183">
        <v>61</v>
      </c>
      <c r="N3833" s="183">
        <v>857</v>
      </c>
      <c r="O3833" s="183">
        <v>294</v>
      </c>
      <c r="P3833" s="183">
        <v>274</v>
      </c>
      <c r="Q3833" s="183">
        <v>64</v>
      </c>
      <c r="R3833" s="183">
        <v>904</v>
      </c>
      <c r="S3833" s="183">
        <v>354</v>
      </c>
      <c r="T3833" s="183">
        <v>280</v>
      </c>
      <c r="U3833" s="183">
        <v>68</v>
      </c>
      <c r="V3833" s="183">
        <v>932</v>
      </c>
      <c r="W3833" s="183">
        <v>378</v>
      </c>
      <c r="X3833" s="183">
        <v>284</v>
      </c>
      <c r="Y3833" s="183">
        <v>91</v>
      </c>
    </row>
    <row r="3834" spans="1:25" x14ac:dyDescent="0.2">
      <c r="A3834" s="184">
        <v>12743081</v>
      </c>
      <c r="B3834" s="183" t="str">
        <f>[1]店マスタ!B3833</f>
        <v>東峰電機（株）　駅前店</v>
      </c>
      <c r="C3834" s="183">
        <v>1.5</v>
      </c>
      <c r="D3834" s="183">
        <v>0</v>
      </c>
      <c r="E3834" s="183" t="str">
        <f>_xlfn.XLOOKUP(A3834,[2]Sheet1!$R:$R,[2]Sheet1!$AB:$AB,"",0)</f>
        <v/>
      </c>
      <c r="F3834" s="183" t="str">
        <f>_xlfn.XLOOKUP($A3834,[3]【2026年03月度_全社】RFM客層一覧表データ!$A:$A,[3]【2026年03月度_全社】RFM客層一覧表データ!C:C,"",0)</f>
        <v/>
      </c>
      <c r="G3834" s="183" t="str">
        <f>_xlfn.XLOOKUP($A3834,[3]【2026年03月度_全社】RFM客層一覧表データ!$A:$A,[3]【2026年03月度_全社】RFM客層一覧表データ!D:D,"",0)</f>
        <v/>
      </c>
      <c r="H3834" s="183" t="str">
        <f>_xlfn.XLOOKUP($A3834,[3]【2026年03月度_全社】RFM客層一覧表データ!$A:$A,[3]【2026年03月度_全社】RFM客層一覧表データ!E:E,"",0)</f>
        <v/>
      </c>
      <c r="I3834" s="183" t="str">
        <f>_xlfn.XLOOKUP($A3834,[3]【2026年03月度_全社】RFM客層一覧表データ!$A:$A,[3]【2026年03月度_全社】RFM客層一覧表データ!F:F,"",0)</f>
        <v/>
      </c>
      <c r="J3834" s="183">
        <v>0</v>
      </c>
      <c r="K3834" s="183">
        <v>0</v>
      </c>
      <c r="L3834" s="183">
        <v>0</v>
      </c>
      <c r="M3834" s="183">
        <v>0</v>
      </c>
      <c r="N3834" s="183">
        <v>0</v>
      </c>
      <c r="O3834" s="183">
        <v>0</v>
      </c>
      <c r="P3834" s="183">
        <v>0</v>
      </c>
      <c r="Q3834" s="183">
        <v>0</v>
      </c>
      <c r="R3834" s="183">
        <v>0</v>
      </c>
      <c r="S3834" s="183">
        <v>0</v>
      </c>
      <c r="T3834" s="183">
        <v>0</v>
      </c>
      <c r="U3834" s="183">
        <v>0</v>
      </c>
      <c r="V3834" s="183">
        <v>0</v>
      </c>
      <c r="W3834" s="183">
        <v>0</v>
      </c>
      <c r="X3834" s="183">
        <v>0</v>
      </c>
      <c r="Y3834" s="183">
        <v>0</v>
      </c>
    </row>
    <row r="3835" spans="1:25" x14ac:dyDescent="0.2">
      <c r="A3835" s="184">
        <v>12743088</v>
      </c>
      <c r="B3835" s="183" t="str">
        <f>[1]店マスタ!B3834</f>
        <v>株式会社　オオミデンキ</v>
      </c>
      <c r="C3835" s="183">
        <v>2.5</v>
      </c>
      <c r="D3835" s="183">
        <v>2.5</v>
      </c>
      <c r="E3835" s="183" t="str">
        <f>_xlfn.XLOOKUP(A3835,[2]Sheet1!$R:$R,[2]Sheet1!$AB:$AB,"",0)</f>
        <v/>
      </c>
      <c r="F3835" s="183">
        <f>_xlfn.XLOOKUP($A3835,[3]【2026年03月度_全社】RFM客層一覧表データ!$A:$A,[3]【2026年03月度_全社】RFM客層一覧表データ!C:C,"",0)</f>
        <v>603</v>
      </c>
      <c r="G3835" s="183">
        <f>_xlfn.XLOOKUP($A3835,[3]【2026年03月度_全社】RFM客層一覧表データ!$A:$A,[3]【2026年03月度_全社】RFM客層一覧表データ!D:D,"",0)</f>
        <v>167</v>
      </c>
      <c r="H3835" s="183">
        <f>_xlfn.XLOOKUP($A3835,[3]【2026年03月度_全社】RFM客層一覧表データ!$A:$A,[3]【2026年03月度_全社】RFM客層一覧表データ!E:E,"",0)</f>
        <v>168</v>
      </c>
      <c r="I3835" s="183">
        <f>_xlfn.XLOOKUP($A3835,[3]【2026年03月度_全社】RFM客層一覧表データ!$A:$A,[3]【2026年03月度_全社】RFM客層一覧表データ!F:F,"",0)</f>
        <v>48</v>
      </c>
      <c r="J3835" s="183">
        <v>595</v>
      </c>
      <c r="K3835" s="183">
        <v>172</v>
      </c>
      <c r="L3835" s="183">
        <v>160</v>
      </c>
      <c r="M3835" s="183">
        <v>49</v>
      </c>
      <c r="N3835" s="183">
        <v>600</v>
      </c>
      <c r="O3835" s="183">
        <v>239</v>
      </c>
      <c r="P3835" s="183">
        <v>143</v>
      </c>
      <c r="Q3835" s="183">
        <v>84</v>
      </c>
      <c r="R3835" s="183">
        <v>557</v>
      </c>
      <c r="S3835" s="183">
        <v>247</v>
      </c>
      <c r="T3835" s="183">
        <v>120</v>
      </c>
      <c r="U3835" s="183">
        <v>110</v>
      </c>
      <c r="V3835" s="183">
        <v>447</v>
      </c>
      <c r="W3835" s="183">
        <v>218</v>
      </c>
      <c r="X3835" s="183">
        <v>84</v>
      </c>
      <c r="Y3835" s="183">
        <v>90</v>
      </c>
    </row>
    <row r="3836" spans="1:25" x14ac:dyDescent="0.2">
      <c r="A3836" s="184">
        <v>12743111</v>
      </c>
      <c r="B3836" s="183" t="str">
        <f>[1]店マスタ!B3835</f>
        <v>株式会社　ジョイスヒサトミ</v>
      </c>
      <c r="C3836" s="183">
        <v>2</v>
      </c>
      <c r="D3836" s="183">
        <v>2</v>
      </c>
      <c r="E3836" s="183">
        <f>_xlfn.XLOOKUP(A3836,[2]Sheet1!$R:$R,[2]Sheet1!$AB:$AB,"",0)</f>
        <v>2</v>
      </c>
      <c r="F3836" s="183">
        <f>_xlfn.XLOOKUP($A3836,[3]【2026年03月度_全社】RFM客層一覧表データ!$A:$A,[3]【2026年03月度_全社】RFM客層一覧表データ!C:C,"",0)</f>
        <v>232</v>
      </c>
      <c r="G3836" s="183">
        <f>_xlfn.XLOOKUP($A3836,[3]【2026年03月度_全社】RFM客層一覧表データ!$A:$A,[3]【2026年03月度_全社】RFM客層一覧表データ!D:D,"",0)</f>
        <v>79</v>
      </c>
      <c r="H3836" s="183">
        <f>_xlfn.XLOOKUP($A3836,[3]【2026年03月度_全社】RFM客層一覧表データ!$A:$A,[3]【2026年03月度_全社】RFM客層一覧表データ!E:E,"",0)</f>
        <v>130</v>
      </c>
      <c r="I3836" s="183">
        <f>_xlfn.XLOOKUP($A3836,[3]【2026年03月度_全社】RFM客層一覧表データ!$A:$A,[3]【2026年03月度_全社】RFM客層一覧表データ!F:F,"",0)</f>
        <v>8</v>
      </c>
      <c r="J3836" s="183">
        <v>260</v>
      </c>
      <c r="K3836" s="183">
        <v>104</v>
      </c>
      <c r="L3836" s="183">
        <v>146</v>
      </c>
      <c r="M3836" s="183">
        <v>14</v>
      </c>
      <c r="N3836" s="183">
        <v>276</v>
      </c>
      <c r="O3836" s="183">
        <v>114</v>
      </c>
      <c r="P3836" s="183">
        <v>151</v>
      </c>
      <c r="Q3836" s="183">
        <v>13</v>
      </c>
      <c r="R3836" s="183">
        <v>292</v>
      </c>
      <c r="S3836" s="183">
        <v>174</v>
      </c>
      <c r="T3836" s="183">
        <v>168</v>
      </c>
      <c r="U3836" s="183">
        <v>20</v>
      </c>
      <c r="V3836" s="183">
        <v>292</v>
      </c>
      <c r="W3836" s="183">
        <v>170</v>
      </c>
      <c r="X3836" s="183">
        <v>174</v>
      </c>
      <c r="Y3836" s="183">
        <v>14</v>
      </c>
    </row>
    <row r="3837" spans="1:25" x14ac:dyDescent="0.2">
      <c r="A3837" s="184">
        <v>12743152</v>
      </c>
      <c r="B3837" s="183" t="str">
        <f>[1]店マスタ!B3836</f>
        <v>コナカムセン</v>
      </c>
      <c r="C3837" s="183">
        <v>1.5</v>
      </c>
      <c r="D3837" s="183">
        <v>1.5</v>
      </c>
      <c r="E3837" s="183" t="str">
        <f>_xlfn.XLOOKUP(A3837,[2]Sheet1!$R:$R,[2]Sheet1!$AB:$AB,"",0)</f>
        <v/>
      </c>
      <c r="F3837" s="183" t="str">
        <f>_xlfn.XLOOKUP($A3837,[3]【2026年03月度_全社】RFM客層一覧表データ!$A:$A,[3]【2026年03月度_全社】RFM客層一覧表データ!C:C,"",0)</f>
        <v/>
      </c>
      <c r="G3837" s="183" t="str">
        <f>_xlfn.XLOOKUP($A3837,[3]【2026年03月度_全社】RFM客層一覧表データ!$A:$A,[3]【2026年03月度_全社】RFM客層一覧表データ!D:D,"",0)</f>
        <v/>
      </c>
      <c r="H3837" s="183" t="str">
        <f>_xlfn.XLOOKUP($A3837,[3]【2026年03月度_全社】RFM客層一覧表データ!$A:$A,[3]【2026年03月度_全社】RFM客層一覧表データ!E:E,"",0)</f>
        <v/>
      </c>
      <c r="I3837" s="183" t="str">
        <f>_xlfn.XLOOKUP($A3837,[3]【2026年03月度_全社】RFM客層一覧表データ!$A:$A,[3]【2026年03月度_全社】RFM客層一覧表データ!F:F,"",0)</f>
        <v/>
      </c>
      <c r="J3837" s="183">
        <v>0</v>
      </c>
      <c r="K3837" s="183">
        <v>0</v>
      </c>
      <c r="L3837" s="183">
        <v>0</v>
      </c>
      <c r="M3837" s="183">
        <v>0</v>
      </c>
      <c r="N3837" s="183">
        <v>0</v>
      </c>
      <c r="O3837" s="183">
        <v>0</v>
      </c>
      <c r="P3837" s="183">
        <v>0</v>
      </c>
      <c r="Q3837" s="183">
        <v>0</v>
      </c>
      <c r="R3837" s="183">
        <v>0</v>
      </c>
      <c r="S3837" s="183">
        <v>0</v>
      </c>
      <c r="T3837" s="183">
        <v>0</v>
      </c>
      <c r="U3837" s="183">
        <v>0</v>
      </c>
      <c r="V3837" s="183">
        <v>0</v>
      </c>
      <c r="W3837" s="183">
        <v>0</v>
      </c>
      <c r="X3837" s="183">
        <v>0</v>
      </c>
      <c r="Y3837" s="183">
        <v>0</v>
      </c>
    </row>
    <row r="3838" spans="1:25" x14ac:dyDescent="0.2">
      <c r="A3838" s="184">
        <v>12743174</v>
      </c>
      <c r="B3838" s="183" t="str">
        <f>[1]店マスタ!B3837</f>
        <v>株式会社　正電</v>
      </c>
      <c r="C3838" s="183">
        <v>2</v>
      </c>
      <c r="D3838" s="183">
        <v>2</v>
      </c>
      <c r="E3838" s="183">
        <f>_xlfn.XLOOKUP(A3838,[2]Sheet1!$R:$R,[2]Sheet1!$AB:$AB,"",0)</f>
        <v>2</v>
      </c>
      <c r="F3838" s="183">
        <f>_xlfn.XLOOKUP($A3838,[3]【2026年03月度_全社】RFM客層一覧表データ!$A:$A,[3]【2026年03月度_全社】RFM客層一覧表データ!C:C,"",0)</f>
        <v>19</v>
      </c>
      <c r="G3838" s="183">
        <f>_xlfn.XLOOKUP($A3838,[3]【2026年03月度_全社】RFM客層一覧表データ!$A:$A,[3]【2026年03月度_全社】RFM客層一覧表データ!D:D,"",0)</f>
        <v>0</v>
      </c>
      <c r="H3838" s="183">
        <f>_xlfn.XLOOKUP($A3838,[3]【2026年03月度_全社】RFM客層一覧表データ!$A:$A,[3]【2026年03月度_全社】RFM客層一覧表データ!E:E,"",0)</f>
        <v>9</v>
      </c>
      <c r="I3838" s="183">
        <f>_xlfn.XLOOKUP($A3838,[3]【2026年03月度_全社】RFM客層一覧表データ!$A:$A,[3]【2026年03月度_全社】RFM客層一覧表データ!F:F,"",0)</f>
        <v>0</v>
      </c>
      <c r="J3838" s="183">
        <v>21</v>
      </c>
      <c r="K3838" s="183">
        <v>0</v>
      </c>
      <c r="L3838" s="183">
        <v>13</v>
      </c>
      <c r="M3838" s="183">
        <v>0</v>
      </c>
      <c r="N3838" s="183">
        <v>110</v>
      </c>
      <c r="O3838" s="183">
        <v>11</v>
      </c>
      <c r="P3838" s="183">
        <v>16</v>
      </c>
      <c r="Q3838" s="183">
        <v>0</v>
      </c>
      <c r="R3838" s="183">
        <v>173</v>
      </c>
      <c r="S3838" s="183">
        <v>0</v>
      </c>
      <c r="T3838" s="183">
        <v>70</v>
      </c>
      <c r="U3838" s="183">
        <v>0</v>
      </c>
      <c r="V3838" s="183">
        <v>240</v>
      </c>
      <c r="W3838" s="183">
        <v>2</v>
      </c>
      <c r="X3838" s="183">
        <v>119</v>
      </c>
      <c r="Y3838" s="183">
        <v>0</v>
      </c>
    </row>
    <row r="3839" spans="1:25" x14ac:dyDescent="0.2">
      <c r="A3839" s="184">
        <v>12743194</v>
      </c>
      <c r="B3839" s="183" t="str">
        <f>[1]店マスタ!B3838</f>
        <v>おおにしでんき</v>
      </c>
      <c r="C3839" s="183">
        <v>1.5</v>
      </c>
      <c r="D3839" s="183">
        <v>1.5</v>
      </c>
      <c r="E3839" s="183" t="str">
        <f>_xlfn.XLOOKUP(A3839,[2]Sheet1!$R:$R,[2]Sheet1!$AB:$AB,"",0)</f>
        <v/>
      </c>
      <c r="F3839" s="183" t="str">
        <f>_xlfn.XLOOKUP($A3839,[3]【2026年03月度_全社】RFM客層一覧表データ!$A:$A,[3]【2026年03月度_全社】RFM客層一覧表データ!C:C,"",0)</f>
        <v/>
      </c>
      <c r="G3839" s="183" t="str">
        <f>_xlfn.XLOOKUP($A3839,[3]【2026年03月度_全社】RFM客層一覧表データ!$A:$A,[3]【2026年03月度_全社】RFM客層一覧表データ!D:D,"",0)</f>
        <v/>
      </c>
      <c r="H3839" s="183" t="str">
        <f>_xlfn.XLOOKUP($A3839,[3]【2026年03月度_全社】RFM客層一覧表データ!$A:$A,[3]【2026年03月度_全社】RFM客層一覧表データ!E:E,"",0)</f>
        <v/>
      </c>
      <c r="I3839" s="183" t="str">
        <f>_xlfn.XLOOKUP($A3839,[3]【2026年03月度_全社】RFM客層一覧表データ!$A:$A,[3]【2026年03月度_全社】RFM客層一覧表データ!F:F,"",0)</f>
        <v/>
      </c>
      <c r="J3839" s="183">
        <v>0</v>
      </c>
      <c r="K3839" s="183">
        <v>0</v>
      </c>
      <c r="L3839" s="183">
        <v>0</v>
      </c>
      <c r="M3839" s="183">
        <v>0</v>
      </c>
      <c r="N3839" s="183">
        <v>0</v>
      </c>
      <c r="O3839" s="183">
        <v>0</v>
      </c>
      <c r="P3839" s="183">
        <v>0</v>
      </c>
      <c r="Q3839" s="183">
        <v>0</v>
      </c>
      <c r="R3839" s="183">
        <v>0</v>
      </c>
      <c r="S3839" s="183">
        <v>0</v>
      </c>
      <c r="T3839" s="183">
        <v>0</v>
      </c>
      <c r="U3839" s="183">
        <v>0</v>
      </c>
      <c r="V3839" s="183">
        <v>0</v>
      </c>
      <c r="W3839" s="183">
        <v>0</v>
      </c>
      <c r="X3839" s="183">
        <v>0</v>
      </c>
      <c r="Y3839" s="183">
        <v>0</v>
      </c>
    </row>
    <row r="3840" spans="1:25" x14ac:dyDescent="0.2">
      <c r="A3840" s="184">
        <v>12743203</v>
      </c>
      <c r="B3840" s="183" t="str">
        <f>[1]店マスタ!B3839</f>
        <v>株式会社　枚岡電化</v>
      </c>
      <c r="C3840" s="183">
        <v>3.5</v>
      </c>
      <c r="D3840" s="183">
        <v>3.5</v>
      </c>
      <c r="E3840" s="183">
        <f>_xlfn.XLOOKUP(A3840,[2]Sheet1!$R:$R,[2]Sheet1!$AB:$AB,"",0)</f>
        <v>3.5</v>
      </c>
      <c r="F3840" s="183">
        <f>_xlfn.XLOOKUP($A3840,[3]【2026年03月度_全社】RFM客層一覧表データ!$A:$A,[3]【2026年03月度_全社】RFM客層一覧表データ!C:C,"",0)</f>
        <v>1068</v>
      </c>
      <c r="G3840" s="183">
        <f>_xlfn.XLOOKUP($A3840,[3]【2026年03月度_全社】RFM客層一覧表データ!$A:$A,[3]【2026年03月度_全社】RFM客層一覧表データ!D:D,"",0)</f>
        <v>513</v>
      </c>
      <c r="H3840" s="183">
        <f>_xlfn.XLOOKUP($A3840,[3]【2026年03月度_全社】RFM客層一覧表データ!$A:$A,[3]【2026年03月度_全社】RFM客層一覧表データ!E:E,"",0)</f>
        <v>435</v>
      </c>
      <c r="I3840" s="183">
        <f>_xlfn.XLOOKUP($A3840,[3]【2026年03月度_全社】RFM客層一覧表データ!$A:$A,[3]【2026年03月度_全社】RFM客層一覧表データ!F:F,"",0)</f>
        <v>74</v>
      </c>
      <c r="J3840" s="183">
        <v>1083</v>
      </c>
      <c r="K3840" s="183">
        <v>572</v>
      </c>
      <c r="L3840" s="183">
        <v>439</v>
      </c>
      <c r="M3840" s="183">
        <v>98</v>
      </c>
      <c r="N3840" s="183">
        <v>1049</v>
      </c>
      <c r="O3840" s="183">
        <v>560</v>
      </c>
      <c r="P3840" s="183">
        <v>422</v>
      </c>
      <c r="Q3840" s="183">
        <v>89</v>
      </c>
      <c r="R3840" s="183">
        <v>1088</v>
      </c>
      <c r="S3840" s="183">
        <v>581</v>
      </c>
      <c r="T3840" s="183">
        <v>434</v>
      </c>
      <c r="U3840" s="183">
        <v>118</v>
      </c>
      <c r="V3840" s="183">
        <v>1049</v>
      </c>
      <c r="W3840" s="183">
        <v>551</v>
      </c>
      <c r="X3840" s="183">
        <v>438</v>
      </c>
      <c r="Y3840" s="183">
        <v>100</v>
      </c>
    </row>
    <row r="3841" spans="1:25" x14ac:dyDescent="0.2">
      <c r="A3841" s="184">
        <v>12743204</v>
      </c>
      <c r="B3841" s="183" t="str">
        <f>[1]店マスタ!B3840</f>
        <v>パナット・きのした</v>
      </c>
      <c r="C3841" s="183">
        <v>3.5</v>
      </c>
      <c r="D3841" s="183">
        <v>3.5</v>
      </c>
      <c r="E3841" s="183">
        <f>_xlfn.XLOOKUP(A3841,[2]Sheet1!$R:$R,[2]Sheet1!$AB:$AB,"",0)</f>
        <v>3.5</v>
      </c>
      <c r="F3841" s="183">
        <f>_xlfn.XLOOKUP($A3841,[3]【2026年03月度_全社】RFM客層一覧表データ!$A:$A,[3]【2026年03月度_全社】RFM客層一覧表データ!C:C,"",0)</f>
        <v>820</v>
      </c>
      <c r="G3841" s="183">
        <f>_xlfn.XLOOKUP($A3841,[3]【2026年03月度_全社】RFM客層一覧表データ!$A:$A,[3]【2026年03月度_全社】RFM客層一覧表データ!D:D,"",0)</f>
        <v>248</v>
      </c>
      <c r="H3841" s="183">
        <f>_xlfn.XLOOKUP($A3841,[3]【2026年03月度_全社】RFM客層一覧表データ!$A:$A,[3]【2026年03月度_全社】RFM客層一覧表データ!E:E,"",0)</f>
        <v>285</v>
      </c>
      <c r="I3841" s="183">
        <f>_xlfn.XLOOKUP($A3841,[3]【2026年03月度_全社】RFM客層一覧表データ!$A:$A,[3]【2026年03月度_全社】RFM客層一覧表データ!F:F,"",0)</f>
        <v>69</v>
      </c>
      <c r="J3841" s="183">
        <v>888</v>
      </c>
      <c r="K3841" s="183">
        <v>285</v>
      </c>
      <c r="L3841" s="183">
        <v>308</v>
      </c>
      <c r="M3841" s="183">
        <v>67</v>
      </c>
      <c r="N3841" s="183">
        <v>920</v>
      </c>
      <c r="O3841" s="183">
        <v>307</v>
      </c>
      <c r="P3841" s="183">
        <v>312</v>
      </c>
      <c r="Q3841" s="183">
        <v>61</v>
      </c>
      <c r="R3841" s="183">
        <v>998</v>
      </c>
      <c r="S3841" s="183">
        <v>319</v>
      </c>
      <c r="T3841" s="183">
        <v>326</v>
      </c>
      <c r="U3841" s="183">
        <v>70</v>
      </c>
      <c r="V3841" s="183">
        <v>1036</v>
      </c>
      <c r="W3841" s="183">
        <v>370</v>
      </c>
      <c r="X3841" s="183">
        <v>341</v>
      </c>
      <c r="Y3841" s="183">
        <v>87</v>
      </c>
    </row>
    <row r="3842" spans="1:25" x14ac:dyDescent="0.2">
      <c r="A3842" s="184">
        <v>12743207</v>
      </c>
      <c r="B3842" s="183" t="str">
        <f>[1]店マスタ!B3841</f>
        <v>株式会社　イシダデンキ</v>
      </c>
      <c r="C3842" s="183">
        <v>5</v>
      </c>
      <c r="D3842" s="183">
        <v>4</v>
      </c>
      <c r="E3842" s="183">
        <f>_xlfn.XLOOKUP(A3842,[2]Sheet1!$R:$R,[2]Sheet1!$AB:$AB,"",0)</f>
        <v>3.5</v>
      </c>
      <c r="F3842" s="183">
        <f>_xlfn.XLOOKUP($A3842,[3]【2026年03月度_全社】RFM客層一覧表データ!$A:$A,[3]【2026年03月度_全社】RFM客層一覧表データ!C:C,"",0)</f>
        <v>757</v>
      </c>
      <c r="G3842" s="183">
        <f>_xlfn.XLOOKUP($A3842,[3]【2026年03月度_全社】RFM客層一覧表データ!$A:$A,[3]【2026年03月度_全社】RFM客層一覧表データ!D:D,"",0)</f>
        <v>398</v>
      </c>
      <c r="H3842" s="183">
        <f>_xlfn.XLOOKUP($A3842,[3]【2026年03月度_全社】RFM客層一覧表データ!$A:$A,[3]【2026年03月度_全社】RFM客層一覧表データ!E:E,"",0)</f>
        <v>352</v>
      </c>
      <c r="I3842" s="183">
        <f>_xlfn.XLOOKUP($A3842,[3]【2026年03月度_全社】RFM客層一覧表データ!$A:$A,[3]【2026年03月度_全社】RFM客層一覧表データ!F:F,"",0)</f>
        <v>87</v>
      </c>
      <c r="J3842" s="183">
        <v>1115</v>
      </c>
      <c r="K3842" s="183">
        <v>507</v>
      </c>
      <c r="L3842" s="183">
        <v>390</v>
      </c>
      <c r="M3842" s="183">
        <v>133</v>
      </c>
      <c r="N3842" s="183">
        <v>1070</v>
      </c>
      <c r="O3842" s="183">
        <v>492</v>
      </c>
      <c r="P3842" s="183">
        <v>372</v>
      </c>
      <c r="Q3842" s="183">
        <v>106</v>
      </c>
      <c r="R3842" s="183">
        <v>1034</v>
      </c>
      <c r="S3842" s="183">
        <v>466</v>
      </c>
      <c r="T3842" s="183">
        <v>357</v>
      </c>
      <c r="U3842" s="183">
        <v>99</v>
      </c>
      <c r="V3842" s="183">
        <v>1018</v>
      </c>
      <c r="W3842" s="183">
        <v>459</v>
      </c>
      <c r="X3842" s="183">
        <v>362</v>
      </c>
      <c r="Y3842" s="183">
        <v>109</v>
      </c>
    </row>
    <row r="3843" spans="1:25" x14ac:dyDescent="0.2">
      <c r="A3843" s="184">
        <v>12743214</v>
      </c>
      <c r="B3843" s="183" t="str">
        <f>[1]店マスタ!B3842</f>
        <v>有限会社　クスミ電器</v>
      </c>
      <c r="C3843" s="183">
        <v>3</v>
      </c>
      <c r="D3843" s="183">
        <v>3</v>
      </c>
      <c r="E3843" s="183">
        <f>_xlfn.XLOOKUP(A3843,[2]Sheet1!$R:$R,[2]Sheet1!$AB:$AB,"",0)</f>
        <v>3</v>
      </c>
      <c r="F3843" s="183">
        <f>_xlfn.XLOOKUP($A3843,[3]【2026年03月度_全社】RFM客層一覧表データ!$A:$A,[3]【2026年03月度_全社】RFM客層一覧表データ!C:C,"",0)</f>
        <v>845</v>
      </c>
      <c r="G3843" s="183">
        <f>_xlfn.XLOOKUP($A3843,[3]【2026年03月度_全社】RFM客層一覧表データ!$A:$A,[3]【2026年03月度_全社】RFM客層一覧表データ!D:D,"",0)</f>
        <v>347</v>
      </c>
      <c r="H3843" s="183">
        <f>_xlfn.XLOOKUP($A3843,[3]【2026年03月度_全社】RFM客層一覧表データ!$A:$A,[3]【2026年03月度_全社】RFM客層一覧表データ!E:E,"",0)</f>
        <v>384</v>
      </c>
      <c r="I3843" s="183">
        <f>_xlfn.XLOOKUP($A3843,[3]【2026年03月度_全社】RFM客層一覧表データ!$A:$A,[3]【2026年03月度_全社】RFM客層一覧表データ!F:F,"",0)</f>
        <v>89</v>
      </c>
      <c r="J3843" s="183">
        <v>865</v>
      </c>
      <c r="K3843" s="183">
        <v>347</v>
      </c>
      <c r="L3843" s="183">
        <v>393</v>
      </c>
      <c r="M3843" s="183">
        <v>100</v>
      </c>
      <c r="N3843" s="183">
        <v>877</v>
      </c>
      <c r="O3843" s="183">
        <v>336</v>
      </c>
      <c r="P3843" s="183">
        <v>383</v>
      </c>
      <c r="Q3843" s="183">
        <v>136</v>
      </c>
      <c r="R3843" s="183">
        <v>882</v>
      </c>
      <c r="S3843" s="183">
        <v>348</v>
      </c>
      <c r="T3843" s="183">
        <v>398</v>
      </c>
      <c r="U3843" s="183">
        <v>183</v>
      </c>
      <c r="V3843" s="183">
        <v>900</v>
      </c>
      <c r="W3843" s="183">
        <v>407</v>
      </c>
      <c r="X3843" s="183">
        <v>398</v>
      </c>
      <c r="Y3843" s="183">
        <v>306</v>
      </c>
    </row>
    <row r="3844" spans="1:25" x14ac:dyDescent="0.2">
      <c r="A3844" s="184">
        <v>12743226</v>
      </c>
      <c r="B3844" s="183" t="str">
        <f>[1]店マスタ!B3843</f>
        <v>岡本電器</v>
      </c>
      <c r="C3844" s="183">
        <v>2.5</v>
      </c>
      <c r="D3844" s="183">
        <v>2.5</v>
      </c>
      <c r="E3844" s="183">
        <f>_xlfn.XLOOKUP(A3844,[2]Sheet1!$R:$R,[2]Sheet1!$AB:$AB,"",0)</f>
        <v>2.5</v>
      </c>
      <c r="F3844" s="183">
        <f>_xlfn.XLOOKUP($A3844,[3]【2026年03月度_全社】RFM客層一覧表データ!$A:$A,[3]【2026年03月度_全社】RFM客層一覧表データ!C:C,"",0)</f>
        <v>149</v>
      </c>
      <c r="G3844" s="183">
        <f>_xlfn.XLOOKUP($A3844,[3]【2026年03月度_全社】RFM客層一覧表データ!$A:$A,[3]【2026年03月度_全社】RFM客層一覧表データ!D:D,"",0)</f>
        <v>47</v>
      </c>
      <c r="H3844" s="183">
        <f>_xlfn.XLOOKUP($A3844,[3]【2026年03月度_全社】RFM客層一覧表データ!$A:$A,[3]【2026年03月度_全社】RFM客層一覧表データ!E:E,"",0)</f>
        <v>47</v>
      </c>
      <c r="I3844" s="183">
        <f>_xlfn.XLOOKUP($A3844,[3]【2026年03月度_全社】RFM客層一覧表データ!$A:$A,[3]【2026年03月度_全社】RFM客層一覧表データ!F:F,"",0)</f>
        <v>9</v>
      </c>
      <c r="J3844" s="183">
        <v>158</v>
      </c>
      <c r="K3844" s="183">
        <v>53</v>
      </c>
      <c r="L3844" s="183">
        <v>52</v>
      </c>
      <c r="M3844" s="183">
        <v>14</v>
      </c>
      <c r="N3844" s="183">
        <v>151</v>
      </c>
      <c r="O3844" s="183">
        <v>43</v>
      </c>
      <c r="P3844" s="183">
        <v>56</v>
      </c>
      <c r="Q3844" s="183">
        <v>12</v>
      </c>
      <c r="R3844" s="183">
        <v>148</v>
      </c>
      <c r="S3844" s="183">
        <v>36</v>
      </c>
      <c r="T3844" s="183">
        <v>58</v>
      </c>
      <c r="U3844" s="183">
        <v>10</v>
      </c>
      <c r="V3844" s="183">
        <v>145</v>
      </c>
      <c r="W3844" s="183">
        <v>54</v>
      </c>
      <c r="X3844" s="183">
        <v>59</v>
      </c>
      <c r="Y3844" s="183">
        <v>10</v>
      </c>
    </row>
    <row r="3845" spans="1:25" x14ac:dyDescent="0.2">
      <c r="A3845" s="184">
        <v>12743327</v>
      </c>
      <c r="B3845" s="183" t="str">
        <f>[1]店マスタ!B3844</f>
        <v>しのはらでんき</v>
      </c>
      <c r="C3845" s="183">
        <v>1.5</v>
      </c>
      <c r="D3845" s="183">
        <v>1.5</v>
      </c>
      <c r="E3845" s="183" t="str">
        <f>_xlfn.XLOOKUP(A3845,[2]Sheet1!$R:$R,[2]Sheet1!$AB:$AB,"",0)</f>
        <v/>
      </c>
      <c r="F3845" s="183" t="str">
        <f>_xlfn.XLOOKUP($A3845,[3]【2026年03月度_全社】RFM客層一覧表データ!$A:$A,[3]【2026年03月度_全社】RFM客層一覧表データ!C:C,"",0)</f>
        <v/>
      </c>
      <c r="G3845" s="183" t="str">
        <f>_xlfn.XLOOKUP($A3845,[3]【2026年03月度_全社】RFM客層一覧表データ!$A:$A,[3]【2026年03月度_全社】RFM客層一覧表データ!D:D,"",0)</f>
        <v/>
      </c>
      <c r="H3845" s="183" t="str">
        <f>_xlfn.XLOOKUP($A3845,[3]【2026年03月度_全社】RFM客層一覧表データ!$A:$A,[3]【2026年03月度_全社】RFM客層一覧表データ!E:E,"",0)</f>
        <v/>
      </c>
      <c r="I3845" s="183" t="str">
        <f>_xlfn.XLOOKUP($A3845,[3]【2026年03月度_全社】RFM客層一覧表データ!$A:$A,[3]【2026年03月度_全社】RFM客層一覧表データ!F:F,"",0)</f>
        <v/>
      </c>
      <c r="J3845" s="183">
        <v>448</v>
      </c>
      <c r="K3845" s="183">
        <v>199</v>
      </c>
      <c r="L3845" s="183">
        <v>234</v>
      </c>
      <c r="M3845" s="183">
        <v>24</v>
      </c>
      <c r="N3845" s="183">
        <v>463</v>
      </c>
      <c r="O3845" s="183">
        <v>201</v>
      </c>
      <c r="P3845" s="183">
        <v>236</v>
      </c>
      <c r="Q3845" s="183">
        <v>28</v>
      </c>
      <c r="R3845" s="183">
        <v>468</v>
      </c>
      <c r="S3845" s="183">
        <v>210</v>
      </c>
      <c r="T3845" s="183">
        <v>242</v>
      </c>
      <c r="U3845" s="183">
        <v>31</v>
      </c>
      <c r="V3845" s="183">
        <v>481</v>
      </c>
      <c r="W3845" s="183">
        <v>218</v>
      </c>
      <c r="X3845" s="183">
        <v>239</v>
      </c>
      <c r="Y3845" s="183">
        <v>36</v>
      </c>
    </row>
    <row r="3846" spans="1:25" x14ac:dyDescent="0.2">
      <c r="A3846" s="184">
        <v>12743361</v>
      </c>
      <c r="B3846" s="183" t="str">
        <f>[1]店マスタ!B3845</f>
        <v>エルデンキ株式会社</v>
      </c>
      <c r="C3846" s="183">
        <v>3.5</v>
      </c>
      <c r="D3846" s="183">
        <v>3.5</v>
      </c>
      <c r="E3846" s="183">
        <f>_xlfn.XLOOKUP(A3846,[2]Sheet1!$R:$R,[2]Sheet1!$AB:$AB,"",0)</f>
        <v>4</v>
      </c>
      <c r="F3846" s="183">
        <f>_xlfn.XLOOKUP($A3846,[3]【2026年03月度_全社】RFM客層一覧表データ!$A:$A,[3]【2026年03月度_全社】RFM客層一覧表データ!C:C,"",0)</f>
        <v>745</v>
      </c>
      <c r="G3846" s="183">
        <f>_xlfn.XLOOKUP($A3846,[3]【2026年03月度_全社】RFM客層一覧表データ!$A:$A,[3]【2026年03月度_全社】RFM客層一覧表データ!D:D,"",0)</f>
        <v>295</v>
      </c>
      <c r="H3846" s="183">
        <f>_xlfn.XLOOKUP($A3846,[3]【2026年03月度_全社】RFM客層一覧表データ!$A:$A,[3]【2026年03月度_全社】RFM客層一覧表データ!E:E,"",0)</f>
        <v>325</v>
      </c>
      <c r="I3846" s="183">
        <f>_xlfn.XLOOKUP($A3846,[3]【2026年03月度_全社】RFM客層一覧表データ!$A:$A,[3]【2026年03月度_全社】RFM客層一覧表データ!F:F,"",0)</f>
        <v>38</v>
      </c>
      <c r="J3846" s="183">
        <v>773</v>
      </c>
      <c r="K3846" s="183">
        <v>353</v>
      </c>
      <c r="L3846" s="183">
        <v>317</v>
      </c>
      <c r="M3846" s="183">
        <v>65</v>
      </c>
      <c r="N3846" s="183">
        <v>757</v>
      </c>
      <c r="O3846" s="183">
        <v>388</v>
      </c>
      <c r="P3846" s="183">
        <v>309</v>
      </c>
      <c r="Q3846" s="183">
        <v>83</v>
      </c>
      <c r="R3846" s="183">
        <v>751</v>
      </c>
      <c r="S3846" s="183">
        <v>376</v>
      </c>
      <c r="T3846" s="183">
        <v>283</v>
      </c>
      <c r="U3846" s="183">
        <v>73</v>
      </c>
      <c r="V3846" s="183">
        <v>769</v>
      </c>
      <c r="W3846" s="183">
        <v>356</v>
      </c>
      <c r="X3846" s="183">
        <v>266</v>
      </c>
      <c r="Y3846" s="183">
        <v>70</v>
      </c>
    </row>
    <row r="3847" spans="1:25" x14ac:dyDescent="0.2">
      <c r="A3847" s="184">
        <v>12743400</v>
      </c>
      <c r="B3847" s="183" t="str">
        <f>[1]店マスタ!B3846</f>
        <v>ユアーズ（株）　本部</v>
      </c>
      <c r="C3847" s="183">
        <v>2.5</v>
      </c>
      <c r="D3847" s="183">
        <v>2.5</v>
      </c>
      <c r="E3847" s="183">
        <f>_xlfn.XLOOKUP(A3847,[2]Sheet1!$R:$R,[2]Sheet1!$AB:$AB,"",0)</f>
        <v>2.5</v>
      </c>
      <c r="F3847" s="183">
        <f>_xlfn.XLOOKUP($A3847,[3]【2026年03月度_全社】RFM客層一覧表データ!$A:$A,[3]【2026年03月度_全社】RFM客層一覧表データ!C:C,"",0)</f>
        <v>25</v>
      </c>
      <c r="G3847" s="183">
        <f>_xlfn.XLOOKUP($A3847,[3]【2026年03月度_全社】RFM客層一覧表データ!$A:$A,[3]【2026年03月度_全社】RFM客層一覧表データ!D:D,"",0)</f>
        <v>19</v>
      </c>
      <c r="H3847" s="183">
        <f>_xlfn.XLOOKUP($A3847,[3]【2026年03月度_全社】RFM客層一覧表データ!$A:$A,[3]【2026年03月度_全社】RFM客層一覧表データ!E:E,"",0)</f>
        <v>23</v>
      </c>
      <c r="I3847" s="183">
        <f>_xlfn.XLOOKUP($A3847,[3]【2026年03月度_全社】RFM客層一覧表データ!$A:$A,[3]【2026年03月度_全社】RFM客層一覧表データ!F:F,"",0)</f>
        <v>0</v>
      </c>
      <c r="J3847" s="183">
        <v>27</v>
      </c>
      <c r="K3847" s="183">
        <v>20</v>
      </c>
      <c r="L3847" s="183">
        <v>25</v>
      </c>
      <c r="M3847" s="183">
        <v>1</v>
      </c>
      <c r="N3847" s="183">
        <v>26</v>
      </c>
      <c r="O3847" s="183">
        <v>21</v>
      </c>
      <c r="P3847" s="183">
        <v>26</v>
      </c>
      <c r="Q3847" s="183">
        <v>0</v>
      </c>
      <c r="R3847" s="183">
        <v>29</v>
      </c>
      <c r="S3847" s="183">
        <v>22</v>
      </c>
      <c r="T3847" s="183">
        <v>26</v>
      </c>
      <c r="U3847" s="183">
        <v>0</v>
      </c>
      <c r="V3847" s="183">
        <v>30</v>
      </c>
      <c r="W3847" s="183">
        <v>24</v>
      </c>
      <c r="X3847" s="183">
        <v>29</v>
      </c>
      <c r="Y3847" s="183">
        <v>0</v>
      </c>
    </row>
    <row r="3848" spans="1:25" x14ac:dyDescent="0.2">
      <c r="A3848" s="184">
        <v>12743412</v>
      </c>
      <c r="B3848" s="183" t="str">
        <f>[1]店マスタ!B3847</f>
        <v>東大阪　天満電器</v>
      </c>
      <c r="C3848" s="183">
        <v>2.5</v>
      </c>
      <c r="D3848" s="183">
        <v>2.5</v>
      </c>
      <c r="E3848" s="183">
        <f>_xlfn.XLOOKUP(A3848,[2]Sheet1!$R:$R,[2]Sheet1!$AB:$AB,"",0)</f>
        <v>2.5</v>
      </c>
      <c r="F3848" s="183">
        <f>_xlfn.XLOOKUP($A3848,[3]【2026年03月度_全社】RFM客層一覧表データ!$A:$A,[3]【2026年03月度_全社】RFM客層一覧表データ!C:C,"",0)</f>
        <v>421</v>
      </c>
      <c r="G3848" s="183">
        <f>_xlfn.XLOOKUP($A3848,[3]【2026年03月度_全社】RFM客層一覧表データ!$A:$A,[3]【2026年03月度_全社】RFM客層一覧表データ!D:D,"",0)</f>
        <v>156</v>
      </c>
      <c r="H3848" s="183">
        <f>_xlfn.XLOOKUP($A3848,[3]【2026年03月度_全社】RFM客層一覧表データ!$A:$A,[3]【2026年03月度_全社】RFM客層一覧表データ!E:E,"",0)</f>
        <v>159</v>
      </c>
      <c r="I3848" s="183">
        <f>_xlfn.XLOOKUP($A3848,[3]【2026年03月度_全社】RFM客層一覧表データ!$A:$A,[3]【2026年03月度_全社】RFM客層一覧表データ!F:F,"",0)</f>
        <v>32</v>
      </c>
      <c r="J3848" s="183">
        <v>427</v>
      </c>
      <c r="K3848" s="183">
        <v>169</v>
      </c>
      <c r="L3848" s="183">
        <v>166</v>
      </c>
      <c r="M3848" s="183">
        <v>43</v>
      </c>
      <c r="N3848" s="183">
        <v>447</v>
      </c>
      <c r="O3848" s="183">
        <v>159</v>
      </c>
      <c r="P3848" s="183">
        <v>168</v>
      </c>
      <c r="Q3848" s="183">
        <v>29</v>
      </c>
      <c r="R3848" s="183">
        <v>467</v>
      </c>
      <c r="S3848" s="183">
        <v>154</v>
      </c>
      <c r="T3848" s="183">
        <v>181</v>
      </c>
      <c r="U3848" s="183">
        <v>30</v>
      </c>
      <c r="V3848" s="183">
        <v>476</v>
      </c>
      <c r="W3848" s="183">
        <v>185</v>
      </c>
      <c r="X3848" s="183">
        <v>182</v>
      </c>
      <c r="Y3848" s="183">
        <v>45</v>
      </c>
    </row>
    <row r="3849" spans="1:25" x14ac:dyDescent="0.2">
      <c r="A3849" s="184">
        <v>12743419</v>
      </c>
      <c r="B3849" s="183" t="str">
        <f>[1]店マスタ!B3848</f>
        <v>ハヤデン　やまいち</v>
      </c>
      <c r="C3849" s="183">
        <v>3</v>
      </c>
      <c r="D3849" s="183">
        <v>3</v>
      </c>
      <c r="E3849" s="183">
        <f>_xlfn.XLOOKUP(A3849,[2]Sheet1!$R:$R,[2]Sheet1!$AB:$AB,"",0)</f>
        <v>3</v>
      </c>
      <c r="F3849" s="183">
        <f>_xlfn.XLOOKUP($A3849,[3]【2026年03月度_全社】RFM客層一覧表データ!$A:$A,[3]【2026年03月度_全社】RFM客層一覧表データ!C:C,"",0)</f>
        <v>228</v>
      </c>
      <c r="G3849" s="183">
        <f>_xlfn.XLOOKUP($A3849,[3]【2026年03月度_全社】RFM客層一覧表データ!$A:$A,[3]【2026年03月度_全社】RFM客層一覧表データ!D:D,"",0)</f>
        <v>90</v>
      </c>
      <c r="H3849" s="183">
        <f>_xlfn.XLOOKUP($A3849,[3]【2026年03月度_全社】RFM客層一覧表データ!$A:$A,[3]【2026年03月度_全社】RFM客層一覧表データ!E:E,"",0)</f>
        <v>94</v>
      </c>
      <c r="I3849" s="183">
        <f>_xlfn.XLOOKUP($A3849,[3]【2026年03月度_全社】RFM客層一覧表データ!$A:$A,[3]【2026年03月度_全社】RFM客層一覧表データ!F:F,"",0)</f>
        <v>24</v>
      </c>
      <c r="J3849" s="183">
        <v>232</v>
      </c>
      <c r="K3849" s="183">
        <v>93</v>
      </c>
      <c r="L3849" s="183">
        <v>97</v>
      </c>
      <c r="M3849" s="183">
        <v>18</v>
      </c>
      <c r="N3849" s="183">
        <v>235</v>
      </c>
      <c r="O3849" s="183">
        <v>91</v>
      </c>
      <c r="P3849" s="183">
        <v>103</v>
      </c>
      <c r="Q3849" s="183">
        <v>12</v>
      </c>
      <c r="R3849" s="183">
        <v>256</v>
      </c>
      <c r="S3849" s="183">
        <v>106</v>
      </c>
      <c r="T3849" s="183">
        <v>107</v>
      </c>
      <c r="U3849" s="183">
        <v>29</v>
      </c>
      <c r="V3849" s="183">
        <v>255</v>
      </c>
      <c r="W3849" s="183">
        <v>94</v>
      </c>
      <c r="X3849" s="183">
        <v>112</v>
      </c>
      <c r="Y3849" s="183">
        <v>15</v>
      </c>
    </row>
    <row r="3850" spans="1:25" x14ac:dyDescent="0.2">
      <c r="A3850" s="184">
        <v>12743464</v>
      </c>
      <c r="B3850" s="183" t="str">
        <f>[1]店マスタ!B3849</f>
        <v>株式会社菊澤</v>
      </c>
      <c r="C3850" s="183">
        <v>1.5</v>
      </c>
      <c r="D3850" s="183">
        <v>1.5</v>
      </c>
      <c r="E3850" s="183">
        <f>_xlfn.XLOOKUP(A3850,[2]Sheet1!$R:$R,[2]Sheet1!$AB:$AB,"",0)</f>
        <v>1.5</v>
      </c>
      <c r="F3850" s="183">
        <f>_xlfn.XLOOKUP($A3850,[3]【2026年03月度_全社】RFM客層一覧表データ!$A:$A,[3]【2026年03月度_全社】RFM客層一覧表データ!C:C,"",0)</f>
        <v>216</v>
      </c>
      <c r="G3850" s="183">
        <f>_xlfn.XLOOKUP($A3850,[3]【2026年03月度_全社】RFM客層一覧表データ!$A:$A,[3]【2026年03月度_全社】RFM客層一覧表データ!D:D,"",0)</f>
        <v>68</v>
      </c>
      <c r="H3850" s="183">
        <f>_xlfn.XLOOKUP($A3850,[3]【2026年03月度_全社】RFM客層一覧表データ!$A:$A,[3]【2026年03月度_全社】RFM客層一覧表データ!E:E,"",0)</f>
        <v>76</v>
      </c>
      <c r="I3850" s="183">
        <f>_xlfn.XLOOKUP($A3850,[3]【2026年03月度_全社】RFM客層一覧表データ!$A:$A,[3]【2026年03月度_全社】RFM客層一覧表データ!F:F,"",0)</f>
        <v>16</v>
      </c>
      <c r="J3850" s="183">
        <v>221</v>
      </c>
      <c r="K3850" s="183">
        <v>79</v>
      </c>
      <c r="L3850" s="183">
        <v>77</v>
      </c>
      <c r="M3850" s="183">
        <v>25</v>
      </c>
      <c r="N3850" s="183">
        <v>241</v>
      </c>
      <c r="O3850" s="183">
        <v>69</v>
      </c>
      <c r="P3850" s="183">
        <v>84</v>
      </c>
      <c r="Q3850" s="183">
        <v>26</v>
      </c>
      <c r="R3850" s="183">
        <v>286</v>
      </c>
      <c r="S3850" s="183">
        <v>76</v>
      </c>
      <c r="T3850" s="183">
        <v>105</v>
      </c>
      <c r="U3850" s="183">
        <v>22</v>
      </c>
      <c r="V3850" s="183">
        <v>314</v>
      </c>
      <c r="W3850" s="183">
        <v>71</v>
      </c>
      <c r="X3850" s="183">
        <v>128</v>
      </c>
      <c r="Y3850" s="183">
        <v>23</v>
      </c>
    </row>
    <row r="3851" spans="1:25" x14ac:dyDescent="0.2">
      <c r="A3851" s="184">
        <v>12744033</v>
      </c>
      <c r="B3851" s="183" t="str">
        <f>[1]店マスタ!B3850</f>
        <v>ＰＥＡＣＳ　エガ</v>
      </c>
      <c r="C3851" s="183">
        <v>5</v>
      </c>
      <c r="D3851" s="183">
        <v>5</v>
      </c>
      <c r="E3851" s="183">
        <f>_xlfn.XLOOKUP(A3851,[2]Sheet1!$R:$R,[2]Sheet1!$AB:$AB,"",0)</f>
        <v>4</v>
      </c>
      <c r="F3851" s="183">
        <f>_xlfn.XLOOKUP($A3851,[3]【2026年03月度_全社】RFM客層一覧表データ!$A:$A,[3]【2026年03月度_全社】RFM客層一覧表データ!C:C,"",0)</f>
        <v>1046</v>
      </c>
      <c r="G3851" s="183">
        <f>_xlfn.XLOOKUP($A3851,[3]【2026年03月度_全社】RFM客層一覧表データ!$A:$A,[3]【2026年03月度_全社】RFM客層一覧表データ!D:D,"",0)</f>
        <v>489</v>
      </c>
      <c r="H3851" s="183">
        <f>_xlfn.XLOOKUP($A3851,[3]【2026年03月度_全社】RFM客層一覧表データ!$A:$A,[3]【2026年03月度_全社】RFM客層一覧表データ!E:E,"",0)</f>
        <v>552</v>
      </c>
      <c r="I3851" s="183">
        <f>_xlfn.XLOOKUP($A3851,[3]【2026年03月度_全社】RFM客層一覧表データ!$A:$A,[3]【2026年03月度_全社】RFM客層一覧表データ!F:F,"",0)</f>
        <v>68</v>
      </c>
      <c r="J3851" s="183">
        <v>1069</v>
      </c>
      <c r="K3851" s="183">
        <v>473</v>
      </c>
      <c r="L3851" s="183">
        <v>555</v>
      </c>
      <c r="M3851" s="183">
        <v>63</v>
      </c>
      <c r="N3851" s="183">
        <v>1077</v>
      </c>
      <c r="O3851" s="183">
        <v>483</v>
      </c>
      <c r="P3851" s="183">
        <v>559</v>
      </c>
      <c r="Q3851" s="183">
        <v>76</v>
      </c>
      <c r="R3851" s="183">
        <v>1084</v>
      </c>
      <c r="S3851" s="183">
        <v>489</v>
      </c>
      <c r="T3851" s="183">
        <v>569</v>
      </c>
      <c r="U3851" s="183">
        <v>65</v>
      </c>
      <c r="V3851" s="183">
        <v>1098</v>
      </c>
      <c r="W3851" s="183">
        <v>502</v>
      </c>
      <c r="X3851" s="183">
        <v>551</v>
      </c>
      <c r="Y3851" s="183">
        <v>50</v>
      </c>
    </row>
    <row r="3852" spans="1:25" x14ac:dyDescent="0.2">
      <c r="A3852" s="184">
        <v>12744043</v>
      </c>
      <c r="B3852" s="183" t="str">
        <f>[1]店マスタ!B3851</f>
        <v>ＰＥＡＣＳたつみ羽曳野店</v>
      </c>
      <c r="C3852" s="183">
        <v>2.5</v>
      </c>
      <c r="D3852" s="183">
        <v>2</v>
      </c>
      <c r="E3852" s="183">
        <f>_xlfn.XLOOKUP(A3852,[2]Sheet1!$R:$R,[2]Sheet1!$AB:$AB,"",0)</f>
        <v>2</v>
      </c>
      <c r="F3852" s="183" t="str">
        <f>_xlfn.XLOOKUP($A3852,[3]【2026年03月度_全社】RFM客層一覧表データ!$A:$A,[3]【2026年03月度_全社】RFM客層一覧表データ!C:C,"",0)</f>
        <v/>
      </c>
      <c r="G3852" s="183" t="str">
        <f>_xlfn.XLOOKUP($A3852,[3]【2026年03月度_全社】RFM客層一覧表データ!$A:$A,[3]【2026年03月度_全社】RFM客層一覧表データ!D:D,"",0)</f>
        <v/>
      </c>
      <c r="H3852" s="183" t="str">
        <f>_xlfn.XLOOKUP($A3852,[3]【2026年03月度_全社】RFM客層一覧表データ!$A:$A,[3]【2026年03月度_全社】RFM客層一覧表データ!E:E,"",0)</f>
        <v/>
      </c>
      <c r="I3852" s="183" t="str">
        <f>_xlfn.XLOOKUP($A3852,[3]【2026年03月度_全社】RFM客層一覧表データ!$A:$A,[3]【2026年03月度_全社】RFM客層一覧表データ!F:F,"",0)</f>
        <v/>
      </c>
      <c r="J3852" s="183">
        <v>0</v>
      </c>
      <c r="K3852" s="183">
        <v>0</v>
      </c>
      <c r="L3852" s="183">
        <v>0</v>
      </c>
      <c r="M3852" s="183">
        <v>0</v>
      </c>
      <c r="N3852" s="183">
        <v>0</v>
      </c>
      <c r="O3852" s="183">
        <v>0</v>
      </c>
      <c r="P3852" s="183">
        <v>0</v>
      </c>
      <c r="Q3852" s="183">
        <v>0</v>
      </c>
      <c r="R3852" s="183">
        <v>0</v>
      </c>
      <c r="S3852" s="183">
        <v>0</v>
      </c>
      <c r="T3852" s="183">
        <v>0</v>
      </c>
      <c r="U3852" s="183">
        <v>0</v>
      </c>
      <c r="V3852" s="183">
        <v>0</v>
      </c>
      <c r="W3852" s="183">
        <v>0</v>
      </c>
      <c r="X3852" s="183">
        <v>0</v>
      </c>
      <c r="Y3852" s="183">
        <v>0</v>
      </c>
    </row>
    <row r="3853" spans="1:25" x14ac:dyDescent="0.2">
      <c r="A3853" s="184">
        <v>12744063</v>
      </c>
      <c r="B3853" s="183" t="str">
        <f>[1]店マスタ!B3852</f>
        <v>ＰＥＡＣＳ　ヤマウチ</v>
      </c>
      <c r="C3853" s="183">
        <v>7.5</v>
      </c>
      <c r="D3853" s="183">
        <v>5.5</v>
      </c>
      <c r="E3853" s="183">
        <f>_xlfn.XLOOKUP(A3853,[2]Sheet1!$R:$R,[2]Sheet1!$AB:$AB,"",0)</f>
        <v>5</v>
      </c>
      <c r="F3853" s="183">
        <f>_xlfn.XLOOKUP($A3853,[3]【2026年03月度_全社】RFM客層一覧表データ!$A:$A,[3]【2026年03月度_全社】RFM客層一覧表データ!C:C,"",0)</f>
        <v>1191</v>
      </c>
      <c r="G3853" s="183">
        <f>_xlfn.XLOOKUP($A3853,[3]【2026年03月度_全社】RFM客層一覧表データ!$A:$A,[3]【2026年03月度_全社】RFM客層一覧表データ!D:D,"",0)</f>
        <v>583</v>
      </c>
      <c r="H3853" s="183">
        <f>_xlfn.XLOOKUP($A3853,[3]【2026年03月度_全社】RFM客層一覧表データ!$A:$A,[3]【2026年03月度_全社】RFM客層一覧表データ!E:E,"",0)</f>
        <v>686</v>
      </c>
      <c r="I3853" s="183">
        <f>_xlfn.XLOOKUP($A3853,[3]【2026年03月度_全社】RFM客層一覧表データ!$A:$A,[3]【2026年03月度_全社】RFM客層一覧表データ!F:F,"",0)</f>
        <v>78</v>
      </c>
      <c r="J3853" s="183">
        <v>1196</v>
      </c>
      <c r="K3853" s="183">
        <v>591</v>
      </c>
      <c r="L3853" s="183">
        <v>680</v>
      </c>
      <c r="M3853" s="183">
        <v>72</v>
      </c>
      <c r="N3853" s="183">
        <v>1194</v>
      </c>
      <c r="O3853" s="183">
        <v>618</v>
      </c>
      <c r="P3853" s="183">
        <v>695</v>
      </c>
      <c r="Q3853" s="183">
        <v>71</v>
      </c>
      <c r="R3853" s="183">
        <v>1185</v>
      </c>
      <c r="S3853" s="183">
        <v>663</v>
      </c>
      <c r="T3853" s="183">
        <v>679</v>
      </c>
      <c r="U3853" s="183">
        <v>73</v>
      </c>
      <c r="V3853" s="183">
        <v>1177</v>
      </c>
      <c r="W3853" s="183">
        <v>694</v>
      </c>
      <c r="X3853" s="183">
        <v>664</v>
      </c>
      <c r="Y3853" s="183">
        <v>126</v>
      </c>
    </row>
    <row r="3854" spans="1:25" x14ac:dyDescent="0.2">
      <c r="A3854" s="184">
        <v>12744065</v>
      </c>
      <c r="B3854" s="183" t="str">
        <f>[1]店マスタ!B3853</f>
        <v>フラグシップ　うちだ</v>
      </c>
      <c r="C3854" s="183">
        <v>5</v>
      </c>
      <c r="D3854" s="183">
        <v>4</v>
      </c>
      <c r="E3854" s="183">
        <f>_xlfn.XLOOKUP(A3854,[2]Sheet1!$R:$R,[2]Sheet1!$AB:$AB,"",0)</f>
        <v>4.5</v>
      </c>
      <c r="F3854" s="183">
        <f>_xlfn.XLOOKUP($A3854,[3]【2026年03月度_全社】RFM客層一覧表データ!$A:$A,[3]【2026年03月度_全社】RFM客層一覧表データ!C:C,"",0)</f>
        <v>1242</v>
      </c>
      <c r="G3854" s="183">
        <f>_xlfn.XLOOKUP($A3854,[3]【2026年03月度_全社】RFM客層一覧表データ!$A:$A,[3]【2026年03月度_全社】RFM客層一覧表データ!D:D,"",0)</f>
        <v>454</v>
      </c>
      <c r="H3854" s="183">
        <f>_xlfn.XLOOKUP($A3854,[3]【2026年03月度_全社】RFM客層一覧表データ!$A:$A,[3]【2026年03月度_全社】RFM客層一覧表データ!E:E,"",0)</f>
        <v>410</v>
      </c>
      <c r="I3854" s="183">
        <f>_xlfn.XLOOKUP($A3854,[3]【2026年03月度_全社】RFM客層一覧表データ!$A:$A,[3]【2026年03月度_全社】RFM客層一覧表データ!F:F,"",0)</f>
        <v>89</v>
      </c>
      <c r="J3854" s="183">
        <v>1305</v>
      </c>
      <c r="K3854" s="183">
        <v>412</v>
      </c>
      <c r="L3854" s="183">
        <v>394</v>
      </c>
      <c r="M3854" s="183">
        <v>79</v>
      </c>
      <c r="N3854" s="183">
        <v>1322</v>
      </c>
      <c r="O3854" s="183">
        <v>437</v>
      </c>
      <c r="P3854" s="183">
        <v>390</v>
      </c>
      <c r="Q3854" s="183">
        <v>103</v>
      </c>
      <c r="R3854" s="183">
        <v>1350</v>
      </c>
      <c r="S3854" s="183">
        <v>423</v>
      </c>
      <c r="T3854" s="183">
        <v>398</v>
      </c>
      <c r="U3854" s="183">
        <v>106</v>
      </c>
      <c r="V3854" s="183">
        <v>1381</v>
      </c>
      <c r="W3854" s="183">
        <v>500</v>
      </c>
      <c r="X3854" s="183">
        <v>390</v>
      </c>
      <c r="Y3854" s="183">
        <v>154</v>
      </c>
    </row>
    <row r="3855" spans="1:25" x14ac:dyDescent="0.2">
      <c r="A3855" s="184">
        <v>12744075</v>
      </c>
      <c r="B3855" s="183" t="str">
        <f>[1]店マスタ!B3854</f>
        <v>ＰＥＡＣＳ株式会社</v>
      </c>
      <c r="C3855" s="183">
        <v>3</v>
      </c>
      <c r="D3855" s="183">
        <v>1</v>
      </c>
      <c r="E3855" s="183">
        <f>_xlfn.XLOOKUP(A3855,[2]Sheet1!$R:$R,[2]Sheet1!$AB:$AB,"",0)</f>
        <v>1</v>
      </c>
      <c r="F3855" s="183" t="str">
        <f>_xlfn.XLOOKUP($A3855,[3]【2026年03月度_全社】RFM客層一覧表データ!$A:$A,[3]【2026年03月度_全社】RFM客層一覧表データ!C:C,"",0)</f>
        <v/>
      </c>
      <c r="G3855" s="183" t="str">
        <f>_xlfn.XLOOKUP($A3855,[3]【2026年03月度_全社】RFM客層一覧表データ!$A:$A,[3]【2026年03月度_全社】RFM客層一覧表データ!D:D,"",0)</f>
        <v/>
      </c>
      <c r="H3855" s="183" t="str">
        <f>_xlfn.XLOOKUP($A3855,[3]【2026年03月度_全社】RFM客層一覧表データ!$A:$A,[3]【2026年03月度_全社】RFM客層一覧表データ!E:E,"",0)</f>
        <v/>
      </c>
      <c r="I3855" s="183" t="str">
        <f>_xlfn.XLOOKUP($A3855,[3]【2026年03月度_全社】RFM客層一覧表データ!$A:$A,[3]【2026年03月度_全社】RFM客層一覧表データ!F:F,"",0)</f>
        <v/>
      </c>
      <c r="J3855" s="183">
        <v>0</v>
      </c>
      <c r="K3855" s="183">
        <v>0</v>
      </c>
      <c r="L3855" s="183">
        <v>0</v>
      </c>
      <c r="M3855" s="183">
        <v>0</v>
      </c>
      <c r="N3855" s="183">
        <v>0</v>
      </c>
      <c r="O3855" s="183">
        <v>0</v>
      </c>
      <c r="P3855" s="183">
        <v>0</v>
      </c>
      <c r="Q3855" s="183">
        <v>0</v>
      </c>
      <c r="R3855" s="183">
        <v>0</v>
      </c>
      <c r="S3855" s="183">
        <v>0</v>
      </c>
      <c r="T3855" s="183">
        <v>0</v>
      </c>
      <c r="U3855" s="183">
        <v>0</v>
      </c>
      <c r="V3855" s="183">
        <v>0</v>
      </c>
      <c r="W3855" s="183">
        <v>0</v>
      </c>
      <c r="X3855" s="183">
        <v>0</v>
      </c>
      <c r="Y3855" s="183">
        <v>0</v>
      </c>
    </row>
    <row r="3856" spans="1:25" x14ac:dyDescent="0.2">
      <c r="A3856" s="184">
        <v>12745001</v>
      </c>
      <c r="B3856" s="183" t="str">
        <f>[1]店マスタ!B3855</f>
        <v>株式会社　京阪電器商会</v>
      </c>
      <c r="C3856" s="183">
        <v>1.5</v>
      </c>
      <c r="D3856" s="183">
        <v>1.5</v>
      </c>
      <c r="E3856" s="183" t="str">
        <f>_xlfn.XLOOKUP(A3856,[2]Sheet1!$R:$R,[2]Sheet1!$AB:$AB,"",0)</f>
        <v/>
      </c>
      <c r="F3856" s="183" t="str">
        <f>_xlfn.XLOOKUP($A3856,[3]【2026年03月度_全社】RFM客層一覧表データ!$A:$A,[3]【2026年03月度_全社】RFM客層一覧表データ!C:C,"",0)</f>
        <v/>
      </c>
      <c r="G3856" s="183" t="str">
        <f>_xlfn.XLOOKUP($A3856,[3]【2026年03月度_全社】RFM客層一覧表データ!$A:$A,[3]【2026年03月度_全社】RFM客層一覧表データ!D:D,"",0)</f>
        <v/>
      </c>
      <c r="H3856" s="183" t="str">
        <f>_xlfn.XLOOKUP($A3856,[3]【2026年03月度_全社】RFM客層一覧表データ!$A:$A,[3]【2026年03月度_全社】RFM客層一覧表データ!E:E,"",0)</f>
        <v/>
      </c>
      <c r="I3856" s="183" t="str">
        <f>_xlfn.XLOOKUP($A3856,[3]【2026年03月度_全社】RFM客層一覧表データ!$A:$A,[3]【2026年03月度_全社】RFM客層一覧表データ!F:F,"",0)</f>
        <v/>
      </c>
      <c r="J3856" s="183">
        <v>0</v>
      </c>
      <c r="K3856" s="183">
        <v>0</v>
      </c>
      <c r="L3856" s="183">
        <v>0</v>
      </c>
      <c r="M3856" s="183">
        <v>0</v>
      </c>
      <c r="N3856" s="183">
        <v>0</v>
      </c>
      <c r="O3856" s="183">
        <v>0</v>
      </c>
      <c r="P3856" s="183">
        <v>0</v>
      </c>
      <c r="Q3856" s="183">
        <v>0</v>
      </c>
      <c r="R3856" s="183">
        <v>0</v>
      </c>
      <c r="S3856" s="183">
        <v>0</v>
      </c>
      <c r="T3856" s="183">
        <v>0</v>
      </c>
      <c r="U3856" s="183">
        <v>0</v>
      </c>
      <c r="V3856" s="183">
        <v>0</v>
      </c>
      <c r="W3856" s="183">
        <v>0</v>
      </c>
      <c r="X3856" s="183">
        <v>0</v>
      </c>
      <c r="Y3856" s="183">
        <v>0</v>
      </c>
    </row>
    <row r="3857" spans="1:25" x14ac:dyDescent="0.2">
      <c r="A3857" s="184">
        <v>12745005</v>
      </c>
      <c r="B3857" s="183" t="str">
        <f>[1]店マスタ!B3856</f>
        <v>石井電化</v>
      </c>
      <c r="C3857" s="183">
        <v>1.5</v>
      </c>
      <c r="D3857" s="183">
        <v>1.5</v>
      </c>
      <c r="E3857" s="183" t="str">
        <f>_xlfn.XLOOKUP(A3857,[2]Sheet1!$R:$R,[2]Sheet1!$AB:$AB,"",0)</f>
        <v/>
      </c>
      <c r="F3857" s="183" t="str">
        <f>_xlfn.XLOOKUP($A3857,[3]【2026年03月度_全社】RFM客層一覧表データ!$A:$A,[3]【2026年03月度_全社】RFM客層一覧表データ!C:C,"",0)</f>
        <v/>
      </c>
      <c r="G3857" s="183" t="str">
        <f>_xlfn.XLOOKUP($A3857,[3]【2026年03月度_全社】RFM客層一覧表データ!$A:$A,[3]【2026年03月度_全社】RFM客層一覧表データ!D:D,"",0)</f>
        <v/>
      </c>
      <c r="H3857" s="183" t="str">
        <f>_xlfn.XLOOKUP($A3857,[3]【2026年03月度_全社】RFM客層一覧表データ!$A:$A,[3]【2026年03月度_全社】RFM客層一覧表データ!E:E,"",0)</f>
        <v/>
      </c>
      <c r="I3857" s="183" t="str">
        <f>_xlfn.XLOOKUP($A3857,[3]【2026年03月度_全社】RFM客層一覧表データ!$A:$A,[3]【2026年03月度_全社】RFM客層一覧表データ!F:F,"",0)</f>
        <v/>
      </c>
      <c r="J3857" s="183">
        <v>0</v>
      </c>
      <c r="K3857" s="183">
        <v>0</v>
      </c>
      <c r="L3857" s="183">
        <v>0</v>
      </c>
      <c r="M3857" s="183">
        <v>0</v>
      </c>
      <c r="N3857" s="183">
        <v>0</v>
      </c>
      <c r="O3857" s="183">
        <v>0</v>
      </c>
      <c r="P3857" s="183">
        <v>0</v>
      </c>
      <c r="Q3857" s="183">
        <v>0</v>
      </c>
      <c r="R3857" s="183">
        <v>0</v>
      </c>
      <c r="S3857" s="183">
        <v>0</v>
      </c>
      <c r="T3857" s="183">
        <v>0</v>
      </c>
      <c r="U3857" s="183">
        <v>0</v>
      </c>
      <c r="V3857" s="183">
        <v>0</v>
      </c>
      <c r="W3857" s="183">
        <v>0</v>
      </c>
      <c r="X3857" s="183">
        <v>0</v>
      </c>
      <c r="Y3857" s="183">
        <v>0</v>
      </c>
    </row>
    <row r="3858" spans="1:25" x14ac:dyDescent="0.2">
      <c r="A3858" s="184">
        <v>12745018</v>
      </c>
      <c r="B3858" s="183" t="str">
        <f>[1]店マスタ!B3857</f>
        <v>（株）かわばた電化</v>
      </c>
      <c r="C3858" s="183">
        <v>3.5</v>
      </c>
      <c r="D3858" s="183">
        <v>3.5</v>
      </c>
      <c r="E3858" s="183">
        <f>_xlfn.XLOOKUP(A3858,[2]Sheet1!$R:$R,[2]Sheet1!$AB:$AB,"",0)</f>
        <v>2.5</v>
      </c>
      <c r="F3858" s="183" t="str">
        <f>_xlfn.XLOOKUP($A3858,[3]【2026年03月度_全社】RFM客層一覧表データ!$A:$A,[3]【2026年03月度_全社】RFM客層一覧表データ!C:C,"",0)</f>
        <v/>
      </c>
      <c r="G3858" s="183" t="str">
        <f>_xlfn.XLOOKUP($A3858,[3]【2026年03月度_全社】RFM客層一覧表データ!$A:$A,[3]【2026年03月度_全社】RFM客層一覧表データ!D:D,"",0)</f>
        <v/>
      </c>
      <c r="H3858" s="183" t="str">
        <f>_xlfn.XLOOKUP($A3858,[3]【2026年03月度_全社】RFM客層一覧表データ!$A:$A,[3]【2026年03月度_全社】RFM客層一覧表データ!E:E,"",0)</f>
        <v/>
      </c>
      <c r="I3858" s="183" t="str">
        <f>_xlfn.XLOOKUP($A3858,[3]【2026年03月度_全社】RFM客層一覧表データ!$A:$A,[3]【2026年03月度_全社】RFM客層一覧表データ!F:F,"",0)</f>
        <v/>
      </c>
      <c r="J3858" s="183">
        <v>0</v>
      </c>
      <c r="K3858" s="183">
        <v>0</v>
      </c>
      <c r="L3858" s="183">
        <v>0</v>
      </c>
      <c r="M3858" s="183">
        <v>0</v>
      </c>
      <c r="N3858" s="183">
        <v>0</v>
      </c>
      <c r="O3858" s="183">
        <v>0</v>
      </c>
      <c r="P3858" s="183">
        <v>0</v>
      </c>
      <c r="Q3858" s="183">
        <v>0</v>
      </c>
      <c r="R3858" s="183">
        <v>0</v>
      </c>
      <c r="S3858" s="183">
        <v>0</v>
      </c>
      <c r="T3858" s="183">
        <v>0</v>
      </c>
      <c r="U3858" s="183">
        <v>0</v>
      </c>
      <c r="V3858" s="183">
        <v>0</v>
      </c>
      <c r="W3858" s="183">
        <v>0</v>
      </c>
      <c r="X3858" s="183">
        <v>0</v>
      </c>
      <c r="Y3858" s="183">
        <v>0</v>
      </c>
    </row>
    <row r="3859" spans="1:25" x14ac:dyDescent="0.2">
      <c r="A3859" s="184">
        <v>12745030</v>
      </c>
      <c r="B3859" s="183" t="str">
        <f>[1]店マスタ!B3858</f>
        <v>株式会社　赤坂電機　門真支店</v>
      </c>
      <c r="C3859" s="183">
        <v>2.5</v>
      </c>
      <c r="D3859" s="183">
        <v>2.5</v>
      </c>
      <c r="E3859" s="183">
        <f>_xlfn.XLOOKUP(A3859,[2]Sheet1!$R:$R,[2]Sheet1!$AB:$AB,"",0)</f>
        <v>2.5</v>
      </c>
      <c r="F3859" s="183">
        <f>_xlfn.XLOOKUP($A3859,[3]【2026年03月度_全社】RFM客層一覧表データ!$A:$A,[3]【2026年03月度_全社】RFM客層一覧表データ!C:C,"",0)</f>
        <v>619</v>
      </c>
      <c r="G3859" s="183">
        <f>_xlfn.XLOOKUP($A3859,[3]【2026年03月度_全社】RFM客層一覧表データ!$A:$A,[3]【2026年03月度_全社】RFM客層一覧表データ!D:D,"",0)</f>
        <v>239</v>
      </c>
      <c r="H3859" s="183">
        <f>_xlfn.XLOOKUP($A3859,[3]【2026年03月度_全社】RFM客層一覧表データ!$A:$A,[3]【2026年03月度_全社】RFM客層一覧表データ!E:E,"",0)</f>
        <v>288</v>
      </c>
      <c r="I3859" s="183">
        <f>_xlfn.XLOOKUP($A3859,[3]【2026年03月度_全社】RFM客層一覧表データ!$A:$A,[3]【2026年03月度_全社】RFM客層一覧表データ!F:F,"",0)</f>
        <v>45</v>
      </c>
      <c r="J3859" s="183">
        <v>621</v>
      </c>
      <c r="K3859" s="183">
        <v>234</v>
      </c>
      <c r="L3859" s="183">
        <v>302</v>
      </c>
      <c r="M3859" s="183">
        <v>41</v>
      </c>
      <c r="N3859" s="183">
        <v>639</v>
      </c>
      <c r="O3859" s="183">
        <v>265</v>
      </c>
      <c r="P3859" s="183">
        <v>295</v>
      </c>
      <c r="Q3859" s="183">
        <v>51</v>
      </c>
      <c r="R3859" s="183">
        <v>638</v>
      </c>
      <c r="S3859" s="183">
        <v>264</v>
      </c>
      <c r="T3859" s="183">
        <v>289</v>
      </c>
      <c r="U3859" s="183">
        <v>47</v>
      </c>
      <c r="V3859" s="183">
        <v>635</v>
      </c>
      <c r="W3859" s="183">
        <v>272</v>
      </c>
      <c r="X3859" s="183">
        <v>289</v>
      </c>
      <c r="Y3859" s="183">
        <v>48</v>
      </c>
    </row>
    <row r="3860" spans="1:25" x14ac:dyDescent="0.2">
      <c r="A3860" s="184">
        <v>12745053</v>
      </c>
      <c r="B3860" s="183" t="str">
        <f>[1]店マスタ!B3859</f>
        <v>有限会社　タケヒサデンキ</v>
      </c>
      <c r="C3860" s="183">
        <v>3.5</v>
      </c>
      <c r="D3860" s="183">
        <v>3.5</v>
      </c>
      <c r="E3860" s="183">
        <f>_xlfn.XLOOKUP(A3860,[2]Sheet1!$R:$R,[2]Sheet1!$AB:$AB,"",0)</f>
        <v>4</v>
      </c>
      <c r="F3860" s="183">
        <f>_xlfn.XLOOKUP($A3860,[3]【2026年03月度_全社】RFM客層一覧表データ!$A:$A,[3]【2026年03月度_全社】RFM客層一覧表データ!C:C,"",0)</f>
        <v>777</v>
      </c>
      <c r="G3860" s="183">
        <f>_xlfn.XLOOKUP($A3860,[3]【2026年03月度_全社】RFM客層一覧表データ!$A:$A,[3]【2026年03月度_全社】RFM客層一覧表データ!D:D,"",0)</f>
        <v>344</v>
      </c>
      <c r="H3860" s="183">
        <f>_xlfn.XLOOKUP($A3860,[3]【2026年03月度_全社】RFM客層一覧表データ!$A:$A,[3]【2026年03月度_全社】RFM客層一覧表データ!E:E,"",0)</f>
        <v>408</v>
      </c>
      <c r="I3860" s="183">
        <f>_xlfn.XLOOKUP($A3860,[3]【2026年03月度_全社】RFM客層一覧表データ!$A:$A,[3]【2026年03月度_全社】RFM客層一覧表データ!F:F,"",0)</f>
        <v>54</v>
      </c>
      <c r="J3860" s="183">
        <v>784</v>
      </c>
      <c r="K3860" s="183">
        <v>327</v>
      </c>
      <c r="L3860" s="183">
        <v>413</v>
      </c>
      <c r="M3860" s="183">
        <v>49</v>
      </c>
      <c r="N3860" s="183">
        <v>789</v>
      </c>
      <c r="O3860" s="183">
        <v>332</v>
      </c>
      <c r="P3860" s="183">
        <v>412</v>
      </c>
      <c r="Q3860" s="183">
        <v>46</v>
      </c>
      <c r="R3860" s="183">
        <v>805</v>
      </c>
      <c r="S3860" s="183">
        <v>343</v>
      </c>
      <c r="T3860" s="183">
        <v>419</v>
      </c>
      <c r="U3860" s="183">
        <v>52</v>
      </c>
      <c r="V3860" s="183">
        <v>793</v>
      </c>
      <c r="W3860" s="183">
        <v>335</v>
      </c>
      <c r="X3860" s="183">
        <v>432</v>
      </c>
      <c r="Y3860" s="183">
        <v>45</v>
      </c>
    </row>
    <row r="3861" spans="1:25" x14ac:dyDescent="0.2">
      <c r="A3861" s="184">
        <v>12745075</v>
      </c>
      <c r="B3861" s="183" t="str">
        <f>[1]店マスタ!B3860</f>
        <v>トップ電化　かどま</v>
      </c>
      <c r="C3861" s="183">
        <v>2</v>
      </c>
      <c r="D3861" s="183">
        <v>2.5</v>
      </c>
      <c r="E3861" s="183">
        <f>_xlfn.XLOOKUP(A3861,[2]Sheet1!$R:$R,[2]Sheet1!$AB:$AB,"",0)</f>
        <v>2.5</v>
      </c>
      <c r="F3861" s="183">
        <f>_xlfn.XLOOKUP($A3861,[3]【2026年03月度_全社】RFM客層一覧表データ!$A:$A,[3]【2026年03月度_全社】RFM客層一覧表データ!C:C,"",0)</f>
        <v>746</v>
      </c>
      <c r="G3861" s="183">
        <f>_xlfn.XLOOKUP($A3861,[3]【2026年03月度_全社】RFM客層一覧表データ!$A:$A,[3]【2026年03月度_全社】RFM客層一覧表データ!D:D,"",0)</f>
        <v>246</v>
      </c>
      <c r="H3861" s="183">
        <f>_xlfn.XLOOKUP($A3861,[3]【2026年03月度_全社】RFM客層一覧表データ!$A:$A,[3]【2026年03月度_全社】RFM客層一覧表データ!E:E,"",0)</f>
        <v>283</v>
      </c>
      <c r="I3861" s="183">
        <f>_xlfn.XLOOKUP($A3861,[3]【2026年03月度_全社】RFM客層一覧表データ!$A:$A,[3]【2026年03月度_全社】RFM客層一覧表データ!F:F,"",0)</f>
        <v>49</v>
      </c>
      <c r="J3861" s="183">
        <v>777</v>
      </c>
      <c r="K3861" s="183">
        <v>271</v>
      </c>
      <c r="L3861" s="183">
        <v>288</v>
      </c>
      <c r="M3861" s="183">
        <v>67</v>
      </c>
      <c r="N3861" s="183">
        <v>783</v>
      </c>
      <c r="O3861" s="183">
        <v>240</v>
      </c>
      <c r="P3861" s="183">
        <v>299</v>
      </c>
      <c r="Q3861" s="183">
        <v>42</v>
      </c>
      <c r="R3861" s="183">
        <v>838</v>
      </c>
      <c r="S3861" s="183">
        <v>312</v>
      </c>
      <c r="T3861" s="183">
        <v>350</v>
      </c>
      <c r="U3861" s="183">
        <v>61</v>
      </c>
      <c r="V3861" s="183">
        <v>858</v>
      </c>
      <c r="W3861" s="183">
        <v>294</v>
      </c>
      <c r="X3861" s="183">
        <v>375</v>
      </c>
      <c r="Y3861" s="183">
        <v>52</v>
      </c>
    </row>
    <row r="3862" spans="1:25" x14ac:dyDescent="0.2">
      <c r="A3862" s="184">
        <v>12745110</v>
      </c>
      <c r="B3862" s="183" t="str">
        <f>[1]店マスタ!B3861</f>
        <v>さかもと電器</v>
      </c>
      <c r="C3862" s="183">
        <v>1.5</v>
      </c>
      <c r="D3862" s="183">
        <v>1.5</v>
      </c>
      <c r="E3862" s="183">
        <f>_xlfn.XLOOKUP(A3862,[2]Sheet1!$R:$R,[2]Sheet1!$AB:$AB,"",0)</f>
        <v>1.5</v>
      </c>
      <c r="F3862" s="183" t="str">
        <f>_xlfn.XLOOKUP($A3862,[3]【2026年03月度_全社】RFM客層一覧表データ!$A:$A,[3]【2026年03月度_全社】RFM客層一覧表データ!C:C,"",0)</f>
        <v/>
      </c>
      <c r="G3862" s="183" t="str">
        <f>_xlfn.XLOOKUP($A3862,[3]【2026年03月度_全社】RFM客層一覧表データ!$A:$A,[3]【2026年03月度_全社】RFM客層一覧表データ!D:D,"",0)</f>
        <v/>
      </c>
      <c r="H3862" s="183" t="str">
        <f>_xlfn.XLOOKUP($A3862,[3]【2026年03月度_全社】RFM客層一覧表データ!$A:$A,[3]【2026年03月度_全社】RFM客層一覧表データ!E:E,"",0)</f>
        <v/>
      </c>
      <c r="I3862" s="183" t="str">
        <f>_xlfn.XLOOKUP($A3862,[3]【2026年03月度_全社】RFM客層一覧表データ!$A:$A,[3]【2026年03月度_全社】RFM客層一覧表データ!F:F,"",0)</f>
        <v/>
      </c>
      <c r="J3862" s="183">
        <v>0</v>
      </c>
      <c r="K3862" s="183">
        <v>0</v>
      </c>
      <c r="L3862" s="183">
        <v>0</v>
      </c>
      <c r="M3862" s="183">
        <v>0</v>
      </c>
      <c r="N3862" s="183">
        <v>0</v>
      </c>
      <c r="O3862" s="183">
        <v>0</v>
      </c>
      <c r="P3862" s="183">
        <v>0</v>
      </c>
      <c r="Q3862" s="183">
        <v>0</v>
      </c>
      <c r="R3862" s="183">
        <v>0</v>
      </c>
      <c r="S3862" s="183">
        <v>0</v>
      </c>
      <c r="T3862" s="183">
        <v>0</v>
      </c>
      <c r="U3862" s="183">
        <v>0</v>
      </c>
      <c r="V3862" s="183">
        <v>0</v>
      </c>
      <c r="W3862" s="183">
        <v>0</v>
      </c>
      <c r="X3862" s="183">
        <v>0</v>
      </c>
      <c r="Y3862" s="183">
        <v>0</v>
      </c>
    </row>
    <row r="3863" spans="1:25" x14ac:dyDescent="0.2">
      <c r="A3863" s="184">
        <v>12750008</v>
      </c>
      <c r="B3863" s="183" t="str">
        <f>[1]店マスタ!B3862</f>
        <v>紺屋電気商会</v>
      </c>
      <c r="C3863" s="183">
        <v>2.5</v>
      </c>
      <c r="D3863" s="183">
        <v>2.5</v>
      </c>
      <c r="E3863" s="183">
        <f>_xlfn.XLOOKUP(A3863,[2]Sheet1!$R:$R,[2]Sheet1!$AB:$AB,"",0)</f>
        <v>2.5</v>
      </c>
      <c r="F3863" s="183" t="str">
        <f>_xlfn.XLOOKUP($A3863,[3]【2026年03月度_全社】RFM客層一覧表データ!$A:$A,[3]【2026年03月度_全社】RFM客層一覧表データ!C:C,"",0)</f>
        <v/>
      </c>
      <c r="G3863" s="183" t="str">
        <f>_xlfn.XLOOKUP($A3863,[3]【2026年03月度_全社】RFM客層一覧表データ!$A:$A,[3]【2026年03月度_全社】RFM客層一覧表データ!D:D,"",0)</f>
        <v/>
      </c>
      <c r="H3863" s="183" t="str">
        <f>_xlfn.XLOOKUP($A3863,[3]【2026年03月度_全社】RFM客層一覧表データ!$A:$A,[3]【2026年03月度_全社】RFM客層一覧表データ!E:E,"",0)</f>
        <v/>
      </c>
      <c r="I3863" s="183" t="str">
        <f>_xlfn.XLOOKUP($A3863,[3]【2026年03月度_全社】RFM客層一覧表データ!$A:$A,[3]【2026年03月度_全社】RFM客層一覧表データ!F:F,"",0)</f>
        <v/>
      </c>
      <c r="J3863" s="183">
        <v>0</v>
      </c>
      <c r="K3863" s="183">
        <v>0</v>
      </c>
      <c r="L3863" s="183">
        <v>0</v>
      </c>
      <c r="M3863" s="183">
        <v>0</v>
      </c>
      <c r="N3863" s="183">
        <v>0</v>
      </c>
      <c r="O3863" s="183">
        <v>0</v>
      </c>
      <c r="P3863" s="183">
        <v>0</v>
      </c>
      <c r="Q3863" s="183">
        <v>0</v>
      </c>
      <c r="R3863" s="183">
        <v>0</v>
      </c>
      <c r="S3863" s="183">
        <v>0</v>
      </c>
      <c r="T3863" s="183">
        <v>0</v>
      </c>
      <c r="U3863" s="183">
        <v>0</v>
      </c>
      <c r="V3863" s="183">
        <v>0</v>
      </c>
      <c r="W3863" s="183">
        <v>0</v>
      </c>
      <c r="X3863" s="183">
        <v>0</v>
      </c>
      <c r="Y3863" s="183">
        <v>0</v>
      </c>
    </row>
    <row r="3864" spans="1:25" x14ac:dyDescent="0.2">
      <c r="A3864" s="184">
        <v>12750009</v>
      </c>
      <c r="B3864" s="183" t="str">
        <f>[1]店マスタ!B3863</f>
        <v>住まいるでんき館　カナタニ</v>
      </c>
      <c r="C3864" s="183">
        <v>8.5</v>
      </c>
      <c r="D3864" s="183">
        <v>7.5</v>
      </c>
      <c r="E3864" s="183">
        <f>_xlfn.XLOOKUP(A3864,[2]Sheet1!$R:$R,[2]Sheet1!$AB:$AB,"",0)</f>
        <v>8</v>
      </c>
      <c r="F3864" s="183">
        <f>_xlfn.XLOOKUP($A3864,[3]【2026年03月度_全社】RFM客層一覧表データ!$A:$A,[3]【2026年03月度_全社】RFM客層一覧表データ!C:C,"",0)</f>
        <v>1712</v>
      </c>
      <c r="G3864" s="183">
        <f>_xlfn.XLOOKUP($A3864,[3]【2026年03月度_全社】RFM客層一覧表データ!$A:$A,[3]【2026年03月度_全社】RFM客層一覧表データ!D:D,"",0)</f>
        <v>738</v>
      </c>
      <c r="H3864" s="183">
        <f>_xlfn.XLOOKUP($A3864,[3]【2026年03月度_全社】RFM客層一覧表データ!$A:$A,[3]【2026年03月度_全社】RFM客層一覧表データ!E:E,"",0)</f>
        <v>678</v>
      </c>
      <c r="I3864" s="183">
        <f>_xlfn.XLOOKUP($A3864,[3]【2026年03月度_全社】RFM客層一覧表データ!$A:$A,[3]【2026年03月度_全社】RFM客層一覧表データ!F:F,"",0)</f>
        <v>203</v>
      </c>
      <c r="J3864" s="183">
        <v>1718</v>
      </c>
      <c r="K3864" s="183">
        <v>718</v>
      </c>
      <c r="L3864" s="183">
        <v>679</v>
      </c>
      <c r="M3864" s="183">
        <v>156</v>
      </c>
      <c r="N3864" s="183">
        <v>1757</v>
      </c>
      <c r="O3864" s="183">
        <v>694</v>
      </c>
      <c r="P3864" s="183">
        <v>683</v>
      </c>
      <c r="Q3864" s="183">
        <v>165</v>
      </c>
      <c r="R3864" s="183">
        <v>1791</v>
      </c>
      <c r="S3864" s="183">
        <v>697</v>
      </c>
      <c r="T3864" s="183">
        <v>706</v>
      </c>
      <c r="U3864" s="183">
        <v>145</v>
      </c>
      <c r="V3864" s="183">
        <v>1802</v>
      </c>
      <c r="W3864" s="183">
        <v>707</v>
      </c>
      <c r="X3864" s="183">
        <v>734</v>
      </c>
      <c r="Y3864" s="183">
        <v>139</v>
      </c>
    </row>
    <row r="3865" spans="1:25" x14ac:dyDescent="0.2">
      <c r="A3865" s="184">
        <v>12750010</v>
      </c>
      <c r="B3865" s="183" t="str">
        <f>[1]店マスタ!B3864</f>
        <v>有限会社　生田電器店</v>
      </c>
      <c r="C3865" s="183">
        <v>3.5</v>
      </c>
      <c r="D3865" s="183">
        <v>3.5</v>
      </c>
      <c r="E3865" s="183">
        <f>_xlfn.XLOOKUP(A3865,[2]Sheet1!$R:$R,[2]Sheet1!$AB:$AB,"",0)</f>
        <v>3.5</v>
      </c>
      <c r="F3865" s="183">
        <f>_xlfn.XLOOKUP($A3865,[3]【2026年03月度_全社】RFM客層一覧表データ!$A:$A,[3]【2026年03月度_全社】RFM客層一覧表データ!C:C,"",0)</f>
        <v>679</v>
      </c>
      <c r="G3865" s="183">
        <f>_xlfn.XLOOKUP($A3865,[3]【2026年03月度_全社】RFM客層一覧表データ!$A:$A,[3]【2026年03月度_全社】RFM客層一覧表データ!D:D,"",0)</f>
        <v>290</v>
      </c>
      <c r="H3865" s="183">
        <f>_xlfn.XLOOKUP($A3865,[3]【2026年03月度_全社】RFM客層一覧表データ!$A:$A,[3]【2026年03月度_全社】RFM客層一覧表データ!E:E,"",0)</f>
        <v>384</v>
      </c>
      <c r="I3865" s="183">
        <f>_xlfn.XLOOKUP($A3865,[3]【2026年03月度_全社】RFM客層一覧表データ!$A:$A,[3]【2026年03月度_全社】RFM客層一覧表データ!F:F,"",0)</f>
        <v>17</v>
      </c>
      <c r="J3865" s="183">
        <v>728</v>
      </c>
      <c r="K3865" s="183">
        <v>312</v>
      </c>
      <c r="L3865" s="183">
        <v>395</v>
      </c>
      <c r="M3865" s="183">
        <v>25</v>
      </c>
      <c r="N3865" s="183">
        <v>830</v>
      </c>
      <c r="O3865" s="183">
        <v>309</v>
      </c>
      <c r="P3865" s="183">
        <v>439</v>
      </c>
      <c r="Q3865" s="183">
        <v>18</v>
      </c>
      <c r="R3865" s="183">
        <v>895</v>
      </c>
      <c r="S3865" s="183">
        <v>352</v>
      </c>
      <c r="T3865" s="183">
        <v>458</v>
      </c>
      <c r="U3865" s="183">
        <v>19</v>
      </c>
      <c r="V3865" s="183">
        <v>944</v>
      </c>
      <c r="W3865" s="183">
        <v>375</v>
      </c>
      <c r="X3865" s="183">
        <v>480</v>
      </c>
      <c r="Y3865" s="183">
        <v>39</v>
      </c>
    </row>
    <row r="3866" spans="1:25" x14ac:dyDescent="0.2">
      <c r="A3866" s="184">
        <v>12750015</v>
      </c>
      <c r="B3866" s="183" t="str">
        <f>[1]店マスタ!B3865</f>
        <v>住まいるでんき館　キダ</v>
      </c>
      <c r="C3866" s="183">
        <v>3</v>
      </c>
      <c r="D3866" s="183">
        <v>3</v>
      </c>
      <c r="E3866" s="183">
        <f>_xlfn.XLOOKUP(A3866,[2]Sheet1!$R:$R,[2]Sheet1!$AB:$AB,"",0)</f>
        <v>3.5</v>
      </c>
      <c r="F3866" s="183">
        <f>_xlfn.XLOOKUP($A3866,[3]【2026年03月度_全社】RFM客層一覧表データ!$A:$A,[3]【2026年03月度_全社】RFM客層一覧表データ!C:C,"",0)</f>
        <v>703</v>
      </c>
      <c r="G3866" s="183">
        <f>_xlfn.XLOOKUP($A3866,[3]【2026年03月度_全社】RFM客層一覧表データ!$A:$A,[3]【2026年03月度_全社】RFM客層一覧表データ!D:D,"",0)</f>
        <v>329</v>
      </c>
      <c r="H3866" s="183">
        <f>_xlfn.XLOOKUP($A3866,[3]【2026年03月度_全社】RFM客層一覧表データ!$A:$A,[3]【2026年03月度_全社】RFM客層一覧表データ!E:E,"",0)</f>
        <v>319</v>
      </c>
      <c r="I3866" s="183">
        <f>_xlfn.XLOOKUP($A3866,[3]【2026年03月度_全社】RFM客層一覧表データ!$A:$A,[3]【2026年03月度_全社】RFM客層一覧表データ!F:F,"",0)</f>
        <v>57</v>
      </c>
      <c r="J3866" s="183">
        <v>742</v>
      </c>
      <c r="K3866" s="183">
        <v>316</v>
      </c>
      <c r="L3866" s="183">
        <v>330</v>
      </c>
      <c r="M3866" s="183">
        <v>35</v>
      </c>
      <c r="N3866" s="183">
        <v>798</v>
      </c>
      <c r="O3866" s="183">
        <v>347</v>
      </c>
      <c r="P3866" s="183">
        <v>342</v>
      </c>
      <c r="Q3866" s="183">
        <v>62</v>
      </c>
      <c r="R3866" s="183">
        <v>807</v>
      </c>
      <c r="S3866" s="183">
        <v>336</v>
      </c>
      <c r="T3866" s="183">
        <v>342</v>
      </c>
      <c r="U3866" s="183">
        <v>45</v>
      </c>
      <c r="V3866" s="183">
        <v>837</v>
      </c>
      <c r="W3866" s="183">
        <v>361</v>
      </c>
      <c r="X3866" s="183">
        <v>349</v>
      </c>
      <c r="Y3866" s="183">
        <v>44</v>
      </c>
    </row>
    <row r="3867" spans="1:25" x14ac:dyDescent="0.2">
      <c r="A3867" s="184">
        <v>12750053</v>
      </c>
      <c r="B3867" s="183" t="str">
        <f>[1]店マスタ!B3866</f>
        <v>池田　片岡デンキ</v>
      </c>
      <c r="C3867" s="183">
        <v>1.5</v>
      </c>
      <c r="D3867" s="183">
        <v>1.5</v>
      </c>
      <c r="E3867" s="183">
        <f>_xlfn.XLOOKUP(A3867,[2]Sheet1!$R:$R,[2]Sheet1!$AB:$AB,"",0)</f>
        <v>1.5</v>
      </c>
      <c r="F3867" s="183">
        <f>_xlfn.XLOOKUP($A3867,[3]【2026年03月度_全社】RFM客層一覧表データ!$A:$A,[3]【2026年03月度_全社】RFM客層一覧表データ!C:C,"",0)</f>
        <v>583</v>
      </c>
      <c r="G3867" s="183">
        <f>_xlfn.XLOOKUP($A3867,[3]【2026年03月度_全社】RFM客層一覧表データ!$A:$A,[3]【2026年03月度_全社】RFM客層一覧表データ!D:D,"",0)</f>
        <v>217</v>
      </c>
      <c r="H3867" s="183">
        <f>_xlfn.XLOOKUP($A3867,[3]【2026年03月度_全社】RFM客層一覧表データ!$A:$A,[3]【2026年03月度_全社】RFM客層一覧表データ!E:E,"",0)</f>
        <v>235</v>
      </c>
      <c r="I3867" s="183">
        <f>_xlfn.XLOOKUP($A3867,[3]【2026年03月度_全社】RFM客層一覧表データ!$A:$A,[3]【2026年03月度_全社】RFM客層一覧表データ!F:F,"",0)</f>
        <v>40</v>
      </c>
      <c r="J3867" s="183">
        <v>604</v>
      </c>
      <c r="K3867" s="183">
        <v>230</v>
      </c>
      <c r="L3867" s="183">
        <v>237</v>
      </c>
      <c r="M3867" s="183">
        <v>40</v>
      </c>
      <c r="N3867" s="183">
        <v>623</v>
      </c>
      <c r="O3867" s="183">
        <v>256</v>
      </c>
      <c r="P3867" s="183">
        <v>252</v>
      </c>
      <c r="Q3867" s="183">
        <v>51</v>
      </c>
      <c r="R3867" s="183">
        <v>698</v>
      </c>
      <c r="S3867" s="183">
        <v>232</v>
      </c>
      <c r="T3867" s="183">
        <v>268</v>
      </c>
      <c r="U3867" s="183">
        <v>39</v>
      </c>
      <c r="V3867" s="183">
        <v>719</v>
      </c>
      <c r="W3867" s="183">
        <v>268</v>
      </c>
      <c r="X3867" s="183">
        <v>271</v>
      </c>
      <c r="Y3867" s="183">
        <v>56</v>
      </c>
    </row>
    <row r="3868" spans="1:25" x14ac:dyDescent="0.2">
      <c r="A3868" s="184">
        <v>12750055</v>
      </c>
      <c r="B3868" s="183" t="str">
        <f>[1]店マスタ!B3867</f>
        <v>有限会社総住工房カトウ電器</v>
      </c>
      <c r="C3868" s="183">
        <v>2.5</v>
      </c>
      <c r="D3868" s="183">
        <v>2.5</v>
      </c>
      <c r="E3868" s="183">
        <f>_xlfn.XLOOKUP(A3868,[2]Sheet1!$R:$R,[2]Sheet1!$AB:$AB,"",0)</f>
        <v>3</v>
      </c>
      <c r="F3868" s="183">
        <f>_xlfn.XLOOKUP($A3868,[3]【2026年03月度_全社】RFM客層一覧表データ!$A:$A,[3]【2026年03月度_全社】RFM客層一覧表データ!C:C,"",0)</f>
        <v>389</v>
      </c>
      <c r="G3868" s="183">
        <f>_xlfn.XLOOKUP($A3868,[3]【2026年03月度_全社】RFM客層一覧表データ!$A:$A,[3]【2026年03月度_全社】RFM客層一覧表データ!D:D,"",0)</f>
        <v>155</v>
      </c>
      <c r="H3868" s="183">
        <f>_xlfn.XLOOKUP($A3868,[3]【2026年03月度_全社】RFM客層一覧表データ!$A:$A,[3]【2026年03月度_全社】RFM客層一覧表データ!E:E,"",0)</f>
        <v>142</v>
      </c>
      <c r="I3868" s="183">
        <f>_xlfn.XLOOKUP($A3868,[3]【2026年03月度_全社】RFM客層一覧表データ!$A:$A,[3]【2026年03月度_全社】RFM客層一覧表データ!F:F,"",0)</f>
        <v>0</v>
      </c>
      <c r="J3868" s="183">
        <v>336</v>
      </c>
      <c r="K3868" s="183">
        <v>166</v>
      </c>
      <c r="L3868" s="183">
        <v>149</v>
      </c>
      <c r="M3868" s="183">
        <v>0</v>
      </c>
      <c r="N3868" s="183">
        <v>321</v>
      </c>
      <c r="O3868" s="183">
        <v>159</v>
      </c>
      <c r="P3868" s="183">
        <v>135</v>
      </c>
      <c r="Q3868" s="183">
        <v>0</v>
      </c>
      <c r="R3868" s="183">
        <v>268</v>
      </c>
      <c r="S3868" s="183">
        <v>108</v>
      </c>
      <c r="T3868" s="183">
        <v>127</v>
      </c>
      <c r="U3868" s="183">
        <v>0</v>
      </c>
      <c r="V3868" s="183">
        <v>242</v>
      </c>
      <c r="W3868" s="183">
        <v>1</v>
      </c>
      <c r="X3868" s="183">
        <v>127</v>
      </c>
      <c r="Y3868" s="183">
        <v>1</v>
      </c>
    </row>
    <row r="3869" spans="1:25" x14ac:dyDescent="0.2">
      <c r="A3869" s="184">
        <v>12750070</v>
      </c>
      <c r="B3869" s="183" t="str">
        <f>[1]店マスタ!B3868</f>
        <v>合同会社　住まいるでんき館</v>
      </c>
      <c r="C3869" s="183">
        <v>2.5</v>
      </c>
      <c r="D3869" s="183">
        <v>0</v>
      </c>
      <c r="E3869" s="183" t="str">
        <f>_xlfn.XLOOKUP(A3869,[2]Sheet1!$R:$R,[2]Sheet1!$AB:$AB,"",0)</f>
        <v/>
      </c>
      <c r="F3869" s="183" t="str">
        <f>_xlfn.XLOOKUP($A3869,[3]【2026年03月度_全社】RFM客層一覧表データ!$A:$A,[3]【2026年03月度_全社】RFM客層一覧表データ!C:C,"",0)</f>
        <v/>
      </c>
      <c r="G3869" s="183" t="str">
        <f>_xlfn.XLOOKUP($A3869,[3]【2026年03月度_全社】RFM客層一覧表データ!$A:$A,[3]【2026年03月度_全社】RFM客層一覧表データ!D:D,"",0)</f>
        <v/>
      </c>
      <c r="H3869" s="183" t="str">
        <f>_xlfn.XLOOKUP($A3869,[3]【2026年03月度_全社】RFM客層一覧表データ!$A:$A,[3]【2026年03月度_全社】RFM客層一覧表データ!E:E,"",0)</f>
        <v/>
      </c>
      <c r="I3869" s="183" t="str">
        <f>_xlfn.XLOOKUP($A3869,[3]【2026年03月度_全社】RFM客層一覧表データ!$A:$A,[3]【2026年03月度_全社】RFM客層一覧表データ!F:F,"",0)</f>
        <v/>
      </c>
      <c r="J3869" s="183">
        <v>0</v>
      </c>
      <c r="K3869" s="183">
        <v>0</v>
      </c>
      <c r="L3869" s="183">
        <v>0</v>
      </c>
      <c r="M3869" s="183">
        <v>0</v>
      </c>
      <c r="N3869" s="183">
        <v>0</v>
      </c>
      <c r="O3869" s="183">
        <v>0</v>
      </c>
      <c r="P3869" s="183">
        <v>0</v>
      </c>
      <c r="Q3869" s="183">
        <v>0</v>
      </c>
      <c r="R3869" s="183">
        <v>0</v>
      </c>
      <c r="S3869" s="183">
        <v>0</v>
      </c>
      <c r="T3869" s="183">
        <v>0</v>
      </c>
      <c r="U3869" s="183">
        <v>0</v>
      </c>
      <c r="V3869" s="183">
        <v>0</v>
      </c>
      <c r="W3869" s="183">
        <v>0</v>
      </c>
      <c r="X3869" s="183">
        <v>0</v>
      </c>
      <c r="Y3869" s="183">
        <v>0</v>
      </c>
    </row>
    <row r="3870" spans="1:25" x14ac:dyDescent="0.2">
      <c r="A3870" s="184">
        <v>12751023</v>
      </c>
      <c r="B3870" s="183" t="str">
        <f>[1]店マスタ!B3869</f>
        <v>株式会社　フジヤデンキ</v>
      </c>
      <c r="C3870" s="183">
        <v>3</v>
      </c>
      <c r="D3870" s="183">
        <v>3</v>
      </c>
      <c r="E3870" s="183">
        <f>_xlfn.XLOOKUP(A3870,[2]Sheet1!$R:$R,[2]Sheet1!$AB:$AB,"",0)</f>
        <v>3</v>
      </c>
      <c r="F3870" s="183">
        <f>_xlfn.XLOOKUP($A3870,[3]【2026年03月度_全社】RFM客層一覧表データ!$A:$A,[3]【2026年03月度_全社】RFM客層一覧表データ!C:C,"",0)</f>
        <v>899</v>
      </c>
      <c r="G3870" s="183">
        <f>_xlfn.XLOOKUP($A3870,[3]【2026年03月度_全社】RFM客層一覧表データ!$A:$A,[3]【2026年03月度_全社】RFM客層一覧表データ!D:D,"",0)</f>
        <v>349</v>
      </c>
      <c r="H3870" s="183">
        <f>_xlfn.XLOOKUP($A3870,[3]【2026年03月度_全社】RFM客層一覧表データ!$A:$A,[3]【2026年03月度_全社】RFM客層一覧表データ!E:E,"",0)</f>
        <v>365</v>
      </c>
      <c r="I3870" s="183">
        <f>_xlfn.XLOOKUP($A3870,[3]【2026年03月度_全社】RFM客層一覧表データ!$A:$A,[3]【2026年03月度_全社】RFM客層一覧表データ!F:F,"",0)</f>
        <v>73</v>
      </c>
      <c r="J3870" s="183">
        <v>874</v>
      </c>
      <c r="K3870" s="183">
        <v>325</v>
      </c>
      <c r="L3870" s="183">
        <v>311</v>
      </c>
      <c r="M3870" s="183">
        <v>75</v>
      </c>
      <c r="N3870" s="183">
        <v>858</v>
      </c>
      <c r="O3870" s="183">
        <v>2</v>
      </c>
      <c r="P3870" s="183">
        <v>242</v>
      </c>
      <c r="Q3870" s="183">
        <v>2</v>
      </c>
      <c r="R3870" s="183">
        <v>911</v>
      </c>
      <c r="S3870" s="183">
        <v>276</v>
      </c>
      <c r="T3870" s="183">
        <v>237</v>
      </c>
      <c r="U3870" s="183">
        <v>71</v>
      </c>
      <c r="V3870" s="183">
        <v>874</v>
      </c>
      <c r="W3870" s="183">
        <v>145</v>
      </c>
      <c r="X3870" s="183">
        <v>186</v>
      </c>
      <c r="Y3870" s="183">
        <v>42</v>
      </c>
    </row>
    <row r="3871" spans="1:25" x14ac:dyDescent="0.2">
      <c r="A3871" s="184">
        <v>12751043</v>
      </c>
      <c r="B3871" s="183" t="str">
        <f>[1]店マスタ!B3870</f>
        <v>ヒマツデンキ</v>
      </c>
      <c r="C3871" s="183">
        <v>1.5</v>
      </c>
      <c r="D3871" s="183">
        <v>1.5</v>
      </c>
      <c r="E3871" s="183">
        <f>_xlfn.XLOOKUP(A3871,[2]Sheet1!$R:$R,[2]Sheet1!$AB:$AB,"",0)</f>
        <v>1.5</v>
      </c>
      <c r="F3871" s="183" t="str">
        <f>_xlfn.XLOOKUP($A3871,[3]【2026年03月度_全社】RFM客層一覧表データ!$A:$A,[3]【2026年03月度_全社】RFM客層一覧表データ!C:C,"",0)</f>
        <v/>
      </c>
      <c r="G3871" s="183" t="str">
        <f>_xlfn.XLOOKUP($A3871,[3]【2026年03月度_全社】RFM客層一覧表データ!$A:$A,[3]【2026年03月度_全社】RFM客層一覧表データ!D:D,"",0)</f>
        <v/>
      </c>
      <c r="H3871" s="183" t="str">
        <f>_xlfn.XLOOKUP($A3871,[3]【2026年03月度_全社】RFM客層一覧表データ!$A:$A,[3]【2026年03月度_全社】RFM客層一覧表データ!E:E,"",0)</f>
        <v/>
      </c>
      <c r="I3871" s="183" t="str">
        <f>_xlfn.XLOOKUP($A3871,[3]【2026年03月度_全社】RFM客層一覧表データ!$A:$A,[3]【2026年03月度_全社】RFM客層一覧表データ!F:F,"",0)</f>
        <v/>
      </c>
      <c r="J3871" s="183">
        <v>0</v>
      </c>
      <c r="K3871" s="183">
        <v>0</v>
      </c>
      <c r="L3871" s="183">
        <v>0</v>
      </c>
      <c r="M3871" s="183">
        <v>0</v>
      </c>
      <c r="N3871" s="183">
        <v>0</v>
      </c>
      <c r="O3871" s="183">
        <v>0</v>
      </c>
      <c r="P3871" s="183">
        <v>0</v>
      </c>
      <c r="Q3871" s="183">
        <v>0</v>
      </c>
      <c r="R3871" s="183">
        <v>0</v>
      </c>
      <c r="S3871" s="183">
        <v>0</v>
      </c>
      <c r="T3871" s="183">
        <v>0</v>
      </c>
      <c r="U3871" s="183">
        <v>0</v>
      </c>
      <c r="V3871" s="183">
        <v>0</v>
      </c>
      <c r="W3871" s="183">
        <v>0</v>
      </c>
      <c r="X3871" s="183">
        <v>0</v>
      </c>
      <c r="Y3871" s="183">
        <v>0</v>
      </c>
    </row>
    <row r="3872" spans="1:25" x14ac:dyDescent="0.2">
      <c r="A3872" s="184">
        <v>12751057</v>
      </c>
      <c r="B3872" s="183" t="str">
        <f>[1]店マスタ!B3871</f>
        <v>ＴＡＣＫ　ハヤシ　吹田店</v>
      </c>
      <c r="C3872" s="183">
        <v>2.5</v>
      </c>
      <c r="D3872" s="183">
        <v>2.5</v>
      </c>
      <c r="E3872" s="183">
        <f>_xlfn.XLOOKUP(A3872,[2]Sheet1!$R:$R,[2]Sheet1!$AB:$AB,"",0)</f>
        <v>2.5</v>
      </c>
      <c r="F3872" s="183" t="str">
        <f>_xlfn.XLOOKUP($A3872,[3]【2026年03月度_全社】RFM客層一覧表データ!$A:$A,[3]【2026年03月度_全社】RFM客層一覧表データ!C:C,"",0)</f>
        <v/>
      </c>
      <c r="G3872" s="183" t="str">
        <f>_xlfn.XLOOKUP($A3872,[3]【2026年03月度_全社】RFM客層一覧表データ!$A:$A,[3]【2026年03月度_全社】RFM客層一覧表データ!D:D,"",0)</f>
        <v/>
      </c>
      <c r="H3872" s="183" t="str">
        <f>_xlfn.XLOOKUP($A3872,[3]【2026年03月度_全社】RFM客層一覧表データ!$A:$A,[3]【2026年03月度_全社】RFM客層一覧表データ!E:E,"",0)</f>
        <v/>
      </c>
      <c r="I3872" s="183" t="str">
        <f>_xlfn.XLOOKUP($A3872,[3]【2026年03月度_全社】RFM客層一覧表データ!$A:$A,[3]【2026年03月度_全社】RFM客層一覧表データ!F:F,"",0)</f>
        <v/>
      </c>
      <c r="J3872" s="183">
        <v>0</v>
      </c>
      <c r="K3872" s="183">
        <v>0</v>
      </c>
      <c r="L3872" s="183">
        <v>0</v>
      </c>
      <c r="M3872" s="183">
        <v>0</v>
      </c>
      <c r="N3872" s="183">
        <v>0</v>
      </c>
      <c r="O3872" s="183">
        <v>0</v>
      </c>
      <c r="P3872" s="183">
        <v>0</v>
      </c>
      <c r="Q3872" s="183">
        <v>0</v>
      </c>
      <c r="R3872" s="183">
        <v>0</v>
      </c>
      <c r="S3872" s="183">
        <v>0</v>
      </c>
      <c r="T3872" s="183">
        <v>0</v>
      </c>
      <c r="U3872" s="183">
        <v>0</v>
      </c>
      <c r="V3872" s="183">
        <v>0</v>
      </c>
      <c r="W3872" s="183">
        <v>0</v>
      </c>
      <c r="X3872" s="183">
        <v>0</v>
      </c>
      <c r="Y3872" s="183">
        <v>0</v>
      </c>
    </row>
    <row r="3873" spans="1:25" x14ac:dyDescent="0.2">
      <c r="A3873" s="184">
        <v>12751058</v>
      </c>
      <c r="B3873" s="183" t="str">
        <f>[1]店マスタ!B3872</f>
        <v>でんきやさん　イノヤマ</v>
      </c>
      <c r="C3873" s="183">
        <v>1.5</v>
      </c>
      <c r="D3873" s="183">
        <v>1.5</v>
      </c>
      <c r="E3873" s="183" t="str">
        <f>_xlfn.XLOOKUP(A3873,[2]Sheet1!$R:$R,[2]Sheet1!$AB:$AB,"",0)</f>
        <v/>
      </c>
      <c r="F3873" s="183" t="str">
        <f>_xlfn.XLOOKUP($A3873,[3]【2026年03月度_全社】RFM客層一覧表データ!$A:$A,[3]【2026年03月度_全社】RFM客層一覧表データ!C:C,"",0)</f>
        <v/>
      </c>
      <c r="G3873" s="183" t="str">
        <f>_xlfn.XLOOKUP($A3873,[3]【2026年03月度_全社】RFM客層一覧表データ!$A:$A,[3]【2026年03月度_全社】RFM客層一覧表データ!D:D,"",0)</f>
        <v/>
      </c>
      <c r="H3873" s="183" t="str">
        <f>_xlfn.XLOOKUP($A3873,[3]【2026年03月度_全社】RFM客層一覧表データ!$A:$A,[3]【2026年03月度_全社】RFM客層一覧表データ!E:E,"",0)</f>
        <v/>
      </c>
      <c r="I3873" s="183" t="str">
        <f>_xlfn.XLOOKUP($A3873,[3]【2026年03月度_全社】RFM客層一覧表データ!$A:$A,[3]【2026年03月度_全社】RFM客層一覧表データ!F:F,"",0)</f>
        <v/>
      </c>
      <c r="J3873" s="183">
        <v>0</v>
      </c>
      <c r="K3873" s="183">
        <v>0</v>
      </c>
      <c r="L3873" s="183">
        <v>0</v>
      </c>
      <c r="M3873" s="183">
        <v>0</v>
      </c>
      <c r="N3873" s="183">
        <v>0</v>
      </c>
      <c r="O3873" s="183">
        <v>0</v>
      </c>
      <c r="P3873" s="183">
        <v>0</v>
      </c>
      <c r="Q3873" s="183">
        <v>0</v>
      </c>
      <c r="R3873" s="183">
        <v>0</v>
      </c>
      <c r="S3873" s="183">
        <v>0</v>
      </c>
      <c r="T3873" s="183">
        <v>0</v>
      </c>
      <c r="U3873" s="183">
        <v>0</v>
      </c>
      <c r="V3873" s="183">
        <v>0</v>
      </c>
      <c r="W3873" s="183">
        <v>0</v>
      </c>
      <c r="X3873" s="183">
        <v>0</v>
      </c>
      <c r="Y3873" s="183">
        <v>0</v>
      </c>
    </row>
    <row r="3874" spans="1:25" x14ac:dyDescent="0.2">
      <c r="A3874" s="184">
        <v>12751072</v>
      </c>
      <c r="B3874" s="183" t="str">
        <f>[1]店マスタ!B3873</f>
        <v>山手電化</v>
      </c>
      <c r="C3874" s="183">
        <v>1.5</v>
      </c>
      <c r="D3874" s="183">
        <v>1.5</v>
      </c>
      <c r="E3874" s="183" t="str">
        <f>_xlfn.XLOOKUP(A3874,[2]Sheet1!$R:$R,[2]Sheet1!$AB:$AB,"",0)</f>
        <v/>
      </c>
      <c r="F3874" s="183" t="str">
        <f>_xlfn.XLOOKUP($A3874,[3]【2026年03月度_全社】RFM客層一覧表データ!$A:$A,[3]【2026年03月度_全社】RFM客層一覧表データ!C:C,"",0)</f>
        <v/>
      </c>
      <c r="G3874" s="183" t="str">
        <f>_xlfn.XLOOKUP($A3874,[3]【2026年03月度_全社】RFM客層一覧表データ!$A:$A,[3]【2026年03月度_全社】RFM客層一覧表データ!D:D,"",0)</f>
        <v/>
      </c>
      <c r="H3874" s="183" t="str">
        <f>_xlfn.XLOOKUP($A3874,[3]【2026年03月度_全社】RFM客層一覧表データ!$A:$A,[3]【2026年03月度_全社】RFM客層一覧表データ!E:E,"",0)</f>
        <v/>
      </c>
      <c r="I3874" s="183" t="str">
        <f>_xlfn.XLOOKUP($A3874,[3]【2026年03月度_全社】RFM客層一覧表データ!$A:$A,[3]【2026年03月度_全社】RFM客層一覧表データ!F:F,"",0)</f>
        <v/>
      </c>
      <c r="J3874" s="183">
        <v>0</v>
      </c>
      <c r="K3874" s="183">
        <v>0</v>
      </c>
      <c r="L3874" s="183">
        <v>0</v>
      </c>
      <c r="M3874" s="183">
        <v>0</v>
      </c>
      <c r="N3874" s="183">
        <v>0</v>
      </c>
      <c r="O3874" s="183">
        <v>0</v>
      </c>
      <c r="P3874" s="183">
        <v>0</v>
      </c>
      <c r="Q3874" s="183">
        <v>0</v>
      </c>
      <c r="R3874" s="183">
        <v>0</v>
      </c>
      <c r="S3874" s="183">
        <v>0</v>
      </c>
      <c r="T3874" s="183">
        <v>0</v>
      </c>
      <c r="U3874" s="183">
        <v>0</v>
      </c>
      <c r="V3874" s="183">
        <v>0</v>
      </c>
      <c r="W3874" s="183">
        <v>0</v>
      </c>
      <c r="X3874" s="183">
        <v>0</v>
      </c>
      <c r="Y3874" s="183">
        <v>0</v>
      </c>
    </row>
    <row r="3875" spans="1:25" x14ac:dyDescent="0.2">
      <c r="A3875" s="184">
        <v>12751140</v>
      </c>
      <c r="B3875" s="183" t="str">
        <f>[1]店マスタ!B3874</f>
        <v>井上電気</v>
      </c>
      <c r="C3875" s="183">
        <v>1.5</v>
      </c>
      <c r="D3875" s="183">
        <v>1.5</v>
      </c>
      <c r="E3875" s="183">
        <f>_xlfn.XLOOKUP(A3875,[2]Sheet1!$R:$R,[2]Sheet1!$AB:$AB,"",0)</f>
        <v>1.5</v>
      </c>
      <c r="F3875" s="183">
        <f>_xlfn.XLOOKUP($A3875,[3]【2026年03月度_全社】RFM客層一覧表データ!$A:$A,[3]【2026年03月度_全社】RFM客層一覧表データ!C:C,"",0)</f>
        <v>354</v>
      </c>
      <c r="G3875" s="183">
        <f>_xlfn.XLOOKUP($A3875,[3]【2026年03月度_全社】RFM客層一覧表データ!$A:$A,[3]【2026年03月度_全社】RFM客層一覧表データ!D:D,"",0)</f>
        <v>138</v>
      </c>
      <c r="H3875" s="183">
        <f>_xlfn.XLOOKUP($A3875,[3]【2026年03月度_全社】RFM客層一覧表データ!$A:$A,[3]【2026年03月度_全社】RFM客層一覧表データ!E:E,"",0)</f>
        <v>147</v>
      </c>
      <c r="I3875" s="183">
        <f>_xlfn.XLOOKUP($A3875,[3]【2026年03月度_全社】RFM客層一覧表データ!$A:$A,[3]【2026年03月度_全社】RFM客層一覧表データ!F:F,"",0)</f>
        <v>32</v>
      </c>
      <c r="J3875" s="183">
        <v>350</v>
      </c>
      <c r="K3875" s="183">
        <v>149</v>
      </c>
      <c r="L3875" s="183">
        <v>154</v>
      </c>
      <c r="M3875" s="183">
        <v>29</v>
      </c>
      <c r="N3875" s="183">
        <v>348</v>
      </c>
      <c r="O3875" s="183">
        <v>143</v>
      </c>
      <c r="P3875" s="183">
        <v>159</v>
      </c>
      <c r="Q3875" s="183">
        <v>38</v>
      </c>
      <c r="R3875" s="183">
        <v>337</v>
      </c>
      <c r="S3875" s="183">
        <v>141</v>
      </c>
      <c r="T3875" s="183">
        <v>158</v>
      </c>
      <c r="U3875" s="183">
        <v>29</v>
      </c>
      <c r="V3875" s="183">
        <v>328</v>
      </c>
      <c r="W3875" s="183">
        <v>150</v>
      </c>
      <c r="X3875" s="183">
        <v>160</v>
      </c>
      <c r="Y3875" s="183">
        <v>25</v>
      </c>
    </row>
    <row r="3876" spans="1:25" x14ac:dyDescent="0.2">
      <c r="A3876" s="184">
        <v>12752011</v>
      </c>
      <c r="B3876" s="183" t="str">
        <f>[1]店マスタ!B3875</f>
        <v>ユタカ電機株式会社</v>
      </c>
      <c r="C3876" s="183">
        <v>4</v>
      </c>
      <c r="D3876" s="183">
        <v>0</v>
      </c>
      <c r="E3876" s="183" t="str">
        <f>_xlfn.XLOOKUP(A3876,[2]Sheet1!$R:$R,[2]Sheet1!$AB:$AB,"",0)</f>
        <v/>
      </c>
      <c r="F3876" s="183" t="str">
        <f>_xlfn.XLOOKUP($A3876,[3]【2026年03月度_全社】RFM客層一覧表データ!$A:$A,[3]【2026年03月度_全社】RFM客層一覧表データ!C:C,"",0)</f>
        <v/>
      </c>
      <c r="G3876" s="183" t="str">
        <f>_xlfn.XLOOKUP($A3876,[3]【2026年03月度_全社】RFM客層一覧表データ!$A:$A,[3]【2026年03月度_全社】RFM客層一覧表データ!D:D,"",0)</f>
        <v/>
      </c>
      <c r="H3876" s="183" t="str">
        <f>_xlfn.XLOOKUP($A3876,[3]【2026年03月度_全社】RFM客層一覧表データ!$A:$A,[3]【2026年03月度_全社】RFM客層一覧表データ!E:E,"",0)</f>
        <v/>
      </c>
      <c r="I3876" s="183" t="str">
        <f>_xlfn.XLOOKUP($A3876,[3]【2026年03月度_全社】RFM客層一覧表データ!$A:$A,[3]【2026年03月度_全社】RFM客層一覧表データ!F:F,"",0)</f>
        <v/>
      </c>
      <c r="J3876" s="183">
        <v>0</v>
      </c>
      <c r="K3876" s="183">
        <v>0</v>
      </c>
      <c r="L3876" s="183">
        <v>0</v>
      </c>
      <c r="M3876" s="183">
        <v>0</v>
      </c>
      <c r="N3876" s="183">
        <v>0</v>
      </c>
      <c r="O3876" s="183">
        <v>0</v>
      </c>
      <c r="P3876" s="183">
        <v>0</v>
      </c>
      <c r="Q3876" s="183">
        <v>0</v>
      </c>
      <c r="R3876" s="183">
        <v>0</v>
      </c>
      <c r="S3876" s="183">
        <v>0</v>
      </c>
      <c r="T3876" s="183">
        <v>0</v>
      </c>
      <c r="U3876" s="183">
        <v>0</v>
      </c>
      <c r="V3876" s="183">
        <v>0</v>
      </c>
      <c r="W3876" s="183">
        <v>0</v>
      </c>
      <c r="X3876" s="183">
        <v>0</v>
      </c>
      <c r="Y3876" s="183">
        <v>0</v>
      </c>
    </row>
    <row r="3877" spans="1:25" x14ac:dyDescent="0.2">
      <c r="A3877" s="184">
        <v>12752062</v>
      </c>
      <c r="B3877" s="183" t="str">
        <f>[1]店マスタ!B3876</f>
        <v>ミックイノウエ　松の浜店</v>
      </c>
      <c r="C3877" s="183">
        <v>2.5</v>
      </c>
      <c r="D3877" s="183">
        <v>2.5</v>
      </c>
      <c r="E3877" s="183">
        <f>_xlfn.XLOOKUP(A3877,[2]Sheet1!$R:$R,[2]Sheet1!$AB:$AB,"",0)</f>
        <v>2.5</v>
      </c>
      <c r="F3877" s="183">
        <f>_xlfn.XLOOKUP($A3877,[3]【2026年03月度_全社】RFM客層一覧表データ!$A:$A,[3]【2026年03月度_全社】RFM客層一覧表データ!C:C,"",0)</f>
        <v>1997</v>
      </c>
      <c r="G3877" s="183">
        <f>_xlfn.XLOOKUP($A3877,[3]【2026年03月度_全社】RFM客層一覧表データ!$A:$A,[3]【2026年03月度_全社】RFM客層一覧表データ!D:D,"",0)</f>
        <v>963</v>
      </c>
      <c r="H3877" s="183">
        <f>_xlfn.XLOOKUP($A3877,[3]【2026年03月度_全社】RFM客層一覧表データ!$A:$A,[3]【2026年03月度_全社】RFM客層一覧表データ!E:E,"",0)</f>
        <v>885</v>
      </c>
      <c r="I3877" s="183">
        <f>_xlfn.XLOOKUP($A3877,[3]【2026年03月度_全社】RFM客層一覧表データ!$A:$A,[3]【2026年03月度_全社】RFM客層一覧表データ!F:F,"",0)</f>
        <v>212</v>
      </c>
      <c r="J3877" s="183">
        <v>1897</v>
      </c>
      <c r="K3877" s="183">
        <v>942</v>
      </c>
      <c r="L3877" s="183">
        <v>857</v>
      </c>
      <c r="M3877" s="183">
        <v>205</v>
      </c>
      <c r="N3877" s="183">
        <v>1787</v>
      </c>
      <c r="O3877" s="183">
        <v>885</v>
      </c>
      <c r="P3877" s="183">
        <v>828</v>
      </c>
      <c r="Q3877" s="183">
        <v>164</v>
      </c>
      <c r="R3877" s="183">
        <v>1741</v>
      </c>
      <c r="S3877" s="183">
        <v>893</v>
      </c>
      <c r="T3877" s="183">
        <v>801</v>
      </c>
      <c r="U3877" s="183">
        <v>178</v>
      </c>
      <c r="V3877" s="183">
        <v>1661</v>
      </c>
      <c r="W3877" s="183">
        <v>848</v>
      </c>
      <c r="X3877" s="183">
        <v>771</v>
      </c>
      <c r="Y3877" s="183">
        <v>153</v>
      </c>
    </row>
    <row r="3878" spans="1:25" x14ac:dyDescent="0.2">
      <c r="A3878" s="184">
        <v>12753003</v>
      </c>
      <c r="B3878" s="183" t="str">
        <f>[1]店マスタ!B3877</f>
        <v>有限会社　高槻電業</v>
      </c>
      <c r="C3878" s="183">
        <v>5</v>
      </c>
      <c r="D3878" s="183">
        <v>3.5</v>
      </c>
      <c r="E3878" s="183" t="str">
        <f>_xlfn.XLOOKUP(A3878,[2]Sheet1!$R:$R,[2]Sheet1!$AB:$AB,"",0)</f>
        <v/>
      </c>
      <c r="F3878" s="183">
        <f>_xlfn.XLOOKUP($A3878,[3]【2026年03月度_全社】RFM客層一覧表データ!$A:$A,[3]【2026年03月度_全社】RFM客層一覧表データ!C:C,"",0)</f>
        <v>0</v>
      </c>
      <c r="G3878" s="183">
        <f>_xlfn.XLOOKUP($A3878,[3]【2026年03月度_全社】RFM客層一覧表データ!$A:$A,[3]【2026年03月度_全社】RFM客層一覧表データ!D:D,"",0)</f>
        <v>0</v>
      </c>
      <c r="H3878" s="183">
        <f>_xlfn.XLOOKUP($A3878,[3]【2026年03月度_全社】RFM客層一覧表データ!$A:$A,[3]【2026年03月度_全社】RFM客層一覧表データ!E:E,"",0)</f>
        <v>0</v>
      </c>
      <c r="I3878" s="183">
        <f>_xlfn.XLOOKUP($A3878,[3]【2026年03月度_全社】RFM客層一覧表データ!$A:$A,[3]【2026年03月度_全社】RFM客層一覧表データ!F:F,"",0)</f>
        <v>0</v>
      </c>
      <c r="J3878" s="183">
        <v>0</v>
      </c>
      <c r="K3878" s="183">
        <v>0</v>
      </c>
      <c r="L3878" s="183">
        <v>0</v>
      </c>
      <c r="M3878" s="183">
        <v>0</v>
      </c>
      <c r="N3878" s="183">
        <v>0</v>
      </c>
      <c r="O3878" s="183">
        <v>0</v>
      </c>
      <c r="P3878" s="183">
        <v>0</v>
      </c>
      <c r="Q3878" s="183">
        <v>0</v>
      </c>
      <c r="R3878" s="183">
        <v>1</v>
      </c>
      <c r="S3878" s="183">
        <v>0</v>
      </c>
      <c r="T3878" s="183">
        <v>0</v>
      </c>
      <c r="U3878" s="183">
        <v>0</v>
      </c>
      <c r="V3878" s="183">
        <v>2</v>
      </c>
      <c r="W3878" s="183">
        <v>0</v>
      </c>
      <c r="X3878" s="183">
        <v>0</v>
      </c>
      <c r="Y3878" s="183">
        <v>0</v>
      </c>
    </row>
    <row r="3879" spans="1:25" x14ac:dyDescent="0.2">
      <c r="A3879" s="184">
        <v>12753017</v>
      </c>
      <c r="B3879" s="183" t="str">
        <f>[1]店マスタ!B3878</f>
        <v>みまつでんき</v>
      </c>
      <c r="C3879" s="183">
        <v>1</v>
      </c>
      <c r="D3879" s="183">
        <v>1</v>
      </c>
      <c r="E3879" s="183" t="str">
        <f>_xlfn.XLOOKUP(A3879,[2]Sheet1!$R:$R,[2]Sheet1!$AB:$AB,"",0)</f>
        <v/>
      </c>
      <c r="F3879" s="183" t="str">
        <f>_xlfn.XLOOKUP($A3879,[3]【2026年03月度_全社】RFM客層一覧表データ!$A:$A,[3]【2026年03月度_全社】RFM客層一覧表データ!C:C,"",0)</f>
        <v/>
      </c>
      <c r="G3879" s="183" t="str">
        <f>_xlfn.XLOOKUP($A3879,[3]【2026年03月度_全社】RFM客層一覧表データ!$A:$A,[3]【2026年03月度_全社】RFM客層一覧表データ!D:D,"",0)</f>
        <v/>
      </c>
      <c r="H3879" s="183" t="str">
        <f>_xlfn.XLOOKUP($A3879,[3]【2026年03月度_全社】RFM客層一覧表データ!$A:$A,[3]【2026年03月度_全社】RFM客層一覧表データ!E:E,"",0)</f>
        <v/>
      </c>
      <c r="I3879" s="183" t="str">
        <f>_xlfn.XLOOKUP($A3879,[3]【2026年03月度_全社】RFM客層一覧表データ!$A:$A,[3]【2026年03月度_全社】RFM客層一覧表データ!F:F,"",0)</f>
        <v/>
      </c>
      <c r="J3879" s="183">
        <v>0</v>
      </c>
      <c r="K3879" s="183">
        <v>0</v>
      </c>
      <c r="L3879" s="183">
        <v>0</v>
      </c>
      <c r="M3879" s="183">
        <v>0</v>
      </c>
      <c r="N3879" s="183">
        <v>0</v>
      </c>
      <c r="O3879" s="183">
        <v>0</v>
      </c>
      <c r="P3879" s="183">
        <v>0</v>
      </c>
      <c r="Q3879" s="183">
        <v>0</v>
      </c>
      <c r="R3879" s="183">
        <v>0</v>
      </c>
      <c r="S3879" s="183">
        <v>0</v>
      </c>
      <c r="T3879" s="183">
        <v>0</v>
      </c>
      <c r="U3879" s="183">
        <v>0</v>
      </c>
      <c r="V3879" s="183">
        <v>0</v>
      </c>
      <c r="W3879" s="183">
        <v>0</v>
      </c>
      <c r="X3879" s="183">
        <v>0</v>
      </c>
      <c r="Y3879" s="183">
        <v>0</v>
      </c>
    </row>
    <row r="3880" spans="1:25" x14ac:dyDescent="0.2">
      <c r="A3880" s="184">
        <v>12753018</v>
      </c>
      <c r="B3880" s="183" t="str">
        <f>[1]店マスタ!B3879</f>
        <v>オリオン電化</v>
      </c>
      <c r="C3880" s="183">
        <v>1.5</v>
      </c>
      <c r="D3880" s="183">
        <v>1.5</v>
      </c>
      <c r="E3880" s="183">
        <f>_xlfn.XLOOKUP(A3880,[2]Sheet1!$R:$R,[2]Sheet1!$AB:$AB,"",0)</f>
        <v>1.5</v>
      </c>
      <c r="F3880" s="183">
        <f>_xlfn.XLOOKUP($A3880,[3]【2026年03月度_全社】RFM客層一覧表データ!$A:$A,[3]【2026年03月度_全社】RFM客層一覧表データ!C:C,"",0)</f>
        <v>159</v>
      </c>
      <c r="G3880" s="183">
        <f>_xlfn.XLOOKUP($A3880,[3]【2026年03月度_全社】RFM客層一覧表データ!$A:$A,[3]【2026年03月度_全社】RFM客層一覧表データ!D:D,"",0)</f>
        <v>44</v>
      </c>
      <c r="H3880" s="183">
        <f>_xlfn.XLOOKUP($A3880,[3]【2026年03月度_全社】RFM客層一覧表データ!$A:$A,[3]【2026年03月度_全社】RFM客層一覧表データ!E:E,"",0)</f>
        <v>67</v>
      </c>
      <c r="I3880" s="183">
        <f>_xlfn.XLOOKUP($A3880,[3]【2026年03月度_全社】RFM客層一覧表データ!$A:$A,[3]【2026年03月度_全社】RFM客層一覧表データ!F:F,"",0)</f>
        <v>8</v>
      </c>
      <c r="J3880" s="183">
        <v>174</v>
      </c>
      <c r="K3880" s="183">
        <v>57</v>
      </c>
      <c r="L3880" s="183">
        <v>74</v>
      </c>
      <c r="M3880" s="183">
        <v>13</v>
      </c>
      <c r="N3880" s="183">
        <v>178</v>
      </c>
      <c r="O3880" s="183">
        <v>60</v>
      </c>
      <c r="P3880" s="183">
        <v>79</v>
      </c>
      <c r="Q3880" s="183">
        <v>10</v>
      </c>
      <c r="R3880" s="183">
        <v>186</v>
      </c>
      <c r="S3880" s="183">
        <v>63</v>
      </c>
      <c r="T3880" s="183">
        <v>84</v>
      </c>
      <c r="U3880" s="183">
        <v>11</v>
      </c>
      <c r="V3880" s="183">
        <v>193</v>
      </c>
      <c r="W3880" s="183">
        <v>76</v>
      </c>
      <c r="X3880" s="183">
        <v>86</v>
      </c>
      <c r="Y3880" s="183">
        <v>12</v>
      </c>
    </row>
    <row r="3881" spans="1:25" x14ac:dyDescent="0.2">
      <c r="A3881" s="184">
        <v>12753030</v>
      </c>
      <c r="B3881" s="183" t="str">
        <f>[1]店マスタ!B3880</f>
        <v>津之江電気商会</v>
      </c>
      <c r="C3881" s="183">
        <v>1.5</v>
      </c>
      <c r="D3881" s="183">
        <v>1</v>
      </c>
      <c r="E3881" s="183">
        <f>_xlfn.XLOOKUP(A3881,[2]Sheet1!$R:$R,[2]Sheet1!$AB:$AB,"",0)</f>
        <v>1</v>
      </c>
      <c r="F3881" s="183" t="str">
        <f>_xlfn.XLOOKUP($A3881,[3]【2026年03月度_全社】RFM客層一覧表データ!$A:$A,[3]【2026年03月度_全社】RFM客層一覧表データ!C:C,"",0)</f>
        <v/>
      </c>
      <c r="G3881" s="183" t="str">
        <f>_xlfn.XLOOKUP($A3881,[3]【2026年03月度_全社】RFM客層一覧表データ!$A:$A,[3]【2026年03月度_全社】RFM客層一覧表データ!D:D,"",0)</f>
        <v/>
      </c>
      <c r="H3881" s="183" t="str">
        <f>_xlfn.XLOOKUP($A3881,[3]【2026年03月度_全社】RFM客層一覧表データ!$A:$A,[3]【2026年03月度_全社】RFM客層一覧表データ!E:E,"",0)</f>
        <v/>
      </c>
      <c r="I3881" s="183" t="str">
        <f>_xlfn.XLOOKUP($A3881,[3]【2026年03月度_全社】RFM客層一覧表データ!$A:$A,[3]【2026年03月度_全社】RFM客層一覧表データ!F:F,"",0)</f>
        <v/>
      </c>
      <c r="J3881" s="183">
        <v>0</v>
      </c>
      <c r="K3881" s="183">
        <v>0</v>
      </c>
      <c r="L3881" s="183">
        <v>0</v>
      </c>
      <c r="M3881" s="183">
        <v>0</v>
      </c>
      <c r="N3881" s="183">
        <v>0</v>
      </c>
      <c r="O3881" s="183">
        <v>0</v>
      </c>
      <c r="P3881" s="183">
        <v>0</v>
      </c>
      <c r="Q3881" s="183">
        <v>0</v>
      </c>
      <c r="R3881" s="183">
        <v>0</v>
      </c>
      <c r="S3881" s="183">
        <v>0</v>
      </c>
      <c r="T3881" s="183">
        <v>0</v>
      </c>
      <c r="U3881" s="183">
        <v>0</v>
      </c>
      <c r="V3881" s="183">
        <v>0</v>
      </c>
      <c r="W3881" s="183">
        <v>0</v>
      </c>
      <c r="X3881" s="183">
        <v>0</v>
      </c>
      <c r="Y3881" s="183">
        <v>0</v>
      </c>
    </row>
    <row r="3882" spans="1:25" x14ac:dyDescent="0.2">
      <c r="A3882" s="184">
        <v>12753032</v>
      </c>
      <c r="B3882" s="183" t="str">
        <f>[1]店マスタ!B3881</f>
        <v>中央電化チェーン　歌島店</v>
      </c>
      <c r="C3882" s="183">
        <v>1</v>
      </c>
      <c r="D3882" s="183">
        <v>1</v>
      </c>
      <c r="E3882" s="183">
        <f>_xlfn.XLOOKUP(A3882,[2]Sheet1!$R:$R,[2]Sheet1!$AB:$AB,"",0)</f>
        <v>1</v>
      </c>
      <c r="F3882" s="183">
        <f>_xlfn.XLOOKUP($A3882,[3]【2026年03月度_全社】RFM客層一覧表データ!$A:$A,[3]【2026年03月度_全社】RFM客層一覧表データ!C:C,"",0)</f>
        <v>0</v>
      </c>
      <c r="G3882" s="183">
        <f>_xlfn.XLOOKUP($A3882,[3]【2026年03月度_全社】RFM客層一覧表データ!$A:$A,[3]【2026年03月度_全社】RFM客層一覧表データ!D:D,"",0)</f>
        <v>0</v>
      </c>
      <c r="H3882" s="183">
        <f>_xlfn.XLOOKUP($A3882,[3]【2026年03月度_全社】RFM客層一覧表データ!$A:$A,[3]【2026年03月度_全社】RFM客層一覧表データ!E:E,"",0)</f>
        <v>0</v>
      </c>
      <c r="I3882" s="183">
        <f>_xlfn.XLOOKUP($A3882,[3]【2026年03月度_全社】RFM客層一覧表データ!$A:$A,[3]【2026年03月度_全社】RFM客層一覧表データ!F:F,"",0)</f>
        <v>0</v>
      </c>
      <c r="J3882" s="183">
        <v>0</v>
      </c>
      <c r="K3882" s="183">
        <v>0</v>
      </c>
      <c r="L3882" s="183">
        <v>0</v>
      </c>
      <c r="M3882" s="183">
        <v>0</v>
      </c>
      <c r="N3882" s="183">
        <v>1</v>
      </c>
      <c r="O3882" s="183">
        <v>0</v>
      </c>
      <c r="P3882" s="183">
        <v>0</v>
      </c>
      <c r="Q3882" s="183">
        <v>0</v>
      </c>
      <c r="R3882" s="183">
        <v>1</v>
      </c>
      <c r="S3882" s="183">
        <v>0</v>
      </c>
      <c r="T3882" s="183">
        <v>0</v>
      </c>
      <c r="U3882" s="183">
        <v>0</v>
      </c>
      <c r="V3882" s="183">
        <v>36</v>
      </c>
      <c r="W3882" s="183">
        <v>0</v>
      </c>
      <c r="X3882" s="183">
        <v>0</v>
      </c>
      <c r="Y3882" s="183">
        <v>0</v>
      </c>
    </row>
    <row r="3883" spans="1:25" x14ac:dyDescent="0.2">
      <c r="A3883" s="184">
        <v>12753045</v>
      </c>
      <c r="B3883" s="183" t="str">
        <f>[1]店マスタ!B3882</f>
        <v>平尾電気</v>
      </c>
      <c r="C3883" s="183">
        <v>1</v>
      </c>
      <c r="D3883" s="183">
        <v>1</v>
      </c>
      <c r="E3883" s="183">
        <f>_xlfn.XLOOKUP(A3883,[2]Sheet1!$R:$R,[2]Sheet1!$AB:$AB,"",0)</f>
        <v>1</v>
      </c>
      <c r="F3883" s="183" t="str">
        <f>_xlfn.XLOOKUP($A3883,[3]【2026年03月度_全社】RFM客層一覧表データ!$A:$A,[3]【2026年03月度_全社】RFM客層一覧表データ!C:C,"",0)</f>
        <v/>
      </c>
      <c r="G3883" s="183" t="str">
        <f>_xlfn.XLOOKUP($A3883,[3]【2026年03月度_全社】RFM客層一覧表データ!$A:$A,[3]【2026年03月度_全社】RFM客層一覧表データ!D:D,"",0)</f>
        <v/>
      </c>
      <c r="H3883" s="183" t="str">
        <f>_xlfn.XLOOKUP($A3883,[3]【2026年03月度_全社】RFM客層一覧表データ!$A:$A,[3]【2026年03月度_全社】RFM客層一覧表データ!E:E,"",0)</f>
        <v/>
      </c>
      <c r="I3883" s="183" t="str">
        <f>_xlfn.XLOOKUP($A3883,[3]【2026年03月度_全社】RFM客層一覧表データ!$A:$A,[3]【2026年03月度_全社】RFM客層一覧表データ!F:F,"",0)</f>
        <v/>
      </c>
      <c r="J3883" s="183">
        <v>0</v>
      </c>
      <c r="K3883" s="183">
        <v>0</v>
      </c>
      <c r="L3883" s="183">
        <v>0</v>
      </c>
      <c r="M3883" s="183">
        <v>0</v>
      </c>
      <c r="N3883" s="183">
        <v>0</v>
      </c>
      <c r="O3883" s="183">
        <v>0</v>
      </c>
      <c r="P3883" s="183">
        <v>0</v>
      </c>
      <c r="Q3883" s="183">
        <v>0</v>
      </c>
      <c r="R3883" s="183">
        <v>0</v>
      </c>
      <c r="S3883" s="183">
        <v>0</v>
      </c>
      <c r="T3883" s="183">
        <v>0</v>
      </c>
      <c r="U3883" s="183">
        <v>0</v>
      </c>
      <c r="V3883" s="183">
        <v>0</v>
      </c>
      <c r="W3883" s="183">
        <v>0</v>
      </c>
      <c r="X3883" s="183">
        <v>0</v>
      </c>
      <c r="Y3883" s="183">
        <v>0</v>
      </c>
    </row>
    <row r="3884" spans="1:25" x14ac:dyDescent="0.2">
      <c r="A3884" s="184">
        <v>12753049</v>
      </c>
      <c r="B3884" s="183" t="str">
        <f>[1]店マスタ!B3883</f>
        <v>（株）三興電機　高槻店</v>
      </c>
      <c r="C3884" s="183">
        <v>1.5</v>
      </c>
      <c r="D3884" s="183">
        <v>1.5</v>
      </c>
      <c r="E3884" s="183">
        <f>_xlfn.XLOOKUP(A3884,[2]Sheet1!$R:$R,[2]Sheet1!$AB:$AB,"",0)</f>
        <v>1.5</v>
      </c>
      <c r="F3884" s="183" t="str">
        <f>_xlfn.XLOOKUP($A3884,[3]【2026年03月度_全社】RFM客層一覧表データ!$A:$A,[3]【2026年03月度_全社】RFM客層一覧表データ!C:C,"",0)</f>
        <v/>
      </c>
      <c r="G3884" s="183" t="str">
        <f>_xlfn.XLOOKUP($A3884,[3]【2026年03月度_全社】RFM客層一覧表データ!$A:$A,[3]【2026年03月度_全社】RFM客層一覧表データ!D:D,"",0)</f>
        <v/>
      </c>
      <c r="H3884" s="183" t="str">
        <f>_xlfn.XLOOKUP($A3884,[3]【2026年03月度_全社】RFM客層一覧表データ!$A:$A,[3]【2026年03月度_全社】RFM客層一覧表データ!E:E,"",0)</f>
        <v/>
      </c>
      <c r="I3884" s="183" t="str">
        <f>_xlfn.XLOOKUP($A3884,[3]【2026年03月度_全社】RFM客層一覧表データ!$A:$A,[3]【2026年03月度_全社】RFM客層一覧表データ!F:F,"",0)</f>
        <v/>
      </c>
      <c r="J3884" s="183">
        <v>0</v>
      </c>
      <c r="K3884" s="183">
        <v>0</v>
      </c>
      <c r="L3884" s="183">
        <v>0</v>
      </c>
      <c r="M3884" s="183">
        <v>0</v>
      </c>
      <c r="N3884" s="183">
        <v>0</v>
      </c>
      <c r="O3884" s="183">
        <v>0</v>
      </c>
      <c r="P3884" s="183">
        <v>0</v>
      </c>
      <c r="Q3884" s="183">
        <v>0</v>
      </c>
      <c r="R3884" s="183">
        <v>0</v>
      </c>
      <c r="S3884" s="183">
        <v>0</v>
      </c>
      <c r="T3884" s="183">
        <v>0</v>
      </c>
      <c r="U3884" s="183">
        <v>0</v>
      </c>
      <c r="V3884" s="183">
        <v>0</v>
      </c>
      <c r="W3884" s="183">
        <v>0</v>
      </c>
      <c r="X3884" s="183">
        <v>0</v>
      </c>
      <c r="Y3884" s="183">
        <v>0</v>
      </c>
    </row>
    <row r="3885" spans="1:25" x14ac:dyDescent="0.2">
      <c r="A3885" s="184">
        <v>12753061</v>
      </c>
      <c r="B3885" s="183" t="str">
        <f>[1]店マスタ!B3884</f>
        <v>シモウラ電気</v>
      </c>
      <c r="C3885" s="183">
        <v>1.5</v>
      </c>
      <c r="D3885" s="183">
        <v>1</v>
      </c>
      <c r="E3885" s="183">
        <f>_xlfn.XLOOKUP(A3885,[2]Sheet1!$R:$R,[2]Sheet1!$AB:$AB,"",0)</f>
        <v>1</v>
      </c>
      <c r="F3885" s="183">
        <f>_xlfn.XLOOKUP($A3885,[3]【2026年03月度_全社】RFM客層一覧表データ!$A:$A,[3]【2026年03月度_全社】RFM客層一覧表データ!C:C,"",0)</f>
        <v>187</v>
      </c>
      <c r="G3885" s="183">
        <f>_xlfn.XLOOKUP($A3885,[3]【2026年03月度_全社】RFM客層一覧表データ!$A:$A,[3]【2026年03月度_全社】RFM客層一覧表データ!D:D,"",0)</f>
        <v>67</v>
      </c>
      <c r="H3885" s="183">
        <f>_xlfn.XLOOKUP($A3885,[3]【2026年03月度_全社】RFM客層一覧表データ!$A:$A,[3]【2026年03月度_全社】RFM客層一覧表データ!E:E,"",0)</f>
        <v>99</v>
      </c>
      <c r="I3885" s="183">
        <f>_xlfn.XLOOKUP($A3885,[3]【2026年03月度_全社】RFM客層一覧表データ!$A:$A,[3]【2026年03月度_全社】RFM客層一覧表データ!F:F,"",0)</f>
        <v>3</v>
      </c>
      <c r="J3885" s="183">
        <v>204</v>
      </c>
      <c r="K3885" s="183">
        <v>59</v>
      </c>
      <c r="L3885" s="183">
        <v>107</v>
      </c>
      <c r="M3885" s="183">
        <v>6</v>
      </c>
      <c r="N3885" s="183">
        <v>217</v>
      </c>
      <c r="O3885" s="183">
        <v>78</v>
      </c>
      <c r="P3885" s="183">
        <v>113</v>
      </c>
      <c r="Q3885" s="183">
        <v>7</v>
      </c>
      <c r="R3885" s="183">
        <v>228</v>
      </c>
      <c r="S3885" s="183">
        <v>88</v>
      </c>
      <c r="T3885" s="183">
        <v>111</v>
      </c>
      <c r="U3885" s="183">
        <v>7</v>
      </c>
      <c r="V3885" s="183">
        <v>243</v>
      </c>
      <c r="W3885" s="183">
        <v>75</v>
      </c>
      <c r="X3885" s="183">
        <v>121</v>
      </c>
      <c r="Y3885" s="183">
        <v>5</v>
      </c>
    </row>
    <row r="3886" spans="1:25" x14ac:dyDescent="0.2">
      <c r="A3886" s="184">
        <v>12753067</v>
      </c>
      <c r="B3886" s="183" t="str">
        <f>[1]店マスタ!B3885</f>
        <v>住まいるでんき館　いけだ</v>
      </c>
      <c r="C3886" s="183">
        <v>2.5</v>
      </c>
      <c r="D3886" s="183">
        <v>2.5</v>
      </c>
      <c r="E3886" s="183">
        <f>_xlfn.XLOOKUP(A3886,[2]Sheet1!$R:$R,[2]Sheet1!$AB:$AB,"",0)</f>
        <v>2.5</v>
      </c>
      <c r="F3886" s="183">
        <f>_xlfn.XLOOKUP($A3886,[3]【2026年03月度_全社】RFM客層一覧表データ!$A:$A,[3]【2026年03月度_全社】RFM客層一覧表データ!C:C,"",0)</f>
        <v>517</v>
      </c>
      <c r="G3886" s="183">
        <f>_xlfn.XLOOKUP($A3886,[3]【2026年03月度_全社】RFM客層一覧表データ!$A:$A,[3]【2026年03月度_全社】RFM客層一覧表データ!D:D,"",0)</f>
        <v>223</v>
      </c>
      <c r="H3886" s="183">
        <f>_xlfn.XLOOKUP($A3886,[3]【2026年03月度_全社】RFM客層一覧表データ!$A:$A,[3]【2026年03月度_全社】RFM客層一覧表データ!E:E,"",0)</f>
        <v>291</v>
      </c>
      <c r="I3886" s="183">
        <f>_xlfn.XLOOKUP($A3886,[3]【2026年03月度_全社】RFM客層一覧表データ!$A:$A,[3]【2026年03月度_全社】RFM客層一覧表データ!F:F,"",0)</f>
        <v>19</v>
      </c>
      <c r="J3886" s="183">
        <v>584</v>
      </c>
      <c r="K3886" s="183">
        <v>234</v>
      </c>
      <c r="L3886" s="183">
        <v>296</v>
      </c>
      <c r="M3886" s="183">
        <v>35</v>
      </c>
      <c r="N3886" s="183">
        <v>579</v>
      </c>
      <c r="O3886" s="183">
        <v>236</v>
      </c>
      <c r="P3886" s="183">
        <v>305</v>
      </c>
      <c r="Q3886" s="183">
        <v>40</v>
      </c>
      <c r="R3886" s="183">
        <v>571</v>
      </c>
      <c r="S3886" s="183">
        <v>236</v>
      </c>
      <c r="T3886" s="183">
        <v>310</v>
      </c>
      <c r="U3886" s="183">
        <v>43</v>
      </c>
      <c r="V3886" s="183">
        <v>573</v>
      </c>
      <c r="W3886" s="183">
        <v>254</v>
      </c>
      <c r="X3886" s="183">
        <v>311</v>
      </c>
      <c r="Y3886" s="183">
        <v>47</v>
      </c>
    </row>
    <row r="3887" spans="1:25" x14ac:dyDescent="0.2">
      <c r="A3887" s="184">
        <v>12753094</v>
      </c>
      <c r="B3887" s="183" t="str">
        <f>[1]店マスタ!B3886</f>
        <v>（有）オカモト電化高槻店</v>
      </c>
      <c r="C3887" s="183">
        <v>6.5</v>
      </c>
      <c r="D3887" s="183">
        <v>5.5</v>
      </c>
      <c r="E3887" s="183">
        <f>_xlfn.XLOOKUP(A3887,[2]Sheet1!$R:$R,[2]Sheet1!$AB:$AB,"",0)</f>
        <v>2.5</v>
      </c>
      <c r="F3887" s="183">
        <f>_xlfn.XLOOKUP($A3887,[3]【2026年03月度_全社】RFM客層一覧表データ!$A:$A,[3]【2026年03月度_全社】RFM客層一覧表データ!C:C,"",0)</f>
        <v>1370</v>
      </c>
      <c r="G3887" s="183">
        <f>_xlfn.XLOOKUP($A3887,[3]【2026年03月度_全社】RFM客層一覧表データ!$A:$A,[3]【2026年03月度_全社】RFM客層一覧表データ!D:D,"",0)</f>
        <v>599</v>
      </c>
      <c r="H3887" s="183">
        <f>_xlfn.XLOOKUP($A3887,[3]【2026年03月度_全社】RFM客層一覧表データ!$A:$A,[3]【2026年03月度_全社】RFM客層一覧表データ!E:E,"",0)</f>
        <v>612</v>
      </c>
      <c r="I3887" s="183">
        <f>_xlfn.XLOOKUP($A3887,[3]【2026年03月度_全社】RFM客層一覧表データ!$A:$A,[3]【2026年03月度_全社】RFM客層一覧表データ!F:F,"",0)</f>
        <v>120</v>
      </c>
      <c r="J3887" s="183">
        <v>1369</v>
      </c>
      <c r="K3887" s="183">
        <v>600</v>
      </c>
      <c r="L3887" s="183">
        <v>620</v>
      </c>
      <c r="M3887" s="183">
        <v>129</v>
      </c>
      <c r="N3887" s="183">
        <v>1383</v>
      </c>
      <c r="O3887" s="183">
        <v>589</v>
      </c>
      <c r="P3887" s="183">
        <v>606</v>
      </c>
      <c r="Q3887" s="183">
        <v>125</v>
      </c>
      <c r="R3887" s="183">
        <v>1357</v>
      </c>
      <c r="S3887" s="183">
        <v>598</v>
      </c>
      <c r="T3887" s="183">
        <v>619</v>
      </c>
      <c r="U3887" s="183">
        <v>107</v>
      </c>
      <c r="V3887" s="183">
        <v>1346</v>
      </c>
      <c r="W3887" s="183">
        <v>595</v>
      </c>
      <c r="X3887" s="183">
        <v>615</v>
      </c>
      <c r="Y3887" s="183">
        <v>108</v>
      </c>
    </row>
    <row r="3888" spans="1:25" x14ac:dyDescent="0.2">
      <c r="A3888" s="184">
        <v>12753095</v>
      </c>
      <c r="B3888" s="183" t="str">
        <f>[1]店マスタ!B3887</f>
        <v>今井電器高槻販売　株式会社</v>
      </c>
      <c r="C3888" s="183">
        <v>9</v>
      </c>
      <c r="D3888" s="183">
        <v>9</v>
      </c>
      <c r="E3888" s="183">
        <f>_xlfn.XLOOKUP(A3888,[2]Sheet1!$R:$R,[2]Sheet1!$AB:$AB,"",0)</f>
        <v>9</v>
      </c>
      <c r="F3888" s="183" t="str">
        <f>_xlfn.XLOOKUP($A3888,[3]【2026年03月度_全社】RFM客層一覧表データ!$A:$A,[3]【2026年03月度_全社】RFM客層一覧表データ!C:C,"",0)</f>
        <v/>
      </c>
      <c r="G3888" s="183" t="str">
        <f>_xlfn.XLOOKUP($A3888,[3]【2026年03月度_全社】RFM客層一覧表データ!$A:$A,[3]【2026年03月度_全社】RFM客層一覧表データ!D:D,"",0)</f>
        <v/>
      </c>
      <c r="H3888" s="183" t="str">
        <f>_xlfn.XLOOKUP($A3888,[3]【2026年03月度_全社】RFM客層一覧表データ!$A:$A,[3]【2026年03月度_全社】RFM客層一覧表データ!E:E,"",0)</f>
        <v/>
      </c>
      <c r="I3888" s="183" t="str">
        <f>_xlfn.XLOOKUP($A3888,[3]【2026年03月度_全社】RFM客層一覧表データ!$A:$A,[3]【2026年03月度_全社】RFM客層一覧表データ!F:F,"",0)</f>
        <v/>
      </c>
      <c r="J3888" s="183">
        <v>0</v>
      </c>
      <c r="K3888" s="183">
        <v>0</v>
      </c>
      <c r="L3888" s="183">
        <v>0</v>
      </c>
      <c r="M3888" s="183">
        <v>0</v>
      </c>
      <c r="N3888" s="183">
        <v>0</v>
      </c>
      <c r="O3888" s="183">
        <v>0</v>
      </c>
      <c r="P3888" s="183">
        <v>0</v>
      </c>
      <c r="Q3888" s="183">
        <v>0</v>
      </c>
      <c r="R3888" s="183">
        <v>0</v>
      </c>
      <c r="S3888" s="183">
        <v>0</v>
      </c>
      <c r="T3888" s="183">
        <v>0</v>
      </c>
      <c r="U3888" s="183">
        <v>0</v>
      </c>
      <c r="V3888" s="183">
        <v>0</v>
      </c>
      <c r="W3888" s="183">
        <v>0</v>
      </c>
      <c r="X3888" s="183">
        <v>0</v>
      </c>
      <c r="Y3888" s="183">
        <v>0</v>
      </c>
    </row>
    <row r="3889" spans="1:25" x14ac:dyDescent="0.2">
      <c r="A3889" s="184">
        <v>12753099</v>
      </c>
      <c r="B3889" s="183" t="str">
        <f>[1]店マスタ!B3888</f>
        <v>キタハラデンキ</v>
      </c>
      <c r="C3889" s="183">
        <v>2</v>
      </c>
      <c r="D3889" s="183">
        <v>1.5</v>
      </c>
      <c r="E3889" s="183">
        <f>_xlfn.XLOOKUP(A3889,[2]Sheet1!$R:$R,[2]Sheet1!$AB:$AB,"",0)</f>
        <v>1.5</v>
      </c>
      <c r="F3889" s="183">
        <f>_xlfn.XLOOKUP($A3889,[3]【2026年03月度_全社】RFM客層一覧表データ!$A:$A,[3]【2026年03月度_全社】RFM客層一覧表データ!C:C,"",0)</f>
        <v>71</v>
      </c>
      <c r="G3889" s="183">
        <f>_xlfn.XLOOKUP($A3889,[3]【2026年03月度_全社】RFM客層一覧表データ!$A:$A,[3]【2026年03月度_全社】RFM客層一覧表データ!D:D,"",0)</f>
        <v>29</v>
      </c>
      <c r="H3889" s="183">
        <f>_xlfn.XLOOKUP($A3889,[3]【2026年03月度_全社】RFM客層一覧表データ!$A:$A,[3]【2026年03月度_全社】RFM客層一覧表データ!E:E,"",0)</f>
        <v>40</v>
      </c>
      <c r="I3889" s="183">
        <f>_xlfn.XLOOKUP($A3889,[3]【2026年03月度_全社】RFM客層一覧表データ!$A:$A,[3]【2026年03月度_全社】RFM客層一覧表データ!F:F,"",0)</f>
        <v>3</v>
      </c>
      <c r="J3889" s="183">
        <v>74</v>
      </c>
      <c r="K3889" s="183">
        <v>25</v>
      </c>
      <c r="L3889" s="183">
        <v>43</v>
      </c>
      <c r="M3889" s="183">
        <v>1</v>
      </c>
      <c r="N3889" s="183">
        <v>74</v>
      </c>
      <c r="O3889" s="183">
        <v>40</v>
      </c>
      <c r="P3889" s="183">
        <v>47</v>
      </c>
      <c r="Q3889" s="183">
        <v>3</v>
      </c>
      <c r="R3889" s="183">
        <v>79</v>
      </c>
      <c r="S3889" s="183">
        <v>34</v>
      </c>
      <c r="T3889" s="183">
        <v>45</v>
      </c>
      <c r="U3889" s="183">
        <v>7</v>
      </c>
      <c r="V3889" s="183">
        <v>79</v>
      </c>
      <c r="W3889" s="183">
        <v>33</v>
      </c>
      <c r="X3889" s="183">
        <v>44</v>
      </c>
      <c r="Y3889" s="183">
        <v>2</v>
      </c>
    </row>
    <row r="3890" spans="1:25" x14ac:dyDescent="0.2">
      <c r="A3890" s="184">
        <v>12753121</v>
      </c>
      <c r="B3890" s="183" t="str">
        <f>[1]店マスタ!B3889</f>
        <v>有限会社　マツシタデンキ</v>
      </c>
      <c r="C3890" s="183">
        <v>5.5</v>
      </c>
      <c r="D3890" s="183">
        <v>0</v>
      </c>
      <c r="E3890" s="183" t="str">
        <f>_xlfn.XLOOKUP(A3890,[2]Sheet1!$R:$R,[2]Sheet1!$AB:$AB,"",0)</f>
        <v/>
      </c>
      <c r="F3890" s="183" t="str">
        <f>_xlfn.XLOOKUP($A3890,[3]【2026年03月度_全社】RFM客層一覧表データ!$A:$A,[3]【2026年03月度_全社】RFM客層一覧表データ!C:C,"",0)</f>
        <v/>
      </c>
      <c r="G3890" s="183" t="str">
        <f>_xlfn.XLOOKUP($A3890,[3]【2026年03月度_全社】RFM客層一覧表データ!$A:$A,[3]【2026年03月度_全社】RFM客層一覧表データ!D:D,"",0)</f>
        <v/>
      </c>
      <c r="H3890" s="183" t="str">
        <f>_xlfn.XLOOKUP($A3890,[3]【2026年03月度_全社】RFM客層一覧表データ!$A:$A,[3]【2026年03月度_全社】RFM客層一覧表データ!E:E,"",0)</f>
        <v/>
      </c>
      <c r="I3890" s="183" t="str">
        <f>_xlfn.XLOOKUP($A3890,[3]【2026年03月度_全社】RFM客層一覧表データ!$A:$A,[3]【2026年03月度_全社】RFM客層一覧表データ!F:F,"",0)</f>
        <v/>
      </c>
      <c r="J3890" s="183">
        <v>1570</v>
      </c>
      <c r="K3890" s="183">
        <v>748</v>
      </c>
      <c r="L3890" s="183">
        <v>817</v>
      </c>
      <c r="M3890" s="183">
        <v>96</v>
      </c>
      <c r="N3890" s="183">
        <v>1634</v>
      </c>
      <c r="O3890" s="183">
        <v>723</v>
      </c>
      <c r="P3890" s="183">
        <v>837</v>
      </c>
      <c r="Q3890" s="183">
        <v>94</v>
      </c>
      <c r="R3890" s="183">
        <v>1662</v>
      </c>
      <c r="S3890" s="183">
        <v>767</v>
      </c>
      <c r="T3890" s="183">
        <v>932</v>
      </c>
      <c r="U3890" s="183">
        <v>131</v>
      </c>
      <c r="V3890" s="183">
        <v>1660</v>
      </c>
      <c r="W3890" s="183">
        <v>810</v>
      </c>
      <c r="X3890" s="183">
        <v>968</v>
      </c>
      <c r="Y3890" s="183">
        <v>104</v>
      </c>
    </row>
    <row r="3891" spans="1:25" x14ac:dyDescent="0.2">
      <c r="A3891" s="184">
        <v>12753122</v>
      </c>
      <c r="B3891" s="183" t="str">
        <f>[1]店マスタ!B3890</f>
        <v>有限会社　パナびーんず・タケベ</v>
      </c>
      <c r="C3891" s="183">
        <v>2.5</v>
      </c>
      <c r="D3891" s="183">
        <v>2.5</v>
      </c>
      <c r="E3891" s="183">
        <f>_xlfn.XLOOKUP(A3891,[2]Sheet1!$R:$R,[2]Sheet1!$AB:$AB,"",0)</f>
        <v>2</v>
      </c>
      <c r="F3891" s="183">
        <f>_xlfn.XLOOKUP($A3891,[3]【2026年03月度_全社】RFM客層一覧表データ!$A:$A,[3]【2026年03月度_全社】RFM客層一覧表データ!C:C,"",0)</f>
        <v>384</v>
      </c>
      <c r="G3891" s="183">
        <f>_xlfn.XLOOKUP($A3891,[3]【2026年03月度_全社】RFM客層一覧表データ!$A:$A,[3]【2026年03月度_全社】RFM客層一覧表データ!D:D,"",0)</f>
        <v>152</v>
      </c>
      <c r="H3891" s="183">
        <f>_xlfn.XLOOKUP($A3891,[3]【2026年03月度_全社】RFM客層一覧表データ!$A:$A,[3]【2026年03月度_全社】RFM客層一覧表データ!E:E,"",0)</f>
        <v>223</v>
      </c>
      <c r="I3891" s="183">
        <f>_xlfn.XLOOKUP($A3891,[3]【2026年03月度_全社】RFM客層一覧表データ!$A:$A,[3]【2026年03月度_全社】RFM客層一覧表データ!F:F,"",0)</f>
        <v>15</v>
      </c>
      <c r="J3891" s="183">
        <v>389</v>
      </c>
      <c r="K3891" s="183">
        <v>180</v>
      </c>
      <c r="L3891" s="183">
        <v>222</v>
      </c>
      <c r="M3891" s="183">
        <v>18</v>
      </c>
      <c r="N3891" s="183">
        <v>401</v>
      </c>
      <c r="O3891" s="183">
        <v>176</v>
      </c>
      <c r="P3891" s="183">
        <v>215</v>
      </c>
      <c r="Q3891" s="183">
        <v>16</v>
      </c>
      <c r="R3891" s="183">
        <v>406</v>
      </c>
      <c r="S3891" s="183">
        <v>202</v>
      </c>
      <c r="T3891" s="183">
        <v>214</v>
      </c>
      <c r="U3891" s="183">
        <v>14</v>
      </c>
      <c r="V3891" s="183">
        <v>406</v>
      </c>
      <c r="W3891" s="183">
        <v>209</v>
      </c>
      <c r="X3891" s="183">
        <v>217</v>
      </c>
      <c r="Y3891" s="183">
        <v>31</v>
      </c>
    </row>
    <row r="3892" spans="1:25" x14ac:dyDescent="0.2">
      <c r="A3892" s="184">
        <v>12753128</v>
      </c>
      <c r="B3892" s="183" t="str">
        <f>[1]店マスタ!B3891</f>
        <v>住まいるでんき館　おがわ</v>
      </c>
      <c r="C3892" s="183">
        <v>2.5</v>
      </c>
      <c r="D3892" s="183">
        <v>2.5</v>
      </c>
      <c r="E3892" s="183">
        <f>_xlfn.XLOOKUP(A3892,[2]Sheet1!$R:$R,[2]Sheet1!$AB:$AB,"",0)</f>
        <v>2.5</v>
      </c>
      <c r="F3892" s="183">
        <f>_xlfn.XLOOKUP($A3892,[3]【2026年03月度_全社】RFM客層一覧表データ!$A:$A,[3]【2026年03月度_全社】RFM客層一覧表データ!C:C,"",0)</f>
        <v>387</v>
      </c>
      <c r="G3892" s="183">
        <f>_xlfn.XLOOKUP($A3892,[3]【2026年03月度_全社】RFM客層一覧表データ!$A:$A,[3]【2026年03月度_全社】RFM客層一覧表データ!D:D,"",0)</f>
        <v>181</v>
      </c>
      <c r="H3892" s="183">
        <f>_xlfn.XLOOKUP($A3892,[3]【2026年03月度_全社】RFM客層一覧表データ!$A:$A,[3]【2026年03月度_全社】RFM客層一覧表データ!E:E,"",0)</f>
        <v>217</v>
      </c>
      <c r="I3892" s="183">
        <f>_xlfn.XLOOKUP($A3892,[3]【2026年03月度_全社】RFM客層一覧表データ!$A:$A,[3]【2026年03月度_全社】RFM客層一覧表データ!F:F,"",0)</f>
        <v>27</v>
      </c>
      <c r="J3892" s="183">
        <v>396</v>
      </c>
      <c r="K3892" s="183">
        <v>174</v>
      </c>
      <c r="L3892" s="183">
        <v>223</v>
      </c>
      <c r="M3892" s="183">
        <v>20</v>
      </c>
      <c r="N3892" s="183">
        <v>407</v>
      </c>
      <c r="O3892" s="183">
        <v>193</v>
      </c>
      <c r="P3892" s="183">
        <v>225</v>
      </c>
      <c r="Q3892" s="183">
        <v>37</v>
      </c>
      <c r="R3892" s="183">
        <v>380</v>
      </c>
      <c r="S3892" s="183">
        <v>183</v>
      </c>
      <c r="T3892" s="183">
        <v>229</v>
      </c>
      <c r="U3892" s="183">
        <v>32</v>
      </c>
      <c r="V3892" s="183">
        <v>370</v>
      </c>
      <c r="W3892" s="183">
        <v>207</v>
      </c>
      <c r="X3892" s="183">
        <v>226</v>
      </c>
      <c r="Y3892" s="183">
        <v>29</v>
      </c>
    </row>
    <row r="3893" spans="1:25" x14ac:dyDescent="0.2">
      <c r="A3893" s="184">
        <v>12753143</v>
      </c>
      <c r="B3893" s="183" t="str">
        <f>[1]店マスタ!B3892</f>
        <v>亜光電化サービス</v>
      </c>
      <c r="C3893" s="183">
        <v>1.5</v>
      </c>
      <c r="D3893" s="183">
        <v>1.5</v>
      </c>
      <c r="E3893" s="183">
        <f>_xlfn.XLOOKUP(A3893,[2]Sheet1!$R:$R,[2]Sheet1!$AB:$AB,"",0)</f>
        <v>1.5</v>
      </c>
      <c r="F3893" s="183">
        <f>_xlfn.XLOOKUP($A3893,[3]【2026年03月度_全社】RFM客層一覧表データ!$A:$A,[3]【2026年03月度_全社】RFM客層一覧表データ!C:C,"",0)</f>
        <v>188</v>
      </c>
      <c r="G3893" s="183">
        <f>_xlfn.XLOOKUP($A3893,[3]【2026年03月度_全社】RFM客層一覧表データ!$A:$A,[3]【2026年03月度_全社】RFM客層一覧表データ!D:D,"",0)</f>
        <v>70</v>
      </c>
      <c r="H3893" s="183">
        <f>_xlfn.XLOOKUP($A3893,[3]【2026年03月度_全社】RFM客層一覧表データ!$A:$A,[3]【2026年03月度_全社】RFM客層一覧表データ!E:E,"",0)</f>
        <v>99</v>
      </c>
      <c r="I3893" s="183">
        <f>_xlfn.XLOOKUP($A3893,[3]【2026年03月度_全社】RFM客層一覧表データ!$A:$A,[3]【2026年03月度_全社】RFM客層一覧表データ!F:F,"",0)</f>
        <v>11</v>
      </c>
      <c r="J3893" s="183">
        <v>190</v>
      </c>
      <c r="K3893" s="183">
        <v>78</v>
      </c>
      <c r="L3893" s="183">
        <v>110</v>
      </c>
      <c r="M3893" s="183">
        <v>8</v>
      </c>
      <c r="N3893" s="183">
        <v>196</v>
      </c>
      <c r="O3893" s="183">
        <v>76</v>
      </c>
      <c r="P3893" s="183">
        <v>111</v>
      </c>
      <c r="Q3893" s="183">
        <v>4</v>
      </c>
      <c r="R3893" s="183">
        <v>204</v>
      </c>
      <c r="S3893" s="183">
        <v>84</v>
      </c>
      <c r="T3893" s="183">
        <v>119</v>
      </c>
      <c r="U3893" s="183">
        <v>9</v>
      </c>
      <c r="V3893" s="183">
        <v>216</v>
      </c>
      <c r="W3893" s="183">
        <v>99</v>
      </c>
      <c r="X3893" s="183">
        <v>127</v>
      </c>
      <c r="Y3893" s="183">
        <v>9</v>
      </c>
    </row>
    <row r="3894" spans="1:25" x14ac:dyDescent="0.2">
      <c r="A3894" s="184">
        <v>12753149</v>
      </c>
      <c r="B3894" s="183" t="str">
        <f>[1]店マスタ!B3893</f>
        <v>コスモス電化センター　高槻店</v>
      </c>
      <c r="C3894" s="183">
        <v>1.5</v>
      </c>
      <c r="D3894" s="183">
        <v>1.5</v>
      </c>
      <c r="E3894" s="183" t="str">
        <f>_xlfn.XLOOKUP(A3894,[2]Sheet1!$R:$R,[2]Sheet1!$AB:$AB,"",0)</f>
        <v/>
      </c>
      <c r="F3894" s="183" t="str">
        <f>_xlfn.XLOOKUP($A3894,[3]【2026年03月度_全社】RFM客層一覧表データ!$A:$A,[3]【2026年03月度_全社】RFM客層一覧表データ!C:C,"",0)</f>
        <v/>
      </c>
      <c r="G3894" s="183" t="str">
        <f>_xlfn.XLOOKUP($A3894,[3]【2026年03月度_全社】RFM客層一覧表データ!$A:$A,[3]【2026年03月度_全社】RFM客層一覧表データ!D:D,"",0)</f>
        <v/>
      </c>
      <c r="H3894" s="183" t="str">
        <f>_xlfn.XLOOKUP($A3894,[3]【2026年03月度_全社】RFM客層一覧表データ!$A:$A,[3]【2026年03月度_全社】RFM客層一覧表データ!E:E,"",0)</f>
        <v/>
      </c>
      <c r="I3894" s="183" t="str">
        <f>_xlfn.XLOOKUP($A3894,[3]【2026年03月度_全社】RFM客層一覧表データ!$A:$A,[3]【2026年03月度_全社】RFM客層一覧表データ!F:F,"",0)</f>
        <v/>
      </c>
      <c r="J3894" s="183">
        <v>0</v>
      </c>
      <c r="K3894" s="183">
        <v>0</v>
      </c>
      <c r="L3894" s="183">
        <v>0</v>
      </c>
      <c r="M3894" s="183">
        <v>0</v>
      </c>
      <c r="N3894" s="183">
        <v>0</v>
      </c>
      <c r="O3894" s="183">
        <v>0</v>
      </c>
      <c r="P3894" s="183">
        <v>0</v>
      </c>
      <c r="Q3894" s="183">
        <v>0</v>
      </c>
      <c r="R3894" s="183">
        <v>0</v>
      </c>
      <c r="S3894" s="183">
        <v>0</v>
      </c>
      <c r="T3894" s="183">
        <v>0</v>
      </c>
      <c r="U3894" s="183">
        <v>0</v>
      </c>
      <c r="V3894" s="183">
        <v>0</v>
      </c>
      <c r="W3894" s="183">
        <v>0</v>
      </c>
      <c r="X3894" s="183">
        <v>0</v>
      </c>
      <c r="Y3894" s="183">
        <v>0</v>
      </c>
    </row>
    <row r="3895" spans="1:25" x14ac:dyDescent="0.2">
      <c r="A3895" s="184">
        <v>12753181</v>
      </c>
      <c r="B3895" s="183" t="str">
        <f>[1]店マスタ!B3894</f>
        <v>住まいるでんき館　ダイコク</v>
      </c>
      <c r="C3895" s="183">
        <v>3.5</v>
      </c>
      <c r="D3895" s="183">
        <v>3.5</v>
      </c>
      <c r="E3895" s="183">
        <f>_xlfn.XLOOKUP(A3895,[2]Sheet1!$R:$R,[2]Sheet1!$AB:$AB,"",0)</f>
        <v>3</v>
      </c>
      <c r="F3895" s="183">
        <f>_xlfn.XLOOKUP($A3895,[3]【2026年03月度_全社】RFM客層一覧表データ!$A:$A,[3]【2026年03月度_全社】RFM客層一覧表データ!C:C,"",0)</f>
        <v>990</v>
      </c>
      <c r="G3895" s="183">
        <f>_xlfn.XLOOKUP($A3895,[3]【2026年03月度_全社】RFM客層一覧表データ!$A:$A,[3]【2026年03月度_全社】RFM客層一覧表データ!D:D,"",0)</f>
        <v>365</v>
      </c>
      <c r="H3895" s="183">
        <f>_xlfn.XLOOKUP($A3895,[3]【2026年03月度_全社】RFM客層一覧表データ!$A:$A,[3]【2026年03月度_全社】RFM客層一覧表データ!E:E,"",0)</f>
        <v>412</v>
      </c>
      <c r="I3895" s="183">
        <f>_xlfn.XLOOKUP($A3895,[3]【2026年03月度_全社】RFM客層一覧表データ!$A:$A,[3]【2026年03月度_全社】RFM客層一覧表データ!F:F,"",0)</f>
        <v>63</v>
      </c>
      <c r="J3895" s="183">
        <v>1043</v>
      </c>
      <c r="K3895" s="183">
        <v>391</v>
      </c>
      <c r="L3895" s="183">
        <v>422</v>
      </c>
      <c r="M3895" s="183">
        <v>80</v>
      </c>
      <c r="N3895" s="183">
        <v>1060</v>
      </c>
      <c r="O3895" s="183">
        <v>428</v>
      </c>
      <c r="P3895" s="183">
        <v>433</v>
      </c>
      <c r="Q3895" s="183">
        <v>89</v>
      </c>
      <c r="R3895" s="183">
        <v>1089</v>
      </c>
      <c r="S3895" s="183">
        <v>430</v>
      </c>
      <c r="T3895" s="183">
        <v>432</v>
      </c>
      <c r="U3895" s="183">
        <v>93</v>
      </c>
      <c r="V3895" s="183">
        <v>1104</v>
      </c>
      <c r="W3895" s="183">
        <v>470</v>
      </c>
      <c r="X3895" s="183">
        <v>444</v>
      </c>
      <c r="Y3895" s="183">
        <v>127</v>
      </c>
    </row>
    <row r="3896" spans="1:25" x14ac:dyDescent="0.2">
      <c r="A3896" s="184">
        <v>12753190</v>
      </c>
      <c r="B3896" s="183" t="str">
        <f>[1]店マスタ!B3895</f>
        <v>株式会社　セルバ</v>
      </c>
      <c r="C3896" s="183">
        <v>10</v>
      </c>
      <c r="D3896" s="183">
        <v>9.5</v>
      </c>
      <c r="E3896" s="183">
        <f>_xlfn.XLOOKUP(A3896,[2]Sheet1!$R:$R,[2]Sheet1!$AB:$AB,"",0)</f>
        <v>9.5</v>
      </c>
      <c r="F3896" s="183">
        <f>_xlfn.XLOOKUP($A3896,[3]【2026年03月度_全社】RFM客層一覧表データ!$A:$A,[3]【2026年03月度_全社】RFM客層一覧表データ!C:C,"",0)</f>
        <v>1711</v>
      </c>
      <c r="G3896" s="183">
        <f>_xlfn.XLOOKUP($A3896,[3]【2026年03月度_全社】RFM客層一覧表データ!$A:$A,[3]【2026年03月度_全社】RFM客層一覧表データ!D:D,"",0)</f>
        <v>666</v>
      </c>
      <c r="H3896" s="183">
        <f>_xlfn.XLOOKUP($A3896,[3]【2026年03月度_全社】RFM客層一覧表データ!$A:$A,[3]【2026年03月度_全社】RFM客層一覧表データ!E:E,"",0)</f>
        <v>587</v>
      </c>
      <c r="I3896" s="183">
        <f>_xlfn.XLOOKUP($A3896,[3]【2026年03月度_全社】RFM客層一覧表データ!$A:$A,[3]【2026年03月度_全社】RFM客層一覧表データ!F:F,"",0)</f>
        <v>212</v>
      </c>
      <c r="J3896" s="183">
        <v>1645</v>
      </c>
      <c r="K3896" s="183">
        <v>654</v>
      </c>
      <c r="L3896" s="183">
        <v>610</v>
      </c>
      <c r="M3896" s="183">
        <v>213</v>
      </c>
      <c r="N3896" s="183">
        <v>1582</v>
      </c>
      <c r="O3896" s="183">
        <v>622</v>
      </c>
      <c r="P3896" s="183">
        <v>618</v>
      </c>
      <c r="Q3896" s="183">
        <v>160</v>
      </c>
      <c r="R3896" s="183">
        <v>1577</v>
      </c>
      <c r="S3896" s="183">
        <v>639</v>
      </c>
      <c r="T3896" s="183">
        <v>634</v>
      </c>
      <c r="U3896" s="183">
        <v>153</v>
      </c>
      <c r="V3896" s="183">
        <v>1594</v>
      </c>
      <c r="W3896" s="183">
        <v>593</v>
      </c>
      <c r="X3896" s="183">
        <v>663</v>
      </c>
      <c r="Y3896" s="183">
        <v>111</v>
      </c>
    </row>
    <row r="3897" spans="1:25" x14ac:dyDescent="0.2">
      <c r="A3897" s="184">
        <v>12753193</v>
      </c>
      <c r="B3897" s="183" t="str">
        <f>[1]店マスタ!B3896</f>
        <v>クニトミ電化　森安店</v>
      </c>
      <c r="C3897" s="183">
        <v>2.5</v>
      </c>
      <c r="D3897" s="183">
        <v>2.5</v>
      </c>
      <c r="E3897" s="183">
        <f>_xlfn.XLOOKUP(A3897,[2]Sheet1!$R:$R,[2]Sheet1!$AB:$AB,"",0)</f>
        <v>2.5</v>
      </c>
      <c r="F3897" s="183">
        <f>_xlfn.XLOOKUP($A3897,[3]【2026年03月度_全社】RFM客層一覧表データ!$A:$A,[3]【2026年03月度_全社】RFM客層一覧表データ!C:C,"",0)</f>
        <v>926</v>
      </c>
      <c r="G3897" s="183">
        <f>_xlfn.XLOOKUP($A3897,[3]【2026年03月度_全社】RFM客層一覧表データ!$A:$A,[3]【2026年03月度_全社】RFM客層一覧表データ!D:D,"",0)</f>
        <v>106</v>
      </c>
      <c r="H3897" s="183">
        <f>_xlfn.XLOOKUP($A3897,[3]【2026年03月度_全社】RFM客層一覧表データ!$A:$A,[3]【2026年03月度_全社】RFM客層一覧表データ!E:E,"",0)</f>
        <v>317</v>
      </c>
      <c r="I3897" s="183">
        <f>_xlfn.XLOOKUP($A3897,[3]【2026年03月度_全社】RFM客層一覧表データ!$A:$A,[3]【2026年03月度_全社】RFM客層一覧表データ!F:F,"",0)</f>
        <v>0</v>
      </c>
      <c r="J3897" s="183">
        <v>1066</v>
      </c>
      <c r="K3897" s="183">
        <v>156</v>
      </c>
      <c r="L3897" s="183">
        <v>333</v>
      </c>
      <c r="M3897" s="183">
        <v>0</v>
      </c>
      <c r="N3897" s="183">
        <v>211</v>
      </c>
      <c r="O3897" s="183">
        <v>94</v>
      </c>
      <c r="P3897" s="183">
        <v>119</v>
      </c>
      <c r="Q3897" s="183">
        <v>0</v>
      </c>
      <c r="R3897" s="183">
        <v>221</v>
      </c>
      <c r="S3897" s="183">
        <v>101</v>
      </c>
      <c r="T3897" s="183">
        <v>127</v>
      </c>
      <c r="U3897" s="183">
        <v>0</v>
      </c>
      <c r="V3897" s="183">
        <v>215</v>
      </c>
      <c r="W3897" s="183">
        <v>93</v>
      </c>
      <c r="X3897" s="183">
        <v>127</v>
      </c>
      <c r="Y3897" s="183">
        <v>0</v>
      </c>
    </row>
    <row r="3898" spans="1:25" x14ac:dyDescent="0.2">
      <c r="A3898" s="184">
        <v>12753199</v>
      </c>
      <c r="B3898" s="183" t="str">
        <f>[1]店マスタ!B3897</f>
        <v>しんべ電器</v>
      </c>
      <c r="C3898" s="183">
        <v>2</v>
      </c>
      <c r="D3898" s="183">
        <v>2</v>
      </c>
      <c r="E3898" s="183">
        <f>_xlfn.XLOOKUP(A3898,[2]Sheet1!$R:$R,[2]Sheet1!$AB:$AB,"",0)</f>
        <v>2</v>
      </c>
      <c r="F3898" s="183">
        <f>_xlfn.XLOOKUP($A3898,[3]【2026年03月度_全社】RFM客層一覧表データ!$A:$A,[3]【2026年03月度_全社】RFM客層一覧表データ!C:C,"",0)</f>
        <v>535</v>
      </c>
      <c r="G3898" s="183">
        <f>_xlfn.XLOOKUP($A3898,[3]【2026年03月度_全社】RFM客層一覧表データ!$A:$A,[3]【2026年03月度_全社】RFM客層一覧表データ!D:D,"",0)</f>
        <v>217</v>
      </c>
      <c r="H3898" s="183">
        <f>_xlfn.XLOOKUP($A3898,[3]【2026年03月度_全社】RFM客層一覧表データ!$A:$A,[3]【2026年03月度_全社】RFM客層一覧表データ!E:E,"",0)</f>
        <v>266</v>
      </c>
      <c r="I3898" s="183">
        <f>_xlfn.XLOOKUP($A3898,[3]【2026年03月度_全社】RFM客層一覧表データ!$A:$A,[3]【2026年03月度_全社】RFM客層一覧表データ!F:F,"",0)</f>
        <v>37</v>
      </c>
      <c r="J3898" s="183">
        <v>549</v>
      </c>
      <c r="K3898" s="183">
        <v>221</v>
      </c>
      <c r="L3898" s="183">
        <v>269</v>
      </c>
      <c r="M3898" s="183">
        <v>36</v>
      </c>
      <c r="N3898" s="183">
        <v>561</v>
      </c>
      <c r="O3898" s="183">
        <v>219</v>
      </c>
      <c r="P3898" s="183">
        <v>280</v>
      </c>
      <c r="Q3898" s="183">
        <v>42</v>
      </c>
      <c r="R3898" s="183">
        <v>560</v>
      </c>
      <c r="S3898" s="183">
        <v>246</v>
      </c>
      <c r="T3898" s="183">
        <v>293</v>
      </c>
      <c r="U3898" s="183">
        <v>45</v>
      </c>
      <c r="V3898" s="183">
        <v>557</v>
      </c>
      <c r="W3898" s="183">
        <v>221</v>
      </c>
      <c r="X3898" s="183">
        <v>284</v>
      </c>
      <c r="Y3898" s="183">
        <v>28</v>
      </c>
    </row>
    <row r="3899" spans="1:25" x14ac:dyDescent="0.2">
      <c r="A3899" s="184">
        <v>12753210</v>
      </c>
      <c r="B3899" s="183" t="str">
        <f>[1]店マスタ!B3898</f>
        <v>高槻　片岡デンキ</v>
      </c>
      <c r="C3899" s="183">
        <v>1</v>
      </c>
      <c r="D3899" s="183">
        <v>1</v>
      </c>
      <c r="E3899" s="183">
        <f>_xlfn.XLOOKUP(A3899,[2]Sheet1!$R:$R,[2]Sheet1!$AB:$AB,"",0)</f>
        <v>1</v>
      </c>
      <c r="F3899" s="183" t="str">
        <f>_xlfn.XLOOKUP($A3899,[3]【2026年03月度_全社】RFM客層一覧表データ!$A:$A,[3]【2026年03月度_全社】RFM客層一覧表データ!C:C,"",0)</f>
        <v/>
      </c>
      <c r="G3899" s="183" t="str">
        <f>_xlfn.XLOOKUP($A3899,[3]【2026年03月度_全社】RFM客層一覧表データ!$A:$A,[3]【2026年03月度_全社】RFM客層一覧表データ!D:D,"",0)</f>
        <v/>
      </c>
      <c r="H3899" s="183" t="str">
        <f>_xlfn.XLOOKUP($A3899,[3]【2026年03月度_全社】RFM客層一覧表データ!$A:$A,[3]【2026年03月度_全社】RFM客層一覧表データ!E:E,"",0)</f>
        <v/>
      </c>
      <c r="I3899" s="183" t="str">
        <f>_xlfn.XLOOKUP($A3899,[3]【2026年03月度_全社】RFM客層一覧表データ!$A:$A,[3]【2026年03月度_全社】RFM客層一覧表データ!F:F,"",0)</f>
        <v/>
      </c>
      <c r="J3899" s="183">
        <v>0</v>
      </c>
      <c r="K3899" s="183">
        <v>0</v>
      </c>
      <c r="L3899" s="183">
        <v>0</v>
      </c>
      <c r="M3899" s="183">
        <v>0</v>
      </c>
      <c r="N3899" s="183">
        <v>0</v>
      </c>
      <c r="O3899" s="183">
        <v>0</v>
      </c>
      <c r="P3899" s="183">
        <v>0</v>
      </c>
      <c r="Q3899" s="183">
        <v>0</v>
      </c>
      <c r="R3899" s="183">
        <v>0</v>
      </c>
      <c r="S3899" s="183">
        <v>0</v>
      </c>
      <c r="T3899" s="183">
        <v>0</v>
      </c>
      <c r="U3899" s="183">
        <v>0</v>
      </c>
      <c r="V3899" s="183">
        <v>0</v>
      </c>
      <c r="W3899" s="183">
        <v>0</v>
      </c>
      <c r="X3899" s="183">
        <v>0</v>
      </c>
      <c r="Y3899" s="183">
        <v>0</v>
      </c>
    </row>
    <row r="3900" spans="1:25" x14ac:dyDescent="0.2">
      <c r="A3900" s="184">
        <v>12753217</v>
      </c>
      <c r="B3900" s="183" t="str">
        <f>[1]店マスタ!B3899</f>
        <v>今井電器高槻販売（株）松が丘店</v>
      </c>
      <c r="C3900" s="183">
        <v>3</v>
      </c>
      <c r="D3900" s="183">
        <v>1.5</v>
      </c>
      <c r="E3900" s="183">
        <f>_xlfn.XLOOKUP(A3900,[2]Sheet1!$R:$R,[2]Sheet1!$AB:$AB,"",0)</f>
        <v>1.5</v>
      </c>
      <c r="F3900" s="183" t="str">
        <f>_xlfn.XLOOKUP($A3900,[3]【2026年03月度_全社】RFM客層一覧表データ!$A:$A,[3]【2026年03月度_全社】RFM客層一覧表データ!C:C,"",0)</f>
        <v/>
      </c>
      <c r="G3900" s="183" t="str">
        <f>_xlfn.XLOOKUP($A3900,[3]【2026年03月度_全社】RFM客層一覧表データ!$A:$A,[3]【2026年03月度_全社】RFM客層一覧表データ!D:D,"",0)</f>
        <v/>
      </c>
      <c r="H3900" s="183" t="str">
        <f>_xlfn.XLOOKUP($A3900,[3]【2026年03月度_全社】RFM客層一覧表データ!$A:$A,[3]【2026年03月度_全社】RFM客層一覧表データ!E:E,"",0)</f>
        <v/>
      </c>
      <c r="I3900" s="183" t="str">
        <f>_xlfn.XLOOKUP($A3900,[3]【2026年03月度_全社】RFM客層一覧表データ!$A:$A,[3]【2026年03月度_全社】RFM客層一覧表データ!F:F,"",0)</f>
        <v/>
      </c>
      <c r="J3900" s="183">
        <v>0</v>
      </c>
      <c r="K3900" s="183">
        <v>0</v>
      </c>
      <c r="L3900" s="183">
        <v>0</v>
      </c>
      <c r="M3900" s="183">
        <v>0</v>
      </c>
      <c r="N3900" s="183">
        <v>0</v>
      </c>
      <c r="O3900" s="183">
        <v>0</v>
      </c>
      <c r="P3900" s="183">
        <v>0</v>
      </c>
      <c r="Q3900" s="183">
        <v>0</v>
      </c>
      <c r="R3900" s="183">
        <v>0</v>
      </c>
      <c r="S3900" s="183">
        <v>0</v>
      </c>
      <c r="T3900" s="183">
        <v>0</v>
      </c>
      <c r="U3900" s="183">
        <v>0</v>
      </c>
      <c r="V3900" s="183">
        <v>0</v>
      </c>
      <c r="W3900" s="183">
        <v>0</v>
      </c>
      <c r="X3900" s="183">
        <v>0</v>
      </c>
      <c r="Y3900" s="183">
        <v>0</v>
      </c>
    </row>
    <row r="3901" spans="1:25" x14ac:dyDescent="0.2">
      <c r="A3901" s="184">
        <v>12753231</v>
      </c>
      <c r="B3901" s="183" t="str">
        <f>[1]店マスタ!B3900</f>
        <v>日本タイガー電器　八幡店</v>
      </c>
      <c r="C3901" s="183">
        <v>1.5</v>
      </c>
      <c r="D3901" s="183">
        <v>1.5</v>
      </c>
      <c r="E3901" s="183">
        <f>_xlfn.XLOOKUP(A3901,[2]Sheet1!$R:$R,[2]Sheet1!$AB:$AB,"",0)</f>
        <v>1.5</v>
      </c>
      <c r="F3901" s="183" t="str">
        <f>_xlfn.XLOOKUP($A3901,[3]【2026年03月度_全社】RFM客層一覧表データ!$A:$A,[3]【2026年03月度_全社】RFM客層一覧表データ!C:C,"",0)</f>
        <v/>
      </c>
      <c r="G3901" s="183" t="str">
        <f>_xlfn.XLOOKUP($A3901,[3]【2026年03月度_全社】RFM客層一覧表データ!$A:$A,[3]【2026年03月度_全社】RFM客層一覧表データ!D:D,"",0)</f>
        <v/>
      </c>
      <c r="H3901" s="183" t="str">
        <f>_xlfn.XLOOKUP($A3901,[3]【2026年03月度_全社】RFM客層一覧表データ!$A:$A,[3]【2026年03月度_全社】RFM客層一覧表データ!E:E,"",0)</f>
        <v/>
      </c>
      <c r="I3901" s="183" t="str">
        <f>_xlfn.XLOOKUP($A3901,[3]【2026年03月度_全社】RFM客層一覧表データ!$A:$A,[3]【2026年03月度_全社】RFM客層一覧表データ!F:F,"",0)</f>
        <v/>
      </c>
      <c r="J3901" s="183">
        <v>0</v>
      </c>
      <c r="K3901" s="183">
        <v>0</v>
      </c>
      <c r="L3901" s="183">
        <v>0</v>
      </c>
      <c r="M3901" s="183">
        <v>0</v>
      </c>
      <c r="N3901" s="183">
        <v>0</v>
      </c>
      <c r="O3901" s="183">
        <v>0</v>
      </c>
      <c r="P3901" s="183">
        <v>0</v>
      </c>
      <c r="Q3901" s="183">
        <v>0</v>
      </c>
      <c r="R3901" s="183">
        <v>0</v>
      </c>
      <c r="S3901" s="183">
        <v>0</v>
      </c>
      <c r="T3901" s="183">
        <v>0</v>
      </c>
      <c r="U3901" s="183">
        <v>0</v>
      </c>
      <c r="V3901" s="183">
        <v>0</v>
      </c>
      <c r="W3901" s="183">
        <v>0</v>
      </c>
      <c r="X3901" s="183">
        <v>0</v>
      </c>
      <c r="Y3901" s="183">
        <v>0</v>
      </c>
    </row>
    <row r="3902" spans="1:25" x14ac:dyDescent="0.2">
      <c r="A3902" s="184">
        <v>12753234</v>
      </c>
      <c r="B3902" s="183" t="str">
        <f>[1]店マスタ!B3901</f>
        <v>今井電器エコはぴー</v>
      </c>
      <c r="C3902" s="183">
        <v>1</v>
      </c>
      <c r="D3902" s="183">
        <v>0</v>
      </c>
      <c r="E3902" s="183" t="str">
        <f>_xlfn.XLOOKUP(A3902,[2]Sheet1!$R:$R,[2]Sheet1!$AB:$AB,"",0)</f>
        <v/>
      </c>
      <c r="F3902" s="183" t="str">
        <f>_xlfn.XLOOKUP($A3902,[3]【2026年03月度_全社】RFM客層一覧表データ!$A:$A,[3]【2026年03月度_全社】RFM客層一覧表データ!C:C,"",0)</f>
        <v/>
      </c>
      <c r="G3902" s="183" t="str">
        <f>_xlfn.XLOOKUP($A3902,[3]【2026年03月度_全社】RFM客層一覧表データ!$A:$A,[3]【2026年03月度_全社】RFM客層一覧表データ!D:D,"",0)</f>
        <v/>
      </c>
      <c r="H3902" s="183" t="str">
        <f>_xlfn.XLOOKUP($A3902,[3]【2026年03月度_全社】RFM客層一覧表データ!$A:$A,[3]【2026年03月度_全社】RFM客層一覧表データ!E:E,"",0)</f>
        <v/>
      </c>
      <c r="I3902" s="183" t="str">
        <f>_xlfn.XLOOKUP($A3902,[3]【2026年03月度_全社】RFM客層一覧表データ!$A:$A,[3]【2026年03月度_全社】RFM客層一覧表データ!F:F,"",0)</f>
        <v/>
      </c>
      <c r="J3902" s="183">
        <v>0</v>
      </c>
      <c r="K3902" s="183">
        <v>0</v>
      </c>
      <c r="L3902" s="183">
        <v>0</v>
      </c>
      <c r="M3902" s="183">
        <v>0</v>
      </c>
      <c r="N3902" s="183">
        <v>0</v>
      </c>
      <c r="O3902" s="183">
        <v>0</v>
      </c>
      <c r="P3902" s="183">
        <v>0</v>
      </c>
      <c r="Q3902" s="183">
        <v>0</v>
      </c>
      <c r="R3902" s="183">
        <v>0</v>
      </c>
      <c r="S3902" s="183">
        <v>0</v>
      </c>
      <c r="T3902" s="183">
        <v>0</v>
      </c>
      <c r="U3902" s="183">
        <v>0</v>
      </c>
      <c r="V3902" s="183">
        <v>0</v>
      </c>
      <c r="W3902" s="183">
        <v>0</v>
      </c>
      <c r="X3902" s="183">
        <v>0</v>
      </c>
      <c r="Y3902" s="183">
        <v>0</v>
      </c>
    </row>
    <row r="3903" spans="1:25" x14ac:dyDescent="0.2">
      <c r="A3903" s="184">
        <v>12754019</v>
      </c>
      <c r="B3903" s="183" t="str">
        <f>[1]店マスタ!B3902</f>
        <v>北林電化センター　株式会社</v>
      </c>
      <c r="C3903" s="183">
        <v>4</v>
      </c>
      <c r="D3903" s="183">
        <v>0</v>
      </c>
      <c r="E3903" s="183" t="str">
        <f>_xlfn.XLOOKUP(A3903,[2]Sheet1!$R:$R,[2]Sheet1!$AB:$AB,"",0)</f>
        <v/>
      </c>
      <c r="F3903" s="183" t="str">
        <f>_xlfn.XLOOKUP($A3903,[3]【2026年03月度_全社】RFM客層一覧表データ!$A:$A,[3]【2026年03月度_全社】RFM客層一覧表データ!C:C,"",0)</f>
        <v/>
      </c>
      <c r="G3903" s="183" t="str">
        <f>_xlfn.XLOOKUP($A3903,[3]【2026年03月度_全社】RFM客層一覧表データ!$A:$A,[3]【2026年03月度_全社】RFM客層一覧表データ!D:D,"",0)</f>
        <v/>
      </c>
      <c r="H3903" s="183" t="str">
        <f>_xlfn.XLOOKUP($A3903,[3]【2026年03月度_全社】RFM客層一覧表データ!$A:$A,[3]【2026年03月度_全社】RFM客層一覧表データ!E:E,"",0)</f>
        <v/>
      </c>
      <c r="I3903" s="183" t="str">
        <f>_xlfn.XLOOKUP($A3903,[3]【2026年03月度_全社】RFM客層一覧表データ!$A:$A,[3]【2026年03月度_全社】RFM客層一覧表データ!F:F,"",0)</f>
        <v/>
      </c>
      <c r="J3903" s="183">
        <v>0</v>
      </c>
      <c r="K3903" s="183">
        <v>0</v>
      </c>
      <c r="L3903" s="183">
        <v>0</v>
      </c>
      <c r="M3903" s="183">
        <v>0</v>
      </c>
      <c r="N3903" s="183">
        <v>0</v>
      </c>
      <c r="O3903" s="183">
        <v>0</v>
      </c>
      <c r="P3903" s="183">
        <v>0</v>
      </c>
      <c r="Q3903" s="183">
        <v>0</v>
      </c>
      <c r="R3903" s="183">
        <v>0</v>
      </c>
      <c r="S3903" s="183">
        <v>0</v>
      </c>
      <c r="T3903" s="183">
        <v>0</v>
      </c>
      <c r="U3903" s="183">
        <v>0</v>
      </c>
      <c r="V3903" s="183">
        <v>0</v>
      </c>
      <c r="W3903" s="183">
        <v>0</v>
      </c>
      <c r="X3903" s="183">
        <v>0</v>
      </c>
      <c r="Y3903" s="183">
        <v>0</v>
      </c>
    </row>
    <row r="3904" spans="1:25" x14ac:dyDescent="0.2">
      <c r="A3904" s="184">
        <v>12754048</v>
      </c>
      <c r="B3904" s="183" t="str">
        <f>[1]店マスタ!B3903</f>
        <v>新　フジミデンキ</v>
      </c>
      <c r="C3904" s="183">
        <v>4.5</v>
      </c>
      <c r="D3904" s="183">
        <v>2.5</v>
      </c>
      <c r="E3904" s="183">
        <f>_xlfn.XLOOKUP(A3904,[2]Sheet1!$R:$R,[2]Sheet1!$AB:$AB,"",0)</f>
        <v>2.5</v>
      </c>
      <c r="F3904" s="183" t="str">
        <f>_xlfn.XLOOKUP($A3904,[3]【2026年03月度_全社】RFM客層一覧表データ!$A:$A,[3]【2026年03月度_全社】RFM客層一覧表データ!C:C,"",0)</f>
        <v/>
      </c>
      <c r="G3904" s="183" t="str">
        <f>_xlfn.XLOOKUP($A3904,[3]【2026年03月度_全社】RFM客層一覧表データ!$A:$A,[3]【2026年03月度_全社】RFM客層一覧表データ!D:D,"",0)</f>
        <v/>
      </c>
      <c r="H3904" s="183" t="str">
        <f>_xlfn.XLOOKUP($A3904,[3]【2026年03月度_全社】RFM客層一覧表データ!$A:$A,[3]【2026年03月度_全社】RFM客層一覧表データ!E:E,"",0)</f>
        <v/>
      </c>
      <c r="I3904" s="183" t="str">
        <f>_xlfn.XLOOKUP($A3904,[3]【2026年03月度_全社】RFM客層一覧表データ!$A:$A,[3]【2026年03月度_全社】RFM客層一覧表データ!F:F,"",0)</f>
        <v/>
      </c>
      <c r="J3904" s="183">
        <v>0</v>
      </c>
      <c r="K3904" s="183">
        <v>0</v>
      </c>
      <c r="L3904" s="183">
        <v>0</v>
      </c>
      <c r="M3904" s="183">
        <v>0</v>
      </c>
      <c r="N3904" s="183">
        <v>0</v>
      </c>
      <c r="O3904" s="183">
        <v>0</v>
      </c>
      <c r="P3904" s="183">
        <v>0</v>
      </c>
      <c r="Q3904" s="183">
        <v>0</v>
      </c>
      <c r="R3904" s="183">
        <v>0</v>
      </c>
      <c r="S3904" s="183">
        <v>0</v>
      </c>
      <c r="T3904" s="183">
        <v>0</v>
      </c>
      <c r="U3904" s="183">
        <v>0</v>
      </c>
      <c r="V3904" s="183">
        <v>0</v>
      </c>
      <c r="W3904" s="183">
        <v>0</v>
      </c>
      <c r="X3904" s="183">
        <v>0</v>
      </c>
      <c r="Y3904" s="183">
        <v>0</v>
      </c>
    </row>
    <row r="3905" spans="1:25" x14ac:dyDescent="0.2">
      <c r="A3905" s="184">
        <v>12754077</v>
      </c>
      <c r="B3905" s="183" t="str">
        <f>[1]店マスタ!B3904</f>
        <v>宮崎電化センター</v>
      </c>
      <c r="C3905" s="183">
        <v>2.5</v>
      </c>
      <c r="D3905" s="183">
        <v>2.5</v>
      </c>
      <c r="E3905" s="183" t="str">
        <f>_xlfn.XLOOKUP(A3905,[2]Sheet1!$R:$R,[2]Sheet1!$AB:$AB,"",0)</f>
        <v/>
      </c>
      <c r="F3905" s="183" t="str">
        <f>_xlfn.XLOOKUP($A3905,[3]【2026年03月度_全社】RFM客層一覧表データ!$A:$A,[3]【2026年03月度_全社】RFM客層一覧表データ!C:C,"",0)</f>
        <v/>
      </c>
      <c r="G3905" s="183" t="str">
        <f>_xlfn.XLOOKUP($A3905,[3]【2026年03月度_全社】RFM客層一覧表データ!$A:$A,[3]【2026年03月度_全社】RFM客層一覧表データ!D:D,"",0)</f>
        <v/>
      </c>
      <c r="H3905" s="183" t="str">
        <f>_xlfn.XLOOKUP($A3905,[3]【2026年03月度_全社】RFM客層一覧表データ!$A:$A,[3]【2026年03月度_全社】RFM客層一覧表データ!E:E,"",0)</f>
        <v/>
      </c>
      <c r="I3905" s="183" t="str">
        <f>_xlfn.XLOOKUP($A3905,[3]【2026年03月度_全社】RFM客層一覧表データ!$A:$A,[3]【2026年03月度_全社】RFM客層一覧表データ!F:F,"",0)</f>
        <v/>
      </c>
      <c r="J3905" s="183">
        <v>0</v>
      </c>
      <c r="K3905" s="183">
        <v>0</v>
      </c>
      <c r="L3905" s="183">
        <v>0</v>
      </c>
      <c r="M3905" s="183">
        <v>0</v>
      </c>
      <c r="N3905" s="183">
        <v>0</v>
      </c>
      <c r="O3905" s="183">
        <v>0</v>
      </c>
      <c r="P3905" s="183">
        <v>0</v>
      </c>
      <c r="Q3905" s="183">
        <v>0</v>
      </c>
      <c r="R3905" s="183">
        <v>0</v>
      </c>
      <c r="S3905" s="183">
        <v>0</v>
      </c>
      <c r="T3905" s="183">
        <v>0</v>
      </c>
      <c r="U3905" s="183">
        <v>0</v>
      </c>
      <c r="V3905" s="183">
        <v>0</v>
      </c>
      <c r="W3905" s="183">
        <v>0</v>
      </c>
      <c r="X3905" s="183">
        <v>0</v>
      </c>
      <c r="Y3905" s="183">
        <v>0</v>
      </c>
    </row>
    <row r="3906" spans="1:25" x14ac:dyDescent="0.2">
      <c r="A3906" s="184">
        <v>12755011</v>
      </c>
      <c r="B3906" s="183" t="str">
        <f>[1]店マスタ!B3905</f>
        <v>府中電機設備（株）</v>
      </c>
      <c r="C3906" s="183">
        <v>4</v>
      </c>
      <c r="D3906" s="183">
        <v>4</v>
      </c>
      <c r="E3906" s="183" t="str">
        <f>_xlfn.XLOOKUP(A3906,[2]Sheet1!$R:$R,[2]Sheet1!$AB:$AB,"",0)</f>
        <v/>
      </c>
      <c r="F3906" s="183" t="str">
        <f>_xlfn.XLOOKUP($A3906,[3]【2026年03月度_全社】RFM客層一覧表データ!$A:$A,[3]【2026年03月度_全社】RFM客層一覧表データ!C:C,"",0)</f>
        <v/>
      </c>
      <c r="G3906" s="183" t="str">
        <f>_xlfn.XLOOKUP($A3906,[3]【2026年03月度_全社】RFM客層一覧表データ!$A:$A,[3]【2026年03月度_全社】RFM客層一覧表データ!D:D,"",0)</f>
        <v/>
      </c>
      <c r="H3906" s="183" t="str">
        <f>_xlfn.XLOOKUP($A3906,[3]【2026年03月度_全社】RFM客層一覧表データ!$A:$A,[3]【2026年03月度_全社】RFM客層一覧表データ!E:E,"",0)</f>
        <v/>
      </c>
      <c r="I3906" s="183" t="str">
        <f>_xlfn.XLOOKUP($A3906,[3]【2026年03月度_全社】RFM客層一覧表データ!$A:$A,[3]【2026年03月度_全社】RFM客層一覧表データ!F:F,"",0)</f>
        <v/>
      </c>
      <c r="J3906" s="183">
        <v>0</v>
      </c>
      <c r="K3906" s="183">
        <v>0</v>
      </c>
      <c r="L3906" s="183">
        <v>0</v>
      </c>
      <c r="M3906" s="183">
        <v>0</v>
      </c>
      <c r="N3906" s="183">
        <v>0</v>
      </c>
      <c r="O3906" s="183">
        <v>0</v>
      </c>
      <c r="P3906" s="183">
        <v>0</v>
      </c>
      <c r="Q3906" s="183">
        <v>0</v>
      </c>
      <c r="R3906" s="183">
        <v>0</v>
      </c>
      <c r="S3906" s="183">
        <v>0</v>
      </c>
      <c r="T3906" s="183">
        <v>0</v>
      </c>
      <c r="U3906" s="183">
        <v>0</v>
      </c>
      <c r="V3906" s="183">
        <v>0</v>
      </c>
      <c r="W3906" s="183">
        <v>0</v>
      </c>
      <c r="X3906" s="183">
        <v>0</v>
      </c>
      <c r="Y3906" s="183">
        <v>0</v>
      </c>
    </row>
    <row r="3907" spans="1:25" x14ac:dyDescent="0.2">
      <c r="A3907" s="184">
        <v>12755021</v>
      </c>
      <c r="B3907" s="183" t="str">
        <f>[1]店マスタ!B3906</f>
        <v>有限会社　清美堂電化</v>
      </c>
      <c r="C3907" s="183">
        <v>2</v>
      </c>
      <c r="D3907" s="183">
        <v>2</v>
      </c>
      <c r="E3907" s="183">
        <f>_xlfn.XLOOKUP(A3907,[2]Sheet1!$R:$R,[2]Sheet1!$AB:$AB,"",0)</f>
        <v>2.5</v>
      </c>
      <c r="F3907" s="183">
        <f>_xlfn.XLOOKUP($A3907,[3]【2026年03月度_全社】RFM客層一覧表データ!$A:$A,[3]【2026年03月度_全社】RFM客層一覧表データ!C:C,"",0)</f>
        <v>397</v>
      </c>
      <c r="G3907" s="183">
        <f>_xlfn.XLOOKUP($A3907,[3]【2026年03月度_全社】RFM客層一覧表データ!$A:$A,[3]【2026年03月度_全社】RFM客層一覧表データ!D:D,"",0)</f>
        <v>0</v>
      </c>
      <c r="H3907" s="183">
        <f>_xlfn.XLOOKUP($A3907,[3]【2026年03月度_全社】RFM客層一覧表データ!$A:$A,[3]【2026年03月度_全社】RFM客層一覧表データ!E:E,"",0)</f>
        <v>199</v>
      </c>
      <c r="I3907" s="183">
        <f>_xlfn.XLOOKUP($A3907,[3]【2026年03月度_全社】RFM客層一覧表データ!$A:$A,[3]【2026年03月度_全社】RFM客層一覧表データ!F:F,"",0)</f>
        <v>0</v>
      </c>
      <c r="J3907" s="183">
        <v>401</v>
      </c>
      <c r="K3907" s="183">
        <v>0</v>
      </c>
      <c r="L3907" s="183">
        <v>207</v>
      </c>
      <c r="M3907" s="183">
        <v>0</v>
      </c>
      <c r="N3907" s="183">
        <v>492</v>
      </c>
      <c r="O3907" s="183">
        <v>2</v>
      </c>
      <c r="P3907" s="183">
        <v>262</v>
      </c>
      <c r="Q3907" s="183">
        <v>0</v>
      </c>
      <c r="R3907" s="183">
        <v>519</v>
      </c>
      <c r="S3907" s="183">
        <v>1</v>
      </c>
      <c r="T3907" s="183">
        <v>283</v>
      </c>
      <c r="U3907" s="183">
        <v>0</v>
      </c>
      <c r="V3907" s="183">
        <v>577</v>
      </c>
      <c r="W3907" s="183">
        <v>0</v>
      </c>
      <c r="X3907" s="183">
        <v>296</v>
      </c>
      <c r="Y3907" s="183">
        <v>0</v>
      </c>
    </row>
    <row r="3908" spans="1:25" x14ac:dyDescent="0.2">
      <c r="A3908" s="184">
        <v>12755048</v>
      </c>
      <c r="B3908" s="183" t="str">
        <f>[1]店マスタ!B3907</f>
        <v>有限会社　渡辺電化サービス</v>
      </c>
      <c r="C3908" s="183">
        <v>3.5</v>
      </c>
      <c r="D3908" s="183">
        <v>3.5</v>
      </c>
      <c r="E3908" s="183">
        <f>_xlfn.XLOOKUP(A3908,[2]Sheet1!$R:$R,[2]Sheet1!$AB:$AB,"",0)</f>
        <v>3.5</v>
      </c>
      <c r="F3908" s="183">
        <f>_xlfn.XLOOKUP($A3908,[3]【2026年03月度_全社】RFM客層一覧表データ!$A:$A,[3]【2026年03月度_全社】RFM客層一覧表データ!C:C,"",0)</f>
        <v>831</v>
      </c>
      <c r="G3908" s="183">
        <f>_xlfn.XLOOKUP($A3908,[3]【2026年03月度_全社】RFM客層一覧表データ!$A:$A,[3]【2026年03月度_全社】RFM客層一覧表データ!D:D,"",0)</f>
        <v>329</v>
      </c>
      <c r="H3908" s="183">
        <f>_xlfn.XLOOKUP($A3908,[3]【2026年03月度_全社】RFM客層一覧表データ!$A:$A,[3]【2026年03月度_全社】RFM客層一覧表データ!E:E,"",0)</f>
        <v>279</v>
      </c>
      <c r="I3908" s="183">
        <f>_xlfn.XLOOKUP($A3908,[3]【2026年03月度_全社】RFM客層一覧表データ!$A:$A,[3]【2026年03月度_全社】RFM客層一覧表データ!F:F,"",0)</f>
        <v>105</v>
      </c>
      <c r="J3908" s="183">
        <v>784</v>
      </c>
      <c r="K3908" s="183">
        <v>348</v>
      </c>
      <c r="L3908" s="183">
        <v>269</v>
      </c>
      <c r="M3908" s="183">
        <v>117</v>
      </c>
      <c r="N3908" s="183">
        <v>710</v>
      </c>
      <c r="O3908" s="183">
        <v>302</v>
      </c>
      <c r="P3908" s="183">
        <v>248</v>
      </c>
      <c r="Q3908" s="183">
        <v>96</v>
      </c>
      <c r="R3908" s="183">
        <v>666</v>
      </c>
      <c r="S3908" s="183">
        <v>309</v>
      </c>
      <c r="T3908" s="183">
        <v>245</v>
      </c>
      <c r="U3908" s="183">
        <v>102</v>
      </c>
      <c r="V3908" s="183">
        <v>602</v>
      </c>
      <c r="W3908" s="183">
        <v>230</v>
      </c>
      <c r="X3908" s="183">
        <v>242</v>
      </c>
      <c r="Y3908" s="183">
        <v>56</v>
      </c>
    </row>
    <row r="3909" spans="1:25" x14ac:dyDescent="0.2">
      <c r="A3909" s="184">
        <v>12755063</v>
      </c>
      <c r="B3909" s="183" t="str">
        <f>[1]店マスタ!B3908</f>
        <v>パル　ウエダ　株式会社</v>
      </c>
      <c r="C3909" s="183">
        <v>4</v>
      </c>
      <c r="D3909" s="183">
        <v>2.5</v>
      </c>
      <c r="E3909" s="183">
        <f>_xlfn.XLOOKUP(A3909,[2]Sheet1!$R:$R,[2]Sheet1!$AB:$AB,"",0)</f>
        <v>1.5</v>
      </c>
      <c r="F3909" s="183">
        <f>_xlfn.XLOOKUP($A3909,[3]【2026年03月度_全社】RFM客層一覧表データ!$A:$A,[3]【2026年03月度_全社】RFM客層一覧表データ!C:C,"",0)</f>
        <v>1070</v>
      </c>
      <c r="G3909" s="183">
        <f>_xlfn.XLOOKUP($A3909,[3]【2026年03月度_全社】RFM客層一覧表データ!$A:$A,[3]【2026年03月度_全社】RFM客層一覧表データ!D:D,"",0)</f>
        <v>386</v>
      </c>
      <c r="H3909" s="183">
        <f>_xlfn.XLOOKUP($A3909,[3]【2026年03月度_全社】RFM客層一覧表データ!$A:$A,[3]【2026年03月度_全社】RFM客層一覧表データ!E:E,"",0)</f>
        <v>454</v>
      </c>
      <c r="I3909" s="183">
        <f>_xlfn.XLOOKUP($A3909,[3]【2026年03月度_全社】RFM客層一覧表データ!$A:$A,[3]【2026年03月度_全社】RFM客層一覧表データ!F:F,"",0)</f>
        <v>76</v>
      </c>
      <c r="J3909" s="183">
        <v>1133</v>
      </c>
      <c r="K3909" s="183">
        <v>439</v>
      </c>
      <c r="L3909" s="183">
        <v>492</v>
      </c>
      <c r="M3909" s="183">
        <v>97</v>
      </c>
      <c r="N3909" s="183">
        <v>1157</v>
      </c>
      <c r="O3909" s="183">
        <v>431</v>
      </c>
      <c r="P3909" s="183">
        <v>498</v>
      </c>
      <c r="Q3909" s="183">
        <v>76</v>
      </c>
      <c r="R3909" s="183">
        <v>1283</v>
      </c>
      <c r="S3909" s="183">
        <v>402</v>
      </c>
      <c r="T3909" s="183">
        <v>537</v>
      </c>
      <c r="U3909" s="183">
        <v>46</v>
      </c>
      <c r="V3909" s="183">
        <v>1349</v>
      </c>
      <c r="W3909" s="183">
        <v>497</v>
      </c>
      <c r="X3909" s="183">
        <v>588</v>
      </c>
      <c r="Y3909" s="183">
        <v>83</v>
      </c>
    </row>
    <row r="3910" spans="1:25" x14ac:dyDescent="0.2">
      <c r="A3910" s="184">
        <v>12755076</v>
      </c>
      <c r="B3910" s="183" t="str">
        <f>[1]店マスタ!B3909</f>
        <v>中央電化チェーン　北川店</v>
      </c>
      <c r="C3910" s="183">
        <v>2</v>
      </c>
      <c r="D3910" s="183">
        <v>2</v>
      </c>
      <c r="E3910" s="183">
        <f>_xlfn.XLOOKUP(A3910,[2]Sheet1!$R:$R,[2]Sheet1!$AB:$AB,"",0)</f>
        <v>1</v>
      </c>
      <c r="F3910" s="183">
        <f>_xlfn.XLOOKUP($A3910,[3]【2026年03月度_全社】RFM客層一覧表データ!$A:$A,[3]【2026年03月度_全社】RFM客層一覧表データ!C:C,"",0)</f>
        <v>199</v>
      </c>
      <c r="G3910" s="183">
        <f>_xlfn.XLOOKUP($A3910,[3]【2026年03月度_全社】RFM客層一覧表データ!$A:$A,[3]【2026年03月度_全社】RFM客層一覧表データ!D:D,"",0)</f>
        <v>60</v>
      </c>
      <c r="H3910" s="183">
        <f>_xlfn.XLOOKUP($A3910,[3]【2026年03月度_全社】RFM客層一覧表データ!$A:$A,[3]【2026年03月度_全社】RFM客層一覧表データ!E:E,"",0)</f>
        <v>80</v>
      </c>
      <c r="I3910" s="183">
        <f>_xlfn.XLOOKUP($A3910,[3]【2026年03月度_全社】RFM客層一覧表データ!$A:$A,[3]【2026年03月度_全社】RFM客層一覧表データ!F:F,"",0)</f>
        <v>20</v>
      </c>
      <c r="J3910" s="183">
        <v>216</v>
      </c>
      <c r="K3910" s="183">
        <v>56</v>
      </c>
      <c r="L3910" s="183">
        <v>97</v>
      </c>
      <c r="M3910" s="183">
        <v>6</v>
      </c>
      <c r="N3910" s="183">
        <v>239</v>
      </c>
      <c r="O3910" s="183">
        <v>56</v>
      </c>
      <c r="P3910" s="183">
        <v>104</v>
      </c>
      <c r="Q3910" s="183">
        <v>13</v>
      </c>
      <c r="R3910" s="183">
        <v>250</v>
      </c>
      <c r="S3910" s="183">
        <v>80</v>
      </c>
      <c r="T3910" s="183">
        <v>115</v>
      </c>
      <c r="U3910" s="183">
        <v>15</v>
      </c>
      <c r="V3910" s="183">
        <v>267</v>
      </c>
      <c r="W3910" s="183">
        <v>114</v>
      </c>
      <c r="X3910" s="183">
        <v>117</v>
      </c>
      <c r="Y3910" s="183">
        <v>36</v>
      </c>
    </row>
    <row r="3911" spans="1:25" x14ac:dyDescent="0.2">
      <c r="A3911" s="184">
        <v>12755082</v>
      </c>
      <c r="B3911" s="183" t="str">
        <f>[1]店マスタ!B3910</f>
        <v>花田電気商会　守口店</v>
      </c>
      <c r="C3911" s="183">
        <v>1.5</v>
      </c>
      <c r="D3911" s="183">
        <v>1.5</v>
      </c>
      <c r="E3911" s="183">
        <f>_xlfn.XLOOKUP(A3911,[2]Sheet1!$R:$R,[2]Sheet1!$AB:$AB,"",0)</f>
        <v>1.5</v>
      </c>
      <c r="F3911" s="183" t="str">
        <f>_xlfn.XLOOKUP($A3911,[3]【2026年03月度_全社】RFM客層一覧表データ!$A:$A,[3]【2026年03月度_全社】RFM客層一覧表データ!C:C,"",0)</f>
        <v/>
      </c>
      <c r="G3911" s="183" t="str">
        <f>_xlfn.XLOOKUP($A3911,[3]【2026年03月度_全社】RFM客層一覧表データ!$A:$A,[3]【2026年03月度_全社】RFM客層一覧表データ!D:D,"",0)</f>
        <v/>
      </c>
      <c r="H3911" s="183" t="str">
        <f>_xlfn.XLOOKUP($A3911,[3]【2026年03月度_全社】RFM客層一覧表データ!$A:$A,[3]【2026年03月度_全社】RFM客層一覧表データ!E:E,"",0)</f>
        <v/>
      </c>
      <c r="I3911" s="183" t="str">
        <f>_xlfn.XLOOKUP($A3911,[3]【2026年03月度_全社】RFM客層一覧表データ!$A:$A,[3]【2026年03月度_全社】RFM客層一覧表データ!F:F,"",0)</f>
        <v/>
      </c>
      <c r="J3911" s="183">
        <v>0</v>
      </c>
      <c r="K3911" s="183">
        <v>0</v>
      </c>
      <c r="L3911" s="183">
        <v>0</v>
      </c>
      <c r="M3911" s="183">
        <v>0</v>
      </c>
      <c r="N3911" s="183">
        <v>0</v>
      </c>
      <c r="O3911" s="183">
        <v>0</v>
      </c>
      <c r="P3911" s="183">
        <v>0</v>
      </c>
      <c r="Q3911" s="183">
        <v>0</v>
      </c>
      <c r="R3911" s="183">
        <v>0</v>
      </c>
      <c r="S3911" s="183">
        <v>0</v>
      </c>
      <c r="T3911" s="183">
        <v>0</v>
      </c>
      <c r="U3911" s="183">
        <v>0</v>
      </c>
      <c r="V3911" s="183">
        <v>0</v>
      </c>
      <c r="W3911" s="183">
        <v>0</v>
      </c>
      <c r="X3911" s="183">
        <v>0</v>
      </c>
      <c r="Y3911" s="183">
        <v>0</v>
      </c>
    </row>
    <row r="3912" spans="1:25" x14ac:dyDescent="0.2">
      <c r="A3912" s="184">
        <v>12755124</v>
      </c>
      <c r="B3912" s="183" t="str">
        <f>[1]店マスタ!B3911</f>
        <v>清美堂　ウト電化</v>
      </c>
      <c r="C3912" s="183">
        <v>1.5</v>
      </c>
      <c r="D3912" s="183">
        <v>1.5</v>
      </c>
      <c r="E3912" s="183" t="str">
        <f>_xlfn.XLOOKUP(A3912,[2]Sheet1!$R:$R,[2]Sheet1!$AB:$AB,"",0)</f>
        <v/>
      </c>
      <c r="F3912" s="183" t="str">
        <f>_xlfn.XLOOKUP($A3912,[3]【2026年03月度_全社】RFM客層一覧表データ!$A:$A,[3]【2026年03月度_全社】RFM客層一覧表データ!C:C,"",0)</f>
        <v/>
      </c>
      <c r="G3912" s="183" t="str">
        <f>_xlfn.XLOOKUP($A3912,[3]【2026年03月度_全社】RFM客層一覧表データ!$A:$A,[3]【2026年03月度_全社】RFM客層一覧表データ!D:D,"",0)</f>
        <v/>
      </c>
      <c r="H3912" s="183" t="str">
        <f>_xlfn.XLOOKUP($A3912,[3]【2026年03月度_全社】RFM客層一覧表データ!$A:$A,[3]【2026年03月度_全社】RFM客層一覧表データ!E:E,"",0)</f>
        <v/>
      </c>
      <c r="I3912" s="183" t="str">
        <f>_xlfn.XLOOKUP($A3912,[3]【2026年03月度_全社】RFM客層一覧表データ!$A:$A,[3]【2026年03月度_全社】RFM客層一覧表データ!F:F,"",0)</f>
        <v/>
      </c>
      <c r="J3912" s="183">
        <v>0</v>
      </c>
      <c r="K3912" s="183">
        <v>0</v>
      </c>
      <c r="L3912" s="183">
        <v>0</v>
      </c>
      <c r="M3912" s="183">
        <v>0</v>
      </c>
      <c r="N3912" s="183">
        <v>0</v>
      </c>
      <c r="O3912" s="183">
        <v>0</v>
      </c>
      <c r="P3912" s="183">
        <v>0</v>
      </c>
      <c r="Q3912" s="183">
        <v>0</v>
      </c>
      <c r="R3912" s="183">
        <v>0</v>
      </c>
      <c r="S3912" s="183">
        <v>0</v>
      </c>
      <c r="T3912" s="183">
        <v>0</v>
      </c>
      <c r="U3912" s="183">
        <v>0</v>
      </c>
      <c r="V3912" s="183">
        <v>0</v>
      </c>
      <c r="W3912" s="183">
        <v>0</v>
      </c>
      <c r="X3912" s="183">
        <v>0</v>
      </c>
      <c r="Y3912" s="183">
        <v>0</v>
      </c>
    </row>
    <row r="3913" spans="1:25" x14ac:dyDescent="0.2">
      <c r="A3913" s="184">
        <v>12755160</v>
      </c>
      <c r="B3913" s="183" t="str">
        <f>[1]店マスタ!B3912</f>
        <v>レアール　シミズ</v>
      </c>
      <c r="C3913" s="183">
        <v>1.5</v>
      </c>
      <c r="D3913" s="183">
        <v>1.5</v>
      </c>
      <c r="E3913" s="183" t="str">
        <f>_xlfn.XLOOKUP(A3913,[2]Sheet1!$R:$R,[2]Sheet1!$AB:$AB,"",0)</f>
        <v/>
      </c>
      <c r="F3913" s="183" t="str">
        <f>_xlfn.XLOOKUP($A3913,[3]【2026年03月度_全社】RFM客層一覧表データ!$A:$A,[3]【2026年03月度_全社】RFM客層一覧表データ!C:C,"",0)</f>
        <v/>
      </c>
      <c r="G3913" s="183" t="str">
        <f>_xlfn.XLOOKUP($A3913,[3]【2026年03月度_全社】RFM客層一覧表データ!$A:$A,[3]【2026年03月度_全社】RFM客層一覧表データ!D:D,"",0)</f>
        <v/>
      </c>
      <c r="H3913" s="183" t="str">
        <f>_xlfn.XLOOKUP($A3913,[3]【2026年03月度_全社】RFM客層一覧表データ!$A:$A,[3]【2026年03月度_全社】RFM客層一覧表データ!E:E,"",0)</f>
        <v/>
      </c>
      <c r="I3913" s="183" t="str">
        <f>_xlfn.XLOOKUP($A3913,[3]【2026年03月度_全社】RFM客層一覧表データ!$A:$A,[3]【2026年03月度_全社】RFM客層一覧表データ!F:F,"",0)</f>
        <v/>
      </c>
      <c r="J3913" s="183">
        <v>0</v>
      </c>
      <c r="K3913" s="183">
        <v>0</v>
      </c>
      <c r="L3913" s="183">
        <v>0</v>
      </c>
      <c r="M3913" s="183">
        <v>0</v>
      </c>
      <c r="N3913" s="183">
        <v>0</v>
      </c>
      <c r="O3913" s="183">
        <v>0</v>
      </c>
      <c r="P3913" s="183">
        <v>0</v>
      </c>
      <c r="Q3913" s="183">
        <v>0</v>
      </c>
      <c r="R3913" s="183">
        <v>0</v>
      </c>
      <c r="S3913" s="183">
        <v>0</v>
      </c>
      <c r="T3913" s="183">
        <v>0</v>
      </c>
      <c r="U3913" s="183">
        <v>0</v>
      </c>
      <c r="V3913" s="183">
        <v>0</v>
      </c>
      <c r="W3913" s="183">
        <v>0</v>
      </c>
      <c r="X3913" s="183">
        <v>0</v>
      </c>
      <c r="Y3913" s="183">
        <v>0</v>
      </c>
    </row>
    <row r="3914" spans="1:25" x14ac:dyDescent="0.2">
      <c r="A3914" s="184">
        <v>12755162</v>
      </c>
      <c r="B3914" s="183" t="str">
        <f>[1]店マスタ!B3913</f>
        <v>レアール・ナカタニ</v>
      </c>
      <c r="C3914" s="183">
        <v>1</v>
      </c>
      <c r="D3914" s="183">
        <v>1</v>
      </c>
      <c r="E3914" s="183" t="str">
        <f>_xlfn.XLOOKUP(A3914,[2]Sheet1!$R:$R,[2]Sheet1!$AB:$AB,"",0)</f>
        <v/>
      </c>
      <c r="F3914" s="183" t="str">
        <f>_xlfn.XLOOKUP($A3914,[3]【2026年03月度_全社】RFM客層一覧表データ!$A:$A,[3]【2026年03月度_全社】RFM客層一覧表データ!C:C,"",0)</f>
        <v/>
      </c>
      <c r="G3914" s="183" t="str">
        <f>_xlfn.XLOOKUP($A3914,[3]【2026年03月度_全社】RFM客層一覧表データ!$A:$A,[3]【2026年03月度_全社】RFM客層一覧表データ!D:D,"",0)</f>
        <v/>
      </c>
      <c r="H3914" s="183" t="str">
        <f>_xlfn.XLOOKUP($A3914,[3]【2026年03月度_全社】RFM客層一覧表データ!$A:$A,[3]【2026年03月度_全社】RFM客層一覧表データ!E:E,"",0)</f>
        <v/>
      </c>
      <c r="I3914" s="183" t="str">
        <f>_xlfn.XLOOKUP($A3914,[3]【2026年03月度_全社】RFM客層一覧表データ!$A:$A,[3]【2026年03月度_全社】RFM客層一覧表データ!F:F,"",0)</f>
        <v/>
      </c>
      <c r="J3914" s="183">
        <v>0</v>
      </c>
      <c r="K3914" s="183">
        <v>0</v>
      </c>
      <c r="L3914" s="183">
        <v>0</v>
      </c>
      <c r="M3914" s="183">
        <v>0</v>
      </c>
      <c r="N3914" s="183">
        <v>0</v>
      </c>
      <c r="O3914" s="183">
        <v>0</v>
      </c>
      <c r="P3914" s="183">
        <v>0</v>
      </c>
      <c r="Q3914" s="183">
        <v>0</v>
      </c>
      <c r="R3914" s="183">
        <v>0</v>
      </c>
      <c r="S3914" s="183">
        <v>0</v>
      </c>
      <c r="T3914" s="183">
        <v>0</v>
      </c>
      <c r="U3914" s="183">
        <v>0</v>
      </c>
      <c r="V3914" s="183">
        <v>0</v>
      </c>
      <c r="W3914" s="183">
        <v>0</v>
      </c>
      <c r="X3914" s="183">
        <v>0</v>
      </c>
      <c r="Y3914" s="183">
        <v>0</v>
      </c>
    </row>
    <row r="3915" spans="1:25" x14ac:dyDescent="0.2">
      <c r="A3915" s="184">
        <v>12755164</v>
      </c>
      <c r="B3915" s="183" t="str">
        <f>[1]店マスタ!B3914</f>
        <v>レアール　ヤマモト</v>
      </c>
      <c r="C3915" s="183">
        <v>1.5</v>
      </c>
      <c r="D3915" s="183">
        <v>1.5</v>
      </c>
      <c r="E3915" s="183" t="str">
        <f>_xlfn.XLOOKUP(A3915,[2]Sheet1!$R:$R,[2]Sheet1!$AB:$AB,"",0)</f>
        <v/>
      </c>
      <c r="F3915" s="183">
        <f>_xlfn.XLOOKUP($A3915,[3]【2026年03月度_全社】RFM客層一覧表データ!$A:$A,[3]【2026年03月度_全社】RFM客層一覧表データ!C:C,"",0)</f>
        <v>187</v>
      </c>
      <c r="G3915" s="183">
        <f>_xlfn.XLOOKUP($A3915,[3]【2026年03月度_全社】RFM客層一覧表データ!$A:$A,[3]【2026年03月度_全社】RFM客層一覧表データ!D:D,"",0)</f>
        <v>55</v>
      </c>
      <c r="H3915" s="183">
        <f>_xlfn.XLOOKUP($A3915,[3]【2026年03月度_全社】RFM客層一覧表データ!$A:$A,[3]【2026年03月度_全社】RFM客層一覧表データ!E:E,"",0)</f>
        <v>90</v>
      </c>
      <c r="I3915" s="183">
        <f>_xlfn.XLOOKUP($A3915,[3]【2026年03月度_全社】RFM客層一覧表データ!$A:$A,[3]【2026年03月度_全社】RFM客層一覧表データ!F:F,"",0)</f>
        <v>8</v>
      </c>
      <c r="J3915" s="183">
        <v>211</v>
      </c>
      <c r="K3915" s="183">
        <v>53</v>
      </c>
      <c r="L3915" s="183">
        <v>96</v>
      </c>
      <c r="M3915" s="183">
        <v>5</v>
      </c>
      <c r="N3915" s="183">
        <v>229</v>
      </c>
      <c r="O3915" s="183">
        <v>72</v>
      </c>
      <c r="P3915" s="183">
        <v>115</v>
      </c>
      <c r="Q3915" s="183">
        <v>9</v>
      </c>
      <c r="R3915" s="183">
        <v>247</v>
      </c>
      <c r="S3915" s="183">
        <v>86</v>
      </c>
      <c r="T3915" s="183">
        <v>118</v>
      </c>
      <c r="U3915" s="183">
        <v>11</v>
      </c>
      <c r="V3915" s="183">
        <v>255</v>
      </c>
      <c r="W3915" s="183">
        <v>106</v>
      </c>
      <c r="X3915" s="183">
        <v>126</v>
      </c>
      <c r="Y3915" s="183">
        <v>10</v>
      </c>
    </row>
    <row r="3916" spans="1:25" x14ac:dyDescent="0.2">
      <c r="A3916" s="184">
        <v>12756005</v>
      </c>
      <c r="B3916" s="183" t="str">
        <f>[1]店マスタ!B3915</f>
        <v>三和デンキ株式会社</v>
      </c>
      <c r="C3916" s="183">
        <v>9</v>
      </c>
      <c r="D3916" s="183">
        <v>6</v>
      </c>
      <c r="E3916" s="183">
        <f>_xlfn.XLOOKUP(A3916,[2]Sheet1!$R:$R,[2]Sheet1!$AB:$AB,"",0)</f>
        <v>6</v>
      </c>
      <c r="F3916" s="183">
        <f>_xlfn.XLOOKUP($A3916,[3]【2026年03月度_全社】RFM客層一覧表データ!$A:$A,[3]【2026年03月度_全社】RFM客層一覧表データ!C:C,"",0)</f>
        <v>1557</v>
      </c>
      <c r="G3916" s="183">
        <f>_xlfn.XLOOKUP($A3916,[3]【2026年03月度_全社】RFM客層一覧表データ!$A:$A,[3]【2026年03月度_全社】RFM客層一覧表データ!D:D,"",0)</f>
        <v>684</v>
      </c>
      <c r="H3916" s="183">
        <f>_xlfn.XLOOKUP($A3916,[3]【2026年03月度_全社】RFM客層一覧表データ!$A:$A,[3]【2026年03月度_全社】RFM客層一覧表データ!E:E,"",0)</f>
        <v>636</v>
      </c>
      <c r="I3916" s="183">
        <f>_xlfn.XLOOKUP($A3916,[3]【2026年03月度_全社】RFM客層一覧表データ!$A:$A,[3]【2026年03月度_全社】RFM客層一覧表データ!F:F,"",0)</f>
        <v>157</v>
      </c>
      <c r="J3916" s="183">
        <v>1565</v>
      </c>
      <c r="K3916" s="183">
        <v>706</v>
      </c>
      <c r="L3916" s="183">
        <v>621</v>
      </c>
      <c r="M3916" s="183">
        <v>166</v>
      </c>
      <c r="N3916" s="183">
        <v>1507</v>
      </c>
      <c r="O3916" s="183">
        <v>637</v>
      </c>
      <c r="P3916" s="183">
        <v>621</v>
      </c>
      <c r="Q3916" s="183">
        <v>145</v>
      </c>
      <c r="R3916" s="183">
        <v>1510</v>
      </c>
      <c r="S3916" s="183">
        <v>635</v>
      </c>
      <c r="T3916" s="183">
        <v>626</v>
      </c>
      <c r="U3916" s="183">
        <v>113</v>
      </c>
      <c r="V3916" s="183">
        <v>1535</v>
      </c>
      <c r="W3916" s="183">
        <v>692</v>
      </c>
      <c r="X3916" s="183">
        <v>622</v>
      </c>
      <c r="Y3916" s="183">
        <v>158</v>
      </c>
    </row>
    <row r="3917" spans="1:25" x14ac:dyDescent="0.2">
      <c r="A3917" s="184">
        <v>12756010</v>
      </c>
      <c r="B3917" s="183" t="str">
        <f>[1]店マスタ!B3916</f>
        <v>枚方　有限会社　イトウ電化</v>
      </c>
      <c r="C3917" s="183">
        <v>2</v>
      </c>
      <c r="D3917" s="183">
        <v>1.5</v>
      </c>
      <c r="E3917" s="183" t="str">
        <f>_xlfn.XLOOKUP(A3917,[2]Sheet1!$R:$R,[2]Sheet1!$AB:$AB,"",0)</f>
        <v/>
      </c>
      <c r="F3917" s="183">
        <f>_xlfn.XLOOKUP($A3917,[3]【2026年03月度_全社】RFM客層一覧表データ!$A:$A,[3]【2026年03月度_全社】RFM客層一覧表データ!C:C,"",0)</f>
        <v>461</v>
      </c>
      <c r="G3917" s="183">
        <f>_xlfn.XLOOKUP($A3917,[3]【2026年03月度_全社】RFM客層一覧表データ!$A:$A,[3]【2026年03月度_全社】RFM客層一覧表データ!D:D,"",0)</f>
        <v>140</v>
      </c>
      <c r="H3917" s="183">
        <f>_xlfn.XLOOKUP($A3917,[3]【2026年03月度_全社】RFM客層一覧表データ!$A:$A,[3]【2026年03月度_全社】RFM客層一覧表データ!E:E,"",0)</f>
        <v>112</v>
      </c>
      <c r="I3917" s="183">
        <f>_xlfn.XLOOKUP($A3917,[3]【2026年03月度_全社】RFM客層一覧表データ!$A:$A,[3]【2026年03月度_全社】RFM客層一覧表データ!F:F,"",0)</f>
        <v>47</v>
      </c>
      <c r="J3917" s="183">
        <v>456</v>
      </c>
      <c r="K3917" s="183">
        <v>147</v>
      </c>
      <c r="L3917" s="183">
        <v>117</v>
      </c>
      <c r="M3917" s="183">
        <v>56</v>
      </c>
      <c r="N3917" s="183">
        <v>430</v>
      </c>
      <c r="O3917" s="183">
        <v>165</v>
      </c>
      <c r="P3917" s="183">
        <v>124</v>
      </c>
      <c r="Q3917" s="183">
        <v>68</v>
      </c>
      <c r="R3917" s="183">
        <v>384</v>
      </c>
      <c r="S3917" s="183">
        <v>164</v>
      </c>
      <c r="T3917" s="183">
        <v>127</v>
      </c>
      <c r="U3917" s="183">
        <v>56</v>
      </c>
      <c r="V3917" s="183">
        <v>361</v>
      </c>
      <c r="W3917" s="183">
        <v>147</v>
      </c>
      <c r="X3917" s="183">
        <v>128</v>
      </c>
      <c r="Y3917" s="183">
        <v>54</v>
      </c>
    </row>
    <row r="3918" spans="1:25" x14ac:dyDescent="0.2">
      <c r="A3918" s="184">
        <v>12756019</v>
      </c>
      <c r="B3918" s="183" t="str">
        <f>[1]店マスタ!B3917</f>
        <v>マキノ電業（株）本店</v>
      </c>
      <c r="C3918" s="183">
        <v>3.5</v>
      </c>
      <c r="D3918" s="183">
        <v>2.5</v>
      </c>
      <c r="E3918" s="183">
        <f>_xlfn.XLOOKUP(A3918,[2]Sheet1!$R:$R,[2]Sheet1!$AB:$AB,"",0)</f>
        <v>2.5</v>
      </c>
      <c r="F3918" s="183" t="str">
        <f>_xlfn.XLOOKUP($A3918,[3]【2026年03月度_全社】RFM客層一覧表データ!$A:$A,[3]【2026年03月度_全社】RFM客層一覧表データ!C:C,"",0)</f>
        <v/>
      </c>
      <c r="G3918" s="183" t="str">
        <f>_xlfn.XLOOKUP($A3918,[3]【2026年03月度_全社】RFM客層一覧表データ!$A:$A,[3]【2026年03月度_全社】RFM客層一覧表データ!D:D,"",0)</f>
        <v/>
      </c>
      <c r="H3918" s="183" t="str">
        <f>_xlfn.XLOOKUP($A3918,[3]【2026年03月度_全社】RFM客層一覧表データ!$A:$A,[3]【2026年03月度_全社】RFM客層一覧表データ!E:E,"",0)</f>
        <v/>
      </c>
      <c r="I3918" s="183" t="str">
        <f>_xlfn.XLOOKUP($A3918,[3]【2026年03月度_全社】RFM客層一覧表データ!$A:$A,[3]【2026年03月度_全社】RFM客層一覧表データ!F:F,"",0)</f>
        <v/>
      </c>
      <c r="J3918" s="183">
        <v>0</v>
      </c>
      <c r="K3918" s="183">
        <v>0</v>
      </c>
      <c r="L3918" s="183">
        <v>0</v>
      </c>
      <c r="M3918" s="183">
        <v>0</v>
      </c>
      <c r="N3918" s="183">
        <v>0</v>
      </c>
      <c r="O3918" s="183">
        <v>0</v>
      </c>
      <c r="P3918" s="183">
        <v>0</v>
      </c>
      <c r="Q3918" s="183">
        <v>0</v>
      </c>
      <c r="R3918" s="183">
        <v>0</v>
      </c>
      <c r="S3918" s="183">
        <v>0</v>
      </c>
      <c r="T3918" s="183">
        <v>0</v>
      </c>
      <c r="U3918" s="183">
        <v>0</v>
      </c>
      <c r="V3918" s="183">
        <v>0</v>
      </c>
      <c r="W3918" s="183">
        <v>0</v>
      </c>
      <c r="X3918" s="183">
        <v>0</v>
      </c>
      <c r="Y3918" s="183">
        <v>0</v>
      </c>
    </row>
    <row r="3919" spans="1:25" x14ac:dyDescent="0.2">
      <c r="A3919" s="184">
        <v>12756022</v>
      </c>
      <c r="B3919" s="183" t="str">
        <f>[1]店マスタ!B3918</f>
        <v>森井電機</v>
      </c>
      <c r="C3919" s="183">
        <v>2</v>
      </c>
      <c r="D3919" s="183">
        <v>1.5</v>
      </c>
      <c r="E3919" s="183" t="str">
        <f>_xlfn.XLOOKUP(A3919,[2]Sheet1!$R:$R,[2]Sheet1!$AB:$AB,"",0)</f>
        <v/>
      </c>
      <c r="F3919" s="183" t="str">
        <f>_xlfn.XLOOKUP($A3919,[3]【2026年03月度_全社】RFM客層一覧表データ!$A:$A,[3]【2026年03月度_全社】RFM客層一覧表データ!C:C,"",0)</f>
        <v/>
      </c>
      <c r="G3919" s="183" t="str">
        <f>_xlfn.XLOOKUP($A3919,[3]【2026年03月度_全社】RFM客層一覧表データ!$A:$A,[3]【2026年03月度_全社】RFM客層一覧表データ!D:D,"",0)</f>
        <v/>
      </c>
      <c r="H3919" s="183" t="str">
        <f>_xlfn.XLOOKUP($A3919,[3]【2026年03月度_全社】RFM客層一覧表データ!$A:$A,[3]【2026年03月度_全社】RFM客層一覧表データ!E:E,"",0)</f>
        <v/>
      </c>
      <c r="I3919" s="183" t="str">
        <f>_xlfn.XLOOKUP($A3919,[3]【2026年03月度_全社】RFM客層一覧表データ!$A:$A,[3]【2026年03月度_全社】RFM客層一覧表データ!F:F,"",0)</f>
        <v/>
      </c>
      <c r="J3919" s="183">
        <v>0</v>
      </c>
      <c r="K3919" s="183">
        <v>0</v>
      </c>
      <c r="L3919" s="183">
        <v>0</v>
      </c>
      <c r="M3919" s="183">
        <v>0</v>
      </c>
      <c r="N3919" s="183">
        <v>0</v>
      </c>
      <c r="O3919" s="183">
        <v>0</v>
      </c>
      <c r="P3919" s="183">
        <v>0</v>
      </c>
      <c r="Q3919" s="183">
        <v>0</v>
      </c>
      <c r="R3919" s="183">
        <v>0</v>
      </c>
      <c r="S3919" s="183">
        <v>0</v>
      </c>
      <c r="T3919" s="183">
        <v>0</v>
      </c>
      <c r="U3919" s="183">
        <v>0</v>
      </c>
      <c r="V3919" s="183">
        <v>0</v>
      </c>
      <c r="W3919" s="183">
        <v>0</v>
      </c>
      <c r="X3919" s="183">
        <v>0</v>
      </c>
      <c r="Y3919" s="183">
        <v>0</v>
      </c>
    </row>
    <row r="3920" spans="1:25" x14ac:dyDescent="0.2">
      <c r="A3920" s="184">
        <v>12756027</v>
      </c>
      <c r="B3920" s="183" t="str">
        <f>[1]店マスタ!B3919</f>
        <v>あおいデンキ　村野店</v>
      </c>
      <c r="C3920" s="183">
        <v>2</v>
      </c>
      <c r="D3920" s="183">
        <v>2</v>
      </c>
      <c r="E3920" s="183">
        <f>_xlfn.XLOOKUP(A3920,[2]Sheet1!$R:$R,[2]Sheet1!$AB:$AB,"",0)</f>
        <v>2</v>
      </c>
      <c r="F3920" s="183">
        <f>_xlfn.XLOOKUP($A3920,[3]【2026年03月度_全社】RFM客層一覧表データ!$A:$A,[3]【2026年03月度_全社】RFM客層一覧表データ!C:C,"",0)</f>
        <v>299</v>
      </c>
      <c r="G3920" s="183">
        <f>_xlfn.XLOOKUP($A3920,[3]【2026年03月度_全社】RFM客層一覧表データ!$A:$A,[3]【2026年03月度_全社】RFM客層一覧表データ!D:D,"",0)</f>
        <v>115</v>
      </c>
      <c r="H3920" s="183">
        <f>_xlfn.XLOOKUP($A3920,[3]【2026年03月度_全社】RFM客層一覧表データ!$A:$A,[3]【2026年03月度_全社】RFM客層一覧表データ!E:E,"",0)</f>
        <v>162</v>
      </c>
      <c r="I3920" s="183">
        <f>_xlfn.XLOOKUP($A3920,[3]【2026年03月度_全社】RFM客層一覧表データ!$A:$A,[3]【2026年03月度_全社】RFM客層一覧表データ!F:F,"",0)</f>
        <v>8</v>
      </c>
      <c r="J3920" s="183">
        <v>340</v>
      </c>
      <c r="K3920" s="183">
        <v>112</v>
      </c>
      <c r="L3920" s="183">
        <v>182</v>
      </c>
      <c r="M3920" s="183">
        <v>10</v>
      </c>
      <c r="N3920" s="183">
        <v>380</v>
      </c>
      <c r="O3920" s="183">
        <v>121</v>
      </c>
      <c r="P3920" s="183">
        <v>206</v>
      </c>
      <c r="Q3920" s="183">
        <v>14</v>
      </c>
      <c r="R3920" s="183">
        <v>432</v>
      </c>
      <c r="S3920" s="183">
        <v>132</v>
      </c>
      <c r="T3920" s="183">
        <v>235</v>
      </c>
      <c r="U3920" s="183">
        <v>11</v>
      </c>
      <c r="V3920" s="183">
        <v>456</v>
      </c>
      <c r="W3920" s="183">
        <v>168</v>
      </c>
      <c r="X3920" s="183">
        <v>273</v>
      </c>
      <c r="Y3920" s="183">
        <v>20</v>
      </c>
    </row>
    <row r="3921" spans="1:25" x14ac:dyDescent="0.2">
      <c r="A3921" s="184">
        <v>12756029</v>
      </c>
      <c r="B3921" s="183" t="str">
        <f>[1]店マスタ!B3920</f>
        <v>御殿山電機商会</v>
      </c>
      <c r="C3921" s="183">
        <v>4.5</v>
      </c>
      <c r="D3921" s="183">
        <v>5</v>
      </c>
      <c r="E3921" s="183">
        <f>_xlfn.XLOOKUP(A3921,[2]Sheet1!$R:$R,[2]Sheet1!$AB:$AB,"",0)</f>
        <v>5</v>
      </c>
      <c r="F3921" s="183">
        <f>_xlfn.XLOOKUP($A3921,[3]【2026年03月度_全社】RFM客層一覧表データ!$A:$A,[3]【2026年03月度_全社】RFM客層一覧表データ!C:C,"",0)</f>
        <v>931</v>
      </c>
      <c r="G3921" s="183">
        <f>_xlfn.XLOOKUP($A3921,[3]【2026年03月度_全社】RFM客層一覧表データ!$A:$A,[3]【2026年03月度_全社】RFM客層一覧表データ!D:D,"",0)</f>
        <v>356</v>
      </c>
      <c r="H3921" s="183">
        <f>_xlfn.XLOOKUP($A3921,[3]【2026年03月度_全社】RFM客層一覧表データ!$A:$A,[3]【2026年03月度_全社】RFM客層一覧表データ!E:E,"",0)</f>
        <v>331</v>
      </c>
      <c r="I3921" s="183">
        <f>_xlfn.XLOOKUP($A3921,[3]【2026年03月度_全社】RFM客層一覧表データ!$A:$A,[3]【2026年03月度_全社】RFM客層一覧表データ!F:F,"",0)</f>
        <v>79</v>
      </c>
      <c r="J3921" s="183">
        <v>953</v>
      </c>
      <c r="K3921" s="183">
        <v>356</v>
      </c>
      <c r="L3921" s="183">
        <v>341</v>
      </c>
      <c r="M3921" s="183">
        <v>84</v>
      </c>
      <c r="N3921" s="183">
        <v>955</v>
      </c>
      <c r="O3921" s="183">
        <v>344</v>
      </c>
      <c r="P3921" s="183">
        <v>334</v>
      </c>
      <c r="Q3921" s="183">
        <v>90</v>
      </c>
      <c r="R3921" s="183">
        <v>970</v>
      </c>
      <c r="S3921" s="183">
        <v>356</v>
      </c>
      <c r="T3921" s="183">
        <v>338</v>
      </c>
      <c r="U3921" s="183">
        <v>90</v>
      </c>
      <c r="V3921" s="183">
        <v>980</v>
      </c>
      <c r="W3921" s="183">
        <v>415</v>
      </c>
      <c r="X3921" s="183">
        <v>328</v>
      </c>
      <c r="Y3921" s="183">
        <v>109</v>
      </c>
    </row>
    <row r="3922" spans="1:25" x14ac:dyDescent="0.2">
      <c r="A3922" s="184">
        <v>12756044</v>
      </c>
      <c r="B3922" s="183" t="str">
        <f>[1]店マスタ!B3921</f>
        <v>マルシン電化　星ケ丘</v>
      </c>
      <c r="C3922" s="183">
        <v>2</v>
      </c>
      <c r="D3922" s="183">
        <v>2</v>
      </c>
      <c r="E3922" s="183">
        <f>_xlfn.XLOOKUP(A3922,[2]Sheet1!$R:$R,[2]Sheet1!$AB:$AB,"",0)</f>
        <v>2.5</v>
      </c>
      <c r="F3922" s="183">
        <f>_xlfn.XLOOKUP($A3922,[3]【2026年03月度_全社】RFM客層一覧表データ!$A:$A,[3]【2026年03月度_全社】RFM客層一覧表データ!C:C,"",0)</f>
        <v>120</v>
      </c>
      <c r="G3922" s="183">
        <f>_xlfn.XLOOKUP($A3922,[3]【2026年03月度_全社】RFM客層一覧表データ!$A:$A,[3]【2026年03月度_全社】RFM客層一覧表データ!D:D,"",0)</f>
        <v>64</v>
      </c>
      <c r="H3922" s="183">
        <f>_xlfn.XLOOKUP($A3922,[3]【2026年03月度_全社】RFM客層一覧表データ!$A:$A,[3]【2026年03月度_全社】RFM客層一覧表データ!E:E,"",0)</f>
        <v>33</v>
      </c>
      <c r="I3922" s="183">
        <f>_xlfn.XLOOKUP($A3922,[3]【2026年03月度_全社】RFM客層一覧表データ!$A:$A,[3]【2026年03月度_全社】RFM客層一覧表データ!F:F,"",0)</f>
        <v>0</v>
      </c>
      <c r="J3922" s="183">
        <v>97</v>
      </c>
      <c r="K3922" s="183">
        <v>78</v>
      </c>
      <c r="L3922" s="183">
        <v>23</v>
      </c>
      <c r="M3922" s="183">
        <v>0</v>
      </c>
      <c r="N3922" s="183">
        <v>70</v>
      </c>
      <c r="O3922" s="183">
        <v>8</v>
      </c>
      <c r="P3922" s="183">
        <v>8</v>
      </c>
      <c r="Q3922" s="183">
        <v>0</v>
      </c>
      <c r="R3922" s="183">
        <v>64</v>
      </c>
      <c r="S3922" s="183">
        <v>0</v>
      </c>
      <c r="T3922" s="183">
        <v>34</v>
      </c>
      <c r="U3922" s="183">
        <v>0</v>
      </c>
      <c r="V3922" s="183">
        <v>118</v>
      </c>
      <c r="W3922" s="183">
        <v>0</v>
      </c>
      <c r="X3922" s="183">
        <v>36</v>
      </c>
      <c r="Y3922" s="183">
        <v>0</v>
      </c>
    </row>
    <row r="3923" spans="1:25" x14ac:dyDescent="0.2">
      <c r="A3923" s="184">
        <v>12756053</v>
      </c>
      <c r="B3923" s="183" t="str">
        <f>[1]店マスタ!B3922</f>
        <v>有限会社　パナブリッジ</v>
      </c>
      <c r="C3923" s="183">
        <v>4</v>
      </c>
      <c r="D3923" s="183">
        <v>4.5</v>
      </c>
      <c r="E3923" s="183">
        <f>_xlfn.XLOOKUP(A3923,[2]Sheet1!$R:$R,[2]Sheet1!$AB:$AB,"",0)</f>
        <v>4</v>
      </c>
      <c r="F3923" s="183">
        <f>_xlfn.XLOOKUP($A3923,[3]【2026年03月度_全社】RFM客層一覧表データ!$A:$A,[3]【2026年03月度_全社】RFM客層一覧表データ!C:C,"",0)</f>
        <v>1673</v>
      </c>
      <c r="G3923" s="183">
        <f>_xlfn.XLOOKUP($A3923,[3]【2026年03月度_全社】RFM客層一覧表データ!$A:$A,[3]【2026年03月度_全社】RFM客層一覧表データ!D:D,"",0)</f>
        <v>727</v>
      </c>
      <c r="H3923" s="183">
        <f>_xlfn.XLOOKUP($A3923,[3]【2026年03月度_全社】RFM客層一覧表データ!$A:$A,[3]【2026年03月度_全社】RFM客層一覧表データ!E:E,"",0)</f>
        <v>846</v>
      </c>
      <c r="I3923" s="183">
        <f>_xlfn.XLOOKUP($A3923,[3]【2026年03月度_全社】RFM客層一覧表データ!$A:$A,[3]【2026年03月度_全社】RFM客層一覧表データ!F:F,"",0)</f>
        <v>122</v>
      </c>
      <c r="J3923" s="183">
        <v>1712</v>
      </c>
      <c r="K3923" s="183">
        <v>725</v>
      </c>
      <c r="L3923" s="183">
        <v>858</v>
      </c>
      <c r="M3923" s="183">
        <v>109</v>
      </c>
      <c r="N3923" s="183">
        <v>1747</v>
      </c>
      <c r="O3923" s="183">
        <v>737</v>
      </c>
      <c r="P3923" s="183">
        <v>883</v>
      </c>
      <c r="Q3923" s="183">
        <v>86</v>
      </c>
      <c r="R3923" s="183">
        <v>1853</v>
      </c>
      <c r="S3923" s="183">
        <v>758</v>
      </c>
      <c r="T3923" s="183">
        <v>894</v>
      </c>
      <c r="U3923" s="183">
        <v>83</v>
      </c>
      <c r="V3923" s="183">
        <v>1906</v>
      </c>
      <c r="W3923" s="183">
        <v>820</v>
      </c>
      <c r="X3923" s="183">
        <v>922</v>
      </c>
      <c r="Y3923" s="183">
        <v>136</v>
      </c>
    </row>
    <row r="3924" spans="1:25" x14ac:dyDescent="0.2">
      <c r="A3924" s="184">
        <v>12756067</v>
      </c>
      <c r="B3924" s="183" t="str">
        <f>[1]店マスタ!B3923</f>
        <v>（有）楠葉マキノ電業</v>
      </c>
      <c r="C3924" s="183">
        <v>4.5</v>
      </c>
      <c r="D3924" s="183">
        <v>4.5</v>
      </c>
      <c r="E3924" s="183">
        <f>_xlfn.XLOOKUP(A3924,[2]Sheet1!$R:$R,[2]Sheet1!$AB:$AB,"",0)</f>
        <v>4.5</v>
      </c>
      <c r="F3924" s="183" t="str">
        <f>_xlfn.XLOOKUP($A3924,[3]【2026年03月度_全社】RFM客層一覧表データ!$A:$A,[3]【2026年03月度_全社】RFM客層一覧表データ!C:C,"",0)</f>
        <v/>
      </c>
      <c r="G3924" s="183" t="str">
        <f>_xlfn.XLOOKUP($A3924,[3]【2026年03月度_全社】RFM客層一覧表データ!$A:$A,[3]【2026年03月度_全社】RFM客層一覧表データ!D:D,"",0)</f>
        <v/>
      </c>
      <c r="H3924" s="183" t="str">
        <f>_xlfn.XLOOKUP($A3924,[3]【2026年03月度_全社】RFM客層一覧表データ!$A:$A,[3]【2026年03月度_全社】RFM客層一覧表データ!E:E,"",0)</f>
        <v/>
      </c>
      <c r="I3924" s="183" t="str">
        <f>_xlfn.XLOOKUP($A3924,[3]【2026年03月度_全社】RFM客層一覧表データ!$A:$A,[3]【2026年03月度_全社】RFM客層一覧表データ!F:F,"",0)</f>
        <v/>
      </c>
      <c r="J3924" s="183">
        <v>0</v>
      </c>
      <c r="K3924" s="183">
        <v>0</v>
      </c>
      <c r="L3924" s="183">
        <v>0</v>
      </c>
      <c r="M3924" s="183">
        <v>0</v>
      </c>
      <c r="N3924" s="183">
        <v>0</v>
      </c>
      <c r="O3924" s="183">
        <v>0</v>
      </c>
      <c r="P3924" s="183">
        <v>0</v>
      </c>
      <c r="Q3924" s="183">
        <v>0</v>
      </c>
      <c r="R3924" s="183">
        <v>0</v>
      </c>
      <c r="S3924" s="183">
        <v>0</v>
      </c>
      <c r="T3924" s="183">
        <v>0</v>
      </c>
      <c r="U3924" s="183">
        <v>0</v>
      </c>
      <c r="V3924" s="183">
        <v>0</v>
      </c>
      <c r="W3924" s="183">
        <v>0</v>
      </c>
      <c r="X3924" s="183">
        <v>0</v>
      </c>
      <c r="Y3924" s="183">
        <v>0</v>
      </c>
    </row>
    <row r="3925" spans="1:25" x14ac:dyDescent="0.2">
      <c r="A3925" s="184">
        <v>12756079</v>
      </c>
      <c r="B3925" s="183" t="str">
        <f>[1]店マスタ!B3924</f>
        <v>タバタデンキ</v>
      </c>
      <c r="C3925" s="183">
        <v>1.5</v>
      </c>
      <c r="D3925" s="183">
        <v>1.5</v>
      </c>
      <c r="E3925" s="183">
        <f>_xlfn.XLOOKUP(A3925,[2]Sheet1!$R:$R,[2]Sheet1!$AB:$AB,"",0)</f>
        <v>1.5</v>
      </c>
      <c r="F3925" s="183">
        <f>_xlfn.XLOOKUP($A3925,[3]【2026年03月度_全社】RFM客層一覧表データ!$A:$A,[3]【2026年03月度_全社】RFM客層一覧表データ!C:C,"",0)</f>
        <v>316</v>
      </c>
      <c r="G3925" s="183">
        <f>_xlfn.XLOOKUP($A3925,[3]【2026年03月度_全社】RFM客層一覧表データ!$A:$A,[3]【2026年03月度_全社】RFM客層一覧表データ!D:D,"",0)</f>
        <v>114</v>
      </c>
      <c r="H3925" s="183">
        <f>_xlfn.XLOOKUP($A3925,[3]【2026年03月度_全社】RFM客層一覧表データ!$A:$A,[3]【2026年03月度_全社】RFM客層一覧表データ!E:E,"",0)</f>
        <v>156</v>
      </c>
      <c r="I3925" s="183">
        <f>_xlfn.XLOOKUP($A3925,[3]【2026年03月度_全社】RFM客層一覧表データ!$A:$A,[3]【2026年03月度_全社】RFM客層一覧表データ!F:F,"",0)</f>
        <v>14</v>
      </c>
      <c r="J3925" s="183">
        <v>330</v>
      </c>
      <c r="K3925" s="183">
        <v>135</v>
      </c>
      <c r="L3925" s="183">
        <v>161</v>
      </c>
      <c r="M3925" s="183">
        <v>17</v>
      </c>
      <c r="N3925" s="183">
        <v>338</v>
      </c>
      <c r="O3925" s="183">
        <v>129</v>
      </c>
      <c r="P3925" s="183">
        <v>174</v>
      </c>
      <c r="Q3925" s="183">
        <v>17</v>
      </c>
      <c r="R3925" s="183">
        <v>369</v>
      </c>
      <c r="S3925" s="183">
        <v>154</v>
      </c>
      <c r="T3925" s="183">
        <v>181</v>
      </c>
      <c r="U3925" s="183">
        <v>20</v>
      </c>
      <c r="V3925" s="183">
        <v>365</v>
      </c>
      <c r="W3925" s="183">
        <v>154</v>
      </c>
      <c r="X3925" s="183">
        <v>181</v>
      </c>
      <c r="Y3925" s="183">
        <v>26</v>
      </c>
    </row>
    <row r="3926" spans="1:25" x14ac:dyDescent="0.2">
      <c r="A3926" s="184">
        <v>12756080</v>
      </c>
      <c r="B3926" s="183" t="str">
        <f>[1]店マスタ!B3925</f>
        <v>成美電気　くずは店</v>
      </c>
      <c r="C3926" s="183">
        <v>1.5</v>
      </c>
      <c r="D3926" s="183">
        <v>1.5</v>
      </c>
      <c r="E3926" s="183">
        <f>_xlfn.XLOOKUP(A3926,[2]Sheet1!$R:$R,[2]Sheet1!$AB:$AB,"",0)</f>
        <v>1.5</v>
      </c>
      <c r="F3926" s="183">
        <f>_xlfn.XLOOKUP($A3926,[3]【2026年03月度_全社】RFM客層一覧表データ!$A:$A,[3]【2026年03月度_全社】RFM客層一覧表データ!C:C,"",0)</f>
        <v>641</v>
      </c>
      <c r="G3926" s="183">
        <f>_xlfn.XLOOKUP($A3926,[3]【2026年03月度_全社】RFM客層一覧表データ!$A:$A,[3]【2026年03月度_全社】RFM客層一覧表データ!D:D,"",0)</f>
        <v>299</v>
      </c>
      <c r="H3926" s="183">
        <f>_xlfn.XLOOKUP($A3926,[3]【2026年03月度_全社】RFM客層一覧表データ!$A:$A,[3]【2026年03月度_全社】RFM客層一覧表データ!E:E,"",0)</f>
        <v>411</v>
      </c>
      <c r="I3926" s="183">
        <f>_xlfn.XLOOKUP($A3926,[3]【2026年03月度_全社】RFM客層一覧表データ!$A:$A,[3]【2026年03月度_全社】RFM客層一覧表データ!F:F,"",0)</f>
        <v>30</v>
      </c>
      <c r="J3926" s="183">
        <v>656</v>
      </c>
      <c r="K3926" s="183">
        <v>319</v>
      </c>
      <c r="L3926" s="183">
        <v>429</v>
      </c>
      <c r="M3926" s="183">
        <v>38</v>
      </c>
      <c r="N3926" s="183">
        <v>643</v>
      </c>
      <c r="O3926" s="183">
        <v>320</v>
      </c>
      <c r="P3926" s="183">
        <v>433</v>
      </c>
      <c r="Q3926" s="183">
        <v>28</v>
      </c>
      <c r="R3926" s="183">
        <v>662</v>
      </c>
      <c r="S3926" s="183">
        <v>327</v>
      </c>
      <c r="T3926" s="183">
        <v>437</v>
      </c>
      <c r="U3926" s="183">
        <v>19</v>
      </c>
      <c r="V3926" s="183">
        <v>697</v>
      </c>
      <c r="W3926" s="183">
        <v>335</v>
      </c>
      <c r="X3926" s="183">
        <v>443</v>
      </c>
      <c r="Y3926" s="183">
        <v>20</v>
      </c>
    </row>
    <row r="3927" spans="1:25" x14ac:dyDescent="0.2">
      <c r="A3927" s="184">
        <v>12756106</v>
      </c>
      <c r="B3927" s="183" t="str">
        <f>[1]店マスタ!B3926</f>
        <v>株式会社　シンエイ電化</v>
      </c>
      <c r="C3927" s="183">
        <v>2.5</v>
      </c>
      <c r="D3927" s="183">
        <v>1.5</v>
      </c>
      <c r="E3927" s="183">
        <f>_xlfn.XLOOKUP(A3927,[2]Sheet1!$R:$R,[2]Sheet1!$AB:$AB,"",0)</f>
        <v>1.5</v>
      </c>
      <c r="F3927" s="183">
        <f>_xlfn.XLOOKUP($A3927,[3]【2026年03月度_全社】RFM客層一覧表データ!$A:$A,[3]【2026年03月度_全社】RFM客層一覧表データ!C:C,"",0)</f>
        <v>360</v>
      </c>
      <c r="G3927" s="183">
        <f>_xlfn.XLOOKUP($A3927,[3]【2026年03月度_全社】RFM客層一覧表データ!$A:$A,[3]【2026年03月度_全社】RFM客層一覧表データ!D:D,"",0)</f>
        <v>104</v>
      </c>
      <c r="H3927" s="183">
        <f>_xlfn.XLOOKUP($A3927,[3]【2026年03月度_全社】RFM客層一覧表データ!$A:$A,[3]【2026年03月度_全社】RFM客層一覧表データ!E:E,"",0)</f>
        <v>99</v>
      </c>
      <c r="I3927" s="183">
        <f>_xlfn.XLOOKUP($A3927,[3]【2026年03月度_全社】RFM客層一覧表データ!$A:$A,[3]【2026年03月度_全社】RFM客層一覧表データ!F:F,"",0)</f>
        <v>39</v>
      </c>
      <c r="J3927" s="183">
        <v>365</v>
      </c>
      <c r="K3927" s="183">
        <v>126</v>
      </c>
      <c r="L3927" s="183">
        <v>95</v>
      </c>
      <c r="M3927" s="183">
        <v>65</v>
      </c>
      <c r="N3927" s="183">
        <v>345</v>
      </c>
      <c r="O3927" s="183">
        <v>107</v>
      </c>
      <c r="P3927" s="183">
        <v>96</v>
      </c>
      <c r="Q3927" s="183">
        <v>51</v>
      </c>
      <c r="R3927" s="183">
        <v>374</v>
      </c>
      <c r="S3927" s="183">
        <v>121</v>
      </c>
      <c r="T3927" s="183">
        <v>97</v>
      </c>
      <c r="U3927" s="183">
        <v>55</v>
      </c>
      <c r="V3927" s="183">
        <v>366</v>
      </c>
      <c r="W3927" s="183">
        <v>74</v>
      </c>
      <c r="X3927" s="183">
        <v>91</v>
      </c>
      <c r="Y3927" s="183">
        <v>24</v>
      </c>
    </row>
    <row r="3928" spans="1:25" x14ac:dyDescent="0.2">
      <c r="A3928" s="184">
        <v>12756108</v>
      </c>
      <c r="B3928" s="183" t="str">
        <f>[1]店マスタ!B3927</f>
        <v>ミネデンキ</v>
      </c>
      <c r="C3928" s="183">
        <v>1.5</v>
      </c>
      <c r="D3928" s="183">
        <v>1.5</v>
      </c>
      <c r="E3928" s="183" t="str">
        <f>_xlfn.XLOOKUP(A3928,[2]Sheet1!$R:$R,[2]Sheet1!$AB:$AB,"",0)</f>
        <v/>
      </c>
      <c r="F3928" s="183" t="str">
        <f>_xlfn.XLOOKUP($A3928,[3]【2026年03月度_全社】RFM客層一覧表データ!$A:$A,[3]【2026年03月度_全社】RFM客層一覧表データ!C:C,"",0)</f>
        <v/>
      </c>
      <c r="G3928" s="183" t="str">
        <f>_xlfn.XLOOKUP($A3928,[3]【2026年03月度_全社】RFM客層一覧表データ!$A:$A,[3]【2026年03月度_全社】RFM客層一覧表データ!D:D,"",0)</f>
        <v/>
      </c>
      <c r="H3928" s="183" t="str">
        <f>_xlfn.XLOOKUP($A3928,[3]【2026年03月度_全社】RFM客層一覧表データ!$A:$A,[3]【2026年03月度_全社】RFM客層一覧表データ!E:E,"",0)</f>
        <v/>
      </c>
      <c r="I3928" s="183" t="str">
        <f>_xlfn.XLOOKUP($A3928,[3]【2026年03月度_全社】RFM客層一覧表データ!$A:$A,[3]【2026年03月度_全社】RFM客層一覧表データ!F:F,"",0)</f>
        <v/>
      </c>
      <c r="J3928" s="183">
        <v>0</v>
      </c>
      <c r="K3928" s="183">
        <v>0</v>
      </c>
      <c r="L3928" s="183">
        <v>0</v>
      </c>
      <c r="M3928" s="183">
        <v>0</v>
      </c>
      <c r="N3928" s="183">
        <v>0</v>
      </c>
      <c r="O3928" s="183">
        <v>0</v>
      </c>
      <c r="P3928" s="183">
        <v>0</v>
      </c>
      <c r="Q3928" s="183">
        <v>0</v>
      </c>
      <c r="R3928" s="183">
        <v>0</v>
      </c>
      <c r="S3928" s="183">
        <v>0</v>
      </c>
      <c r="T3928" s="183">
        <v>0</v>
      </c>
      <c r="U3928" s="183">
        <v>0</v>
      </c>
      <c r="V3928" s="183">
        <v>0</v>
      </c>
      <c r="W3928" s="183">
        <v>0</v>
      </c>
      <c r="X3928" s="183">
        <v>0</v>
      </c>
      <c r="Y3928" s="183">
        <v>0</v>
      </c>
    </row>
    <row r="3929" spans="1:25" x14ac:dyDescent="0.2">
      <c r="A3929" s="184">
        <v>12756114</v>
      </c>
      <c r="B3929" s="183" t="str">
        <f>[1]店マスタ!B3928</f>
        <v>株式会社　山口電化　本店</v>
      </c>
      <c r="C3929" s="183">
        <v>1</v>
      </c>
      <c r="D3929" s="183">
        <v>1</v>
      </c>
      <c r="E3929" s="183">
        <f>_xlfn.XLOOKUP(A3929,[2]Sheet1!$R:$R,[2]Sheet1!$AB:$AB,"",0)</f>
        <v>1</v>
      </c>
      <c r="F3929" s="183">
        <f>_xlfn.XLOOKUP($A3929,[3]【2026年03月度_全社】RFM客層一覧表データ!$A:$A,[3]【2026年03月度_全社】RFM客層一覧表データ!C:C,"",0)</f>
        <v>379</v>
      </c>
      <c r="G3929" s="183">
        <f>_xlfn.XLOOKUP($A3929,[3]【2026年03月度_全社】RFM客層一覧表データ!$A:$A,[3]【2026年03月度_全社】RFM客層一覧表データ!D:D,"",0)</f>
        <v>136</v>
      </c>
      <c r="H3929" s="183">
        <f>_xlfn.XLOOKUP($A3929,[3]【2026年03月度_全社】RFM客層一覧表データ!$A:$A,[3]【2026年03月度_全社】RFM客層一覧表データ!E:E,"",0)</f>
        <v>199</v>
      </c>
      <c r="I3929" s="183">
        <f>_xlfn.XLOOKUP($A3929,[3]【2026年03月度_全社】RFM客層一覧表データ!$A:$A,[3]【2026年03月度_全社】RFM客層一覧表データ!F:F,"",0)</f>
        <v>17</v>
      </c>
      <c r="J3929" s="183">
        <v>457</v>
      </c>
      <c r="K3929" s="183">
        <v>138</v>
      </c>
      <c r="L3929" s="183">
        <v>226</v>
      </c>
      <c r="M3929" s="183">
        <v>18</v>
      </c>
      <c r="N3929" s="183">
        <v>507</v>
      </c>
      <c r="O3929" s="183">
        <v>135</v>
      </c>
      <c r="P3929" s="183">
        <v>265</v>
      </c>
      <c r="Q3929" s="183">
        <v>9</v>
      </c>
      <c r="R3929" s="183">
        <v>585</v>
      </c>
      <c r="S3929" s="183">
        <v>164</v>
      </c>
      <c r="T3929" s="183">
        <v>291</v>
      </c>
      <c r="U3929" s="183">
        <v>16</v>
      </c>
      <c r="V3929" s="183">
        <v>667</v>
      </c>
      <c r="W3929" s="183">
        <v>183</v>
      </c>
      <c r="X3929" s="183">
        <v>334</v>
      </c>
      <c r="Y3929" s="183">
        <v>20</v>
      </c>
    </row>
    <row r="3930" spans="1:25" x14ac:dyDescent="0.2">
      <c r="A3930" s="184">
        <v>12756125</v>
      </c>
      <c r="B3930" s="183" t="str">
        <f>[1]店マスタ!B3929</f>
        <v>ミヤコデンキ</v>
      </c>
      <c r="C3930" s="183">
        <v>1.5</v>
      </c>
      <c r="D3930" s="183">
        <v>1.5</v>
      </c>
      <c r="E3930" s="183">
        <f>_xlfn.XLOOKUP(A3930,[2]Sheet1!$R:$R,[2]Sheet1!$AB:$AB,"",0)</f>
        <v>1.5</v>
      </c>
      <c r="F3930" s="183" t="str">
        <f>_xlfn.XLOOKUP($A3930,[3]【2026年03月度_全社】RFM客層一覧表データ!$A:$A,[3]【2026年03月度_全社】RFM客層一覧表データ!C:C,"",0)</f>
        <v/>
      </c>
      <c r="G3930" s="183" t="str">
        <f>_xlfn.XLOOKUP($A3930,[3]【2026年03月度_全社】RFM客層一覧表データ!$A:$A,[3]【2026年03月度_全社】RFM客層一覧表データ!D:D,"",0)</f>
        <v/>
      </c>
      <c r="H3930" s="183" t="str">
        <f>_xlfn.XLOOKUP($A3930,[3]【2026年03月度_全社】RFM客層一覧表データ!$A:$A,[3]【2026年03月度_全社】RFM客層一覧表データ!E:E,"",0)</f>
        <v/>
      </c>
      <c r="I3930" s="183" t="str">
        <f>_xlfn.XLOOKUP($A3930,[3]【2026年03月度_全社】RFM客層一覧表データ!$A:$A,[3]【2026年03月度_全社】RFM客層一覧表データ!F:F,"",0)</f>
        <v/>
      </c>
      <c r="J3930" s="183">
        <v>0</v>
      </c>
      <c r="K3930" s="183">
        <v>0</v>
      </c>
      <c r="L3930" s="183">
        <v>0</v>
      </c>
      <c r="M3930" s="183">
        <v>0</v>
      </c>
      <c r="N3930" s="183">
        <v>0</v>
      </c>
      <c r="O3930" s="183">
        <v>0</v>
      </c>
      <c r="P3930" s="183">
        <v>0</v>
      </c>
      <c r="Q3930" s="183">
        <v>0</v>
      </c>
      <c r="R3930" s="183">
        <v>0</v>
      </c>
      <c r="S3930" s="183">
        <v>0</v>
      </c>
      <c r="T3930" s="183">
        <v>0</v>
      </c>
      <c r="U3930" s="183">
        <v>0</v>
      </c>
      <c r="V3930" s="183">
        <v>0</v>
      </c>
      <c r="W3930" s="183">
        <v>0</v>
      </c>
      <c r="X3930" s="183">
        <v>0</v>
      </c>
      <c r="Y3930" s="183">
        <v>0</v>
      </c>
    </row>
    <row r="3931" spans="1:25" x14ac:dyDescent="0.2">
      <c r="A3931" s="184">
        <v>12756127</v>
      </c>
      <c r="B3931" s="183" t="str">
        <f>[1]店マスタ!B3930</f>
        <v>あおいデンキ　東中振店</v>
      </c>
      <c r="C3931" s="183">
        <v>2.5</v>
      </c>
      <c r="D3931" s="183">
        <v>1.5</v>
      </c>
      <c r="E3931" s="183">
        <f>_xlfn.XLOOKUP(A3931,[2]Sheet1!$R:$R,[2]Sheet1!$AB:$AB,"",0)</f>
        <v>1.5</v>
      </c>
      <c r="F3931" s="183">
        <f>_xlfn.XLOOKUP($A3931,[3]【2026年03月度_全社】RFM客層一覧表データ!$A:$A,[3]【2026年03月度_全社】RFM客層一覧表データ!C:C,"",0)</f>
        <v>573</v>
      </c>
      <c r="G3931" s="183">
        <f>_xlfn.XLOOKUP($A3931,[3]【2026年03月度_全社】RFM客層一覧表データ!$A:$A,[3]【2026年03月度_全社】RFM客層一覧表データ!D:D,"",0)</f>
        <v>321</v>
      </c>
      <c r="H3931" s="183">
        <f>_xlfn.XLOOKUP($A3931,[3]【2026年03月度_全社】RFM客層一覧表データ!$A:$A,[3]【2026年03月度_全社】RFM客層一覧表データ!E:E,"",0)</f>
        <v>369</v>
      </c>
      <c r="I3931" s="183">
        <f>_xlfn.XLOOKUP($A3931,[3]【2026年03月度_全社】RFM客層一覧表データ!$A:$A,[3]【2026年03月度_全社】RFM客層一覧表データ!F:F,"",0)</f>
        <v>39</v>
      </c>
      <c r="J3931" s="183">
        <v>572</v>
      </c>
      <c r="K3931" s="183">
        <v>263</v>
      </c>
      <c r="L3931" s="183">
        <v>361</v>
      </c>
      <c r="M3931" s="183">
        <v>21</v>
      </c>
      <c r="N3931" s="183">
        <v>575</v>
      </c>
      <c r="O3931" s="183">
        <v>272</v>
      </c>
      <c r="P3931" s="183">
        <v>374</v>
      </c>
      <c r="Q3931" s="183">
        <v>29</v>
      </c>
      <c r="R3931" s="183">
        <v>603</v>
      </c>
      <c r="S3931" s="183">
        <v>273</v>
      </c>
      <c r="T3931" s="183">
        <v>370</v>
      </c>
      <c r="U3931" s="183">
        <v>37</v>
      </c>
      <c r="V3931" s="183">
        <v>622</v>
      </c>
      <c r="W3931" s="183">
        <v>286</v>
      </c>
      <c r="X3931" s="183">
        <v>370</v>
      </c>
      <c r="Y3931" s="183">
        <v>43</v>
      </c>
    </row>
    <row r="3932" spans="1:25" x14ac:dyDescent="0.2">
      <c r="A3932" s="184">
        <v>12756135</v>
      </c>
      <c r="B3932" s="183" t="str">
        <f>[1]店マスタ!B3931</f>
        <v>成美電気　花住坂店</v>
      </c>
      <c r="C3932" s="183">
        <v>2.5</v>
      </c>
      <c r="D3932" s="183">
        <v>2.5</v>
      </c>
      <c r="E3932" s="183">
        <f>_xlfn.XLOOKUP(A3932,[2]Sheet1!$R:$R,[2]Sheet1!$AB:$AB,"",0)</f>
        <v>2.5</v>
      </c>
      <c r="F3932" s="183">
        <f>_xlfn.XLOOKUP($A3932,[3]【2026年03月度_全社】RFM客層一覧表データ!$A:$A,[3]【2026年03月度_全社】RFM客層一覧表データ!C:C,"",0)</f>
        <v>956</v>
      </c>
      <c r="G3932" s="183">
        <f>_xlfn.XLOOKUP($A3932,[3]【2026年03月度_全社】RFM客層一覧表データ!$A:$A,[3]【2026年03月度_全社】RFM客層一覧表データ!D:D,"",0)</f>
        <v>383</v>
      </c>
      <c r="H3932" s="183">
        <f>_xlfn.XLOOKUP($A3932,[3]【2026年03月度_全社】RFM客層一覧表データ!$A:$A,[3]【2026年03月度_全社】RFM客層一覧表データ!E:E,"",0)</f>
        <v>335</v>
      </c>
      <c r="I3932" s="183">
        <f>_xlfn.XLOOKUP($A3932,[3]【2026年03月度_全社】RFM客層一覧表データ!$A:$A,[3]【2026年03月度_全社】RFM客層一覧表データ!F:F,"",0)</f>
        <v>97</v>
      </c>
      <c r="J3932" s="183">
        <v>956</v>
      </c>
      <c r="K3932" s="183">
        <v>353</v>
      </c>
      <c r="L3932" s="183">
        <v>321</v>
      </c>
      <c r="M3932" s="183">
        <v>108</v>
      </c>
      <c r="N3932" s="183">
        <v>914</v>
      </c>
      <c r="O3932" s="183">
        <v>340</v>
      </c>
      <c r="P3932" s="183">
        <v>322</v>
      </c>
      <c r="Q3932" s="183">
        <v>105</v>
      </c>
      <c r="R3932" s="183">
        <v>892</v>
      </c>
      <c r="S3932" s="183">
        <v>356</v>
      </c>
      <c r="T3932" s="183">
        <v>314</v>
      </c>
      <c r="U3932" s="183">
        <v>118</v>
      </c>
      <c r="V3932" s="183">
        <v>836</v>
      </c>
      <c r="W3932" s="183">
        <v>346</v>
      </c>
      <c r="X3932" s="183">
        <v>308</v>
      </c>
      <c r="Y3932" s="183">
        <v>96</v>
      </c>
    </row>
    <row r="3933" spans="1:25" x14ac:dyDescent="0.2">
      <c r="A3933" s="184">
        <v>12756136</v>
      </c>
      <c r="B3933" s="183" t="str">
        <f>[1]店マスタ!B3932</f>
        <v>Ｐ・はっち</v>
      </c>
      <c r="C3933" s="183">
        <v>1.5</v>
      </c>
      <c r="D3933" s="183">
        <v>1.5</v>
      </c>
      <c r="E3933" s="183" t="str">
        <f>_xlfn.XLOOKUP(A3933,[2]Sheet1!$R:$R,[2]Sheet1!$AB:$AB,"",0)</f>
        <v/>
      </c>
      <c r="F3933" s="183">
        <f>_xlfn.XLOOKUP($A3933,[3]【2026年03月度_全社】RFM客層一覧表データ!$A:$A,[3]【2026年03月度_全社】RFM客層一覧表データ!C:C,"",0)</f>
        <v>219</v>
      </c>
      <c r="G3933" s="183">
        <f>_xlfn.XLOOKUP($A3933,[3]【2026年03月度_全社】RFM客層一覧表データ!$A:$A,[3]【2026年03月度_全社】RFM客層一覧表データ!D:D,"",0)</f>
        <v>93</v>
      </c>
      <c r="H3933" s="183">
        <f>_xlfn.XLOOKUP($A3933,[3]【2026年03月度_全社】RFM客層一覧表データ!$A:$A,[3]【2026年03月度_全社】RFM客層一覧表データ!E:E,"",0)</f>
        <v>123</v>
      </c>
      <c r="I3933" s="183">
        <f>_xlfn.XLOOKUP($A3933,[3]【2026年03月度_全社】RFM客層一覧表データ!$A:$A,[3]【2026年03月度_全社】RFM客層一覧表データ!F:F,"",0)</f>
        <v>11</v>
      </c>
      <c r="J3933" s="183">
        <v>224</v>
      </c>
      <c r="K3933" s="183">
        <v>103</v>
      </c>
      <c r="L3933" s="183">
        <v>125</v>
      </c>
      <c r="M3933" s="183">
        <v>12</v>
      </c>
      <c r="N3933" s="183">
        <v>230</v>
      </c>
      <c r="O3933" s="183">
        <v>108</v>
      </c>
      <c r="P3933" s="183">
        <v>126</v>
      </c>
      <c r="Q3933" s="183">
        <v>16</v>
      </c>
      <c r="R3933" s="183">
        <v>235</v>
      </c>
      <c r="S3933" s="183">
        <v>92</v>
      </c>
      <c r="T3933" s="183">
        <v>130</v>
      </c>
      <c r="U3933" s="183">
        <v>11</v>
      </c>
      <c r="V3933" s="183">
        <v>246</v>
      </c>
      <c r="W3933" s="183">
        <v>107</v>
      </c>
      <c r="X3933" s="183">
        <v>142</v>
      </c>
      <c r="Y3933" s="183">
        <v>12</v>
      </c>
    </row>
    <row r="3934" spans="1:25" x14ac:dyDescent="0.2">
      <c r="A3934" s="184">
        <v>12756139</v>
      </c>
      <c r="B3934" s="183" t="str">
        <f>[1]店マスタ!B3933</f>
        <v>株式会社ツボイ　本部</v>
      </c>
      <c r="C3934" s="183">
        <v>2.5</v>
      </c>
      <c r="D3934" s="183">
        <v>2</v>
      </c>
      <c r="E3934" s="183">
        <f>_xlfn.XLOOKUP(A3934,[2]Sheet1!$R:$R,[2]Sheet1!$AB:$AB,"",0)</f>
        <v>2</v>
      </c>
      <c r="F3934" s="183" t="str">
        <f>_xlfn.XLOOKUP($A3934,[3]【2026年03月度_全社】RFM客層一覧表データ!$A:$A,[3]【2026年03月度_全社】RFM客層一覧表データ!C:C,"",0)</f>
        <v/>
      </c>
      <c r="G3934" s="183" t="str">
        <f>_xlfn.XLOOKUP($A3934,[3]【2026年03月度_全社】RFM客層一覧表データ!$A:$A,[3]【2026年03月度_全社】RFM客層一覧表データ!D:D,"",0)</f>
        <v/>
      </c>
      <c r="H3934" s="183" t="str">
        <f>_xlfn.XLOOKUP($A3934,[3]【2026年03月度_全社】RFM客層一覧表データ!$A:$A,[3]【2026年03月度_全社】RFM客層一覧表データ!E:E,"",0)</f>
        <v/>
      </c>
      <c r="I3934" s="183" t="str">
        <f>_xlfn.XLOOKUP($A3934,[3]【2026年03月度_全社】RFM客層一覧表データ!$A:$A,[3]【2026年03月度_全社】RFM客層一覧表データ!F:F,"",0)</f>
        <v/>
      </c>
      <c r="J3934" s="183">
        <v>0</v>
      </c>
      <c r="K3934" s="183">
        <v>0</v>
      </c>
      <c r="L3934" s="183">
        <v>0</v>
      </c>
      <c r="M3934" s="183">
        <v>0</v>
      </c>
      <c r="N3934" s="183">
        <v>0</v>
      </c>
      <c r="O3934" s="183">
        <v>0</v>
      </c>
      <c r="P3934" s="183">
        <v>0</v>
      </c>
      <c r="Q3934" s="183">
        <v>0</v>
      </c>
      <c r="R3934" s="183">
        <v>0</v>
      </c>
      <c r="S3934" s="183">
        <v>0</v>
      </c>
      <c r="T3934" s="183">
        <v>0</v>
      </c>
      <c r="U3934" s="183">
        <v>0</v>
      </c>
      <c r="V3934" s="183">
        <v>0</v>
      </c>
      <c r="W3934" s="183">
        <v>0</v>
      </c>
      <c r="X3934" s="183">
        <v>0</v>
      </c>
      <c r="Y3934" s="183">
        <v>0</v>
      </c>
    </row>
    <row r="3935" spans="1:25" x14ac:dyDescent="0.2">
      <c r="A3935" s="184">
        <v>12756155</v>
      </c>
      <c r="B3935" s="183" t="str">
        <f>[1]店マスタ!B3934</f>
        <v>成美電気　長尾店</v>
      </c>
      <c r="C3935" s="183">
        <v>1.5</v>
      </c>
      <c r="D3935" s="183">
        <v>1.5</v>
      </c>
      <c r="E3935" s="183">
        <f>_xlfn.XLOOKUP(A3935,[2]Sheet1!$R:$R,[2]Sheet1!$AB:$AB,"",0)</f>
        <v>1.5</v>
      </c>
      <c r="F3935" s="183">
        <f>_xlfn.XLOOKUP($A3935,[3]【2026年03月度_全社】RFM客層一覧表データ!$A:$A,[3]【2026年03月度_全社】RFM客層一覧表データ!C:C,"",0)</f>
        <v>313</v>
      </c>
      <c r="G3935" s="183">
        <f>_xlfn.XLOOKUP($A3935,[3]【2026年03月度_全社】RFM客層一覧表データ!$A:$A,[3]【2026年03月度_全社】RFM客層一覧表データ!D:D,"",0)</f>
        <v>134</v>
      </c>
      <c r="H3935" s="183">
        <f>_xlfn.XLOOKUP($A3935,[3]【2026年03月度_全社】RFM客層一覧表データ!$A:$A,[3]【2026年03月度_全社】RFM客層一覧表データ!E:E,"",0)</f>
        <v>134</v>
      </c>
      <c r="I3935" s="183">
        <f>_xlfn.XLOOKUP($A3935,[3]【2026年03月度_全社】RFM客層一覧表データ!$A:$A,[3]【2026年03月度_全社】RFM客層一覧表データ!F:F,"",0)</f>
        <v>33</v>
      </c>
      <c r="J3935" s="183">
        <v>306</v>
      </c>
      <c r="K3935" s="183">
        <v>108</v>
      </c>
      <c r="L3935" s="183">
        <v>147</v>
      </c>
      <c r="M3935" s="183">
        <v>22</v>
      </c>
      <c r="N3935" s="183">
        <v>304</v>
      </c>
      <c r="O3935" s="183">
        <v>122</v>
      </c>
      <c r="P3935" s="183">
        <v>150</v>
      </c>
      <c r="Q3935" s="183">
        <v>31</v>
      </c>
      <c r="R3935" s="183">
        <v>321</v>
      </c>
      <c r="S3935" s="183">
        <v>133</v>
      </c>
      <c r="T3935" s="183">
        <v>160</v>
      </c>
      <c r="U3935" s="183">
        <v>27</v>
      </c>
      <c r="V3935" s="183">
        <v>339</v>
      </c>
      <c r="W3935" s="183">
        <v>118</v>
      </c>
      <c r="X3935" s="183">
        <v>166</v>
      </c>
      <c r="Y3935" s="183">
        <v>15</v>
      </c>
    </row>
    <row r="3936" spans="1:25" x14ac:dyDescent="0.2">
      <c r="A3936" s="184">
        <v>12756183</v>
      </c>
      <c r="B3936" s="183" t="str">
        <f>[1]店マスタ!B3935</f>
        <v>大久保電器</v>
      </c>
      <c r="C3936" s="183">
        <v>1.5</v>
      </c>
      <c r="D3936" s="183">
        <v>1.5</v>
      </c>
      <c r="E3936" s="183">
        <f>_xlfn.XLOOKUP(A3936,[2]Sheet1!$R:$R,[2]Sheet1!$AB:$AB,"",0)</f>
        <v>1.5</v>
      </c>
      <c r="F3936" s="183">
        <f>_xlfn.XLOOKUP($A3936,[3]【2026年03月度_全社】RFM客層一覧表データ!$A:$A,[3]【2026年03月度_全社】RFM客層一覧表データ!C:C,"",0)</f>
        <v>336</v>
      </c>
      <c r="G3936" s="183">
        <f>_xlfn.XLOOKUP($A3936,[3]【2026年03月度_全社】RFM客層一覧表データ!$A:$A,[3]【2026年03月度_全社】RFM客層一覧表データ!D:D,"",0)</f>
        <v>124</v>
      </c>
      <c r="H3936" s="183">
        <f>_xlfn.XLOOKUP($A3936,[3]【2026年03月度_全社】RFM客層一覧表データ!$A:$A,[3]【2026年03月度_全社】RFM客層一覧表データ!E:E,"",0)</f>
        <v>161</v>
      </c>
      <c r="I3936" s="183">
        <f>_xlfn.XLOOKUP($A3936,[3]【2026年03月度_全社】RFM客層一覧表データ!$A:$A,[3]【2026年03月度_全社】RFM客層一覧表データ!F:F,"",0)</f>
        <v>15</v>
      </c>
      <c r="J3936" s="183">
        <v>358</v>
      </c>
      <c r="K3936" s="183">
        <v>135</v>
      </c>
      <c r="L3936" s="183">
        <v>164</v>
      </c>
      <c r="M3936" s="183">
        <v>19</v>
      </c>
      <c r="N3936" s="183">
        <v>370</v>
      </c>
      <c r="O3936" s="183">
        <v>145</v>
      </c>
      <c r="P3936" s="183">
        <v>158</v>
      </c>
      <c r="Q3936" s="183">
        <v>22</v>
      </c>
      <c r="R3936" s="183">
        <v>386</v>
      </c>
      <c r="S3936" s="183">
        <v>151</v>
      </c>
      <c r="T3936" s="183">
        <v>163</v>
      </c>
      <c r="U3936" s="183">
        <v>25</v>
      </c>
      <c r="V3936" s="183">
        <v>391</v>
      </c>
      <c r="W3936" s="183">
        <v>146</v>
      </c>
      <c r="X3936" s="183">
        <v>163</v>
      </c>
      <c r="Y3936" s="183">
        <v>29</v>
      </c>
    </row>
    <row r="3937" spans="1:25" x14ac:dyDescent="0.2">
      <c r="A3937" s="184">
        <v>12756185</v>
      </c>
      <c r="B3937" s="183" t="str">
        <f>[1]店マスタ!B3936</f>
        <v>清美堂　アグラ電化</v>
      </c>
      <c r="C3937" s="183">
        <v>2.5</v>
      </c>
      <c r="D3937" s="183">
        <v>2.5</v>
      </c>
      <c r="E3937" s="183">
        <f>_xlfn.XLOOKUP(A3937,[2]Sheet1!$R:$R,[2]Sheet1!$AB:$AB,"",0)</f>
        <v>2.5</v>
      </c>
      <c r="F3937" s="183">
        <f>_xlfn.XLOOKUP($A3937,[3]【2026年03月度_全社】RFM客層一覧表データ!$A:$A,[3]【2026年03月度_全社】RFM客層一覧表データ!C:C,"",0)</f>
        <v>0</v>
      </c>
      <c r="G3937" s="183">
        <f>_xlfn.XLOOKUP($A3937,[3]【2026年03月度_全社】RFM客層一覧表データ!$A:$A,[3]【2026年03月度_全社】RFM客層一覧表データ!D:D,"",0)</f>
        <v>0</v>
      </c>
      <c r="H3937" s="183">
        <f>_xlfn.XLOOKUP($A3937,[3]【2026年03月度_全社】RFM客層一覧表データ!$A:$A,[3]【2026年03月度_全社】RFM客層一覧表データ!E:E,"",0)</f>
        <v>0</v>
      </c>
      <c r="I3937" s="183">
        <f>_xlfn.XLOOKUP($A3937,[3]【2026年03月度_全社】RFM客層一覧表データ!$A:$A,[3]【2026年03月度_全社】RFM客層一覧表データ!F:F,"",0)</f>
        <v>0</v>
      </c>
      <c r="J3937" s="183">
        <v>0</v>
      </c>
      <c r="K3937" s="183">
        <v>0</v>
      </c>
      <c r="L3937" s="183">
        <v>0</v>
      </c>
      <c r="M3937" s="183">
        <v>0</v>
      </c>
      <c r="N3937" s="183">
        <v>57</v>
      </c>
      <c r="O3937" s="183">
        <v>0</v>
      </c>
      <c r="P3937" s="183">
        <v>0</v>
      </c>
      <c r="Q3937" s="183">
        <v>0</v>
      </c>
      <c r="R3937" s="183">
        <v>116</v>
      </c>
      <c r="S3937" s="183">
        <v>0</v>
      </c>
      <c r="T3937" s="183">
        <v>19</v>
      </c>
      <c r="U3937" s="183">
        <v>0</v>
      </c>
      <c r="V3937" s="183">
        <v>121</v>
      </c>
      <c r="W3937" s="183">
        <v>0</v>
      </c>
      <c r="X3937" s="183">
        <v>39</v>
      </c>
      <c r="Y3937" s="183">
        <v>0</v>
      </c>
    </row>
    <row r="3938" spans="1:25" x14ac:dyDescent="0.2">
      <c r="A3938" s="184">
        <v>12756192</v>
      </c>
      <c r="B3938" s="183" t="str">
        <f>[1]店マスタ!B3937</f>
        <v>ローズ電化　株式会社</v>
      </c>
      <c r="C3938" s="183">
        <v>6.5</v>
      </c>
      <c r="D3938" s="183">
        <v>6.5</v>
      </c>
      <c r="E3938" s="183">
        <f>_xlfn.XLOOKUP(A3938,[2]Sheet1!$R:$R,[2]Sheet1!$AB:$AB,"",0)</f>
        <v>7</v>
      </c>
      <c r="F3938" s="183">
        <f>_xlfn.XLOOKUP($A3938,[3]【2026年03月度_全社】RFM客層一覧表データ!$A:$A,[3]【2026年03月度_全社】RFM客層一覧表データ!C:C,"",0)</f>
        <v>2927</v>
      </c>
      <c r="G3938" s="183">
        <f>_xlfn.XLOOKUP($A3938,[3]【2026年03月度_全社】RFM客層一覧表データ!$A:$A,[3]【2026年03月度_全社】RFM客層一覧表データ!D:D,"",0)</f>
        <v>1501</v>
      </c>
      <c r="H3938" s="183">
        <f>_xlfn.XLOOKUP($A3938,[3]【2026年03月度_全社】RFM客層一覧表データ!$A:$A,[3]【2026年03月度_全社】RFM客層一覧表データ!E:E,"",0)</f>
        <v>1620</v>
      </c>
      <c r="I3938" s="183">
        <f>_xlfn.XLOOKUP($A3938,[3]【2026年03月度_全社】RFM客層一覧表データ!$A:$A,[3]【2026年03月度_全社】RFM客層一覧表データ!F:F,"",0)</f>
        <v>143</v>
      </c>
      <c r="J3938" s="183">
        <v>2957</v>
      </c>
      <c r="K3938" s="183">
        <v>1536</v>
      </c>
      <c r="L3938" s="183">
        <v>1617</v>
      </c>
      <c r="M3938" s="183">
        <v>148</v>
      </c>
      <c r="N3938" s="183">
        <v>2975</v>
      </c>
      <c r="O3938" s="183">
        <v>1563</v>
      </c>
      <c r="P3938" s="183">
        <v>1601</v>
      </c>
      <c r="Q3938" s="183">
        <v>179</v>
      </c>
      <c r="R3938" s="183">
        <v>3058</v>
      </c>
      <c r="S3938" s="183">
        <v>1535</v>
      </c>
      <c r="T3938" s="183">
        <v>1585</v>
      </c>
      <c r="U3938" s="183">
        <v>194</v>
      </c>
      <c r="V3938" s="183">
        <v>3052</v>
      </c>
      <c r="W3938" s="183">
        <v>1555</v>
      </c>
      <c r="X3938" s="183">
        <v>1604</v>
      </c>
      <c r="Y3938" s="183">
        <v>192</v>
      </c>
    </row>
    <row r="3939" spans="1:25" x14ac:dyDescent="0.2">
      <c r="A3939" s="184">
        <v>12756200</v>
      </c>
      <c r="B3939" s="183" t="str">
        <f>[1]店マスタ!B3938</f>
        <v>成美電気　株式会社　東香里店</v>
      </c>
      <c r="C3939" s="183">
        <v>4</v>
      </c>
      <c r="D3939" s="183">
        <v>3</v>
      </c>
      <c r="E3939" s="183">
        <f>_xlfn.XLOOKUP(A3939,[2]Sheet1!$R:$R,[2]Sheet1!$AB:$AB,"",0)</f>
        <v>4</v>
      </c>
      <c r="F3939" s="183">
        <f>_xlfn.XLOOKUP($A3939,[3]【2026年03月度_全社】RFM客層一覧表データ!$A:$A,[3]【2026年03月度_全社】RFM客層一覧表データ!C:C,"",0)</f>
        <v>1097</v>
      </c>
      <c r="G3939" s="183">
        <f>_xlfn.XLOOKUP($A3939,[3]【2026年03月度_全社】RFM客層一覧表データ!$A:$A,[3]【2026年03月度_全社】RFM客層一覧表データ!D:D,"",0)</f>
        <v>467</v>
      </c>
      <c r="H3939" s="183">
        <f>_xlfn.XLOOKUP($A3939,[3]【2026年03月度_全社】RFM客層一覧表データ!$A:$A,[3]【2026年03月度_全社】RFM客層一覧表データ!E:E,"",0)</f>
        <v>571</v>
      </c>
      <c r="I3939" s="183">
        <f>_xlfn.XLOOKUP($A3939,[3]【2026年03月度_全社】RFM客層一覧表データ!$A:$A,[3]【2026年03月度_全社】RFM客層一覧表データ!F:F,"",0)</f>
        <v>66</v>
      </c>
      <c r="J3939" s="183">
        <v>1114</v>
      </c>
      <c r="K3939" s="183">
        <v>458</v>
      </c>
      <c r="L3939" s="183">
        <v>584</v>
      </c>
      <c r="M3939" s="183">
        <v>56</v>
      </c>
      <c r="N3939" s="183">
        <v>1151</v>
      </c>
      <c r="O3939" s="183">
        <v>513</v>
      </c>
      <c r="P3939" s="183">
        <v>606</v>
      </c>
      <c r="Q3939" s="183">
        <v>62</v>
      </c>
      <c r="R3939" s="183">
        <v>1220</v>
      </c>
      <c r="S3939" s="183">
        <v>525</v>
      </c>
      <c r="T3939" s="183">
        <v>633</v>
      </c>
      <c r="U3939" s="183">
        <v>47</v>
      </c>
      <c r="V3939" s="183">
        <v>1288</v>
      </c>
      <c r="W3939" s="183">
        <v>555</v>
      </c>
      <c r="X3939" s="183">
        <v>667</v>
      </c>
      <c r="Y3939" s="183">
        <v>67</v>
      </c>
    </row>
    <row r="3940" spans="1:25" x14ac:dyDescent="0.2">
      <c r="A3940" s="184">
        <v>12756201</v>
      </c>
      <c r="B3940" s="183" t="str">
        <f>[1]店マスタ!B3939</f>
        <v>成美電気（株）　本部</v>
      </c>
      <c r="C3940" s="183">
        <v>1</v>
      </c>
      <c r="D3940" s="183">
        <v>1</v>
      </c>
      <c r="E3940" s="183">
        <f>_xlfn.XLOOKUP(A3940,[2]Sheet1!$R:$R,[2]Sheet1!$AB:$AB,"",0)</f>
        <v>1</v>
      </c>
      <c r="F3940" s="183" t="str">
        <f>_xlfn.XLOOKUP($A3940,[3]【2026年03月度_全社】RFM客層一覧表データ!$A:$A,[3]【2026年03月度_全社】RFM客層一覧表データ!C:C,"",0)</f>
        <v/>
      </c>
      <c r="G3940" s="183" t="str">
        <f>_xlfn.XLOOKUP($A3940,[3]【2026年03月度_全社】RFM客層一覧表データ!$A:$A,[3]【2026年03月度_全社】RFM客層一覧表データ!D:D,"",0)</f>
        <v/>
      </c>
      <c r="H3940" s="183" t="str">
        <f>_xlfn.XLOOKUP($A3940,[3]【2026年03月度_全社】RFM客層一覧表データ!$A:$A,[3]【2026年03月度_全社】RFM客層一覧表データ!E:E,"",0)</f>
        <v/>
      </c>
      <c r="I3940" s="183" t="str">
        <f>_xlfn.XLOOKUP($A3940,[3]【2026年03月度_全社】RFM客層一覧表データ!$A:$A,[3]【2026年03月度_全社】RFM客層一覧表データ!F:F,"",0)</f>
        <v/>
      </c>
      <c r="J3940" s="183">
        <v>0</v>
      </c>
      <c r="K3940" s="183">
        <v>0</v>
      </c>
      <c r="L3940" s="183">
        <v>0</v>
      </c>
      <c r="M3940" s="183">
        <v>0</v>
      </c>
      <c r="N3940" s="183">
        <v>0</v>
      </c>
      <c r="O3940" s="183">
        <v>0</v>
      </c>
      <c r="P3940" s="183">
        <v>0</v>
      </c>
      <c r="Q3940" s="183">
        <v>0</v>
      </c>
      <c r="R3940" s="183">
        <v>0</v>
      </c>
      <c r="S3940" s="183">
        <v>0</v>
      </c>
      <c r="T3940" s="183">
        <v>0</v>
      </c>
      <c r="U3940" s="183">
        <v>0</v>
      </c>
      <c r="V3940" s="183">
        <v>0</v>
      </c>
      <c r="W3940" s="183">
        <v>0</v>
      </c>
      <c r="X3940" s="183">
        <v>0</v>
      </c>
      <c r="Y3940" s="183">
        <v>0</v>
      </c>
    </row>
    <row r="3941" spans="1:25" x14ac:dyDescent="0.2">
      <c r="A3941" s="184">
        <v>12756205</v>
      </c>
      <c r="B3941" s="183" t="str">
        <f>[1]店マスタ!B3940</f>
        <v>スウィート・なかむら</v>
      </c>
      <c r="C3941" s="183">
        <v>2</v>
      </c>
      <c r="D3941" s="183">
        <v>2</v>
      </c>
      <c r="E3941" s="183">
        <f>_xlfn.XLOOKUP(A3941,[2]Sheet1!$R:$R,[2]Sheet1!$AB:$AB,"",0)</f>
        <v>2.5</v>
      </c>
      <c r="F3941" s="183">
        <f>_xlfn.XLOOKUP($A3941,[3]【2026年03月度_全社】RFM客層一覧表データ!$A:$A,[3]【2026年03月度_全社】RFM客層一覧表データ!C:C,"",0)</f>
        <v>462</v>
      </c>
      <c r="G3941" s="183">
        <f>_xlfn.XLOOKUP($A3941,[3]【2026年03月度_全社】RFM客層一覧表データ!$A:$A,[3]【2026年03月度_全社】RFM客層一覧表データ!D:D,"",0)</f>
        <v>180</v>
      </c>
      <c r="H3941" s="183">
        <f>_xlfn.XLOOKUP($A3941,[3]【2026年03月度_全社】RFM客層一覧表データ!$A:$A,[3]【2026年03月度_全社】RFM客層一覧表データ!E:E,"",0)</f>
        <v>245</v>
      </c>
      <c r="I3941" s="183">
        <f>_xlfn.XLOOKUP($A3941,[3]【2026年03月度_全社】RFM客層一覧表データ!$A:$A,[3]【2026年03月度_全社】RFM客層一覧表データ!F:F,"",0)</f>
        <v>24</v>
      </c>
      <c r="J3941" s="183">
        <v>476</v>
      </c>
      <c r="K3941" s="183">
        <v>203</v>
      </c>
      <c r="L3941" s="183">
        <v>239</v>
      </c>
      <c r="M3941" s="183">
        <v>32</v>
      </c>
      <c r="N3941" s="183">
        <v>480</v>
      </c>
      <c r="O3941" s="183">
        <v>187</v>
      </c>
      <c r="P3941" s="183">
        <v>248</v>
      </c>
      <c r="Q3941" s="183">
        <v>21</v>
      </c>
      <c r="R3941" s="183">
        <v>481</v>
      </c>
      <c r="S3941" s="183">
        <v>204</v>
      </c>
      <c r="T3941" s="183">
        <v>255</v>
      </c>
      <c r="U3941" s="183">
        <v>25</v>
      </c>
      <c r="V3941" s="183">
        <v>485</v>
      </c>
      <c r="W3941" s="183">
        <v>219</v>
      </c>
      <c r="X3941" s="183">
        <v>252</v>
      </c>
      <c r="Y3941" s="183">
        <v>30</v>
      </c>
    </row>
    <row r="3942" spans="1:25" x14ac:dyDescent="0.2">
      <c r="A3942" s="184">
        <v>12756206</v>
      </c>
      <c r="B3942" s="183" t="str">
        <f>[1]店マスタ!B3941</f>
        <v>御殿山電機　長尾店</v>
      </c>
      <c r="C3942" s="183">
        <v>1.5</v>
      </c>
      <c r="D3942" s="183">
        <v>1.5</v>
      </c>
      <c r="E3942" s="183" t="str">
        <f>_xlfn.XLOOKUP(A3942,[2]Sheet1!$R:$R,[2]Sheet1!$AB:$AB,"",0)</f>
        <v/>
      </c>
      <c r="F3942" s="183" t="str">
        <f>_xlfn.XLOOKUP($A3942,[3]【2026年03月度_全社】RFM客層一覧表データ!$A:$A,[3]【2026年03月度_全社】RFM客層一覧表データ!C:C,"",0)</f>
        <v/>
      </c>
      <c r="G3942" s="183" t="str">
        <f>_xlfn.XLOOKUP($A3942,[3]【2026年03月度_全社】RFM客層一覧表データ!$A:$A,[3]【2026年03月度_全社】RFM客層一覧表データ!D:D,"",0)</f>
        <v/>
      </c>
      <c r="H3942" s="183" t="str">
        <f>_xlfn.XLOOKUP($A3942,[3]【2026年03月度_全社】RFM客層一覧表データ!$A:$A,[3]【2026年03月度_全社】RFM客層一覧表データ!E:E,"",0)</f>
        <v/>
      </c>
      <c r="I3942" s="183" t="str">
        <f>_xlfn.XLOOKUP($A3942,[3]【2026年03月度_全社】RFM客層一覧表データ!$A:$A,[3]【2026年03月度_全社】RFM客層一覧表データ!F:F,"",0)</f>
        <v/>
      </c>
      <c r="J3942" s="183">
        <v>0</v>
      </c>
      <c r="K3942" s="183">
        <v>0</v>
      </c>
      <c r="L3942" s="183">
        <v>0</v>
      </c>
      <c r="M3942" s="183">
        <v>0</v>
      </c>
      <c r="N3942" s="183">
        <v>0</v>
      </c>
      <c r="O3942" s="183">
        <v>0</v>
      </c>
      <c r="P3942" s="183">
        <v>0</v>
      </c>
      <c r="Q3942" s="183">
        <v>0</v>
      </c>
      <c r="R3942" s="183">
        <v>0</v>
      </c>
      <c r="S3942" s="183">
        <v>0</v>
      </c>
      <c r="T3942" s="183">
        <v>0</v>
      </c>
      <c r="U3942" s="183">
        <v>0</v>
      </c>
      <c r="V3942" s="183">
        <v>0</v>
      </c>
      <c r="W3942" s="183">
        <v>0</v>
      </c>
      <c r="X3942" s="183">
        <v>0</v>
      </c>
      <c r="Y3942" s="183">
        <v>0</v>
      </c>
    </row>
    <row r="3943" spans="1:25" x14ac:dyDescent="0.2">
      <c r="A3943" s="184">
        <v>12756231</v>
      </c>
      <c r="B3943" s="183" t="str">
        <f>[1]店マスタ!B3942</f>
        <v>清美堂　マツモト電化</v>
      </c>
      <c r="C3943" s="183">
        <v>1.5</v>
      </c>
      <c r="D3943" s="183">
        <v>1.5</v>
      </c>
      <c r="E3943" s="183" t="str">
        <f>_xlfn.XLOOKUP(A3943,[2]Sheet1!$R:$R,[2]Sheet1!$AB:$AB,"",0)</f>
        <v/>
      </c>
      <c r="F3943" s="183" t="str">
        <f>_xlfn.XLOOKUP($A3943,[3]【2026年03月度_全社】RFM客層一覧表データ!$A:$A,[3]【2026年03月度_全社】RFM客層一覧表データ!C:C,"",0)</f>
        <v/>
      </c>
      <c r="G3943" s="183" t="str">
        <f>_xlfn.XLOOKUP($A3943,[3]【2026年03月度_全社】RFM客層一覧表データ!$A:$A,[3]【2026年03月度_全社】RFM客層一覧表データ!D:D,"",0)</f>
        <v/>
      </c>
      <c r="H3943" s="183" t="str">
        <f>_xlfn.XLOOKUP($A3943,[3]【2026年03月度_全社】RFM客層一覧表データ!$A:$A,[3]【2026年03月度_全社】RFM客層一覧表データ!E:E,"",0)</f>
        <v/>
      </c>
      <c r="I3943" s="183" t="str">
        <f>_xlfn.XLOOKUP($A3943,[3]【2026年03月度_全社】RFM客層一覧表データ!$A:$A,[3]【2026年03月度_全社】RFM客層一覧表データ!F:F,"",0)</f>
        <v/>
      </c>
      <c r="J3943" s="183">
        <v>0</v>
      </c>
      <c r="K3943" s="183">
        <v>0</v>
      </c>
      <c r="L3943" s="183">
        <v>0</v>
      </c>
      <c r="M3943" s="183">
        <v>0</v>
      </c>
      <c r="N3943" s="183">
        <v>0</v>
      </c>
      <c r="O3943" s="183">
        <v>0</v>
      </c>
      <c r="P3943" s="183">
        <v>0</v>
      </c>
      <c r="Q3943" s="183">
        <v>0</v>
      </c>
      <c r="R3943" s="183">
        <v>0</v>
      </c>
      <c r="S3943" s="183">
        <v>0</v>
      </c>
      <c r="T3943" s="183">
        <v>0</v>
      </c>
      <c r="U3943" s="183">
        <v>0</v>
      </c>
      <c r="V3943" s="183">
        <v>0</v>
      </c>
      <c r="W3943" s="183">
        <v>0</v>
      </c>
      <c r="X3943" s="183">
        <v>0</v>
      </c>
      <c r="Y3943" s="183">
        <v>0</v>
      </c>
    </row>
    <row r="3944" spans="1:25" x14ac:dyDescent="0.2">
      <c r="A3944" s="184">
        <v>12756248</v>
      </c>
      <c r="B3944" s="183" t="str">
        <f>[1]店マスタ!B3943</f>
        <v>さとみでんき　池之宮店</v>
      </c>
      <c r="C3944" s="183">
        <v>1.5</v>
      </c>
      <c r="D3944" s="183">
        <v>1.5</v>
      </c>
      <c r="E3944" s="183">
        <f>_xlfn.XLOOKUP(A3944,[2]Sheet1!$R:$R,[2]Sheet1!$AB:$AB,"",0)</f>
        <v>1.5</v>
      </c>
      <c r="F3944" s="183" t="str">
        <f>_xlfn.XLOOKUP($A3944,[3]【2026年03月度_全社】RFM客層一覧表データ!$A:$A,[3]【2026年03月度_全社】RFM客層一覧表データ!C:C,"",0)</f>
        <v/>
      </c>
      <c r="G3944" s="183" t="str">
        <f>_xlfn.XLOOKUP($A3944,[3]【2026年03月度_全社】RFM客層一覧表データ!$A:$A,[3]【2026年03月度_全社】RFM客層一覧表データ!D:D,"",0)</f>
        <v/>
      </c>
      <c r="H3944" s="183" t="str">
        <f>_xlfn.XLOOKUP($A3944,[3]【2026年03月度_全社】RFM客層一覧表データ!$A:$A,[3]【2026年03月度_全社】RFM客層一覧表データ!E:E,"",0)</f>
        <v/>
      </c>
      <c r="I3944" s="183" t="str">
        <f>_xlfn.XLOOKUP($A3944,[3]【2026年03月度_全社】RFM客層一覧表データ!$A:$A,[3]【2026年03月度_全社】RFM客層一覧表データ!F:F,"",0)</f>
        <v/>
      </c>
      <c r="J3944" s="183">
        <v>0</v>
      </c>
      <c r="K3944" s="183">
        <v>0</v>
      </c>
      <c r="L3944" s="183">
        <v>0</v>
      </c>
      <c r="M3944" s="183">
        <v>0</v>
      </c>
      <c r="N3944" s="183">
        <v>0</v>
      </c>
      <c r="O3944" s="183">
        <v>0</v>
      </c>
      <c r="P3944" s="183">
        <v>0</v>
      </c>
      <c r="Q3944" s="183">
        <v>0</v>
      </c>
      <c r="R3944" s="183">
        <v>0</v>
      </c>
      <c r="S3944" s="183">
        <v>0</v>
      </c>
      <c r="T3944" s="183">
        <v>0</v>
      </c>
      <c r="U3944" s="183">
        <v>0</v>
      </c>
      <c r="V3944" s="183">
        <v>0</v>
      </c>
      <c r="W3944" s="183">
        <v>0</v>
      </c>
      <c r="X3944" s="183">
        <v>0</v>
      </c>
      <c r="Y3944" s="183">
        <v>0</v>
      </c>
    </row>
    <row r="3945" spans="1:25" x14ac:dyDescent="0.2">
      <c r="A3945" s="184">
        <v>12756260</v>
      </c>
      <c r="B3945" s="183" t="str">
        <f>[1]店マスタ!B3944</f>
        <v>株式会社ツボイ　京田辺営業所</v>
      </c>
      <c r="C3945" s="183">
        <v>17</v>
      </c>
      <c r="D3945" s="183">
        <v>8.5</v>
      </c>
      <c r="E3945" s="183">
        <f>_xlfn.XLOOKUP(A3945,[2]Sheet1!$R:$R,[2]Sheet1!$AB:$AB,"",0)</f>
        <v>12.5</v>
      </c>
      <c r="F3945" s="183">
        <f>_xlfn.XLOOKUP($A3945,[3]【2026年03月度_全社】RFM客層一覧表データ!$A:$A,[3]【2026年03月度_全社】RFM客層一覧表データ!C:C,"",0)</f>
        <v>3582</v>
      </c>
      <c r="G3945" s="183">
        <f>_xlfn.XLOOKUP($A3945,[3]【2026年03月度_全社】RFM客層一覧表データ!$A:$A,[3]【2026年03月度_全社】RFM客層一覧表データ!D:D,"",0)</f>
        <v>1119</v>
      </c>
      <c r="H3945" s="183">
        <f>_xlfn.XLOOKUP($A3945,[3]【2026年03月度_全社】RFM客層一覧表データ!$A:$A,[3]【2026年03月度_全社】RFM客層一覧表データ!E:E,"",0)</f>
        <v>1628</v>
      </c>
      <c r="I3945" s="183">
        <f>_xlfn.XLOOKUP($A3945,[3]【2026年03月度_全社】RFM客層一覧表データ!$A:$A,[3]【2026年03月度_全社】RFM客層一覧表データ!F:F,"",0)</f>
        <v>324</v>
      </c>
      <c r="J3945" s="183">
        <v>4033</v>
      </c>
      <c r="K3945" s="183">
        <v>1069</v>
      </c>
      <c r="L3945" s="183">
        <v>1944</v>
      </c>
      <c r="M3945" s="183">
        <v>294</v>
      </c>
      <c r="N3945" s="183">
        <v>4126</v>
      </c>
      <c r="O3945" s="183">
        <v>1235</v>
      </c>
      <c r="P3945" s="183">
        <v>2152</v>
      </c>
      <c r="Q3945" s="183">
        <v>503</v>
      </c>
      <c r="R3945" s="183">
        <v>4460</v>
      </c>
      <c r="S3945" s="183">
        <v>1377</v>
      </c>
      <c r="T3945" s="183">
        <v>2281</v>
      </c>
      <c r="U3945" s="183">
        <v>832</v>
      </c>
      <c r="V3945" s="183">
        <v>4879</v>
      </c>
      <c r="W3945" s="183">
        <v>2010</v>
      </c>
      <c r="X3945" s="183">
        <v>2472</v>
      </c>
      <c r="Y3945" s="183">
        <v>1155</v>
      </c>
    </row>
    <row r="3946" spans="1:25" x14ac:dyDescent="0.2">
      <c r="A3946" s="184">
        <v>12757005</v>
      </c>
      <c r="B3946" s="183" t="str">
        <f>[1]店マスタ!B3945</f>
        <v>米倉電気</v>
      </c>
      <c r="C3946" s="183">
        <v>1.5</v>
      </c>
      <c r="D3946" s="183">
        <v>1.5</v>
      </c>
      <c r="E3946" s="183">
        <f>_xlfn.XLOOKUP(A3946,[2]Sheet1!$R:$R,[2]Sheet1!$AB:$AB,"",0)</f>
        <v>1.5</v>
      </c>
      <c r="F3946" s="183" t="str">
        <f>_xlfn.XLOOKUP($A3946,[3]【2026年03月度_全社】RFM客層一覧表データ!$A:$A,[3]【2026年03月度_全社】RFM客層一覧表データ!C:C,"",0)</f>
        <v/>
      </c>
      <c r="G3946" s="183" t="str">
        <f>_xlfn.XLOOKUP($A3946,[3]【2026年03月度_全社】RFM客層一覧表データ!$A:$A,[3]【2026年03月度_全社】RFM客層一覧表データ!D:D,"",0)</f>
        <v/>
      </c>
      <c r="H3946" s="183" t="str">
        <f>_xlfn.XLOOKUP($A3946,[3]【2026年03月度_全社】RFM客層一覧表データ!$A:$A,[3]【2026年03月度_全社】RFM客層一覧表データ!E:E,"",0)</f>
        <v/>
      </c>
      <c r="I3946" s="183" t="str">
        <f>_xlfn.XLOOKUP($A3946,[3]【2026年03月度_全社】RFM客層一覧表データ!$A:$A,[3]【2026年03月度_全社】RFM客層一覧表データ!F:F,"",0)</f>
        <v/>
      </c>
      <c r="J3946" s="183">
        <v>0</v>
      </c>
      <c r="K3946" s="183">
        <v>0</v>
      </c>
      <c r="L3946" s="183">
        <v>0</v>
      </c>
      <c r="M3946" s="183">
        <v>0</v>
      </c>
      <c r="N3946" s="183">
        <v>0</v>
      </c>
      <c r="O3946" s="183">
        <v>0</v>
      </c>
      <c r="P3946" s="183">
        <v>0</v>
      </c>
      <c r="Q3946" s="183">
        <v>0</v>
      </c>
      <c r="R3946" s="183">
        <v>0</v>
      </c>
      <c r="S3946" s="183">
        <v>0</v>
      </c>
      <c r="T3946" s="183">
        <v>0</v>
      </c>
      <c r="U3946" s="183">
        <v>0</v>
      </c>
      <c r="V3946" s="183">
        <v>0</v>
      </c>
      <c r="W3946" s="183">
        <v>0</v>
      </c>
      <c r="X3946" s="183">
        <v>0</v>
      </c>
      <c r="Y3946" s="183">
        <v>0</v>
      </c>
    </row>
    <row r="3947" spans="1:25" x14ac:dyDescent="0.2">
      <c r="A3947" s="184">
        <v>12757018</v>
      </c>
      <c r="B3947" s="183" t="str">
        <f>[1]店マスタ!B3946</f>
        <v>住まいるでんき館　きょうしん</v>
      </c>
      <c r="C3947" s="183">
        <v>2</v>
      </c>
      <c r="D3947" s="183">
        <v>1.5</v>
      </c>
      <c r="E3947" s="183">
        <f>_xlfn.XLOOKUP(A3947,[2]Sheet1!$R:$R,[2]Sheet1!$AB:$AB,"",0)</f>
        <v>1.5</v>
      </c>
      <c r="F3947" s="183">
        <f>_xlfn.XLOOKUP($A3947,[3]【2026年03月度_全社】RFM客層一覧表データ!$A:$A,[3]【2026年03月度_全社】RFM客層一覧表データ!C:C,"",0)</f>
        <v>571</v>
      </c>
      <c r="G3947" s="183">
        <f>_xlfn.XLOOKUP($A3947,[3]【2026年03月度_全社】RFM客層一覧表データ!$A:$A,[3]【2026年03月度_全社】RFM客層一覧表データ!D:D,"",0)</f>
        <v>227</v>
      </c>
      <c r="H3947" s="183">
        <f>_xlfn.XLOOKUP($A3947,[3]【2026年03月度_全社】RFM客層一覧表データ!$A:$A,[3]【2026年03月度_全社】RFM客層一覧表データ!E:E,"",0)</f>
        <v>279</v>
      </c>
      <c r="I3947" s="183">
        <f>_xlfn.XLOOKUP($A3947,[3]【2026年03月度_全社】RFM客層一覧表データ!$A:$A,[3]【2026年03月度_全社】RFM客層一覧表データ!F:F,"",0)</f>
        <v>51</v>
      </c>
      <c r="J3947" s="183">
        <v>590</v>
      </c>
      <c r="K3947" s="183">
        <v>208</v>
      </c>
      <c r="L3947" s="183">
        <v>283</v>
      </c>
      <c r="M3947" s="183">
        <v>54</v>
      </c>
      <c r="N3947" s="183">
        <v>654</v>
      </c>
      <c r="O3947" s="183">
        <v>197</v>
      </c>
      <c r="P3947" s="183">
        <v>301</v>
      </c>
      <c r="Q3947" s="183">
        <v>58</v>
      </c>
      <c r="R3947" s="183">
        <v>663</v>
      </c>
      <c r="S3947" s="183">
        <v>241</v>
      </c>
      <c r="T3947" s="183">
        <v>319</v>
      </c>
      <c r="U3947" s="183">
        <v>40</v>
      </c>
      <c r="V3947" s="183">
        <v>496</v>
      </c>
      <c r="W3947" s="183">
        <v>188</v>
      </c>
      <c r="X3947" s="183">
        <v>210</v>
      </c>
      <c r="Y3947" s="183">
        <v>46</v>
      </c>
    </row>
    <row r="3948" spans="1:25" x14ac:dyDescent="0.2">
      <c r="A3948" s="184">
        <v>12757019</v>
      </c>
      <c r="B3948" s="183" t="str">
        <f>[1]店マスタ!B3947</f>
        <v>有限会社　オギノ電器</v>
      </c>
      <c r="C3948" s="183">
        <v>3</v>
      </c>
      <c r="D3948" s="183">
        <v>3</v>
      </c>
      <c r="E3948" s="183">
        <f>_xlfn.XLOOKUP(A3948,[2]Sheet1!$R:$R,[2]Sheet1!$AB:$AB,"",0)</f>
        <v>3</v>
      </c>
      <c r="F3948" s="183" t="str">
        <f>_xlfn.XLOOKUP($A3948,[3]【2026年03月度_全社】RFM客層一覧表データ!$A:$A,[3]【2026年03月度_全社】RFM客層一覧表データ!C:C,"",0)</f>
        <v/>
      </c>
      <c r="G3948" s="183" t="str">
        <f>_xlfn.XLOOKUP($A3948,[3]【2026年03月度_全社】RFM客層一覧表データ!$A:$A,[3]【2026年03月度_全社】RFM客層一覧表データ!D:D,"",0)</f>
        <v/>
      </c>
      <c r="H3948" s="183" t="str">
        <f>_xlfn.XLOOKUP($A3948,[3]【2026年03月度_全社】RFM客層一覧表データ!$A:$A,[3]【2026年03月度_全社】RFM客層一覧表データ!E:E,"",0)</f>
        <v/>
      </c>
      <c r="I3948" s="183" t="str">
        <f>_xlfn.XLOOKUP($A3948,[3]【2026年03月度_全社】RFM客層一覧表データ!$A:$A,[3]【2026年03月度_全社】RFM客層一覧表データ!F:F,"",0)</f>
        <v/>
      </c>
      <c r="J3948" s="183">
        <v>0</v>
      </c>
      <c r="K3948" s="183">
        <v>0</v>
      </c>
      <c r="L3948" s="183">
        <v>0</v>
      </c>
      <c r="M3948" s="183">
        <v>0</v>
      </c>
      <c r="N3948" s="183">
        <v>0</v>
      </c>
      <c r="O3948" s="183">
        <v>0</v>
      </c>
      <c r="P3948" s="183">
        <v>0</v>
      </c>
      <c r="Q3948" s="183">
        <v>0</v>
      </c>
      <c r="R3948" s="183">
        <v>0</v>
      </c>
      <c r="S3948" s="183">
        <v>0</v>
      </c>
      <c r="T3948" s="183">
        <v>0</v>
      </c>
      <c r="U3948" s="183">
        <v>0</v>
      </c>
      <c r="V3948" s="183">
        <v>0</v>
      </c>
      <c r="W3948" s="183">
        <v>0</v>
      </c>
      <c r="X3948" s="183">
        <v>0</v>
      </c>
      <c r="Y3948" s="183">
        <v>0</v>
      </c>
    </row>
    <row r="3949" spans="1:25" x14ac:dyDescent="0.2">
      <c r="A3949" s="184">
        <v>12757039</v>
      </c>
      <c r="B3949" s="183" t="str">
        <f>[1]店マスタ!B3948</f>
        <v>有限会社　ナップ　ナカニシ</v>
      </c>
      <c r="C3949" s="183">
        <v>1</v>
      </c>
      <c r="D3949" s="183">
        <v>1</v>
      </c>
      <c r="E3949" s="183">
        <f>_xlfn.XLOOKUP(A3949,[2]Sheet1!$R:$R,[2]Sheet1!$AB:$AB,"",0)</f>
        <v>1</v>
      </c>
      <c r="F3949" s="183" t="str">
        <f>_xlfn.XLOOKUP($A3949,[3]【2026年03月度_全社】RFM客層一覧表データ!$A:$A,[3]【2026年03月度_全社】RFM客層一覧表データ!C:C,"",0)</f>
        <v/>
      </c>
      <c r="G3949" s="183" t="str">
        <f>_xlfn.XLOOKUP($A3949,[3]【2026年03月度_全社】RFM客層一覧表データ!$A:$A,[3]【2026年03月度_全社】RFM客層一覧表データ!D:D,"",0)</f>
        <v/>
      </c>
      <c r="H3949" s="183" t="str">
        <f>_xlfn.XLOOKUP($A3949,[3]【2026年03月度_全社】RFM客層一覧表データ!$A:$A,[3]【2026年03月度_全社】RFM客層一覧表データ!E:E,"",0)</f>
        <v/>
      </c>
      <c r="I3949" s="183" t="str">
        <f>_xlfn.XLOOKUP($A3949,[3]【2026年03月度_全社】RFM客層一覧表データ!$A:$A,[3]【2026年03月度_全社】RFM客層一覧表データ!F:F,"",0)</f>
        <v/>
      </c>
      <c r="J3949" s="183">
        <v>0</v>
      </c>
      <c r="K3949" s="183">
        <v>0</v>
      </c>
      <c r="L3949" s="183">
        <v>0</v>
      </c>
      <c r="M3949" s="183">
        <v>0</v>
      </c>
      <c r="N3949" s="183">
        <v>0</v>
      </c>
      <c r="O3949" s="183">
        <v>0</v>
      </c>
      <c r="P3949" s="183">
        <v>0</v>
      </c>
      <c r="Q3949" s="183">
        <v>0</v>
      </c>
      <c r="R3949" s="183">
        <v>0</v>
      </c>
      <c r="S3949" s="183">
        <v>0</v>
      </c>
      <c r="T3949" s="183">
        <v>0</v>
      </c>
      <c r="U3949" s="183">
        <v>0</v>
      </c>
      <c r="V3949" s="183">
        <v>0</v>
      </c>
      <c r="W3949" s="183">
        <v>0</v>
      </c>
      <c r="X3949" s="183">
        <v>0</v>
      </c>
      <c r="Y3949" s="183">
        <v>0</v>
      </c>
    </row>
    <row r="3950" spans="1:25" x14ac:dyDescent="0.2">
      <c r="A3950" s="184">
        <v>12757055</v>
      </c>
      <c r="B3950" s="183" t="str">
        <f>[1]店マスタ!B3949</f>
        <v>中屋電器</v>
      </c>
      <c r="C3950" s="183">
        <v>4</v>
      </c>
      <c r="D3950" s="183">
        <v>2.5</v>
      </c>
      <c r="E3950" s="183">
        <f>_xlfn.XLOOKUP(A3950,[2]Sheet1!$R:$R,[2]Sheet1!$AB:$AB,"",0)</f>
        <v>2.5</v>
      </c>
      <c r="F3950" s="183">
        <f>_xlfn.XLOOKUP($A3950,[3]【2026年03月度_全社】RFM客層一覧表データ!$A:$A,[3]【2026年03月度_全社】RFM客層一覧表データ!C:C,"",0)</f>
        <v>259</v>
      </c>
      <c r="G3950" s="183">
        <f>_xlfn.XLOOKUP($A3950,[3]【2026年03月度_全社】RFM客層一覧表データ!$A:$A,[3]【2026年03月度_全社】RFM客層一覧表データ!D:D,"",0)</f>
        <v>0</v>
      </c>
      <c r="H3950" s="183">
        <f>_xlfn.XLOOKUP($A3950,[3]【2026年03月度_全社】RFM客層一覧表データ!$A:$A,[3]【2026年03月度_全社】RFM客層一覧表データ!E:E,"",0)</f>
        <v>16</v>
      </c>
      <c r="I3950" s="183">
        <f>_xlfn.XLOOKUP($A3950,[3]【2026年03月度_全社】RFM客層一覧表データ!$A:$A,[3]【2026年03月度_全社】RFM客層一覧表データ!F:F,"",0)</f>
        <v>0</v>
      </c>
      <c r="J3950" s="183">
        <v>330</v>
      </c>
      <c r="K3950" s="183">
        <v>0</v>
      </c>
      <c r="L3950" s="183">
        <v>33</v>
      </c>
      <c r="M3950" s="183">
        <v>0</v>
      </c>
      <c r="N3950" s="183">
        <v>332</v>
      </c>
      <c r="O3950" s="183">
        <v>0</v>
      </c>
      <c r="P3950" s="183">
        <v>37</v>
      </c>
      <c r="Q3950" s="183">
        <v>0</v>
      </c>
      <c r="R3950" s="183">
        <v>345</v>
      </c>
      <c r="S3950" s="183">
        <v>94</v>
      </c>
      <c r="T3950" s="183">
        <v>37</v>
      </c>
      <c r="U3950" s="183">
        <v>46</v>
      </c>
      <c r="V3950" s="183">
        <v>382</v>
      </c>
      <c r="W3950" s="183">
        <v>192</v>
      </c>
      <c r="X3950" s="183">
        <v>27</v>
      </c>
      <c r="Y3950" s="183">
        <v>136</v>
      </c>
    </row>
    <row r="3951" spans="1:25" x14ac:dyDescent="0.2">
      <c r="A3951" s="184">
        <v>12757061</v>
      </c>
      <c r="B3951" s="183" t="str">
        <f>[1]店マスタ!B3950</f>
        <v>住まいるでんき館　フクモト</v>
      </c>
      <c r="C3951" s="183">
        <v>3.5</v>
      </c>
      <c r="D3951" s="183">
        <v>3.5</v>
      </c>
      <c r="E3951" s="183">
        <f>_xlfn.XLOOKUP(A3951,[2]Sheet1!$R:$R,[2]Sheet1!$AB:$AB,"",0)</f>
        <v>4</v>
      </c>
      <c r="F3951" s="183">
        <f>_xlfn.XLOOKUP($A3951,[3]【2026年03月度_全社】RFM客層一覧表データ!$A:$A,[3]【2026年03月度_全社】RFM客層一覧表データ!C:C,"",0)</f>
        <v>647</v>
      </c>
      <c r="G3951" s="183">
        <f>_xlfn.XLOOKUP($A3951,[3]【2026年03月度_全社】RFM客層一覧表データ!$A:$A,[3]【2026年03月度_全社】RFM客層一覧表データ!D:D,"",0)</f>
        <v>266</v>
      </c>
      <c r="H3951" s="183">
        <f>_xlfn.XLOOKUP($A3951,[3]【2026年03月度_全社】RFM客層一覧表データ!$A:$A,[3]【2026年03月度_全社】RFM客層一覧表データ!E:E,"",0)</f>
        <v>324</v>
      </c>
      <c r="I3951" s="183">
        <f>_xlfn.XLOOKUP($A3951,[3]【2026年03月度_全社】RFM客層一覧表データ!$A:$A,[3]【2026年03月度_全社】RFM客層一覧表データ!F:F,"",0)</f>
        <v>15</v>
      </c>
      <c r="J3951" s="183">
        <v>682</v>
      </c>
      <c r="K3951" s="183">
        <v>302</v>
      </c>
      <c r="L3951" s="183">
        <v>324</v>
      </c>
      <c r="M3951" s="183">
        <v>60</v>
      </c>
      <c r="N3951" s="183">
        <v>650</v>
      </c>
      <c r="O3951" s="183">
        <v>280</v>
      </c>
      <c r="P3951" s="183">
        <v>324</v>
      </c>
      <c r="Q3951" s="183">
        <v>52</v>
      </c>
      <c r="R3951" s="183">
        <v>601</v>
      </c>
      <c r="S3951" s="183">
        <v>284</v>
      </c>
      <c r="T3951" s="183">
        <v>324</v>
      </c>
      <c r="U3951" s="183">
        <v>40</v>
      </c>
      <c r="V3951" s="183">
        <v>548</v>
      </c>
      <c r="W3951" s="183">
        <v>312</v>
      </c>
      <c r="X3951" s="183">
        <v>313</v>
      </c>
      <c r="Y3951" s="183">
        <v>60</v>
      </c>
    </row>
    <row r="3952" spans="1:25" x14ac:dyDescent="0.2">
      <c r="A3952" s="184">
        <v>12757072</v>
      </c>
      <c r="B3952" s="183" t="str">
        <f>[1]店マスタ!B3951</f>
        <v>有限会社　竹下電化サービス</v>
      </c>
      <c r="C3952" s="183">
        <v>6</v>
      </c>
      <c r="D3952" s="183">
        <v>3</v>
      </c>
      <c r="E3952" s="183">
        <f>_xlfn.XLOOKUP(A3952,[2]Sheet1!$R:$R,[2]Sheet1!$AB:$AB,"",0)</f>
        <v>3</v>
      </c>
      <c r="F3952" s="183">
        <f>_xlfn.XLOOKUP($A3952,[3]【2026年03月度_全社】RFM客層一覧表データ!$A:$A,[3]【2026年03月度_全社】RFM客層一覧表データ!C:C,"",0)</f>
        <v>976</v>
      </c>
      <c r="G3952" s="183">
        <f>_xlfn.XLOOKUP($A3952,[3]【2026年03月度_全社】RFM客層一覧表データ!$A:$A,[3]【2026年03月度_全社】RFM客層一覧表データ!D:D,"",0)</f>
        <v>417</v>
      </c>
      <c r="H3952" s="183">
        <f>_xlfn.XLOOKUP($A3952,[3]【2026年03月度_全社】RFM客層一覧表データ!$A:$A,[3]【2026年03月度_全社】RFM客層一覧表データ!E:E,"",0)</f>
        <v>430</v>
      </c>
      <c r="I3952" s="183">
        <f>_xlfn.XLOOKUP($A3952,[3]【2026年03月度_全社】RFM客層一覧表データ!$A:$A,[3]【2026年03月度_全社】RFM客層一覧表データ!F:F,"",0)</f>
        <v>102</v>
      </c>
      <c r="J3952" s="183">
        <v>1153</v>
      </c>
      <c r="K3952" s="183">
        <v>463</v>
      </c>
      <c r="L3952" s="183">
        <v>468</v>
      </c>
      <c r="M3952" s="183">
        <v>90</v>
      </c>
      <c r="N3952" s="183">
        <v>1140</v>
      </c>
      <c r="O3952" s="183">
        <v>451</v>
      </c>
      <c r="P3952" s="183">
        <v>473</v>
      </c>
      <c r="Q3952" s="183">
        <v>102</v>
      </c>
      <c r="R3952" s="183">
        <v>1095</v>
      </c>
      <c r="S3952" s="183">
        <v>484</v>
      </c>
      <c r="T3952" s="183">
        <v>466</v>
      </c>
      <c r="U3952" s="183">
        <v>140</v>
      </c>
      <c r="V3952" s="183">
        <v>986</v>
      </c>
      <c r="W3952" s="183">
        <v>484</v>
      </c>
      <c r="X3952" s="183">
        <v>442</v>
      </c>
      <c r="Y3952" s="183">
        <v>119</v>
      </c>
    </row>
    <row r="3953" spans="1:25" x14ac:dyDescent="0.2">
      <c r="A3953" s="184">
        <v>12757074</v>
      </c>
      <c r="B3953" s="183" t="str">
        <f>[1]店マスタ!B3952</f>
        <v>有限会社　サンタカハタ</v>
      </c>
      <c r="C3953" s="183">
        <v>1.5</v>
      </c>
      <c r="D3953" s="183">
        <v>1.5</v>
      </c>
      <c r="E3953" s="183">
        <f>_xlfn.XLOOKUP(A3953,[2]Sheet1!$R:$R,[2]Sheet1!$AB:$AB,"",0)</f>
        <v>1.5</v>
      </c>
      <c r="F3953" s="183" t="str">
        <f>_xlfn.XLOOKUP($A3953,[3]【2026年03月度_全社】RFM客層一覧表データ!$A:$A,[3]【2026年03月度_全社】RFM客層一覧表データ!C:C,"",0)</f>
        <v/>
      </c>
      <c r="G3953" s="183" t="str">
        <f>_xlfn.XLOOKUP($A3953,[3]【2026年03月度_全社】RFM客層一覧表データ!$A:$A,[3]【2026年03月度_全社】RFM客層一覧表データ!D:D,"",0)</f>
        <v/>
      </c>
      <c r="H3953" s="183" t="str">
        <f>_xlfn.XLOOKUP($A3953,[3]【2026年03月度_全社】RFM客層一覧表データ!$A:$A,[3]【2026年03月度_全社】RFM客層一覧表データ!E:E,"",0)</f>
        <v/>
      </c>
      <c r="I3953" s="183" t="str">
        <f>_xlfn.XLOOKUP($A3953,[3]【2026年03月度_全社】RFM客層一覧表データ!$A:$A,[3]【2026年03月度_全社】RFM客層一覧表データ!F:F,"",0)</f>
        <v/>
      </c>
      <c r="J3953" s="183">
        <v>0</v>
      </c>
      <c r="K3953" s="183">
        <v>0</v>
      </c>
      <c r="L3953" s="183">
        <v>0</v>
      </c>
      <c r="M3953" s="183">
        <v>0</v>
      </c>
      <c r="N3953" s="183">
        <v>0</v>
      </c>
      <c r="O3953" s="183">
        <v>0</v>
      </c>
      <c r="P3953" s="183">
        <v>0</v>
      </c>
      <c r="Q3953" s="183">
        <v>0</v>
      </c>
      <c r="R3953" s="183">
        <v>0</v>
      </c>
      <c r="S3953" s="183">
        <v>0</v>
      </c>
      <c r="T3953" s="183">
        <v>0</v>
      </c>
      <c r="U3953" s="183">
        <v>0</v>
      </c>
      <c r="V3953" s="183">
        <v>1</v>
      </c>
      <c r="W3953" s="183">
        <v>0</v>
      </c>
      <c r="X3953" s="183">
        <v>0</v>
      </c>
      <c r="Y3953" s="183">
        <v>0</v>
      </c>
    </row>
    <row r="3954" spans="1:25" x14ac:dyDescent="0.2">
      <c r="A3954" s="184">
        <v>12757081</v>
      </c>
      <c r="B3954" s="183" t="str">
        <f>[1]店マスタ!B3953</f>
        <v>ユアーズ茨木店　茨木天満電器</v>
      </c>
      <c r="C3954" s="183">
        <v>2</v>
      </c>
      <c r="D3954" s="183">
        <v>2</v>
      </c>
      <c r="E3954" s="183">
        <f>_xlfn.XLOOKUP(A3954,[2]Sheet1!$R:$R,[2]Sheet1!$AB:$AB,"",0)</f>
        <v>2</v>
      </c>
      <c r="F3954" s="183">
        <f>_xlfn.XLOOKUP($A3954,[3]【2026年03月度_全社】RFM客層一覧表データ!$A:$A,[3]【2026年03月度_全社】RFM客層一覧表データ!C:C,"",0)</f>
        <v>446</v>
      </c>
      <c r="G3954" s="183">
        <f>_xlfn.XLOOKUP($A3954,[3]【2026年03月度_全社】RFM客層一覧表データ!$A:$A,[3]【2026年03月度_全社】RFM客層一覧表データ!D:D,"",0)</f>
        <v>176</v>
      </c>
      <c r="H3954" s="183">
        <f>_xlfn.XLOOKUP($A3954,[3]【2026年03月度_全社】RFM客層一覧表データ!$A:$A,[3]【2026年03月度_全社】RFM客層一覧表データ!E:E,"",0)</f>
        <v>157</v>
      </c>
      <c r="I3954" s="183">
        <f>_xlfn.XLOOKUP($A3954,[3]【2026年03月度_全社】RFM客層一覧表データ!$A:$A,[3]【2026年03月度_全社】RFM客層一覧表データ!F:F,"",0)</f>
        <v>36</v>
      </c>
      <c r="J3954" s="183">
        <v>463</v>
      </c>
      <c r="K3954" s="183">
        <v>188</v>
      </c>
      <c r="L3954" s="183">
        <v>153</v>
      </c>
      <c r="M3954" s="183">
        <v>45</v>
      </c>
      <c r="N3954" s="183">
        <v>464</v>
      </c>
      <c r="O3954" s="183">
        <v>176</v>
      </c>
      <c r="P3954" s="183">
        <v>156</v>
      </c>
      <c r="Q3954" s="183">
        <v>55</v>
      </c>
      <c r="R3954" s="183">
        <v>470</v>
      </c>
      <c r="S3954" s="183">
        <v>150</v>
      </c>
      <c r="T3954" s="183">
        <v>161</v>
      </c>
      <c r="U3954" s="183">
        <v>34</v>
      </c>
      <c r="V3954" s="183">
        <v>479</v>
      </c>
      <c r="W3954" s="183">
        <v>187</v>
      </c>
      <c r="X3954" s="183">
        <v>164</v>
      </c>
      <c r="Y3954" s="183">
        <v>54</v>
      </c>
    </row>
    <row r="3955" spans="1:25" x14ac:dyDescent="0.2">
      <c r="A3955" s="184">
        <v>12757099</v>
      </c>
      <c r="B3955" s="183" t="str">
        <f>[1]店マスタ!B3954</f>
        <v>岡本電化　茨木店</v>
      </c>
      <c r="C3955" s="183">
        <v>2.5</v>
      </c>
      <c r="D3955" s="183">
        <v>2.5</v>
      </c>
      <c r="E3955" s="183">
        <f>_xlfn.XLOOKUP(A3955,[2]Sheet1!$R:$R,[2]Sheet1!$AB:$AB,"",0)</f>
        <v>2.5</v>
      </c>
      <c r="F3955" s="183" t="str">
        <f>_xlfn.XLOOKUP($A3955,[3]【2026年03月度_全社】RFM客層一覧表データ!$A:$A,[3]【2026年03月度_全社】RFM客層一覧表データ!C:C,"",0)</f>
        <v/>
      </c>
      <c r="G3955" s="183" t="str">
        <f>_xlfn.XLOOKUP($A3955,[3]【2026年03月度_全社】RFM客層一覧表データ!$A:$A,[3]【2026年03月度_全社】RFM客層一覧表データ!D:D,"",0)</f>
        <v/>
      </c>
      <c r="H3955" s="183" t="str">
        <f>_xlfn.XLOOKUP($A3955,[3]【2026年03月度_全社】RFM客層一覧表データ!$A:$A,[3]【2026年03月度_全社】RFM客層一覧表データ!E:E,"",0)</f>
        <v/>
      </c>
      <c r="I3955" s="183" t="str">
        <f>_xlfn.XLOOKUP($A3955,[3]【2026年03月度_全社】RFM客層一覧表データ!$A:$A,[3]【2026年03月度_全社】RFM客層一覧表データ!F:F,"",0)</f>
        <v/>
      </c>
      <c r="J3955" s="183">
        <v>218</v>
      </c>
      <c r="K3955" s="183">
        <v>0</v>
      </c>
      <c r="L3955" s="183">
        <v>47</v>
      </c>
      <c r="M3955" s="183">
        <v>0</v>
      </c>
      <c r="N3955" s="183">
        <v>255</v>
      </c>
      <c r="O3955" s="183">
        <v>0</v>
      </c>
      <c r="P3955" s="183">
        <v>56</v>
      </c>
      <c r="Q3955" s="183">
        <v>0</v>
      </c>
      <c r="R3955" s="183">
        <v>0</v>
      </c>
      <c r="S3955" s="183">
        <v>0</v>
      </c>
      <c r="T3955" s="183">
        <v>0</v>
      </c>
      <c r="U3955" s="183">
        <v>0</v>
      </c>
      <c r="V3955" s="183">
        <v>264</v>
      </c>
      <c r="W3955" s="183">
        <v>136</v>
      </c>
      <c r="X3955" s="183">
        <v>53</v>
      </c>
      <c r="Y3955" s="183">
        <v>63</v>
      </c>
    </row>
    <row r="3956" spans="1:25" x14ac:dyDescent="0.2">
      <c r="A3956" s="184">
        <v>12757104</v>
      </c>
      <c r="B3956" s="183" t="str">
        <f>[1]店マスタ!B3955</f>
        <v>ひらみず</v>
      </c>
      <c r="C3956" s="183">
        <v>1.5</v>
      </c>
      <c r="D3956" s="183">
        <v>1.5</v>
      </c>
      <c r="E3956" s="183">
        <f>_xlfn.XLOOKUP(A3956,[2]Sheet1!$R:$R,[2]Sheet1!$AB:$AB,"",0)</f>
        <v>1.5</v>
      </c>
      <c r="F3956" s="183">
        <f>_xlfn.XLOOKUP($A3956,[3]【2026年03月度_全社】RFM客層一覧表データ!$A:$A,[3]【2026年03月度_全社】RFM客層一覧表データ!C:C,"",0)</f>
        <v>341</v>
      </c>
      <c r="G3956" s="183">
        <f>_xlfn.XLOOKUP($A3956,[3]【2026年03月度_全社】RFM客層一覧表データ!$A:$A,[3]【2026年03月度_全社】RFM客層一覧表データ!D:D,"",0)</f>
        <v>97</v>
      </c>
      <c r="H3956" s="183">
        <f>_xlfn.XLOOKUP($A3956,[3]【2026年03月度_全社】RFM客層一覧表データ!$A:$A,[3]【2026年03月度_全社】RFM客層一覧表データ!E:E,"",0)</f>
        <v>159</v>
      </c>
      <c r="I3956" s="183">
        <f>_xlfn.XLOOKUP($A3956,[3]【2026年03月度_全社】RFM客層一覧表データ!$A:$A,[3]【2026年03月度_全社】RFM客層一覧表データ!F:F,"",0)</f>
        <v>15</v>
      </c>
      <c r="J3956" s="183">
        <v>381</v>
      </c>
      <c r="K3956" s="183">
        <v>124</v>
      </c>
      <c r="L3956" s="183">
        <v>167</v>
      </c>
      <c r="M3956" s="183">
        <v>17</v>
      </c>
      <c r="N3956" s="183">
        <v>407</v>
      </c>
      <c r="O3956" s="183">
        <v>137</v>
      </c>
      <c r="P3956" s="183">
        <v>170</v>
      </c>
      <c r="Q3956" s="183">
        <v>32</v>
      </c>
      <c r="R3956" s="183">
        <v>424</v>
      </c>
      <c r="S3956" s="183">
        <v>144</v>
      </c>
      <c r="T3956" s="183">
        <v>179</v>
      </c>
      <c r="U3956" s="183">
        <v>26</v>
      </c>
      <c r="V3956" s="183">
        <v>451</v>
      </c>
      <c r="W3956" s="183">
        <v>147</v>
      </c>
      <c r="X3956" s="183">
        <v>195</v>
      </c>
      <c r="Y3956" s="183">
        <v>33</v>
      </c>
    </row>
    <row r="3957" spans="1:25" x14ac:dyDescent="0.2">
      <c r="A3957" s="184">
        <v>12757107</v>
      </c>
      <c r="B3957" s="183" t="str">
        <f>[1]店マスタ!B3956</f>
        <v>しもだ電器</v>
      </c>
      <c r="C3957" s="183">
        <v>1.5</v>
      </c>
      <c r="D3957" s="183">
        <v>1.5</v>
      </c>
      <c r="E3957" s="183">
        <f>_xlfn.XLOOKUP(A3957,[2]Sheet1!$R:$R,[2]Sheet1!$AB:$AB,"",0)</f>
        <v>1.5</v>
      </c>
      <c r="F3957" s="183" t="str">
        <f>_xlfn.XLOOKUP($A3957,[3]【2026年03月度_全社】RFM客層一覧表データ!$A:$A,[3]【2026年03月度_全社】RFM客層一覧表データ!C:C,"",0)</f>
        <v/>
      </c>
      <c r="G3957" s="183" t="str">
        <f>_xlfn.XLOOKUP($A3957,[3]【2026年03月度_全社】RFM客層一覧表データ!$A:$A,[3]【2026年03月度_全社】RFM客層一覧表データ!D:D,"",0)</f>
        <v/>
      </c>
      <c r="H3957" s="183" t="str">
        <f>_xlfn.XLOOKUP($A3957,[3]【2026年03月度_全社】RFM客層一覧表データ!$A:$A,[3]【2026年03月度_全社】RFM客層一覧表データ!E:E,"",0)</f>
        <v/>
      </c>
      <c r="I3957" s="183" t="str">
        <f>_xlfn.XLOOKUP($A3957,[3]【2026年03月度_全社】RFM客層一覧表データ!$A:$A,[3]【2026年03月度_全社】RFM客層一覧表データ!F:F,"",0)</f>
        <v/>
      </c>
      <c r="J3957" s="183">
        <v>0</v>
      </c>
      <c r="K3957" s="183">
        <v>0</v>
      </c>
      <c r="L3957" s="183">
        <v>0</v>
      </c>
      <c r="M3957" s="183">
        <v>0</v>
      </c>
      <c r="N3957" s="183">
        <v>0</v>
      </c>
      <c r="O3957" s="183">
        <v>0</v>
      </c>
      <c r="P3957" s="183">
        <v>0</v>
      </c>
      <c r="Q3957" s="183">
        <v>0</v>
      </c>
      <c r="R3957" s="183">
        <v>0</v>
      </c>
      <c r="S3957" s="183">
        <v>0</v>
      </c>
      <c r="T3957" s="183">
        <v>0</v>
      </c>
      <c r="U3957" s="183">
        <v>0</v>
      </c>
      <c r="V3957" s="183">
        <v>0</v>
      </c>
      <c r="W3957" s="183">
        <v>0</v>
      </c>
      <c r="X3957" s="183">
        <v>0</v>
      </c>
      <c r="Y3957" s="183">
        <v>0</v>
      </c>
    </row>
    <row r="3958" spans="1:25" x14ac:dyDescent="0.2">
      <c r="A3958" s="184">
        <v>12758009</v>
      </c>
      <c r="B3958" s="183" t="str">
        <f>[1]店マスタ!B3957</f>
        <v>有限会社　坂中電器商会</v>
      </c>
      <c r="C3958" s="183">
        <v>2.5</v>
      </c>
      <c r="D3958" s="183">
        <v>2.5</v>
      </c>
      <c r="E3958" s="183">
        <f>_xlfn.XLOOKUP(A3958,[2]Sheet1!$R:$R,[2]Sheet1!$AB:$AB,"",0)</f>
        <v>2.5</v>
      </c>
      <c r="F3958" s="183" t="str">
        <f>_xlfn.XLOOKUP($A3958,[3]【2026年03月度_全社】RFM客層一覧表データ!$A:$A,[3]【2026年03月度_全社】RFM客層一覧表データ!C:C,"",0)</f>
        <v/>
      </c>
      <c r="G3958" s="183" t="str">
        <f>_xlfn.XLOOKUP($A3958,[3]【2026年03月度_全社】RFM客層一覧表データ!$A:$A,[3]【2026年03月度_全社】RFM客層一覧表データ!D:D,"",0)</f>
        <v/>
      </c>
      <c r="H3958" s="183" t="str">
        <f>_xlfn.XLOOKUP($A3958,[3]【2026年03月度_全社】RFM客層一覧表データ!$A:$A,[3]【2026年03月度_全社】RFM客層一覧表データ!E:E,"",0)</f>
        <v/>
      </c>
      <c r="I3958" s="183" t="str">
        <f>_xlfn.XLOOKUP($A3958,[3]【2026年03月度_全社】RFM客層一覧表データ!$A:$A,[3]【2026年03月度_全社】RFM客層一覧表データ!F:F,"",0)</f>
        <v/>
      </c>
      <c r="J3958" s="183">
        <v>0</v>
      </c>
      <c r="K3958" s="183">
        <v>0</v>
      </c>
      <c r="L3958" s="183">
        <v>0</v>
      </c>
      <c r="M3958" s="183">
        <v>0</v>
      </c>
      <c r="N3958" s="183">
        <v>0</v>
      </c>
      <c r="O3958" s="183">
        <v>0</v>
      </c>
      <c r="P3958" s="183">
        <v>0</v>
      </c>
      <c r="Q3958" s="183">
        <v>0</v>
      </c>
      <c r="R3958" s="183">
        <v>0</v>
      </c>
      <c r="S3958" s="183">
        <v>0</v>
      </c>
      <c r="T3958" s="183">
        <v>0</v>
      </c>
      <c r="U3958" s="183">
        <v>0</v>
      </c>
      <c r="V3958" s="183">
        <v>0</v>
      </c>
      <c r="W3958" s="183">
        <v>0</v>
      </c>
      <c r="X3958" s="183">
        <v>0</v>
      </c>
      <c r="Y3958" s="183">
        <v>0</v>
      </c>
    </row>
    <row r="3959" spans="1:25" x14ac:dyDescent="0.2">
      <c r="A3959" s="184">
        <v>12758014</v>
      </c>
      <c r="B3959" s="183" t="str">
        <f>[1]店マスタ!B3958</f>
        <v>有限会社　タニムラ電化</v>
      </c>
      <c r="C3959" s="183">
        <v>2.5</v>
      </c>
      <c r="D3959" s="183">
        <v>2</v>
      </c>
      <c r="E3959" s="183">
        <f>_xlfn.XLOOKUP(A3959,[2]Sheet1!$R:$R,[2]Sheet1!$AB:$AB,"",0)</f>
        <v>2</v>
      </c>
      <c r="F3959" s="183" t="str">
        <f>_xlfn.XLOOKUP($A3959,[3]【2026年03月度_全社】RFM客層一覧表データ!$A:$A,[3]【2026年03月度_全社】RFM客層一覧表データ!C:C,"",0)</f>
        <v/>
      </c>
      <c r="G3959" s="183" t="str">
        <f>_xlfn.XLOOKUP($A3959,[3]【2026年03月度_全社】RFM客層一覧表データ!$A:$A,[3]【2026年03月度_全社】RFM客層一覧表データ!D:D,"",0)</f>
        <v/>
      </c>
      <c r="H3959" s="183" t="str">
        <f>_xlfn.XLOOKUP($A3959,[3]【2026年03月度_全社】RFM客層一覧表データ!$A:$A,[3]【2026年03月度_全社】RFM客層一覧表データ!E:E,"",0)</f>
        <v/>
      </c>
      <c r="I3959" s="183" t="str">
        <f>_xlfn.XLOOKUP($A3959,[3]【2026年03月度_全社】RFM客層一覧表データ!$A:$A,[3]【2026年03月度_全社】RFM客層一覧表データ!F:F,"",0)</f>
        <v/>
      </c>
      <c r="J3959" s="183">
        <v>0</v>
      </c>
      <c r="K3959" s="183">
        <v>0</v>
      </c>
      <c r="L3959" s="183">
        <v>0</v>
      </c>
      <c r="M3959" s="183">
        <v>0</v>
      </c>
      <c r="N3959" s="183">
        <v>0</v>
      </c>
      <c r="O3959" s="183">
        <v>0</v>
      </c>
      <c r="P3959" s="183">
        <v>0</v>
      </c>
      <c r="Q3959" s="183">
        <v>0</v>
      </c>
      <c r="R3959" s="183">
        <v>0</v>
      </c>
      <c r="S3959" s="183">
        <v>0</v>
      </c>
      <c r="T3959" s="183">
        <v>0</v>
      </c>
      <c r="U3959" s="183">
        <v>0</v>
      </c>
      <c r="V3959" s="183">
        <v>0</v>
      </c>
      <c r="W3959" s="183">
        <v>0</v>
      </c>
      <c r="X3959" s="183">
        <v>0</v>
      </c>
      <c r="Y3959" s="183">
        <v>0</v>
      </c>
    </row>
    <row r="3960" spans="1:25" x14ac:dyDescent="0.2">
      <c r="A3960" s="184">
        <v>12758020</v>
      </c>
      <c r="B3960" s="183" t="str">
        <f>[1]店マスタ!B3959</f>
        <v>山口百貨店　電気部</v>
      </c>
      <c r="C3960" s="183">
        <v>5.5</v>
      </c>
      <c r="D3960" s="183">
        <v>5.5</v>
      </c>
      <c r="E3960" s="183">
        <f>_xlfn.XLOOKUP(A3960,[2]Sheet1!$R:$R,[2]Sheet1!$AB:$AB,"",0)</f>
        <v>4</v>
      </c>
      <c r="F3960" s="183">
        <f>_xlfn.XLOOKUP($A3960,[3]【2026年03月度_全社】RFM客層一覧表データ!$A:$A,[3]【2026年03月度_全社】RFM客層一覧表データ!C:C,"",0)</f>
        <v>703</v>
      </c>
      <c r="G3960" s="183">
        <f>_xlfn.XLOOKUP($A3960,[3]【2026年03月度_全社】RFM客層一覧表データ!$A:$A,[3]【2026年03月度_全社】RFM客層一覧表データ!D:D,"",0)</f>
        <v>339</v>
      </c>
      <c r="H3960" s="183">
        <f>_xlfn.XLOOKUP($A3960,[3]【2026年03月度_全社】RFM客層一覧表データ!$A:$A,[3]【2026年03月度_全社】RFM客層一覧表データ!E:E,"",0)</f>
        <v>379</v>
      </c>
      <c r="I3960" s="183">
        <f>_xlfn.XLOOKUP($A3960,[3]【2026年03月度_全社】RFM客層一覧表データ!$A:$A,[3]【2026年03月度_全社】RFM客層一覧表データ!F:F,"",0)</f>
        <v>80</v>
      </c>
      <c r="J3960" s="183">
        <v>658</v>
      </c>
      <c r="K3960" s="183">
        <v>320</v>
      </c>
      <c r="L3960" s="183">
        <v>391</v>
      </c>
      <c r="M3960" s="183">
        <v>57</v>
      </c>
      <c r="N3960" s="183">
        <v>627</v>
      </c>
      <c r="O3960" s="183">
        <v>300</v>
      </c>
      <c r="P3960" s="183">
        <v>408</v>
      </c>
      <c r="Q3960" s="183">
        <v>31</v>
      </c>
      <c r="R3960" s="183">
        <v>635</v>
      </c>
      <c r="S3960" s="183">
        <v>283</v>
      </c>
      <c r="T3960" s="183">
        <v>414</v>
      </c>
      <c r="U3960" s="183">
        <v>22</v>
      </c>
      <c r="V3960" s="183">
        <v>680</v>
      </c>
      <c r="W3960" s="183">
        <v>299</v>
      </c>
      <c r="X3960" s="183">
        <v>439</v>
      </c>
      <c r="Y3960" s="183">
        <v>16</v>
      </c>
    </row>
    <row r="3961" spans="1:25" x14ac:dyDescent="0.2">
      <c r="A3961" s="184">
        <v>12758021</v>
      </c>
      <c r="B3961" s="183" t="str">
        <f>[1]店マスタ!B3960</f>
        <v>有限会社　パナライフハシヤマ</v>
      </c>
      <c r="C3961" s="183">
        <v>2.5</v>
      </c>
      <c r="D3961" s="183">
        <v>3.5</v>
      </c>
      <c r="E3961" s="183">
        <f>_xlfn.XLOOKUP(A3961,[2]Sheet1!$R:$R,[2]Sheet1!$AB:$AB,"",0)</f>
        <v>4</v>
      </c>
      <c r="F3961" s="183">
        <f>_xlfn.XLOOKUP($A3961,[3]【2026年03月度_全社】RFM客層一覧表データ!$A:$A,[3]【2026年03月度_全社】RFM客層一覧表データ!C:C,"",0)</f>
        <v>431</v>
      </c>
      <c r="G3961" s="183">
        <f>_xlfn.XLOOKUP($A3961,[3]【2026年03月度_全社】RFM客層一覧表データ!$A:$A,[3]【2026年03月度_全社】RFM客層一覧表データ!D:D,"",0)</f>
        <v>177</v>
      </c>
      <c r="H3961" s="183">
        <f>_xlfn.XLOOKUP($A3961,[3]【2026年03月度_全社】RFM客層一覧表データ!$A:$A,[3]【2026年03月度_全社】RFM客層一覧表データ!E:E,"",0)</f>
        <v>169</v>
      </c>
      <c r="I3961" s="183">
        <f>_xlfn.XLOOKUP($A3961,[3]【2026年03月度_全社】RFM客層一覧表データ!$A:$A,[3]【2026年03月度_全社】RFM客層一覧表データ!F:F,"",0)</f>
        <v>40</v>
      </c>
      <c r="J3961" s="183">
        <v>437</v>
      </c>
      <c r="K3961" s="183">
        <v>137</v>
      </c>
      <c r="L3961" s="183">
        <v>161</v>
      </c>
      <c r="M3961" s="183">
        <v>21</v>
      </c>
      <c r="N3961" s="183">
        <v>478</v>
      </c>
      <c r="O3961" s="183">
        <v>170</v>
      </c>
      <c r="P3961" s="183">
        <v>167</v>
      </c>
      <c r="Q3961" s="183">
        <v>29</v>
      </c>
      <c r="R3961" s="183">
        <v>503</v>
      </c>
      <c r="S3961" s="183">
        <v>179</v>
      </c>
      <c r="T3961" s="183">
        <v>178</v>
      </c>
      <c r="U3961" s="183">
        <v>37</v>
      </c>
      <c r="V3961" s="183">
        <v>530</v>
      </c>
      <c r="W3961" s="183">
        <v>185</v>
      </c>
      <c r="X3961" s="183">
        <v>190</v>
      </c>
      <c r="Y3961" s="183">
        <v>47</v>
      </c>
    </row>
    <row r="3962" spans="1:25" x14ac:dyDescent="0.2">
      <c r="A3962" s="184">
        <v>12758022</v>
      </c>
      <c r="B3962" s="183" t="str">
        <f>[1]店マスタ!B3961</f>
        <v>有限会社　寺下電器</v>
      </c>
      <c r="C3962" s="183">
        <v>3</v>
      </c>
      <c r="D3962" s="183">
        <v>3</v>
      </c>
      <c r="E3962" s="183">
        <f>_xlfn.XLOOKUP(A3962,[2]Sheet1!$R:$R,[2]Sheet1!$AB:$AB,"",0)</f>
        <v>3.5</v>
      </c>
      <c r="F3962" s="183">
        <f>_xlfn.XLOOKUP($A3962,[3]【2026年03月度_全社】RFM客層一覧表データ!$A:$A,[3]【2026年03月度_全社】RFM客層一覧表データ!C:C,"",0)</f>
        <v>1221</v>
      </c>
      <c r="G3962" s="183">
        <f>_xlfn.XLOOKUP($A3962,[3]【2026年03月度_全社】RFM客層一覧表データ!$A:$A,[3]【2026年03月度_全社】RFM客層一覧表データ!D:D,"",0)</f>
        <v>537</v>
      </c>
      <c r="H3962" s="183">
        <f>_xlfn.XLOOKUP($A3962,[3]【2026年03月度_全社】RFM客層一覧表データ!$A:$A,[3]【2026年03月度_全社】RFM客層一覧表データ!E:E,"",0)</f>
        <v>581</v>
      </c>
      <c r="I3962" s="183">
        <f>_xlfn.XLOOKUP($A3962,[3]【2026年03月度_全社】RFM客層一覧表データ!$A:$A,[3]【2026年03月度_全社】RFM客層一覧表データ!F:F,"",0)</f>
        <v>74</v>
      </c>
      <c r="J3962" s="183">
        <v>1257</v>
      </c>
      <c r="K3962" s="183">
        <v>521</v>
      </c>
      <c r="L3962" s="183">
        <v>591</v>
      </c>
      <c r="M3962" s="183">
        <v>68</v>
      </c>
      <c r="N3962" s="183">
        <v>1305</v>
      </c>
      <c r="O3962" s="183">
        <v>596</v>
      </c>
      <c r="P3962" s="183">
        <v>615</v>
      </c>
      <c r="Q3962" s="183">
        <v>74</v>
      </c>
      <c r="R3962" s="183">
        <v>1325</v>
      </c>
      <c r="S3962" s="183">
        <v>602</v>
      </c>
      <c r="T3962" s="183">
        <v>620</v>
      </c>
      <c r="U3962" s="183">
        <v>96</v>
      </c>
      <c r="V3962" s="183">
        <v>1331</v>
      </c>
      <c r="W3962" s="183">
        <v>622</v>
      </c>
      <c r="X3962" s="183">
        <v>626</v>
      </c>
      <c r="Y3962" s="183">
        <v>108</v>
      </c>
    </row>
    <row r="3963" spans="1:25" x14ac:dyDescent="0.2">
      <c r="A3963" s="184">
        <v>12758052</v>
      </c>
      <c r="B3963" s="183" t="str">
        <f>[1]店マスタ!B3962</f>
        <v>有限会社　ハシヤマデンキ</v>
      </c>
      <c r="C3963" s="183">
        <v>3.5</v>
      </c>
      <c r="D3963" s="183">
        <v>3</v>
      </c>
      <c r="E3963" s="183">
        <f>_xlfn.XLOOKUP(A3963,[2]Sheet1!$R:$R,[2]Sheet1!$AB:$AB,"",0)</f>
        <v>3</v>
      </c>
      <c r="F3963" s="183">
        <f>_xlfn.XLOOKUP($A3963,[3]【2026年03月度_全社】RFM客層一覧表データ!$A:$A,[3]【2026年03月度_全社】RFM客層一覧表データ!C:C,"",0)</f>
        <v>743</v>
      </c>
      <c r="G3963" s="183">
        <f>_xlfn.XLOOKUP($A3963,[3]【2026年03月度_全社】RFM客層一覧表データ!$A:$A,[3]【2026年03月度_全社】RFM客層一覧表データ!D:D,"",0)</f>
        <v>284</v>
      </c>
      <c r="H3963" s="183">
        <f>_xlfn.XLOOKUP($A3963,[3]【2026年03月度_全社】RFM客層一覧表データ!$A:$A,[3]【2026年03月度_全社】RFM客層一覧表データ!E:E,"",0)</f>
        <v>289</v>
      </c>
      <c r="I3963" s="183">
        <f>_xlfn.XLOOKUP($A3963,[3]【2026年03月度_全社】RFM客層一覧表データ!$A:$A,[3]【2026年03月度_全社】RFM客層一覧表データ!F:F,"",0)</f>
        <v>69</v>
      </c>
      <c r="J3963" s="183">
        <v>742</v>
      </c>
      <c r="K3963" s="183">
        <v>298</v>
      </c>
      <c r="L3963" s="183">
        <v>291</v>
      </c>
      <c r="M3963" s="183">
        <v>68</v>
      </c>
      <c r="N3963" s="183">
        <v>735</v>
      </c>
      <c r="O3963" s="183">
        <v>319</v>
      </c>
      <c r="P3963" s="183">
        <v>301</v>
      </c>
      <c r="Q3963" s="183">
        <v>82</v>
      </c>
      <c r="R3963" s="183">
        <v>704</v>
      </c>
      <c r="S3963" s="183">
        <v>295</v>
      </c>
      <c r="T3963" s="183">
        <v>310</v>
      </c>
      <c r="U3963" s="183">
        <v>59</v>
      </c>
      <c r="V3963" s="183">
        <v>677</v>
      </c>
      <c r="W3963" s="183">
        <v>308</v>
      </c>
      <c r="X3963" s="183">
        <v>321</v>
      </c>
      <c r="Y3963" s="183">
        <v>70</v>
      </c>
    </row>
    <row r="3964" spans="1:25" x14ac:dyDescent="0.2">
      <c r="A3964" s="184">
        <v>12758094</v>
      </c>
      <c r="B3964" s="183" t="str">
        <f>[1]店マスタ!B3963</f>
        <v>豊栄電器商会</v>
      </c>
      <c r="C3964" s="183">
        <v>2.5</v>
      </c>
      <c r="D3964" s="183">
        <v>2.5</v>
      </c>
      <c r="E3964" s="183">
        <f>_xlfn.XLOOKUP(A3964,[2]Sheet1!$R:$R,[2]Sheet1!$AB:$AB,"",0)</f>
        <v>3</v>
      </c>
      <c r="F3964" s="183">
        <f>_xlfn.XLOOKUP($A3964,[3]【2026年03月度_全社】RFM客層一覧表データ!$A:$A,[3]【2026年03月度_全社】RFM客層一覧表データ!C:C,"",0)</f>
        <v>433</v>
      </c>
      <c r="G3964" s="183">
        <f>_xlfn.XLOOKUP($A3964,[3]【2026年03月度_全社】RFM客層一覧表データ!$A:$A,[3]【2026年03月度_全社】RFM客層一覧表データ!D:D,"",0)</f>
        <v>173</v>
      </c>
      <c r="H3964" s="183">
        <f>_xlfn.XLOOKUP($A3964,[3]【2026年03月度_全社】RFM客層一覧表データ!$A:$A,[3]【2026年03月度_全社】RFM客層一覧表データ!E:E,"",0)</f>
        <v>206</v>
      </c>
      <c r="I3964" s="183">
        <f>_xlfn.XLOOKUP($A3964,[3]【2026年03月度_全社】RFM客層一覧表データ!$A:$A,[3]【2026年03月度_全社】RFM客層一覧表データ!F:F,"",0)</f>
        <v>21</v>
      </c>
      <c r="J3964" s="183">
        <v>478</v>
      </c>
      <c r="K3964" s="183">
        <v>206</v>
      </c>
      <c r="L3964" s="183">
        <v>208</v>
      </c>
      <c r="M3964" s="183">
        <v>28</v>
      </c>
      <c r="N3964" s="183">
        <v>511</v>
      </c>
      <c r="O3964" s="183">
        <v>198</v>
      </c>
      <c r="P3964" s="183">
        <v>218</v>
      </c>
      <c r="Q3964" s="183">
        <v>21</v>
      </c>
      <c r="R3964" s="183">
        <v>533</v>
      </c>
      <c r="S3964" s="183">
        <v>206</v>
      </c>
      <c r="T3964" s="183">
        <v>226</v>
      </c>
      <c r="U3964" s="183">
        <v>17</v>
      </c>
      <c r="V3964" s="183">
        <v>552</v>
      </c>
      <c r="W3964" s="183">
        <v>211</v>
      </c>
      <c r="X3964" s="183">
        <v>241</v>
      </c>
      <c r="Y3964" s="183">
        <v>30</v>
      </c>
    </row>
    <row r="3965" spans="1:25" x14ac:dyDescent="0.2">
      <c r="A3965" s="184">
        <v>12758096</v>
      </c>
      <c r="B3965" s="183" t="str">
        <f>[1]店マスタ!B3964</f>
        <v>有限会社　パナびーんずほしの</v>
      </c>
      <c r="C3965" s="183">
        <v>2</v>
      </c>
      <c r="D3965" s="183">
        <v>2</v>
      </c>
      <c r="E3965" s="183">
        <f>_xlfn.XLOOKUP(A3965,[2]Sheet1!$R:$R,[2]Sheet1!$AB:$AB,"",0)</f>
        <v>2.5</v>
      </c>
      <c r="F3965" s="183">
        <f>_xlfn.XLOOKUP($A3965,[3]【2026年03月度_全社】RFM客層一覧表データ!$A:$A,[3]【2026年03月度_全社】RFM客層一覧表データ!C:C,"",0)</f>
        <v>689</v>
      </c>
      <c r="G3965" s="183">
        <f>_xlfn.XLOOKUP($A3965,[3]【2026年03月度_全社】RFM客層一覧表データ!$A:$A,[3]【2026年03月度_全社】RFM客層一覧表データ!D:D,"",0)</f>
        <v>274</v>
      </c>
      <c r="H3965" s="183">
        <f>_xlfn.XLOOKUP($A3965,[3]【2026年03月度_全社】RFM客層一覧表データ!$A:$A,[3]【2026年03月度_全社】RFM客層一覧表データ!E:E,"",0)</f>
        <v>321</v>
      </c>
      <c r="I3965" s="183">
        <f>_xlfn.XLOOKUP($A3965,[3]【2026年03月度_全社】RFM客層一覧表データ!$A:$A,[3]【2026年03月度_全社】RFM客層一覧表データ!F:F,"",0)</f>
        <v>54</v>
      </c>
      <c r="J3965" s="183">
        <v>679</v>
      </c>
      <c r="K3965" s="183">
        <v>289</v>
      </c>
      <c r="L3965" s="183">
        <v>323</v>
      </c>
      <c r="M3965" s="183">
        <v>51</v>
      </c>
      <c r="N3965" s="183">
        <v>681</v>
      </c>
      <c r="O3965" s="183">
        <v>285</v>
      </c>
      <c r="P3965" s="183">
        <v>317</v>
      </c>
      <c r="Q3965" s="183">
        <v>48</v>
      </c>
      <c r="R3965" s="183">
        <v>709</v>
      </c>
      <c r="S3965" s="183">
        <v>297</v>
      </c>
      <c r="T3965" s="183">
        <v>328</v>
      </c>
      <c r="U3965" s="183">
        <v>47</v>
      </c>
      <c r="V3965" s="183">
        <v>711</v>
      </c>
      <c r="W3965" s="183">
        <v>301</v>
      </c>
      <c r="X3965" s="183">
        <v>335</v>
      </c>
      <c r="Y3965" s="183">
        <v>54</v>
      </c>
    </row>
    <row r="3966" spans="1:25" x14ac:dyDescent="0.2">
      <c r="A3966" s="184">
        <v>12758100</v>
      </c>
      <c r="B3966" s="183" t="str">
        <f>[1]店マスタ!B3965</f>
        <v>タイガー電器　八尾店</v>
      </c>
      <c r="C3966" s="183">
        <v>2.5</v>
      </c>
      <c r="D3966" s="183">
        <v>2</v>
      </c>
      <c r="E3966" s="183">
        <f>_xlfn.XLOOKUP(A3966,[2]Sheet1!$R:$R,[2]Sheet1!$AB:$AB,"",0)</f>
        <v>2.5</v>
      </c>
      <c r="F3966" s="183">
        <f>_xlfn.XLOOKUP($A3966,[3]【2026年03月度_全社】RFM客層一覧表データ!$A:$A,[3]【2026年03月度_全社】RFM客層一覧表データ!C:C,"",0)</f>
        <v>355</v>
      </c>
      <c r="G3966" s="183">
        <f>_xlfn.XLOOKUP($A3966,[3]【2026年03月度_全社】RFM客層一覧表データ!$A:$A,[3]【2026年03月度_全社】RFM客層一覧表データ!D:D,"",0)</f>
        <v>176</v>
      </c>
      <c r="H3966" s="183">
        <f>_xlfn.XLOOKUP($A3966,[3]【2026年03月度_全社】RFM客層一覧表データ!$A:$A,[3]【2026年03月度_全社】RFM客層一覧表データ!E:E,"",0)</f>
        <v>251</v>
      </c>
      <c r="I3966" s="183">
        <f>_xlfn.XLOOKUP($A3966,[3]【2026年03月度_全社】RFM客層一覧表データ!$A:$A,[3]【2026年03月度_全社】RFM客層一覧表データ!F:F,"",0)</f>
        <v>6</v>
      </c>
      <c r="J3966" s="183">
        <v>376</v>
      </c>
      <c r="K3966" s="183">
        <v>193</v>
      </c>
      <c r="L3966" s="183">
        <v>259</v>
      </c>
      <c r="M3966" s="183">
        <v>11</v>
      </c>
      <c r="N3966" s="183">
        <v>428</v>
      </c>
      <c r="O3966" s="183">
        <v>220</v>
      </c>
      <c r="P3966" s="183">
        <v>285</v>
      </c>
      <c r="Q3966" s="183">
        <v>10</v>
      </c>
      <c r="R3966" s="183">
        <v>440</v>
      </c>
      <c r="S3966" s="183">
        <v>217</v>
      </c>
      <c r="T3966" s="183">
        <v>284</v>
      </c>
      <c r="U3966" s="183">
        <v>14</v>
      </c>
      <c r="V3966" s="183">
        <v>459</v>
      </c>
      <c r="W3966" s="183">
        <v>233</v>
      </c>
      <c r="X3966" s="183">
        <v>288</v>
      </c>
      <c r="Y3966" s="183">
        <v>10</v>
      </c>
    </row>
    <row r="3967" spans="1:25" x14ac:dyDescent="0.2">
      <c r="A3967" s="184">
        <v>12758102</v>
      </c>
      <c r="B3967" s="183" t="str">
        <f>[1]店マスタ!B3966</f>
        <v>株式会社　井村電気</v>
      </c>
      <c r="C3967" s="183">
        <v>7.5</v>
      </c>
      <c r="D3967" s="183">
        <v>6</v>
      </c>
      <c r="E3967" s="183">
        <f>_xlfn.XLOOKUP(A3967,[2]Sheet1!$R:$R,[2]Sheet1!$AB:$AB,"",0)</f>
        <v>6</v>
      </c>
      <c r="F3967" s="183">
        <f>_xlfn.XLOOKUP($A3967,[3]【2026年03月度_全社】RFM客層一覧表データ!$A:$A,[3]【2026年03月度_全社】RFM客層一覧表データ!C:C,"",0)</f>
        <v>2287</v>
      </c>
      <c r="G3967" s="183">
        <f>_xlfn.XLOOKUP($A3967,[3]【2026年03月度_全社】RFM客層一覧表データ!$A:$A,[3]【2026年03月度_全社】RFM客層一覧表データ!D:D,"",0)</f>
        <v>781</v>
      </c>
      <c r="H3967" s="183">
        <f>_xlfn.XLOOKUP($A3967,[3]【2026年03月度_全社】RFM客層一覧表データ!$A:$A,[3]【2026年03月度_全社】RFM客層一覧表データ!E:E,"",0)</f>
        <v>992</v>
      </c>
      <c r="I3967" s="183">
        <f>_xlfn.XLOOKUP($A3967,[3]【2026年03月度_全社】RFM客層一覧表データ!$A:$A,[3]【2026年03月度_全社】RFM客層一覧表データ!F:F,"",0)</f>
        <v>101</v>
      </c>
      <c r="J3967" s="183">
        <v>2302</v>
      </c>
      <c r="K3967" s="183">
        <v>858</v>
      </c>
      <c r="L3967" s="183">
        <v>1056</v>
      </c>
      <c r="M3967" s="183">
        <v>115</v>
      </c>
      <c r="N3967" s="183">
        <v>2439</v>
      </c>
      <c r="O3967" s="183">
        <v>923</v>
      </c>
      <c r="P3967" s="183">
        <v>1124</v>
      </c>
      <c r="Q3967" s="183">
        <v>115</v>
      </c>
      <c r="R3967" s="183">
        <v>2585</v>
      </c>
      <c r="S3967" s="183">
        <v>959</v>
      </c>
      <c r="T3967" s="183">
        <v>1196</v>
      </c>
      <c r="U3967" s="183">
        <v>129</v>
      </c>
      <c r="V3967" s="183">
        <v>2688</v>
      </c>
      <c r="W3967" s="183">
        <v>987</v>
      </c>
      <c r="X3967" s="183">
        <v>1225</v>
      </c>
      <c r="Y3967" s="183">
        <v>166</v>
      </c>
    </row>
    <row r="3968" spans="1:25" x14ac:dyDescent="0.2">
      <c r="A3968" s="184">
        <v>12758118</v>
      </c>
      <c r="B3968" s="183" t="str">
        <f>[1]店マスタ!B3967</f>
        <v>ウダデンキ</v>
      </c>
      <c r="C3968" s="183">
        <v>2.5</v>
      </c>
      <c r="D3968" s="183">
        <v>1.5</v>
      </c>
      <c r="E3968" s="183">
        <f>_xlfn.XLOOKUP(A3968,[2]Sheet1!$R:$R,[2]Sheet1!$AB:$AB,"",0)</f>
        <v>1.5</v>
      </c>
      <c r="F3968" s="183">
        <f>_xlfn.XLOOKUP($A3968,[3]【2026年03月度_全社】RFM客層一覧表データ!$A:$A,[3]【2026年03月度_全社】RFM客層一覧表データ!C:C,"",0)</f>
        <v>252</v>
      </c>
      <c r="G3968" s="183">
        <f>_xlfn.XLOOKUP($A3968,[3]【2026年03月度_全社】RFM客層一覧表データ!$A:$A,[3]【2026年03月度_全社】RFM客層一覧表データ!D:D,"",0)</f>
        <v>68</v>
      </c>
      <c r="H3968" s="183">
        <f>_xlfn.XLOOKUP($A3968,[3]【2026年03月度_全社】RFM客層一覧表データ!$A:$A,[3]【2026年03月度_全社】RFM客層一覧表データ!E:E,"",0)</f>
        <v>108</v>
      </c>
      <c r="I3968" s="183">
        <f>_xlfn.XLOOKUP($A3968,[3]【2026年03月度_全社】RFM客層一覧表データ!$A:$A,[3]【2026年03月度_全社】RFM客層一覧表データ!F:F,"",0)</f>
        <v>13</v>
      </c>
      <c r="J3968" s="183">
        <v>243</v>
      </c>
      <c r="K3968" s="183">
        <v>97</v>
      </c>
      <c r="L3968" s="183">
        <v>125</v>
      </c>
      <c r="M3968" s="183">
        <v>28</v>
      </c>
      <c r="N3968" s="183">
        <v>210</v>
      </c>
      <c r="O3968" s="183">
        <v>21</v>
      </c>
      <c r="P3968" s="183">
        <v>118</v>
      </c>
      <c r="Q3968" s="183">
        <v>0</v>
      </c>
      <c r="R3968" s="183">
        <v>234</v>
      </c>
      <c r="S3968" s="183">
        <v>92</v>
      </c>
      <c r="T3968" s="183">
        <v>124</v>
      </c>
      <c r="U3968" s="183">
        <v>21</v>
      </c>
      <c r="V3968" s="183">
        <v>233</v>
      </c>
      <c r="W3968" s="183">
        <v>90</v>
      </c>
      <c r="X3968" s="183">
        <v>131</v>
      </c>
      <c r="Y3968" s="183">
        <v>14</v>
      </c>
    </row>
    <row r="3969" spans="1:25" x14ac:dyDescent="0.2">
      <c r="A3969" s="184">
        <v>12758130</v>
      </c>
      <c r="B3969" s="183" t="str">
        <f>[1]店マスタ!B3968</f>
        <v>こうわでんか</v>
      </c>
      <c r="C3969" s="183">
        <v>2</v>
      </c>
      <c r="D3969" s="183">
        <v>2</v>
      </c>
      <c r="E3969" s="183" t="str">
        <f>_xlfn.XLOOKUP(A3969,[2]Sheet1!$R:$R,[2]Sheet1!$AB:$AB,"",0)</f>
        <v/>
      </c>
      <c r="F3969" s="183" t="str">
        <f>_xlfn.XLOOKUP($A3969,[3]【2026年03月度_全社】RFM客層一覧表データ!$A:$A,[3]【2026年03月度_全社】RFM客層一覧表データ!C:C,"",0)</f>
        <v/>
      </c>
      <c r="G3969" s="183" t="str">
        <f>_xlfn.XLOOKUP($A3969,[3]【2026年03月度_全社】RFM客層一覧表データ!$A:$A,[3]【2026年03月度_全社】RFM客層一覧表データ!D:D,"",0)</f>
        <v/>
      </c>
      <c r="H3969" s="183" t="str">
        <f>_xlfn.XLOOKUP($A3969,[3]【2026年03月度_全社】RFM客層一覧表データ!$A:$A,[3]【2026年03月度_全社】RFM客層一覧表データ!E:E,"",0)</f>
        <v/>
      </c>
      <c r="I3969" s="183" t="str">
        <f>_xlfn.XLOOKUP($A3969,[3]【2026年03月度_全社】RFM客層一覧表データ!$A:$A,[3]【2026年03月度_全社】RFM客層一覧表データ!F:F,"",0)</f>
        <v/>
      </c>
      <c r="J3969" s="183">
        <v>0</v>
      </c>
      <c r="K3969" s="183">
        <v>0</v>
      </c>
      <c r="L3969" s="183">
        <v>0</v>
      </c>
      <c r="M3969" s="183">
        <v>0</v>
      </c>
      <c r="N3969" s="183">
        <v>0</v>
      </c>
      <c r="O3969" s="183">
        <v>0</v>
      </c>
      <c r="P3969" s="183">
        <v>0</v>
      </c>
      <c r="Q3969" s="183">
        <v>0</v>
      </c>
      <c r="R3969" s="183">
        <v>0</v>
      </c>
      <c r="S3969" s="183">
        <v>0</v>
      </c>
      <c r="T3969" s="183">
        <v>0</v>
      </c>
      <c r="U3969" s="183">
        <v>0</v>
      </c>
      <c r="V3969" s="183">
        <v>0</v>
      </c>
      <c r="W3969" s="183">
        <v>0</v>
      </c>
      <c r="X3969" s="183">
        <v>0</v>
      </c>
      <c r="Y3969" s="183">
        <v>0</v>
      </c>
    </row>
    <row r="3970" spans="1:25" x14ac:dyDescent="0.2">
      <c r="A3970" s="184">
        <v>12758143</v>
      </c>
      <c r="B3970" s="183" t="str">
        <f>[1]店マスタ!B3969</f>
        <v>中井電機商会　高安店</v>
      </c>
      <c r="C3970" s="183">
        <v>1.5</v>
      </c>
      <c r="D3970" s="183">
        <v>1.5</v>
      </c>
      <c r="E3970" s="183" t="str">
        <f>_xlfn.XLOOKUP(A3970,[2]Sheet1!$R:$R,[2]Sheet1!$AB:$AB,"",0)</f>
        <v/>
      </c>
      <c r="F3970" s="183" t="str">
        <f>_xlfn.XLOOKUP($A3970,[3]【2026年03月度_全社】RFM客層一覧表データ!$A:$A,[3]【2026年03月度_全社】RFM客層一覧表データ!C:C,"",0)</f>
        <v/>
      </c>
      <c r="G3970" s="183" t="str">
        <f>_xlfn.XLOOKUP($A3970,[3]【2026年03月度_全社】RFM客層一覧表データ!$A:$A,[3]【2026年03月度_全社】RFM客層一覧表データ!D:D,"",0)</f>
        <v/>
      </c>
      <c r="H3970" s="183" t="str">
        <f>_xlfn.XLOOKUP($A3970,[3]【2026年03月度_全社】RFM客層一覧表データ!$A:$A,[3]【2026年03月度_全社】RFM客層一覧表データ!E:E,"",0)</f>
        <v/>
      </c>
      <c r="I3970" s="183" t="str">
        <f>_xlfn.XLOOKUP($A3970,[3]【2026年03月度_全社】RFM客層一覧表データ!$A:$A,[3]【2026年03月度_全社】RFM客層一覧表データ!F:F,"",0)</f>
        <v/>
      </c>
      <c r="J3970" s="183">
        <v>0</v>
      </c>
      <c r="K3970" s="183">
        <v>0</v>
      </c>
      <c r="L3970" s="183">
        <v>0</v>
      </c>
      <c r="M3970" s="183">
        <v>0</v>
      </c>
      <c r="N3970" s="183">
        <v>0</v>
      </c>
      <c r="O3970" s="183">
        <v>0</v>
      </c>
      <c r="P3970" s="183">
        <v>0</v>
      </c>
      <c r="Q3970" s="183">
        <v>0</v>
      </c>
      <c r="R3970" s="183">
        <v>0</v>
      </c>
      <c r="S3970" s="183">
        <v>0</v>
      </c>
      <c r="T3970" s="183">
        <v>0</v>
      </c>
      <c r="U3970" s="183">
        <v>0</v>
      </c>
      <c r="V3970" s="183">
        <v>0</v>
      </c>
      <c r="W3970" s="183">
        <v>0</v>
      </c>
      <c r="X3970" s="183">
        <v>0</v>
      </c>
      <c r="Y3970" s="183">
        <v>0</v>
      </c>
    </row>
    <row r="3971" spans="1:25" x14ac:dyDescent="0.2">
      <c r="A3971" s="184">
        <v>12759001</v>
      </c>
      <c r="B3971" s="183" t="str">
        <f>[1]店マスタ!B3970</f>
        <v>ノザワ電器商会</v>
      </c>
      <c r="C3971" s="183">
        <v>3</v>
      </c>
      <c r="D3971" s="183">
        <v>3</v>
      </c>
      <c r="E3971" s="183">
        <f>_xlfn.XLOOKUP(A3971,[2]Sheet1!$R:$R,[2]Sheet1!$AB:$AB,"",0)</f>
        <v>3</v>
      </c>
      <c r="F3971" s="183">
        <f>_xlfn.XLOOKUP($A3971,[3]【2026年03月度_全社】RFM客層一覧表データ!$A:$A,[3]【2026年03月度_全社】RFM客層一覧表データ!C:C,"",0)</f>
        <v>470</v>
      </c>
      <c r="G3971" s="183">
        <f>_xlfn.XLOOKUP($A3971,[3]【2026年03月度_全社】RFM客層一覧表データ!$A:$A,[3]【2026年03月度_全社】RFM客層一覧表データ!D:D,"",0)</f>
        <v>253</v>
      </c>
      <c r="H3971" s="183">
        <f>_xlfn.XLOOKUP($A3971,[3]【2026年03月度_全社】RFM客層一覧表データ!$A:$A,[3]【2026年03月度_全社】RFM客層一覧表データ!E:E,"",0)</f>
        <v>231</v>
      </c>
      <c r="I3971" s="183">
        <f>_xlfn.XLOOKUP($A3971,[3]【2026年03月度_全社】RFM客層一覧表データ!$A:$A,[3]【2026年03月度_全社】RFM客層一覧表データ!F:F,"",0)</f>
        <v>62</v>
      </c>
      <c r="J3971" s="183">
        <v>439</v>
      </c>
      <c r="K3971" s="183">
        <v>208</v>
      </c>
      <c r="L3971" s="183">
        <v>216</v>
      </c>
      <c r="M3971" s="183">
        <v>45</v>
      </c>
      <c r="N3971" s="183">
        <v>418</v>
      </c>
      <c r="O3971" s="183">
        <v>212</v>
      </c>
      <c r="P3971" s="183">
        <v>202</v>
      </c>
      <c r="Q3971" s="183">
        <v>51</v>
      </c>
      <c r="R3971" s="183">
        <v>387</v>
      </c>
      <c r="S3971" s="183">
        <v>204</v>
      </c>
      <c r="T3971" s="183">
        <v>206</v>
      </c>
      <c r="U3971" s="183">
        <v>46</v>
      </c>
      <c r="V3971" s="183">
        <v>365</v>
      </c>
      <c r="W3971" s="183">
        <v>183</v>
      </c>
      <c r="X3971" s="183">
        <v>201</v>
      </c>
      <c r="Y3971" s="183">
        <v>50</v>
      </c>
    </row>
    <row r="3972" spans="1:25" x14ac:dyDescent="0.2">
      <c r="A3972" s="184">
        <v>12759010</v>
      </c>
      <c r="B3972" s="183" t="str">
        <f>[1]店マスタ!B3971</f>
        <v>有限会社　松下電化センター</v>
      </c>
      <c r="C3972" s="183">
        <v>9</v>
      </c>
      <c r="D3972" s="183">
        <v>7</v>
      </c>
      <c r="E3972" s="183">
        <f>_xlfn.XLOOKUP(A3972,[2]Sheet1!$R:$R,[2]Sheet1!$AB:$AB,"",0)</f>
        <v>7</v>
      </c>
      <c r="F3972" s="183">
        <f>_xlfn.XLOOKUP($A3972,[3]【2026年03月度_全社】RFM客層一覧表データ!$A:$A,[3]【2026年03月度_全社】RFM客層一覧表データ!C:C,"",0)</f>
        <v>2457</v>
      </c>
      <c r="G3972" s="183">
        <f>_xlfn.XLOOKUP($A3972,[3]【2026年03月度_全社】RFM客層一覧表データ!$A:$A,[3]【2026年03月度_全社】RFM客層一覧表データ!D:D,"",0)</f>
        <v>1169</v>
      </c>
      <c r="H3972" s="183">
        <f>_xlfn.XLOOKUP($A3972,[3]【2026年03月度_全社】RFM客層一覧表データ!$A:$A,[3]【2026年03月度_全社】RFM客層一覧表データ!E:E,"",0)</f>
        <v>1263</v>
      </c>
      <c r="I3972" s="183">
        <f>_xlfn.XLOOKUP($A3972,[3]【2026年03月度_全社】RFM客層一覧表データ!$A:$A,[3]【2026年03月度_全社】RFM客層一覧表データ!F:F,"",0)</f>
        <v>181</v>
      </c>
      <c r="J3972" s="183">
        <v>2427</v>
      </c>
      <c r="K3972" s="183">
        <v>1143</v>
      </c>
      <c r="L3972" s="183">
        <v>1263</v>
      </c>
      <c r="M3972" s="183">
        <v>151</v>
      </c>
      <c r="N3972" s="183">
        <v>2439</v>
      </c>
      <c r="O3972" s="183">
        <v>1086</v>
      </c>
      <c r="P3972" s="183">
        <v>1247</v>
      </c>
      <c r="Q3972" s="183">
        <v>160</v>
      </c>
      <c r="R3972" s="183">
        <v>2499</v>
      </c>
      <c r="S3972" s="183">
        <v>1150</v>
      </c>
      <c r="T3972" s="183">
        <v>1273</v>
      </c>
      <c r="U3972" s="183">
        <v>167</v>
      </c>
      <c r="V3972" s="183">
        <v>2502</v>
      </c>
      <c r="W3972" s="183">
        <v>1167</v>
      </c>
      <c r="X3972" s="183">
        <v>1278</v>
      </c>
      <c r="Y3972" s="183">
        <v>187</v>
      </c>
    </row>
    <row r="3973" spans="1:25" x14ac:dyDescent="0.2">
      <c r="A3973" s="184">
        <v>12759023</v>
      </c>
      <c r="B3973" s="183" t="str">
        <f>[1]店マスタ!B3972</f>
        <v>マルミヤでんき</v>
      </c>
      <c r="C3973" s="183">
        <v>2</v>
      </c>
      <c r="D3973" s="183">
        <v>1.5</v>
      </c>
      <c r="E3973" s="183">
        <f>_xlfn.XLOOKUP(A3973,[2]Sheet1!$R:$R,[2]Sheet1!$AB:$AB,"",0)</f>
        <v>1.5</v>
      </c>
      <c r="F3973" s="183">
        <f>_xlfn.XLOOKUP($A3973,[3]【2026年03月度_全社】RFM客層一覧表データ!$A:$A,[3]【2026年03月度_全社】RFM客層一覧表データ!C:C,"",0)</f>
        <v>256</v>
      </c>
      <c r="G3973" s="183">
        <f>_xlfn.XLOOKUP($A3973,[3]【2026年03月度_全社】RFM客層一覧表データ!$A:$A,[3]【2026年03月度_全社】RFM客層一覧表データ!D:D,"",0)</f>
        <v>75</v>
      </c>
      <c r="H3973" s="183">
        <f>_xlfn.XLOOKUP($A3973,[3]【2026年03月度_全社】RFM客層一覧表データ!$A:$A,[3]【2026年03月度_全社】RFM客層一覧表データ!E:E,"",0)</f>
        <v>162</v>
      </c>
      <c r="I3973" s="183">
        <f>_xlfn.XLOOKUP($A3973,[3]【2026年03月度_全社】RFM客層一覧表データ!$A:$A,[3]【2026年03月度_全社】RFM客層一覧表データ!F:F,"",0)</f>
        <v>7</v>
      </c>
      <c r="J3973" s="183">
        <v>270</v>
      </c>
      <c r="K3973" s="183">
        <v>55</v>
      </c>
      <c r="L3973" s="183">
        <v>172</v>
      </c>
      <c r="M3973" s="183">
        <v>4</v>
      </c>
      <c r="N3973" s="183">
        <v>299</v>
      </c>
      <c r="O3973" s="183">
        <v>96</v>
      </c>
      <c r="P3973" s="183">
        <v>182</v>
      </c>
      <c r="Q3973" s="183">
        <v>4</v>
      </c>
      <c r="R3973" s="183">
        <v>321</v>
      </c>
      <c r="S3973" s="183">
        <v>143</v>
      </c>
      <c r="T3973" s="183">
        <v>195</v>
      </c>
      <c r="U3973" s="183">
        <v>12</v>
      </c>
      <c r="V3973" s="183">
        <v>332</v>
      </c>
      <c r="W3973" s="183">
        <v>138</v>
      </c>
      <c r="X3973" s="183">
        <v>199</v>
      </c>
      <c r="Y3973" s="183">
        <v>11</v>
      </c>
    </row>
    <row r="3974" spans="1:25" x14ac:dyDescent="0.2">
      <c r="A3974" s="184">
        <v>12759029</v>
      </c>
      <c r="B3974" s="183" t="str">
        <f>[1]店マスタ!B3973</f>
        <v>坂本電気商会</v>
      </c>
      <c r="C3974" s="183">
        <v>1.5</v>
      </c>
      <c r="D3974" s="183">
        <v>1.5</v>
      </c>
      <c r="E3974" s="183">
        <f>_xlfn.XLOOKUP(A3974,[2]Sheet1!$R:$R,[2]Sheet1!$AB:$AB,"",0)</f>
        <v>1.5</v>
      </c>
      <c r="F3974" s="183" t="str">
        <f>_xlfn.XLOOKUP($A3974,[3]【2026年03月度_全社】RFM客層一覧表データ!$A:$A,[3]【2026年03月度_全社】RFM客層一覧表データ!C:C,"",0)</f>
        <v/>
      </c>
      <c r="G3974" s="183" t="str">
        <f>_xlfn.XLOOKUP($A3974,[3]【2026年03月度_全社】RFM客層一覧表データ!$A:$A,[3]【2026年03月度_全社】RFM客層一覧表データ!D:D,"",0)</f>
        <v/>
      </c>
      <c r="H3974" s="183" t="str">
        <f>_xlfn.XLOOKUP($A3974,[3]【2026年03月度_全社】RFM客層一覧表データ!$A:$A,[3]【2026年03月度_全社】RFM客層一覧表データ!E:E,"",0)</f>
        <v/>
      </c>
      <c r="I3974" s="183" t="str">
        <f>_xlfn.XLOOKUP($A3974,[3]【2026年03月度_全社】RFM客層一覧表データ!$A:$A,[3]【2026年03月度_全社】RFM客層一覧表データ!F:F,"",0)</f>
        <v/>
      </c>
      <c r="J3974" s="183">
        <v>0</v>
      </c>
      <c r="K3974" s="183">
        <v>0</v>
      </c>
      <c r="L3974" s="183">
        <v>0</v>
      </c>
      <c r="M3974" s="183">
        <v>0</v>
      </c>
      <c r="N3974" s="183">
        <v>0</v>
      </c>
      <c r="O3974" s="183">
        <v>0</v>
      </c>
      <c r="P3974" s="183">
        <v>0</v>
      </c>
      <c r="Q3974" s="183">
        <v>0</v>
      </c>
      <c r="R3974" s="183">
        <v>0</v>
      </c>
      <c r="S3974" s="183">
        <v>0</v>
      </c>
      <c r="T3974" s="183">
        <v>0</v>
      </c>
      <c r="U3974" s="183">
        <v>0</v>
      </c>
      <c r="V3974" s="183">
        <v>0</v>
      </c>
      <c r="W3974" s="183">
        <v>0</v>
      </c>
      <c r="X3974" s="183">
        <v>0</v>
      </c>
      <c r="Y3974" s="183">
        <v>0</v>
      </c>
    </row>
    <row r="3975" spans="1:25" x14ac:dyDescent="0.2">
      <c r="A3975" s="184">
        <v>12759052</v>
      </c>
      <c r="B3975" s="183" t="str">
        <f>[1]店マスタ!B3974</f>
        <v>熊谷電化センター</v>
      </c>
      <c r="C3975" s="183">
        <v>2</v>
      </c>
      <c r="D3975" s="183">
        <v>2</v>
      </c>
      <c r="E3975" s="183">
        <f>_xlfn.XLOOKUP(A3975,[2]Sheet1!$R:$R,[2]Sheet1!$AB:$AB,"",0)</f>
        <v>2</v>
      </c>
      <c r="F3975" s="183">
        <f>_xlfn.XLOOKUP($A3975,[3]【2026年03月度_全社】RFM客層一覧表データ!$A:$A,[3]【2026年03月度_全社】RFM客層一覧表データ!C:C,"",0)</f>
        <v>242</v>
      </c>
      <c r="G3975" s="183">
        <f>_xlfn.XLOOKUP($A3975,[3]【2026年03月度_全社】RFM客層一覧表データ!$A:$A,[3]【2026年03月度_全社】RFM客層一覧表データ!D:D,"",0)</f>
        <v>110</v>
      </c>
      <c r="H3975" s="183">
        <f>_xlfn.XLOOKUP($A3975,[3]【2026年03月度_全社】RFM客層一覧表データ!$A:$A,[3]【2026年03月度_全社】RFM客層一覧表データ!E:E,"",0)</f>
        <v>153</v>
      </c>
      <c r="I3975" s="183">
        <f>_xlfn.XLOOKUP($A3975,[3]【2026年03月度_全社】RFM客層一覧表データ!$A:$A,[3]【2026年03月度_全社】RFM客層一覧表データ!F:F,"",0)</f>
        <v>0</v>
      </c>
      <c r="J3975" s="183">
        <v>247</v>
      </c>
      <c r="K3975" s="183">
        <v>105</v>
      </c>
      <c r="L3975" s="183">
        <v>156</v>
      </c>
      <c r="M3975" s="183">
        <v>0</v>
      </c>
      <c r="N3975" s="183">
        <v>265</v>
      </c>
      <c r="O3975" s="183">
        <v>99</v>
      </c>
      <c r="P3975" s="183">
        <v>166</v>
      </c>
      <c r="Q3975" s="183">
        <v>0</v>
      </c>
      <c r="R3975" s="183">
        <v>270</v>
      </c>
      <c r="S3975" s="183">
        <v>112</v>
      </c>
      <c r="T3975" s="183">
        <v>178</v>
      </c>
      <c r="U3975" s="183">
        <v>0</v>
      </c>
      <c r="V3975" s="183">
        <v>283</v>
      </c>
      <c r="W3975" s="183">
        <v>119</v>
      </c>
      <c r="X3975" s="183">
        <v>175</v>
      </c>
      <c r="Y3975" s="183">
        <v>0</v>
      </c>
    </row>
    <row r="3976" spans="1:25" x14ac:dyDescent="0.2">
      <c r="A3976" s="184">
        <v>12760047</v>
      </c>
      <c r="B3976" s="183" t="str">
        <f>[1]店マスタ!B3975</f>
        <v>フラグシップ　いちはし</v>
      </c>
      <c r="C3976" s="183">
        <v>5</v>
      </c>
      <c r="D3976" s="183">
        <v>5.5</v>
      </c>
      <c r="E3976" s="183">
        <f>_xlfn.XLOOKUP(A3976,[2]Sheet1!$R:$R,[2]Sheet1!$AB:$AB,"",0)</f>
        <v>5.5</v>
      </c>
      <c r="F3976" s="183">
        <f>_xlfn.XLOOKUP($A3976,[3]【2026年03月度_全社】RFM客層一覧表データ!$A:$A,[3]【2026年03月度_全社】RFM客層一覧表データ!C:C,"",0)</f>
        <v>1492</v>
      </c>
      <c r="G3976" s="183">
        <f>_xlfn.XLOOKUP($A3976,[3]【2026年03月度_全社】RFM客層一覧表データ!$A:$A,[3]【2026年03月度_全社】RFM客層一覧表データ!D:D,"",0)</f>
        <v>840</v>
      </c>
      <c r="H3976" s="183">
        <f>_xlfn.XLOOKUP($A3976,[3]【2026年03月度_全社】RFM客層一覧表データ!$A:$A,[3]【2026年03月度_全社】RFM客層一覧表データ!E:E,"",0)</f>
        <v>835</v>
      </c>
      <c r="I3976" s="183">
        <f>_xlfn.XLOOKUP($A3976,[3]【2026年03月度_全社】RFM客層一覧表データ!$A:$A,[3]【2026年03月度_全社】RFM客層一覧表データ!F:F,"",0)</f>
        <v>80</v>
      </c>
      <c r="J3976" s="183">
        <v>1539</v>
      </c>
      <c r="K3976" s="183">
        <v>859</v>
      </c>
      <c r="L3976" s="183">
        <v>822</v>
      </c>
      <c r="M3976" s="183">
        <v>94</v>
      </c>
      <c r="N3976" s="183">
        <v>1519</v>
      </c>
      <c r="O3976" s="183">
        <v>835</v>
      </c>
      <c r="P3976" s="183">
        <v>814</v>
      </c>
      <c r="Q3976" s="183">
        <v>85</v>
      </c>
      <c r="R3976" s="183">
        <v>1513</v>
      </c>
      <c r="S3976" s="183">
        <v>850</v>
      </c>
      <c r="T3976" s="183">
        <v>810</v>
      </c>
      <c r="U3976" s="183">
        <v>100</v>
      </c>
      <c r="V3976" s="183">
        <v>1471</v>
      </c>
      <c r="W3976" s="183">
        <v>838</v>
      </c>
      <c r="X3976" s="183">
        <v>791</v>
      </c>
      <c r="Y3976" s="183">
        <v>96</v>
      </c>
    </row>
    <row r="3977" spans="1:25" x14ac:dyDescent="0.2">
      <c r="A3977" s="184">
        <v>12760052</v>
      </c>
      <c r="B3977" s="183" t="str">
        <f>[1]店マスタ!B3976</f>
        <v>ミックミトヤ　くのき台店</v>
      </c>
      <c r="C3977" s="183">
        <v>4</v>
      </c>
      <c r="D3977" s="183">
        <v>4</v>
      </c>
      <c r="E3977" s="183">
        <f>_xlfn.XLOOKUP(A3977,[2]Sheet1!$R:$R,[2]Sheet1!$AB:$AB,"",0)</f>
        <v>4.5</v>
      </c>
      <c r="F3977" s="183">
        <f>_xlfn.XLOOKUP($A3977,[3]【2026年03月度_全社】RFM客層一覧表データ!$A:$A,[3]【2026年03月度_全社】RFM客層一覧表データ!C:C,"",0)</f>
        <v>2252</v>
      </c>
      <c r="G3977" s="183">
        <f>_xlfn.XLOOKUP($A3977,[3]【2026年03月度_全社】RFM客層一覧表データ!$A:$A,[3]【2026年03月度_全社】RFM客層一覧表データ!D:D,"",0)</f>
        <v>930</v>
      </c>
      <c r="H3977" s="183">
        <f>_xlfn.XLOOKUP($A3977,[3]【2026年03月度_全社】RFM客層一覧表データ!$A:$A,[3]【2026年03月度_全社】RFM客層一覧表データ!E:E,"",0)</f>
        <v>913</v>
      </c>
      <c r="I3977" s="183">
        <f>_xlfn.XLOOKUP($A3977,[3]【2026年03月度_全社】RFM客層一覧表データ!$A:$A,[3]【2026年03月度_全社】RFM客層一覧表データ!F:F,"",0)</f>
        <v>171</v>
      </c>
      <c r="J3977" s="183">
        <v>2267</v>
      </c>
      <c r="K3977" s="183">
        <v>990</v>
      </c>
      <c r="L3977" s="183">
        <v>901</v>
      </c>
      <c r="M3977" s="183">
        <v>214</v>
      </c>
      <c r="N3977" s="183">
        <v>2223</v>
      </c>
      <c r="O3977" s="183">
        <v>887</v>
      </c>
      <c r="P3977" s="183">
        <v>887</v>
      </c>
      <c r="Q3977" s="183">
        <v>167</v>
      </c>
      <c r="R3977" s="183">
        <v>2218</v>
      </c>
      <c r="S3977" s="183">
        <v>969</v>
      </c>
      <c r="T3977" s="183">
        <v>895</v>
      </c>
      <c r="U3977" s="183">
        <v>206</v>
      </c>
      <c r="V3977" s="183">
        <v>2186</v>
      </c>
      <c r="W3977" s="183">
        <v>960</v>
      </c>
      <c r="X3977" s="183">
        <v>877</v>
      </c>
      <c r="Y3977" s="183">
        <v>196</v>
      </c>
    </row>
    <row r="3978" spans="1:25" x14ac:dyDescent="0.2">
      <c r="A3978" s="184">
        <v>12760063</v>
      </c>
      <c r="B3978" s="183" t="str">
        <f>[1]店マスタ!B3977</f>
        <v>（有）センダ</v>
      </c>
      <c r="C3978" s="183">
        <v>2.5</v>
      </c>
      <c r="D3978" s="183">
        <v>1.5</v>
      </c>
      <c r="E3978" s="183">
        <f>_xlfn.XLOOKUP(A3978,[2]Sheet1!$R:$R,[2]Sheet1!$AB:$AB,"",0)</f>
        <v>1.5</v>
      </c>
      <c r="F3978" s="183" t="str">
        <f>_xlfn.XLOOKUP($A3978,[3]【2026年03月度_全社】RFM客層一覧表データ!$A:$A,[3]【2026年03月度_全社】RFM客層一覧表データ!C:C,"",0)</f>
        <v/>
      </c>
      <c r="G3978" s="183" t="str">
        <f>_xlfn.XLOOKUP($A3978,[3]【2026年03月度_全社】RFM客層一覧表データ!$A:$A,[3]【2026年03月度_全社】RFM客層一覧表データ!D:D,"",0)</f>
        <v/>
      </c>
      <c r="H3978" s="183" t="str">
        <f>_xlfn.XLOOKUP($A3978,[3]【2026年03月度_全社】RFM客層一覧表データ!$A:$A,[3]【2026年03月度_全社】RFM客層一覧表データ!E:E,"",0)</f>
        <v/>
      </c>
      <c r="I3978" s="183" t="str">
        <f>_xlfn.XLOOKUP($A3978,[3]【2026年03月度_全社】RFM客層一覧表データ!$A:$A,[3]【2026年03月度_全社】RFM客層一覧表データ!F:F,"",0)</f>
        <v/>
      </c>
      <c r="J3978" s="183">
        <v>0</v>
      </c>
      <c r="K3978" s="183">
        <v>0</v>
      </c>
      <c r="L3978" s="183">
        <v>0</v>
      </c>
      <c r="M3978" s="183">
        <v>0</v>
      </c>
      <c r="N3978" s="183">
        <v>0</v>
      </c>
      <c r="O3978" s="183">
        <v>0</v>
      </c>
      <c r="P3978" s="183">
        <v>0</v>
      </c>
      <c r="Q3978" s="183">
        <v>0</v>
      </c>
      <c r="R3978" s="183">
        <v>0</v>
      </c>
      <c r="S3978" s="183">
        <v>0</v>
      </c>
      <c r="T3978" s="183">
        <v>0</v>
      </c>
      <c r="U3978" s="183">
        <v>0</v>
      </c>
      <c r="V3978" s="183">
        <v>0</v>
      </c>
      <c r="W3978" s="183">
        <v>0</v>
      </c>
      <c r="X3978" s="183">
        <v>0</v>
      </c>
      <c r="Y3978" s="183">
        <v>0</v>
      </c>
    </row>
    <row r="3979" spans="1:25" x14ac:dyDescent="0.2">
      <c r="A3979" s="184">
        <v>12760064</v>
      </c>
      <c r="B3979" s="183" t="str">
        <f>[1]店マスタ!B3978</f>
        <v>ＰＥＡＣＳ　センダ</v>
      </c>
      <c r="C3979" s="183">
        <v>3.5</v>
      </c>
      <c r="D3979" s="183">
        <v>3.5</v>
      </c>
      <c r="E3979" s="183">
        <f>_xlfn.XLOOKUP(A3979,[2]Sheet1!$R:$R,[2]Sheet1!$AB:$AB,"",0)</f>
        <v>3.5</v>
      </c>
      <c r="F3979" s="183">
        <f>_xlfn.XLOOKUP($A3979,[3]【2026年03月度_全社】RFM客層一覧表データ!$A:$A,[3]【2026年03月度_全社】RFM客層一覧表データ!C:C,"",0)</f>
        <v>732</v>
      </c>
      <c r="G3979" s="183">
        <f>_xlfn.XLOOKUP($A3979,[3]【2026年03月度_全社】RFM客層一覧表データ!$A:$A,[3]【2026年03月度_全社】RFM客層一覧表データ!D:D,"",0)</f>
        <v>308</v>
      </c>
      <c r="H3979" s="183">
        <f>_xlfn.XLOOKUP($A3979,[3]【2026年03月度_全社】RFM客層一覧表データ!$A:$A,[3]【2026年03月度_全社】RFM客層一覧表データ!E:E,"",0)</f>
        <v>340</v>
      </c>
      <c r="I3979" s="183">
        <f>_xlfn.XLOOKUP($A3979,[3]【2026年03月度_全社】RFM客層一覧表データ!$A:$A,[3]【2026年03月度_全社】RFM客層一覧表データ!F:F,"",0)</f>
        <v>66</v>
      </c>
      <c r="J3979" s="183">
        <v>725</v>
      </c>
      <c r="K3979" s="183">
        <v>293</v>
      </c>
      <c r="L3979" s="183">
        <v>362</v>
      </c>
      <c r="M3979" s="183">
        <v>40</v>
      </c>
      <c r="N3979" s="183">
        <v>729</v>
      </c>
      <c r="O3979" s="183">
        <v>312</v>
      </c>
      <c r="P3979" s="183">
        <v>369</v>
      </c>
      <c r="Q3979" s="183">
        <v>45</v>
      </c>
      <c r="R3979" s="183">
        <v>765</v>
      </c>
      <c r="S3979" s="183">
        <v>292</v>
      </c>
      <c r="T3979" s="183">
        <v>375</v>
      </c>
      <c r="U3979" s="183">
        <v>32</v>
      </c>
      <c r="V3979" s="183">
        <v>839</v>
      </c>
      <c r="W3979" s="183">
        <v>358</v>
      </c>
      <c r="X3979" s="183">
        <v>393</v>
      </c>
      <c r="Y3979" s="183">
        <v>48</v>
      </c>
    </row>
    <row r="3980" spans="1:25" x14ac:dyDescent="0.2">
      <c r="A3980" s="184">
        <v>12761001</v>
      </c>
      <c r="B3980" s="183" t="str">
        <f>[1]店マスタ!B3979</f>
        <v>株式会社　マスダ</v>
      </c>
      <c r="C3980" s="183">
        <v>8.5</v>
      </c>
      <c r="D3980" s="183">
        <v>8.5</v>
      </c>
      <c r="E3980" s="183">
        <f>_xlfn.XLOOKUP(A3980,[2]Sheet1!$R:$R,[2]Sheet1!$AB:$AB,"",0)</f>
        <v>8</v>
      </c>
      <c r="F3980" s="183">
        <f>_xlfn.XLOOKUP($A3980,[3]【2026年03月度_全社】RFM客層一覧表データ!$A:$A,[3]【2026年03月度_全社】RFM客層一覧表データ!C:C,"",0)</f>
        <v>2471</v>
      </c>
      <c r="G3980" s="183">
        <f>_xlfn.XLOOKUP($A3980,[3]【2026年03月度_全社】RFM客層一覧表データ!$A:$A,[3]【2026年03月度_全社】RFM客層一覧表データ!D:D,"",0)</f>
        <v>904</v>
      </c>
      <c r="H3980" s="183">
        <f>_xlfn.XLOOKUP($A3980,[3]【2026年03月度_全社】RFM客層一覧表データ!$A:$A,[3]【2026年03月度_全社】RFM客層一覧表データ!E:E,"",0)</f>
        <v>898</v>
      </c>
      <c r="I3980" s="183">
        <f>_xlfn.XLOOKUP($A3980,[3]【2026年03月度_全社】RFM客層一覧表データ!$A:$A,[3]【2026年03月度_全社】RFM客層一覧表データ!F:F,"",0)</f>
        <v>216</v>
      </c>
      <c r="J3980" s="183">
        <v>2537</v>
      </c>
      <c r="K3980" s="183">
        <v>909</v>
      </c>
      <c r="L3980" s="183">
        <v>921</v>
      </c>
      <c r="M3980" s="183">
        <v>210</v>
      </c>
      <c r="N3980" s="183">
        <v>2577</v>
      </c>
      <c r="O3980" s="183">
        <v>1009</v>
      </c>
      <c r="P3980" s="183">
        <v>941</v>
      </c>
      <c r="Q3980" s="183">
        <v>280</v>
      </c>
      <c r="R3980" s="183">
        <v>2575</v>
      </c>
      <c r="S3980" s="183">
        <v>1067</v>
      </c>
      <c r="T3980" s="183">
        <v>947</v>
      </c>
      <c r="U3980" s="183">
        <v>338</v>
      </c>
      <c r="V3980" s="183">
        <v>2507</v>
      </c>
      <c r="W3980" s="183">
        <v>1085</v>
      </c>
      <c r="X3980" s="183">
        <v>956</v>
      </c>
      <c r="Y3980" s="183">
        <v>384</v>
      </c>
    </row>
    <row r="3981" spans="1:25" x14ac:dyDescent="0.2">
      <c r="A3981" s="184">
        <v>12761016</v>
      </c>
      <c r="B3981" s="183" t="str">
        <f>[1]店マスタ!B3980</f>
        <v>株式会社　伊藤電化ハウス</v>
      </c>
      <c r="C3981" s="183">
        <v>9.5</v>
      </c>
      <c r="D3981" s="183">
        <v>7.5</v>
      </c>
      <c r="E3981" s="183">
        <f>_xlfn.XLOOKUP(A3981,[2]Sheet1!$R:$R,[2]Sheet1!$AB:$AB,"",0)</f>
        <v>6.5</v>
      </c>
      <c r="F3981" s="183">
        <f>_xlfn.XLOOKUP($A3981,[3]【2026年03月度_全社】RFM客層一覧表データ!$A:$A,[3]【2026年03月度_全社】RFM客層一覧表データ!C:C,"",0)</f>
        <v>984</v>
      </c>
      <c r="G3981" s="183">
        <f>_xlfn.XLOOKUP($A3981,[3]【2026年03月度_全社】RFM客層一覧表データ!$A:$A,[3]【2026年03月度_全社】RFM客層一覧表データ!D:D,"",0)</f>
        <v>463</v>
      </c>
      <c r="H3981" s="183">
        <f>_xlfn.XLOOKUP($A3981,[3]【2026年03月度_全社】RFM客層一覧表データ!$A:$A,[3]【2026年03月度_全社】RFM客層一覧表データ!E:E,"",0)</f>
        <v>433</v>
      </c>
      <c r="I3981" s="183">
        <f>_xlfn.XLOOKUP($A3981,[3]【2026年03月度_全社】RFM客層一覧表データ!$A:$A,[3]【2026年03月度_全社】RFM客層一覧表データ!F:F,"",0)</f>
        <v>137</v>
      </c>
      <c r="J3981" s="183">
        <v>918</v>
      </c>
      <c r="K3981" s="183">
        <v>391</v>
      </c>
      <c r="L3981" s="183">
        <v>436</v>
      </c>
      <c r="M3981" s="183">
        <v>72</v>
      </c>
      <c r="N3981" s="183">
        <v>903</v>
      </c>
      <c r="O3981" s="183">
        <v>409</v>
      </c>
      <c r="P3981" s="183">
        <v>436</v>
      </c>
      <c r="Q3981" s="183">
        <v>71</v>
      </c>
      <c r="R3981" s="183">
        <v>920</v>
      </c>
      <c r="S3981" s="183">
        <v>406</v>
      </c>
      <c r="T3981" s="183">
        <v>421</v>
      </c>
      <c r="U3981" s="183">
        <v>88</v>
      </c>
      <c r="V3981" s="183">
        <v>913</v>
      </c>
      <c r="W3981" s="183">
        <v>410</v>
      </c>
      <c r="X3981" s="183">
        <v>419</v>
      </c>
      <c r="Y3981" s="183">
        <v>71</v>
      </c>
    </row>
    <row r="3982" spans="1:25" x14ac:dyDescent="0.2">
      <c r="A3982" s="184">
        <v>12761030</v>
      </c>
      <c r="B3982" s="183" t="str">
        <f>[1]店マスタ!B3981</f>
        <v>株式会社　向井電器商会</v>
      </c>
      <c r="C3982" s="183">
        <v>1.5</v>
      </c>
      <c r="D3982" s="183">
        <v>1.5</v>
      </c>
      <c r="E3982" s="183">
        <f>_xlfn.XLOOKUP(A3982,[2]Sheet1!$R:$R,[2]Sheet1!$AB:$AB,"",0)</f>
        <v>1.5</v>
      </c>
      <c r="F3982" s="183">
        <f>_xlfn.XLOOKUP($A3982,[3]【2026年03月度_全社】RFM客層一覧表データ!$A:$A,[3]【2026年03月度_全社】RFM客層一覧表データ!C:C,"",0)</f>
        <v>830</v>
      </c>
      <c r="G3982" s="183">
        <f>_xlfn.XLOOKUP($A3982,[3]【2026年03月度_全社】RFM客層一覧表データ!$A:$A,[3]【2026年03月度_全社】RFM客層一覧表データ!D:D,"",0)</f>
        <v>328</v>
      </c>
      <c r="H3982" s="183">
        <f>_xlfn.XLOOKUP($A3982,[3]【2026年03月度_全社】RFM客層一覧表データ!$A:$A,[3]【2026年03月度_全社】RFM客層一覧表データ!E:E,"",0)</f>
        <v>370</v>
      </c>
      <c r="I3982" s="183">
        <f>_xlfn.XLOOKUP($A3982,[3]【2026年03月度_全社】RFM客層一覧表データ!$A:$A,[3]【2026年03月度_全社】RFM客層一覧表データ!F:F,"",0)</f>
        <v>76</v>
      </c>
      <c r="J3982" s="183">
        <v>877</v>
      </c>
      <c r="K3982" s="183">
        <v>275</v>
      </c>
      <c r="L3982" s="183">
        <v>364</v>
      </c>
      <c r="M3982" s="183">
        <v>62</v>
      </c>
      <c r="N3982" s="183">
        <v>1013</v>
      </c>
      <c r="O3982" s="183">
        <v>294</v>
      </c>
      <c r="P3982" s="183">
        <v>386</v>
      </c>
      <c r="Q3982" s="183">
        <v>56</v>
      </c>
      <c r="R3982" s="183">
        <v>1218</v>
      </c>
      <c r="S3982" s="183">
        <v>270</v>
      </c>
      <c r="T3982" s="183">
        <v>415</v>
      </c>
      <c r="U3982" s="183">
        <v>47</v>
      </c>
      <c r="V3982" s="183">
        <v>1380</v>
      </c>
      <c r="W3982" s="183">
        <v>333</v>
      </c>
      <c r="X3982" s="183">
        <v>482</v>
      </c>
      <c r="Y3982" s="183">
        <v>65</v>
      </c>
    </row>
    <row r="3983" spans="1:25" x14ac:dyDescent="0.2">
      <c r="A3983" s="184">
        <v>12761038</v>
      </c>
      <c r="B3983" s="183" t="str">
        <f>[1]店マスタ!B3982</f>
        <v>八木電気商会</v>
      </c>
      <c r="C3983" s="183">
        <v>4</v>
      </c>
      <c r="D3983" s="183">
        <v>2.5</v>
      </c>
      <c r="E3983" s="183">
        <f>_xlfn.XLOOKUP(A3983,[2]Sheet1!$R:$R,[2]Sheet1!$AB:$AB,"",0)</f>
        <v>2.5</v>
      </c>
      <c r="F3983" s="183" t="str">
        <f>_xlfn.XLOOKUP($A3983,[3]【2026年03月度_全社】RFM客層一覧表データ!$A:$A,[3]【2026年03月度_全社】RFM客層一覧表データ!C:C,"",0)</f>
        <v/>
      </c>
      <c r="G3983" s="183" t="str">
        <f>_xlfn.XLOOKUP($A3983,[3]【2026年03月度_全社】RFM客層一覧表データ!$A:$A,[3]【2026年03月度_全社】RFM客層一覧表データ!D:D,"",0)</f>
        <v/>
      </c>
      <c r="H3983" s="183" t="str">
        <f>_xlfn.XLOOKUP($A3983,[3]【2026年03月度_全社】RFM客層一覧表データ!$A:$A,[3]【2026年03月度_全社】RFM客層一覧表データ!E:E,"",0)</f>
        <v/>
      </c>
      <c r="I3983" s="183" t="str">
        <f>_xlfn.XLOOKUP($A3983,[3]【2026年03月度_全社】RFM客層一覧表データ!$A:$A,[3]【2026年03月度_全社】RFM客層一覧表データ!F:F,"",0)</f>
        <v/>
      </c>
      <c r="J3983" s="183">
        <v>0</v>
      </c>
      <c r="K3983" s="183">
        <v>0</v>
      </c>
      <c r="L3983" s="183">
        <v>0</v>
      </c>
      <c r="M3983" s="183">
        <v>0</v>
      </c>
      <c r="N3983" s="183">
        <v>0</v>
      </c>
      <c r="O3983" s="183">
        <v>0</v>
      </c>
      <c r="P3983" s="183">
        <v>0</v>
      </c>
      <c r="Q3983" s="183">
        <v>0</v>
      </c>
      <c r="R3983" s="183">
        <v>0</v>
      </c>
      <c r="S3983" s="183">
        <v>0</v>
      </c>
      <c r="T3983" s="183">
        <v>0</v>
      </c>
      <c r="U3983" s="183">
        <v>0</v>
      </c>
      <c r="V3983" s="183">
        <v>0</v>
      </c>
      <c r="W3983" s="183">
        <v>0</v>
      </c>
      <c r="X3983" s="183">
        <v>0</v>
      </c>
      <c r="Y3983" s="183">
        <v>0</v>
      </c>
    </row>
    <row r="3984" spans="1:25" x14ac:dyDescent="0.2">
      <c r="A3984" s="184">
        <v>12761044</v>
      </c>
      <c r="B3984" s="183" t="str">
        <f>[1]店マスタ!B3983</f>
        <v>株式会社フルキ</v>
      </c>
      <c r="C3984" s="183">
        <v>3.5</v>
      </c>
      <c r="D3984" s="183">
        <v>0</v>
      </c>
      <c r="E3984" s="183" t="str">
        <f>_xlfn.XLOOKUP(A3984,[2]Sheet1!$R:$R,[2]Sheet1!$AB:$AB,"",0)</f>
        <v/>
      </c>
      <c r="F3984" s="183" t="str">
        <f>_xlfn.XLOOKUP($A3984,[3]【2026年03月度_全社】RFM客層一覧表データ!$A:$A,[3]【2026年03月度_全社】RFM客層一覧表データ!C:C,"",0)</f>
        <v/>
      </c>
      <c r="G3984" s="183" t="str">
        <f>_xlfn.XLOOKUP($A3984,[3]【2026年03月度_全社】RFM客層一覧表データ!$A:$A,[3]【2026年03月度_全社】RFM客層一覧表データ!D:D,"",0)</f>
        <v/>
      </c>
      <c r="H3984" s="183" t="str">
        <f>_xlfn.XLOOKUP($A3984,[3]【2026年03月度_全社】RFM客層一覧表データ!$A:$A,[3]【2026年03月度_全社】RFM客層一覧表データ!E:E,"",0)</f>
        <v/>
      </c>
      <c r="I3984" s="183" t="str">
        <f>_xlfn.XLOOKUP($A3984,[3]【2026年03月度_全社】RFM客層一覧表データ!$A:$A,[3]【2026年03月度_全社】RFM客層一覧表データ!F:F,"",0)</f>
        <v/>
      </c>
      <c r="J3984" s="183">
        <v>390</v>
      </c>
      <c r="K3984" s="183">
        <v>149</v>
      </c>
      <c r="L3984" s="183">
        <v>192</v>
      </c>
      <c r="M3984" s="183">
        <v>18</v>
      </c>
      <c r="N3984" s="183">
        <v>408</v>
      </c>
      <c r="O3984" s="183">
        <v>182</v>
      </c>
      <c r="P3984" s="183">
        <v>194</v>
      </c>
      <c r="Q3984" s="183">
        <v>23</v>
      </c>
      <c r="R3984" s="183">
        <v>431</v>
      </c>
      <c r="S3984" s="183">
        <v>195</v>
      </c>
      <c r="T3984" s="183">
        <v>208</v>
      </c>
      <c r="U3984" s="183">
        <v>42</v>
      </c>
      <c r="V3984" s="183">
        <v>516</v>
      </c>
      <c r="W3984" s="183">
        <v>193</v>
      </c>
      <c r="X3984" s="183">
        <v>224</v>
      </c>
      <c r="Y3984" s="183">
        <v>27</v>
      </c>
    </row>
    <row r="3985" spans="1:25" x14ac:dyDescent="0.2">
      <c r="A3985" s="184">
        <v>12761061</v>
      </c>
      <c r="B3985" s="183" t="str">
        <f>[1]店マスタ!B3984</f>
        <v>ユアーズ　大正店</v>
      </c>
      <c r="C3985" s="183">
        <v>1.5</v>
      </c>
      <c r="D3985" s="183">
        <v>1.5</v>
      </c>
      <c r="E3985" s="183">
        <f>_xlfn.XLOOKUP(A3985,[2]Sheet1!$R:$R,[2]Sheet1!$AB:$AB,"",0)</f>
        <v>1.5</v>
      </c>
      <c r="F3985" s="183" t="str">
        <f>_xlfn.XLOOKUP($A3985,[3]【2026年03月度_全社】RFM客層一覧表データ!$A:$A,[3]【2026年03月度_全社】RFM客層一覧表データ!C:C,"",0)</f>
        <v/>
      </c>
      <c r="G3985" s="183" t="str">
        <f>_xlfn.XLOOKUP($A3985,[3]【2026年03月度_全社】RFM客層一覧表データ!$A:$A,[3]【2026年03月度_全社】RFM客層一覧表データ!D:D,"",0)</f>
        <v/>
      </c>
      <c r="H3985" s="183" t="str">
        <f>_xlfn.XLOOKUP($A3985,[3]【2026年03月度_全社】RFM客層一覧表データ!$A:$A,[3]【2026年03月度_全社】RFM客層一覧表データ!E:E,"",0)</f>
        <v/>
      </c>
      <c r="I3985" s="183" t="str">
        <f>_xlfn.XLOOKUP($A3985,[3]【2026年03月度_全社】RFM客層一覧表データ!$A:$A,[3]【2026年03月度_全社】RFM客層一覧表データ!F:F,"",0)</f>
        <v/>
      </c>
      <c r="J3985" s="183">
        <v>0</v>
      </c>
      <c r="K3985" s="183">
        <v>0</v>
      </c>
      <c r="L3985" s="183">
        <v>0</v>
      </c>
      <c r="M3985" s="183">
        <v>0</v>
      </c>
      <c r="N3985" s="183">
        <v>0</v>
      </c>
      <c r="O3985" s="183">
        <v>0</v>
      </c>
      <c r="P3985" s="183">
        <v>0</v>
      </c>
      <c r="Q3985" s="183">
        <v>0</v>
      </c>
      <c r="R3985" s="183">
        <v>0</v>
      </c>
      <c r="S3985" s="183">
        <v>0</v>
      </c>
      <c r="T3985" s="183">
        <v>0</v>
      </c>
      <c r="U3985" s="183">
        <v>0</v>
      </c>
      <c r="V3985" s="183">
        <v>0</v>
      </c>
      <c r="W3985" s="183">
        <v>0</v>
      </c>
      <c r="X3985" s="183">
        <v>0</v>
      </c>
      <c r="Y3985" s="183">
        <v>0</v>
      </c>
    </row>
    <row r="3986" spans="1:25" x14ac:dyDescent="0.2">
      <c r="A3986" s="184">
        <v>12761065</v>
      </c>
      <c r="B3986" s="183" t="str">
        <f>[1]店マスタ!B3985</f>
        <v>Ａｉ　やまぐち</v>
      </c>
      <c r="C3986" s="183">
        <v>2</v>
      </c>
      <c r="D3986" s="183">
        <v>1.5</v>
      </c>
      <c r="E3986" s="183">
        <f>_xlfn.XLOOKUP(A3986,[2]Sheet1!$R:$R,[2]Sheet1!$AB:$AB,"",0)</f>
        <v>1.5</v>
      </c>
      <c r="F3986" s="183">
        <f>_xlfn.XLOOKUP($A3986,[3]【2026年03月度_全社】RFM客層一覧表データ!$A:$A,[3]【2026年03月度_全社】RFM客層一覧表データ!C:C,"",0)</f>
        <v>463</v>
      </c>
      <c r="G3986" s="183">
        <f>_xlfn.XLOOKUP($A3986,[3]【2026年03月度_全社】RFM客層一覧表データ!$A:$A,[3]【2026年03月度_全社】RFM客層一覧表データ!D:D,"",0)</f>
        <v>197</v>
      </c>
      <c r="H3986" s="183">
        <f>_xlfn.XLOOKUP($A3986,[3]【2026年03月度_全社】RFM客層一覧表データ!$A:$A,[3]【2026年03月度_全社】RFM客層一覧表データ!E:E,"",0)</f>
        <v>234</v>
      </c>
      <c r="I3986" s="183">
        <f>_xlfn.XLOOKUP($A3986,[3]【2026年03月度_全社】RFM客層一覧表データ!$A:$A,[3]【2026年03月度_全社】RFM客層一覧表データ!F:F,"",0)</f>
        <v>37</v>
      </c>
      <c r="J3986" s="183">
        <v>470</v>
      </c>
      <c r="K3986" s="183">
        <v>175</v>
      </c>
      <c r="L3986" s="183">
        <v>253</v>
      </c>
      <c r="M3986" s="183">
        <v>25</v>
      </c>
      <c r="N3986" s="183">
        <v>486</v>
      </c>
      <c r="O3986" s="183">
        <v>207</v>
      </c>
      <c r="P3986" s="183">
        <v>268</v>
      </c>
      <c r="Q3986" s="183">
        <v>31</v>
      </c>
      <c r="R3986" s="183">
        <v>513</v>
      </c>
      <c r="S3986" s="183">
        <v>208</v>
      </c>
      <c r="T3986" s="183">
        <v>275</v>
      </c>
      <c r="U3986" s="183">
        <v>29</v>
      </c>
      <c r="V3986" s="183">
        <v>523</v>
      </c>
      <c r="W3986" s="183">
        <v>228</v>
      </c>
      <c r="X3986" s="183">
        <v>289</v>
      </c>
      <c r="Y3986" s="183">
        <v>20</v>
      </c>
    </row>
    <row r="3987" spans="1:25" x14ac:dyDescent="0.2">
      <c r="A3987" s="184">
        <v>12761067</v>
      </c>
      <c r="B3987" s="183" t="str">
        <f>[1]店マスタ!B3986</f>
        <v>有限会社　イケバタ電化</v>
      </c>
      <c r="C3987" s="183">
        <v>1</v>
      </c>
      <c r="D3987" s="183">
        <v>2</v>
      </c>
      <c r="E3987" s="183" t="str">
        <f>_xlfn.XLOOKUP(A3987,[2]Sheet1!$R:$R,[2]Sheet1!$AB:$AB,"",0)</f>
        <v/>
      </c>
      <c r="F3987" s="183">
        <f>_xlfn.XLOOKUP($A3987,[3]【2026年03月度_全社】RFM客層一覧表データ!$A:$A,[3]【2026年03月度_全社】RFM客層一覧表データ!C:C,"",0)</f>
        <v>1</v>
      </c>
      <c r="G3987" s="183">
        <f>_xlfn.XLOOKUP($A3987,[3]【2026年03月度_全社】RFM客層一覧表データ!$A:$A,[3]【2026年03月度_全社】RFM客層一覧表データ!D:D,"",0)</f>
        <v>0</v>
      </c>
      <c r="H3987" s="183">
        <f>_xlfn.XLOOKUP($A3987,[3]【2026年03月度_全社】RFM客層一覧表データ!$A:$A,[3]【2026年03月度_全社】RFM客層一覧表データ!E:E,"",0)</f>
        <v>0</v>
      </c>
      <c r="I3987" s="183">
        <f>_xlfn.XLOOKUP($A3987,[3]【2026年03月度_全社】RFM客層一覧表データ!$A:$A,[3]【2026年03月度_全社】RFM客層一覧表データ!F:F,"",0)</f>
        <v>0</v>
      </c>
      <c r="J3987" s="183">
        <v>1</v>
      </c>
      <c r="K3987" s="183">
        <v>0</v>
      </c>
      <c r="L3987" s="183">
        <v>0</v>
      </c>
      <c r="M3987" s="183">
        <v>0</v>
      </c>
      <c r="N3987" s="183">
        <v>1</v>
      </c>
      <c r="O3987" s="183">
        <v>0</v>
      </c>
      <c r="P3987" s="183">
        <v>0</v>
      </c>
      <c r="Q3987" s="183">
        <v>0</v>
      </c>
      <c r="R3987" s="183">
        <v>1</v>
      </c>
      <c r="S3987" s="183">
        <v>0</v>
      </c>
      <c r="T3987" s="183">
        <v>1</v>
      </c>
      <c r="U3987" s="183">
        <v>0</v>
      </c>
      <c r="V3987" s="183">
        <v>1</v>
      </c>
      <c r="W3987" s="183">
        <v>1</v>
      </c>
      <c r="X3987" s="183">
        <v>1</v>
      </c>
      <c r="Y3987" s="183">
        <v>0</v>
      </c>
    </row>
    <row r="3988" spans="1:25" x14ac:dyDescent="0.2">
      <c r="A3988" s="184">
        <v>12761096</v>
      </c>
      <c r="B3988" s="183" t="str">
        <f>[1]店マスタ!B3987</f>
        <v>中田電気　タニダ店</v>
      </c>
      <c r="C3988" s="183">
        <v>3</v>
      </c>
      <c r="D3988" s="183">
        <v>3</v>
      </c>
      <c r="E3988" s="183">
        <f>_xlfn.XLOOKUP(A3988,[2]Sheet1!$R:$R,[2]Sheet1!$AB:$AB,"",0)</f>
        <v>3</v>
      </c>
      <c r="F3988" s="183">
        <f>_xlfn.XLOOKUP($A3988,[3]【2026年03月度_全社】RFM客層一覧表データ!$A:$A,[3]【2026年03月度_全社】RFM客層一覧表データ!C:C,"",0)</f>
        <v>184</v>
      </c>
      <c r="G3988" s="183">
        <f>_xlfn.XLOOKUP($A3988,[3]【2026年03月度_全社】RFM客層一覧表データ!$A:$A,[3]【2026年03月度_全社】RFM客層一覧表データ!D:D,"",0)</f>
        <v>66</v>
      </c>
      <c r="H3988" s="183">
        <f>_xlfn.XLOOKUP($A3988,[3]【2026年03月度_全社】RFM客層一覧表データ!$A:$A,[3]【2026年03月度_全社】RFM客層一覧表データ!E:E,"",0)</f>
        <v>117</v>
      </c>
      <c r="I3988" s="183">
        <f>_xlfn.XLOOKUP($A3988,[3]【2026年03月度_全社】RFM客層一覧表データ!$A:$A,[3]【2026年03月度_全社】RFM客層一覧表データ!F:F,"",0)</f>
        <v>6</v>
      </c>
      <c r="J3988" s="183">
        <v>189</v>
      </c>
      <c r="K3988" s="183">
        <v>59</v>
      </c>
      <c r="L3988" s="183">
        <v>132</v>
      </c>
      <c r="M3988" s="183">
        <v>3</v>
      </c>
      <c r="N3988" s="183">
        <v>204</v>
      </c>
      <c r="O3988" s="183">
        <v>83</v>
      </c>
      <c r="P3988" s="183">
        <v>138</v>
      </c>
      <c r="Q3988" s="183">
        <v>4</v>
      </c>
      <c r="R3988" s="183">
        <v>223</v>
      </c>
      <c r="S3988" s="183">
        <v>100</v>
      </c>
      <c r="T3988" s="183">
        <v>144</v>
      </c>
      <c r="U3988" s="183">
        <v>4</v>
      </c>
      <c r="V3988" s="183">
        <v>232</v>
      </c>
      <c r="W3988" s="183">
        <v>106</v>
      </c>
      <c r="X3988" s="183">
        <v>153</v>
      </c>
      <c r="Y3988" s="183">
        <v>2</v>
      </c>
    </row>
    <row r="3989" spans="1:25" x14ac:dyDescent="0.2">
      <c r="A3989" s="184">
        <v>12761111</v>
      </c>
      <c r="B3989" s="183" t="str">
        <f>[1]店マスタ!B3988</f>
        <v>有限会社　フィールド</v>
      </c>
      <c r="C3989" s="183">
        <v>2.5</v>
      </c>
      <c r="D3989" s="183">
        <v>3</v>
      </c>
      <c r="E3989" s="183">
        <f>_xlfn.XLOOKUP(A3989,[2]Sheet1!$R:$R,[2]Sheet1!$AB:$AB,"",0)</f>
        <v>3</v>
      </c>
      <c r="F3989" s="183">
        <f>_xlfn.XLOOKUP($A3989,[3]【2026年03月度_全社】RFM客層一覧表データ!$A:$A,[3]【2026年03月度_全社】RFM客層一覧表データ!C:C,"",0)</f>
        <v>216</v>
      </c>
      <c r="G3989" s="183">
        <f>_xlfn.XLOOKUP($A3989,[3]【2026年03月度_全社】RFM客層一覧表データ!$A:$A,[3]【2026年03月度_全社】RFM客層一覧表データ!D:D,"",0)</f>
        <v>123</v>
      </c>
      <c r="H3989" s="183">
        <f>_xlfn.XLOOKUP($A3989,[3]【2026年03月度_全社】RFM客層一覧表データ!$A:$A,[3]【2026年03月度_全社】RFM客層一覧表データ!E:E,"",0)</f>
        <v>75</v>
      </c>
      <c r="I3989" s="183">
        <f>_xlfn.XLOOKUP($A3989,[3]【2026年03月度_全社】RFM客層一覧表データ!$A:$A,[3]【2026年03月度_全社】RFM客層一覧表データ!F:F,"",0)</f>
        <v>29</v>
      </c>
      <c r="J3989" s="183">
        <v>226</v>
      </c>
      <c r="K3989" s="183">
        <v>0</v>
      </c>
      <c r="L3989" s="183">
        <v>95</v>
      </c>
      <c r="M3989" s="183">
        <v>0</v>
      </c>
      <c r="N3989" s="183">
        <v>293</v>
      </c>
      <c r="O3989" s="183">
        <v>0</v>
      </c>
      <c r="P3989" s="183">
        <v>128</v>
      </c>
      <c r="Q3989" s="183">
        <v>0</v>
      </c>
      <c r="R3989" s="183">
        <v>330</v>
      </c>
      <c r="S3989" s="183">
        <v>7</v>
      </c>
      <c r="T3989" s="183">
        <v>155</v>
      </c>
      <c r="U3989" s="183">
        <v>1</v>
      </c>
      <c r="V3989" s="183">
        <v>344</v>
      </c>
      <c r="W3989" s="183">
        <v>79</v>
      </c>
      <c r="X3989" s="183">
        <v>160</v>
      </c>
      <c r="Y3989" s="183">
        <v>12</v>
      </c>
    </row>
    <row r="3990" spans="1:25" x14ac:dyDescent="0.2">
      <c r="A3990" s="184">
        <v>12761124</v>
      </c>
      <c r="B3990" s="183" t="str">
        <f>[1]店マスタ!B3989</f>
        <v>イマワカ電器</v>
      </c>
      <c r="C3990" s="183">
        <v>2.5</v>
      </c>
      <c r="D3990" s="183">
        <v>2.5</v>
      </c>
      <c r="E3990" s="183">
        <f>_xlfn.XLOOKUP(A3990,[2]Sheet1!$R:$R,[2]Sheet1!$AB:$AB,"",0)</f>
        <v>1.5</v>
      </c>
      <c r="F3990" s="183">
        <f>_xlfn.XLOOKUP($A3990,[3]【2026年03月度_全社】RFM客層一覧表データ!$A:$A,[3]【2026年03月度_全社】RFM客層一覧表データ!C:C,"",0)</f>
        <v>304</v>
      </c>
      <c r="G3990" s="183">
        <f>_xlfn.XLOOKUP($A3990,[3]【2026年03月度_全社】RFM客層一覧表データ!$A:$A,[3]【2026年03月度_全社】RFM客層一覧表データ!D:D,"",0)</f>
        <v>130</v>
      </c>
      <c r="H3990" s="183">
        <f>_xlfn.XLOOKUP($A3990,[3]【2026年03月度_全社】RFM客層一覧表データ!$A:$A,[3]【2026年03月度_全社】RFM客層一覧表データ!E:E,"",0)</f>
        <v>154</v>
      </c>
      <c r="I3990" s="183">
        <f>_xlfn.XLOOKUP($A3990,[3]【2026年03月度_全社】RFM客層一覧表データ!$A:$A,[3]【2026年03月度_全社】RFM客層一覧表データ!F:F,"",0)</f>
        <v>30</v>
      </c>
      <c r="J3990" s="183">
        <v>297</v>
      </c>
      <c r="K3990" s="183">
        <v>157</v>
      </c>
      <c r="L3990" s="183">
        <v>153</v>
      </c>
      <c r="M3990" s="183">
        <v>29</v>
      </c>
      <c r="N3990" s="183">
        <v>298</v>
      </c>
      <c r="O3990" s="183">
        <v>148</v>
      </c>
      <c r="P3990" s="183">
        <v>150</v>
      </c>
      <c r="Q3990" s="183">
        <v>19</v>
      </c>
      <c r="R3990" s="183">
        <v>309</v>
      </c>
      <c r="S3990" s="183">
        <v>130</v>
      </c>
      <c r="T3990" s="183">
        <v>147</v>
      </c>
      <c r="U3990" s="183">
        <v>24</v>
      </c>
      <c r="V3990" s="183">
        <v>303</v>
      </c>
      <c r="W3990" s="183">
        <v>116</v>
      </c>
      <c r="X3990" s="183">
        <v>158</v>
      </c>
      <c r="Y3990" s="183">
        <v>18</v>
      </c>
    </row>
    <row r="3991" spans="1:25" x14ac:dyDescent="0.2">
      <c r="A3991" s="184">
        <v>12761126</v>
      </c>
      <c r="B3991" s="183" t="str">
        <f>[1]店マスタ!B3990</f>
        <v>マルシン電化　点野店</v>
      </c>
      <c r="C3991" s="183">
        <v>1.5</v>
      </c>
      <c r="D3991" s="183">
        <v>1.5</v>
      </c>
      <c r="E3991" s="183" t="str">
        <f>_xlfn.XLOOKUP(A3991,[2]Sheet1!$R:$R,[2]Sheet1!$AB:$AB,"",0)</f>
        <v/>
      </c>
      <c r="F3991" s="183" t="str">
        <f>_xlfn.XLOOKUP($A3991,[3]【2026年03月度_全社】RFM客層一覧表データ!$A:$A,[3]【2026年03月度_全社】RFM客層一覧表データ!C:C,"",0)</f>
        <v/>
      </c>
      <c r="G3991" s="183" t="str">
        <f>_xlfn.XLOOKUP($A3991,[3]【2026年03月度_全社】RFM客層一覧表データ!$A:$A,[3]【2026年03月度_全社】RFM客層一覧表データ!D:D,"",0)</f>
        <v/>
      </c>
      <c r="H3991" s="183" t="str">
        <f>_xlfn.XLOOKUP($A3991,[3]【2026年03月度_全社】RFM客層一覧表データ!$A:$A,[3]【2026年03月度_全社】RFM客層一覧表データ!E:E,"",0)</f>
        <v/>
      </c>
      <c r="I3991" s="183" t="str">
        <f>_xlfn.XLOOKUP($A3991,[3]【2026年03月度_全社】RFM客層一覧表データ!$A:$A,[3]【2026年03月度_全社】RFM客層一覧表データ!F:F,"",0)</f>
        <v/>
      </c>
      <c r="J3991" s="183">
        <v>0</v>
      </c>
      <c r="K3991" s="183">
        <v>0</v>
      </c>
      <c r="L3991" s="183">
        <v>0</v>
      </c>
      <c r="M3991" s="183">
        <v>0</v>
      </c>
      <c r="N3991" s="183">
        <v>0</v>
      </c>
      <c r="O3991" s="183">
        <v>0</v>
      </c>
      <c r="P3991" s="183">
        <v>0</v>
      </c>
      <c r="Q3991" s="183">
        <v>0</v>
      </c>
      <c r="R3991" s="183">
        <v>0</v>
      </c>
      <c r="S3991" s="183">
        <v>0</v>
      </c>
      <c r="T3991" s="183">
        <v>0</v>
      </c>
      <c r="U3991" s="183">
        <v>0</v>
      </c>
      <c r="V3991" s="183">
        <v>0</v>
      </c>
      <c r="W3991" s="183">
        <v>0</v>
      </c>
      <c r="X3991" s="183">
        <v>0</v>
      </c>
      <c r="Y3991" s="183">
        <v>0</v>
      </c>
    </row>
    <row r="3992" spans="1:25" x14ac:dyDescent="0.2">
      <c r="A3992" s="184">
        <v>12761138</v>
      </c>
      <c r="B3992" s="183" t="str">
        <f>[1]店マスタ!B3991</f>
        <v>株式会社ツボイ　香里店</v>
      </c>
      <c r="C3992" s="183">
        <v>4.5</v>
      </c>
      <c r="D3992" s="183">
        <v>2.5</v>
      </c>
      <c r="E3992" s="183">
        <f>_xlfn.XLOOKUP(A3992,[2]Sheet1!$R:$R,[2]Sheet1!$AB:$AB,"",0)</f>
        <v>2.5</v>
      </c>
      <c r="F3992" s="183">
        <f>_xlfn.XLOOKUP($A3992,[3]【2026年03月度_全社】RFM客層一覧表データ!$A:$A,[3]【2026年03月度_全社】RFM客層一覧表データ!C:C,"",0)</f>
        <v>1094</v>
      </c>
      <c r="G3992" s="183">
        <f>_xlfn.XLOOKUP($A3992,[3]【2026年03月度_全社】RFM客層一覧表データ!$A:$A,[3]【2026年03月度_全社】RFM客層一覧表データ!D:D,"",0)</f>
        <v>436</v>
      </c>
      <c r="H3992" s="183">
        <f>_xlfn.XLOOKUP($A3992,[3]【2026年03月度_全社】RFM客層一覧表データ!$A:$A,[3]【2026年03月度_全社】RFM客層一覧表データ!E:E,"",0)</f>
        <v>615</v>
      </c>
      <c r="I3992" s="183">
        <f>_xlfn.XLOOKUP($A3992,[3]【2026年03月度_全社】RFM客層一覧表データ!$A:$A,[3]【2026年03月度_全社】RFM客層一覧表データ!F:F,"",0)</f>
        <v>55</v>
      </c>
      <c r="J3992" s="183">
        <v>1157</v>
      </c>
      <c r="K3992" s="183">
        <v>495</v>
      </c>
      <c r="L3992" s="183">
        <v>646</v>
      </c>
      <c r="M3992" s="183">
        <v>61</v>
      </c>
      <c r="N3992" s="183">
        <v>1219</v>
      </c>
      <c r="O3992" s="183">
        <v>507</v>
      </c>
      <c r="P3992" s="183">
        <v>687</v>
      </c>
      <c r="Q3992" s="183">
        <v>52</v>
      </c>
      <c r="R3992" s="183">
        <v>1316</v>
      </c>
      <c r="S3992" s="183">
        <v>530</v>
      </c>
      <c r="T3992" s="183">
        <v>707</v>
      </c>
      <c r="U3992" s="183">
        <v>66</v>
      </c>
      <c r="V3992" s="183">
        <v>1371</v>
      </c>
      <c r="W3992" s="183">
        <v>585</v>
      </c>
      <c r="X3992" s="183">
        <v>757</v>
      </c>
      <c r="Y3992" s="183">
        <v>73</v>
      </c>
    </row>
    <row r="3993" spans="1:25" x14ac:dyDescent="0.2">
      <c r="A3993" s="184">
        <v>12761157</v>
      </c>
      <c r="B3993" s="183" t="str">
        <f>[1]店マスタ!B3992</f>
        <v>大谷デンキ</v>
      </c>
      <c r="C3993" s="183">
        <v>6.5</v>
      </c>
      <c r="D3993" s="183">
        <v>3.5</v>
      </c>
      <c r="E3993" s="183">
        <f>_xlfn.XLOOKUP(A3993,[2]Sheet1!$R:$R,[2]Sheet1!$AB:$AB,"",0)</f>
        <v>3.5</v>
      </c>
      <c r="F3993" s="183">
        <f>_xlfn.XLOOKUP($A3993,[3]【2026年03月度_全社】RFM客層一覧表データ!$A:$A,[3]【2026年03月度_全社】RFM客層一覧表データ!C:C,"",0)</f>
        <v>1379</v>
      </c>
      <c r="G3993" s="183">
        <f>_xlfn.XLOOKUP($A3993,[3]【2026年03月度_全社】RFM客層一覧表データ!$A:$A,[3]【2026年03月度_全社】RFM客層一覧表データ!D:D,"",0)</f>
        <v>448</v>
      </c>
      <c r="H3993" s="183">
        <f>_xlfn.XLOOKUP($A3993,[3]【2026年03月度_全社】RFM客層一覧表データ!$A:$A,[3]【2026年03月度_全社】RFM客層一覧表データ!E:E,"",0)</f>
        <v>511</v>
      </c>
      <c r="I3993" s="183">
        <f>_xlfn.XLOOKUP($A3993,[3]【2026年03月度_全社】RFM客層一覧表データ!$A:$A,[3]【2026年03月度_全社】RFM客層一覧表データ!F:F,"",0)</f>
        <v>109</v>
      </c>
      <c r="J3993" s="183">
        <v>1417</v>
      </c>
      <c r="K3993" s="183">
        <v>464</v>
      </c>
      <c r="L3993" s="183">
        <v>522</v>
      </c>
      <c r="M3993" s="183">
        <v>120</v>
      </c>
      <c r="N3993" s="183">
        <v>1424</v>
      </c>
      <c r="O3993" s="183">
        <v>446</v>
      </c>
      <c r="P3993" s="183">
        <v>559</v>
      </c>
      <c r="Q3993" s="183">
        <v>93</v>
      </c>
      <c r="R3993" s="183">
        <v>1478</v>
      </c>
      <c r="S3993" s="183">
        <v>526</v>
      </c>
      <c r="T3993" s="183">
        <v>581</v>
      </c>
      <c r="U3993" s="183">
        <v>117</v>
      </c>
      <c r="V3993" s="183">
        <v>1499</v>
      </c>
      <c r="W3993" s="183">
        <v>547</v>
      </c>
      <c r="X3993" s="183">
        <v>582</v>
      </c>
      <c r="Y3993" s="183">
        <v>155</v>
      </c>
    </row>
    <row r="3994" spans="1:25" x14ac:dyDescent="0.2">
      <c r="A3994" s="184">
        <v>12761166</v>
      </c>
      <c r="B3994" s="183" t="str">
        <f>[1]店マスタ!B3993</f>
        <v>有限会社ミドリシステムサービス</v>
      </c>
      <c r="C3994" s="183">
        <v>2.5</v>
      </c>
      <c r="D3994" s="183">
        <v>2.5</v>
      </c>
      <c r="E3994" s="183">
        <f>_xlfn.XLOOKUP(A3994,[2]Sheet1!$R:$R,[2]Sheet1!$AB:$AB,"",0)</f>
        <v>2.5</v>
      </c>
      <c r="F3994" s="183" t="str">
        <f>_xlfn.XLOOKUP($A3994,[3]【2026年03月度_全社】RFM客層一覧表データ!$A:$A,[3]【2026年03月度_全社】RFM客層一覧表データ!C:C,"",0)</f>
        <v/>
      </c>
      <c r="G3994" s="183" t="str">
        <f>_xlfn.XLOOKUP($A3994,[3]【2026年03月度_全社】RFM客層一覧表データ!$A:$A,[3]【2026年03月度_全社】RFM客層一覧表データ!D:D,"",0)</f>
        <v/>
      </c>
      <c r="H3994" s="183" t="str">
        <f>_xlfn.XLOOKUP($A3994,[3]【2026年03月度_全社】RFM客層一覧表データ!$A:$A,[3]【2026年03月度_全社】RFM客層一覧表データ!E:E,"",0)</f>
        <v/>
      </c>
      <c r="I3994" s="183" t="str">
        <f>_xlfn.XLOOKUP($A3994,[3]【2026年03月度_全社】RFM客層一覧表データ!$A:$A,[3]【2026年03月度_全社】RFM客層一覧表データ!F:F,"",0)</f>
        <v/>
      </c>
      <c r="J3994" s="183">
        <v>0</v>
      </c>
      <c r="K3994" s="183">
        <v>0</v>
      </c>
      <c r="L3994" s="183">
        <v>0</v>
      </c>
      <c r="M3994" s="183">
        <v>0</v>
      </c>
      <c r="N3994" s="183">
        <v>0</v>
      </c>
      <c r="O3994" s="183">
        <v>0</v>
      </c>
      <c r="P3994" s="183">
        <v>0</v>
      </c>
      <c r="Q3994" s="183">
        <v>0</v>
      </c>
      <c r="R3994" s="183">
        <v>0</v>
      </c>
      <c r="S3994" s="183">
        <v>0</v>
      </c>
      <c r="T3994" s="183">
        <v>0</v>
      </c>
      <c r="U3994" s="183">
        <v>0</v>
      </c>
      <c r="V3994" s="183">
        <v>0</v>
      </c>
      <c r="W3994" s="183">
        <v>0</v>
      </c>
      <c r="X3994" s="183">
        <v>0</v>
      </c>
      <c r="Y3994" s="183">
        <v>0</v>
      </c>
    </row>
    <row r="3995" spans="1:25" x14ac:dyDescent="0.2">
      <c r="A3995" s="184">
        <v>12762006</v>
      </c>
      <c r="B3995" s="183" t="str">
        <f>[1]店マスタ!B3994</f>
        <v>ＰＥＡＣＳ　ユキナカ</v>
      </c>
      <c r="C3995" s="183">
        <v>5.5</v>
      </c>
      <c r="D3995" s="183">
        <v>4.5</v>
      </c>
      <c r="E3995" s="183">
        <f>_xlfn.XLOOKUP(A3995,[2]Sheet1!$R:$R,[2]Sheet1!$AB:$AB,"",0)</f>
        <v>5</v>
      </c>
      <c r="F3995" s="183">
        <f>_xlfn.XLOOKUP($A3995,[3]【2026年03月度_全社】RFM客層一覧表データ!$A:$A,[3]【2026年03月度_全社】RFM客層一覧表データ!C:C,"",0)</f>
        <v>2019</v>
      </c>
      <c r="G3995" s="183">
        <f>_xlfn.XLOOKUP($A3995,[3]【2026年03月度_全社】RFM客層一覧表データ!$A:$A,[3]【2026年03月度_全社】RFM客層一覧表データ!D:D,"",0)</f>
        <v>855</v>
      </c>
      <c r="H3995" s="183">
        <f>_xlfn.XLOOKUP($A3995,[3]【2026年03月度_全社】RFM客層一覧表データ!$A:$A,[3]【2026年03月度_全社】RFM客層一覧表データ!E:E,"",0)</f>
        <v>833</v>
      </c>
      <c r="I3995" s="183">
        <f>_xlfn.XLOOKUP($A3995,[3]【2026年03月度_全社】RFM客層一覧表データ!$A:$A,[3]【2026年03月度_全社】RFM客層一覧表データ!F:F,"",0)</f>
        <v>186</v>
      </c>
      <c r="J3995" s="183">
        <v>1956</v>
      </c>
      <c r="K3995" s="183">
        <v>873</v>
      </c>
      <c r="L3995" s="183">
        <v>810</v>
      </c>
      <c r="M3995" s="183">
        <v>204</v>
      </c>
      <c r="N3995" s="183">
        <v>1910</v>
      </c>
      <c r="O3995" s="183">
        <v>929</v>
      </c>
      <c r="P3995" s="183">
        <v>788</v>
      </c>
      <c r="Q3995" s="183">
        <v>234</v>
      </c>
      <c r="R3995" s="183">
        <v>1804</v>
      </c>
      <c r="S3995" s="183">
        <v>910</v>
      </c>
      <c r="T3995" s="183">
        <v>754</v>
      </c>
      <c r="U3995" s="183">
        <v>246</v>
      </c>
      <c r="V3995" s="183">
        <v>1685</v>
      </c>
      <c r="W3995" s="183">
        <v>831</v>
      </c>
      <c r="X3995" s="183">
        <v>753</v>
      </c>
      <c r="Y3995" s="183">
        <v>188</v>
      </c>
    </row>
    <row r="3996" spans="1:25" x14ac:dyDescent="0.2">
      <c r="A3996" s="184">
        <v>12762008</v>
      </c>
      <c r="B3996" s="183" t="str">
        <f>[1]店マスタ!B3995</f>
        <v>株式会社　森花電気商会</v>
      </c>
      <c r="C3996" s="183">
        <v>2.5</v>
      </c>
      <c r="D3996" s="183">
        <v>2.5</v>
      </c>
      <c r="E3996" s="183">
        <f>_xlfn.XLOOKUP(A3996,[2]Sheet1!$R:$R,[2]Sheet1!$AB:$AB,"",0)</f>
        <v>2.5</v>
      </c>
      <c r="F3996" s="183" t="str">
        <f>_xlfn.XLOOKUP($A3996,[3]【2026年03月度_全社】RFM客層一覧表データ!$A:$A,[3]【2026年03月度_全社】RFM客層一覧表データ!C:C,"",0)</f>
        <v/>
      </c>
      <c r="G3996" s="183" t="str">
        <f>_xlfn.XLOOKUP($A3996,[3]【2026年03月度_全社】RFM客層一覧表データ!$A:$A,[3]【2026年03月度_全社】RFM客層一覧表データ!D:D,"",0)</f>
        <v/>
      </c>
      <c r="H3996" s="183" t="str">
        <f>_xlfn.XLOOKUP($A3996,[3]【2026年03月度_全社】RFM客層一覧表データ!$A:$A,[3]【2026年03月度_全社】RFM客層一覧表データ!E:E,"",0)</f>
        <v/>
      </c>
      <c r="I3996" s="183" t="str">
        <f>_xlfn.XLOOKUP($A3996,[3]【2026年03月度_全社】RFM客層一覧表データ!$A:$A,[3]【2026年03月度_全社】RFM客層一覧表データ!F:F,"",0)</f>
        <v/>
      </c>
      <c r="J3996" s="183">
        <v>0</v>
      </c>
      <c r="K3996" s="183">
        <v>0</v>
      </c>
      <c r="L3996" s="183">
        <v>0</v>
      </c>
      <c r="M3996" s="183">
        <v>0</v>
      </c>
      <c r="N3996" s="183">
        <v>0</v>
      </c>
      <c r="O3996" s="183">
        <v>0</v>
      </c>
      <c r="P3996" s="183">
        <v>0</v>
      </c>
      <c r="Q3996" s="183">
        <v>0</v>
      </c>
      <c r="R3996" s="183">
        <v>0</v>
      </c>
      <c r="S3996" s="183">
        <v>0</v>
      </c>
      <c r="T3996" s="183">
        <v>0</v>
      </c>
      <c r="U3996" s="183">
        <v>0</v>
      </c>
      <c r="V3996" s="183">
        <v>0</v>
      </c>
      <c r="W3996" s="183">
        <v>0</v>
      </c>
      <c r="X3996" s="183">
        <v>0</v>
      </c>
      <c r="Y3996" s="183">
        <v>0</v>
      </c>
    </row>
    <row r="3997" spans="1:25" x14ac:dyDescent="0.2">
      <c r="A3997" s="184">
        <v>12762020</v>
      </c>
      <c r="B3997" s="183" t="str">
        <f>[1]店マスタ!B3996</f>
        <v>フラグシップ　イムタ</v>
      </c>
      <c r="C3997" s="183">
        <v>3</v>
      </c>
      <c r="D3997" s="183">
        <v>2.5</v>
      </c>
      <c r="E3997" s="183">
        <f>_xlfn.XLOOKUP(A3997,[2]Sheet1!$R:$R,[2]Sheet1!$AB:$AB,"",0)</f>
        <v>2.5</v>
      </c>
      <c r="F3997" s="183">
        <f>_xlfn.XLOOKUP($A3997,[3]【2026年03月度_全社】RFM客層一覧表データ!$A:$A,[3]【2026年03月度_全社】RFM客層一覧表データ!C:C,"",0)</f>
        <v>685</v>
      </c>
      <c r="G3997" s="183">
        <f>_xlfn.XLOOKUP($A3997,[3]【2026年03月度_全社】RFM客層一覧表データ!$A:$A,[3]【2026年03月度_全社】RFM客層一覧表データ!D:D,"",0)</f>
        <v>267</v>
      </c>
      <c r="H3997" s="183">
        <f>_xlfn.XLOOKUP($A3997,[3]【2026年03月度_全社】RFM客層一覧表データ!$A:$A,[3]【2026年03月度_全社】RFM客層一覧表データ!E:E,"",0)</f>
        <v>302</v>
      </c>
      <c r="I3997" s="183">
        <f>_xlfn.XLOOKUP($A3997,[3]【2026年03月度_全社】RFM客層一覧表データ!$A:$A,[3]【2026年03月度_全社】RFM客層一覧表データ!F:F,"",0)</f>
        <v>60</v>
      </c>
      <c r="J3997" s="183">
        <v>695</v>
      </c>
      <c r="K3997" s="183">
        <v>307</v>
      </c>
      <c r="L3997" s="183">
        <v>302</v>
      </c>
      <c r="M3997" s="183">
        <v>90</v>
      </c>
      <c r="N3997" s="183">
        <v>652</v>
      </c>
      <c r="O3997" s="183">
        <v>289</v>
      </c>
      <c r="P3997" s="183">
        <v>297</v>
      </c>
      <c r="Q3997" s="183">
        <v>63</v>
      </c>
      <c r="R3997" s="183">
        <v>644</v>
      </c>
      <c r="S3997" s="183">
        <v>292</v>
      </c>
      <c r="T3997" s="183">
        <v>294</v>
      </c>
      <c r="U3997" s="183">
        <v>73</v>
      </c>
      <c r="V3997" s="183">
        <v>632</v>
      </c>
      <c r="W3997" s="183">
        <v>280</v>
      </c>
      <c r="X3997" s="183">
        <v>279</v>
      </c>
      <c r="Y3997" s="183">
        <v>65</v>
      </c>
    </row>
    <row r="3998" spans="1:25" x14ac:dyDescent="0.2">
      <c r="A3998" s="184">
        <v>12762044</v>
      </c>
      <c r="B3998" s="183" t="str">
        <f>[1]店マスタ!B3997</f>
        <v>ＴＲＹ　ＭＵＫＡＩ</v>
      </c>
      <c r="C3998" s="183">
        <v>1.5</v>
      </c>
      <c r="D3998" s="183">
        <v>0</v>
      </c>
      <c r="E3998" s="183" t="str">
        <f>_xlfn.XLOOKUP(A3998,[2]Sheet1!$R:$R,[2]Sheet1!$AB:$AB,"",0)</f>
        <v/>
      </c>
      <c r="F3998" s="183" t="str">
        <f>_xlfn.XLOOKUP($A3998,[3]【2026年03月度_全社】RFM客層一覧表データ!$A:$A,[3]【2026年03月度_全社】RFM客層一覧表データ!C:C,"",0)</f>
        <v/>
      </c>
      <c r="G3998" s="183" t="str">
        <f>_xlfn.XLOOKUP($A3998,[3]【2026年03月度_全社】RFM客層一覧表データ!$A:$A,[3]【2026年03月度_全社】RFM客層一覧表データ!D:D,"",0)</f>
        <v/>
      </c>
      <c r="H3998" s="183" t="str">
        <f>_xlfn.XLOOKUP($A3998,[3]【2026年03月度_全社】RFM客層一覧表データ!$A:$A,[3]【2026年03月度_全社】RFM客層一覧表データ!E:E,"",0)</f>
        <v/>
      </c>
      <c r="I3998" s="183" t="str">
        <f>_xlfn.XLOOKUP($A3998,[3]【2026年03月度_全社】RFM客層一覧表データ!$A:$A,[3]【2026年03月度_全社】RFM客層一覧表データ!F:F,"",0)</f>
        <v/>
      </c>
      <c r="J3998" s="183">
        <v>0</v>
      </c>
      <c r="K3998" s="183">
        <v>0</v>
      </c>
      <c r="L3998" s="183">
        <v>0</v>
      </c>
      <c r="M3998" s="183">
        <v>0</v>
      </c>
      <c r="N3998" s="183">
        <v>0</v>
      </c>
      <c r="O3998" s="183">
        <v>0</v>
      </c>
      <c r="P3998" s="183">
        <v>0</v>
      </c>
      <c r="Q3998" s="183">
        <v>0</v>
      </c>
      <c r="R3998" s="183">
        <v>0</v>
      </c>
      <c r="S3998" s="183">
        <v>0</v>
      </c>
      <c r="T3998" s="183">
        <v>0</v>
      </c>
      <c r="U3998" s="183">
        <v>0</v>
      </c>
      <c r="V3998" s="183">
        <v>0</v>
      </c>
      <c r="W3998" s="183">
        <v>0</v>
      </c>
      <c r="X3998" s="183">
        <v>0</v>
      </c>
      <c r="Y3998" s="183">
        <v>0</v>
      </c>
    </row>
    <row r="3999" spans="1:25" x14ac:dyDescent="0.2">
      <c r="A3999" s="184">
        <v>12762048</v>
      </c>
      <c r="B3999" s="183" t="str">
        <f>[1]店マスタ!B3998</f>
        <v>ミックミトヤ　ちよだ店</v>
      </c>
      <c r="C3999" s="183">
        <v>1.5</v>
      </c>
      <c r="D3999" s="183">
        <v>1.5</v>
      </c>
      <c r="E3999" s="183">
        <f>_xlfn.XLOOKUP(A3999,[2]Sheet1!$R:$R,[2]Sheet1!$AB:$AB,"",0)</f>
        <v>1.5</v>
      </c>
      <c r="F3999" s="183">
        <f>_xlfn.XLOOKUP($A3999,[3]【2026年03月度_全社】RFM客層一覧表データ!$A:$A,[3]【2026年03月度_全社】RFM客層一覧表データ!C:C,"",0)</f>
        <v>1263</v>
      </c>
      <c r="G3999" s="183">
        <f>_xlfn.XLOOKUP($A3999,[3]【2026年03月度_全社】RFM客層一覧表データ!$A:$A,[3]【2026年03月度_全社】RFM客層一覧表データ!D:D,"",0)</f>
        <v>516</v>
      </c>
      <c r="H3999" s="183">
        <f>_xlfn.XLOOKUP($A3999,[3]【2026年03月度_全社】RFM客層一覧表データ!$A:$A,[3]【2026年03月度_全社】RFM客層一覧表データ!E:E,"",0)</f>
        <v>621</v>
      </c>
      <c r="I3999" s="183">
        <f>_xlfn.XLOOKUP($A3999,[3]【2026年03月度_全社】RFM客層一覧表データ!$A:$A,[3]【2026年03月度_全社】RFM客層一覧表データ!F:F,"",0)</f>
        <v>59</v>
      </c>
      <c r="J3999" s="183">
        <v>1333</v>
      </c>
      <c r="K3999" s="183">
        <v>567</v>
      </c>
      <c r="L3999" s="183">
        <v>625</v>
      </c>
      <c r="M3999" s="183">
        <v>63</v>
      </c>
      <c r="N3999" s="183">
        <v>1378</v>
      </c>
      <c r="O3999" s="183">
        <v>618</v>
      </c>
      <c r="P3999" s="183">
        <v>615</v>
      </c>
      <c r="Q3999" s="183">
        <v>76</v>
      </c>
      <c r="R3999" s="183">
        <v>1401</v>
      </c>
      <c r="S3999" s="183">
        <v>634</v>
      </c>
      <c r="T3999" s="183">
        <v>622</v>
      </c>
      <c r="U3999" s="183">
        <v>69</v>
      </c>
      <c r="V3999" s="183">
        <v>1404</v>
      </c>
      <c r="W3999" s="183">
        <v>636</v>
      </c>
      <c r="X3999" s="183">
        <v>624</v>
      </c>
      <c r="Y3999" s="183">
        <v>84</v>
      </c>
    </row>
    <row r="4000" spans="1:25" x14ac:dyDescent="0.2">
      <c r="A4000" s="184">
        <v>12762055</v>
      </c>
      <c r="B4000" s="183" t="str">
        <f>[1]店マスタ!B3999</f>
        <v>ミック　大矢船店</v>
      </c>
      <c r="C4000" s="183">
        <v>3</v>
      </c>
      <c r="D4000" s="183">
        <v>3</v>
      </c>
      <c r="E4000" s="183">
        <f>_xlfn.XLOOKUP(A4000,[2]Sheet1!$R:$R,[2]Sheet1!$AB:$AB,"",0)</f>
        <v>3</v>
      </c>
      <c r="F4000" s="183">
        <f>_xlfn.XLOOKUP($A4000,[3]【2026年03月度_全社】RFM客層一覧表データ!$A:$A,[3]【2026年03月度_全社】RFM客層一覧表データ!C:C,"",0)</f>
        <v>856</v>
      </c>
      <c r="G4000" s="183">
        <f>_xlfn.XLOOKUP($A4000,[3]【2026年03月度_全社】RFM客層一覧表データ!$A:$A,[3]【2026年03月度_全社】RFM客層一覧表データ!D:D,"",0)</f>
        <v>373</v>
      </c>
      <c r="H4000" s="183">
        <f>_xlfn.XLOOKUP($A4000,[3]【2026年03月度_全社】RFM客層一覧表データ!$A:$A,[3]【2026年03月度_全社】RFM客層一覧表データ!E:E,"",0)</f>
        <v>338</v>
      </c>
      <c r="I4000" s="183">
        <f>_xlfn.XLOOKUP($A4000,[3]【2026年03月度_全社】RFM客層一覧表データ!$A:$A,[3]【2026年03月度_全社】RFM客層一覧表データ!F:F,"",0)</f>
        <v>64</v>
      </c>
      <c r="J4000" s="183">
        <v>874</v>
      </c>
      <c r="K4000" s="183">
        <v>383</v>
      </c>
      <c r="L4000" s="183">
        <v>339</v>
      </c>
      <c r="M4000" s="183">
        <v>71</v>
      </c>
      <c r="N4000" s="183">
        <v>831</v>
      </c>
      <c r="O4000" s="183">
        <v>387</v>
      </c>
      <c r="P4000" s="183">
        <v>311</v>
      </c>
      <c r="Q4000" s="183">
        <v>80</v>
      </c>
      <c r="R4000" s="183">
        <v>812</v>
      </c>
      <c r="S4000" s="183">
        <v>379</v>
      </c>
      <c r="T4000" s="183">
        <v>305</v>
      </c>
      <c r="U4000" s="183">
        <v>83</v>
      </c>
      <c r="V4000" s="183">
        <v>804</v>
      </c>
      <c r="W4000" s="183">
        <v>371</v>
      </c>
      <c r="X4000" s="183">
        <v>299</v>
      </c>
      <c r="Y4000" s="183">
        <v>89</v>
      </c>
    </row>
    <row r="4001" spans="1:25" x14ac:dyDescent="0.2">
      <c r="A4001" s="184">
        <v>12763010</v>
      </c>
      <c r="B4001" s="183" t="str">
        <f>[1]店マスタ!B4000</f>
        <v>ユアーズ住吉店株阪口電化ハウス</v>
      </c>
      <c r="C4001" s="183">
        <v>1.5</v>
      </c>
      <c r="D4001" s="183">
        <v>1.5</v>
      </c>
      <c r="E4001" s="183">
        <f>_xlfn.XLOOKUP(A4001,[2]Sheet1!$R:$R,[2]Sheet1!$AB:$AB,"",0)</f>
        <v>1.5</v>
      </c>
      <c r="F4001" s="183">
        <f>_xlfn.XLOOKUP($A4001,[3]【2026年03月度_全社】RFM客層一覧表データ!$A:$A,[3]【2026年03月度_全社】RFM客層一覧表データ!C:C,"",0)</f>
        <v>791</v>
      </c>
      <c r="G4001" s="183">
        <f>_xlfn.XLOOKUP($A4001,[3]【2026年03月度_全社】RFM客層一覧表データ!$A:$A,[3]【2026年03月度_全社】RFM客層一覧表データ!D:D,"",0)</f>
        <v>327</v>
      </c>
      <c r="H4001" s="183">
        <f>_xlfn.XLOOKUP($A4001,[3]【2026年03月度_全社】RFM客層一覧表データ!$A:$A,[3]【2026年03月度_全社】RFM客層一覧表データ!E:E,"",0)</f>
        <v>326</v>
      </c>
      <c r="I4001" s="183">
        <f>_xlfn.XLOOKUP($A4001,[3]【2026年03月度_全社】RFM客層一覧表データ!$A:$A,[3]【2026年03月度_全社】RFM客層一覧表データ!F:F,"",0)</f>
        <v>67</v>
      </c>
      <c r="J4001" s="183">
        <v>818</v>
      </c>
      <c r="K4001" s="183">
        <v>330</v>
      </c>
      <c r="L4001" s="183">
        <v>336</v>
      </c>
      <c r="M4001" s="183">
        <v>58</v>
      </c>
      <c r="N4001" s="183">
        <v>831</v>
      </c>
      <c r="O4001" s="183">
        <v>346</v>
      </c>
      <c r="P4001" s="183">
        <v>345</v>
      </c>
      <c r="Q4001" s="183">
        <v>59</v>
      </c>
      <c r="R4001" s="183">
        <v>871</v>
      </c>
      <c r="S4001" s="183">
        <v>370</v>
      </c>
      <c r="T4001" s="183">
        <v>356</v>
      </c>
      <c r="U4001" s="183">
        <v>77</v>
      </c>
      <c r="V4001" s="183">
        <v>889</v>
      </c>
      <c r="W4001" s="183">
        <v>394</v>
      </c>
      <c r="X4001" s="183">
        <v>386</v>
      </c>
      <c r="Y4001" s="183">
        <v>74</v>
      </c>
    </row>
    <row r="4002" spans="1:25" x14ac:dyDescent="0.2">
      <c r="A4002" s="184">
        <v>12765003</v>
      </c>
      <c r="B4002" s="183" t="str">
        <f>[1]店マスタ!B4001</f>
        <v>フラグシップ　はせがわ</v>
      </c>
      <c r="C4002" s="183">
        <v>3</v>
      </c>
      <c r="D4002" s="183">
        <v>1.5</v>
      </c>
      <c r="E4002" s="183">
        <f>_xlfn.XLOOKUP(A4002,[2]Sheet1!$R:$R,[2]Sheet1!$AB:$AB,"",0)</f>
        <v>1</v>
      </c>
      <c r="F4002" s="183">
        <f>_xlfn.XLOOKUP($A4002,[3]【2026年03月度_全社】RFM客層一覧表データ!$A:$A,[3]【2026年03月度_全社】RFM客層一覧表データ!C:C,"",0)</f>
        <v>529</v>
      </c>
      <c r="G4002" s="183">
        <f>_xlfn.XLOOKUP($A4002,[3]【2026年03月度_全社】RFM客層一覧表データ!$A:$A,[3]【2026年03月度_全社】RFM客層一覧表データ!D:D,"",0)</f>
        <v>190</v>
      </c>
      <c r="H4002" s="183">
        <f>_xlfn.XLOOKUP($A4002,[3]【2026年03月度_全社】RFM客層一覧表データ!$A:$A,[3]【2026年03月度_全社】RFM客層一覧表データ!E:E,"",0)</f>
        <v>249</v>
      </c>
      <c r="I4002" s="183">
        <f>_xlfn.XLOOKUP($A4002,[3]【2026年03月度_全社】RFM客層一覧表データ!$A:$A,[3]【2026年03月度_全社】RFM客層一覧表データ!F:F,"",0)</f>
        <v>16</v>
      </c>
      <c r="J4002" s="183">
        <v>598</v>
      </c>
      <c r="K4002" s="183">
        <v>216</v>
      </c>
      <c r="L4002" s="183">
        <v>258</v>
      </c>
      <c r="M4002" s="183">
        <v>33</v>
      </c>
      <c r="N4002" s="183">
        <v>615</v>
      </c>
      <c r="O4002" s="183">
        <v>230</v>
      </c>
      <c r="P4002" s="183">
        <v>286</v>
      </c>
      <c r="Q4002" s="183">
        <v>29</v>
      </c>
      <c r="R4002" s="183">
        <v>640</v>
      </c>
      <c r="S4002" s="183">
        <v>307</v>
      </c>
      <c r="T4002" s="183">
        <v>295</v>
      </c>
      <c r="U4002" s="183">
        <v>57</v>
      </c>
      <c r="V4002" s="183">
        <v>684</v>
      </c>
      <c r="W4002" s="183">
        <v>294</v>
      </c>
      <c r="X4002" s="183">
        <v>305</v>
      </c>
      <c r="Y4002" s="183">
        <v>54</v>
      </c>
    </row>
    <row r="4003" spans="1:25" x14ac:dyDescent="0.2">
      <c r="A4003" s="184">
        <v>12765023</v>
      </c>
      <c r="B4003" s="183" t="str">
        <f>[1]店マスタ!B4002</f>
        <v>フレアイショップ　イナダ</v>
      </c>
      <c r="C4003" s="183">
        <v>2</v>
      </c>
      <c r="D4003" s="183">
        <v>1.5</v>
      </c>
      <c r="E4003" s="183">
        <f>_xlfn.XLOOKUP(A4003,[2]Sheet1!$R:$R,[2]Sheet1!$AB:$AB,"",0)</f>
        <v>1.5</v>
      </c>
      <c r="F4003" s="183">
        <f>_xlfn.XLOOKUP($A4003,[3]【2026年03月度_全社】RFM客層一覧表データ!$A:$A,[3]【2026年03月度_全社】RFM客層一覧表データ!C:C,"",0)</f>
        <v>362</v>
      </c>
      <c r="G4003" s="183">
        <f>_xlfn.XLOOKUP($A4003,[3]【2026年03月度_全社】RFM客層一覧表データ!$A:$A,[3]【2026年03月度_全社】RFM客層一覧表データ!D:D,"",0)</f>
        <v>140</v>
      </c>
      <c r="H4003" s="183">
        <f>_xlfn.XLOOKUP($A4003,[3]【2026年03月度_全社】RFM客層一覧表データ!$A:$A,[3]【2026年03月度_全社】RFM客層一覧表データ!E:E,"",0)</f>
        <v>187</v>
      </c>
      <c r="I4003" s="183">
        <f>_xlfn.XLOOKUP($A4003,[3]【2026年03月度_全社】RFM客層一覧表データ!$A:$A,[3]【2026年03月度_全社】RFM客層一覧表データ!F:F,"",0)</f>
        <v>21</v>
      </c>
      <c r="J4003" s="183">
        <v>374</v>
      </c>
      <c r="K4003" s="183">
        <v>140</v>
      </c>
      <c r="L4003" s="183">
        <v>187</v>
      </c>
      <c r="M4003" s="183">
        <v>19</v>
      </c>
      <c r="N4003" s="183">
        <v>372</v>
      </c>
      <c r="O4003" s="183">
        <v>164</v>
      </c>
      <c r="P4003" s="183">
        <v>211</v>
      </c>
      <c r="Q4003" s="183">
        <v>26</v>
      </c>
      <c r="R4003" s="183">
        <v>370</v>
      </c>
      <c r="S4003" s="183">
        <v>152</v>
      </c>
      <c r="T4003" s="183">
        <v>208</v>
      </c>
      <c r="U4003" s="183">
        <v>19</v>
      </c>
      <c r="V4003" s="183">
        <v>377</v>
      </c>
      <c r="W4003" s="183">
        <v>158</v>
      </c>
      <c r="X4003" s="183">
        <v>215</v>
      </c>
      <c r="Y4003" s="183">
        <v>19</v>
      </c>
    </row>
    <row r="4004" spans="1:25" x14ac:dyDescent="0.2">
      <c r="A4004" s="184">
        <v>12765027</v>
      </c>
      <c r="B4004" s="183" t="str">
        <f>[1]店マスタ!B4003</f>
        <v>ＰＥＡＣＳ　ハンカイ</v>
      </c>
      <c r="C4004" s="183">
        <v>3.5</v>
      </c>
      <c r="D4004" s="183">
        <v>3</v>
      </c>
      <c r="E4004" s="183">
        <f>_xlfn.XLOOKUP(A4004,[2]Sheet1!$R:$R,[2]Sheet1!$AB:$AB,"",0)</f>
        <v>2</v>
      </c>
      <c r="F4004" s="183">
        <f>_xlfn.XLOOKUP($A4004,[3]【2026年03月度_全社】RFM客層一覧表データ!$A:$A,[3]【2026年03月度_全社】RFM客層一覧表データ!C:C,"",0)</f>
        <v>669</v>
      </c>
      <c r="G4004" s="183">
        <f>_xlfn.XLOOKUP($A4004,[3]【2026年03月度_全社】RFM客層一覧表データ!$A:$A,[3]【2026年03月度_全社】RFM客層一覧表データ!D:D,"",0)</f>
        <v>380</v>
      </c>
      <c r="H4004" s="183">
        <f>_xlfn.XLOOKUP($A4004,[3]【2026年03月度_全社】RFM客層一覧表データ!$A:$A,[3]【2026年03月度_全社】RFM客層一覧表データ!E:E,"",0)</f>
        <v>399</v>
      </c>
      <c r="I4004" s="183">
        <f>_xlfn.XLOOKUP($A4004,[3]【2026年03月度_全社】RFM客層一覧表データ!$A:$A,[3]【2026年03月度_全社】RFM客層一覧表データ!F:F,"",0)</f>
        <v>24</v>
      </c>
      <c r="J4004" s="183">
        <v>695</v>
      </c>
      <c r="K4004" s="183">
        <v>416</v>
      </c>
      <c r="L4004" s="183">
        <v>412</v>
      </c>
      <c r="M4004" s="183">
        <v>48</v>
      </c>
      <c r="N4004" s="183">
        <v>697</v>
      </c>
      <c r="O4004" s="183">
        <v>411</v>
      </c>
      <c r="P4004" s="183">
        <v>428</v>
      </c>
      <c r="Q4004" s="183">
        <v>35</v>
      </c>
      <c r="R4004" s="183">
        <v>710</v>
      </c>
      <c r="S4004" s="183">
        <v>426</v>
      </c>
      <c r="T4004" s="183">
        <v>446</v>
      </c>
      <c r="U4004" s="183">
        <v>30</v>
      </c>
      <c r="V4004" s="183">
        <v>718</v>
      </c>
      <c r="W4004" s="183">
        <v>436</v>
      </c>
      <c r="X4004" s="183">
        <v>453</v>
      </c>
      <c r="Y4004" s="183">
        <v>20</v>
      </c>
    </row>
    <row r="4005" spans="1:25" x14ac:dyDescent="0.2">
      <c r="A4005" s="184">
        <v>12765058</v>
      </c>
      <c r="B4005" s="183" t="str">
        <f>[1]店マスタ!B4004</f>
        <v>Ｅｒｉｃａ・ＨＡＳＥＧＡＷＡ</v>
      </c>
      <c r="C4005" s="183">
        <v>1.5</v>
      </c>
      <c r="D4005" s="183">
        <v>1.5</v>
      </c>
      <c r="E4005" s="183">
        <f>_xlfn.XLOOKUP(A4005,[2]Sheet1!$R:$R,[2]Sheet1!$AB:$AB,"",0)</f>
        <v>1.5</v>
      </c>
      <c r="F4005" s="183" t="str">
        <f>_xlfn.XLOOKUP($A4005,[3]【2026年03月度_全社】RFM客層一覧表データ!$A:$A,[3]【2026年03月度_全社】RFM客層一覧表データ!C:C,"",0)</f>
        <v/>
      </c>
      <c r="G4005" s="183" t="str">
        <f>_xlfn.XLOOKUP($A4005,[3]【2026年03月度_全社】RFM客層一覧表データ!$A:$A,[3]【2026年03月度_全社】RFM客層一覧表データ!D:D,"",0)</f>
        <v/>
      </c>
      <c r="H4005" s="183" t="str">
        <f>_xlfn.XLOOKUP($A4005,[3]【2026年03月度_全社】RFM客層一覧表データ!$A:$A,[3]【2026年03月度_全社】RFM客層一覧表データ!E:E,"",0)</f>
        <v/>
      </c>
      <c r="I4005" s="183" t="str">
        <f>_xlfn.XLOOKUP($A4005,[3]【2026年03月度_全社】RFM客層一覧表データ!$A:$A,[3]【2026年03月度_全社】RFM客層一覧表データ!F:F,"",0)</f>
        <v/>
      </c>
      <c r="J4005" s="183">
        <v>0</v>
      </c>
      <c r="K4005" s="183">
        <v>0</v>
      </c>
      <c r="L4005" s="183">
        <v>0</v>
      </c>
      <c r="M4005" s="183">
        <v>0</v>
      </c>
      <c r="N4005" s="183">
        <v>0</v>
      </c>
      <c r="O4005" s="183">
        <v>0</v>
      </c>
      <c r="P4005" s="183">
        <v>0</v>
      </c>
      <c r="Q4005" s="183">
        <v>0</v>
      </c>
      <c r="R4005" s="183">
        <v>0</v>
      </c>
      <c r="S4005" s="183">
        <v>0</v>
      </c>
      <c r="T4005" s="183">
        <v>0</v>
      </c>
      <c r="U4005" s="183">
        <v>0</v>
      </c>
      <c r="V4005" s="183">
        <v>0</v>
      </c>
      <c r="W4005" s="183">
        <v>0</v>
      </c>
      <c r="X4005" s="183">
        <v>0</v>
      </c>
      <c r="Y4005" s="183">
        <v>0</v>
      </c>
    </row>
    <row r="4006" spans="1:25" x14ac:dyDescent="0.2">
      <c r="A4006" s="184">
        <v>12766011</v>
      </c>
      <c r="B4006" s="183" t="str">
        <f>[1]店マスタ!B4005</f>
        <v>大東・大和電器　有限会社</v>
      </c>
      <c r="C4006" s="183">
        <v>1.5</v>
      </c>
      <c r="D4006" s="183">
        <v>1.5</v>
      </c>
      <c r="E4006" s="183" t="str">
        <f>_xlfn.XLOOKUP(A4006,[2]Sheet1!$R:$R,[2]Sheet1!$AB:$AB,"",0)</f>
        <v/>
      </c>
      <c r="F4006" s="183" t="str">
        <f>_xlfn.XLOOKUP($A4006,[3]【2026年03月度_全社】RFM客層一覧表データ!$A:$A,[3]【2026年03月度_全社】RFM客層一覧表データ!C:C,"",0)</f>
        <v/>
      </c>
      <c r="G4006" s="183" t="str">
        <f>_xlfn.XLOOKUP($A4006,[3]【2026年03月度_全社】RFM客層一覧表データ!$A:$A,[3]【2026年03月度_全社】RFM客層一覧表データ!D:D,"",0)</f>
        <v/>
      </c>
      <c r="H4006" s="183" t="str">
        <f>_xlfn.XLOOKUP($A4006,[3]【2026年03月度_全社】RFM客層一覧表データ!$A:$A,[3]【2026年03月度_全社】RFM客層一覧表データ!E:E,"",0)</f>
        <v/>
      </c>
      <c r="I4006" s="183" t="str">
        <f>_xlfn.XLOOKUP($A4006,[3]【2026年03月度_全社】RFM客層一覧表データ!$A:$A,[3]【2026年03月度_全社】RFM客層一覧表データ!F:F,"",0)</f>
        <v/>
      </c>
      <c r="J4006" s="183">
        <v>0</v>
      </c>
      <c r="K4006" s="183">
        <v>0</v>
      </c>
      <c r="L4006" s="183">
        <v>0</v>
      </c>
      <c r="M4006" s="183">
        <v>0</v>
      </c>
      <c r="N4006" s="183">
        <v>0</v>
      </c>
      <c r="O4006" s="183">
        <v>0</v>
      </c>
      <c r="P4006" s="183">
        <v>0</v>
      </c>
      <c r="Q4006" s="183">
        <v>0</v>
      </c>
      <c r="R4006" s="183">
        <v>0</v>
      </c>
      <c r="S4006" s="183">
        <v>0</v>
      </c>
      <c r="T4006" s="183">
        <v>0</v>
      </c>
      <c r="U4006" s="183">
        <v>0</v>
      </c>
      <c r="V4006" s="183">
        <v>0</v>
      </c>
      <c r="W4006" s="183">
        <v>0</v>
      </c>
      <c r="X4006" s="183">
        <v>0</v>
      </c>
      <c r="Y4006" s="183">
        <v>0</v>
      </c>
    </row>
    <row r="4007" spans="1:25" x14ac:dyDescent="0.2">
      <c r="A4007" s="184">
        <v>12766014</v>
      </c>
      <c r="B4007" s="183" t="str">
        <f>[1]店マスタ!B4006</f>
        <v>三幸電機　大東店</v>
      </c>
      <c r="C4007" s="183">
        <v>2.5</v>
      </c>
      <c r="D4007" s="183">
        <v>2.5</v>
      </c>
      <c r="E4007" s="183">
        <f>_xlfn.XLOOKUP(A4007,[2]Sheet1!$R:$R,[2]Sheet1!$AB:$AB,"",0)</f>
        <v>2.5</v>
      </c>
      <c r="F4007" s="183">
        <f>_xlfn.XLOOKUP($A4007,[3]【2026年03月度_全社】RFM客層一覧表データ!$A:$A,[3]【2026年03月度_全社】RFM客層一覧表データ!C:C,"",0)</f>
        <v>810</v>
      </c>
      <c r="G4007" s="183">
        <f>_xlfn.XLOOKUP($A4007,[3]【2026年03月度_全社】RFM客層一覧表データ!$A:$A,[3]【2026年03月度_全社】RFM客層一覧表データ!D:D,"",0)</f>
        <v>322</v>
      </c>
      <c r="H4007" s="183">
        <f>_xlfn.XLOOKUP($A4007,[3]【2026年03月度_全社】RFM客層一覧表データ!$A:$A,[3]【2026年03月度_全社】RFM客層一覧表データ!E:E,"",0)</f>
        <v>295</v>
      </c>
      <c r="I4007" s="183">
        <f>_xlfn.XLOOKUP($A4007,[3]【2026年03月度_全社】RFM客層一覧表データ!$A:$A,[3]【2026年03月度_全社】RFM客層一覧表データ!F:F,"",0)</f>
        <v>72</v>
      </c>
      <c r="J4007" s="183">
        <v>818</v>
      </c>
      <c r="K4007" s="183">
        <v>301</v>
      </c>
      <c r="L4007" s="183">
        <v>282</v>
      </c>
      <c r="M4007" s="183">
        <v>79</v>
      </c>
      <c r="N4007" s="183">
        <v>770</v>
      </c>
      <c r="O4007" s="183">
        <v>299</v>
      </c>
      <c r="P4007" s="183">
        <v>280</v>
      </c>
      <c r="Q4007" s="183">
        <v>84</v>
      </c>
      <c r="R4007" s="183">
        <v>740</v>
      </c>
      <c r="S4007" s="183">
        <v>306</v>
      </c>
      <c r="T4007" s="183">
        <v>276</v>
      </c>
      <c r="U4007" s="183">
        <v>79</v>
      </c>
      <c r="V4007" s="183">
        <v>699</v>
      </c>
      <c r="W4007" s="183">
        <v>314</v>
      </c>
      <c r="X4007" s="183">
        <v>283</v>
      </c>
      <c r="Y4007" s="183">
        <v>86</v>
      </c>
    </row>
    <row r="4008" spans="1:25" x14ac:dyDescent="0.2">
      <c r="A4008" s="184">
        <v>12766020</v>
      </c>
      <c r="B4008" s="183" t="str">
        <f>[1]店マスタ!B4007</f>
        <v>パル　ウエダ　株式会社　大東店</v>
      </c>
      <c r="C4008" s="183">
        <v>6.5</v>
      </c>
      <c r="D4008" s="183">
        <v>4.5</v>
      </c>
      <c r="E4008" s="183">
        <f>_xlfn.XLOOKUP(A4008,[2]Sheet1!$R:$R,[2]Sheet1!$AB:$AB,"",0)</f>
        <v>4.5</v>
      </c>
      <c r="F4008" s="183">
        <f>_xlfn.XLOOKUP($A4008,[3]【2026年03月度_全社】RFM客層一覧表データ!$A:$A,[3]【2026年03月度_全社】RFM客層一覧表データ!C:C,"",0)</f>
        <v>1718</v>
      </c>
      <c r="G4008" s="183">
        <f>_xlfn.XLOOKUP($A4008,[3]【2026年03月度_全社】RFM客層一覧表データ!$A:$A,[3]【2026年03月度_全社】RFM客層一覧表データ!D:D,"",0)</f>
        <v>797</v>
      </c>
      <c r="H4008" s="183">
        <f>_xlfn.XLOOKUP($A4008,[3]【2026年03月度_全社】RFM客層一覧表データ!$A:$A,[3]【2026年03月度_全社】RFM客層一覧表データ!E:E,"",0)</f>
        <v>848</v>
      </c>
      <c r="I4008" s="183">
        <f>_xlfn.XLOOKUP($A4008,[3]【2026年03月度_全社】RFM客層一覧表データ!$A:$A,[3]【2026年03月度_全社】RFM客層一覧表データ!F:F,"",0)</f>
        <v>115</v>
      </c>
      <c r="J4008" s="183">
        <v>1732</v>
      </c>
      <c r="K4008" s="183">
        <v>847</v>
      </c>
      <c r="L4008" s="183">
        <v>862</v>
      </c>
      <c r="M4008" s="183">
        <v>124</v>
      </c>
      <c r="N4008" s="183">
        <v>1695</v>
      </c>
      <c r="O4008" s="183">
        <v>768</v>
      </c>
      <c r="P4008" s="183">
        <v>854</v>
      </c>
      <c r="Q4008" s="183">
        <v>104</v>
      </c>
      <c r="R4008" s="183">
        <v>1703</v>
      </c>
      <c r="S4008" s="183">
        <v>786</v>
      </c>
      <c r="T4008" s="183">
        <v>865</v>
      </c>
      <c r="U4008" s="183">
        <v>116</v>
      </c>
      <c r="V4008" s="183">
        <v>1698</v>
      </c>
      <c r="W4008" s="183">
        <v>798</v>
      </c>
      <c r="X4008" s="183">
        <v>889</v>
      </c>
      <c r="Y4008" s="183">
        <v>107</v>
      </c>
    </row>
    <row r="4009" spans="1:25" x14ac:dyDescent="0.2">
      <c r="A4009" s="184">
        <v>12767004</v>
      </c>
      <c r="B4009" s="183" t="str">
        <f>[1]店マスタ!B4008</f>
        <v>富屋電化</v>
      </c>
      <c r="C4009" s="183">
        <v>1.5</v>
      </c>
      <c r="D4009" s="183">
        <v>1.5</v>
      </c>
      <c r="E4009" s="183">
        <f>_xlfn.XLOOKUP(A4009,[2]Sheet1!$R:$R,[2]Sheet1!$AB:$AB,"",0)</f>
        <v>1.5</v>
      </c>
      <c r="F4009" s="183" t="str">
        <f>_xlfn.XLOOKUP($A4009,[3]【2026年03月度_全社】RFM客層一覧表データ!$A:$A,[3]【2026年03月度_全社】RFM客層一覧表データ!C:C,"",0)</f>
        <v/>
      </c>
      <c r="G4009" s="183" t="str">
        <f>_xlfn.XLOOKUP($A4009,[3]【2026年03月度_全社】RFM客層一覧表データ!$A:$A,[3]【2026年03月度_全社】RFM客層一覧表データ!D:D,"",0)</f>
        <v/>
      </c>
      <c r="H4009" s="183" t="str">
        <f>_xlfn.XLOOKUP($A4009,[3]【2026年03月度_全社】RFM客層一覧表データ!$A:$A,[3]【2026年03月度_全社】RFM客層一覧表データ!E:E,"",0)</f>
        <v/>
      </c>
      <c r="I4009" s="183" t="str">
        <f>_xlfn.XLOOKUP($A4009,[3]【2026年03月度_全社】RFM客層一覧表データ!$A:$A,[3]【2026年03月度_全社】RFM客層一覧表データ!F:F,"",0)</f>
        <v/>
      </c>
      <c r="J4009" s="183">
        <v>0</v>
      </c>
      <c r="K4009" s="183">
        <v>0</v>
      </c>
      <c r="L4009" s="183">
        <v>0</v>
      </c>
      <c r="M4009" s="183">
        <v>0</v>
      </c>
      <c r="N4009" s="183">
        <v>0</v>
      </c>
      <c r="O4009" s="183">
        <v>0</v>
      </c>
      <c r="P4009" s="183">
        <v>0</v>
      </c>
      <c r="Q4009" s="183">
        <v>0</v>
      </c>
      <c r="R4009" s="183">
        <v>0</v>
      </c>
      <c r="S4009" s="183">
        <v>0</v>
      </c>
      <c r="T4009" s="183">
        <v>0</v>
      </c>
      <c r="U4009" s="183">
        <v>0</v>
      </c>
      <c r="V4009" s="183">
        <v>0</v>
      </c>
      <c r="W4009" s="183">
        <v>0</v>
      </c>
      <c r="X4009" s="183">
        <v>0</v>
      </c>
      <c r="Y4009" s="183">
        <v>0</v>
      </c>
    </row>
    <row r="4010" spans="1:25" x14ac:dyDescent="0.2">
      <c r="A4010" s="184">
        <v>12767008</v>
      </c>
      <c r="B4010" s="183" t="str">
        <f>[1]店マスタ!B4009</f>
        <v>有限会社　仲尾電気商会</v>
      </c>
      <c r="C4010" s="183">
        <v>1.5</v>
      </c>
      <c r="D4010" s="183">
        <v>1.5</v>
      </c>
      <c r="E4010" s="183" t="str">
        <f>_xlfn.XLOOKUP(A4010,[2]Sheet1!$R:$R,[2]Sheet1!$AB:$AB,"",0)</f>
        <v/>
      </c>
      <c r="F4010" s="183">
        <f>_xlfn.XLOOKUP($A4010,[3]【2026年03月度_全社】RFM客層一覧表データ!$A:$A,[3]【2026年03月度_全社】RFM客層一覧表データ!C:C,"",0)</f>
        <v>372</v>
      </c>
      <c r="G4010" s="183">
        <f>_xlfn.XLOOKUP($A4010,[3]【2026年03月度_全社】RFM客層一覧表データ!$A:$A,[3]【2026年03月度_全社】RFM客層一覧表データ!D:D,"",0)</f>
        <v>94</v>
      </c>
      <c r="H4010" s="183">
        <f>_xlfn.XLOOKUP($A4010,[3]【2026年03月度_全社】RFM客層一覧表データ!$A:$A,[3]【2026年03月度_全社】RFM客層一覧表データ!E:E,"",0)</f>
        <v>168</v>
      </c>
      <c r="I4010" s="183">
        <f>_xlfn.XLOOKUP($A4010,[3]【2026年03月度_全社】RFM客層一覧表データ!$A:$A,[3]【2026年03月度_全社】RFM客層一覧表データ!F:F,"",0)</f>
        <v>14</v>
      </c>
      <c r="J4010" s="183">
        <v>415</v>
      </c>
      <c r="K4010" s="183">
        <v>122</v>
      </c>
      <c r="L4010" s="183">
        <v>193</v>
      </c>
      <c r="M4010" s="183">
        <v>9</v>
      </c>
      <c r="N4010" s="183">
        <v>448</v>
      </c>
      <c r="O4010" s="183">
        <v>130</v>
      </c>
      <c r="P4010" s="183">
        <v>203</v>
      </c>
      <c r="Q4010" s="183">
        <v>23</v>
      </c>
      <c r="R4010" s="183">
        <v>522</v>
      </c>
      <c r="S4010" s="183">
        <v>166</v>
      </c>
      <c r="T4010" s="183">
        <v>219</v>
      </c>
      <c r="U4010" s="183">
        <v>17</v>
      </c>
      <c r="V4010" s="183">
        <v>582</v>
      </c>
      <c r="W4010" s="183">
        <v>191</v>
      </c>
      <c r="X4010" s="183">
        <v>226</v>
      </c>
      <c r="Y4010" s="183">
        <v>26</v>
      </c>
    </row>
    <row r="4011" spans="1:25" x14ac:dyDescent="0.2">
      <c r="A4011" s="184">
        <v>12767012</v>
      </c>
      <c r="B4011" s="183" t="str">
        <f>[1]店マスタ!B4010</f>
        <v>富屋電化　　　和泉丘陵支店</v>
      </c>
      <c r="C4011" s="183">
        <v>2</v>
      </c>
      <c r="D4011" s="183">
        <v>1</v>
      </c>
      <c r="E4011" s="183">
        <f>_xlfn.XLOOKUP(A4011,[2]Sheet1!$R:$R,[2]Sheet1!$AB:$AB,"",0)</f>
        <v>1</v>
      </c>
      <c r="F4011" s="183" t="str">
        <f>_xlfn.XLOOKUP($A4011,[3]【2026年03月度_全社】RFM客層一覧表データ!$A:$A,[3]【2026年03月度_全社】RFM客層一覧表データ!C:C,"",0)</f>
        <v/>
      </c>
      <c r="G4011" s="183" t="str">
        <f>_xlfn.XLOOKUP($A4011,[3]【2026年03月度_全社】RFM客層一覧表データ!$A:$A,[3]【2026年03月度_全社】RFM客層一覧表データ!D:D,"",0)</f>
        <v/>
      </c>
      <c r="H4011" s="183" t="str">
        <f>_xlfn.XLOOKUP($A4011,[3]【2026年03月度_全社】RFM客層一覧表データ!$A:$A,[3]【2026年03月度_全社】RFM客層一覧表データ!E:E,"",0)</f>
        <v/>
      </c>
      <c r="I4011" s="183" t="str">
        <f>_xlfn.XLOOKUP($A4011,[3]【2026年03月度_全社】RFM客層一覧表データ!$A:$A,[3]【2026年03月度_全社】RFM客層一覧表データ!F:F,"",0)</f>
        <v/>
      </c>
      <c r="J4011" s="183">
        <v>0</v>
      </c>
      <c r="K4011" s="183">
        <v>0</v>
      </c>
      <c r="L4011" s="183">
        <v>0</v>
      </c>
      <c r="M4011" s="183">
        <v>0</v>
      </c>
      <c r="N4011" s="183">
        <v>0</v>
      </c>
      <c r="O4011" s="183">
        <v>0</v>
      </c>
      <c r="P4011" s="183">
        <v>0</v>
      </c>
      <c r="Q4011" s="183">
        <v>0</v>
      </c>
      <c r="R4011" s="183">
        <v>0</v>
      </c>
      <c r="S4011" s="183">
        <v>0</v>
      </c>
      <c r="T4011" s="183">
        <v>0</v>
      </c>
      <c r="U4011" s="183">
        <v>0</v>
      </c>
      <c r="V4011" s="183">
        <v>0</v>
      </c>
      <c r="W4011" s="183">
        <v>0</v>
      </c>
      <c r="X4011" s="183">
        <v>0</v>
      </c>
      <c r="Y4011" s="183">
        <v>0</v>
      </c>
    </row>
    <row r="4012" spans="1:25" x14ac:dyDescent="0.2">
      <c r="A4012" s="184">
        <v>12767016</v>
      </c>
      <c r="B4012" s="183" t="str">
        <f>[1]店マスタ!B4011</f>
        <v>繁和電器商会　本店</v>
      </c>
      <c r="C4012" s="183">
        <v>2.5</v>
      </c>
      <c r="D4012" s="183">
        <v>1.5</v>
      </c>
      <c r="E4012" s="183">
        <f>_xlfn.XLOOKUP(A4012,[2]Sheet1!$R:$R,[2]Sheet1!$AB:$AB,"",0)</f>
        <v>1</v>
      </c>
      <c r="F4012" s="183">
        <f>_xlfn.XLOOKUP($A4012,[3]【2026年03月度_全社】RFM客層一覧表データ!$A:$A,[3]【2026年03月度_全社】RFM客層一覧表データ!C:C,"",0)</f>
        <v>348</v>
      </c>
      <c r="G4012" s="183">
        <f>_xlfn.XLOOKUP($A4012,[3]【2026年03月度_全社】RFM客層一覧表データ!$A:$A,[3]【2026年03月度_全社】RFM客層一覧表データ!D:D,"",0)</f>
        <v>103</v>
      </c>
      <c r="H4012" s="183">
        <f>_xlfn.XLOOKUP($A4012,[3]【2026年03月度_全社】RFM客層一覧表データ!$A:$A,[3]【2026年03月度_全社】RFM客層一覧表データ!E:E,"",0)</f>
        <v>134</v>
      </c>
      <c r="I4012" s="183">
        <f>_xlfn.XLOOKUP($A4012,[3]【2026年03月度_全社】RFM客層一覧表データ!$A:$A,[3]【2026年03月度_全社】RFM客層一覧表データ!F:F,"",0)</f>
        <v>22</v>
      </c>
      <c r="J4012" s="183">
        <v>388</v>
      </c>
      <c r="K4012" s="183">
        <v>105</v>
      </c>
      <c r="L4012" s="183">
        <v>155</v>
      </c>
      <c r="M4012" s="183">
        <v>22</v>
      </c>
      <c r="N4012" s="183">
        <v>416</v>
      </c>
      <c r="O4012" s="183">
        <v>94</v>
      </c>
      <c r="P4012" s="183">
        <v>168</v>
      </c>
      <c r="Q4012" s="183">
        <v>13</v>
      </c>
      <c r="R4012" s="183">
        <v>444</v>
      </c>
      <c r="S4012" s="183">
        <v>160</v>
      </c>
      <c r="T4012" s="183">
        <v>191</v>
      </c>
      <c r="U4012" s="183">
        <v>39</v>
      </c>
      <c r="V4012" s="183">
        <v>473</v>
      </c>
      <c r="W4012" s="183">
        <v>170</v>
      </c>
      <c r="X4012" s="183">
        <v>200</v>
      </c>
      <c r="Y4012" s="183">
        <v>28</v>
      </c>
    </row>
    <row r="4013" spans="1:25" x14ac:dyDescent="0.2">
      <c r="A4013" s="184">
        <v>12767018</v>
      </c>
      <c r="B4013" s="183" t="str">
        <f>[1]店マスタ!B4012</f>
        <v>株式会社　竹内電機商会</v>
      </c>
      <c r="C4013" s="183">
        <v>1.5</v>
      </c>
      <c r="D4013" s="183">
        <v>1.5</v>
      </c>
      <c r="E4013" s="183" t="str">
        <f>_xlfn.XLOOKUP(A4013,[2]Sheet1!$R:$R,[2]Sheet1!$AB:$AB,"",0)</f>
        <v/>
      </c>
      <c r="F4013" s="183">
        <f>_xlfn.XLOOKUP($A4013,[3]【2026年03月度_全社】RFM客層一覧表データ!$A:$A,[3]【2026年03月度_全社】RFM客層一覧表データ!C:C,"",0)</f>
        <v>304</v>
      </c>
      <c r="G4013" s="183">
        <f>_xlfn.XLOOKUP($A4013,[3]【2026年03月度_全社】RFM客層一覧表データ!$A:$A,[3]【2026年03月度_全社】RFM客層一覧表データ!D:D,"",0)</f>
        <v>123</v>
      </c>
      <c r="H4013" s="183">
        <f>_xlfn.XLOOKUP($A4013,[3]【2026年03月度_全社】RFM客層一覧表データ!$A:$A,[3]【2026年03月度_全社】RFM客層一覧表データ!E:E,"",0)</f>
        <v>150</v>
      </c>
      <c r="I4013" s="183">
        <f>_xlfn.XLOOKUP($A4013,[3]【2026年03月度_全社】RFM客層一覧表データ!$A:$A,[3]【2026年03月度_全社】RFM客層一覧表データ!F:F,"",0)</f>
        <v>23</v>
      </c>
      <c r="J4013" s="183">
        <v>311</v>
      </c>
      <c r="K4013" s="183">
        <v>121</v>
      </c>
      <c r="L4013" s="183">
        <v>151</v>
      </c>
      <c r="M4013" s="183">
        <v>18</v>
      </c>
      <c r="N4013" s="183">
        <v>335</v>
      </c>
      <c r="O4013" s="183">
        <v>126</v>
      </c>
      <c r="P4013" s="183">
        <v>153</v>
      </c>
      <c r="Q4013" s="183">
        <v>13</v>
      </c>
      <c r="R4013" s="183">
        <v>370</v>
      </c>
      <c r="S4013" s="183">
        <v>135</v>
      </c>
      <c r="T4013" s="183">
        <v>160</v>
      </c>
      <c r="U4013" s="183">
        <v>22</v>
      </c>
      <c r="V4013" s="183">
        <v>370</v>
      </c>
      <c r="W4013" s="183">
        <v>138</v>
      </c>
      <c r="X4013" s="183">
        <v>177</v>
      </c>
      <c r="Y4013" s="183">
        <v>27</v>
      </c>
    </row>
    <row r="4014" spans="1:25" x14ac:dyDescent="0.2">
      <c r="A4014" s="184">
        <v>12767040</v>
      </c>
      <c r="B4014" s="183" t="str">
        <f>[1]店マスタ!B4013</f>
        <v>きたがわ電器</v>
      </c>
      <c r="C4014" s="183">
        <v>1.5</v>
      </c>
      <c r="D4014" s="183">
        <v>1.5</v>
      </c>
      <c r="E4014" s="183">
        <f>_xlfn.XLOOKUP(A4014,[2]Sheet1!$R:$R,[2]Sheet1!$AB:$AB,"",0)</f>
        <v>1.5</v>
      </c>
      <c r="F4014" s="183" t="str">
        <f>_xlfn.XLOOKUP($A4014,[3]【2026年03月度_全社】RFM客層一覧表データ!$A:$A,[3]【2026年03月度_全社】RFM客層一覧表データ!C:C,"",0)</f>
        <v/>
      </c>
      <c r="G4014" s="183" t="str">
        <f>_xlfn.XLOOKUP($A4014,[3]【2026年03月度_全社】RFM客層一覧表データ!$A:$A,[3]【2026年03月度_全社】RFM客層一覧表データ!D:D,"",0)</f>
        <v/>
      </c>
      <c r="H4014" s="183" t="str">
        <f>_xlfn.XLOOKUP($A4014,[3]【2026年03月度_全社】RFM客層一覧表データ!$A:$A,[3]【2026年03月度_全社】RFM客層一覧表データ!E:E,"",0)</f>
        <v/>
      </c>
      <c r="I4014" s="183" t="str">
        <f>_xlfn.XLOOKUP($A4014,[3]【2026年03月度_全社】RFM客層一覧表データ!$A:$A,[3]【2026年03月度_全社】RFM客層一覧表データ!F:F,"",0)</f>
        <v/>
      </c>
      <c r="J4014" s="183">
        <v>0</v>
      </c>
      <c r="K4014" s="183">
        <v>0</v>
      </c>
      <c r="L4014" s="183">
        <v>0</v>
      </c>
      <c r="M4014" s="183">
        <v>0</v>
      </c>
      <c r="N4014" s="183">
        <v>0</v>
      </c>
      <c r="O4014" s="183">
        <v>0</v>
      </c>
      <c r="P4014" s="183">
        <v>0</v>
      </c>
      <c r="Q4014" s="183">
        <v>0</v>
      </c>
      <c r="R4014" s="183">
        <v>0</v>
      </c>
      <c r="S4014" s="183">
        <v>0</v>
      </c>
      <c r="T4014" s="183">
        <v>0</v>
      </c>
      <c r="U4014" s="183">
        <v>0</v>
      </c>
      <c r="V4014" s="183">
        <v>0</v>
      </c>
      <c r="W4014" s="183">
        <v>0</v>
      </c>
      <c r="X4014" s="183">
        <v>0</v>
      </c>
      <c r="Y4014" s="183">
        <v>0</v>
      </c>
    </row>
    <row r="4015" spans="1:25" x14ac:dyDescent="0.2">
      <c r="A4015" s="184">
        <v>12767081</v>
      </c>
      <c r="B4015" s="183" t="str">
        <f>[1]店マスタ!B4014</f>
        <v>ミックイノウエ　伯太店</v>
      </c>
      <c r="C4015" s="183">
        <v>1.5</v>
      </c>
      <c r="D4015" s="183">
        <v>1.5</v>
      </c>
      <c r="E4015" s="183" t="str">
        <f>_xlfn.XLOOKUP(A4015,[2]Sheet1!$R:$R,[2]Sheet1!$AB:$AB,"",0)</f>
        <v/>
      </c>
      <c r="F4015" s="183">
        <f>_xlfn.XLOOKUP($A4015,[3]【2026年03月度_全社】RFM客層一覧表データ!$A:$A,[3]【2026年03月度_全社】RFM客層一覧表データ!C:C,"",0)</f>
        <v>272</v>
      </c>
      <c r="G4015" s="183">
        <f>_xlfn.XLOOKUP($A4015,[3]【2026年03月度_全社】RFM客層一覧表データ!$A:$A,[3]【2026年03月度_全社】RFM客層一覧表データ!D:D,"",0)</f>
        <v>85</v>
      </c>
      <c r="H4015" s="183">
        <f>_xlfn.XLOOKUP($A4015,[3]【2026年03月度_全社】RFM客層一覧表データ!$A:$A,[3]【2026年03月度_全社】RFM客層一覧表データ!E:E,"",0)</f>
        <v>105</v>
      </c>
      <c r="I4015" s="183">
        <f>_xlfn.XLOOKUP($A4015,[3]【2026年03月度_全社】RFM客層一覧表データ!$A:$A,[3]【2026年03月度_全社】RFM客層一覧表データ!F:F,"",0)</f>
        <v>17</v>
      </c>
      <c r="J4015" s="183">
        <v>280</v>
      </c>
      <c r="K4015" s="183">
        <v>91</v>
      </c>
      <c r="L4015" s="183">
        <v>114</v>
      </c>
      <c r="M4015" s="183">
        <v>25</v>
      </c>
      <c r="N4015" s="183">
        <v>300</v>
      </c>
      <c r="O4015" s="183">
        <v>89</v>
      </c>
      <c r="P4015" s="183">
        <v>129</v>
      </c>
      <c r="Q4015" s="183">
        <v>20</v>
      </c>
      <c r="R4015" s="183">
        <v>365</v>
      </c>
      <c r="S4015" s="183">
        <v>81</v>
      </c>
      <c r="T4015" s="183">
        <v>137</v>
      </c>
      <c r="U4015" s="183">
        <v>18</v>
      </c>
      <c r="V4015" s="183">
        <v>399</v>
      </c>
      <c r="W4015" s="183">
        <v>98</v>
      </c>
      <c r="X4015" s="183">
        <v>155</v>
      </c>
      <c r="Y4015" s="183">
        <v>16</v>
      </c>
    </row>
    <row r="4016" spans="1:25" x14ac:dyDescent="0.2">
      <c r="A4016" s="184">
        <v>12768003</v>
      </c>
      <c r="B4016" s="183" t="str">
        <f>[1]店マスタ!B4015</f>
        <v>株式会社　西山電気</v>
      </c>
      <c r="C4016" s="183">
        <v>2</v>
      </c>
      <c r="D4016" s="183">
        <v>2</v>
      </c>
      <c r="E4016" s="183">
        <f>_xlfn.XLOOKUP(A4016,[2]Sheet1!$R:$R,[2]Sheet1!$AB:$AB,"",0)</f>
        <v>2</v>
      </c>
      <c r="F4016" s="183">
        <f>_xlfn.XLOOKUP($A4016,[3]【2026年03月度_全社】RFM客層一覧表データ!$A:$A,[3]【2026年03月度_全社】RFM客層一覧表データ!C:C,"",0)</f>
        <v>759</v>
      </c>
      <c r="G4016" s="183">
        <f>_xlfn.XLOOKUP($A4016,[3]【2026年03月度_全社】RFM客層一覧表データ!$A:$A,[3]【2026年03月度_全社】RFM客層一覧表データ!D:D,"",0)</f>
        <v>300</v>
      </c>
      <c r="H4016" s="183">
        <f>_xlfn.XLOOKUP($A4016,[3]【2026年03月度_全社】RFM客層一覧表データ!$A:$A,[3]【2026年03月度_全社】RFM客層一覧表データ!E:E,"",0)</f>
        <v>203</v>
      </c>
      <c r="I4016" s="183">
        <f>_xlfn.XLOOKUP($A4016,[3]【2026年03月度_全社】RFM客層一覧表データ!$A:$A,[3]【2026年03月度_全社】RFM客層一覧表データ!F:F,"",0)</f>
        <v>105</v>
      </c>
      <c r="J4016" s="183">
        <v>732</v>
      </c>
      <c r="K4016" s="183">
        <v>270</v>
      </c>
      <c r="L4016" s="183">
        <v>160</v>
      </c>
      <c r="M4016" s="183">
        <v>113</v>
      </c>
      <c r="N4016" s="183">
        <v>647</v>
      </c>
      <c r="O4016" s="183">
        <v>293</v>
      </c>
      <c r="P4016" s="183">
        <v>134</v>
      </c>
      <c r="Q4016" s="183">
        <v>140</v>
      </c>
      <c r="R4016" s="183">
        <v>527</v>
      </c>
      <c r="S4016" s="183">
        <v>257</v>
      </c>
      <c r="T4016" s="183">
        <v>105</v>
      </c>
      <c r="U4016" s="183">
        <v>101</v>
      </c>
      <c r="V4016" s="183">
        <v>448</v>
      </c>
      <c r="W4016" s="183">
        <v>249</v>
      </c>
      <c r="X4016" s="183">
        <v>57</v>
      </c>
      <c r="Y4016" s="183">
        <v>151</v>
      </c>
    </row>
    <row r="4017" spans="1:25" x14ac:dyDescent="0.2">
      <c r="A4017" s="184">
        <v>12768030</v>
      </c>
      <c r="B4017" s="183" t="str">
        <f>[1]店マスタ!B4016</f>
        <v>電化の久栄堂　箕面店</v>
      </c>
      <c r="C4017" s="183">
        <v>3.5</v>
      </c>
      <c r="D4017" s="183">
        <v>3.5</v>
      </c>
      <c r="E4017" s="183">
        <f>_xlfn.XLOOKUP(A4017,[2]Sheet1!$R:$R,[2]Sheet1!$AB:$AB,"",0)</f>
        <v>3.5</v>
      </c>
      <c r="F4017" s="183">
        <f>_xlfn.XLOOKUP($A4017,[3]【2026年03月度_全社】RFM客層一覧表データ!$A:$A,[3]【2026年03月度_全社】RFM客層一覧表データ!C:C,"",0)</f>
        <v>388</v>
      </c>
      <c r="G4017" s="183">
        <f>_xlfn.XLOOKUP($A4017,[3]【2026年03月度_全社】RFM客層一覧表データ!$A:$A,[3]【2026年03月度_全社】RFM客層一覧表データ!D:D,"",0)</f>
        <v>118</v>
      </c>
      <c r="H4017" s="183">
        <f>_xlfn.XLOOKUP($A4017,[3]【2026年03月度_全社】RFM客層一覧表データ!$A:$A,[3]【2026年03月度_全社】RFM客層一覧表データ!E:E,"",0)</f>
        <v>206</v>
      </c>
      <c r="I4017" s="183">
        <f>_xlfn.XLOOKUP($A4017,[3]【2026年03月度_全社】RFM客層一覧表データ!$A:$A,[3]【2026年03月度_全社】RFM客層一覧表データ!F:F,"",0)</f>
        <v>3</v>
      </c>
      <c r="J4017" s="183">
        <v>402</v>
      </c>
      <c r="K4017" s="183">
        <v>112</v>
      </c>
      <c r="L4017" s="183">
        <v>197</v>
      </c>
      <c r="M4017" s="183">
        <v>4</v>
      </c>
      <c r="N4017" s="183">
        <v>406</v>
      </c>
      <c r="O4017" s="183">
        <v>113</v>
      </c>
      <c r="P4017" s="183">
        <v>210</v>
      </c>
      <c r="Q4017" s="183">
        <v>2</v>
      </c>
      <c r="R4017" s="183">
        <v>426</v>
      </c>
      <c r="S4017" s="183">
        <v>159</v>
      </c>
      <c r="T4017" s="183">
        <v>223</v>
      </c>
      <c r="U4017" s="183">
        <v>0</v>
      </c>
      <c r="V4017" s="183">
        <v>410</v>
      </c>
      <c r="W4017" s="183">
        <v>166</v>
      </c>
      <c r="X4017" s="183">
        <v>218</v>
      </c>
      <c r="Y4017" s="183">
        <v>0</v>
      </c>
    </row>
    <row r="4018" spans="1:25" x14ac:dyDescent="0.2">
      <c r="A4018" s="184">
        <v>12768053</v>
      </c>
      <c r="B4018" s="183" t="str">
        <f>[1]店マスタ!B4017</f>
        <v>電化の久栄堂　あお店</v>
      </c>
      <c r="C4018" s="183">
        <v>1.5</v>
      </c>
      <c r="D4018" s="183">
        <v>1.5</v>
      </c>
      <c r="E4018" s="183">
        <f>_xlfn.XLOOKUP(A4018,[2]Sheet1!$R:$R,[2]Sheet1!$AB:$AB,"",0)</f>
        <v>1.5</v>
      </c>
      <c r="F4018" s="183">
        <f>_xlfn.XLOOKUP($A4018,[3]【2026年03月度_全社】RFM客層一覧表データ!$A:$A,[3]【2026年03月度_全社】RFM客層一覧表データ!C:C,"",0)</f>
        <v>449</v>
      </c>
      <c r="G4018" s="183">
        <f>_xlfn.XLOOKUP($A4018,[3]【2026年03月度_全社】RFM客層一覧表データ!$A:$A,[3]【2026年03月度_全社】RFM客層一覧表データ!D:D,"",0)</f>
        <v>174</v>
      </c>
      <c r="H4018" s="183">
        <f>_xlfn.XLOOKUP($A4018,[3]【2026年03月度_全社】RFM客層一覧表データ!$A:$A,[3]【2026年03月度_全社】RFM客層一覧表データ!E:E,"",0)</f>
        <v>207</v>
      </c>
      <c r="I4018" s="183">
        <f>_xlfn.XLOOKUP($A4018,[3]【2026年03月度_全社】RFM客層一覧表データ!$A:$A,[3]【2026年03月度_全社】RFM客層一覧表データ!F:F,"",0)</f>
        <v>0</v>
      </c>
      <c r="J4018" s="183">
        <v>451</v>
      </c>
      <c r="K4018" s="183">
        <v>182</v>
      </c>
      <c r="L4018" s="183">
        <v>209</v>
      </c>
      <c r="M4018" s="183">
        <v>0</v>
      </c>
      <c r="N4018" s="183">
        <v>443</v>
      </c>
      <c r="O4018" s="183">
        <v>171</v>
      </c>
      <c r="P4018" s="183">
        <v>206</v>
      </c>
      <c r="Q4018" s="183">
        <v>0</v>
      </c>
      <c r="R4018" s="183">
        <v>443</v>
      </c>
      <c r="S4018" s="183">
        <v>174</v>
      </c>
      <c r="T4018" s="183">
        <v>211</v>
      </c>
      <c r="U4018" s="183">
        <v>0</v>
      </c>
      <c r="V4018" s="183">
        <v>458</v>
      </c>
      <c r="W4018" s="183">
        <v>199</v>
      </c>
      <c r="X4018" s="183">
        <v>219</v>
      </c>
      <c r="Y4018" s="183">
        <v>0</v>
      </c>
    </row>
    <row r="4019" spans="1:25" x14ac:dyDescent="0.2">
      <c r="A4019" s="184">
        <v>12768058</v>
      </c>
      <c r="B4019" s="183" t="str">
        <f>[1]店マスタ!B4018</f>
        <v>電化の久栄堂　桜ヶ丘店</v>
      </c>
      <c r="C4019" s="183">
        <v>1.5</v>
      </c>
      <c r="D4019" s="183">
        <v>1.5</v>
      </c>
      <c r="E4019" s="183">
        <f>_xlfn.XLOOKUP(A4019,[2]Sheet1!$R:$R,[2]Sheet1!$AB:$AB,"",0)</f>
        <v>1.5</v>
      </c>
      <c r="F4019" s="183">
        <f>_xlfn.XLOOKUP($A4019,[3]【2026年03月度_全社】RFM客層一覧表データ!$A:$A,[3]【2026年03月度_全社】RFM客層一覧表データ!C:C,"",0)</f>
        <v>350</v>
      </c>
      <c r="G4019" s="183">
        <f>_xlfn.XLOOKUP($A4019,[3]【2026年03月度_全社】RFM客層一覧表データ!$A:$A,[3]【2026年03月度_全社】RFM客層一覧表データ!D:D,"",0)</f>
        <v>91</v>
      </c>
      <c r="H4019" s="183">
        <f>_xlfn.XLOOKUP($A4019,[3]【2026年03月度_全社】RFM客層一覧表データ!$A:$A,[3]【2026年03月度_全社】RFM客層一覧表データ!E:E,"",0)</f>
        <v>133</v>
      </c>
      <c r="I4019" s="183">
        <f>_xlfn.XLOOKUP($A4019,[3]【2026年03月度_全社】RFM客層一覧表データ!$A:$A,[3]【2026年03月度_全社】RFM客層一覧表データ!F:F,"",0)</f>
        <v>23</v>
      </c>
      <c r="J4019" s="183">
        <v>378</v>
      </c>
      <c r="K4019" s="183">
        <v>98</v>
      </c>
      <c r="L4019" s="183">
        <v>145</v>
      </c>
      <c r="M4019" s="183">
        <v>20</v>
      </c>
      <c r="N4019" s="183">
        <v>419</v>
      </c>
      <c r="O4019" s="183">
        <v>132</v>
      </c>
      <c r="P4019" s="183">
        <v>159</v>
      </c>
      <c r="Q4019" s="183">
        <v>35</v>
      </c>
      <c r="R4019" s="183">
        <v>468</v>
      </c>
      <c r="S4019" s="183">
        <v>122</v>
      </c>
      <c r="T4019" s="183">
        <v>178</v>
      </c>
      <c r="U4019" s="183">
        <v>30</v>
      </c>
      <c r="V4019" s="183">
        <v>534</v>
      </c>
      <c r="W4019" s="183">
        <v>145</v>
      </c>
      <c r="X4019" s="183">
        <v>198</v>
      </c>
      <c r="Y4019" s="183">
        <v>32</v>
      </c>
    </row>
    <row r="4020" spans="1:25" x14ac:dyDescent="0.2">
      <c r="A4020" s="184">
        <v>12768109</v>
      </c>
      <c r="B4020" s="183" t="str">
        <f>[1]店マスタ!B4019</f>
        <v>電化の久栄堂　東店</v>
      </c>
      <c r="C4020" s="183">
        <v>1.5</v>
      </c>
      <c r="D4020" s="183">
        <v>1.5</v>
      </c>
      <c r="E4020" s="183">
        <f>_xlfn.XLOOKUP(A4020,[2]Sheet1!$R:$R,[2]Sheet1!$AB:$AB,"",0)</f>
        <v>1.5</v>
      </c>
      <c r="F4020" s="183">
        <f>_xlfn.XLOOKUP($A4020,[3]【2026年03月度_全社】RFM客層一覧表データ!$A:$A,[3]【2026年03月度_全社】RFM客層一覧表データ!C:C,"",0)</f>
        <v>316</v>
      </c>
      <c r="G4020" s="183">
        <f>_xlfn.XLOOKUP($A4020,[3]【2026年03月度_全社】RFM客層一覧表データ!$A:$A,[3]【2026年03月度_全社】RFM客層一覧表データ!D:D,"",0)</f>
        <v>106</v>
      </c>
      <c r="H4020" s="183">
        <f>_xlfn.XLOOKUP($A4020,[3]【2026年03月度_全社】RFM客層一覧表データ!$A:$A,[3]【2026年03月度_全社】RFM客層一覧表データ!E:E,"",0)</f>
        <v>133</v>
      </c>
      <c r="I4020" s="183">
        <f>_xlfn.XLOOKUP($A4020,[3]【2026年03月度_全社】RFM客層一覧表データ!$A:$A,[3]【2026年03月度_全社】RFM客層一覧表データ!F:F,"",0)</f>
        <v>0</v>
      </c>
      <c r="J4020" s="183">
        <v>335</v>
      </c>
      <c r="K4020" s="183">
        <v>118</v>
      </c>
      <c r="L4020" s="183">
        <v>134</v>
      </c>
      <c r="M4020" s="183">
        <v>0</v>
      </c>
      <c r="N4020" s="183">
        <v>330</v>
      </c>
      <c r="O4020" s="183">
        <v>125</v>
      </c>
      <c r="P4020" s="183">
        <v>131</v>
      </c>
      <c r="Q4020" s="183">
        <v>1</v>
      </c>
      <c r="R4020" s="183">
        <v>341</v>
      </c>
      <c r="S4020" s="183">
        <v>152</v>
      </c>
      <c r="T4020" s="183">
        <v>113</v>
      </c>
      <c r="U4020" s="183">
        <v>0</v>
      </c>
      <c r="V4020" s="183">
        <v>343</v>
      </c>
      <c r="W4020" s="183">
        <v>144</v>
      </c>
      <c r="X4020" s="183">
        <v>89</v>
      </c>
      <c r="Y4020" s="183">
        <v>0</v>
      </c>
    </row>
    <row r="4021" spans="1:25" x14ac:dyDescent="0.2">
      <c r="A4021" s="184">
        <v>12768111</v>
      </c>
      <c r="B4021" s="183" t="str">
        <f>[1]店マスタ!B4020</f>
        <v>電化の久栄堂　小島店</v>
      </c>
      <c r="C4021" s="183">
        <v>2</v>
      </c>
      <c r="D4021" s="183">
        <v>2</v>
      </c>
      <c r="E4021" s="183">
        <f>_xlfn.XLOOKUP(A4021,[2]Sheet1!$R:$R,[2]Sheet1!$AB:$AB,"",0)</f>
        <v>2</v>
      </c>
      <c r="F4021" s="183">
        <f>_xlfn.XLOOKUP($A4021,[3]【2026年03月度_全社】RFM客層一覧表データ!$A:$A,[3]【2026年03月度_全社】RFM客層一覧表データ!C:C,"",0)</f>
        <v>235</v>
      </c>
      <c r="G4021" s="183">
        <f>_xlfn.XLOOKUP($A4021,[3]【2026年03月度_全社】RFM客層一覧表データ!$A:$A,[3]【2026年03月度_全社】RFM客層一覧表データ!D:D,"",0)</f>
        <v>66</v>
      </c>
      <c r="H4021" s="183">
        <f>_xlfn.XLOOKUP($A4021,[3]【2026年03月度_全社】RFM客層一覧表データ!$A:$A,[3]【2026年03月度_全社】RFM客層一覧表データ!E:E,"",0)</f>
        <v>0</v>
      </c>
      <c r="I4021" s="183">
        <f>_xlfn.XLOOKUP($A4021,[3]【2026年03月度_全社】RFM客層一覧表データ!$A:$A,[3]【2026年03月度_全社】RFM客層一覧表データ!F:F,"",0)</f>
        <v>0</v>
      </c>
      <c r="J4021" s="183">
        <v>246</v>
      </c>
      <c r="K4021" s="183">
        <v>79</v>
      </c>
      <c r="L4021" s="183">
        <v>1</v>
      </c>
      <c r="M4021" s="183">
        <v>0</v>
      </c>
      <c r="N4021" s="183">
        <v>258</v>
      </c>
      <c r="O4021" s="183">
        <v>93</v>
      </c>
      <c r="P4021" s="183">
        <v>1</v>
      </c>
      <c r="Q4021" s="183">
        <v>0</v>
      </c>
      <c r="R4021" s="183">
        <v>264</v>
      </c>
      <c r="S4021" s="183">
        <v>87</v>
      </c>
      <c r="T4021" s="183">
        <v>1</v>
      </c>
      <c r="U4021" s="183">
        <v>0</v>
      </c>
      <c r="V4021" s="183">
        <v>280</v>
      </c>
      <c r="W4021" s="183">
        <v>91</v>
      </c>
      <c r="X4021" s="183">
        <v>0</v>
      </c>
      <c r="Y4021" s="183">
        <v>0</v>
      </c>
    </row>
    <row r="4022" spans="1:25" x14ac:dyDescent="0.2">
      <c r="A4022" s="184">
        <v>12769005</v>
      </c>
      <c r="B4022" s="183" t="str">
        <f>[1]店マスタ!B4021</f>
        <v>井村電気　柏原店</v>
      </c>
      <c r="C4022" s="183">
        <v>5</v>
      </c>
      <c r="D4022" s="183">
        <v>2.5</v>
      </c>
      <c r="E4022" s="183">
        <f>_xlfn.XLOOKUP(A4022,[2]Sheet1!$R:$R,[2]Sheet1!$AB:$AB,"",0)</f>
        <v>2.5</v>
      </c>
      <c r="F4022" s="183">
        <f>_xlfn.XLOOKUP($A4022,[3]【2026年03月度_全社】RFM客層一覧表データ!$A:$A,[3]【2026年03月度_全社】RFM客層一覧表データ!C:C,"",0)</f>
        <v>1540</v>
      </c>
      <c r="G4022" s="183">
        <f>_xlfn.XLOOKUP($A4022,[3]【2026年03月度_全社】RFM客層一覧表データ!$A:$A,[3]【2026年03月度_全社】RFM客層一覧表データ!D:D,"",0)</f>
        <v>445</v>
      </c>
      <c r="H4022" s="183">
        <f>_xlfn.XLOOKUP($A4022,[3]【2026年03月度_全社】RFM客層一覧表データ!$A:$A,[3]【2026年03月度_全社】RFM客層一覧表データ!E:E,"",0)</f>
        <v>516</v>
      </c>
      <c r="I4022" s="183">
        <f>_xlfn.XLOOKUP($A4022,[3]【2026年03月度_全社】RFM客層一覧表データ!$A:$A,[3]【2026年03月度_全社】RFM客層一覧表データ!F:F,"",0)</f>
        <v>83</v>
      </c>
      <c r="J4022" s="183">
        <v>1611</v>
      </c>
      <c r="K4022" s="183">
        <v>557</v>
      </c>
      <c r="L4022" s="183">
        <v>519</v>
      </c>
      <c r="M4022" s="183">
        <v>116</v>
      </c>
      <c r="N4022" s="183">
        <v>1651</v>
      </c>
      <c r="O4022" s="183">
        <v>584</v>
      </c>
      <c r="P4022" s="183">
        <v>516</v>
      </c>
      <c r="Q4022" s="183">
        <v>145</v>
      </c>
      <c r="R4022" s="183">
        <v>1666</v>
      </c>
      <c r="S4022" s="183">
        <v>670</v>
      </c>
      <c r="T4022" s="183">
        <v>519</v>
      </c>
      <c r="U4022" s="183">
        <v>214</v>
      </c>
      <c r="V4022" s="183">
        <v>1548</v>
      </c>
      <c r="W4022" s="183">
        <v>599</v>
      </c>
      <c r="X4022" s="183">
        <v>529</v>
      </c>
      <c r="Y4022" s="183">
        <v>171</v>
      </c>
    </row>
    <row r="4023" spans="1:25" x14ac:dyDescent="0.2">
      <c r="A4023" s="184">
        <v>12769010</v>
      </c>
      <c r="B4023" s="183" t="str">
        <f>[1]店マスタ!B4022</f>
        <v>中央電化チェーン　京阪店</v>
      </c>
      <c r="C4023" s="183">
        <v>3</v>
      </c>
      <c r="D4023" s="183">
        <v>3</v>
      </c>
      <c r="E4023" s="183">
        <f>_xlfn.XLOOKUP(A4023,[2]Sheet1!$R:$R,[2]Sheet1!$AB:$AB,"",0)</f>
        <v>3</v>
      </c>
      <c r="F4023" s="183">
        <f>_xlfn.XLOOKUP($A4023,[3]【2026年03月度_全社】RFM客層一覧表データ!$A:$A,[3]【2026年03月度_全社】RFM客層一覧表データ!C:C,"",0)</f>
        <v>0</v>
      </c>
      <c r="G4023" s="183">
        <f>_xlfn.XLOOKUP($A4023,[3]【2026年03月度_全社】RFM客層一覧表データ!$A:$A,[3]【2026年03月度_全社】RFM客層一覧表データ!D:D,"",0)</f>
        <v>0</v>
      </c>
      <c r="H4023" s="183">
        <f>_xlfn.XLOOKUP($A4023,[3]【2026年03月度_全社】RFM客層一覧表データ!$A:$A,[3]【2026年03月度_全社】RFM客層一覧表データ!E:E,"",0)</f>
        <v>0</v>
      </c>
      <c r="I4023" s="183">
        <f>_xlfn.XLOOKUP($A4023,[3]【2026年03月度_全社】RFM客層一覧表データ!$A:$A,[3]【2026年03月度_全社】RFM客層一覧表データ!F:F,"",0)</f>
        <v>0</v>
      </c>
      <c r="J4023" s="183">
        <v>0</v>
      </c>
      <c r="K4023" s="183">
        <v>0</v>
      </c>
      <c r="L4023" s="183">
        <v>0</v>
      </c>
      <c r="M4023" s="183">
        <v>0</v>
      </c>
      <c r="N4023" s="183">
        <v>1</v>
      </c>
      <c r="O4023" s="183">
        <v>0</v>
      </c>
      <c r="P4023" s="183">
        <v>0</v>
      </c>
      <c r="Q4023" s="183">
        <v>0</v>
      </c>
      <c r="R4023" s="183">
        <v>1</v>
      </c>
      <c r="S4023" s="183">
        <v>0</v>
      </c>
      <c r="T4023" s="183">
        <v>0</v>
      </c>
      <c r="U4023" s="183">
        <v>0</v>
      </c>
      <c r="V4023" s="183">
        <v>2</v>
      </c>
      <c r="W4023" s="183">
        <v>0</v>
      </c>
      <c r="X4023" s="183">
        <v>0</v>
      </c>
      <c r="Y4023" s="183">
        <v>0</v>
      </c>
    </row>
    <row r="4024" spans="1:25" x14ac:dyDescent="0.2">
      <c r="A4024" s="184">
        <v>12769026</v>
      </c>
      <c r="B4024" s="183" t="str">
        <f>[1]店マスタ!B4023</f>
        <v>株式会社　パナプラザ　ヤスノ</v>
      </c>
      <c r="C4024" s="183">
        <v>3.5</v>
      </c>
      <c r="D4024" s="183">
        <v>3.5</v>
      </c>
      <c r="E4024" s="183">
        <f>_xlfn.XLOOKUP(A4024,[2]Sheet1!$R:$R,[2]Sheet1!$AB:$AB,"",0)</f>
        <v>3.5</v>
      </c>
      <c r="F4024" s="183">
        <f>_xlfn.XLOOKUP($A4024,[3]【2026年03月度_全社】RFM客層一覧表データ!$A:$A,[3]【2026年03月度_全社】RFM客層一覧表データ!C:C,"",0)</f>
        <v>713</v>
      </c>
      <c r="G4024" s="183">
        <f>_xlfn.XLOOKUP($A4024,[3]【2026年03月度_全社】RFM客層一覧表データ!$A:$A,[3]【2026年03月度_全社】RFM客層一覧表データ!D:D,"",0)</f>
        <v>293</v>
      </c>
      <c r="H4024" s="183">
        <f>_xlfn.XLOOKUP($A4024,[3]【2026年03月度_全社】RFM客層一覧表データ!$A:$A,[3]【2026年03月度_全社】RFM客層一覧表データ!E:E,"",0)</f>
        <v>328</v>
      </c>
      <c r="I4024" s="183">
        <f>_xlfn.XLOOKUP($A4024,[3]【2026年03月度_全社】RFM客層一覧表データ!$A:$A,[3]【2026年03月度_全社】RFM客層一覧表データ!F:F,"",0)</f>
        <v>35</v>
      </c>
      <c r="J4024" s="183">
        <v>760</v>
      </c>
      <c r="K4024" s="183">
        <v>322</v>
      </c>
      <c r="L4024" s="183">
        <v>347</v>
      </c>
      <c r="M4024" s="183">
        <v>33</v>
      </c>
      <c r="N4024" s="183">
        <v>778</v>
      </c>
      <c r="O4024" s="183">
        <v>317</v>
      </c>
      <c r="P4024" s="183">
        <v>349</v>
      </c>
      <c r="Q4024" s="183">
        <v>63</v>
      </c>
      <c r="R4024" s="183">
        <v>793</v>
      </c>
      <c r="S4024" s="183">
        <v>331</v>
      </c>
      <c r="T4024" s="183">
        <v>352</v>
      </c>
      <c r="U4024" s="183">
        <v>56</v>
      </c>
      <c r="V4024" s="183">
        <v>792</v>
      </c>
      <c r="W4024" s="183">
        <v>330</v>
      </c>
      <c r="X4024" s="183">
        <v>362</v>
      </c>
      <c r="Y4024" s="183">
        <v>51</v>
      </c>
    </row>
    <row r="4025" spans="1:25" x14ac:dyDescent="0.2">
      <c r="A4025" s="184">
        <v>12769037</v>
      </c>
      <c r="B4025" s="183" t="str">
        <f>[1]店マスタ!B4024</f>
        <v>株式会社　ウィリング</v>
      </c>
      <c r="C4025" s="183">
        <v>2</v>
      </c>
      <c r="D4025" s="183">
        <v>2</v>
      </c>
      <c r="E4025" s="183" t="str">
        <f>_xlfn.XLOOKUP(A4025,[2]Sheet1!$R:$R,[2]Sheet1!$AB:$AB,"",0)</f>
        <v/>
      </c>
      <c r="F4025" s="183">
        <f>_xlfn.XLOOKUP($A4025,[3]【2026年03月度_全社】RFM客層一覧表データ!$A:$A,[3]【2026年03月度_全社】RFM客層一覧表データ!C:C,"",0)</f>
        <v>513</v>
      </c>
      <c r="G4025" s="183">
        <f>_xlfn.XLOOKUP($A4025,[3]【2026年03月度_全社】RFM客層一覧表データ!$A:$A,[3]【2026年03月度_全社】RFM客層一覧表データ!D:D,"",0)</f>
        <v>201</v>
      </c>
      <c r="H4025" s="183">
        <f>_xlfn.XLOOKUP($A4025,[3]【2026年03月度_全社】RFM客層一覧表データ!$A:$A,[3]【2026年03月度_全社】RFM客層一覧表データ!E:E,"",0)</f>
        <v>273</v>
      </c>
      <c r="I4025" s="183">
        <f>_xlfn.XLOOKUP($A4025,[3]【2026年03月度_全社】RFM客層一覧表データ!$A:$A,[3]【2026年03月度_全社】RFM客層一覧表データ!F:F,"",0)</f>
        <v>19</v>
      </c>
      <c r="J4025" s="183">
        <v>539</v>
      </c>
      <c r="K4025" s="183">
        <v>217</v>
      </c>
      <c r="L4025" s="183">
        <v>281</v>
      </c>
      <c r="M4025" s="183">
        <v>19</v>
      </c>
      <c r="N4025" s="183">
        <v>572</v>
      </c>
      <c r="O4025" s="183">
        <v>242</v>
      </c>
      <c r="P4025" s="183">
        <v>284</v>
      </c>
      <c r="Q4025" s="183">
        <v>24</v>
      </c>
      <c r="R4025" s="183">
        <v>604</v>
      </c>
      <c r="S4025" s="183">
        <v>239</v>
      </c>
      <c r="T4025" s="183">
        <v>298</v>
      </c>
      <c r="U4025" s="183">
        <v>28</v>
      </c>
      <c r="V4025" s="183">
        <v>633</v>
      </c>
      <c r="W4025" s="183">
        <v>253</v>
      </c>
      <c r="X4025" s="183">
        <v>304</v>
      </c>
      <c r="Y4025" s="183">
        <v>46</v>
      </c>
    </row>
    <row r="4026" spans="1:25" x14ac:dyDescent="0.2">
      <c r="A4026" s="184">
        <v>12769044</v>
      </c>
      <c r="B4026" s="183" t="str">
        <f>[1]店マスタ!B4025</f>
        <v>井村電気　法善寺店</v>
      </c>
      <c r="C4026" s="183">
        <v>1</v>
      </c>
      <c r="D4026" s="183">
        <v>1</v>
      </c>
      <c r="E4026" s="183" t="str">
        <f>_xlfn.XLOOKUP(A4026,[2]Sheet1!$R:$R,[2]Sheet1!$AB:$AB,"",0)</f>
        <v/>
      </c>
      <c r="F4026" s="183" t="str">
        <f>_xlfn.XLOOKUP($A4026,[3]【2026年03月度_全社】RFM客層一覧表データ!$A:$A,[3]【2026年03月度_全社】RFM客層一覧表データ!C:C,"",0)</f>
        <v/>
      </c>
      <c r="G4026" s="183" t="str">
        <f>_xlfn.XLOOKUP($A4026,[3]【2026年03月度_全社】RFM客層一覧表データ!$A:$A,[3]【2026年03月度_全社】RFM客層一覧表データ!D:D,"",0)</f>
        <v/>
      </c>
      <c r="H4026" s="183" t="str">
        <f>_xlfn.XLOOKUP($A4026,[3]【2026年03月度_全社】RFM客層一覧表データ!$A:$A,[3]【2026年03月度_全社】RFM客層一覧表データ!E:E,"",0)</f>
        <v/>
      </c>
      <c r="I4026" s="183" t="str">
        <f>_xlfn.XLOOKUP($A4026,[3]【2026年03月度_全社】RFM客層一覧表データ!$A:$A,[3]【2026年03月度_全社】RFM客層一覧表データ!F:F,"",0)</f>
        <v/>
      </c>
      <c r="J4026" s="183">
        <v>228</v>
      </c>
      <c r="K4026" s="183">
        <v>0</v>
      </c>
      <c r="L4026" s="183">
        <v>98</v>
      </c>
      <c r="M4026" s="183">
        <v>0</v>
      </c>
      <c r="N4026" s="183">
        <v>312</v>
      </c>
      <c r="O4026" s="183">
        <v>0</v>
      </c>
      <c r="P4026" s="183">
        <v>144</v>
      </c>
      <c r="Q4026" s="183">
        <v>0</v>
      </c>
      <c r="R4026" s="183">
        <v>408</v>
      </c>
      <c r="S4026" s="183">
        <v>1</v>
      </c>
      <c r="T4026" s="183">
        <v>187</v>
      </c>
      <c r="U4026" s="183">
        <v>0</v>
      </c>
      <c r="V4026" s="183">
        <v>486</v>
      </c>
      <c r="W4026" s="183">
        <v>148</v>
      </c>
      <c r="X4026" s="183">
        <v>229</v>
      </c>
      <c r="Y4026" s="183">
        <v>30</v>
      </c>
    </row>
    <row r="4027" spans="1:25" x14ac:dyDescent="0.2">
      <c r="A4027" s="184">
        <v>12769046</v>
      </c>
      <c r="B4027" s="183" t="str">
        <f>[1]店マスタ!B4026</f>
        <v>柏原　谷電機</v>
      </c>
      <c r="C4027" s="183">
        <v>1.5</v>
      </c>
      <c r="D4027" s="183">
        <v>1.5</v>
      </c>
      <c r="E4027" s="183">
        <f>_xlfn.XLOOKUP(A4027,[2]Sheet1!$R:$R,[2]Sheet1!$AB:$AB,"",0)</f>
        <v>1.5</v>
      </c>
      <c r="F4027" s="183" t="str">
        <f>_xlfn.XLOOKUP($A4027,[3]【2026年03月度_全社】RFM客層一覧表データ!$A:$A,[3]【2026年03月度_全社】RFM客層一覧表データ!C:C,"",0)</f>
        <v/>
      </c>
      <c r="G4027" s="183" t="str">
        <f>_xlfn.XLOOKUP($A4027,[3]【2026年03月度_全社】RFM客層一覧表データ!$A:$A,[3]【2026年03月度_全社】RFM客層一覧表データ!D:D,"",0)</f>
        <v/>
      </c>
      <c r="H4027" s="183" t="str">
        <f>_xlfn.XLOOKUP($A4027,[3]【2026年03月度_全社】RFM客層一覧表データ!$A:$A,[3]【2026年03月度_全社】RFM客層一覧表データ!E:E,"",0)</f>
        <v/>
      </c>
      <c r="I4027" s="183" t="str">
        <f>_xlfn.XLOOKUP($A4027,[3]【2026年03月度_全社】RFM客層一覧表データ!$A:$A,[3]【2026年03月度_全社】RFM客層一覧表データ!F:F,"",0)</f>
        <v/>
      </c>
      <c r="J4027" s="183">
        <v>0</v>
      </c>
      <c r="K4027" s="183">
        <v>0</v>
      </c>
      <c r="L4027" s="183">
        <v>0</v>
      </c>
      <c r="M4027" s="183">
        <v>0</v>
      </c>
      <c r="N4027" s="183">
        <v>0</v>
      </c>
      <c r="O4027" s="183">
        <v>0</v>
      </c>
      <c r="P4027" s="183">
        <v>0</v>
      </c>
      <c r="Q4027" s="183">
        <v>0</v>
      </c>
      <c r="R4027" s="183">
        <v>0</v>
      </c>
      <c r="S4027" s="183">
        <v>0</v>
      </c>
      <c r="T4027" s="183">
        <v>0</v>
      </c>
      <c r="U4027" s="183">
        <v>0</v>
      </c>
      <c r="V4027" s="183">
        <v>0</v>
      </c>
      <c r="W4027" s="183">
        <v>0</v>
      </c>
      <c r="X4027" s="183">
        <v>0</v>
      </c>
      <c r="Y4027" s="183">
        <v>0</v>
      </c>
    </row>
    <row r="4028" spans="1:25" x14ac:dyDescent="0.2">
      <c r="A4028" s="184">
        <v>12769080</v>
      </c>
      <c r="B4028" s="183" t="str">
        <f>[1]店マスタ!B4027</f>
        <v>中央電化チェーン　守口店</v>
      </c>
      <c r="C4028" s="183">
        <v>1.5</v>
      </c>
      <c r="D4028" s="183">
        <v>0.5</v>
      </c>
      <c r="E4028" s="183">
        <f>_xlfn.XLOOKUP(A4028,[2]Sheet1!$R:$R,[2]Sheet1!$AB:$AB,"",0)</f>
        <v>1</v>
      </c>
      <c r="F4028" s="183" t="str">
        <f>_xlfn.XLOOKUP($A4028,[3]【2026年03月度_全社】RFM客層一覧表データ!$A:$A,[3]【2026年03月度_全社】RFM客層一覧表データ!C:C,"",0)</f>
        <v/>
      </c>
      <c r="G4028" s="183" t="str">
        <f>_xlfn.XLOOKUP($A4028,[3]【2026年03月度_全社】RFM客層一覧表データ!$A:$A,[3]【2026年03月度_全社】RFM客層一覧表データ!D:D,"",0)</f>
        <v/>
      </c>
      <c r="H4028" s="183" t="str">
        <f>_xlfn.XLOOKUP($A4028,[3]【2026年03月度_全社】RFM客層一覧表データ!$A:$A,[3]【2026年03月度_全社】RFM客層一覧表データ!E:E,"",0)</f>
        <v/>
      </c>
      <c r="I4028" s="183" t="str">
        <f>_xlfn.XLOOKUP($A4028,[3]【2026年03月度_全社】RFM客層一覧表データ!$A:$A,[3]【2026年03月度_全社】RFM客層一覧表データ!F:F,"",0)</f>
        <v/>
      </c>
      <c r="J4028" s="183">
        <v>0</v>
      </c>
      <c r="K4028" s="183">
        <v>0</v>
      </c>
      <c r="L4028" s="183">
        <v>0</v>
      </c>
      <c r="M4028" s="183">
        <v>0</v>
      </c>
      <c r="N4028" s="183">
        <v>0</v>
      </c>
      <c r="O4028" s="183">
        <v>0</v>
      </c>
      <c r="P4028" s="183">
        <v>0</v>
      </c>
      <c r="Q4028" s="183">
        <v>0</v>
      </c>
      <c r="R4028" s="183">
        <v>0</v>
      </c>
      <c r="S4028" s="183">
        <v>0</v>
      </c>
      <c r="T4028" s="183">
        <v>0</v>
      </c>
      <c r="U4028" s="183">
        <v>0</v>
      </c>
      <c r="V4028" s="183">
        <v>0</v>
      </c>
      <c r="W4028" s="183">
        <v>0</v>
      </c>
      <c r="X4028" s="183">
        <v>0</v>
      </c>
      <c r="Y4028" s="183">
        <v>0</v>
      </c>
    </row>
    <row r="4029" spans="1:25" x14ac:dyDescent="0.2">
      <c r="A4029" s="184">
        <v>12770016</v>
      </c>
      <c r="B4029" s="183" t="str">
        <f>[1]店マスタ!B4028</f>
        <v>ホビータイム</v>
      </c>
      <c r="C4029" s="183">
        <v>2.5</v>
      </c>
      <c r="D4029" s="183">
        <v>2.5</v>
      </c>
      <c r="E4029" s="183">
        <f>_xlfn.XLOOKUP(A4029,[2]Sheet1!$R:$R,[2]Sheet1!$AB:$AB,"",0)</f>
        <v>2.5</v>
      </c>
      <c r="F4029" s="183" t="str">
        <f>_xlfn.XLOOKUP($A4029,[3]【2026年03月度_全社】RFM客層一覧表データ!$A:$A,[3]【2026年03月度_全社】RFM客層一覧表データ!C:C,"",0)</f>
        <v/>
      </c>
      <c r="G4029" s="183" t="str">
        <f>_xlfn.XLOOKUP($A4029,[3]【2026年03月度_全社】RFM客層一覧表データ!$A:$A,[3]【2026年03月度_全社】RFM客層一覧表データ!D:D,"",0)</f>
        <v/>
      </c>
      <c r="H4029" s="183" t="str">
        <f>_xlfn.XLOOKUP($A4029,[3]【2026年03月度_全社】RFM客層一覧表データ!$A:$A,[3]【2026年03月度_全社】RFM客層一覧表データ!E:E,"",0)</f>
        <v/>
      </c>
      <c r="I4029" s="183" t="str">
        <f>_xlfn.XLOOKUP($A4029,[3]【2026年03月度_全社】RFM客層一覧表データ!$A:$A,[3]【2026年03月度_全社】RFM客層一覧表データ!F:F,"",0)</f>
        <v/>
      </c>
      <c r="J4029" s="183">
        <v>0</v>
      </c>
      <c r="K4029" s="183">
        <v>0</v>
      </c>
      <c r="L4029" s="183">
        <v>0</v>
      </c>
      <c r="M4029" s="183">
        <v>0</v>
      </c>
      <c r="N4029" s="183">
        <v>0</v>
      </c>
      <c r="O4029" s="183">
        <v>0</v>
      </c>
      <c r="P4029" s="183">
        <v>0</v>
      </c>
      <c r="Q4029" s="183">
        <v>0</v>
      </c>
      <c r="R4029" s="183">
        <v>0</v>
      </c>
      <c r="S4029" s="183">
        <v>0</v>
      </c>
      <c r="T4029" s="183">
        <v>0</v>
      </c>
      <c r="U4029" s="183">
        <v>0</v>
      </c>
      <c r="V4029" s="183">
        <v>0</v>
      </c>
      <c r="W4029" s="183">
        <v>0</v>
      </c>
      <c r="X4029" s="183">
        <v>0</v>
      </c>
      <c r="Y4029" s="183">
        <v>0</v>
      </c>
    </row>
    <row r="4030" spans="1:25" x14ac:dyDescent="0.2">
      <c r="A4030" s="184">
        <v>12771001</v>
      </c>
      <c r="B4030" s="183" t="str">
        <f>[1]店マスタ!B4029</f>
        <v>下中電気</v>
      </c>
      <c r="C4030" s="183">
        <v>2.5</v>
      </c>
      <c r="D4030" s="183">
        <v>2.5</v>
      </c>
      <c r="E4030" s="183" t="str">
        <f>_xlfn.XLOOKUP(A4030,[2]Sheet1!$R:$R,[2]Sheet1!$AB:$AB,"",0)</f>
        <v/>
      </c>
      <c r="F4030" s="183" t="str">
        <f>_xlfn.XLOOKUP($A4030,[3]【2026年03月度_全社】RFM客層一覧表データ!$A:$A,[3]【2026年03月度_全社】RFM客層一覧表データ!C:C,"",0)</f>
        <v/>
      </c>
      <c r="G4030" s="183" t="str">
        <f>_xlfn.XLOOKUP($A4030,[3]【2026年03月度_全社】RFM客層一覧表データ!$A:$A,[3]【2026年03月度_全社】RFM客層一覧表データ!D:D,"",0)</f>
        <v/>
      </c>
      <c r="H4030" s="183" t="str">
        <f>_xlfn.XLOOKUP($A4030,[3]【2026年03月度_全社】RFM客層一覧表データ!$A:$A,[3]【2026年03月度_全社】RFM客層一覧表データ!E:E,"",0)</f>
        <v/>
      </c>
      <c r="I4030" s="183" t="str">
        <f>_xlfn.XLOOKUP($A4030,[3]【2026年03月度_全社】RFM客層一覧表データ!$A:$A,[3]【2026年03月度_全社】RFM客層一覧表データ!F:F,"",0)</f>
        <v/>
      </c>
      <c r="J4030" s="183">
        <v>0</v>
      </c>
      <c r="K4030" s="183">
        <v>0</v>
      </c>
      <c r="L4030" s="183">
        <v>0</v>
      </c>
      <c r="M4030" s="183">
        <v>0</v>
      </c>
      <c r="N4030" s="183">
        <v>0</v>
      </c>
      <c r="O4030" s="183">
        <v>0</v>
      </c>
      <c r="P4030" s="183">
        <v>0</v>
      </c>
      <c r="Q4030" s="183">
        <v>0</v>
      </c>
      <c r="R4030" s="183">
        <v>0</v>
      </c>
      <c r="S4030" s="183">
        <v>0</v>
      </c>
      <c r="T4030" s="183">
        <v>0</v>
      </c>
      <c r="U4030" s="183">
        <v>0</v>
      </c>
      <c r="V4030" s="183">
        <v>0</v>
      </c>
      <c r="W4030" s="183">
        <v>0</v>
      </c>
      <c r="X4030" s="183">
        <v>0</v>
      </c>
      <c r="Y4030" s="183">
        <v>0</v>
      </c>
    </row>
    <row r="4031" spans="1:25" x14ac:dyDescent="0.2">
      <c r="A4031" s="184">
        <v>12771060</v>
      </c>
      <c r="B4031" s="183" t="str">
        <f>[1]店マスタ!B4030</f>
        <v>ユアーズ　八尾旭店</v>
      </c>
      <c r="C4031" s="183">
        <v>1.5</v>
      </c>
      <c r="D4031" s="183">
        <v>1.5</v>
      </c>
      <c r="E4031" s="183" t="str">
        <f>_xlfn.XLOOKUP(A4031,[2]Sheet1!$R:$R,[2]Sheet1!$AB:$AB,"",0)</f>
        <v/>
      </c>
      <c r="F4031" s="183" t="str">
        <f>_xlfn.XLOOKUP($A4031,[3]【2026年03月度_全社】RFM客層一覧表データ!$A:$A,[3]【2026年03月度_全社】RFM客層一覧表データ!C:C,"",0)</f>
        <v/>
      </c>
      <c r="G4031" s="183" t="str">
        <f>_xlfn.XLOOKUP($A4031,[3]【2026年03月度_全社】RFM客層一覧表データ!$A:$A,[3]【2026年03月度_全社】RFM客層一覧表データ!D:D,"",0)</f>
        <v/>
      </c>
      <c r="H4031" s="183" t="str">
        <f>_xlfn.XLOOKUP($A4031,[3]【2026年03月度_全社】RFM客層一覧表データ!$A:$A,[3]【2026年03月度_全社】RFM客層一覧表データ!E:E,"",0)</f>
        <v/>
      </c>
      <c r="I4031" s="183" t="str">
        <f>_xlfn.XLOOKUP($A4031,[3]【2026年03月度_全社】RFM客層一覧表データ!$A:$A,[3]【2026年03月度_全社】RFM客層一覧表データ!F:F,"",0)</f>
        <v/>
      </c>
      <c r="J4031" s="183">
        <v>0</v>
      </c>
      <c r="K4031" s="183">
        <v>0</v>
      </c>
      <c r="L4031" s="183">
        <v>0</v>
      </c>
      <c r="M4031" s="183">
        <v>0</v>
      </c>
      <c r="N4031" s="183">
        <v>0</v>
      </c>
      <c r="O4031" s="183">
        <v>0</v>
      </c>
      <c r="P4031" s="183">
        <v>0</v>
      </c>
      <c r="Q4031" s="183">
        <v>0</v>
      </c>
      <c r="R4031" s="183">
        <v>0</v>
      </c>
      <c r="S4031" s="183">
        <v>0</v>
      </c>
      <c r="T4031" s="183">
        <v>0</v>
      </c>
      <c r="U4031" s="183">
        <v>0</v>
      </c>
      <c r="V4031" s="183">
        <v>0</v>
      </c>
      <c r="W4031" s="183">
        <v>0</v>
      </c>
      <c r="X4031" s="183">
        <v>0</v>
      </c>
      <c r="Y4031" s="183">
        <v>0</v>
      </c>
    </row>
    <row r="4032" spans="1:25" x14ac:dyDescent="0.2">
      <c r="A4032" s="184">
        <v>12773014</v>
      </c>
      <c r="B4032" s="183" t="str">
        <f>[1]店マスタ!B4031</f>
        <v>フラグシップ　ごとう</v>
      </c>
      <c r="C4032" s="183">
        <v>5</v>
      </c>
      <c r="D4032" s="183">
        <v>5</v>
      </c>
      <c r="E4032" s="183">
        <f>_xlfn.XLOOKUP(A4032,[2]Sheet1!$R:$R,[2]Sheet1!$AB:$AB,"",0)</f>
        <v>4</v>
      </c>
      <c r="F4032" s="183">
        <f>_xlfn.XLOOKUP($A4032,[3]【2026年03月度_全社】RFM客層一覧表データ!$A:$A,[3]【2026年03月度_全社】RFM客層一覧表データ!C:C,"",0)</f>
        <v>1312</v>
      </c>
      <c r="G4032" s="183">
        <f>_xlfn.XLOOKUP($A4032,[3]【2026年03月度_全社】RFM客層一覧表データ!$A:$A,[3]【2026年03月度_全社】RFM客層一覧表データ!D:D,"",0)</f>
        <v>527</v>
      </c>
      <c r="H4032" s="183">
        <f>_xlfn.XLOOKUP($A4032,[3]【2026年03月度_全社】RFM客層一覧表データ!$A:$A,[3]【2026年03月度_全社】RFM客層一覧表データ!E:E,"",0)</f>
        <v>592</v>
      </c>
      <c r="I4032" s="183">
        <f>_xlfn.XLOOKUP($A4032,[3]【2026年03月度_全社】RFM客層一覧表データ!$A:$A,[3]【2026年03月度_全社】RFM客層一覧表データ!F:F,"",0)</f>
        <v>104</v>
      </c>
      <c r="J4032" s="183">
        <v>1315</v>
      </c>
      <c r="K4032" s="183">
        <v>545</v>
      </c>
      <c r="L4032" s="183">
        <v>596</v>
      </c>
      <c r="M4032" s="183">
        <v>88</v>
      </c>
      <c r="N4032" s="183">
        <v>1335</v>
      </c>
      <c r="O4032" s="183">
        <v>547</v>
      </c>
      <c r="P4032" s="183">
        <v>593</v>
      </c>
      <c r="Q4032" s="183">
        <v>98</v>
      </c>
      <c r="R4032" s="183">
        <v>1375</v>
      </c>
      <c r="S4032" s="183">
        <v>595</v>
      </c>
      <c r="T4032" s="183">
        <v>606</v>
      </c>
      <c r="U4032" s="183">
        <v>102</v>
      </c>
      <c r="V4032" s="183">
        <v>1366</v>
      </c>
      <c r="W4032" s="183">
        <v>657</v>
      </c>
      <c r="X4032" s="183">
        <v>614</v>
      </c>
      <c r="Y4032" s="183">
        <v>133</v>
      </c>
    </row>
    <row r="4033" spans="1:25" x14ac:dyDescent="0.2">
      <c r="A4033" s="184">
        <v>12773015</v>
      </c>
      <c r="B4033" s="183" t="str">
        <f>[1]店マスタ!B4032</f>
        <v>ミスズ電化センター</v>
      </c>
      <c r="C4033" s="183">
        <v>2.5</v>
      </c>
      <c r="D4033" s="183">
        <v>2.5</v>
      </c>
      <c r="E4033" s="183">
        <f>_xlfn.XLOOKUP(A4033,[2]Sheet1!$R:$R,[2]Sheet1!$AB:$AB,"",0)</f>
        <v>2.5</v>
      </c>
      <c r="F4033" s="183" t="str">
        <f>_xlfn.XLOOKUP($A4033,[3]【2026年03月度_全社】RFM客層一覧表データ!$A:$A,[3]【2026年03月度_全社】RFM客層一覧表データ!C:C,"",0)</f>
        <v/>
      </c>
      <c r="G4033" s="183" t="str">
        <f>_xlfn.XLOOKUP($A4033,[3]【2026年03月度_全社】RFM客層一覧表データ!$A:$A,[3]【2026年03月度_全社】RFM客層一覧表データ!D:D,"",0)</f>
        <v/>
      </c>
      <c r="H4033" s="183" t="str">
        <f>_xlfn.XLOOKUP($A4033,[3]【2026年03月度_全社】RFM客層一覧表データ!$A:$A,[3]【2026年03月度_全社】RFM客層一覧表データ!E:E,"",0)</f>
        <v/>
      </c>
      <c r="I4033" s="183" t="str">
        <f>_xlfn.XLOOKUP($A4033,[3]【2026年03月度_全社】RFM客層一覧表データ!$A:$A,[3]【2026年03月度_全社】RFM客層一覧表データ!F:F,"",0)</f>
        <v/>
      </c>
      <c r="J4033" s="183">
        <v>0</v>
      </c>
      <c r="K4033" s="183">
        <v>0</v>
      </c>
      <c r="L4033" s="183">
        <v>0</v>
      </c>
      <c r="M4033" s="183">
        <v>0</v>
      </c>
      <c r="N4033" s="183">
        <v>0</v>
      </c>
      <c r="O4033" s="183">
        <v>0</v>
      </c>
      <c r="P4033" s="183">
        <v>0</v>
      </c>
      <c r="Q4033" s="183">
        <v>0</v>
      </c>
      <c r="R4033" s="183">
        <v>0</v>
      </c>
      <c r="S4033" s="183">
        <v>0</v>
      </c>
      <c r="T4033" s="183">
        <v>0</v>
      </c>
      <c r="U4033" s="183">
        <v>0</v>
      </c>
      <c r="V4033" s="183">
        <v>0</v>
      </c>
      <c r="W4033" s="183">
        <v>0</v>
      </c>
      <c r="X4033" s="183">
        <v>0</v>
      </c>
      <c r="Y4033" s="183">
        <v>0</v>
      </c>
    </row>
    <row r="4034" spans="1:25" x14ac:dyDescent="0.2">
      <c r="A4034" s="184">
        <v>12773020</v>
      </c>
      <c r="B4034" s="183" t="str">
        <f>[1]店マスタ!B4033</f>
        <v>（株）カシワギ</v>
      </c>
      <c r="C4034" s="183">
        <v>3</v>
      </c>
      <c r="D4034" s="183">
        <v>2.5</v>
      </c>
      <c r="E4034" s="183">
        <f>_xlfn.XLOOKUP(A4034,[2]Sheet1!$R:$R,[2]Sheet1!$AB:$AB,"",0)</f>
        <v>2.5</v>
      </c>
      <c r="F4034" s="183" t="str">
        <f>_xlfn.XLOOKUP($A4034,[3]【2026年03月度_全社】RFM客層一覧表データ!$A:$A,[3]【2026年03月度_全社】RFM客層一覧表データ!C:C,"",0)</f>
        <v/>
      </c>
      <c r="G4034" s="183" t="str">
        <f>_xlfn.XLOOKUP($A4034,[3]【2026年03月度_全社】RFM客層一覧表データ!$A:$A,[3]【2026年03月度_全社】RFM客層一覧表データ!D:D,"",0)</f>
        <v/>
      </c>
      <c r="H4034" s="183" t="str">
        <f>_xlfn.XLOOKUP($A4034,[3]【2026年03月度_全社】RFM客層一覧表データ!$A:$A,[3]【2026年03月度_全社】RFM客層一覧表データ!E:E,"",0)</f>
        <v/>
      </c>
      <c r="I4034" s="183" t="str">
        <f>_xlfn.XLOOKUP($A4034,[3]【2026年03月度_全社】RFM客層一覧表データ!$A:$A,[3]【2026年03月度_全社】RFM客層一覧表データ!F:F,"",0)</f>
        <v/>
      </c>
      <c r="J4034" s="183">
        <v>0</v>
      </c>
      <c r="K4034" s="183">
        <v>0</v>
      </c>
      <c r="L4034" s="183">
        <v>0</v>
      </c>
      <c r="M4034" s="183">
        <v>0</v>
      </c>
      <c r="N4034" s="183">
        <v>0</v>
      </c>
      <c r="O4034" s="183">
        <v>0</v>
      </c>
      <c r="P4034" s="183">
        <v>0</v>
      </c>
      <c r="Q4034" s="183">
        <v>0</v>
      </c>
      <c r="R4034" s="183">
        <v>0</v>
      </c>
      <c r="S4034" s="183">
        <v>0</v>
      </c>
      <c r="T4034" s="183">
        <v>0</v>
      </c>
      <c r="U4034" s="183">
        <v>0</v>
      </c>
      <c r="V4034" s="183">
        <v>0</v>
      </c>
      <c r="W4034" s="183">
        <v>0</v>
      </c>
      <c r="X4034" s="183">
        <v>0</v>
      </c>
      <c r="Y4034" s="183">
        <v>0</v>
      </c>
    </row>
    <row r="4035" spans="1:25" x14ac:dyDescent="0.2">
      <c r="A4035" s="184">
        <v>12773079</v>
      </c>
      <c r="B4035" s="183" t="str">
        <f>[1]店マスタ!B4034</f>
        <v>ヤマグチデンキ</v>
      </c>
      <c r="C4035" s="183">
        <v>2.5</v>
      </c>
      <c r="D4035" s="183">
        <v>2.5</v>
      </c>
      <c r="E4035" s="183">
        <f>_xlfn.XLOOKUP(A4035,[2]Sheet1!$R:$R,[2]Sheet1!$AB:$AB,"",0)</f>
        <v>2.5</v>
      </c>
      <c r="F4035" s="183">
        <f>_xlfn.XLOOKUP($A4035,[3]【2026年03月度_全社】RFM客層一覧表データ!$A:$A,[3]【2026年03月度_全社】RFM客層一覧表データ!C:C,"",0)</f>
        <v>141</v>
      </c>
      <c r="G4035" s="183">
        <f>_xlfn.XLOOKUP($A4035,[3]【2026年03月度_全社】RFM客層一覧表データ!$A:$A,[3]【2026年03月度_全社】RFM客層一覧表データ!D:D,"",0)</f>
        <v>32</v>
      </c>
      <c r="H4035" s="183">
        <f>_xlfn.XLOOKUP($A4035,[3]【2026年03月度_全社】RFM客層一覧表データ!$A:$A,[3]【2026年03月度_全社】RFM客層一覧表データ!E:E,"",0)</f>
        <v>56</v>
      </c>
      <c r="I4035" s="183">
        <f>_xlfn.XLOOKUP($A4035,[3]【2026年03月度_全社】RFM客層一覧表データ!$A:$A,[3]【2026年03月度_全社】RFM客層一覧表データ!F:F,"",0)</f>
        <v>0</v>
      </c>
      <c r="J4035" s="183">
        <v>132</v>
      </c>
      <c r="K4035" s="183">
        <v>44</v>
      </c>
      <c r="L4035" s="183">
        <v>53</v>
      </c>
      <c r="M4035" s="183">
        <v>0</v>
      </c>
      <c r="N4035" s="183">
        <v>130</v>
      </c>
      <c r="O4035" s="183">
        <v>37</v>
      </c>
      <c r="P4035" s="183">
        <v>59</v>
      </c>
      <c r="Q4035" s="183">
        <v>0</v>
      </c>
      <c r="R4035" s="183">
        <v>138</v>
      </c>
      <c r="S4035" s="183">
        <v>42</v>
      </c>
      <c r="T4035" s="183">
        <v>67</v>
      </c>
      <c r="U4035" s="183">
        <v>0</v>
      </c>
      <c r="V4035" s="183">
        <v>138</v>
      </c>
      <c r="W4035" s="183">
        <v>49</v>
      </c>
      <c r="X4035" s="183">
        <v>72</v>
      </c>
      <c r="Y4035" s="183">
        <v>0</v>
      </c>
    </row>
    <row r="4036" spans="1:25" x14ac:dyDescent="0.2">
      <c r="A4036" s="184">
        <v>12774003</v>
      </c>
      <c r="B4036" s="183" t="str">
        <f>[1]店マスタ!B4035</f>
        <v>株式会社京谷電気</v>
      </c>
      <c r="C4036" s="183">
        <v>1.5</v>
      </c>
      <c r="D4036" s="183">
        <v>1.5</v>
      </c>
      <c r="E4036" s="183">
        <f>_xlfn.XLOOKUP(A4036,[2]Sheet1!$R:$R,[2]Sheet1!$AB:$AB,"",0)</f>
        <v>1</v>
      </c>
      <c r="F4036" s="183">
        <f>_xlfn.XLOOKUP($A4036,[3]【2026年03月度_全社】RFM客層一覧表データ!$A:$A,[3]【2026年03月度_全社】RFM客層一覧表データ!C:C,"",0)</f>
        <v>451</v>
      </c>
      <c r="G4036" s="183">
        <f>_xlfn.XLOOKUP($A4036,[3]【2026年03月度_全社】RFM客層一覧表データ!$A:$A,[3]【2026年03月度_全社】RFM客層一覧表データ!D:D,"",0)</f>
        <v>168</v>
      </c>
      <c r="H4036" s="183">
        <f>_xlfn.XLOOKUP($A4036,[3]【2026年03月度_全社】RFM客層一覧表データ!$A:$A,[3]【2026年03月度_全社】RFM客層一覧表データ!E:E,"",0)</f>
        <v>220</v>
      </c>
      <c r="I4036" s="183">
        <f>_xlfn.XLOOKUP($A4036,[3]【2026年03月度_全社】RFM客層一覧表データ!$A:$A,[3]【2026年03月度_全社】RFM客層一覧表データ!F:F,"",0)</f>
        <v>31</v>
      </c>
      <c r="J4036" s="183">
        <v>488</v>
      </c>
      <c r="K4036" s="183">
        <v>179</v>
      </c>
      <c r="L4036" s="183">
        <v>235</v>
      </c>
      <c r="M4036" s="183">
        <v>20</v>
      </c>
      <c r="N4036" s="183">
        <v>522</v>
      </c>
      <c r="O4036" s="183">
        <v>203</v>
      </c>
      <c r="P4036" s="183">
        <v>259</v>
      </c>
      <c r="Q4036" s="183">
        <v>27</v>
      </c>
      <c r="R4036" s="183">
        <v>535</v>
      </c>
      <c r="S4036" s="183">
        <v>204</v>
      </c>
      <c r="T4036" s="183">
        <v>281</v>
      </c>
      <c r="U4036" s="183">
        <v>24</v>
      </c>
      <c r="V4036" s="183">
        <v>560</v>
      </c>
      <c r="W4036" s="183">
        <v>193</v>
      </c>
      <c r="X4036" s="183">
        <v>291</v>
      </c>
      <c r="Y4036" s="183">
        <v>23</v>
      </c>
    </row>
    <row r="4037" spans="1:25" x14ac:dyDescent="0.2">
      <c r="A4037" s="184">
        <v>12774019</v>
      </c>
      <c r="B4037" s="183" t="str">
        <f>[1]店マスタ!B4036</f>
        <v>フラグシップ　キョウエイ</v>
      </c>
      <c r="C4037" s="183">
        <v>5</v>
      </c>
      <c r="D4037" s="183">
        <v>4.5</v>
      </c>
      <c r="E4037" s="183">
        <f>_xlfn.XLOOKUP(A4037,[2]Sheet1!$R:$R,[2]Sheet1!$AB:$AB,"",0)</f>
        <v>4</v>
      </c>
      <c r="F4037" s="183">
        <f>_xlfn.XLOOKUP($A4037,[3]【2026年03月度_全社】RFM客層一覧表データ!$A:$A,[3]【2026年03月度_全社】RFM客層一覧表データ!C:C,"",0)</f>
        <v>1247</v>
      </c>
      <c r="G4037" s="183">
        <f>_xlfn.XLOOKUP($A4037,[3]【2026年03月度_全社】RFM客層一覧表データ!$A:$A,[3]【2026年03月度_全社】RFM客層一覧表データ!D:D,"",0)</f>
        <v>538</v>
      </c>
      <c r="H4037" s="183">
        <f>_xlfn.XLOOKUP($A4037,[3]【2026年03月度_全社】RFM客層一覧表データ!$A:$A,[3]【2026年03月度_全社】RFM客層一覧表データ!E:E,"",0)</f>
        <v>630</v>
      </c>
      <c r="I4037" s="183">
        <f>_xlfn.XLOOKUP($A4037,[3]【2026年03月度_全社】RFM客層一覧表データ!$A:$A,[3]【2026年03月度_全社】RFM客層一覧表データ!F:F,"",0)</f>
        <v>79</v>
      </c>
      <c r="J4037" s="183">
        <v>1257</v>
      </c>
      <c r="K4037" s="183">
        <v>632</v>
      </c>
      <c r="L4037" s="183">
        <v>634</v>
      </c>
      <c r="M4037" s="183">
        <v>151</v>
      </c>
      <c r="N4037" s="183">
        <v>1163</v>
      </c>
      <c r="O4037" s="183">
        <v>558</v>
      </c>
      <c r="P4037" s="183">
        <v>632</v>
      </c>
      <c r="Q4037" s="183">
        <v>87</v>
      </c>
      <c r="R4037" s="183">
        <v>1156</v>
      </c>
      <c r="S4037" s="183">
        <v>552</v>
      </c>
      <c r="T4037" s="183">
        <v>628</v>
      </c>
      <c r="U4037" s="183">
        <v>82</v>
      </c>
      <c r="V4037" s="183">
        <v>1155</v>
      </c>
      <c r="W4037" s="183">
        <v>575</v>
      </c>
      <c r="X4037" s="183">
        <v>613</v>
      </c>
      <c r="Y4037" s="183">
        <v>105</v>
      </c>
    </row>
    <row r="4038" spans="1:25" x14ac:dyDescent="0.2">
      <c r="A4038" s="184">
        <v>12774022</v>
      </c>
      <c r="B4038" s="183" t="str">
        <f>[1]店マスタ!B4037</f>
        <v>株式会社　ミックミトヤ</v>
      </c>
      <c r="C4038" s="183">
        <v>1</v>
      </c>
      <c r="D4038" s="183">
        <v>1</v>
      </c>
      <c r="E4038" s="183">
        <f>_xlfn.XLOOKUP(A4038,[2]Sheet1!$R:$R,[2]Sheet1!$AB:$AB,"",0)</f>
        <v>1</v>
      </c>
      <c r="F4038" s="183">
        <f>_xlfn.XLOOKUP($A4038,[3]【2026年03月度_全社】RFM客層一覧表データ!$A:$A,[3]【2026年03月度_全社】RFM客層一覧表データ!C:C,"",0)</f>
        <v>0</v>
      </c>
      <c r="G4038" s="183">
        <f>_xlfn.XLOOKUP($A4038,[3]【2026年03月度_全社】RFM客層一覧表データ!$A:$A,[3]【2026年03月度_全社】RFM客層一覧表データ!D:D,"",0)</f>
        <v>0</v>
      </c>
      <c r="H4038" s="183">
        <f>_xlfn.XLOOKUP($A4038,[3]【2026年03月度_全社】RFM客層一覧表データ!$A:$A,[3]【2026年03月度_全社】RFM客層一覧表データ!E:E,"",0)</f>
        <v>0</v>
      </c>
      <c r="I4038" s="183">
        <f>_xlfn.XLOOKUP($A4038,[3]【2026年03月度_全社】RFM客層一覧表データ!$A:$A,[3]【2026年03月度_全社】RFM客層一覧表データ!F:F,"",0)</f>
        <v>0</v>
      </c>
      <c r="J4038" s="183">
        <v>0</v>
      </c>
      <c r="K4038" s="183">
        <v>0</v>
      </c>
      <c r="L4038" s="183">
        <v>0</v>
      </c>
      <c r="M4038" s="183">
        <v>0</v>
      </c>
      <c r="N4038" s="183">
        <v>0</v>
      </c>
      <c r="O4038" s="183">
        <v>0</v>
      </c>
      <c r="P4038" s="183">
        <v>0</v>
      </c>
      <c r="Q4038" s="183">
        <v>0</v>
      </c>
      <c r="R4038" s="183">
        <v>0</v>
      </c>
      <c r="S4038" s="183">
        <v>0</v>
      </c>
      <c r="T4038" s="183">
        <v>0</v>
      </c>
      <c r="U4038" s="183">
        <v>0</v>
      </c>
      <c r="V4038" s="183">
        <v>0</v>
      </c>
      <c r="W4038" s="183">
        <v>0</v>
      </c>
      <c r="X4038" s="183">
        <v>0</v>
      </c>
      <c r="Y4038" s="183">
        <v>0</v>
      </c>
    </row>
    <row r="4039" spans="1:25" x14ac:dyDescent="0.2">
      <c r="A4039" s="184">
        <v>12774028</v>
      </c>
      <c r="B4039" s="183" t="str">
        <f>[1]店マスタ!B4038</f>
        <v>有限会社　黒山電器</v>
      </c>
      <c r="C4039" s="183">
        <v>2</v>
      </c>
      <c r="D4039" s="183">
        <v>1</v>
      </c>
      <c r="E4039" s="183">
        <f>_xlfn.XLOOKUP(A4039,[2]Sheet1!$R:$R,[2]Sheet1!$AB:$AB,"",0)</f>
        <v>1</v>
      </c>
      <c r="F4039" s="183">
        <f>_xlfn.XLOOKUP($A4039,[3]【2026年03月度_全社】RFM客層一覧表データ!$A:$A,[3]【2026年03月度_全社】RFM客層一覧表データ!C:C,"",0)</f>
        <v>296</v>
      </c>
      <c r="G4039" s="183">
        <f>_xlfn.XLOOKUP($A4039,[3]【2026年03月度_全社】RFM客層一覧表データ!$A:$A,[3]【2026年03月度_全社】RFM客層一覧表データ!D:D,"",0)</f>
        <v>104</v>
      </c>
      <c r="H4039" s="183">
        <f>_xlfn.XLOOKUP($A4039,[3]【2026年03月度_全社】RFM客層一覧表データ!$A:$A,[3]【2026年03月度_全社】RFM客層一覧表データ!E:E,"",0)</f>
        <v>190</v>
      </c>
      <c r="I4039" s="183">
        <f>_xlfn.XLOOKUP($A4039,[3]【2026年03月度_全社】RFM客層一覧表データ!$A:$A,[3]【2026年03月度_全社】RFM客層一覧表データ!F:F,"",0)</f>
        <v>6</v>
      </c>
      <c r="J4039" s="183">
        <v>319</v>
      </c>
      <c r="K4039" s="183">
        <v>110</v>
      </c>
      <c r="L4039" s="183">
        <v>206</v>
      </c>
      <c r="M4039" s="183">
        <v>6</v>
      </c>
      <c r="N4039" s="183">
        <v>338</v>
      </c>
      <c r="O4039" s="183">
        <v>131</v>
      </c>
      <c r="P4039" s="183">
        <v>214</v>
      </c>
      <c r="Q4039" s="183">
        <v>9</v>
      </c>
      <c r="R4039" s="183">
        <v>355</v>
      </c>
      <c r="S4039" s="183">
        <v>140</v>
      </c>
      <c r="T4039" s="183">
        <v>216</v>
      </c>
      <c r="U4039" s="183">
        <v>6</v>
      </c>
      <c r="V4039" s="183">
        <v>379</v>
      </c>
      <c r="W4039" s="183">
        <v>153</v>
      </c>
      <c r="X4039" s="183">
        <v>231</v>
      </c>
      <c r="Y4039" s="183">
        <v>10</v>
      </c>
    </row>
    <row r="4040" spans="1:25" x14ac:dyDescent="0.2">
      <c r="A4040" s="184">
        <v>12774032</v>
      </c>
      <c r="B4040" s="183" t="str">
        <f>[1]店マスタ!B4039</f>
        <v>ＰＥＡＣＳ　サワノ</v>
      </c>
      <c r="C4040" s="183">
        <v>6</v>
      </c>
      <c r="D4040" s="183">
        <v>5.5</v>
      </c>
      <c r="E4040" s="183">
        <f>_xlfn.XLOOKUP(A4040,[2]Sheet1!$R:$R,[2]Sheet1!$AB:$AB,"",0)</f>
        <v>4.5</v>
      </c>
      <c r="F4040" s="183">
        <f>_xlfn.XLOOKUP($A4040,[3]【2026年03月度_全社】RFM客層一覧表データ!$A:$A,[3]【2026年03月度_全社】RFM客層一覧表データ!C:C,"",0)</f>
        <v>1582</v>
      </c>
      <c r="G4040" s="183">
        <f>_xlfn.XLOOKUP($A4040,[3]【2026年03月度_全社】RFM客層一覧表データ!$A:$A,[3]【2026年03月度_全社】RFM客層一覧表データ!D:D,"",0)</f>
        <v>620</v>
      </c>
      <c r="H4040" s="183">
        <f>_xlfn.XLOOKUP($A4040,[3]【2026年03月度_全社】RFM客層一覧表データ!$A:$A,[3]【2026年03月度_全社】RFM客層一覧表データ!E:E,"",0)</f>
        <v>697</v>
      </c>
      <c r="I4040" s="183">
        <f>_xlfn.XLOOKUP($A4040,[3]【2026年03月度_全社】RFM客層一覧表データ!$A:$A,[3]【2026年03月度_全社】RFM客層一覧表データ!F:F,"",0)</f>
        <v>105</v>
      </c>
      <c r="J4040" s="183">
        <v>1568</v>
      </c>
      <c r="K4040" s="183">
        <v>764</v>
      </c>
      <c r="L4040" s="183">
        <v>714</v>
      </c>
      <c r="M4040" s="183">
        <v>225</v>
      </c>
      <c r="N4040" s="183">
        <v>1404</v>
      </c>
      <c r="O4040" s="183">
        <v>648</v>
      </c>
      <c r="P4040" s="183">
        <v>707</v>
      </c>
      <c r="Q4040" s="183">
        <v>107</v>
      </c>
      <c r="R4040" s="183">
        <v>1435</v>
      </c>
      <c r="S4040" s="183">
        <v>638</v>
      </c>
      <c r="T4040" s="183">
        <v>715</v>
      </c>
      <c r="U4040" s="183">
        <v>82</v>
      </c>
      <c r="V4040" s="183">
        <v>1450</v>
      </c>
      <c r="W4040" s="183">
        <v>635</v>
      </c>
      <c r="X4040" s="183">
        <v>716</v>
      </c>
      <c r="Y4040" s="183">
        <v>89</v>
      </c>
    </row>
    <row r="4041" spans="1:25" x14ac:dyDescent="0.2">
      <c r="A4041" s="184">
        <v>12774033</v>
      </c>
      <c r="B4041" s="183" t="str">
        <f>[1]店マスタ!B4040</f>
        <v>ミックミトヤさやま西山台店</v>
      </c>
      <c r="C4041" s="183">
        <v>1.5</v>
      </c>
      <c r="D4041" s="183">
        <v>1.5</v>
      </c>
      <c r="E4041" s="183">
        <f>_xlfn.XLOOKUP(A4041,[2]Sheet1!$R:$R,[2]Sheet1!$AB:$AB,"",0)</f>
        <v>1.5</v>
      </c>
      <c r="F4041" s="183">
        <f>_xlfn.XLOOKUP($A4041,[3]【2026年03月度_全社】RFM客層一覧表データ!$A:$A,[3]【2026年03月度_全社】RFM客層一覧表データ!C:C,"",0)</f>
        <v>1018</v>
      </c>
      <c r="G4041" s="183">
        <f>_xlfn.XLOOKUP($A4041,[3]【2026年03月度_全社】RFM客層一覧表データ!$A:$A,[3]【2026年03月度_全社】RFM客層一覧表データ!D:D,"",0)</f>
        <v>454</v>
      </c>
      <c r="H4041" s="183">
        <f>_xlfn.XLOOKUP($A4041,[3]【2026年03月度_全社】RFM客層一覧表データ!$A:$A,[3]【2026年03月度_全社】RFM客層一覧表データ!E:E,"",0)</f>
        <v>451</v>
      </c>
      <c r="I4041" s="183">
        <f>_xlfn.XLOOKUP($A4041,[3]【2026年03月度_全社】RFM客層一覧表データ!$A:$A,[3]【2026年03月度_全社】RFM客層一覧表データ!F:F,"",0)</f>
        <v>95</v>
      </c>
      <c r="J4041" s="183">
        <v>1018</v>
      </c>
      <c r="K4041" s="183">
        <v>447</v>
      </c>
      <c r="L4041" s="183">
        <v>436</v>
      </c>
      <c r="M4041" s="183">
        <v>79</v>
      </c>
      <c r="N4041" s="183">
        <v>1013</v>
      </c>
      <c r="O4041" s="183">
        <v>463</v>
      </c>
      <c r="P4041" s="183">
        <v>411</v>
      </c>
      <c r="Q4041" s="183">
        <v>103</v>
      </c>
      <c r="R4041" s="183">
        <v>1017</v>
      </c>
      <c r="S4041" s="183">
        <v>503</v>
      </c>
      <c r="T4041" s="183">
        <v>409</v>
      </c>
      <c r="U4041" s="183">
        <v>129</v>
      </c>
      <c r="V4041" s="183">
        <v>1016</v>
      </c>
      <c r="W4041" s="183">
        <v>473</v>
      </c>
      <c r="X4041" s="183">
        <v>395</v>
      </c>
      <c r="Y4041" s="183">
        <v>129</v>
      </c>
    </row>
    <row r="4042" spans="1:25" x14ac:dyDescent="0.2">
      <c r="A4042" s="184">
        <v>12774035</v>
      </c>
      <c r="B4042" s="183" t="str">
        <f>[1]店マスタ!B4041</f>
        <v>美原たつみ電器</v>
      </c>
      <c r="C4042" s="183">
        <v>1.5</v>
      </c>
      <c r="D4042" s="183">
        <v>1.5</v>
      </c>
      <c r="E4042" s="183">
        <f>_xlfn.XLOOKUP(A4042,[2]Sheet1!$R:$R,[2]Sheet1!$AB:$AB,"",0)</f>
        <v>1.5</v>
      </c>
      <c r="F4042" s="183" t="str">
        <f>_xlfn.XLOOKUP($A4042,[3]【2026年03月度_全社】RFM客層一覧表データ!$A:$A,[3]【2026年03月度_全社】RFM客層一覧表データ!C:C,"",0)</f>
        <v/>
      </c>
      <c r="G4042" s="183" t="str">
        <f>_xlfn.XLOOKUP($A4042,[3]【2026年03月度_全社】RFM客層一覧表データ!$A:$A,[3]【2026年03月度_全社】RFM客層一覧表データ!D:D,"",0)</f>
        <v/>
      </c>
      <c r="H4042" s="183" t="str">
        <f>_xlfn.XLOOKUP($A4042,[3]【2026年03月度_全社】RFM客層一覧表データ!$A:$A,[3]【2026年03月度_全社】RFM客層一覧表データ!E:E,"",0)</f>
        <v/>
      </c>
      <c r="I4042" s="183" t="str">
        <f>_xlfn.XLOOKUP($A4042,[3]【2026年03月度_全社】RFM客層一覧表データ!$A:$A,[3]【2026年03月度_全社】RFM客層一覧表データ!F:F,"",0)</f>
        <v/>
      </c>
      <c r="J4042" s="183">
        <v>0</v>
      </c>
      <c r="K4042" s="183">
        <v>0</v>
      </c>
      <c r="L4042" s="183">
        <v>0</v>
      </c>
      <c r="M4042" s="183">
        <v>0</v>
      </c>
      <c r="N4042" s="183">
        <v>0</v>
      </c>
      <c r="O4042" s="183">
        <v>0</v>
      </c>
      <c r="P4042" s="183">
        <v>0</v>
      </c>
      <c r="Q4042" s="183">
        <v>0</v>
      </c>
      <c r="R4042" s="183">
        <v>0</v>
      </c>
      <c r="S4042" s="183">
        <v>0</v>
      </c>
      <c r="T4042" s="183">
        <v>0</v>
      </c>
      <c r="U4042" s="183">
        <v>0</v>
      </c>
      <c r="V4042" s="183">
        <v>0</v>
      </c>
      <c r="W4042" s="183">
        <v>0</v>
      </c>
      <c r="X4042" s="183">
        <v>0</v>
      </c>
      <c r="Y4042" s="183">
        <v>0</v>
      </c>
    </row>
    <row r="4043" spans="1:25" x14ac:dyDescent="0.2">
      <c r="A4043" s="184">
        <v>12774040</v>
      </c>
      <c r="B4043" s="183" t="str">
        <f>[1]店マスタ!B4042</f>
        <v>（株）尾崎電機商会</v>
      </c>
      <c r="C4043" s="183">
        <v>2</v>
      </c>
      <c r="D4043" s="183">
        <v>0</v>
      </c>
      <c r="E4043" s="183" t="str">
        <f>_xlfn.XLOOKUP(A4043,[2]Sheet1!$R:$R,[2]Sheet1!$AB:$AB,"",0)</f>
        <v/>
      </c>
      <c r="F4043" s="183" t="str">
        <f>_xlfn.XLOOKUP($A4043,[3]【2026年03月度_全社】RFM客層一覧表データ!$A:$A,[3]【2026年03月度_全社】RFM客層一覧表データ!C:C,"",0)</f>
        <v/>
      </c>
      <c r="G4043" s="183" t="str">
        <f>_xlfn.XLOOKUP($A4043,[3]【2026年03月度_全社】RFM客層一覧表データ!$A:$A,[3]【2026年03月度_全社】RFM客層一覧表データ!D:D,"",0)</f>
        <v/>
      </c>
      <c r="H4043" s="183" t="str">
        <f>_xlfn.XLOOKUP($A4043,[3]【2026年03月度_全社】RFM客層一覧表データ!$A:$A,[3]【2026年03月度_全社】RFM客層一覧表データ!E:E,"",0)</f>
        <v/>
      </c>
      <c r="I4043" s="183" t="str">
        <f>_xlfn.XLOOKUP($A4043,[3]【2026年03月度_全社】RFM客層一覧表データ!$A:$A,[3]【2026年03月度_全社】RFM客層一覧表データ!F:F,"",0)</f>
        <v/>
      </c>
      <c r="J4043" s="183">
        <v>0</v>
      </c>
      <c r="K4043" s="183">
        <v>0</v>
      </c>
      <c r="L4043" s="183">
        <v>0</v>
      </c>
      <c r="M4043" s="183">
        <v>0</v>
      </c>
      <c r="N4043" s="183">
        <v>0</v>
      </c>
      <c r="O4043" s="183">
        <v>0</v>
      </c>
      <c r="P4043" s="183">
        <v>0</v>
      </c>
      <c r="Q4043" s="183">
        <v>0</v>
      </c>
      <c r="R4043" s="183">
        <v>0</v>
      </c>
      <c r="S4043" s="183">
        <v>0</v>
      </c>
      <c r="T4043" s="183">
        <v>0</v>
      </c>
      <c r="U4043" s="183">
        <v>0</v>
      </c>
      <c r="V4043" s="183">
        <v>0</v>
      </c>
      <c r="W4043" s="183">
        <v>0</v>
      </c>
      <c r="X4043" s="183">
        <v>0</v>
      </c>
      <c r="Y4043" s="183">
        <v>0</v>
      </c>
    </row>
    <row r="4044" spans="1:25" x14ac:dyDescent="0.2">
      <c r="A4044" s="184">
        <v>12774049</v>
      </c>
      <c r="B4044" s="183" t="str">
        <f>[1]店マスタ!B4043</f>
        <v>（株）尾崎電機商会ハーティーオ</v>
      </c>
      <c r="C4044" s="183">
        <v>6</v>
      </c>
      <c r="D4044" s="183">
        <v>6</v>
      </c>
      <c r="E4044" s="183">
        <f>_xlfn.XLOOKUP(A4044,[2]Sheet1!$R:$R,[2]Sheet1!$AB:$AB,"",0)</f>
        <v>6</v>
      </c>
      <c r="F4044" s="183" t="str">
        <f>_xlfn.XLOOKUP($A4044,[3]【2026年03月度_全社】RFM客層一覧表データ!$A:$A,[3]【2026年03月度_全社】RFM客層一覧表データ!C:C,"",0)</f>
        <v/>
      </c>
      <c r="G4044" s="183" t="str">
        <f>_xlfn.XLOOKUP($A4044,[3]【2026年03月度_全社】RFM客層一覧表データ!$A:$A,[3]【2026年03月度_全社】RFM客層一覧表データ!D:D,"",0)</f>
        <v/>
      </c>
      <c r="H4044" s="183" t="str">
        <f>_xlfn.XLOOKUP($A4044,[3]【2026年03月度_全社】RFM客層一覧表データ!$A:$A,[3]【2026年03月度_全社】RFM客層一覧表データ!E:E,"",0)</f>
        <v/>
      </c>
      <c r="I4044" s="183" t="str">
        <f>_xlfn.XLOOKUP($A4044,[3]【2026年03月度_全社】RFM客層一覧表データ!$A:$A,[3]【2026年03月度_全社】RFM客層一覧表データ!F:F,"",0)</f>
        <v/>
      </c>
      <c r="J4044" s="183">
        <v>0</v>
      </c>
      <c r="K4044" s="183">
        <v>0</v>
      </c>
      <c r="L4044" s="183">
        <v>0</v>
      </c>
      <c r="M4044" s="183">
        <v>0</v>
      </c>
      <c r="N4044" s="183">
        <v>0</v>
      </c>
      <c r="O4044" s="183">
        <v>0</v>
      </c>
      <c r="P4044" s="183">
        <v>0</v>
      </c>
      <c r="Q4044" s="183">
        <v>0</v>
      </c>
      <c r="R4044" s="183">
        <v>0</v>
      </c>
      <c r="S4044" s="183">
        <v>0</v>
      </c>
      <c r="T4044" s="183">
        <v>0</v>
      </c>
      <c r="U4044" s="183">
        <v>0</v>
      </c>
      <c r="V4044" s="183">
        <v>0</v>
      </c>
      <c r="W4044" s="183">
        <v>0</v>
      </c>
      <c r="X4044" s="183">
        <v>0</v>
      </c>
      <c r="Y4044" s="183">
        <v>0</v>
      </c>
    </row>
    <row r="4045" spans="1:25" x14ac:dyDescent="0.2">
      <c r="A4045" s="184">
        <v>12774051</v>
      </c>
      <c r="B4045" s="183" t="str">
        <f>[1]店マスタ!B4044</f>
        <v>ＰＥＡＣＳ　つじもと</v>
      </c>
      <c r="C4045" s="183">
        <v>6</v>
      </c>
      <c r="D4045" s="183">
        <v>3.5</v>
      </c>
      <c r="E4045" s="183">
        <f>_xlfn.XLOOKUP(A4045,[2]Sheet1!$R:$R,[2]Sheet1!$AB:$AB,"",0)</f>
        <v>4.5</v>
      </c>
      <c r="F4045" s="183">
        <f>_xlfn.XLOOKUP($A4045,[3]【2026年03月度_全社】RFM客層一覧表データ!$A:$A,[3]【2026年03月度_全社】RFM客層一覧表データ!C:C,"",0)</f>
        <v>1296</v>
      </c>
      <c r="G4045" s="183">
        <f>_xlfn.XLOOKUP($A4045,[3]【2026年03月度_全社】RFM客層一覧表データ!$A:$A,[3]【2026年03月度_全社】RFM客層一覧表データ!D:D,"",0)</f>
        <v>565</v>
      </c>
      <c r="H4045" s="183">
        <f>_xlfn.XLOOKUP($A4045,[3]【2026年03月度_全社】RFM客層一覧表データ!$A:$A,[3]【2026年03月度_全社】RFM客層一覧表データ!E:E,"",0)</f>
        <v>689</v>
      </c>
      <c r="I4045" s="183">
        <f>_xlfn.XLOOKUP($A4045,[3]【2026年03月度_全社】RFM客層一覧表データ!$A:$A,[3]【2026年03月度_全社】RFM客層一覧表データ!F:F,"",0)</f>
        <v>70</v>
      </c>
      <c r="J4045" s="183">
        <v>1381</v>
      </c>
      <c r="K4045" s="183">
        <v>575</v>
      </c>
      <c r="L4045" s="183">
        <v>695</v>
      </c>
      <c r="M4045" s="183">
        <v>78</v>
      </c>
      <c r="N4045" s="183">
        <v>1440</v>
      </c>
      <c r="O4045" s="183">
        <v>599</v>
      </c>
      <c r="P4045" s="183">
        <v>716</v>
      </c>
      <c r="Q4045" s="183">
        <v>98</v>
      </c>
      <c r="R4045" s="183">
        <v>1444</v>
      </c>
      <c r="S4045" s="183">
        <v>575</v>
      </c>
      <c r="T4045" s="183">
        <v>735</v>
      </c>
      <c r="U4045" s="183">
        <v>70</v>
      </c>
      <c r="V4045" s="183">
        <v>1478</v>
      </c>
      <c r="W4045" s="183">
        <v>611</v>
      </c>
      <c r="X4045" s="183">
        <v>748</v>
      </c>
      <c r="Y4045" s="183">
        <v>84</v>
      </c>
    </row>
    <row r="4046" spans="1:25" x14ac:dyDescent="0.2">
      <c r="A4046" s="184">
        <v>12774060</v>
      </c>
      <c r="B4046" s="183" t="str">
        <f>[1]店マスタ!B4045</f>
        <v>ＦＬＡＧＳＨＩＰ株式会社</v>
      </c>
      <c r="C4046" s="183">
        <v>2.5</v>
      </c>
      <c r="D4046" s="183">
        <v>0</v>
      </c>
      <c r="E4046" s="183" t="str">
        <f>_xlfn.XLOOKUP(A4046,[2]Sheet1!$R:$R,[2]Sheet1!$AB:$AB,"",0)</f>
        <v/>
      </c>
      <c r="F4046" s="183" t="str">
        <f>_xlfn.XLOOKUP($A4046,[3]【2026年03月度_全社】RFM客層一覧表データ!$A:$A,[3]【2026年03月度_全社】RFM客層一覧表データ!C:C,"",0)</f>
        <v/>
      </c>
      <c r="G4046" s="183" t="str">
        <f>_xlfn.XLOOKUP($A4046,[3]【2026年03月度_全社】RFM客層一覧表データ!$A:$A,[3]【2026年03月度_全社】RFM客層一覧表データ!D:D,"",0)</f>
        <v/>
      </c>
      <c r="H4046" s="183" t="str">
        <f>_xlfn.XLOOKUP($A4046,[3]【2026年03月度_全社】RFM客層一覧表データ!$A:$A,[3]【2026年03月度_全社】RFM客層一覧表データ!E:E,"",0)</f>
        <v/>
      </c>
      <c r="I4046" s="183" t="str">
        <f>_xlfn.XLOOKUP($A4046,[3]【2026年03月度_全社】RFM客層一覧表データ!$A:$A,[3]【2026年03月度_全社】RFM客層一覧表データ!F:F,"",0)</f>
        <v/>
      </c>
      <c r="J4046" s="183">
        <v>0</v>
      </c>
      <c r="K4046" s="183">
        <v>0</v>
      </c>
      <c r="L4046" s="183">
        <v>0</v>
      </c>
      <c r="M4046" s="183">
        <v>0</v>
      </c>
      <c r="N4046" s="183">
        <v>0</v>
      </c>
      <c r="O4046" s="183">
        <v>0</v>
      </c>
      <c r="P4046" s="183">
        <v>0</v>
      </c>
      <c r="Q4046" s="183">
        <v>0</v>
      </c>
      <c r="R4046" s="183">
        <v>0</v>
      </c>
      <c r="S4046" s="183">
        <v>0</v>
      </c>
      <c r="T4046" s="183">
        <v>0</v>
      </c>
      <c r="U4046" s="183">
        <v>0</v>
      </c>
      <c r="V4046" s="183">
        <v>0</v>
      </c>
      <c r="W4046" s="183">
        <v>0</v>
      </c>
      <c r="X4046" s="183">
        <v>0</v>
      </c>
      <c r="Y4046" s="183">
        <v>0</v>
      </c>
    </row>
    <row r="4047" spans="1:25" x14ac:dyDescent="0.2">
      <c r="A4047" s="184">
        <v>12774073</v>
      </c>
      <c r="B4047" s="183" t="str">
        <f>[1]店マスタ!B4046</f>
        <v>ミックミトヤ　金剛店</v>
      </c>
      <c r="C4047" s="183">
        <v>4</v>
      </c>
      <c r="D4047" s="183">
        <v>4</v>
      </c>
      <c r="E4047" s="183">
        <f>_xlfn.XLOOKUP(A4047,[2]Sheet1!$R:$R,[2]Sheet1!$AB:$AB,"",0)</f>
        <v>4</v>
      </c>
      <c r="F4047" s="183">
        <f>_xlfn.XLOOKUP($A4047,[3]【2026年03月度_全社】RFM客層一覧表データ!$A:$A,[3]【2026年03月度_全社】RFM客層一覧表データ!C:C,"",0)</f>
        <v>1647</v>
      </c>
      <c r="G4047" s="183">
        <f>_xlfn.XLOOKUP($A4047,[3]【2026年03月度_全社】RFM客層一覧表データ!$A:$A,[3]【2026年03月度_全社】RFM客層一覧表データ!D:D,"",0)</f>
        <v>811</v>
      </c>
      <c r="H4047" s="183">
        <f>_xlfn.XLOOKUP($A4047,[3]【2026年03月度_全社】RFM客層一覧表データ!$A:$A,[3]【2026年03月度_全社】RFM客層一覧表データ!E:E,"",0)</f>
        <v>898</v>
      </c>
      <c r="I4047" s="183">
        <f>_xlfn.XLOOKUP($A4047,[3]【2026年03月度_全社】RFM客層一覧表データ!$A:$A,[3]【2026年03月度_全社】RFM客層一覧表データ!F:F,"",0)</f>
        <v>108</v>
      </c>
      <c r="J4047" s="183">
        <v>1667</v>
      </c>
      <c r="K4047" s="183">
        <v>808</v>
      </c>
      <c r="L4047" s="183">
        <v>896</v>
      </c>
      <c r="M4047" s="183">
        <v>111</v>
      </c>
      <c r="N4047" s="183">
        <v>1650</v>
      </c>
      <c r="O4047" s="183">
        <v>847</v>
      </c>
      <c r="P4047" s="183">
        <v>870</v>
      </c>
      <c r="Q4047" s="183">
        <v>137</v>
      </c>
      <c r="R4047" s="183">
        <v>1602</v>
      </c>
      <c r="S4047" s="183">
        <v>857</v>
      </c>
      <c r="T4047" s="183">
        <v>845</v>
      </c>
      <c r="U4047" s="183">
        <v>143</v>
      </c>
      <c r="V4047" s="183">
        <v>1520</v>
      </c>
      <c r="W4047" s="183">
        <v>880</v>
      </c>
      <c r="X4047" s="183">
        <v>841</v>
      </c>
      <c r="Y4047" s="183">
        <v>164</v>
      </c>
    </row>
    <row r="4048" spans="1:25" x14ac:dyDescent="0.2">
      <c r="A4048" s="184">
        <v>12775002</v>
      </c>
      <c r="B4048" s="183" t="str">
        <f>[1]店マスタ!B4047</f>
        <v>株式会社　山下電器商会</v>
      </c>
      <c r="C4048" s="183">
        <v>2.5</v>
      </c>
      <c r="D4048" s="183">
        <v>2.5</v>
      </c>
      <c r="E4048" s="183" t="str">
        <f>_xlfn.XLOOKUP(A4048,[2]Sheet1!$R:$R,[2]Sheet1!$AB:$AB,"",0)</f>
        <v/>
      </c>
      <c r="F4048" s="183" t="str">
        <f>_xlfn.XLOOKUP($A4048,[3]【2026年03月度_全社】RFM客層一覧表データ!$A:$A,[3]【2026年03月度_全社】RFM客層一覧表データ!C:C,"",0)</f>
        <v/>
      </c>
      <c r="G4048" s="183" t="str">
        <f>_xlfn.XLOOKUP($A4048,[3]【2026年03月度_全社】RFM客層一覧表データ!$A:$A,[3]【2026年03月度_全社】RFM客層一覧表データ!D:D,"",0)</f>
        <v/>
      </c>
      <c r="H4048" s="183" t="str">
        <f>_xlfn.XLOOKUP($A4048,[3]【2026年03月度_全社】RFM客層一覧表データ!$A:$A,[3]【2026年03月度_全社】RFM客層一覧表データ!E:E,"",0)</f>
        <v/>
      </c>
      <c r="I4048" s="183" t="str">
        <f>_xlfn.XLOOKUP($A4048,[3]【2026年03月度_全社】RFM客層一覧表データ!$A:$A,[3]【2026年03月度_全社】RFM客層一覧表データ!F:F,"",0)</f>
        <v/>
      </c>
      <c r="J4048" s="183">
        <v>0</v>
      </c>
      <c r="K4048" s="183">
        <v>0</v>
      </c>
      <c r="L4048" s="183">
        <v>0</v>
      </c>
      <c r="M4048" s="183">
        <v>0</v>
      </c>
      <c r="N4048" s="183">
        <v>0</v>
      </c>
      <c r="O4048" s="183">
        <v>0</v>
      </c>
      <c r="P4048" s="183">
        <v>0</v>
      </c>
      <c r="Q4048" s="183">
        <v>0</v>
      </c>
      <c r="R4048" s="183">
        <v>0</v>
      </c>
      <c r="S4048" s="183">
        <v>0</v>
      </c>
      <c r="T4048" s="183">
        <v>0</v>
      </c>
      <c r="U4048" s="183">
        <v>0</v>
      </c>
      <c r="V4048" s="183">
        <v>0</v>
      </c>
      <c r="W4048" s="183">
        <v>0</v>
      </c>
      <c r="X4048" s="183">
        <v>0</v>
      </c>
      <c r="Y4048" s="183">
        <v>0</v>
      </c>
    </row>
    <row r="4049" spans="1:25" x14ac:dyDescent="0.2">
      <c r="A4049" s="184">
        <v>12775009</v>
      </c>
      <c r="B4049" s="183" t="str">
        <f>[1]店マスタ!B4048</f>
        <v>服部電気　株式会社</v>
      </c>
      <c r="C4049" s="183">
        <v>3</v>
      </c>
      <c r="D4049" s="183">
        <v>3</v>
      </c>
      <c r="E4049" s="183">
        <f>_xlfn.XLOOKUP(A4049,[2]Sheet1!$R:$R,[2]Sheet1!$AB:$AB,"",0)</f>
        <v>3.5</v>
      </c>
      <c r="F4049" s="183">
        <f>_xlfn.XLOOKUP($A4049,[3]【2026年03月度_全社】RFM客層一覧表データ!$A:$A,[3]【2026年03月度_全社】RFM客層一覧表データ!C:C,"",0)</f>
        <v>1140</v>
      </c>
      <c r="G4049" s="183">
        <f>_xlfn.XLOOKUP($A4049,[3]【2026年03月度_全社】RFM客層一覧表データ!$A:$A,[3]【2026年03月度_全社】RFM客層一覧表データ!D:D,"",0)</f>
        <v>528</v>
      </c>
      <c r="H4049" s="183">
        <f>_xlfn.XLOOKUP($A4049,[3]【2026年03月度_全社】RFM客層一覧表データ!$A:$A,[3]【2026年03月度_全社】RFM客層一覧表データ!E:E,"",0)</f>
        <v>428</v>
      </c>
      <c r="I4049" s="183">
        <f>_xlfn.XLOOKUP($A4049,[3]【2026年03月度_全社】RFM客層一覧表データ!$A:$A,[3]【2026年03月度_全社】RFM客層一覧表データ!F:F,"",0)</f>
        <v>113</v>
      </c>
      <c r="J4049" s="183">
        <v>1115</v>
      </c>
      <c r="K4049" s="183">
        <v>530</v>
      </c>
      <c r="L4049" s="183">
        <v>437</v>
      </c>
      <c r="M4049" s="183">
        <v>123</v>
      </c>
      <c r="N4049" s="183">
        <v>1079</v>
      </c>
      <c r="O4049" s="183">
        <v>507</v>
      </c>
      <c r="P4049" s="183">
        <v>440</v>
      </c>
      <c r="Q4049" s="183">
        <v>95</v>
      </c>
      <c r="R4049" s="183">
        <v>1094</v>
      </c>
      <c r="S4049" s="183">
        <v>490</v>
      </c>
      <c r="T4049" s="183">
        <v>438</v>
      </c>
      <c r="U4049" s="183">
        <v>78</v>
      </c>
      <c r="V4049" s="183">
        <v>999</v>
      </c>
      <c r="W4049" s="183">
        <v>486</v>
      </c>
      <c r="X4049" s="183">
        <v>467</v>
      </c>
      <c r="Y4049" s="183">
        <v>76</v>
      </c>
    </row>
    <row r="4050" spans="1:25" x14ac:dyDescent="0.2">
      <c r="A4050" s="184">
        <v>12775017</v>
      </c>
      <c r="B4050" s="183" t="str">
        <f>[1]店マスタ!B4049</f>
        <v>（有）かたおかでんき　忍ケ丘店</v>
      </c>
      <c r="C4050" s="183">
        <v>5</v>
      </c>
      <c r="D4050" s="183">
        <v>5</v>
      </c>
      <c r="E4050" s="183">
        <f>_xlfn.XLOOKUP(A4050,[2]Sheet1!$R:$R,[2]Sheet1!$AB:$AB,"",0)</f>
        <v>5</v>
      </c>
      <c r="F4050" s="183">
        <f>_xlfn.XLOOKUP($A4050,[3]【2026年03月度_全社】RFM客層一覧表データ!$A:$A,[3]【2026年03月度_全社】RFM客層一覧表データ!C:C,"",0)</f>
        <v>1463</v>
      </c>
      <c r="G4050" s="183">
        <f>_xlfn.XLOOKUP($A4050,[3]【2026年03月度_全社】RFM客層一覧表データ!$A:$A,[3]【2026年03月度_全社】RFM客層一覧表データ!D:D,"",0)</f>
        <v>652</v>
      </c>
      <c r="H4050" s="183">
        <f>_xlfn.XLOOKUP($A4050,[3]【2026年03月度_全社】RFM客層一覧表データ!$A:$A,[3]【2026年03月度_全社】RFM客層一覧表データ!E:E,"",0)</f>
        <v>703</v>
      </c>
      <c r="I4050" s="183">
        <f>_xlfn.XLOOKUP($A4050,[3]【2026年03月度_全社】RFM客層一覧表データ!$A:$A,[3]【2026年03月度_全社】RFM客層一覧表データ!F:F,"",0)</f>
        <v>101</v>
      </c>
      <c r="J4050" s="183">
        <v>1499</v>
      </c>
      <c r="K4050" s="183">
        <v>671</v>
      </c>
      <c r="L4050" s="183">
        <v>715</v>
      </c>
      <c r="M4050" s="183">
        <v>98</v>
      </c>
      <c r="N4050" s="183">
        <v>1538</v>
      </c>
      <c r="O4050" s="183">
        <v>708</v>
      </c>
      <c r="P4050" s="183">
        <v>746</v>
      </c>
      <c r="Q4050" s="183">
        <v>100</v>
      </c>
      <c r="R4050" s="183">
        <v>1582</v>
      </c>
      <c r="S4050" s="183">
        <v>688</v>
      </c>
      <c r="T4050" s="183">
        <v>739</v>
      </c>
      <c r="U4050" s="183">
        <v>91</v>
      </c>
      <c r="V4050" s="183">
        <v>1621</v>
      </c>
      <c r="W4050" s="183">
        <v>709</v>
      </c>
      <c r="X4050" s="183">
        <v>753</v>
      </c>
      <c r="Y4050" s="183">
        <v>105</v>
      </c>
    </row>
    <row r="4051" spans="1:25" x14ac:dyDescent="0.2">
      <c r="A4051" s="184">
        <v>12775021</v>
      </c>
      <c r="B4051" s="183" t="str">
        <f>[1]店マスタ!B4050</f>
        <v>服部電気　木村店</v>
      </c>
      <c r="C4051" s="183">
        <v>1.5</v>
      </c>
      <c r="D4051" s="183">
        <v>1.5</v>
      </c>
      <c r="E4051" s="183" t="str">
        <f>_xlfn.XLOOKUP(A4051,[2]Sheet1!$R:$R,[2]Sheet1!$AB:$AB,"",0)</f>
        <v/>
      </c>
      <c r="F4051" s="183">
        <f>_xlfn.XLOOKUP($A4051,[3]【2026年03月度_全社】RFM客層一覧表データ!$A:$A,[3]【2026年03月度_全社】RFM客層一覧表データ!C:C,"",0)</f>
        <v>216</v>
      </c>
      <c r="G4051" s="183">
        <f>_xlfn.XLOOKUP($A4051,[3]【2026年03月度_全社】RFM客層一覧表データ!$A:$A,[3]【2026年03月度_全社】RFM客層一覧表データ!D:D,"",0)</f>
        <v>79</v>
      </c>
      <c r="H4051" s="183">
        <f>_xlfn.XLOOKUP($A4051,[3]【2026年03月度_全社】RFM客層一覧表データ!$A:$A,[3]【2026年03月度_全社】RFM客層一覧表データ!E:E,"",0)</f>
        <v>97</v>
      </c>
      <c r="I4051" s="183">
        <f>_xlfn.XLOOKUP($A4051,[3]【2026年03月度_全社】RFM客層一覧表データ!$A:$A,[3]【2026年03月度_全社】RFM客層一覧表データ!F:F,"",0)</f>
        <v>20</v>
      </c>
      <c r="J4051" s="183">
        <v>221</v>
      </c>
      <c r="K4051" s="183">
        <v>74</v>
      </c>
      <c r="L4051" s="183">
        <v>107</v>
      </c>
      <c r="M4051" s="183">
        <v>10</v>
      </c>
      <c r="N4051" s="183">
        <v>228</v>
      </c>
      <c r="O4051" s="183">
        <v>85</v>
      </c>
      <c r="P4051" s="183">
        <v>112</v>
      </c>
      <c r="Q4051" s="183">
        <v>18</v>
      </c>
      <c r="R4051" s="183">
        <v>243</v>
      </c>
      <c r="S4051" s="183">
        <v>94</v>
      </c>
      <c r="T4051" s="183">
        <v>121</v>
      </c>
      <c r="U4051" s="183">
        <v>11</v>
      </c>
      <c r="V4051" s="183">
        <v>262</v>
      </c>
      <c r="W4051" s="183">
        <v>83</v>
      </c>
      <c r="X4051" s="183">
        <v>134</v>
      </c>
      <c r="Y4051" s="183">
        <v>8</v>
      </c>
    </row>
    <row r="4052" spans="1:25" x14ac:dyDescent="0.2">
      <c r="A4052" s="184">
        <v>12775027</v>
      </c>
      <c r="B4052" s="183" t="str">
        <f>[1]店マスタ!B4051</f>
        <v>前川電器</v>
      </c>
      <c r="C4052" s="183">
        <v>1</v>
      </c>
      <c r="D4052" s="183">
        <v>1</v>
      </c>
      <c r="E4052" s="183" t="str">
        <f>_xlfn.XLOOKUP(A4052,[2]Sheet1!$R:$R,[2]Sheet1!$AB:$AB,"",0)</f>
        <v/>
      </c>
      <c r="F4052" s="183">
        <f>_xlfn.XLOOKUP($A4052,[3]【2026年03月度_全社】RFM客層一覧表データ!$A:$A,[3]【2026年03月度_全社】RFM客層一覧表データ!C:C,"",0)</f>
        <v>309</v>
      </c>
      <c r="G4052" s="183">
        <f>_xlfn.XLOOKUP($A4052,[3]【2026年03月度_全社】RFM客層一覧表データ!$A:$A,[3]【2026年03月度_全社】RFM客層一覧表データ!D:D,"",0)</f>
        <v>98</v>
      </c>
      <c r="H4052" s="183">
        <f>_xlfn.XLOOKUP($A4052,[3]【2026年03月度_全社】RFM客層一覧表データ!$A:$A,[3]【2026年03月度_全社】RFM客層一覧表データ!E:E,"",0)</f>
        <v>148</v>
      </c>
      <c r="I4052" s="183">
        <f>_xlfn.XLOOKUP($A4052,[3]【2026年03月度_全社】RFM客層一覧表データ!$A:$A,[3]【2026年03月度_全社】RFM客層一覧表データ!F:F,"",0)</f>
        <v>6</v>
      </c>
      <c r="J4052" s="183">
        <v>327</v>
      </c>
      <c r="K4052" s="183">
        <v>119</v>
      </c>
      <c r="L4052" s="183">
        <v>171</v>
      </c>
      <c r="M4052" s="183">
        <v>9</v>
      </c>
      <c r="N4052" s="183">
        <v>344</v>
      </c>
      <c r="O4052" s="183">
        <v>139</v>
      </c>
      <c r="P4052" s="183">
        <v>184</v>
      </c>
      <c r="Q4052" s="183">
        <v>10</v>
      </c>
      <c r="R4052" s="183">
        <v>367</v>
      </c>
      <c r="S4052" s="183">
        <v>140</v>
      </c>
      <c r="T4052" s="183">
        <v>193</v>
      </c>
      <c r="U4052" s="183">
        <v>13</v>
      </c>
      <c r="V4052" s="183">
        <v>387</v>
      </c>
      <c r="W4052" s="183">
        <v>161</v>
      </c>
      <c r="X4052" s="183">
        <v>195</v>
      </c>
      <c r="Y4052" s="183">
        <v>21</v>
      </c>
    </row>
    <row r="4053" spans="1:25" x14ac:dyDescent="0.2">
      <c r="A4053" s="184">
        <v>12775033</v>
      </c>
      <c r="B4053" s="183" t="str">
        <f>[1]店マスタ!B4052</f>
        <v>しもたにデンキ</v>
      </c>
      <c r="C4053" s="183">
        <v>2</v>
      </c>
      <c r="D4053" s="183">
        <v>3</v>
      </c>
      <c r="E4053" s="183" t="str">
        <f>_xlfn.XLOOKUP(A4053,[2]Sheet1!$R:$R,[2]Sheet1!$AB:$AB,"",0)</f>
        <v/>
      </c>
      <c r="F4053" s="183" t="str">
        <f>_xlfn.XLOOKUP($A4053,[3]【2026年03月度_全社】RFM客層一覧表データ!$A:$A,[3]【2026年03月度_全社】RFM客層一覧表データ!C:C,"",0)</f>
        <v/>
      </c>
      <c r="G4053" s="183" t="str">
        <f>_xlfn.XLOOKUP($A4053,[3]【2026年03月度_全社】RFM客層一覧表データ!$A:$A,[3]【2026年03月度_全社】RFM客層一覧表データ!D:D,"",0)</f>
        <v/>
      </c>
      <c r="H4053" s="183" t="str">
        <f>_xlfn.XLOOKUP($A4053,[3]【2026年03月度_全社】RFM客層一覧表データ!$A:$A,[3]【2026年03月度_全社】RFM客層一覧表データ!E:E,"",0)</f>
        <v/>
      </c>
      <c r="I4053" s="183" t="str">
        <f>_xlfn.XLOOKUP($A4053,[3]【2026年03月度_全社】RFM客層一覧表データ!$A:$A,[3]【2026年03月度_全社】RFM客層一覧表データ!F:F,"",0)</f>
        <v/>
      </c>
      <c r="J4053" s="183">
        <v>354</v>
      </c>
      <c r="K4053" s="183">
        <v>128</v>
      </c>
      <c r="L4053" s="183">
        <v>173</v>
      </c>
      <c r="M4053" s="183">
        <v>19</v>
      </c>
      <c r="N4053" s="183">
        <v>373</v>
      </c>
      <c r="O4053" s="183">
        <v>140</v>
      </c>
      <c r="P4053" s="183">
        <v>181</v>
      </c>
      <c r="Q4053" s="183">
        <v>19</v>
      </c>
      <c r="R4053" s="183">
        <v>404</v>
      </c>
      <c r="S4053" s="183">
        <v>142</v>
      </c>
      <c r="T4053" s="183">
        <v>194</v>
      </c>
      <c r="U4053" s="183">
        <v>20</v>
      </c>
      <c r="V4053" s="183">
        <v>431</v>
      </c>
      <c r="W4053" s="183">
        <v>135</v>
      </c>
      <c r="X4053" s="183">
        <v>213</v>
      </c>
      <c r="Y4053" s="183">
        <v>15</v>
      </c>
    </row>
    <row r="4054" spans="1:25" x14ac:dyDescent="0.2">
      <c r="A4054" s="184">
        <v>12776008</v>
      </c>
      <c r="B4054" s="183" t="str">
        <f>[1]店マスタ!B4053</f>
        <v>株式会社　さくら</v>
      </c>
      <c r="C4054" s="183">
        <v>26.5</v>
      </c>
      <c r="D4054" s="183">
        <v>22</v>
      </c>
      <c r="E4054" s="183">
        <f>_xlfn.XLOOKUP(A4054,[2]Sheet1!$R:$R,[2]Sheet1!$AB:$AB,"",0)</f>
        <v>23.5</v>
      </c>
      <c r="F4054" s="183">
        <f>_xlfn.XLOOKUP($A4054,[3]【2026年03月度_全社】RFM客層一覧表データ!$A:$A,[3]【2026年03月度_全社】RFM客層一覧表データ!C:C,"",0)</f>
        <v>88</v>
      </c>
      <c r="G4054" s="183">
        <f>_xlfn.XLOOKUP($A4054,[3]【2026年03月度_全社】RFM客層一覧表データ!$A:$A,[3]【2026年03月度_全社】RFM客層一覧表データ!D:D,"",0)</f>
        <v>2</v>
      </c>
      <c r="H4054" s="183">
        <f>_xlfn.XLOOKUP($A4054,[3]【2026年03月度_全社】RFM客層一覧表データ!$A:$A,[3]【2026年03月度_全社】RFM客層一覧表データ!E:E,"",0)</f>
        <v>1</v>
      </c>
      <c r="I4054" s="183">
        <f>_xlfn.XLOOKUP($A4054,[3]【2026年03月度_全社】RFM客層一覧表データ!$A:$A,[3]【2026年03月度_全社】RFM客層一覧表データ!F:F,"",0)</f>
        <v>0</v>
      </c>
      <c r="J4054" s="183">
        <v>1207</v>
      </c>
      <c r="K4054" s="183">
        <v>2</v>
      </c>
      <c r="L4054" s="183">
        <v>63</v>
      </c>
      <c r="M4054" s="183">
        <v>0</v>
      </c>
      <c r="N4054" s="183">
        <v>2158</v>
      </c>
      <c r="O4054" s="183">
        <v>2</v>
      </c>
      <c r="P4054" s="183">
        <v>611</v>
      </c>
      <c r="Q4054" s="183">
        <v>0</v>
      </c>
      <c r="R4054" s="183">
        <v>2862</v>
      </c>
      <c r="S4054" s="183">
        <v>2</v>
      </c>
      <c r="T4054" s="183">
        <v>943</v>
      </c>
      <c r="U4054" s="183">
        <v>0</v>
      </c>
      <c r="V4054" s="183">
        <v>3466</v>
      </c>
      <c r="W4054" s="183">
        <v>88</v>
      </c>
      <c r="X4054" s="183">
        <v>1149</v>
      </c>
      <c r="Y4054" s="183">
        <v>13</v>
      </c>
    </row>
    <row r="4055" spans="1:25" x14ac:dyDescent="0.2">
      <c r="A4055" s="184">
        <v>12776010</v>
      </c>
      <c r="B4055" s="183" t="str">
        <f>[1]店マスタ!B4054</f>
        <v>交野マキノ電業</v>
      </c>
      <c r="C4055" s="183">
        <v>1.5</v>
      </c>
      <c r="D4055" s="183">
        <v>1.5</v>
      </c>
      <c r="E4055" s="183" t="str">
        <f>_xlfn.XLOOKUP(A4055,[2]Sheet1!$R:$R,[2]Sheet1!$AB:$AB,"",0)</f>
        <v/>
      </c>
      <c r="F4055" s="183" t="str">
        <f>_xlfn.XLOOKUP($A4055,[3]【2026年03月度_全社】RFM客層一覧表データ!$A:$A,[3]【2026年03月度_全社】RFM客層一覧表データ!C:C,"",0)</f>
        <v/>
      </c>
      <c r="G4055" s="183" t="str">
        <f>_xlfn.XLOOKUP($A4055,[3]【2026年03月度_全社】RFM客層一覧表データ!$A:$A,[3]【2026年03月度_全社】RFM客層一覧表データ!D:D,"",0)</f>
        <v/>
      </c>
      <c r="H4055" s="183" t="str">
        <f>_xlfn.XLOOKUP($A4055,[3]【2026年03月度_全社】RFM客層一覧表データ!$A:$A,[3]【2026年03月度_全社】RFM客層一覧表データ!E:E,"",0)</f>
        <v/>
      </c>
      <c r="I4055" s="183" t="str">
        <f>_xlfn.XLOOKUP($A4055,[3]【2026年03月度_全社】RFM客層一覧表データ!$A:$A,[3]【2026年03月度_全社】RFM客層一覧表データ!F:F,"",0)</f>
        <v/>
      </c>
      <c r="J4055" s="183">
        <v>0</v>
      </c>
      <c r="K4055" s="183">
        <v>0</v>
      </c>
      <c r="L4055" s="183">
        <v>0</v>
      </c>
      <c r="M4055" s="183">
        <v>0</v>
      </c>
      <c r="N4055" s="183">
        <v>0</v>
      </c>
      <c r="O4055" s="183">
        <v>0</v>
      </c>
      <c r="P4055" s="183">
        <v>0</v>
      </c>
      <c r="Q4055" s="183">
        <v>0</v>
      </c>
      <c r="R4055" s="183">
        <v>0</v>
      </c>
      <c r="S4055" s="183">
        <v>0</v>
      </c>
      <c r="T4055" s="183">
        <v>0</v>
      </c>
      <c r="U4055" s="183">
        <v>0</v>
      </c>
      <c r="V4055" s="183">
        <v>0</v>
      </c>
      <c r="W4055" s="183">
        <v>0</v>
      </c>
      <c r="X4055" s="183">
        <v>0</v>
      </c>
      <c r="Y4055" s="183">
        <v>0</v>
      </c>
    </row>
    <row r="4056" spans="1:25" x14ac:dyDescent="0.2">
      <c r="A4056" s="184">
        <v>12776021</v>
      </c>
      <c r="B4056" s="183" t="str">
        <f>[1]店マスタ!B4055</f>
        <v>株式会社　辰巳電機商会　星田店</v>
      </c>
      <c r="C4056" s="183">
        <v>2</v>
      </c>
      <c r="D4056" s="183">
        <v>1</v>
      </c>
      <c r="E4056" s="183">
        <f>_xlfn.XLOOKUP(A4056,[2]Sheet1!$R:$R,[2]Sheet1!$AB:$AB,"",0)</f>
        <v>1</v>
      </c>
      <c r="F4056" s="183">
        <f>_xlfn.XLOOKUP($A4056,[3]【2026年03月度_全社】RFM客層一覧表データ!$A:$A,[3]【2026年03月度_全社】RFM客層一覧表データ!C:C,"",0)</f>
        <v>318</v>
      </c>
      <c r="G4056" s="183">
        <f>_xlfn.XLOOKUP($A4056,[3]【2026年03月度_全社】RFM客層一覧表データ!$A:$A,[3]【2026年03月度_全社】RFM客層一覧表データ!D:D,"",0)</f>
        <v>153</v>
      </c>
      <c r="H4056" s="183">
        <f>_xlfn.XLOOKUP($A4056,[3]【2026年03月度_全社】RFM客層一覧表データ!$A:$A,[3]【2026年03月度_全社】RFM客層一覧表データ!E:E,"",0)</f>
        <v>196</v>
      </c>
      <c r="I4056" s="183">
        <f>_xlfn.XLOOKUP($A4056,[3]【2026年03月度_全社】RFM客層一覧表データ!$A:$A,[3]【2026年03月度_全社】RFM客層一覧表データ!F:F,"",0)</f>
        <v>13</v>
      </c>
      <c r="J4056" s="183">
        <v>344</v>
      </c>
      <c r="K4056" s="183">
        <v>149</v>
      </c>
      <c r="L4056" s="183">
        <v>195</v>
      </c>
      <c r="M4056" s="183">
        <v>26</v>
      </c>
      <c r="N4056" s="183">
        <v>340</v>
      </c>
      <c r="O4056" s="183">
        <v>151</v>
      </c>
      <c r="P4056" s="183">
        <v>197</v>
      </c>
      <c r="Q4056" s="183">
        <v>20</v>
      </c>
      <c r="R4056" s="183">
        <v>340</v>
      </c>
      <c r="S4056" s="183">
        <v>137</v>
      </c>
      <c r="T4056" s="183">
        <v>200</v>
      </c>
      <c r="U4056" s="183">
        <v>9</v>
      </c>
      <c r="V4056" s="183">
        <v>352</v>
      </c>
      <c r="W4056" s="183">
        <v>172</v>
      </c>
      <c r="X4056" s="183">
        <v>198</v>
      </c>
      <c r="Y4056" s="183">
        <v>21</v>
      </c>
    </row>
    <row r="4057" spans="1:25" x14ac:dyDescent="0.2">
      <c r="A4057" s="184">
        <v>12776023</v>
      </c>
      <c r="B4057" s="183" t="str">
        <f>[1]店マスタ!B4056</f>
        <v>マスダデンキ　いわふね駅前店</v>
      </c>
      <c r="C4057" s="183">
        <v>1.5</v>
      </c>
      <c r="D4057" s="183">
        <v>1.5</v>
      </c>
      <c r="E4057" s="183">
        <f>_xlfn.XLOOKUP(A4057,[2]Sheet1!$R:$R,[2]Sheet1!$AB:$AB,"",0)</f>
        <v>1.5</v>
      </c>
      <c r="F4057" s="183">
        <f>_xlfn.XLOOKUP($A4057,[3]【2026年03月度_全社】RFM客層一覧表データ!$A:$A,[3]【2026年03月度_全社】RFM客層一覧表データ!C:C,"",0)</f>
        <v>656</v>
      </c>
      <c r="G4057" s="183">
        <f>_xlfn.XLOOKUP($A4057,[3]【2026年03月度_全社】RFM客層一覧表データ!$A:$A,[3]【2026年03月度_全社】RFM客層一覧表データ!D:D,"",0)</f>
        <v>330</v>
      </c>
      <c r="H4057" s="183">
        <f>_xlfn.XLOOKUP($A4057,[3]【2026年03月度_全社】RFM客層一覧表データ!$A:$A,[3]【2026年03月度_全社】RFM客層一覧表データ!E:E,"",0)</f>
        <v>359</v>
      </c>
      <c r="I4057" s="183">
        <f>_xlfn.XLOOKUP($A4057,[3]【2026年03月度_全社】RFM客層一覧表データ!$A:$A,[3]【2026年03月度_全社】RFM客層一覧表データ!F:F,"",0)</f>
        <v>52</v>
      </c>
      <c r="J4057" s="183">
        <v>648</v>
      </c>
      <c r="K4057" s="183">
        <v>339</v>
      </c>
      <c r="L4057" s="183">
        <v>364</v>
      </c>
      <c r="M4057" s="183">
        <v>51</v>
      </c>
      <c r="N4057" s="183">
        <v>611</v>
      </c>
      <c r="O4057" s="183">
        <v>344</v>
      </c>
      <c r="P4057" s="183">
        <v>354</v>
      </c>
      <c r="Q4057" s="183">
        <v>56</v>
      </c>
      <c r="R4057" s="183">
        <v>561</v>
      </c>
      <c r="S4057" s="183">
        <v>330</v>
      </c>
      <c r="T4057" s="183">
        <v>350</v>
      </c>
      <c r="U4057" s="183">
        <v>51</v>
      </c>
      <c r="V4057" s="183">
        <v>683</v>
      </c>
      <c r="W4057" s="183">
        <v>345</v>
      </c>
      <c r="X4057" s="183">
        <v>383</v>
      </c>
      <c r="Y4057" s="183">
        <v>53</v>
      </c>
    </row>
    <row r="4058" spans="1:25" x14ac:dyDescent="0.2">
      <c r="A4058" s="184">
        <v>12776032</v>
      </c>
      <c r="B4058" s="183" t="str">
        <f>[1]店マスタ!B4057</f>
        <v>株式会社　そうま電器　本店</v>
      </c>
      <c r="C4058" s="183">
        <v>1.5</v>
      </c>
      <c r="D4058" s="183">
        <v>1.5</v>
      </c>
      <c r="E4058" s="183">
        <f>_xlfn.XLOOKUP(A4058,[2]Sheet1!$R:$R,[2]Sheet1!$AB:$AB,"",0)</f>
        <v>1.5</v>
      </c>
      <c r="F4058" s="183">
        <f>_xlfn.XLOOKUP($A4058,[3]【2026年03月度_全社】RFM客層一覧表データ!$A:$A,[3]【2026年03月度_全社】RFM客層一覧表データ!C:C,"",0)</f>
        <v>980</v>
      </c>
      <c r="G4058" s="183">
        <f>_xlfn.XLOOKUP($A4058,[3]【2026年03月度_全社】RFM客層一覧表データ!$A:$A,[3]【2026年03月度_全社】RFM客層一覧表データ!D:D,"",0)</f>
        <v>438</v>
      </c>
      <c r="H4058" s="183">
        <f>_xlfn.XLOOKUP($A4058,[3]【2026年03月度_全社】RFM客層一覧表データ!$A:$A,[3]【2026年03月度_全社】RFM客層一覧表データ!E:E,"",0)</f>
        <v>543</v>
      </c>
      <c r="I4058" s="183">
        <f>_xlfn.XLOOKUP($A4058,[3]【2026年03月度_全社】RFM客層一覧表データ!$A:$A,[3]【2026年03月度_全社】RFM客層一覧表データ!F:F,"",0)</f>
        <v>65</v>
      </c>
      <c r="J4058" s="183">
        <v>984</v>
      </c>
      <c r="K4058" s="183">
        <v>453</v>
      </c>
      <c r="L4058" s="183">
        <v>546</v>
      </c>
      <c r="M4058" s="183">
        <v>76</v>
      </c>
      <c r="N4058" s="183">
        <v>964</v>
      </c>
      <c r="O4058" s="183">
        <v>456</v>
      </c>
      <c r="P4058" s="183">
        <v>558</v>
      </c>
      <c r="Q4058" s="183">
        <v>88</v>
      </c>
      <c r="R4058" s="183">
        <v>950</v>
      </c>
      <c r="S4058" s="183">
        <v>440</v>
      </c>
      <c r="T4058" s="183">
        <v>573</v>
      </c>
      <c r="U4058" s="183">
        <v>57</v>
      </c>
      <c r="V4058" s="183">
        <v>981</v>
      </c>
      <c r="W4058" s="183">
        <v>457</v>
      </c>
      <c r="X4058" s="183">
        <v>579</v>
      </c>
      <c r="Y4058" s="183">
        <v>47</v>
      </c>
    </row>
    <row r="4059" spans="1:25" x14ac:dyDescent="0.2">
      <c r="A4059" s="184">
        <v>12776033</v>
      </c>
      <c r="B4059" s="183" t="str">
        <f>[1]店マスタ!B4058</f>
        <v>（株）そうま電器ネスタなかむら</v>
      </c>
      <c r="C4059" s="183">
        <v>1.5</v>
      </c>
      <c r="D4059" s="183">
        <v>1.5</v>
      </c>
      <c r="E4059" s="183">
        <f>_xlfn.XLOOKUP(A4059,[2]Sheet1!$R:$R,[2]Sheet1!$AB:$AB,"",0)</f>
        <v>1.5</v>
      </c>
      <c r="F4059" s="183" t="str">
        <f>_xlfn.XLOOKUP($A4059,[3]【2026年03月度_全社】RFM客層一覧表データ!$A:$A,[3]【2026年03月度_全社】RFM客層一覧表データ!C:C,"",0)</f>
        <v/>
      </c>
      <c r="G4059" s="183" t="str">
        <f>_xlfn.XLOOKUP($A4059,[3]【2026年03月度_全社】RFM客層一覧表データ!$A:$A,[3]【2026年03月度_全社】RFM客層一覧表データ!D:D,"",0)</f>
        <v/>
      </c>
      <c r="H4059" s="183" t="str">
        <f>_xlfn.XLOOKUP($A4059,[3]【2026年03月度_全社】RFM客層一覧表データ!$A:$A,[3]【2026年03月度_全社】RFM客層一覧表データ!E:E,"",0)</f>
        <v/>
      </c>
      <c r="I4059" s="183" t="str">
        <f>_xlfn.XLOOKUP($A4059,[3]【2026年03月度_全社】RFM客層一覧表データ!$A:$A,[3]【2026年03月度_全社】RFM客層一覧表データ!F:F,"",0)</f>
        <v/>
      </c>
      <c r="J4059" s="183">
        <v>0</v>
      </c>
      <c r="K4059" s="183">
        <v>0</v>
      </c>
      <c r="L4059" s="183">
        <v>0</v>
      </c>
      <c r="M4059" s="183">
        <v>0</v>
      </c>
      <c r="N4059" s="183">
        <v>0</v>
      </c>
      <c r="O4059" s="183">
        <v>0</v>
      </c>
      <c r="P4059" s="183">
        <v>0</v>
      </c>
      <c r="Q4059" s="183">
        <v>0</v>
      </c>
      <c r="R4059" s="183">
        <v>0</v>
      </c>
      <c r="S4059" s="183">
        <v>0</v>
      </c>
      <c r="T4059" s="183">
        <v>0</v>
      </c>
      <c r="U4059" s="183">
        <v>0</v>
      </c>
      <c r="V4059" s="183">
        <v>0</v>
      </c>
      <c r="W4059" s="183">
        <v>0</v>
      </c>
      <c r="X4059" s="183">
        <v>0</v>
      </c>
      <c r="Y4059" s="183">
        <v>0</v>
      </c>
    </row>
    <row r="4060" spans="1:25" x14ac:dyDescent="0.2">
      <c r="A4060" s="184">
        <v>12776034</v>
      </c>
      <c r="B4060" s="183" t="str">
        <f>[1]店マスタ!B4059</f>
        <v>イズミ電化　倉治店</v>
      </c>
      <c r="C4060" s="183">
        <v>2.5</v>
      </c>
      <c r="D4060" s="183">
        <v>2.5</v>
      </c>
      <c r="E4060" s="183">
        <f>_xlfn.XLOOKUP(A4060,[2]Sheet1!$R:$R,[2]Sheet1!$AB:$AB,"",0)</f>
        <v>2.5</v>
      </c>
      <c r="F4060" s="183">
        <f>_xlfn.XLOOKUP($A4060,[3]【2026年03月度_全社】RFM客層一覧表データ!$A:$A,[3]【2026年03月度_全社】RFM客層一覧表データ!C:C,"",0)</f>
        <v>850</v>
      </c>
      <c r="G4060" s="183">
        <f>_xlfn.XLOOKUP($A4060,[3]【2026年03月度_全社】RFM客層一覧表データ!$A:$A,[3]【2026年03月度_全社】RFM客層一覧表データ!D:D,"",0)</f>
        <v>342</v>
      </c>
      <c r="H4060" s="183">
        <f>_xlfn.XLOOKUP($A4060,[3]【2026年03月度_全社】RFM客層一覧表データ!$A:$A,[3]【2026年03月度_全社】RFM客層一覧表データ!E:E,"",0)</f>
        <v>334</v>
      </c>
      <c r="I4060" s="183">
        <f>_xlfn.XLOOKUP($A4060,[3]【2026年03月度_全社】RFM客層一覧表データ!$A:$A,[3]【2026年03月度_全社】RFM客層一覧表データ!F:F,"",0)</f>
        <v>66</v>
      </c>
      <c r="J4060" s="183">
        <v>880</v>
      </c>
      <c r="K4060" s="183">
        <v>329</v>
      </c>
      <c r="L4060" s="183">
        <v>326</v>
      </c>
      <c r="M4060" s="183">
        <v>70</v>
      </c>
      <c r="N4060" s="183">
        <v>890</v>
      </c>
      <c r="O4060" s="183">
        <v>351</v>
      </c>
      <c r="P4060" s="183">
        <v>341</v>
      </c>
      <c r="Q4060" s="183">
        <v>75</v>
      </c>
      <c r="R4060" s="183">
        <v>903</v>
      </c>
      <c r="S4060" s="183">
        <v>349</v>
      </c>
      <c r="T4060" s="183">
        <v>348</v>
      </c>
      <c r="U4060" s="183">
        <v>71</v>
      </c>
      <c r="V4060" s="183">
        <v>881</v>
      </c>
      <c r="W4060" s="183">
        <v>351</v>
      </c>
      <c r="X4060" s="183">
        <v>345</v>
      </c>
      <c r="Y4060" s="183">
        <v>68</v>
      </c>
    </row>
    <row r="4061" spans="1:25" x14ac:dyDescent="0.2">
      <c r="A4061" s="184">
        <v>12776035</v>
      </c>
      <c r="B4061" s="183" t="str">
        <f>[1]店マスタ!B4060</f>
        <v>合同会社　フラットデンキ</v>
      </c>
      <c r="C4061" s="183">
        <v>2.5</v>
      </c>
      <c r="D4061" s="183">
        <v>2</v>
      </c>
      <c r="E4061" s="183">
        <f>_xlfn.XLOOKUP(A4061,[2]Sheet1!$R:$R,[2]Sheet1!$AB:$AB,"",0)</f>
        <v>1.5</v>
      </c>
      <c r="F4061" s="183">
        <f>_xlfn.XLOOKUP($A4061,[3]【2026年03月度_全社】RFM客層一覧表データ!$A:$A,[3]【2026年03月度_全社】RFM客層一覧表データ!C:C,"",0)</f>
        <v>375</v>
      </c>
      <c r="G4061" s="183">
        <f>_xlfn.XLOOKUP($A4061,[3]【2026年03月度_全社】RFM客層一覧表データ!$A:$A,[3]【2026年03月度_全社】RFM客層一覧表データ!D:D,"",0)</f>
        <v>147</v>
      </c>
      <c r="H4061" s="183">
        <f>_xlfn.XLOOKUP($A4061,[3]【2026年03月度_全社】RFM客層一覧表データ!$A:$A,[3]【2026年03月度_全社】RFM客層一覧表データ!E:E,"",0)</f>
        <v>170</v>
      </c>
      <c r="I4061" s="183">
        <f>_xlfn.XLOOKUP($A4061,[3]【2026年03月度_全社】RFM客層一覧表データ!$A:$A,[3]【2026年03月度_全社】RFM客層一覧表データ!F:F,"",0)</f>
        <v>14</v>
      </c>
      <c r="J4061" s="183">
        <v>452</v>
      </c>
      <c r="K4061" s="183">
        <v>178</v>
      </c>
      <c r="L4061" s="183">
        <v>163</v>
      </c>
      <c r="M4061" s="183">
        <v>28</v>
      </c>
      <c r="N4061" s="183">
        <v>481</v>
      </c>
      <c r="O4061" s="183">
        <v>189</v>
      </c>
      <c r="P4061" s="183">
        <v>153</v>
      </c>
      <c r="Q4061" s="183">
        <v>25</v>
      </c>
      <c r="R4061" s="183">
        <v>489</v>
      </c>
      <c r="S4061" s="183">
        <v>215</v>
      </c>
      <c r="T4061" s="183">
        <v>139</v>
      </c>
      <c r="U4061" s="183">
        <v>47</v>
      </c>
      <c r="V4061" s="183">
        <v>448</v>
      </c>
      <c r="W4061" s="183">
        <v>223</v>
      </c>
      <c r="X4061" s="183">
        <v>105</v>
      </c>
      <c r="Y4061" s="183">
        <v>66</v>
      </c>
    </row>
    <row r="4062" spans="1:25" x14ac:dyDescent="0.2">
      <c r="A4062" s="184">
        <v>12776038</v>
      </c>
      <c r="B4062" s="183" t="str">
        <f>[1]店マスタ!B4061</f>
        <v>いぬいでんき</v>
      </c>
      <c r="C4062" s="183">
        <v>1.5</v>
      </c>
      <c r="D4062" s="183">
        <v>2</v>
      </c>
      <c r="E4062" s="183">
        <f>_xlfn.XLOOKUP(A4062,[2]Sheet1!$R:$R,[2]Sheet1!$AB:$AB,"",0)</f>
        <v>1.5</v>
      </c>
      <c r="F4062" s="183">
        <f>_xlfn.XLOOKUP($A4062,[3]【2026年03月度_全社】RFM客層一覧表データ!$A:$A,[3]【2026年03月度_全社】RFM客層一覧表データ!C:C,"",0)</f>
        <v>261</v>
      </c>
      <c r="G4062" s="183">
        <f>_xlfn.XLOOKUP($A4062,[3]【2026年03月度_全社】RFM客層一覧表データ!$A:$A,[3]【2026年03月度_全社】RFM客層一覧表データ!D:D,"",0)</f>
        <v>148</v>
      </c>
      <c r="H4062" s="183">
        <f>_xlfn.XLOOKUP($A4062,[3]【2026年03月度_全社】RFM客層一覧表データ!$A:$A,[3]【2026年03月度_全社】RFM客層一覧表データ!E:E,"",0)</f>
        <v>190</v>
      </c>
      <c r="I4062" s="183">
        <f>_xlfn.XLOOKUP($A4062,[3]【2026年03月度_全社】RFM客層一覧表データ!$A:$A,[3]【2026年03月度_全社】RFM客層一覧表データ!F:F,"",0)</f>
        <v>12</v>
      </c>
      <c r="J4062" s="183">
        <v>284</v>
      </c>
      <c r="K4062" s="183">
        <v>166</v>
      </c>
      <c r="L4062" s="183">
        <v>202</v>
      </c>
      <c r="M4062" s="183">
        <v>15</v>
      </c>
      <c r="N4062" s="183">
        <v>305</v>
      </c>
      <c r="O4062" s="183">
        <v>162</v>
      </c>
      <c r="P4062" s="183">
        <v>205</v>
      </c>
      <c r="Q4062" s="183">
        <v>12</v>
      </c>
      <c r="R4062" s="183">
        <v>348</v>
      </c>
      <c r="S4062" s="183">
        <v>168</v>
      </c>
      <c r="T4062" s="183">
        <v>219</v>
      </c>
      <c r="U4062" s="183">
        <v>11</v>
      </c>
      <c r="V4062" s="183">
        <v>381</v>
      </c>
      <c r="W4062" s="183">
        <v>185</v>
      </c>
      <c r="X4062" s="183">
        <v>217</v>
      </c>
      <c r="Y4062" s="183">
        <v>19</v>
      </c>
    </row>
    <row r="4063" spans="1:25" x14ac:dyDescent="0.2">
      <c r="A4063" s="184">
        <v>12776108</v>
      </c>
      <c r="B4063" s="183" t="str">
        <f>[1]店マスタ!B4062</f>
        <v>株式会社さくら　青山店</v>
      </c>
      <c r="C4063" s="183">
        <v>3.5</v>
      </c>
      <c r="D4063" s="183">
        <v>0</v>
      </c>
      <c r="E4063" s="183" t="str">
        <f>_xlfn.XLOOKUP(A4063,[2]Sheet1!$R:$R,[2]Sheet1!$AB:$AB,"",0)</f>
        <v/>
      </c>
      <c r="F4063" s="183" t="str">
        <f>_xlfn.XLOOKUP($A4063,[3]【2026年03月度_全社】RFM客層一覧表データ!$A:$A,[3]【2026年03月度_全社】RFM客層一覧表データ!C:C,"",0)</f>
        <v/>
      </c>
      <c r="G4063" s="183" t="str">
        <f>_xlfn.XLOOKUP($A4063,[3]【2026年03月度_全社】RFM客層一覧表データ!$A:$A,[3]【2026年03月度_全社】RFM客層一覧表データ!D:D,"",0)</f>
        <v/>
      </c>
      <c r="H4063" s="183" t="str">
        <f>_xlfn.XLOOKUP($A4063,[3]【2026年03月度_全社】RFM客層一覧表データ!$A:$A,[3]【2026年03月度_全社】RFM客層一覧表データ!E:E,"",0)</f>
        <v/>
      </c>
      <c r="I4063" s="183" t="str">
        <f>_xlfn.XLOOKUP($A4063,[3]【2026年03月度_全社】RFM客層一覧表データ!$A:$A,[3]【2026年03月度_全社】RFM客層一覧表データ!F:F,"",0)</f>
        <v/>
      </c>
      <c r="J4063" s="183">
        <v>0</v>
      </c>
      <c r="K4063" s="183">
        <v>0</v>
      </c>
      <c r="L4063" s="183">
        <v>0</v>
      </c>
      <c r="M4063" s="183">
        <v>0</v>
      </c>
      <c r="N4063" s="183">
        <v>0</v>
      </c>
      <c r="O4063" s="183">
        <v>0</v>
      </c>
      <c r="P4063" s="183">
        <v>0</v>
      </c>
      <c r="Q4063" s="183">
        <v>0</v>
      </c>
      <c r="R4063" s="183">
        <v>0</v>
      </c>
      <c r="S4063" s="183">
        <v>0</v>
      </c>
      <c r="T4063" s="183">
        <v>0</v>
      </c>
      <c r="U4063" s="183">
        <v>0</v>
      </c>
      <c r="V4063" s="183">
        <v>0</v>
      </c>
      <c r="W4063" s="183">
        <v>0</v>
      </c>
      <c r="X4063" s="183">
        <v>0</v>
      </c>
      <c r="Y4063" s="183">
        <v>0</v>
      </c>
    </row>
    <row r="4064" spans="1:25" x14ac:dyDescent="0.2">
      <c r="A4064" s="184">
        <v>12777075</v>
      </c>
      <c r="B4064" s="183" t="str">
        <f>[1]店マスタ!B4063</f>
        <v>アトムでんき</v>
      </c>
      <c r="C4064" s="183">
        <v>1.5</v>
      </c>
      <c r="D4064" s="183">
        <v>1.5</v>
      </c>
      <c r="E4064" s="183">
        <f>_xlfn.XLOOKUP(A4064,[2]Sheet1!$R:$R,[2]Sheet1!$AB:$AB,"",0)</f>
        <v>1.5</v>
      </c>
      <c r="F4064" s="183">
        <f>_xlfn.XLOOKUP($A4064,[3]【2026年03月度_全社】RFM客層一覧表データ!$A:$A,[3]【2026年03月度_全社】RFM客層一覧表データ!C:C,"",0)</f>
        <v>516</v>
      </c>
      <c r="G4064" s="183">
        <f>_xlfn.XLOOKUP($A4064,[3]【2026年03月度_全社】RFM客層一覧表データ!$A:$A,[3]【2026年03月度_全社】RFM客層一覧表データ!D:D,"",0)</f>
        <v>200</v>
      </c>
      <c r="H4064" s="183">
        <f>_xlfn.XLOOKUP($A4064,[3]【2026年03月度_全社】RFM客層一覧表データ!$A:$A,[3]【2026年03月度_全社】RFM客層一覧表データ!E:E,"",0)</f>
        <v>260</v>
      </c>
      <c r="I4064" s="183">
        <f>_xlfn.XLOOKUP($A4064,[3]【2026年03月度_全社】RFM客層一覧表データ!$A:$A,[3]【2026年03月度_全社】RFM客層一覧表データ!F:F,"",0)</f>
        <v>26</v>
      </c>
      <c r="J4064" s="183">
        <v>563</v>
      </c>
      <c r="K4064" s="183">
        <v>206</v>
      </c>
      <c r="L4064" s="183">
        <v>262</v>
      </c>
      <c r="M4064" s="183">
        <v>24</v>
      </c>
      <c r="N4064" s="183">
        <v>598</v>
      </c>
      <c r="O4064" s="183">
        <v>242</v>
      </c>
      <c r="P4064" s="183">
        <v>286</v>
      </c>
      <c r="Q4064" s="183">
        <v>43</v>
      </c>
      <c r="R4064" s="183">
        <v>625</v>
      </c>
      <c r="S4064" s="183">
        <v>200</v>
      </c>
      <c r="T4064" s="183">
        <v>306</v>
      </c>
      <c r="U4064" s="183">
        <v>15</v>
      </c>
      <c r="V4064" s="183">
        <v>677</v>
      </c>
      <c r="W4064" s="183">
        <v>245</v>
      </c>
      <c r="X4064" s="183">
        <v>316</v>
      </c>
      <c r="Y4064" s="183">
        <v>30</v>
      </c>
    </row>
    <row r="4065" spans="1:25" x14ac:dyDescent="0.2">
      <c r="A4065" s="184">
        <v>12779020</v>
      </c>
      <c r="B4065" s="183" t="str">
        <f>[1]店マスタ!B4064</f>
        <v>中央電化チェーン　淀店</v>
      </c>
      <c r="C4065" s="183">
        <v>1.5</v>
      </c>
      <c r="D4065" s="183">
        <v>1.5</v>
      </c>
      <c r="E4065" s="183">
        <f>_xlfn.XLOOKUP(A4065,[2]Sheet1!$R:$R,[2]Sheet1!$AB:$AB,"",0)</f>
        <v>1.5</v>
      </c>
      <c r="F4065" s="183">
        <f>_xlfn.XLOOKUP($A4065,[3]【2026年03月度_全社】RFM客層一覧表データ!$A:$A,[3]【2026年03月度_全社】RFM客層一覧表データ!C:C,"",0)</f>
        <v>143</v>
      </c>
      <c r="G4065" s="183">
        <f>_xlfn.XLOOKUP($A4065,[3]【2026年03月度_全社】RFM客層一覧表データ!$A:$A,[3]【2026年03月度_全社】RFM客層一覧表データ!D:D,"",0)</f>
        <v>36</v>
      </c>
      <c r="H4065" s="183">
        <f>_xlfn.XLOOKUP($A4065,[3]【2026年03月度_全社】RFM客層一覧表データ!$A:$A,[3]【2026年03月度_全社】RFM客層一覧表データ!E:E,"",0)</f>
        <v>50</v>
      </c>
      <c r="I4065" s="183">
        <f>_xlfn.XLOOKUP($A4065,[3]【2026年03月度_全社】RFM客層一覧表データ!$A:$A,[3]【2026年03月度_全社】RFM客層一覧表データ!F:F,"",0)</f>
        <v>0</v>
      </c>
      <c r="J4065" s="183">
        <v>142</v>
      </c>
      <c r="K4065" s="183">
        <v>55</v>
      </c>
      <c r="L4065" s="183">
        <v>49</v>
      </c>
      <c r="M4065" s="183">
        <v>0</v>
      </c>
      <c r="N4065" s="183">
        <v>151</v>
      </c>
      <c r="O4065" s="183">
        <v>39</v>
      </c>
      <c r="P4065" s="183">
        <v>50</v>
      </c>
      <c r="Q4065" s="183">
        <v>0</v>
      </c>
      <c r="R4065" s="183">
        <v>152</v>
      </c>
      <c r="S4065" s="183">
        <v>48</v>
      </c>
      <c r="T4065" s="183">
        <v>61</v>
      </c>
      <c r="U4065" s="183">
        <v>0</v>
      </c>
      <c r="V4065" s="183">
        <v>160</v>
      </c>
      <c r="W4065" s="183">
        <v>38</v>
      </c>
      <c r="X4065" s="183">
        <v>71</v>
      </c>
      <c r="Y4065" s="183">
        <v>0</v>
      </c>
    </row>
    <row r="4066" spans="1:25" x14ac:dyDescent="0.2">
      <c r="A4066" s="184">
        <v>12782018</v>
      </c>
      <c r="B4066" s="183" t="str">
        <f>[1]店マスタ!B4065</f>
        <v>ユアーズ　タニグチ店</v>
      </c>
      <c r="C4066" s="183">
        <v>1.5</v>
      </c>
      <c r="D4066" s="183">
        <v>1.5</v>
      </c>
      <c r="E4066" s="183">
        <f>_xlfn.XLOOKUP(A4066,[2]Sheet1!$R:$R,[2]Sheet1!$AB:$AB,"",0)</f>
        <v>1.5</v>
      </c>
      <c r="F4066" s="183" t="str">
        <f>_xlfn.XLOOKUP($A4066,[3]【2026年03月度_全社】RFM客層一覧表データ!$A:$A,[3]【2026年03月度_全社】RFM客層一覧表データ!C:C,"",0)</f>
        <v/>
      </c>
      <c r="G4066" s="183" t="str">
        <f>_xlfn.XLOOKUP($A4066,[3]【2026年03月度_全社】RFM客層一覧表データ!$A:$A,[3]【2026年03月度_全社】RFM客層一覧表データ!D:D,"",0)</f>
        <v/>
      </c>
      <c r="H4066" s="183" t="str">
        <f>_xlfn.XLOOKUP($A4066,[3]【2026年03月度_全社】RFM客層一覧表データ!$A:$A,[3]【2026年03月度_全社】RFM客層一覧表データ!E:E,"",0)</f>
        <v/>
      </c>
      <c r="I4066" s="183" t="str">
        <f>_xlfn.XLOOKUP($A4066,[3]【2026年03月度_全社】RFM客層一覧表データ!$A:$A,[3]【2026年03月度_全社】RFM客層一覧表データ!F:F,"",0)</f>
        <v/>
      </c>
      <c r="J4066" s="183">
        <v>0</v>
      </c>
      <c r="K4066" s="183">
        <v>0</v>
      </c>
      <c r="L4066" s="183">
        <v>0</v>
      </c>
      <c r="M4066" s="183">
        <v>0</v>
      </c>
      <c r="N4066" s="183">
        <v>0</v>
      </c>
      <c r="O4066" s="183">
        <v>0</v>
      </c>
      <c r="P4066" s="183">
        <v>0</v>
      </c>
      <c r="Q4066" s="183">
        <v>0</v>
      </c>
      <c r="R4066" s="183">
        <v>0</v>
      </c>
      <c r="S4066" s="183">
        <v>0</v>
      </c>
      <c r="T4066" s="183">
        <v>0</v>
      </c>
      <c r="U4066" s="183">
        <v>0</v>
      </c>
      <c r="V4066" s="183">
        <v>0</v>
      </c>
      <c r="W4066" s="183">
        <v>0</v>
      </c>
      <c r="X4066" s="183">
        <v>0</v>
      </c>
      <c r="Y4066" s="183">
        <v>0</v>
      </c>
    </row>
    <row r="4067" spans="1:25" x14ac:dyDescent="0.2">
      <c r="A4067" s="184">
        <v>12790008</v>
      </c>
      <c r="B4067" s="183" t="str">
        <f>[1]店マスタ!B4066</f>
        <v>有限会社　中央電気商会</v>
      </c>
      <c r="C4067" s="183">
        <v>4</v>
      </c>
      <c r="D4067" s="183">
        <v>4</v>
      </c>
      <c r="E4067" s="183">
        <f>_xlfn.XLOOKUP(A4067,[2]Sheet1!$R:$R,[2]Sheet1!$AB:$AB,"",0)</f>
        <v>4.5</v>
      </c>
      <c r="F4067" s="183">
        <f>_xlfn.XLOOKUP($A4067,[3]【2026年03月度_全社】RFM客層一覧表データ!$A:$A,[3]【2026年03月度_全社】RFM客層一覧表データ!C:C,"",0)</f>
        <v>1380</v>
      </c>
      <c r="G4067" s="183">
        <f>_xlfn.XLOOKUP($A4067,[3]【2026年03月度_全社】RFM客層一覧表データ!$A:$A,[3]【2026年03月度_全社】RFM客層一覧表データ!D:D,"",0)</f>
        <v>526</v>
      </c>
      <c r="H4067" s="183">
        <f>_xlfn.XLOOKUP($A4067,[3]【2026年03月度_全社】RFM客層一覧表データ!$A:$A,[3]【2026年03月度_全社】RFM客層一覧表データ!E:E,"",0)</f>
        <v>541</v>
      </c>
      <c r="I4067" s="183">
        <f>_xlfn.XLOOKUP($A4067,[3]【2026年03月度_全社】RFM客層一覧表データ!$A:$A,[3]【2026年03月度_全社】RFM客層一覧表データ!F:F,"",0)</f>
        <v>121</v>
      </c>
      <c r="J4067" s="183">
        <v>1453</v>
      </c>
      <c r="K4067" s="183">
        <v>539</v>
      </c>
      <c r="L4067" s="183">
        <v>546</v>
      </c>
      <c r="M4067" s="183">
        <v>125</v>
      </c>
      <c r="N4067" s="183">
        <v>1497</v>
      </c>
      <c r="O4067" s="183">
        <v>573</v>
      </c>
      <c r="P4067" s="183">
        <v>558</v>
      </c>
      <c r="Q4067" s="183">
        <v>147</v>
      </c>
      <c r="R4067" s="183">
        <v>1522</v>
      </c>
      <c r="S4067" s="183">
        <v>542</v>
      </c>
      <c r="T4067" s="183">
        <v>561</v>
      </c>
      <c r="U4067" s="183">
        <v>128</v>
      </c>
      <c r="V4067" s="183">
        <v>1536</v>
      </c>
      <c r="W4067" s="183">
        <v>591</v>
      </c>
      <c r="X4067" s="183">
        <v>574</v>
      </c>
      <c r="Y4067" s="183">
        <v>143</v>
      </c>
    </row>
    <row r="4068" spans="1:25" x14ac:dyDescent="0.2">
      <c r="A4068" s="184">
        <v>12790011</v>
      </c>
      <c r="B4068" s="183" t="str">
        <f>[1]店マスタ!B4067</f>
        <v>有限会社　佐川電器商会</v>
      </c>
      <c r="C4068" s="183">
        <v>2</v>
      </c>
      <c r="D4068" s="183">
        <v>2</v>
      </c>
      <c r="E4068" s="183">
        <f>_xlfn.XLOOKUP(A4068,[2]Sheet1!$R:$R,[2]Sheet1!$AB:$AB,"",0)</f>
        <v>1.5</v>
      </c>
      <c r="F4068" s="183">
        <f>_xlfn.XLOOKUP($A4068,[3]【2026年03月度_全社】RFM客層一覧表データ!$A:$A,[3]【2026年03月度_全社】RFM客層一覧表データ!C:C,"",0)</f>
        <v>1298</v>
      </c>
      <c r="G4068" s="183">
        <f>_xlfn.XLOOKUP($A4068,[3]【2026年03月度_全社】RFM客層一覧表データ!$A:$A,[3]【2026年03月度_全社】RFM客層一覧表データ!D:D,"",0)</f>
        <v>540</v>
      </c>
      <c r="H4068" s="183">
        <f>_xlfn.XLOOKUP($A4068,[3]【2026年03月度_全社】RFM客層一覧表データ!$A:$A,[3]【2026年03月度_全社】RFM客層一覧表データ!E:E,"",0)</f>
        <v>509</v>
      </c>
      <c r="I4068" s="183">
        <f>_xlfn.XLOOKUP($A4068,[3]【2026年03月度_全社】RFM客層一覧表データ!$A:$A,[3]【2026年03月度_全社】RFM客層一覧表データ!F:F,"",0)</f>
        <v>123</v>
      </c>
      <c r="J4068" s="183">
        <v>1303</v>
      </c>
      <c r="K4068" s="183">
        <v>536</v>
      </c>
      <c r="L4068" s="183">
        <v>488</v>
      </c>
      <c r="M4068" s="183">
        <v>128</v>
      </c>
      <c r="N4068" s="183">
        <v>1297</v>
      </c>
      <c r="O4068" s="183">
        <v>536</v>
      </c>
      <c r="P4068" s="183">
        <v>496</v>
      </c>
      <c r="Q4068" s="183">
        <v>114</v>
      </c>
      <c r="R4068" s="183">
        <v>1290</v>
      </c>
      <c r="S4068" s="183">
        <v>559</v>
      </c>
      <c r="T4068" s="183">
        <v>491</v>
      </c>
      <c r="U4068" s="183">
        <v>105</v>
      </c>
      <c r="V4068" s="183">
        <v>1301</v>
      </c>
      <c r="W4068" s="183">
        <v>556</v>
      </c>
      <c r="X4068" s="183">
        <v>487</v>
      </c>
      <c r="Y4068" s="183">
        <v>107</v>
      </c>
    </row>
    <row r="4069" spans="1:25" x14ac:dyDescent="0.2">
      <c r="A4069" s="184">
        <v>12790021</v>
      </c>
      <c r="B4069" s="183" t="str">
        <f>[1]店マスタ!B4068</f>
        <v>木原電気（株）</v>
      </c>
      <c r="C4069" s="183">
        <v>4</v>
      </c>
      <c r="D4069" s="183">
        <v>4</v>
      </c>
      <c r="E4069" s="183">
        <f>_xlfn.XLOOKUP(A4069,[2]Sheet1!$R:$R,[2]Sheet1!$AB:$AB,"",0)</f>
        <v>3</v>
      </c>
      <c r="F4069" s="183" t="str">
        <f>_xlfn.XLOOKUP($A4069,[3]【2026年03月度_全社】RFM客層一覧表データ!$A:$A,[3]【2026年03月度_全社】RFM客層一覧表データ!C:C,"",0)</f>
        <v/>
      </c>
      <c r="G4069" s="183" t="str">
        <f>_xlfn.XLOOKUP($A4069,[3]【2026年03月度_全社】RFM客層一覧表データ!$A:$A,[3]【2026年03月度_全社】RFM客層一覧表データ!D:D,"",0)</f>
        <v/>
      </c>
      <c r="H4069" s="183" t="str">
        <f>_xlfn.XLOOKUP($A4069,[3]【2026年03月度_全社】RFM客層一覧表データ!$A:$A,[3]【2026年03月度_全社】RFM客層一覧表データ!E:E,"",0)</f>
        <v/>
      </c>
      <c r="I4069" s="183" t="str">
        <f>_xlfn.XLOOKUP($A4069,[3]【2026年03月度_全社】RFM客層一覧表データ!$A:$A,[3]【2026年03月度_全社】RFM客層一覧表データ!F:F,"",0)</f>
        <v/>
      </c>
      <c r="J4069" s="183">
        <v>0</v>
      </c>
      <c r="K4069" s="183">
        <v>0</v>
      </c>
      <c r="L4069" s="183">
        <v>0</v>
      </c>
      <c r="M4069" s="183">
        <v>0</v>
      </c>
      <c r="N4069" s="183">
        <v>0</v>
      </c>
      <c r="O4069" s="183">
        <v>0</v>
      </c>
      <c r="P4069" s="183">
        <v>0</v>
      </c>
      <c r="Q4069" s="183">
        <v>0</v>
      </c>
      <c r="R4069" s="183">
        <v>0</v>
      </c>
      <c r="S4069" s="183">
        <v>0</v>
      </c>
      <c r="T4069" s="183">
        <v>0</v>
      </c>
      <c r="U4069" s="183">
        <v>0</v>
      </c>
      <c r="V4069" s="183">
        <v>0</v>
      </c>
      <c r="W4069" s="183">
        <v>0</v>
      </c>
      <c r="X4069" s="183">
        <v>0</v>
      </c>
      <c r="Y4069" s="183">
        <v>0</v>
      </c>
    </row>
    <row r="4070" spans="1:25" x14ac:dyDescent="0.2">
      <c r="A4070" s="184">
        <v>12790044</v>
      </c>
      <c r="B4070" s="183" t="str">
        <f>[1]店マスタ!B4069</f>
        <v>住まいるでんき館　タニグチ</v>
      </c>
      <c r="C4070" s="183">
        <v>2</v>
      </c>
      <c r="D4070" s="183">
        <v>1.5</v>
      </c>
      <c r="E4070" s="183">
        <f>_xlfn.XLOOKUP(A4070,[2]Sheet1!$R:$R,[2]Sheet1!$AB:$AB,"",0)</f>
        <v>1.5</v>
      </c>
      <c r="F4070" s="183">
        <f>_xlfn.XLOOKUP($A4070,[3]【2026年03月度_全社】RFM客層一覧表データ!$A:$A,[3]【2026年03月度_全社】RFM客層一覧表データ!C:C,"",0)</f>
        <v>398</v>
      </c>
      <c r="G4070" s="183">
        <f>_xlfn.XLOOKUP($A4070,[3]【2026年03月度_全社】RFM客層一覧表データ!$A:$A,[3]【2026年03月度_全社】RFM客層一覧表データ!D:D,"",0)</f>
        <v>201</v>
      </c>
      <c r="H4070" s="183">
        <f>_xlfn.XLOOKUP($A4070,[3]【2026年03月度_全社】RFM客層一覧表データ!$A:$A,[3]【2026年03月度_全社】RFM客層一覧表データ!E:E,"",0)</f>
        <v>235</v>
      </c>
      <c r="I4070" s="183">
        <f>_xlfn.XLOOKUP($A4070,[3]【2026年03月度_全社】RFM客層一覧表データ!$A:$A,[3]【2026年03月度_全社】RFM客層一覧表データ!F:F,"",0)</f>
        <v>29</v>
      </c>
      <c r="J4070" s="183">
        <v>412</v>
      </c>
      <c r="K4070" s="183">
        <v>196</v>
      </c>
      <c r="L4070" s="183">
        <v>223</v>
      </c>
      <c r="M4070" s="183">
        <v>22</v>
      </c>
      <c r="N4070" s="183">
        <v>429</v>
      </c>
      <c r="O4070" s="183">
        <v>192</v>
      </c>
      <c r="P4070" s="183">
        <v>216</v>
      </c>
      <c r="Q4070" s="183">
        <v>30</v>
      </c>
      <c r="R4070" s="183">
        <v>421</v>
      </c>
      <c r="S4070" s="183">
        <v>193</v>
      </c>
      <c r="T4070" s="183">
        <v>216</v>
      </c>
      <c r="U4070" s="183">
        <v>21</v>
      </c>
      <c r="V4070" s="183">
        <v>443</v>
      </c>
      <c r="W4070" s="183">
        <v>186</v>
      </c>
      <c r="X4070" s="183">
        <v>213</v>
      </c>
      <c r="Y4070" s="183">
        <v>23</v>
      </c>
    </row>
    <row r="4071" spans="1:25" x14ac:dyDescent="0.2">
      <c r="A4071" s="184">
        <v>12790052</v>
      </c>
      <c r="B4071" s="183" t="str">
        <f>[1]店マスタ!B4070</f>
        <v>オカベ電化</v>
      </c>
      <c r="C4071" s="183">
        <v>1.5</v>
      </c>
      <c r="D4071" s="183">
        <v>1.5</v>
      </c>
      <c r="E4071" s="183">
        <f>_xlfn.XLOOKUP(A4071,[2]Sheet1!$R:$R,[2]Sheet1!$AB:$AB,"",0)</f>
        <v>1.5</v>
      </c>
      <c r="F4071" s="183">
        <f>_xlfn.XLOOKUP($A4071,[3]【2026年03月度_全社】RFM客層一覧表データ!$A:$A,[3]【2026年03月度_全社】RFM客層一覧表データ!C:C,"",0)</f>
        <v>128</v>
      </c>
      <c r="G4071" s="183">
        <f>_xlfn.XLOOKUP($A4071,[3]【2026年03月度_全社】RFM客層一覧表データ!$A:$A,[3]【2026年03月度_全社】RFM客層一覧表データ!D:D,"",0)</f>
        <v>7</v>
      </c>
      <c r="H4071" s="183">
        <f>_xlfn.XLOOKUP($A4071,[3]【2026年03月度_全社】RFM客層一覧表データ!$A:$A,[3]【2026年03月度_全社】RFM客層一覧表データ!E:E,"",0)</f>
        <v>0</v>
      </c>
      <c r="I4071" s="183">
        <f>_xlfn.XLOOKUP($A4071,[3]【2026年03月度_全社】RFM客層一覧表データ!$A:$A,[3]【2026年03月度_全社】RFM客層一覧表データ!F:F,"",0)</f>
        <v>0</v>
      </c>
      <c r="J4071" s="183">
        <v>142</v>
      </c>
      <c r="K4071" s="183">
        <v>34</v>
      </c>
      <c r="L4071" s="183">
        <v>0</v>
      </c>
      <c r="M4071" s="183">
        <v>0</v>
      </c>
      <c r="N4071" s="183">
        <v>146</v>
      </c>
      <c r="O4071" s="183">
        <v>33</v>
      </c>
      <c r="P4071" s="183">
        <v>0</v>
      </c>
      <c r="Q4071" s="183">
        <v>0</v>
      </c>
      <c r="R4071" s="183">
        <v>154</v>
      </c>
      <c r="S4071" s="183">
        <v>16</v>
      </c>
      <c r="T4071" s="183">
        <v>0</v>
      </c>
      <c r="U4071" s="183">
        <v>0</v>
      </c>
      <c r="V4071" s="183">
        <v>172</v>
      </c>
      <c r="W4071" s="183">
        <v>68</v>
      </c>
      <c r="X4071" s="183">
        <v>0</v>
      </c>
      <c r="Y4071" s="183">
        <v>0</v>
      </c>
    </row>
    <row r="4072" spans="1:25" x14ac:dyDescent="0.2">
      <c r="A4072" s="184">
        <v>12790054</v>
      </c>
      <c r="B4072" s="183" t="str">
        <f>[1]店マスタ!B4071</f>
        <v>有限会社　オカモト電化　鳥飼店</v>
      </c>
      <c r="C4072" s="183">
        <v>12.5</v>
      </c>
      <c r="D4072" s="183">
        <v>12</v>
      </c>
      <c r="E4072" s="183">
        <f>_xlfn.XLOOKUP(A4072,[2]Sheet1!$R:$R,[2]Sheet1!$AB:$AB,"",0)</f>
        <v>12.5</v>
      </c>
      <c r="F4072" s="183">
        <f>_xlfn.XLOOKUP($A4072,[3]【2026年03月度_全社】RFM客層一覧表データ!$A:$A,[3]【2026年03月度_全社】RFM客層一覧表データ!C:C,"",0)</f>
        <v>1824</v>
      </c>
      <c r="G4072" s="183">
        <f>_xlfn.XLOOKUP($A4072,[3]【2026年03月度_全社】RFM客層一覧表データ!$A:$A,[3]【2026年03月度_全社】RFM客層一覧表データ!D:D,"",0)</f>
        <v>752</v>
      </c>
      <c r="H4072" s="183">
        <f>_xlfn.XLOOKUP($A4072,[3]【2026年03月度_全社】RFM客層一覧表データ!$A:$A,[3]【2026年03月度_全社】RFM客層一覧表データ!E:E,"",0)</f>
        <v>877</v>
      </c>
      <c r="I4072" s="183">
        <f>_xlfn.XLOOKUP($A4072,[3]【2026年03月度_全社】RFM客層一覧表データ!$A:$A,[3]【2026年03月度_全社】RFM客層一覧表データ!F:F,"",0)</f>
        <v>138</v>
      </c>
      <c r="J4072" s="183">
        <v>1826</v>
      </c>
      <c r="K4072" s="183">
        <v>818</v>
      </c>
      <c r="L4072" s="183">
        <v>905</v>
      </c>
      <c r="M4072" s="183">
        <v>151</v>
      </c>
      <c r="N4072" s="183">
        <v>1811</v>
      </c>
      <c r="O4072" s="183">
        <v>811</v>
      </c>
      <c r="P4072" s="183">
        <v>899</v>
      </c>
      <c r="Q4072" s="183">
        <v>148</v>
      </c>
      <c r="R4072" s="183">
        <v>1852</v>
      </c>
      <c r="S4072" s="183">
        <v>880</v>
      </c>
      <c r="T4072" s="183">
        <v>900</v>
      </c>
      <c r="U4072" s="183">
        <v>181</v>
      </c>
      <c r="V4072" s="183">
        <v>1759</v>
      </c>
      <c r="W4072" s="183">
        <v>804</v>
      </c>
      <c r="X4072" s="183">
        <v>895</v>
      </c>
      <c r="Y4072" s="183">
        <v>135</v>
      </c>
    </row>
    <row r="4073" spans="1:25" x14ac:dyDescent="0.2">
      <c r="A4073" s="184">
        <v>12792042</v>
      </c>
      <c r="B4073" s="183" t="str">
        <f>[1]店マスタ!B4072</f>
        <v>株式会社電化ショップエコー</v>
      </c>
      <c r="C4073" s="183">
        <v>2</v>
      </c>
      <c r="D4073" s="183">
        <v>0</v>
      </c>
      <c r="E4073" s="183" t="str">
        <f>_xlfn.XLOOKUP(A4073,[2]Sheet1!$R:$R,[2]Sheet1!$AB:$AB,"",0)</f>
        <v/>
      </c>
      <c r="F4073" s="183">
        <f>_xlfn.XLOOKUP($A4073,[3]【2026年03月度_全社】RFM客層一覧表データ!$A:$A,[3]【2026年03月度_全社】RFM客層一覧表データ!C:C,"",0)</f>
        <v>294</v>
      </c>
      <c r="G4073" s="183">
        <f>_xlfn.XLOOKUP($A4073,[3]【2026年03月度_全社】RFM客層一覧表データ!$A:$A,[3]【2026年03月度_全社】RFM客層一覧表データ!D:D,"",0)</f>
        <v>0</v>
      </c>
      <c r="H4073" s="183">
        <f>_xlfn.XLOOKUP($A4073,[3]【2026年03月度_全社】RFM客層一覧表データ!$A:$A,[3]【2026年03月度_全社】RFM客層一覧表データ!E:E,"",0)</f>
        <v>129</v>
      </c>
      <c r="I4073" s="183">
        <f>_xlfn.XLOOKUP($A4073,[3]【2026年03月度_全社】RFM客層一覧表データ!$A:$A,[3]【2026年03月度_全社】RFM客層一覧表データ!F:F,"",0)</f>
        <v>0</v>
      </c>
      <c r="J4073" s="183">
        <v>357</v>
      </c>
      <c r="K4073" s="183">
        <v>95</v>
      </c>
      <c r="L4073" s="183">
        <v>164</v>
      </c>
      <c r="M4073" s="183">
        <v>4</v>
      </c>
      <c r="N4073" s="183">
        <v>384</v>
      </c>
      <c r="O4073" s="183">
        <v>107</v>
      </c>
      <c r="P4073" s="183">
        <v>194</v>
      </c>
      <c r="Q4073" s="183">
        <v>12</v>
      </c>
      <c r="R4073" s="183">
        <v>421</v>
      </c>
      <c r="S4073" s="183">
        <v>139</v>
      </c>
      <c r="T4073" s="183">
        <v>207</v>
      </c>
      <c r="U4073" s="183">
        <v>20</v>
      </c>
      <c r="V4073" s="183">
        <v>456</v>
      </c>
      <c r="W4073" s="183">
        <v>165</v>
      </c>
      <c r="X4073" s="183">
        <v>232</v>
      </c>
      <c r="Y4073" s="183">
        <v>25</v>
      </c>
    </row>
    <row r="4074" spans="1:25" x14ac:dyDescent="0.2">
      <c r="A4074" s="184">
        <v>12792049</v>
      </c>
      <c r="B4074" s="183" t="str">
        <f>[1]店マスタ!B4073</f>
        <v>ＫＯＹＯ</v>
      </c>
      <c r="C4074" s="183">
        <v>2</v>
      </c>
      <c r="D4074" s="183">
        <v>2</v>
      </c>
      <c r="E4074" s="183">
        <f>_xlfn.XLOOKUP(A4074,[2]Sheet1!$R:$R,[2]Sheet1!$AB:$AB,"",0)</f>
        <v>2</v>
      </c>
      <c r="F4074" s="183" t="str">
        <f>_xlfn.XLOOKUP($A4074,[3]【2026年03月度_全社】RFM客層一覧表データ!$A:$A,[3]【2026年03月度_全社】RFM客層一覧表データ!C:C,"",0)</f>
        <v/>
      </c>
      <c r="G4074" s="183" t="str">
        <f>_xlfn.XLOOKUP($A4074,[3]【2026年03月度_全社】RFM客層一覧表データ!$A:$A,[3]【2026年03月度_全社】RFM客層一覧表データ!D:D,"",0)</f>
        <v/>
      </c>
      <c r="H4074" s="183" t="str">
        <f>_xlfn.XLOOKUP($A4074,[3]【2026年03月度_全社】RFM客層一覧表データ!$A:$A,[3]【2026年03月度_全社】RFM客層一覧表データ!E:E,"",0)</f>
        <v/>
      </c>
      <c r="I4074" s="183" t="str">
        <f>_xlfn.XLOOKUP($A4074,[3]【2026年03月度_全社】RFM客層一覧表データ!$A:$A,[3]【2026年03月度_全社】RFM客層一覧表データ!F:F,"",0)</f>
        <v/>
      </c>
      <c r="J4074" s="183">
        <v>0</v>
      </c>
      <c r="K4074" s="183">
        <v>0</v>
      </c>
      <c r="L4074" s="183">
        <v>0</v>
      </c>
      <c r="M4074" s="183">
        <v>0</v>
      </c>
      <c r="N4074" s="183">
        <v>0</v>
      </c>
      <c r="O4074" s="183">
        <v>0</v>
      </c>
      <c r="P4074" s="183">
        <v>0</v>
      </c>
      <c r="Q4074" s="183">
        <v>0</v>
      </c>
      <c r="R4074" s="183">
        <v>0</v>
      </c>
      <c r="S4074" s="183">
        <v>0</v>
      </c>
      <c r="T4074" s="183">
        <v>0</v>
      </c>
      <c r="U4074" s="183">
        <v>0</v>
      </c>
      <c r="V4074" s="183">
        <v>0</v>
      </c>
      <c r="W4074" s="183">
        <v>0</v>
      </c>
      <c r="X4074" s="183">
        <v>0</v>
      </c>
      <c r="Y4074" s="183">
        <v>0</v>
      </c>
    </row>
    <row r="4075" spans="1:25" x14ac:dyDescent="0.2">
      <c r="A4075" s="184">
        <v>12794022</v>
      </c>
      <c r="B4075" s="183" t="str">
        <f>[1]店マスタ!B4074</f>
        <v>ＰＥＡＣＳ　たつみ</v>
      </c>
      <c r="C4075" s="183">
        <v>6.5</v>
      </c>
      <c r="D4075" s="183">
        <v>4.5</v>
      </c>
      <c r="E4075" s="183">
        <f>_xlfn.XLOOKUP(A4075,[2]Sheet1!$R:$R,[2]Sheet1!$AB:$AB,"",0)</f>
        <v>5.5</v>
      </c>
      <c r="F4075" s="183">
        <f>_xlfn.XLOOKUP($A4075,[3]【2026年03月度_全社】RFM客層一覧表データ!$A:$A,[3]【2026年03月度_全社】RFM客層一覧表データ!C:C,"",0)</f>
        <v>938</v>
      </c>
      <c r="G4075" s="183">
        <f>_xlfn.XLOOKUP($A4075,[3]【2026年03月度_全社】RFM客層一覧表データ!$A:$A,[3]【2026年03月度_全社】RFM客層一覧表データ!D:D,"",0)</f>
        <v>469</v>
      </c>
      <c r="H4075" s="183">
        <f>_xlfn.XLOOKUP($A4075,[3]【2026年03月度_全社】RFM客層一覧表データ!$A:$A,[3]【2026年03月度_全社】RFM客層一覧表データ!E:E,"",0)</f>
        <v>628</v>
      </c>
      <c r="I4075" s="183">
        <f>_xlfn.XLOOKUP($A4075,[3]【2026年03月度_全社】RFM客層一覧表データ!$A:$A,[3]【2026年03月度_全社】RFM客層一覧表データ!F:F,"",0)</f>
        <v>32</v>
      </c>
      <c r="J4075" s="183">
        <v>961</v>
      </c>
      <c r="K4075" s="183">
        <v>500</v>
      </c>
      <c r="L4075" s="183">
        <v>644</v>
      </c>
      <c r="M4075" s="183">
        <v>34</v>
      </c>
      <c r="N4075" s="183">
        <v>989</v>
      </c>
      <c r="O4075" s="183">
        <v>515</v>
      </c>
      <c r="P4075" s="183">
        <v>659</v>
      </c>
      <c r="Q4075" s="183">
        <v>34</v>
      </c>
      <c r="R4075" s="183">
        <v>1004</v>
      </c>
      <c r="S4075" s="183">
        <v>567</v>
      </c>
      <c r="T4075" s="183">
        <v>679</v>
      </c>
      <c r="U4075" s="183">
        <v>43</v>
      </c>
      <c r="V4075" s="183">
        <v>953</v>
      </c>
      <c r="W4075" s="183">
        <v>534</v>
      </c>
      <c r="X4075" s="183">
        <v>674</v>
      </c>
      <c r="Y4075" s="183">
        <v>30</v>
      </c>
    </row>
    <row r="4076" spans="1:25" x14ac:dyDescent="0.2">
      <c r="A4076" s="184">
        <v>12794051</v>
      </c>
      <c r="B4076" s="183" t="str">
        <f>[1]店マスタ!B4075</f>
        <v>スウィート・にしおか</v>
      </c>
      <c r="C4076" s="183">
        <v>4</v>
      </c>
      <c r="D4076" s="183">
        <v>2.5</v>
      </c>
      <c r="E4076" s="183">
        <f>_xlfn.XLOOKUP(A4076,[2]Sheet1!$R:$R,[2]Sheet1!$AB:$AB,"",0)</f>
        <v>2.5</v>
      </c>
      <c r="F4076" s="183">
        <f>_xlfn.XLOOKUP($A4076,[3]【2026年03月度_全社】RFM客層一覧表データ!$A:$A,[3]【2026年03月度_全社】RFM客層一覧表データ!C:C,"",0)</f>
        <v>564</v>
      </c>
      <c r="G4076" s="183">
        <f>_xlfn.XLOOKUP($A4076,[3]【2026年03月度_全社】RFM客層一覧表データ!$A:$A,[3]【2026年03月度_全社】RFM客層一覧表データ!D:D,"",0)</f>
        <v>230</v>
      </c>
      <c r="H4076" s="183">
        <f>_xlfn.XLOOKUP($A4076,[3]【2026年03月度_全社】RFM客層一覧表データ!$A:$A,[3]【2026年03月度_全社】RFM客層一覧表データ!E:E,"",0)</f>
        <v>238</v>
      </c>
      <c r="I4076" s="183">
        <f>_xlfn.XLOOKUP($A4076,[3]【2026年03月度_全社】RFM客層一覧表データ!$A:$A,[3]【2026年03月度_全社】RFM客層一覧表データ!F:F,"",0)</f>
        <v>56</v>
      </c>
      <c r="J4076" s="183">
        <v>573</v>
      </c>
      <c r="K4076" s="183">
        <v>225</v>
      </c>
      <c r="L4076" s="183">
        <v>245</v>
      </c>
      <c r="M4076" s="183">
        <v>45</v>
      </c>
      <c r="N4076" s="183">
        <v>574</v>
      </c>
      <c r="O4076" s="183">
        <v>229</v>
      </c>
      <c r="P4076" s="183">
        <v>260</v>
      </c>
      <c r="Q4076" s="183">
        <v>33</v>
      </c>
      <c r="R4076" s="183">
        <v>602</v>
      </c>
      <c r="S4076" s="183">
        <v>273</v>
      </c>
      <c r="T4076" s="183">
        <v>267</v>
      </c>
      <c r="U4076" s="183">
        <v>55</v>
      </c>
      <c r="V4076" s="183">
        <v>608</v>
      </c>
      <c r="W4076" s="183">
        <v>252</v>
      </c>
      <c r="X4076" s="183">
        <v>274</v>
      </c>
      <c r="Y4076" s="183">
        <v>40</v>
      </c>
    </row>
    <row r="4077" spans="1:25" x14ac:dyDescent="0.2">
      <c r="A4077" s="184">
        <v>12801430</v>
      </c>
      <c r="B4077" s="183" t="str">
        <f>[1]店マスタ!B4076</f>
        <v>株式会社ヒガシでんき</v>
      </c>
      <c r="C4077" s="183">
        <v>2</v>
      </c>
      <c r="D4077" s="183">
        <v>2</v>
      </c>
      <c r="E4077" s="183">
        <f>_xlfn.XLOOKUP(A4077,[2]Sheet1!$R:$R,[2]Sheet1!$AB:$AB,"",0)</f>
        <v>2.5</v>
      </c>
      <c r="F4077" s="183">
        <f>_xlfn.XLOOKUP($A4077,[3]【2026年03月度_全社】RFM客層一覧表データ!$A:$A,[3]【2026年03月度_全社】RFM客層一覧表データ!C:C,"",0)</f>
        <v>928</v>
      </c>
      <c r="G4077" s="183">
        <f>_xlfn.XLOOKUP($A4077,[3]【2026年03月度_全社】RFM客層一覧表データ!$A:$A,[3]【2026年03月度_全社】RFM客層一覧表データ!D:D,"",0)</f>
        <v>415</v>
      </c>
      <c r="H4077" s="183">
        <f>_xlfn.XLOOKUP($A4077,[3]【2026年03月度_全社】RFM客層一覧表データ!$A:$A,[3]【2026年03月度_全社】RFM客層一覧表データ!E:E,"",0)</f>
        <v>473</v>
      </c>
      <c r="I4077" s="183">
        <f>_xlfn.XLOOKUP($A4077,[3]【2026年03月度_全社】RFM客層一覧表データ!$A:$A,[3]【2026年03月度_全社】RFM客層一覧表データ!F:F,"",0)</f>
        <v>67</v>
      </c>
      <c r="J4077" s="183">
        <v>958</v>
      </c>
      <c r="K4077" s="183">
        <v>420</v>
      </c>
      <c r="L4077" s="183">
        <v>465</v>
      </c>
      <c r="M4077" s="183">
        <v>66</v>
      </c>
      <c r="N4077" s="183">
        <v>951</v>
      </c>
      <c r="O4077" s="183">
        <v>445</v>
      </c>
      <c r="P4077" s="183">
        <v>464</v>
      </c>
      <c r="Q4077" s="183">
        <v>75</v>
      </c>
      <c r="R4077" s="183">
        <v>933</v>
      </c>
      <c r="S4077" s="183">
        <v>418</v>
      </c>
      <c r="T4077" s="183">
        <v>456</v>
      </c>
      <c r="U4077" s="183">
        <v>65</v>
      </c>
      <c r="V4077" s="183">
        <v>919</v>
      </c>
      <c r="W4077" s="183">
        <v>446</v>
      </c>
      <c r="X4077" s="183">
        <v>459</v>
      </c>
      <c r="Y4077" s="183">
        <v>82</v>
      </c>
    </row>
    <row r="4078" spans="1:25" x14ac:dyDescent="0.2">
      <c r="A4078" s="184">
        <v>12802240</v>
      </c>
      <c r="B4078" s="183" t="str">
        <f>[1]店マスタ!B4077</f>
        <v>株式会社　サイトウ電器　本店</v>
      </c>
      <c r="C4078" s="183">
        <v>2</v>
      </c>
      <c r="D4078" s="183">
        <v>2</v>
      </c>
      <c r="E4078" s="183" t="str">
        <f>_xlfn.XLOOKUP(A4078,[2]Sheet1!$R:$R,[2]Sheet1!$AB:$AB,"",0)</f>
        <v/>
      </c>
      <c r="F4078" s="183">
        <f>_xlfn.XLOOKUP($A4078,[3]【2026年03月度_全社】RFM客層一覧表データ!$A:$A,[3]【2026年03月度_全社】RFM客層一覧表データ!C:C,"",0)</f>
        <v>499</v>
      </c>
      <c r="G4078" s="183">
        <f>_xlfn.XLOOKUP($A4078,[3]【2026年03月度_全社】RFM客層一覧表データ!$A:$A,[3]【2026年03月度_全社】RFM客層一覧表データ!D:D,"",0)</f>
        <v>175</v>
      </c>
      <c r="H4078" s="183">
        <f>_xlfn.XLOOKUP($A4078,[3]【2026年03月度_全社】RFM客層一覧表データ!$A:$A,[3]【2026年03月度_全社】RFM客層一覧表データ!E:E,"",0)</f>
        <v>152</v>
      </c>
      <c r="I4078" s="183">
        <f>_xlfn.XLOOKUP($A4078,[3]【2026年03月度_全社】RFM客層一覧表データ!$A:$A,[3]【2026年03月度_全社】RFM客層一覧表データ!F:F,"",0)</f>
        <v>45</v>
      </c>
      <c r="J4078" s="183">
        <v>542</v>
      </c>
      <c r="K4078" s="183">
        <v>177</v>
      </c>
      <c r="L4078" s="183">
        <v>159</v>
      </c>
      <c r="M4078" s="183">
        <v>68</v>
      </c>
      <c r="N4078" s="183">
        <v>527</v>
      </c>
      <c r="O4078" s="183">
        <v>193</v>
      </c>
      <c r="P4078" s="183">
        <v>166</v>
      </c>
      <c r="Q4078" s="183">
        <v>100</v>
      </c>
      <c r="R4078" s="183">
        <v>511</v>
      </c>
      <c r="S4078" s="183">
        <v>198</v>
      </c>
      <c r="T4078" s="183">
        <v>173</v>
      </c>
      <c r="U4078" s="183">
        <v>152</v>
      </c>
      <c r="V4078" s="183">
        <v>500</v>
      </c>
      <c r="W4078" s="183">
        <v>188</v>
      </c>
      <c r="X4078" s="183">
        <v>180</v>
      </c>
      <c r="Y4078" s="183">
        <v>59</v>
      </c>
    </row>
    <row r="4079" spans="1:25" x14ac:dyDescent="0.2">
      <c r="A4079" s="184">
        <v>12802370</v>
      </c>
      <c r="B4079" s="183" t="str">
        <f>[1]店マスタ!B4078</f>
        <v>多田電気ラジオ店</v>
      </c>
      <c r="C4079" s="183">
        <v>2.5</v>
      </c>
      <c r="D4079" s="183">
        <v>2.5</v>
      </c>
      <c r="E4079" s="183">
        <f>_xlfn.XLOOKUP(A4079,[2]Sheet1!$R:$R,[2]Sheet1!$AB:$AB,"",0)</f>
        <v>2.5</v>
      </c>
      <c r="F4079" s="183">
        <f>_xlfn.XLOOKUP($A4079,[3]【2026年03月度_全社】RFM客層一覧表データ!$A:$A,[3]【2026年03月度_全社】RFM客層一覧表データ!C:C,"",0)</f>
        <v>0</v>
      </c>
      <c r="G4079" s="183">
        <f>_xlfn.XLOOKUP($A4079,[3]【2026年03月度_全社】RFM客層一覧表データ!$A:$A,[3]【2026年03月度_全社】RFM客層一覧表データ!D:D,"",0)</f>
        <v>0</v>
      </c>
      <c r="H4079" s="183">
        <f>_xlfn.XLOOKUP($A4079,[3]【2026年03月度_全社】RFM客層一覧表データ!$A:$A,[3]【2026年03月度_全社】RFM客層一覧表データ!E:E,"",0)</f>
        <v>0</v>
      </c>
      <c r="I4079" s="183">
        <f>_xlfn.XLOOKUP($A4079,[3]【2026年03月度_全社】RFM客層一覧表データ!$A:$A,[3]【2026年03月度_全社】RFM客層一覧表データ!F:F,"",0)</f>
        <v>0</v>
      </c>
      <c r="J4079" s="183">
        <v>0</v>
      </c>
      <c r="K4079" s="183">
        <v>0</v>
      </c>
      <c r="L4079" s="183">
        <v>0</v>
      </c>
      <c r="M4079" s="183">
        <v>0</v>
      </c>
      <c r="N4079" s="183">
        <v>11</v>
      </c>
      <c r="O4079" s="183">
        <v>0</v>
      </c>
      <c r="P4079" s="183">
        <v>0</v>
      </c>
      <c r="Q4079" s="183">
        <v>0</v>
      </c>
      <c r="R4079" s="183">
        <v>36</v>
      </c>
      <c r="S4079" s="183">
        <v>0</v>
      </c>
      <c r="T4079" s="183">
        <v>0</v>
      </c>
      <c r="U4079" s="183">
        <v>0</v>
      </c>
      <c r="V4079" s="183">
        <v>56</v>
      </c>
      <c r="W4079" s="183">
        <v>0</v>
      </c>
      <c r="X4079" s="183">
        <v>0</v>
      </c>
      <c r="Y4079" s="183">
        <v>0</v>
      </c>
    </row>
    <row r="4080" spans="1:25" x14ac:dyDescent="0.2">
      <c r="A4080" s="184">
        <v>12802500</v>
      </c>
      <c r="B4080" s="183" t="str">
        <f>[1]店マスタ!B4079</f>
        <v>ツネヨシ電器</v>
      </c>
      <c r="C4080" s="183">
        <v>2</v>
      </c>
      <c r="D4080" s="183">
        <v>1.5</v>
      </c>
      <c r="E4080" s="183">
        <f>_xlfn.XLOOKUP(A4080,[2]Sheet1!$R:$R,[2]Sheet1!$AB:$AB,"",0)</f>
        <v>1.5</v>
      </c>
      <c r="F4080" s="183">
        <f>_xlfn.XLOOKUP($A4080,[3]【2026年03月度_全社】RFM客層一覧表データ!$A:$A,[3]【2026年03月度_全社】RFM客層一覧表データ!C:C,"",0)</f>
        <v>783</v>
      </c>
      <c r="G4080" s="183">
        <f>_xlfn.XLOOKUP($A4080,[3]【2026年03月度_全社】RFM客層一覧表データ!$A:$A,[3]【2026年03月度_全社】RFM客層一覧表データ!D:D,"",0)</f>
        <v>368</v>
      </c>
      <c r="H4080" s="183">
        <f>_xlfn.XLOOKUP($A4080,[3]【2026年03月度_全社】RFM客層一覧表データ!$A:$A,[3]【2026年03月度_全社】RFM客層一覧表データ!E:E,"",0)</f>
        <v>361</v>
      </c>
      <c r="I4080" s="183">
        <f>_xlfn.XLOOKUP($A4080,[3]【2026年03月度_全社】RFM客層一覧表データ!$A:$A,[3]【2026年03月度_全社】RFM客層一覧表データ!F:F,"",0)</f>
        <v>66</v>
      </c>
      <c r="J4080" s="183">
        <v>787</v>
      </c>
      <c r="K4080" s="183">
        <v>344</v>
      </c>
      <c r="L4080" s="183">
        <v>352</v>
      </c>
      <c r="M4080" s="183">
        <v>60</v>
      </c>
      <c r="N4080" s="183">
        <v>803</v>
      </c>
      <c r="O4080" s="183">
        <v>342</v>
      </c>
      <c r="P4080" s="183">
        <v>352</v>
      </c>
      <c r="Q4080" s="183">
        <v>67</v>
      </c>
      <c r="R4080" s="183">
        <v>805</v>
      </c>
      <c r="S4080" s="183">
        <v>342</v>
      </c>
      <c r="T4080" s="183">
        <v>363</v>
      </c>
      <c r="U4080" s="183">
        <v>65</v>
      </c>
      <c r="V4080" s="183">
        <v>789</v>
      </c>
      <c r="W4080" s="183">
        <v>364</v>
      </c>
      <c r="X4080" s="183">
        <v>361</v>
      </c>
      <c r="Y4080" s="183">
        <v>70</v>
      </c>
    </row>
    <row r="4081" spans="1:25" x14ac:dyDescent="0.2">
      <c r="A4081" s="184">
        <v>12802703</v>
      </c>
      <c r="B4081" s="183" t="str">
        <f>[1]店マスタ!B4080</f>
        <v>でんきのウキタ</v>
      </c>
      <c r="C4081" s="183">
        <v>1.5</v>
      </c>
      <c r="D4081" s="183">
        <v>1.5</v>
      </c>
      <c r="E4081" s="183">
        <f>_xlfn.XLOOKUP(A4081,[2]Sheet1!$R:$R,[2]Sheet1!$AB:$AB,"",0)</f>
        <v>1.5</v>
      </c>
      <c r="F4081" s="183">
        <f>_xlfn.XLOOKUP($A4081,[3]【2026年03月度_全社】RFM客層一覧表データ!$A:$A,[3]【2026年03月度_全社】RFM客層一覧表データ!C:C,"",0)</f>
        <v>188</v>
      </c>
      <c r="G4081" s="183">
        <f>_xlfn.XLOOKUP($A4081,[3]【2026年03月度_全社】RFM客層一覧表データ!$A:$A,[3]【2026年03月度_全社】RFM客層一覧表データ!D:D,"",0)</f>
        <v>91</v>
      </c>
      <c r="H4081" s="183">
        <f>_xlfn.XLOOKUP($A4081,[3]【2026年03月度_全社】RFM客層一覧表データ!$A:$A,[3]【2026年03月度_全社】RFM客層一覧表データ!E:E,"",0)</f>
        <v>99</v>
      </c>
      <c r="I4081" s="183">
        <f>_xlfn.XLOOKUP($A4081,[3]【2026年03月度_全社】RFM客層一覧表データ!$A:$A,[3]【2026年03月度_全社】RFM客層一覧表データ!F:F,"",0)</f>
        <v>13</v>
      </c>
      <c r="J4081" s="183">
        <v>210</v>
      </c>
      <c r="K4081" s="183">
        <v>109</v>
      </c>
      <c r="L4081" s="183">
        <v>102</v>
      </c>
      <c r="M4081" s="183">
        <v>28</v>
      </c>
      <c r="N4081" s="183">
        <v>208</v>
      </c>
      <c r="O4081" s="183">
        <v>121</v>
      </c>
      <c r="P4081" s="183">
        <v>109</v>
      </c>
      <c r="Q4081" s="183">
        <v>28</v>
      </c>
      <c r="R4081" s="183">
        <v>191</v>
      </c>
      <c r="S4081" s="183">
        <v>116</v>
      </c>
      <c r="T4081" s="183">
        <v>114</v>
      </c>
      <c r="U4081" s="183">
        <v>24</v>
      </c>
      <c r="V4081" s="183">
        <v>197</v>
      </c>
      <c r="W4081" s="183">
        <v>123</v>
      </c>
      <c r="X4081" s="183">
        <v>121</v>
      </c>
      <c r="Y4081" s="183">
        <v>30</v>
      </c>
    </row>
    <row r="4082" spans="1:25" x14ac:dyDescent="0.2">
      <c r="A4082" s="184">
        <v>12802720</v>
      </c>
      <c r="B4082" s="183" t="str">
        <f>[1]店マスタ!B4081</f>
        <v>ひより電器</v>
      </c>
      <c r="C4082" s="183">
        <v>2.5</v>
      </c>
      <c r="D4082" s="183">
        <v>3</v>
      </c>
      <c r="E4082" s="183">
        <f>_xlfn.XLOOKUP(A4082,[2]Sheet1!$R:$R,[2]Sheet1!$AB:$AB,"",0)</f>
        <v>2</v>
      </c>
      <c r="F4082" s="183">
        <f>_xlfn.XLOOKUP($A4082,[3]【2026年03月度_全社】RFM客層一覧表データ!$A:$A,[3]【2026年03月度_全社】RFM客層一覧表データ!C:C,"",0)</f>
        <v>1174</v>
      </c>
      <c r="G4082" s="183">
        <f>_xlfn.XLOOKUP($A4082,[3]【2026年03月度_全社】RFM客層一覧表データ!$A:$A,[3]【2026年03月度_全社】RFM客層一覧表データ!D:D,"",0)</f>
        <v>489</v>
      </c>
      <c r="H4082" s="183">
        <f>_xlfn.XLOOKUP($A4082,[3]【2026年03月度_全社】RFM客層一覧表データ!$A:$A,[3]【2026年03月度_全社】RFM客層一覧表データ!E:E,"",0)</f>
        <v>367</v>
      </c>
      <c r="I4082" s="183">
        <f>_xlfn.XLOOKUP($A4082,[3]【2026年03月度_全社】RFM客層一覧表データ!$A:$A,[3]【2026年03月度_全社】RFM客層一覧表データ!F:F,"",0)</f>
        <v>111</v>
      </c>
      <c r="J4082" s="183">
        <v>1144</v>
      </c>
      <c r="K4082" s="183">
        <v>504</v>
      </c>
      <c r="L4082" s="183">
        <v>366</v>
      </c>
      <c r="M4082" s="183">
        <v>107</v>
      </c>
      <c r="N4082" s="183">
        <v>1143</v>
      </c>
      <c r="O4082" s="183">
        <v>521</v>
      </c>
      <c r="P4082" s="183">
        <v>362</v>
      </c>
      <c r="Q4082" s="183">
        <v>134</v>
      </c>
      <c r="R4082" s="183">
        <v>1117</v>
      </c>
      <c r="S4082" s="183">
        <v>521</v>
      </c>
      <c r="T4082" s="183">
        <v>357</v>
      </c>
      <c r="U4082" s="183">
        <v>127</v>
      </c>
      <c r="V4082" s="183">
        <v>1060</v>
      </c>
      <c r="W4082" s="183">
        <v>457</v>
      </c>
      <c r="X4082" s="183">
        <v>351</v>
      </c>
      <c r="Y4082" s="183">
        <v>89</v>
      </c>
    </row>
    <row r="4083" spans="1:25" x14ac:dyDescent="0.2">
      <c r="A4083" s="184">
        <v>12803100</v>
      </c>
      <c r="B4083" s="183" t="str">
        <f>[1]店マスタ!B4082</f>
        <v>電気屋ＳＵＮ</v>
      </c>
      <c r="C4083" s="183">
        <v>1.5</v>
      </c>
      <c r="D4083" s="183">
        <v>1.5</v>
      </c>
      <c r="E4083" s="183">
        <f>_xlfn.XLOOKUP(A4083,[2]Sheet1!$R:$R,[2]Sheet1!$AB:$AB,"",0)</f>
        <v>1.5</v>
      </c>
      <c r="F4083" s="183">
        <f>_xlfn.XLOOKUP($A4083,[3]【2026年03月度_全社】RFM客層一覧表データ!$A:$A,[3]【2026年03月度_全社】RFM客層一覧表データ!C:C,"",0)</f>
        <v>732</v>
      </c>
      <c r="G4083" s="183">
        <f>_xlfn.XLOOKUP($A4083,[3]【2026年03月度_全社】RFM客層一覧表データ!$A:$A,[3]【2026年03月度_全社】RFM客層一覧表データ!D:D,"",0)</f>
        <v>308</v>
      </c>
      <c r="H4083" s="183">
        <f>_xlfn.XLOOKUP($A4083,[3]【2026年03月度_全社】RFM客層一覧表データ!$A:$A,[3]【2026年03月度_全社】RFM客層一覧表データ!E:E,"",0)</f>
        <v>88</v>
      </c>
      <c r="I4083" s="183">
        <f>_xlfn.XLOOKUP($A4083,[3]【2026年03月度_全社】RFM客層一覧表データ!$A:$A,[3]【2026年03月度_全社】RFM客層一覧表データ!F:F,"",0)</f>
        <v>124</v>
      </c>
      <c r="J4083" s="183">
        <v>613</v>
      </c>
      <c r="K4083" s="183">
        <v>295</v>
      </c>
      <c r="L4083" s="183">
        <v>73</v>
      </c>
      <c r="M4083" s="183">
        <v>142</v>
      </c>
      <c r="N4083" s="183">
        <v>474</v>
      </c>
      <c r="O4083" s="183">
        <v>292</v>
      </c>
      <c r="P4083" s="183">
        <v>33</v>
      </c>
      <c r="Q4083" s="183">
        <v>165</v>
      </c>
      <c r="R4083" s="183">
        <v>309</v>
      </c>
      <c r="S4083" s="183">
        <v>273</v>
      </c>
      <c r="T4083" s="183">
        <v>17</v>
      </c>
      <c r="U4083" s="183">
        <v>236</v>
      </c>
      <c r="V4083" s="183">
        <v>72</v>
      </c>
      <c r="W4083" s="183">
        <v>72</v>
      </c>
      <c r="X4083" s="183">
        <v>0</v>
      </c>
      <c r="Y4083" s="183">
        <v>71</v>
      </c>
    </row>
    <row r="4084" spans="1:25" x14ac:dyDescent="0.2">
      <c r="A4084" s="184">
        <v>12803671</v>
      </c>
      <c r="B4084" s="183" t="str">
        <f>[1]店マスタ!B4083</f>
        <v>株式会社　長谷川電気商会</v>
      </c>
      <c r="C4084" s="183">
        <v>1.5</v>
      </c>
      <c r="D4084" s="183">
        <v>1.5</v>
      </c>
      <c r="E4084" s="183">
        <f>_xlfn.XLOOKUP(A4084,[2]Sheet1!$R:$R,[2]Sheet1!$AB:$AB,"",0)</f>
        <v>1.5</v>
      </c>
      <c r="F4084" s="183" t="str">
        <f>_xlfn.XLOOKUP($A4084,[3]【2026年03月度_全社】RFM客層一覧表データ!$A:$A,[3]【2026年03月度_全社】RFM客層一覧表データ!C:C,"",0)</f>
        <v/>
      </c>
      <c r="G4084" s="183" t="str">
        <f>_xlfn.XLOOKUP($A4084,[3]【2026年03月度_全社】RFM客層一覧表データ!$A:$A,[3]【2026年03月度_全社】RFM客層一覧表データ!D:D,"",0)</f>
        <v/>
      </c>
      <c r="H4084" s="183" t="str">
        <f>_xlfn.XLOOKUP($A4084,[3]【2026年03月度_全社】RFM客層一覧表データ!$A:$A,[3]【2026年03月度_全社】RFM客層一覧表データ!E:E,"",0)</f>
        <v/>
      </c>
      <c r="I4084" s="183" t="str">
        <f>_xlfn.XLOOKUP($A4084,[3]【2026年03月度_全社】RFM客層一覧表データ!$A:$A,[3]【2026年03月度_全社】RFM客層一覧表データ!F:F,"",0)</f>
        <v/>
      </c>
      <c r="J4084" s="183">
        <v>0</v>
      </c>
      <c r="K4084" s="183">
        <v>0</v>
      </c>
      <c r="L4084" s="183">
        <v>0</v>
      </c>
      <c r="M4084" s="183">
        <v>0</v>
      </c>
      <c r="N4084" s="183">
        <v>0</v>
      </c>
      <c r="O4084" s="183">
        <v>0</v>
      </c>
      <c r="P4084" s="183">
        <v>0</v>
      </c>
      <c r="Q4084" s="183">
        <v>0</v>
      </c>
      <c r="R4084" s="183">
        <v>0</v>
      </c>
      <c r="S4084" s="183">
        <v>0</v>
      </c>
      <c r="T4084" s="183">
        <v>0</v>
      </c>
      <c r="U4084" s="183">
        <v>0</v>
      </c>
      <c r="V4084" s="183">
        <v>0</v>
      </c>
      <c r="W4084" s="183">
        <v>0</v>
      </c>
      <c r="X4084" s="183">
        <v>0</v>
      </c>
      <c r="Y4084" s="183">
        <v>0</v>
      </c>
    </row>
    <row r="4085" spans="1:25" x14ac:dyDescent="0.2">
      <c r="A4085" s="184">
        <v>12803910</v>
      </c>
      <c r="B4085" s="183" t="str">
        <f>[1]店マスタ!B4084</f>
        <v>ＭＳ倶楽部ヤマネ</v>
      </c>
      <c r="C4085" s="183">
        <v>2</v>
      </c>
      <c r="D4085" s="183">
        <v>2</v>
      </c>
      <c r="E4085" s="183" t="str">
        <f>_xlfn.XLOOKUP(A4085,[2]Sheet1!$R:$R,[2]Sheet1!$AB:$AB,"",0)</f>
        <v/>
      </c>
      <c r="F4085" s="183">
        <f>_xlfn.XLOOKUP($A4085,[3]【2026年03月度_全社】RFM客層一覧表データ!$A:$A,[3]【2026年03月度_全社】RFM客層一覧表データ!C:C,"",0)</f>
        <v>280</v>
      </c>
      <c r="G4085" s="183">
        <f>_xlfn.XLOOKUP($A4085,[3]【2026年03月度_全社】RFM客層一覧表データ!$A:$A,[3]【2026年03月度_全社】RFM客層一覧表データ!D:D,"",0)</f>
        <v>120</v>
      </c>
      <c r="H4085" s="183">
        <f>_xlfn.XLOOKUP($A4085,[3]【2026年03月度_全社】RFM客層一覧表データ!$A:$A,[3]【2026年03月度_全社】RFM客層一覧表データ!E:E,"",0)</f>
        <v>155</v>
      </c>
      <c r="I4085" s="183">
        <f>_xlfn.XLOOKUP($A4085,[3]【2026年03月度_全社】RFM客層一覧表データ!$A:$A,[3]【2026年03月度_全社】RFM客層一覧表データ!F:F,"",0)</f>
        <v>19</v>
      </c>
      <c r="J4085" s="183">
        <v>305</v>
      </c>
      <c r="K4085" s="183">
        <v>126</v>
      </c>
      <c r="L4085" s="183">
        <v>170</v>
      </c>
      <c r="M4085" s="183">
        <v>16</v>
      </c>
      <c r="N4085" s="183">
        <v>325</v>
      </c>
      <c r="O4085" s="183">
        <v>118</v>
      </c>
      <c r="P4085" s="183">
        <v>185</v>
      </c>
      <c r="Q4085" s="183">
        <v>13</v>
      </c>
      <c r="R4085" s="183">
        <v>380</v>
      </c>
      <c r="S4085" s="183">
        <v>125</v>
      </c>
      <c r="T4085" s="183">
        <v>206</v>
      </c>
      <c r="U4085" s="183">
        <v>10</v>
      </c>
      <c r="V4085" s="183">
        <v>412</v>
      </c>
      <c r="W4085" s="183">
        <v>140</v>
      </c>
      <c r="X4085" s="183">
        <v>225</v>
      </c>
      <c r="Y4085" s="183">
        <v>14</v>
      </c>
    </row>
    <row r="4086" spans="1:25" x14ac:dyDescent="0.2">
      <c r="A4086" s="184">
        <v>12803990</v>
      </c>
      <c r="B4086" s="183" t="str">
        <f>[1]店マスタ!B4085</f>
        <v>スヤマ電化センター</v>
      </c>
      <c r="C4086" s="183">
        <v>1.5</v>
      </c>
      <c r="D4086" s="183">
        <v>1.5</v>
      </c>
      <c r="E4086" s="183">
        <f>_xlfn.XLOOKUP(A4086,[2]Sheet1!$R:$R,[2]Sheet1!$AB:$AB,"",0)</f>
        <v>1.5</v>
      </c>
      <c r="F4086" s="183" t="str">
        <f>_xlfn.XLOOKUP($A4086,[3]【2026年03月度_全社】RFM客層一覧表データ!$A:$A,[3]【2026年03月度_全社】RFM客層一覧表データ!C:C,"",0)</f>
        <v/>
      </c>
      <c r="G4086" s="183" t="str">
        <f>_xlfn.XLOOKUP($A4086,[3]【2026年03月度_全社】RFM客層一覧表データ!$A:$A,[3]【2026年03月度_全社】RFM客層一覧表データ!D:D,"",0)</f>
        <v/>
      </c>
      <c r="H4086" s="183" t="str">
        <f>_xlfn.XLOOKUP($A4086,[3]【2026年03月度_全社】RFM客層一覧表データ!$A:$A,[3]【2026年03月度_全社】RFM客層一覧表データ!E:E,"",0)</f>
        <v/>
      </c>
      <c r="I4086" s="183" t="str">
        <f>_xlfn.XLOOKUP($A4086,[3]【2026年03月度_全社】RFM客層一覧表データ!$A:$A,[3]【2026年03月度_全社】RFM客層一覧表データ!F:F,"",0)</f>
        <v/>
      </c>
      <c r="J4086" s="183">
        <v>0</v>
      </c>
      <c r="K4086" s="183">
        <v>0</v>
      </c>
      <c r="L4086" s="183">
        <v>0</v>
      </c>
      <c r="M4086" s="183">
        <v>0</v>
      </c>
      <c r="N4086" s="183">
        <v>0</v>
      </c>
      <c r="O4086" s="183">
        <v>0</v>
      </c>
      <c r="P4086" s="183">
        <v>0</v>
      </c>
      <c r="Q4086" s="183">
        <v>0</v>
      </c>
      <c r="R4086" s="183">
        <v>0</v>
      </c>
      <c r="S4086" s="183">
        <v>0</v>
      </c>
      <c r="T4086" s="183">
        <v>0</v>
      </c>
      <c r="U4086" s="183">
        <v>0</v>
      </c>
      <c r="V4086" s="183">
        <v>0</v>
      </c>
      <c r="W4086" s="183">
        <v>0</v>
      </c>
      <c r="X4086" s="183">
        <v>0</v>
      </c>
      <c r="Y4086" s="183">
        <v>0</v>
      </c>
    </row>
    <row r="4087" spans="1:25" x14ac:dyDescent="0.2">
      <c r="A4087" s="184">
        <v>12804290</v>
      </c>
      <c r="B4087" s="183" t="str">
        <f>[1]店マスタ!B4086</f>
        <v>有限会社　三宮電器</v>
      </c>
      <c r="C4087" s="183">
        <v>8.5</v>
      </c>
      <c r="D4087" s="183">
        <v>6.5</v>
      </c>
      <c r="E4087" s="183">
        <f>_xlfn.XLOOKUP(A4087,[2]Sheet1!$R:$R,[2]Sheet1!$AB:$AB,"",0)</f>
        <v>7</v>
      </c>
      <c r="F4087" s="183">
        <f>_xlfn.XLOOKUP($A4087,[3]【2026年03月度_全社】RFM客層一覧表データ!$A:$A,[3]【2026年03月度_全社】RFM客層一覧表データ!C:C,"",0)</f>
        <v>1404</v>
      </c>
      <c r="G4087" s="183">
        <f>_xlfn.XLOOKUP($A4087,[3]【2026年03月度_全社】RFM客層一覧表データ!$A:$A,[3]【2026年03月度_全社】RFM客層一覧表データ!D:D,"",0)</f>
        <v>559</v>
      </c>
      <c r="H4087" s="183">
        <f>_xlfn.XLOOKUP($A4087,[3]【2026年03月度_全社】RFM客層一覧表データ!$A:$A,[3]【2026年03月度_全社】RFM客層一覧表データ!E:E,"",0)</f>
        <v>504</v>
      </c>
      <c r="I4087" s="183">
        <f>_xlfn.XLOOKUP($A4087,[3]【2026年03月度_全社】RFM客層一覧表データ!$A:$A,[3]【2026年03月度_全社】RFM客層一覧表データ!F:F,"",0)</f>
        <v>121</v>
      </c>
      <c r="J4087" s="183">
        <v>1465</v>
      </c>
      <c r="K4087" s="183">
        <v>600</v>
      </c>
      <c r="L4087" s="183">
        <v>461</v>
      </c>
      <c r="M4087" s="183">
        <v>171</v>
      </c>
      <c r="N4087" s="183">
        <v>1376</v>
      </c>
      <c r="O4087" s="183">
        <v>574</v>
      </c>
      <c r="P4087" s="183">
        <v>428</v>
      </c>
      <c r="Q4087" s="183">
        <v>159</v>
      </c>
      <c r="R4087" s="183">
        <v>1339</v>
      </c>
      <c r="S4087" s="183">
        <v>574</v>
      </c>
      <c r="T4087" s="183">
        <v>346</v>
      </c>
      <c r="U4087" s="183">
        <v>206</v>
      </c>
      <c r="V4087" s="183">
        <v>1246</v>
      </c>
      <c r="W4087" s="183">
        <v>580</v>
      </c>
      <c r="X4087" s="183">
        <v>252</v>
      </c>
      <c r="Y4087" s="183">
        <v>256</v>
      </c>
    </row>
    <row r="4088" spans="1:25" x14ac:dyDescent="0.2">
      <c r="A4088" s="184">
        <v>12804300</v>
      </c>
      <c r="B4088" s="183" t="str">
        <f>[1]店マスタ!B4087</f>
        <v>シンコー電気</v>
      </c>
      <c r="C4088" s="183">
        <v>3</v>
      </c>
      <c r="D4088" s="183">
        <v>1.5</v>
      </c>
      <c r="E4088" s="183">
        <f>_xlfn.XLOOKUP(A4088,[2]Sheet1!$R:$R,[2]Sheet1!$AB:$AB,"",0)</f>
        <v>1.5</v>
      </c>
      <c r="F4088" s="183">
        <f>_xlfn.XLOOKUP($A4088,[3]【2026年03月度_全社】RFM客層一覧表データ!$A:$A,[3]【2026年03月度_全社】RFM客層一覧表データ!C:C,"",0)</f>
        <v>728</v>
      </c>
      <c r="G4088" s="183">
        <f>_xlfn.XLOOKUP($A4088,[3]【2026年03月度_全社】RFM客層一覧表データ!$A:$A,[3]【2026年03月度_全社】RFM客層一覧表データ!D:D,"",0)</f>
        <v>317</v>
      </c>
      <c r="H4088" s="183">
        <f>_xlfn.XLOOKUP($A4088,[3]【2026年03月度_全社】RFM客層一覧表データ!$A:$A,[3]【2026年03月度_全社】RFM客層一覧表データ!E:E,"",0)</f>
        <v>335</v>
      </c>
      <c r="I4088" s="183">
        <f>_xlfn.XLOOKUP($A4088,[3]【2026年03月度_全社】RFM客層一覧表データ!$A:$A,[3]【2026年03月度_全社】RFM客層一覧表データ!F:F,"",0)</f>
        <v>49</v>
      </c>
      <c r="J4088" s="183">
        <v>743</v>
      </c>
      <c r="K4088" s="183">
        <v>333</v>
      </c>
      <c r="L4088" s="183">
        <v>344</v>
      </c>
      <c r="M4088" s="183">
        <v>49</v>
      </c>
      <c r="N4088" s="183">
        <v>738</v>
      </c>
      <c r="O4088" s="183">
        <v>349</v>
      </c>
      <c r="P4088" s="183">
        <v>355</v>
      </c>
      <c r="Q4088" s="183">
        <v>58</v>
      </c>
      <c r="R4088" s="183">
        <v>756</v>
      </c>
      <c r="S4088" s="183">
        <v>396</v>
      </c>
      <c r="T4088" s="183">
        <v>363</v>
      </c>
      <c r="U4088" s="183">
        <v>76</v>
      </c>
      <c r="V4088" s="183">
        <v>723</v>
      </c>
      <c r="W4088" s="183">
        <v>384</v>
      </c>
      <c r="X4088" s="183">
        <v>375</v>
      </c>
      <c r="Y4088" s="183">
        <v>55</v>
      </c>
    </row>
    <row r="4089" spans="1:25" x14ac:dyDescent="0.2">
      <c r="A4089" s="184">
        <v>12804302</v>
      </c>
      <c r="B4089" s="183" t="str">
        <f>[1]店マスタ!B4088</f>
        <v>有限会社　シンコー電気　垂水店</v>
      </c>
      <c r="C4089" s="183">
        <v>1.5</v>
      </c>
      <c r="D4089" s="183">
        <v>1.5</v>
      </c>
      <c r="E4089" s="183" t="str">
        <f>_xlfn.XLOOKUP(A4089,[2]Sheet1!$R:$R,[2]Sheet1!$AB:$AB,"",0)</f>
        <v/>
      </c>
      <c r="F4089" s="183" t="str">
        <f>_xlfn.XLOOKUP($A4089,[3]【2026年03月度_全社】RFM客層一覧表データ!$A:$A,[3]【2026年03月度_全社】RFM客層一覧表データ!C:C,"",0)</f>
        <v/>
      </c>
      <c r="G4089" s="183" t="str">
        <f>_xlfn.XLOOKUP($A4089,[3]【2026年03月度_全社】RFM客層一覧表データ!$A:$A,[3]【2026年03月度_全社】RFM客層一覧表データ!D:D,"",0)</f>
        <v/>
      </c>
      <c r="H4089" s="183" t="str">
        <f>_xlfn.XLOOKUP($A4089,[3]【2026年03月度_全社】RFM客層一覧表データ!$A:$A,[3]【2026年03月度_全社】RFM客層一覧表データ!E:E,"",0)</f>
        <v/>
      </c>
      <c r="I4089" s="183" t="str">
        <f>_xlfn.XLOOKUP($A4089,[3]【2026年03月度_全社】RFM客層一覧表データ!$A:$A,[3]【2026年03月度_全社】RFM客層一覧表データ!F:F,"",0)</f>
        <v/>
      </c>
      <c r="J4089" s="183">
        <v>0</v>
      </c>
      <c r="K4089" s="183">
        <v>0</v>
      </c>
      <c r="L4089" s="183">
        <v>0</v>
      </c>
      <c r="M4089" s="183">
        <v>0</v>
      </c>
      <c r="N4089" s="183">
        <v>0</v>
      </c>
      <c r="O4089" s="183">
        <v>0</v>
      </c>
      <c r="P4089" s="183">
        <v>0</v>
      </c>
      <c r="Q4089" s="183">
        <v>0</v>
      </c>
      <c r="R4089" s="183">
        <v>0</v>
      </c>
      <c r="S4089" s="183">
        <v>0</v>
      </c>
      <c r="T4089" s="183">
        <v>0</v>
      </c>
      <c r="U4089" s="183">
        <v>0</v>
      </c>
      <c r="V4089" s="183">
        <v>0</v>
      </c>
      <c r="W4089" s="183">
        <v>0</v>
      </c>
      <c r="X4089" s="183">
        <v>0</v>
      </c>
      <c r="Y4089" s="183">
        <v>0</v>
      </c>
    </row>
    <row r="4090" spans="1:25" x14ac:dyDescent="0.2">
      <c r="A4090" s="184">
        <v>12804306</v>
      </c>
      <c r="B4090" s="183" t="str">
        <f>[1]店マスタ!B4089</f>
        <v>シンコーデンキ</v>
      </c>
      <c r="C4090" s="183">
        <v>0</v>
      </c>
      <c r="D4090" s="183">
        <v>1.5</v>
      </c>
      <c r="E4090" s="183">
        <f>_xlfn.XLOOKUP(A4090,[2]Sheet1!$R:$R,[2]Sheet1!$AB:$AB,"",0)</f>
        <v>2</v>
      </c>
      <c r="F4090" s="183">
        <f>_xlfn.XLOOKUP($A4090,[3]【2026年03月度_全社】RFM客層一覧表データ!$A:$A,[3]【2026年03月度_全社】RFM客層一覧表データ!C:C,"",0)</f>
        <v>24</v>
      </c>
      <c r="G4090" s="183">
        <f>_xlfn.XLOOKUP($A4090,[3]【2026年03月度_全社】RFM客層一覧表データ!$A:$A,[3]【2026年03月度_全社】RFM客層一覧表データ!D:D,"",0)</f>
        <v>13</v>
      </c>
      <c r="H4090" s="183">
        <f>_xlfn.XLOOKUP($A4090,[3]【2026年03月度_全社】RFM客層一覧表データ!$A:$A,[3]【2026年03月度_全社】RFM客層一覧表データ!E:E,"",0)</f>
        <v>15</v>
      </c>
      <c r="I4090" s="183">
        <f>_xlfn.XLOOKUP($A4090,[3]【2026年03月度_全社】RFM客層一覧表データ!$A:$A,[3]【2026年03月度_全社】RFM客層一覧表データ!F:F,"",0)</f>
        <v>3</v>
      </c>
      <c r="J4090" s="183">
        <v>21</v>
      </c>
      <c r="K4090" s="183">
        <v>14</v>
      </c>
      <c r="L4090" s="183">
        <v>14</v>
      </c>
      <c r="M4090" s="183">
        <v>5</v>
      </c>
      <c r="N4090" s="183">
        <v>20</v>
      </c>
      <c r="O4090" s="183">
        <v>16</v>
      </c>
      <c r="P4090" s="183">
        <v>11</v>
      </c>
      <c r="Q4090" s="183">
        <v>12</v>
      </c>
      <c r="R4090" s="183">
        <v>0</v>
      </c>
      <c r="S4090" s="183">
        <v>0</v>
      </c>
      <c r="T4090" s="183">
        <v>0</v>
      </c>
      <c r="U4090" s="183">
        <v>0</v>
      </c>
      <c r="V4090" s="183">
        <v>0</v>
      </c>
      <c r="W4090" s="183">
        <v>0</v>
      </c>
      <c r="X4090" s="183">
        <v>0</v>
      </c>
      <c r="Y4090" s="183">
        <v>0</v>
      </c>
    </row>
    <row r="4091" spans="1:25" x14ac:dyDescent="0.2">
      <c r="A4091" s="184">
        <v>12806070</v>
      </c>
      <c r="B4091" s="183" t="str">
        <f>[1]店マスタ!B4090</f>
        <v>有限会社　キタデンキ</v>
      </c>
      <c r="C4091" s="183">
        <v>1.5</v>
      </c>
      <c r="D4091" s="183">
        <v>1.5</v>
      </c>
      <c r="E4091" s="183">
        <f>_xlfn.XLOOKUP(A4091,[2]Sheet1!$R:$R,[2]Sheet1!$AB:$AB,"",0)</f>
        <v>1.5</v>
      </c>
      <c r="F4091" s="183" t="str">
        <f>_xlfn.XLOOKUP($A4091,[3]【2026年03月度_全社】RFM客層一覧表データ!$A:$A,[3]【2026年03月度_全社】RFM客層一覧表データ!C:C,"",0)</f>
        <v/>
      </c>
      <c r="G4091" s="183" t="str">
        <f>_xlfn.XLOOKUP($A4091,[3]【2026年03月度_全社】RFM客層一覧表データ!$A:$A,[3]【2026年03月度_全社】RFM客層一覧表データ!D:D,"",0)</f>
        <v/>
      </c>
      <c r="H4091" s="183" t="str">
        <f>_xlfn.XLOOKUP($A4091,[3]【2026年03月度_全社】RFM客層一覧表データ!$A:$A,[3]【2026年03月度_全社】RFM客層一覧表データ!E:E,"",0)</f>
        <v/>
      </c>
      <c r="I4091" s="183" t="str">
        <f>_xlfn.XLOOKUP($A4091,[3]【2026年03月度_全社】RFM客層一覧表データ!$A:$A,[3]【2026年03月度_全社】RFM客層一覧表データ!F:F,"",0)</f>
        <v/>
      </c>
      <c r="J4091" s="183">
        <v>0</v>
      </c>
      <c r="K4091" s="183">
        <v>0</v>
      </c>
      <c r="L4091" s="183">
        <v>0</v>
      </c>
      <c r="M4091" s="183">
        <v>0</v>
      </c>
      <c r="N4091" s="183">
        <v>0</v>
      </c>
      <c r="O4091" s="183">
        <v>0</v>
      </c>
      <c r="P4091" s="183">
        <v>0</v>
      </c>
      <c r="Q4091" s="183">
        <v>0</v>
      </c>
      <c r="R4091" s="183">
        <v>0</v>
      </c>
      <c r="S4091" s="183">
        <v>0</v>
      </c>
      <c r="T4091" s="183">
        <v>0</v>
      </c>
      <c r="U4091" s="183">
        <v>0</v>
      </c>
      <c r="V4091" s="183">
        <v>0</v>
      </c>
      <c r="W4091" s="183">
        <v>0</v>
      </c>
      <c r="X4091" s="183">
        <v>0</v>
      </c>
      <c r="Y4091" s="183">
        <v>0</v>
      </c>
    </row>
    <row r="4092" spans="1:25" x14ac:dyDescent="0.2">
      <c r="A4092" s="184">
        <v>12806140</v>
      </c>
      <c r="B4092" s="183" t="str">
        <f>[1]店マスタ!B4091</f>
        <v>ＭＳ倶楽部シバ</v>
      </c>
      <c r="C4092" s="183">
        <v>2</v>
      </c>
      <c r="D4092" s="183">
        <v>2</v>
      </c>
      <c r="E4092" s="183">
        <f>_xlfn.XLOOKUP(A4092,[2]Sheet1!$R:$R,[2]Sheet1!$AB:$AB,"",0)</f>
        <v>2</v>
      </c>
      <c r="F4092" s="183">
        <f>_xlfn.XLOOKUP($A4092,[3]【2026年03月度_全社】RFM客層一覧表データ!$A:$A,[3]【2026年03月度_全社】RFM客層一覧表データ!C:C,"",0)</f>
        <v>512</v>
      </c>
      <c r="G4092" s="183">
        <f>_xlfn.XLOOKUP($A4092,[3]【2026年03月度_全社】RFM客層一覧表データ!$A:$A,[3]【2026年03月度_全社】RFM客層一覧表データ!D:D,"",0)</f>
        <v>195</v>
      </c>
      <c r="H4092" s="183">
        <f>_xlfn.XLOOKUP($A4092,[3]【2026年03月度_全社】RFM客層一覧表データ!$A:$A,[3]【2026年03月度_全社】RFM客層一覧表データ!E:E,"",0)</f>
        <v>162</v>
      </c>
      <c r="I4092" s="183">
        <f>_xlfn.XLOOKUP($A4092,[3]【2026年03月度_全社】RFM客層一覧表データ!$A:$A,[3]【2026年03月度_全社】RFM客層一覧表データ!F:F,"",0)</f>
        <v>57</v>
      </c>
      <c r="J4092" s="183">
        <v>508</v>
      </c>
      <c r="K4092" s="183">
        <v>189</v>
      </c>
      <c r="L4092" s="183">
        <v>172</v>
      </c>
      <c r="M4092" s="183">
        <v>44</v>
      </c>
      <c r="N4092" s="183">
        <v>501</v>
      </c>
      <c r="O4092" s="183">
        <v>195</v>
      </c>
      <c r="P4092" s="183">
        <v>180</v>
      </c>
      <c r="Q4092" s="183">
        <v>37</v>
      </c>
      <c r="R4092" s="183">
        <v>514</v>
      </c>
      <c r="S4092" s="183">
        <v>207</v>
      </c>
      <c r="T4092" s="183">
        <v>182</v>
      </c>
      <c r="U4092" s="183">
        <v>43</v>
      </c>
      <c r="V4092" s="183">
        <v>531</v>
      </c>
      <c r="W4092" s="183">
        <v>205</v>
      </c>
      <c r="X4092" s="183">
        <v>180</v>
      </c>
      <c r="Y4092" s="183">
        <v>43</v>
      </c>
    </row>
    <row r="4093" spans="1:25" x14ac:dyDescent="0.2">
      <c r="A4093" s="184">
        <v>12806300</v>
      </c>
      <c r="B4093" s="183" t="str">
        <f>[1]店マスタ!B4092</f>
        <v>日本電子株式会社</v>
      </c>
      <c r="C4093" s="183">
        <v>3.5</v>
      </c>
      <c r="D4093" s="183">
        <v>3.5</v>
      </c>
      <c r="E4093" s="183">
        <f>_xlfn.XLOOKUP(A4093,[2]Sheet1!$R:$R,[2]Sheet1!$AB:$AB,"",0)</f>
        <v>4</v>
      </c>
      <c r="F4093" s="183" t="str">
        <f>_xlfn.XLOOKUP($A4093,[3]【2026年03月度_全社】RFM客層一覧表データ!$A:$A,[3]【2026年03月度_全社】RFM客層一覧表データ!C:C,"",0)</f>
        <v/>
      </c>
      <c r="G4093" s="183" t="str">
        <f>_xlfn.XLOOKUP($A4093,[3]【2026年03月度_全社】RFM客層一覧表データ!$A:$A,[3]【2026年03月度_全社】RFM客層一覧表データ!D:D,"",0)</f>
        <v/>
      </c>
      <c r="H4093" s="183" t="str">
        <f>_xlfn.XLOOKUP($A4093,[3]【2026年03月度_全社】RFM客層一覧表データ!$A:$A,[3]【2026年03月度_全社】RFM客層一覧表データ!E:E,"",0)</f>
        <v/>
      </c>
      <c r="I4093" s="183" t="str">
        <f>_xlfn.XLOOKUP($A4093,[3]【2026年03月度_全社】RFM客層一覧表データ!$A:$A,[3]【2026年03月度_全社】RFM客層一覧表データ!F:F,"",0)</f>
        <v/>
      </c>
      <c r="J4093" s="183">
        <v>0</v>
      </c>
      <c r="K4093" s="183">
        <v>0</v>
      </c>
      <c r="L4093" s="183">
        <v>0</v>
      </c>
      <c r="M4093" s="183">
        <v>0</v>
      </c>
      <c r="N4093" s="183">
        <v>0</v>
      </c>
      <c r="O4093" s="183">
        <v>0</v>
      </c>
      <c r="P4093" s="183">
        <v>0</v>
      </c>
      <c r="Q4093" s="183">
        <v>0</v>
      </c>
      <c r="R4093" s="183">
        <v>0</v>
      </c>
      <c r="S4093" s="183">
        <v>0</v>
      </c>
      <c r="T4093" s="183">
        <v>0</v>
      </c>
      <c r="U4093" s="183">
        <v>0</v>
      </c>
      <c r="V4093" s="183">
        <v>0</v>
      </c>
      <c r="W4093" s="183">
        <v>0</v>
      </c>
      <c r="X4093" s="183">
        <v>0</v>
      </c>
      <c r="Y4093" s="183">
        <v>0</v>
      </c>
    </row>
    <row r="4094" spans="1:25" x14ac:dyDescent="0.2">
      <c r="A4094" s="184">
        <v>12806301</v>
      </c>
      <c r="B4094" s="183" t="str">
        <f>[1]店マスタ!B4093</f>
        <v>日本電子　西鈴店</v>
      </c>
      <c r="C4094" s="183">
        <v>2</v>
      </c>
      <c r="D4094" s="183">
        <v>0.5</v>
      </c>
      <c r="E4094" s="183">
        <f>_xlfn.XLOOKUP(A4094,[2]Sheet1!$R:$R,[2]Sheet1!$AB:$AB,"",0)</f>
        <v>0.5</v>
      </c>
      <c r="F4094" s="183" t="str">
        <f>_xlfn.XLOOKUP($A4094,[3]【2026年03月度_全社】RFM客層一覧表データ!$A:$A,[3]【2026年03月度_全社】RFM客層一覧表データ!C:C,"",0)</f>
        <v/>
      </c>
      <c r="G4094" s="183" t="str">
        <f>_xlfn.XLOOKUP($A4094,[3]【2026年03月度_全社】RFM客層一覧表データ!$A:$A,[3]【2026年03月度_全社】RFM客層一覧表データ!D:D,"",0)</f>
        <v/>
      </c>
      <c r="H4094" s="183" t="str">
        <f>_xlfn.XLOOKUP($A4094,[3]【2026年03月度_全社】RFM客層一覧表データ!$A:$A,[3]【2026年03月度_全社】RFM客層一覧表データ!E:E,"",0)</f>
        <v/>
      </c>
      <c r="I4094" s="183" t="str">
        <f>_xlfn.XLOOKUP($A4094,[3]【2026年03月度_全社】RFM客層一覧表データ!$A:$A,[3]【2026年03月度_全社】RFM客層一覧表データ!F:F,"",0)</f>
        <v/>
      </c>
      <c r="J4094" s="183">
        <v>0</v>
      </c>
      <c r="K4094" s="183">
        <v>0</v>
      </c>
      <c r="L4094" s="183">
        <v>0</v>
      </c>
      <c r="M4094" s="183">
        <v>0</v>
      </c>
      <c r="N4094" s="183">
        <v>0</v>
      </c>
      <c r="O4094" s="183">
        <v>0</v>
      </c>
      <c r="P4094" s="183">
        <v>0</v>
      </c>
      <c r="Q4094" s="183">
        <v>0</v>
      </c>
      <c r="R4094" s="183">
        <v>0</v>
      </c>
      <c r="S4094" s="183">
        <v>0</v>
      </c>
      <c r="T4094" s="183">
        <v>0</v>
      </c>
      <c r="U4094" s="183">
        <v>0</v>
      </c>
      <c r="V4094" s="183">
        <v>0</v>
      </c>
      <c r="W4094" s="183">
        <v>0</v>
      </c>
      <c r="X4094" s="183">
        <v>0</v>
      </c>
      <c r="Y4094" s="183">
        <v>0</v>
      </c>
    </row>
    <row r="4095" spans="1:25" x14ac:dyDescent="0.2">
      <c r="A4095" s="184">
        <v>12806440</v>
      </c>
      <c r="B4095" s="183" t="str">
        <f>[1]店マスタ!B4094</f>
        <v>有限会社　マルオカ電器</v>
      </c>
      <c r="C4095" s="183">
        <v>3</v>
      </c>
      <c r="D4095" s="183">
        <v>2.5</v>
      </c>
      <c r="E4095" s="183">
        <f>_xlfn.XLOOKUP(A4095,[2]Sheet1!$R:$R,[2]Sheet1!$AB:$AB,"",0)</f>
        <v>3</v>
      </c>
      <c r="F4095" s="183">
        <f>_xlfn.XLOOKUP($A4095,[3]【2026年03月度_全社】RFM客層一覧表データ!$A:$A,[3]【2026年03月度_全社】RFM客層一覧表データ!C:C,"",0)</f>
        <v>296</v>
      </c>
      <c r="G4095" s="183">
        <f>_xlfn.XLOOKUP($A4095,[3]【2026年03月度_全社】RFM客層一覧表データ!$A:$A,[3]【2026年03月度_全社】RFM客層一覧表データ!D:D,"",0)</f>
        <v>95</v>
      </c>
      <c r="H4095" s="183">
        <f>_xlfn.XLOOKUP($A4095,[3]【2026年03月度_全社】RFM客層一覧表データ!$A:$A,[3]【2026年03月度_全社】RFM客層一覧表データ!E:E,"",0)</f>
        <v>108</v>
      </c>
      <c r="I4095" s="183">
        <f>_xlfn.XLOOKUP($A4095,[3]【2026年03月度_全社】RFM客層一覧表データ!$A:$A,[3]【2026年03月度_全社】RFM客層一覧表データ!F:F,"",0)</f>
        <v>25</v>
      </c>
      <c r="J4095" s="183">
        <v>312</v>
      </c>
      <c r="K4095" s="183">
        <v>87</v>
      </c>
      <c r="L4095" s="183">
        <v>119</v>
      </c>
      <c r="M4095" s="183">
        <v>27</v>
      </c>
      <c r="N4095" s="183">
        <v>332</v>
      </c>
      <c r="O4095" s="183">
        <v>95</v>
      </c>
      <c r="P4095" s="183">
        <v>135</v>
      </c>
      <c r="Q4095" s="183">
        <v>19</v>
      </c>
      <c r="R4095" s="183">
        <v>370</v>
      </c>
      <c r="S4095" s="183">
        <v>85</v>
      </c>
      <c r="T4095" s="183">
        <v>142</v>
      </c>
      <c r="U4095" s="183">
        <v>22</v>
      </c>
      <c r="V4095" s="183">
        <v>404</v>
      </c>
      <c r="W4095" s="183">
        <v>112</v>
      </c>
      <c r="X4095" s="183">
        <v>155</v>
      </c>
      <c r="Y4095" s="183">
        <v>26</v>
      </c>
    </row>
    <row r="4096" spans="1:25" x14ac:dyDescent="0.2">
      <c r="A4096" s="184">
        <v>12806451</v>
      </c>
      <c r="B4096" s="183" t="str">
        <f>[1]店マスタ!B4095</f>
        <v>丸山電工株式会社　有野店</v>
      </c>
      <c r="C4096" s="183">
        <v>3.5</v>
      </c>
      <c r="D4096" s="183">
        <v>3</v>
      </c>
      <c r="E4096" s="183">
        <f>_xlfn.XLOOKUP(A4096,[2]Sheet1!$R:$R,[2]Sheet1!$AB:$AB,"",0)</f>
        <v>3</v>
      </c>
      <c r="F4096" s="183">
        <f>_xlfn.XLOOKUP($A4096,[3]【2026年03月度_全社】RFM客層一覧表データ!$A:$A,[3]【2026年03月度_全社】RFM客層一覧表データ!C:C,"",0)</f>
        <v>1058</v>
      </c>
      <c r="G4096" s="183">
        <f>_xlfn.XLOOKUP($A4096,[3]【2026年03月度_全社】RFM客層一覧表データ!$A:$A,[3]【2026年03月度_全社】RFM客層一覧表データ!D:D,"",0)</f>
        <v>379</v>
      </c>
      <c r="H4096" s="183">
        <f>_xlfn.XLOOKUP($A4096,[3]【2026年03月度_全社】RFM客層一覧表データ!$A:$A,[3]【2026年03月度_全社】RFM客層一覧表データ!E:E,"",0)</f>
        <v>428</v>
      </c>
      <c r="I4096" s="183">
        <f>_xlfn.XLOOKUP($A4096,[3]【2026年03月度_全社】RFM客層一覧表データ!$A:$A,[3]【2026年03月度_全社】RFM客層一覧表データ!F:F,"",0)</f>
        <v>81</v>
      </c>
      <c r="J4096" s="183">
        <v>1083</v>
      </c>
      <c r="K4096" s="183">
        <v>394</v>
      </c>
      <c r="L4096" s="183">
        <v>449</v>
      </c>
      <c r="M4096" s="183">
        <v>77</v>
      </c>
      <c r="N4096" s="183">
        <v>1120</v>
      </c>
      <c r="O4096" s="183">
        <v>478</v>
      </c>
      <c r="P4096" s="183">
        <v>471</v>
      </c>
      <c r="Q4096" s="183">
        <v>106</v>
      </c>
      <c r="R4096" s="183">
        <v>1002</v>
      </c>
      <c r="S4096" s="183">
        <v>361</v>
      </c>
      <c r="T4096" s="183">
        <v>382</v>
      </c>
      <c r="U4096" s="183">
        <v>62</v>
      </c>
      <c r="V4096" s="183">
        <v>1064</v>
      </c>
      <c r="W4096" s="183">
        <v>394</v>
      </c>
      <c r="X4096" s="183">
        <v>401</v>
      </c>
      <c r="Y4096" s="183">
        <v>74</v>
      </c>
    </row>
    <row r="4097" spans="1:25" x14ac:dyDescent="0.2">
      <c r="A4097" s="184">
        <v>12806490</v>
      </c>
      <c r="B4097" s="183" t="str">
        <f>[1]店マスタ!B4096</f>
        <v>有限会社　幸電器</v>
      </c>
      <c r="C4097" s="183">
        <v>2</v>
      </c>
      <c r="D4097" s="183">
        <v>1.5</v>
      </c>
      <c r="E4097" s="183">
        <f>_xlfn.XLOOKUP(A4097,[2]Sheet1!$R:$R,[2]Sheet1!$AB:$AB,"",0)</f>
        <v>1.5</v>
      </c>
      <c r="F4097" s="183">
        <f>_xlfn.XLOOKUP($A4097,[3]【2026年03月度_全社】RFM客層一覧表データ!$A:$A,[3]【2026年03月度_全社】RFM客層一覧表データ!C:C,"",0)</f>
        <v>379</v>
      </c>
      <c r="G4097" s="183">
        <f>_xlfn.XLOOKUP($A4097,[3]【2026年03月度_全社】RFM客層一覧表データ!$A:$A,[3]【2026年03月度_全社】RFM客層一覧表データ!D:D,"",0)</f>
        <v>155</v>
      </c>
      <c r="H4097" s="183">
        <f>_xlfn.XLOOKUP($A4097,[3]【2026年03月度_全社】RFM客層一覧表データ!$A:$A,[3]【2026年03月度_全社】RFM客層一覧表データ!E:E,"",0)</f>
        <v>121</v>
      </c>
      <c r="I4097" s="183">
        <f>_xlfn.XLOOKUP($A4097,[3]【2026年03月度_全社】RFM客層一覧表データ!$A:$A,[3]【2026年03月度_全社】RFM客層一覧表データ!F:F,"",0)</f>
        <v>46</v>
      </c>
      <c r="J4097" s="183">
        <v>363</v>
      </c>
      <c r="K4097" s="183">
        <v>137</v>
      </c>
      <c r="L4097" s="183">
        <v>124</v>
      </c>
      <c r="M4097" s="183">
        <v>33</v>
      </c>
      <c r="N4097" s="183">
        <v>356</v>
      </c>
      <c r="O4097" s="183">
        <v>124</v>
      </c>
      <c r="P4097" s="183">
        <v>121</v>
      </c>
      <c r="Q4097" s="183">
        <v>22</v>
      </c>
      <c r="R4097" s="183">
        <v>383</v>
      </c>
      <c r="S4097" s="183">
        <v>142</v>
      </c>
      <c r="T4097" s="183">
        <v>121</v>
      </c>
      <c r="U4097" s="183">
        <v>43</v>
      </c>
      <c r="V4097" s="183">
        <v>391</v>
      </c>
      <c r="W4097" s="183">
        <v>143</v>
      </c>
      <c r="X4097" s="183">
        <v>138</v>
      </c>
      <c r="Y4097" s="183">
        <v>38</v>
      </c>
    </row>
    <row r="4098" spans="1:25" x14ac:dyDescent="0.2">
      <c r="A4098" s="184">
        <v>12808027</v>
      </c>
      <c r="B4098" s="183" t="str">
        <f>[1]店マスタ!B4097</f>
        <v>ＣｒｅａｔｉｖｅＬｉｆｅタナカ</v>
      </c>
      <c r="C4098" s="183">
        <v>1.5</v>
      </c>
      <c r="D4098" s="183">
        <v>1.5</v>
      </c>
      <c r="E4098" s="183">
        <f>_xlfn.XLOOKUP(A4098,[2]Sheet1!$R:$R,[2]Sheet1!$AB:$AB,"",0)</f>
        <v>1.5</v>
      </c>
      <c r="F4098" s="183" t="str">
        <f>_xlfn.XLOOKUP($A4098,[3]【2026年03月度_全社】RFM客層一覧表データ!$A:$A,[3]【2026年03月度_全社】RFM客層一覧表データ!C:C,"",0)</f>
        <v/>
      </c>
      <c r="G4098" s="183" t="str">
        <f>_xlfn.XLOOKUP($A4098,[3]【2026年03月度_全社】RFM客層一覧表データ!$A:$A,[3]【2026年03月度_全社】RFM客層一覧表データ!D:D,"",0)</f>
        <v/>
      </c>
      <c r="H4098" s="183" t="str">
        <f>_xlfn.XLOOKUP($A4098,[3]【2026年03月度_全社】RFM客層一覧表データ!$A:$A,[3]【2026年03月度_全社】RFM客層一覧表データ!E:E,"",0)</f>
        <v/>
      </c>
      <c r="I4098" s="183" t="str">
        <f>_xlfn.XLOOKUP($A4098,[3]【2026年03月度_全社】RFM客層一覧表データ!$A:$A,[3]【2026年03月度_全社】RFM客層一覧表データ!F:F,"",0)</f>
        <v/>
      </c>
      <c r="J4098" s="183">
        <v>0</v>
      </c>
      <c r="K4098" s="183">
        <v>0</v>
      </c>
      <c r="L4098" s="183">
        <v>0</v>
      </c>
      <c r="M4098" s="183">
        <v>0</v>
      </c>
      <c r="N4098" s="183">
        <v>0</v>
      </c>
      <c r="O4098" s="183">
        <v>0</v>
      </c>
      <c r="P4098" s="183">
        <v>0</v>
      </c>
      <c r="Q4098" s="183">
        <v>0</v>
      </c>
      <c r="R4098" s="183">
        <v>0</v>
      </c>
      <c r="S4098" s="183">
        <v>0</v>
      </c>
      <c r="T4098" s="183">
        <v>0</v>
      </c>
      <c r="U4098" s="183">
        <v>0</v>
      </c>
      <c r="V4098" s="183">
        <v>0</v>
      </c>
      <c r="W4098" s="183">
        <v>0</v>
      </c>
      <c r="X4098" s="183">
        <v>0</v>
      </c>
      <c r="Y4098" s="183">
        <v>0</v>
      </c>
    </row>
    <row r="4099" spans="1:25" x14ac:dyDescent="0.2">
      <c r="A4099" s="184">
        <v>12808053</v>
      </c>
      <c r="B4099" s="183" t="str">
        <f>[1]店マスタ!B4098</f>
        <v>ヤマモトデンキ</v>
      </c>
      <c r="C4099" s="183">
        <v>1.5</v>
      </c>
      <c r="D4099" s="183">
        <v>1.5</v>
      </c>
      <c r="E4099" s="183" t="str">
        <f>_xlfn.XLOOKUP(A4099,[2]Sheet1!$R:$R,[2]Sheet1!$AB:$AB,"",0)</f>
        <v/>
      </c>
      <c r="F4099" s="183" t="str">
        <f>_xlfn.XLOOKUP($A4099,[3]【2026年03月度_全社】RFM客層一覧表データ!$A:$A,[3]【2026年03月度_全社】RFM客層一覧表データ!C:C,"",0)</f>
        <v/>
      </c>
      <c r="G4099" s="183" t="str">
        <f>_xlfn.XLOOKUP($A4099,[3]【2026年03月度_全社】RFM客層一覧表データ!$A:$A,[3]【2026年03月度_全社】RFM客層一覧表データ!D:D,"",0)</f>
        <v/>
      </c>
      <c r="H4099" s="183" t="str">
        <f>_xlfn.XLOOKUP($A4099,[3]【2026年03月度_全社】RFM客層一覧表データ!$A:$A,[3]【2026年03月度_全社】RFM客層一覧表データ!E:E,"",0)</f>
        <v/>
      </c>
      <c r="I4099" s="183" t="str">
        <f>_xlfn.XLOOKUP($A4099,[3]【2026年03月度_全社】RFM客層一覧表データ!$A:$A,[3]【2026年03月度_全社】RFM客層一覧表データ!F:F,"",0)</f>
        <v/>
      </c>
      <c r="J4099" s="183">
        <v>0</v>
      </c>
      <c r="K4099" s="183">
        <v>0</v>
      </c>
      <c r="L4099" s="183">
        <v>0</v>
      </c>
      <c r="M4099" s="183">
        <v>0</v>
      </c>
      <c r="N4099" s="183">
        <v>0</v>
      </c>
      <c r="O4099" s="183">
        <v>0</v>
      </c>
      <c r="P4099" s="183">
        <v>0</v>
      </c>
      <c r="Q4099" s="183">
        <v>0</v>
      </c>
      <c r="R4099" s="183">
        <v>0</v>
      </c>
      <c r="S4099" s="183">
        <v>0</v>
      </c>
      <c r="T4099" s="183">
        <v>0</v>
      </c>
      <c r="U4099" s="183">
        <v>0</v>
      </c>
      <c r="V4099" s="183">
        <v>0</v>
      </c>
      <c r="W4099" s="183">
        <v>0</v>
      </c>
      <c r="X4099" s="183">
        <v>0</v>
      </c>
      <c r="Y4099" s="183">
        <v>0</v>
      </c>
    </row>
    <row r="4100" spans="1:25" x14ac:dyDescent="0.2">
      <c r="A4100" s="184">
        <v>12808060</v>
      </c>
      <c r="B4100" s="183" t="str">
        <f>[1]店マスタ!B4099</f>
        <v>ミツバチマークのもりもと</v>
      </c>
      <c r="C4100" s="183">
        <v>1.5</v>
      </c>
      <c r="D4100" s="183">
        <v>1.5</v>
      </c>
      <c r="E4100" s="183">
        <f>_xlfn.XLOOKUP(A4100,[2]Sheet1!$R:$R,[2]Sheet1!$AB:$AB,"",0)</f>
        <v>1.5</v>
      </c>
      <c r="F4100" s="183" t="str">
        <f>_xlfn.XLOOKUP($A4100,[3]【2026年03月度_全社】RFM客層一覧表データ!$A:$A,[3]【2026年03月度_全社】RFM客層一覧表データ!C:C,"",0)</f>
        <v/>
      </c>
      <c r="G4100" s="183" t="str">
        <f>_xlfn.XLOOKUP($A4100,[3]【2026年03月度_全社】RFM客層一覧表データ!$A:$A,[3]【2026年03月度_全社】RFM客層一覧表データ!D:D,"",0)</f>
        <v/>
      </c>
      <c r="H4100" s="183" t="str">
        <f>_xlfn.XLOOKUP($A4100,[3]【2026年03月度_全社】RFM客層一覧表データ!$A:$A,[3]【2026年03月度_全社】RFM客層一覧表データ!E:E,"",0)</f>
        <v/>
      </c>
      <c r="I4100" s="183" t="str">
        <f>_xlfn.XLOOKUP($A4100,[3]【2026年03月度_全社】RFM客層一覧表データ!$A:$A,[3]【2026年03月度_全社】RFM客層一覧表データ!F:F,"",0)</f>
        <v/>
      </c>
      <c r="J4100" s="183">
        <v>0</v>
      </c>
      <c r="K4100" s="183">
        <v>0</v>
      </c>
      <c r="L4100" s="183">
        <v>0</v>
      </c>
      <c r="M4100" s="183">
        <v>0</v>
      </c>
      <c r="N4100" s="183">
        <v>0</v>
      </c>
      <c r="O4100" s="183">
        <v>0</v>
      </c>
      <c r="P4100" s="183">
        <v>0</v>
      </c>
      <c r="Q4100" s="183">
        <v>0</v>
      </c>
      <c r="R4100" s="183">
        <v>0</v>
      </c>
      <c r="S4100" s="183">
        <v>0</v>
      </c>
      <c r="T4100" s="183">
        <v>0</v>
      </c>
      <c r="U4100" s="183">
        <v>0</v>
      </c>
      <c r="V4100" s="183">
        <v>0</v>
      </c>
      <c r="W4100" s="183">
        <v>0</v>
      </c>
      <c r="X4100" s="183">
        <v>0</v>
      </c>
      <c r="Y4100" s="183">
        <v>0</v>
      </c>
    </row>
    <row r="4101" spans="1:25" x14ac:dyDescent="0.2">
      <c r="A4101" s="184">
        <v>12808087</v>
      </c>
      <c r="B4101" s="183" t="str">
        <f>[1]店マスタ!B4100</f>
        <v>有限会社　菱田電気商会</v>
      </c>
      <c r="C4101" s="183">
        <v>13</v>
      </c>
      <c r="D4101" s="183">
        <v>15.5</v>
      </c>
      <c r="E4101" s="183">
        <f>_xlfn.XLOOKUP(A4101,[2]Sheet1!$R:$R,[2]Sheet1!$AB:$AB,"",0)</f>
        <v>16.5</v>
      </c>
      <c r="F4101" s="183">
        <f>_xlfn.XLOOKUP($A4101,[3]【2026年03月度_全社】RFM客層一覧表データ!$A:$A,[3]【2026年03月度_全社】RFM客層一覧表データ!C:C,"",0)</f>
        <v>0</v>
      </c>
      <c r="G4101" s="183">
        <f>_xlfn.XLOOKUP($A4101,[3]【2026年03月度_全社】RFM客層一覧表データ!$A:$A,[3]【2026年03月度_全社】RFM客層一覧表データ!D:D,"",0)</f>
        <v>0</v>
      </c>
      <c r="H4101" s="183">
        <f>_xlfn.XLOOKUP($A4101,[3]【2026年03月度_全社】RFM客層一覧表データ!$A:$A,[3]【2026年03月度_全社】RFM客層一覧表データ!E:E,"",0)</f>
        <v>0</v>
      </c>
      <c r="I4101" s="183">
        <f>_xlfn.XLOOKUP($A4101,[3]【2026年03月度_全社】RFM客層一覧表データ!$A:$A,[3]【2026年03月度_全社】RFM客層一覧表データ!F:F,"",0)</f>
        <v>0</v>
      </c>
      <c r="J4101" s="183">
        <v>0</v>
      </c>
      <c r="K4101" s="183">
        <v>0</v>
      </c>
      <c r="L4101" s="183">
        <v>0</v>
      </c>
      <c r="M4101" s="183">
        <v>0</v>
      </c>
      <c r="N4101" s="183">
        <v>0</v>
      </c>
      <c r="O4101" s="183">
        <v>0</v>
      </c>
      <c r="P4101" s="183">
        <v>0</v>
      </c>
      <c r="Q4101" s="183">
        <v>0</v>
      </c>
      <c r="R4101" s="183">
        <v>0</v>
      </c>
      <c r="S4101" s="183">
        <v>0</v>
      </c>
      <c r="T4101" s="183">
        <v>0</v>
      </c>
      <c r="U4101" s="183">
        <v>0</v>
      </c>
      <c r="V4101" s="183">
        <v>0</v>
      </c>
      <c r="W4101" s="183">
        <v>0</v>
      </c>
      <c r="X4101" s="183">
        <v>0</v>
      </c>
      <c r="Y4101" s="183">
        <v>0</v>
      </c>
    </row>
    <row r="4102" spans="1:25" x14ac:dyDescent="0.2">
      <c r="A4102" s="184">
        <v>12808092</v>
      </c>
      <c r="B4102" s="183" t="str">
        <f>[1]店マスタ!B4101</f>
        <v>木幡　電器</v>
      </c>
      <c r="C4102" s="183">
        <v>2</v>
      </c>
      <c r="D4102" s="183">
        <v>2</v>
      </c>
      <c r="E4102" s="183">
        <f>_xlfn.XLOOKUP(A4102,[2]Sheet1!$R:$R,[2]Sheet1!$AB:$AB,"",0)</f>
        <v>2</v>
      </c>
      <c r="F4102" s="183" t="str">
        <f>_xlfn.XLOOKUP($A4102,[3]【2026年03月度_全社】RFM客層一覧表データ!$A:$A,[3]【2026年03月度_全社】RFM客層一覧表データ!C:C,"",0)</f>
        <v/>
      </c>
      <c r="G4102" s="183" t="str">
        <f>_xlfn.XLOOKUP($A4102,[3]【2026年03月度_全社】RFM客層一覧表データ!$A:$A,[3]【2026年03月度_全社】RFM客層一覧表データ!D:D,"",0)</f>
        <v/>
      </c>
      <c r="H4102" s="183" t="str">
        <f>_xlfn.XLOOKUP($A4102,[3]【2026年03月度_全社】RFM客層一覧表データ!$A:$A,[3]【2026年03月度_全社】RFM客層一覧表データ!E:E,"",0)</f>
        <v/>
      </c>
      <c r="I4102" s="183" t="str">
        <f>_xlfn.XLOOKUP($A4102,[3]【2026年03月度_全社】RFM客層一覧表データ!$A:$A,[3]【2026年03月度_全社】RFM客層一覧表データ!F:F,"",0)</f>
        <v/>
      </c>
      <c r="J4102" s="183">
        <v>0</v>
      </c>
      <c r="K4102" s="183">
        <v>0</v>
      </c>
      <c r="L4102" s="183">
        <v>0</v>
      </c>
      <c r="M4102" s="183">
        <v>0</v>
      </c>
      <c r="N4102" s="183">
        <v>0</v>
      </c>
      <c r="O4102" s="183">
        <v>0</v>
      </c>
      <c r="P4102" s="183">
        <v>0</v>
      </c>
      <c r="Q4102" s="183">
        <v>0</v>
      </c>
      <c r="R4102" s="183">
        <v>0</v>
      </c>
      <c r="S4102" s="183">
        <v>0</v>
      </c>
      <c r="T4102" s="183">
        <v>0</v>
      </c>
      <c r="U4102" s="183">
        <v>0</v>
      </c>
      <c r="V4102" s="183">
        <v>0</v>
      </c>
      <c r="W4102" s="183">
        <v>0</v>
      </c>
      <c r="X4102" s="183">
        <v>0</v>
      </c>
      <c r="Y4102" s="183">
        <v>0</v>
      </c>
    </row>
    <row r="4103" spans="1:25" x14ac:dyDescent="0.2">
      <c r="A4103" s="184">
        <v>12808140</v>
      </c>
      <c r="B4103" s="183" t="str">
        <f>[1]店マスタ!B4102</f>
        <v>梶　デンキ</v>
      </c>
      <c r="C4103" s="183">
        <v>2</v>
      </c>
      <c r="D4103" s="183">
        <v>2</v>
      </c>
      <c r="E4103" s="183">
        <f>_xlfn.XLOOKUP(A4103,[2]Sheet1!$R:$R,[2]Sheet1!$AB:$AB,"",0)</f>
        <v>2</v>
      </c>
      <c r="F4103" s="183">
        <f>_xlfn.XLOOKUP($A4103,[3]【2026年03月度_全社】RFM客層一覧表データ!$A:$A,[3]【2026年03月度_全社】RFM客層一覧表データ!C:C,"",0)</f>
        <v>372</v>
      </c>
      <c r="G4103" s="183">
        <f>_xlfn.XLOOKUP($A4103,[3]【2026年03月度_全社】RFM客層一覧表データ!$A:$A,[3]【2026年03月度_全社】RFM客層一覧表データ!D:D,"",0)</f>
        <v>192</v>
      </c>
      <c r="H4103" s="183">
        <f>_xlfn.XLOOKUP($A4103,[3]【2026年03月度_全社】RFM客層一覧表データ!$A:$A,[3]【2026年03月度_全社】RFM客層一覧表データ!E:E,"",0)</f>
        <v>223</v>
      </c>
      <c r="I4103" s="183">
        <f>_xlfn.XLOOKUP($A4103,[3]【2026年03月度_全社】RFM客層一覧表データ!$A:$A,[3]【2026年03月度_全社】RFM客層一覧表データ!F:F,"",0)</f>
        <v>29</v>
      </c>
      <c r="J4103" s="183">
        <v>370</v>
      </c>
      <c r="K4103" s="183">
        <v>194</v>
      </c>
      <c r="L4103" s="183">
        <v>226</v>
      </c>
      <c r="M4103" s="183">
        <v>21</v>
      </c>
      <c r="N4103" s="183">
        <v>364</v>
      </c>
      <c r="O4103" s="183">
        <v>176</v>
      </c>
      <c r="P4103" s="183">
        <v>220</v>
      </c>
      <c r="Q4103" s="183">
        <v>23</v>
      </c>
      <c r="R4103" s="183">
        <v>395</v>
      </c>
      <c r="S4103" s="183">
        <v>188</v>
      </c>
      <c r="T4103" s="183">
        <v>232</v>
      </c>
      <c r="U4103" s="183">
        <v>12</v>
      </c>
      <c r="V4103" s="183">
        <v>407</v>
      </c>
      <c r="W4103" s="183">
        <v>175</v>
      </c>
      <c r="X4103" s="183">
        <v>243</v>
      </c>
      <c r="Y4103" s="183">
        <v>22</v>
      </c>
    </row>
    <row r="4104" spans="1:25" x14ac:dyDescent="0.2">
      <c r="A4104" s="184">
        <v>12808226</v>
      </c>
      <c r="B4104" s="183" t="str">
        <f>[1]店マスタ!B4103</f>
        <v>マサニ電気（株）伊川谷店</v>
      </c>
      <c r="C4104" s="183">
        <v>7.5</v>
      </c>
      <c r="D4104" s="183">
        <v>0</v>
      </c>
      <c r="E4104" s="183" t="str">
        <f>_xlfn.XLOOKUP(A4104,[2]Sheet1!$R:$R,[2]Sheet1!$AB:$AB,"",0)</f>
        <v/>
      </c>
      <c r="F4104" s="183" t="str">
        <f>_xlfn.XLOOKUP($A4104,[3]【2026年03月度_全社】RFM客層一覧表データ!$A:$A,[3]【2026年03月度_全社】RFM客層一覧表データ!C:C,"",0)</f>
        <v/>
      </c>
      <c r="G4104" s="183" t="str">
        <f>_xlfn.XLOOKUP($A4104,[3]【2026年03月度_全社】RFM客層一覧表データ!$A:$A,[3]【2026年03月度_全社】RFM客層一覧表データ!D:D,"",0)</f>
        <v/>
      </c>
      <c r="H4104" s="183" t="str">
        <f>_xlfn.XLOOKUP($A4104,[3]【2026年03月度_全社】RFM客層一覧表データ!$A:$A,[3]【2026年03月度_全社】RFM客層一覧表データ!E:E,"",0)</f>
        <v/>
      </c>
      <c r="I4104" s="183" t="str">
        <f>_xlfn.XLOOKUP($A4104,[3]【2026年03月度_全社】RFM客層一覧表データ!$A:$A,[3]【2026年03月度_全社】RFM客層一覧表データ!F:F,"",0)</f>
        <v/>
      </c>
      <c r="J4104" s="183">
        <v>0</v>
      </c>
      <c r="K4104" s="183">
        <v>0</v>
      </c>
      <c r="L4104" s="183">
        <v>0</v>
      </c>
      <c r="M4104" s="183">
        <v>0</v>
      </c>
      <c r="N4104" s="183">
        <v>0</v>
      </c>
      <c r="O4104" s="183">
        <v>0</v>
      </c>
      <c r="P4104" s="183">
        <v>0</v>
      </c>
      <c r="Q4104" s="183">
        <v>0</v>
      </c>
      <c r="R4104" s="183">
        <v>0</v>
      </c>
      <c r="S4104" s="183">
        <v>0</v>
      </c>
      <c r="T4104" s="183">
        <v>0</v>
      </c>
      <c r="U4104" s="183">
        <v>0</v>
      </c>
      <c r="V4104" s="183">
        <v>0</v>
      </c>
      <c r="W4104" s="183">
        <v>0</v>
      </c>
      <c r="X4104" s="183">
        <v>0</v>
      </c>
      <c r="Y4104" s="183">
        <v>0</v>
      </c>
    </row>
    <row r="4105" spans="1:25" x14ac:dyDescent="0.2">
      <c r="A4105" s="184">
        <v>12808360</v>
      </c>
      <c r="B4105" s="183" t="str">
        <f>[1]店マスタ!B4104</f>
        <v>シヨーデン</v>
      </c>
      <c r="C4105" s="183">
        <v>2</v>
      </c>
      <c r="D4105" s="183">
        <v>2</v>
      </c>
      <c r="E4105" s="183" t="str">
        <f>_xlfn.XLOOKUP(A4105,[2]Sheet1!$R:$R,[2]Sheet1!$AB:$AB,"",0)</f>
        <v/>
      </c>
      <c r="F4105" s="183">
        <f>_xlfn.XLOOKUP($A4105,[3]【2026年03月度_全社】RFM客層一覧表データ!$A:$A,[3]【2026年03月度_全社】RFM客層一覧表データ!C:C,"",0)</f>
        <v>446</v>
      </c>
      <c r="G4105" s="183">
        <f>_xlfn.XLOOKUP($A4105,[3]【2026年03月度_全社】RFM客層一覧表データ!$A:$A,[3]【2026年03月度_全社】RFM客層一覧表データ!D:D,"",0)</f>
        <v>148</v>
      </c>
      <c r="H4105" s="183">
        <f>_xlfn.XLOOKUP($A4105,[3]【2026年03月度_全社】RFM客層一覧表データ!$A:$A,[3]【2026年03月度_全社】RFM客層一覧表データ!E:E,"",0)</f>
        <v>158</v>
      </c>
      <c r="I4105" s="183">
        <f>_xlfn.XLOOKUP($A4105,[3]【2026年03月度_全社】RFM客層一覧表データ!$A:$A,[3]【2026年03月度_全社】RFM客層一覧表データ!F:F,"",0)</f>
        <v>35</v>
      </c>
      <c r="J4105" s="183">
        <v>444</v>
      </c>
      <c r="K4105" s="183">
        <v>177</v>
      </c>
      <c r="L4105" s="183">
        <v>152</v>
      </c>
      <c r="M4105" s="183">
        <v>36</v>
      </c>
      <c r="N4105" s="183">
        <v>453</v>
      </c>
      <c r="O4105" s="183">
        <v>171</v>
      </c>
      <c r="P4105" s="183">
        <v>137</v>
      </c>
      <c r="Q4105" s="183">
        <v>38</v>
      </c>
      <c r="R4105" s="183">
        <v>480</v>
      </c>
      <c r="S4105" s="183">
        <v>179</v>
      </c>
      <c r="T4105" s="183">
        <v>128</v>
      </c>
      <c r="U4105" s="183">
        <v>46</v>
      </c>
      <c r="V4105" s="183">
        <v>495</v>
      </c>
      <c r="W4105" s="183">
        <v>179</v>
      </c>
      <c r="X4105" s="183">
        <v>103</v>
      </c>
      <c r="Y4105" s="183">
        <v>55</v>
      </c>
    </row>
    <row r="4106" spans="1:25" x14ac:dyDescent="0.2">
      <c r="A4106" s="184">
        <v>12809281</v>
      </c>
      <c r="B4106" s="183" t="str">
        <f>[1]店マスタ!B4105</f>
        <v>テイクオンウイズスミモト</v>
      </c>
      <c r="C4106" s="183">
        <v>3</v>
      </c>
      <c r="D4106" s="183">
        <v>1.5</v>
      </c>
      <c r="E4106" s="183">
        <f>_xlfn.XLOOKUP(A4106,[2]Sheet1!$R:$R,[2]Sheet1!$AB:$AB,"",0)</f>
        <v>1.5</v>
      </c>
      <c r="F4106" s="183" t="str">
        <f>_xlfn.XLOOKUP($A4106,[3]【2026年03月度_全社】RFM客層一覧表データ!$A:$A,[3]【2026年03月度_全社】RFM客層一覧表データ!C:C,"",0)</f>
        <v/>
      </c>
      <c r="G4106" s="183" t="str">
        <f>_xlfn.XLOOKUP($A4106,[3]【2026年03月度_全社】RFM客層一覧表データ!$A:$A,[3]【2026年03月度_全社】RFM客層一覧表データ!D:D,"",0)</f>
        <v/>
      </c>
      <c r="H4106" s="183" t="str">
        <f>_xlfn.XLOOKUP($A4106,[3]【2026年03月度_全社】RFM客層一覧表データ!$A:$A,[3]【2026年03月度_全社】RFM客層一覧表データ!E:E,"",0)</f>
        <v/>
      </c>
      <c r="I4106" s="183" t="str">
        <f>_xlfn.XLOOKUP($A4106,[3]【2026年03月度_全社】RFM客層一覧表データ!$A:$A,[3]【2026年03月度_全社】RFM客層一覧表データ!F:F,"",0)</f>
        <v/>
      </c>
      <c r="J4106" s="183">
        <v>0</v>
      </c>
      <c r="K4106" s="183">
        <v>0</v>
      </c>
      <c r="L4106" s="183">
        <v>0</v>
      </c>
      <c r="M4106" s="183">
        <v>0</v>
      </c>
      <c r="N4106" s="183">
        <v>0</v>
      </c>
      <c r="O4106" s="183">
        <v>0</v>
      </c>
      <c r="P4106" s="183">
        <v>0</v>
      </c>
      <c r="Q4106" s="183">
        <v>0</v>
      </c>
      <c r="R4106" s="183">
        <v>0</v>
      </c>
      <c r="S4106" s="183">
        <v>0</v>
      </c>
      <c r="T4106" s="183">
        <v>0</v>
      </c>
      <c r="U4106" s="183">
        <v>0</v>
      </c>
      <c r="V4106" s="183">
        <v>0</v>
      </c>
      <c r="W4106" s="183">
        <v>0</v>
      </c>
      <c r="X4106" s="183">
        <v>0</v>
      </c>
      <c r="Y4106" s="183">
        <v>0</v>
      </c>
    </row>
    <row r="4107" spans="1:25" x14ac:dyDescent="0.2">
      <c r="A4107" s="184">
        <v>12809301</v>
      </c>
      <c r="B4107" s="183" t="str">
        <f>[1]店マスタ!B4106</f>
        <v>デンキノスマイル</v>
      </c>
      <c r="C4107" s="183">
        <v>3</v>
      </c>
      <c r="D4107" s="183">
        <v>1.5</v>
      </c>
      <c r="E4107" s="183">
        <f>_xlfn.XLOOKUP(A4107,[2]Sheet1!$R:$R,[2]Sheet1!$AB:$AB,"",0)</f>
        <v>1.5</v>
      </c>
      <c r="F4107" s="183">
        <f>_xlfn.XLOOKUP($A4107,[3]【2026年03月度_全社】RFM客層一覧表データ!$A:$A,[3]【2026年03月度_全社】RFM客層一覧表データ!C:C,"",0)</f>
        <v>468</v>
      </c>
      <c r="G4107" s="183">
        <f>_xlfn.XLOOKUP($A4107,[3]【2026年03月度_全社】RFM客層一覧表データ!$A:$A,[3]【2026年03月度_全社】RFM客層一覧表データ!D:D,"",0)</f>
        <v>161</v>
      </c>
      <c r="H4107" s="183">
        <f>_xlfn.XLOOKUP($A4107,[3]【2026年03月度_全社】RFM客層一覧表データ!$A:$A,[3]【2026年03月度_全社】RFM客層一覧表データ!E:E,"",0)</f>
        <v>238</v>
      </c>
      <c r="I4107" s="183">
        <f>_xlfn.XLOOKUP($A4107,[3]【2026年03月度_全社】RFM客層一覧表データ!$A:$A,[3]【2026年03月度_全社】RFM客層一覧表データ!F:F,"",0)</f>
        <v>18</v>
      </c>
      <c r="J4107" s="183">
        <v>526</v>
      </c>
      <c r="K4107" s="183">
        <v>176</v>
      </c>
      <c r="L4107" s="183">
        <v>243</v>
      </c>
      <c r="M4107" s="183">
        <v>13</v>
      </c>
      <c r="N4107" s="183">
        <v>549</v>
      </c>
      <c r="O4107" s="183">
        <v>218</v>
      </c>
      <c r="P4107" s="183">
        <v>247</v>
      </c>
      <c r="Q4107" s="183">
        <v>35</v>
      </c>
      <c r="R4107" s="183">
        <v>555</v>
      </c>
      <c r="S4107" s="183">
        <v>241</v>
      </c>
      <c r="T4107" s="183">
        <v>253</v>
      </c>
      <c r="U4107" s="183">
        <v>49</v>
      </c>
      <c r="V4107" s="183">
        <v>540</v>
      </c>
      <c r="W4107" s="183">
        <v>217</v>
      </c>
      <c r="X4107" s="183">
        <v>247</v>
      </c>
      <c r="Y4107" s="183">
        <v>56</v>
      </c>
    </row>
    <row r="4108" spans="1:25" x14ac:dyDescent="0.2">
      <c r="A4108" s="184">
        <v>12809331</v>
      </c>
      <c r="B4108" s="183" t="str">
        <f>[1]店マスタ!B4107</f>
        <v>株式会社　第一家電　ミドリ店</v>
      </c>
      <c r="C4108" s="183">
        <v>1.5</v>
      </c>
      <c r="D4108" s="183">
        <v>1.5</v>
      </c>
      <c r="E4108" s="183">
        <f>_xlfn.XLOOKUP(A4108,[2]Sheet1!$R:$R,[2]Sheet1!$AB:$AB,"",0)</f>
        <v>1.5</v>
      </c>
      <c r="F4108" s="183" t="str">
        <f>_xlfn.XLOOKUP($A4108,[3]【2026年03月度_全社】RFM客層一覧表データ!$A:$A,[3]【2026年03月度_全社】RFM客層一覧表データ!C:C,"",0)</f>
        <v/>
      </c>
      <c r="G4108" s="183" t="str">
        <f>_xlfn.XLOOKUP($A4108,[3]【2026年03月度_全社】RFM客層一覧表データ!$A:$A,[3]【2026年03月度_全社】RFM客層一覧表データ!D:D,"",0)</f>
        <v/>
      </c>
      <c r="H4108" s="183" t="str">
        <f>_xlfn.XLOOKUP($A4108,[3]【2026年03月度_全社】RFM客層一覧表データ!$A:$A,[3]【2026年03月度_全社】RFM客層一覧表データ!E:E,"",0)</f>
        <v/>
      </c>
      <c r="I4108" s="183" t="str">
        <f>_xlfn.XLOOKUP($A4108,[3]【2026年03月度_全社】RFM客層一覧表データ!$A:$A,[3]【2026年03月度_全社】RFM客層一覧表データ!F:F,"",0)</f>
        <v/>
      </c>
      <c r="J4108" s="183">
        <v>0</v>
      </c>
      <c r="K4108" s="183">
        <v>0</v>
      </c>
      <c r="L4108" s="183">
        <v>0</v>
      </c>
      <c r="M4108" s="183">
        <v>0</v>
      </c>
      <c r="N4108" s="183">
        <v>0</v>
      </c>
      <c r="O4108" s="183">
        <v>0</v>
      </c>
      <c r="P4108" s="183">
        <v>0</v>
      </c>
      <c r="Q4108" s="183">
        <v>0</v>
      </c>
      <c r="R4108" s="183">
        <v>0</v>
      </c>
      <c r="S4108" s="183">
        <v>0</v>
      </c>
      <c r="T4108" s="183">
        <v>0</v>
      </c>
      <c r="U4108" s="183">
        <v>0</v>
      </c>
      <c r="V4108" s="183">
        <v>0</v>
      </c>
      <c r="W4108" s="183">
        <v>0</v>
      </c>
      <c r="X4108" s="183">
        <v>0</v>
      </c>
      <c r="Y4108" s="183">
        <v>0</v>
      </c>
    </row>
    <row r="4109" spans="1:25" x14ac:dyDescent="0.2">
      <c r="A4109" s="184">
        <v>12809340</v>
      </c>
      <c r="B4109" s="183" t="str">
        <f>[1]店マスタ!B4108</f>
        <v>大喜屋電機株式会社</v>
      </c>
      <c r="C4109" s="183">
        <v>1.5</v>
      </c>
      <c r="D4109" s="183">
        <v>1.5</v>
      </c>
      <c r="E4109" s="183" t="str">
        <f>_xlfn.XLOOKUP(A4109,[2]Sheet1!$R:$R,[2]Sheet1!$AB:$AB,"",0)</f>
        <v/>
      </c>
      <c r="F4109" s="183" t="str">
        <f>_xlfn.XLOOKUP($A4109,[3]【2026年03月度_全社】RFM客層一覧表データ!$A:$A,[3]【2026年03月度_全社】RFM客層一覧表データ!C:C,"",0)</f>
        <v/>
      </c>
      <c r="G4109" s="183" t="str">
        <f>_xlfn.XLOOKUP($A4109,[3]【2026年03月度_全社】RFM客層一覧表データ!$A:$A,[3]【2026年03月度_全社】RFM客層一覧表データ!D:D,"",0)</f>
        <v/>
      </c>
      <c r="H4109" s="183" t="str">
        <f>_xlfn.XLOOKUP($A4109,[3]【2026年03月度_全社】RFM客層一覧表データ!$A:$A,[3]【2026年03月度_全社】RFM客層一覧表データ!E:E,"",0)</f>
        <v/>
      </c>
      <c r="I4109" s="183" t="str">
        <f>_xlfn.XLOOKUP($A4109,[3]【2026年03月度_全社】RFM客層一覧表データ!$A:$A,[3]【2026年03月度_全社】RFM客層一覧表データ!F:F,"",0)</f>
        <v/>
      </c>
      <c r="J4109" s="183">
        <v>0</v>
      </c>
      <c r="K4109" s="183">
        <v>0</v>
      </c>
      <c r="L4109" s="183">
        <v>0</v>
      </c>
      <c r="M4109" s="183">
        <v>0</v>
      </c>
      <c r="N4109" s="183">
        <v>0</v>
      </c>
      <c r="O4109" s="183">
        <v>0</v>
      </c>
      <c r="P4109" s="183">
        <v>0</v>
      </c>
      <c r="Q4109" s="183">
        <v>0</v>
      </c>
      <c r="R4109" s="183">
        <v>0</v>
      </c>
      <c r="S4109" s="183">
        <v>0</v>
      </c>
      <c r="T4109" s="183">
        <v>0</v>
      </c>
      <c r="U4109" s="183">
        <v>0</v>
      </c>
      <c r="V4109" s="183">
        <v>0</v>
      </c>
      <c r="W4109" s="183">
        <v>0</v>
      </c>
      <c r="X4109" s="183">
        <v>0</v>
      </c>
      <c r="Y4109" s="183">
        <v>0</v>
      </c>
    </row>
    <row r="4110" spans="1:25" x14ac:dyDescent="0.2">
      <c r="A4110" s="184">
        <v>12809460</v>
      </c>
      <c r="B4110" s="183" t="str">
        <f>[1]店マスタ!B4109</f>
        <v>株式会社　長田無線</v>
      </c>
      <c r="C4110" s="183">
        <v>1.5</v>
      </c>
      <c r="D4110" s="183">
        <v>1.5</v>
      </c>
      <c r="E4110" s="183" t="str">
        <f>_xlfn.XLOOKUP(A4110,[2]Sheet1!$R:$R,[2]Sheet1!$AB:$AB,"",0)</f>
        <v/>
      </c>
      <c r="F4110" s="183" t="str">
        <f>_xlfn.XLOOKUP($A4110,[3]【2026年03月度_全社】RFM客層一覧表データ!$A:$A,[3]【2026年03月度_全社】RFM客層一覧表データ!C:C,"",0)</f>
        <v/>
      </c>
      <c r="G4110" s="183" t="str">
        <f>_xlfn.XLOOKUP($A4110,[3]【2026年03月度_全社】RFM客層一覧表データ!$A:$A,[3]【2026年03月度_全社】RFM客層一覧表データ!D:D,"",0)</f>
        <v/>
      </c>
      <c r="H4110" s="183" t="str">
        <f>_xlfn.XLOOKUP($A4110,[3]【2026年03月度_全社】RFM客層一覧表データ!$A:$A,[3]【2026年03月度_全社】RFM客層一覧表データ!E:E,"",0)</f>
        <v/>
      </c>
      <c r="I4110" s="183" t="str">
        <f>_xlfn.XLOOKUP($A4110,[3]【2026年03月度_全社】RFM客層一覧表データ!$A:$A,[3]【2026年03月度_全社】RFM客層一覧表データ!F:F,"",0)</f>
        <v/>
      </c>
      <c r="J4110" s="183">
        <v>0</v>
      </c>
      <c r="K4110" s="183">
        <v>0</v>
      </c>
      <c r="L4110" s="183">
        <v>0</v>
      </c>
      <c r="M4110" s="183">
        <v>0</v>
      </c>
      <c r="N4110" s="183">
        <v>0</v>
      </c>
      <c r="O4110" s="183">
        <v>0</v>
      </c>
      <c r="P4110" s="183">
        <v>0</v>
      </c>
      <c r="Q4110" s="183">
        <v>0</v>
      </c>
      <c r="R4110" s="183">
        <v>0</v>
      </c>
      <c r="S4110" s="183">
        <v>0</v>
      </c>
      <c r="T4110" s="183">
        <v>0</v>
      </c>
      <c r="U4110" s="183">
        <v>0</v>
      </c>
      <c r="V4110" s="183">
        <v>0</v>
      </c>
      <c r="W4110" s="183">
        <v>0</v>
      </c>
      <c r="X4110" s="183">
        <v>0</v>
      </c>
      <c r="Y4110" s="183">
        <v>0</v>
      </c>
    </row>
    <row r="4111" spans="1:25" x14ac:dyDescent="0.2">
      <c r="A4111" s="184">
        <v>12809521</v>
      </c>
      <c r="B4111" s="183" t="str">
        <f>[1]店マスタ!B4110</f>
        <v>有限会社　千歳電機　五位ノ池店</v>
      </c>
      <c r="C4111" s="183">
        <v>2.5</v>
      </c>
      <c r="D4111" s="183">
        <v>2</v>
      </c>
      <c r="E4111" s="183">
        <f>_xlfn.XLOOKUP(A4111,[2]Sheet1!$R:$R,[2]Sheet1!$AB:$AB,"",0)</f>
        <v>2</v>
      </c>
      <c r="F4111" s="183">
        <f>_xlfn.XLOOKUP($A4111,[3]【2026年03月度_全社】RFM客層一覧表データ!$A:$A,[3]【2026年03月度_全社】RFM客層一覧表データ!C:C,"",0)</f>
        <v>650</v>
      </c>
      <c r="G4111" s="183">
        <f>_xlfn.XLOOKUP($A4111,[3]【2026年03月度_全社】RFM客層一覧表データ!$A:$A,[3]【2026年03月度_全社】RFM客層一覧表データ!D:D,"",0)</f>
        <v>283</v>
      </c>
      <c r="H4111" s="183">
        <f>_xlfn.XLOOKUP($A4111,[3]【2026年03月度_全社】RFM客層一覧表データ!$A:$A,[3]【2026年03月度_全社】RFM客層一覧表データ!E:E,"",0)</f>
        <v>327</v>
      </c>
      <c r="I4111" s="183">
        <f>_xlfn.XLOOKUP($A4111,[3]【2026年03月度_全社】RFM客層一覧表データ!$A:$A,[3]【2026年03月度_全社】RFM客層一覧表データ!F:F,"",0)</f>
        <v>38</v>
      </c>
      <c r="J4111" s="183">
        <v>664</v>
      </c>
      <c r="K4111" s="183">
        <v>298</v>
      </c>
      <c r="L4111" s="183">
        <v>319</v>
      </c>
      <c r="M4111" s="183">
        <v>68</v>
      </c>
      <c r="N4111" s="183">
        <v>656</v>
      </c>
      <c r="O4111" s="183">
        <v>321</v>
      </c>
      <c r="P4111" s="183">
        <v>322</v>
      </c>
      <c r="Q4111" s="183">
        <v>88</v>
      </c>
      <c r="R4111" s="183">
        <v>552</v>
      </c>
      <c r="S4111" s="183">
        <v>259</v>
      </c>
      <c r="T4111" s="183">
        <v>286</v>
      </c>
      <c r="U4111" s="183">
        <v>40</v>
      </c>
      <c r="V4111" s="183">
        <v>561</v>
      </c>
      <c r="W4111" s="183">
        <v>253</v>
      </c>
      <c r="X4111" s="183">
        <v>282</v>
      </c>
      <c r="Y4111" s="183">
        <v>35</v>
      </c>
    </row>
    <row r="4112" spans="1:25" x14ac:dyDescent="0.2">
      <c r="A4112" s="184">
        <v>12809700</v>
      </c>
      <c r="B4112" s="183" t="str">
        <f>[1]店マスタ!B4111</f>
        <v>株式会社　ミッキー電化機器</v>
      </c>
      <c r="C4112" s="183">
        <v>4</v>
      </c>
      <c r="D4112" s="183">
        <v>4</v>
      </c>
      <c r="E4112" s="183">
        <f>_xlfn.XLOOKUP(A4112,[2]Sheet1!$R:$R,[2]Sheet1!$AB:$AB,"",0)</f>
        <v>4</v>
      </c>
      <c r="F4112" s="183" t="str">
        <f>_xlfn.XLOOKUP($A4112,[3]【2026年03月度_全社】RFM客層一覧表データ!$A:$A,[3]【2026年03月度_全社】RFM客層一覧表データ!C:C,"",0)</f>
        <v/>
      </c>
      <c r="G4112" s="183" t="str">
        <f>_xlfn.XLOOKUP($A4112,[3]【2026年03月度_全社】RFM客層一覧表データ!$A:$A,[3]【2026年03月度_全社】RFM客層一覧表データ!D:D,"",0)</f>
        <v/>
      </c>
      <c r="H4112" s="183" t="str">
        <f>_xlfn.XLOOKUP($A4112,[3]【2026年03月度_全社】RFM客層一覧表データ!$A:$A,[3]【2026年03月度_全社】RFM客層一覧表データ!E:E,"",0)</f>
        <v/>
      </c>
      <c r="I4112" s="183" t="str">
        <f>_xlfn.XLOOKUP($A4112,[3]【2026年03月度_全社】RFM客層一覧表データ!$A:$A,[3]【2026年03月度_全社】RFM客層一覧表データ!F:F,"",0)</f>
        <v/>
      </c>
      <c r="J4112" s="183">
        <v>0</v>
      </c>
      <c r="K4112" s="183">
        <v>0</v>
      </c>
      <c r="L4112" s="183">
        <v>0</v>
      </c>
      <c r="M4112" s="183">
        <v>0</v>
      </c>
      <c r="N4112" s="183">
        <v>0</v>
      </c>
      <c r="O4112" s="183">
        <v>0</v>
      </c>
      <c r="P4112" s="183">
        <v>0</v>
      </c>
      <c r="Q4112" s="183">
        <v>0</v>
      </c>
      <c r="R4112" s="183">
        <v>0</v>
      </c>
      <c r="S4112" s="183">
        <v>0</v>
      </c>
      <c r="T4112" s="183">
        <v>0</v>
      </c>
      <c r="U4112" s="183">
        <v>0</v>
      </c>
      <c r="V4112" s="183">
        <v>0</v>
      </c>
      <c r="W4112" s="183">
        <v>0</v>
      </c>
      <c r="X4112" s="183">
        <v>0</v>
      </c>
      <c r="Y4112" s="183">
        <v>0</v>
      </c>
    </row>
    <row r="4113" spans="1:25" x14ac:dyDescent="0.2">
      <c r="A4113" s="184">
        <v>12809780</v>
      </c>
      <c r="B4113" s="183" t="str">
        <f>[1]店マスタ!B4112</f>
        <v>有限会社　山下電機商会</v>
      </c>
      <c r="C4113" s="183">
        <v>2</v>
      </c>
      <c r="D4113" s="183">
        <v>2</v>
      </c>
      <c r="E4113" s="183">
        <f>_xlfn.XLOOKUP(A4113,[2]Sheet1!$R:$R,[2]Sheet1!$AB:$AB,"",0)</f>
        <v>2.5</v>
      </c>
      <c r="F4113" s="183">
        <f>_xlfn.XLOOKUP($A4113,[3]【2026年03月度_全社】RFM客層一覧表データ!$A:$A,[3]【2026年03月度_全社】RFM客層一覧表データ!C:C,"",0)</f>
        <v>274</v>
      </c>
      <c r="G4113" s="183">
        <f>_xlfn.XLOOKUP($A4113,[3]【2026年03月度_全社】RFM客層一覧表データ!$A:$A,[3]【2026年03月度_全社】RFM客層一覧表データ!D:D,"",0)</f>
        <v>121</v>
      </c>
      <c r="H4113" s="183">
        <f>_xlfn.XLOOKUP($A4113,[3]【2026年03月度_全社】RFM客層一覧表データ!$A:$A,[3]【2026年03月度_全社】RFM客層一覧表データ!E:E,"",0)</f>
        <v>122</v>
      </c>
      <c r="I4113" s="183">
        <f>_xlfn.XLOOKUP($A4113,[3]【2026年03月度_全社】RFM客層一覧表データ!$A:$A,[3]【2026年03月度_全社】RFM客層一覧表データ!F:F,"",0)</f>
        <v>22</v>
      </c>
      <c r="J4113" s="183">
        <v>270</v>
      </c>
      <c r="K4113" s="183">
        <v>124</v>
      </c>
      <c r="L4113" s="183">
        <v>123</v>
      </c>
      <c r="M4113" s="183">
        <v>29</v>
      </c>
      <c r="N4113" s="183">
        <v>260</v>
      </c>
      <c r="O4113" s="183">
        <v>124</v>
      </c>
      <c r="P4113" s="183">
        <v>109</v>
      </c>
      <c r="Q4113" s="183">
        <v>43</v>
      </c>
      <c r="R4113" s="183">
        <v>257</v>
      </c>
      <c r="S4113" s="183">
        <v>122</v>
      </c>
      <c r="T4113" s="183">
        <v>102</v>
      </c>
      <c r="U4113" s="183">
        <v>44</v>
      </c>
      <c r="V4113" s="183">
        <v>266</v>
      </c>
      <c r="W4113" s="183">
        <v>141</v>
      </c>
      <c r="X4113" s="183">
        <v>105</v>
      </c>
      <c r="Y4113" s="183">
        <v>141</v>
      </c>
    </row>
    <row r="4114" spans="1:25" x14ac:dyDescent="0.2">
      <c r="A4114" s="184">
        <v>12810010</v>
      </c>
      <c r="B4114" s="183" t="str">
        <f>[1]店マスタ!B4113</f>
        <v>株式会社　岡田電器商会</v>
      </c>
      <c r="C4114" s="183">
        <v>4.5</v>
      </c>
      <c r="D4114" s="183">
        <v>2.5</v>
      </c>
      <c r="E4114" s="183">
        <f>_xlfn.XLOOKUP(A4114,[2]Sheet1!$R:$R,[2]Sheet1!$AB:$AB,"",0)</f>
        <v>4</v>
      </c>
      <c r="F4114" s="183">
        <f>_xlfn.XLOOKUP($A4114,[3]【2026年03月度_全社】RFM客層一覧表データ!$A:$A,[3]【2026年03月度_全社】RFM客層一覧表データ!C:C,"",0)</f>
        <v>0</v>
      </c>
      <c r="G4114" s="183">
        <f>_xlfn.XLOOKUP($A4114,[3]【2026年03月度_全社】RFM客層一覧表データ!$A:$A,[3]【2026年03月度_全社】RFM客層一覧表データ!D:D,"",0)</f>
        <v>0</v>
      </c>
      <c r="H4114" s="183">
        <f>_xlfn.XLOOKUP($A4114,[3]【2026年03月度_全社】RFM客層一覧表データ!$A:$A,[3]【2026年03月度_全社】RFM客層一覧表データ!E:E,"",0)</f>
        <v>0</v>
      </c>
      <c r="I4114" s="183">
        <f>_xlfn.XLOOKUP($A4114,[3]【2026年03月度_全社】RFM客層一覧表データ!$A:$A,[3]【2026年03月度_全社】RFM客層一覧表データ!F:F,"",0)</f>
        <v>0</v>
      </c>
      <c r="J4114" s="183">
        <v>0</v>
      </c>
      <c r="K4114" s="183">
        <v>0</v>
      </c>
      <c r="L4114" s="183">
        <v>0</v>
      </c>
      <c r="M4114" s="183">
        <v>0</v>
      </c>
      <c r="N4114" s="183">
        <v>0</v>
      </c>
      <c r="O4114" s="183">
        <v>0</v>
      </c>
      <c r="P4114" s="183">
        <v>0</v>
      </c>
      <c r="Q4114" s="183">
        <v>0</v>
      </c>
      <c r="R4114" s="183">
        <v>0</v>
      </c>
      <c r="S4114" s="183">
        <v>0</v>
      </c>
      <c r="T4114" s="183">
        <v>0</v>
      </c>
      <c r="U4114" s="183">
        <v>0</v>
      </c>
      <c r="V4114" s="183">
        <v>0</v>
      </c>
      <c r="W4114" s="183">
        <v>0</v>
      </c>
      <c r="X4114" s="183">
        <v>0</v>
      </c>
      <c r="Y4114" s="183">
        <v>0</v>
      </c>
    </row>
    <row r="4115" spans="1:25" x14ac:dyDescent="0.2">
      <c r="A4115" s="184">
        <v>12810020</v>
      </c>
      <c r="B4115" s="183" t="str">
        <f>[1]店マスタ!B4114</f>
        <v>有限会社　藤花電器</v>
      </c>
      <c r="C4115" s="183">
        <v>2.5</v>
      </c>
      <c r="D4115" s="183">
        <v>2</v>
      </c>
      <c r="E4115" s="183">
        <f>_xlfn.XLOOKUP(A4115,[2]Sheet1!$R:$R,[2]Sheet1!$AB:$AB,"",0)</f>
        <v>2</v>
      </c>
      <c r="F4115" s="183">
        <f>_xlfn.XLOOKUP($A4115,[3]【2026年03月度_全社】RFM客層一覧表データ!$A:$A,[3]【2026年03月度_全社】RFM客層一覧表データ!C:C,"",0)</f>
        <v>636</v>
      </c>
      <c r="G4115" s="183">
        <f>_xlfn.XLOOKUP($A4115,[3]【2026年03月度_全社】RFM客層一覧表データ!$A:$A,[3]【2026年03月度_全社】RFM客層一覧表データ!D:D,"",0)</f>
        <v>266</v>
      </c>
      <c r="H4115" s="183">
        <f>_xlfn.XLOOKUP($A4115,[3]【2026年03月度_全社】RFM客層一覧表データ!$A:$A,[3]【2026年03月度_全社】RFM客層一覧表データ!E:E,"",0)</f>
        <v>347</v>
      </c>
      <c r="I4115" s="183">
        <f>_xlfn.XLOOKUP($A4115,[3]【2026年03月度_全社】RFM客層一覧表データ!$A:$A,[3]【2026年03月度_全社】RFM客層一覧表データ!F:F,"",0)</f>
        <v>27</v>
      </c>
      <c r="J4115" s="183">
        <v>656</v>
      </c>
      <c r="K4115" s="183">
        <v>265</v>
      </c>
      <c r="L4115" s="183">
        <v>368</v>
      </c>
      <c r="M4115" s="183">
        <v>24</v>
      </c>
      <c r="N4115" s="183">
        <v>680</v>
      </c>
      <c r="O4115" s="183">
        <v>299</v>
      </c>
      <c r="P4115" s="183">
        <v>373</v>
      </c>
      <c r="Q4115" s="183">
        <v>32</v>
      </c>
      <c r="R4115" s="183">
        <v>722</v>
      </c>
      <c r="S4115" s="183">
        <v>311</v>
      </c>
      <c r="T4115" s="183">
        <v>374</v>
      </c>
      <c r="U4115" s="183">
        <v>35</v>
      </c>
      <c r="V4115" s="183">
        <v>744</v>
      </c>
      <c r="W4115" s="183">
        <v>345</v>
      </c>
      <c r="X4115" s="183">
        <v>375</v>
      </c>
      <c r="Y4115" s="183">
        <v>47</v>
      </c>
    </row>
    <row r="4116" spans="1:25" x14ac:dyDescent="0.2">
      <c r="A4116" s="184">
        <v>12810030</v>
      </c>
      <c r="B4116" s="183" t="str">
        <f>[1]店マスタ!B4115</f>
        <v>石原電器株式会社</v>
      </c>
      <c r="C4116" s="183">
        <v>4.5</v>
      </c>
      <c r="D4116" s="183">
        <v>3.5</v>
      </c>
      <c r="E4116" s="183">
        <f>_xlfn.XLOOKUP(A4116,[2]Sheet1!$R:$R,[2]Sheet1!$AB:$AB,"",0)</f>
        <v>2.5</v>
      </c>
      <c r="F4116" s="183" t="str">
        <f>_xlfn.XLOOKUP($A4116,[3]【2026年03月度_全社】RFM客層一覧表データ!$A:$A,[3]【2026年03月度_全社】RFM客層一覧表データ!C:C,"",0)</f>
        <v/>
      </c>
      <c r="G4116" s="183" t="str">
        <f>_xlfn.XLOOKUP($A4116,[3]【2026年03月度_全社】RFM客層一覧表データ!$A:$A,[3]【2026年03月度_全社】RFM客層一覧表データ!D:D,"",0)</f>
        <v/>
      </c>
      <c r="H4116" s="183" t="str">
        <f>_xlfn.XLOOKUP($A4116,[3]【2026年03月度_全社】RFM客層一覧表データ!$A:$A,[3]【2026年03月度_全社】RFM客層一覧表データ!E:E,"",0)</f>
        <v/>
      </c>
      <c r="I4116" s="183" t="str">
        <f>_xlfn.XLOOKUP($A4116,[3]【2026年03月度_全社】RFM客層一覧表データ!$A:$A,[3]【2026年03月度_全社】RFM客層一覧表データ!F:F,"",0)</f>
        <v/>
      </c>
      <c r="J4116" s="183">
        <v>0</v>
      </c>
      <c r="K4116" s="183">
        <v>0</v>
      </c>
      <c r="L4116" s="183">
        <v>0</v>
      </c>
      <c r="M4116" s="183">
        <v>0</v>
      </c>
      <c r="N4116" s="183">
        <v>0</v>
      </c>
      <c r="O4116" s="183">
        <v>0</v>
      </c>
      <c r="P4116" s="183">
        <v>0</v>
      </c>
      <c r="Q4116" s="183">
        <v>0</v>
      </c>
      <c r="R4116" s="183">
        <v>0</v>
      </c>
      <c r="S4116" s="183">
        <v>0</v>
      </c>
      <c r="T4116" s="183">
        <v>0</v>
      </c>
      <c r="U4116" s="183">
        <v>0</v>
      </c>
      <c r="V4116" s="183">
        <v>0</v>
      </c>
      <c r="W4116" s="183">
        <v>0</v>
      </c>
      <c r="X4116" s="183">
        <v>0</v>
      </c>
      <c r="Y4116" s="183">
        <v>0</v>
      </c>
    </row>
    <row r="4117" spans="1:25" x14ac:dyDescent="0.2">
      <c r="A4117" s="184">
        <v>12810090</v>
      </c>
      <c r="B4117" s="183" t="str">
        <f>[1]店マスタ!B4116</f>
        <v>妹尾電化サービス</v>
      </c>
      <c r="C4117" s="183">
        <v>4.5</v>
      </c>
      <c r="D4117" s="183">
        <v>5</v>
      </c>
      <c r="E4117" s="183">
        <f>_xlfn.XLOOKUP(A4117,[2]Sheet1!$R:$R,[2]Sheet1!$AB:$AB,"",0)</f>
        <v>5</v>
      </c>
      <c r="F4117" s="183">
        <f>_xlfn.XLOOKUP($A4117,[3]【2026年03月度_全社】RFM客層一覧表データ!$A:$A,[3]【2026年03月度_全社】RFM客層一覧表データ!C:C,"",0)</f>
        <v>778</v>
      </c>
      <c r="G4117" s="183">
        <f>_xlfn.XLOOKUP($A4117,[3]【2026年03月度_全社】RFM客層一覧表データ!$A:$A,[3]【2026年03月度_全社】RFM客層一覧表データ!D:D,"",0)</f>
        <v>385</v>
      </c>
      <c r="H4117" s="183">
        <f>_xlfn.XLOOKUP($A4117,[3]【2026年03月度_全社】RFM客層一覧表データ!$A:$A,[3]【2026年03月度_全社】RFM客層一覧表データ!E:E,"",0)</f>
        <v>463</v>
      </c>
      <c r="I4117" s="183">
        <f>_xlfn.XLOOKUP($A4117,[3]【2026年03月度_全社】RFM客層一覧表データ!$A:$A,[3]【2026年03月度_全社】RFM客層一覧表データ!F:F,"",0)</f>
        <v>58</v>
      </c>
      <c r="J4117" s="183">
        <v>773</v>
      </c>
      <c r="K4117" s="183">
        <v>396</v>
      </c>
      <c r="L4117" s="183">
        <v>454</v>
      </c>
      <c r="M4117" s="183">
        <v>51</v>
      </c>
      <c r="N4117" s="183">
        <v>798</v>
      </c>
      <c r="O4117" s="183">
        <v>336</v>
      </c>
      <c r="P4117" s="183">
        <v>447</v>
      </c>
      <c r="Q4117" s="183">
        <v>52</v>
      </c>
      <c r="R4117" s="183">
        <v>787</v>
      </c>
      <c r="S4117" s="183">
        <v>367</v>
      </c>
      <c r="T4117" s="183">
        <v>451</v>
      </c>
      <c r="U4117" s="183">
        <v>59</v>
      </c>
      <c r="V4117" s="183">
        <v>772</v>
      </c>
      <c r="W4117" s="183">
        <v>391</v>
      </c>
      <c r="X4117" s="183">
        <v>450</v>
      </c>
      <c r="Y4117" s="183">
        <v>75</v>
      </c>
    </row>
    <row r="4118" spans="1:25" x14ac:dyDescent="0.2">
      <c r="A4118" s="184">
        <v>12810100</v>
      </c>
      <c r="B4118" s="183" t="str">
        <f>[1]店マスタ!B4117</f>
        <v>岸本電機　株式会社</v>
      </c>
      <c r="C4118" s="183">
        <v>2</v>
      </c>
      <c r="D4118" s="183">
        <v>2</v>
      </c>
      <c r="E4118" s="183" t="str">
        <f>_xlfn.XLOOKUP(A4118,[2]Sheet1!$R:$R,[2]Sheet1!$AB:$AB,"",0)</f>
        <v/>
      </c>
      <c r="F4118" s="183">
        <f>_xlfn.XLOOKUP($A4118,[3]【2026年03月度_全社】RFM客層一覧表データ!$A:$A,[3]【2026年03月度_全社】RFM客層一覧表データ!C:C,"",0)</f>
        <v>361</v>
      </c>
      <c r="G4118" s="183">
        <f>_xlfn.XLOOKUP($A4118,[3]【2026年03月度_全社】RFM客層一覧表データ!$A:$A,[3]【2026年03月度_全社】RFM客層一覧表データ!D:D,"",0)</f>
        <v>146</v>
      </c>
      <c r="H4118" s="183">
        <f>_xlfn.XLOOKUP($A4118,[3]【2026年03月度_全社】RFM客層一覧表データ!$A:$A,[3]【2026年03月度_全社】RFM客層一覧表データ!E:E,"",0)</f>
        <v>180</v>
      </c>
      <c r="I4118" s="183">
        <f>_xlfn.XLOOKUP($A4118,[3]【2026年03月度_全社】RFM客層一覧表データ!$A:$A,[3]【2026年03月度_全社】RFM客層一覧表データ!F:F,"",0)</f>
        <v>11</v>
      </c>
      <c r="J4118" s="183">
        <v>422</v>
      </c>
      <c r="K4118" s="183">
        <v>152</v>
      </c>
      <c r="L4118" s="183">
        <v>188</v>
      </c>
      <c r="M4118" s="183">
        <v>11</v>
      </c>
      <c r="N4118" s="183">
        <v>464</v>
      </c>
      <c r="O4118" s="183">
        <v>156</v>
      </c>
      <c r="P4118" s="183">
        <v>229</v>
      </c>
      <c r="Q4118" s="183">
        <v>24</v>
      </c>
      <c r="R4118" s="183">
        <v>485</v>
      </c>
      <c r="S4118" s="183">
        <v>181</v>
      </c>
      <c r="T4118" s="183">
        <v>249</v>
      </c>
      <c r="U4118" s="183">
        <v>31</v>
      </c>
      <c r="V4118" s="183">
        <v>501</v>
      </c>
      <c r="W4118" s="183">
        <v>157</v>
      </c>
      <c r="X4118" s="183">
        <v>255</v>
      </c>
      <c r="Y4118" s="183">
        <v>20</v>
      </c>
    </row>
    <row r="4119" spans="1:25" x14ac:dyDescent="0.2">
      <c r="A4119" s="184">
        <v>12810120</v>
      </c>
      <c r="B4119" s="183" t="str">
        <f>[1]店マスタ!B4118</f>
        <v>Ｃｌａｐ　アマノヤ</v>
      </c>
      <c r="C4119" s="183">
        <v>2.5</v>
      </c>
      <c r="D4119" s="183">
        <v>2</v>
      </c>
      <c r="E4119" s="183">
        <f>_xlfn.XLOOKUP(A4119,[2]Sheet1!$R:$R,[2]Sheet1!$AB:$AB,"",0)</f>
        <v>2.5</v>
      </c>
      <c r="F4119" s="183">
        <f>_xlfn.XLOOKUP($A4119,[3]【2026年03月度_全社】RFM客層一覧表データ!$A:$A,[3]【2026年03月度_全社】RFM客層一覧表データ!C:C,"",0)</f>
        <v>419</v>
      </c>
      <c r="G4119" s="183">
        <f>_xlfn.XLOOKUP($A4119,[3]【2026年03月度_全社】RFM客層一覧表データ!$A:$A,[3]【2026年03月度_全社】RFM客層一覧表データ!D:D,"",0)</f>
        <v>256</v>
      </c>
      <c r="H4119" s="183">
        <f>_xlfn.XLOOKUP($A4119,[3]【2026年03月度_全社】RFM客層一覧表データ!$A:$A,[3]【2026年03月度_全社】RFM客層一覧表データ!E:E,"",0)</f>
        <v>255</v>
      </c>
      <c r="I4119" s="183">
        <f>_xlfn.XLOOKUP($A4119,[3]【2026年03月度_全社】RFM客層一覧表データ!$A:$A,[3]【2026年03月度_全社】RFM客層一覧表データ!F:F,"",0)</f>
        <v>10</v>
      </c>
      <c r="J4119" s="183">
        <v>442</v>
      </c>
      <c r="K4119" s="183">
        <v>273</v>
      </c>
      <c r="L4119" s="183">
        <v>273</v>
      </c>
      <c r="M4119" s="183">
        <v>11</v>
      </c>
      <c r="N4119" s="183">
        <v>465</v>
      </c>
      <c r="O4119" s="183">
        <v>280</v>
      </c>
      <c r="P4119" s="183">
        <v>289</v>
      </c>
      <c r="Q4119" s="183">
        <v>14</v>
      </c>
      <c r="R4119" s="183">
        <v>527</v>
      </c>
      <c r="S4119" s="183">
        <v>279</v>
      </c>
      <c r="T4119" s="183">
        <v>320</v>
      </c>
      <c r="U4119" s="183">
        <v>11</v>
      </c>
      <c r="V4119" s="183">
        <v>564</v>
      </c>
      <c r="W4119" s="183">
        <v>290</v>
      </c>
      <c r="X4119" s="183">
        <v>346</v>
      </c>
      <c r="Y4119" s="183">
        <v>11</v>
      </c>
    </row>
    <row r="4120" spans="1:25" x14ac:dyDescent="0.2">
      <c r="A4120" s="184">
        <v>12810130</v>
      </c>
      <c r="B4120" s="183" t="str">
        <f>[1]店マスタ!B4119</f>
        <v>ラクティー　ダルマヤ</v>
      </c>
      <c r="C4120" s="183">
        <v>5.5</v>
      </c>
      <c r="D4120" s="183">
        <v>6</v>
      </c>
      <c r="E4120" s="183">
        <f>_xlfn.XLOOKUP(A4120,[2]Sheet1!$R:$R,[2]Sheet1!$AB:$AB,"",0)</f>
        <v>6</v>
      </c>
      <c r="F4120" s="183">
        <f>_xlfn.XLOOKUP($A4120,[3]【2026年03月度_全社】RFM客層一覧表データ!$A:$A,[3]【2026年03月度_全社】RFM客層一覧表データ!C:C,"",0)</f>
        <v>744</v>
      </c>
      <c r="G4120" s="183">
        <f>_xlfn.XLOOKUP($A4120,[3]【2026年03月度_全社】RFM客層一覧表データ!$A:$A,[3]【2026年03月度_全社】RFM客層一覧表データ!D:D,"",0)</f>
        <v>355</v>
      </c>
      <c r="H4120" s="183">
        <f>_xlfn.XLOOKUP($A4120,[3]【2026年03月度_全社】RFM客層一覧表データ!$A:$A,[3]【2026年03月度_全社】RFM客層一覧表データ!E:E,"",0)</f>
        <v>352</v>
      </c>
      <c r="I4120" s="183">
        <f>_xlfn.XLOOKUP($A4120,[3]【2026年03月度_全社】RFM客層一覧表データ!$A:$A,[3]【2026年03月度_全社】RFM客層一覧表データ!F:F,"",0)</f>
        <v>79</v>
      </c>
      <c r="J4120" s="183">
        <v>707</v>
      </c>
      <c r="K4120" s="183">
        <v>333</v>
      </c>
      <c r="L4120" s="183">
        <v>322</v>
      </c>
      <c r="M4120" s="183">
        <v>88</v>
      </c>
      <c r="N4120" s="183">
        <v>665</v>
      </c>
      <c r="O4120" s="183">
        <v>320</v>
      </c>
      <c r="P4120" s="183">
        <v>294</v>
      </c>
      <c r="Q4120" s="183">
        <v>85</v>
      </c>
      <c r="R4120" s="183">
        <v>623</v>
      </c>
      <c r="S4120" s="183">
        <v>321</v>
      </c>
      <c r="T4120" s="183">
        <v>291</v>
      </c>
      <c r="U4120" s="183">
        <v>93</v>
      </c>
      <c r="V4120" s="183">
        <v>582</v>
      </c>
      <c r="W4120" s="183">
        <v>292</v>
      </c>
      <c r="X4120" s="183">
        <v>289</v>
      </c>
      <c r="Y4120" s="183">
        <v>67</v>
      </c>
    </row>
    <row r="4121" spans="1:25" x14ac:dyDescent="0.2">
      <c r="A4121" s="184">
        <v>12810141</v>
      </c>
      <c r="B4121" s="183" t="str">
        <f>[1]店マスタ!B4120</f>
        <v>田中でんき　高砂店</v>
      </c>
      <c r="C4121" s="183">
        <v>2.5</v>
      </c>
      <c r="D4121" s="183">
        <v>2.5</v>
      </c>
      <c r="E4121" s="183">
        <f>_xlfn.XLOOKUP(A4121,[2]Sheet1!$R:$R,[2]Sheet1!$AB:$AB,"",0)</f>
        <v>4</v>
      </c>
      <c r="F4121" s="183">
        <f>_xlfn.XLOOKUP($A4121,[3]【2026年03月度_全社】RFM客層一覧表データ!$A:$A,[3]【2026年03月度_全社】RFM客層一覧表データ!C:C,"",0)</f>
        <v>561</v>
      </c>
      <c r="G4121" s="183">
        <f>_xlfn.XLOOKUP($A4121,[3]【2026年03月度_全社】RFM客層一覧表データ!$A:$A,[3]【2026年03月度_全社】RFM客層一覧表データ!D:D,"",0)</f>
        <v>255</v>
      </c>
      <c r="H4121" s="183">
        <f>_xlfn.XLOOKUP($A4121,[3]【2026年03月度_全社】RFM客層一覧表データ!$A:$A,[3]【2026年03月度_全社】RFM客層一覧表データ!E:E,"",0)</f>
        <v>293</v>
      </c>
      <c r="I4121" s="183">
        <f>_xlfn.XLOOKUP($A4121,[3]【2026年03月度_全社】RFM客層一覧表データ!$A:$A,[3]【2026年03月度_全社】RFM客層一覧表データ!F:F,"",0)</f>
        <v>37</v>
      </c>
      <c r="J4121" s="183">
        <v>540</v>
      </c>
      <c r="K4121" s="183">
        <v>265</v>
      </c>
      <c r="L4121" s="183">
        <v>304</v>
      </c>
      <c r="M4121" s="183">
        <v>40</v>
      </c>
      <c r="N4121" s="183">
        <v>521</v>
      </c>
      <c r="O4121" s="183">
        <v>226</v>
      </c>
      <c r="P4121" s="183">
        <v>289</v>
      </c>
      <c r="Q4121" s="183">
        <v>46</v>
      </c>
      <c r="R4121" s="183">
        <v>512</v>
      </c>
      <c r="S4121" s="183">
        <v>240</v>
      </c>
      <c r="T4121" s="183">
        <v>281</v>
      </c>
      <c r="U4121" s="183">
        <v>30</v>
      </c>
      <c r="V4121" s="183">
        <v>522</v>
      </c>
      <c r="W4121" s="183">
        <v>221</v>
      </c>
      <c r="X4121" s="183">
        <v>296</v>
      </c>
      <c r="Y4121" s="183">
        <v>29</v>
      </c>
    </row>
    <row r="4122" spans="1:25" x14ac:dyDescent="0.2">
      <c r="A4122" s="184">
        <v>12810460</v>
      </c>
      <c r="B4122" s="183" t="str">
        <f>[1]店マスタ!B4121</f>
        <v>パナライフ　ひぐま</v>
      </c>
      <c r="C4122" s="183">
        <v>2</v>
      </c>
      <c r="D4122" s="183">
        <v>2</v>
      </c>
      <c r="E4122" s="183">
        <f>_xlfn.XLOOKUP(A4122,[2]Sheet1!$R:$R,[2]Sheet1!$AB:$AB,"",0)</f>
        <v>2</v>
      </c>
      <c r="F4122" s="183">
        <f>_xlfn.XLOOKUP($A4122,[3]【2026年03月度_全社】RFM客層一覧表データ!$A:$A,[3]【2026年03月度_全社】RFM客層一覧表データ!C:C,"",0)</f>
        <v>364</v>
      </c>
      <c r="G4122" s="183">
        <f>_xlfn.XLOOKUP($A4122,[3]【2026年03月度_全社】RFM客層一覧表データ!$A:$A,[3]【2026年03月度_全社】RFM客層一覧表データ!D:D,"",0)</f>
        <v>181</v>
      </c>
      <c r="H4122" s="183">
        <f>_xlfn.XLOOKUP($A4122,[3]【2026年03月度_全社】RFM客層一覧表データ!$A:$A,[3]【2026年03月度_全社】RFM客層一覧表データ!E:E,"",0)</f>
        <v>203</v>
      </c>
      <c r="I4122" s="183">
        <f>_xlfn.XLOOKUP($A4122,[3]【2026年03月度_全社】RFM客層一覧表データ!$A:$A,[3]【2026年03月度_全社】RFM客層一覧表データ!F:F,"",0)</f>
        <v>23</v>
      </c>
      <c r="J4122" s="183">
        <v>350</v>
      </c>
      <c r="K4122" s="183">
        <v>176</v>
      </c>
      <c r="L4122" s="183">
        <v>217</v>
      </c>
      <c r="M4122" s="183">
        <v>27</v>
      </c>
      <c r="N4122" s="183">
        <v>346</v>
      </c>
      <c r="O4122" s="183">
        <v>164</v>
      </c>
      <c r="P4122" s="183">
        <v>195</v>
      </c>
      <c r="Q4122" s="183">
        <v>16</v>
      </c>
      <c r="R4122" s="183">
        <v>356</v>
      </c>
      <c r="S4122" s="183">
        <v>174</v>
      </c>
      <c r="T4122" s="183">
        <v>213</v>
      </c>
      <c r="U4122" s="183">
        <v>14</v>
      </c>
      <c r="V4122" s="183">
        <v>356</v>
      </c>
      <c r="W4122" s="183">
        <v>178</v>
      </c>
      <c r="X4122" s="183">
        <v>218</v>
      </c>
      <c r="Y4122" s="183">
        <v>15</v>
      </c>
    </row>
    <row r="4123" spans="1:25" x14ac:dyDescent="0.2">
      <c r="A4123" s="184">
        <v>12810510</v>
      </c>
      <c r="B4123" s="183" t="str">
        <f>[1]店マスタ!B4122</f>
        <v>加西電機</v>
      </c>
      <c r="C4123" s="183">
        <v>2</v>
      </c>
      <c r="D4123" s="183">
        <v>2</v>
      </c>
      <c r="E4123" s="183">
        <f>_xlfn.XLOOKUP(A4123,[2]Sheet1!$R:$R,[2]Sheet1!$AB:$AB,"",0)</f>
        <v>2</v>
      </c>
      <c r="F4123" s="183">
        <f>_xlfn.XLOOKUP($A4123,[3]【2026年03月度_全社】RFM客層一覧表データ!$A:$A,[3]【2026年03月度_全社】RFM客層一覧表データ!C:C,"",0)</f>
        <v>355</v>
      </c>
      <c r="G4123" s="183">
        <f>_xlfn.XLOOKUP($A4123,[3]【2026年03月度_全社】RFM客層一覧表データ!$A:$A,[3]【2026年03月度_全社】RFM客層一覧表データ!D:D,"",0)</f>
        <v>165</v>
      </c>
      <c r="H4123" s="183">
        <f>_xlfn.XLOOKUP($A4123,[3]【2026年03月度_全社】RFM客層一覧表データ!$A:$A,[3]【2026年03月度_全社】RFM客層一覧表データ!E:E,"",0)</f>
        <v>224</v>
      </c>
      <c r="I4123" s="183">
        <f>_xlfn.XLOOKUP($A4123,[3]【2026年03月度_全社】RFM客層一覧表データ!$A:$A,[3]【2026年03月度_全社】RFM客層一覧表データ!F:F,"",0)</f>
        <v>13</v>
      </c>
      <c r="J4123" s="183">
        <v>353</v>
      </c>
      <c r="K4123" s="183">
        <v>194</v>
      </c>
      <c r="L4123" s="183">
        <v>232</v>
      </c>
      <c r="M4123" s="183">
        <v>24</v>
      </c>
      <c r="N4123" s="183">
        <v>339</v>
      </c>
      <c r="O4123" s="183">
        <v>181</v>
      </c>
      <c r="P4123" s="183">
        <v>223</v>
      </c>
      <c r="Q4123" s="183">
        <v>29</v>
      </c>
      <c r="R4123" s="183">
        <v>320</v>
      </c>
      <c r="S4123" s="183">
        <v>170</v>
      </c>
      <c r="T4123" s="183">
        <v>223</v>
      </c>
      <c r="U4123" s="183">
        <v>15</v>
      </c>
      <c r="V4123" s="183">
        <v>309</v>
      </c>
      <c r="W4123" s="183">
        <v>202</v>
      </c>
      <c r="X4123" s="183">
        <v>223</v>
      </c>
      <c r="Y4123" s="183">
        <v>28</v>
      </c>
    </row>
    <row r="4124" spans="1:25" x14ac:dyDescent="0.2">
      <c r="A4124" s="184">
        <v>12810590</v>
      </c>
      <c r="B4124" s="183" t="str">
        <f>[1]店マスタ!B4123</f>
        <v>株式会社パナハウスごとう電化</v>
      </c>
      <c r="C4124" s="183">
        <v>4</v>
      </c>
      <c r="D4124" s="183">
        <v>4</v>
      </c>
      <c r="E4124" s="183">
        <f>_xlfn.XLOOKUP(A4124,[2]Sheet1!$R:$R,[2]Sheet1!$AB:$AB,"",0)</f>
        <v>4</v>
      </c>
      <c r="F4124" s="183">
        <f>_xlfn.XLOOKUP($A4124,[3]【2026年03月度_全社】RFM客層一覧表データ!$A:$A,[3]【2026年03月度_全社】RFM客層一覧表データ!C:C,"",0)</f>
        <v>994</v>
      </c>
      <c r="G4124" s="183">
        <f>_xlfn.XLOOKUP($A4124,[3]【2026年03月度_全社】RFM客層一覧表データ!$A:$A,[3]【2026年03月度_全社】RFM客層一覧表データ!D:D,"",0)</f>
        <v>476</v>
      </c>
      <c r="H4124" s="183">
        <f>_xlfn.XLOOKUP($A4124,[3]【2026年03月度_全社】RFM客層一覧表データ!$A:$A,[3]【2026年03月度_全社】RFM客層一覧表データ!E:E,"",0)</f>
        <v>504</v>
      </c>
      <c r="I4124" s="183">
        <f>_xlfn.XLOOKUP($A4124,[3]【2026年03月度_全社】RFM客層一覧表データ!$A:$A,[3]【2026年03月度_全社】RFM客層一覧表データ!F:F,"",0)</f>
        <v>64</v>
      </c>
      <c r="J4124" s="183">
        <v>1018</v>
      </c>
      <c r="K4124" s="183">
        <v>476</v>
      </c>
      <c r="L4124" s="183">
        <v>504</v>
      </c>
      <c r="M4124" s="183">
        <v>59</v>
      </c>
      <c r="N4124" s="183">
        <v>1038</v>
      </c>
      <c r="O4124" s="183">
        <v>512</v>
      </c>
      <c r="P4124" s="183">
        <v>520</v>
      </c>
      <c r="Q4124" s="183">
        <v>54</v>
      </c>
      <c r="R4124" s="183">
        <v>1049</v>
      </c>
      <c r="S4124" s="183">
        <v>512</v>
      </c>
      <c r="T4124" s="183">
        <v>520</v>
      </c>
      <c r="U4124" s="183">
        <v>62</v>
      </c>
      <c r="V4124" s="183">
        <v>1079</v>
      </c>
      <c r="W4124" s="183">
        <v>509</v>
      </c>
      <c r="X4124" s="183">
        <v>531</v>
      </c>
      <c r="Y4124" s="183">
        <v>56</v>
      </c>
    </row>
    <row r="4125" spans="1:25" x14ac:dyDescent="0.2">
      <c r="A4125" s="184">
        <v>12810650</v>
      </c>
      <c r="B4125" s="183" t="str">
        <f>[1]店マスタ!B4124</f>
        <v>アサノ電器</v>
      </c>
      <c r="C4125" s="183">
        <v>2.5</v>
      </c>
      <c r="D4125" s="183">
        <v>2.5</v>
      </c>
      <c r="E4125" s="183">
        <f>_xlfn.XLOOKUP(A4125,[2]Sheet1!$R:$R,[2]Sheet1!$AB:$AB,"",0)</f>
        <v>2.5</v>
      </c>
      <c r="F4125" s="183" t="str">
        <f>_xlfn.XLOOKUP($A4125,[3]【2026年03月度_全社】RFM客層一覧表データ!$A:$A,[3]【2026年03月度_全社】RFM客層一覧表データ!C:C,"",0)</f>
        <v/>
      </c>
      <c r="G4125" s="183" t="str">
        <f>_xlfn.XLOOKUP($A4125,[3]【2026年03月度_全社】RFM客層一覧表データ!$A:$A,[3]【2026年03月度_全社】RFM客層一覧表データ!D:D,"",0)</f>
        <v/>
      </c>
      <c r="H4125" s="183" t="str">
        <f>_xlfn.XLOOKUP($A4125,[3]【2026年03月度_全社】RFM客層一覧表データ!$A:$A,[3]【2026年03月度_全社】RFM客層一覧表データ!E:E,"",0)</f>
        <v/>
      </c>
      <c r="I4125" s="183" t="str">
        <f>_xlfn.XLOOKUP($A4125,[3]【2026年03月度_全社】RFM客層一覧表データ!$A:$A,[3]【2026年03月度_全社】RFM客層一覧表データ!F:F,"",0)</f>
        <v/>
      </c>
      <c r="J4125" s="183">
        <v>0</v>
      </c>
      <c r="K4125" s="183">
        <v>0</v>
      </c>
      <c r="L4125" s="183">
        <v>0</v>
      </c>
      <c r="M4125" s="183">
        <v>0</v>
      </c>
      <c r="N4125" s="183">
        <v>0</v>
      </c>
      <c r="O4125" s="183">
        <v>0</v>
      </c>
      <c r="P4125" s="183">
        <v>0</v>
      </c>
      <c r="Q4125" s="183">
        <v>0</v>
      </c>
      <c r="R4125" s="183">
        <v>0</v>
      </c>
      <c r="S4125" s="183">
        <v>0</v>
      </c>
      <c r="T4125" s="183">
        <v>0</v>
      </c>
      <c r="U4125" s="183">
        <v>0</v>
      </c>
      <c r="V4125" s="183">
        <v>0</v>
      </c>
      <c r="W4125" s="183">
        <v>0</v>
      </c>
      <c r="X4125" s="183">
        <v>0</v>
      </c>
      <c r="Y4125" s="183">
        <v>0</v>
      </c>
    </row>
    <row r="4126" spans="1:25" x14ac:dyDescent="0.2">
      <c r="A4126" s="184">
        <v>12810670</v>
      </c>
      <c r="B4126" s="183" t="str">
        <f>[1]店マスタ!B4125</f>
        <v>Ｐｌａｃｅ　すぎた</v>
      </c>
      <c r="C4126" s="183">
        <v>2</v>
      </c>
      <c r="D4126" s="183">
        <v>3</v>
      </c>
      <c r="E4126" s="183" t="str">
        <f>_xlfn.XLOOKUP(A4126,[2]Sheet1!$R:$R,[2]Sheet1!$AB:$AB,"",0)</f>
        <v/>
      </c>
      <c r="F4126" s="183">
        <f>_xlfn.XLOOKUP($A4126,[3]【2026年03月度_全社】RFM客層一覧表データ!$A:$A,[3]【2026年03月度_全社】RFM客層一覧表データ!C:C,"",0)</f>
        <v>549</v>
      </c>
      <c r="G4126" s="183">
        <f>_xlfn.XLOOKUP($A4126,[3]【2026年03月度_全社】RFM客層一覧表データ!$A:$A,[3]【2026年03月度_全社】RFM客層一覧表データ!D:D,"",0)</f>
        <v>136</v>
      </c>
      <c r="H4126" s="183">
        <f>_xlfn.XLOOKUP($A4126,[3]【2026年03月度_全社】RFM客層一覧表データ!$A:$A,[3]【2026年03月度_全社】RFM客層一覧表データ!E:E,"",0)</f>
        <v>275</v>
      </c>
      <c r="I4126" s="183">
        <f>_xlfn.XLOOKUP($A4126,[3]【2026年03月度_全社】RFM客層一覧表データ!$A:$A,[3]【2026年03月度_全社】RFM客層一覧表データ!F:F,"",0)</f>
        <v>27</v>
      </c>
      <c r="J4126" s="183">
        <v>587</v>
      </c>
      <c r="K4126" s="183">
        <v>165</v>
      </c>
      <c r="L4126" s="183">
        <v>299</v>
      </c>
      <c r="M4126" s="183">
        <v>21</v>
      </c>
      <c r="N4126" s="183">
        <v>628</v>
      </c>
      <c r="O4126" s="183">
        <v>217</v>
      </c>
      <c r="P4126" s="183">
        <v>306</v>
      </c>
      <c r="Q4126" s="183">
        <v>37</v>
      </c>
      <c r="R4126" s="183">
        <v>653</v>
      </c>
      <c r="S4126" s="183">
        <v>296</v>
      </c>
      <c r="T4126" s="183">
        <v>327</v>
      </c>
      <c r="U4126" s="183">
        <v>41</v>
      </c>
      <c r="V4126" s="183">
        <v>696</v>
      </c>
      <c r="W4126" s="183">
        <v>323</v>
      </c>
      <c r="X4126" s="183">
        <v>338</v>
      </c>
      <c r="Y4126" s="183">
        <v>34</v>
      </c>
    </row>
    <row r="4127" spans="1:25" x14ac:dyDescent="0.2">
      <c r="A4127" s="184">
        <v>12810730</v>
      </c>
      <c r="B4127" s="183" t="str">
        <f>[1]店マスタ!B4126</f>
        <v>有限会社　ナカウ電化センター</v>
      </c>
      <c r="C4127" s="183">
        <v>5</v>
      </c>
      <c r="D4127" s="183">
        <v>5</v>
      </c>
      <c r="E4127" s="183">
        <f>_xlfn.XLOOKUP(A4127,[2]Sheet1!$R:$R,[2]Sheet1!$AB:$AB,"",0)</f>
        <v>5.5</v>
      </c>
      <c r="F4127" s="183">
        <f>_xlfn.XLOOKUP($A4127,[3]【2026年03月度_全社】RFM客層一覧表データ!$A:$A,[3]【2026年03月度_全社】RFM客層一覧表データ!C:C,"",0)</f>
        <v>925</v>
      </c>
      <c r="G4127" s="183">
        <f>_xlfn.XLOOKUP($A4127,[3]【2026年03月度_全社】RFM客層一覧表データ!$A:$A,[3]【2026年03月度_全社】RFM客層一覧表データ!D:D,"",0)</f>
        <v>382</v>
      </c>
      <c r="H4127" s="183">
        <f>_xlfn.XLOOKUP($A4127,[3]【2026年03月度_全社】RFM客層一覧表データ!$A:$A,[3]【2026年03月度_全社】RFM客層一覧表データ!E:E,"",0)</f>
        <v>424</v>
      </c>
      <c r="I4127" s="183">
        <f>_xlfn.XLOOKUP($A4127,[3]【2026年03月度_全社】RFM客層一覧表データ!$A:$A,[3]【2026年03月度_全社】RFM客層一覧表データ!F:F,"",0)</f>
        <v>86</v>
      </c>
      <c r="J4127" s="183">
        <v>925</v>
      </c>
      <c r="K4127" s="183">
        <v>380</v>
      </c>
      <c r="L4127" s="183">
        <v>409</v>
      </c>
      <c r="M4127" s="183">
        <v>88</v>
      </c>
      <c r="N4127" s="183">
        <v>902</v>
      </c>
      <c r="O4127" s="183">
        <v>325</v>
      </c>
      <c r="P4127" s="183">
        <v>412</v>
      </c>
      <c r="Q4127" s="183">
        <v>62</v>
      </c>
      <c r="R4127" s="183">
        <v>887</v>
      </c>
      <c r="S4127" s="183">
        <v>371</v>
      </c>
      <c r="T4127" s="183">
        <v>422</v>
      </c>
      <c r="U4127" s="183">
        <v>77</v>
      </c>
      <c r="V4127" s="183">
        <v>876</v>
      </c>
      <c r="W4127" s="183">
        <v>365</v>
      </c>
      <c r="X4127" s="183">
        <v>424</v>
      </c>
      <c r="Y4127" s="183">
        <v>70</v>
      </c>
    </row>
    <row r="4128" spans="1:25" x14ac:dyDescent="0.2">
      <c r="A4128" s="184">
        <v>12810740</v>
      </c>
      <c r="B4128" s="183" t="str">
        <f>[1]店マスタ!B4127</f>
        <v>でんきの白鷺Ｃ　クマクラ</v>
      </c>
      <c r="C4128" s="183">
        <v>3</v>
      </c>
      <c r="D4128" s="183">
        <v>2.5</v>
      </c>
      <c r="E4128" s="183">
        <f>_xlfn.XLOOKUP(A4128,[2]Sheet1!$R:$R,[2]Sheet1!$AB:$AB,"",0)</f>
        <v>2.5</v>
      </c>
      <c r="F4128" s="183">
        <f>_xlfn.XLOOKUP($A4128,[3]【2026年03月度_全社】RFM客層一覧表データ!$A:$A,[3]【2026年03月度_全社】RFM客層一覧表データ!C:C,"",0)</f>
        <v>392</v>
      </c>
      <c r="G4128" s="183">
        <f>_xlfn.XLOOKUP($A4128,[3]【2026年03月度_全社】RFM客層一覧表データ!$A:$A,[3]【2026年03月度_全社】RFM客層一覧表データ!D:D,"",0)</f>
        <v>175</v>
      </c>
      <c r="H4128" s="183">
        <f>_xlfn.XLOOKUP($A4128,[3]【2026年03月度_全社】RFM客層一覧表データ!$A:$A,[3]【2026年03月度_全社】RFM客層一覧表データ!E:E,"",0)</f>
        <v>220</v>
      </c>
      <c r="I4128" s="183">
        <f>_xlfn.XLOOKUP($A4128,[3]【2026年03月度_全社】RFM客層一覧表データ!$A:$A,[3]【2026年03月度_全社】RFM客層一覧表データ!F:F,"",0)</f>
        <v>19</v>
      </c>
      <c r="J4128" s="183">
        <v>400</v>
      </c>
      <c r="K4128" s="183">
        <v>182</v>
      </c>
      <c r="L4128" s="183">
        <v>220</v>
      </c>
      <c r="M4128" s="183">
        <v>18</v>
      </c>
      <c r="N4128" s="183">
        <v>408</v>
      </c>
      <c r="O4128" s="183">
        <v>177</v>
      </c>
      <c r="P4128" s="183">
        <v>224</v>
      </c>
      <c r="Q4128" s="183">
        <v>30</v>
      </c>
      <c r="R4128" s="183">
        <v>408</v>
      </c>
      <c r="S4128" s="183">
        <v>199</v>
      </c>
      <c r="T4128" s="183">
        <v>236</v>
      </c>
      <c r="U4128" s="183">
        <v>31</v>
      </c>
      <c r="V4128" s="183">
        <v>413</v>
      </c>
      <c r="W4128" s="183">
        <v>191</v>
      </c>
      <c r="X4128" s="183">
        <v>237</v>
      </c>
      <c r="Y4128" s="183">
        <v>26</v>
      </c>
    </row>
    <row r="4129" spans="1:25" x14ac:dyDescent="0.2">
      <c r="A4129" s="184">
        <v>12811130</v>
      </c>
      <c r="B4129" s="183" t="str">
        <f>[1]店マスタ!B4128</f>
        <v>クツナ無線株式会社</v>
      </c>
      <c r="C4129" s="183">
        <v>3</v>
      </c>
      <c r="D4129" s="183">
        <v>3</v>
      </c>
      <c r="E4129" s="183">
        <f>_xlfn.XLOOKUP(A4129,[2]Sheet1!$R:$R,[2]Sheet1!$AB:$AB,"",0)</f>
        <v>3</v>
      </c>
      <c r="F4129" s="183" t="str">
        <f>_xlfn.XLOOKUP($A4129,[3]【2026年03月度_全社】RFM客層一覧表データ!$A:$A,[3]【2026年03月度_全社】RFM客層一覧表データ!C:C,"",0)</f>
        <v/>
      </c>
      <c r="G4129" s="183" t="str">
        <f>_xlfn.XLOOKUP($A4129,[3]【2026年03月度_全社】RFM客層一覧表データ!$A:$A,[3]【2026年03月度_全社】RFM客層一覧表データ!D:D,"",0)</f>
        <v/>
      </c>
      <c r="H4129" s="183" t="str">
        <f>_xlfn.XLOOKUP($A4129,[3]【2026年03月度_全社】RFM客層一覧表データ!$A:$A,[3]【2026年03月度_全社】RFM客層一覧表データ!E:E,"",0)</f>
        <v/>
      </c>
      <c r="I4129" s="183" t="str">
        <f>_xlfn.XLOOKUP($A4129,[3]【2026年03月度_全社】RFM客層一覧表データ!$A:$A,[3]【2026年03月度_全社】RFM客層一覧表データ!F:F,"",0)</f>
        <v/>
      </c>
      <c r="J4129" s="183">
        <v>0</v>
      </c>
      <c r="K4129" s="183">
        <v>0</v>
      </c>
      <c r="L4129" s="183">
        <v>0</v>
      </c>
      <c r="M4129" s="183">
        <v>0</v>
      </c>
      <c r="N4129" s="183">
        <v>0</v>
      </c>
      <c r="O4129" s="183">
        <v>0</v>
      </c>
      <c r="P4129" s="183">
        <v>0</v>
      </c>
      <c r="Q4129" s="183">
        <v>0</v>
      </c>
      <c r="R4129" s="183">
        <v>0</v>
      </c>
      <c r="S4129" s="183">
        <v>0</v>
      </c>
      <c r="T4129" s="183">
        <v>0</v>
      </c>
      <c r="U4129" s="183">
        <v>0</v>
      </c>
      <c r="V4129" s="183">
        <v>0</v>
      </c>
      <c r="W4129" s="183">
        <v>0</v>
      </c>
      <c r="X4129" s="183">
        <v>0</v>
      </c>
      <c r="Y4129" s="183">
        <v>0</v>
      </c>
    </row>
    <row r="4130" spans="1:25" x14ac:dyDescent="0.2">
      <c r="A4130" s="184">
        <v>12811310</v>
      </c>
      <c r="B4130" s="183" t="str">
        <f>[1]店マスタ!B4129</f>
        <v>株式会社　ツムラ電器</v>
      </c>
      <c r="C4130" s="183">
        <v>3</v>
      </c>
      <c r="D4130" s="183">
        <v>3</v>
      </c>
      <c r="E4130" s="183" t="str">
        <f>_xlfn.XLOOKUP(A4130,[2]Sheet1!$R:$R,[2]Sheet1!$AB:$AB,"",0)</f>
        <v/>
      </c>
      <c r="F4130" s="183" t="str">
        <f>_xlfn.XLOOKUP($A4130,[3]【2026年03月度_全社】RFM客層一覧表データ!$A:$A,[3]【2026年03月度_全社】RFM客層一覧表データ!C:C,"",0)</f>
        <v/>
      </c>
      <c r="G4130" s="183" t="str">
        <f>_xlfn.XLOOKUP($A4130,[3]【2026年03月度_全社】RFM客層一覧表データ!$A:$A,[3]【2026年03月度_全社】RFM客層一覧表データ!D:D,"",0)</f>
        <v/>
      </c>
      <c r="H4130" s="183" t="str">
        <f>_xlfn.XLOOKUP($A4130,[3]【2026年03月度_全社】RFM客層一覧表データ!$A:$A,[3]【2026年03月度_全社】RFM客層一覧表データ!E:E,"",0)</f>
        <v/>
      </c>
      <c r="I4130" s="183" t="str">
        <f>_xlfn.XLOOKUP($A4130,[3]【2026年03月度_全社】RFM客層一覧表データ!$A:$A,[3]【2026年03月度_全社】RFM客層一覧表データ!F:F,"",0)</f>
        <v/>
      </c>
      <c r="J4130" s="183">
        <v>0</v>
      </c>
      <c r="K4130" s="183">
        <v>0</v>
      </c>
      <c r="L4130" s="183">
        <v>0</v>
      </c>
      <c r="M4130" s="183">
        <v>0</v>
      </c>
      <c r="N4130" s="183">
        <v>0</v>
      </c>
      <c r="O4130" s="183">
        <v>0</v>
      </c>
      <c r="P4130" s="183">
        <v>0</v>
      </c>
      <c r="Q4130" s="183">
        <v>0</v>
      </c>
      <c r="R4130" s="183">
        <v>0</v>
      </c>
      <c r="S4130" s="183">
        <v>0</v>
      </c>
      <c r="T4130" s="183">
        <v>0</v>
      </c>
      <c r="U4130" s="183">
        <v>0</v>
      </c>
      <c r="V4130" s="183">
        <v>0</v>
      </c>
      <c r="W4130" s="183">
        <v>0</v>
      </c>
      <c r="X4130" s="183">
        <v>0</v>
      </c>
      <c r="Y4130" s="183">
        <v>0</v>
      </c>
    </row>
    <row r="4131" spans="1:25" x14ac:dyDescent="0.2">
      <c r="A4131" s="184">
        <v>12811391</v>
      </c>
      <c r="B4131" s="183" t="str">
        <f>[1]店マスタ!B4130</f>
        <v>株式会社ニチデン灘店</v>
      </c>
      <c r="C4131" s="183">
        <v>3</v>
      </c>
      <c r="D4131" s="183">
        <v>2.5</v>
      </c>
      <c r="E4131" s="183">
        <f>_xlfn.XLOOKUP(A4131,[2]Sheet1!$R:$R,[2]Sheet1!$AB:$AB,"",0)</f>
        <v>2.5</v>
      </c>
      <c r="F4131" s="183">
        <f>_xlfn.XLOOKUP($A4131,[3]【2026年03月度_全社】RFM客層一覧表データ!$A:$A,[3]【2026年03月度_全社】RFM客層一覧表データ!C:C,"",0)</f>
        <v>720</v>
      </c>
      <c r="G4131" s="183">
        <f>_xlfn.XLOOKUP($A4131,[3]【2026年03月度_全社】RFM客層一覧表データ!$A:$A,[3]【2026年03月度_全社】RFM客層一覧表データ!D:D,"",0)</f>
        <v>322</v>
      </c>
      <c r="H4131" s="183">
        <f>_xlfn.XLOOKUP($A4131,[3]【2026年03月度_全社】RFM客層一覧表データ!$A:$A,[3]【2026年03月度_全社】RFM客層一覧表データ!E:E,"",0)</f>
        <v>389</v>
      </c>
      <c r="I4131" s="183">
        <f>_xlfn.XLOOKUP($A4131,[3]【2026年03月度_全社】RFM客層一覧表データ!$A:$A,[3]【2026年03月度_全社】RFM客層一覧表データ!F:F,"",0)</f>
        <v>44</v>
      </c>
      <c r="J4131" s="183">
        <v>741</v>
      </c>
      <c r="K4131" s="183">
        <v>350</v>
      </c>
      <c r="L4131" s="183">
        <v>394</v>
      </c>
      <c r="M4131" s="183">
        <v>52</v>
      </c>
      <c r="N4131" s="183">
        <v>724</v>
      </c>
      <c r="O4131" s="183">
        <v>341</v>
      </c>
      <c r="P4131" s="183">
        <v>381</v>
      </c>
      <c r="Q4131" s="183">
        <v>54</v>
      </c>
      <c r="R4131" s="183">
        <v>807</v>
      </c>
      <c r="S4131" s="183">
        <v>356</v>
      </c>
      <c r="T4131" s="183">
        <v>388</v>
      </c>
      <c r="U4131" s="183">
        <v>47</v>
      </c>
      <c r="V4131" s="183">
        <v>810</v>
      </c>
      <c r="W4131" s="183">
        <v>362</v>
      </c>
      <c r="X4131" s="183">
        <v>399</v>
      </c>
      <c r="Y4131" s="183">
        <v>62</v>
      </c>
    </row>
    <row r="4132" spans="1:25" x14ac:dyDescent="0.2">
      <c r="A4132" s="184">
        <v>12811400</v>
      </c>
      <c r="B4132" s="183" t="str">
        <f>[1]店マスタ!B4131</f>
        <v>日正電化工業株式会社</v>
      </c>
      <c r="C4132" s="183">
        <v>6</v>
      </c>
      <c r="D4132" s="183">
        <v>4</v>
      </c>
      <c r="E4132" s="183">
        <f>_xlfn.XLOOKUP(A4132,[2]Sheet1!$R:$R,[2]Sheet1!$AB:$AB,"",0)</f>
        <v>1.5</v>
      </c>
      <c r="F4132" s="183" t="str">
        <f>_xlfn.XLOOKUP($A4132,[3]【2026年03月度_全社】RFM客層一覧表データ!$A:$A,[3]【2026年03月度_全社】RFM客層一覧表データ!C:C,"",0)</f>
        <v/>
      </c>
      <c r="G4132" s="183" t="str">
        <f>_xlfn.XLOOKUP($A4132,[3]【2026年03月度_全社】RFM客層一覧表データ!$A:$A,[3]【2026年03月度_全社】RFM客層一覧表データ!D:D,"",0)</f>
        <v/>
      </c>
      <c r="H4132" s="183" t="str">
        <f>_xlfn.XLOOKUP($A4132,[3]【2026年03月度_全社】RFM客層一覧表データ!$A:$A,[3]【2026年03月度_全社】RFM客層一覧表データ!E:E,"",0)</f>
        <v/>
      </c>
      <c r="I4132" s="183" t="str">
        <f>_xlfn.XLOOKUP($A4132,[3]【2026年03月度_全社】RFM客層一覧表データ!$A:$A,[3]【2026年03月度_全社】RFM客層一覧表データ!F:F,"",0)</f>
        <v/>
      </c>
      <c r="J4132" s="183">
        <v>0</v>
      </c>
      <c r="K4132" s="183">
        <v>0</v>
      </c>
      <c r="L4132" s="183">
        <v>0</v>
      </c>
      <c r="M4132" s="183">
        <v>0</v>
      </c>
      <c r="N4132" s="183">
        <v>0</v>
      </c>
      <c r="O4132" s="183">
        <v>0</v>
      </c>
      <c r="P4132" s="183">
        <v>0</v>
      </c>
      <c r="Q4132" s="183">
        <v>0</v>
      </c>
      <c r="R4132" s="183">
        <v>0</v>
      </c>
      <c r="S4132" s="183">
        <v>0</v>
      </c>
      <c r="T4132" s="183">
        <v>0</v>
      </c>
      <c r="U4132" s="183">
        <v>0</v>
      </c>
      <c r="V4132" s="183">
        <v>0</v>
      </c>
      <c r="W4132" s="183">
        <v>0</v>
      </c>
      <c r="X4132" s="183">
        <v>0</v>
      </c>
      <c r="Y4132" s="183">
        <v>0</v>
      </c>
    </row>
    <row r="4133" spans="1:25" x14ac:dyDescent="0.2">
      <c r="A4133" s="184">
        <v>12811401</v>
      </c>
      <c r="B4133" s="183" t="str">
        <f>[1]店マスタ!B4132</f>
        <v>日正電化工業株式会社　名谷南店</v>
      </c>
      <c r="C4133" s="183">
        <v>4.5</v>
      </c>
      <c r="D4133" s="183">
        <v>3.5</v>
      </c>
      <c r="E4133" s="183">
        <f>_xlfn.XLOOKUP(A4133,[2]Sheet1!$R:$R,[2]Sheet1!$AB:$AB,"",0)</f>
        <v>3.5</v>
      </c>
      <c r="F4133" s="183" t="str">
        <f>_xlfn.XLOOKUP($A4133,[3]【2026年03月度_全社】RFM客層一覧表データ!$A:$A,[3]【2026年03月度_全社】RFM客層一覧表データ!C:C,"",0)</f>
        <v/>
      </c>
      <c r="G4133" s="183" t="str">
        <f>_xlfn.XLOOKUP($A4133,[3]【2026年03月度_全社】RFM客層一覧表データ!$A:$A,[3]【2026年03月度_全社】RFM客層一覧表データ!D:D,"",0)</f>
        <v/>
      </c>
      <c r="H4133" s="183" t="str">
        <f>_xlfn.XLOOKUP($A4133,[3]【2026年03月度_全社】RFM客層一覧表データ!$A:$A,[3]【2026年03月度_全社】RFM客層一覧表データ!E:E,"",0)</f>
        <v/>
      </c>
      <c r="I4133" s="183" t="str">
        <f>_xlfn.XLOOKUP($A4133,[3]【2026年03月度_全社】RFM客層一覧表データ!$A:$A,[3]【2026年03月度_全社】RFM客層一覧表データ!F:F,"",0)</f>
        <v/>
      </c>
      <c r="J4133" s="183">
        <v>0</v>
      </c>
      <c r="K4133" s="183">
        <v>0</v>
      </c>
      <c r="L4133" s="183">
        <v>0</v>
      </c>
      <c r="M4133" s="183">
        <v>0</v>
      </c>
      <c r="N4133" s="183">
        <v>0</v>
      </c>
      <c r="O4133" s="183">
        <v>0</v>
      </c>
      <c r="P4133" s="183">
        <v>0</v>
      </c>
      <c r="Q4133" s="183">
        <v>0</v>
      </c>
      <c r="R4133" s="183">
        <v>0</v>
      </c>
      <c r="S4133" s="183">
        <v>0</v>
      </c>
      <c r="T4133" s="183">
        <v>0</v>
      </c>
      <c r="U4133" s="183">
        <v>0</v>
      </c>
      <c r="V4133" s="183">
        <v>0</v>
      </c>
      <c r="W4133" s="183">
        <v>0</v>
      </c>
      <c r="X4133" s="183">
        <v>0</v>
      </c>
      <c r="Y4133" s="183">
        <v>0</v>
      </c>
    </row>
    <row r="4134" spans="1:25" x14ac:dyDescent="0.2">
      <c r="A4134" s="184">
        <v>12811402</v>
      </c>
      <c r="B4134" s="183" t="str">
        <f>[1]店マスタ!B4133</f>
        <v>日正電化工業株式会社　横尾店</v>
      </c>
      <c r="C4134" s="183">
        <v>3.5</v>
      </c>
      <c r="D4134" s="183">
        <v>3.5</v>
      </c>
      <c r="E4134" s="183" t="str">
        <f>_xlfn.XLOOKUP(A4134,[2]Sheet1!$R:$R,[2]Sheet1!$AB:$AB,"",0)</f>
        <v/>
      </c>
      <c r="F4134" s="183" t="str">
        <f>_xlfn.XLOOKUP($A4134,[3]【2026年03月度_全社】RFM客層一覧表データ!$A:$A,[3]【2026年03月度_全社】RFM客層一覧表データ!C:C,"",0)</f>
        <v/>
      </c>
      <c r="G4134" s="183" t="str">
        <f>_xlfn.XLOOKUP($A4134,[3]【2026年03月度_全社】RFM客層一覧表データ!$A:$A,[3]【2026年03月度_全社】RFM客層一覧表データ!D:D,"",0)</f>
        <v/>
      </c>
      <c r="H4134" s="183" t="str">
        <f>_xlfn.XLOOKUP($A4134,[3]【2026年03月度_全社】RFM客層一覧表データ!$A:$A,[3]【2026年03月度_全社】RFM客層一覧表データ!E:E,"",0)</f>
        <v/>
      </c>
      <c r="I4134" s="183" t="str">
        <f>_xlfn.XLOOKUP($A4134,[3]【2026年03月度_全社】RFM客層一覧表データ!$A:$A,[3]【2026年03月度_全社】RFM客層一覧表データ!F:F,"",0)</f>
        <v/>
      </c>
      <c r="J4134" s="183">
        <v>0</v>
      </c>
      <c r="K4134" s="183">
        <v>0</v>
      </c>
      <c r="L4134" s="183">
        <v>0</v>
      </c>
      <c r="M4134" s="183">
        <v>0</v>
      </c>
      <c r="N4134" s="183">
        <v>0</v>
      </c>
      <c r="O4134" s="183">
        <v>0</v>
      </c>
      <c r="P4134" s="183">
        <v>0</v>
      </c>
      <c r="Q4134" s="183">
        <v>0</v>
      </c>
      <c r="R4134" s="183">
        <v>0</v>
      </c>
      <c r="S4134" s="183">
        <v>0</v>
      </c>
      <c r="T4134" s="183">
        <v>0</v>
      </c>
      <c r="U4134" s="183">
        <v>0</v>
      </c>
      <c r="V4134" s="183">
        <v>0</v>
      </c>
      <c r="W4134" s="183">
        <v>0</v>
      </c>
      <c r="X4134" s="183">
        <v>0</v>
      </c>
      <c r="Y4134" s="183">
        <v>0</v>
      </c>
    </row>
    <row r="4135" spans="1:25" x14ac:dyDescent="0.2">
      <c r="A4135" s="184">
        <v>12811406</v>
      </c>
      <c r="B4135" s="183" t="str">
        <f>[1]店マスタ!B4134</f>
        <v>日正電化工業株式会社　セリオ店</v>
      </c>
      <c r="C4135" s="183">
        <v>3.5</v>
      </c>
      <c r="D4135" s="183">
        <v>3.5</v>
      </c>
      <c r="E4135" s="183" t="str">
        <f>_xlfn.XLOOKUP(A4135,[2]Sheet1!$R:$R,[2]Sheet1!$AB:$AB,"",0)</f>
        <v/>
      </c>
      <c r="F4135" s="183" t="str">
        <f>_xlfn.XLOOKUP($A4135,[3]【2026年03月度_全社】RFM客層一覧表データ!$A:$A,[3]【2026年03月度_全社】RFM客層一覧表データ!C:C,"",0)</f>
        <v/>
      </c>
      <c r="G4135" s="183" t="str">
        <f>_xlfn.XLOOKUP($A4135,[3]【2026年03月度_全社】RFM客層一覧表データ!$A:$A,[3]【2026年03月度_全社】RFM客層一覧表データ!D:D,"",0)</f>
        <v/>
      </c>
      <c r="H4135" s="183" t="str">
        <f>_xlfn.XLOOKUP($A4135,[3]【2026年03月度_全社】RFM客層一覧表データ!$A:$A,[3]【2026年03月度_全社】RFM客層一覧表データ!E:E,"",0)</f>
        <v/>
      </c>
      <c r="I4135" s="183" t="str">
        <f>_xlfn.XLOOKUP($A4135,[3]【2026年03月度_全社】RFM客層一覧表データ!$A:$A,[3]【2026年03月度_全社】RFM客層一覧表データ!F:F,"",0)</f>
        <v/>
      </c>
      <c r="J4135" s="183">
        <v>0</v>
      </c>
      <c r="K4135" s="183">
        <v>0</v>
      </c>
      <c r="L4135" s="183">
        <v>0</v>
      </c>
      <c r="M4135" s="183">
        <v>0</v>
      </c>
      <c r="N4135" s="183">
        <v>0</v>
      </c>
      <c r="O4135" s="183">
        <v>0</v>
      </c>
      <c r="P4135" s="183">
        <v>0</v>
      </c>
      <c r="Q4135" s="183">
        <v>0</v>
      </c>
      <c r="R4135" s="183">
        <v>0</v>
      </c>
      <c r="S4135" s="183">
        <v>0</v>
      </c>
      <c r="T4135" s="183">
        <v>0</v>
      </c>
      <c r="U4135" s="183">
        <v>0</v>
      </c>
      <c r="V4135" s="183">
        <v>0</v>
      </c>
      <c r="W4135" s="183">
        <v>0</v>
      </c>
      <c r="X4135" s="183">
        <v>0</v>
      </c>
      <c r="Y4135" s="183">
        <v>0</v>
      </c>
    </row>
    <row r="4136" spans="1:25" x14ac:dyDescent="0.2">
      <c r="A4136" s="184">
        <v>12811470</v>
      </c>
      <c r="B4136" s="183" t="str">
        <f>[1]店マスタ!B4135</f>
        <v>デンキのヨシダ</v>
      </c>
      <c r="C4136" s="183">
        <v>1.5</v>
      </c>
      <c r="D4136" s="183">
        <v>1.5</v>
      </c>
      <c r="E4136" s="183" t="str">
        <f>_xlfn.XLOOKUP(A4136,[2]Sheet1!$R:$R,[2]Sheet1!$AB:$AB,"",0)</f>
        <v/>
      </c>
      <c r="F4136" s="183" t="str">
        <f>_xlfn.XLOOKUP($A4136,[3]【2026年03月度_全社】RFM客層一覧表データ!$A:$A,[3]【2026年03月度_全社】RFM客層一覧表データ!C:C,"",0)</f>
        <v/>
      </c>
      <c r="G4136" s="183" t="str">
        <f>_xlfn.XLOOKUP($A4136,[3]【2026年03月度_全社】RFM客層一覧表データ!$A:$A,[3]【2026年03月度_全社】RFM客層一覧表データ!D:D,"",0)</f>
        <v/>
      </c>
      <c r="H4136" s="183" t="str">
        <f>_xlfn.XLOOKUP($A4136,[3]【2026年03月度_全社】RFM客層一覧表データ!$A:$A,[3]【2026年03月度_全社】RFM客層一覧表データ!E:E,"",0)</f>
        <v/>
      </c>
      <c r="I4136" s="183" t="str">
        <f>_xlfn.XLOOKUP($A4136,[3]【2026年03月度_全社】RFM客層一覧表データ!$A:$A,[3]【2026年03月度_全社】RFM客層一覧表データ!F:F,"",0)</f>
        <v/>
      </c>
      <c r="J4136" s="183">
        <v>0</v>
      </c>
      <c r="K4136" s="183">
        <v>0</v>
      </c>
      <c r="L4136" s="183">
        <v>0</v>
      </c>
      <c r="M4136" s="183">
        <v>0</v>
      </c>
      <c r="N4136" s="183">
        <v>0</v>
      </c>
      <c r="O4136" s="183">
        <v>0</v>
      </c>
      <c r="P4136" s="183">
        <v>0</v>
      </c>
      <c r="Q4136" s="183">
        <v>0</v>
      </c>
      <c r="R4136" s="183">
        <v>0</v>
      </c>
      <c r="S4136" s="183">
        <v>0</v>
      </c>
      <c r="T4136" s="183">
        <v>0</v>
      </c>
      <c r="U4136" s="183">
        <v>0</v>
      </c>
      <c r="V4136" s="183">
        <v>0</v>
      </c>
      <c r="W4136" s="183">
        <v>0</v>
      </c>
      <c r="X4136" s="183">
        <v>0</v>
      </c>
      <c r="Y4136" s="183">
        <v>0</v>
      </c>
    </row>
    <row r="4137" spans="1:25" x14ac:dyDescent="0.2">
      <c r="A4137" s="184">
        <v>12811570</v>
      </c>
      <c r="B4137" s="183" t="str">
        <f>[1]店マスタ!B4136</f>
        <v>有限会社　白井電化</v>
      </c>
      <c r="C4137" s="183">
        <v>2.5</v>
      </c>
      <c r="D4137" s="183">
        <v>2.5</v>
      </c>
      <c r="E4137" s="183">
        <f>_xlfn.XLOOKUP(A4137,[2]Sheet1!$R:$R,[2]Sheet1!$AB:$AB,"",0)</f>
        <v>2.5</v>
      </c>
      <c r="F4137" s="183">
        <f>_xlfn.XLOOKUP($A4137,[3]【2026年03月度_全社】RFM客層一覧表データ!$A:$A,[3]【2026年03月度_全社】RFM客層一覧表データ!C:C,"",0)</f>
        <v>389</v>
      </c>
      <c r="G4137" s="183">
        <f>_xlfn.XLOOKUP($A4137,[3]【2026年03月度_全社】RFM客層一覧表データ!$A:$A,[3]【2026年03月度_全社】RFM客層一覧表データ!D:D,"",0)</f>
        <v>160</v>
      </c>
      <c r="H4137" s="183">
        <f>_xlfn.XLOOKUP($A4137,[3]【2026年03月度_全社】RFM客層一覧表データ!$A:$A,[3]【2026年03月度_全社】RFM客層一覧表データ!E:E,"",0)</f>
        <v>190</v>
      </c>
      <c r="I4137" s="183">
        <f>_xlfn.XLOOKUP($A4137,[3]【2026年03月度_全社】RFM客層一覧表データ!$A:$A,[3]【2026年03月度_全社】RFM客層一覧表データ!F:F,"",0)</f>
        <v>23</v>
      </c>
      <c r="J4137" s="183">
        <v>409</v>
      </c>
      <c r="K4137" s="183">
        <v>161</v>
      </c>
      <c r="L4137" s="183">
        <v>199</v>
      </c>
      <c r="M4137" s="183">
        <v>27</v>
      </c>
      <c r="N4137" s="183">
        <v>411</v>
      </c>
      <c r="O4137" s="183">
        <v>164</v>
      </c>
      <c r="P4137" s="183">
        <v>199</v>
      </c>
      <c r="Q4137" s="183">
        <v>21</v>
      </c>
      <c r="R4137" s="183">
        <v>413</v>
      </c>
      <c r="S4137" s="183">
        <v>145</v>
      </c>
      <c r="T4137" s="183">
        <v>208</v>
      </c>
      <c r="U4137" s="183">
        <v>16</v>
      </c>
      <c r="V4137" s="183">
        <v>428</v>
      </c>
      <c r="W4137" s="183">
        <v>199</v>
      </c>
      <c r="X4137" s="183">
        <v>224</v>
      </c>
      <c r="Y4137" s="183">
        <v>35</v>
      </c>
    </row>
    <row r="4138" spans="1:25" x14ac:dyDescent="0.2">
      <c r="A4138" s="184">
        <v>12811610</v>
      </c>
      <c r="B4138" s="183" t="str">
        <f>[1]店マスタ!B4137</f>
        <v>Ａｒｅａ　Ｐｒｏ　よしかわ</v>
      </c>
      <c r="C4138" s="183">
        <v>4</v>
      </c>
      <c r="D4138" s="183">
        <v>4</v>
      </c>
      <c r="E4138" s="183">
        <f>_xlfn.XLOOKUP(A4138,[2]Sheet1!$R:$R,[2]Sheet1!$AB:$AB,"",0)</f>
        <v>4.5</v>
      </c>
      <c r="F4138" s="183">
        <f>_xlfn.XLOOKUP($A4138,[3]【2026年03月度_全社】RFM客層一覧表データ!$A:$A,[3]【2026年03月度_全社】RFM客層一覧表データ!C:C,"",0)</f>
        <v>1313</v>
      </c>
      <c r="G4138" s="183">
        <f>_xlfn.XLOOKUP($A4138,[3]【2026年03月度_全社】RFM客層一覧表データ!$A:$A,[3]【2026年03月度_全社】RFM客層一覧表データ!D:D,"",0)</f>
        <v>507</v>
      </c>
      <c r="H4138" s="183">
        <f>_xlfn.XLOOKUP($A4138,[3]【2026年03月度_全社】RFM客層一覧表データ!$A:$A,[3]【2026年03月度_全社】RFM客層一覧表データ!E:E,"",0)</f>
        <v>610</v>
      </c>
      <c r="I4138" s="183">
        <f>_xlfn.XLOOKUP($A4138,[3]【2026年03月度_全社】RFM客層一覧表データ!$A:$A,[3]【2026年03月度_全社】RFM客層一覧表データ!F:F,"",0)</f>
        <v>77</v>
      </c>
      <c r="J4138" s="183">
        <v>1345</v>
      </c>
      <c r="K4138" s="183">
        <v>524</v>
      </c>
      <c r="L4138" s="183">
        <v>628</v>
      </c>
      <c r="M4138" s="183">
        <v>75</v>
      </c>
      <c r="N4138" s="183">
        <v>1369</v>
      </c>
      <c r="O4138" s="183">
        <v>640</v>
      </c>
      <c r="P4138" s="183">
        <v>621</v>
      </c>
      <c r="Q4138" s="183">
        <v>94</v>
      </c>
      <c r="R4138" s="183">
        <v>1292</v>
      </c>
      <c r="S4138" s="183">
        <v>645</v>
      </c>
      <c r="T4138" s="183">
        <v>610</v>
      </c>
      <c r="U4138" s="183">
        <v>87</v>
      </c>
      <c r="V4138" s="183">
        <v>1294</v>
      </c>
      <c r="W4138" s="183">
        <v>641</v>
      </c>
      <c r="X4138" s="183">
        <v>603</v>
      </c>
      <c r="Y4138" s="183">
        <v>86</v>
      </c>
    </row>
    <row r="4139" spans="1:25" x14ac:dyDescent="0.2">
      <c r="A4139" s="184">
        <v>12812020</v>
      </c>
      <c r="B4139" s="183" t="str">
        <f>[1]店マスタ!B4138</f>
        <v>電化ショップ　愛和</v>
      </c>
      <c r="C4139" s="183">
        <v>3</v>
      </c>
      <c r="D4139" s="183">
        <v>3</v>
      </c>
      <c r="E4139" s="183">
        <f>_xlfn.XLOOKUP(A4139,[2]Sheet1!$R:$R,[2]Sheet1!$AB:$AB,"",0)</f>
        <v>3</v>
      </c>
      <c r="F4139" s="183">
        <f>_xlfn.XLOOKUP($A4139,[3]【2026年03月度_全社】RFM客層一覧表データ!$A:$A,[3]【2026年03月度_全社】RFM客層一覧表データ!C:C,"",0)</f>
        <v>903</v>
      </c>
      <c r="G4139" s="183">
        <f>_xlfn.XLOOKUP($A4139,[3]【2026年03月度_全社】RFM客層一覧表データ!$A:$A,[3]【2026年03月度_全社】RFM客層一覧表データ!D:D,"",0)</f>
        <v>488</v>
      </c>
      <c r="H4139" s="183">
        <f>_xlfn.XLOOKUP($A4139,[3]【2026年03月度_全社】RFM客層一覧表データ!$A:$A,[3]【2026年03月度_全社】RFM客層一覧表データ!E:E,"",0)</f>
        <v>477</v>
      </c>
      <c r="I4139" s="183">
        <f>_xlfn.XLOOKUP($A4139,[3]【2026年03月度_全社】RFM客層一覧表データ!$A:$A,[3]【2026年03月度_全社】RFM客層一覧表データ!F:F,"",0)</f>
        <v>71</v>
      </c>
      <c r="J4139" s="183">
        <v>882</v>
      </c>
      <c r="K4139" s="183">
        <v>468</v>
      </c>
      <c r="L4139" s="183">
        <v>471</v>
      </c>
      <c r="M4139" s="183">
        <v>81</v>
      </c>
      <c r="N4139" s="183">
        <v>1049</v>
      </c>
      <c r="O4139" s="183">
        <v>474</v>
      </c>
      <c r="P4139" s="183">
        <v>522</v>
      </c>
      <c r="Q4139" s="183">
        <v>71</v>
      </c>
      <c r="R4139" s="183">
        <v>1072</v>
      </c>
      <c r="S4139" s="183">
        <v>470</v>
      </c>
      <c r="T4139" s="183">
        <v>552</v>
      </c>
      <c r="U4139" s="183">
        <v>77</v>
      </c>
      <c r="V4139" s="183">
        <v>1063</v>
      </c>
      <c r="W4139" s="183">
        <v>505</v>
      </c>
      <c r="X4139" s="183">
        <v>548</v>
      </c>
      <c r="Y4139" s="183">
        <v>90</v>
      </c>
    </row>
    <row r="4140" spans="1:25" x14ac:dyDescent="0.2">
      <c r="A4140" s="184">
        <v>12812270</v>
      </c>
      <c r="B4140" s="183" t="str">
        <f>[1]店マスタ!B4139</f>
        <v>坂口電器</v>
      </c>
      <c r="C4140" s="183">
        <v>5</v>
      </c>
      <c r="D4140" s="183">
        <v>3</v>
      </c>
      <c r="E4140" s="183">
        <f>_xlfn.XLOOKUP(A4140,[2]Sheet1!$R:$R,[2]Sheet1!$AB:$AB,"",0)</f>
        <v>3</v>
      </c>
      <c r="F4140" s="183" t="str">
        <f>_xlfn.XLOOKUP($A4140,[3]【2026年03月度_全社】RFM客層一覧表データ!$A:$A,[3]【2026年03月度_全社】RFM客層一覧表データ!C:C,"",0)</f>
        <v/>
      </c>
      <c r="G4140" s="183" t="str">
        <f>_xlfn.XLOOKUP($A4140,[3]【2026年03月度_全社】RFM客層一覧表データ!$A:$A,[3]【2026年03月度_全社】RFM客層一覧表データ!D:D,"",0)</f>
        <v/>
      </c>
      <c r="H4140" s="183" t="str">
        <f>_xlfn.XLOOKUP($A4140,[3]【2026年03月度_全社】RFM客層一覧表データ!$A:$A,[3]【2026年03月度_全社】RFM客層一覧表データ!E:E,"",0)</f>
        <v/>
      </c>
      <c r="I4140" s="183" t="str">
        <f>_xlfn.XLOOKUP($A4140,[3]【2026年03月度_全社】RFM客層一覧表データ!$A:$A,[3]【2026年03月度_全社】RFM客層一覧表データ!F:F,"",0)</f>
        <v/>
      </c>
      <c r="J4140" s="183">
        <v>0</v>
      </c>
      <c r="K4140" s="183">
        <v>0</v>
      </c>
      <c r="L4140" s="183">
        <v>0</v>
      </c>
      <c r="M4140" s="183">
        <v>0</v>
      </c>
      <c r="N4140" s="183">
        <v>0</v>
      </c>
      <c r="O4140" s="183">
        <v>0</v>
      </c>
      <c r="P4140" s="183">
        <v>0</v>
      </c>
      <c r="Q4140" s="183">
        <v>0</v>
      </c>
      <c r="R4140" s="183">
        <v>0</v>
      </c>
      <c r="S4140" s="183">
        <v>0</v>
      </c>
      <c r="T4140" s="183">
        <v>0</v>
      </c>
      <c r="U4140" s="183">
        <v>0</v>
      </c>
      <c r="V4140" s="183">
        <v>0</v>
      </c>
      <c r="W4140" s="183">
        <v>0</v>
      </c>
      <c r="X4140" s="183">
        <v>0</v>
      </c>
      <c r="Y4140" s="183">
        <v>0</v>
      </c>
    </row>
    <row r="4141" spans="1:25" x14ac:dyDescent="0.2">
      <c r="A4141" s="184">
        <v>12812620</v>
      </c>
      <c r="B4141" s="183" t="str">
        <f>[1]店マスタ!B4140</f>
        <v>有限会社　にしだでんき</v>
      </c>
      <c r="C4141" s="183">
        <v>1.5</v>
      </c>
      <c r="D4141" s="183">
        <v>1.5</v>
      </c>
      <c r="E4141" s="183" t="str">
        <f>_xlfn.XLOOKUP(A4141,[2]Sheet1!$R:$R,[2]Sheet1!$AB:$AB,"",0)</f>
        <v/>
      </c>
      <c r="F4141" s="183" t="str">
        <f>_xlfn.XLOOKUP($A4141,[3]【2026年03月度_全社】RFM客層一覧表データ!$A:$A,[3]【2026年03月度_全社】RFM客層一覧表データ!C:C,"",0)</f>
        <v/>
      </c>
      <c r="G4141" s="183" t="str">
        <f>_xlfn.XLOOKUP($A4141,[3]【2026年03月度_全社】RFM客層一覧表データ!$A:$A,[3]【2026年03月度_全社】RFM客層一覧表データ!D:D,"",0)</f>
        <v/>
      </c>
      <c r="H4141" s="183" t="str">
        <f>_xlfn.XLOOKUP($A4141,[3]【2026年03月度_全社】RFM客層一覧表データ!$A:$A,[3]【2026年03月度_全社】RFM客層一覧表データ!E:E,"",0)</f>
        <v/>
      </c>
      <c r="I4141" s="183" t="str">
        <f>_xlfn.XLOOKUP($A4141,[3]【2026年03月度_全社】RFM客層一覧表データ!$A:$A,[3]【2026年03月度_全社】RFM客層一覧表データ!F:F,"",0)</f>
        <v/>
      </c>
      <c r="J4141" s="183">
        <v>0</v>
      </c>
      <c r="K4141" s="183">
        <v>0</v>
      </c>
      <c r="L4141" s="183">
        <v>0</v>
      </c>
      <c r="M4141" s="183">
        <v>0</v>
      </c>
      <c r="N4141" s="183">
        <v>0</v>
      </c>
      <c r="O4141" s="183">
        <v>0</v>
      </c>
      <c r="P4141" s="183">
        <v>0</v>
      </c>
      <c r="Q4141" s="183">
        <v>0</v>
      </c>
      <c r="R4141" s="183">
        <v>0</v>
      </c>
      <c r="S4141" s="183">
        <v>0</v>
      </c>
      <c r="T4141" s="183">
        <v>0</v>
      </c>
      <c r="U4141" s="183">
        <v>0</v>
      </c>
      <c r="V4141" s="183">
        <v>0</v>
      </c>
      <c r="W4141" s="183">
        <v>0</v>
      </c>
      <c r="X4141" s="183">
        <v>0</v>
      </c>
      <c r="Y4141" s="183">
        <v>0</v>
      </c>
    </row>
    <row r="4142" spans="1:25" x14ac:dyDescent="0.2">
      <c r="A4142" s="184">
        <v>12812791</v>
      </c>
      <c r="B4142" s="183" t="str">
        <f>[1]店マスタ!B4141</f>
        <v>株式会社　三和商会</v>
      </c>
      <c r="C4142" s="183">
        <v>1.5</v>
      </c>
      <c r="D4142" s="183">
        <v>1.5</v>
      </c>
      <c r="E4142" s="183" t="str">
        <f>_xlfn.XLOOKUP(A4142,[2]Sheet1!$R:$R,[2]Sheet1!$AB:$AB,"",0)</f>
        <v/>
      </c>
      <c r="F4142" s="183" t="str">
        <f>_xlfn.XLOOKUP($A4142,[3]【2026年03月度_全社】RFM客層一覧表データ!$A:$A,[3]【2026年03月度_全社】RFM客層一覧表データ!C:C,"",0)</f>
        <v/>
      </c>
      <c r="G4142" s="183" t="str">
        <f>_xlfn.XLOOKUP($A4142,[3]【2026年03月度_全社】RFM客層一覧表データ!$A:$A,[3]【2026年03月度_全社】RFM客層一覧表データ!D:D,"",0)</f>
        <v/>
      </c>
      <c r="H4142" s="183" t="str">
        <f>_xlfn.XLOOKUP($A4142,[3]【2026年03月度_全社】RFM客層一覧表データ!$A:$A,[3]【2026年03月度_全社】RFM客層一覧表データ!E:E,"",0)</f>
        <v/>
      </c>
      <c r="I4142" s="183" t="str">
        <f>_xlfn.XLOOKUP($A4142,[3]【2026年03月度_全社】RFM客層一覧表データ!$A:$A,[3]【2026年03月度_全社】RFM客層一覧表データ!F:F,"",0)</f>
        <v/>
      </c>
      <c r="J4142" s="183">
        <v>518</v>
      </c>
      <c r="K4142" s="183">
        <v>121</v>
      </c>
      <c r="L4142" s="183">
        <v>60</v>
      </c>
      <c r="M4142" s="183">
        <v>40</v>
      </c>
      <c r="N4142" s="183">
        <v>571</v>
      </c>
      <c r="O4142" s="183">
        <v>140</v>
      </c>
      <c r="P4142" s="183">
        <v>89</v>
      </c>
      <c r="Q4142" s="183">
        <v>48</v>
      </c>
      <c r="R4142" s="183">
        <v>557</v>
      </c>
      <c r="S4142" s="183">
        <v>132</v>
      </c>
      <c r="T4142" s="183">
        <v>112</v>
      </c>
      <c r="U4142" s="183">
        <v>54</v>
      </c>
      <c r="V4142" s="183">
        <v>734</v>
      </c>
      <c r="W4142" s="183">
        <v>168</v>
      </c>
      <c r="X4142" s="183">
        <v>115</v>
      </c>
      <c r="Y4142" s="183">
        <v>69</v>
      </c>
    </row>
    <row r="4143" spans="1:25" x14ac:dyDescent="0.2">
      <c r="A4143" s="184">
        <v>12812830</v>
      </c>
      <c r="B4143" s="183" t="str">
        <f>[1]店マスタ!B4142</f>
        <v>Ａｒｅａ　Ｐｒｏ　みやもと</v>
      </c>
      <c r="C4143" s="183">
        <v>4.5</v>
      </c>
      <c r="D4143" s="183">
        <v>4</v>
      </c>
      <c r="E4143" s="183">
        <f>_xlfn.XLOOKUP(A4143,[2]Sheet1!$R:$R,[2]Sheet1!$AB:$AB,"",0)</f>
        <v>4.5</v>
      </c>
      <c r="F4143" s="183">
        <f>_xlfn.XLOOKUP($A4143,[3]【2026年03月度_全社】RFM客層一覧表データ!$A:$A,[3]【2026年03月度_全社】RFM客層一覧表データ!C:C,"",0)</f>
        <v>927</v>
      </c>
      <c r="G4143" s="183">
        <f>_xlfn.XLOOKUP($A4143,[3]【2026年03月度_全社】RFM客層一覧表データ!$A:$A,[3]【2026年03月度_全社】RFM客層一覧表データ!D:D,"",0)</f>
        <v>436</v>
      </c>
      <c r="H4143" s="183">
        <f>_xlfn.XLOOKUP($A4143,[3]【2026年03月度_全社】RFM客層一覧表データ!$A:$A,[3]【2026年03月度_全社】RFM客層一覧表データ!E:E,"",0)</f>
        <v>418</v>
      </c>
      <c r="I4143" s="183">
        <f>_xlfn.XLOOKUP($A4143,[3]【2026年03月度_全社】RFM客層一覧表データ!$A:$A,[3]【2026年03月度_全社】RFM客層一覧表データ!F:F,"",0)</f>
        <v>84</v>
      </c>
      <c r="J4143" s="183">
        <v>934</v>
      </c>
      <c r="K4143" s="183">
        <v>437</v>
      </c>
      <c r="L4143" s="183">
        <v>416</v>
      </c>
      <c r="M4143" s="183">
        <v>101</v>
      </c>
      <c r="N4143" s="183">
        <v>911</v>
      </c>
      <c r="O4143" s="183">
        <v>420</v>
      </c>
      <c r="P4143" s="183">
        <v>403</v>
      </c>
      <c r="Q4143" s="183">
        <v>101</v>
      </c>
      <c r="R4143" s="183">
        <v>869</v>
      </c>
      <c r="S4143" s="183">
        <v>403</v>
      </c>
      <c r="T4143" s="183">
        <v>406</v>
      </c>
      <c r="U4143" s="183">
        <v>72</v>
      </c>
      <c r="V4143" s="183">
        <v>854</v>
      </c>
      <c r="W4143" s="183">
        <v>402</v>
      </c>
      <c r="X4143" s="183">
        <v>393</v>
      </c>
      <c r="Y4143" s="183">
        <v>75</v>
      </c>
    </row>
    <row r="4144" spans="1:25" x14ac:dyDescent="0.2">
      <c r="A4144" s="184">
        <v>12814310</v>
      </c>
      <c r="B4144" s="183" t="str">
        <f>[1]店マスタ!B4143</f>
        <v>岡本電器</v>
      </c>
      <c r="C4144" s="183">
        <v>2</v>
      </c>
      <c r="D4144" s="183">
        <v>2</v>
      </c>
      <c r="E4144" s="183">
        <f>_xlfn.XLOOKUP(A4144,[2]Sheet1!$R:$R,[2]Sheet1!$AB:$AB,"",0)</f>
        <v>3</v>
      </c>
      <c r="F4144" s="183" t="str">
        <f>_xlfn.XLOOKUP($A4144,[3]【2026年03月度_全社】RFM客層一覧表データ!$A:$A,[3]【2026年03月度_全社】RFM客層一覧表データ!C:C,"",0)</f>
        <v/>
      </c>
      <c r="G4144" s="183" t="str">
        <f>_xlfn.XLOOKUP($A4144,[3]【2026年03月度_全社】RFM客層一覧表データ!$A:$A,[3]【2026年03月度_全社】RFM客層一覧表データ!D:D,"",0)</f>
        <v/>
      </c>
      <c r="H4144" s="183" t="str">
        <f>_xlfn.XLOOKUP($A4144,[3]【2026年03月度_全社】RFM客層一覧表データ!$A:$A,[3]【2026年03月度_全社】RFM客層一覧表データ!E:E,"",0)</f>
        <v/>
      </c>
      <c r="I4144" s="183" t="str">
        <f>_xlfn.XLOOKUP($A4144,[3]【2026年03月度_全社】RFM客層一覧表データ!$A:$A,[3]【2026年03月度_全社】RFM客層一覧表データ!F:F,"",0)</f>
        <v/>
      </c>
      <c r="J4144" s="183">
        <v>0</v>
      </c>
      <c r="K4144" s="183">
        <v>0</v>
      </c>
      <c r="L4144" s="183">
        <v>0</v>
      </c>
      <c r="M4144" s="183">
        <v>0</v>
      </c>
      <c r="N4144" s="183">
        <v>0</v>
      </c>
      <c r="O4144" s="183">
        <v>0</v>
      </c>
      <c r="P4144" s="183">
        <v>0</v>
      </c>
      <c r="Q4144" s="183">
        <v>0</v>
      </c>
      <c r="R4144" s="183">
        <v>0</v>
      </c>
      <c r="S4144" s="183">
        <v>0</v>
      </c>
      <c r="T4144" s="183">
        <v>0</v>
      </c>
      <c r="U4144" s="183">
        <v>0</v>
      </c>
      <c r="V4144" s="183">
        <v>0</v>
      </c>
      <c r="W4144" s="183">
        <v>0</v>
      </c>
      <c r="X4144" s="183">
        <v>0</v>
      </c>
      <c r="Y4144" s="183">
        <v>0</v>
      </c>
    </row>
    <row r="4145" spans="1:25" x14ac:dyDescent="0.2">
      <c r="A4145" s="184">
        <v>12814425</v>
      </c>
      <c r="B4145" s="183" t="str">
        <f>[1]店マスタ!B4144</f>
        <v>ハートのマエダ</v>
      </c>
      <c r="C4145" s="183">
        <v>1.5</v>
      </c>
      <c r="D4145" s="183">
        <v>1.5</v>
      </c>
      <c r="E4145" s="183">
        <f>_xlfn.XLOOKUP(A4145,[2]Sheet1!$R:$R,[2]Sheet1!$AB:$AB,"",0)</f>
        <v>1.5</v>
      </c>
      <c r="F4145" s="183">
        <f>_xlfn.XLOOKUP($A4145,[3]【2026年03月度_全社】RFM客層一覧表データ!$A:$A,[3]【2026年03月度_全社】RFM客層一覧表データ!C:C,"",0)</f>
        <v>553</v>
      </c>
      <c r="G4145" s="183">
        <f>_xlfn.XLOOKUP($A4145,[3]【2026年03月度_全社】RFM客層一覧表データ!$A:$A,[3]【2026年03月度_全社】RFM客層一覧表データ!D:D,"",0)</f>
        <v>204</v>
      </c>
      <c r="H4145" s="183">
        <f>_xlfn.XLOOKUP($A4145,[3]【2026年03月度_全社】RFM客層一覧表データ!$A:$A,[3]【2026年03月度_全社】RFM客層一覧表データ!E:E,"",0)</f>
        <v>247</v>
      </c>
      <c r="I4145" s="183">
        <f>_xlfn.XLOOKUP($A4145,[3]【2026年03月度_全社】RFM客層一覧表データ!$A:$A,[3]【2026年03月度_全社】RFM客層一覧表データ!F:F,"",0)</f>
        <v>31</v>
      </c>
      <c r="J4145" s="183">
        <v>596</v>
      </c>
      <c r="K4145" s="183">
        <v>245</v>
      </c>
      <c r="L4145" s="183">
        <v>258</v>
      </c>
      <c r="M4145" s="183">
        <v>50</v>
      </c>
      <c r="N4145" s="183">
        <v>602</v>
      </c>
      <c r="O4145" s="183">
        <v>223</v>
      </c>
      <c r="P4145" s="183">
        <v>270</v>
      </c>
      <c r="Q4145" s="183">
        <v>26</v>
      </c>
      <c r="R4145" s="183">
        <v>644</v>
      </c>
      <c r="S4145" s="183">
        <v>239</v>
      </c>
      <c r="T4145" s="183">
        <v>273</v>
      </c>
      <c r="U4145" s="183">
        <v>44</v>
      </c>
      <c r="V4145" s="183">
        <v>675</v>
      </c>
      <c r="W4145" s="183">
        <v>253</v>
      </c>
      <c r="X4145" s="183">
        <v>285</v>
      </c>
      <c r="Y4145" s="183">
        <v>46</v>
      </c>
    </row>
    <row r="4146" spans="1:25" x14ac:dyDescent="0.2">
      <c r="A4146" s="184">
        <v>12814470</v>
      </c>
      <c r="B4146" s="183" t="str">
        <f>[1]店マスタ!B4145</f>
        <v>株式会社　ブライト</v>
      </c>
      <c r="C4146" s="183">
        <v>2.5</v>
      </c>
      <c r="D4146" s="183">
        <v>2.5</v>
      </c>
      <c r="E4146" s="183">
        <f>_xlfn.XLOOKUP(A4146,[2]Sheet1!$R:$R,[2]Sheet1!$AB:$AB,"",0)</f>
        <v>2.5</v>
      </c>
      <c r="F4146" s="183">
        <f>_xlfn.XLOOKUP($A4146,[3]【2026年03月度_全社】RFM客層一覧表データ!$A:$A,[3]【2026年03月度_全社】RFM客層一覧表データ!C:C,"",0)</f>
        <v>440</v>
      </c>
      <c r="G4146" s="183">
        <f>_xlfn.XLOOKUP($A4146,[3]【2026年03月度_全社】RFM客層一覧表データ!$A:$A,[3]【2026年03月度_全社】RFM客層一覧表データ!D:D,"",0)</f>
        <v>204</v>
      </c>
      <c r="H4146" s="183">
        <f>_xlfn.XLOOKUP($A4146,[3]【2026年03月度_全社】RFM客層一覧表データ!$A:$A,[3]【2026年03月度_全社】RFM客層一覧表データ!E:E,"",0)</f>
        <v>224</v>
      </c>
      <c r="I4146" s="183">
        <f>_xlfn.XLOOKUP($A4146,[3]【2026年03月度_全社】RFM客層一覧表データ!$A:$A,[3]【2026年03月度_全社】RFM客層一覧表データ!F:F,"",0)</f>
        <v>42</v>
      </c>
      <c r="J4146" s="183">
        <v>437</v>
      </c>
      <c r="K4146" s="183">
        <v>198</v>
      </c>
      <c r="L4146" s="183">
        <v>221</v>
      </c>
      <c r="M4146" s="183">
        <v>34</v>
      </c>
      <c r="N4146" s="183">
        <v>437</v>
      </c>
      <c r="O4146" s="183">
        <v>227</v>
      </c>
      <c r="P4146" s="183">
        <v>226</v>
      </c>
      <c r="Q4146" s="183">
        <v>39</v>
      </c>
      <c r="R4146" s="183">
        <v>438</v>
      </c>
      <c r="S4146" s="183">
        <v>201</v>
      </c>
      <c r="T4146" s="183">
        <v>219</v>
      </c>
      <c r="U4146" s="183">
        <v>37</v>
      </c>
      <c r="V4146" s="183">
        <v>421</v>
      </c>
      <c r="W4146" s="183">
        <v>184</v>
      </c>
      <c r="X4146" s="183">
        <v>230</v>
      </c>
      <c r="Y4146" s="183">
        <v>32</v>
      </c>
    </row>
    <row r="4147" spans="1:25" x14ac:dyDescent="0.2">
      <c r="A4147" s="184">
        <v>12815600</v>
      </c>
      <c r="B4147" s="183" t="str">
        <f>[1]店マスタ!B4146</f>
        <v>ラクティー　おおふじ</v>
      </c>
      <c r="C4147" s="183">
        <v>2.5</v>
      </c>
      <c r="D4147" s="183">
        <v>2.5</v>
      </c>
      <c r="E4147" s="183">
        <f>_xlfn.XLOOKUP(A4147,[2]Sheet1!$R:$R,[2]Sheet1!$AB:$AB,"",0)</f>
        <v>2.5</v>
      </c>
      <c r="F4147" s="183">
        <f>_xlfn.XLOOKUP($A4147,[3]【2026年03月度_全社】RFM客層一覧表データ!$A:$A,[3]【2026年03月度_全社】RFM客層一覧表データ!C:C,"",0)</f>
        <v>618</v>
      </c>
      <c r="G4147" s="183">
        <f>_xlfn.XLOOKUP($A4147,[3]【2026年03月度_全社】RFM客層一覧表データ!$A:$A,[3]【2026年03月度_全社】RFM客層一覧表データ!D:D,"",0)</f>
        <v>295</v>
      </c>
      <c r="H4147" s="183">
        <f>_xlfn.XLOOKUP($A4147,[3]【2026年03月度_全社】RFM客層一覧表データ!$A:$A,[3]【2026年03月度_全社】RFM客層一覧表データ!E:E,"",0)</f>
        <v>339</v>
      </c>
      <c r="I4147" s="183">
        <f>_xlfn.XLOOKUP($A4147,[3]【2026年03月度_全社】RFM客層一覧表データ!$A:$A,[3]【2026年03月度_全社】RFM客層一覧表データ!F:F,"",0)</f>
        <v>33</v>
      </c>
      <c r="J4147" s="183">
        <v>640</v>
      </c>
      <c r="K4147" s="183">
        <v>302</v>
      </c>
      <c r="L4147" s="183">
        <v>337</v>
      </c>
      <c r="M4147" s="183">
        <v>47</v>
      </c>
      <c r="N4147" s="183">
        <v>642</v>
      </c>
      <c r="O4147" s="183">
        <v>301</v>
      </c>
      <c r="P4147" s="183">
        <v>338</v>
      </c>
      <c r="Q4147" s="183">
        <v>38</v>
      </c>
      <c r="R4147" s="183">
        <v>656</v>
      </c>
      <c r="S4147" s="183">
        <v>297</v>
      </c>
      <c r="T4147" s="183">
        <v>343</v>
      </c>
      <c r="U4147" s="183">
        <v>35</v>
      </c>
      <c r="V4147" s="183">
        <v>646</v>
      </c>
      <c r="W4147" s="183">
        <v>285</v>
      </c>
      <c r="X4147" s="183">
        <v>347</v>
      </c>
      <c r="Y4147" s="183">
        <v>26</v>
      </c>
    </row>
    <row r="4148" spans="1:25" x14ac:dyDescent="0.2">
      <c r="A4148" s="184">
        <v>12815610</v>
      </c>
      <c r="B4148" s="183" t="str">
        <f>[1]店マスタ!B4147</f>
        <v>こまだ電器</v>
      </c>
      <c r="C4148" s="183">
        <v>4.5</v>
      </c>
      <c r="D4148" s="183">
        <v>3.5</v>
      </c>
      <c r="E4148" s="183">
        <f>_xlfn.XLOOKUP(A4148,[2]Sheet1!$R:$R,[2]Sheet1!$AB:$AB,"",0)</f>
        <v>3.5</v>
      </c>
      <c r="F4148" s="183">
        <f>_xlfn.XLOOKUP($A4148,[3]【2026年03月度_全社】RFM客層一覧表データ!$A:$A,[3]【2026年03月度_全社】RFM客層一覧表データ!C:C,"",0)</f>
        <v>958</v>
      </c>
      <c r="G4148" s="183">
        <f>_xlfn.XLOOKUP($A4148,[3]【2026年03月度_全社】RFM客層一覧表データ!$A:$A,[3]【2026年03月度_全社】RFM客層一覧表データ!D:D,"",0)</f>
        <v>433</v>
      </c>
      <c r="H4148" s="183">
        <f>_xlfn.XLOOKUP($A4148,[3]【2026年03月度_全社】RFM客層一覧表データ!$A:$A,[3]【2026年03月度_全社】RFM客層一覧表データ!E:E,"",0)</f>
        <v>597</v>
      </c>
      <c r="I4148" s="183">
        <f>_xlfn.XLOOKUP($A4148,[3]【2026年03月度_全社】RFM客層一覧表データ!$A:$A,[3]【2026年03月度_全社】RFM客層一覧表データ!F:F,"",0)</f>
        <v>41</v>
      </c>
      <c r="J4148" s="183">
        <v>978</v>
      </c>
      <c r="K4148" s="183">
        <v>498</v>
      </c>
      <c r="L4148" s="183">
        <v>598</v>
      </c>
      <c r="M4148" s="183">
        <v>51</v>
      </c>
      <c r="N4148" s="183">
        <v>974</v>
      </c>
      <c r="O4148" s="183">
        <v>537</v>
      </c>
      <c r="P4148" s="183">
        <v>605</v>
      </c>
      <c r="Q4148" s="183">
        <v>49</v>
      </c>
      <c r="R4148" s="183">
        <v>956</v>
      </c>
      <c r="S4148" s="183">
        <v>532</v>
      </c>
      <c r="T4148" s="183">
        <v>597</v>
      </c>
      <c r="U4148" s="183">
        <v>46</v>
      </c>
      <c r="V4148" s="183">
        <v>1036</v>
      </c>
      <c r="W4148" s="183">
        <v>548</v>
      </c>
      <c r="X4148" s="183">
        <v>622</v>
      </c>
      <c r="Y4148" s="183">
        <v>73</v>
      </c>
    </row>
    <row r="4149" spans="1:25" x14ac:dyDescent="0.2">
      <c r="A4149" s="184">
        <v>12818090</v>
      </c>
      <c r="B4149" s="183" t="str">
        <f>[1]店マスタ!B4148</f>
        <v>マサニ電気株式会社</v>
      </c>
      <c r="C4149" s="183">
        <v>2.5</v>
      </c>
      <c r="D4149" s="183">
        <v>1</v>
      </c>
      <c r="E4149" s="183">
        <f>_xlfn.XLOOKUP(A4149,[2]Sheet1!$R:$R,[2]Sheet1!$AB:$AB,"",0)</f>
        <v>2</v>
      </c>
      <c r="F4149" s="183" t="str">
        <f>_xlfn.XLOOKUP($A4149,[3]【2026年03月度_全社】RFM客層一覧表データ!$A:$A,[3]【2026年03月度_全社】RFM客層一覧表データ!C:C,"",0)</f>
        <v/>
      </c>
      <c r="G4149" s="183" t="str">
        <f>_xlfn.XLOOKUP($A4149,[3]【2026年03月度_全社】RFM客層一覧表データ!$A:$A,[3]【2026年03月度_全社】RFM客層一覧表データ!D:D,"",0)</f>
        <v/>
      </c>
      <c r="H4149" s="183" t="str">
        <f>_xlfn.XLOOKUP($A4149,[3]【2026年03月度_全社】RFM客層一覧表データ!$A:$A,[3]【2026年03月度_全社】RFM客層一覧表データ!E:E,"",0)</f>
        <v/>
      </c>
      <c r="I4149" s="183" t="str">
        <f>_xlfn.XLOOKUP($A4149,[3]【2026年03月度_全社】RFM客層一覧表データ!$A:$A,[3]【2026年03月度_全社】RFM客層一覧表データ!F:F,"",0)</f>
        <v/>
      </c>
      <c r="J4149" s="183">
        <v>0</v>
      </c>
      <c r="K4149" s="183">
        <v>0</v>
      </c>
      <c r="L4149" s="183">
        <v>0</v>
      </c>
      <c r="M4149" s="183">
        <v>0</v>
      </c>
      <c r="N4149" s="183">
        <v>0</v>
      </c>
      <c r="O4149" s="183">
        <v>0</v>
      </c>
      <c r="P4149" s="183">
        <v>0</v>
      </c>
      <c r="Q4149" s="183">
        <v>0</v>
      </c>
      <c r="R4149" s="183">
        <v>0</v>
      </c>
      <c r="S4149" s="183">
        <v>0</v>
      </c>
      <c r="T4149" s="183">
        <v>0</v>
      </c>
      <c r="U4149" s="183">
        <v>0</v>
      </c>
      <c r="V4149" s="183">
        <v>0</v>
      </c>
      <c r="W4149" s="183">
        <v>0</v>
      </c>
      <c r="X4149" s="183">
        <v>0</v>
      </c>
      <c r="Y4149" s="183">
        <v>0</v>
      </c>
    </row>
    <row r="4150" spans="1:25" x14ac:dyDescent="0.2">
      <c r="A4150" s="184">
        <v>12818101</v>
      </c>
      <c r="B4150" s="183" t="str">
        <f>[1]店マスタ!B4149</f>
        <v>マサニ　ＨＡＴ‐ＩＮ</v>
      </c>
      <c r="C4150" s="183">
        <v>1</v>
      </c>
      <c r="D4150" s="183">
        <v>0</v>
      </c>
      <c r="E4150" s="183" t="str">
        <f>_xlfn.XLOOKUP(A4150,[2]Sheet1!$R:$R,[2]Sheet1!$AB:$AB,"",0)</f>
        <v/>
      </c>
      <c r="F4150" s="183" t="str">
        <f>_xlfn.XLOOKUP($A4150,[3]【2026年03月度_全社】RFM客層一覧表データ!$A:$A,[3]【2026年03月度_全社】RFM客層一覧表データ!C:C,"",0)</f>
        <v/>
      </c>
      <c r="G4150" s="183" t="str">
        <f>_xlfn.XLOOKUP($A4150,[3]【2026年03月度_全社】RFM客層一覧表データ!$A:$A,[3]【2026年03月度_全社】RFM客層一覧表データ!D:D,"",0)</f>
        <v/>
      </c>
      <c r="H4150" s="183" t="str">
        <f>_xlfn.XLOOKUP($A4150,[3]【2026年03月度_全社】RFM客層一覧表データ!$A:$A,[3]【2026年03月度_全社】RFM客層一覧表データ!E:E,"",0)</f>
        <v/>
      </c>
      <c r="I4150" s="183" t="str">
        <f>_xlfn.XLOOKUP($A4150,[3]【2026年03月度_全社】RFM客層一覧表データ!$A:$A,[3]【2026年03月度_全社】RFM客層一覧表データ!F:F,"",0)</f>
        <v/>
      </c>
      <c r="J4150" s="183">
        <v>0</v>
      </c>
      <c r="K4150" s="183">
        <v>0</v>
      </c>
      <c r="L4150" s="183">
        <v>0</v>
      </c>
      <c r="M4150" s="183">
        <v>0</v>
      </c>
      <c r="N4150" s="183">
        <v>0</v>
      </c>
      <c r="O4150" s="183">
        <v>0</v>
      </c>
      <c r="P4150" s="183">
        <v>0</v>
      </c>
      <c r="Q4150" s="183">
        <v>0</v>
      </c>
      <c r="R4150" s="183">
        <v>0</v>
      </c>
      <c r="S4150" s="183">
        <v>0</v>
      </c>
      <c r="T4150" s="183">
        <v>0</v>
      </c>
      <c r="U4150" s="183">
        <v>0</v>
      </c>
      <c r="V4150" s="183">
        <v>0</v>
      </c>
      <c r="W4150" s="183">
        <v>0</v>
      </c>
      <c r="X4150" s="183">
        <v>0</v>
      </c>
      <c r="Y4150" s="183">
        <v>0</v>
      </c>
    </row>
    <row r="4151" spans="1:25" x14ac:dyDescent="0.2">
      <c r="A4151" s="184">
        <v>12819050</v>
      </c>
      <c r="B4151" s="183" t="str">
        <f>[1]店マスタ!B4150</f>
        <v>小畠章電化販売</v>
      </c>
      <c r="C4151" s="183">
        <v>2.5</v>
      </c>
      <c r="D4151" s="183">
        <v>2.5</v>
      </c>
      <c r="E4151" s="183" t="str">
        <f>_xlfn.XLOOKUP(A4151,[2]Sheet1!$R:$R,[2]Sheet1!$AB:$AB,"",0)</f>
        <v/>
      </c>
      <c r="F4151" s="183" t="str">
        <f>_xlfn.XLOOKUP($A4151,[3]【2026年03月度_全社】RFM客層一覧表データ!$A:$A,[3]【2026年03月度_全社】RFM客層一覧表データ!C:C,"",0)</f>
        <v/>
      </c>
      <c r="G4151" s="183" t="str">
        <f>_xlfn.XLOOKUP($A4151,[3]【2026年03月度_全社】RFM客層一覧表データ!$A:$A,[3]【2026年03月度_全社】RFM客層一覧表データ!D:D,"",0)</f>
        <v/>
      </c>
      <c r="H4151" s="183" t="str">
        <f>_xlfn.XLOOKUP($A4151,[3]【2026年03月度_全社】RFM客層一覧表データ!$A:$A,[3]【2026年03月度_全社】RFM客層一覧表データ!E:E,"",0)</f>
        <v/>
      </c>
      <c r="I4151" s="183" t="str">
        <f>_xlfn.XLOOKUP($A4151,[3]【2026年03月度_全社】RFM客層一覧表データ!$A:$A,[3]【2026年03月度_全社】RFM客層一覧表データ!F:F,"",0)</f>
        <v/>
      </c>
      <c r="J4151" s="183">
        <v>0</v>
      </c>
      <c r="K4151" s="183">
        <v>0</v>
      </c>
      <c r="L4151" s="183">
        <v>0</v>
      </c>
      <c r="M4151" s="183">
        <v>0</v>
      </c>
      <c r="N4151" s="183">
        <v>0</v>
      </c>
      <c r="O4151" s="183">
        <v>0</v>
      </c>
      <c r="P4151" s="183">
        <v>0</v>
      </c>
      <c r="Q4151" s="183">
        <v>0</v>
      </c>
      <c r="R4151" s="183">
        <v>0</v>
      </c>
      <c r="S4151" s="183">
        <v>0</v>
      </c>
      <c r="T4151" s="183">
        <v>0</v>
      </c>
      <c r="U4151" s="183">
        <v>0</v>
      </c>
      <c r="V4151" s="183">
        <v>0</v>
      </c>
      <c r="W4151" s="183">
        <v>0</v>
      </c>
      <c r="X4151" s="183">
        <v>0</v>
      </c>
      <c r="Y4151" s="183">
        <v>0</v>
      </c>
    </row>
    <row r="4152" spans="1:25" x14ac:dyDescent="0.2">
      <c r="A4152" s="184">
        <v>12819260</v>
      </c>
      <c r="B4152" s="183" t="str">
        <f>[1]店マスタ!B4151</f>
        <v>三和商事株式会社</v>
      </c>
      <c r="C4152" s="183">
        <v>9.5</v>
      </c>
      <c r="D4152" s="183">
        <v>9.5</v>
      </c>
      <c r="E4152" s="183">
        <f>_xlfn.XLOOKUP(A4152,[2]Sheet1!$R:$R,[2]Sheet1!$AB:$AB,"",0)</f>
        <v>9</v>
      </c>
      <c r="F4152" s="183">
        <f>_xlfn.XLOOKUP($A4152,[3]【2026年03月度_全社】RFM客層一覧表データ!$A:$A,[3]【2026年03月度_全社】RFM客層一覧表データ!C:C,"",0)</f>
        <v>618</v>
      </c>
      <c r="G4152" s="183">
        <f>_xlfn.XLOOKUP($A4152,[3]【2026年03月度_全社】RFM客層一覧表データ!$A:$A,[3]【2026年03月度_全社】RFM客層一覧表データ!D:D,"",0)</f>
        <v>220</v>
      </c>
      <c r="H4152" s="183">
        <f>_xlfn.XLOOKUP($A4152,[3]【2026年03月度_全社】RFM客層一覧表データ!$A:$A,[3]【2026年03月度_全社】RFM客層一覧表データ!E:E,"",0)</f>
        <v>270</v>
      </c>
      <c r="I4152" s="183">
        <f>_xlfn.XLOOKUP($A4152,[3]【2026年03月度_全社】RFM客層一覧表データ!$A:$A,[3]【2026年03月度_全社】RFM客層一覧表データ!F:F,"",0)</f>
        <v>41</v>
      </c>
      <c r="J4152" s="183">
        <v>608</v>
      </c>
      <c r="K4152" s="183">
        <v>188</v>
      </c>
      <c r="L4152" s="183">
        <v>286</v>
      </c>
      <c r="M4152" s="183">
        <v>34</v>
      </c>
      <c r="N4152" s="183">
        <v>608</v>
      </c>
      <c r="O4152" s="183">
        <v>174</v>
      </c>
      <c r="P4152" s="183">
        <v>292</v>
      </c>
      <c r="Q4152" s="183">
        <v>26</v>
      </c>
      <c r="R4152" s="183">
        <v>634</v>
      </c>
      <c r="S4152" s="183">
        <v>245</v>
      </c>
      <c r="T4152" s="183">
        <v>314</v>
      </c>
      <c r="U4152" s="183">
        <v>35</v>
      </c>
      <c r="V4152" s="183">
        <v>604</v>
      </c>
      <c r="W4152" s="183">
        <v>270</v>
      </c>
      <c r="X4152" s="183">
        <v>300</v>
      </c>
      <c r="Y4152" s="183">
        <v>35</v>
      </c>
    </row>
    <row r="4153" spans="1:25" x14ac:dyDescent="0.2">
      <c r="A4153" s="184">
        <v>12819330</v>
      </c>
      <c r="B4153" s="183" t="str">
        <f>[1]店マスタ!B4152</f>
        <v>喜田電気商会</v>
      </c>
      <c r="C4153" s="183">
        <v>2.5</v>
      </c>
      <c r="D4153" s="183">
        <v>2.5</v>
      </c>
      <c r="E4153" s="183">
        <f>_xlfn.XLOOKUP(A4153,[2]Sheet1!$R:$R,[2]Sheet1!$AB:$AB,"",0)</f>
        <v>2.5</v>
      </c>
      <c r="F4153" s="183" t="str">
        <f>_xlfn.XLOOKUP($A4153,[3]【2026年03月度_全社】RFM客層一覧表データ!$A:$A,[3]【2026年03月度_全社】RFM客層一覧表データ!C:C,"",0)</f>
        <v/>
      </c>
      <c r="G4153" s="183" t="str">
        <f>_xlfn.XLOOKUP($A4153,[3]【2026年03月度_全社】RFM客層一覧表データ!$A:$A,[3]【2026年03月度_全社】RFM客層一覧表データ!D:D,"",0)</f>
        <v/>
      </c>
      <c r="H4153" s="183" t="str">
        <f>_xlfn.XLOOKUP($A4153,[3]【2026年03月度_全社】RFM客層一覧表データ!$A:$A,[3]【2026年03月度_全社】RFM客層一覧表データ!E:E,"",0)</f>
        <v/>
      </c>
      <c r="I4153" s="183" t="str">
        <f>_xlfn.XLOOKUP($A4153,[3]【2026年03月度_全社】RFM客層一覧表データ!$A:$A,[3]【2026年03月度_全社】RFM客層一覧表データ!F:F,"",0)</f>
        <v/>
      </c>
      <c r="J4153" s="183">
        <v>0</v>
      </c>
      <c r="K4153" s="183">
        <v>0</v>
      </c>
      <c r="L4153" s="183">
        <v>0</v>
      </c>
      <c r="M4153" s="183">
        <v>0</v>
      </c>
      <c r="N4153" s="183">
        <v>0</v>
      </c>
      <c r="O4153" s="183">
        <v>0</v>
      </c>
      <c r="P4153" s="183">
        <v>0</v>
      </c>
      <c r="Q4153" s="183">
        <v>0</v>
      </c>
      <c r="R4153" s="183">
        <v>0</v>
      </c>
      <c r="S4153" s="183">
        <v>0</v>
      </c>
      <c r="T4153" s="183">
        <v>0</v>
      </c>
      <c r="U4153" s="183">
        <v>0</v>
      </c>
      <c r="V4153" s="183">
        <v>0</v>
      </c>
      <c r="W4153" s="183">
        <v>0</v>
      </c>
      <c r="X4153" s="183">
        <v>0</v>
      </c>
      <c r="Y4153" s="183">
        <v>0</v>
      </c>
    </row>
    <row r="4154" spans="1:25" x14ac:dyDescent="0.2">
      <c r="A4154" s="184">
        <v>12819560</v>
      </c>
      <c r="B4154" s="183" t="str">
        <f>[1]店マスタ!B4153</f>
        <v>有限会社　馬部電器商会</v>
      </c>
      <c r="C4154" s="183">
        <v>5.5</v>
      </c>
      <c r="D4154" s="183">
        <v>5.5</v>
      </c>
      <c r="E4154" s="183">
        <f>_xlfn.XLOOKUP(A4154,[2]Sheet1!$R:$R,[2]Sheet1!$AB:$AB,"",0)</f>
        <v>5</v>
      </c>
      <c r="F4154" s="183">
        <f>_xlfn.XLOOKUP($A4154,[3]【2026年03月度_全社】RFM客層一覧表データ!$A:$A,[3]【2026年03月度_全社】RFM客層一覧表データ!C:C,"",0)</f>
        <v>1110</v>
      </c>
      <c r="G4154" s="183">
        <f>_xlfn.XLOOKUP($A4154,[3]【2026年03月度_全社】RFM客層一覧表データ!$A:$A,[3]【2026年03月度_全社】RFM客層一覧表データ!D:D,"",0)</f>
        <v>609</v>
      </c>
      <c r="H4154" s="183">
        <f>_xlfn.XLOOKUP($A4154,[3]【2026年03月度_全社】RFM客層一覧表データ!$A:$A,[3]【2026年03月度_全社】RFM客層一覧表データ!E:E,"",0)</f>
        <v>586</v>
      </c>
      <c r="I4154" s="183">
        <f>_xlfn.XLOOKUP($A4154,[3]【2026年03月度_全社】RFM客層一覧表データ!$A:$A,[3]【2026年03月度_全社】RFM客層一覧表データ!F:F,"",0)</f>
        <v>112</v>
      </c>
      <c r="J4154" s="183">
        <v>1050</v>
      </c>
      <c r="K4154" s="183">
        <v>579</v>
      </c>
      <c r="L4154" s="183">
        <v>550</v>
      </c>
      <c r="M4154" s="183">
        <v>103</v>
      </c>
      <c r="N4154" s="183">
        <v>1002</v>
      </c>
      <c r="O4154" s="183">
        <v>551</v>
      </c>
      <c r="P4154" s="183">
        <v>519</v>
      </c>
      <c r="Q4154" s="183">
        <v>114</v>
      </c>
      <c r="R4154" s="183">
        <v>945</v>
      </c>
      <c r="S4154" s="183">
        <v>515</v>
      </c>
      <c r="T4154" s="183">
        <v>495</v>
      </c>
      <c r="U4154" s="183">
        <v>69</v>
      </c>
      <c r="V4154" s="183">
        <v>910</v>
      </c>
      <c r="W4154" s="183">
        <v>491</v>
      </c>
      <c r="X4154" s="183">
        <v>471</v>
      </c>
      <c r="Y4154" s="183">
        <v>65</v>
      </c>
    </row>
    <row r="4155" spans="1:25" x14ac:dyDescent="0.2">
      <c r="A4155" s="184">
        <v>12819720</v>
      </c>
      <c r="B4155" s="183" t="str">
        <f>[1]店マスタ!B4154</f>
        <v>有限会社　前川電機商会</v>
      </c>
      <c r="C4155" s="183">
        <v>2.5</v>
      </c>
      <c r="D4155" s="183">
        <v>2.5</v>
      </c>
      <c r="E4155" s="183" t="str">
        <f>_xlfn.XLOOKUP(A4155,[2]Sheet1!$R:$R,[2]Sheet1!$AB:$AB,"",0)</f>
        <v/>
      </c>
      <c r="F4155" s="183">
        <f>_xlfn.XLOOKUP($A4155,[3]【2026年03月度_全社】RFM客層一覧表データ!$A:$A,[3]【2026年03月度_全社】RFM客層一覧表データ!C:C,"",0)</f>
        <v>235</v>
      </c>
      <c r="G4155" s="183">
        <f>_xlfn.XLOOKUP($A4155,[3]【2026年03月度_全社】RFM客層一覧表データ!$A:$A,[3]【2026年03月度_全社】RFM客層一覧表データ!D:D,"",0)</f>
        <v>63</v>
      </c>
      <c r="H4155" s="183">
        <f>_xlfn.XLOOKUP($A4155,[3]【2026年03月度_全社】RFM客層一覧表データ!$A:$A,[3]【2026年03月度_全社】RFM客層一覧表データ!E:E,"",0)</f>
        <v>133</v>
      </c>
      <c r="I4155" s="183">
        <f>_xlfn.XLOOKUP($A4155,[3]【2026年03月度_全社】RFM客層一覧表データ!$A:$A,[3]【2026年03月度_全社】RFM客層一覧表データ!F:F,"",0)</f>
        <v>3</v>
      </c>
      <c r="J4155" s="183">
        <v>289</v>
      </c>
      <c r="K4155" s="183">
        <v>74</v>
      </c>
      <c r="L4155" s="183">
        <v>161</v>
      </c>
      <c r="M4155" s="183">
        <v>3</v>
      </c>
      <c r="N4155" s="183">
        <v>326</v>
      </c>
      <c r="O4155" s="183">
        <v>89</v>
      </c>
      <c r="P4155" s="183">
        <v>183</v>
      </c>
      <c r="Q4155" s="183">
        <v>3</v>
      </c>
      <c r="R4155" s="183">
        <v>356</v>
      </c>
      <c r="S4155" s="183">
        <v>119</v>
      </c>
      <c r="T4155" s="183">
        <v>195</v>
      </c>
      <c r="U4155" s="183">
        <v>5</v>
      </c>
      <c r="V4155" s="183">
        <v>390</v>
      </c>
      <c r="W4155" s="183">
        <v>160</v>
      </c>
      <c r="X4155" s="183">
        <v>210</v>
      </c>
      <c r="Y4155" s="183">
        <v>6</v>
      </c>
    </row>
    <row r="4156" spans="1:25" x14ac:dyDescent="0.2">
      <c r="A4156" s="184">
        <v>12819730</v>
      </c>
      <c r="B4156" s="183" t="str">
        <f>[1]店マスタ!B4155</f>
        <v>正木電工　株式会社</v>
      </c>
      <c r="C4156" s="183">
        <v>4.5</v>
      </c>
      <c r="D4156" s="183">
        <v>3.5</v>
      </c>
      <c r="E4156" s="183" t="str">
        <f>_xlfn.XLOOKUP(A4156,[2]Sheet1!$R:$R,[2]Sheet1!$AB:$AB,"",0)</f>
        <v/>
      </c>
      <c r="F4156" s="183">
        <f>_xlfn.XLOOKUP($A4156,[3]【2026年03月度_全社】RFM客層一覧表データ!$A:$A,[3]【2026年03月度_全社】RFM客層一覧表データ!C:C,"",0)</f>
        <v>488</v>
      </c>
      <c r="G4156" s="183">
        <f>_xlfn.XLOOKUP($A4156,[3]【2026年03月度_全社】RFM客層一覧表データ!$A:$A,[3]【2026年03月度_全社】RFM客層一覧表データ!D:D,"",0)</f>
        <v>172</v>
      </c>
      <c r="H4156" s="183">
        <f>_xlfn.XLOOKUP($A4156,[3]【2026年03月度_全社】RFM客層一覧表データ!$A:$A,[3]【2026年03月度_全社】RFM客層一覧表データ!E:E,"",0)</f>
        <v>218</v>
      </c>
      <c r="I4156" s="183">
        <f>_xlfn.XLOOKUP($A4156,[3]【2026年03月度_全社】RFM客層一覧表データ!$A:$A,[3]【2026年03月度_全社】RFM客層一覧表データ!F:F,"",0)</f>
        <v>31</v>
      </c>
      <c r="J4156" s="183">
        <v>507</v>
      </c>
      <c r="K4156" s="183">
        <v>190</v>
      </c>
      <c r="L4156" s="183">
        <v>218</v>
      </c>
      <c r="M4156" s="183">
        <v>28</v>
      </c>
      <c r="N4156" s="183">
        <v>513</v>
      </c>
      <c r="O4156" s="183">
        <v>202</v>
      </c>
      <c r="P4156" s="183">
        <v>209</v>
      </c>
      <c r="Q4156" s="183">
        <v>41</v>
      </c>
      <c r="R4156" s="183">
        <v>489</v>
      </c>
      <c r="S4156" s="183">
        <v>230</v>
      </c>
      <c r="T4156" s="183">
        <v>200</v>
      </c>
      <c r="U4156" s="183">
        <v>57</v>
      </c>
      <c r="V4156" s="183">
        <v>454</v>
      </c>
      <c r="W4156" s="183">
        <v>185</v>
      </c>
      <c r="X4156" s="183">
        <v>200</v>
      </c>
      <c r="Y4156" s="183">
        <v>33</v>
      </c>
    </row>
    <row r="4157" spans="1:25" x14ac:dyDescent="0.2">
      <c r="A4157" s="184">
        <v>12819740</v>
      </c>
      <c r="B4157" s="183" t="str">
        <f>[1]店マスタ!B4156</f>
        <v>桝本電機商会</v>
      </c>
      <c r="C4157" s="183">
        <v>2</v>
      </c>
      <c r="D4157" s="183">
        <v>2.5</v>
      </c>
      <c r="E4157" s="183">
        <f>_xlfn.XLOOKUP(A4157,[2]Sheet1!$R:$R,[2]Sheet1!$AB:$AB,"",0)</f>
        <v>2.5</v>
      </c>
      <c r="F4157" s="183">
        <f>_xlfn.XLOOKUP($A4157,[3]【2026年03月度_全社】RFM客層一覧表データ!$A:$A,[3]【2026年03月度_全社】RFM客層一覧表データ!C:C,"",0)</f>
        <v>346</v>
      </c>
      <c r="G4157" s="183">
        <f>_xlfn.XLOOKUP($A4157,[3]【2026年03月度_全社】RFM客層一覧表データ!$A:$A,[3]【2026年03月度_全社】RFM客層一覧表データ!D:D,"",0)</f>
        <v>156</v>
      </c>
      <c r="H4157" s="183">
        <f>_xlfn.XLOOKUP($A4157,[3]【2026年03月度_全社】RFM客層一覧表データ!$A:$A,[3]【2026年03月度_全社】RFM客層一覧表データ!E:E,"",0)</f>
        <v>204</v>
      </c>
      <c r="I4157" s="183">
        <f>_xlfn.XLOOKUP($A4157,[3]【2026年03月度_全社】RFM客層一覧表データ!$A:$A,[3]【2026年03月度_全社】RFM客層一覧表データ!F:F,"",0)</f>
        <v>11</v>
      </c>
      <c r="J4157" s="183">
        <v>376</v>
      </c>
      <c r="K4157" s="183">
        <v>178</v>
      </c>
      <c r="L4157" s="183">
        <v>197</v>
      </c>
      <c r="M4157" s="183">
        <v>11</v>
      </c>
      <c r="N4157" s="183">
        <v>391</v>
      </c>
      <c r="O4157" s="183">
        <v>160</v>
      </c>
      <c r="P4157" s="183">
        <v>199</v>
      </c>
      <c r="Q4157" s="183">
        <v>19</v>
      </c>
      <c r="R4157" s="183">
        <v>412</v>
      </c>
      <c r="S4157" s="183">
        <v>177</v>
      </c>
      <c r="T4157" s="183">
        <v>203</v>
      </c>
      <c r="U4157" s="183">
        <v>34</v>
      </c>
      <c r="V4157" s="183">
        <v>397</v>
      </c>
      <c r="W4157" s="183">
        <v>199</v>
      </c>
      <c r="X4157" s="183">
        <v>202</v>
      </c>
      <c r="Y4157" s="183">
        <v>46</v>
      </c>
    </row>
    <row r="4158" spans="1:25" x14ac:dyDescent="0.2">
      <c r="A4158" s="184">
        <v>12819750</v>
      </c>
      <c r="B4158" s="183" t="str">
        <f>[1]店マスタ!B4157</f>
        <v>松下電器</v>
      </c>
      <c r="C4158" s="183">
        <v>3</v>
      </c>
      <c r="D4158" s="183">
        <v>3</v>
      </c>
      <c r="E4158" s="183">
        <f>_xlfn.XLOOKUP(A4158,[2]Sheet1!$R:$R,[2]Sheet1!$AB:$AB,"",0)</f>
        <v>3</v>
      </c>
      <c r="F4158" s="183">
        <f>_xlfn.XLOOKUP($A4158,[3]【2026年03月度_全社】RFM客層一覧表データ!$A:$A,[3]【2026年03月度_全社】RFM客層一覧表データ!C:C,"",0)</f>
        <v>618</v>
      </c>
      <c r="G4158" s="183">
        <f>_xlfn.XLOOKUP($A4158,[3]【2026年03月度_全社】RFM客層一覧表データ!$A:$A,[3]【2026年03月度_全社】RFM客層一覧表データ!D:D,"",0)</f>
        <v>329</v>
      </c>
      <c r="H4158" s="183">
        <f>_xlfn.XLOOKUP($A4158,[3]【2026年03月度_全社】RFM客層一覧表データ!$A:$A,[3]【2026年03月度_全社】RFM客層一覧表データ!E:E,"",0)</f>
        <v>383</v>
      </c>
      <c r="I4158" s="183">
        <f>_xlfn.XLOOKUP($A4158,[3]【2026年03月度_全社】RFM客層一覧表データ!$A:$A,[3]【2026年03月度_全社】RFM客層一覧表データ!F:F,"",0)</f>
        <v>26</v>
      </c>
      <c r="J4158" s="183">
        <v>631</v>
      </c>
      <c r="K4158" s="183">
        <v>336</v>
      </c>
      <c r="L4158" s="183">
        <v>383</v>
      </c>
      <c r="M4158" s="183">
        <v>44</v>
      </c>
      <c r="N4158" s="183">
        <v>617</v>
      </c>
      <c r="O4158" s="183">
        <v>329</v>
      </c>
      <c r="P4158" s="183">
        <v>385</v>
      </c>
      <c r="Q4158" s="183">
        <v>25</v>
      </c>
      <c r="R4158" s="183">
        <v>627</v>
      </c>
      <c r="S4158" s="183">
        <v>334</v>
      </c>
      <c r="T4158" s="183">
        <v>402</v>
      </c>
      <c r="U4158" s="183">
        <v>22</v>
      </c>
      <c r="V4158" s="183">
        <v>644</v>
      </c>
      <c r="W4158" s="183">
        <v>332</v>
      </c>
      <c r="X4158" s="183">
        <v>414</v>
      </c>
      <c r="Y4158" s="183">
        <v>24</v>
      </c>
    </row>
    <row r="4159" spans="1:25" x14ac:dyDescent="0.2">
      <c r="A4159" s="184">
        <v>12820010</v>
      </c>
      <c r="B4159" s="183" t="str">
        <f>[1]店マスタ!B4158</f>
        <v>株式会社　美津和電器商会</v>
      </c>
      <c r="C4159" s="183">
        <v>4</v>
      </c>
      <c r="D4159" s="183">
        <v>4</v>
      </c>
      <c r="E4159" s="183">
        <f>_xlfn.XLOOKUP(A4159,[2]Sheet1!$R:$R,[2]Sheet1!$AB:$AB,"",0)</f>
        <v>4</v>
      </c>
      <c r="F4159" s="183">
        <f>_xlfn.XLOOKUP($A4159,[3]【2026年03月度_全社】RFM客層一覧表データ!$A:$A,[3]【2026年03月度_全社】RFM客層一覧表データ!C:C,"",0)</f>
        <v>612</v>
      </c>
      <c r="G4159" s="183">
        <f>_xlfn.XLOOKUP($A4159,[3]【2026年03月度_全社】RFM客層一覧表データ!$A:$A,[3]【2026年03月度_全社】RFM客層一覧表データ!D:D,"",0)</f>
        <v>265</v>
      </c>
      <c r="H4159" s="183">
        <f>_xlfn.XLOOKUP($A4159,[3]【2026年03月度_全社】RFM客層一覧表データ!$A:$A,[3]【2026年03月度_全社】RFM客層一覧表データ!E:E,"",0)</f>
        <v>367</v>
      </c>
      <c r="I4159" s="183">
        <f>_xlfn.XLOOKUP($A4159,[3]【2026年03月度_全社】RFM客層一覧表データ!$A:$A,[3]【2026年03月度_全社】RFM客層一覧表データ!F:F,"",0)</f>
        <v>24</v>
      </c>
      <c r="J4159" s="183">
        <v>643</v>
      </c>
      <c r="K4159" s="183">
        <v>308</v>
      </c>
      <c r="L4159" s="183">
        <v>373</v>
      </c>
      <c r="M4159" s="183">
        <v>28</v>
      </c>
      <c r="N4159" s="183">
        <v>654</v>
      </c>
      <c r="O4159" s="183">
        <v>318</v>
      </c>
      <c r="P4159" s="183">
        <v>386</v>
      </c>
      <c r="Q4159" s="183">
        <v>27</v>
      </c>
      <c r="R4159" s="183">
        <v>671</v>
      </c>
      <c r="S4159" s="183">
        <v>321</v>
      </c>
      <c r="T4159" s="183">
        <v>400</v>
      </c>
      <c r="U4159" s="183">
        <v>35</v>
      </c>
      <c r="V4159" s="183">
        <v>676</v>
      </c>
      <c r="W4159" s="183">
        <v>338</v>
      </c>
      <c r="X4159" s="183">
        <v>407</v>
      </c>
      <c r="Y4159" s="183">
        <v>31</v>
      </c>
    </row>
    <row r="4160" spans="1:25" x14ac:dyDescent="0.2">
      <c r="A4160" s="184">
        <v>12820040</v>
      </c>
      <c r="B4160" s="183" t="str">
        <f>[1]店マスタ!B4159</f>
        <v>ラクティーだいわ</v>
      </c>
      <c r="C4160" s="183">
        <v>1.5</v>
      </c>
      <c r="D4160" s="183">
        <v>0</v>
      </c>
      <c r="E4160" s="183" t="str">
        <f>_xlfn.XLOOKUP(A4160,[2]Sheet1!$R:$R,[2]Sheet1!$AB:$AB,"",0)</f>
        <v/>
      </c>
      <c r="F4160" s="183" t="str">
        <f>_xlfn.XLOOKUP($A4160,[3]【2026年03月度_全社】RFM客層一覧表データ!$A:$A,[3]【2026年03月度_全社】RFM客層一覧表データ!C:C,"",0)</f>
        <v/>
      </c>
      <c r="G4160" s="183" t="str">
        <f>_xlfn.XLOOKUP($A4160,[3]【2026年03月度_全社】RFM客層一覧表データ!$A:$A,[3]【2026年03月度_全社】RFM客層一覧表データ!D:D,"",0)</f>
        <v/>
      </c>
      <c r="H4160" s="183" t="str">
        <f>_xlfn.XLOOKUP($A4160,[3]【2026年03月度_全社】RFM客層一覧表データ!$A:$A,[3]【2026年03月度_全社】RFM客層一覧表データ!E:E,"",0)</f>
        <v/>
      </c>
      <c r="I4160" s="183" t="str">
        <f>_xlfn.XLOOKUP($A4160,[3]【2026年03月度_全社】RFM客層一覧表データ!$A:$A,[3]【2026年03月度_全社】RFM客層一覧表データ!F:F,"",0)</f>
        <v/>
      </c>
      <c r="J4160" s="183">
        <v>0</v>
      </c>
      <c r="K4160" s="183">
        <v>0</v>
      </c>
      <c r="L4160" s="183">
        <v>0</v>
      </c>
      <c r="M4160" s="183">
        <v>0</v>
      </c>
      <c r="N4160" s="183">
        <v>0</v>
      </c>
      <c r="O4160" s="183">
        <v>0</v>
      </c>
      <c r="P4160" s="183">
        <v>0</v>
      </c>
      <c r="Q4160" s="183">
        <v>0</v>
      </c>
      <c r="R4160" s="183">
        <v>0</v>
      </c>
      <c r="S4160" s="183">
        <v>0</v>
      </c>
      <c r="T4160" s="183">
        <v>0</v>
      </c>
      <c r="U4160" s="183">
        <v>0</v>
      </c>
      <c r="V4160" s="183">
        <v>0</v>
      </c>
      <c r="W4160" s="183">
        <v>0</v>
      </c>
      <c r="X4160" s="183">
        <v>0</v>
      </c>
      <c r="Y4160" s="183">
        <v>0</v>
      </c>
    </row>
    <row r="4161" spans="1:25" x14ac:dyDescent="0.2">
      <c r="A4161" s="184">
        <v>12820061</v>
      </c>
      <c r="B4161" s="183" t="str">
        <f>[1]店マスタ!B4160</f>
        <v>もりさわ電器</v>
      </c>
      <c r="C4161" s="183">
        <v>1.5</v>
      </c>
      <c r="D4161" s="183">
        <v>1.5</v>
      </c>
      <c r="E4161" s="183">
        <f>_xlfn.XLOOKUP(A4161,[2]Sheet1!$R:$R,[2]Sheet1!$AB:$AB,"",0)</f>
        <v>1.5</v>
      </c>
      <c r="F4161" s="183">
        <f>_xlfn.XLOOKUP($A4161,[3]【2026年03月度_全社】RFM客層一覧表データ!$A:$A,[3]【2026年03月度_全社】RFM客層一覧表データ!C:C,"",0)</f>
        <v>438</v>
      </c>
      <c r="G4161" s="183">
        <f>_xlfn.XLOOKUP($A4161,[3]【2026年03月度_全社】RFM客層一覧表データ!$A:$A,[3]【2026年03月度_全社】RFM客層一覧表データ!D:D,"",0)</f>
        <v>163</v>
      </c>
      <c r="H4161" s="183">
        <f>_xlfn.XLOOKUP($A4161,[3]【2026年03月度_全社】RFM客層一覧表データ!$A:$A,[3]【2026年03月度_全社】RFM客層一覧表データ!E:E,"",0)</f>
        <v>238</v>
      </c>
      <c r="I4161" s="183">
        <f>_xlfn.XLOOKUP($A4161,[3]【2026年03月度_全社】RFM客層一覧表データ!$A:$A,[3]【2026年03月度_全社】RFM客層一覧表データ!F:F,"",0)</f>
        <v>16</v>
      </c>
      <c r="J4161" s="183">
        <v>454</v>
      </c>
      <c r="K4161" s="183">
        <v>190</v>
      </c>
      <c r="L4161" s="183">
        <v>247</v>
      </c>
      <c r="M4161" s="183">
        <v>27</v>
      </c>
      <c r="N4161" s="183">
        <v>464</v>
      </c>
      <c r="O4161" s="183">
        <v>194</v>
      </c>
      <c r="P4161" s="183">
        <v>258</v>
      </c>
      <c r="Q4161" s="183">
        <v>26</v>
      </c>
      <c r="R4161" s="183">
        <v>466</v>
      </c>
      <c r="S4161" s="183">
        <v>198</v>
      </c>
      <c r="T4161" s="183">
        <v>257</v>
      </c>
      <c r="U4161" s="183">
        <v>18</v>
      </c>
      <c r="V4161" s="183">
        <v>490</v>
      </c>
      <c r="W4161" s="183">
        <v>196</v>
      </c>
      <c r="X4161" s="183">
        <v>266</v>
      </c>
      <c r="Y4161" s="183">
        <v>30</v>
      </c>
    </row>
    <row r="4162" spans="1:25" x14ac:dyDescent="0.2">
      <c r="A4162" s="184">
        <v>12820110</v>
      </c>
      <c r="B4162" s="183" t="str">
        <f>[1]店マスタ!B4161</f>
        <v>さつき電器</v>
      </c>
      <c r="C4162" s="183">
        <v>2.5</v>
      </c>
      <c r="D4162" s="183">
        <v>2.5</v>
      </c>
      <c r="E4162" s="183">
        <f>_xlfn.XLOOKUP(A4162,[2]Sheet1!$R:$R,[2]Sheet1!$AB:$AB,"",0)</f>
        <v>2.5</v>
      </c>
      <c r="F4162" s="183" t="str">
        <f>_xlfn.XLOOKUP($A4162,[3]【2026年03月度_全社】RFM客層一覧表データ!$A:$A,[3]【2026年03月度_全社】RFM客層一覧表データ!C:C,"",0)</f>
        <v/>
      </c>
      <c r="G4162" s="183" t="str">
        <f>_xlfn.XLOOKUP($A4162,[3]【2026年03月度_全社】RFM客層一覧表データ!$A:$A,[3]【2026年03月度_全社】RFM客層一覧表データ!D:D,"",0)</f>
        <v/>
      </c>
      <c r="H4162" s="183" t="str">
        <f>_xlfn.XLOOKUP($A4162,[3]【2026年03月度_全社】RFM客層一覧表データ!$A:$A,[3]【2026年03月度_全社】RFM客層一覧表データ!E:E,"",0)</f>
        <v/>
      </c>
      <c r="I4162" s="183" t="str">
        <f>_xlfn.XLOOKUP($A4162,[3]【2026年03月度_全社】RFM客層一覧表データ!$A:$A,[3]【2026年03月度_全社】RFM客層一覧表データ!F:F,"",0)</f>
        <v/>
      </c>
      <c r="J4162" s="183">
        <v>0</v>
      </c>
      <c r="K4162" s="183">
        <v>0</v>
      </c>
      <c r="L4162" s="183">
        <v>0</v>
      </c>
      <c r="M4162" s="183">
        <v>0</v>
      </c>
      <c r="N4162" s="183">
        <v>0</v>
      </c>
      <c r="O4162" s="183">
        <v>0</v>
      </c>
      <c r="P4162" s="183">
        <v>0</v>
      </c>
      <c r="Q4162" s="183">
        <v>0</v>
      </c>
      <c r="R4162" s="183">
        <v>0</v>
      </c>
      <c r="S4162" s="183">
        <v>0</v>
      </c>
      <c r="T4162" s="183">
        <v>0</v>
      </c>
      <c r="U4162" s="183">
        <v>0</v>
      </c>
      <c r="V4162" s="183">
        <v>0</v>
      </c>
      <c r="W4162" s="183">
        <v>0</v>
      </c>
      <c r="X4162" s="183">
        <v>0</v>
      </c>
      <c r="Y4162" s="183">
        <v>0</v>
      </c>
    </row>
    <row r="4163" spans="1:25" x14ac:dyDescent="0.2">
      <c r="A4163" s="184">
        <v>12820140</v>
      </c>
      <c r="B4163" s="183" t="str">
        <f>[1]店マスタ!B4162</f>
        <v>株式会社　パナウイングおおつ</v>
      </c>
      <c r="C4163" s="183">
        <v>2</v>
      </c>
      <c r="D4163" s="183">
        <v>2</v>
      </c>
      <c r="E4163" s="183">
        <f>_xlfn.XLOOKUP(A4163,[2]Sheet1!$R:$R,[2]Sheet1!$AB:$AB,"",0)</f>
        <v>2</v>
      </c>
      <c r="F4163" s="183">
        <f>_xlfn.XLOOKUP($A4163,[3]【2026年03月度_全社】RFM客層一覧表データ!$A:$A,[3]【2026年03月度_全社】RFM客層一覧表データ!C:C,"",0)</f>
        <v>246</v>
      </c>
      <c r="G4163" s="183">
        <f>_xlfn.XLOOKUP($A4163,[3]【2026年03月度_全社】RFM客層一覧表データ!$A:$A,[3]【2026年03月度_全社】RFM客層一覧表データ!D:D,"",0)</f>
        <v>131</v>
      </c>
      <c r="H4163" s="183">
        <f>_xlfn.XLOOKUP($A4163,[3]【2026年03月度_全社】RFM客層一覧表データ!$A:$A,[3]【2026年03月度_全社】RFM客層一覧表データ!E:E,"",0)</f>
        <v>163</v>
      </c>
      <c r="I4163" s="183">
        <f>_xlfn.XLOOKUP($A4163,[3]【2026年03月度_全社】RFM客層一覧表データ!$A:$A,[3]【2026年03月度_全社】RFM客層一覧表データ!F:F,"",0)</f>
        <v>12</v>
      </c>
      <c r="J4163" s="183">
        <v>280</v>
      </c>
      <c r="K4163" s="183">
        <v>145</v>
      </c>
      <c r="L4163" s="183">
        <v>175</v>
      </c>
      <c r="M4163" s="183">
        <v>22</v>
      </c>
      <c r="N4163" s="183">
        <v>317</v>
      </c>
      <c r="O4163" s="183">
        <v>153</v>
      </c>
      <c r="P4163" s="183">
        <v>186</v>
      </c>
      <c r="Q4163" s="183">
        <v>18</v>
      </c>
      <c r="R4163" s="183">
        <v>330</v>
      </c>
      <c r="S4163" s="183">
        <v>153</v>
      </c>
      <c r="T4163" s="183">
        <v>199</v>
      </c>
      <c r="U4163" s="183">
        <v>15</v>
      </c>
      <c r="V4163" s="183">
        <v>354</v>
      </c>
      <c r="W4163" s="183">
        <v>194</v>
      </c>
      <c r="X4163" s="183">
        <v>211</v>
      </c>
      <c r="Y4163" s="183">
        <v>24</v>
      </c>
    </row>
    <row r="4164" spans="1:25" x14ac:dyDescent="0.2">
      <c r="A4164" s="184">
        <v>12820180</v>
      </c>
      <c r="B4164" s="183" t="str">
        <f>[1]店マスタ!B4163</f>
        <v>株式会社　三興テクニカ</v>
      </c>
      <c r="C4164" s="183">
        <v>7</v>
      </c>
      <c r="D4164" s="183">
        <v>3.5</v>
      </c>
      <c r="E4164" s="183">
        <f>_xlfn.XLOOKUP(A4164,[2]Sheet1!$R:$R,[2]Sheet1!$AB:$AB,"",0)</f>
        <v>3.5</v>
      </c>
      <c r="F4164" s="183">
        <f>_xlfn.XLOOKUP($A4164,[3]【2026年03月度_全社】RFM客層一覧表データ!$A:$A,[3]【2026年03月度_全社】RFM客層一覧表データ!C:C,"",0)</f>
        <v>509</v>
      </c>
      <c r="G4164" s="183">
        <f>_xlfn.XLOOKUP($A4164,[3]【2026年03月度_全社】RFM客層一覧表データ!$A:$A,[3]【2026年03月度_全社】RFM客層一覧表データ!D:D,"",0)</f>
        <v>211</v>
      </c>
      <c r="H4164" s="183">
        <f>_xlfn.XLOOKUP($A4164,[3]【2026年03月度_全社】RFM客層一覧表データ!$A:$A,[3]【2026年03月度_全社】RFM客層一覧表データ!E:E,"",0)</f>
        <v>248</v>
      </c>
      <c r="I4164" s="183">
        <f>_xlfn.XLOOKUP($A4164,[3]【2026年03月度_全社】RFM客層一覧表データ!$A:$A,[3]【2026年03月度_全社】RFM客層一覧表データ!F:F,"",0)</f>
        <v>25</v>
      </c>
      <c r="J4164" s="183">
        <v>535</v>
      </c>
      <c r="K4164" s="183">
        <v>207</v>
      </c>
      <c r="L4164" s="183">
        <v>242</v>
      </c>
      <c r="M4164" s="183">
        <v>35</v>
      </c>
      <c r="N4164" s="183">
        <v>549</v>
      </c>
      <c r="O4164" s="183">
        <v>236</v>
      </c>
      <c r="P4164" s="183">
        <v>228</v>
      </c>
      <c r="Q4164" s="183">
        <v>46</v>
      </c>
      <c r="R4164" s="183">
        <v>536</v>
      </c>
      <c r="S4164" s="183">
        <v>247</v>
      </c>
      <c r="T4164" s="183">
        <v>234</v>
      </c>
      <c r="U4164" s="183">
        <v>44</v>
      </c>
      <c r="V4164" s="183">
        <v>501</v>
      </c>
      <c r="W4164" s="183">
        <v>231</v>
      </c>
      <c r="X4164" s="183">
        <v>232</v>
      </c>
      <c r="Y4164" s="183">
        <v>41</v>
      </c>
    </row>
    <row r="4165" spans="1:25" x14ac:dyDescent="0.2">
      <c r="A4165" s="184">
        <v>12820330</v>
      </c>
      <c r="B4165" s="183" t="str">
        <f>[1]店マスタ!B4164</f>
        <v>株式会社　マルデン</v>
      </c>
      <c r="C4165" s="183">
        <v>4.5</v>
      </c>
      <c r="D4165" s="183">
        <v>3.5</v>
      </c>
      <c r="E4165" s="183">
        <f>_xlfn.XLOOKUP(A4165,[2]Sheet1!$R:$R,[2]Sheet1!$AB:$AB,"",0)</f>
        <v>3</v>
      </c>
      <c r="F4165" s="183">
        <f>_xlfn.XLOOKUP($A4165,[3]【2026年03月度_全社】RFM客層一覧表データ!$A:$A,[3]【2026年03月度_全社】RFM客層一覧表データ!C:C,"",0)</f>
        <v>1284</v>
      </c>
      <c r="G4165" s="183">
        <f>_xlfn.XLOOKUP($A4165,[3]【2026年03月度_全社】RFM客層一覧表データ!$A:$A,[3]【2026年03月度_全社】RFM客層一覧表データ!D:D,"",0)</f>
        <v>509</v>
      </c>
      <c r="H4165" s="183">
        <f>_xlfn.XLOOKUP($A4165,[3]【2026年03月度_全社】RFM客層一覧表データ!$A:$A,[3]【2026年03月度_全社】RFM客層一覧表データ!E:E,"",0)</f>
        <v>474</v>
      </c>
      <c r="I4165" s="183">
        <f>_xlfn.XLOOKUP($A4165,[3]【2026年03月度_全社】RFM客層一覧表データ!$A:$A,[3]【2026年03月度_全社】RFM客層一覧表データ!F:F,"",0)</f>
        <v>160</v>
      </c>
      <c r="J4165" s="183">
        <v>1228</v>
      </c>
      <c r="K4165" s="183">
        <v>546</v>
      </c>
      <c r="L4165" s="183">
        <v>461</v>
      </c>
      <c r="M4165" s="183">
        <v>199</v>
      </c>
      <c r="N4165" s="183">
        <v>1091</v>
      </c>
      <c r="O4165" s="183">
        <v>468</v>
      </c>
      <c r="P4165" s="183">
        <v>447</v>
      </c>
      <c r="Q4165" s="183">
        <v>147</v>
      </c>
      <c r="R4165" s="183">
        <v>989</v>
      </c>
      <c r="S4165" s="183">
        <v>441</v>
      </c>
      <c r="T4165" s="183">
        <v>438</v>
      </c>
      <c r="U4165" s="183">
        <v>115</v>
      </c>
      <c r="V4165" s="183">
        <v>912</v>
      </c>
      <c r="W4165" s="183">
        <v>417</v>
      </c>
      <c r="X4165" s="183">
        <v>429</v>
      </c>
      <c r="Y4165" s="183">
        <v>86</v>
      </c>
    </row>
    <row r="4166" spans="1:25" x14ac:dyDescent="0.2">
      <c r="A4166" s="184">
        <v>12820410</v>
      </c>
      <c r="B4166" s="183" t="str">
        <f>[1]店マスタ!B4165</f>
        <v>有限会社　丸晶電気</v>
      </c>
      <c r="C4166" s="183">
        <v>5.5</v>
      </c>
      <c r="D4166" s="183">
        <v>5.5</v>
      </c>
      <c r="E4166" s="183">
        <f>_xlfn.XLOOKUP(A4166,[2]Sheet1!$R:$R,[2]Sheet1!$AB:$AB,"",0)</f>
        <v>5</v>
      </c>
      <c r="F4166" s="183">
        <f>_xlfn.XLOOKUP($A4166,[3]【2026年03月度_全社】RFM客層一覧表データ!$A:$A,[3]【2026年03月度_全社】RFM客層一覧表データ!C:C,"",0)</f>
        <v>1139</v>
      </c>
      <c r="G4166" s="183">
        <f>_xlfn.XLOOKUP($A4166,[3]【2026年03月度_全社】RFM客層一覧表データ!$A:$A,[3]【2026年03月度_全社】RFM客層一覧表データ!D:D,"",0)</f>
        <v>466</v>
      </c>
      <c r="H4166" s="183">
        <f>_xlfn.XLOOKUP($A4166,[3]【2026年03月度_全社】RFM客層一覧表データ!$A:$A,[3]【2026年03月度_全社】RFM客層一覧表データ!E:E,"",0)</f>
        <v>517</v>
      </c>
      <c r="I4166" s="183">
        <f>_xlfn.XLOOKUP($A4166,[3]【2026年03月度_全社】RFM客層一覧表データ!$A:$A,[3]【2026年03月度_全社】RFM客層一覧表データ!F:F,"",0)</f>
        <v>73</v>
      </c>
      <c r="J4166" s="183">
        <v>1180</v>
      </c>
      <c r="K4166" s="183">
        <v>496</v>
      </c>
      <c r="L4166" s="183">
        <v>581</v>
      </c>
      <c r="M4166" s="183">
        <v>62</v>
      </c>
      <c r="N4166" s="183">
        <v>1185</v>
      </c>
      <c r="O4166" s="183">
        <v>462</v>
      </c>
      <c r="P4166" s="183">
        <v>596</v>
      </c>
      <c r="Q4166" s="183">
        <v>56</v>
      </c>
      <c r="R4166" s="183">
        <v>1218</v>
      </c>
      <c r="S4166" s="183">
        <v>520</v>
      </c>
      <c r="T4166" s="183">
        <v>598</v>
      </c>
      <c r="U4166" s="183">
        <v>83</v>
      </c>
      <c r="V4166" s="183">
        <v>1203</v>
      </c>
      <c r="W4166" s="183">
        <v>625</v>
      </c>
      <c r="X4166" s="183">
        <v>576</v>
      </c>
      <c r="Y4166" s="183">
        <v>104</v>
      </c>
    </row>
    <row r="4167" spans="1:25" x14ac:dyDescent="0.2">
      <c r="A4167" s="184">
        <v>12820510</v>
      </c>
      <c r="B4167" s="183" t="str">
        <f>[1]店マスタ!B4166</f>
        <v>有限会社　ニシオデンキ</v>
      </c>
      <c r="C4167" s="183">
        <v>3.5</v>
      </c>
      <c r="D4167" s="183">
        <v>2.5</v>
      </c>
      <c r="E4167" s="183">
        <f>_xlfn.XLOOKUP(A4167,[2]Sheet1!$R:$R,[2]Sheet1!$AB:$AB,"",0)</f>
        <v>2.5</v>
      </c>
      <c r="F4167" s="183">
        <f>_xlfn.XLOOKUP($A4167,[3]【2026年03月度_全社】RFM客層一覧表データ!$A:$A,[3]【2026年03月度_全社】RFM客層一覧表データ!C:C,"",0)</f>
        <v>0</v>
      </c>
      <c r="G4167" s="183">
        <f>_xlfn.XLOOKUP($A4167,[3]【2026年03月度_全社】RFM客層一覧表データ!$A:$A,[3]【2026年03月度_全社】RFM客層一覧表データ!D:D,"",0)</f>
        <v>0</v>
      </c>
      <c r="H4167" s="183">
        <f>_xlfn.XLOOKUP($A4167,[3]【2026年03月度_全社】RFM客層一覧表データ!$A:$A,[3]【2026年03月度_全社】RFM客層一覧表データ!E:E,"",0)</f>
        <v>0</v>
      </c>
      <c r="I4167" s="183">
        <f>_xlfn.XLOOKUP($A4167,[3]【2026年03月度_全社】RFM客層一覧表データ!$A:$A,[3]【2026年03月度_全社】RFM客層一覧表データ!F:F,"",0)</f>
        <v>0</v>
      </c>
      <c r="J4167" s="183">
        <v>0</v>
      </c>
      <c r="K4167" s="183">
        <v>0</v>
      </c>
      <c r="L4167" s="183">
        <v>0</v>
      </c>
      <c r="M4167" s="183">
        <v>0</v>
      </c>
      <c r="N4167" s="183">
        <v>0</v>
      </c>
      <c r="O4167" s="183">
        <v>0</v>
      </c>
      <c r="P4167" s="183">
        <v>0</v>
      </c>
      <c r="Q4167" s="183">
        <v>0</v>
      </c>
      <c r="R4167" s="183">
        <v>136</v>
      </c>
      <c r="S4167" s="183">
        <v>0</v>
      </c>
      <c r="T4167" s="183">
        <v>0</v>
      </c>
      <c r="U4167" s="183">
        <v>0</v>
      </c>
      <c r="V4167" s="183">
        <v>366</v>
      </c>
      <c r="W4167" s="183">
        <v>0</v>
      </c>
      <c r="X4167" s="183">
        <v>51</v>
      </c>
      <c r="Y4167" s="183">
        <v>0</v>
      </c>
    </row>
    <row r="4168" spans="1:25" x14ac:dyDescent="0.2">
      <c r="A4168" s="184">
        <v>12820520</v>
      </c>
      <c r="B4168" s="183" t="str">
        <f>[1]店マスタ!B4167</f>
        <v>かわぐち電気</v>
      </c>
      <c r="C4168" s="183">
        <v>2.5</v>
      </c>
      <c r="D4168" s="183">
        <v>2.5</v>
      </c>
      <c r="E4168" s="183">
        <f>_xlfn.XLOOKUP(A4168,[2]Sheet1!$R:$R,[2]Sheet1!$AB:$AB,"",0)</f>
        <v>2</v>
      </c>
      <c r="F4168" s="183">
        <f>_xlfn.XLOOKUP($A4168,[3]【2026年03月度_全社】RFM客層一覧表データ!$A:$A,[3]【2026年03月度_全社】RFM客層一覧表データ!C:C,"",0)</f>
        <v>547</v>
      </c>
      <c r="G4168" s="183">
        <f>_xlfn.XLOOKUP($A4168,[3]【2026年03月度_全社】RFM客層一覧表データ!$A:$A,[3]【2026年03月度_全社】RFM客層一覧表データ!D:D,"",0)</f>
        <v>261</v>
      </c>
      <c r="H4168" s="183">
        <f>_xlfn.XLOOKUP($A4168,[3]【2026年03月度_全社】RFM客層一覧表データ!$A:$A,[3]【2026年03月度_全社】RFM客層一覧表データ!E:E,"",0)</f>
        <v>284</v>
      </c>
      <c r="I4168" s="183">
        <f>_xlfn.XLOOKUP($A4168,[3]【2026年03月度_全社】RFM客層一覧表データ!$A:$A,[3]【2026年03月度_全社】RFM客層一覧表データ!F:F,"",0)</f>
        <v>49</v>
      </c>
      <c r="J4168" s="183">
        <v>553</v>
      </c>
      <c r="K4168" s="183">
        <v>251</v>
      </c>
      <c r="L4168" s="183">
        <v>290</v>
      </c>
      <c r="M4168" s="183">
        <v>35</v>
      </c>
      <c r="N4168" s="183">
        <v>585</v>
      </c>
      <c r="O4168" s="183">
        <v>248</v>
      </c>
      <c r="P4168" s="183">
        <v>293</v>
      </c>
      <c r="Q4168" s="183">
        <v>49</v>
      </c>
      <c r="R4168" s="183">
        <v>562</v>
      </c>
      <c r="S4168" s="183">
        <v>283</v>
      </c>
      <c r="T4168" s="183">
        <v>293</v>
      </c>
      <c r="U4168" s="183">
        <v>55</v>
      </c>
      <c r="V4168" s="183">
        <v>536</v>
      </c>
      <c r="W4168" s="183">
        <v>281</v>
      </c>
      <c r="X4168" s="183">
        <v>295</v>
      </c>
      <c r="Y4168" s="183">
        <v>41</v>
      </c>
    </row>
    <row r="4169" spans="1:25" x14ac:dyDescent="0.2">
      <c r="A4169" s="184">
        <v>12820560</v>
      </c>
      <c r="B4169" s="183" t="str">
        <f>[1]店マスタ!B4168</f>
        <v>ナサダ電器</v>
      </c>
      <c r="C4169" s="183">
        <v>1.5</v>
      </c>
      <c r="D4169" s="183">
        <v>1.5</v>
      </c>
      <c r="E4169" s="183">
        <f>_xlfn.XLOOKUP(A4169,[2]Sheet1!$R:$R,[2]Sheet1!$AB:$AB,"",0)</f>
        <v>1.5</v>
      </c>
      <c r="F4169" s="183" t="str">
        <f>_xlfn.XLOOKUP($A4169,[3]【2026年03月度_全社】RFM客層一覧表データ!$A:$A,[3]【2026年03月度_全社】RFM客層一覧表データ!C:C,"",0)</f>
        <v/>
      </c>
      <c r="G4169" s="183" t="str">
        <f>_xlfn.XLOOKUP($A4169,[3]【2026年03月度_全社】RFM客層一覧表データ!$A:$A,[3]【2026年03月度_全社】RFM客層一覧表データ!D:D,"",0)</f>
        <v/>
      </c>
      <c r="H4169" s="183" t="str">
        <f>_xlfn.XLOOKUP($A4169,[3]【2026年03月度_全社】RFM客層一覧表データ!$A:$A,[3]【2026年03月度_全社】RFM客層一覧表データ!E:E,"",0)</f>
        <v/>
      </c>
      <c r="I4169" s="183" t="str">
        <f>_xlfn.XLOOKUP($A4169,[3]【2026年03月度_全社】RFM客層一覧表データ!$A:$A,[3]【2026年03月度_全社】RFM客層一覧表データ!F:F,"",0)</f>
        <v/>
      </c>
      <c r="J4169" s="183">
        <v>0</v>
      </c>
      <c r="K4169" s="183">
        <v>0</v>
      </c>
      <c r="L4169" s="183">
        <v>0</v>
      </c>
      <c r="M4169" s="183">
        <v>0</v>
      </c>
      <c r="N4169" s="183">
        <v>0</v>
      </c>
      <c r="O4169" s="183">
        <v>0</v>
      </c>
      <c r="P4169" s="183">
        <v>0</v>
      </c>
      <c r="Q4169" s="183">
        <v>0</v>
      </c>
      <c r="R4169" s="183">
        <v>0</v>
      </c>
      <c r="S4169" s="183">
        <v>0</v>
      </c>
      <c r="T4169" s="183">
        <v>0</v>
      </c>
      <c r="U4169" s="183">
        <v>0</v>
      </c>
      <c r="V4169" s="183">
        <v>0</v>
      </c>
      <c r="W4169" s="183">
        <v>0</v>
      </c>
      <c r="X4169" s="183">
        <v>0</v>
      </c>
      <c r="Y4169" s="183">
        <v>0</v>
      </c>
    </row>
    <row r="4170" spans="1:25" x14ac:dyDescent="0.2">
      <c r="A4170" s="184">
        <v>12820570</v>
      </c>
      <c r="B4170" s="183" t="str">
        <f>[1]店マスタ!B4169</f>
        <v>国光デンキ</v>
      </c>
      <c r="C4170" s="183">
        <v>1.5</v>
      </c>
      <c r="D4170" s="183">
        <v>1.5</v>
      </c>
      <c r="E4170" s="183">
        <f>_xlfn.XLOOKUP(A4170,[2]Sheet1!$R:$R,[2]Sheet1!$AB:$AB,"",0)</f>
        <v>1.5</v>
      </c>
      <c r="F4170" s="183" t="str">
        <f>_xlfn.XLOOKUP($A4170,[3]【2026年03月度_全社】RFM客層一覧表データ!$A:$A,[3]【2026年03月度_全社】RFM客層一覧表データ!C:C,"",0)</f>
        <v/>
      </c>
      <c r="G4170" s="183" t="str">
        <f>_xlfn.XLOOKUP($A4170,[3]【2026年03月度_全社】RFM客層一覧表データ!$A:$A,[3]【2026年03月度_全社】RFM客層一覧表データ!D:D,"",0)</f>
        <v/>
      </c>
      <c r="H4170" s="183" t="str">
        <f>_xlfn.XLOOKUP($A4170,[3]【2026年03月度_全社】RFM客層一覧表データ!$A:$A,[3]【2026年03月度_全社】RFM客層一覧表データ!E:E,"",0)</f>
        <v/>
      </c>
      <c r="I4170" s="183" t="str">
        <f>_xlfn.XLOOKUP($A4170,[3]【2026年03月度_全社】RFM客層一覧表データ!$A:$A,[3]【2026年03月度_全社】RFM客層一覧表データ!F:F,"",0)</f>
        <v/>
      </c>
      <c r="J4170" s="183">
        <v>0</v>
      </c>
      <c r="K4170" s="183">
        <v>0</v>
      </c>
      <c r="L4170" s="183">
        <v>0</v>
      </c>
      <c r="M4170" s="183">
        <v>0</v>
      </c>
      <c r="N4170" s="183">
        <v>0</v>
      </c>
      <c r="O4170" s="183">
        <v>0</v>
      </c>
      <c r="P4170" s="183">
        <v>0</v>
      </c>
      <c r="Q4170" s="183">
        <v>0</v>
      </c>
      <c r="R4170" s="183">
        <v>0</v>
      </c>
      <c r="S4170" s="183">
        <v>0</v>
      </c>
      <c r="T4170" s="183">
        <v>0</v>
      </c>
      <c r="U4170" s="183">
        <v>0</v>
      </c>
      <c r="V4170" s="183">
        <v>0</v>
      </c>
      <c r="W4170" s="183">
        <v>0</v>
      </c>
      <c r="X4170" s="183">
        <v>0</v>
      </c>
      <c r="Y4170" s="183">
        <v>0</v>
      </c>
    </row>
    <row r="4171" spans="1:25" x14ac:dyDescent="0.2">
      <c r="A4171" s="184">
        <v>12820700</v>
      </c>
      <c r="B4171" s="183" t="str">
        <f>[1]店マスタ!B4170</f>
        <v>（株）フジデン</v>
      </c>
      <c r="C4171" s="183">
        <v>1</v>
      </c>
      <c r="D4171" s="183">
        <v>1</v>
      </c>
      <c r="E4171" s="183">
        <f>_xlfn.XLOOKUP(A4171,[2]Sheet1!$R:$R,[2]Sheet1!$AB:$AB,"",0)</f>
        <v>1</v>
      </c>
      <c r="F4171" s="183">
        <f>_xlfn.XLOOKUP($A4171,[3]【2026年03月度_全社】RFM客層一覧表データ!$A:$A,[3]【2026年03月度_全社】RFM客層一覧表データ!C:C,"",0)</f>
        <v>254</v>
      </c>
      <c r="G4171" s="183">
        <f>_xlfn.XLOOKUP($A4171,[3]【2026年03月度_全社】RFM客層一覧表データ!$A:$A,[3]【2026年03月度_全社】RFM客層一覧表データ!D:D,"",0)</f>
        <v>0</v>
      </c>
      <c r="H4171" s="183">
        <f>_xlfn.XLOOKUP($A4171,[3]【2026年03月度_全社】RFM客層一覧表データ!$A:$A,[3]【2026年03月度_全社】RFM客層一覧表データ!E:E,"",0)</f>
        <v>118</v>
      </c>
      <c r="I4171" s="183">
        <f>_xlfn.XLOOKUP($A4171,[3]【2026年03月度_全社】RFM客層一覧表データ!$A:$A,[3]【2026年03月度_全社】RFM客層一覧表データ!F:F,"",0)</f>
        <v>0</v>
      </c>
      <c r="J4171" s="183">
        <v>325</v>
      </c>
      <c r="K4171" s="183">
        <v>54</v>
      </c>
      <c r="L4171" s="183">
        <v>151</v>
      </c>
      <c r="M4171" s="183">
        <v>8</v>
      </c>
      <c r="N4171" s="183">
        <v>424</v>
      </c>
      <c r="O4171" s="183">
        <v>102</v>
      </c>
      <c r="P4171" s="183">
        <v>190</v>
      </c>
      <c r="Q4171" s="183">
        <v>14</v>
      </c>
      <c r="R4171" s="183">
        <v>494</v>
      </c>
      <c r="S4171" s="183">
        <v>102</v>
      </c>
      <c r="T4171" s="183">
        <v>257</v>
      </c>
      <c r="U4171" s="183">
        <v>16</v>
      </c>
      <c r="V4171" s="183">
        <v>540</v>
      </c>
      <c r="W4171" s="183">
        <v>103</v>
      </c>
      <c r="X4171" s="183">
        <v>286</v>
      </c>
      <c r="Y4171" s="183">
        <v>14</v>
      </c>
    </row>
    <row r="4172" spans="1:25" x14ac:dyDescent="0.2">
      <c r="A4172" s="184">
        <v>12821012</v>
      </c>
      <c r="B4172" s="183" t="str">
        <f>[1]店マスタ!B4171</f>
        <v>タケダ電器</v>
      </c>
      <c r="C4172" s="183">
        <v>3</v>
      </c>
      <c r="D4172" s="183">
        <v>3</v>
      </c>
      <c r="E4172" s="183">
        <f>_xlfn.XLOOKUP(A4172,[2]Sheet1!$R:$R,[2]Sheet1!$AB:$AB,"",0)</f>
        <v>2</v>
      </c>
      <c r="F4172" s="183" t="str">
        <f>_xlfn.XLOOKUP($A4172,[3]【2026年03月度_全社】RFM客層一覧表データ!$A:$A,[3]【2026年03月度_全社】RFM客層一覧表データ!C:C,"",0)</f>
        <v/>
      </c>
      <c r="G4172" s="183" t="str">
        <f>_xlfn.XLOOKUP($A4172,[3]【2026年03月度_全社】RFM客層一覧表データ!$A:$A,[3]【2026年03月度_全社】RFM客層一覧表データ!D:D,"",0)</f>
        <v/>
      </c>
      <c r="H4172" s="183" t="str">
        <f>_xlfn.XLOOKUP($A4172,[3]【2026年03月度_全社】RFM客層一覧表データ!$A:$A,[3]【2026年03月度_全社】RFM客層一覧表データ!E:E,"",0)</f>
        <v/>
      </c>
      <c r="I4172" s="183" t="str">
        <f>_xlfn.XLOOKUP($A4172,[3]【2026年03月度_全社】RFM客層一覧表データ!$A:$A,[3]【2026年03月度_全社】RFM客層一覧表データ!F:F,"",0)</f>
        <v/>
      </c>
      <c r="J4172" s="183">
        <v>0</v>
      </c>
      <c r="K4172" s="183">
        <v>0</v>
      </c>
      <c r="L4172" s="183">
        <v>0</v>
      </c>
      <c r="M4172" s="183">
        <v>0</v>
      </c>
      <c r="N4172" s="183">
        <v>0</v>
      </c>
      <c r="O4172" s="183">
        <v>0</v>
      </c>
      <c r="P4172" s="183">
        <v>0</v>
      </c>
      <c r="Q4172" s="183">
        <v>0</v>
      </c>
      <c r="R4172" s="183">
        <v>0</v>
      </c>
      <c r="S4172" s="183">
        <v>0</v>
      </c>
      <c r="T4172" s="183">
        <v>0</v>
      </c>
      <c r="U4172" s="183">
        <v>0</v>
      </c>
      <c r="V4172" s="183">
        <v>0</v>
      </c>
      <c r="W4172" s="183">
        <v>0</v>
      </c>
      <c r="X4172" s="183">
        <v>0</v>
      </c>
      <c r="Y4172" s="183">
        <v>0</v>
      </c>
    </row>
    <row r="4173" spans="1:25" x14ac:dyDescent="0.2">
      <c r="A4173" s="184">
        <v>12821021</v>
      </c>
      <c r="B4173" s="183" t="str">
        <f>[1]店マスタ!B4172</f>
        <v>でんきの白鷺Ｃ　ニシモト</v>
      </c>
      <c r="C4173" s="183">
        <v>1</v>
      </c>
      <c r="D4173" s="183">
        <v>1</v>
      </c>
      <c r="E4173" s="183">
        <f>_xlfn.XLOOKUP(A4173,[2]Sheet1!$R:$R,[2]Sheet1!$AB:$AB,"",0)</f>
        <v>1</v>
      </c>
      <c r="F4173" s="183" t="str">
        <f>_xlfn.XLOOKUP($A4173,[3]【2026年03月度_全社】RFM客層一覧表データ!$A:$A,[3]【2026年03月度_全社】RFM客層一覧表データ!C:C,"",0)</f>
        <v/>
      </c>
      <c r="G4173" s="183" t="str">
        <f>_xlfn.XLOOKUP($A4173,[3]【2026年03月度_全社】RFM客層一覧表データ!$A:$A,[3]【2026年03月度_全社】RFM客層一覧表データ!D:D,"",0)</f>
        <v/>
      </c>
      <c r="H4173" s="183" t="str">
        <f>_xlfn.XLOOKUP($A4173,[3]【2026年03月度_全社】RFM客層一覧表データ!$A:$A,[3]【2026年03月度_全社】RFM客層一覧表データ!E:E,"",0)</f>
        <v/>
      </c>
      <c r="I4173" s="183" t="str">
        <f>_xlfn.XLOOKUP($A4173,[3]【2026年03月度_全社】RFM客層一覧表データ!$A:$A,[3]【2026年03月度_全社】RFM客層一覧表データ!F:F,"",0)</f>
        <v/>
      </c>
      <c r="J4173" s="183">
        <v>0</v>
      </c>
      <c r="K4173" s="183">
        <v>0</v>
      </c>
      <c r="L4173" s="183">
        <v>0</v>
      </c>
      <c r="M4173" s="183">
        <v>0</v>
      </c>
      <c r="N4173" s="183">
        <v>0</v>
      </c>
      <c r="O4173" s="183">
        <v>0</v>
      </c>
      <c r="P4173" s="183">
        <v>0</v>
      </c>
      <c r="Q4173" s="183">
        <v>0</v>
      </c>
      <c r="R4173" s="183">
        <v>0</v>
      </c>
      <c r="S4173" s="183">
        <v>0</v>
      </c>
      <c r="T4173" s="183">
        <v>0</v>
      </c>
      <c r="U4173" s="183">
        <v>0</v>
      </c>
      <c r="V4173" s="183">
        <v>0</v>
      </c>
      <c r="W4173" s="183">
        <v>0</v>
      </c>
      <c r="X4173" s="183">
        <v>0</v>
      </c>
      <c r="Y4173" s="183">
        <v>0</v>
      </c>
    </row>
    <row r="4174" spans="1:25" x14ac:dyDescent="0.2">
      <c r="A4174" s="184">
        <v>12821030</v>
      </c>
      <c r="B4174" s="183" t="str">
        <f>[1]店マスタ!B4173</f>
        <v>井筒屋</v>
      </c>
      <c r="C4174" s="183">
        <v>4</v>
      </c>
      <c r="D4174" s="183">
        <v>3.5</v>
      </c>
      <c r="E4174" s="183">
        <f>_xlfn.XLOOKUP(A4174,[2]Sheet1!$R:$R,[2]Sheet1!$AB:$AB,"",0)</f>
        <v>2.5</v>
      </c>
      <c r="F4174" s="183">
        <f>_xlfn.XLOOKUP($A4174,[3]【2026年03月度_全社】RFM客層一覧表データ!$A:$A,[3]【2026年03月度_全社】RFM客層一覧表データ!C:C,"",0)</f>
        <v>289</v>
      </c>
      <c r="G4174" s="183">
        <f>_xlfn.XLOOKUP($A4174,[3]【2026年03月度_全社】RFM客層一覧表データ!$A:$A,[3]【2026年03月度_全社】RFM客層一覧表データ!D:D,"",0)</f>
        <v>106</v>
      </c>
      <c r="H4174" s="183">
        <f>_xlfn.XLOOKUP($A4174,[3]【2026年03月度_全社】RFM客層一覧表データ!$A:$A,[3]【2026年03月度_全社】RFM客層一覧表データ!E:E,"",0)</f>
        <v>144</v>
      </c>
      <c r="I4174" s="183">
        <f>_xlfn.XLOOKUP($A4174,[3]【2026年03月度_全社】RFM客層一覧表データ!$A:$A,[3]【2026年03月度_全社】RFM客層一覧表データ!F:F,"",0)</f>
        <v>16</v>
      </c>
      <c r="J4174" s="183">
        <v>301</v>
      </c>
      <c r="K4174" s="183">
        <v>129</v>
      </c>
      <c r="L4174" s="183">
        <v>149</v>
      </c>
      <c r="M4174" s="183">
        <v>25</v>
      </c>
      <c r="N4174" s="183">
        <v>290</v>
      </c>
      <c r="O4174" s="183">
        <v>120</v>
      </c>
      <c r="P4174" s="183">
        <v>146</v>
      </c>
      <c r="Q4174" s="183">
        <v>18</v>
      </c>
      <c r="R4174" s="183">
        <v>290</v>
      </c>
      <c r="S4174" s="183">
        <v>123</v>
      </c>
      <c r="T4174" s="183">
        <v>154</v>
      </c>
      <c r="U4174" s="183">
        <v>19</v>
      </c>
      <c r="V4174" s="183">
        <v>300</v>
      </c>
      <c r="W4174" s="183">
        <v>119</v>
      </c>
      <c r="X4174" s="183">
        <v>145</v>
      </c>
      <c r="Y4174" s="183">
        <v>14</v>
      </c>
    </row>
    <row r="4175" spans="1:25" x14ac:dyDescent="0.2">
      <c r="A4175" s="184">
        <v>12821040</v>
      </c>
      <c r="B4175" s="183" t="str">
        <f>[1]店マスタ!B4174</f>
        <v>Ｓｋｉｐセゴウ株式会社</v>
      </c>
      <c r="C4175" s="183">
        <v>5.5</v>
      </c>
      <c r="D4175" s="183">
        <v>5</v>
      </c>
      <c r="E4175" s="183">
        <f>_xlfn.XLOOKUP(A4175,[2]Sheet1!$R:$R,[2]Sheet1!$AB:$AB,"",0)</f>
        <v>3.5</v>
      </c>
      <c r="F4175" s="183">
        <f>_xlfn.XLOOKUP($A4175,[3]【2026年03月度_全社】RFM客層一覧表データ!$A:$A,[3]【2026年03月度_全社】RFM客層一覧表データ!C:C,"",0)</f>
        <v>1235</v>
      </c>
      <c r="G4175" s="183">
        <f>_xlfn.XLOOKUP($A4175,[3]【2026年03月度_全社】RFM客層一覧表データ!$A:$A,[3]【2026年03月度_全社】RFM客層一覧表データ!D:D,"",0)</f>
        <v>563</v>
      </c>
      <c r="H4175" s="183">
        <f>_xlfn.XLOOKUP($A4175,[3]【2026年03月度_全社】RFM客層一覧表データ!$A:$A,[3]【2026年03月度_全社】RFM客層一覧表データ!E:E,"",0)</f>
        <v>543</v>
      </c>
      <c r="I4175" s="183">
        <f>_xlfn.XLOOKUP($A4175,[3]【2026年03月度_全社】RFM客層一覧表データ!$A:$A,[3]【2026年03月度_全社】RFM客層一覧表データ!F:F,"",0)</f>
        <v>105</v>
      </c>
      <c r="J4175" s="183">
        <v>1227</v>
      </c>
      <c r="K4175" s="183">
        <v>573</v>
      </c>
      <c r="L4175" s="183">
        <v>555</v>
      </c>
      <c r="M4175" s="183">
        <v>83</v>
      </c>
      <c r="N4175" s="183">
        <v>1237</v>
      </c>
      <c r="O4175" s="183">
        <v>537</v>
      </c>
      <c r="P4175" s="183">
        <v>550</v>
      </c>
      <c r="Q4175" s="183">
        <v>72</v>
      </c>
      <c r="R4175" s="183">
        <v>1246</v>
      </c>
      <c r="S4175" s="183">
        <v>580</v>
      </c>
      <c r="T4175" s="183">
        <v>560</v>
      </c>
      <c r="U4175" s="183">
        <v>91</v>
      </c>
      <c r="V4175" s="183">
        <v>1240</v>
      </c>
      <c r="W4175" s="183">
        <v>556</v>
      </c>
      <c r="X4175" s="183">
        <v>568</v>
      </c>
      <c r="Y4175" s="183">
        <v>84</v>
      </c>
    </row>
    <row r="4176" spans="1:25" x14ac:dyDescent="0.2">
      <c r="A4176" s="184">
        <v>12821041</v>
      </c>
      <c r="B4176" s="183" t="str">
        <f>[1]店マスタ!B4175</f>
        <v>ＰＡＮＡＰＥＰ　ハルイ</v>
      </c>
      <c r="C4176" s="183">
        <v>1.5</v>
      </c>
      <c r="D4176" s="183">
        <v>1.5</v>
      </c>
      <c r="E4176" s="183">
        <f>_xlfn.XLOOKUP(A4176,[2]Sheet1!$R:$R,[2]Sheet1!$AB:$AB,"",0)</f>
        <v>1.5</v>
      </c>
      <c r="F4176" s="183">
        <f>_xlfn.XLOOKUP($A4176,[3]【2026年03月度_全社】RFM客層一覧表データ!$A:$A,[3]【2026年03月度_全社】RFM客層一覧表データ!C:C,"",0)</f>
        <v>334</v>
      </c>
      <c r="G4176" s="183">
        <f>_xlfn.XLOOKUP($A4176,[3]【2026年03月度_全社】RFM客層一覧表データ!$A:$A,[3]【2026年03月度_全社】RFM客層一覧表データ!D:D,"",0)</f>
        <v>132</v>
      </c>
      <c r="H4176" s="183">
        <f>_xlfn.XLOOKUP($A4176,[3]【2026年03月度_全社】RFM客層一覧表データ!$A:$A,[3]【2026年03月度_全社】RFM客層一覧表データ!E:E,"",0)</f>
        <v>141</v>
      </c>
      <c r="I4176" s="183">
        <f>_xlfn.XLOOKUP($A4176,[3]【2026年03月度_全社】RFM客層一覧表データ!$A:$A,[3]【2026年03月度_全社】RFM客層一覧表データ!F:F,"",0)</f>
        <v>27</v>
      </c>
      <c r="J4176" s="183">
        <v>348</v>
      </c>
      <c r="K4176" s="183">
        <v>133</v>
      </c>
      <c r="L4176" s="183">
        <v>145</v>
      </c>
      <c r="M4176" s="183">
        <v>19</v>
      </c>
      <c r="N4176" s="183">
        <v>362</v>
      </c>
      <c r="O4176" s="183">
        <v>134</v>
      </c>
      <c r="P4176" s="183">
        <v>153</v>
      </c>
      <c r="Q4176" s="183">
        <v>22</v>
      </c>
      <c r="R4176" s="183">
        <v>369</v>
      </c>
      <c r="S4176" s="183">
        <v>124</v>
      </c>
      <c r="T4176" s="183">
        <v>158</v>
      </c>
      <c r="U4176" s="183">
        <v>28</v>
      </c>
      <c r="V4176" s="183">
        <v>380</v>
      </c>
      <c r="W4176" s="183">
        <v>118</v>
      </c>
      <c r="X4176" s="183">
        <v>154</v>
      </c>
      <c r="Y4176" s="183">
        <v>20</v>
      </c>
    </row>
    <row r="4177" spans="1:25" x14ac:dyDescent="0.2">
      <c r="A4177" s="184">
        <v>12821250</v>
      </c>
      <c r="B4177" s="183" t="str">
        <f>[1]店マスタ!B4176</f>
        <v>川越電機商会</v>
      </c>
      <c r="C4177" s="183">
        <v>2.5</v>
      </c>
      <c r="D4177" s="183">
        <v>2.5</v>
      </c>
      <c r="E4177" s="183">
        <f>_xlfn.XLOOKUP(A4177,[2]Sheet1!$R:$R,[2]Sheet1!$AB:$AB,"",0)</f>
        <v>2.5</v>
      </c>
      <c r="F4177" s="183">
        <f>_xlfn.XLOOKUP($A4177,[3]【2026年03月度_全社】RFM客層一覧表データ!$A:$A,[3]【2026年03月度_全社】RFM客層一覧表データ!C:C,"",0)</f>
        <v>319</v>
      </c>
      <c r="G4177" s="183">
        <f>_xlfn.XLOOKUP($A4177,[3]【2026年03月度_全社】RFM客層一覧表データ!$A:$A,[3]【2026年03月度_全社】RFM客層一覧表データ!D:D,"",0)</f>
        <v>133</v>
      </c>
      <c r="H4177" s="183">
        <f>_xlfn.XLOOKUP($A4177,[3]【2026年03月度_全社】RFM客層一覧表データ!$A:$A,[3]【2026年03月度_全社】RFM客層一覧表データ!E:E,"",0)</f>
        <v>80</v>
      </c>
      <c r="I4177" s="183">
        <f>_xlfn.XLOOKUP($A4177,[3]【2026年03月度_全社】RFM客層一覧表データ!$A:$A,[3]【2026年03月度_全社】RFM客層一覧表データ!F:F,"",0)</f>
        <v>60</v>
      </c>
      <c r="J4177" s="183">
        <v>269</v>
      </c>
      <c r="K4177" s="183">
        <v>155</v>
      </c>
      <c r="L4177" s="183">
        <v>67</v>
      </c>
      <c r="M4177" s="183">
        <v>92</v>
      </c>
      <c r="N4177" s="183">
        <v>199</v>
      </c>
      <c r="O4177" s="183">
        <v>128</v>
      </c>
      <c r="P4177" s="183">
        <v>50</v>
      </c>
      <c r="Q4177" s="183">
        <v>112</v>
      </c>
      <c r="R4177" s="183">
        <v>48</v>
      </c>
      <c r="S4177" s="183">
        <v>37</v>
      </c>
      <c r="T4177" s="183">
        <v>17</v>
      </c>
      <c r="U4177" s="183">
        <v>26</v>
      </c>
      <c r="V4177" s="183">
        <v>0</v>
      </c>
      <c r="W4177" s="183">
        <v>0</v>
      </c>
      <c r="X4177" s="183">
        <v>0</v>
      </c>
      <c r="Y4177" s="183">
        <v>0</v>
      </c>
    </row>
    <row r="4178" spans="1:25" x14ac:dyDescent="0.2">
      <c r="A4178" s="184">
        <v>12821260</v>
      </c>
      <c r="B4178" s="183" t="str">
        <f>[1]店マスタ!B4177</f>
        <v>クミアイ電化株式会社</v>
      </c>
      <c r="C4178" s="183">
        <v>2.5</v>
      </c>
      <c r="D4178" s="183">
        <v>2.5</v>
      </c>
      <c r="E4178" s="183">
        <f>_xlfn.XLOOKUP(A4178,[2]Sheet1!$R:$R,[2]Sheet1!$AB:$AB,"",0)</f>
        <v>2.5</v>
      </c>
      <c r="F4178" s="183">
        <f>_xlfn.XLOOKUP($A4178,[3]【2026年03月度_全社】RFM客層一覧表データ!$A:$A,[3]【2026年03月度_全社】RFM客層一覧表データ!C:C,"",0)</f>
        <v>10</v>
      </c>
      <c r="G4178" s="183">
        <f>_xlfn.XLOOKUP($A4178,[3]【2026年03月度_全社】RFM客層一覧表データ!$A:$A,[3]【2026年03月度_全社】RFM客層一覧表データ!D:D,"",0)</f>
        <v>0</v>
      </c>
      <c r="H4178" s="183">
        <f>_xlfn.XLOOKUP($A4178,[3]【2026年03月度_全社】RFM客層一覧表データ!$A:$A,[3]【2026年03月度_全社】RFM客層一覧表データ!E:E,"",0)</f>
        <v>8</v>
      </c>
      <c r="I4178" s="183">
        <f>_xlfn.XLOOKUP($A4178,[3]【2026年03月度_全社】RFM客層一覧表データ!$A:$A,[3]【2026年03月度_全社】RFM客層一覧表データ!F:F,"",0)</f>
        <v>0</v>
      </c>
      <c r="J4178" s="183">
        <v>416</v>
      </c>
      <c r="K4178" s="183">
        <v>0</v>
      </c>
      <c r="L4178" s="183">
        <v>9</v>
      </c>
      <c r="M4178" s="183">
        <v>0</v>
      </c>
      <c r="N4178" s="183">
        <v>683</v>
      </c>
      <c r="O4178" s="183">
        <v>8</v>
      </c>
      <c r="P4178" s="183">
        <v>237</v>
      </c>
      <c r="Q4178" s="183">
        <v>0</v>
      </c>
      <c r="R4178" s="183">
        <v>837</v>
      </c>
      <c r="S4178" s="183">
        <v>0</v>
      </c>
      <c r="T4178" s="183">
        <v>352</v>
      </c>
      <c r="U4178" s="183">
        <v>0</v>
      </c>
      <c r="V4178" s="183">
        <v>953</v>
      </c>
      <c r="W4178" s="183">
        <v>3</v>
      </c>
      <c r="X4178" s="183">
        <v>431</v>
      </c>
      <c r="Y4178" s="183">
        <v>0</v>
      </c>
    </row>
    <row r="4179" spans="1:25" x14ac:dyDescent="0.2">
      <c r="A4179" s="184">
        <v>12821361</v>
      </c>
      <c r="B4179" s="183" t="str">
        <f>[1]店マスタ!B4178</f>
        <v>タッチ　さざなみ</v>
      </c>
      <c r="C4179" s="183">
        <v>1.5</v>
      </c>
      <c r="D4179" s="183">
        <v>1.5</v>
      </c>
      <c r="E4179" s="183">
        <f>_xlfn.XLOOKUP(A4179,[2]Sheet1!$R:$R,[2]Sheet1!$AB:$AB,"",0)</f>
        <v>1.5</v>
      </c>
      <c r="F4179" s="183">
        <f>_xlfn.XLOOKUP($A4179,[3]【2026年03月度_全社】RFM客層一覧表データ!$A:$A,[3]【2026年03月度_全社】RFM客層一覧表データ!C:C,"",0)</f>
        <v>287</v>
      </c>
      <c r="G4179" s="183">
        <f>_xlfn.XLOOKUP($A4179,[3]【2026年03月度_全社】RFM客層一覧表データ!$A:$A,[3]【2026年03月度_全社】RFM客層一覧表データ!D:D,"",0)</f>
        <v>110</v>
      </c>
      <c r="H4179" s="183">
        <f>_xlfn.XLOOKUP($A4179,[3]【2026年03月度_全社】RFM客層一覧表データ!$A:$A,[3]【2026年03月度_全社】RFM客層一覧表データ!E:E,"",0)</f>
        <v>123</v>
      </c>
      <c r="I4179" s="183">
        <f>_xlfn.XLOOKUP($A4179,[3]【2026年03月度_全社】RFM客層一覧表データ!$A:$A,[3]【2026年03月度_全社】RFM客層一覧表データ!F:F,"",0)</f>
        <v>14</v>
      </c>
      <c r="J4179" s="183">
        <v>311</v>
      </c>
      <c r="K4179" s="183">
        <v>126</v>
      </c>
      <c r="L4179" s="183">
        <v>132</v>
      </c>
      <c r="M4179" s="183">
        <v>10</v>
      </c>
      <c r="N4179" s="183">
        <v>312</v>
      </c>
      <c r="O4179" s="183">
        <v>126</v>
      </c>
      <c r="P4179" s="183">
        <v>132</v>
      </c>
      <c r="Q4179" s="183">
        <v>8</v>
      </c>
      <c r="R4179" s="183">
        <v>340</v>
      </c>
      <c r="S4179" s="183">
        <v>124</v>
      </c>
      <c r="T4179" s="183">
        <v>131</v>
      </c>
      <c r="U4179" s="183">
        <v>17</v>
      </c>
      <c r="V4179" s="183">
        <v>349</v>
      </c>
      <c r="W4179" s="183">
        <v>137</v>
      </c>
      <c r="X4179" s="183">
        <v>140</v>
      </c>
      <c r="Y4179" s="183">
        <v>18</v>
      </c>
    </row>
    <row r="4180" spans="1:25" x14ac:dyDescent="0.2">
      <c r="A4180" s="184">
        <v>12821380</v>
      </c>
      <c r="B4180" s="183" t="str">
        <f>[1]店マスタ!B4179</f>
        <v>電化プラザ　しまたに</v>
      </c>
      <c r="C4180" s="183">
        <v>1.5</v>
      </c>
      <c r="D4180" s="183">
        <v>1.5</v>
      </c>
      <c r="E4180" s="183">
        <f>_xlfn.XLOOKUP(A4180,[2]Sheet1!$R:$R,[2]Sheet1!$AB:$AB,"",0)</f>
        <v>1.5</v>
      </c>
      <c r="F4180" s="183">
        <f>_xlfn.XLOOKUP($A4180,[3]【2026年03月度_全社】RFM客層一覧表データ!$A:$A,[3]【2026年03月度_全社】RFM客層一覧表データ!C:C,"",0)</f>
        <v>303</v>
      </c>
      <c r="G4180" s="183">
        <f>_xlfn.XLOOKUP($A4180,[3]【2026年03月度_全社】RFM客層一覧表データ!$A:$A,[3]【2026年03月度_全社】RFM客層一覧表データ!D:D,"",0)</f>
        <v>132</v>
      </c>
      <c r="H4180" s="183">
        <f>_xlfn.XLOOKUP($A4180,[3]【2026年03月度_全社】RFM客層一覧表データ!$A:$A,[3]【2026年03月度_全社】RFM客層一覧表データ!E:E,"",0)</f>
        <v>184</v>
      </c>
      <c r="I4180" s="183">
        <f>_xlfn.XLOOKUP($A4180,[3]【2026年03月度_全社】RFM客層一覧表データ!$A:$A,[3]【2026年03月度_全社】RFM客層一覧表データ!F:F,"",0)</f>
        <v>10</v>
      </c>
      <c r="J4180" s="183">
        <v>304</v>
      </c>
      <c r="K4180" s="183">
        <v>158</v>
      </c>
      <c r="L4180" s="183">
        <v>191</v>
      </c>
      <c r="M4180" s="183">
        <v>9</v>
      </c>
      <c r="N4180" s="183">
        <v>313</v>
      </c>
      <c r="O4180" s="183">
        <v>166</v>
      </c>
      <c r="P4180" s="183">
        <v>198</v>
      </c>
      <c r="Q4180" s="183">
        <v>11</v>
      </c>
      <c r="R4180" s="183">
        <v>342</v>
      </c>
      <c r="S4180" s="183">
        <v>152</v>
      </c>
      <c r="T4180" s="183">
        <v>207</v>
      </c>
      <c r="U4180" s="183">
        <v>5</v>
      </c>
      <c r="V4180" s="183">
        <v>370</v>
      </c>
      <c r="W4180" s="183">
        <v>168</v>
      </c>
      <c r="X4180" s="183">
        <v>222</v>
      </c>
      <c r="Y4180" s="183">
        <v>17</v>
      </c>
    </row>
    <row r="4181" spans="1:25" x14ac:dyDescent="0.2">
      <c r="A4181" s="184">
        <v>12821620</v>
      </c>
      <c r="B4181" s="183" t="str">
        <f>[1]店マスタ!B4180</f>
        <v>有限会社　美声堂</v>
      </c>
      <c r="C4181" s="183">
        <v>3</v>
      </c>
      <c r="D4181" s="183">
        <v>3</v>
      </c>
      <c r="E4181" s="183">
        <f>_xlfn.XLOOKUP(A4181,[2]Sheet1!$R:$R,[2]Sheet1!$AB:$AB,"",0)</f>
        <v>3</v>
      </c>
      <c r="F4181" s="183">
        <f>_xlfn.XLOOKUP($A4181,[3]【2026年03月度_全社】RFM客層一覧表データ!$A:$A,[3]【2026年03月度_全社】RFM客層一覧表データ!C:C,"",0)</f>
        <v>524</v>
      </c>
      <c r="G4181" s="183">
        <f>_xlfn.XLOOKUP($A4181,[3]【2026年03月度_全社】RFM客層一覧表データ!$A:$A,[3]【2026年03月度_全社】RFM客層一覧表データ!D:D,"",0)</f>
        <v>264</v>
      </c>
      <c r="H4181" s="183">
        <f>_xlfn.XLOOKUP($A4181,[3]【2026年03月度_全社】RFM客層一覧表データ!$A:$A,[3]【2026年03月度_全社】RFM客層一覧表データ!E:E,"",0)</f>
        <v>357</v>
      </c>
      <c r="I4181" s="183">
        <f>_xlfn.XLOOKUP($A4181,[3]【2026年03月度_全社】RFM客層一覧表データ!$A:$A,[3]【2026年03月度_全社】RFM客層一覧表データ!F:F,"",0)</f>
        <v>32</v>
      </c>
      <c r="J4181" s="183">
        <v>508</v>
      </c>
      <c r="K4181" s="183">
        <v>266</v>
      </c>
      <c r="L4181" s="183">
        <v>359</v>
      </c>
      <c r="M4181" s="183">
        <v>24</v>
      </c>
      <c r="N4181" s="183">
        <v>515</v>
      </c>
      <c r="O4181" s="183">
        <v>263</v>
      </c>
      <c r="P4181" s="183">
        <v>354</v>
      </c>
      <c r="Q4181" s="183">
        <v>13</v>
      </c>
      <c r="R4181" s="183">
        <v>546</v>
      </c>
      <c r="S4181" s="183">
        <v>304</v>
      </c>
      <c r="T4181" s="183">
        <v>367</v>
      </c>
      <c r="U4181" s="183">
        <v>21</v>
      </c>
      <c r="V4181" s="183">
        <v>562</v>
      </c>
      <c r="W4181" s="183">
        <v>296</v>
      </c>
      <c r="X4181" s="183">
        <v>374</v>
      </c>
      <c r="Y4181" s="183">
        <v>18</v>
      </c>
    </row>
    <row r="4182" spans="1:25" x14ac:dyDescent="0.2">
      <c r="A4182" s="184">
        <v>12821640</v>
      </c>
      <c r="B4182" s="183" t="str">
        <f>[1]店マスタ!B4181</f>
        <v>ナカヤマ家電</v>
      </c>
      <c r="C4182" s="183">
        <v>2.5</v>
      </c>
      <c r="D4182" s="183">
        <v>2.5</v>
      </c>
      <c r="E4182" s="183" t="str">
        <f>_xlfn.XLOOKUP(A4182,[2]Sheet1!$R:$R,[2]Sheet1!$AB:$AB,"",0)</f>
        <v/>
      </c>
      <c r="F4182" s="183" t="str">
        <f>_xlfn.XLOOKUP($A4182,[3]【2026年03月度_全社】RFM客層一覧表データ!$A:$A,[3]【2026年03月度_全社】RFM客層一覧表データ!C:C,"",0)</f>
        <v/>
      </c>
      <c r="G4182" s="183" t="str">
        <f>_xlfn.XLOOKUP($A4182,[3]【2026年03月度_全社】RFM客層一覧表データ!$A:$A,[3]【2026年03月度_全社】RFM客層一覧表データ!D:D,"",0)</f>
        <v/>
      </c>
      <c r="H4182" s="183" t="str">
        <f>_xlfn.XLOOKUP($A4182,[3]【2026年03月度_全社】RFM客層一覧表データ!$A:$A,[3]【2026年03月度_全社】RFM客層一覧表データ!E:E,"",0)</f>
        <v/>
      </c>
      <c r="I4182" s="183" t="str">
        <f>_xlfn.XLOOKUP($A4182,[3]【2026年03月度_全社】RFM客層一覧表データ!$A:$A,[3]【2026年03月度_全社】RFM客層一覧表データ!F:F,"",0)</f>
        <v/>
      </c>
      <c r="J4182" s="183">
        <v>0</v>
      </c>
      <c r="K4182" s="183">
        <v>0</v>
      </c>
      <c r="L4182" s="183">
        <v>0</v>
      </c>
      <c r="M4182" s="183">
        <v>0</v>
      </c>
      <c r="N4182" s="183">
        <v>0</v>
      </c>
      <c r="O4182" s="183">
        <v>0</v>
      </c>
      <c r="P4182" s="183">
        <v>0</v>
      </c>
      <c r="Q4182" s="183">
        <v>0</v>
      </c>
      <c r="R4182" s="183">
        <v>0</v>
      </c>
      <c r="S4182" s="183">
        <v>0</v>
      </c>
      <c r="T4182" s="183">
        <v>0</v>
      </c>
      <c r="U4182" s="183">
        <v>0</v>
      </c>
      <c r="V4182" s="183">
        <v>0</v>
      </c>
      <c r="W4182" s="183">
        <v>0</v>
      </c>
      <c r="X4182" s="183">
        <v>0</v>
      </c>
      <c r="Y4182" s="183">
        <v>0</v>
      </c>
    </row>
    <row r="4183" spans="1:25" x14ac:dyDescent="0.2">
      <c r="A4183" s="184">
        <v>12821750</v>
      </c>
      <c r="B4183" s="183" t="str">
        <f>[1]店マスタ!B4182</f>
        <v>有限会社　藤岡電機商会</v>
      </c>
      <c r="C4183" s="183">
        <v>2.5</v>
      </c>
      <c r="D4183" s="183">
        <v>2.5</v>
      </c>
      <c r="E4183" s="183">
        <f>_xlfn.XLOOKUP(A4183,[2]Sheet1!$R:$R,[2]Sheet1!$AB:$AB,"",0)</f>
        <v>2.5</v>
      </c>
      <c r="F4183" s="183">
        <f>_xlfn.XLOOKUP($A4183,[3]【2026年03月度_全社】RFM客層一覧表データ!$A:$A,[3]【2026年03月度_全社】RFM客層一覧表データ!C:C,"",0)</f>
        <v>381</v>
      </c>
      <c r="G4183" s="183">
        <f>_xlfn.XLOOKUP($A4183,[3]【2026年03月度_全社】RFM客層一覧表データ!$A:$A,[3]【2026年03月度_全社】RFM客層一覧表データ!D:D,"",0)</f>
        <v>179</v>
      </c>
      <c r="H4183" s="183">
        <f>_xlfn.XLOOKUP($A4183,[3]【2026年03月度_全社】RFM客層一覧表データ!$A:$A,[3]【2026年03月度_全社】RFM客層一覧表データ!E:E,"",0)</f>
        <v>211</v>
      </c>
      <c r="I4183" s="183">
        <f>_xlfn.XLOOKUP($A4183,[3]【2026年03月度_全社】RFM客層一覧表データ!$A:$A,[3]【2026年03月度_全社】RFM客層一覧表データ!F:F,"",0)</f>
        <v>41</v>
      </c>
      <c r="J4183" s="183">
        <v>408</v>
      </c>
      <c r="K4183" s="183">
        <v>192</v>
      </c>
      <c r="L4183" s="183">
        <v>226</v>
      </c>
      <c r="M4183" s="183">
        <v>72</v>
      </c>
      <c r="N4183" s="183">
        <v>406</v>
      </c>
      <c r="O4183" s="183">
        <v>169</v>
      </c>
      <c r="P4183" s="183">
        <v>239</v>
      </c>
      <c r="Q4183" s="183">
        <v>104</v>
      </c>
      <c r="R4183" s="183">
        <v>426</v>
      </c>
      <c r="S4183" s="183">
        <v>184</v>
      </c>
      <c r="T4183" s="183">
        <v>262</v>
      </c>
      <c r="U4183" s="183">
        <v>100</v>
      </c>
      <c r="V4183" s="183">
        <v>0</v>
      </c>
      <c r="W4183" s="183">
        <v>0</v>
      </c>
      <c r="X4183" s="183">
        <v>0</v>
      </c>
      <c r="Y4183" s="183">
        <v>0</v>
      </c>
    </row>
    <row r="4184" spans="1:25" x14ac:dyDescent="0.2">
      <c r="A4184" s="184">
        <v>12821810</v>
      </c>
      <c r="B4184" s="183" t="str">
        <f>[1]店マスタ!B4183</f>
        <v>マルシンでんき</v>
      </c>
      <c r="C4184" s="183">
        <v>2.5</v>
      </c>
      <c r="D4184" s="183">
        <v>2.5</v>
      </c>
      <c r="E4184" s="183">
        <f>_xlfn.XLOOKUP(A4184,[2]Sheet1!$R:$R,[2]Sheet1!$AB:$AB,"",0)</f>
        <v>3</v>
      </c>
      <c r="F4184" s="183">
        <f>_xlfn.XLOOKUP($A4184,[3]【2026年03月度_全社】RFM客層一覧表データ!$A:$A,[3]【2026年03月度_全社】RFM客層一覧表データ!C:C,"",0)</f>
        <v>412</v>
      </c>
      <c r="G4184" s="183">
        <f>_xlfn.XLOOKUP($A4184,[3]【2026年03月度_全社】RFM客層一覧表データ!$A:$A,[3]【2026年03月度_全社】RFM客層一覧表データ!D:D,"",0)</f>
        <v>161</v>
      </c>
      <c r="H4184" s="183">
        <f>_xlfn.XLOOKUP($A4184,[3]【2026年03月度_全社】RFM客層一覧表データ!$A:$A,[3]【2026年03月度_全社】RFM客層一覧表データ!E:E,"",0)</f>
        <v>192</v>
      </c>
      <c r="I4184" s="183">
        <f>_xlfn.XLOOKUP($A4184,[3]【2026年03月度_全社】RFM客層一覧表データ!$A:$A,[3]【2026年03月度_全社】RFM客層一覧表データ!F:F,"",0)</f>
        <v>16</v>
      </c>
      <c r="J4184" s="183">
        <v>418</v>
      </c>
      <c r="K4184" s="183">
        <v>157</v>
      </c>
      <c r="L4184" s="183">
        <v>202</v>
      </c>
      <c r="M4184" s="183">
        <v>26</v>
      </c>
      <c r="N4184" s="183">
        <v>422</v>
      </c>
      <c r="O4184" s="183">
        <v>170</v>
      </c>
      <c r="P4184" s="183">
        <v>205</v>
      </c>
      <c r="Q4184" s="183">
        <v>28</v>
      </c>
      <c r="R4184" s="183">
        <v>440</v>
      </c>
      <c r="S4184" s="183">
        <v>195</v>
      </c>
      <c r="T4184" s="183">
        <v>208</v>
      </c>
      <c r="U4184" s="183">
        <v>25</v>
      </c>
      <c r="V4184" s="183">
        <v>449</v>
      </c>
      <c r="W4184" s="183">
        <v>218</v>
      </c>
      <c r="X4184" s="183">
        <v>221</v>
      </c>
      <c r="Y4184" s="183">
        <v>25</v>
      </c>
    </row>
    <row r="4185" spans="1:25" x14ac:dyDescent="0.2">
      <c r="A4185" s="184">
        <v>12821920</v>
      </c>
      <c r="B4185" s="183" t="str">
        <f>[1]店マスタ!B4184</f>
        <v>Ｆｒｉｅｎｄｓ　やまと</v>
      </c>
      <c r="C4185" s="183">
        <v>1.5</v>
      </c>
      <c r="D4185" s="183">
        <v>1.5</v>
      </c>
      <c r="E4185" s="183">
        <f>_xlfn.XLOOKUP(A4185,[2]Sheet1!$R:$R,[2]Sheet1!$AB:$AB,"",0)</f>
        <v>1.5</v>
      </c>
      <c r="F4185" s="183">
        <f>_xlfn.XLOOKUP($A4185,[3]【2026年03月度_全社】RFM客層一覧表データ!$A:$A,[3]【2026年03月度_全社】RFM客層一覧表データ!C:C,"",0)</f>
        <v>476</v>
      </c>
      <c r="G4185" s="183">
        <f>_xlfn.XLOOKUP($A4185,[3]【2026年03月度_全社】RFM客層一覧表データ!$A:$A,[3]【2026年03月度_全社】RFM客層一覧表データ!D:D,"",0)</f>
        <v>222</v>
      </c>
      <c r="H4185" s="183">
        <f>_xlfn.XLOOKUP($A4185,[3]【2026年03月度_全社】RFM客層一覧表データ!$A:$A,[3]【2026年03月度_全社】RFM客層一覧表データ!E:E,"",0)</f>
        <v>275</v>
      </c>
      <c r="I4185" s="183">
        <f>_xlfn.XLOOKUP($A4185,[3]【2026年03月度_全社】RFM客層一覧表データ!$A:$A,[3]【2026年03月度_全社】RFM客層一覧表データ!F:F,"",0)</f>
        <v>19</v>
      </c>
      <c r="J4185" s="183">
        <v>493</v>
      </c>
      <c r="K4185" s="183">
        <v>258</v>
      </c>
      <c r="L4185" s="183">
        <v>283</v>
      </c>
      <c r="M4185" s="183">
        <v>16</v>
      </c>
      <c r="N4185" s="183">
        <v>511</v>
      </c>
      <c r="O4185" s="183">
        <v>243</v>
      </c>
      <c r="P4185" s="183">
        <v>288</v>
      </c>
      <c r="Q4185" s="183">
        <v>17</v>
      </c>
      <c r="R4185" s="183">
        <v>529</v>
      </c>
      <c r="S4185" s="183">
        <v>271</v>
      </c>
      <c r="T4185" s="183">
        <v>298</v>
      </c>
      <c r="U4185" s="183">
        <v>14</v>
      </c>
      <c r="V4185" s="183">
        <v>540</v>
      </c>
      <c r="W4185" s="183">
        <v>264</v>
      </c>
      <c r="X4185" s="183">
        <v>297</v>
      </c>
      <c r="Y4185" s="183">
        <v>20</v>
      </c>
    </row>
    <row r="4186" spans="1:25" x14ac:dyDescent="0.2">
      <c r="A4186" s="184">
        <v>12822050</v>
      </c>
      <c r="B4186" s="183" t="str">
        <f>[1]店マスタ!B4185</f>
        <v>ウオザト　デンキ</v>
      </c>
      <c r="C4186" s="183">
        <v>1.5</v>
      </c>
      <c r="D4186" s="183">
        <v>1.5</v>
      </c>
      <c r="E4186" s="183">
        <f>_xlfn.XLOOKUP(A4186,[2]Sheet1!$R:$R,[2]Sheet1!$AB:$AB,"",0)</f>
        <v>1.5</v>
      </c>
      <c r="F4186" s="183">
        <f>_xlfn.XLOOKUP($A4186,[3]【2026年03月度_全社】RFM客層一覧表データ!$A:$A,[3]【2026年03月度_全社】RFM客層一覧表データ!C:C,"",0)</f>
        <v>508</v>
      </c>
      <c r="G4186" s="183">
        <f>_xlfn.XLOOKUP($A4186,[3]【2026年03月度_全社】RFM客層一覧表データ!$A:$A,[3]【2026年03月度_全社】RFM客層一覧表データ!D:D,"",0)</f>
        <v>171</v>
      </c>
      <c r="H4186" s="183">
        <f>_xlfn.XLOOKUP($A4186,[3]【2026年03月度_全社】RFM客層一覧表データ!$A:$A,[3]【2026年03月度_全社】RFM客層一覧表データ!E:E,"",0)</f>
        <v>211</v>
      </c>
      <c r="I4186" s="183">
        <f>_xlfn.XLOOKUP($A4186,[3]【2026年03月度_全社】RFM客層一覧表データ!$A:$A,[3]【2026年03月度_全社】RFM客層一覧表データ!F:F,"",0)</f>
        <v>22</v>
      </c>
      <c r="J4186" s="183">
        <v>544</v>
      </c>
      <c r="K4186" s="183">
        <v>174</v>
      </c>
      <c r="L4186" s="183">
        <v>215</v>
      </c>
      <c r="M4186" s="183">
        <v>27</v>
      </c>
      <c r="N4186" s="183">
        <v>568</v>
      </c>
      <c r="O4186" s="183">
        <v>198</v>
      </c>
      <c r="P4186" s="183">
        <v>213</v>
      </c>
      <c r="Q4186" s="183">
        <v>43</v>
      </c>
      <c r="R4186" s="183">
        <v>568</v>
      </c>
      <c r="S4186" s="183">
        <v>222</v>
      </c>
      <c r="T4186" s="183">
        <v>226</v>
      </c>
      <c r="U4186" s="183">
        <v>50</v>
      </c>
      <c r="V4186" s="183">
        <v>575</v>
      </c>
      <c r="W4186" s="183">
        <v>246</v>
      </c>
      <c r="X4186" s="183">
        <v>225</v>
      </c>
      <c r="Y4186" s="183">
        <v>57</v>
      </c>
    </row>
    <row r="4187" spans="1:25" x14ac:dyDescent="0.2">
      <c r="A4187" s="184">
        <v>12822090</v>
      </c>
      <c r="B4187" s="183" t="str">
        <f>[1]店マスタ!B4186</f>
        <v>オクノ　電機</v>
      </c>
      <c r="C4187" s="183">
        <v>1.5</v>
      </c>
      <c r="D4187" s="183">
        <v>1.5</v>
      </c>
      <c r="E4187" s="183" t="str">
        <f>_xlfn.XLOOKUP(A4187,[2]Sheet1!$R:$R,[2]Sheet1!$AB:$AB,"",0)</f>
        <v/>
      </c>
      <c r="F4187" s="183" t="str">
        <f>_xlfn.XLOOKUP($A4187,[3]【2026年03月度_全社】RFM客層一覧表データ!$A:$A,[3]【2026年03月度_全社】RFM客層一覧表データ!C:C,"",0)</f>
        <v/>
      </c>
      <c r="G4187" s="183" t="str">
        <f>_xlfn.XLOOKUP($A4187,[3]【2026年03月度_全社】RFM客層一覧表データ!$A:$A,[3]【2026年03月度_全社】RFM客層一覧表データ!D:D,"",0)</f>
        <v/>
      </c>
      <c r="H4187" s="183" t="str">
        <f>_xlfn.XLOOKUP($A4187,[3]【2026年03月度_全社】RFM客層一覧表データ!$A:$A,[3]【2026年03月度_全社】RFM客層一覧表データ!E:E,"",0)</f>
        <v/>
      </c>
      <c r="I4187" s="183" t="str">
        <f>_xlfn.XLOOKUP($A4187,[3]【2026年03月度_全社】RFM客層一覧表データ!$A:$A,[3]【2026年03月度_全社】RFM客層一覧表データ!F:F,"",0)</f>
        <v/>
      </c>
      <c r="J4187" s="183">
        <v>0</v>
      </c>
      <c r="K4187" s="183">
        <v>0</v>
      </c>
      <c r="L4187" s="183">
        <v>0</v>
      </c>
      <c r="M4187" s="183">
        <v>0</v>
      </c>
      <c r="N4187" s="183">
        <v>0</v>
      </c>
      <c r="O4187" s="183">
        <v>0</v>
      </c>
      <c r="P4187" s="183">
        <v>0</v>
      </c>
      <c r="Q4187" s="183">
        <v>0</v>
      </c>
      <c r="R4187" s="183">
        <v>0</v>
      </c>
      <c r="S4187" s="183">
        <v>0</v>
      </c>
      <c r="T4187" s="183">
        <v>0</v>
      </c>
      <c r="U4187" s="183">
        <v>0</v>
      </c>
      <c r="V4187" s="183">
        <v>0</v>
      </c>
      <c r="W4187" s="183">
        <v>0</v>
      </c>
      <c r="X4187" s="183">
        <v>0</v>
      </c>
      <c r="Y4187" s="183">
        <v>0</v>
      </c>
    </row>
    <row r="4188" spans="1:25" x14ac:dyDescent="0.2">
      <c r="A4188" s="184">
        <v>12822190</v>
      </c>
      <c r="B4188" s="183" t="str">
        <f>[1]店マスタ!B4187</f>
        <v>ＭＳ倶楽部コトブキ</v>
      </c>
      <c r="C4188" s="183">
        <v>3</v>
      </c>
      <c r="D4188" s="183">
        <v>3</v>
      </c>
      <c r="E4188" s="183">
        <f>_xlfn.XLOOKUP(A4188,[2]Sheet1!$R:$R,[2]Sheet1!$AB:$AB,"",0)</f>
        <v>3</v>
      </c>
      <c r="F4188" s="183">
        <f>_xlfn.XLOOKUP($A4188,[3]【2026年03月度_全社】RFM客層一覧表データ!$A:$A,[3]【2026年03月度_全社】RFM客層一覧表データ!C:C,"",0)</f>
        <v>861</v>
      </c>
      <c r="G4188" s="183">
        <f>_xlfn.XLOOKUP($A4188,[3]【2026年03月度_全社】RFM客層一覧表データ!$A:$A,[3]【2026年03月度_全社】RFM客層一覧表データ!D:D,"",0)</f>
        <v>403</v>
      </c>
      <c r="H4188" s="183">
        <f>_xlfn.XLOOKUP($A4188,[3]【2026年03月度_全社】RFM客層一覧表データ!$A:$A,[3]【2026年03月度_全社】RFM客層一覧表データ!E:E,"",0)</f>
        <v>400</v>
      </c>
      <c r="I4188" s="183">
        <f>_xlfn.XLOOKUP($A4188,[3]【2026年03月度_全社】RFM客層一覧表データ!$A:$A,[3]【2026年03月度_全社】RFM客層一覧表データ!F:F,"",0)</f>
        <v>42</v>
      </c>
      <c r="J4188" s="183">
        <v>887</v>
      </c>
      <c r="K4188" s="183">
        <v>421</v>
      </c>
      <c r="L4188" s="183">
        <v>402</v>
      </c>
      <c r="M4188" s="183">
        <v>42</v>
      </c>
      <c r="N4188" s="183">
        <v>912</v>
      </c>
      <c r="O4188" s="183">
        <v>407</v>
      </c>
      <c r="P4188" s="183">
        <v>408</v>
      </c>
      <c r="Q4188" s="183">
        <v>27</v>
      </c>
      <c r="R4188" s="183">
        <v>954</v>
      </c>
      <c r="S4188" s="183">
        <v>477</v>
      </c>
      <c r="T4188" s="183">
        <v>432</v>
      </c>
      <c r="U4188" s="183">
        <v>48</v>
      </c>
      <c r="V4188" s="183">
        <v>973</v>
      </c>
      <c r="W4188" s="183">
        <v>515</v>
      </c>
      <c r="X4188" s="183">
        <v>427</v>
      </c>
      <c r="Y4188" s="183">
        <v>71</v>
      </c>
    </row>
    <row r="4189" spans="1:25" x14ac:dyDescent="0.2">
      <c r="A4189" s="184">
        <v>12822200</v>
      </c>
      <c r="B4189" s="183" t="str">
        <f>[1]店マスタ!B4188</f>
        <v>有限会社　コモリデンキ</v>
      </c>
      <c r="C4189" s="183">
        <v>2</v>
      </c>
      <c r="D4189" s="183">
        <v>2</v>
      </c>
      <c r="E4189" s="183" t="str">
        <f>_xlfn.XLOOKUP(A4189,[2]Sheet1!$R:$R,[2]Sheet1!$AB:$AB,"",0)</f>
        <v/>
      </c>
      <c r="F4189" s="183" t="str">
        <f>_xlfn.XLOOKUP($A4189,[3]【2026年03月度_全社】RFM客層一覧表データ!$A:$A,[3]【2026年03月度_全社】RFM客層一覧表データ!C:C,"",0)</f>
        <v/>
      </c>
      <c r="G4189" s="183" t="str">
        <f>_xlfn.XLOOKUP($A4189,[3]【2026年03月度_全社】RFM客層一覧表データ!$A:$A,[3]【2026年03月度_全社】RFM客層一覧表データ!D:D,"",0)</f>
        <v/>
      </c>
      <c r="H4189" s="183" t="str">
        <f>_xlfn.XLOOKUP($A4189,[3]【2026年03月度_全社】RFM客層一覧表データ!$A:$A,[3]【2026年03月度_全社】RFM客層一覧表データ!E:E,"",0)</f>
        <v/>
      </c>
      <c r="I4189" s="183" t="str">
        <f>_xlfn.XLOOKUP($A4189,[3]【2026年03月度_全社】RFM客層一覧表データ!$A:$A,[3]【2026年03月度_全社】RFM客層一覧表データ!F:F,"",0)</f>
        <v/>
      </c>
      <c r="J4189" s="183">
        <v>0</v>
      </c>
      <c r="K4189" s="183">
        <v>0</v>
      </c>
      <c r="L4189" s="183">
        <v>0</v>
      </c>
      <c r="M4189" s="183">
        <v>0</v>
      </c>
      <c r="N4189" s="183">
        <v>0</v>
      </c>
      <c r="O4189" s="183">
        <v>0</v>
      </c>
      <c r="P4189" s="183">
        <v>0</v>
      </c>
      <c r="Q4189" s="183">
        <v>0</v>
      </c>
      <c r="R4189" s="183">
        <v>0</v>
      </c>
      <c r="S4189" s="183">
        <v>0</v>
      </c>
      <c r="T4189" s="183">
        <v>0</v>
      </c>
      <c r="U4189" s="183">
        <v>0</v>
      </c>
      <c r="V4189" s="183">
        <v>0</v>
      </c>
      <c r="W4189" s="183">
        <v>0</v>
      </c>
      <c r="X4189" s="183">
        <v>0</v>
      </c>
      <c r="Y4189" s="183">
        <v>0</v>
      </c>
    </row>
    <row r="4190" spans="1:25" x14ac:dyDescent="0.2">
      <c r="A4190" s="184">
        <v>12822810</v>
      </c>
      <c r="B4190" s="183" t="str">
        <f>[1]店マスタ!B4189</f>
        <v>増田電気店</v>
      </c>
      <c r="C4190" s="183">
        <v>1.5</v>
      </c>
      <c r="D4190" s="183">
        <v>1.5</v>
      </c>
      <c r="E4190" s="183">
        <f>_xlfn.XLOOKUP(A4190,[2]Sheet1!$R:$R,[2]Sheet1!$AB:$AB,"",0)</f>
        <v>2</v>
      </c>
      <c r="F4190" s="183">
        <f>_xlfn.XLOOKUP($A4190,[3]【2026年03月度_全社】RFM客層一覧表データ!$A:$A,[3]【2026年03月度_全社】RFM客層一覧表データ!C:C,"",0)</f>
        <v>263</v>
      </c>
      <c r="G4190" s="183">
        <f>_xlfn.XLOOKUP($A4190,[3]【2026年03月度_全社】RFM客層一覧表データ!$A:$A,[3]【2026年03月度_全社】RFM客層一覧表データ!D:D,"",0)</f>
        <v>95</v>
      </c>
      <c r="H4190" s="183">
        <f>_xlfn.XLOOKUP($A4190,[3]【2026年03月度_全社】RFM客層一覧表データ!$A:$A,[3]【2026年03月度_全社】RFM客層一覧表データ!E:E,"",0)</f>
        <v>109</v>
      </c>
      <c r="I4190" s="183">
        <f>_xlfn.XLOOKUP($A4190,[3]【2026年03月度_全社】RFM客層一覧表データ!$A:$A,[3]【2026年03月度_全社】RFM客層一覧表データ!F:F,"",0)</f>
        <v>20</v>
      </c>
      <c r="J4190" s="183">
        <v>293</v>
      </c>
      <c r="K4190" s="183">
        <v>104</v>
      </c>
      <c r="L4190" s="183">
        <v>97</v>
      </c>
      <c r="M4190" s="183">
        <v>18</v>
      </c>
      <c r="N4190" s="183">
        <v>296</v>
      </c>
      <c r="O4190" s="183">
        <v>98</v>
      </c>
      <c r="P4190" s="183">
        <v>87</v>
      </c>
      <c r="Q4190" s="183">
        <v>21</v>
      </c>
      <c r="R4190" s="183">
        <v>301</v>
      </c>
      <c r="S4190" s="183">
        <v>94</v>
      </c>
      <c r="T4190" s="183">
        <v>73</v>
      </c>
      <c r="U4190" s="183">
        <v>23</v>
      </c>
      <c r="V4190" s="183">
        <v>305</v>
      </c>
      <c r="W4190" s="183">
        <v>93</v>
      </c>
      <c r="X4190" s="183">
        <v>56</v>
      </c>
      <c r="Y4190" s="183">
        <v>22</v>
      </c>
    </row>
    <row r="4191" spans="1:25" x14ac:dyDescent="0.2">
      <c r="A4191" s="184">
        <v>12830010</v>
      </c>
      <c r="B4191" s="183" t="str">
        <f>[1]店マスタ!B4190</f>
        <v>株式会社　和田電波</v>
      </c>
      <c r="C4191" s="183">
        <v>4.5</v>
      </c>
      <c r="D4191" s="183">
        <v>4.5</v>
      </c>
      <c r="E4191" s="183">
        <f>_xlfn.XLOOKUP(A4191,[2]Sheet1!$R:$R,[2]Sheet1!$AB:$AB,"",0)</f>
        <v>5.5</v>
      </c>
      <c r="F4191" s="183" t="str">
        <f>_xlfn.XLOOKUP($A4191,[3]【2026年03月度_全社】RFM客層一覧表データ!$A:$A,[3]【2026年03月度_全社】RFM客層一覧表データ!C:C,"",0)</f>
        <v/>
      </c>
      <c r="G4191" s="183" t="str">
        <f>_xlfn.XLOOKUP($A4191,[3]【2026年03月度_全社】RFM客層一覧表データ!$A:$A,[3]【2026年03月度_全社】RFM客層一覧表データ!D:D,"",0)</f>
        <v/>
      </c>
      <c r="H4191" s="183" t="str">
        <f>_xlfn.XLOOKUP($A4191,[3]【2026年03月度_全社】RFM客層一覧表データ!$A:$A,[3]【2026年03月度_全社】RFM客層一覧表データ!E:E,"",0)</f>
        <v/>
      </c>
      <c r="I4191" s="183" t="str">
        <f>_xlfn.XLOOKUP($A4191,[3]【2026年03月度_全社】RFM客層一覧表データ!$A:$A,[3]【2026年03月度_全社】RFM客層一覧表データ!F:F,"",0)</f>
        <v/>
      </c>
      <c r="J4191" s="183">
        <v>0</v>
      </c>
      <c r="K4191" s="183">
        <v>0</v>
      </c>
      <c r="L4191" s="183">
        <v>0</v>
      </c>
      <c r="M4191" s="183">
        <v>0</v>
      </c>
      <c r="N4191" s="183">
        <v>0</v>
      </c>
      <c r="O4191" s="183">
        <v>0</v>
      </c>
      <c r="P4191" s="183">
        <v>0</v>
      </c>
      <c r="Q4191" s="183">
        <v>0</v>
      </c>
      <c r="R4191" s="183">
        <v>0</v>
      </c>
      <c r="S4191" s="183">
        <v>0</v>
      </c>
      <c r="T4191" s="183">
        <v>0</v>
      </c>
      <c r="U4191" s="183">
        <v>0</v>
      </c>
      <c r="V4191" s="183">
        <v>0</v>
      </c>
      <c r="W4191" s="183">
        <v>0</v>
      </c>
      <c r="X4191" s="183">
        <v>0</v>
      </c>
      <c r="Y4191" s="183">
        <v>0</v>
      </c>
    </row>
    <row r="4192" spans="1:25" x14ac:dyDescent="0.2">
      <c r="A4192" s="184">
        <v>12830020</v>
      </c>
      <c r="B4192" s="183" t="str">
        <f>[1]店マスタ!B4191</f>
        <v>株式会社　内海電化ハウス</v>
      </c>
      <c r="C4192" s="183">
        <v>7.5</v>
      </c>
      <c r="D4192" s="183">
        <v>7.5</v>
      </c>
      <c r="E4192" s="183">
        <f>_xlfn.XLOOKUP(A4192,[2]Sheet1!$R:$R,[2]Sheet1!$AB:$AB,"",0)</f>
        <v>8.5</v>
      </c>
      <c r="F4192" s="183">
        <f>_xlfn.XLOOKUP($A4192,[3]【2026年03月度_全社】RFM客層一覧表データ!$A:$A,[3]【2026年03月度_全社】RFM客層一覧表データ!C:C,"",0)</f>
        <v>1415</v>
      </c>
      <c r="G4192" s="183">
        <f>_xlfn.XLOOKUP($A4192,[3]【2026年03月度_全社】RFM客層一覧表データ!$A:$A,[3]【2026年03月度_全社】RFM客層一覧表データ!D:D,"",0)</f>
        <v>639</v>
      </c>
      <c r="H4192" s="183">
        <f>_xlfn.XLOOKUP($A4192,[3]【2026年03月度_全社】RFM客層一覧表データ!$A:$A,[3]【2026年03月度_全社】RFM客層一覧表データ!E:E,"",0)</f>
        <v>824</v>
      </c>
      <c r="I4192" s="183">
        <f>_xlfn.XLOOKUP($A4192,[3]【2026年03月度_全社】RFM客層一覧表データ!$A:$A,[3]【2026年03月度_全社】RFM客層一覧表データ!F:F,"",0)</f>
        <v>64</v>
      </c>
      <c r="J4192" s="183">
        <v>1456</v>
      </c>
      <c r="K4192" s="183">
        <v>671</v>
      </c>
      <c r="L4192" s="183">
        <v>852</v>
      </c>
      <c r="M4192" s="183">
        <v>79</v>
      </c>
      <c r="N4192" s="183">
        <v>1478</v>
      </c>
      <c r="O4192" s="183">
        <v>721</v>
      </c>
      <c r="P4192" s="183">
        <v>883</v>
      </c>
      <c r="Q4192" s="183">
        <v>57</v>
      </c>
      <c r="R4192" s="183">
        <v>1512</v>
      </c>
      <c r="S4192" s="183">
        <v>751</v>
      </c>
      <c r="T4192" s="183">
        <v>897</v>
      </c>
      <c r="U4192" s="183">
        <v>77</v>
      </c>
      <c r="V4192" s="183">
        <v>1574</v>
      </c>
      <c r="W4192" s="183">
        <v>790</v>
      </c>
      <c r="X4192" s="183">
        <v>905</v>
      </c>
      <c r="Y4192" s="183">
        <v>103</v>
      </c>
    </row>
    <row r="4193" spans="1:25" x14ac:dyDescent="0.2">
      <c r="A4193" s="184">
        <v>12830030</v>
      </c>
      <c r="B4193" s="183" t="str">
        <f>[1]店マスタ!B4192</f>
        <v>有限会社　フクミヅデンキ</v>
      </c>
      <c r="C4193" s="183">
        <v>2.5</v>
      </c>
      <c r="D4193" s="183">
        <v>2.5</v>
      </c>
      <c r="E4193" s="183">
        <f>_xlfn.XLOOKUP(A4193,[2]Sheet1!$R:$R,[2]Sheet1!$AB:$AB,"",0)</f>
        <v>2.5</v>
      </c>
      <c r="F4193" s="183" t="str">
        <f>_xlfn.XLOOKUP($A4193,[3]【2026年03月度_全社】RFM客層一覧表データ!$A:$A,[3]【2026年03月度_全社】RFM客層一覧表データ!C:C,"",0)</f>
        <v/>
      </c>
      <c r="G4193" s="183" t="str">
        <f>_xlfn.XLOOKUP($A4193,[3]【2026年03月度_全社】RFM客層一覧表データ!$A:$A,[3]【2026年03月度_全社】RFM客層一覧表データ!D:D,"",0)</f>
        <v/>
      </c>
      <c r="H4193" s="183" t="str">
        <f>_xlfn.XLOOKUP($A4193,[3]【2026年03月度_全社】RFM客層一覧表データ!$A:$A,[3]【2026年03月度_全社】RFM客層一覧表データ!E:E,"",0)</f>
        <v/>
      </c>
      <c r="I4193" s="183" t="str">
        <f>_xlfn.XLOOKUP($A4193,[3]【2026年03月度_全社】RFM客層一覧表データ!$A:$A,[3]【2026年03月度_全社】RFM客層一覧表データ!F:F,"",0)</f>
        <v/>
      </c>
      <c r="J4193" s="183">
        <v>0</v>
      </c>
      <c r="K4193" s="183">
        <v>0</v>
      </c>
      <c r="L4193" s="183">
        <v>0</v>
      </c>
      <c r="M4193" s="183">
        <v>0</v>
      </c>
      <c r="N4193" s="183">
        <v>0</v>
      </c>
      <c r="O4193" s="183">
        <v>0</v>
      </c>
      <c r="P4193" s="183">
        <v>0</v>
      </c>
      <c r="Q4193" s="183">
        <v>0</v>
      </c>
      <c r="R4193" s="183">
        <v>0</v>
      </c>
      <c r="S4193" s="183">
        <v>0</v>
      </c>
      <c r="T4193" s="183">
        <v>0</v>
      </c>
      <c r="U4193" s="183">
        <v>0</v>
      </c>
      <c r="V4193" s="183">
        <v>0</v>
      </c>
      <c r="W4193" s="183">
        <v>0</v>
      </c>
      <c r="X4193" s="183">
        <v>0</v>
      </c>
      <c r="Y4193" s="183">
        <v>0</v>
      </c>
    </row>
    <row r="4194" spans="1:25" x14ac:dyDescent="0.2">
      <c r="A4194" s="184">
        <v>12830040</v>
      </c>
      <c r="B4194" s="183" t="str">
        <f>[1]店マスタ!B4193</f>
        <v>Ｐｌａｃｅ　ヤマモト</v>
      </c>
      <c r="C4194" s="183">
        <v>4</v>
      </c>
      <c r="D4194" s="183">
        <v>3.5</v>
      </c>
      <c r="E4194" s="183">
        <f>_xlfn.XLOOKUP(A4194,[2]Sheet1!$R:$R,[2]Sheet1!$AB:$AB,"",0)</f>
        <v>4</v>
      </c>
      <c r="F4194" s="183">
        <f>_xlfn.XLOOKUP($A4194,[3]【2026年03月度_全社】RFM客層一覧表データ!$A:$A,[3]【2026年03月度_全社】RFM客層一覧表データ!C:C,"",0)</f>
        <v>870</v>
      </c>
      <c r="G4194" s="183">
        <f>_xlfn.XLOOKUP($A4194,[3]【2026年03月度_全社】RFM客層一覧表データ!$A:$A,[3]【2026年03月度_全社】RFM客層一覧表データ!D:D,"",0)</f>
        <v>320</v>
      </c>
      <c r="H4194" s="183">
        <f>_xlfn.XLOOKUP($A4194,[3]【2026年03月度_全社】RFM客層一覧表データ!$A:$A,[3]【2026年03月度_全社】RFM客層一覧表データ!E:E,"",0)</f>
        <v>415</v>
      </c>
      <c r="I4194" s="183">
        <f>_xlfn.XLOOKUP($A4194,[3]【2026年03月度_全社】RFM客層一覧表データ!$A:$A,[3]【2026年03月度_全社】RFM客層一覧表データ!F:F,"",0)</f>
        <v>33</v>
      </c>
      <c r="J4194" s="183">
        <v>925</v>
      </c>
      <c r="K4194" s="183">
        <v>325</v>
      </c>
      <c r="L4194" s="183">
        <v>447</v>
      </c>
      <c r="M4194" s="183">
        <v>27</v>
      </c>
      <c r="N4194" s="183">
        <v>992</v>
      </c>
      <c r="O4194" s="183">
        <v>372</v>
      </c>
      <c r="P4194" s="183">
        <v>461</v>
      </c>
      <c r="Q4194" s="183">
        <v>48</v>
      </c>
      <c r="R4194" s="183">
        <v>996</v>
      </c>
      <c r="S4194" s="183">
        <v>475</v>
      </c>
      <c r="T4194" s="183">
        <v>481</v>
      </c>
      <c r="U4194" s="183">
        <v>45</v>
      </c>
      <c r="V4194" s="183">
        <v>990</v>
      </c>
      <c r="W4194" s="183">
        <v>474</v>
      </c>
      <c r="X4194" s="183">
        <v>472</v>
      </c>
      <c r="Y4194" s="183">
        <v>61</v>
      </c>
    </row>
    <row r="4195" spans="1:25" x14ac:dyDescent="0.2">
      <c r="A4195" s="184">
        <v>12830050</v>
      </c>
      <c r="B4195" s="183" t="str">
        <f>[1]店マスタ!B4194</f>
        <v>有限会社　室井電機</v>
      </c>
      <c r="C4195" s="183">
        <v>2.5</v>
      </c>
      <c r="D4195" s="183">
        <v>2.5</v>
      </c>
      <c r="E4195" s="183">
        <f>_xlfn.XLOOKUP(A4195,[2]Sheet1!$R:$R,[2]Sheet1!$AB:$AB,"",0)</f>
        <v>2.5</v>
      </c>
      <c r="F4195" s="183">
        <f>_xlfn.XLOOKUP($A4195,[3]【2026年03月度_全社】RFM客層一覧表データ!$A:$A,[3]【2026年03月度_全社】RFM客層一覧表データ!C:C,"",0)</f>
        <v>455</v>
      </c>
      <c r="G4195" s="183">
        <f>_xlfn.XLOOKUP($A4195,[3]【2026年03月度_全社】RFM客層一覧表データ!$A:$A,[3]【2026年03月度_全社】RFM客層一覧表データ!D:D,"",0)</f>
        <v>227</v>
      </c>
      <c r="H4195" s="183">
        <f>_xlfn.XLOOKUP($A4195,[3]【2026年03月度_全社】RFM客層一覧表データ!$A:$A,[3]【2026年03月度_全社】RFM客層一覧表データ!E:E,"",0)</f>
        <v>259</v>
      </c>
      <c r="I4195" s="183">
        <f>_xlfn.XLOOKUP($A4195,[3]【2026年03月度_全社】RFM客層一覧表データ!$A:$A,[3]【2026年03月度_全社】RFM客層一覧表データ!F:F,"",0)</f>
        <v>8</v>
      </c>
      <c r="J4195" s="183">
        <v>487</v>
      </c>
      <c r="K4195" s="183">
        <v>230</v>
      </c>
      <c r="L4195" s="183">
        <v>274</v>
      </c>
      <c r="M4195" s="183">
        <v>14</v>
      </c>
      <c r="N4195" s="183">
        <v>512</v>
      </c>
      <c r="O4195" s="183">
        <v>234</v>
      </c>
      <c r="P4195" s="183">
        <v>304</v>
      </c>
      <c r="Q4195" s="183">
        <v>11</v>
      </c>
      <c r="R4195" s="183">
        <v>556</v>
      </c>
      <c r="S4195" s="183">
        <v>263</v>
      </c>
      <c r="T4195" s="183">
        <v>327</v>
      </c>
      <c r="U4195" s="183">
        <v>12</v>
      </c>
      <c r="V4195" s="183">
        <v>592</v>
      </c>
      <c r="W4195" s="183">
        <v>270</v>
      </c>
      <c r="X4195" s="183">
        <v>355</v>
      </c>
      <c r="Y4195" s="183">
        <v>12</v>
      </c>
    </row>
    <row r="4196" spans="1:25" x14ac:dyDescent="0.2">
      <c r="A4196" s="184">
        <v>12830070</v>
      </c>
      <c r="B4196" s="183" t="str">
        <f>[1]店マスタ!B4195</f>
        <v>Ｐｌａｃｅ　おさべ</v>
      </c>
      <c r="C4196" s="183">
        <v>3</v>
      </c>
      <c r="D4196" s="183">
        <v>1.5</v>
      </c>
      <c r="E4196" s="183">
        <f>_xlfn.XLOOKUP(A4196,[2]Sheet1!$R:$R,[2]Sheet1!$AB:$AB,"",0)</f>
        <v>1.5</v>
      </c>
      <c r="F4196" s="183">
        <f>_xlfn.XLOOKUP($A4196,[3]【2026年03月度_全社】RFM客層一覧表データ!$A:$A,[3]【2026年03月度_全社】RFM客層一覧表データ!C:C,"",0)</f>
        <v>749</v>
      </c>
      <c r="G4196" s="183">
        <f>_xlfn.XLOOKUP($A4196,[3]【2026年03月度_全社】RFM客層一覧表データ!$A:$A,[3]【2026年03月度_全社】RFM客層一覧表データ!D:D,"",0)</f>
        <v>306</v>
      </c>
      <c r="H4196" s="183">
        <f>_xlfn.XLOOKUP($A4196,[3]【2026年03月度_全社】RFM客層一覧表データ!$A:$A,[3]【2026年03月度_全社】RFM客層一覧表データ!E:E,"",0)</f>
        <v>407</v>
      </c>
      <c r="I4196" s="183">
        <f>_xlfn.XLOOKUP($A4196,[3]【2026年03月度_全社】RFM客層一覧表データ!$A:$A,[3]【2026年03月度_全社】RFM客層一覧表データ!F:F,"",0)</f>
        <v>33</v>
      </c>
      <c r="J4196" s="183">
        <v>766</v>
      </c>
      <c r="K4196" s="183">
        <v>318</v>
      </c>
      <c r="L4196" s="183">
        <v>407</v>
      </c>
      <c r="M4196" s="183">
        <v>32</v>
      </c>
      <c r="N4196" s="183">
        <v>777</v>
      </c>
      <c r="O4196" s="183">
        <v>368</v>
      </c>
      <c r="P4196" s="183">
        <v>408</v>
      </c>
      <c r="Q4196" s="183">
        <v>51</v>
      </c>
      <c r="R4196" s="183">
        <v>773</v>
      </c>
      <c r="S4196" s="183">
        <v>416</v>
      </c>
      <c r="T4196" s="183">
        <v>419</v>
      </c>
      <c r="U4196" s="183">
        <v>54</v>
      </c>
      <c r="V4196" s="183">
        <v>744</v>
      </c>
      <c r="W4196" s="183">
        <v>404</v>
      </c>
      <c r="X4196" s="183">
        <v>425</v>
      </c>
      <c r="Y4196" s="183">
        <v>60</v>
      </c>
    </row>
    <row r="4197" spans="1:25" x14ac:dyDescent="0.2">
      <c r="A4197" s="184">
        <v>12830080</v>
      </c>
      <c r="B4197" s="183" t="str">
        <f>[1]店マスタ!B4196</f>
        <v>Ｐｌａｃｅ　たにさき</v>
      </c>
      <c r="C4197" s="183">
        <v>2.5</v>
      </c>
      <c r="D4197" s="183">
        <v>2.5</v>
      </c>
      <c r="E4197" s="183">
        <f>_xlfn.XLOOKUP(A4197,[2]Sheet1!$R:$R,[2]Sheet1!$AB:$AB,"",0)</f>
        <v>2.5</v>
      </c>
      <c r="F4197" s="183">
        <f>_xlfn.XLOOKUP($A4197,[3]【2026年03月度_全社】RFM客層一覧表データ!$A:$A,[3]【2026年03月度_全社】RFM客層一覧表データ!C:C,"",0)</f>
        <v>581</v>
      </c>
      <c r="G4197" s="183">
        <f>_xlfn.XLOOKUP($A4197,[3]【2026年03月度_全社】RFM客層一覧表データ!$A:$A,[3]【2026年03月度_全社】RFM客層一覧表データ!D:D,"",0)</f>
        <v>280</v>
      </c>
      <c r="H4197" s="183">
        <f>_xlfn.XLOOKUP($A4197,[3]【2026年03月度_全社】RFM客層一覧表データ!$A:$A,[3]【2026年03月度_全社】RFM客層一覧表データ!E:E,"",0)</f>
        <v>363</v>
      </c>
      <c r="I4197" s="183">
        <f>_xlfn.XLOOKUP($A4197,[3]【2026年03月度_全社】RFM客層一覧表データ!$A:$A,[3]【2026年03月度_全社】RFM客層一覧表データ!F:F,"",0)</f>
        <v>26</v>
      </c>
      <c r="J4197" s="183">
        <v>582</v>
      </c>
      <c r="K4197" s="183">
        <v>277</v>
      </c>
      <c r="L4197" s="183">
        <v>372</v>
      </c>
      <c r="M4197" s="183">
        <v>24</v>
      </c>
      <c r="N4197" s="183">
        <v>588</v>
      </c>
      <c r="O4197" s="183">
        <v>283</v>
      </c>
      <c r="P4197" s="183">
        <v>365</v>
      </c>
      <c r="Q4197" s="183">
        <v>34</v>
      </c>
      <c r="R4197" s="183">
        <v>585</v>
      </c>
      <c r="S4197" s="183">
        <v>319</v>
      </c>
      <c r="T4197" s="183">
        <v>376</v>
      </c>
      <c r="U4197" s="183">
        <v>30</v>
      </c>
      <c r="V4197" s="183">
        <v>585</v>
      </c>
      <c r="W4197" s="183">
        <v>300</v>
      </c>
      <c r="X4197" s="183">
        <v>376</v>
      </c>
      <c r="Y4197" s="183">
        <v>31</v>
      </c>
    </row>
    <row r="4198" spans="1:25" x14ac:dyDescent="0.2">
      <c r="A4198" s="184">
        <v>12830100</v>
      </c>
      <c r="B4198" s="183" t="str">
        <f>[1]店マスタ!B4197</f>
        <v>Ｐｌａｃｅ　やまの</v>
      </c>
      <c r="C4198" s="183">
        <v>4</v>
      </c>
      <c r="D4198" s="183">
        <v>3.5</v>
      </c>
      <c r="E4198" s="183">
        <f>_xlfn.XLOOKUP(A4198,[2]Sheet1!$R:$R,[2]Sheet1!$AB:$AB,"",0)</f>
        <v>4</v>
      </c>
      <c r="F4198" s="183">
        <f>_xlfn.XLOOKUP($A4198,[3]【2026年03月度_全社】RFM客層一覧表データ!$A:$A,[3]【2026年03月度_全社】RFM客層一覧表データ!C:C,"",0)</f>
        <v>1018</v>
      </c>
      <c r="G4198" s="183">
        <f>_xlfn.XLOOKUP($A4198,[3]【2026年03月度_全社】RFM客層一覧表データ!$A:$A,[3]【2026年03月度_全社】RFM客層一覧表データ!D:D,"",0)</f>
        <v>386</v>
      </c>
      <c r="H4198" s="183">
        <f>_xlfn.XLOOKUP($A4198,[3]【2026年03月度_全社】RFM客層一覧表データ!$A:$A,[3]【2026年03月度_全社】RFM客層一覧表データ!E:E,"",0)</f>
        <v>456</v>
      </c>
      <c r="I4198" s="183">
        <f>_xlfn.XLOOKUP($A4198,[3]【2026年03月度_全社】RFM客層一覧表データ!$A:$A,[3]【2026年03月度_全社】RFM客層一覧表データ!F:F,"",0)</f>
        <v>50</v>
      </c>
      <c r="J4198" s="183">
        <v>1059</v>
      </c>
      <c r="K4198" s="183">
        <v>401</v>
      </c>
      <c r="L4198" s="183">
        <v>456</v>
      </c>
      <c r="M4198" s="183">
        <v>51</v>
      </c>
      <c r="N4198" s="183">
        <v>1084</v>
      </c>
      <c r="O4198" s="183">
        <v>414</v>
      </c>
      <c r="P4198" s="183">
        <v>456</v>
      </c>
      <c r="Q4198" s="183">
        <v>66</v>
      </c>
      <c r="R4198" s="183">
        <v>1077</v>
      </c>
      <c r="S4198" s="183">
        <v>503</v>
      </c>
      <c r="T4198" s="183">
        <v>463</v>
      </c>
      <c r="U4198" s="183">
        <v>102</v>
      </c>
      <c r="V4198" s="183">
        <v>1076</v>
      </c>
      <c r="W4198" s="183">
        <v>502</v>
      </c>
      <c r="X4198" s="183">
        <v>490</v>
      </c>
      <c r="Y4198" s="183">
        <v>110</v>
      </c>
    </row>
    <row r="4199" spans="1:25" x14ac:dyDescent="0.2">
      <c r="A4199" s="184">
        <v>12830160</v>
      </c>
      <c r="B4199" s="183" t="str">
        <f>[1]店マスタ!B4198</f>
        <v>Ｐｌａｃｅ　なるみや</v>
      </c>
      <c r="C4199" s="183">
        <v>3</v>
      </c>
      <c r="D4199" s="183">
        <v>1.5</v>
      </c>
      <c r="E4199" s="183">
        <f>_xlfn.XLOOKUP(A4199,[2]Sheet1!$R:$R,[2]Sheet1!$AB:$AB,"",0)</f>
        <v>1.5</v>
      </c>
      <c r="F4199" s="183">
        <f>_xlfn.XLOOKUP($A4199,[3]【2026年03月度_全社】RFM客層一覧表データ!$A:$A,[3]【2026年03月度_全社】RFM客層一覧表データ!C:C,"",0)</f>
        <v>632</v>
      </c>
      <c r="G4199" s="183">
        <f>_xlfn.XLOOKUP($A4199,[3]【2026年03月度_全社】RFM客層一覧表データ!$A:$A,[3]【2026年03月度_全社】RFM客層一覧表データ!D:D,"",0)</f>
        <v>292</v>
      </c>
      <c r="H4199" s="183">
        <f>_xlfn.XLOOKUP($A4199,[3]【2026年03月度_全社】RFM客層一覧表データ!$A:$A,[3]【2026年03月度_全社】RFM客層一覧表データ!E:E,"",0)</f>
        <v>305</v>
      </c>
      <c r="I4199" s="183">
        <f>_xlfn.XLOOKUP($A4199,[3]【2026年03月度_全社】RFM客層一覧表データ!$A:$A,[3]【2026年03月度_全社】RFM客層一覧表データ!F:F,"",0)</f>
        <v>66</v>
      </c>
      <c r="J4199" s="183">
        <v>624</v>
      </c>
      <c r="K4199" s="183">
        <v>286</v>
      </c>
      <c r="L4199" s="183">
        <v>299</v>
      </c>
      <c r="M4199" s="183">
        <v>67</v>
      </c>
      <c r="N4199" s="183">
        <v>579</v>
      </c>
      <c r="O4199" s="183">
        <v>293</v>
      </c>
      <c r="P4199" s="183">
        <v>288</v>
      </c>
      <c r="Q4199" s="183">
        <v>36</v>
      </c>
      <c r="R4199" s="183">
        <v>565</v>
      </c>
      <c r="S4199" s="183">
        <v>298</v>
      </c>
      <c r="T4199" s="183">
        <v>291</v>
      </c>
      <c r="U4199" s="183">
        <v>38</v>
      </c>
      <c r="V4199" s="183">
        <v>557</v>
      </c>
      <c r="W4199" s="183">
        <v>298</v>
      </c>
      <c r="X4199" s="183">
        <v>285</v>
      </c>
      <c r="Y4199" s="183">
        <v>28</v>
      </c>
    </row>
    <row r="4200" spans="1:25" x14ac:dyDescent="0.2">
      <c r="A4200" s="184">
        <v>12830170</v>
      </c>
      <c r="B4200" s="183" t="str">
        <f>[1]店マスタ!B4199</f>
        <v>有限会社　スエヒロデンキ</v>
      </c>
      <c r="C4200" s="183">
        <v>3.5</v>
      </c>
      <c r="D4200" s="183">
        <v>3.5</v>
      </c>
      <c r="E4200" s="183" t="str">
        <f>_xlfn.XLOOKUP(A4200,[2]Sheet1!$R:$R,[2]Sheet1!$AB:$AB,"",0)</f>
        <v/>
      </c>
      <c r="F4200" s="183">
        <f>_xlfn.XLOOKUP($A4200,[3]【2026年03月度_全社】RFM客層一覧表データ!$A:$A,[3]【2026年03月度_全社】RFM客層一覧表データ!C:C,"",0)</f>
        <v>2</v>
      </c>
      <c r="G4200" s="183">
        <f>_xlfn.XLOOKUP($A4200,[3]【2026年03月度_全社】RFM客層一覧表データ!$A:$A,[3]【2026年03月度_全社】RFM客層一覧表データ!D:D,"",0)</f>
        <v>0</v>
      </c>
      <c r="H4200" s="183">
        <f>_xlfn.XLOOKUP($A4200,[3]【2026年03月度_全社】RFM客層一覧表データ!$A:$A,[3]【2026年03月度_全社】RFM客層一覧表データ!E:E,"",0)</f>
        <v>0</v>
      </c>
      <c r="I4200" s="183">
        <f>_xlfn.XLOOKUP($A4200,[3]【2026年03月度_全社】RFM客層一覧表データ!$A:$A,[3]【2026年03月度_全社】RFM客層一覧表データ!F:F,"",0)</f>
        <v>0</v>
      </c>
      <c r="J4200" s="183">
        <v>28</v>
      </c>
      <c r="K4200" s="183">
        <v>0</v>
      </c>
      <c r="L4200" s="183">
        <v>1</v>
      </c>
      <c r="M4200" s="183">
        <v>0</v>
      </c>
      <c r="N4200" s="183">
        <v>91</v>
      </c>
      <c r="O4200" s="183">
        <v>0</v>
      </c>
      <c r="P4200" s="183">
        <v>15</v>
      </c>
      <c r="Q4200" s="183">
        <v>0</v>
      </c>
      <c r="R4200" s="183">
        <v>156</v>
      </c>
      <c r="S4200" s="183">
        <v>1</v>
      </c>
      <c r="T4200" s="183">
        <v>25</v>
      </c>
      <c r="U4200" s="183">
        <v>1</v>
      </c>
      <c r="V4200" s="183">
        <v>204</v>
      </c>
      <c r="W4200" s="183">
        <v>1</v>
      </c>
      <c r="X4200" s="183">
        <v>32</v>
      </c>
      <c r="Y4200" s="183">
        <v>0</v>
      </c>
    </row>
    <row r="4201" spans="1:25" x14ac:dyDescent="0.2">
      <c r="A4201" s="184">
        <v>12830220</v>
      </c>
      <c r="B4201" s="183" t="str">
        <f>[1]店マスタ!B4200</f>
        <v>ラシェール　ムラセ</v>
      </c>
      <c r="C4201" s="183">
        <v>2</v>
      </c>
      <c r="D4201" s="183">
        <v>1.5</v>
      </c>
      <c r="E4201" s="183">
        <f>_xlfn.XLOOKUP(A4201,[2]Sheet1!$R:$R,[2]Sheet1!$AB:$AB,"",0)</f>
        <v>1.5</v>
      </c>
      <c r="F4201" s="183" t="str">
        <f>_xlfn.XLOOKUP($A4201,[3]【2026年03月度_全社】RFM客層一覧表データ!$A:$A,[3]【2026年03月度_全社】RFM客層一覧表データ!C:C,"",0)</f>
        <v/>
      </c>
      <c r="G4201" s="183" t="str">
        <f>_xlfn.XLOOKUP($A4201,[3]【2026年03月度_全社】RFM客層一覧表データ!$A:$A,[3]【2026年03月度_全社】RFM客層一覧表データ!D:D,"",0)</f>
        <v/>
      </c>
      <c r="H4201" s="183" t="str">
        <f>_xlfn.XLOOKUP($A4201,[3]【2026年03月度_全社】RFM客層一覧表データ!$A:$A,[3]【2026年03月度_全社】RFM客層一覧表データ!E:E,"",0)</f>
        <v/>
      </c>
      <c r="I4201" s="183" t="str">
        <f>_xlfn.XLOOKUP($A4201,[3]【2026年03月度_全社】RFM客層一覧表データ!$A:$A,[3]【2026年03月度_全社】RFM客層一覧表データ!F:F,"",0)</f>
        <v/>
      </c>
      <c r="J4201" s="183">
        <v>0</v>
      </c>
      <c r="K4201" s="183">
        <v>0</v>
      </c>
      <c r="L4201" s="183">
        <v>0</v>
      </c>
      <c r="M4201" s="183">
        <v>0</v>
      </c>
      <c r="N4201" s="183">
        <v>0</v>
      </c>
      <c r="O4201" s="183">
        <v>0</v>
      </c>
      <c r="P4201" s="183">
        <v>0</v>
      </c>
      <c r="Q4201" s="183">
        <v>0</v>
      </c>
      <c r="R4201" s="183">
        <v>0</v>
      </c>
      <c r="S4201" s="183">
        <v>0</v>
      </c>
      <c r="T4201" s="183">
        <v>0</v>
      </c>
      <c r="U4201" s="183">
        <v>0</v>
      </c>
      <c r="V4201" s="183">
        <v>0</v>
      </c>
      <c r="W4201" s="183">
        <v>0</v>
      </c>
      <c r="X4201" s="183">
        <v>0</v>
      </c>
      <c r="Y4201" s="183">
        <v>0</v>
      </c>
    </row>
    <row r="4202" spans="1:25" x14ac:dyDescent="0.2">
      <c r="A4202" s="184">
        <v>12830230</v>
      </c>
      <c r="B4202" s="183" t="str">
        <f>[1]店マスタ!B4201</f>
        <v>株式会社　山根電器商会</v>
      </c>
      <c r="C4202" s="183">
        <v>6</v>
      </c>
      <c r="D4202" s="183">
        <v>5.5</v>
      </c>
      <c r="E4202" s="183">
        <f>_xlfn.XLOOKUP(A4202,[2]Sheet1!$R:$R,[2]Sheet1!$AB:$AB,"",0)</f>
        <v>6</v>
      </c>
      <c r="F4202" s="183">
        <f>_xlfn.XLOOKUP($A4202,[3]【2026年03月度_全社】RFM客層一覧表データ!$A:$A,[3]【2026年03月度_全社】RFM客層一覧表データ!C:C,"",0)</f>
        <v>1032</v>
      </c>
      <c r="G4202" s="183">
        <f>_xlfn.XLOOKUP($A4202,[3]【2026年03月度_全社】RFM客層一覧表データ!$A:$A,[3]【2026年03月度_全社】RFM客層一覧表データ!D:D,"",0)</f>
        <v>566</v>
      </c>
      <c r="H4202" s="183">
        <f>_xlfn.XLOOKUP($A4202,[3]【2026年03月度_全社】RFM客層一覧表データ!$A:$A,[3]【2026年03月度_全社】RFM客層一覧表データ!E:E,"",0)</f>
        <v>579</v>
      </c>
      <c r="I4202" s="183">
        <f>_xlfn.XLOOKUP($A4202,[3]【2026年03月度_全社】RFM客層一覧表データ!$A:$A,[3]【2026年03月度_全社】RFM客層一覧表データ!F:F,"",0)</f>
        <v>98</v>
      </c>
      <c r="J4202" s="183">
        <v>993</v>
      </c>
      <c r="K4202" s="183">
        <v>545</v>
      </c>
      <c r="L4202" s="183">
        <v>553</v>
      </c>
      <c r="M4202" s="183">
        <v>107</v>
      </c>
      <c r="N4202" s="183">
        <v>974</v>
      </c>
      <c r="O4202" s="183">
        <v>518</v>
      </c>
      <c r="P4202" s="183">
        <v>535</v>
      </c>
      <c r="Q4202" s="183">
        <v>80</v>
      </c>
      <c r="R4202" s="183">
        <v>1005</v>
      </c>
      <c r="S4202" s="183">
        <v>558</v>
      </c>
      <c r="T4202" s="183">
        <v>533</v>
      </c>
      <c r="U4202" s="183">
        <v>94</v>
      </c>
      <c r="V4202" s="183">
        <v>956</v>
      </c>
      <c r="W4202" s="183">
        <v>519</v>
      </c>
      <c r="X4202" s="183">
        <v>521</v>
      </c>
      <c r="Y4202" s="183">
        <v>91</v>
      </c>
    </row>
    <row r="4203" spans="1:25" x14ac:dyDescent="0.2">
      <c r="A4203" s="184">
        <v>12830320</v>
      </c>
      <c r="B4203" s="183" t="str">
        <f>[1]店マスタ!B4202</f>
        <v>みずたでんき</v>
      </c>
      <c r="C4203" s="183">
        <v>1</v>
      </c>
      <c r="D4203" s="183">
        <v>1</v>
      </c>
      <c r="E4203" s="183" t="str">
        <f>_xlfn.XLOOKUP(A4203,[2]Sheet1!$R:$R,[2]Sheet1!$AB:$AB,"",0)</f>
        <v/>
      </c>
      <c r="F4203" s="183" t="str">
        <f>_xlfn.XLOOKUP($A4203,[3]【2026年03月度_全社】RFM客層一覧表データ!$A:$A,[3]【2026年03月度_全社】RFM客層一覧表データ!C:C,"",0)</f>
        <v/>
      </c>
      <c r="G4203" s="183" t="str">
        <f>_xlfn.XLOOKUP($A4203,[3]【2026年03月度_全社】RFM客層一覧表データ!$A:$A,[3]【2026年03月度_全社】RFM客層一覧表データ!D:D,"",0)</f>
        <v/>
      </c>
      <c r="H4203" s="183" t="str">
        <f>_xlfn.XLOOKUP($A4203,[3]【2026年03月度_全社】RFM客層一覧表データ!$A:$A,[3]【2026年03月度_全社】RFM客層一覧表データ!E:E,"",0)</f>
        <v/>
      </c>
      <c r="I4203" s="183" t="str">
        <f>_xlfn.XLOOKUP($A4203,[3]【2026年03月度_全社】RFM客層一覧表データ!$A:$A,[3]【2026年03月度_全社】RFM客層一覧表データ!F:F,"",0)</f>
        <v/>
      </c>
      <c r="J4203" s="183">
        <v>0</v>
      </c>
      <c r="K4203" s="183">
        <v>0</v>
      </c>
      <c r="L4203" s="183">
        <v>0</v>
      </c>
      <c r="M4203" s="183">
        <v>0</v>
      </c>
      <c r="N4203" s="183">
        <v>0</v>
      </c>
      <c r="O4203" s="183">
        <v>0</v>
      </c>
      <c r="P4203" s="183">
        <v>0</v>
      </c>
      <c r="Q4203" s="183">
        <v>0</v>
      </c>
      <c r="R4203" s="183">
        <v>0</v>
      </c>
      <c r="S4203" s="183">
        <v>0</v>
      </c>
      <c r="T4203" s="183">
        <v>0</v>
      </c>
      <c r="U4203" s="183">
        <v>0</v>
      </c>
      <c r="V4203" s="183">
        <v>0</v>
      </c>
      <c r="W4203" s="183">
        <v>0</v>
      </c>
      <c r="X4203" s="183">
        <v>0</v>
      </c>
      <c r="Y4203" s="183">
        <v>0</v>
      </c>
    </row>
    <row r="4204" spans="1:25" x14ac:dyDescent="0.2">
      <c r="A4204" s="184">
        <v>12830470</v>
      </c>
      <c r="B4204" s="183" t="str">
        <f>[1]店マスタ!B4203</f>
        <v>稲葉電器</v>
      </c>
      <c r="C4204" s="183">
        <v>2.5</v>
      </c>
      <c r="D4204" s="183">
        <v>1</v>
      </c>
      <c r="E4204" s="183">
        <f>_xlfn.XLOOKUP(A4204,[2]Sheet1!$R:$R,[2]Sheet1!$AB:$AB,"",0)</f>
        <v>1</v>
      </c>
      <c r="F4204" s="183">
        <f>_xlfn.XLOOKUP($A4204,[3]【2026年03月度_全社】RFM客層一覧表データ!$A:$A,[3]【2026年03月度_全社】RFM客層一覧表データ!C:C,"",0)</f>
        <v>293</v>
      </c>
      <c r="G4204" s="183">
        <f>_xlfn.XLOOKUP($A4204,[3]【2026年03月度_全社】RFM客層一覧表データ!$A:$A,[3]【2026年03月度_全社】RFM客層一覧表データ!D:D,"",0)</f>
        <v>123</v>
      </c>
      <c r="H4204" s="183">
        <f>_xlfn.XLOOKUP($A4204,[3]【2026年03月度_全社】RFM客層一覧表データ!$A:$A,[3]【2026年03月度_全社】RFM客層一覧表データ!E:E,"",0)</f>
        <v>196</v>
      </c>
      <c r="I4204" s="183">
        <f>_xlfn.XLOOKUP($A4204,[3]【2026年03月度_全社】RFM客層一覧表データ!$A:$A,[3]【2026年03月度_全社】RFM客層一覧表データ!F:F,"",0)</f>
        <v>11</v>
      </c>
      <c r="J4204" s="183">
        <v>302</v>
      </c>
      <c r="K4204" s="183">
        <v>148</v>
      </c>
      <c r="L4204" s="183">
        <v>198</v>
      </c>
      <c r="M4204" s="183">
        <v>18</v>
      </c>
      <c r="N4204" s="183">
        <v>297</v>
      </c>
      <c r="O4204" s="183">
        <v>161</v>
      </c>
      <c r="P4204" s="183">
        <v>198</v>
      </c>
      <c r="Q4204" s="183">
        <v>15</v>
      </c>
      <c r="R4204" s="183">
        <v>293</v>
      </c>
      <c r="S4204" s="183">
        <v>154</v>
      </c>
      <c r="T4204" s="183">
        <v>203</v>
      </c>
      <c r="U4204" s="183">
        <v>15</v>
      </c>
      <c r="V4204" s="183">
        <v>288</v>
      </c>
      <c r="W4204" s="183">
        <v>148</v>
      </c>
      <c r="X4204" s="183">
        <v>209</v>
      </c>
      <c r="Y4204" s="183">
        <v>10</v>
      </c>
    </row>
    <row r="4205" spans="1:25" x14ac:dyDescent="0.2">
      <c r="A4205" s="184">
        <v>12830500</v>
      </c>
      <c r="B4205" s="183" t="str">
        <f>[1]店マスタ!B4204</f>
        <v>中井電器</v>
      </c>
      <c r="C4205" s="183">
        <v>2</v>
      </c>
      <c r="D4205" s="183">
        <v>2</v>
      </c>
      <c r="E4205" s="183" t="str">
        <f>_xlfn.XLOOKUP(A4205,[2]Sheet1!$R:$R,[2]Sheet1!$AB:$AB,"",0)</f>
        <v/>
      </c>
      <c r="F4205" s="183" t="str">
        <f>_xlfn.XLOOKUP($A4205,[3]【2026年03月度_全社】RFM客層一覧表データ!$A:$A,[3]【2026年03月度_全社】RFM客層一覧表データ!C:C,"",0)</f>
        <v/>
      </c>
      <c r="G4205" s="183" t="str">
        <f>_xlfn.XLOOKUP($A4205,[3]【2026年03月度_全社】RFM客層一覧表データ!$A:$A,[3]【2026年03月度_全社】RFM客層一覧表データ!D:D,"",0)</f>
        <v/>
      </c>
      <c r="H4205" s="183" t="str">
        <f>_xlfn.XLOOKUP($A4205,[3]【2026年03月度_全社】RFM客層一覧表データ!$A:$A,[3]【2026年03月度_全社】RFM客層一覧表データ!E:E,"",0)</f>
        <v/>
      </c>
      <c r="I4205" s="183" t="str">
        <f>_xlfn.XLOOKUP($A4205,[3]【2026年03月度_全社】RFM客層一覧表データ!$A:$A,[3]【2026年03月度_全社】RFM客層一覧表データ!F:F,"",0)</f>
        <v/>
      </c>
      <c r="J4205" s="183">
        <v>0</v>
      </c>
      <c r="K4205" s="183">
        <v>0</v>
      </c>
      <c r="L4205" s="183">
        <v>0</v>
      </c>
      <c r="M4205" s="183">
        <v>0</v>
      </c>
      <c r="N4205" s="183">
        <v>0</v>
      </c>
      <c r="O4205" s="183">
        <v>0</v>
      </c>
      <c r="P4205" s="183">
        <v>0</v>
      </c>
      <c r="Q4205" s="183">
        <v>0</v>
      </c>
      <c r="R4205" s="183">
        <v>0</v>
      </c>
      <c r="S4205" s="183">
        <v>0</v>
      </c>
      <c r="T4205" s="183">
        <v>0</v>
      </c>
      <c r="U4205" s="183">
        <v>0</v>
      </c>
      <c r="V4205" s="183">
        <v>0</v>
      </c>
      <c r="W4205" s="183">
        <v>0</v>
      </c>
      <c r="X4205" s="183">
        <v>0</v>
      </c>
      <c r="Y4205" s="183">
        <v>0</v>
      </c>
    </row>
    <row r="4206" spans="1:25" x14ac:dyDescent="0.2">
      <c r="A4206" s="184">
        <v>12830620</v>
      </c>
      <c r="B4206" s="183" t="str">
        <f>[1]店マスタ!B4205</f>
        <v>Ｐｌａｃｅ　ウメモト</v>
      </c>
      <c r="C4206" s="183">
        <v>7</v>
      </c>
      <c r="D4206" s="183">
        <v>5</v>
      </c>
      <c r="E4206" s="183">
        <f>_xlfn.XLOOKUP(A4206,[2]Sheet1!$R:$R,[2]Sheet1!$AB:$AB,"",0)</f>
        <v>5.5</v>
      </c>
      <c r="F4206" s="183">
        <f>_xlfn.XLOOKUP($A4206,[3]【2026年03月度_全社】RFM客層一覧表データ!$A:$A,[3]【2026年03月度_全社】RFM客層一覧表データ!C:C,"",0)</f>
        <v>1442</v>
      </c>
      <c r="G4206" s="183">
        <f>_xlfn.XLOOKUP($A4206,[3]【2026年03月度_全社】RFM客層一覧表データ!$A:$A,[3]【2026年03月度_全社】RFM客層一覧表データ!D:D,"",0)</f>
        <v>578</v>
      </c>
      <c r="H4206" s="183">
        <f>_xlfn.XLOOKUP($A4206,[3]【2026年03月度_全社】RFM客層一覧表データ!$A:$A,[3]【2026年03月度_全社】RFM客層一覧表データ!E:E,"",0)</f>
        <v>699</v>
      </c>
      <c r="I4206" s="183">
        <f>_xlfn.XLOOKUP($A4206,[3]【2026年03月度_全社】RFM客層一覧表データ!$A:$A,[3]【2026年03月度_全社】RFM客層一覧表データ!F:F,"",0)</f>
        <v>178</v>
      </c>
      <c r="J4206" s="183">
        <v>1356</v>
      </c>
      <c r="K4206" s="183">
        <v>610</v>
      </c>
      <c r="L4206" s="183">
        <v>701</v>
      </c>
      <c r="M4206" s="183">
        <v>159</v>
      </c>
      <c r="N4206" s="183">
        <v>1280</v>
      </c>
      <c r="O4206" s="183">
        <v>603</v>
      </c>
      <c r="P4206" s="183">
        <v>702</v>
      </c>
      <c r="Q4206" s="183">
        <v>97</v>
      </c>
      <c r="R4206" s="183">
        <v>1260</v>
      </c>
      <c r="S4206" s="183">
        <v>623</v>
      </c>
      <c r="T4206" s="183">
        <v>681</v>
      </c>
      <c r="U4206" s="183">
        <v>125</v>
      </c>
      <c r="V4206" s="183">
        <v>1202</v>
      </c>
      <c r="W4206" s="183">
        <v>627</v>
      </c>
      <c r="X4206" s="183">
        <v>666</v>
      </c>
      <c r="Y4206" s="183">
        <v>90</v>
      </c>
    </row>
    <row r="4207" spans="1:25" x14ac:dyDescent="0.2">
      <c r="A4207" s="184">
        <v>12830630</v>
      </c>
      <c r="B4207" s="183" t="str">
        <f>[1]店マスタ!B4206</f>
        <v>有限会社　スギヤ電化</v>
      </c>
      <c r="C4207" s="183">
        <v>2.5</v>
      </c>
      <c r="D4207" s="183">
        <v>1.5</v>
      </c>
      <c r="E4207" s="183" t="str">
        <f>_xlfn.XLOOKUP(A4207,[2]Sheet1!$R:$R,[2]Sheet1!$AB:$AB,"",0)</f>
        <v/>
      </c>
      <c r="F4207" s="183" t="str">
        <f>_xlfn.XLOOKUP($A4207,[3]【2026年03月度_全社】RFM客層一覧表データ!$A:$A,[3]【2026年03月度_全社】RFM客層一覧表データ!C:C,"",0)</f>
        <v/>
      </c>
      <c r="G4207" s="183" t="str">
        <f>_xlfn.XLOOKUP($A4207,[3]【2026年03月度_全社】RFM客層一覧表データ!$A:$A,[3]【2026年03月度_全社】RFM客層一覧表データ!D:D,"",0)</f>
        <v/>
      </c>
      <c r="H4207" s="183" t="str">
        <f>_xlfn.XLOOKUP($A4207,[3]【2026年03月度_全社】RFM客層一覧表データ!$A:$A,[3]【2026年03月度_全社】RFM客層一覧表データ!E:E,"",0)</f>
        <v/>
      </c>
      <c r="I4207" s="183" t="str">
        <f>_xlfn.XLOOKUP($A4207,[3]【2026年03月度_全社】RFM客層一覧表データ!$A:$A,[3]【2026年03月度_全社】RFM客層一覧表データ!F:F,"",0)</f>
        <v/>
      </c>
      <c r="J4207" s="183">
        <v>0</v>
      </c>
      <c r="K4207" s="183">
        <v>0</v>
      </c>
      <c r="L4207" s="183">
        <v>0</v>
      </c>
      <c r="M4207" s="183">
        <v>0</v>
      </c>
      <c r="N4207" s="183">
        <v>0</v>
      </c>
      <c r="O4207" s="183">
        <v>0</v>
      </c>
      <c r="P4207" s="183">
        <v>0</v>
      </c>
      <c r="Q4207" s="183">
        <v>0</v>
      </c>
      <c r="R4207" s="183">
        <v>0</v>
      </c>
      <c r="S4207" s="183">
        <v>0</v>
      </c>
      <c r="T4207" s="183">
        <v>0</v>
      </c>
      <c r="U4207" s="183">
        <v>0</v>
      </c>
      <c r="V4207" s="183">
        <v>0</v>
      </c>
      <c r="W4207" s="183">
        <v>0</v>
      </c>
      <c r="X4207" s="183">
        <v>0</v>
      </c>
      <c r="Y4207" s="183">
        <v>0</v>
      </c>
    </row>
    <row r="4208" spans="1:25" x14ac:dyDescent="0.2">
      <c r="A4208" s="184">
        <v>12830700</v>
      </c>
      <c r="B4208" s="183" t="str">
        <f>[1]店マスタ!B4207</f>
        <v>（株）Ｐｌａｃｅ</v>
      </c>
      <c r="C4208" s="183">
        <v>2.5</v>
      </c>
      <c r="D4208" s="183">
        <v>0.5</v>
      </c>
      <c r="E4208" s="183">
        <f>_xlfn.XLOOKUP(A4208,[2]Sheet1!$R:$R,[2]Sheet1!$AB:$AB,"",0)</f>
        <v>0.5</v>
      </c>
      <c r="F4208" s="183" t="str">
        <f>_xlfn.XLOOKUP($A4208,[3]【2026年03月度_全社】RFM客層一覧表データ!$A:$A,[3]【2026年03月度_全社】RFM客層一覧表データ!C:C,"",0)</f>
        <v/>
      </c>
      <c r="G4208" s="183" t="str">
        <f>_xlfn.XLOOKUP($A4208,[3]【2026年03月度_全社】RFM客層一覧表データ!$A:$A,[3]【2026年03月度_全社】RFM客層一覧表データ!D:D,"",0)</f>
        <v/>
      </c>
      <c r="H4208" s="183" t="str">
        <f>_xlfn.XLOOKUP($A4208,[3]【2026年03月度_全社】RFM客層一覧表データ!$A:$A,[3]【2026年03月度_全社】RFM客層一覧表データ!E:E,"",0)</f>
        <v/>
      </c>
      <c r="I4208" s="183" t="str">
        <f>_xlfn.XLOOKUP($A4208,[3]【2026年03月度_全社】RFM客層一覧表データ!$A:$A,[3]【2026年03月度_全社】RFM客層一覧表データ!F:F,"",0)</f>
        <v/>
      </c>
      <c r="J4208" s="183">
        <v>0</v>
      </c>
      <c r="K4208" s="183">
        <v>0</v>
      </c>
      <c r="L4208" s="183">
        <v>0</v>
      </c>
      <c r="M4208" s="183">
        <v>0</v>
      </c>
      <c r="N4208" s="183">
        <v>0</v>
      </c>
      <c r="O4208" s="183">
        <v>0</v>
      </c>
      <c r="P4208" s="183">
        <v>0</v>
      </c>
      <c r="Q4208" s="183">
        <v>0</v>
      </c>
      <c r="R4208" s="183">
        <v>0</v>
      </c>
      <c r="S4208" s="183">
        <v>0</v>
      </c>
      <c r="T4208" s="183">
        <v>0</v>
      </c>
      <c r="U4208" s="183">
        <v>0</v>
      </c>
      <c r="V4208" s="183">
        <v>0</v>
      </c>
      <c r="W4208" s="183">
        <v>0</v>
      </c>
      <c r="X4208" s="183">
        <v>0</v>
      </c>
      <c r="Y4208" s="183">
        <v>0</v>
      </c>
    </row>
    <row r="4209" spans="1:25" x14ac:dyDescent="0.2">
      <c r="A4209" s="184">
        <v>12831040</v>
      </c>
      <c r="B4209" s="183" t="str">
        <f>[1]店マスタ!B4208</f>
        <v>でんきの白鷺チェーン　ホンブ</v>
      </c>
      <c r="C4209" s="183">
        <v>1.5</v>
      </c>
      <c r="D4209" s="183">
        <v>0.5</v>
      </c>
      <c r="E4209" s="183">
        <f>_xlfn.XLOOKUP(A4209,[2]Sheet1!$R:$R,[2]Sheet1!$AB:$AB,"",0)</f>
        <v>0.5</v>
      </c>
      <c r="F4209" s="183" t="str">
        <f>_xlfn.XLOOKUP($A4209,[3]【2026年03月度_全社】RFM客層一覧表データ!$A:$A,[3]【2026年03月度_全社】RFM客層一覧表データ!C:C,"",0)</f>
        <v/>
      </c>
      <c r="G4209" s="183" t="str">
        <f>_xlfn.XLOOKUP($A4209,[3]【2026年03月度_全社】RFM客層一覧表データ!$A:$A,[3]【2026年03月度_全社】RFM客層一覧表データ!D:D,"",0)</f>
        <v/>
      </c>
      <c r="H4209" s="183" t="str">
        <f>_xlfn.XLOOKUP($A4209,[3]【2026年03月度_全社】RFM客層一覧表データ!$A:$A,[3]【2026年03月度_全社】RFM客層一覧表データ!E:E,"",0)</f>
        <v/>
      </c>
      <c r="I4209" s="183" t="str">
        <f>_xlfn.XLOOKUP($A4209,[3]【2026年03月度_全社】RFM客層一覧表データ!$A:$A,[3]【2026年03月度_全社】RFM客層一覧表データ!F:F,"",0)</f>
        <v/>
      </c>
      <c r="J4209" s="183">
        <v>0</v>
      </c>
      <c r="K4209" s="183">
        <v>0</v>
      </c>
      <c r="L4209" s="183">
        <v>0</v>
      </c>
      <c r="M4209" s="183">
        <v>0</v>
      </c>
      <c r="N4209" s="183">
        <v>0</v>
      </c>
      <c r="O4209" s="183">
        <v>0</v>
      </c>
      <c r="P4209" s="183">
        <v>0</v>
      </c>
      <c r="Q4209" s="183">
        <v>0</v>
      </c>
      <c r="R4209" s="183">
        <v>0</v>
      </c>
      <c r="S4209" s="183">
        <v>0</v>
      </c>
      <c r="T4209" s="183">
        <v>0</v>
      </c>
      <c r="U4209" s="183">
        <v>0</v>
      </c>
      <c r="V4209" s="183">
        <v>0</v>
      </c>
      <c r="W4209" s="183">
        <v>0</v>
      </c>
      <c r="X4209" s="183">
        <v>0</v>
      </c>
      <c r="Y4209" s="183">
        <v>0</v>
      </c>
    </row>
    <row r="4210" spans="1:25" x14ac:dyDescent="0.2">
      <c r="A4210" s="184">
        <v>12831480</v>
      </c>
      <c r="B4210" s="183" t="str">
        <f>[1]店マスタ!B4209</f>
        <v>フナモトデンキ</v>
      </c>
      <c r="C4210" s="183">
        <v>2</v>
      </c>
      <c r="D4210" s="183">
        <v>2</v>
      </c>
      <c r="E4210" s="183">
        <f>_xlfn.XLOOKUP(A4210,[2]Sheet1!$R:$R,[2]Sheet1!$AB:$AB,"",0)</f>
        <v>1.5</v>
      </c>
      <c r="F4210" s="183" t="str">
        <f>_xlfn.XLOOKUP($A4210,[3]【2026年03月度_全社】RFM客層一覧表データ!$A:$A,[3]【2026年03月度_全社】RFM客層一覧表データ!C:C,"",0)</f>
        <v/>
      </c>
      <c r="G4210" s="183" t="str">
        <f>_xlfn.XLOOKUP($A4210,[3]【2026年03月度_全社】RFM客層一覧表データ!$A:$A,[3]【2026年03月度_全社】RFM客層一覧表データ!D:D,"",0)</f>
        <v/>
      </c>
      <c r="H4210" s="183" t="str">
        <f>_xlfn.XLOOKUP($A4210,[3]【2026年03月度_全社】RFM客層一覧表データ!$A:$A,[3]【2026年03月度_全社】RFM客層一覧表データ!E:E,"",0)</f>
        <v/>
      </c>
      <c r="I4210" s="183" t="str">
        <f>_xlfn.XLOOKUP($A4210,[3]【2026年03月度_全社】RFM客層一覧表データ!$A:$A,[3]【2026年03月度_全社】RFM客層一覧表データ!F:F,"",0)</f>
        <v/>
      </c>
      <c r="J4210" s="183">
        <v>0</v>
      </c>
      <c r="K4210" s="183">
        <v>0</v>
      </c>
      <c r="L4210" s="183">
        <v>0</v>
      </c>
      <c r="M4210" s="183">
        <v>0</v>
      </c>
      <c r="N4210" s="183">
        <v>0</v>
      </c>
      <c r="O4210" s="183">
        <v>0</v>
      </c>
      <c r="P4210" s="183">
        <v>0</v>
      </c>
      <c r="Q4210" s="183">
        <v>0</v>
      </c>
      <c r="R4210" s="183">
        <v>0</v>
      </c>
      <c r="S4210" s="183">
        <v>0</v>
      </c>
      <c r="T4210" s="183">
        <v>0</v>
      </c>
      <c r="U4210" s="183">
        <v>0</v>
      </c>
      <c r="V4210" s="183">
        <v>0</v>
      </c>
      <c r="W4210" s="183">
        <v>0</v>
      </c>
      <c r="X4210" s="183">
        <v>0</v>
      </c>
      <c r="Y4210" s="183">
        <v>0</v>
      </c>
    </row>
    <row r="4211" spans="1:25" x14ac:dyDescent="0.2">
      <c r="A4211" s="184">
        <v>12831510</v>
      </c>
      <c r="B4211" s="183" t="str">
        <f>[1]店マスタ!B4210</f>
        <v>株式会社上田電気</v>
      </c>
      <c r="C4211" s="183">
        <v>3.5</v>
      </c>
      <c r="D4211" s="183">
        <v>3.5</v>
      </c>
      <c r="E4211" s="183">
        <f>_xlfn.XLOOKUP(A4211,[2]Sheet1!$R:$R,[2]Sheet1!$AB:$AB,"",0)</f>
        <v>2.5</v>
      </c>
      <c r="F4211" s="183">
        <f>_xlfn.XLOOKUP($A4211,[3]【2026年03月度_全社】RFM客層一覧表データ!$A:$A,[3]【2026年03月度_全社】RFM客層一覧表データ!C:C,"",0)</f>
        <v>37</v>
      </c>
      <c r="G4211" s="183">
        <f>_xlfn.XLOOKUP($A4211,[3]【2026年03月度_全社】RFM客層一覧表データ!$A:$A,[3]【2026年03月度_全社】RFM客層一覧表データ!D:D,"",0)</f>
        <v>1</v>
      </c>
      <c r="H4211" s="183">
        <f>_xlfn.XLOOKUP($A4211,[3]【2026年03月度_全社】RFM客層一覧表データ!$A:$A,[3]【2026年03月度_全社】RFM客層一覧表データ!E:E,"",0)</f>
        <v>6</v>
      </c>
      <c r="I4211" s="183">
        <f>_xlfn.XLOOKUP($A4211,[3]【2026年03月度_全社】RFM客層一覧表データ!$A:$A,[3]【2026年03月度_全社】RFM客層一覧表データ!F:F,"",0)</f>
        <v>0</v>
      </c>
      <c r="J4211" s="183">
        <v>50</v>
      </c>
      <c r="K4211" s="183">
        <v>0</v>
      </c>
      <c r="L4211" s="183">
        <v>17</v>
      </c>
      <c r="M4211" s="183">
        <v>0</v>
      </c>
      <c r="N4211" s="183">
        <v>116</v>
      </c>
      <c r="O4211" s="183">
        <v>0</v>
      </c>
      <c r="P4211" s="183">
        <v>29</v>
      </c>
      <c r="Q4211" s="183">
        <v>0</v>
      </c>
      <c r="R4211" s="183">
        <v>175</v>
      </c>
      <c r="S4211" s="183">
        <v>10</v>
      </c>
      <c r="T4211" s="183">
        <v>66</v>
      </c>
      <c r="U4211" s="183">
        <v>3</v>
      </c>
      <c r="V4211" s="183">
        <v>197</v>
      </c>
      <c r="W4211" s="183">
        <v>26</v>
      </c>
      <c r="X4211" s="183">
        <v>86</v>
      </c>
      <c r="Y4211" s="183">
        <v>5</v>
      </c>
    </row>
    <row r="4212" spans="1:25" x14ac:dyDescent="0.2">
      <c r="A4212" s="184">
        <v>12831520</v>
      </c>
      <c r="B4212" s="183" t="str">
        <f>[1]店マスタ!B4211</f>
        <v>でんきはうす　ジョイ・アップ</v>
      </c>
      <c r="C4212" s="183">
        <v>1.5</v>
      </c>
      <c r="D4212" s="183">
        <v>1.5</v>
      </c>
      <c r="E4212" s="183">
        <f>_xlfn.XLOOKUP(A4212,[2]Sheet1!$R:$R,[2]Sheet1!$AB:$AB,"",0)</f>
        <v>1.5</v>
      </c>
      <c r="F4212" s="183">
        <f>_xlfn.XLOOKUP($A4212,[3]【2026年03月度_全社】RFM客層一覧表データ!$A:$A,[3]【2026年03月度_全社】RFM客層一覧表データ!C:C,"",0)</f>
        <v>304</v>
      </c>
      <c r="G4212" s="183">
        <f>_xlfn.XLOOKUP($A4212,[3]【2026年03月度_全社】RFM客層一覧表データ!$A:$A,[3]【2026年03月度_全社】RFM客層一覧表データ!D:D,"",0)</f>
        <v>164</v>
      </c>
      <c r="H4212" s="183">
        <f>_xlfn.XLOOKUP($A4212,[3]【2026年03月度_全社】RFM客層一覧表データ!$A:$A,[3]【2026年03月度_全社】RFM客層一覧表データ!E:E,"",0)</f>
        <v>165</v>
      </c>
      <c r="I4212" s="183">
        <f>_xlfn.XLOOKUP($A4212,[3]【2026年03月度_全社】RFM客層一覧表データ!$A:$A,[3]【2026年03月度_全社】RFM客層一覧表データ!F:F,"",0)</f>
        <v>19</v>
      </c>
      <c r="J4212" s="183">
        <v>307</v>
      </c>
      <c r="K4212" s="183">
        <v>167</v>
      </c>
      <c r="L4212" s="183">
        <v>174</v>
      </c>
      <c r="M4212" s="183">
        <v>16</v>
      </c>
      <c r="N4212" s="183">
        <v>309</v>
      </c>
      <c r="O4212" s="183">
        <v>158</v>
      </c>
      <c r="P4212" s="183">
        <v>174</v>
      </c>
      <c r="Q4212" s="183">
        <v>17</v>
      </c>
      <c r="R4212" s="183">
        <v>316</v>
      </c>
      <c r="S4212" s="183">
        <v>153</v>
      </c>
      <c r="T4212" s="183">
        <v>181</v>
      </c>
      <c r="U4212" s="183">
        <v>15</v>
      </c>
      <c r="V4212" s="183">
        <v>327</v>
      </c>
      <c r="W4212" s="183">
        <v>167</v>
      </c>
      <c r="X4212" s="183">
        <v>188</v>
      </c>
      <c r="Y4212" s="183">
        <v>18</v>
      </c>
    </row>
    <row r="4213" spans="1:25" x14ac:dyDescent="0.2">
      <c r="A4213" s="184">
        <v>12840030</v>
      </c>
      <c r="B4213" s="183" t="str">
        <f>[1]店マスタ!B4212</f>
        <v>Ａｒｅａ　Ｐｒｏ　イノウエ</v>
      </c>
      <c r="C4213" s="183">
        <v>4.5</v>
      </c>
      <c r="D4213" s="183">
        <v>4</v>
      </c>
      <c r="E4213" s="183">
        <f>_xlfn.XLOOKUP(A4213,[2]Sheet1!$R:$R,[2]Sheet1!$AB:$AB,"",0)</f>
        <v>4.5</v>
      </c>
      <c r="F4213" s="183">
        <f>_xlfn.XLOOKUP($A4213,[3]【2026年03月度_全社】RFM客層一覧表データ!$A:$A,[3]【2026年03月度_全社】RFM客層一覧表データ!C:C,"",0)</f>
        <v>1493</v>
      </c>
      <c r="G4213" s="183">
        <f>_xlfn.XLOOKUP($A4213,[3]【2026年03月度_全社】RFM客層一覧表データ!$A:$A,[3]【2026年03月度_全社】RFM客層一覧表データ!D:D,"",0)</f>
        <v>592</v>
      </c>
      <c r="H4213" s="183">
        <f>_xlfn.XLOOKUP($A4213,[3]【2026年03月度_全社】RFM客層一覧表データ!$A:$A,[3]【2026年03月度_全社】RFM客層一覧表データ!E:E,"",0)</f>
        <v>848</v>
      </c>
      <c r="I4213" s="183">
        <f>_xlfn.XLOOKUP($A4213,[3]【2026年03月度_全社】RFM客層一覧表データ!$A:$A,[3]【2026年03月度_全社】RFM客層一覧表データ!F:F,"",0)</f>
        <v>60</v>
      </c>
      <c r="J4213" s="183">
        <v>1544</v>
      </c>
      <c r="K4213" s="183">
        <v>643</v>
      </c>
      <c r="L4213" s="183">
        <v>879</v>
      </c>
      <c r="M4213" s="183">
        <v>65</v>
      </c>
      <c r="N4213" s="183">
        <v>1610</v>
      </c>
      <c r="O4213" s="183">
        <v>773</v>
      </c>
      <c r="P4213" s="183">
        <v>906</v>
      </c>
      <c r="Q4213" s="183">
        <v>64</v>
      </c>
      <c r="R4213" s="183">
        <v>1692</v>
      </c>
      <c r="S4213" s="183">
        <v>826</v>
      </c>
      <c r="T4213" s="183">
        <v>945</v>
      </c>
      <c r="U4213" s="183">
        <v>63</v>
      </c>
      <c r="V4213" s="183">
        <v>1765</v>
      </c>
      <c r="W4213" s="183">
        <v>826</v>
      </c>
      <c r="X4213" s="183">
        <v>979</v>
      </c>
      <c r="Y4213" s="183">
        <v>76</v>
      </c>
    </row>
    <row r="4214" spans="1:25" x14ac:dyDescent="0.2">
      <c r="A4214" s="184">
        <v>12840040</v>
      </c>
      <c r="B4214" s="183" t="str">
        <f>[1]店マスタ!B4213</f>
        <v>Ａｒｅａ　Ｐｒｏ　フクデン</v>
      </c>
      <c r="C4214" s="183">
        <v>6.5</v>
      </c>
      <c r="D4214" s="183">
        <v>6</v>
      </c>
      <c r="E4214" s="183">
        <f>_xlfn.XLOOKUP(A4214,[2]Sheet1!$R:$R,[2]Sheet1!$AB:$AB,"",0)</f>
        <v>6.5</v>
      </c>
      <c r="F4214" s="183">
        <f>_xlfn.XLOOKUP($A4214,[3]【2026年03月度_全社】RFM客層一覧表データ!$A:$A,[3]【2026年03月度_全社】RFM客層一覧表データ!C:C,"",0)</f>
        <v>1802</v>
      </c>
      <c r="G4214" s="183">
        <f>_xlfn.XLOOKUP($A4214,[3]【2026年03月度_全社】RFM客層一覧表データ!$A:$A,[3]【2026年03月度_全社】RFM客層一覧表データ!D:D,"",0)</f>
        <v>835</v>
      </c>
      <c r="H4214" s="183">
        <f>_xlfn.XLOOKUP($A4214,[3]【2026年03月度_全社】RFM客層一覧表データ!$A:$A,[3]【2026年03月度_全社】RFM客層一覧表データ!E:E,"",0)</f>
        <v>984</v>
      </c>
      <c r="I4214" s="183">
        <f>_xlfn.XLOOKUP($A4214,[3]【2026年03月度_全社】RFM客層一覧表データ!$A:$A,[3]【2026年03月度_全社】RFM客層一覧表データ!F:F,"",0)</f>
        <v>143</v>
      </c>
      <c r="J4214" s="183">
        <v>1781</v>
      </c>
      <c r="K4214" s="183">
        <v>876</v>
      </c>
      <c r="L4214" s="183">
        <v>1002</v>
      </c>
      <c r="M4214" s="183">
        <v>133</v>
      </c>
      <c r="N4214" s="183">
        <v>1734</v>
      </c>
      <c r="O4214" s="183">
        <v>832</v>
      </c>
      <c r="P4214" s="183">
        <v>1011</v>
      </c>
      <c r="Q4214" s="183">
        <v>100</v>
      </c>
      <c r="R4214" s="183">
        <v>1735</v>
      </c>
      <c r="S4214" s="183">
        <v>906</v>
      </c>
      <c r="T4214" s="183">
        <v>1009</v>
      </c>
      <c r="U4214" s="183">
        <v>127</v>
      </c>
      <c r="V4214" s="183">
        <v>1724</v>
      </c>
      <c r="W4214" s="183">
        <v>903</v>
      </c>
      <c r="X4214" s="183">
        <v>1012</v>
      </c>
      <c r="Y4214" s="183">
        <v>138</v>
      </c>
    </row>
    <row r="4215" spans="1:25" x14ac:dyDescent="0.2">
      <c r="A4215" s="184">
        <v>12840060</v>
      </c>
      <c r="B4215" s="183" t="str">
        <f>[1]店マスタ!B4214</f>
        <v>株式会社　富士電気商会</v>
      </c>
      <c r="C4215" s="183">
        <v>4</v>
      </c>
      <c r="D4215" s="183">
        <v>4</v>
      </c>
      <c r="E4215" s="183">
        <f>_xlfn.XLOOKUP(A4215,[2]Sheet1!$R:$R,[2]Sheet1!$AB:$AB,"",0)</f>
        <v>4.5</v>
      </c>
      <c r="F4215" s="183">
        <f>_xlfn.XLOOKUP($A4215,[3]【2026年03月度_全社】RFM客層一覧表データ!$A:$A,[3]【2026年03月度_全社】RFM客層一覧表データ!C:C,"",0)</f>
        <v>1246</v>
      </c>
      <c r="G4215" s="183">
        <f>_xlfn.XLOOKUP($A4215,[3]【2026年03月度_全社】RFM客層一覧表データ!$A:$A,[3]【2026年03月度_全社】RFM客層一覧表データ!D:D,"",0)</f>
        <v>391</v>
      </c>
      <c r="H4215" s="183">
        <f>_xlfn.XLOOKUP($A4215,[3]【2026年03月度_全社】RFM客層一覧表データ!$A:$A,[3]【2026年03月度_全社】RFM客層一覧表データ!E:E,"",0)</f>
        <v>546</v>
      </c>
      <c r="I4215" s="183">
        <f>_xlfn.XLOOKUP($A4215,[3]【2026年03月度_全社】RFM客層一覧表データ!$A:$A,[3]【2026年03月度_全社】RFM客層一覧表データ!F:F,"",0)</f>
        <v>53</v>
      </c>
      <c r="J4215" s="183">
        <v>1326</v>
      </c>
      <c r="K4215" s="183">
        <v>520</v>
      </c>
      <c r="L4215" s="183">
        <v>572</v>
      </c>
      <c r="M4215" s="183">
        <v>125</v>
      </c>
      <c r="N4215" s="183">
        <v>1312</v>
      </c>
      <c r="O4215" s="183">
        <v>453</v>
      </c>
      <c r="P4215" s="183">
        <v>583</v>
      </c>
      <c r="Q4215" s="183">
        <v>66</v>
      </c>
      <c r="R4215" s="183">
        <v>1348</v>
      </c>
      <c r="S4215" s="183">
        <v>461</v>
      </c>
      <c r="T4215" s="183">
        <v>612</v>
      </c>
      <c r="U4215" s="183">
        <v>72</v>
      </c>
      <c r="V4215" s="183">
        <v>1408</v>
      </c>
      <c r="W4215" s="183">
        <v>515</v>
      </c>
      <c r="X4215" s="183">
        <v>635</v>
      </c>
      <c r="Y4215" s="183">
        <v>82</v>
      </c>
    </row>
    <row r="4216" spans="1:25" x14ac:dyDescent="0.2">
      <c r="A4216" s="184">
        <v>12840070</v>
      </c>
      <c r="B4216" s="183" t="str">
        <f>[1]店マスタ!B4215</f>
        <v>株式会社　加古川美津和電器商会</v>
      </c>
      <c r="C4216" s="183">
        <v>1.5</v>
      </c>
      <c r="D4216" s="183">
        <v>1.5</v>
      </c>
      <c r="E4216" s="183">
        <f>_xlfn.XLOOKUP(A4216,[2]Sheet1!$R:$R,[2]Sheet1!$AB:$AB,"",0)</f>
        <v>1.5</v>
      </c>
      <c r="F4216" s="183" t="str">
        <f>_xlfn.XLOOKUP($A4216,[3]【2026年03月度_全社】RFM客層一覧表データ!$A:$A,[3]【2026年03月度_全社】RFM客層一覧表データ!C:C,"",0)</f>
        <v/>
      </c>
      <c r="G4216" s="183" t="str">
        <f>_xlfn.XLOOKUP($A4216,[3]【2026年03月度_全社】RFM客層一覧表データ!$A:$A,[3]【2026年03月度_全社】RFM客層一覧表データ!D:D,"",0)</f>
        <v/>
      </c>
      <c r="H4216" s="183" t="str">
        <f>_xlfn.XLOOKUP($A4216,[3]【2026年03月度_全社】RFM客層一覧表データ!$A:$A,[3]【2026年03月度_全社】RFM客層一覧表データ!E:E,"",0)</f>
        <v/>
      </c>
      <c r="I4216" s="183" t="str">
        <f>_xlfn.XLOOKUP($A4216,[3]【2026年03月度_全社】RFM客層一覧表データ!$A:$A,[3]【2026年03月度_全社】RFM客層一覧表データ!F:F,"",0)</f>
        <v/>
      </c>
      <c r="J4216" s="183">
        <v>0</v>
      </c>
      <c r="K4216" s="183">
        <v>0</v>
      </c>
      <c r="L4216" s="183">
        <v>0</v>
      </c>
      <c r="M4216" s="183">
        <v>0</v>
      </c>
      <c r="N4216" s="183">
        <v>0</v>
      </c>
      <c r="O4216" s="183">
        <v>0</v>
      </c>
      <c r="P4216" s="183">
        <v>0</v>
      </c>
      <c r="Q4216" s="183">
        <v>0</v>
      </c>
      <c r="R4216" s="183">
        <v>0</v>
      </c>
      <c r="S4216" s="183">
        <v>0</v>
      </c>
      <c r="T4216" s="183">
        <v>0</v>
      </c>
      <c r="U4216" s="183">
        <v>0</v>
      </c>
      <c r="V4216" s="183">
        <v>0</v>
      </c>
      <c r="W4216" s="183">
        <v>0</v>
      </c>
      <c r="X4216" s="183">
        <v>0</v>
      </c>
      <c r="Y4216" s="183">
        <v>0</v>
      </c>
    </row>
    <row r="4217" spans="1:25" x14ac:dyDescent="0.2">
      <c r="A4217" s="184">
        <v>12840080</v>
      </c>
      <c r="B4217" s="183" t="str">
        <f>[1]店マスタ!B4216</f>
        <v>有限会社　山本電気商会</v>
      </c>
      <c r="C4217" s="183">
        <v>1.5</v>
      </c>
      <c r="D4217" s="183">
        <v>1.5</v>
      </c>
      <c r="E4217" s="183">
        <f>_xlfn.XLOOKUP(A4217,[2]Sheet1!$R:$R,[2]Sheet1!$AB:$AB,"",0)</f>
        <v>1.5</v>
      </c>
      <c r="F4217" s="183">
        <f>_xlfn.XLOOKUP($A4217,[3]【2026年03月度_全社】RFM客層一覧表データ!$A:$A,[3]【2026年03月度_全社】RFM客層一覧表データ!C:C,"",0)</f>
        <v>295</v>
      </c>
      <c r="G4217" s="183">
        <f>_xlfn.XLOOKUP($A4217,[3]【2026年03月度_全社】RFM客層一覧表データ!$A:$A,[3]【2026年03月度_全社】RFM客層一覧表データ!D:D,"",0)</f>
        <v>131</v>
      </c>
      <c r="H4217" s="183">
        <f>_xlfn.XLOOKUP($A4217,[3]【2026年03月度_全社】RFM客層一覧表データ!$A:$A,[3]【2026年03月度_全社】RFM客層一覧表データ!E:E,"",0)</f>
        <v>151</v>
      </c>
      <c r="I4217" s="183">
        <f>_xlfn.XLOOKUP($A4217,[3]【2026年03月度_全社】RFM客層一覧表データ!$A:$A,[3]【2026年03月度_全社】RFM客層一覧表データ!F:F,"",0)</f>
        <v>25</v>
      </c>
      <c r="J4217" s="183">
        <v>287</v>
      </c>
      <c r="K4217" s="183">
        <v>124</v>
      </c>
      <c r="L4217" s="183">
        <v>160</v>
      </c>
      <c r="M4217" s="183">
        <v>13</v>
      </c>
      <c r="N4217" s="183">
        <v>290</v>
      </c>
      <c r="O4217" s="183">
        <v>100</v>
      </c>
      <c r="P4217" s="183">
        <v>160</v>
      </c>
      <c r="Q4217" s="183">
        <v>14</v>
      </c>
      <c r="R4217" s="183">
        <v>302</v>
      </c>
      <c r="S4217" s="183">
        <v>109</v>
      </c>
      <c r="T4217" s="183">
        <v>171</v>
      </c>
      <c r="U4217" s="183">
        <v>18</v>
      </c>
      <c r="V4217" s="183">
        <v>297</v>
      </c>
      <c r="W4217" s="183">
        <v>122</v>
      </c>
      <c r="X4217" s="183">
        <v>182</v>
      </c>
      <c r="Y4217" s="183">
        <v>8</v>
      </c>
    </row>
    <row r="4218" spans="1:25" x14ac:dyDescent="0.2">
      <c r="A4218" s="184">
        <v>12840130</v>
      </c>
      <c r="B4218" s="183" t="str">
        <f>[1]店マスタ!B4217</f>
        <v>ラクテイーユーアイ</v>
      </c>
      <c r="C4218" s="183">
        <v>1.5</v>
      </c>
      <c r="D4218" s="183">
        <v>1.5</v>
      </c>
      <c r="E4218" s="183">
        <f>_xlfn.XLOOKUP(A4218,[2]Sheet1!$R:$R,[2]Sheet1!$AB:$AB,"",0)</f>
        <v>1.5</v>
      </c>
      <c r="F4218" s="183" t="str">
        <f>_xlfn.XLOOKUP($A4218,[3]【2026年03月度_全社】RFM客層一覧表データ!$A:$A,[3]【2026年03月度_全社】RFM客層一覧表データ!C:C,"",0)</f>
        <v/>
      </c>
      <c r="G4218" s="183" t="str">
        <f>_xlfn.XLOOKUP($A4218,[3]【2026年03月度_全社】RFM客層一覧表データ!$A:$A,[3]【2026年03月度_全社】RFM客層一覧表データ!D:D,"",0)</f>
        <v/>
      </c>
      <c r="H4218" s="183" t="str">
        <f>_xlfn.XLOOKUP($A4218,[3]【2026年03月度_全社】RFM客層一覧表データ!$A:$A,[3]【2026年03月度_全社】RFM客層一覧表データ!E:E,"",0)</f>
        <v/>
      </c>
      <c r="I4218" s="183" t="str">
        <f>_xlfn.XLOOKUP($A4218,[3]【2026年03月度_全社】RFM客層一覧表データ!$A:$A,[3]【2026年03月度_全社】RFM客層一覧表データ!F:F,"",0)</f>
        <v/>
      </c>
      <c r="J4218" s="183">
        <v>0</v>
      </c>
      <c r="K4218" s="183">
        <v>0</v>
      </c>
      <c r="L4218" s="183">
        <v>0</v>
      </c>
      <c r="M4218" s="183">
        <v>0</v>
      </c>
      <c r="N4218" s="183">
        <v>0</v>
      </c>
      <c r="O4218" s="183">
        <v>0</v>
      </c>
      <c r="P4218" s="183">
        <v>0</v>
      </c>
      <c r="Q4218" s="183">
        <v>0</v>
      </c>
      <c r="R4218" s="183">
        <v>0</v>
      </c>
      <c r="S4218" s="183">
        <v>0</v>
      </c>
      <c r="T4218" s="183">
        <v>0</v>
      </c>
      <c r="U4218" s="183">
        <v>0</v>
      </c>
      <c r="V4218" s="183">
        <v>30</v>
      </c>
      <c r="W4218" s="183">
        <v>0</v>
      </c>
      <c r="X4218" s="183">
        <v>0</v>
      </c>
      <c r="Y4218" s="183">
        <v>0</v>
      </c>
    </row>
    <row r="4219" spans="1:25" x14ac:dyDescent="0.2">
      <c r="A4219" s="184">
        <v>12840140</v>
      </c>
      <c r="B4219" s="183" t="str">
        <f>[1]店マスタ!B4218</f>
        <v>ラシェール　タケウチ</v>
      </c>
      <c r="C4219" s="183">
        <v>3</v>
      </c>
      <c r="D4219" s="183">
        <v>3</v>
      </c>
      <c r="E4219" s="183" t="str">
        <f>_xlfn.XLOOKUP(A4219,[2]Sheet1!$R:$R,[2]Sheet1!$AB:$AB,"",0)</f>
        <v/>
      </c>
      <c r="F4219" s="183">
        <f>_xlfn.XLOOKUP($A4219,[3]【2026年03月度_全社】RFM客層一覧表データ!$A:$A,[3]【2026年03月度_全社】RFM客層一覧表データ!C:C,"",0)</f>
        <v>171</v>
      </c>
      <c r="G4219" s="183">
        <f>_xlfn.XLOOKUP($A4219,[3]【2026年03月度_全社】RFM客層一覧表データ!$A:$A,[3]【2026年03月度_全社】RFM客層一覧表データ!D:D,"",0)</f>
        <v>46</v>
      </c>
      <c r="H4219" s="183">
        <f>_xlfn.XLOOKUP($A4219,[3]【2026年03月度_全社】RFM客層一覧表データ!$A:$A,[3]【2026年03月度_全社】RFM客層一覧表データ!E:E,"",0)</f>
        <v>109</v>
      </c>
      <c r="I4219" s="183">
        <f>_xlfn.XLOOKUP($A4219,[3]【2026年03月度_全社】RFM客層一覧表データ!$A:$A,[3]【2026年03月度_全社】RFM客層一覧表データ!F:F,"",0)</f>
        <v>2</v>
      </c>
      <c r="J4219" s="183">
        <v>187</v>
      </c>
      <c r="K4219" s="183">
        <v>57</v>
      </c>
      <c r="L4219" s="183">
        <v>121</v>
      </c>
      <c r="M4219" s="183">
        <v>2</v>
      </c>
      <c r="N4219" s="183">
        <v>187</v>
      </c>
      <c r="O4219" s="183">
        <v>15</v>
      </c>
      <c r="P4219" s="183">
        <v>122</v>
      </c>
      <c r="Q4219" s="183">
        <v>0</v>
      </c>
      <c r="R4219" s="183">
        <v>225</v>
      </c>
      <c r="S4219" s="183">
        <v>79</v>
      </c>
      <c r="T4219" s="183">
        <v>135</v>
      </c>
      <c r="U4219" s="183">
        <v>2</v>
      </c>
      <c r="V4219" s="183">
        <v>248</v>
      </c>
      <c r="W4219" s="183">
        <v>95</v>
      </c>
      <c r="X4219" s="183">
        <v>150</v>
      </c>
      <c r="Y4219" s="183">
        <v>3</v>
      </c>
    </row>
    <row r="4220" spans="1:25" x14ac:dyDescent="0.2">
      <c r="A4220" s="184">
        <v>12840150</v>
      </c>
      <c r="B4220" s="183" t="str">
        <f>[1]店マスタ!B4219</f>
        <v>株式会社　いちわか</v>
      </c>
      <c r="C4220" s="183">
        <v>1.5</v>
      </c>
      <c r="D4220" s="183">
        <v>1.5</v>
      </c>
      <c r="E4220" s="183" t="str">
        <f>_xlfn.XLOOKUP(A4220,[2]Sheet1!$R:$R,[2]Sheet1!$AB:$AB,"",0)</f>
        <v/>
      </c>
      <c r="F4220" s="183">
        <f>_xlfn.XLOOKUP($A4220,[3]【2026年03月度_全社】RFM客層一覧表データ!$A:$A,[3]【2026年03月度_全社】RFM客層一覧表データ!C:C,"",0)</f>
        <v>189</v>
      </c>
      <c r="G4220" s="183">
        <f>_xlfn.XLOOKUP($A4220,[3]【2026年03月度_全社】RFM客層一覧表データ!$A:$A,[3]【2026年03月度_全社】RFM客層一覧表データ!D:D,"",0)</f>
        <v>58</v>
      </c>
      <c r="H4220" s="183">
        <f>_xlfn.XLOOKUP($A4220,[3]【2026年03月度_全社】RFM客層一覧表データ!$A:$A,[3]【2026年03月度_全社】RFM客層一覧表データ!E:E,"",0)</f>
        <v>71</v>
      </c>
      <c r="I4220" s="183">
        <f>_xlfn.XLOOKUP($A4220,[3]【2026年03月度_全社】RFM客層一覧表データ!$A:$A,[3]【2026年03月度_全社】RFM客層一覧表データ!F:F,"",0)</f>
        <v>6</v>
      </c>
      <c r="J4220" s="183">
        <v>226</v>
      </c>
      <c r="K4220" s="183">
        <v>71</v>
      </c>
      <c r="L4220" s="183">
        <v>90</v>
      </c>
      <c r="M4220" s="183">
        <v>17</v>
      </c>
      <c r="N4220" s="183">
        <v>276</v>
      </c>
      <c r="O4220" s="183">
        <v>67</v>
      </c>
      <c r="P4220" s="183">
        <v>110</v>
      </c>
      <c r="Q4220" s="183">
        <v>6</v>
      </c>
      <c r="R4220" s="183">
        <v>321</v>
      </c>
      <c r="S4220" s="183">
        <v>78</v>
      </c>
      <c r="T4220" s="183">
        <v>133</v>
      </c>
      <c r="U4220" s="183">
        <v>14</v>
      </c>
      <c r="V4220" s="183">
        <v>352</v>
      </c>
      <c r="W4220" s="183">
        <v>91</v>
      </c>
      <c r="X4220" s="183">
        <v>154</v>
      </c>
      <c r="Y4220" s="183">
        <v>12</v>
      </c>
    </row>
    <row r="4221" spans="1:25" x14ac:dyDescent="0.2">
      <c r="A4221" s="184">
        <v>12840240</v>
      </c>
      <c r="B4221" s="183" t="str">
        <f>[1]店マスタ!B4220</f>
        <v>株式会社　高見電化サービス</v>
      </c>
      <c r="C4221" s="183">
        <v>2.5</v>
      </c>
      <c r="D4221" s="183">
        <v>1.5</v>
      </c>
      <c r="E4221" s="183">
        <f>_xlfn.XLOOKUP(A4221,[2]Sheet1!$R:$R,[2]Sheet1!$AB:$AB,"",0)</f>
        <v>1.5</v>
      </c>
      <c r="F4221" s="183">
        <f>_xlfn.XLOOKUP($A4221,[3]【2026年03月度_全社】RFM客層一覧表データ!$A:$A,[3]【2026年03月度_全社】RFM客層一覧表データ!C:C,"",0)</f>
        <v>403</v>
      </c>
      <c r="G4221" s="183">
        <f>_xlfn.XLOOKUP($A4221,[3]【2026年03月度_全社】RFM客層一覧表データ!$A:$A,[3]【2026年03月度_全社】RFM客層一覧表データ!D:D,"",0)</f>
        <v>121</v>
      </c>
      <c r="H4221" s="183">
        <f>_xlfn.XLOOKUP($A4221,[3]【2026年03月度_全社】RFM客層一覧表データ!$A:$A,[3]【2026年03月度_全社】RFM客層一覧表データ!E:E,"",0)</f>
        <v>195</v>
      </c>
      <c r="I4221" s="183">
        <f>_xlfn.XLOOKUP($A4221,[3]【2026年03月度_全社】RFM客層一覧表データ!$A:$A,[3]【2026年03月度_全社】RFM客層一覧表データ!F:F,"",0)</f>
        <v>14</v>
      </c>
      <c r="J4221" s="183">
        <v>448</v>
      </c>
      <c r="K4221" s="183">
        <v>108</v>
      </c>
      <c r="L4221" s="183">
        <v>210</v>
      </c>
      <c r="M4221" s="183">
        <v>12</v>
      </c>
      <c r="N4221" s="183">
        <v>492</v>
      </c>
      <c r="O4221" s="183">
        <v>133</v>
      </c>
      <c r="P4221" s="183">
        <v>213</v>
      </c>
      <c r="Q4221" s="183">
        <v>14</v>
      </c>
      <c r="R4221" s="183">
        <v>526</v>
      </c>
      <c r="S4221" s="183">
        <v>179</v>
      </c>
      <c r="T4221" s="183">
        <v>224</v>
      </c>
      <c r="U4221" s="183">
        <v>33</v>
      </c>
      <c r="V4221" s="183">
        <v>534</v>
      </c>
      <c r="W4221" s="183">
        <v>205</v>
      </c>
      <c r="X4221" s="183">
        <v>218</v>
      </c>
      <c r="Y4221" s="183">
        <v>36</v>
      </c>
    </row>
    <row r="4222" spans="1:25" x14ac:dyDescent="0.2">
      <c r="A4222" s="184">
        <v>12840260</v>
      </c>
      <c r="B4222" s="183" t="str">
        <f>[1]店マスタ!B4221</f>
        <v>ラクティー　くじゃく</v>
      </c>
      <c r="C4222" s="183">
        <v>2.5</v>
      </c>
      <c r="D4222" s="183">
        <v>2</v>
      </c>
      <c r="E4222" s="183">
        <f>_xlfn.XLOOKUP(A4222,[2]Sheet1!$R:$R,[2]Sheet1!$AB:$AB,"",0)</f>
        <v>2.5</v>
      </c>
      <c r="F4222" s="183">
        <f>_xlfn.XLOOKUP($A4222,[3]【2026年03月度_全社】RFM客層一覧表データ!$A:$A,[3]【2026年03月度_全社】RFM客層一覧表データ!C:C,"",0)</f>
        <v>450</v>
      </c>
      <c r="G4222" s="183">
        <f>_xlfn.XLOOKUP($A4222,[3]【2026年03月度_全社】RFM客層一覧表データ!$A:$A,[3]【2026年03月度_全社】RFM客層一覧表データ!D:D,"",0)</f>
        <v>195</v>
      </c>
      <c r="H4222" s="183">
        <f>_xlfn.XLOOKUP($A4222,[3]【2026年03月度_全社】RFM客層一覧表データ!$A:$A,[3]【2026年03月度_全社】RFM客層一覧表データ!E:E,"",0)</f>
        <v>249</v>
      </c>
      <c r="I4222" s="183">
        <f>_xlfn.XLOOKUP($A4222,[3]【2026年03月度_全社】RFM客層一覧表データ!$A:$A,[3]【2026年03月度_全社】RFM客層一覧表データ!F:F,"",0)</f>
        <v>19</v>
      </c>
      <c r="J4222" s="183">
        <v>462</v>
      </c>
      <c r="K4222" s="183">
        <v>213</v>
      </c>
      <c r="L4222" s="183">
        <v>247</v>
      </c>
      <c r="M4222" s="183">
        <v>24</v>
      </c>
      <c r="N4222" s="183">
        <v>476</v>
      </c>
      <c r="O4222" s="183">
        <v>220</v>
      </c>
      <c r="P4222" s="183">
        <v>249</v>
      </c>
      <c r="Q4222" s="183">
        <v>28</v>
      </c>
      <c r="R4222" s="183">
        <v>489</v>
      </c>
      <c r="S4222" s="183">
        <v>228</v>
      </c>
      <c r="T4222" s="183">
        <v>255</v>
      </c>
      <c r="U4222" s="183">
        <v>39</v>
      </c>
      <c r="V4222" s="183">
        <v>498</v>
      </c>
      <c r="W4222" s="183">
        <v>225</v>
      </c>
      <c r="X4222" s="183">
        <v>251</v>
      </c>
      <c r="Y4222" s="183">
        <v>55</v>
      </c>
    </row>
    <row r="4223" spans="1:25" x14ac:dyDescent="0.2">
      <c r="A4223" s="184">
        <v>12840270</v>
      </c>
      <c r="B4223" s="183" t="str">
        <f>[1]店マスタ!B4222</f>
        <v>つじばやし電器</v>
      </c>
      <c r="C4223" s="183">
        <v>2.5</v>
      </c>
      <c r="D4223" s="183">
        <v>2.5</v>
      </c>
      <c r="E4223" s="183">
        <f>_xlfn.XLOOKUP(A4223,[2]Sheet1!$R:$R,[2]Sheet1!$AB:$AB,"",0)</f>
        <v>3</v>
      </c>
      <c r="F4223" s="183">
        <f>_xlfn.XLOOKUP($A4223,[3]【2026年03月度_全社】RFM客層一覧表データ!$A:$A,[3]【2026年03月度_全社】RFM客層一覧表データ!C:C,"",0)</f>
        <v>345</v>
      </c>
      <c r="G4223" s="183">
        <f>_xlfn.XLOOKUP($A4223,[3]【2026年03月度_全社】RFM客層一覧表データ!$A:$A,[3]【2026年03月度_全社】RFM客層一覧表データ!D:D,"",0)</f>
        <v>162</v>
      </c>
      <c r="H4223" s="183">
        <f>_xlfn.XLOOKUP($A4223,[3]【2026年03月度_全社】RFM客層一覧表データ!$A:$A,[3]【2026年03月度_全社】RFM客層一覧表データ!E:E,"",0)</f>
        <v>187</v>
      </c>
      <c r="I4223" s="183">
        <f>_xlfn.XLOOKUP($A4223,[3]【2026年03月度_全社】RFM客層一覧表データ!$A:$A,[3]【2026年03月度_全社】RFM客層一覧表データ!F:F,"",0)</f>
        <v>15</v>
      </c>
      <c r="J4223" s="183">
        <v>357</v>
      </c>
      <c r="K4223" s="183">
        <v>181</v>
      </c>
      <c r="L4223" s="183">
        <v>184</v>
      </c>
      <c r="M4223" s="183">
        <v>26</v>
      </c>
      <c r="N4223" s="183">
        <v>349</v>
      </c>
      <c r="O4223" s="183">
        <v>138</v>
      </c>
      <c r="P4223" s="183">
        <v>184</v>
      </c>
      <c r="Q4223" s="183">
        <v>15</v>
      </c>
      <c r="R4223" s="183">
        <v>369</v>
      </c>
      <c r="S4223" s="183">
        <v>167</v>
      </c>
      <c r="T4223" s="183">
        <v>189</v>
      </c>
      <c r="U4223" s="183">
        <v>23</v>
      </c>
      <c r="V4223" s="183">
        <v>369</v>
      </c>
      <c r="W4223" s="183">
        <v>159</v>
      </c>
      <c r="X4223" s="183">
        <v>199</v>
      </c>
      <c r="Y4223" s="183">
        <v>31</v>
      </c>
    </row>
    <row r="4224" spans="1:25" x14ac:dyDescent="0.2">
      <c r="A4224" s="184">
        <v>12840280</v>
      </c>
      <c r="B4224" s="183" t="str">
        <f>[1]店マスタ!B4223</f>
        <v>橘電気商会</v>
      </c>
      <c r="C4224" s="183">
        <v>3.5</v>
      </c>
      <c r="D4224" s="183">
        <v>1.5</v>
      </c>
      <c r="E4224" s="183" t="str">
        <f>_xlfn.XLOOKUP(A4224,[2]Sheet1!$R:$R,[2]Sheet1!$AB:$AB,"",0)</f>
        <v/>
      </c>
      <c r="F4224" s="183" t="str">
        <f>_xlfn.XLOOKUP($A4224,[3]【2026年03月度_全社】RFM客層一覧表データ!$A:$A,[3]【2026年03月度_全社】RFM客層一覧表データ!C:C,"",0)</f>
        <v/>
      </c>
      <c r="G4224" s="183" t="str">
        <f>_xlfn.XLOOKUP($A4224,[3]【2026年03月度_全社】RFM客層一覧表データ!$A:$A,[3]【2026年03月度_全社】RFM客層一覧表データ!D:D,"",0)</f>
        <v/>
      </c>
      <c r="H4224" s="183" t="str">
        <f>_xlfn.XLOOKUP($A4224,[3]【2026年03月度_全社】RFM客層一覧表データ!$A:$A,[3]【2026年03月度_全社】RFM客層一覧表データ!E:E,"",0)</f>
        <v/>
      </c>
      <c r="I4224" s="183" t="str">
        <f>_xlfn.XLOOKUP($A4224,[3]【2026年03月度_全社】RFM客層一覧表データ!$A:$A,[3]【2026年03月度_全社】RFM客層一覧表データ!F:F,"",0)</f>
        <v/>
      </c>
      <c r="J4224" s="183">
        <v>0</v>
      </c>
      <c r="K4224" s="183">
        <v>0</v>
      </c>
      <c r="L4224" s="183">
        <v>0</v>
      </c>
      <c r="M4224" s="183">
        <v>0</v>
      </c>
      <c r="N4224" s="183">
        <v>0</v>
      </c>
      <c r="O4224" s="183">
        <v>0</v>
      </c>
      <c r="P4224" s="183">
        <v>0</v>
      </c>
      <c r="Q4224" s="183">
        <v>0</v>
      </c>
      <c r="R4224" s="183">
        <v>0</v>
      </c>
      <c r="S4224" s="183">
        <v>0</v>
      </c>
      <c r="T4224" s="183">
        <v>0</v>
      </c>
      <c r="U4224" s="183">
        <v>0</v>
      </c>
      <c r="V4224" s="183">
        <v>0</v>
      </c>
      <c r="W4224" s="183">
        <v>0</v>
      </c>
      <c r="X4224" s="183">
        <v>0</v>
      </c>
      <c r="Y4224" s="183">
        <v>0</v>
      </c>
    </row>
    <row r="4225" spans="1:25" x14ac:dyDescent="0.2">
      <c r="A4225" s="184">
        <v>12840300</v>
      </c>
      <c r="B4225" s="183" t="str">
        <f>[1]店マスタ!B4224</f>
        <v>有限会社　ハナフサデンキ</v>
      </c>
      <c r="C4225" s="183">
        <v>8</v>
      </c>
      <c r="D4225" s="183">
        <v>8</v>
      </c>
      <c r="E4225" s="183">
        <f>_xlfn.XLOOKUP(A4225,[2]Sheet1!$R:$R,[2]Sheet1!$AB:$AB,"",0)</f>
        <v>8</v>
      </c>
      <c r="F4225" s="183" t="str">
        <f>_xlfn.XLOOKUP($A4225,[3]【2026年03月度_全社】RFM客層一覧表データ!$A:$A,[3]【2026年03月度_全社】RFM客層一覧表データ!C:C,"",0)</f>
        <v/>
      </c>
      <c r="G4225" s="183" t="str">
        <f>_xlfn.XLOOKUP($A4225,[3]【2026年03月度_全社】RFM客層一覧表データ!$A:$A,[3]【2026年03月度_全社】RFM客層一覧表データ!D:D,"",0)</f>
        <v/>
      </c>
      <c r="H4225" s="183" t="str">
        <f>_xlfn.XLOOKUP($A4225,[3]【2026年03月度_全社】RFM客層一覧表データ!$A:$A,[3]【2026年03月度_全社】RFM客層一覧表データ!E:E,"",0)</f>
        <v/>
      </c>
      <c r="I4225" s="183" t="str">
        <f>_xlfn.XLOOKUP($A4225,[3]【2026年03月度_全社】RFM客層一覧表データ!$A:$A,[3]【2026年03月度_全社】RFM客層一覧表データ!F:F,"",0)</f>
        <v/>
      </c>
      <c r="J4225" s="183">
        <v>0</v>
      </c>
      <c r="K4225" s="183">
        <v>0</v>
      </c>
      <c r="L4225" s="183">
        <v>0</v>
      </c>
      <c r="M4225" s="183">
        <v>0</v>
      </c>
      <c r="N4225" s="183">
        <v>0</v>
      </c>
      <c r="O4225" s="183">
        <v>0</v>
      </c>
      <c r="P4225" s="183">
        <v>0</v>
      </c>
      <c r="Q4225" s="183">
        <v>0</v>
      </c>
      <c r="R4225" s="183">
        <v>0</v>
      </c>
      <c r="S4225" s="183">
        <v>0</v>
      </c>
      <c r="T4225" s="183">
        <v>0</v>
      </c>
      <c r="U4225" s="183">
        <v>0</v>
      </c>
      <c r="V4225" s="183">
        <v>0</v>
      </c>
      <c r="W4225" s="183">
        <v>0</v>
      </c>
      <c r="X4225" s="183">
        <v>0</v>
      </c>
      <c r="Y4225" s="183">
        <v>0</v>
      </c>
    </row>
    <row r="4226" spans="1:25" x14ac:dyDescent="0.2">
      <c r="A4226" s="184">
        <v>12840340</v>
      </c>
      <c r="B4226" s="183" t="str">
        <f>[1]店マスタ!B4225</f>
        <v>キヨタ電器　有限会社</v>
      </c>
      <c r="C4226" s="183">
        <v>2.5</v>
      </c>
      <c r="D4226" s="183">
        <v>2.5</v>
      </c>
      <c r="E4226" s="183">
        <f>_xlfn.XLOOKUP(A4226,[2]Sheet1!$R:$R,[2]Sheet1!$AB:$AB,"",0)</f>
        <v>2.5</v>
      </c>
      <c r="F4226" s="183">
        <f>_xlfn.XLOOKUP($A4226,[3]【2026年03月度_全社】RFM客層一覧表データ!$A:$A,[3]【2026年03月度_全社】RFM客層一覧表データ!C:C,"",0)</f>
        <v>365</v>
      </c>
      <c r="G4226" s="183">
        <f>_xlfn.XLOOKUP($A4226,[3]【2026年03月度_全社】RFM客層一覧表データ!$A:$A,[3]【2026年03月度_全社】RFM客層一覧表データ!D:D,"",0)</f>
        <v>165</v>
      </c>
      <c r="H4226" s="183">
        <f>_xlfn.XLOOKUP($A4226,[3]【2026年03月度_全社】RFM客層一覧表データ!$A:$A,[3]【2026年03月度_全社】RFM客層一覧表データ!E:E,"",0)</f>
        <v>238</v>
      </c>
      <c r="I4226" s="183">
        <f>_xlfn.XLOOKUP($A4226,[3]【2026年03月度_全社】RFM客層一覧表データ!$A:$A,[3]【2026年03月度_全社】RFM客層一覧表データ!F:F,"",0)</f>
        <v>21</v>
      </c>
      <c r="J4226" s="183">
        <v>364</v>
      </c>
      <c r="K4226" s="183">
        <v>158</v>
      </c>
      <c r="L4226" s="183">
        <v>244</v>
      </c>
      <c r="M4226" s="183">
        <v>11</v>
      </c>
      <c r="N4226" s="183">
        <v>368</v>
      </c>
      <c r="O4226" s="183">
        <v>156</v>
      </c>
      <c r="P4226" s="183">
        <v>245</v>
      </c>
      <c r="Q4226" s="183">
        <v>17</v>
      </c>
      <c r="R4226" s="183">
        <v>370</v>
      </c>
      <c r="S4226" s="183">
        <v>169</v>
      </c>
      <c r="T4226" s="183">
        <v>244</v>
      </c>
      <c r="U4226" s="183">
        <v>20</v>
      </c>
      <c r="V4226" s="183">
        <v>500</v>
      </c>
      <c r="W4226" s="183">
        <v>216</v>
      </c>
      <c r="X4226" s="183">
        <v>283</v>
      </c>
      <c r="Y4226" s="183">
        <v>28</v>
      </c>
    </row>
    <row r="4227" spans="1:25" x14ac:dyDescent="0.2">
      <c r="A4227" s="184">
        <v>12840380</v>
      </c>
      <c r="B4227" s="183" t="str">
        <f>[1]店マスタ!B4226</f>
        <v>Ａｒｅａ　Ｐｒｏ　すえひろ</v>
      </c>
      <c r="C4227" s="183">
        <v>5</v>
      </c>
      <c r="D4227" s="183">
        <v>4</v>
      </c>
      <c r="E4227" s="183" t="str">
        <f>_xlfn.XLOOKUP(A4227,[2]Sheet1!$R:$R,[2]Sheet1!$AB:$AB,"",0)</f>
        <v/>
      </c>
      <c r="F4227" s="183" t="str">
        <f>_xlfn.XLOOKUP($A4227,[3]【2026年03月度_全社】RFM客層一覧表データ!$A:$A,[3]【2026年03月度_全社】RFM客層一覧表データ!C:C,"",0)</f>
        <v/>
      </c>
      <c r="G4227" s="183" t="str">
        <f>_xlfn.XLOOKUP($A4227,[3]【2026年03月度_全社】RFM客層一覧表データ!$A:$A,[3]【2026年03月度_全社】RFM客層一覧表データ!D:D,"",0)</f>
        <v/>
      </c>
      <c r="H4227" s="183" t="str">
        <f>_xlfn.XLOOKUP($A4227,[3]【2026年03月度_全社】RFM客層一覧表データ!$A:$A,[3]【2026年03月度_全社】RFM客層一覧表データ!E:E,"",0)</f>
        <v/>
      </c>
      <c r="I4227" s="183" t="str">
        <f>_xlfn.XLOOKUP($A4227,[3]【2026年03月度_全社】RFM客層一覧表データ!$A:$A,[3]【2026年03月度_全社】RFM客層一覧表データ!F:F,"",0)</f>
        <v/>
      </c>
      <c r="J4227" s="183">
        <v>1525</v>
      </c>
      <c r="K4227" s="183">
        <v>579</v>
      </c>
      <c r="L4227" s="183">
        <v>537</v>
      </c>
      <c r="M4227" s="183">
        <v>146</v>
      </c>
      <c r="N4227" s="183">
        <v>1467</v>
      </c>
      <c r="O4227" s="183">
        <v>555</v>
      </c>
      <c r="P4227" s="183">
        <v>524</v>
      </c>
      <c r="Q4227" s="183">
        <v>128</v>
      </c>
      <c r="R4227" s="183">
        <v>1379</v>
      </c>
      <c r="S4227" s="183">
        <v>588</v>
      </c>
      <c r="T4227" s="183">
        <v>506</v>
      </c>
      <c r="U4227" s="183">
        <v>164</v>
      </c>
      <c r="V4227" s="183">
        <v>1284</v>
      </c>
      <c r="W4227" s="183">
        <v>579</v>
      </c>
      <c r="X4227" s="183">
        <v>484</v>
      </c>
      <c r="Y4227" s="183">
        <v>157</v>
      </c>
    </row>
    <row r="4228" spans="1:25" x14ac:dyDescent="0.2">
      <c r="A4228" s="184">
        <v>12840432</v>
      </c>
      <c r="B4228" s="183" t="str">
        <f>[1]店マスタ!B4227</f>
        <v>Ａｒｅａ　Ｐｒｏ　ありもと</v>
      </c>
      <c r="C4228" s="183">
        <v>4</v>
      </c>
      <c r="D4228" s="183">
        <v>3</v>
      </c>
      <c r="E4228" s="183">
        <f>_xlfn.XLOOKUP(A4228,[2]Sheet1!$R:$R,[2]Sheet1!$AB:$AB,"",0)</f>
        <v>3</v>
      </c>
      <c r="F4228" s="183">
        <f>_xlfn.XLOOKUP($A4228,[3]【2026年03月度_全社】RFM客層一覧表データ!$A:$A,[3]【2026年03月度_全社】RFM客層一覧表データ!C:C,"",0)</f>
        <v>1202</v>
      </c>
      <c r="G4228" s="183">
        <f>_xlfn.XLOOKUP($A4228,[3]【2026年03月度_全社】RFM客層一覧表データ!$A:$A,[3]【2026年03月度_全社】RFM客層一覧表データ!D:D,"",0)</f>
        <v>583</v>
      </c>
      <c r="H4228" s="183">
        <f>_xlfn.XLOOKUP($A4228,[3]【2026年03月度_全社】RFM客層一覧表データ!$A:$A,[3]【2026年03月度_全社】RFM客層一覧表データ!E:E,"",0)</f>
        <v>677</v>
      </c>
      <c r="I4228" s="183">
        <f>_xlfn.XLOOKUP($A4228,[3]【2026年03月度_全社】RFM客層一覧表データ!$A:$A,[3]【2026年03月度_全社】RFM客層一覧表データ!F:F,"",0)</f>
        <v>83</v>
      </c>
      <c r="J4228" s="183">
        <v>1229</v>
      </c>
      <c r="K4228" s="183">
        <v>588</v>
      </c>
      <c r="L4228" s="183">
        <v>679</v>
      </c>
      <c r="M4228" s="183">
        <v>80</v>
      </c>
      <c r="N4228" s="183">
        <v>1218</v>
      </c>
      <c r="O4228" s="183">
        <v>588</v>
      </c>
      <c r="P4228" s="183">
        <v>706</v>
      </c>
      <c r="Q4228" s="183">
        <v>68</v>
      </c>
      <c r="R4228" s="183">
        <v>1201</v>
      </c>
      <c r="S4228" s="183">
        <v>600</v>
      </c>
      <c r="T4228" s="183">
        <v>717</v>
      </c>
      <c r="U4228" s="183">
        <v>61</v>
      </c>
      <c r="V4228" s="183">
        <v>1230</v>
      </c>
      <c r="W4228" s="183">
        <v>595</v>
      </c>
      <c r="X4228" s="183">
        <v>712</v>
      </c>
      <c r="Y4228" s="183">
        <v>58</v>
      </c>
    </row>
    <row r="4229" spans="1:25" x14ac:dyDescent="0.2">
      <c r="A4229" s="184">
        <v>12840470</v>
      </c>
      <c r="B4229" s="183" t="str">
        <f>[1]店マスタ!B4228</f>
        <v>有限会社　姫山電機商会</v>
      </c>
      <c r="C4229" s="183">
        <v>3.5</v>
      </c>
      <c r="D4229" s="183">
        <v>3.5</v>
      </c>
      <c r="E4229" s="183">
        <f>_xlfn.XLOOKUP(A4229,[2]Sheet1!$R:$R,[2]Sheet1!$AB:$AB,"",0)</f>
        <v>3.5</v>
      </c>
      <c r="F4229" s="183" t="str">
        <f>_xlfn.XLOOKUP($A4229,[3]【2026年03月度_全社】RFM客層一覧表データ!$A:$A,[3]【2026年03月度_全社】RFM客層一覧表データ!C:C,"",0)</f>
        <v/>
      </c>
      <c r="G4229" s="183" t="str">
        <f>_xlfn.XLOOKUP($A4229,[3]【2026年03月度_全社】RFM客層一覧表データ!$A:$A,[3]【2026年03月度_全社】RFM客層一覧表データ!D:D,"",0)</f>
        <v/>
      </c>
      <c r="H4229" s="183" t="str">
        <f>_xlfn.XLOOKUP($A4229,[3]【2026年03月度_全社】RFM客層一覧表データ!$A:$A,[3]【2026年03月度_全社】RFM客層一覧表データ!E:E,"",0)</f>
        <v/>
      </c>
      <c r="I4229" s="183" t="str">
        <f>_xlfn.XLOOKUP($A4229,[3]【2026年03月度_全社】RFM客層一覧表データ!$A:$A,[3]【2026年03月度_全社】RFM客層一覧表データ!F:F,"",0)</f>
        <v/>
      </c>
      <c r="J4229" s="183">
        <v>0</v>
      </c>
      <c r="K4229" s="183">
        <v>0</v>
      </c>
      <c r="L4229" s="183">
        <v>0</v>
      </c>
      <c r="M4229" s="183">
        <v>0</v>
      </c>
      <c r="N4229" s="183">
        <v>0</v>
      </c>
      <c r="O4229" s="183">
        <v>0</v>
      </c>
      <c r="P4229" s="183">
        <v>0</v>
      </c>
      <c r="Q4229" s="183">
        <v>0</v>
      </c>
      <c r="R4229" s="183">
        <v>0</v>
      </c>
      <c r="S4229" s="183">
        <v>0</v>
      </c>
      <c r="T4229" s="183">
        <v>0</v>
      </c>
      <c r="U4229" s="183">
        <v>0</v>
      </c>
      <c r="V4229" s="183">
        <v>0</v>
      </c>
      <c r="W4229" s="183">
        <v>0</v>
      </c>
      <c r="X4229" s="183">
        <v>0</v>
      </c>
      <c r="Y4229" s="183">
        <v>0</v>
      </c>
    </row>
    <row r="4230" spans="1:25" x14ac:dyDescent="0.2">
      <c r="A4230" s="184">
        <v>12840500</v>
      </c>
      <c r="B4230" s="183" t="str">
        <f>[1]店マスタ!B4229</f>
        <v>小森電機産業　株式会社</v>
      </c>
      <c r="C4230" s="183">
        <v>3.5</v>
      </c>
      <c r="D4230" s="183">
        <v>3.5</v>
      </c>
      <c r="E4230" s="183">
        <f>_xlfn.XLOOKUP(A4230,[2]Sheet1!$R:$R,[2]Sheet1!$AB:$AB,"",0)</f>
        <v>3.5</v>
      </c>
      <c r="F4230" s="183">
        <f>_xlfn.XLOOKUP($A4230,[3]【2026年03月度_全社】RFM客層一覧表データ!$A:$A,[3]【2026年03月度_全社】RFM客層一覧表データ!C:C,"",0)</f>
        <v>528</v>
      </c>
      <c r="G4230" s="183">
        <f>_xlfn.XLOOKUP($A4230,[3]【2026年03月度_全社】RFM客層一覧表データ!$A:$A,[3]【2026年03月度_全社】RFM客層一覧表データ!D:D,"",0)</f>
        <v>309</v>
      </c>
      <c r="H4230" s="183">
        <f>_xlfn.XLOOKUP($A4230,[3]【2026年03月度_全社】RFM客層一覧表データ!$A:$A,[3]【2026年03月度_全社】RFM客層一覧表データ!E:E,"",0)</f>
        <v>367</v>
      </c>
      <c r="I4230" s="183">
        <f>_xlfn.XLOOKUP($A4230,[3]【2026年03月度_全社】RFM客層一覧表データ!$A:$A,[3]【2026年03月度_全社】RFM客層一覧表データ!F:F,"",0)</f>
        <v>23</v>
      </c>
      <c r="J4230" s="183">
        <v>550</v>
      </c>
      <c r="K4230" s="183">
        <v>312</v>
      </c>
      <c r="L4230" s="183">
        <v>382</v>
      </c>
      <c r="M4230" s="183">
        <v>18</v>
      </c>
      <c r="N4230" s="183">
        <v>583</v>
      </c>
      <c r="O4230" s="183">
        <v>331</v>
      </c>
      <c r="P4230" s="183">
        <v>401</v>
      </c>
      <c r="Q4230" s="183">
        <v>24</v>
      </c>
      <c r="R4230" s="183">
        <v>603</v>
      </c>
      <c r="S4230" s="183">
        <v>334</v>
      </c>
      <c r="T4230" s="183">
        <v>437</v>
      </c>
      <c r="U4230" s="183">
        <v>18</v>
      </c>
      <c r="V4230" s="183">
        <v>633</v>
      </c>
      <c r="W4230" s="183">
        <v>390</v>
      </c>
      <c r="X4230" s="183">
        <v>442</v>
      </c>
      <c r="Y4230" s="183">
        <v>28</v>
      </c>
    </row>
    <row r="4231" spans="1:25" x14ac:dyDescent="0.2">
      <c r="A4231" s="184">
        <v>12840580</v>
      </c>
      <c r="B4231" s="183" t="str">
        <f>[1]店マスタ!B4230</f>
        <v>なかたに電気</v>
      </c>
      <c r="C4231" s="183">
        <v>1.5</v>
      </c>
      <c r="D4231" s="183">
        <v>1.5</v>
      </c>
      <c r="E4231" s="183">
        <f>_xlfn.XLOOKUP(A4231,[2]Sheet1!$R:$R,[2]Sheet1!$AB:$AB,"",0)</f>
        <v>1.5</v>
      </c>
      <c r="F4231" s="183">
        <f>_xlfn.XLOOKUP($A4231,[3]【2026年03月度_全社】RFM客層一覧表データ!$A:$A,[3]【2026年03月度_全社】RFM客層一覧表データ!C:C,"",0)</f>
        <v>293</v>
      </c>
      <c r="G4231" s="183">
        <f>_xlfn.XLOOKUP($A4231,[3]【2026年03月度_全社】RFM客層一覧表データ!$A:$A,[3]【2026年03月度_全社】RFM客層一覧表データ!D:D,"",0)</f>
        <v>103</v>
      </c>
      <c r="H4231" s="183">
        <f>_xlfn.XLOOKUP($A4231,[3]【2026年03月度_全社】RFM客層一覧表データ!$A:$A,[3]【2026年03月度_全社】RFM客層一覧表データ!E:E,"",0)</f>
        <v>142</v>
      </c>
      <c r="I4231" s="183">
        <f>_xlfn.XLOOKUP($A4231,[3]【2026年03月度_全社】RFM客層一覧表データ!$A:$A,[3]【2026年03月度_全社】RFM客層一覧表データ!F:F,"",0)</f>
        <v>11</v>
      </c>
      <c r="J4231" s="183">
        <v>327</v>
      </c>
      <c r="K4231" s="183">
        <v>109</v>
      </c>
      <c r="L4231" s="183">
        <v>157</v>
      </c>
      <c r="M4231" s="183">
        <v>12</v>
      </c>
      <c r="N4231" s="183">
        <v>342</v>
      </c>
      <c r="O4231" s="183">
        <v>124</v>
      </c>
      <c r="P4231" s="183">
        <v>170</v>
      </c>
      <c r="Q4231" s="183">
        <v>19</v>
      </c>
      <c r="R4231" s="183">
        <v>368</v>
      </c>
      <c r="S4231" s="183">
        <v>132</v>
      </c>
      <c r="T4231" s="183">
        <v>177</v>
      </c>
      <c r="U4231" s="183">
        <v>21</v>
      </c>
      <c r="V4231" s="183">
        <v>393</v>
      </c>
      <c r="W4231" s="183">
        <v>154</v>
      </c>
      <c r="X4231" s="183">
        <v>187</v>
      </c>
      <c r="Y4231" s="183">
        <v>28</v>
      </c>
    </row>
    <row r="4232" spans="1:25" x14ac:dyDescent="0.2">
      <c r="A4232" s="184">
        <v>12840650</v>
      </c>
      <c r="B4232" s="183" t="str">
        <f>[1]店マスタ!B4231</f>
        <v>武田電気商会</v>
      </c>
      <c r="C4232" s="183">
        <v>1.5</v>
      </c>
      <c r="D4232" s="183">
        <v>1.5</v>
      </c>
      <c r="E4232" s="183">
        <f>_xlfn.XLOOKUP(A4232,[2]Sheet1!$R:$R,[2]Sheet1!$AB:$AB,"",0)</f>
        <v>2</v>
      </c>
      <c r="F4232" s="183">
        <f>_xlfn.XLOOKUP($A4232,[3]【2026年03月度_全社】RFM客層一覧表データ!$A:$A,[3]【2026年03月度_全社】RFM客層一覧表データ!C:C,"",0)</f>
        <v>226</v>
      </c>
      <c r="G4232" s="183">
        <f>_xlfn.XLOOKUP($A4232,[3]【2026年03月度_全社】RFM客層一覧表データ!$A:$A,[3]【2026年03月度_全社】RFM客層一覧表データ!D:D,"",0)</f>
        <v>93</v>
      </c>
      <c r="H4232" s="183">
        <f>_xlfn.XLOOKUP($A4232,[3]【2026年03月度_全社】RFM客層一覧表データ!$A:$A,[3]【2026年03月度_全社】RFM客層一覧表データ!E:E,"",0)</f>
        <v>130</v>
      </c>
      <c r="I4232" s="183">
        <f>_xlfn.XLOOKUP($A4232,[3]【2026年03月度_全社】RFM客層一覧表データ!$A:$A,[3]【2026年03月度_全社】RFM客層一覧表データ!F:F,"",0)</f>
        <v>8</v>
      </c>
      <c r="J4232" s="183">
        <v>245</v>
      </c>
      <c r="K4232" s="183">
        <v>117</v>
      </c>
      <c r="L4232" s="183">
        <v>139</v>
      </c>
      <c r="M4232" s="183">
        <v>18</v>
      </c>
      <c r="N4232" s="183">
        <v>235</v>
      </c>
      <c r="O4232" s="183">
        <v>102</v>
      </c>
      <c r="P4232" s="183">
        <v>143</v>
      </c>
      <c r="Q4232" s="183">
        <v>9</v>
      </c>
      <c r="R4232" s="183">
        <v>240</v>
      </c>
      <c r="S4232" s="183">
        <v>110</v>
      </c>
      <c r="T4232" s="183">
        <v>149</v>
      </c>
      <c r="U4232" s="183">
        <v>9</v>
      </c>
      <c r="V4232" s="183">
        <v>254</v>
      </c>
      <c r="W4232" s="183">
        <v>120</v>
      </c>
      <c r="X4232" s="183">
        <v>159</v>
      </c>
      <c r="Y4232" s="183">
        <v>7</v>
      </c>
    </row>
    <row r="4233" spans="1:25" x14ac:dyDescent="0.2">
      <c r="A4233" s="184">
        <v>12840690</v>
      </c>
      <c r="B4233" s="183" t="str">
        <f>[1]店マスタ!B4232</f>
        <v>有限会社　いなみの</v>
      </c>
      <c r="C4233" s="183">
        <v>2.5</v>
      </c>
      <c r="D4233" s="183">
        <v>2.5</v>
      </c>
      <c r="E4233" s="183">
        <f>_xlfn.XLOOKUP(A4233,[2]Sheet1!$R:$R,[2]Sheet1!$AB:$AB,"",0)</f>
        <v>2.5</v>
      </c>
      <c r="F4233" s="183">
        <f>_xlfn.XLOOKUP($A4233,[3]【2026年03月度_全社】RFM客層一覧表データ!$A:$A,[3]【2026年03月度_全社】RFM客層一覧表データ!C:C,"",0)</f>
        <v>794</v>
      </c>
      <c r="G4233" s="183">
        <f>_xlfn.XLOOKUP($A4233,[3]【2026年03月度_全社】RFM客層一覧表データ!$A:$A,[3]【2026年03月度_全社】RFM客層一覧表データ!D:D,"",0)</f>
        <v>330</v>
      </c>
      <c r="H4233" s="183">
        <f>_xlfn.XLOOKUP($A4233,[3]【2026年03月度_全社】RFM客層一覧表データ!$A:$A,[3]【2026年03月度_全社】RFM客層一覧表データ!E:E,"",0)</f>
        <v>325</v>
      </c>
      <c r="I4233" s="183">
        <f>_xlfn.XLOOKUP($A4233,[3]【2026年03月度_全社】RFM客層一覧表データ!$A:$A,[3]【2026年03月度_全社】RFM客層一覧表データ!F:F,"",0)</f>
        <v>69</v>
      </c>
      <c r="J4233" s="183">
        <v>797</v>
      </c>
      <c r="K4233" s="183">
        <v>315</v>
      </c>
      <c r="L4233" s="183">
        <v>324</v>
      </c>
      <c r="M4233" s="183">
        <v>69</v>
      </c>
      <c r="N4233" s="183">
        <v>788</v>
      </c>
      <c r="O4233" s="183">
        <v>316</v>
      </c>
      <c r="P4233" s="183">
        <v>344</v>
      </c>
      <c r="Q4233" s="183">
        <v>48</v>
      </c>
      <c r="R4233" s="183">
        <v>800</v>
      </c>
      <c r="S4233" s="183">
        <v>336</v>
      </c>
      <c r="T4233" s="183">
        <v>333</v>
      </c>
      <c r="U4233" s="183">
        <v>63</v>
      </c>
      <c r="V4233" s="183">
        <v>793</v>
      </c>
      <c r="W4233" s="183">
        <v>335</v>
      </c>
      <c r="X4233" s="183">
        <v>326</v>
      </c>
      <c r="Y4233" s="183">
        <v>63</v>
      </c>
    </row>
    <row r="4234" spans="1:25" x14ac:dyDescent="0.2">
      <c r="A4234" s="184">
        <v>12840730</v>
      </c>
      <c r="B4234" s="183" t="str">
        <f>[1]店マスタ!B4233</f>
        <v>エリアプロ　本部</v>
      </c>
      <c r="C4234" s="183">
        <v>4</v>
      </c>
      <c r="D4234" s="183">
        <v>0.5</v>
      </c>
      <c r="E4234" s="183">
        <f>_xlfn.XLOOKUP(A4234,[2]Sheet1!$R:$R,[2]Sheet1!$AB:$AB,"",0)</f>
        <v>0.5</v>
      </c>
      <c r="F4234" s="183">
        <f>_xlfn.XLOOKUP($A4234,[3]【2026年03月度_全社】RFM客層一覧表データ!$A:$A,[3]【2026年03月度_全社】RFM客層一覧表データ!C:C,"",0)</f>
        <v>0</v>
      </c>
      <c r="G4234" s="183">
        <f>_xlfn.XLOOKUP($A4234,[3]【2026年03月度_全社】RFM客層一覧表データ!$A:$A,[3]【2026年03月度_全社】RFM客層一覧表データ!D:D,"",0)</f>
        <v>0</v>
      </c>
      <c r="H4234" s="183">
        <f>_xlfn.XLOOKUP($A4234,[3]【2026年03月度_全社】RFM客層一覧表データ!$A:$A,[3]【2026年03月度_全社】RFM客層一覧表データ!E:E,"",0)</f>
        <v>0</v>
      </c>
      <c r="I4234" s="183">
        <f>_xlfn.XLOOKUP($A4234,[3]【2026年03月度_全社】RFM客層一覧表データ!$A:$A,[3]【2026年03月度_全社】RFM客層一覧表データ!F:F,"",0)</f>
        <v>0</v>
      </c>
      <c r="J4234" s="183">
        <v>0</v>
      </c>
      <c r="K4234" s="183">
        <v>0</v>
      </c>
      <c r="L4234" s="183">
        <v>0</v>
      </c>
      <c r="M4234" s="183">
        <v>0</v>
      </c>
      <c r="N4234" s="183">
        <v>0</v>
      </c>
      <c r="O4234" s="183">
        <v>0</v>
      </c>
      <c r="P4234" s="183">
        <v>0</v>
      </c>
      <c r="Q4234" s="183">
        <v>0</v>
      </c>
      <c r="R4234" s="183">
        <v>0</v>
      </c>
      <c r="S4234" s="183">
        <v>0</v>
      </c>
      <c r="T4234" s="183">
        <v>0</v>
      </c>
      <c r="U4234" s="183">
        <v>0</v>
      </c>
      <c r="V4234" s="183">
        <v>0</v>
      </c>
      <c r="W4234" s="183">
        <v>0</v>
      </c>
      <c r="X4234" s="183">
        <v>0</v>
      </c>
      <c r="Y4234" s="183">
        <v>0</v>
      </c>
    </row>
    <row r="4235" spans="1:25" x14ac:dyDescent="0.2">
      <c r="A4235" s="184">
        <v>12841002</v>
      </c>
      <c r="B4235" s="183" t="str">
        <f>[1]店マスタ!B4234</f>
        <v>有限会社　ニシヤマ</v>
      </c>
      <c r="C4235" s="183">
        <v>2.5</v>
      </c>
      <c r="D4235" s="183">
        <v>2.5</v>
      </c>
      <c r="E4235" s="183" t="str">
        <f>_xlfn.XLOOKUP(A4235,[2]Sheet1!$R:$R,[2]Sheet1!$AB:$AB,"",0)</f>
        <v/>
      </c>
      <c r="F4235" s="183" t="str">
        <f>_xlfn.XLOOKUP($A4235,[3]【2026年03月度_全社】RFM客層一覧表データ!$A:$A,[3]【2026年03月度_全社】RFM客層一覧表データ!C:C,"",0)</f>
        <v/>
      </c>
      <c r="G4235" s="183" t="str">
        <f>_xlfn.XLOOKUP($A4235,[3]【2026年03月度_全社】RFM客層一覧表データ!$A:$A,[3]【2026年03月度_全社】RFM客層一覧表データ!D:D,"",0)</f>
        <v/>
      </c>
      <c r="H4235" s="183" t="str">
        <f>_xlfn.XLOOKUP($A4235,[3]【2026年03月度_全社】RFM客層一覧表データ!$A:$A,[3]【2026年03月度_全社】RFM客層一覧表データ!E:E,"",0)</f>
        <v/>
      </c>
      <c r="I4235" s="183" t="str">
        <f>_xlfn.XLOOKUP($A4235,[3]【2026年03月度_全社】RFM客層一覧表データ!$A:$A,[3]【2026年03月度_全社】RFM客層一覧表データ!F:F,"",0)</f>
        <v/>
      </c>
      <c r="J4235" s="183">
        <v>0</v>
      </c>
      <c r="K4235" s="183">
        <v>0</v>
      </c>
      <c r="L4235" s="183">
        <v>0</v>
      </c>
      <c r="M4235" s="183">
        <v>0</v>
      </c>
      <c r="N4235" s="183">
        <v>0</v>
      </c>
      <c r="O4235" s="183">
        <v>0</v>
      </c>
      <c r="P4235" s="183">
        <v>0</v>
      </c>
      <c r="Q4235" s="183">
        <v>0</v>
      </c>
      <c r="R4235" s="183">
        <v>0</v>
      </c>
      <c r="S4235" s="183">
        <v>0</v>
      </c>
      <c r="T4235" s="183">
        <v>0</v>
      </c>
      <c r="U4235" s="183">
        <v>0</v>
      </c>
      <c r="V4235" s="183">
        <v>0</v>
      </c>
      <c r="W4235" s="183">
        <v>0</v>
      </c>
      <c r="X4235" s="183">
        <v>0</v>
      </c>
      <c r="Y4235" s="183">
        <v>0</v>
      </c>
    </row>
    <row r="4236" spans="1:25" x14ac:dyDescent="0.2">
      <c r="A4236" s="184">
        <v>12841015</v>
      </c>
      <c r="B4236" s="183" t="str">
        <f>[1]店マスタ!B4235</f>
        <v>ＷＥＬＬ　カナイ</v>
      </c>
      <c r="C4236" s="183">
        <v>1.5</v>
      </c>
      <c r="D4236" s="183">
        <v>1.5</v>
      </c>
      <c r="E4236" s="183" t="str">
        <f>_xlfn.XLOOKUP(A4236,[2]Sheet1!$R:$R,[2]Sheet1!$AB:$AB,"",0)</f>
        <v/>
      </c>
      <c r="F4236" s="183" t="str">
        <f>_xlfn.XLOOKUP($A4236,[3]【2026年03月度_全社】RFM客層一覧表データ!$A:$A,[3]【2026年03月度_全社】RFM客層一覧表データ!C:C,"",0)</f>
        <v/>
      </c>
      <c r="G4236" s="183" t="str">
        <f>_xlfn.XLOOKUP($A4236,[3]【2026年03月度_全社】RFM客層一覧表データ!$A:$A,[3]【2026年03月度_全社】RFM客層一覧表データ!D:D,"",0)</f>
        <v/>
      </c>
      <c r="H4236" s="183" t="str">
        <f>_xlfn.XLOOKUP($A4236,[3]【2026年03月度_全社】RFM客層一覧表データ!$A:$A,[3]【2026年03月度_全社】RFM客層一覧表データ!E:E,"",0)</f>
        <v/>
      </c>
      <c r="I4236" s="183" t="str">
        <f>_xlfn.XLOOKUP($A4236,[3]【2026年03月度_全社】RFM客層一覧表データ!$A:$A,[3]【2026年03月度_全社】RFM客層一覧表データ!F:F,"",0)</f>
        <v/>
      </c>
      <c r="J4236" s="183">
        <v>0</v>
      </c>
      <c r="K4236" s="183">
        <v>0</v>
      </c>
      <c r="L4236" s="183">
        <v>0</v>
      </c>
      <c r="M4236" s="183">
        <v>0</v>
      </c>
      <c r="N4236" s="183">
        <v>0</v>
      </c>
      <c r="O4236" s="183">
        <v>0</v>
      </c>
      <c r="P4236" s="183">
        <v>0</v>
      </c>
      <c r="Q4236" s="183">
        <v>0</v>
      </c>
      <c r="R4236" s="183">
        <v>0</v>
      </c>
      <c r="S4236" s="183">
        <v>0</v>
      </c>
      <c r="T4236" s="183">
        <v>0</v>
      </c>
      <c r="U4236" s="183">
        <v>0</v>
      </c>
      <c r="V4236" s="183">
        <v>0</v>
      </c>
      <c r="W4236" s="183">
        <v>0</v>
      </c>
      <c r="X4236" s="183">
        <v>0</v>
      </c>
      <c r="Y4236" s="183">
        <v>0</v>
      </c>
    </row>
    <row r="4237" spans="1:25" x14ac:dyDescent="0.2">
      <c r="A4237" s="184">
        <v>12841016</v>
      </c>
      <c r="B4237" s="183" t="str">
        <f>[1]店マスタ!B4236</f>
        <v>キノシタデンキ</v>
      </c>
      <c r="C4237" s="183">
        <v>10.5</v>
      </c>
      <c r="D4237" s="183">
        <v>10</v>
      </c>
      <c r="E4237" s="183">
        <f>_xlfn.XLOOKUP(A4237,[2]Sheet1!$R:$R,[2]Sheet1!$AB:$AB,"",0)</f>
        <v>10</v>
      </c>
      <c r="F4237" s="183">
        <f>_xlfn.XLOOKUP($A4237,[3]【2026年03月度_全社】RFM客層一覧表データ!$A:$A,[3]【2026年03月度_全社】RFM客層一覧表データ!C:C,"",0)</f>
        <v>2304</v>
      </c>
      <c r="G4237" s="183">
        <f>_xlfn.XLOOKUP($A4237,[3]【2026年03月度_全社】RFM客層一覧表データ!$A:$A,[3]【2026年03月度_全社】RFM客層一覧表データ!D:D,"",0)</f>
        <v>1097</v>
      </c>
      <c r="H4237" s="183">
        <f>_xlfn.XLOOKUP($A4237,[3]【2026年03月度_全社】RFM客層一覧表データ!$A:$A,[3]【2026年03月度_全社】RFM客層一覧表データ!E:E,"",0)</f>
        <v>861</v>
      </c>
      <c r="I4237" s="183">
        <f>_xlfn.XLOOKUP($A4237,[3]【2026年03月度_全社】RFM客層一覧表データ!$A:$A,[3]【2026年03月度_全社】RFM客層一覧表データ!F:F,"",0)</f>
        <v>354</v>
      </c>
      <c r="J4237" s="183">
        <v>2044</v>
      </c>
      <c r="K4237" s="183">
        <v>998</v>
      </c>
      <c r="L4237" s="183">
        <v>846</v>
      </c>
      <c r="M4237" s="183">
        <v>303</v>
      </c>
      <c r="N4237" s="183">
        <v>1853</v>
      </c>
      <c r="O4237" s="183">
        <v>916</v>
      </c>
      <c r="P4237" s="183">
        <v>839</v>
      </c>
      <c r="Q4237" s="183">
        <v>232</v>
      </c>
      <c r="R4237" s="183">
        <v>1754</v>
      </c>
      <c r="S4237" s="183">
        <v>793</v>
      </c>
      <c r="T4237" s="183">
        <v>853</v>
      </c>
      <c r="U4237" s="183">
        <v>101</v>
      </c>
      <c r="V4237" s="183">
        <v>1751</v>
      </c>
      <c r="W4237" s="183">
        <v>817</v>
      </c>
      <c r="X4237" s="183">
        <v>864</v>
      </c>
      <c r="Y4237" s="183">
        <v>95</v>
      </c>
    </row>
    <row r="4238" spans="1:25" x14ac:dyDescent="0.2">
      <c r="A4238" s="184">
        <v>12841025</v>
      </c>
      <c r="B4238" s="183" t="str">
        <f>[1]店マスタ!B4237</f>
        <v>高雄無線</v>
      </c>
      <c r="C4238" s="183">
        <v>2.5</v>
      </c>
      <c r="D4238" s="183">
        <v>2.5</v>
      </c>
      <c r="E4238" s="183" t="str">
        <f>_xlfn.XLOOKUP(A4238,[2]Sheet1!$R:$R,[2]Sheet1!$AB:$AB,"",0)</f>
        <v/>
      </c>
      <c r="F4238" s="183" t="str">
        <f>_xlfn.XLOOKUP($A4238,[3]【2026年03月度_全社】RFM客層一覧表データ!$A:$A,[3]【2026年03月度_全社】RFM客層一覧表データ!C:C,"",0)</f>
        <v/>
      </c>
      <c r="G4238" s="183" t="str">
        <f>_xlfn.XLOOKUP($A4238,[3]【2026年03月度_全社】RFM客層一覧表データ!$A:$A,[3]【2026年03月度_全社】RFM客層一覧表データ!D:D,"",0)</f>
        <v/>
      </c>
      <c r="H4238" s="183" t="str">
        <f>_xlfn.XLOOKUP($A4238,[3]【2026年03月度_全社】RFM客層一覧表データ!$A:$A,[3]【2026年03月度_全社】RFM客層一覧表データ!E:E,"",0)</f>
        <v/>
      </c>
      <c r="I4238" s="183" t="str">
        <f>_xlfn.XLOOKUP($A4238,[3]【2026年03月度_全社】RFM客層一覧表データ!$A:$A,[3]【2026年03月度_全社】RFM客層一覧表データ!F:F,"",0)</f>
        <v/>
      </c>
      <c r="J4238" s="183">
        <v>0</v>
      </c>
      <c r="K4238" s="183">
        <v>0</v>
      </c>
      <c r="L4238" s="183">
        <v>0</v>
      </c>
      <c r="M4238" s="183">
        <v>0</v>
      </c>
      <c r="N4238" s="183">
        <v>0</v>
      </c>
      <c r="O4238" s="183">
        <v>0</v>
      </c>
      <c r="P4238" s="183">
        <v>0</v>
      </c>
      <c r="Q4238" s="183">
        <v>0</v>
      </c>
      <c r="R4238" s="183">
        <v>0</v>
      </c>
      <c r="S4238" s="183">
        <v>0</v>
      </c>
      <c r="T4238" s="183">
        <v>0</v>
      </c>
      <c r="U4238" s="183">
        <v>0</v>
      </c>
      <c r="V4238" s="183">
        <v>0</v>
      </c>
      <c r="W4238" s="183">
        <v>0</v>
      </c>
      <c r="X4238" s="183">
        <v>0</v>
      </c>
      <c r="Y4238" s="183">
        <v>0</v>
      </c>
    </row>
    <row r="4239" spans="1:25" x14ac:dyDescent="0.2">
      <c r="A4239" s="184">
        <v>12841032</v>
      </c>
      <c r="B4239" s="183" t="str">
        <f>[1]店マスタ!B4238</f>
        <v>株式会社　布瀬電気</v>
      </c>
      <c r="C4239" s="183">
        <v>4.5</v>
      </c>
      <c r="D4239" s="183">
        <v>4</v>
      </c>
      <c r="E4239" s="183">
        <f>_xlfn.XLOOKUP(A4239,[2]Sheet1!$R:$R,[2]Sheet1!$AB:$AB,"",0)</f>
        <v>4</v>
      </c>
      <c r="F4239" s="183">
        <f>_xlfn.XLOOKUP($A4239,[3]【2026年03月度_全社】RFM客層一覧表データ!$A:$A,[3]【2026年03月度_全社】RFM客層一覧表データ!C:C,"",0)</f>
        <v>858</v>
      </c>
      <c r="G4239" s="183">
        <f>_xlfn.XLOOKUP($A4239,[3]【2026年03月度_全社】RFM客層一覧表データ!$A:$A,[3]【2026年03月度_全社】RFM客層一覧表データ!D:D,"",0)</f>
        <v>355</v>
      </c>
      <c r="H4239" s="183">
        <f>_xlfn.XLOOKUP($A4239,[3]【2026年03月度_全社】RFM客層一覧表データ!$A:$A,[3]【2026年03月度_全社】RFM客層一覧表データ!E:E,"",0)</f>
        <v>375</v>
      </c>
      <c r="I4239" s="183">
        <f>_xlfn.XLOOKUP($A4239,[3]【2026年03月度_全社】RFM客層一覧表データ!$A:$A,[3]【2026年03月度_全社】RFM客層一覧表データ!F:F,"",0)</f>
        <v>77</v>
      </c>
      <c r="J4239" s="183">
        <v>872</v>
      </c>
      <c r="K4239" s="183">
        <v>348</v>
      </c>
      <c r="L4239" s="183">
        <v>398</v>
      </c>
      <c r="M4239" s="183">
        <v>82</v>
      </c>
      <c r="N4239" s="183">
        <v>846</v>
      </c>
      <c r="O4239" s="183">
        <v>364</v>
      </c>
      <c r="P4239" s="183">
        <v>396</v>
      </c>
      <c r="Q4239" s="183">
        <v>109</v>
      </c>
      <c r="R4239" s="183">
        <v>837</v>
      </c>
      <c r="S4239" s="183">
        <v>338</v>
      </c>
      <c r="T4239" s="183">
        <v>399</v>
      </c>
      <c r="U4239" s="183">
        <v>110</v>
      </c>
      <c r="V4239" s="183">
        <v>823</v>
      </c>
      <c r="W4239" s="183">
        <v>376</v>
      </c>
      <c r="X4239" s="183">
        <v>420</v>
      </c>
      <c r="Y4239" s="183">
        <v>181</v>
      </c>
    </row>
    <row r="4240" spans="1:25" x14ac:dyDescent="0.2">
      <c r="A4240" s="184">
        <v>12841034</v>
      </c>
      <c r="B4240" s="183" t="str">
        <f>[1]店マスタ!B4239</f>
        <v>楠本電機　株式会社</v>
      </c>
      <c r="C4240" s="183">
        <v>3.5</v>
      </c>
      <c r="D4240" s="183">
        <v>3.5</v>
      </c>
      <c r="E4240" s="183">
        <f>_xlfn.XLOOKUP(A4240,[2]Sheet1!$R:$R,[2]Sheet1!$AB:$AB,"",0)</f>
        <v>3</v>
      </c>
      <c r="F4240" s="183">
        <f>_xlfn.XLOOKUP($A4240,[3]【2026年03月度_全社】RFM客層一覧表データ!$A:$A,[3]【2026年03月度_全社】RFM客層一覧表データ!C:C,"",0)</f>
        <v>203</v>
      </c>
      <c r="G4240" s="183">
        <f>_xlfn.XLOOKUP($A4240,[3]【2026年03月度_全社】RFM客層一覧表データ!$A:$A,[3]【2026年03月度_全社】RFM客層一覧表データ!D:D,"",0)</f>
        <v>0</v>
      </c>
      <c r="H4240" s="183">
        <f>_xlfn.XLOOKUP($A4240,[3]【2026年03月度_全社】RFM客層一覧表データ!$A:$A,[3]【2026年03月度_全社】RFM客層一覧表データ!E:E,"",0)</f>
        <v>47</v>
      </c>
      <c r="I4240" s="183">
        <f>_xlfn.XLOOKUP($A4240,[3]【2026年03月度_全社】RFM客層一覧表データ!$A:$A,[3]【2026年03月度_全社】RFM客層一覧表データ!F:F,"",0)</f>
        <v>0</v>
      </c>
      <c r="J4240" s="183">
        <v>211</v>
      </c>
      <c r="K4240" s="183">
        <v>0</v>
      </c>
      <c r="L4240" s="183">
        <v>88</v>
      </c>
      <c r="M4240" s="183">
        <v>0</v>
      </c>
      <c r="N4240" s="183">
        <v>239</v>
      </c>
      <c r="O4240" s="183">
        <v>31</v>
      </c>
      <c r="P4240" s="183">
        <v>106</v>
      </c>
      <c r="Q4240" s="183">
        <v>8</v>
      </c>
      <c r="R4240" s="183">
        <v>222</v>
      </c>
      <c r="S4240" s="183">
        <v>116</v>
      </c>
      <c r="T4240" s="183">
        <v>114</v>
      </c>
      <c r="U4240" s="183">
        <v>34</v>
      </c>
      <c r="V4240" s="183">
        <v>314</v>
      </c>
      <c r="W4240" s="183">
        <v>15</v>
      </c>
      <c r="X4240" s="183">
        <v>33</v>
      </c>
      <c r="Y4240" s="183">
        <v>3</v>
      </c>
    </row>
    <row r="4241" spans="1:25" x14ac:dyDescent="0.2">
      <c r="A4241" s="184">
        <v>12841036</v>
      </c>
      <c r="B4241" s="183" t="str">
        <f>[1]店マスタ!B4240</f>
        <v>大久保無線　岸店</v>
      </c>
      <c r="C4241" s="183">
        <v>3</v>
      </c>
      <c r="D4241" s="183">
        <v>3</v>
      </c>
      <c r="E4241" s="183">
        <f>_xlfn.XLOOKUP(A4241,[2]Sheet1!$R:$R,[2]Sheet1!$AB:$AB,"",0)</f>
        <v>2.5</v>
      </c>
      <c r="F4241" s="183">
        <f>_xlfn.XLOOKUP($A4241,[3]【2026年03月度_全社】RFM客層一覧表データ!$A:$A,[3]【2026年03月度_全社】RFM客層一覧表データ!C:C,"",0)</f>
        <v>372</v>
      </c>
      <c r="G4241" s="183">
        <f>_xlfn.XLOOKUP($A4241,[3]【2026年03月度_全社】RFM客層一覧表データ!$A:$A,[3]【2026年03月度_全社】RFM客層一覧表データ!D:D,"",0)</f>
        <v>193</v>
      </c>
      <c r="H4241" s="183">
        <f>_xlfn.XLOOKUP($A4241,[3]【2026年03月度_全社】RFM客層一覧表データ!$A:$A,[3]【2026年03月度_全社】RFM客層一覧表データ!E:E,"",0)</f>
        <v>166</v>
      </c>
      <c r="I4241" s="183">
        <f>_xlfn.XLOOKUP($A4241,[3]【2026年03月度_全社】RFM客層一覧表データ!$A:$A,[3]【2026年03月度_全社】RFM客層一覧表データ!F:F,"",0)</f>
        <v>47</v>
      </c>
      <c r="J4241" s="183">
        <v>358</v>
      </c>
      <c r="K4241" s="183">
        <v>200</v>
      </c>
      <c r="L4241" s="183">
        <v>138</v>
      </c>
      <c r="M4241" s="183">
        <v>64</v>
      </c>
      <c r="N4241" s="183">
        <v>331</v>
      </c>
      <c r="O4241" s="183">
        <v>180</v>
      </c>
      <c r="P4241" s="183">
        <v>96</v>
      </c>
      <c r="Q4241" s="183">
        <v>72</v>
      </c>
      <c r="R4241" s="183">
        <v>344</v>
      </c>
      <c r="S4241" s="183">
        <v>144</v>
      </c>
      <c r="T4241" s="183">
        <v>62</v>
      </c>
      <c r="U4241" s="183">
        <v>110</v>
      </c>
      <c r="V4241" s="183">
        <v>357</v>
      </c>
      <c r="W4241" s="183">
        <v>119</v>
      </c>
      <c r="X4241" s="183">
        <v>9</v>
      </c>
      <c r="Y4241" s="183">
        <v>55</v>
      </c>
    </row>
    <row r="4242" spans="1:25" x14ac:dyDescent="0.2">
      <c r="A4242" s="184">
        <v>12841040</v>
      </c>
      <c r="B4242" s="183" t="str">
        <f>[1]店マスタ!B4241</f>
        <v>ヤスイ</v>
      </c>
      <c r="C4242" s="183">
        <v>1.5</v>
      </c>
      <c r="D4242" s="183">
        <v>1.5</v>
      </c>
      <c r="E4242" s="183" t="str">
        <f>_xlfn.XLOOKUP(A4242,[2]Sheet1!$R:$R,[2]Sheet1!$AB:$AB,"",0)</f>
        <v/>
      </c>
      <c r="F4242" s="183" t="str">
        <f>_xlfn.XLOOKUP($A4242,[3]【2026年03月度_全社】RFM客層一覧表データ!$A:$A,[3]【2026年03月度_全社】RFM客層一覧表データ!C:C,"",0)</f>
        <v/>
      </c>
      <c r="G4242" s="183" t="str">
        <f>_xlfn.XLOOKUP($A4242,[3]【2026年03月度_全社】RFM客層一覧表データ!$A:$A,[3]【2026年03月度_全社】RFM客層一覧表データ!D:D,"",0)</f>
        <v/>
      </c>
      <c r="H4242" s="183" t="str">
        <f>_xlfn.XLOOKUP($A4242,[3]【2026年03月度_全社】RFM客層一覧表データ!$A:$A,[3]【2026年03月度_全社】RFM客層一覧表データ!E:E,"",0)</f>
        <v/>
      </c>
      <c r="I4242" s="183" t="str">
        <f>_xlfn.XLOOKUP($A4242,[3]【2026年03月度_全社】RFM客層一覧表データ!$A:$A,[3]【2026年03月度_全社】RFM客層一覧表データ!F:F,"",0)</f>
        <v/>
      </c>
      <c r="J4242" s="183">
        <v>0</v>
      </c>
      <c r="K4242" s="183">
        <v>0</v>
      </c>
      <c r="L4242" s="183">
        <v>0</v>
      </c>
      <c r="M4242" s="183">
        <v>0</v>
      </c>
      <c r="N4242" s="183">
        <v>0</v>
      </c>
      <c r="O4242" s="183">
        <v>0</v>
      </c>
      <c r="P4242" s="183">
        <v>0</v>
      </c>
      <c r="Q4242" s="183">
        <v>0</v>
      </c>
      <c r="R4242" s="183">
        <v>0</v>
      </c>
      <c r="S4242" s="183">
        <v>0</v>
      </c>
      <c r="T4242" s="183">
        <v>0</v>
      </c>
      <c r="U4242" s="183">
        <v>0</v>
      </c>
      <c r="V4242" s="183">
        <v>0</v>
      </c>
      <c r="W4242" s="183">
        <v>0</v>
      </c>
      <c r="X4242" s="183">
        <v>0</v>
      </c>
      <c r="Y4242" s="183">
        <v>0</v>
      </c>
    </row>
    <row r="4243" spans="1:25" x14ac:dyDescent="0.2">
      <c r="A4243" s="184">
        <v>12841073</v>
      </c>
      <c r="B4243" s="183" t="str">
        <f>[1]店マスタ!B4242</f>
        <v>明神電化サービス</v>
      </c>
      <c r="C4243" s="183">
        <v>1.5</v>
      </c>
      <c r="D4243" s="183">
        <v>1.5</v>
      </c>
      <c r="E4243" s="183">
        <f>_xlfn.XLOOKUP(A4243,[2]Sheet1!$R:$R,[2]Sheet1!$AB:$AB,"",0)</f>
        <v>1.5</v>
      </c>
      <c r="F4243" s="183" t="str">
        <f>_xlfn.XLOOKUP($A4243,[3]【2026年03月度_全社】RFM客層一覧表データ!$A:$A,[3]【2026年03月度_全社】RFM客層一覧表データ!C:C,"",0)</f>
        <v/>
      </c>
      <c r="G4243" s="183" t="str">
        <f>_xlfn.XLOOKUP($A4243,[3]【2026年03月度_全社】RFM客層一覧表データ!$A:$A,[3]【2026年03月度_全社】RFM客層一覧表データ!D:D,"",0)</f>
        <v/>
      </c>
      <c r="H4243" s="183" t="str">
        <f>_xlfn.XLOOKUP($A4243,[3]【2026年03月度_全社】RFM客層一覧表データ!$A:$A,[3]【2026年03月度_全社】RFM客層一覧表データ!E:E,"",0)</f>
        <v/>
      </c>
      <c r="I4243" s="183" t="str">
        <f>_xlfn.XLOOKUP($A4243,[3]【2026年03月度_全社】RFM客層一覧表データ!$A:$A,[3]【2026年03月度_全社】RFM客層一覧表データ!F:F,"",0)</f>
        <v/>
      </c>
      <c r="J4243" s="183">
        <v>0</v>
      </c>
      <c r="K4243" s="183">
        <v>0</v>
      </c>
      <c r="L4243" s="183">
        <v>0</v>
      </c>
      <c r="M4243" s="183">
        <v>0</v>
      </c>
      <c r="N4243" s="183">
        <v>0</v>
      </c>
      <c r="O4243" s="183">
        <v>0</v>
      </c>
      <c r="P4243" s="183">
        <v>0</v>
      </c>
      <c r="Q4243" s="183">
        <v>0</v>
      </c>
      <c r="R4243" s="183">
        <v>0</v>
      </c>
      <c r="S4243" s="183">
        <v>0</v>
      </c>
      <c r="T4243" s="183">
        <v>0</v>
      </c>
      <c r="U4243" s="183">
        <v>0</v>
      </c>
      <c r="V4243" s="183">
        <v>0</v>
      </c>
      <c r="W4243" s="183">
        <v>0</v>
      </c>
      <c r="X4243" s="183">
        <v>0</v>
      </c>
      <c r="Y4243" s="183">
        <v>0</v>
      </c>
    </row>
    <row r="4244" spans="1:25" x14ac:dyDescent="0.2">
      <c r="A4244" s="184">
        <v>12841113</v>
      </c>
      <c r="B4244" s="183" t="str">
        <f>[1]店マスタ!B4243</f>
        <v>ヒロオカデンキ</v>
      </c>
      <c r="C4244" s="183">
        <v>3</v>
      </c>
      <c r="D4244" s="183">
        <v>3</v>
      </c>
      <c r="E4244" s="183">
        <f>_xlfn.XLOOKUP(A4244,[2]Sheet1!$R:$R,[2]Sheet1!$AB:$AB,"",0)</f>
        <v>3</v>
      </c>
      <c r="F4244" s="183" t="str">
        <f>_xlfn.XLOOKUP($A4244,[3]【2026年03月度_全社】RFM客層一覧表データ!$A:$A,[3]【2026年03月度_全社】RFM客層一覧表データ!C:C,"",0)</f>
        <v/>
      </c>
      <c r="G4244" s="183" t="str">
        <f>_xlfn.XLOOKUP($A4244,[3]【2026年03月度_全社】RFM客層一覧表データ!$A:$A,[3]【2026年03月度_全社】RFM客層一覧表データ!D:D,"",0)</f>
        <v/>
      </c>
      <c r="H4244" s="183" t="str">
        <f>_xlfn.XLOOKUP($A4244,[3]【2026年03月度_全社】RFM客層一覧表データ!$A:$A,[3]【2026年03月度_全社】RFM客層一覧表データ!E:E,"",0)</f>
        <v/>
      </c>
      <c r="I4244" s="183" t="str">
        <f>_xlfn.XLOOKUP($A4244,[3]【2026年03月度_全社】RFM客層一覧表データ!$A:$A,[3]【2026年03月度_全社】RFM客層一覧表データ!F:F,"",0)</f>
        <v/>
      </c>
      <c r="J4244" s="183">
        <v>0</v>
      </c>
      <c r="K4244" s="183">
        <v>0</v>
      </c>
      <c r="L4244" s="183">
        <v>0</v>
      </c>
      <c r="M4244" s="183">
        <v>0</v>
      </c>
      <c r="N4244" s="183">
        <v>0</v>
      </c>
      <c r="O4244" s="183">
        <v>0</v>
      </c>
      <c r="P4244" s="183">
        <v>0</v>
      </c>
      <c r="Q4244" s="183">
        <v>0</v>
      </c>
      <c r="R4244" s="183">
        <v>0</v>
      </c>
      <c r="S4244" s="183">
        <v>0</v>
      </c>
      <c r="T4244" s="183">
        <v>0</v>
      </c>
      <c r="U4244" s="183">
        <v>0</v>
      </c>
      <c r="V4244" s="183">
        <v>0</v>
      </c>
      <c r="W4244" s="183">
        <v>0</v>
      </c>
      <c r="X4244" s="183">
        <v>0</v>
      </c>
      <c r="Y4244" s="183">
        <v>0</v>
      </c>
    </row>
    <row r="4245" spans="1:25" x14ac:dyDescent="0.2">
      <c r="A4245" s="184">
        <v>12841121</v>
      </c>
      <c r="B4245" s="183" t="str">
        <f>[1]店マスタ!B4244</f>
        <v>マツイ電器有限会社</v>
      </c>
      <c r="C4245" s="183">
        <v>2.5</v>
      </c>
      <c r="D4245" s="183">
        <v>2.5</v>
      </c>
      <c r="E4245" s="183" t="str">
        <f>_xlfn.XLOOKUP(A4245,[2]Sheet1!$R:$R,[2]Sheet1!$AB:$AB,"",0)</f>
        <v/>
      </c>
      <c r="F4245" s="183" t="str">
        <f>_xlfn.XLOOKUP($A4245,[3]【2026年03月度_全社】RFM客層一覧表データ!$A:$A,[3]【2026年03月度_全社】RFM客層一覧表データ!C:C,"",0)</f>
        <v/>
      </c>
      <c r="G4245" s="183" t="str">
        <f>_xlfn.XLOOKUP($A4245,[3]【2026年03月度_全社】RFM客層一覧表データ!$A:$A,[3]【2026年03月度_全社】RFM客層一覧表データ!D:D,"",0)</f>
        <v/>
      </c>
      <c r="H4245" s="183" t="str">
        <f>_xlfn.XLOOKUP($A4245,[3]【2026年03月度_全社】RFM客層一覧表データ!$A:$A,[3]【2026年03月度_全社】RFM客層一覧表データ!E:E,"",0)</f>
        <v/>
      </c>
      <c r="I4245" s="183" t="str">
        <f>_xlfn.XLOOKUP($A4245,[3]【2026年03月度_全社】RFM客層一覧表データ!$A:$A,[3]【2026年03月度_全社】RFM客層一覧表データ!F:F,"",0)</f>
        <v/>
      </c>
      <c r="J4245" s="183">
        <v>0</v>
      </c>
      <c r="K4245" s="183">
        <v>0</v>
      </c>
      <c r="L4245" s="183">
        <v>0</v>
      </c>
      <c r="M4245" s="183">
        <v>0</v>
      </c>
      <c r="N4245" s="183">
        <v>0</v>
      </c>
      <c r="O4245" s="183">
        <v>0</v>
      </c>
      <c r="P4245" s="183">
        <v>0</v>
      </c>
      <c r="Q4245" s="183">
        <v>0</v>
      </c>
      <c r="R4245" s="183">
        <v>0</v>
      </c>
      <c r="S4245" s="183">
        <v>0</v>
      </c>
      <c r="T4245" s="183">
        <v>0</v>
      </c>
      <c r="U4245" s="183">
        <v>0</v>
      </c>
      <c r="V4245" s="183">
        <v>0</v>
      </c>
      <c r="W4245" s="183">
        <v>0</v>
      </c>
      <c r="X4245" s="183">
        <v>0</v>
      </c>
      <c r="Y4245" s="183">
        <v>0</v>
      </c>
    </row>
    <row r="4246" spans="1:25" x14ac:dyDescent="0.2">
      <c r="A4246" s="184">
        <v>12841139</v>
      </c>
      <c r="B4246" s="183" t="str">
        <f>[1]店マスタ!B4245</f>
        <v>ルミエール　シマ</v>
      </c>
      <c r="C4246" s="183">
        <v>2</v>
      </c>
      <c r="D4246" s="183">
        <v>1.5</v>
      </c>
      <c r="E4246" s="183">
        <f>_xlfn.XLOOKUP(A4246,[2]Sheet1!$R:$R,[2]Sheet1!$AB:$AB,"",0)</f>
        <v>1.5</v>
      </c>
      <c r="F4246" s="183" t="str">
        <f>_xlfn.XLOOKUP($A4246,[3]【2026年03月度_全社】RFM客層一覧表データ!$A:$A,[3]【2026年03月度_全社】RFM客層一覧表データ!C:C,"",0)</f>
        <v/>
      </c>
      <c r="G4246" s="183" t="str">
        <f>_xlfn.XLOOKUP($A4246,[3]【2026年03月度_全社】RFM客層一覧表データ!$A:$A,[3]【2026年03月度_全社】RFM客層一覧表データ!D:D,"",0)</f>
        <v/>
      </c>
      <c r="H4246" s="183" t="str">
        <f>_xlfn.XLOOKUP($A4246,[3]【2026年03月度_全社】RFM客層一覧表データ!$A:$A,[3]【2026年03月度_全社】RFM客層一覧表データ!E:E,"",0)</f>
        <v/>
      </c>
      <c r="I4246" s="183" t="str">
        <f>_xlfn.XLOOKUP($A4246,[3]【2026年03月度_全社】RFM客層一覧表データ!$A:$A,[3]【2026年03月度_全社】RFM客層一覧表データ!F:F,"",0)</f>
        <v/>
      </c>
      <c r="J4246" s="183">
        <v>0</v>
      </c>
      <c r="K4246" s="183">
        <v>0</v>
      </c>
      <c r="L4246" s="183">
        <v>0</v>
      </c>
      <c r="M4246" s="183">
        <v>0</v>
      </c>
      <c r="N4246" s="183">
        <v>0</v>
      </c>
      <c r="O4246" s="183">
        <v>0</v>
      </c>
      <c r="P4246" s="183">
        <v>0</v>
      </c>
      <c r="Q4246" s="183">
        <v>0</v>
      </c>
      <c r="R4246" s="183">
        <v>0</v>
      </c>
      <c r="S4246" s="183">
        <v>0</v>
      </c>
      <c r="T4246" s="183">
        <v>0</v>
      </c>
      <c r="U4246" s="183">
        <v>0</v>
      </c>
      <c r="V4246" s="183">
        <v>0</v>
      </c>
      <c r="W4246" s="183">
        <v>0</v>
      </c>
      <c r="X4246" s="183">
        <v>0</v>
      </c>
      <c r="Y4246" s="183">
        <v>0</v>
      </c>
    </row>
    <row r="4247" spans="1:25" x14ac:dyDescent="0.2">
      <c r="A4247" s="184">
        <v>12841167</v>
      </c>
      <c r="B4247" s="183" t="str">
        <f>[1]店マスタ!B4246</f>
        <v>デンエー</v>
      </c>
      <c r="C4247" s="183">
        <v>1</v>
      </c>
      <c r="D4247" s="183">
        <v>1</v>
      </c>
      <c r="E4247" s="183">
        <f>_xlfn.XLOOKUP(A4247,[2]Sheet1!$R:$R,[2]Sheet1!$AB:$AB,"",0)</f>
        <v>1</v>
      </c>
      <c r="F4247" s="183" t="str">
        <f>_xlfn.XLOOKUP($A4247,[3]【2026年03月度_全社】RFM客層一覧表データ!$A:$A,[3]【2026年03月度_全社】RFM客層一覧表データ!C:C,"",0)</f>
        <v/>
      </c>
      <c r="G4247" s="183" t="str">
        <f>_xlfn.XLOOKUP($A4247,[3]【2026年03月度_全社】RFM客層一覧表データ!$A:$A,[3]【2026年03月度_全社】RFM客層一覧表データ!D:D,"",0)</f>
        <v/>
      </c>
      <c r="H4247" s="183" t="str">
        <f>_xlfn.XLOOKUP($A4247,[3]【2026年03月度_全社】RFM客層一覧表データ!$A:$A,[3]【2026年03月度_全社】RFM客層一覧表データ!E:E,"",0)</f>
        <v/>
      </c>
      <c r="I4247" s="183" t="str">
        <f>_xlfn.XLOOKUP($A4247,[3]【2026年03月度_全社】RFM客層一覧表データ!$A:$A,[3]【2026年03月度_全社】RFM客層一覧表データ!F:F,"",0)</f>
        <v/>
      </c>
      <c r="J4247" s="183">
        <v>0</v>
      </c>
      <c r="K4247" s="183">
        <v>0</v>
      </c>
      <c r="L4247" s="183">
        <v>0</v>
      </c>
      <c r="M4247" s="183">
        <v>0</v>
      </c>
      <c r="N4247" s="183">
        <v>0</v>
      </c>
      <c r="O4247" s="183">
        <v>0</v>
      </c>
      <c r="P4247" s="183">
        <v>0</v>
      </c>
      <c r="Q4247" s="183">
        <v>0</v>
      </c>
      <c r="R4247" s="183">
        <v>0</v>
      </c>
      <c r="S4247" s="183">
        <v>0</v>
      </c>
      <c r="T4247" s="183">
        <v>0</v>
      </c>
      <c r="U4247" s="183">
        <v>0</v>
      </c>
      <c r="V4247" s="183">
        <v>0</v>
      </c>
      <c r="W4247" s="183">
        <v>0</v>
      </c>
      <c r="X4247" s="183">
        <v>0</v>
      </c>
      <c r="Y4247" s="183">
        <v>0</v>
      </c>
    </row>
    <row r="4248" spans="1:25" x14ac:dyDescent="0.2">
      <c r="A4248" s="184">
        <v>12841480</v>
      </c>
      <c r="B4248" s="183" t="str">
        <f>[1]店マスタ!B4247</f>
        <v>いわくに電器</v>
      </c>
      <c r="C4248" s="183">
        <v>2.5</v>
      </c>
      <c r="D4248" s="183">
        <v>2.5</v>
      </c>
      <c r="E4248" s="183">
        <f>_xlfn.XLOOKUP(A4248,[2]Sheet1!$R:$R,[2]Sheet1!$AB:$AB,"",0)</f>
        <v>2.5</v>
      </c>
      <c r="F4248" s="183">
        <f>_xlfn.XLOOKUP($A4248,[3]【2026年03月度_全社】RFM客層一覧表データ!$A:$A,[3]【2026年03月度_全社】RFM客層一覧表データ!C:C,"",0)</f>
        <v>268</v>
      </c>
      <c r="G4248" s="183">
        <f>_xlfn.XLOOKUP($A4248,[3]【2026年03月度_全社】RFM客層一覧表データ!$A:$A,[3]【2026年03月度_全社】RFM客層一覧表データ!D:D,"",0)</f>
        <v>124</v>
      </c>
      <c r="H4248" s="183">
        <f>_xlfn.XLOOKUP($A4248,[3]【2026年03月度_全社】RFM客層一覧表データ!$A:$A,[3]【2026年03月度_全社】RFM客層一覧表データ!E:E,"",0)</f>
        <v>206</v>
      </c>
      <c r="I4248" s="183">
        <f>_xlfn.XLOOKUP($A4248,[3]【2026年03月度_全社】RFM客層一覧表データ!$A:$A,[3]【2026年03月度_全社】RFM客層一覧表データ!F:F,"",0)</f>
        <v>1</v>
      </c>
      <c r="J4248" s="183">
        <v>289</v>
      </c>
      <c r="K4248" s="183">
        <v>131</v>
      </c>
      <c r="L4248" s="183">
        <v>214</v>
      </c>
      <c r="M4248" s="183">
        <v>3</v>
      </c>
      <c r="N4248" s="183">
        <v>308</v>
      </c>
      <c r="O4248" s="183">
        <v>137</v>
      </c>
      <c r="P4248" s="183">
        <v>218</v>
      </c>
      <c r="Q4248" s="183">
        <v>8</v>
      </c>
      <c r="R4248" s="183">
        <v>316</v>
      </c>
      <c r="S4248" s="183">
        <v>142</v>
      </c>
      <c r="T4248" s="183">
        <v>233</v>
      </c>
      <c r="U4248" s="183">
        <v>3</v>
      </c>
      <c r="V4248" s="183">
        <v>338</v>
      </c>
      <c r="W4248" s="183">
        <v>159</v>
      </c>
      <c r="X4248" s="183">
        <v>243</v>
      </c>
      <c r="Y4248" s="183">
        <v>7</v>
      </c>
    </row>
    <row r="4249" spans="1:25" x14ac:dyDescent="0.2">
      <c r="A4249" s="184">
        <v>12843030</v>
      </c>
      <c r="B4249" s="183" t="str">
        <f>[1]店マスタ!B4248</f>
        <v>オオセデンキ</v>
      </c>
      <c r="C4249" s="183">
        <v>2</v>
      </c>
      <c r="D4249" s="183">
        <v>1.5</v>
      </c>
      <c r="E4249" s="183">
        <f>_xlfn.XLOOKUP(A4249,[2]Sheet1!$R:$R,[2]Sheet1!$AB:$AB,"",0)</f>
        <v>1.5</v>
      </c>
      <c r="F4249" s="183">
        <f>_xlfn.XLOOKUP($A4249,[3]【2026年03月度_全社】RFM客層一覧表データ!$A:$A,[3]【2026年03月度_全社】RFM客層一覧表データ!C:C,"",0)</f>
        <v>13</v>
      </c>
      <c r="G4249" s="183">
        <f>_xlfn.XLOOKUP($A4249,[3]【2026年03月度_全社】RFM客層一覧表データ!$A:$A,[3]【2026年03月度_全社】RFM客層一覧表データ!D:D,"",0)</f>
        <v>0</v>
      </c>
      <c r="H4249" s="183">
        <f>_xlfn.XLOOKUP($A4249,[3]【2026年03月度_全社】RFM客層一覧表データ!$A:$A,[3]【2026年03月度_全社】RFM客層一覧表データ!E:E,"",0)</f>
        <v>1</v>
      </c>
      <c r="I4249" s="183">
        <f>_xlfn.XLOOKUP($A4249,[3]【2026年03月度_全社】RFM客層一覧表データ!$A:$A,[3]【2026年03月度_全社】RFM客層一覧表データ!F:F,"",0)</f>
        <v>0</v>
      </c>
      <c r="J4249" s="183">
        <v>13</v>
      </c>
      <c r="K4249" s="183">
        <v>0</v>
      </c>
      <c r="L4249" s="183">
        <v>1</v>
      </c>
      <c r="M4249" s="183">
        <v>0</v>
      </c>
      <c r="N4249" s="183">
        <v>13</v>
      </c>
      <c r="O4249" s="183">
        <v>13</v>
      </c>
      <c r="P4249" s="183">
        <v>1</v>
      </c>
      <c r="Q4249" s="183">
        <v>11</v>
      </c>
      <c r="R4249" s="183">
        <v>0</v>
      </c>
      <c r="S4249" s="183">
        <v>0</v>
      </c>
      <c r="T4249" s="183">
        <v>0</v>
      </c>
      <c r="U4249" s="183">
        <v>0</v>
      </c>
      <c r="V4249" s="183">
        <v>9</v>
      </c>
      <c r="W4249" s="183">
        <v>0</v>
      </c>
      <c r="X4249" s="183">
        <v>0</v>
      </c>
      <c r="Y4249" s="183">
        <v>0</v>
      </c>
    </row>
    <row r="4250" spans="1:25" x14ac:dyDescent="0.2">
      <c r="A4250" s="184">
        <v>12854005</v>
      </c>
      <c r="B4250" s="183" t="str">
        <f>[1]店マスタ!B4249</f>
        <v>株式会社　南條デンキ</v>
      </c>
      <c r="C4250" s="183">
        <v>3</v>
      </c>
      <c r="D4250" s="183">
        <v>2.5</v>
      </c>
      <c r="E4250" s="183">
        <f>_xlfn.XLOOKUP(A4250,[2]Sheet1!$R:$R,[2]Sheet1!$AB:$AB,"",0)</f>
        <v>2.5</v>
      </c>
      <c r="F4250" s="183">
        <f>_xlfn.XLOOKUP($A4250,[3]【2026年03月度_全社】RFM客層一覧表データ!$A:$A,[3]【2026年03月度_全社】RFM客層一覧表データ!C:C,"",0)</f>
        <v>229</v>
      </c>
      <c r="G4250" s="183">
        <f>_xlfn.XLOOKUP($A4250,[3]【2026年03月度_全社】RFM客層一覧表データ!$A:$A,[3]【2026年03月度_全社】RFM客層一覧表データ!D:D,"",0)</f>
        <v>155</v>
      </c>
      <c r="H4250" s="183">
        <f>_xlfn.XLOOKUP($A4250,[3]【2026年03月度_全社】RFM客層一覧表データ!$A:$A,[3]【2026年03月度_全社】RFM客層一覧表データ!E:E,"",0)</f>
        <v>189</v>
      </c>
      <c r="I4250" s="183">
        <f>_xlfn.XLOOKUP($A4250,[3]【2026年03月度_全社】RFM客層一覧表データ!$A:$A,[3]【2026年03月度_全社】RFM客層一覧表データ!F:F,"",0)</f>
        <v>4</v>
      </c>
      <c r="J4250" s="183">
        <v>240</v>
      </c>
      <c r="K4250" s="183">
        <v>148</v>
      </c>
      <c r="L4250" s="183">
        <v>188</v>
      </c>
      <c r="M4250" s="183">
        <v>4</v>
      </c>
      <c r="N4250" s="183">
        <v>267</v>
      </c>
      <c r="O4250" s="183">
        <v>167</v>
      </c>
      <c r="P4250" s="183">
        <v>215</v>
      </c>
      <c r="Q4250" s="183">
        <v>4</v>
      </c>
      <c r="R4250" s="183">
        <v>296</v>
      </c>
      <c r="S4250" s="183">
        <v>178</v>
      </c>
      <c r="T4250" s="183">
        <v>222</v>
      </c>
      <c r="U4250" s="183">
        <v>13</v>
      </c>
      <c r="V4250" s="183">
        <v>309</v>
      </c>
      <c r="W4250" s="183">
        <v>201</v>
      </c>
      <c r="X4250" s="183">
        <v>237</v>
      </c>
      <c r="Y4250" s="183">
        <v>15</v>
      </c>
    </row>
    <row r="4251" spans="1:25" x14ac:dyDescent="0.2">
      <c r="A4251" s="184">
        <v>12854017</v>
      </c>
      <c r="B4251" s="183" t="str">
        <f>[1]店マスタ!B4250</f>
        <v>エアコンセンタータナカ</v>
      </c>
      <c r="C4251" s="183">
        <v>1.5</v>
      </c>
      <c r="D4251" s="183">
        <v>1.5</v>
      </c>
      <c r="E4251" s="183">
        <f>_xlfn.XLOOKUP(A4251,[2]Sheet1!$R:$R,[2]Sheet1!$AB:$AB,"",0)</f>
        <v>2</v>
      </c>
      <c r="F4251" s="183">
        <f>_xlfn.XLOOKUP($A4251,[3]【2026年03月度_全社】RFM客層一覧表データ!$A:$A,[3]【2026年03月度_全社】RFM客層一覧表データ!C:C,"",0)</f>
        <v>320</v>
      </c>
      <c r="G4251" s="183">
        <f>_xlfn.XLOOKUP($A4251,[3]【2026年03月度_全社】RFM客層一覧表データ!$A:$A,[3]【2026年03月度_全社】RFM客層一覧表データ!D:D,"",0)</f>
        <v>105</v>
      </c>
      <c r="H4251" s="183">
        <f>_xlfn.XLOOKUP($A4251,[3]【2026年03月度_全社】RFM客層一覧表データ!$A:$A,[3]【2026年03月度_全社】RFM客層一覧表データ!E:E,"",0)</f>
        <v>175</v>
      </c>
      <c r="I4251" s="183">
        <f>_xlfn.XLOOKUP($A4251,[3]【2026年03月度_全社】RFM客層一覧表データ!$A:$A,[3]【2026年03月度_全社】RFM客層一覧表データ!F:F,"",0)</f>
        <v>18</v>
      </c>
      <c r="J4251" s="183">
        <v>475</v>
      </c>
      <c r="K4251" s="183">
        <v>113</v>
      </c>
      <c r="L4251" s="183">
        <v>193</v>
      </c>
      <c r="M4251" s="183">
        <v>12</v>
      </c>
      <c r="N4251" s="183">
        <v>608</v>
      </c>
      <c r="O4251" s="183">
        <v>127</v>
      </c>
      <c r="P4251" s="183">
        <v>298</v>
      </c>
      <c r="Q4251" s="183">
        <v>30</v>
      </c>
      <c r="R4251" s="183">
        <v>655</v>
      </c>
      <c r="S4251" s="183">
        <v>130</v>
      </c>
      <c r="T4251" s="183">
        <v>385</v>
      </c>
      <c r="U4251" s="183">
        <v>27</v>
      </c>
      <c r="V4251" s="183">
        <v>696</v>
      </c>
      <c r="W4251" s="183">
        <v>157</v>
      </c>
      <c r="X4251" s="183">
        <v>440</v>
      </c>
      <c r="Y4251" s="183">
        <v>31</v>
      </c>
    </row>
    <row r="4252" spans="1:25" x14ac:dyDescent="0.2">
      <c r="A4252" s="184">
        <v>12854088</v>
      </c>
      <c r="B4252" s="183" t="str">
        <f>[1]店マスタ!B4251</f>
        <v>ニイデンキ</v>
      </c>
      <c r="C4252" s="183">
        <v>1</v>
      </c>
      <c r="D4252" s="183">
        <v>1</v>
      </c>
      <c r="E4252" s="183">
        <f>_xlfn.XLOOKUP(A4252,[2]Sheet1!$R:$R,[2]Sheet1!$AB:$AB,"",0)</f>
        <v>1</v>
      </c>
      <c r="F4252" s="183">
        <f>_xlfn.XLOOKUP($A4252,[3]【2026年03月度_全社】RFM客層一覧表データ!$A:$A,[3]【2026年03月度_全社】RFM客層一覧表データ!C:C,"",0)</f>
        <v>356</v>
      </c>
      <c r="G4252" s="183">
        <f>_xlfn.XLOOKUP($A4252,[3]【2026年03月度_全社】RFM客層一覧表データ!$A:$A,[3]【2026年03月度_全社】RFM客層一覧表データ!D:D,"",0)</f>
        <v>172</v>
      </c>
      <c r="H4252" s="183">
        <f>_xlfn.XLOOKUP($A4252,[3]【2026年03月度_全社】RFM客層一覧表データ!$A:$A,[3]【2026年03月度_全社】RFM客層一覧表データ!E:E,"",0)</f>
        <v>221</v>
      </c>
      <c r="I4252" s="183">
        <f>_xlfn.XLOOKUP($A4252,[3]【2026年03月度_全社】RFM客層一覧表データ!$A:$A,[3]【2026年03月度_全社】RFM客層一覧表データ!F:F,"",0)</f>
        <v>16</v>
      </c>
      <c r="J4252" s="183">
        <v>362</v>
      </c>
      <c r="K4252" s="183">
        <v>181</v>
      </c>
      <c r="L4252" s="183">
        <v>221</v>
      </c>
      <c r="M4252" s="183">
        <v>25</v>
      </c>
      <c r="N4252" s="183">
        <v>401</v>
      </c>
      <c r="O4252" s="183">
        <v>198</v>
      </c>
      <c r="P4252" s="183">
        <v>235</v>
      </c>
      <c r="Q4252" s="183">
        <v>35</v>
      </c>
      <c r="R4252" s="183">
        <v>389</v>
      </c>
      <c r="S4252" s="183">
        <v>188</v>
      </c>
      <c r="T4252" s="183">
        <v>226</v>
      </c>
      <c r="U4252" s="183">
        <v>23</v>
      </c>
      <c r="V4252" s="183">
        <v>391</v>
      </c>
      <c r="W4252" s="183">
        <v>183</v>
      </c>
      <c r="X4252" s="183">
        <v>227</v>
      </c>
      <c r="Y4252" s="183">
        <v>26</v>
      </c>
    </row>
    <row r="4253" spans="1:25" x14ac:dyDescent="0.2">
      <c r="A4253" s="184">
        <v>12854100</v>
      </c>
      <c r="B4253" s="183" t="str">
        <f>[1]店マスタ!B4252</f>
        <v>エイコーデンキ</v>
      </c>
      <c r="C4253" s="183">
        <v>1</v>
      </c>
      <c r="D4253" s="183">
        <v>1</v>
      </c>
      <c r="E4253" s="183">
        <f>_xlfn.XLOOKUP(A4253,[2]Sheet1!$R:$R,[2]Sheet1!$AB:$AB,"",0)</f>
        <v>1</v>
      </c>
      <c r="F4253" s="183">
        <f>_xlfn.XLOOKUP($A4253,[3]【2026年03月度_全社】RFM客層一覧表データ!$A:$A,[3]【2026年03月度_全社】RFM客層一覧表データ!C:C,"",0)</f>
        <v>294</v>
      </c>
      <c r="G4253" s="183">
        <f>_xlfn.XLOOKUP($A4253,[3]【2026年03月度_全社】RFM客層一覧表データ!$A:$A,[3]【2026年03月度_全社】RFM客層一覧表データ!D:D,"",0)</f>
        <v>116</v>
      </c>
      <c r="H4253" s="183">
        <f>_xlfn.XLOOKUP($A4253,[3]【2026年03月度_全社】RFM客層一覧表データ!$A:$A,[3]【2026年03月度_全社】RFM客層一覧表データ!E:E,"",0)</f>
        <v>180</v>
      </c>
      <c r="I4253" s="183">
        <f>_xlfn.XLOOKUP($A4253,[3]【2026年03月度_全社】RFM客層一覧表データ!$A:$A,[3]【2026年03月度_全社】RFM客層一覧表データ!F:F,"",0)</f>
        <v>7</v>
      </c>
      <c r="J4253" s="183">
        <v>306</v>
      </c>
      <c r="K4253" s="183">
        <v>128</v>
      </c>
      <c r="L4253" s="183">
        <v>183</v>
      </c>
      <c r="M4253" s="183">
        <v>13</v>
      </c>
      <c r="N4253" s="183">
        <v>316</v>
      </c>
      <c r="O4253" s="183">
        <v>134</v>
      </c>
      <c r="P4253" s="183">
        <v>182</v>
      </c>
      <c r="Q4253" s="183">
        <v>8</v>
      </c>
      <c r="R4253" s="183">
        <v>352</v>
      </c>
      <c r="S4253" s="183">
        <v>135</v>
      </c>
      <c r="T4253" s="183">
        <v>172</v>
      </c>
      <c r="U4253" s="183">
        <v>13</v>
      </c>
      <c r="V4253" s="183">
        <v>371</v>
      </c>
      <c r="W4253" s="183">
        <v>155</v>
      </c>
      <c r="X4253" s="183">
        <v>168</v>
      </c>
      <c r="Y4253" s="183">
        <v>17</v>
      </c>
    </row>
    <row r="4254" spans="1:25" x14ac:dyDescent="0.2">
      <c r="A4254" s="184">
        <v>12858098</v>
      </c>
      <c r="B4254" s="183" t="str">
        <f>[1]店マスタ!B4253</f>
        <v>カワサキ</v>
      </c>
      <c r="C4254" s="183">
        <v>1</v>
      </c>
      <c r="D4254" s="183">
        <v>1</v>
      </c>
      <c r="E4254" s="183" t="str">
        <f>_xlfn.XLOOKUP(A4254,[2]Sheet1!$R:$R,[2]Sheet1!$AB:$AB,"",0)</f>
        <v/>
      </c>
      <c r="F4254" s="183" t="str">
        <f>_xlfn.XLOOKUP($A4254,[3]【2026年03月度_全社】RFM客層一覧表データ!$A:$A,[3]【2026年03月度_全社】RFM客層一覧表データ!C:C,"",0)</f>
        <v/>
      </c>
      <c r="G4254" s="183" t="str">
        <f>_xlfn.XLOOKUP($A4254,[3]【2026年03月度_全社】RFM客層一覧表データ!$A:$A,[3]【2026年03月度_全社】RFM客層一覧表データ!D:D,"",0)</f>
        <v/>
      </c>
      <c r="H4254" s="183" t="str">
        <f>_xlfn.XLOOKUP($A4254,[3]【2026年03月度_全社】RFM客層一覧表データ!$A:$A,[3]【2026年03月度_全社】RFM客層一覧表データ!E:E,"",0)</f>
        <v/>
      </c>
      <c r="I4254" s="183" t="str">
        <f>_xlfn.XLOOKUP($A4254,[3]【2026年03月度_全社】RFM客層一覧表データ!$A:$A,[3]【2026年03月度_全社】RFM客層一覧表データ!F:F,"",0)</f>
        <v/>
      </c>
      <c r="J4254" s="183">
        <v>0</v>
      </c>
      <c r="K4254" s="183">
        <v>0</v>
      </c>
      <c r="L4254" s="183">
        <v>0</v>
      </c>
      <c r="M4254" s="183">
        <v>0</v>
      </c>
      <c r="N4254" s="183">
        <v>0</v>
      </c>
      <c r="O4254" s="183">
        <v>0</v>
      </c>
      <c r="P4254" s="183">
        <v>0</v>
      </c>
      <c r="Q4254" s="183">
        <v>0</v>
      </c>
      <c r="R4254" s="183">
        <v>0</v>
      </c>
      <c r="S4254" s="183">
        <v>0</v>
      </c>
      <c r="T4254" s="183">
        <v>0</v>
      </c>
      <c r="U4254" s="183">
        <v>0</v>
      </c>
      <c r="V4254" s="183">
        <v>0</v>
      </c>
      <c r="W4254" s="183">
        <v>0</v>
      </c>
      <c r="X4254" s="183">
        <v>0</v>
      </c>
      <c r="Y4254" s="183">
        <v>0</v>
      </c>
    </row>
    <row r="4255" spans="1:25" x14ac:dyDescent="0.2">
      <c r="A4255" s="184">
        <v>12860057</v>
      </c>
      <c r="B4255" s="183" t="str">
        <f>[1]店マスタ!B4254</f>
        <v>株式会社　コスモ家電</v>
      </c>
      <c r="C4255" s="183">
        <v>1.5</v>
      </c>
      <c r="D4255" s="183">
        <v>1.5</v>
      </c>
      <c r="E4255" s="183">
        <f>_xlfn.XLOOKUP(A4255,[2]Sheet1!$R:$R,[2]Sheet1!$AB:$AB,"",0)</f>
        <v>1.5</v>
      </c>
      <c r="F4255" s="183" t="str">
        <f>_xlfn.XLOOKUP($A4255,[3]【2026年03月度_全社】RFM客層一覧表データ!$A:$A,[3]【2026年03月度_全社】RFM客層一覧表データ!C:C,"",0)</f>
        <v/>
      </c>
      <c r="G4255" s="183" t="str">
        <f>_xlfn.XLOOKUP($A4255,[3]【2026年03月度_全社】RFM客層一覧表データ!$A:$A,[3]【2026年03月度_全社】RFM客層一覧表データ!D:D,"",0)</f>
        <v/>
      </c>
      <c r="H4255" s="183" t="str">
        <f>_xlfn.XLOOKUP($A4255,[3]【2026年03月度_全社】RFM客層一覧表データ!$A:$A,[3]【2026年03月度_全社】RFM客層一覧表データ!E:E,"",0)</f>
        <v/>
      </c>
      <c r="I4255" s="183" t="str">
        <f>_xlfn.XLOOKUP($A4255,[3]【2026年03月度_全社】RFM客層一覧表データ!$A:$A,[3]【2026年03月度_全社】RFM客層一覧表データ!F:F,"",0)</f>
        <v/>
      </c>
      <c r="J4255" s="183">
        <v>0</v>
      </c>
      <c r="K4255" s="183">
        <v>0</v>
      </c>
      <c r="L4255" s="183">
        <v>0</v>
      </c>
      <c r="M4255" s="183">
        <v>0</v>
      </c>
      <c r="N4255" s="183">
        <v>0</v>
      </c>
      <c r="O4255" s="183">
        <v>0</v>
      </c>
      <c r="P4255" s="183">
        <v>0</v>
      </c>
      <c r="Q4255" s="183">
        <v>0</v>
      </c>
      <c r="R4255" s="183">
        <v>0</v>
      </c>
      <c r="S4255" s="183">
        <v>0</v>
      </c>
      <c r="T4255" s="183">
        <v>0</v>
      </c>
      <c r="U4255" s="183">
        <v>0</v>
      </c>
      <c r="V4255" s="183">
        <v>0</v>
      </c>
      <c r="W4255" s="183">
        <v>0</v>
      </c>
      <c r="X4255" s="183">
        <v>0</v>
      </c>
      <c r="Y4255" s="183">
        <v>0</v>
      </c>
    </row>
    <row r="4256" spans="1:25" x14ac:dyDescent="0.2">
      <c r="A4256" s="184">
        <v>12863007</v>
      </c>
      <c r="B4256" s="183" t="str">
        <f>[1]店マスタ!B4255</f>
        <v>ぱわーず　ＯＮＯトミタ</v>
      </c>
      <c r="C4256" s="183">
        <v>4.5</v>
      </c>
      <c r="D4256" s="183">
        <v>4.5</v>
      </c>
      <c r="E4256" s="183">
        <f>_xlfn.XLOOKUP(A4256,[2]Sheet1!$R:$R,[2]Sheet1!$AB:$AB,"",0)</f>
        <v>5</v>
      </c>
      <c r="F4256" s="183">
        <f>_xlfn.XLOOKUP($A4256,[3]【2026年03月度_全社】RFM客層一覧表データ!$A:$A,[3]【2026年03月度_全社】RFM客層一覧表データ!C:C,"",0)</f>
        <v>1254</v>
      </c>
      <c r="G4256" s="183">
        <f>_xlfn.XLOOKUP($A4256,[3]【2026年03月度_全社】RFM客層一覧表データ!$A:$A,[3]【2026年03月度_全社】RFM客層一覧表データ!D:D,"",0)</f>
        <v>612</v>
      </c>
      <c r="H4256" s="183">
        <f>_xlfn.XLOOKUP($A4256,[3]【2026年03月度_全社】RFM客層一覧表データ!$A:$A,[3]【2026年03月度_全社】RFM客層一覧表データ!E:E,"",0)</f>
        <v>687</v>
      </c>
      <c r="I4256" s="183">
        <f>_xlfn.XLOOKUP($A4256,[3]【2026年03月度_全社】RFM客層一覧表データ!$A:$A,[3]【2026年03月度_全社】RFM客層一覧表データ!F:F,"",0)</f>
        <v>103</v>
      </c>
      <c r="J4256" s="183">
        <v>1231</v>
      </c>
      <c r="K4256" s="183">
        <v>573</v>
      </c>
      <c r="L4256" s="183">
        <v>701</v>
      </c>
      <c r="M4256" s="183">
        <v>73</v>
      </c>
      <c r="N4256" s="183">
        <v>1304</v>
      </c>
      <c r="O4256" s="183">
        <v>631</v>
      </c>
      <c r="P4256" s="183">
        <v>729</v>
      </c>
      <c r="Q4256" s="183">
        <v>76</v>
      </c>
      <c r="R4256" s="183">
        <v>1295</v>
      </c>
      <c r="S4256" s="183">
        <v>743</v>
      </c>
      <c r="T4256" s="183">
        <v>718</v>
      </c>
      <c r="U4256" s="183">
        <v>88</v>
      </c>
      <c r="V4256" s="183">
        <v>1292</v>
      </c>
      <c r="W4256" s="183">
        <v>738</v>
      </c>
      <c r="X4256" s="183">
        <v>719</v>
      </c>
      <c r="Y4256" s="183">
        <v>97</v>
      </c>
    </row>
    <row r="4257" spans="1:25" x14ac:dyDescent="0.2">
      <c r="A4257" s="184">
        <v>12863021</v>
      </c>
      <c r="B4257" s="183" t="str">
        <f>[1]店マスタ!B4256</f>
        <v>ミヤマデンキ加西</v>
      </c>
      <c r="C4257" s="183">
        <v>1</v>
      </c>
      <c r="D4257" s="183">
        <v>1</v>
      </c>
      <c r="E4257" s="183" t="str">
        <f>_xlfn.XLOOKUP(A4257,[2]Sheet1!$R:$R,[2]Sheet1!$AB:$AB,"",0)</f>
        <v/>
      </c>
      <c r="F4257" s="183" t="str">
        <f>_xlfn.XLOOKUP($A4257,[3]【2026年03月度_全社】RFM客層一覧表データ!$A:$A,[3]【2026年03月度_全社】RFM客層一覧表データ!C:C,"",0)</f>
        <v/>
      </c>
      <c r="G4257" s="183" t="str">
        <f>_xlfn.XLOOKUP($A4257,[3]【2026年03月度_全社】RFM客層一覧表データ!$A:$A,[3]【2026年03月度_全社】RFM客層一覧表データ!D:D,"",0)</f>
        <v/>
      </c>
      <c r="H4257" s="183" t="str">
        <f>_xlfn.XLOOKUP($A4257,[3]【2026年03月度_全社】RFM客層一覧表データ!$A:$A,[3]【2026年03月度_全社】RFM客層一覧表データ!E:E,"",0)</f>
        <v/>
      </c>
      <c r="I4257" s="183" t="str">
        <f>_xlfn.XLOOKUP($A4257,[3]【2026年03月度_全社】RFM客層一覧表データ!$A:$A,[3]【2026年03月度_全社】RFM客層一覧表データ!F:F,"",0)</f>
        <v/>
      </c>
      <c r="J4257" s="183">
        <v>0</v>
      </c>
      <c r="K4257" s="183">
        <v>0</v>
      </c>
      <c r="L4257" s="183">
        <v>0</v>
      </c>
      <c r="M4257" s="183">
        <v>0</v>
      </c>
      <c r="N4257" s="183">
        <v>0</v>
      </c>
      <c r="O4257" s="183">
        <v>0</v>
      </c>
      <c r="P4257" s="183">
        <v>0</v>
      </c>
      <c r="Q4257" s="183">
        <v>0</v>
      </c>
      <c r="R4257" s="183">
        <v>0</v>
      </c>
      <c r="S4257" s="183">
        <v>0</v>
      </c>
      <c r="T4257" s="183">
        <v>0</v>
      </c>
      <c r="U4257" s="183">
        <v>0</v>
      </c>
      <c r="V4257" s="183">
        <v>0</v>
      </c>
      <c r="W4257" s="183">
        <v>0</v>
      </c>
      <c r="X4257" s="183">
        <v>0</v>
      </c>
      <c r="Y4257" s="183">
        <v>0</v>
      </c>
    </row>
    <row r="4258" spans="1:25" x14ac:dyDescent="0.2">
      <c r="A4258" s="184">
        <v>12871022</v>
      </c>
      <c r="B4258" s="183" t="str">
        <f>[1]店マスタ!B4257</f>
        <v>わくわくハウス　オーギノ</v>
      </c>
      <c r="C4258" s="183">
        <v>1</v>
      </c>
      <c r="D4258" s="183">
        <v>1</v>
      </c>
      <c r="E4258" s="183">
        <f>_xlfn.XLOOKUP(A4258,[2]Sheet1!$R:$R,[2]Sheet1!$AB:$AB,"",0)</f>
        <v>1</v>
      </c>
      <c r="F4258" s="183" t="str">
        <f>_xlfn.XLOOKUP($A4258,[3]【2026年03月度_全社】RFM客層一覧表データ!$A:$A,[3]【2026年03月度_全社】RFM客層一覧表データ!C:C,"",0)</f>
        <v/>
      </c>
      <c r="G4258" s="183" t="str">
        <f>_xlfn.XLOOKUP($A4258,[3]【2026年03月度_全社】RFM客層一覧表データ!$A:$A,[3]【2026年03月度_全社】RFM客層一覧表データ!D:D,"",0)</f>
        <v/>
      </c>
      <c r="H4258" s="183" t="str">
        <f>_xlfn.XLOOKUP($A4258,[3]【2026年03月度_全社】RFM客層一覧表データ!$A:$A,[3]【2026年03月度_全社】RFM客層一覧表データ!E:E,"",0)</f>
        <v/>
      </c>
      <c r="I4258" s="183" t="str">
        <f>_xlfn.XLOOKUP($A4258,[3]【2026年03月度_全社】RFM客層一覧表データ!$A:$A,[3]【2026年03月度_全社】RFM客層一覧表データ!F:F,"",0)</f>
        <v/>
      </c>
      <c r="J4258" s="183">
        <v>0</v>
      </c>
      <c r="K4258" s="183">
        <v>0</v>
      </c>
      <c r="L4258" s="183">
        <v>0</v>
      </c>
      <c r="M4258" s="183">
        <v>0</v>
      </c>
      <c r="N4258" s="183">
        <v>0</v>
      </c>
      <c r="O4258" s="183">
        <v>0</v>
      </c>
      <c r="P4258" s="183">
        <v>0</v>
      </c>
      <c r="Q4258" s="183">
        <v>0</v>
      </c>
      <c r="R4258" s="183">
        <v>0</v>
      </c>
      <c r="S4258" s="183">
        <v>0</v>
      </c>
      <c r="T4258" s="183">
        <v>0</v>
      </c>
      <c r="U4258" s="183">
        <v>0</v>
      </c>
      <c r="V4258" s="183">
        <v>0</v>
      </c>
      <c r="W4258" s="183">
        <v>0</v>
      </c>
      <c r="X4258" s="183">
        <v>0</v>
      </c>
      <c r="Y4258" s="183">
        <v>0</v>
      </c>
    </row>
    <row r="4259" spans="1:25" x14ac:dyDescent="0.2">
      <c r="A4259" s="184">
        <v>12871830</v>
      </c>
      <c r="B4259" s="183" t="str">
        <f>[1]店マスタ!B4258</f>
        <v>でんきの白鷺Ｃ　コタニ</v>
      </c>
      <c r="C4259" s="183">
        <v>2.5</v>
      </c>
      <c r="D4259" s="183">
        <v>1.5</v>
      </c>
      <c r="E4259" s="183">
        <f>_xlfn.XLOOKUP(A4259,[2]Sheet1!$R:$R,[2]Sheet1!$AB:$AB,"",0)</f>
        <v>1.5</v>
      </c>
      <c r="F4259" s="183">
        <f>_xlfn.XLOOKUP($A4259,[3]【2026年03月度_全社】RFM客層一覧表データ!$A:$A,[3]【2026年03月度_全社】RFM客層一覧表データ!C:C,"",0)</f>
        <v>927</v>
      </c>
      <c r="G4259" s="183">
        <f>_xlfn.XLOOKUP($A4259,[3]【2026年03月度_全社】RFM客層一覧表データ!$A:$A,[3]【2026年03月度_全社】RFM客層一覧表データ!D:D,"",0)</f>
        <v>397</v>
      </c>
      <c r="H4259" s="183">
        <f>_xlfn.XLOOKUP($A4259,[3]【2026年03月度_全社】RFM客層一覧表データ!$A:$A,[3]【2026年03月度_全社】RFM客層一覧表データ!E:E,"",0)</f>
        <v>384</v>
      </c>
      <c r="I4259" s="183">
        <f>_xlfn.XLOOKUP($A4259,[3]【2026年03月度_全社】RFM客層一覧表データ!$A:$A,[3]【2026年03月度_全社】RFM客層一覧表データ!F:F,"",0)</f>
        <v>109</v>
      </c>
      <c r="J4259" s="183">
        <v>941</v>
      </c>
      <c r="K4259" s="183">
        <v>407</v>
      </c>
      <c r="L4259" s="183">
        <v>387</v>
      </c>
      <c r="M4259" s="183">
        <v>155</v>
      </c>
      <c r="N4259" s="183">
        <v>890</v>
      </c>
      <c r="O4259" s="183">
        <v>389</v>
      </c>
      <c r="P4259" s="183">
        <v>401</v>
      </c>
      <c r="Q4259" s="183">
        <v>216</v>
      </c>
      <c r="R4259" s="183">
        <v>854</v>
      </c>
      <c r="S4259" s="183">
        <v>377</v>
      </c>
      <c r="T4259" s="183">
        <v>379</v>
      </c>
      <c r="U4259" s="183">
        <v>317</v>
      </c>
      <c r="V4259" s="183">
        <v>0</v>
      </c>
      <c r="W4259" s="183">
        <v>0</v>
      </c>
      <c r="X4259" s="183">
        <v>0</v>
      </c>
      <c r="Y4259" s="183">
        <v>0</v>
      </c>
    </row>
    <row r="4260" spans="1:25" x14ac:dyDescent="0.2">
      <c r="A4260" s="184">
        <v>12872120</v>
      </c>
      <c r="B4260" s="183" t="str">
        <f>[1]店マスタ!B4259</f>
        <v>モリカワ電化</v>
      </c>
      <c r="C4260" s="183">
        <v>1</v>
      </c>
      <c r="D4260" s="183">
        <v>0</v>
      </c>
      <c r="E4260" s="183" t="str">
        <f>_xlfn.XLOOKUP(A4260,[2]Sheet1!$R:$R,[2]Sheet1!$AB:$AB,"",0)</f>
        <v/>
      </c>
      <c r="F4260" s="183" t="str">
        <f>_xlfn.XLOOKUP($A4260,[3]【2026年03月度_全社】RFM客層一覧表データ!$A:$A,[3]【2026年03月度_全社】RFM客層一覧表データ!C:C,"",0)</f>
        <v/>
      </c>
      <c r="G4260" s="183" t="str">
        <f>_xlfn.XLOOKUP($A4260,[3]【2026年03月度_全社】RFM客層一覧表データ!$A:$A,[3]【2026年03月度_全社】RFM客層一覧表データ!D:D,"",0)</f>
        <v/>
      </c>
      <c r="H4260" s="183" t="str">
        <f>_xlfn.XLOOKUP($A4260,[3]【2026年03月度_全社】RFM客層一覧表データ!$A:$A,[3]【2026年03月度_全社】RFM客層一覧表データ!E:E,"",0)</f>
        <v/>
      </c>
      <c r="I4260" s="183" t="str">
        <f>_xlfn.XLOOKUP($A4260,[3]【2026年03月度_全社】RFM客層一覧表データ!$A:$A,[3]【2026年03月度_全社】RFM客層一覧表データ!F:F,"",0)</f>
        <v/>
      </c>
      <c r="J4260" s="183">
        <v>0</v>
      </c>
      <c r="K4260" s="183">
        <v>0</v>
      </c>
      <c r="L4260" s="183">
        <v>0</v>
      </c>
      <c r="M4260" s="183">
        <v>0</v>
      </c>
      <c r="N4260" s="183">
        <v>0</v>
      </c>
      <c r="O4260" s="183">
        <v>0</v>
      </c>
      <c r="P4260" s="183">
        <v>0</v>
      </c>
      <c r="Q4260" s="183">
        <v>0</v>
      </c>
      <c r="R4260" s="183">
        <v>0</v>
      </c>
      <c r="S4260" s="183">
        <v>0</v>
      </c>
      <c r="T4260" s="183">
        <v>0</v>
      </c>
      <c r="U4260" s="183">
        <v>0</v>
      </c>
      <c r="V4260" s="183">
        <v>0</v>
      </c>
      <c r="W4260" s="183">
        <v>0</v>
      </c>
      <c r="X4260" s="183">
        <v>0</v>
      </c>
      <c r="Y4260" s="183">
        <v>0</v>
      </c>
    </row>
    <row r="4261" spans="1:25" x14ac:dyDescent="0.2">
      <c r="A4261" s="184">
        <v>12872220</v>
      </c>
      <c r="B4261" s="183" t="str">
        <f>[1]店マスタ!B4260</f>
        <v>戎電機産業　株式会社</v>
      </c>
      <c r="C4261" s="183">
        <v>3.5</v>
      </c>
      <c r="D4261" s="183">
        <v>2.5</v>
      </c>
      <c r="E4261" s="183" t="str">
        <f>_xlfn.XLOOKUP(A4261,[2]Sheet1!$R:$R,[2]Sheet1!$AB:$AB,"",0)</f>
        <v/>
      </c>
      <c r="F4261" s="183">
        <f>_xlfn.XLOOKUP($A4261,[3]【2026年03月度_全社】RFM客層一覧表データ!$A:$A,[3]【2026年03月度_全社】RFM客層一覧表データ!C:C,"",0)</f>
        <v>232</v>
      </c>
      <c r="G4261" s="183">
        <f>_xlfn.XLOOKUP($A4261,[3]【2026年03月度_全社】RFM客層一覧表データ!$A:$A,[3]【2026年03月度_全社】RFM客層一覧表データ!D:D,"",0)</f>
        <v>88</v>
      </c>
      <c r="H4261" s="183">
        <f>_xlfn.XLOOKUP($A4261,[3]【2026年03月度_全社】RFM客層一覧表データ!$A:$A,[3]【2026年03月度_全社】RFM客層一覧表データ!E:E,"",0)</f>
        <v>118</v>
      </c>
      <c r="I4261" s="183">
        <f>_xlfn.XLOOKUP($A4261,[3]【2026年03月度_全社】RFM客層一覧表データ!$A:$A,[3]【2026年03月度_全社】RFM客層一覧表データ!F:F,"",0)</f>
        <v>16</v>
      </c>
      <c r="J4261" s="183">
        <v>232</v>
      </c>
      <c r="K4261" s="183">
        <v>102</v>
      </c>
      <c r="L4261" s="183">
        <v>118</v>
      </c>
      <c r="M4261" s="183">
        <v>23</v>
      </c>
      <c r="N4261" s="183">
        <v>228</v>
      </c>
      <c r="O4261" s="183">
        <v>96</v>
      </c>
      <c r="P4261" s="183">
        <v>113</v>
      </c>
      <c r="Q4261" s="183">
        <v>16</v>
      </c>
      <c r="R4261" s="183">
        <v>244</v>
      </c>
      <c r="S4261" s="183">
        <v>107</v>
      </c>
      <c r="T4261" s="183">
        <v>123</v>
      </c>
      <c r="U4261" s="183">
        <v>10</v>
      </c>
      <c r="V4261" s="183">
        <v>245</v>
      </c>
      <c r="W4261" s="183">
        <v>81</v>
      </c>
      <c r="X4261" s="183">
        <v>120</v>
      </c>
      <c r="Y4261" s="183">
        <v>12</v>
      </c>
    </row>
    <row r="4262" spans="1:25" x14ac:dyDescent="0.2">
      <c r="A4262" s="184">
        <v>12872410</v>
      </c>
      <c r="B4262" s="183" t="str">
        <f>[1]店マスタ!B4261</f>
        <v>でんきの白鷺Ｃ　イノウエ</v>
      </c>
      <c r="C4262" s="183">
        <v>3.5</v>
      </c>
      <c r="D4262" s="183">
        <v>2.5</v>
      </c>
      <c r="E4262" s="183">
        <f>_xlfn.XLOOKUP(A4262,[2]Sheet1!$R:$R,[2]Sheet1!$AB:$AB,"",0)</f>
        <v>3</v>
      </c>
      <c r="F4262" s="183">
        <f>_xlfn.XLOOKUP($A4262,[3]【2026年03月度_全社】RFM客層一覧表データ!$A:$A,[3]【2026年03月度_全社】RFM客層一覧表データ!C:C,"",0)</f>
        <v>313</v>
      </c>
      <c r="G4262" s="183">
        <f>_xlfn.XLOOKUP($A4262,[3]【2026年03月度_全社】RFM客層一覧表データ!$A:$A,[3]【2026年03月度_全社】RFM客層一覧表データ!D:D,"",0)</f>
        <v>104</v>
      </c>
      <c r="H4262" s="183">
        <f>_xlfn.XLOOKUP($A4262,[3]【2026年03月度_全社】RFM客層一覧表データ!$A:$A,[3]【2026年03月度_全社】RFM客層一覧表データ!E:E,"",0)</f>
        <v>135</v>
      </c>
      <c r="I4262" s="183">
        <f>_xlfn.XLOOKUP($A4262,[3]【2026年03月度_全社】RFM客層一覧表データ!$A:$A,[3]【2026年03月度_全社】RFM客層一覧表データ!F:F,"",0)</f>
        <v>0</v>
      </c>
      <c r="J4262" s="183">
        <v>324</v>
      </c>
      <c r="K4262" s="183">
        <v>82</v>
      </c>
      <c r="L4262" s="183">
        <v>136</v>
      </c>
      <c r="M4262" s="183">
        <v>0</v>
      </c>
      <c r="N4262" s="183">
        <v>321</v>
      </c>
      <c r="O4262" s="183">
        <v>112</v>
      </c>
      <c r="P4262" s="183">
        <v>144</v>
      </c>
      <c r="Q4262" s="183">
        <v>0</v>
      </c>
      <c r="R4262" s="183">
        <v>326</v>
      </c>
      <c r="S4262" s="183">
        <v>120</v>
      </c>
      <c r="T4262" s="183">
        <v>151</v>
      </c>
      <c r="U4262" s="183">
        <v>0</v>
      </c>
      <c r="V4262" s="183">
        <v>321</v>
      </c>
      <c r="W4262" s="183">
        <v>101</v>
      </c>
      <c r="X4262" s="183">
        <v>161</v>
      </c>
      <c r="Y4262" s="183">
        <v>0</v>
      </c>
    </row>
    <row r="4263" spans="1:25" x14ac:dyDescent="0.2">
      <c r="A4263" s="184">
        <v>12872960</v>
      </c>
      <c r="B4263" s="183" t="str">
        <f>[1]店マスタ!B4262</f>
        <v>Ｐｌａｃｅ　フジタ</v>
      </c>
      <c r="C4263" s="183">
        <v>4.5</v>
      </c>
      <c r="D4263" s="183">
        <v>3</v>
      </c>
      <c r="E4263" s="183">
        <f>_xlfn.XLOOKUP(A4263,[2]Sheet1!$R:$R,[2]Sheet1!$AB:$AB,"",0)</f>
        <v>4</v>
      </c>
      <c r="F4263" s="183">
        <f>_xlfn.XLOOKUP($A4263,[3]【2026年03月度_全社】RFM客層一覧表データ!$A:$A,[3]【2026年03月度_全社】RFM客層一覧表データ!C:C,"",0)</f>
        <v>1101</v>
      </c>
      <c r="G4263" s="183">
        <f>_xlfn.XLOOKUP($A4263,[3]【2026年03月度_全社】RFM客層一覧表データ!$A:$A,[3]【2026年03月度_全社】RFM客層一覧表データ!D:D,"",0)</f>
        <v>444</v>
      </c>
      <c r="H4263" s="183">
        <f>_xlfn.XLOOKUP($A4263,[3]【2026年03月度_全社】RFM客層一覧表データ!$A:$A,[3]【2026年03月度_全社】RFM客層一覧表データ!E:E,"",0)</f>
        <v>547</v>
      </c>
      <c r="I4263" s="183">
        <f>_xlfn.XLOOKUP($A4263,[3]【2026年03月度_全社】RFM客層一覧表データ!$A:$A,[3]【2026年03月度_全社】RFM客層一覧表データ!F:F,"",0)</f>
        <v>54</v>
      </c>
      <c r="J4263" s="183">
        <v>1126</v>
      </c>
      <c r="K4263" s="183">
        <v>449</v>
      </c>
      <c r="L4263" s="183">
        <v>546</v>
      </c>
      <c r="M4263" s="183">
        <v>56</v>
      </c>
      <c r="N4263" s="183">
        <v>1175</v>
      </c>
      <c r="O4263" s="183">
        <v>523</v>
      </c>
      <c r="P4263" s="183">
        <v>567</v>
      </c>
      <c r="Q4263" s="183">
        <v>49</v>
      </c>
      <c r="R4263" s="183">
        <v>1187</v>
      </c>
      <c r="S4263" s="183">
        <v>543</v>
      </c>
      <c r="T4263" s="183">
        <v>579</v>
      </c>
      <c r="U4263" s="183">
        <v>89</v>
      </c>
      <c r="V4263" s="183">
        <v>1149</v>
      </c>
      <c r="W4263" s="183">
        <v>534</v>
      </c>
      <c r="X4263" s="183">
        <v>590</v>
      </c>
      <c r="Y4263" s="183">
        <v>71</v>
      </c>
    </row>
    <row r="4264" spans="1:25" x14ac:dyDescent="0.2">
      <c r="A4264" s="184">
        <v>12873004</v>
      </c>
      <c r="B4264" s="183" t="str">
        <f>[1]店マスタ!B4263</f>
        <v>ぱわーず　トミタやしろ</v>
      </c>
      <c r="C4264" s="183">
        <v>5.5</v>
      </c>
      <c r="D4264" s="183">
        <v>6.5</v>
      </c>
      <c r="E4264" s="183">
        <f>_xlfn.XLOOKUP(A4264,[2]Sheet1!$R:$R,[2]Sheet1!$AB:$AB,"",0)</f>
        <v>7.5</v>
      </c>
      <c r="F4264" s="183">
        <f>_xlfn.XLOOKUP($A4264,[3]【2026年03月度_全社】RFM客層一覧表データ!$A:$A,[3]【2026年03月度_全社】RFM客層一覧表データ!C:C,"",0)</f>
        <v>907</v>
      </c>
      <c r="G4264" s="183">
        <f>_xlfn.XLOOKUP($A4264,[3]【2026年03月度_全社】RFM客層一覧表データ!$A:$A,[3]【2026年03月度_全社】RFM客層一覧表データ!D:D,"",0)</f>
        <v>597</v>
      </c>
      <c r="H4264" s="183">
        <f>_xlfn.XLOOKUP($A4264,[3]【2026年03月度_全社】RFM客層一覧表データ!$A:$A,[3]【2026年03月度_全社】RFM客層一覧表データ!E:E,"",0)</f>
        <v>559</v>
      </c>
      <c r="I4264" s="183">
        <f>_xlfn.XLOOKUP($A4264,[3]【2026年03月度_全社】RFM客層一覧表データ!$A:$A,[3]【2026年03月度_全社】RFM客層一覧表データ!F:F,"",0)</f>
        <v>61</v>
      </c>
      <c r="J4264" s="183">
        <v>941</v>
      </c>
      <c r="K4264" s="183">
        <v>522</v>
      </c>
      <c r="L4264" s="183">
        <v>559</v>
      </c>
      <c r="M4264" s="183">
        <v>82</v>
      </c>
      <c r="N4264" s="183">
        <v>916</v>
      </c>
      <c r="O4264" s="183">
        <v>536</v>
      </c>
      <c r="P4264" s="183">
        <v>582</v>
      </c>
      <c r="Q4264" s="183">
        <v>63</v>
      </c>
      <c r="R4264" s="183">
        <v>968</v>
      </c>
      <c r="S4264" s="183">
        <v>538</v>
      </c>
      <c r="T4264" s="183">
        <v>630</v>
      </c>
      <c r="U4264" s="183">
        <v>46</v>
      </c>
      <c r="V4264" s="183">
        <v>1075</v>
      </c>
      <c r="W4264" s="183">
        <v>589</v>
      </c>
      <c r="X4264" s="183">
        <v>678</v>
      </c>
      <c r="Y4264" s="183">
        <v>52</v>
      </c>
    </row>
    <row r="4265" spans="1:25" x14ac:dyDescent="0.2">
      <c r="A4265" s="184">
        <v>12873007</v>
      </c>
      <c r="B4265" s="183" t="str">
        <f>[1]店マスタ!B4264</f>
        <v>ぱわーず　井上</v>
      </c>
      <c r="C4265" s="183">
        <v>5.5</v>
      </c>
      <c r="D4265" s="183">
        <v>6</v>
      </c>
      <c r="E4265" s="183">
        <f>_xlfn.XLOOKUP(A4265,[2]Sheet1!$R:$R,[2]Sheet1!$AB:$AB,"",0)</f>
        <v>6.5</v>
      </c>
      <c r="F4265" s="183">
        <f>_xlfn.XLOOKUP($A4265,[3]【2026年03月度_全社】RFM客層一覧表データ!$A:$A,[3]【2026年03月度_全社】RFM客層一覧表データ!C:C,"",0)</f>
        <v>1143</v>
      </c>
      <c r="G4265" s="183">
        <f>_xlfn.XLOOKUP($A4265,[3]【2026年03月度_全社】RFM客層一覧表データ!$A:$A,[3]【2026年03月度_全社】RFM客層一覧表データ!D:D,"",0)</f>
        <v>565</v>
      </c>
      <c r="H4265" s="183">
        <f>_xlfn.XLOOKUP($A4265,[3]【2026年03月度_全社】RFM客層一覧表データ!$A:$A,[3]【2026年03月度_全社】RFM客層一覧表データ!E:E,"",0)</f>
        <v>642</v>
      </c>
      <c r="I4265" s="183">
        <f>_xlfn.XLOOKUP($A4265,[3]【2026年03月度_全社】RFM客層一覧表データ!$A:$A,[3]【2026年03月度_全社】RFM客層一覧表データ!F:F,"",0)</f>
        <v>66</v>
      </c>
      <c r="J4265" s="183">
        <v>1152</v>
      </c>
      <c r="K4265" s="183">
        <v>559</v>
      </c>
      <c r="L4265" s="183">
        <v>648</v>
      </c>
      <c r="M4265" s="183">
        <v>62</v>
      </c>
      <c r="N4265" s="183">
        <v>1135</v>
      </c>
      <c r="O4265" s="183">
        <v>562</v>
      </c>
      <c r="P4265" s="183">
        <v>639</v>
      </c>
      <c r="Q4265" s="183">
        <v>68</v>
      </c>
      <c r="R4265" s="183">
        <v>1132</v>
      </c>
      <c r="S4265" s="183">
        <v>581</v>
      </c>
      <c r="T4265" s="183">
        <v>632</v>
      </c>
      <c r="U4265" s="183">
        <v>64</v>
      </c>
      <c r="V4265" s="183">
        <v>1124</v>
      </c>
      <c r="W4265" s="183">
        <v>548</v>
      </c>
      <c r="X4265" s="183">
        <v>617</v>
      </c>
      <c r="Y4265" s="183">
        <v>62</v>
      </c>
    </row>
    <row r="4266" spans="1:25" x14ac:dyDescent="0.2">
      <c r="A4266" s="184">
        <v>12873047</v>
      </c>
      <c r="B4266" s="183" t="str">
        <f>[1]店マスタ!B4265</f>
        <v>ぱわーず　むらかみ</v>
      </c>
      <c r="C4266" s="183">
        <v>5</v>
      </c>
      <c r="D4266" s="183">
        <v>4</v>
      </c>
      <c r="E4266" s="183">
        <f>_xlfn.XLOOKUP(A4266,[2]Sheet1!$R:$R,[2]Sheet1!$AB:$AB,"",0)</f>
        <v>3.5</v>
      </c>
      <c r="F4266" s="183">
        <f>_xlfn.XLOOKUP($A4266,[3]【2026年03月度_全社】RFM客層一覧表データ!$A:$A,[3]【2026年03月度_全社】RFM客層一覧表データ!C:C,"",0)</f>
        <v>753</v>
      </c>
      <c r="G4266" s="183">
        <f>_xlfn.XLOOKUP($A4266,[3]【2026年03月度_全社】RFM客層一覧表データ!$A:$A,[3]【2026年03月度_全社】RFM客層一覧表データ!D:D,"",0)</f>
        <v>321</v>
      </c>
      <c r="H4266" s="183">
        <f>_xlfn.XLOOKUP($A4266,[3]【2026年03月度_全社】RFM客層一覧表データ!$A:$A,[3]【2026年03月度_全社】RFM客層一覧表データ!E:E,"",0)</f>
        <v>348</v>
      </c>
      <c r="I4266" s="183">
        <f>_xlfn.XLOOKUP($A4266,[3]【2026年03月度_全社】RFM客層一覧表データ!$A:$A,[3]【2026年03月度_全社】RFM客層一覧表データ!F:F,"",0)</f>
        <v>62</v>
      </c>
      <c r="J4266" s="183">
        <v>727</v>
      </c>
      <c r="K4266" s="183">
        <v>310</v>
      </c>
      <c r="L4266" s="183">
        <v>334</v>
      </c>
      <c r="M4266" s="183">
        <v>50</v>
      </c>
      <c r="N4266" s="183">
        <v>715</v>
      </c>
      <c r="O4266" s="183">
        <v>335</v>
      </c>
      <c r="P4266" s="183">
        <v>318</v>
      </c>
      <c r="Q4266" s="183">
        <v>64</v>
      </c>
      <c r="R4266" s="183">
        <v>676</v>
      </c>
      <c r="S4266" s="183">
        <v>365</v>
      </c>
      <c r="T4266" s="183">
        <v>302</v>
      </c>
      <c r="U4266" s="183">
        <v>92</v>
      </c>
      <c r="V4266" s="183">
        <v>602</v>
      </c>
      <c r="W4266" s="183">
        <v>337</v>
      </c>
      <c r="X4266" s="183">
        <v>267</v>
      </c>
      <c r="Y4266" s="183">
        <v>96</v>
      </c>
    </row>
    <row r="4267" spans="1:25" x14ac:dyDescent="0.2">
      <c r="A4267" s="184">
        <v>12873160</v>
      </c>
      <c r="B4267" s="183" t="str">
        <f>[1]店マスタ!B4266</f>
        <v>でんきの白鷺Ｃ　スガサキ</v>
      </c>
      <c r="C4267" s="183">
        <v>2</v>
      </c>
      <c r="D4267" s="183">
        <v>2</v>
      </c>
      <c r="E4267" s="183">
        <f>_xlfn.XLOOKUP(A4267,[2]Sheet1!$R:$R,[2]Sheet1!$AB:$AB,"",0)</f>
        <v>2</v>
      </c>
      <c r="F4267" s="183" t="str">
        <f>_xlfn.XLOOKUP($A4267,[3]【2026年03月度_全社】RFM客層一覧表データ!$A:$A,[3]【2026年03月度_全社】RFM客層一覧表データ!C:C,"",0)</f>
        <v/>
      </c>
      <c r="G4267" s="183" t="str">
        <f>_xlfn.XLOOKUP($A4267,[3]【2026年03月度_全社】RFM客層一覧表データ!$A:$A,[3]【2026年03月度_全社】RFM客層一覧表データ!D:D,"",0)</f>
        <v/>
      </c>
      <c r="H4267" s="183" t="str">
        <f>_xlfn.XLOOKUP($A4267,[3]【2026年03月度_全社】RFM客層一覧表データ!$A:$A,[3]【2026年03月度_全社】RFM客層一覧表データ!E:E,"",0)</f>
        <v/>
      </c>
      <c r="I4267" s="183" t="str">
        <f>_xlfn.XLOOKUP($A4267,[3]【2026年03月度_全社】RFM客層一覧表データ!$A:$A,[3]【2026年03月度_全社】RFM客層一覧表データ!F:F,"",0)</f>
        <v/>
      </c>
      <c r="J4267" s="183">
        <v>0</v>
      </c>
      <c r="K4267" s="183">
        <v>0</v>
      </c>
      <c r="L4267" s="183">
        <v>0</v>
      </c>
      <c r="M4267" s="183">
        <v>0</v>
      </c>
      <c r="N4267" s="183">
        <v>0</v>
      </c>
      <c r="O4267" s="183">
        <v>0</v>
      </c>
      <c r="P4267" s="183">
        <v>0</v>
      </c>
      <c r="Q4267" s="183">
        <v>0</v>
      </c>
      <c r="R4267" s="183">
        <v>0</v>
      </c>
      <c r="S4267" s="183">
        <v>0</v>
      </c>
      <c r="T4267" s="183">
        <v>0</v>
      </c>
      <c r="U4267" s="183">
        <v>0</v>
      </c>
      <c r="V4267" s="183">
        <v>0</v>
      </c>
      <c r="W4267" s="183">
        <v>0</v>
      </c>
      <c r="X4267" s="183">
        <v>0</v>
      </c>
      <c r="Y4267" s="183">
        <v>0</v>
      </c>
    </row>
    <row r="4268" spans="1:25" x14ac:dyDescent="0.2">
      <c r="A4268" s="184">
        <v>12873300</v>
      </c>
      <c r="B4268" s="183" t="str">
        <f>[1]店マスタ!B4267</f>
        <v>株式会社　ぱわーず</v>
      </c>
      <c r="C4268" s="183">
        <v>3</v>
      </c>
      <c r="D4268" s="183">
        <v>0.5</v>
      </c>
      <c r="E4268" s="183">
        <f>_xlfn.XLOOKUP(A4268,[2]Sheet1!$R:$R,[2]Sheet1!$AB:$AB,"",0)</f>
        <v>0.5</v>
      </c>
      <c r="F4268" s="183" t="str">
        <f>_xlfn.XLOOKUP($A4268,[3]【2026年03月度_全社】RFM客層一覧表データ!$A:$A,[3]【2026年03月度_全社】RFM客層一覧表データ!C:C,"",0)</f>
        <v/>
      </c>
      <c r="G4268" s="183" t="str">
        <f>_xlfn.XLOOKUP($A4268,[3]【2026年03月度_全社】RFM客層一覧表データ!$A:$A,[3]【2026年03月度_全社】RFM客層一覧表データ!D:D,"",0)</f>
        <v/>
      </c>
      <c r="H4268" s="183" t="str">
        <f>_xlfn.XLOOKUP($A4268,[3]【2026年03月度_全社】RFM客層一覧表データ!$A:$A,[3]【2026年03月度_全社】RFM客層一覧表データ!E:E,"",0)</f>
        <v/>
      </c>
      <c r="I4268" s="183" t="str">
        <f>_xlfn.XLOOKUP($A4268,[3]【2026年03月度_全社】RFM客層一覧表データ!$A:$A,[3]【2026年03月度_全社】RFM客層一覧表データ!F:F,"",0)</f>
        <v/>
      </c>
      <c r="J4268" s="183">
        <v>0</v>
      </c>
      <c r="K4268" s="183">
        <v>0</v>
      </c>
      <c r="L4268" s="183">
        <v>0</v>
      </c>
      <c r="M4268" s="183">
        <v>0</v>
      </c>
      <c r="N4268" s="183">
        <v>0</v>
      </c>
      <c r="O4268" s="183">
        <v>0</v>
      </c>
      <c r="P4268" s="183">
        <v>0</v>
      </c>
      <c r="Q4268" s="183">
        <v>0</v>
      </c>
      <c r="R4268" s="183">
        <v>0</v>
      </c>
      <c r="S4268" s="183">
        <v>0</v>
      </c>
      <c r="T4268" s="183">
        <v>0</v>
      </c>
      <c r="U4268" s="183">
        <v>0</v>
      </c>
      <c r="V4268" s="183">
        <v>0</v>
      </c>
      <c r="W4268" s="183">
        <v>0</v>
      </c>
      <c r="X4268" s="183">
        <v>0</v>
      </c>
      <c r="Y4268" s="183">
        <v>0</v>
      </c>
    </row>
    <row r="4269" spans="1:25" x14ac:dyDescent="0.2">
      <c r="A4269" s="184">
        <v>12874041</v>
      </c>
      <c r="B4269" s="183" t="str">
        <f>[1]店マスタ!B4268</f>
        <v>ぱわーず　テツ</v>
      </c>
      <c r="C4269" s="183">
        <v>4.5</v>
      </c>
      <c r="D4269" s="183">
        <v>3.5</v>
      </c>
      <c r="E4269" s="183">
        <f>_xlfn.XLOOKUP(A4269,[2]Sheet1!$R:$R,[2]Sheet1!$AB:$AB,"",0)</f>
        <v>3</v>
      </c>
      <c r="F4269" s="183">
        <f>_xlfn.XLOOKUP($A4269,[3]【2026年03月度_全社】RFM客層一覧表データ!$A:$A,[3]【2026年03月度_全社】RFM客層一覧表データ!C:C,"",0)</f>
        <v>756</v>
      </c>
      <c r="G4269" s="183">
        <f>_xlfn.XLOOKUP($A4269,[3]【2026年03月度_全社】RFM客層一覧表データ!$A:$A,[3]【2026年03月度_全社】RFM客層一覧表データ!D:D,"",0)</f>
        <v>416</v>
      </c>
      <c r="H4269" s="183">
        <f>_xlfn.XLOOKUP($A4269,[3]【2026年03月度_全社】RFM客層一覧表データ!$A:$A,[3]【2026年03月度_全社】RFM客層一覧表データ!E:E,"",0)</f>
        <v>469</v>
      </c>
      <c r="I4269" s="183">
        <f>_xlfn.XLOOKUP($A4269,[3]【2026年03月度_全社】RFM客層一覧表データ!$A:$A,[3]【2026年03月度_全社】RFM客層一覧表データ!F:F,"",0)</f>
        <v>54</v>
      </c>
      <c r="J4269" s="183">
        <v>780</v>
      </c>
      <c r="K4269" s="183">
        <v>409</v>
      </c>
      <c r="L4269" s="183">
        <v>496</v>
      </c>
      <c r="M4269" s="183">
        <v>31</v>
      </c>
      <c r="N4269" s="183">
        <v>903</v>
      </c>
      <c r="O4269" s="183">
        <v>488</v>
      </c>
      <c r="P4269" s="183">
        <v>511</v>
      </c>
      <c r="Q4269" s="183">
        <v>56</v>
      </c>
      <c r="R4269" s="183">
        <v>911</v>
      </c>
      <c r="S4269" s="183">
        <v>515</v>
      </c>
      <c r="T4269" s="183">
        <v>517</v>
      </c>
      <c r="U4269" s="183">
        <v>56</v>
      </c>
      <c r="V4269" s="183">
        <v>912</v>
      </c>
      <c r="W4269" s="183">
        <v>500</v>
      </c>
      <c r="X4269" s="183">
        <v>497</v>
      </c>
      <c r="Y4269" s="183">
        <v>66</v>
      </c>
    </row>
    <row r="4270" spans="1:25" x14ac:dyDescent="0.2">
      <c r="A4270" s="184">
        <v>12874130</v>
      </c>
      <c r="B4270" s="183" t="str">
        <f>[1]店マスタ!B4269</f>
        <v>でんきの白鷺Ｃ　マルサン</v>
      </c>
      <c r="C4270" s="183">
        <v>2</v>
      </c>
      <c r="D4270" s="183">
        <v>2</v>
      </c>
      <c r="E4270" s="183">
        <f>_xlfn.XLOOKUP(A4270,[2]Sheet1!$R:$R,[2]Sheet1!$AB:$AB,"",0)</f>
        <v>2</v>
      </c>
      <c r="F4270" s="183" t="str">
        <f>_xlfn.XLOOKUP($A4270,[3]【2026年03月度_全社】RFM客層一覧表データ!$A:$A,[3]【2026年03月度_全社】RFM客層一覧表データ!C:C,"",0)</f>
        <v/>
      </c>
      <c r="G4270" s="183" t="str">
        <f>_xlfn.XLOOKUP($A4270,[3]【2026年03月度_全社】RFM客層一覧表データ!$A:$A,[3]【2026年03月度_全社】RFM客層一覧表データ!D:D,"",0)</f>
        <v/>
      </c>
      <c r="H4270" s="183" t="str">
        <f>_xlfn.XLOOKUP($A4270,[3]【2026年03月度_全社】RFM客層一覧表データ!$A:$A,[3]【2026年03月度_全社】RFM客層一覧表データ!E:E,"",0)</f>
        <v/>
      </c>
      <c r="I4270" s="183" t="str">
        <f>_xlfn.XLOOKUP($A4270,[3]【2026年03月度_全社】RFM客層一覧表データ!$A:$A,[3]【2026年03月度_全社】RFM客層一覧表データ!F:F,"",0)</f>
        <v/>
      </c>
      <c r="J4270" s="183">
        <v>0</v>
      </c>
      <c r="K4270" s="183">
        <v>0</v>
      </c>
      <c r="L4270" s="183">
        <v>0</v>
      </c>
      <c r="M4270" s="183">
        <v>0</v>
      </c>
      <c r="N4270" s="183">
        <v>0</v>
      </c>
      <c r="O4270" s="183">
        <v>0</v>
      </c>
      <c r="P4270" s="183">
        <v>0</v>
      </c>
      <c r="Q4270" s="183">
        <v>0</v>
      </c>
      <c r="R4270" s="183">
        <v>0</v>
      </c>
      <c r="S4270" s="183">
        <v>0</v>
      </c>
      <c r="T4270" s="183">
        <v>0</v>
      </c>
      <c r="U4270" s="183">
        <v>0</v>
      </c>
      <c r="V4270" s="183">
        <v>0</v>
      </c>
      <c r="W4270" s="183">
        <v>0</v>
      </c>
      <c r="X4270" s="183">
        <v>0</v>
      </c>
      <c r="Y4270" s="183">
        <v>0</v>
      </c>
    </row>
    <row r="4271" spans="1:25" x14ac:dyDescent="0.2">
      <c r="A4271" s="184">
        <v>12875006</v>
      </c>
      <c r="B4271" s="183" t="str">
        <f>[1]店マスタ!B4270</f>
        <v>岡田電気商会</v>
      </c>
      <c r="C4271" s="183">
        <v>2.5</v>
      </c>
      <c r="D4271" s="183">
        <v>2.5</v>
      </c>
      <c r="E4271" s="183">
        <f>_xlfn.XLOOKUP(A4271,[2]Sheet1!$R:$R,[2]Sheet1!$AB:$AB,"",0)</f>
        <v>2.5</v>
      </c>
      <c r="F4271" s="183">
        <f>_xlfn.XLOOKUP($A4271,[3]【2026年03月度_全社】RFM客層一覧表データ!$A:$A,[3]【2026年03月度_全社】RFM客層一覧表データ!C:C,"",0)</f>
        <v>342</v>
      </c>
      <c r="G4271" s="183">
        <f>_xlfn.XLOOKUP($A4271,[3]【2026年03月度_全社】RFM客層一覧表データ!$A:$A,[3]【2026年03月度_全社】RFM客層一覧表データ!D:D,"",0)</f>
        <v>157</v>
      </c>
      <c r="H4271" s="183">
        <f>_xlfn.XLOOKUP($A4271,[3]【2026年03月度_全社】RFM客層一覧表データ!$A:$A,[3]【2026年03月度_全社】RFM客層一覧表データ!E:E,"",0)</f>
        <v>212</v>
      </c>
      <c r="I4271" s="183">
        <f>_xlfn.XLOOKUP($A4271,[3]【2026年03月度_全社】RFM客層一覧表データ!$A:$A,[3]【2026年03月度_全社】RFM客層一覧表データ!F:F,"",0)</f>
        <v>10</v>
      </c>
      <c r="J4271" s="183">
        <v>350</v>
      </c>
      <c r="K4271" s="183">
        <v>170</v>
      </c>
      <c r="L4271" s="183">
        <v>225</v>
      </c>
      <c r="M4271" s="183">
        <v>15</v>
      </c>
      <c r="N4271" s="183">
        <v>358</v>
      </c>
      <c r="O4271" s="183">
        <v>167</v>
      </c>
      <c r="P4271" s="183">
        <v>227</v>
      </c>
      <c r="Q4271" s="183">
        <v>7</v>
      </c>
      <c r="R4271" s="183">
        <v>367</v>
      </c>
      <c r="S4271" s="183">
        <v>170</v>
      </c>
      <c r="T4271" s="183">
        <v>222</v>
      </c>
      <c r="U4271" s="183">
        <v>14</v>
      </c>
      <c r="V4271" s="183">
        <v>369</v>
      </c>
      <c r="W4271" s="183">
        <v>190</v>
      </c>
      <c r="X4271" s="183">
        <v>220</v>
      </c>
      <c r="Y4271" s="183">
        <v>25</v>
      </c>
    </row>
    <row r="4272" spans="1:25" x14ac:dyDescent="0.2">
      <c r="A4272" s="184">
        <v>12875022</v>
      </c>
      <c r="B4272" s="183" t="str">
        <f>[1]店マスタ!B4271</f>
        <v>ライフコアほりえ</v>
      </c>
      <c r="C4272" s="183">
        <v>1.5</v>
      </c>
      <c r="D4272" s="183">
        <v>1.5</v>
      </c>
      <c r="E4272" s="183">
        <f>_xlfn.XLOOKUP(A4272,[2]Sheet1!$R:$R,[2]Sheet1!$AB:$AB,"",0)</f>
        <v>1.5</v>
      </c>
      <c r="F4272" s="183">
        <f>_xlfn.XLOOKUP($A4272,[3]【2026年03月度_全社】RFM客層一覧表データ!$A:$A,[3]【2026年03月度_全社】RFM客層一覧表データ!C:C,"",0)</f>
        <v>502</v>
      </c>
      <c r="G4272" s="183">
        <f>_xlfn.XLOOKUP($A4272,[3]【2026年03月度_全社】RFM客層一覧表データ!$A:$A,[3]【2026年03月度_全社】RFM客層一覧表データ!D:D,"",0)</f>
        <v>249</v>
      </c>
      <c r="H4272" s="183">
        <f>_xlfn.XLOOKUP($A4272,[3]【2026年03月度_全社】RFM客層一覧表データ!$A:$A,[3]【2026年03月度_全社】RFM客層一覧表データ!E:E,"",0)</f>
        <v>279</v>
      </c>
      <c r="I4272" s="183">
        <f>_xlfn.XLOOKUP($A4272,[3]【2026年03月度_全社】RFM客層一覧表データ!$A:$A,[3]【2026年03月度_全社】RFM客層一覧表データ!F:F,"",0)</f>
        <v>16</v>
      </c>
      <c r="J4272" s="183">
        <v>516</v>
      </c>
      <c r="K4272" s="183">
        <v>235</v>
      </c>
      <c r="L4272" s="183">
        <v>284</v>
      </c>
      <c r="M4272" s="183">
        <v>24</v>
      </c>
      <c r="N4272" s="183">
        <v>540</v>
      </c>
      <c r="O4272" s="183">
        <v>246</v>
      </c>
      <c r="P4272" s="183">
        <v>296</v>
      </c>
      <c r="Q4272" s="183">
        <v>20</v>
      </c>
      <c r="R4272" s="183">
        <v>558</v>
      </c>
      <c r="S4272" s="183">
        <v>268</v>
      </c>
      <c r="T4272" s="183">
        <v>306</v>
      </c>
      <c r="U4272" s="183">
        <v>29</v>
      </c>
      <c r="V4272" s="183">
        <v>542</v>
      </c>
      <c r="W4272" s="183">
        <v>282</v>
      </c>
      <c r="X4272" s="183">
        <v>301</v>
      </c>
      <c r="Y4272" s="183">
        <v>38</v>
      </c>
    </row>
    <row r="4273" spans="1:25" x14ac:dyDescent="0.2">
      <c r="A4273" s="184">
        <v>12881040</v>
      </c>
      <c r="B4273" s="183" t="str">
        <f>[1]店マスタ!B4272</f>
        <v>でんきの白鷺Ｃ　本部店</v>
      </c>
      <c r="C4273" s="183">
        <v>4.5</v>
      </c>
      <c r="D4273" s="183">
        <v>4.5</v>
      </c>
      <c r="E4273" s="183">
        <f>_xlfn.XLOOKUP(A4273,[2]Sheet1!$R:$R,[2]Sheet1!$AB:$AB,"",0)</f>
        <v>5</v>
      </c>
      <c r="F4273" s="183">
        <f>_xlfn.XLOOKUP($A4273,[3]【2026年03月度_全社】RFM客層一覧表データ!$A:$A,[3]【2026年03月度_全社】RFM客層一覧表データ!C:C,"",0)</f>
        <v>551</v>
      </c>
      <c r="G4273" s="183">
        <f>_xlfn.XLOOKUP($A4273,[3]【2026年03月度_全社】RFM客層一覧表データ!$A:$A,[3]【2026年03月度_全社】RFM客層一覧表データ!D:D,"",0)</f>
        <v>208</v>
      </c>
      <c r="H4273" s="183">
        <f>_xlfn.XLOOKUP($A4273,[3]【2026年03月度_全社】RFM客層一覧表データ!$A:$A,[3]【2026年03月度_全社】RFM客層一覧表データ!E:E,"",0)</f>
        <v>273</v>
      </c>
      <c r="I4273" s="183">
        <f>_xlfn.XLOOKUP($A4273,[3]【2026年03月度_全社】RFM客層一覧表データ!$A:$A,[3]【2026年03月度_全社】RFM客層一覧表データ!F:F,"",0)</f>
        <v>40</v>
      </c>
      <c r="J4273" s="183">
        <v>569</v>
      </c>
      <c r="K4273" s="183">
        <v>224</v>
      </c>
      <c r="L4273" s="183">
        <v>278</v>
      </c>
      <c r="M4273" s="183">
        <v>31</v>
      </c>
      <c r="N4273" s="183">
        <v>597</v>
      </c>
      <c r="O4273" s="183">
        <v>241</v>
      </c>
      <c r="P4273" s="183">
        <v>278</v>
      </c>
      <c r="Q4273" s="183">
        <v>51</v>
      </c>
      <c r="R4273" s="183">
        <v>606</v>
      </c>
      <c r="S4273" s="183">
        <v>233</v>
      </c>
      <c r="T4273" s="183">
        <v>282</v>
      </c>
      <c r="U4273" s="183">
        <v>26</v>
      </c>
      <c r="V4273" s="183">
        <v>645</v>
      </c>
      <c r="W4273" s="183">
        <v>265</v>
      </c>
      <c r="X4273" s="183">
        <v>281</v>
      </c>
      <c r="Y4273" s="183">
        <v>51</v>
      </c>
    </row>
    <row r="4274" spans="1:25" x14ac:dyDescent="0.2">
      <c r="A4274" s="184">
        <v>12884031</v>
      </c>
      <c r="B4274" s="183" t="str">
        <f>[1]店マスタ!B4273</f>
        <v>ルミエールあかつき</v>
      </c>
      <c r="C4274" s="183">
        <v>1.5</v>
      </c>
      <c r="D4274" s="183">
        <v>1.5</v>
      </c>
      <c r="E4274" s="183">
        <f>_xlfn.XLOOKUP(A4274,[2]Sheet1!$R:$R,[2]Sheet1!$AB:$AB,"",0)</f>
        <v>1.5</v>
      </c>
      <c r="F4274" s="183">
        <f>_xlfn.XLOOKUP($A4274,[3]【2026年03月度_全社】RFM客層一覧表データ!$A:$A,[3]【2026年03月度_全社】RFM客層一覧表データ!C:C,"",0)</f>
        <v>338</v>
      </c>
      <c r="G4274" s="183">
        <f>_xlfn.XLOOKUP($A4274,[3]【2026年03月度_全社】RFM客層一覧表データ!$A:$A,[3]【2026年03月度_全社】RFM客層一覧表データ!D:D,"",0)</f>
        <v>169</v>
      </c>
      <c r="H4274" s="183">
        <f>_xlfn.XLOOKUP($A4274,[3]【2026年03月度_全社】RFM客層一覧表データ!$A:$A,[3]【2026年03月度_全社】RFM客層一覧表データ!E:E,"",0)</f>
        <v>215</v>
      </c>
      <c r="I4274" s="183">
        <f>_xlfn.XLOOKUP($A4274,[3]【2026年03月度_全社】RFM客層一覧表データ!$A:$A,[3]【2026年03月度_全社】RFM客層一覧表データ!F:F,"",0)</f>
        <v>12</v>
      </c>
      <c r="J4274" s="183">
        <v>341</v>
      </c>
      <c r="K4274" s="183">
        <v>171</v>
      </c>
      <c r="L4274" s="183">
        <v>217</v>
      </c>
      <c r="M4274" s="183">
        <v>20</v>
      </c>
      <c r="N4274" s="183">
        <v>336</v>
      </c>
      <c r="O4274" s="183">
        <v>164</v>
      </c>
      <c r="P4274" s="183">
        <v>219</v>
      </c>
      <c r="Q4274" s="183">
        <v>24</v>
      </c>
      <c r="R4274" s="183">
        <v>338</v>
      </c>
      <c r="S4274" s="183">
        <v>177</v>
      </c>
      <c r="T4274" s="183">
        <v>230</v>
      </c>
      <c r="U4274" s="183">
        <v>13</v>
      </c>
      <c r="V4274" s="183">
        <v>349</v>
      </c>
      <c r="W4274" s="183">
        <v>170</v>
      </c>
      <c r="X4274" s="183">
        <v>229</v>
      </c>
      <c r="Y4274" s="183">
        <v>14</v>
      </c>
    </row>
    <row r="4275" spans="1:25" x14ac:dyDescent="0.2">
      <c r="A4275" s="184">
        <v>12884080</v>
      </c>
      <c r="B4275" s="183" t="str">
        <f>[1]店マスタ!B4274</f>
        <v>飯田電器</v>
      </c>
      <c r="C4275" s="183">
        <v>1.5</v>
      </c>
      <c r="D4275" s="183">
        <v>1.5</v>
      </c>
      <c r="E4275" s="183" t="str">
        <f>_xlfn.XLOOKUP(A4275,[2]Sheet1!$R:$R,[2]Sheet1!$AB:$AB,"",0)</f>
        <v/>
      </c>
      <c r="F4275" s="183" t="str">
        <f>_xlfn.XLOOKUP($A4275,[3]【2026年03月度_全社】RFM客層一覧表データ!$A:$A,[3]【2026年03月度_全社】RFM客層一覧表データ!C:C,"",0)</f>
        <v/>
      </c>
      <c r="G4275" s="183" t="str">
        <f>_xlfn.XLOOKUP($A4275,[3]【2026年03月度_全社】RFM客層一覧表データ!$A:$A,[3]【2026年03月度_全社】RFM客層一覧表データ!D:D,"",0)</f>
        <v/>
      </c>
      <c r="H4275" s="183" t="str">
        <f>_xlfn.XLOOKUP($A4275,[3]【2026年03月度_全社】RFM客層一覧表データ!$A:$A,[3]【2026年03月度_全社】RFM客層一覧表データ!E:E,"",0)</f>
        <v/>
      </c>
      <c r="I4275" s="183" t="str">
        <f>_xlfn.XLOOKUP($A4275,[3]【2026年03月度_全社】RFM客層一覧表データ!$A:$A,[3]【2026年03月度_全社】RFM客層一覧表データ!F:F,"",0)</f>
        <v/>
      </c>
      <c r="J4275" s="183">
        <v>0</v>
      </c>
      <c r="K4275" s="183">
        <v>0</v>
      </c>
      <c r="L4275" s="183">
        <v>0</v>
      </c>
      <c r="M4275" s="183">
        <v>0</v>
      </c>
      <c r="N4275" s="183">
        <v>0</v>
      </c>
      <c r="O4275" s="183">
        <v>0</v>
      </c>
      <c r="P4275" s="183">
        <v>0</v>
      </c>
      <c r="Q4275" s="183">
        <v>0</v>
      </c>
      <c r="R4275" s="183">
        <v>0</v>
      </c>
      <c r="S4275" s="183">
        <v>0</v>
      </c>
      <c r="T4275" s="183">
        <v>0</v>
      </c>
      <c r="U4275" s="183">
        <v>0</v>
      </c>
      <c r="V4275" s="183">
        <v>0</v>
      </c>
      <c r="W4275" s="183">
        <v>0</v>
      </c>
      <c r="X4275" s="183">
        <v>0</v>
      </c>
      <c r="Y4275" s="183">
        <v>0</v>
      </c>
    </row>
    <row r="4276" spans="1:25" x14ac:dyDescent="0.2">
      <c r="A4276" s="184">
        <v>12885003</v>
      </c>
      <c r="B4276" s="183" t="str">
        <f>[1]店マスタ!B4275</f>
        <v>株式会社　長谷川電機</v>
      </c>
      <c r="C4276" s="183">
        <v>6.5</v>
      </c>
      <c r="D4276" s="183">
        <v>6</v>
      </c>
      <c r="E4276" s="183">
        <f>_xlfn.XLOOKUP(A4276,[2]Sheet1!$R:$R,[2]Sheet1!$AB:$AB,"",0)</f>
        <v>5.5</v>
      </c>
      <c r="F4276" s="183">
        <f>_xlfn.XLOOKUP($A4276,[3]【2026年03月度_全社】RFM客層一覧表データ!$A:$A,[3]【2026年03月度_全社】RFM客層一覧表データ!C:C,"",0)</f>
        <v>1708</v>
      </c>
      <c r="G4276" s="183">
        <f>_xlfn.XLOOKUP($A4276,[3]【2026年03月度_全社】RFM客層一覧表データ!$A:$A,[3]【2026年03月度_全社】RFM客層一覧表データ!D:D,"",0)</f>
        <v>805</v>
      </c>
      <c r="H4276" s="183">
        <f>_xlfn.XLOOKUP($A4276,[3]【2026年03月度_全社】RFM客層一覧表データ!$A:$A,[3]【2026年03月度_全社】RFM客層一覧表データ!E:E,"",0)</f>
        <v>833</v>
      </c>
      <c r="I4276" s="183">
        <f>_xlfn.XLOOKUP($A4276,[3]【2026年03月度_全社】RFM客層一覧表データ!$A:$A,[3]【2026年03月度_全社】RFM客層一覧表データ!F:F,"",0)</f>
        <v>99</v>
      </c>
      <c r="J4276" s="183">
        <v>1738</v>
      </c>
      <c r="K4276" s="183">
        <v>836</v>
      </c>
      <c r="L4276" s="183">
        <v>836</v>
      </c>
      <c r="M4276" s="183">
        <v>96</v>
      </c>
      <c r="N4276" s="183">
        <v>1715</v>
      </c>
      <c r="O4276" s="183">
        <v>848</v>
      </c>
      <c r="P4276" s="183">
        <v>830</v>
      </c>
      <c r="Q4276" s="183">
        <v>117</v>
      </c>
      <c r="R4276" s="183">
        <v>1718</v>
      </c>
      <c r="S4276" s="183">
        <v>835</v>
      </c>
      <c r="T4276" s="183">
        <v>828</v>
      </c>
      <c r="U4276" s="183">
        <v>106</v>
      </c>
      <c r="V4276" s="183">
        <v>1687</v>
      </c>
      <c r="W4276" s="183">
        <v>835</v>
      </c>
      <c r="X4276" s="183">
        <v>804</v>
      </c>
      <c r="Y4276" s="183">
        <v>122</v>
      </c>
    </row>
    <row r="4277" spans="1:25" x14ac:dyDescent="0.2">
      <c r="A4277" s="184">
        <v>12885004</v>
      </c>
      <c r="B4277" s="183" t="str">
        <f>[1]店マスタ!B4276</f>
        <v>米沢ラジオ商会</v>
      </c>
      <c r="C4277" s="183">
        <v>3</v>
      </c>
      <c r="D4277" s="183">
        <v>3</v>
      </c>
      <c r="E4277" s="183">
        <f>_xlfn.XLOOKUP(A4277,[2]Sheet1!$R:$R,[2]Sheet1!$AB:$AB,"",0)</f>
        <v>4</v>
      </c>
      <c r="F4277" s="183">
        <f>_xlfn.XLOOKUP($A4277,[3]【2026年03月度_全社】RFM客層一覧表データ!$A:$A,[3]【2026年03月度_全社】RFM客層一覧表データ!C:C,"",0)</f>
        <v>1110</v>
      </c>
      <c r="G4277" s="183">
        <f>_xlfn.XLOOKUP($A4277,[3]【2026年03月度_全社】RFM客層一覧表データ!$A:$A,[3]【2026年03月度_全社】RFM客層一覧表データ!D:D,"",0)</f>
        <v>508</v>
      </c>
      <c r="H4277" s="183">
        <f>_xlfn.XLOOKUP($A4277,[3]【2026年03月度_全社】RFM客層一覧表データ!$A:$A,[3]【2026年03月度_全社】RFM客層一覧表データ!E:E,"",0)</f>
        <v>520</v>
      </c>
      <c r="I4277" s="183">
        <f>_xlfn.XLOOKUP($A4277,[3]【2026年03月度_全社】RFM客層一覧表データ!$A:$A,[3]【2026年03月度_全社】RFM客層一覧表データ!F:F,"",0)</f>
        <v>35</v>
      </c>
      <c r="J4277" s="183">
        <v>1161</v>
      </c>
      <c r="K4277" s="183">
        <v>536</v>
      </c>
      <c r="L4277" s="183">
        <v>532</v>
      </c>
      <c r="M4277" s="183">
        <v>46</v>
      </c>
      <c r="N4277" s="183">
        <v>1189</v>
      </c>
      <c r="O4277" s="183">
        <v>589</v>
      </c>
      <c r="P4277" s="183">
        <v>552</v>
      </c>
      <c r="Q4277" s="183">
        <v>58</v>
      </c>
      <c r="R4277" s="183">
        <v>1211</v>
      </c>
      <c r="S4277" s="183">
        <v>574</v>
      </c>
      <c r="T4277" s="183">
        <v>551</v>
      </c>
      <c r="U4277" s="183">
        <v>37</v>
      </c>
      <c r="V4277" s="183">
        <v>1278</v>
      </c>
      <c r="W4277" s="183">
        <v>705</v>
      </c>
      <c r="X4277" s="183">
        <v>553</v>
      </c>
      <c r="Y4277" s="183">
        <v>112</v>
      </c>
    </row>
    <row r="4278" spans="1:25" x14ac:dyDescent="0.2">
      <c r="A4278" s="184">
        <v>12886005</v>
      </c>
      <c r="B4278" s="183" t="str">
        <f>[1]店マスタ!B4277</f>
        <v>ナガオカデンキ</v>
      </c>
      <c r="C4278" s="183">
        <v>2</v>
      </c>
      <c r="D4278" s="183">
        <v>1.5</v>
      </c>
      <c r="E4278" s="183">
        <f>_xlfn.XLOOKUP(A4278,[2]Sheet1!$R:$R,[2]Sheet1!$AB:$AB,"",0)</f>
        <v>1.5</v>
      </c>
      <c r="F4278" s="183">
        <f>_xlfn.XLOOKUP($A4278,[3]【2026年03月度_全社】RFM客層一覧表データ!$A:$A,[3]【2026年03月度_全社】RFM客層一覧表データ!C:C,"",0)</f>
        <v>558</v>
      </c>
      <c r="G4278" s="183">
        <f>_xlfn.XLOOKUP($A4278,[3]【2026年03月度_全社】RFM客層一覧表データ!$A:$A,[3]【2026年03月度_全社】RFM客層一覧表データ!D:D,"",0)</f>
        <v>223</v>
      </c>
      <c r="H4278" s="183">
        <f>_xlfn.XLOOKUP($A4278,[3]【2026年03月度_全社】RFM客層一覧表データ!$A:$A,[3]【2026年03月度_全社】RFM客層一覧表データ!E:E,"",0)</f>
        <v>238</v>
      </c>
      <c r="I4278" s="183">
        <f>_xlfn.XLOOKUP($A4278,[3]【2026年03月度_全社】RFM客層一覧表データ!$A:$A,[3]【2026年03月度_全社】RFM客層一覧表データ!F:F,"",0)</f>
        <v>42</v>
      </c>
      <c r="J4278" s="183">
        <v>581</v>
      </c>
      <c r="K4278" s="183">
        <v>238</v>
      </c>
      <c r="L4278" s="183">
        <v>254</v>
      </c>
      <c r="M4278" s="183">
        <v>43</v>
      </c>
      <c r="N4278" s="183">
        <v>582</v>
      </c>
      <c r="O4278" s="183">
        <v>230</v>
      </c>
      <c r="P4278" s="183">
        <v>246</v>
      </c>
      <c r="Q4278" s="183">
        <v>38</v>
      </c>
      <c r="R4278" s="183">
        <v>587</v>
      </c>
      <c r="S4278" s="183">
        <v>227</v>
      </c>
      <c r="T4278" s="183">
        <v>249</v>
      </c>
      <c r="U4278" s="183">
        <v>38</v>
      </c>
      <c r="V4278" s="183">
        <v>592</v>
      </c>
      <c r="W4278" s="183">
        <v>239</v>
      </c>
      <c r="X4278" s="183">
        <v>241</v>
      </c>
      <c r="Y4278" s="183">
        <v>50</v>
      </c>
    </row>
    <row r="4279" spans="1:25" x14ac:dyDescent="0.2">
      <c r="A4279" s="184">
        <v>12886008</v>
      </c>
      <c r="B4279" s="183" t="str">
        <f>[1]店マスタ!B4278</f>
        <v>田野電機商会</v>
      </c>
      <c r="C4279" s="183">
        <v>1.5</v>
      </c>
      <c r="D4279" s="183">
        <v>1.5</v>
      </c>
      <c r="E4279" s="183">
        <f>_xlfn.XLOOKUP(A4279,[2]Sheet1!$R:$R,[2]Sheet1!$AB:$AB,"",0)</f>
        <v>1.5</v>
      </c>
      <c r="F4279" s="183" t="str">
        <f>_xlfn.XLOOKUP($A4279,[3]【2026年03月度_全社】RFM客層一覧表データ!$A:$A,[3]【2026年03月度_全社】RFM客層一覧表データ!C:C,"",0)</f>
        <v/>
      </c>
      <c r="G4279" s="183" t="str">
        <f>_xlfn.XLOOKUP($A4279,[3]【2026年03月度_全社】RFM客層一覧表データ!$A:$A,[3]【2026年03月度_全社】RFM客層一覧表データ!D:D,"",0)</f>
        <v/>
      </c>
      <c r="H4279" s="183" t="str">
        <f>_xlfn.XLOOKUP($A4279,[3]【2026年03月度_全社】RFM客層一覧表データ!$A:$A,[3]【2026年03月度_全社】RFM客層一覧表データ!E:E,"",0)</f>
        <v/>
      </c>
      <c r="I4279" s="183" t="str">
        <f>_xlfn.XLOOKUP($A4279,[3]【2026年03月度_全社】RFM客層一覧表データ!$A:$A,[3]【2026年03月度_全社】RFM客層一覧表データ!F:F,"",0)</f>
        <v/>
      </c>
      <c r="J4279" s="183">
        <v>0</v>
      </c>
      <c r="K4279" s="183">
        <v>0</v>
      </c>
      <c r="L4279" s="183">
        <v>0</v>
      </c>
      <c r="M4279" s="183">
        <v>0</v>
      </c>
      <c r="N4279" s="183">
        <v>0</v>
      </c>
      <c r="O4279" s="183">
        <v>0</v>
      </c>
      <c r="P4279" s="183">
        <v>0</v>
      </c>
      <c r="Q4279" s="183">
        <v>0</v>
      </c>
      <c r="R4279" s="183">
        <v>0</v>
      </c>
      <c r="S4279" s="183">
        <v>0</v>
      </c>
      <c r="T4279" s="183">
        <v>0</v>
      </c>
      <c r="U4279" s="183">
        <v>0</v>
      </c>
      <c r="V4279" s="183">
        <v>0</v>
      </c>
      <c r="W4279" s="183">
        <v>0</v>
      </c>
      <c r="X4279" s="183">
        <v>0</v>
      </c>
      <c r="Y4279" s="183">
        <v>0</v>
      </c>
    </row>
    <row r="4280" spans="1:25" x14ac:dyDescent="0.2">
      <c r="A4280" s="184">
        <v>12887030</v>
      </c>
      <c r="B4280" s="183" t="str">
        <f>[1]店マスタ!B4279</f>
        <v>ぱわーず　児島屋</v>
      </c>
      <c r="C4280" s="183">
        <v>9</v>
      </c>
      <c r="D4280" s="183">
        <v>8</v>
      </c>
      <c r="E4280" s="183">
        <f>_xlfn.XLOOKUP(A4280,[2]Sheet1!$R:$R,[2]Sheet1!$AB:$AB,"",0)</f>
        <v>8</v>
      </c>
      <c r="F4280" s="183">
        <f>_xlfn.XLOOKUP($A4280,[3]【2026年03月度_全社】RFM客層一覧表データ!$A:$A,[3]【2026年03月度_全社】RFM客層一覧表データ!C:C,"",0)</f>
        <v>2502</v>
      </c>
      <c r="G4280" s="183">
        <f>_xlfn.XLOOKUP($A4280,[3]【2026年03月度_全社】RFM客層一覧表データ!$A:$A,[3]【2026年03月度_全社】RFM客層一覧表データ!D:D,"",0)</f>
        <v>1019</v>
      </c>
      <c r="H4280" s="183">
        <f>_xlfn.XLOOKUP($A4280,[3]【2026年03月度_全社】RFM客層一覧表データ!$A:$A,[3]【2026年03月度_全社】RFM客層一覧表データ!E:E,"",0)</f>
        <v>1314</v>
      </c>
      <c r="I4280" s="183">
        <f>_xlfn.XLOOKUP($A4280,[3]【2026年03月度_全社】RFM客層一覧表データ!$A:$A,[3]【2026年03月度_全社】RFM客層一覧表データ!F:F,"",0)</f>
        <v>114</v>
      </c>
      <c r="J4280" s="183">
        <v>2551</v>
      </c>
      <c r="K4280" s="183">
        <v>1009</v>
      </c>
      <c r="L4280" s="183">
        <v>1388</v>
      </c>
      <c r="M4280" s="183">
        <v>102</v>
      </c>
      <c r="N4280" s="183">
        <v>2747</v>
      </c>
      <c r="O4280" s="183">
        <v>1166</v>
      </c>
      <c r="P4280" s="183">
        <v>1416</v>
      </c>
      <c r="Q4280" s="183">
        <v>146</v>
      </c>
      <c r="R4280" s="183">
        <v>2728</v>
      </c>
      <c r="S4280" s="183">
        <v>1348</v>
      </c>
      <c r="T4280" s="183">
        <v>1468</v>
      </c>
      <c r="U4280" s="183">
        <v>170</v>
      </c>
      <c r="V4280" s="183">
        <v>2670</v>
      </c>
      <c r="W4280" s="183">
        <v>1314</v>
      </c>
      <c r="X4280" s="183">
        <v>1440</v>
      </c>
      <c r="Y4280" s="183">
        <v>152</v>
      </c>
    </row>
    <row r="4281" spans="1:25" x14ac:dyDescent="0.2">
      <c r="A4281" s="184">
        <v>12887130</v>
      </c>
      <c r="B4281" s="183" t="str">
        <f>[1]店マスタ!B4280</f>
        <v>ルミエール　ムラカミ</v>
      </c>
      <c r="C4281" s="183">
        <v>2.5</v>
      </c>
      <c r="D4281" s="183">
        <v>3</v>
      </c>
      <c r="E4281" s="183">
        <f>_xlfn.XLOOKUP(A4281,[2]Sheet1!$R:$R,[2]Sheet1!$AB:$AB,"",0)</f>
        <v>2.5</v>
      </c>
      <c r="F4281" s="183">
        <f>_xlfn.XLOOKUP($A4281,[3]【2026年03月度_全社】RFM客層一覧表データ!$A:$A,[3]【2026年03月度_全社】RFM客層一覧表データ!C:C,"",0)</f>
        <v>581</v>
      </c>
      <c r="G4281" s="183">
        <f>_xlfn.XLOOKUP($A4281,[3]【2026年03月度_全社】RFM客層一覧表データ!$A:$A,[3]【2026年03月度_全社】RFM客層一覧表データ!D:D,"",0)</f>
        <v>274</v>
      </c>
      <c r="H4281" s="183">
        <f>_xlfn.XLOOKUP($A4281,[3]【2026年03月度_全社】RFM客層一覧表データ!$A:$A,[3]【2026年03月度_全社】RFM客層一覧表データ!E:E,"",0)</f>
        <v>325</v>
      </c>
      <c r="I4281" s="183">
        <f>_xlfn.XLOOKUP($A4281,[3]【2026年03月度_全社】RFM客層一覧表データ!$A:$A,[3]【2026年03月度_全社】RFM客層一覧表データ!F:F,"",0)</f>
        <v>34</v>
      </c>
      <c r="J4281" s="183">
        <v>592</v>
      </c>
      <c r="K4281" s="183">
        <v>313</v>
      </c>
      <c r="L4281" s="183">
        <v>333</v>
      </c>
      <c r="M4281" s="183">
        <v>52</v>
      </c>
      <c r="N4281" s="183">
        <v>587</v>
      </c>
      <c r="O4281" s="183">
        <v>260</v>
      </c>
      <c r="P4281" s="183">
        <v>340</v>
      </c>
      <c r="Q4281" s="183">
        <v>29</v>
      </c>
      <c r="R4281" s="183">
        <v>622</v>
      </c>
      <c r="S4281" s="183">
        <v>309</v>
      </c>
      <c r="T4281" s="183">
        <v>353</v>
      </c>
      <c r="U4281" s="183">
        <v>36</v>
      </c>
      <c r="V4281" s="183">
        <v>627</v>
      </c>
      <c r="W4281" s="183">
        <v>300</v>
      </c>
      <c r="X4281" s="183">
        <v>359</v>
      </c>
      <c r="Y4281" s="183">
        <v>27</v>
      </c>
    </row>
    <row r="4282" spans="1:25" x14ac:dyDescent="0.2">
      <c r="A4282" s="184">
        <v>12888004</v>
      </c>
      <c r="B4282" s="183" t="str">
        <f>[1]店マスタ!B4281</f>
        <v>マツウラデンキ</v>
      </c>
      <c r="C4282" s="183">
        <v>1.5</v>
      </c>
      <c r="D4282" s="183">
        <v>1.5</v>
      </c>
      <c r="E4282" s="183">
        <f>_xlfn.XLOOKUP(A4282,[2]Sheet1!$R:$R,[2]Sheet1!$AB:$AB,"",0)</f>
        <v>1.5</v>
      </c>
      <c r="F4282" s="183" t="str">
        <f>_xlfn.XLOOKUP($A4282,[3]【2026年03月度_全社】RFM客層一覧表データ!$A:$A,[3]【2026年03月度_全社】RFM客層一覧表データ!C:C,"",0)</f>
        <v/>
      </c>
      <c r="G4282" s="183" t="str">
        <f>_xlfn.XLOOKUP($A4282,[3]【2026年03月度_全社】RFM客層一覧表データ!$A:$A,[3]【2026年03月度_全社】RFM客層一覧表データ!D:D,"",0)</f>
        <v/>
      </c>
      <c r="H4282" s="183" t="str">
        <f>_xlfn.XLOOKUP($A4282,[3]【2026年03月度_全社】RFM客層一覧表データ!$A:$A,[3]【2026年03月度_全社】RFM客層一覧表データ!E:E,"",0)</f>
        <v/>
      </c>
      <c r="I4282" s="183" t="str">
        <f>_xlfn.XLOOKUP($A4282,[3]【2026年03月度_全社】RFM客層一覧表データ!$A:$A,[3]【2026年03月度_全社】RFM客層一覧表データ!F:F,"",0)</f>
        <v/>
      </c>
      <c r="J4282" s="183">
        <v>0</v>
      </c>
      <c r="K4282" s="183">
        <v>0</v>
      </c>
      <c r="L4282" s="183">
        <v>0</v>
      </c>
      <c r="M4282" s="183">
        <v>0</v>
      </c>
      <c r="N4282" s="183">
        <v>0</v>
      </c>
      <c r="O4282" s="183">
        <v>0</v>
      </c>
      <c r="P4282" s="183">
        <v>0</v>
      </c>
      <c r="Q4282" s="183">
        <v>0</v>
      </c>
      <c r="R4282" s="183">
        <v>0</v>
      </c>
      <c r="S4282" s="183">
        <v>0</v>
      </c>
      <c r="T4282" s="183">
        <v>0</v>
      </c>
      <c r="U4282" s="183">
        <v>0</v>
      </c>
      <c r="V4282" s="183">
        <v>0</v>
      </c>
      <c r="W4282" s="183">
        <v>0</v>
      </c>
      <c r="X4282" s="183">
        <v>0</v>
      </c>
      <c r="Y4282" s="183">
        <v>0</v>
      </c>
    </row>
    <row r="4283" spans="1:25" x14ac:dyDescent="0.2">
      <c r="A4283" s="184">
        <v>12889057</v>
      </c>
      <c r="B4283" s="183" t="str">
        <f>[1]店マスタ!B4282</f>
        <v>ロータリーチェーン　春日店</v>
      </c>
      <c r="C4283" s="183">
        <v>1.5</v>
      </c>
      <c r="D4283" s="183">
        <v>1.5</v>
      </c>
      <c r="E4283" s="183">
        <f>_xlfn.XLOOKUP(A4283,[2]Sheet1!$R:$R,[2]Sheet1!$AB:$AB,"",0)</f>
        <v>2</v>
      </c>
      <c r="F4283" s="183" t="str">
        <f>_xlfn.XLOOKUP($A4283,[3]【2026年03月度_全社】RFM客層一覧表データ!$A:$A,[3]【2026年03月度_全社】RFM客層一覧表データ!C:C,"",0)</f>
        <v/>
      </c>
      <c r="G4283" s="183" t="str">
        <f>_xlfn.XLOOKUP($A4283,[3]【2026年03月度_全社】RFM客層一覧表データ!$A:$A,[3]【2026年03月度_全社】RFM客層一覧表データ!D:D,"",0)</f>
        <v/>
      </c>
      <c r="H4283" s="183" t="str">
        <f>_xlfn.XLOOKUP($A4283,[3]【2026年03月度_全社】RFM客層一覧表データ!$A:$A,[3]【2026年03月度_全社】RFM客層一覧表データ!E:E,"",0)</f>
        <v/>
      </c>
      <c r="I4283" s="183" t="str">
        <f>_xlfn.XLOOKUP($A4283,[3]【2026年03月度_全社】RFM客層一覧表データ!$A:$A,[3]【2026年03月度_全社】RFM客層一覧表データ!F:F,"",0)</f>
        <v/>
      </c>
      <c r="J4283" s="183">
        <v>0</v>
      </c>
      <c r="K4283" s="183">
        <v>0</v>
      </c>
      <c r="L4283" s="183">
        <v>0</v>
      </c>
      <c r="M4283" s="183">
        <v>0</v>
      </c>
      <c r="N4283" s="183">
        <v>0</v>
      </c>
      <c r="O4283" s="183">
        <v>0</v>
      </c>
      <c r="P4283" s="183">
        <v>0</v>
      </c>
      <c r="Q4283" s="183">
        <v>0</v>
      </c>
      <c r="R4283" s="183">
        <v>0</v>
      </c>
      <c r="S4283" s="183">
        <v>0</v>
      </c>
      <c r="T4283" s="183">
        <v>0</v>
      </c>
      <c r="U4283" s="183">
        <v>0</v>
      </c>
      <c r="V4283" s="183">
        <v>0</v>
      </c>
      <c r="W4283" s="183">
        <v>0</v>
      </c>
      <c r="X4283" s="183">
        <v>0</v>
      </c>
      <c r="Y4283" s="183">
        <v>0</v>
      </c>
    </row>
    <row r="4284" spans="1:25" x14ac:dyDescent="0.2">
      <c r="A4284" s="184">
        <v>12889065</v>
      </c>
      <c r="B4284" s="183" t="str">
        <f>[1]店マスタ!B4283</f>
        <v>ルミエール　フキ</v>
      </c>
      <c r="C4284" s="183">
        <v>1.5</v>
      </c>
      <c r="D4284" s="183">
        <v>1.5</v>
      </c>
      <c r="E4284" s="183">
        <f>_xlfn.XLOOKUP(A4284,[2]Sheet1!$R:$R,[2]Sheet1!$AB:$AB,"",0)</f>
        <v>1.5</v>
      </c>
      <c r="F4284" s="183">
        <f>_xlfn.XLOOKUP($A4284,[3]【2026年03月度_全社】RFM客層一覧表データ!$A:$A,[3]【2026年03月度_全社】RFM客層一覧表データ!C:C,"",0)</f>
        <v>169</v>
      </c>
      <c r="G4284" s="183">
        <f>_xlfn.XLOOKUP($A4284,[3]【2026年03月度_全社】RFM客層一覧表データ!$A:$A,[3]【2026年03月度_全社】RFM客層一覧表データ!D:D,"",0)</f>
        <v>55</v>
      </c>
      <c r="H4284" s="183">
        <f>_xlfn.XLOOKUP($A4284,[3]【2026年03月度_全社】RFM客層一覧表データ!$A:$A,[3]【2026年03月度_全社】RFM客層一覧表データ!E:E,"",0)</f>
        <v>106</v>
      </c>
      <c r="I4284" s="183">
        <f>_xlfn.XLOOKUP($A4284,[3]【2026年03月度_全社】RFM客層一覧表データ!$A:$A,[3]【2026年03月度_全社】RFM客層一覧表データ!F:F,"",0)</f>
        <v>2</v>
      </c>
      <c r="J4284" s="183">
        <v>186</v>
      </c>
      <c r="K4284" s="183">
        <v>95</v>
      </c>
      <c r="L4284" s="183">
        <v>112</v>
      </c>
      <c r="M4284" s="183">
        <v>7</v>
      </c>
      <c r="N4284" s="183">
        <v>185</v>
      </c>
      <c r="O4284" s="183">
        <v>67</v>
      </c>
      <c r="P4284" s="183">
        <v>112</v>
      </c>
      <c r="Q4284" s="183">
        <v>7</v>
      </c>
      <c r="R4284" s="183">
        <v>200</v>
      </c>
      <c r="S4284" s="183">
        <v>92</v>
      </c>
      <c r="T4284" s="183">
        <v>116</v>
      </c>
      <c r="U4284" s="183">
        <v>4</v>
      </c>
      <c r="V4284" s="183">
        <v>217</v>
      </c>
      <c r="W4284" s="183">
        <v>84</v>
      </c>
      <c r="X4284" s="183">
        <v>129</v>
      </c>
      <c r="Y4284" s="183">
        <v>9</v>
      </c>
    </row>
    <row r="4285" spans="1:25" x14ac:dyDescent="0.2">
      <c r="A4285" s="184">
        <v>12890002</v>
      </c>
      <c r="B4285" s="183" t="str">
        <f>[1]店マスタ!B4284</f>
        <v>有限会社　ランプヤ電機部</v>
      </c>
      <c r="C4285" s="183">
        <v>2.5</v>
      </c>
      <c r="D4285" s="183">
        <v>2</v>
      </c>
      <c r="E4285" s="183">
        <f>_xlfn.XLOOKUP(A4285,[2]Sheet1!$R:$R,[2]Sheet1!$AB:$AB,"",0)</f>
        <v>2</v>
      </c>
      <c r="F4285" s="183">
        <f>_xlfn.XLOOKUP($A4285,[3]【2026年03月度_全社】RFM客層一覧表データ!$A:$A,[3]【2026年03月度_全社】RFM客層一覧表データ!C:C,"",0)</f>
        <v>512</v>
      </c>
      <c r="G4285" s="183">
        <f>_xlfn.XLOOKUP($A4285,[3]【2026年03月度_全社】RFM客層一覧表データ!$A:$A,[3]【2026年03月度_全社】RFM客層一覧表データ!D:D,"",0)</f>
        <v>226</v>
      </c>
      <c r="H4285" s="183">
        <f>_xlfn.XLOOKUP($A4285,[3]【2026年03月度_全社】RFM客層一覧表データ!$A:$A,[3]【2026年03月度_全社】RFM客層一覧表データ!E:E,"",0)</f>
        <v>262</v>
      </c>
      <c r="I4285" s="183">
        <f>_xlfn.XLOOKUP($A4285,[3]【2026年03月度_全社】RFM客層一覧表データ!$A:$A,[3]【2026年03月度_全社】RFM客層一覧表データ!F:F,"",0)</f>
        <v>30</v>
      </c>
      <c r="J4285" s="183">
        <v>516</v>
      </c>
      <c r="K4285" s="183">
        <v>233</v>
      </c>
      <c r="L4285" s="183">
        <v>266</v>
      </c>
      <c r="M4285" s="183">
        <v>33</v>
      </c>
      <c r="N4285" s="183">
        <v>537</v>
      </c>
      <c r="O4285" s="183">
        <v>220</v>
      </c>
      <c r="P4285" s="183">
        <v>283</v>
      </c>
      <c r="Q4285" s="183">
        <v>20</v>
      </c>
      <c r="R4285" s="183">
        <v>563</v>
      </c>
      <c r="S4285" s="183">
        <v>269</v>
      </c>
      <c r="T4285" s="183">
        <v>296</v>
      </c>
      <c r="U4285" s="183">
        <v>24</v>
      </c>
      <c r="V4285" s="183">
        <v>589</v>
      </c>
      <c r="W4285" s="183">
        <v>251</v>
      </c>
      <c r="X4285" s="183">
        <v>305</v>
      </c>
      <c r="Y4285" s="183">
        <v>27</v>
      </c>
    </row>
    <row r="4286" spans="1:25" x14ac:dyDescent="0.2">
      <c r="A4286" s="184">
        <v>12890014</v>
      </c>
      <c r="B4286" s="183" t="str">
        <f>[1]店マスタ!B4285</f>
        <v>ぱわーず　もり</v>
      </c>
      <c r="C4286" s="183">
        <v>8</v>
      </c>
      <c r="D4286" s="183">
        <v>4.5</v>
      </c>
      <c r="E4286" s="183">
        <f>_xlfn.XLOOKUP(A4286,[2]Sheet1!$R:$R,[2]Sheet1!$AB:$AB,"",0)</f>
        <v>6</v>
      </c>
      <c r="F4286" s="183">
        <f>_xlfn.XLOOKUP($A4286,[3]【2026年03月度_全社】RFM客層一覧表データ!$A:$A,[3]【2026年03月度_全社】RFM客層一覧表データ!C:C,"",0)</f>
        <v>1128</v>
      </c>
      <c r="G4286" s="183">
        <f>_xlfn.XLOOKUP($A4286,[3]【2026年03月度_全社】RFM客層一覧表データ!$A:$A,[3]【2026年03月度_全社】RFM客層一覧表データ!D:D,"",0)</f>
        <v>546</v>
      </c>
      <c r="H4286" s="183">
        <f>_xlfn.XLOOKUP($A4286,[3]【2026年03月度_全社】RFM客層一覧表データ!$A:$A,[3]【2026年03月度_全社】RFM客層一覧表データ!E:E,"",0)</f>
        <v>525</v>
      </c>
      <c r="I4286" s="183">
        <f>_xlfn.XLOOKUP($A4286,[3]【2026年03月度_全社】RFM客層一覧表データ!$A:$A,[3]【2026年03月度_全社】RFM客層一覧表データ!F:F,"",0)</f>
        <v>108</v>
      </c>
      <c r="J4286" s="183">
        <v>1133</v>
      </c>
      <c r="K4286" s="183">
        <v>550</v>
      </c>
      <c r="L4286" s="183">
        <v>532</v>
      </c>
      <c r="M4286" s="183">
        <v>115</v>
      </c>
      <c r="N4286" s="183">
        <v>1112</v>
      </c>
      <c r="O4286" s="183">
        <v>551</v>
      </c>
      <c r="P4286" s="183">
        <v>527</v>
      </c>
      <c r="Q4286" s="183">
        <v>74</v>
      </c>
      <c r="R4286" s="183">
        <v>1106</v>
      </c>
      <c r="S4286" s="183">
        <v>562</v>
      </c>
      <c r="T4286" s="183">
        <v>510</v>
      </c>
      <c r="U4286" s="183">
        <v>135</v>
      </c>
      <c r="V4286" s="183">
        <v>1053</v>
      </c>
      <c r="W4286" s="183">
        <v>564</v>
      </c>
      <c r="X4286" s="183">
        <v>477</v>
      </c>
      <c r="Y4286" s="183">
        <v>123</v>
      </c>
    </row>
    <row r="4287" spans="1:25" x14ac:dyDescent="0.2">
      <c r="A4287" s="184">
        <v>12971003</v>
      </c>
      <c r="B4287" s="183" t="str">
        <f>[1]店マスタ!B4286</f>
        <v>株式会社　ナショナル北和電器</v>
      </c>
      <c r="C4287" s="183">
        <v>5</v>
      </c>
      <c r="D4287" s="183">
        <v>4.5</v>
      </c>
      <c r="E4287" s="183">
        <f>_xlfn.XLOOKUP(A4287,[2]Sheet1!$R:$R,[2]Sheet1!$AB:$AB,"",0)</f>
        <v>4.5</v>
      </c>
      <c r="F4287" s="183">
        <f>_xlfn.XLOOKUP($A4287,[3]【2026年03月度_全社】RFM客層一覧表データ!$A:$A,[3]【2026年03月度_全社】RFM客層一覧表データ!C:C,"",0)</f>
        <v>2406</v>
      </c>
      <c r="G4287" s="183">
        <f>_xlfn.XLOOKUP($A4287,[3]【2026年03月度_全社】RFM客層一覧表データ!$A:$A,[3]【2026年03月度_全社】RFM客層一覧表データ!D:D,"",0)</f>
        <v>1099</v>
      </c>
      <c r="H4287" s="183">
        <f>_xlfn.XLOOKUP($A4287,[3]【2026年03月度_全社】RFM客層一覧表データ!$A:$A,[3]【2026年03月度_全社】RFM客層一覧表データ!E:E,"",0)</f>
        <v>1048</v>
      </c>
      <c r="I4287" s="183">
        <f>_xlfn.XLOOKUP($A4287,[3]【2026年03月度_全社】RFM客層一覧表データ!$A:$A,[3]【2026年03月度_全社】RFM客層一覧表データ!F:F,"",0)</f>
        <v>217</v>
      </c>
      <c r="J4287" s="183">
        <v>2374</v>
      </c>
      <c r="K4287" s="183">
        <v>1116</v>
      </c>
      <c r="L4287" s="183">
        <v>1053</v>
      </c>
      <c r="M4287" s="183">
        <v>254</v>
      </c>
      <c r="N4287" s="183">
        <v>2316</v>
      </c>
      <c r="O4287" s="183">
        <v>1103</v>
      </c>
      <c r="P4287" s="183">
        <v>1067</v>
      </c>
      <c r="Q4287" s="183">
        <v>205</v>
      </c>
      <c r="R4287" s="183">
        <v>2260</v>
      </c>
      <c r="S4287" s="183">
        <v>1074</v>
      </c>
      <c r="T4287" s="183">
        <v>1071</v>
      </c>
      <c r="U4287" s="183">
        <v>156</v>
      </c>
      <c r="V4287" s="183">
        <v>2243</v>
      </c>
      <c r="W4287" s="183">
        <v>1036</v>
      </c>
      <c r="X4287" s="183">
        <v>1063</v>
      </c>
      <c r="Y4287" s="183">
        <v>150</v>
      </c>
    </row>
    <row r="4288" spans="1:25" x14ac:dyDescent="0.2">
      <c r="A4288" s="184">
        <v>12971007</v>
      </c>
      <c r="B4288" s="183" t="str">
        <f>[1]店マスタ!B4287</f>
        <v>新井電気店</v>
      </c>
      <c r="C4288" s="183">
        <v>2</v>
      </c>
      <c r="D4288" s="183">
        <v>2</v>
      </c>
      <c r="E4288" s="183">
        <f>_xlfn.XLOOKUP(A4288,[2]Sheet1!$R:$R,[2]Sheet1!$AB:$AB,"",0)</f>
        <v>1.5</v>
      </c>
      <c r="F4288" s="183">
        <f>_xlfn.XLOOKUP($A4288,[3]【2026年03月度_全社】RFM客層一覧表データ!$A:$A,[3]【2026年03月度_全社】RFM客層一覧表データ!C:C,"",0)</f>
        <v>425</v>
      </c>
      <c r="G4288" s="183">
        <f>_xlfn.XLOOKUP($A4288,[3]【2026年03月度_全社】RFM客層一覧表データ!$A:$A,[3]【2026年03月度_全社】RFM客層一覧表データ!D:D,"",0)</f>
        <v>192</v>
      </c>
      <c r="H4288" s="183">
        <f>_xlfn.XLOOKUP($A4288,[3]【2026年03月度_全社】RFM客層一覧表データ!$A:$A,[3]【2026年03月度_全社】RFM客層一覧表データ!E:E,"",0)</f>
        <v>213</v>
      </c>
      <c r="I4288" s="183">
        <f>_xlfn.XLOOKUP($A4288,[3]【2026年03月度_全社】RFM客層一覧表データ!$A:$A,[3]【2026年03月度_全社】RFM客層一覧表データ!F:F,"",0)</f>
        <v>32</v>
      </c>
      <c r="J4288" s="183">
        <v>412</v>
      </c>
      <c r="K4288" s="183">
        <v>191</v>
      </c>
      <c r="L4288" s="183">
        <v>218</v>
      </c>
      <c r="M4288" s="183">
        <v>32</v>
      </c>
      <c r="N4288" s="183">
        <v>407</v>
      </c>
      <c r="O4288" s="183">
        <v>187</v>
      </c>
      <c r="P4288" s="183">
        <v>216</v>
      </c>
      <c r="Q4288" s="183">
        <v>22</v>
      </c>
      <c r="R4288" s="183">
        <v>414</v>
      </c>
      <c r="S4288" s="183">
        <v>188</v>
      </c>
      <c r="T4288" s="183">
        <v>218</v>
      </c>
      <c r="U4288" s="183">
        <v>28</v>
      </c>
      <c r="V4288" s="183">
        <v>416</v>
      </c>
      <c r="W4288" s="183">
        <v>196</v>
      </c>
      <c r="X4288" s="183">
        <v>228</v>
      </c>
      <c r="Y4288" s="183">
        <v>25</v>
      </c>
    </row>
    <row r="4289" spans="1:25" x14ac:dyDescent="0.2">
      <c r="A4289" s="184">
        <v>12971011</v>
      </c>
      <c r="B4289" s="183" t="str">
        <f>[1]店マスタ!B4288</f>
        <v>竹村電気パナショップ　本店</v>
      </c>
      <c r="C4289" s="183">
        <v>4</v>
      </c>
      <c r="D4289" s="183">
        <v>3</v>
      </c>
      <c r="E4289" s="183">
        <f>_xlfn.XLOOKUP(A4289,[2]Sheet1!$R:$R,[2]Sheet1!$AB:$AB,"",0)</f>
        <v>3</v>
      </c>
      <c r="F4289" s="183">
        <f>_xlfn.XLOOKUP($A4289,[3]【2026年03月度_全社】RFM客層一覧表データ!$A:$A,[3]【2026年03月度_全社】RFM客層一覧表データ!C:C,"",0)</f>
        <v>372</v>
      </c>
      <c r="G4289" s="183">
        <f>_xlfn.XLOOKUP($A4289,[3]【2026年03月度_全社】RFM客層一覧表データ!$A:$A,[3]【2026年03月度_全社】RFM客層一覧表データ!D:D,"",0)</f>
        <v>148</v>
      </c>
      <c r="H4289" s="183">
        <f>_xlfn.XLOOKUP($A4289,[3]【2026年03月度_全社】RFM客層一覧表データ!$A:$A,[3]【2026年03月度_全社】RFM客層一覧表データ!E:E,"",0)</f>
        <v>164</v>
      </c>
      <c r="I4289" s="183">
        <f>_xlfn.XLOOKUP($A4289,[3]【2026年03月度_全社】RFM客層一覧表データ!$A:$A,[3]【2026年03月度_全社】RFM客層一覧表データ!F:F,"",0)</f>
        <v>38</v>
      </c>
      <c r="J4289" s="183">
        <v>392</v>
      </c>
      <c r="K4289" s="183">
        <v>154</v>
      </c>
      <c r="L4289" s="183">
        <v>172</v>
      </c>
      <c r="M4289" s="183">
        <v>42</v>
      </c>
      <c r="N4289" s="183">
        <v>393</v>
      </c>
      <c r="O4289" s="183">
        <v>145</v>
      </c>
      <c r="P4289" s="183">
        <v>173</v>
      </c>
      <c r="Q4289" s="183">
        <v>32</v>
      </c>
      <c r="R4289" s="183">
        <v>404</v>
      </c>
      <c r="S4289" s="183">
        <v>152</v>
      </c>
      <c r="T4289" s="183">
        <v>182</v>
      </c>
      <c r="U4289" s="183">
        <v>30</v>
      </c>
      <c r="V4289" s="183">
        <v>407</v>
      </c>
      <c r="W4289" s="183">
        <v>149</v>
      </c>
      <c r="X4289" s="183">
        <v>181</v>
      </c>
      <c r="Y4289" s="183">
        <v>31</v>
      </c>
    </row>
    <row r="4290" spans="1:25" x14ac:dyDescent="0.2">
      <c r="A4290" s="184">
        <v>12971057</v>
      </c>
      <c r="B4290" s="183" t="str">
        <f>[1]店マスタ!B4289</f>
        <v>株式会社　武部商会</v>
      </c>
      <c r="C4290" s="183">
        <v>7.5</v>
      </c>
      <c r="D4290" s="183">
        <v>7.5</v>
      </c>
      <c r="E4290" s="183">
        <f>_xlfn.XLOOKUP(A4290,[2]Sheet1!$R:$R,[2]Sheet1!$AB:$AB,"",0)</f>
        <v>8</v>
      </c>
      <c r="F4290" s="183" t="str">
        <f>_xlfn.XLOOKUP($A4290,[3]【2026年03月度_全社】RFM客層一覧表データ!$A:$A,[3]【2026年03月度_全社】RFM客層一覧表データ!C:C,"",0)</f>
        <v/>
      </c>
      <c r="G4290" s="183" t="str">
        <f>_xlfn.XLOOKUP($A4290,[3]【2026年03月度_全社】RFM客層一覧表データ!$A:$A,[3]【2026年03月度_全社】RFM客層一覧表データ!D:D,"",0)</f>
        <v/>
      </c>
      <c r="H4290" s="183" t="str">
        <f>_xlfn.XLOOKUP($A4290,[3]【2026年03月度_全社】RFM客層一覧表データ!$A:$A,[3]【2026年03月度_全社】RFM客層一覧表データ!E:E,"",0)</f>
        <v/>
      </c>
      <c r="I4290" s="183" t="str">
        <f>_xlfn.XLOOKUP($A4290,[3]【2026年03月度_全社】RFM客層一覧表データ!$A:$A,[3]【2026年03月度_全社】RFM客層一覧表データ!F:F,"",0)</f>
        <v/>
      </c>
      <c r="J4290" s="183">
        <v>0</v>
      </c>
      <c r="K4290" s="183">
        <v>0</v>
      </c>
      <c r="L4290" s="183">
        <v>0</v>
      </c>
      <c r="M4290" s="183">
        <v>0</v>
      </c>
      <c r="N4290" s="183">
        <v>0</v>
      </c>
      <c r="O4290" s="183">
        <v>0</v>
      </c>
      <c r="P4290" s="183">
        <v>0</v>
      </c>
      <c r="Q4290" s="183">
        <v>0</v>
      </c>
      <c r="R4290" s="183">
        <v>0</v>
      </c>
      <c r="S4290" s="183">
        <v>0</v>
      </c>
      <c r="T4290" s="183">
        <v>0</v>
      </c>
      <c r="U4290" s="183">
        <v>0</v>
      </c>
      <c r="V4290" s="183">
        <v>0</v>
      </c>
      <c r="W4290" s="183">
        <v>0</v>
      </c>
      <c r="X4290" s="183">
        <v>0</v>
      </c>
      <c r="Y4290" s="183">
        <v>0</v>
      </c>
    </row>
    <row r="4291" spans="1:25" x14ac:dyDescent="0.2">
      <c r="A4291" s="184">
        <v>12971076</v>
      </c>
      <c r="B4291" s="183" t="str">
        <f>[1]店マスタ!B4290</f>
        <v>上村電化</v>
      </c>
      <c r="C4291" s="183">
        <v>2.5</v>
      </c>
      <c r="D4291" s="183">
        <v>2.5</v>
      </c>
      <c r="E4291" s="183" t="str">
        <f>_xlfn.XLOOKUP(A4291,[2]Sheet1!$R:$R,[2]Sheet1!$AB:$AB,"",0)</f>
        <v/>
      </c>
      <c r="F4291" s="183">
        <f>_xlfn.XLOOKUP($A4291,[3]【2026年03月度_全社】RFM客層一覧表データ!$A:$A,[3]【2026年03月度_全社】RFM客層一覧表データ!C:C,"",0)</f>
        <v>266</v>
      </c>
      <c r="G4291" s="183">
        <f>_xlfn.XLOOKUP($A4291,[3]【2026年03月度_全社】RFM客層一覧表データ!$A:$A,[3]【2026年03月度_全社】RFM客層一覧表データ!D:D,"",0)</f>
        <v>90</v>
      </c>
      <c r="H4291" s="183">
        <f>_xlfn.XLOOKUP($A4291,[3]【2026年03月度_全社】RFM客層一覧表データ!$A:$A,[3]【2026年03月度_全社】RFM客層一覧表データ!E:E,"",0)</f>
        <v>74</v>
      </c>
      <c r="I4291" s="183">
        <f>_xlfn.XLOOKUP($A4291,[3]【2026年03月度_全社】RFM客層一覧表データ!$A:$A,[3]【2026年03月度_全社】RFM客層一覧表データ!F:F,"",0)</f>
        <v>62</v>
      </c>
      <c r="J4291" s="183">
        <v>263</v>
      </c>
      <c r="K4291" s="183">
        <v>64</v>
      </c>
      <c r="L4291" s="183">
        <v>77</v>
      </c>
      <c r="M4291" s="183">
        <v>0</v>
      </c>
      <c r="N4291" s="183">
        <v>270</v>
      </c>
      <c r="O4291" s="183">
        <v>65</v>
      </c>
      <c r="P4291" s="183">
        <v>82</v>
      </c>
      <c r="Q4291" s="183">
        <v>0</v>
      </c>
      <c r="R4291" s="183">
        <v>279</v>
      </c>
      <c r="S4291" s="183">
        <v>83</v>
      </c>
      <c r="T4291" s="183">
        <v>90</v>
      </c>
      <c r="U4291" s="183">
        <v>0</v>
      </c>
      <c r="V4291" s="183">
        <v>268</v>
      </c>
      <c r="W4291" s="183">
        <v>81</v>
      </c>
      <c r="X4291" s="183">
        <v>92</v>
      </c>
      <c r="Y4291" s="183">
        <v>0</v>
      </c>
    </row>
    <row r="4292" spans="1:25" x14ac:dyDescent="0.2">
      <c r="A4292" s="184">
        <v>12971110</v>
      </c>
      <c r="B4292" s="183" t="str">
        <f>[1]店マスタ!B4291</f>
        <v>株式会社　ハタナカでんき</v>
      </c>
      <c r="C4292" s="183">
        <v>5</v>
      </c>
      <c r="D4292" s="183">
        <v>5</v>
      </c>
      <c r="E4292" s="183">
        <f>_xlfn.XLOOKUP(A4292,[2]Sheet1!$R:$R,[2]Sheet1!$AB:$AB,"",0)</f>
        <v>5.5</v>
      </c>
      <c r="F4292" s="183">
        <f>_xlfn.XLOOKUP($A4292,[3]【2026年03月度_全社】RFM客層一覧表データ!$A:$A,[3]【2026年03月度_全社】RFM客層一覧表データ!C:C,"",0)</f>
        <v>903</v>
      </c>
      <c r="G4292" s="183">
        <f>_xlfn.XLOOKUP($A4292,[3]【2026年03月度_全社】RFM客層一覧表データ!$A:$A,[3]【2026年03月度_全社】RFM客層一覧表データ!D:D,"",0)</f>
        <v>399</v>
      </c>
      <c r="H4292" s="183">
        <f>_xlfn.XLOOKUP($A4292,[3]【2026年03月度_全社】RFM客層一覧表データ!$A:$A,[3]【2026年03月度_全社】RFM客層一覧表データ!E:E,"",0)</f>
        <v>493</v>
      </c>
      <c r="I4292" s="183">
        <f>_xlfn.XLOOKUP($A4292,[3]【2026年03月度_全社】RFM客層一覧表データ!$A:$A,[3]【2026年03月度_全社】RFM客層一覧表データ!F:F,"",0)</f>
        <v>73</v>
      </c>
      <c r="J4292" s="183">
        <v>893</v>
      </c>
      <c r="K4292" s="183">
        <v>421</v>
      </c>
      <c r="L4292" s="183">
        <v>499</v>
      </c>
      <c r="M4292" s="183">
        <v>104</v>
      </c>
      <c r="N4292" s="183">
        <v>871</v>
      </c>
      <c r="O4292" s="183">
        <v>437</v>
      </c>
      <c r="P4292" s="183">
        <v>498</v>
      </c>
      <c r="Q4292" s="183">
        <v>122</v>
      </c>
      <c r="R4292" s="183">
        <v>831</v>
      </c>
      <c r="S4292" s="183">
        <v>435</v>
      </c>
      <c r="T4292" s="183">
        <v>502</v>
      </c>
      <c r="U4292" s="183">
        <v>229</v>
      </c>
      <c r="V4292" s="183">
        <v>411</v>
      </c>
      <c r="W4292" s="183">
        <v>240</v>
      </c>
      <c r="X4292" s="183">
        <v>233</v>
      </c>
      <c r="Y4292" s="183">
        <v>46</v>
      </c>
    </row>
    <row r="4293" spans="1:25" x14ac:dyDescent="0.2">
      <c r="A4293" s="184">
        <v>12971164</v>
      </c>
      <c r="B4293" s="183" t="str">
        <f>[1]店マスタ!B4292</f>
        <v>ウメダデンキ</v>
      </c>
      <c r="C4293" s="183">
        <v>1.5</v>
      </c>
      <c r="D4293" s="183">
        <v>1.5</v>
      </c>
      <c r="E4293" s="183" t="str">
        <f>_xlfn.XLOOKUP(A4293,[2]Sheet1!$R:$R,[2]Sheet1!$AB:$AB,"",0)</f>
        <v/>
      </c>
      <c r="F4293" s="183" t="str">
        <f>_xlfn.XLOOKUP($A4293,[3]【2026年03月度_全社】RFM客層一覧表データ!$A:$A,[3]【2026年03月度_全社】RFM客層一覧表データ!C:C,"",0)</f>
        <v/>
      </c>
      <c r="G4293" s="183" t="str">
        <f>_xlfn.XLOOKUP($A4293,[3]【2026年03月度_全社】RFM客層一覧表データ!$A:$A,[3]【2026年03月度_全社】RFM客層一覧表データ!D:D,"",0)</f>
        <v/>
      </c>
      <c r="H4293" s="183" t="str">
        <f>_xlfn.XLOOKUP($A4293,[3]【2026年03月度_全社】RFM客層一覧表データ!$A:$A,[3]【2026年03月度_全社】RFM客層一覧表データ!E:E,"",0)</f>
        <v/>
      </c>
      <c r="I4293" s="183" t="str">
        <f>_xlfn.XLOOKUP($A4293,[3]【2026年03月度_全社】RFM客層一覧表データ!$A:$A,[3]【2026年03月度_全社】RFM客層一覧表データ!F:F,"",0)</f>
        <v/>
      </c>
      <c r="J4293" s="183">
        <v>0</v>
      </c>
      <c r="K4293" s="183">
        <v>0</v>
      </c>
      <c r="L4293" s="183">
        <v>0</v>
      </c>
      <c r="M4293" s="183">
        <v>0</v>
      </c>
      <c r="N4293" s="183">
        <v>0</v>
      </c>
      <c r="O4293" s="183">
        <v>0</v>
      </c>
      <c r="P4293" s="183">
        <v>0</v>
      </c>
      <c r="Q4293" s="183">
        <v>0</v>
      </c>
      <c r="R4293" s="183">
        <v>0</v>
      </c>
      <c r="S4293" s="183">
        <v>0</v>
      </c>
      <c r="T4293" s="183">
        <v>0</v>
      </c>
      <c r="U4293" s="183">
        <v>0</v>
      </c>
      <c r="V4293" s="183">
        <v>0</v>
      </c>
      <c r="W4293" s="183">
        <v>0</v>
      </c>
      <c r="X4293" s="183">
        <v>0</v>
      </c>
      <c r="Y4293" s="183">
        <v>0</v>
      </c>
    </row>
    <row r="4294" spans="1:25" x14ac:dyDescent="0.2">
      <c r="A4294" s="184">
        <v>12971178</v>
      </c>
      <c r="B4294" s="183" t="str">
        <f>[1]店マスタ!B4293</f>
        <v>有限会社　きたでんき</v>
      </c>
      <c r="C4294" s="183">
        <v>1.5</v>
      </c>
      <c r="D4294" s="183">
        <v>1.5</v>
      </c>
      <c r="E4294" s="183">
        <f>_xlfn.XLOOKUP(A4294,[2]Sheet1!$R:$R,[2]Sheet1!$AB:$AB,"",0)</f>
        <v>1.5</v>
      </c>
      <c r="F4294" s="183">
        <f>_xlfn.XLOOKUP($A4294,[3]【2026年03月度_全社】RFM客層一覧表データ!$A:$A,[3]【2026年03月度_全社】RFM客層一覧表データ!C:C,"",0)</f>
        <v>272</v>
      </c>
      <c r="G4294" s="183">
        <f>_xlfn.XLOOKUP($A4294,[3]【2026年03月度_全社】RFM客層一覧表データ!$A:$A,[3]【2026年03月度_全社】RFM客層一覧表データ!D:D,"",0)</f>
        <v>134</v>
      </c>
      <c r="H4294" s="183">
        <f>_xlfn.XLOOKUP($A4294,[3]【2026年03月度_全社】RFM客層一覧表データ!$A:$A,[3]【2026年03月度_全社】RFM客層一覧表データ!E:E,"",0)</f>
        <v>180</v>
      </c>
      <c r="I4294" s="183">
        <f>_xlfn.XLOOKUP($A4294,[3]【2026年03月度_全社】RFM客層一覧表データ!$A:$A,[3]【2026年03月度_全社】RFM客層一覧表データ!F:F,"",0)</f>
        <v>11</v>
      </c>
      <c r="J4294" s="183">
        <v>282</v>
      </c>
      <c r="K4294" s="183">
        <v>128</v>
      </c>
      <c r="L4294" s="183">
        <v>178</v>
      </c>
      <c r="M4294" s="183">
        <v>9</v>
      </c>
      <c r="N4294" s="183">
        <v>292</v>
      </c>
      <c r="O4294" s="183">
        <v>133</v>
      </c>
      <c r="P4294" s="183">
        <v>180</v>
      </c>
      <c r="Q4294" s="183">
        <v>12</v>
      </c>
      <c r="R4294" s="183">
        <v>296</v>
      </c>
      <c r="S4294" s="183">
        <v>146</v>
      </c>
      <c r="T4294" s="183">
        <v>190</v>
      </c>
      <c r="U4294" s="183">
        <v>13</v>
      </c>
      <c r="V4294" s="183">
        <v>309</v>
      </c>
      <c r="W4294" s="183">
        <v>152</v>
      </c>
      <c r="X4294" s="183">
        <v>201</v>
      </c>
      <c r="Y4294" s="183">
        <v>19</v>
      </c>
    </row>
    <row r="4295" spans="1:25" x14ac:dyDescent="0.2">
      <c r="A4295" s="184">
        <v>12971196</v>
      </c>
      <c r="B4295" s="183" t="str">
        <f>[1]店マスタ!B4294</f>
        <v>有限会社　コジマ電気商会</v>
      </c>
      <c r="C4295" s="183">
        <v>1.5</v>
      </c>
      <c r="D4295" s="183">
        <v>1.5</v>
      </c>
      <c r="E4295" s="183" t="str">
        <f>_xlfn.XLOOKUP(A4295,[2]Sheet1!$R:$R,[2]Sheet1!$AB:$AB,"",0)</f>
        <v/>
      </c>
      <c r="F4295" s="183">
        <f>_xlfn.XLOOKUP($A4295,[3]【2026年03月度_全社】RFM客層一覧表データ!$A:$A,[3]【2026年03月度_全社】RFM客層一覧表データ!C:C,"",0)</f>
        <v>215</v>
      </c>
      <c r="G4295" s="183">
        <f>_xlfn.XLOOKUP($A4295,[3]【2026年03月度_全社】RFM客層一覧表データ!$A:$A,[3]【2026年03月度_全社】RFM客層一覧表データ!D:D,"",0)</f>
        <v>61</v>
      </c>
      <c r="H4295" s="183">
        <f>_xlfn.XLOOKUP($A4295,[3]【2026年03月度_全社】RFM客層一覧表データ!$A:$A,[3]【2026年03月度_全社】RFM客層一覧表データ!E:E,"",0)</f>
        <v>83</v>
      </c>
      <c r="I4295" s="183">
        <f>_xlfn.XLOOKUP($A4295,[3]【2026年03月度_全社】RFM客層一覧表データ!$A:$A,[3]【2026年03月度_全社】RFM客層一覧表データ!F:F,"",0)</f>
        <v>14</v>
      </c>
      <c r="J4295" s="183">
        <v>232</v>
      </c>
      <c r="K4295" s="183">
        <v>77</v>
      </c>
      <c r="L4295" s="183">
        <v>89</v>
      </c>
      <c r="M4295" s="183">
        <v>28</v>
      </c>
      <c r="N4295" s="183">
        <v>239</v>
      </c>
      <c r="O4295" s="183">
        <v>73</v>
      </c>
      <c r="P4295" s="183">
        <v>91</v>
      </c>
      <c r="Q4295" s="183">
        <v>18</v>
      </c>
      <c r="R4295" s="183">
        <v>272</v>
      </c>
      <c r="S4295" s="183">
        <v>84</v>
      </c>
      <c r="T4295" s="183">
        <v>93</v>
      </c>
      <c r="U4295" s="183">
        <v>30</v>
      </c>
      <c r="V4295" s="183">
        <v>281</v>
      </c>
      <c r="W4295" s="183">
        <v>105</v>
      </c>
      <c r="X4295" s="183">
        <v>105</v>
      </c>
      <c r="Y4295" s="183">
        <v>41</v>
      </c>
    </row>
    <row r="4296" spans="1:25" x14ac:dyDescent="0.2">
      <c r="A4296" s="184">
        <v>12971211</v>
      </c>
      <c r="B4296" s="183" t="str">
        <f>[1]店マスタ!B4295</f>
        <v>有限会社　ホクワ電器西登美店</v>
      </c>
      <c r="C4296" s="183">
        <v>6</v>
      </c>
      <c r="D4296" s="183">
        <v>6</v>
      </c>
      <c r="E4296" s="183">
        <f>_xlfn.XLOOKUP(A4296,[2]Sheet1!$R:$R,[2]Sheet1!$AB:$AB,"",0)</f>
        <v>6</v>
      </c>
      <c r="F4296" s="183">
        <f>_xlfn.XLOOKUP($A4296,[3]【2026年03月度_全社】RFM客層一覧表データ!$A:$A,[3]【2026年03月度_全社】RFM客層一覧表データ!C:C,"",0)</f>
        <v>2445</v>
      </c>
      <c r="G4296" s="183">
        <f>_xlfn.XLOOKUP($A4296,[3]【2026年03月度_全社】RFM客層一覧表データ!$A:$A,[3]【2026年03月度_全社】RFM客層一覧表データ!D:D,"",0)</f>
        <v>716</v>
      </c>
      <c r="H4296" s="183">
        <f>_xlfn.XLOOKUP($A4296,[3]【2026年03月度_全社】RFM客層一覧表データ!$A:$A,[3]【2026年03月度_全社】RFM客層一覧表データ!E:E,"",0)</f>
        <v>779</v>
      </c>
      <c r="I4296" s="183">
        <f>_xlfn.XLOOKUP($A4296,[3]【2026年03月度_全社】RFM客層一覧表データ!$A:$A,[3]【2026年03月度_全社】RFM客層一覧表データ!F:F,"",0)</f>
        <v>191</v>
      </c>
      <c r="J4296" s="183">
        <v>2541</v>
      </c>
      <c r="K4296" s="183">
        <v>841</v>
      </c>
      <c r="L4296" s="183">
        <v>816</v>
      </c>
      <c r="M4296" s="183">
        <v>243</v>
      </c>
      <c r="N4296" s="183">
        <v>2529</v>
      </c>
      <c r="O4296" s="183">
        <v>850</v>
      </c>
      <c r="P4296" s="183">
        <v>854</v>
      </c>
      <c r="Q4296" s="183">
        <v>246</v>
      </c>
      <c r="R4296" s="183">
        <v>2532</v>
      </c>
      <c r="S4296" s="183">
        <v>864</v>
      </c>
      <c r="T4296" s="183">
        <v>867</v>
      </c>
      <c r="U4296" s="183">
        <v>278</v>
      </c>
      <c r="V4296" s="183">
        <v>2537</v>
      </c>
      <c r="W4296" s="183">
        <v>905</v>
      </c>
      <c r="X4296" s="183">
        <v>893</v>
      </c>
      <c r="Y4296" s="183">
        <v>261</v>
      </c>
    </row>
    <row r="4297" spans="1:25" x14ac:dyDescent="0.2">
      <c r="A4297" s="184">
        <v>12971232</v>
      </c>
      <c r="B4297" s="183" t="str">
        <f>[1]店マスタ!B4296</f>
        <v>こまひろ電気奈良店</v>
      </c>
      <c r="C4297" s="183">
        <v>2</v>
      </c>
      <c r="D4297" s="183">
        <v>2</v>
      </c>
      <c r="E4297" s="183">
        <f>_xlfn.XLOOKUP(A4297,[2]Sheet1!$R:$R,[2]Sheet1!$AB:$AB,"",0)</f>
        <v>2</v>
      </c>
      <c r="F4297" s="183">
        <f>_xlfn.XLOOKUP($A4297,[3]【2026年03月度_全社】RFM客層一覧表データ!$A:$A,[3]【2026年03月度_全社】RFM客層一覧表データ!C:C,"",0)</f>
        <v>289</v>
      </c>
      <c r="G4297" s="183">
        <f>_xlfn.XLOOKUP($A4297,[3]【2026年03月度_全社】RFM客層一覧表データ!$A:$A,[3]【2026年03月度_全社】RFM客層一覧表データ!D:D,"",0)</f>
        <v>70</v>
      </c>
      <c r="H4297" s="183">
        <f>_xlfn.XLOOKUP($A4297,[3]【2026年03月度_全社】RFM客層一覧表データ!$A:$A,[3]【2026年03月度_全社】RFM客層一覧表データ!E:E,"",0)</f>
        <v>142</v>
      </c>
      <c r="I4297" s="183">
        <f>_xlfn.XLOOKUP($A4297,[3]【2026年03月度_全社】RFM客層一覧表データ!$A:$A,[3]【2026年03月度_全社】RFM客層一覧表データ!F:F,"",0)</f>
        <v>8</v>
      </c>
      <c r="J4297" s="183">
        <v>319</v>
      </c>
      <c r="K4297" s="183">
        <v>109</v>
      </c>
      <c r="L4297" s="183">
        <v>161</v>
      </c>
      <c r="M4297" s="183">
        <v>12</v>
      </c>
      <c r="N4297" s="183">
        <v>345</v>
      </c>
      <c r="O4297" s="183">
        <v>124</v>
      </c>
      <c r="P4297" s="183">
        <v>171</v>
      </c>
      <c r="Q4297" s="183">
        <v>12</v>
      </c>
      <c r="R4297" s="183">
        <v>382</v>
      </c>
      <c r="S4297" s="183">
        <v>141</v>
      </c>
      <c r="T4297" s="183">
        <v>181</v>
      </c>
      <c r="U4297" s="183">
        <v>21</v>
      </c>
      <c r="V4297" s="183">
        <v>403</v>
      </c>
      <c r="W4297" s="183">
        <v>160</v>
      </c>
      <c r="X4297" s="183">
        <v>192</v>
      </c>
      <c r="Y4297" s="183">
        <v>28</v>
      </c>
    </row>
    <row r="4298" spans="1:25" x14ac:dyDescent="0.2">
      <c r="A4298" s="184">
        <v>12971237</v>
      </c>
      <c r="B4298" s="183" t="str">
        <f>[1]店マスタ!B4297</f>
        <v>エレトピア株式会社</v>
      </c>
      <c r="C4298" s="183">
        <v>4</v>
      </c>
      <c r="D4298" s="183">
        <v>4</v>
      </c>
      <c r="E4298" s="183">
        <f>_xlfn.XLOOKUP(A4298,[2]Sheet1!$R:$R,[2]Sheet1!$AB:$AB,"",0)</f>
        <v>3</v>
      </c>
      <c r="F4298" s="183">
        <f>_xlfn.XLOOKUP($A4298,[3]【2026年03月度_全社】RFM客層一覧表データ!$A:$A,[3]【2026年03月度_全社】RFM客層一覧表データ!C:C,"",0)</f>
        <v>556</v>
      </c>
      <c r="G4298" s="183">
        <f>_xlfn.XLOOKUP($A4298,[3]【2026年03月度_全社】RFM客層一覧表データ!$A:$A,[3]【2026年03月度_全社】RFM客層一覧表データ!D:D,"",0)</f>
        <v>257</v>
      </c>
      <c r="H4298" s="183">
        <f>_xlfn.XLOOKUP($A4298,[3]【2026年03月度_全社】RFM客層一覧表データ!$A:$A,[3]【2026年03月度_全社】RFM客層一覧表データ!E:E,"",0)</f>
        <v>338</v>
      </c>
      <c r="I4298" s="183">
        <f>_xlfn.XLOOKUP($A4298,[3]【2026年03月度_全社】RFM客層一覧表データ!$A:$A,[3]【2026年03月度_全社】RFM客層一覧表データ!F:F,"",0)</f>
        <v>16</v>
      </c>
      <c r="J4298" s="183">
        <v>564</v>
      </c>
      <c r="K4298" s="183">
        <v>264</v>
      </c>
      <c r="L4298" s="183">
        <v>343</v>
      </c>
      <c r="M4298" s="183">
        <v>24</v>
      </c>
      <c r="N4298" s="183">
        <v>561</v>
      </c>
      <c r="O4298" s="183">
        <v>284</v>
      </c>
      <c r="P4298" s="183">
        <v>353</v>
      </c>
      <c r="Q4298" s="183">
        <v>28</v>
      </c>
      <c r="R4298" s="183">
        <v>562</v>
      </c>
      <c r="S4298" s="183">
        <v>281</v>
      </c>
      <c r="T4298" s="183">
        <v>361</v>
      </c>
      <c r="U4298" s="183">
        <v>22</v>
      </c>
      <c r="V4298" s="183">
        <v>692</v>
      </c>
      <c r="W4298" s="183">
        <v>317</v>
      </c>
      <c r="X4298" s="183">
        <v>406</v>
      </c>
      <c r="Y4298" s="183">
        <v>29</v>
      </c>
    </row>
    <row r="4299" spans="1:25" x14ac:dyDescent="0.2">
      <c r="A4299" s="184">
        <v>12971259</v>
      </c>
      <c r="B4299" s="183" t="str">
        <f>[1]店マスタ!B4298</f>
        <v>パナック西の京</v>
      </c>
      <c r="C4299" s="183">
        <v>1.5</v>
      </c>
      <c r="D4299" s="183">
        <v>1.5</v>
      </c>
      <c r="E4299" s="183">
        <f>_xlfn.XLOOKUP(A4299,[2]Sheet1!$R:$R,[2]Sheet1!$AB:$AB,"",0)</f>
        <v>1.5</v>
      </c>
      <c r="F4299" s="183" t="str">
        <f>_xlfn.XLOOKUP($A4299,[3]【2026年03月度_全社】RFM客層一覧表データ!$A:$A,[3]【2026年03月度_全社】RFM客層一覧表データ!C:C,"",0)</f>
        <v/>
      </c>
      <c r="G4299" s="183" t="str">
        <f>_xlfn.XLOOKUP($A4299,[3]【2026年03月度_全社】RFM客層一覧表データ!$A:$A,[3]【2026年03月度_全社】RFM客層一覧表データ!D:D,"",0)</f>
        <v/>
      </c>
      <c r="H4299" s="183" t="str">
        <f>_xlfn.XLOOKUP($A4299,[3]【2026年03月度_全社】RFM客層一覧表データ!$A:$A,[3]【2026年03月度_全社】RFM客層一覧表データ!E:E,"",0)</f>
        <v/>
      </c>
      <c r="I4299" s="183" t="str">
        <f>_xlfn.XLOOKUP($A4299,[3]【2026年03月度_全社】RFM客層一覧表データ!$A:$A,[3]【2026年03月度_全社】RFM客層一覧表データ!F:F,"",0)</f>
        <v/>
      </c>
      <c r="J4299" s="183">
        <v>0</v>
      </c>
      <c r="K4299" s="183">
        <v>0</v>
      </c>
      <c r="L4299" s="183">
        <v>0</v>
      </c>
      <c r="M4299" s="183">
        <v>0</v>
      </c>
      <c r="N4299" s="183">
        <v>0</v>
      </c>
      <c r="O4299" s="183">
        <v>0</v>
      </c>
      <c r="P4299" s="183">
        <v>0</v>
      </c>
      <c r="Q4299" s="183">
        <v>0</v>
      </c>
      <c r="R4299" s="183">
        <v>0</v>
      </c>
      <c r="S4299" s="183">
        <v>0</v>
      </c>
      <c r="T4299" s="183">
        <v>0</v>
      </c>
      <c r="U4299" s="183">
        <v>0</v>
      </c>
      <c r="V4299" s="183">
        <v>0</v>
      </c>
      <c r="W4299" s="183">
        <v>0</v>
      </c>
      <c r="X4299" s="183">
        <v>0</v>
      </c>
      <c r="Y4299" s="183">
        <v>0</v>
      </c>
    </row>
    <row r="4300" spans="1:25" x14ac:dyDescent="0.2">
      <c r="A4300" s="184">
        <v>12971324</v>
      </c>
      <c r="B4300" s="183" t="str">
        <f>[1]店マスタ!B4299</f>
        <v>ステップ倶楽部ふれんど</v>
      </c>
      <c r="C4300" s="183">
        <v>1.5</v>
      </c>
      <c r="D4300" s="183">
        <v>1.5</v>
      </c>
      <c r="E4300" s="183">
        <f>_xlfn.XLOOKUP(A4300,[2]Sheet1!$R:$R,[2]Sheet1!$AB:$AB,"",0)</f>
        <v>1.5</v>
      </c>
      <c r="F4300" s="183">
        <f>_xlfn.XLOOKUP($A4300,[3]【2026年03月度_全社】RFM客層一覧表データ!$A:$A,[3]【2026年03月度_全社】RFM客層一覧表データ!C:C,"",0)</f>
        <v>0</v>
      </c>
      <c r="G4300" s="183">
        <f>_xlfn.XLOOKUP($A4300,[3]【2026年03月度_全社】RFM客層一覧表データ!$A:$A,[3]【2026年03月度_全社】RFM客層一覧表データ!D:D,"",0)</f>
        <v>0</v>
      </c>
      <c r="H4300" s="183">
        <f>_xlfn.XLOOKUP($A4300,[3]【2026年03月度_全社】RFM客層一覧表データ!$A:$A,[3]【2026年03月度_全社】RFM客層一覧表データ!E:E,"",0)</f>
        <v>0</v>
      </c>
      <c r="I4300" s="183">
        <f>_xlfn.XLOOKUP($A4300,[3]【2026年03月度_全社】RFM客層一覧表データ!$A:$A,[3]【2026年03月度_全社】RFM客層一覧表データ!F:F,"",0)</f>
        <v>0</v>
      </c>
      <c r="J4300" s="183">
        <v>0</v>
      </c>
      <c r="K4300" s="183">
        <v>0</v>
      </c>
      <c r="L4300" s="183">
        <v>0</v>
      </c>
      <c r="M4300" s="183">
        <v>0</v>
      </c>
      <c r="N4300" s="183">
        <v>2</v>
      </c>
      <c r="O4300" s="183">
        <v>0</v>
      </c>
      <c r="P4300" s="183">
        <v>0</v>
      </c>
      <c r="Q4300" s="183">
        <v>0</v>
      </c>
      <c r="R4300" s="183">
        <v>0</v>
      </c>
      <c r="S4300" s="183">
        <v>0</v>
      </c>
      <c r="T4300" s="183">
        <v>0</v>
      </c>
      <c r="U4300" s="183">
        <v>0</v>
      </c>
      <c r="V4300" s="183">
        <v>2</v>
      </c>
      <c r="W4300" s="183">
        <v>0</v>
      </c>
      <c r="X4300" s="183">
        <v>0</v>
      </c>
      <c r="Y4300" s="183">
        <v>0</v>
      </c>
    </row>
    <row r="4301" spans="1:25" x14ac:dyDescent="0.2">
      <c r="A4301" s="184">
        <v>12971372</v>
      </c>
      <c r="B4301" s="183" t="str">
        <f>[1]店マスタ!B4300</f>
        <v>竹村電気パナショップ　法蓮店</v>
      </c>
      <c r="C4301" s="183">
        <v>3</v>
      </c>
      <c r="D4301" s="183">
        <v>3</v>
      </c>
      <c r="E4301" s="183">
        <f>_xlfn.XLOOKUP(A4301,[2]Sheet1!$R:$R,[2]Sheet1!$AB:$AB,"",0)</f>
        <v>3</v>
      </c>
      <c r="F4301" s="183">
        <f>_xlfn.XLOOKUP($A4301,[3]【2026年03月度_全社】RFM客層一覧表データ!$A:$A,[3]【2026年03月度_全社】RFM客層一覧表データ!C:C,"",0)</f>
        <v>540</v>
      </c>
      <c r="G4301" s="183">
        <f>_xlfn.XLOOKUP($A4301,[3]【2026年03月度_全社】RFM客層一覧表データ!$A:$A,[3]【2026年03月度_全社】RFM客層一覧表データ!D:D,"",0)</f>
        <v>261</v>
      </c>
      <c r="H4301" s="183">
        <f>_xlfn.XLOOKUP($A4301,[3]【2026年03月度_全社】RFM客層一覧表データ!$A:$A,[3]【2026年03月度_全社】RFM客層一覧表データ!E:E,"",0)</f>
        <v>244</v>
      </c>
      <c r="I4301" s="183">
        <f>_xlfn.XLOOKUP($A4301,[3]【2026年03月度_全社】RFM客層一覧表データ!$A:$A,[3]【2026年03月度_全社】RFM客層一覧表データ!F:F,"",0)</f>
        <v>62</v>
      </c>
      <c r="J4301" s="183">
        <v>518</v>
      </c>
      <c r="K4301" s="183">
        <v>235</v>
      </c>
      <c r="L4301" s="183">
        <v>229</v>
      </c>
      <c r="M4301" s="183">
        <v>46</v>
      </c>
      <c r="N4301" s="183">
        <v>510</v>
      </c>
      <c r="O4301" s="183">
        <v>229</v>
      </c>
      <c r="P4301" s="183">
        <v>233</v>
      </c>
      <c r="Q4301" s="183">
        <v>48</v>
      </c>
      <c r="R4301" s="183">
        <v>504</v>
      </c>
      <c r="S4301" s="183">
        <v>232</v>
      </c>
      <c r="T4301" s="183">
        <v>229</v>
      </c>
      <c r="U4301" s="183">
        <v>49</v>
      </c>
      <c r="V4301" s="183">
        <v>495</v>
      </c>
      <c r="W4301" s="183">
        <v>227</v>
      </c>
      <c r="X4301" s="183">
        <v>225</v>
      </c>
      <c r="Y4301" s="183">
        <v>45</v>
      </c>
    </row>
    <row r="4302" spans="1:25" x14ac:dyDescent="0.2">
      <c r="A4302" s="184">
        <v>12972005</v>
      </c>
      <c r="B4302" s="183" t="str">
        <f>[1]店マスタ!B4301</f>
        <v>ネクスト　フジ</v>
      </c>
      <c r="C4302" s="183">
        <v>2.5</v>
      </c>
      <c r="D4302" s="183">
        <v>2.5</v>
      </c>
      <c r="E4302" s="183">
        <f>_xlfn.XLOOKUP(A4302,[2]Sheet1!$R:$R,[2]Sheet1!$AB:$AB,"",0)</f>
        <v>2</v>
      </c>
      <c r="F4302" s="183">
        <f>_xlfn.XLOOKUP($A4302,[3]【2026年03月度_全社】RFM客層一覧表データ!$A:$A,[3]【2026年03月度_全社】RFM客層一覧表データ!C:C,"",0)</f>
        <v>714</v>
      </c>
      <c r="G4302" s="183">
        <f>_xlfn.XLOOKUP($A4302,[3]【2026年03月度_全社】RFM客層一覧表データ!$A:$A,[3]【2026年03月度_全社】RFM客層一覧表データ!D:D,"",0)</f>
        <v>350</v>
      </c>
      <c r="H4302" s="183">
        <f>_xlfn.XLOOKUP($A4302,[3]【2026年03月度_全社】RFM客層一覧表データ!$A:$A,[3]【2026年03月度_全社】RFM客層一覧表データ!E:E,"",0)</f>
        <v>338</v>
      </c>
      <c r="I4302" s="183">
        <f>_xlfn.XLOOKUP($A4302,[3]【2026年03月度_全社】RFM客層一覧表データ!$A:$A,[3]【2026年03月度_全社】RFM客層一覧表データ!F:F,"",0)</f>
        <v>72</v>
      </c>
      <c r="J4302" s="183">
        <v>715</v>
      </c>
      <c r="K4302" s="183">
        <v>332</v>
      </c>
      <c r="L4302" s="183">
        <v>347</v>
      </c>
      <c r="M4302" s="183">
        <v>55</v>
      </c>
      <c r="N4302" s="183">
        <v>726</v>
      </c>
      <c r="O4302" s="183">
        <v>316</v>
      </c>
      <c r="P4302" s="183">
        <v>349</v>
      </c>
      <c r="Q4302" s="183">
        <v>48</v>
      </c>
      <c r="R4302" s="183">
        <v>735</v>
      </c>
      <c r="S4302" s="183">
        <v>351</v>
      </c>
      <c r="T4302" s="183">
        <v>353</v>
      </c>
      <c r="U4302" s="183">
        <v>50</v>
      </c>
      <c r="V4302" s="183">
        <v>756</v>
      </c>
      <c r="W4302" s="183">
        <v>334</v>
      </c>
      <c r="X4302" s="183">
        <v>357</v>
      </c>
      <c r="Y4302" s="183">
        <v>42</v>
      </c>
    </row>
    <row r="4303" spans="1:25" x14ac:dyDescent="0.2">
      <c r="A4303" s="184">
        <v>12972018</v>
      </c>
      <c r="B4303" s="183" t="str">
        <f>[1]店マスタ!B4302</f>
        <v>株式会社浜口電機商会泉原営業所</v>
      </c>
      <c r="C4303" s="183">
        <v>1.5</v>
      </c>
      <c r="D4303" s="183">
        <v>1.5</v>
      </c>
      <c r="E4303" s="183">
        <f>_xlfn.XLOOKUP(A4303,[2]Sheet1!$R:$R,[2]Sheet1!$AB:$AB,"",0)</f>
        <v>1.5</v>
      </c>
      <c r="F4303" s="183" t="str">
        <f>_xlfn.XLOOKUP($A4303,[3]【2026年03月度_全社】RFM客層一覧表データ!$A:$A,[3]【2026年03月度_全社】RFM客層一覧表データ!C:C,"",0)</f>
        <v/>
      </c>
      <c r="G4303" s="183" t="str">
        <f>_xlfn.XLOOKUP($A4303,[3]【2026年03月度_全社】RFM客層一覧表データ!$A:$A,[3]【2026年03月度_全社】RFM客層一覧表データ!D:D,"",0)</f>
        <v/>
      </c>
      <c r="H4303" s="183" t="str">
        <f>_xlfn.XLOOKUP($A4303,[3]【2026年03月度_全社】RFM客層一覧表データ!$A:$A,[3]【2026年03月度_全社】RFM客層一覧表データ!E:E,"",0)</f>
        <v/>
      </c>
      <c r="I4303" s="183" t="str">
        <f>_xlfn.XLOOKUP($A4303,[3]【2026年03月度_全社】RFM客層一覧表データ!$A:$A,[3]【2026年03月度_全社】RFM客層一覧表データ!F:F,"",0)</f>
        <v/>
      </c>
      <c r="J4303" s="183">
        <v>0</v>
      </c>
      <c r="K4303" s="183">
        <v>0</v>
      </c>
      <c r="L4303" s="183">
        <v>0</v>
      </c>
      <c r="M4303" s="183">
        <v>0</v>
      </c>
      <c r="N4303" s="183">
        <v>0</v>
      </c>
      <c r="O4303" s="183">
        <v>0</v>
      </c>
      <c r="P4303" s="183">
        <v>0</v>
      </c>
      <c r="Q4303" s="183">
        <v>0</v>
      </c>
      <c r="R4303" s="183">
        <v>0</v>
      </c>
      <c r="S4303" s="183">
        <v>0</v>
      </c>
      <c r="T4303" s="183">
        <v>0</v>
      </c>
      <c r="U4303" s="183">
        <v>0</v>
      </c>
      <c r="V4303" s="183">
        <v>0</v>
      </c>
      <c r="W4303" s="183">
        <v>0</v>
      </c>
      <c r="X4303" s="183">
        <v>0</v>
      </c>
      <c r="Y4303" s="183">
        <v>0</v>
      </c>
    </row>
    <row r="4304" spans="1:25" x14ac:dyDescent="0.2">
      <c r="A4304" s="184">
        <v>12972025</v>
      </c>
      <c r="B4304" s="183" t="str">
        <f>[1]店マスタ!B4303</f>
        <v>（株）中野電機店</v>
      </c>
      <c r="C4304" s="183">
        <v>2</v>
      </c>
      <c r="D4304" s="183">
        <v>1.5</v>
      </c>
      <c r="E4304" s="183">
        <f>_xlfn.XLOOKUP(A4304,[2]Sheet1!$R:$R,[2]Sheet1!$AB:$AB,"",0)</f>
        <v>1.5</v>
      </c>
      <c r="F4304" s="183">
        <f>_xlfn.XLOOKUP($A4304,[3]【2026年03月度_全社】RFM客層一覧表データ!$A:$A,[3]【2026年03月度_全社】RFM客層一覧表データ!C:C,"",0)</f>
        <v>546</v>
      </c>
      <c r="G4304" s="183">
        <f>_xlfn.XLOOKUP($A4304,[3]【2026年03月度_全社】RFM客層一覧表データ!$A:$A,[3]【2026年03月度_全社】RFM客層一覧表データ!D:D,"",0)</f>
        <v>10</v>
      </c>
      <c r="H4304" s="183">
        <f>_xlfn.XLOOKUP($A4304,[3]【2026年03月度_全社】RFM客層一覧表データ!$A:$A,[3]【2026年03月度_全社】RFM客層一覧表データ!E:E,"",0)</f>
        <v>205</v>
      </c>
      <c r="I4304" s="183">
        <f>_xlfn.XLOOKUP($A4304,[3]【2026年03月度_全社】RFM客層一覧表データ!$A:$A,[3]【2026年03月度_全社】RFM客層一覧表データ!F:F,"",0)</f>
        <v>4</v>
      </c>
      <c r="J4304" s="183">
        <v>566</v>
      </c>
      <c r="K4304" s="183">
        <v>146</v>
      </c>
      <c r="L4304" s="183">
        <v>204</v>
      </c>
      <c r="M4304" s="183">
        <v>30</v>
      </c>
      <c r="N4304" s="183">
        <v>526</v>
      </c>
      <c r="O4304" s="183">
        <v>226</v>
      </c>
      <c r="P4304" s="183">
        <v>195</v>
      </c>
      <c r="Q4304" s="183">
        <v>70</v>
      </c>
      <c r="R4304" s="183">
        <v>457</v>
      </c>
      <c r="S4304" s="183">
        <v>218</v>
      </c>
      <c r="T4304" s="183">
        <v>191</v>
      </c>
      <c r="U4304" s="183">
        <v>85</v>
      </c>
      <c r="V4304" s="183">
        <v>389</v>
      </c>
      <c r="W4304" s="183">
        <v>127</v>
      </c>
      <c r="X4304" s="183">
        <v>162</v>
      </c>
      <c r="Y4304" s="183">
        <v>47</v>
      </c>
    </row>
    <row r="4305" spans="1:25" x14ac:dyDescent="0.2">
      <c r="A4305" s="184">
        <v>12972030</v>
      </c>
      <c r="B4305" s="183" t="str">
        <f>[1]店マスタ!B4304</f>
        <v>有限会社　北村住設</v>
      </c>
      <c r="C4305" s="183">
        <v>3</v>
      </c>
      <c r="D4305" s="183">
        <v>3</v>
      </c>
      <c r="E4305" s="183">
        <f>_xlfn.XLOOKUP(A4305,[2]Sheet1!$R:$R,[2]Sheet1!$AB:$AB,"",0)</f>
        <v>3.5</v>
      </c>
      <c r="F4305" s="183">
        <f>_xlfn.XLOOKUP($A4305,[3]【2026年03月度_全社】RFM客層一覧表データ!$A:$A,[3]【2026年03月度_全社】RFM客層一覧表データ!C:C,"",0)</f>
        <v>207</v>
      </c>
      <c r="G4305" s="183">
        <f>_xlfn.XLOOKUP($A4305,[3]【2026年03月度_全社】RFM客層一覧表データ!$A:$A,[3]【2026年03月度_全社】RFM客層一覧表データ!D:D,"",0)</f>
        <v>111</v>
      </c>
      <c r="H4305" s="183">
        <f>_xlfn.XLOOKUP($A4305,[3]【2026年03月度_全社】RFM客層一覧表データ!$A:$A,[3]【2026年03月度_全社】RFM客層一覧表データ!E:E,"",0)</f>
        <v>146</v>
      </c>
      <c r="I4305" s="183">
        <f>_xlfn.XLOOKUP($A4305,[3]【2026年03月度_全社】RFM客層一覧表データ!$A:$A,[3]【2026年03月度_全社】RFM客層一覧表データ!F:F,"",0)</f>
        <v>10</v>
      </c>
      <c r="J4305" s="183">
        <v>217</v>
      </c>
      <c r="K4305" s="183">
        <v>118</v>
      </c>
      <c r="L4305" s="183">
        <v>146</v>
      </c>
      <c r="M4305" s="183">
        <v>10</v>
      </c>
      <c r="N4305" s="183">
        <v>241</v>
      </c>
      <c r="O4305" s="183">
        <v>131</v>
      </c>
      <c r="P4305" s="183">
        <v>156</v>
      </c>
      <c r="Q4305" s="183">
        <v>10</v>
      </c>
      <c r="R4305" s="183">
        <v>308</v>
      </c>
      <c r="S4305" s="183">
        <v>153</v>
      </c>
      <c r="T4305" s="183">
        <v>172</v>
      </c>
      <c r="U4305" s="183">
        <v>14</v>
      </c>
      <c r="V4305" s="183">
        <v>381</v>
      </c>
      <c r="W4305" s="183">
        <v>172</v>
      </c>
      <c r="X4305" s="183">
        <v>170</v>
      </c>
      <c r="Y4305" s="183">
        <v>32</v>
      </c>
    </row>
    <row r="4306" spans="1:25" x14ac:dyDescent="0.2">
      <c r="A4306" s="184">
        <v>12972042</v>
      </c>
      <c r="B4306" s="183" t="str">
        <f>[1]店マスタ!B4305</f>
        <v>こまひろでんき</v>
      </c>
      <c r="C4306" s="183">
        <v>3</v>
      </c>
      <c r="D4306" s="183">
        <v>3</v>
      </c>
      <c r="E4306" s="183">
        <f>_xlfn.XLOOKUP(A4306,[2]Sheet1!$R:$R,[2]Sheet1!$AB:$AB,"",0)</f>
        <v>1.5</v>
      </c>
      <c r="F4306" s="183">
        <f>_xlfn.XLOOKUP($A4306,[3]【2026年03月度_全社】RFM客層一覧表データ!$A:$A,[3]【2026年03月度_全社】RFM客層一覧表データ!C:C,"",0)</f>
        <v>439</v>
      </c>
      <c r="G4306" s="183">
        <f>_xlfn.XLOOKUP($A4306,[3]【2026年03月度_全社】RFM客層一覧表データ!$A:$A,[3]【2026年03月度_全社】RFM客層一覧表データ!D:D,"",0)</f>
        <v>166</v>
      </c>
      <c r="H4306" s="183">
        <f>_xlfn.XLOOKUP($A4306,[3]【2026年03月度_全社】RFM客層一覧表データ!$A:$A,[3]【2026年03月度_全社】RFM客層一覧表データ!E:E,"",0)</f>
        <v>191</v>
      </c>
      <c r="I4306" s="183">
        <f>_xlfn.XLOOKUP($A4306,[3]【2026年03月度_全社】RFM客層一覧表データ!$A:$A,[3]【2026年03月度_全社】RFM客層一覧表データ!F:F,"",0)</f>
        <v>33</v>
      </c>
      <c r="J4306" s="183">
        <v>471</v>
      </c>
      <c r="K4306" s="183">
        <v>166</v>
      </c>
      <c r="L4306" s="183">
        <v>189</v>
      </c>
      <c r="M4306" s="183">
        <v>34</v>
      </c>
      <c r="N4306" s="183">
        <v>466</v>
      </c>
      <c r="O4306" s="183">
        <v>176</v>
      </c>
      <c r="P4306" s="183">
        <v>206</v>
      </c>
      <c r="Q4306" s="183">
        <v>27</v>
      </c>
      <c r="R4306" s="183">
        <v>473</v>
      </c>
      <c r="S4306" s="183">
        <v>200</v>
      </c>
      <c r="T4306" s="183">
        <v>201</v>
      </c>
      <c r="U4306" s="183">
        <v>47</v>
      </c>
      <c r="V4306" s="183">
        <v>478</v>
      </c>
      <c r="W4306" s="183">
        <v>160</v>
      </c>
      <c r="X4306" s="183">
        <v>199</v>
      </c>
      <c r="Y4306" s="183">
        <v>33</v>
      </c>
    </row>
    <row r="4307" spans="1:25" x14ac:dyDescent="0.2">
      <c r="A4307" s="184">
        <v>12972043</v>
      </c>
      <c r="B4307" s="183" t="str">
        <f>[1]店マスタ!B4306</f>
        <v>門脇電機商会</v>
      </c>
      <c r="C4307" s="183">
        <v>1.5</v>
      </c>
      <c r="D4307" s="183">
        <v>1.5</v>
      </c>
      <c r="E4307" s="183" t="str">
        <f>_xlfn.XLOOKUP(A4307,[2]Sheet1!$R:$R,[2]Sheet1!$AB:$AB,"",0)</f>
        <v/>
      </c>
      <c r="F4307" s="183" t="str">
        <f>_xlfn.XLOOKUP($A4307,[3]【2026年03月度_全社】RFM客層一覧表データ!$A:$A,[3]【2026年03月度_全社】RFM客層一覧表データ!C:C,"",0)</f>
        <v/>
      </c>
      <c r="G4307" s="183" t="str">
        <f>_xlfn.XLOOKUP($A4307,[3]【2026年03月度_全社】RFM客層一覧表データ!$A:$A,[3]【2026年03月度_全社】RFM客層一覧表データ!D:D,"",0)</f>
        <v/>
      </c>
      <c r="H4307" s="183" t="str">
        <f>_xlfn.XLOOKUP($A4307,[3]【2026年03月度_全社】RFM客層一覧表データ!$A:$A,[3]【2026年03月度_全社】RFM客層一覧表データ!E:E,"",0)</f>
        <v/>
      </c>
      <c r="I4307" s="183" t="str">
        <f>_xlfn.XLOOKUP($A4307,[3]【2026年03月度_全社】RFM客層一覧表データ!$A:$A,[3]【2026年03月度_全社】RFM客層一覧表データ!F:F,"",0)</f>
        <v/>
      </c>
      <c r="J4307" s="183">
        <v>0</v>
      </c>
      <c r="K4307" s="183">
        <v>0</v>
      </c>
      <c r="L4307" s="183">
        <v>0</v>
      </c>
      <c r="M4307" s="183">
        <v>0</v>
      </c>
      <c r="N4307" s="183">
        <v>0</v>
      </c>
      <c r="O4307" s="183">
        <v>0</v>
      </c>
      <c r="P4307" s="183">
        <v>0</v>
      </c>
      <c r="Q4307" s="183">
        <v>0</v>
      </c>
      <c r="R4307" s="183">
        <v>0</v>
      </c>
      <c r="S4307" s="183">
        <v>0</v>
      </c>
      <c r="T4307" s="183">
        <v>0</v>
      </c>
      <c r="U4307" s="183">
        <v>0</v>
      </c>
      <c r="V4307" s="183">
        <v>0</v>
      </c>
      <c r="W4307" s="183">
        <v>0</v>
      </c>
      <c r="X4307" s="183">
        <v>0</v>
      </c>
      <c r="Y4307" s="183">
        <v>0</v>
      </c>
    </row>
    <row r="4308" spans="1:25" x14ac:dyDescent="0.2">
      <c r="A4308" s="184">
        <v>12973027</v>
      </c>
      <c r="B4308" s="183" t="str">
        <f>[1]店マスタ!B4307</f>
        <v>中村電器</v>
      </c>
      <c r="C4308" s="183">
        <v>2</v>
      </c>
      <c r="D4308" s="183">
        <v>2</v>
      </c>
      <c r="E4308" s="183">
        <f>_xlfn.XLOOKUP(A4308,[2]Sheet1!$R:$R,[2]Sheet1!$AB:$AB,"",0)</f>
        <v>3.5</v>
      </c>
      <c r="F4308" s="183">
        <f>_xlfn.XLOOKUP($A4308,[3]【2026年03月度_全社】RFM客層一覧表データ!$A:$A,[3]【2026年03月度_全社】RFM客層一覧表データ!C:C,"",0)</f>
        <v>320</v>
      </c>
      <c r="G4308" s="183">
        <f>_xlfn.XLOOKUP($A4308,[3]【2026年03月度_全社】RFM客層一覧表データ!$A:$A,[3]【2026年03月度_全社】RFM客層一覧表データ!D:D,"",0)</f>
        <v>169</v>
      </c>
      <c r="H4308" s="183">
        <f>_xlfn.XLOOKUP($A4308,[3]【2026年03月度_全社】RFM客層一覧表データ!$A:$A,[3]【2026年03月度_全社】RFM客層一覧表データ!E:E,"",0)</f>
        <v>103</v>
      </c>
      <c r="I4308" s="183">
        <f>_xlfn.XLOOKUP($A4308,[3]【2026年03月度_全社】RFM客層一覧表データ!$A:$A,[3]【2026年03月度_全社】RFM客層一覧表データ!F:F,"",0)</f>
        <v>56</v>
      </c>
      <c r="J4308" s="183">
        <v>272</v>
      </c>
      <c r="K4308" s="183">
        <v>159</v>
      </c>
      <c r="L4308" s="183">
        <v>83</v>
      </c>
      <c r="M4308" s="183">
        <v>65</v>
      </c>
      <c r="N4308" s="183">
        <v>207</v>
      </c>
      <c r="O4308" s="183">
        <v>128</v>
      </c>
      <c r="P4308" s="183">
        <v>66</v>
      </c>
      <c r="Q4308" s="183">
        <v>59</v>
      </c>
      <c r="R4308" s="183">
        <v>155</v>
      </c>
      <c r="S4308" s="183">
        <v>59</v>
      </c>
      <c r="T4308" s="183">
        <v>45</v>
      </c>
      <c r="U4308" s="183">
        <v>20</v>
      </c>
      <c r="V4308" s="183">
        <v>142</v>
      </c>
      <c r="W4308" s="183">
        <v>60</v>
      </c>
      <c r="X4308" s="183">
        <v>38</v>
      </c>
      <c r="Y4308" s="183">
        <v>26</v>
      </c>
    </row>
    <row r="4309" spans="1:25" x14ac:dyDescent="0.2">
      <c r="A4309" s="184">
        <v>12974002</v>
      </c>
      <c r="B4309" s="183" t="str">
        <f>[1]店マスタ!B4308</f>
        <v>株式会社　パナファミリー</v>
      </c>
      <c r="C4309" s="183">
        <v>11</v>
      </c>
      <c r="D4309" s="183">
        <v>10</v>
      </c>
      <c r="E4309" s="183">
        <f>_xlfn.XLOOKUP(A4309,[2]Sheet1!$R:$R,[2]Sheet1!$AB:$AB,"",0)</f>
        <v>8.5</v>
      </c>
      <c r="F4309" s="183">
        <f>_xlfn.XLOOKUP($A4309,[3]【2026年03月度_全社】RFM客層一覧表データ!$A:$A,[3]【2026年03月度_全社】RFM客層一覧表データ!C:C,"",0)</f>
        <v>2262</v>
      </c>
      <c r="G4309" s="183">
        <f>_xlfn.XLOOKUP($A4309,[3]【2026年03月度_全社】RFM客層一覧表データ!$A:$A,[3]【2026年03月度_全社】RFM客層一覧表データ!D:D,"",0)</f>
        <v>1136</v>
      </c>
      <c r="H4309" s="183">
        <f>_xlfn.XLOOKUP($A4309,[3]【2026年03月度_全社】RFM客層一覧表データ!$A:$A,[3]【2026年03月度_全社】RFM客層一覧表データ!E:E,"",0)</f>
        <v>1290</v>
      </c>
      <c r="I4309" s="183">
        <f>_xlfn.XLOOKUP($A4309,[3]【2026年03月度_全社】RFM客層一覧表データ!$A:$A,[3]【2026年03月度_全社】RFM客層一覧表データ!F:F,"",0)</f>
        <v>122</v>
      </c>
      <c r="J4309" s="183">
        <v>2270</v>
      </c>
      <c r="K4309" s="183">
        <v>1213</v>
      </c>
      <c r="L4309" s="183">
        <v>1281</v>
      </c>
      <c r="M4309" s="183">
        <v>149</v>
      </c>
      <c r="N4309" s="183">
        <v>2226</v>
      </c>
      <c r="O4309" s="183">
        <v>1216</v>
      </c>
      <c r="P4309" s="183">
        <v>1263</v>
      </c>
      <c r="Q4309" s="183">
        <v>171</v>
      </c>
      <c r="R4309" s="183">
        <v>2194</v>
      </c>
      <c r="S4309" s="183">
        <v>1182</v>
      </c>
      <c r="T4309" s="183">
        <v>1276</v>
      </c>
      <c r="U4309" s="183">
        <v>159</v>
      </c>
      <c r="V4309" s="183">
        <v>2160</v>
      </c>
      <c r="W4309" s="183">
        <v>1227</v>
      </c>
      <c r="X4309" s="183">
        <v>1253</v>
      </c>
      <c r="Y4309" s="183">
        <v>162</v>
      </c>
    </row>
    <row r="4310" spans="1:25" x14ac:dyDescent="0.2">
      <c r="A4310" s="184">
        <v>12974004</v>
      </c>
      <c r="B4310" s="183" t="str">
        <f>[1]店マスタ!B4309</f>
        <v>田中電業株式会社</v>
      </c>
      <c r="C4310" s="183">
        <v>1.5</v>
      </c>
      <c r="D4310" s="183">
        <v>1.5</v>
      </c>
      <c r="E4310" s="183" t="str">
        <f>_xlfn.XLOOKUP(A4310,[2]Sheet1!$R:$R,[2]Sheet1!$AB:$AB,"",0)</f>
        <v/>
      </c>
      <c r="F4310" s="183" t="str">
        <f>_xlfn.XLOOKUP($A4310,[3]【2026年03月度_全社】RFM客層一覧表データ!$A:$A,[3]【2026年03月度_全社】RFM客層一覧表データ!C:C,"",0)</f>
        <v/>
      </c>
      <c r="G4310" s="183" t="str">
        <f>_xlfn.XLOOKUP($A4310,[3]【2026年03月度_全社】RFM客層一覧表データ!$A:$A,[3]【2026年03月度_全社】RFM客層一覧表データ!D:D,"",0)</f>
        <v/>
      </c>
      <c r="H4310" s="183" t="str">
        <f>_xlfn.XLOOKUP($A4310,[3]【2026年03月度_全社】RFM客層一覧表データ!$A:$A,[3]【2026年03月度_全社】RFM客層一覧表データ!E:E,"",0)</f>
        <v/>
      </c>
      <c r="I4310" s="183" t="str">
        <f>_xlfn.XLOOKUP($A4310,[3]【2026年03月度_全社】RFM客層一覧表データ!$A:$A,[3]【2026年03月度_全社】RFM客層一覧表データ!F:F,"",0)</f>
        <v/>
      </c>
      <c r="J4310" s="183">
        <v>0</v>
      </c>
      <c r="K4310" s="183">
        <v>0</v>
      </c>
      <c r="L4310" s="183">
        <v>0</v>
      </c>
      <c r="M4310" s="183">
        <v>0</v>
      </c>
      <c r="N4310" s="183">
        <v>0</v>
      </c>
      <c r="O4310" s="183">
        <v>0</v>
      </c>
      <c r="P4310" s="183">
        <v>0</v>
      </c>
      <c r="Q4310" s="183">
        <v>0</v>
      </c>
      <c r="R4310" s="183">
        <v>0</v>
      </c>
      <c r="S4310" s="183">
        <v>0</v>
      </c>
      <c r="T4310" s="183">
        <v>0</v>
      </c>
      <c r="U4310" s="183">
        <v>0</v>
      </c>
      <c r="V4310" s="183">
        <v>0</v>
      </c>
      <c r="W4310" s="183">
        <v>0</v>
      </c>
      <c r="X4310" s="183">
        <v>0</v>
      </c>
      <c r="Y4310" s="183">
        <v>0</v>
      </c>
    </row>
    <row r="4311" spans="1:25" x14ac:dyDescent="0.2">
      <c r="A4311" s="184">
        <v>12974009</v>
      </c>
      <c r="B4311" s="183" t="str">
        <f>[1]店マスタ!B4310</f>
        <v>株式会社　フジオパナショップ</v>
      </c>
      <c r="C4311" s="183">
        <v>3</v>
      </c>
      <c r="D4311" s="183">
        <v>3</v>
      </c>
      <c r="E4311" s="183">
        <f>_xlfn.XLOOKUP(A4311,[2]Sheet1!$R:$R,[2]Sheet1!$AB:$AB,"",0)</f>
        <v>2.5</v>
      </c>
      <c r="F4311" s="183">
        <f>_xlfn.XLOOKUP($A4311,[3]【2026年03月度_全社】RFM客層一覧表データ!$A:$A,[3]【2026年03月度_全社】RFM客層一覧表データ!C:C,"",0)</f>
        <v>239</v>
      </c>
      <c r="G4311" s="183">
        <f>_xlfn.XLOOKUP($A4311,[3]【2026年03月度_全社】RFM客層一覧表データ!$A:$A,[3]【2026年03月度_全社】RFM客層一覧表データ!D:D,"",0)</f>
        <v>73</v>
      </c>
      <c r="H4311" s="183">
        <f>_xlfn.XLOOKUP($A4311,[3]【2026年03月度_全社】RFM客層一覧表データ!$A:$A,[3]【2026年03月度_全社】RFM客層一覧表データ!E:E,"",0)</f>
        <v>20</v>
      </c>
      <c r="I4311" s="183">
        <f>_xlfn.XLOOKUP($A4311,[3]【2026年03月度_全社】RFM客層一覧表データ!$A:$A,[3]【2026年03月度_全社】RFM客層一覧表データ!F:F,"",0)</f>
        <v>0</v>
      </c>
      <c r="J4311" s="183">
        <v>239</v>
      </c>
      <c r="K4311" s="183">
        <v>78</v>
      </c>
      <c r="L4311" s="183">
        <v>23</v>
      </c>
      <c r="M4311" s="183">
        <v>0</v>
      </c>
      <c r="N4311" s="183">
        <v>227</v>
      </c>
      <c r="O4311" s="183">
        <v>70</v>
      </c>
      <c r="P4311" s="183">
        <v>34</v>
      </c>
      <c r="Q4311" s="183">
        <v>0</v>
      </c>
      <c r="R4311" s="183">
        <v>218</v>
      </c>
      <c r="S4311" s="183">
        <v>79</v>
      </c>
      <c r="T4311" s="183">
        <v>49</v>
      </c>
      <c r="U4311" s="183">
        <v>0</v>
      </c>
      <c r="V4311" s="183">
        <v>222</v>
      </c>
      <c r="W4311" s="183">
        <v>71</v>
      </c>
      <c r="X4311" s="183">
        <v>57</v>
      </c>
      <c r="Y4311" s="183">
        <v>0</v>
      </c>
    </row>
    <row r="4312" spans="1:25" x14ac:dyDescent="0.2">
      <c r="A4312" s="184">
        <v>12974018</v>
      </c>
      <c r="B4312" s="183" t="str">
        <f>[1]店マスタ!B4311</f>
        <v>田中電業株式会社あすか野店</v>
      </c>
      <c r="C4312" s="183">
        <v>1.5</v>
      </c>
      <c r="D4312" s="183">
        <v>0.5</v>
      </c>
      <c r="E4312" s="183" t="str">
        <f>_xlfn.XLOOKUP(A4312,[2]Sheet1!$R:$R,[2]Sheet1!$AB:$AB,"",0)</f>
        <v/>
      </c>
      <c r="F4312" s="183" t="str">
        <f>_xlfn.XLOOKUP($A4312,[3]【2026年03月度_全社】RFM客層一覧表データ!$A:$A,[3]【2026年03月度_全社】RFM客層一覧表データ!C:C,"",0)</f>
        <v/>
      </c>
      <c r="G4312" s="183" t="str">
        <f>_xlfn.XLOOKUP($A4312,[3]【2026年03月度_全社】RFM客層一覧表データ!$A:$A,[3]【2026年03月度_全社】RFM客層一覧表データ!D:D,"",0)</f>
        <v/>
      </c>
      <c r="H4312" s="183" t="str">
        <f>_xlfn.XLOOKUP($A4312,[3]【2026年03月度_全社】RFM客層一覧表データ!$A:$A,[3]【2026年03月度_全社】RFM客層一覧表データ!E:E,"",0)</f>
        <v/>
      </c>
      <c r="I4312" s="183" t="str">
        <f>_xlfn.XLOOKUP($A4312,[3]【2026年03月度_全社】RFM客層一覧表データ!$A:$A,[3]【2026年03月度_全社】RFM客層一覧表データ!F:F,"",0)</f>
        <v/>
      </c>
      <c r="J4312" s="183">
        <v>0</v>
      </c>
      <c r="K4312" s="183">
        <v>0</v>
      </c>
      <c r="L4312" s="183">
        <v>0</v>
      </c>
      <c r="M4312" s="183">
        <v>0</v>
      </c>
      <c r="N4312" s="183">
        <v>0</v>
      </c>
      <c r="O4312" s="183">
        <v>0</v>
      </c>
      <c r="P4312" s="183">
        <v>0</v>
      </c>
      <c r="Q4312" s="183">
        <v>0</v>
      </c>
      <c r="R4312" s="183">
        <v>0</v>
      </c>
      <c r="S4312" s="183">
        <v>0</v>
      </c>
      <c r="T4312" s="183">
        <v>0</v>
      </c>
      <c r="U4312" s="183">
        <v>0</v>
      </c>
      <c r="V4312" s="183">
        <v>0</v>
      </c>
      <c r="W4312" s="183">
        <v>0</v>
      </c>
      <c r="X4312" s="183">
        <v>0</v>
      </c>
      <c r="Y4312" s="183">
        <v>0</v>
      </c>
    </row>
    <row r="4313" spans="1:25" x14ac:dyDescent="0.2">
      <c r="A4313" s="184">
        <v>12974021</v>
      </c>
      <c r="B4313" s="183" t="str">
        <f>[1]店マスタ!B4312</f>
        <v>いこま電化サービス</v>
      </c>
      <c r="C4313" s="183">
        <v>1.5</v>
      </c>
      <c r="D4313" s="183">
        <v>0</v>
      </c>
      <c r="E4313" s="183" t="str">
        <f>_xlfn.XLOOKUP(A4313,[2]Sheet1!$R:$R,[2]Sheet1!$AB:$AB,"",0)</f>
        <v/>
      </c>
      <c r="F4313" s="183" t="str">
        <f>_xlfn.XLOOKUP($A4313,[3]【2026年03月度_全社】RFM客層一覧表データ!$A:$A,[3]【2026年03月度_全社】RFM客層一覧表データ!C:C,"",0)</f>
        <v/>
      </c>
      <c r="G4313" s="183" t="str">
        <f>_xlfn.XLOOKUP($A4313,[3]【2026年03月度_全社】RFM客層一覧表データ!$A:$A,[3]【2026年03月度_全社】RFM客層一覧表データ!D:D,"",0)</f>
        <v/>
      </c>
      <c r="H4313" s="183" t="str">
        <f>_xlfn.XLOOKUP($A4313,[3]【2026年03月度_全社】RFM客層一覧表データ!$A:$A,[3]【2026年03月度_全社】RFM客層一覧表データ!E:E,"",0)</f>
        <v/>
      </c>
      <c r="I4313" s="183" t="str">
        <f>_xlfn.XLOOKUP($A4313,[3]【2026年03月度_全社】RFM客層一覧表データ!$A:$A,[3]【2026年03月度_全社】RFM客層一覧表データ!F:F,"",0)</f>
        <v/>
      </c>
      <c r="J4313" s="183">
        <v>0</v>
      </c>
      <c r="K4313" s="183">
        <v>0</v>
      </c>
      <c r="L4313" s="183">
        <v>0</v>
      </c>
      <c r="M4313" s="183">
        <v>0</v>
      </c>
      <c r="N4313" s="183">
        <v>0</v>
      </c>
      <c r="O4313" s="183">
        <v>0</v>
      </c>
      <c r="P4313" s="183">
        <v>0</v>
      </c>
      <c r="Q4313" s="183">
        <v>0</v>
      </c>
      <c r="R4313" s="183">
        <v>0</v>
      </c>
      <c r="S4313" s="183">
        <v>0</v>
      </c>
      <c r="T4313" s="183">
        <v>0</v>
      </c>
      <c r="U4313" s="183">
        <v>0</v>
      </c>
      <c r="V4313" s="183">
        <v>0</v>
      </c>
      <c r="W4313" s="183">
        <v>0</v>
      </c>
      <c r="X4313" s="183">
        <v>0</v>
      </c>
      <c r="Y4313" s="183">
        <v>0</v>
      </c>
    </row>
    <row r="4314" spans="1:25" x14ac:dyDescent="0.2">
      <c r="A4314" s="184">
        <v>12974030</v>
      </c>
      <c r="B4314" s="183" t="str">
        <f>[1]店マスタ!B4313</f>
        <v>パナファミリー東生駒店</v>
      </c>
      <c r="C4314" s="183">
        <v>2</v>
      </c>
      <c r="D4314" s="183">
        <v>2.5</v>
      </c>
      <c r="E4314" s="183">
        <f>_xlfn.XLOOKUP(A4314,[2]Sheet1!$R:$R,[2]Sheet1!$AB:$AB,"",0)</f>
        <v>2.5</v>
      </c>
      <c r="F4314" s="183">
        <f>_xlfn.XLOOKUP($A4314,[3]【2026年03月度_全社】RFM客層一覧表データ!$A:$A,[3]【2026年03月度_全社】RFM客層一覧表データ!C:C,"",0)</f>
        <v>695</v>
      </c>
      <c r="G4314" s="183">
        <f>_xlfn.XLOOKUP($A4314,[3]【2026年03月度_全社】RFM客層一覧表データ!$A:$A,[3]【2026年03月度_全社】RFM客層一覧表データ!D:D,"",0)</f>
        <v>361</v>
      </c>
      <c r="H4314" s="183">
        <f>_xlfn.XLOOKUP($A4314,[3]【2026年03月度_全社】RFM客層一覧表データ!$A:$A,[3]【2026年03月度_全社】RFM客層一覧表データ!E:E,"",0)</f>
        <v>383</v>
      </c>
      <c r="I4314" s="183">
        <f>_xlfn.XLOOKUP($A4314,[3]【2026年03月度_全社】RFM客層一覧表データ!$A:$A,[3]【2026年03月度_全社】RFM客層一覧表データ!F:F,"",0)</f>
        <v>40</v>
      </c>
      <c r="J4314" s="183">
        <v>713</v>
      </c>
      <c r="K4314" s="183">
        <v>381</v>
      </c>
      <c r="L4314" s="183">
        <v>390</v>
      </c>
      <c r="M4314" s="183">
        <v>49</v>
      </c>
      <c r="N4314" s="183">
        <v>704</v>
      </c>
      <c r="O4314" s="183">
        <v>368</v>
      </c>
      <c r="P4314" s="183">
        <v>384</v>
      </c>
      <c r="Q4314" s="183">
        <v>40</v>
      </c>
      <c r="R4314" s="183">
        <v>707</v>
      </c>
      <c r="S4314" s="183">
        <v>390</v>
      </c>
      <c r="T4314" s="183">
        <v>371</v>
      </c>
      <c r="U4314" s="183">
        <v>53</v>
      </c>
      <c r="V4314" s="183">
        <v>708</v>
      </c>
      <c r="W4314" s="183">
        <v>375</v>
      </c>
      <c r="X4314" s="183">
        <v>383</v>
      </c>
      <c r="Y4314" s="183">
        <v>42</v>
      </c>
    </row>
    <row r="4315" spans="1:25" x14ac:dyDescent="0.2">
      <c r="A4315" s="184">
        <v>12974039</v>
      </c>
      <c r="B4315" s="183" t="str">
        <f>[1]店マスタ!B4314</f>
        <v>株式会社　パナックイトウ</v>
      </c>
      <c r="C4315" s="183">
        <v>1.5</v>
      </c>
      <c r="D4315" s="183">
        <v>1.5</v>
      </c>
      <c r="E4315" s="183">
        <f>_xlfn.XLOOKUP(A4315,[2]Sheet1!$R:$R,[2]Sheet1!$AB:$AB,"",0)</f>
        <v>1.5</v>
      </c>
      <c r="F4315" s="183">
        <f>_xlfn.XLOOKUP($A4315,[3]【2026年03月度_全社】RFM客層一覧表データ!$A:$A,[3]【2026年03月度_全社】RFM客層一覧表データ!C:C,"",0)</f>
        <v>364</v>
      </c>
      <c r="G4315" s="183">
        <f>_xlfn.XLOOKUP($A4315,[3]【2026年03月度_全社】RFM客層一覧表データ!$A:$A,[3]【2026年03月度_全社】RFM客層一覧表データ!D:D,"",0)</f>
        <v>192</v>
      </c>
      <c r="H4315" s="183">
        <f>_xlfn.XLOOKUP($A4315,[3]【2026年03月度_全社】RFM客層一覧表データ!$A:$A,[3]【2026年03月度_全社】RFM客層一覧表データ!E:E,"",0)</f>
        <v>265</v>
      </c>
      <c r="I4315" s="183">
        <f>_xlfn.XLOOKUP($A4315,[3]【2026年03月度_全社】RFM客層一覧表データ!$A:$A,[3]【2026年03月度_全社】RFM客層一覧表データ!F:F,"",0)</f>
        <v>10</v>
      </c>
      <c r="J4315" s="183">
        <v>380</v>
      </c>
      <c r="K4315" s="183">
        <v>218</v>
      </c>
      <c r="L4315" s="183">
        <v>271</v>
      </c>
      <c r="M4315" s="183">
        <v>9</v>
      </c>
      <c r="N4315" s="183">
        <v>391</v>
      </c>
      <c r="O4315" s="183">
        <v>190</v>
      </c>
      <c r="P4315" s="183">
        <v>283</v>
      </c>
      <c r="Q4315" s="183">
        <v>6</v>
      </c>
      <c r="R4315" s="183">
        <v>405</v>
      </c>
      <c r="S4315" s="183">
        <v>202</v>
      </c>
      <c r="T4315" s="183">
        <v>298</v>
      </c>
      <c r="U4315" s="183">
        <v>11</v>
      </c>
      <c r="V4315" s="183">
        <v>421</v>
      </c>
      <c r="W4315" s="183">
        <v>224</v>
      </c>
      <c r="X4315" s="183">
        <v>311</v>
      </c>
      <c r="Y4315" s="183">
        <v>13</v>
      </c>
    </row>
    <row r="4316" spans="1:25" x14ac:dyDescent="0.2">
      <c r="A4316" s="184">
        <v>12974051</v>
      </c>
      <c r="B4316" s="183" t="str">
        <f>[1]店マスタ!B4315</f>
        <v>株式会社　ネクスト</v>
      </c>
      <c r="C4316" s="183">
        <v>3</v>
      </c>
      <c r="D4316" s="183">
        <v>2.5</v>
      </c>
      <c r="E4316" s="183">
        <f>_xlfn.XLOOKUP(A4316,[2]Sheet1!$R:$R,[2]Sheet1!$AB:$AB,"",0)</f>
        <v>3.5</v>
      </c>
      <c r="F4316" s="183" t="str">
        <f>_xlfn.XLOOKUP($A4316,[3]【2026年03月度_全社】RFM客層一覧表データ!$A:$A,[3]【2026年03月度_全社】RFM客層一覧表データ!C:C,"",0)</f>
        <v/>
      </c>
      <c r="G4316" s="183" t="str">
        <f>_xlfn.XLOOKUP($A4316,[3]【2026年03月度_全社】RFM客層一覧表データ!$A:$A,[3]【2026年03月度_全社】RFM客層一覧表データ!D:D,"",0)</f>
        <v/>
      </c>
      <c r="H4316" s="183" t="str">
        <f>_xlfn.XLOOKUP($A4316,[3]【2026年03月度_全社】RFM客層一覧表データ!$A:$A,[3]【2026年03月度_全社】RFM客層一覧表データ!E:E,"",0)</f>
        <v/>
      </c>
      <c r="I4316" s="183" t="str">
        <f>_xlfn.XLOOKUP($A4316,[3]【2026年03月度_全社】RFM客層一覧表データ!$A:$A,[3]【2026年03月度_全社】RFM客層一覧表データ!F:F,"",0)</f>
        <v/>
      </c>
      <c r="J4316" s="183">
        <v>0</v>
      </c>
      <c r="K4316" s="183">
        <v>0</v>
      </c>
      <c r="L4316" s="183">
        <v>0</v>
      </c>
      <c r="M4316" s="183">
        <v>0</v>
      </c>
      <c r="N4316" s="183">
        <v>0</v>
      </c>
      <c r="O4316" s="183">
        <v>0</v>
      </c>
      <c r="P4316" s="183">
        <v>0</v>
      </c>
      <c r="Q4316" s="183">
        <v>0</v>
      </c>
      <c r="R4316" s="183">
        <v>0</v>
      </c>
      <c r="S4316" s="183">
        <v>0</v>
      </c>
      <c r="T4316" s="183">
        <v>0</v>
      </c>
      <c r="U4316" s="183">
        <v>0</v>
      </c>
      <c r="V4316" s="183">
        <v>0</v>
      </c>
      <c r="W4316" s="183">
        <v>0</v>
      </c>
      <c r="X4316" s="183">
        <v>0</v>
      </c>
      <c r="Y4316" s="183">
        <v>0</v>
      </c>
    </row>
    <row r="4317" spans="1:25" x14ac:dyDescent="0.2">
      <c r="A4317" s="184">
        <v>12974061</v>
      </c>
      <c r="B4317" s="183" t="str">
        <f>[1]店マスタ!B4316</f>
        <v>ネクスト　今小路真弓店</v>
      </c>
      <c r="C4317" s="183">
        <v>3</v>
      </c>
      <c r="D4317" s="183">
        <v>3</v>
      </c>
      <c r="E4317" s="183">
        <f>_xlfn.XLOOKUP(A4317,[2]Sheet1!$R:$R,[2]Sheet1!$AB:$AB,"",0)</f>
        <v>3</v>
      </c>
      <c r="F4317" s="183">
        <f>_xlfn.XLOOKUP($A4317,[3]【2026年03月度_全社】RFM客層一覧表データ!$A:$A,[3]【2026年03月度_全社】RFM客層一覧表データ!C:C,"",0)</f>
        <v>888</v>
      </c>
      <c r="G4317" s="183">
        <f>_xlfn.XLOOKUP($A4317,[3]【2026年03月度_全社】RFM客層一覧表データ!$A:$A,[3]【2026年03月度_全社】RFM客層一覧表データ!D:D,"",0)</f>
        <v>370</v>
      </c>
      <c r="H4317" s="183">
        <f>_xlfn.XLOOKUP($A4317,[3]【2026年03月度_全社】RFM客層一覧表データ!$A:$A,[3]【2026年03月度_全社】RFM客層一覧表データ!E:E,"",0)</f>
        <v>396</v>
      </c>
      <c r="I4317" s="183">
        <f>_xlfn.XLOOKUP($A4317,[3]【2026年03月度_全社】RFM客層一覧表データ!$A:$A,[3]【2026年03月度_全社】RFM客層一覧表データ!F:F,"",0)</f>
        <v>71</v>
      </c>
      <c r="J4317" s="183">
        <v>906</v>
      </c>
      <c r="K4317" s="183">
        <v>357</v>
      </c>
      <c r="L4317" s="183">
        <v>390</v>
      </c>
      <c r="M4317" s="183">
        <v>56</v>
      </c>
      <c r="N4317" s="183">
        <v>901</v>
      </c>
      <c r="O4317" s="183">
        <v>344</v>
      </c>
      <c r="P4317" s="183">
        <v>391</v>
      </c>
      <c r="Q4317" s="183">
        <v>55</v>
      </c>
      <c r="R4317" s="183">
        <v>923</v>
      </c>
      <c r="S4317" s="183">
        <v>381</v>
      </c>
      <c r="T4317" s="183">
        <v>393</v>
      </c>
      <c r="U4317" s="183">
        <v>64</v>
      </c>
      <c r="V4317" s="183">
        <v>926</v>
      </c>
      <c r="W4317" s="183">
        <v>416</v>
      </c>
      <c r="X4317" s="183">
        <v>407</v>
      </c>
      <c r="Y4317" s="183">
        <v>81</v>
      </c>
    </row>
    <row r="4318" spans="1:25" x14ac:dyDescent="0.2">
      <c r="A4318" s="184">
        <v>12974070</v>
      </c>
      <c r="B4318" s="183" t="str">
        <f>[1]店マスタ!B4317</f>
        <v>（株）まさご電機　奈良特販部</v>
      </c>
      <c r="C4318" s="183">
        <v>2</v>
      </c>
      <c r="D4318" s="183">
        <v>0</v>
      </c>
      <c r="E4318" s="183" t="str">
        <f>_xlfn.XLOOKUP(A4318,[2]Sheet1!$R:$R,[2]Sheet1!$AB:$AB,"",0)</f>
        <v/>
      </c>
      <c r="F4318" s="183">
        <f>_xlfn.XLOOKUP($A4318,[3]【2026年03月度_全社】RFM客層一覧表データ!$A:$A,[3]【2026年03月度_全社】RFM客層一覧表データ!C:C,"",0)</f>
        <v>146</v>
      </c>
      <c r="G4318" s="183">
        <f>_xlfn.XLOOKUP($A4318,[3]【2026年03月度_全社】RFM客層一覧表データ!$A:$A,[3]【2026年03月度_全社】RFM客層一覧表データ!D:D,"",0)</f>
        <v>0</v>
      </c>
      <c r="H4318" s="183">
        <f>_xlfn.XLOOKUP($A4318,[3]【2026年03月度_全社】RFM客層一覧表データ!$A:$A,[3]【2026年03月度_全社】RFM客層一覧表データ!E:E,"",0)</f>
        <v>24</v>
      </c>
      <c r="I4318" s="183">
        <f>_xlfn.XLOOKUP($A4318,[3]【2026年03月度_全社】RFM客層一覧表データ!$A:$A,[3]【2026年03月度_全社】RFM客層一覧表データ!F:F,"",0)</f>
        <v>0</v>
      </c>
      <c r="J4318" s="183">
        <v>211</v>
      </c>
      <c r="K4318" s="183">
        <v>0</v>
      </c>
      <c r="L4318" s="183">
        <v>35</v>
      </c>
      <c r="M4318" s="183">
        <v>0</v>
      </c>
      <c r="N4318" s="183">
        <v>274</v>
      </c>
      <c r="O4318" s="183">
        <v>3</v>
      </c>
      <c r="P4318" s="183">
        <v>50</v>
      </c>
      <c r="Q4318" s="183">
        <v>0</v>
      </c>
      <c r="R4318" s="183">
        <v>327</v>
      </c>
      <c r="S4318" s="183">
        <v>99</v>
      </c>
      <c r="T4318" s="183">
        <v>67</v>
      </c>
      <c r="U4318" s="183">
        <v>49</v>
      </c>
      <c r="V4318" s="183">
        <v>315</v>
      </c>
      <c r="W4318" s="183">
        <v>66</v>
      </c>
      <c r="X4318" s="183">
        <v>69</v>
      </c>
      <c r="Y4318" s="183">
        <v>29</v>
      </c>
    </row>
    <row r="4319" spans="1:25" x14ac:dyDescent="0.2">
      <c r="A4319" s="184">
        <v>12975001</v>
      </c>
      <c r="B4319" s="183" t="str">
        <f>[1]店マスタ!B4318</f>
        <v>杉本電気</v>
      </c>
      <c r="C4319" s="183">
        <v>2.5</v>
      </c>
      <c r="D4319" s="183">
        <v>2.5</v>
      </c>
      <c r="E4319" s="183">
        <f>_xlfn.XLOOKUP(A4319,[2]Sheet1!$R:$R,[2]Sheet1!$AB:$AB,"",0)</f>
        <v>1.5</v>
      </c>
      <c r="F4319" s="183">
        <f>_xlfn.XLOOKUP($A4319,[3]【2026年03月度_全社】RFM客層一覧表データ!$A:$A,[3]【2026年03月度_全社】RFM客層一覧表データ!C:C,"",0)</f>
        <v>373</v>
      </c>
      <c r="G4319" s="183">
        <f>_xlfn.XLOOKUP($A4319,[3]【2026年03月度_全社】RFM客層一覧表データ!$A:$A,[3]【2026年03月度_全社】RFM客層一覧表データ!D:D,"",0)</f>
        <v>158</v>
      </c>
      <c r="H4319" s="183">
        <f>_xlfn.XLOOKUP($A4319,[3]【2026年03月度_全社】RFM客層一覧表データ!$A:$A,[3]【2026年03月度_全社】RFM客層一覧表データ!E:E,"",0)</f>
        <v>193</v>
      </c>
      <c r="I4319" s="183">
        <f>_xlfn.XLOOKUP($A4319,[3]【2026年03月度_全社】RFM客層一覧表データ!$A:$A,[3]【2026年03月度_全社】RFM客層一覧表データ!F:F,"",0)</f>
        <v>25</v>
      </c>
      <c r="J4319" s="183">
        <v>370</v>
      </c>
      <c r="K4319" s="183">
        <v>171</v>
      </c>
      <c r="L4319" s="183">
        <v>185</v>
      </c>
      <c r="M4319" s="183">
        <v>17</v>
      </c>
      <c r="N4319" s="183">
        <v>378</v>
      </c>
      <c r="O4319" s="183">
        <v>168</v>
      </c>
      <c r="P4319" s="183">
        <v>188</v>
      </c>
      <c r="Q4319" s="183">
        <v>25</v>
      </c>
      <c r="R4319" s="183">
        <v>379</v>
      </c>
      <c r="S4319" s="183">
        <v>150</v>
      </c>
      <c r="T4319" s="183">
        <v>187</v>
      </c>
      <c r="U4319" s="183">
        <v>17</v>
      </c>
      <c r="V4319" s="183">
        <v>393</v>
      </c>
      <c r="W4319" s="183">
        <v>152</v>
      </c>
      <c r="X4319" s="183">
        <v>184</v>
      </c>
      <c r="Y4319" s="183">
        <v>22</v>
      </c>
    </row>
    <row r="4320" spans="1:25" x14ac:dyDescent="0.2">
      <c r="A4320" s="184">
        <v>12976005</v>
      </c>
      <c r="B4320" s="183" t="str">
        <f>[1]店マスタ!B4319</f>
        <v>株式会社　高塚電気商会</v>
      </c>
      <c r="C4320" s="183">
        <v>5</v>
      </c>
      <c r="D4320" s="183">
        <v>2.5</v>
      </c>
      <c r="E4320" s="183">
        <f>_xlfn.XLOOKUP(A4320,[2]Sheet1!$R:$R,[2]Sheet1!$AB:$AB,"",0)</f>
        <v>3.5</v>
      </c>
      <c r="F4320" s="183">
        <f>_xlfn.XLOOKUP($A4320,[3]【2026年03月度_全社】RFM客層一覧表データ!$A:$A,[3]【2026年03月度_全社】RFM客層一覧表データ!C:C,"",0)</f>
        <v>646</v>
      </c>
      <c r="G4320" s="183">
        <f>_xlfn.XLOOKUP($A4320,[3]【2026年03月度_全社】RFM客層一覧表データ!$A:$A,[3]【2026年03月度_全社】RFM客層一覧表データ!D:D,"",0)</f>
        <v>233</v>
      </c>
      <c r="H4320" s="183">
        <f>_xlfn.XLOOKUP($A4320,[3]【2026年03月度_全社】RFM客層一覧表データ!$A:$A,[3]【2026年03月度_全社】RFM客層一覧表データ!E:E,"",0)</f>
        <v>321</v>
      </c>
      <c r="I4320" s="183">
        <f>_xlfn.XLOOKUP($A4320,[3]【2026年03月度_全社】RFM客層一覧表データ!$A:$A,[3]【2026年03月度_全社】RFM客層一覧表データ!F:F,"",0)</f>
        <v>18</v>
      </c>
      <c r="J4320" s="183">
        <v>702</v>
      </c>
      <c r="K4320" s="183">
        <v>300</v>
      </c>
      <c r="L4320" s="183">
        <v>327</v>
      </c>
      <c r="M4320" s="183">
        <v>31</v>
      </c>
      <c r="N4320" s="183">
        <v>744</v>
      </c>
      <c r="O4320" s="183">
        <v>316</v>
      </c>
      <c r="P4320" s="183">
        <v>338</v>
      </c>
      <c r="Q4320" s="183">
        <v>55</v>
      </c>
      <c r="R4320" s="183">
        <v>747</v>
      </c>
      <c r="S4320" s="183">
        <v>299</v>
      </c>
      <c r="T4320" s="183">
        <v>354</v>
      </c>
      <c r="U4320" s="183">
        <v>30</v>
      </c>
      <c r="V4320" s="183">
        <v>772</v>
      </c>
      <c r="W4320" s="183">
        <v>310</v>
      </c>
      <c r="X4320" s="183">
        <v>363</v>
      </c>
      <c r="Y4320" s="183">
        <v>30</v>
      </c>
    </row>
    <row r="4321" spans="1:25" x14ac:dyDescent="0.2">
      <c r="A4321" s="184">
        <v>12976007</v>
      </c>
      <c r="B4321" s="183" t="str">
        <f>[1]店マスタ!B4320</f>
        <v>小西電気商会</v>
      </c>
      <c r="C4321" s="183">
        <v>1.5</v>
      </c>
      <c r="D4321" s="183">
        <v>1.5</v>
      </c>
      <c r="E4321" s="183" t="str">
        <f>_xlfn.XLOOKUP(A4321,[2]Sheet1!$R:$R,[2]Sheet1!$AB:$AB,"",0)</f>
        <v/>
      </c>
      <c r="F4321" s="183" t="str">
        <f>_xlfn.XLOOKUP($A4321,[3]【2026年03月度_全社】RFM客層一覧表データ!$A:$A,[3]【2026年03月度_全社】RFM客層一覧表データ!C:C,"",0)</f>
        <v/>
      </c>
      <c r="G4321" s="183" t="str">
        <f>_xlfn.XLOOKUP($A4321,[3]【2026年03月度_全社】RFM客層一覧表データ!$A:$A,[3]【2026年03月度_全社】RFM客層一覧表データ!D:D,"",0)</f>
        <v/>
      </c>
      <c r="H4321" s="183" t="str">
        <f>_xlfn.XLOOKUP($A4321,[3]【2026年03月度_全社】RFM客層一覧表データ!$A:$A,[3]【2026年03月度_全社】RFM客層一覧表データ!E:E,"",0)</f>
        <v/>
      </c>
      <c r="I4321" s="183" t="str">
        <f>_xlfn.XLOOKUP($A4321,[3]【2026年03月度_全社】RFM客層一覧表データ!$A:$A,[3]【2026年03月度_全社】RFM客層一覧表データ!F:F,"",0)</f>
        <v/>
      </c>
      <c r="J4321" s="183">
        <v>0</v>
      </c>
      <c r="K4321" s="183">
        <v>0</v>
      </c>
      <c r="L4321" s="183">
        <v>0</v>
      </c>
      <c r="M4321" s="183">
        <v>0</v>
      </c>
      <c r="N4321" s="183">
        <v>0</v>
      </c>
      <c r="O4321" s="183">
        <v>0</v>
      </c>
      <c r="P4321" s="183">
        <v>0</v>
      </c>
      <c r="Q4321" s="183">
        <v>0</v>
      </c>
      <c r="R4321" s="183">
        <v>0</v>
      </c>
      <c r="S4321" s="183">
        <v>0</v>
      </c>
      <c r="T4321" s="183">
        <v>0</v>
      </c>
      <c r="U4321" s="183">
        <v>0</v>
      </c>
      <c r="V4321" s="183">
        <v>0</v>
      </c>
      <c r="W4321" s="183">
        <v>0</v>
      </c>
      <c r="X4321" s="183">
        <v>0</v>
      </c>
      <c r="Y4321" s="183">
        <v>0</v>
      </c>
    </row>
    <row r="4322" spans="1:25" x14ac:dyDescent="0.2">
      <c r="A4322" s="184">
        <v>12976008</v>
      </c>
      <c r="B4322" s="183" t="str">
        <f>[1]店マスタ!B4321</f>
        <v>市平電気商会</v>
      </c>
      <c r="C4322" s="183">
        <v>2.5</v>
      </c>
      <c r="D4322" s="183">
        <v>2.5</v>
      </c>
      <c r="E4322" s="183">
        <f>_xlfn.XLOOKUP(A4322,[2]Sheet1!$R:$R,[2]Sheet1!$AB:$AB,"",0)</f>
        <v>2.5</v>
      </c>
      <c r="F4322" s="183" t="str">
        <f>_xlfn.XLOOKUP($A4322,[3]【2026年03月度_全社】RFM客層一覧表データ!$A:$A,[3]【2026年03月度_全社】RFM客層一覧表データ!C:C,"",0)</f>
        <v/>
      </c>
      <c r="G4322" s="183" t="str">
        <f>_xlfn.XLOOKUP($A4322,[3]【2026年03月度_全社】RFM客層一覧表データ!$A:$A,[3]【2026年03月度_全社】RFM客層一覧表データ!D:D,"",0)</f>
        <v/>
      </c>
      <c r="H4322" s="183" t="str">
        <f>_xlfn.XLOOKUP($A4322,[3]【2026年03月度_全社】RFM客層一覧表データ!$A:$A,[3]【2026年03月度_全社】RFM客層一覧表データ!E:E,"",0)</f>
        <v/>
      </c>
      <c r="I4322" s="183" t="str">
        <f>_xlfn.XLOOKUP($A4322,[3]【2026年03月度_全社】RFM客層一覧表データ!$A:$A,[3]【2026年03月度_全社】RFM客層一覧表データ!F:F,"",0)</f>
        <v/>
      </c>
      <c r="J4322" s="183">
        <v>0</v>
      </c>
      <c r="K4322" s="183">
        <v>0</v>
      </c>
      <c r="L4322" s="183">
        <v>0</v>
      </c>
      <c r="M4322" s="183">
        <v>0</v>
      </c>
      <c r="N4322" s="183">
        <v>0</v>
      </c>
      <c r="O4322" s="183">
        <v>0</v>
      </c>
      <c r="P4322" s="183">
        <v>0</v>
      </c>
      <c r="Q4322" s="183">
        <v>0</v>
      </c>
      <c r="R4322" s="183">
        <v>0</v>
      </c>
      <c r="S4322" s="183">
        <v>0</v>
      </c>
      <c r="T4322" s="183">
        <v>0</v>
      </c>
      <c r="U4322" s="183">
        <v>0</v>
      </c>
      <c r="V4322" s="183">
        <v>0</v>
      </c>
      <c r="W4322" s="183">
        <v>0</v>
      </c>
      <c r="X4322" s="183">
        <v>0</v>
      </c>
      <c r="Y4322" s="183">
        <v>0</v>
      </c>
    </row>
    <row r="4323" spans="1:25" x14ac:dyDescent="0.2">
      <c r="A4323" s="184">
        <v>12976012</v>
      </c>
      <c r="B4323" s="183" t="str">
        <f>[1]店マスタ!B4322</f>
        <v>Ｅ’ＳＳＴＹＬＥ三郷</v>
      </c>
      <c r="C4323" s="183">
        <v>3</v>
      </c>
      <c r="D4323" s="183">
        <v>2</v>
      </c>
      <c r="E4323" s="183">
        <f>_xlfn.XLOOKUP(A4323,[2]Sheet1!$R:$R,[2]Sheet1!$AB:$AB,"",0)</f>
        <v>2</v>
      </c>
      <c r="F4323" s="183">
        <f>_xlfn.XLOOKUP($A4323,[3]【2026年03月度_全社】RFM客層一覧表データ!$A:$A,[3]【2026年03月度_全社】RFM客層一覧表データ!C:C,"",0)</f>
        <v>1215</v>
      </c>
      <c r="G4323" s="183">
        <f>_xlfn.XLOOKUP($A4323,[3]【2026年03月度_全社】RFM客層一覧表データ!$A:$A,[3]【2026年03月度_全社】RFM客層一覧表データ!D:D,"",0)</f>
        <v>430</v>
      </c>
      <c r="H4323" s="183">
        <f>_xlfn.XLOOKUP($A4323,[3]【2026年03月度_全社】RFM客層一覧表データ!$A:$A,[3]【2026年03月度_全社】RFM客層一覧表データ!E:E,"",0)</f>
        <v>499</v>
      </c>
      <c r="I4323" s="183">
        <f>_xlfn.XLOOKUP($A4323,[3]【2026年03月度_全社】RFM客層一覧表データ!$A:$A,[3]【2026年03月度_全社】RFM客層一覧表データ!F:F,"",0)</f>
        <v>82</v>
      </c>
      <c r="J4323" s="183">
        <v>1288</v>
      </c>
      <c r="K4323" s="183">
        <v>476</v>
      </c>
      <c r="L4323" s="183">
        <v>514</v>
      </c>
      <c r="M4323" s="183">
        <v>95</v>
      </c>
      <c r="N4323" s="183">
        <v>1330</v>
      </c>
      <c r="O4323" s="183">
        <v>469</v>
      </c>
      <c r="P4323" s="183">
        <v>517</v>
      </c>
      <c r="Q4323" s="183">
        <v>94</v>
      </c>
      <c r="R4323" s="183">
        <v>1385</v>
      </c>
      <c r="S4323" s="183">
        <v>509</v>
      </c>
      <c r="T4323" s="183">
        <v>533</v>
      </c>
      <c r="U4323" s="183">
        <v>116</v>
      </c>
      <c r="V4323" s="183">
        <v>1445</v>
      </c>
      <c r="W4323" s="183">
        <v>536</v>
      </c>
      <c r="X4323" s="183">
        <v>552</v>
      </c>
      <c r="Y4323" s="183">
        <v>121</v>
      </c>
    </row>
    <row r="4324" spans="1:25" x14ac:dyDescent="0.2">
      <c r="A4324" s="184">
        <v>12977001</v>
      </c>
      <c r="B4324" s="183" t="str">
        <f>[1]店マスタ!B4323</f>
        <v>（株）まさご電機イーズスタイル</v>
      </c>
      <c r="C4324" s="183">
        <v>1</v>
      </c>
      <c r="D4324" s="183">
        <v>1</v>
      </c>
      <c r="E4324" s="183">
        <f>_xlfn.XLOOKUP(A4324,[2]Sheet1!$R:$R,[2]Sheet1!$AB:$AB,"",0)</f>
        <v>1</v>
      </c>
      <c r="F4324" s="183">
        <f>_xlfn.XLOOKUP($A4324,[3]【2026年03月度_全社】RFM客層一覧表データ!$A:$A,[3]【2026年03月度_全社】RFM客層一覧表データ!C:C,"",0)</f>
        <v>6</v>
      </c>
      <c r="G4324" s="183">
        <f>_xlfn.XLOOKUP($A4324,[3]【2026年03月度_全社】RFM客層一覧表データ!$A:$A,[3]【2026年03月度_全社】RFM客層一覧表データ!D:D,"",0)</f>
        <v>3</v>
      </c>
      <c r="H4324" s="183">
        <f>_xlfn.XLOOKUP($A4324,[3]【2026年03月度_全社】RFM客層一覧表データ!$A:$A,[3]【2026年03月度_全社】RFM客層一覧表データ!E:E,"",0)</f>
        <v>4</v>
      </c>
      <c r="I4324" s="183">
        <f>_xlfn.XLOOKUP($A4324,[3]【2026年03月度_全社】RFM客層一覧表データ!$A:$A,[3]【2026年03月度_全社】RFM客層一覧表データ!F:F,"",0)</f>
        <v>0</v>
      </c>
      <c r="J4324" s="183">
        <v>7</v>
      </c>
      <c r="K4324" s="183">
        <v>4</v>
      </c>
      <c r="L4324" s="183">
        <v>5</v>
      </c>
      <c r="M4324" s="183">
        <v>0</v>
      </c>
      <c r="N4324" s="183">
        <v>7</v>
      </c>
      <c r="O4324" s="183">
        <v>4</v>
      </c>
      <c r="P4324" s="183">
        <v>5</v>
      </c>
      <c r="Q4324" s="183">
        <v>0</v>
      </c>
      <c r="R4324" s="183">
        <v>7</v>
      </c>
      <c r="S4324" s="183">
        <v>4</v>
      </c>
      <c r="T4324" s="183">
        <v>5</v>
      </c>
      <c r="U4324" s="183">
        <v>0</v>
      </c>
      <c r="V4324" s="183">
        <v>7</v>
      </c>
      <c r="W4324" s="183">
        <v>6</v>
      </c>
      <c r="X4324" s="183">
        <v>5</v>
      </c>
      <c r="Y4324" s="183">
        <v>1</v>
      </c>
    </row>
    <row r="4325" spans="1:25" x14ac:dyDescent="0.2">
      <c r="A4325" s="184">
        <v>12977002</v>
      </c>
      <c r="B4325" s="183" t="str">
        <f>[1]店マスタ!B4324</f>
        <v>株式会社　浜口電機商会本店</v>
      </c>
      <c r="C4325" s="183">
        <v>1.5</v>
      </c>
      <c r="D4325" s="183">
        <v>0.5</v>
      </c>
      <c r="E4325" s="183">
        <f>_xlfn.XLOOKUP(A4325,[2]Sheet1!$R:$R,[2]Sheet1!$AB:$AB,"",0)</f>
        <v>0.5</v>
      </c>
      <c r="F4325" s="183" t="str">
        <f>_xlfn.XLOOKUP($A4325,[3]【2026年03月度_全社】RFM客層一覧表データ!$A:$A,[3]【2026年03月度_全社】RFM客層一覧表データ!C:C,"",0)</f>
        <v/>
      </c>
      <c r="G4325" s="183" t="str">
        <f>_xlfn.XLOOKUP($A4325,[3]【2026年03月度_全社】RFM客層一覧表データ!$A:$A,[3]【2026年03月度_全社】RFM客層一覧表データ!D:D,"",0)</f>
        <v/>
      </c>
      <c r="H4325" s="183" t="str">
        <f>_xlfn.XLOOKUP($A4325,[3]【2026年03月度_全社】RFM客層一覧表データ!$A:$A,[3]【2026年03月度_全社】RFM客層一覧表データ!E:E,"",0)</f>
        <v/>
      </c>
      <c r="I4325" s="183" t="str">
        <f>_xlfn.XLOOKUP($A4325,[3]【2026年03月度_全社】RFM客層一覧表データ!$A:$A,[3]【2026年03月度_全社】RFM客層一覧表データ!F:F,"",0)</f>
        <v/>
      </c>
      <c r="J4325" s="183">
        <v>0</v>
      </c>
      <c r="K4325" s="183">
        <v>0</v>
      </c>
      <c r="L4325" s="183">
        <v>0</v>
      </c>
      <c r="M4325" s="183">
        <v>0</v>
      </c>
      <c r="N4325" s="183">
        <v>0</v>
      </c>
      <c r="O4325" s="183">
        <v>0</v>
      </c>
      <c r="P4325" s="183">
        <v>0</v>
      </c>
      <c r="Q4325" s="183">
        <v>0</v>
      </c>
      <c r="R4325" s="183">
        <v>0</v>
      </c>
      <c r="S4325" s="183">
        <v>0</v>
      </c>
      <c r="T4325" s="183">
        <v>0</v>
      </c>
      <c r="U4325" s="183">
        <v>0</v>
      </c>
      <c r="V4325" s="183">
        <v>0</v>
      </c>
      <c r="W4325" s="183">
        <v>0</v>
      </c>
      <c r="X4325" s="183">
        <v>0</v>
      </c>
      <c r="Y4325" s="183">
        <v>0</v>
      </c>
    </row>
    <row r="4326" spans="1:25" x14ac:dyDescent="0.2">
      <c r="A4326" s="184">
        <v>12977004</v>
      </c>
      <c r="B4326" s="183" t="str">
        <f>[1]店マスタ!B4325</f>
        <v>岩井電器店</v>
      </c>
      <c r="C4326" s="183">
        <v>1.5</v>
      </c>
      <c r="D4326" s="183">
        <v>1.5</v>
      </c>
      <c r="E4326" s="183">
        <f>_xlfn.XLOOKUP(A4326,[2]Sheet1!$R:$R,[2]Sheet1!$AB:$AB,"",0)</f>
        <v>1.5</v>
      </c>
      <c r="F4326" s="183">
        <f>_xlfn.XLOOKUP($A4326,[3]【2026年03月度_全社】RFM客層一覧表データ!$A:$A,[3]【2026年03月度_全社】RFM客層一覧表データ!C:C,"",0)</f>
        <v>258</v>
      </c>
      <c r="G4326" s="183">
        <f>_xlfn.XLOOKUP($A4326,[3]【2026年03月度_全社】RFM客層一覧表データ!$A:$A,[3]【2026年03月度_全社】RFM客層一覧表データ!D:D,"",0)</f>
        <v>116</v>
      </c>
      <c r="H4326" s="183">
        <f>_xlfn.XLOOKUP($A4326,[3]【2026年03月度_全社】RFM客層一覧表データ!$A:$A,[3]【2026年03月度_全社】RFM客層一覧表データ!E:E,"",0)</f>
        <v>143</v>
      </c>
      <c r="I4326" s="183">
        <f>_xlfn.XLOOKUP($A4326,[3]【2026年03月度_全社】RFM客層一覧表データ!$A:$A,[3]【2026年03月度_全社】RFM客層一覧表データ!F:F,"",0)</f>
        <v>15</v>
      </c>
      <c r="J4326" s="183">
        <v>265</v>
      </c>
      <c r="K4326" s="183">
        <v>123</v>
      </c>
      <c r="L4326" s="183">
        <v>149</v>
      </c>
      <c r="M4326" s="183">
        <v>20</v>
      </c>
      <c r="N4326" s="183">
        <v>264</v>
      </c>
      <c r="O4326" s="183">
        <v>110</v>
      </c>
      <c r="P4326" s="183">
        <v>158</v>
      </c>
      <c r="Q4326" s="183">
        <v>10</v>
      </c>
      <c r="R4326" s="183">
        <v>282</v>
      </c>
      <c r="S4326" s="183">
        <v>117</v>
      </c>
      <c r="T4326" s="183">
        <v>163</v>
      </c>
      <c r="U4326" s="183">
        <v>8</v>
      </c>
      <c r="V4326" s="183">
        <v>299</v>
      </c>
      <c r="W4326" s="183">
        <v>111</v>
      </c>
      <c r="X4326" s="183">
        <v>169</v>
      </c>
      <c r="Y4326" s="183">
        <v>9</v>
      </c>
    </row>
    <row r="4327" spans="1:25" x14ac:dyDescent="0.2">
      <c r="A4327" s="184">
        <v>12977008</v>
      </c>
      <c r="B4327" s="183" t="str">
        <f>[1]店マスタ!B4326</f>
        <v>（株）まさご電機　家電部</v>
      </c>
      <c r="C4327" s="183">
        <v>1</v>
      </c>
      <c r="D4327" s="183">
        <v>1</v>
      </c>
      <c r="E4327" s="183">
        <f>_xlfn.XLOOKUP(A4327,[2]Sheet1!$R:$R,[2]Sheet1!$AB:$AB,"",0)</f>
        <v>1</v>
      </c>
      <c r="F4327" s="183">
        <f>_xlfn.XLOOKUP($A4327,[3]【2026年03月度_全社】RFM客層一覧表データ!$A:$A,[3]【2026年03月度_全社】RFM客層一覧表データ!C:C,"",0)</f>
        <v>40</v>
      </c>
      <c r="G4327" s="183">
        <f>_xlfn.XLOOKUP($A4327,[3]【2026年03月度_全社】RFM客層一覧表データ!$A:$A,[3]【2026年03月度_全社】RFM客層一覧表データ!D:D,"",0)</f>
        <v>0</v>
      </c>
      <c r="H4327" s="183">
        <f>_xlfn.XLOOKUP($A4327,[3]【2026年03月度_全社】RFM客層一覧表データ!$A:$A,[3]【2026年03月度_全社】RFM客層一覧表データ!E:E,"",0)</f>
        <v>8</v>
      </c>
      <c r="I4327" s="183">
        <f>_xlfn.XLOOKUP($A4327,[3]【2026年03月度_全社】RFM客層一覧表データ!$A:$A,[3]【2026年03月度_全社】RFM客層一覧表データ!F:F,"",0)</f>
        <v>0</v>
      </c>
      <c r="J4327" s="183">
        <v>52</v>
      </c>
      <c r="K4327" s="183">
        <v>0</v>
      </c>
      <c r="L4327" s="183">
        <v>10</v>
      </c>
      <c r="M4327" s="183">
        <v>0</v>
      </c>
      <c r="N4327" s="183">
        <v>58</v>
      </c>
      <c r="O4327" s="183">
        <v>0</v>
      </c>
      <c r="P4327" s="183">
        <v>10</v>
      </c>
      <c r="Q4327" s="183">
        <v>0</v>
      </c>
      <c r="R4327" s="183">
        <v>71</v>
      </c>
      <c r="S4327" s="183">
        <v>25</v>
      </c>
      <c r="T4327" s="183">
        <v>11</v>
      </c>
      <c r="U4327" s="183">
        <v>13</v>
      </c>
      <c r="V4327" s="183">
        <v>58</v>
      </c>
      <c r="W4327" s="183">
        <v>21</v>
      </c>
      <c r="X4327" s="183">
        <v>8</v>
      </c>
      <c r="Y4327" s="183">
        <v>15</v>
      </c>
    </row>
    <row r="4328" spans="1:25" x14ac:dyDescent="0.2">
      <c r="A4328" s="184">
        <v>12977010</v>
      </c>
      <c r="B4328" s="183" t="str">
        <f>[1]店マスタ!B4327</f>
        <v>Ｅ’ＳＳＴＹＬＥ西大和</v>
      </c>
      <c r="C4328" s="183">
        <v>4</v>
      </c>
      <c r="D4328" s="183">
        <v>5.5</v>
      </c>
      <c r="E4328" s="183">
        <f>_xlfn.XLOOKUP(A4328,[2]Sheet1!$R:$R,[2]Sheet1!$AB:$AB,"",0)</f>
        <v>5.5</v>
      </c>
      <c r="F4328" s="183">
        <f>_xlfn.XLOOKUP($A4328,[3]【2026年03月度_全社】RFM客層一覧表データ!$A:$A,[3]【2026年03月度_全社】RFM客層一覧表データ!C:C,"",0)</f>
        <v>2191</v>
      </c>
      <c r="G4328" s="183">
        <f>_xlfn.XLOOKUP($A4328,[3]【2026年03月度_全社】RFM客層一覧表データ!$A:$A,[3]【2026年03月度_全社】RFM客層一覧表データ!D:D,"",0)</f>
        <v>768</v>
      </c>
      <c r="H4328" s="183">
        <f>_xlfn.XLOOKUP($A4328,[3]【2026年03月度_全社】RFM客層一覧表データ!$A:$A,[3]【2026年03月度_全社】RFM客層一覧表データ!E:E,"",0)</f>
        <v>856</v>
      </c>
      <c r="I4328" s="183">
        <f>_xlfn.XLOOKUP($A4328,[3]【2026年03月度_全社】RFM客層一覧表データ!$A:$A,[3]【2026年03月度_全社】RFM客層一覧表データ!F:F,"",0)</f>
        <v>181</v>
      </c>
      <c r="J4328" s="183">
        <v>2229</v>
      </c>
      <c r="K4328" s="183">
        <v>767</v>
      </c>
      <c r="L4328" s="183">
        <v>884</v>
      </c>
      <c r="M4328" s="183">
        <v>168</v>
      </c>
      <c r="N4328" s="183">
        <v>2244</v>
      </c>
      <c r="O4328" s="183">
        <v>787</v>
      </c>
      <c r="P4328" s="183">
        <v>887</v>
      </c>
      <c r="Q4328" s="183">
        <v>194</v>
      </c>
      <c r="R4328" s="183">
        <v>2299</v>
      </c>
      <c r="S4328" s="183">
        <v>830</v>
      </c>
      <c r="T4328" s="183">
        <v>892</v>
      </c>
      <c r="U4328" s="183">
        <v>154</v>
      </c>
      <c r="V4328" s="183">
        <v>2353</v>
      </c>
      <c r="W4328" s="183">
        <v>906</v>
      </c>
      <c r="X4328" s="183">
        <v>908</v>
      </c>
      <c r="Y4328" s="183">
        <v>203</v>
      </c>
    </row>
    <row r="4329" spans="1:25" x14ac:dyDescent="0.2">
      <c r="A4329" s="184">
        <v>12977014</v>
      </c>
      <c r="B4329" s="183" t="str">
        <f>[1]店マスタ!B4328</f>
        <v>株式会社　まさご電機</v>
      </c>
      <c r="C4329" s="183">
        <v>4.5</v>
      </c>
      <c r="D4329" s="183">
        <v>4.5</v>
      </c>
      <c r="E4329" s="183">
        <f>_xlfn.XLOOKUP(A4329,[2]Sheet1!$R:$R,[2]Sheet1!$AB:$AB,"",0)</f>
        <v>3.5</v>
      </c>
      <c r="F4329" s="183">
        <f>_xlfn.XLOOKUP($A4329,[3]【2026年03月度_全社】RFM客層一覧表データ!$A:$A,[3]【2026年03月度_全社】RFM客層一覧表データ!C:C,"",0)</f>
        <v>120</v>
      </c>
      <c r="G4329" s="183">
        <f>_xlfn.XLOOKUP($A4329,[3]【2026年03月度_全社】RFM客層一覧表データ!$A:$A,[3]【2026年03月度_全社】RFM客層一覧表データ!D:D,"",0)</f>
        <v>47</v>
      </c>
      <c r="H4329" s="183">
        <f>_xlfn.XLOOKUP($A4329,[3]【2026年03月度_全社】RFM客層一覧表データ!$A:$A,[3]【2026年03月度_全社】RFM客層一覧表データ!E:E,"",0)</f>
        <v>42</v>
      </c>
      <c r="I4329" s="183">
        <f>_xlfn.XLOOKUP($A4329,[3]【2026年03月度_全社】RFM客層一覧表データ!$A:$A,[3]【2026年03月度_全社】RFM客層一覧表データ!F:F,"",0)</f>
        <v>11</v>
      </c>
      <c r="J4329" s="183">
        <v>132</v>
      </c>
      <c r="K4329" s="183">
        <v>46</v>
      </c>
      <c r="L4329" s="183">
        <v>47</v>
      </c>
      <c r="M4329" s="183">
        <v>12</v>
      </c>
      <c r="N4329" s="183">
        <v>141</v>
      </c>
      <c r="O4329" s="183">
        <v>45</v>
      </c>
      <c r="P4329" s="183">
        <v>49</v>
      </c>
      <c r="Q4329" s="183">
        <v>10</v>
      </c>
      <c r="R4329" s="183">
        <v>158</v>
      </c>
      <c r="S4329" s="183">
        <v>54</v>
      </c>
      <c r="T4329" s="183">
        <v>53</v>
      </c>
      <c r="U4329" s="183">
        <v>11</v>
      </c>
      <c r="V4329" s="183">
        <v>175</v>
      </c>
      <c r="W4329" s="183">
        <v>62</v>
      </c>
      <c r="X4329" s="183">
        <v>62</v>
      </c>
      <c r="Y4329" s="183">
        <v>13</v>
      </c>
    </row>
    <row r="4330" spans="1:25" x14ac:dyDescent="0.2">
      <c r="A4330" s="184">
        <v>12977024</v>
      </c>
      <c r="B4330" s="183" t="str">
        <f>[1]店マスタ!B4329</f>
        <v>（株）まさご電機　やまと特販部</v>
      </c>
      <c r="C4330" s="183">
        <v>1</v>
      </c>
      <c r="D4330" s="183">
        <v>0</v>
      </c>
      <c r="E4330" s="183" t="str">
        <f>_xlfn.XLOOKUP(A4330,[2]Sheet1!$R:$R,[2]Sheet1!$AB:$AB,"",0)</f>
        <v/>
      </c>
      <c r="F4330" s="183" t="str">
        <f>_xlfn.XLOOKUP($A4330,[3]【2026年03月度_全社】RFM客層一覧表データ!$A:$A,[3]【2026年03月度_全社】RFM客層一覧表データ!C:C,"",0)</f>
        <v/>
      </c>
      <c r="G4330" s="183" t="str">
        <f>_xlfn.XLOOKUP($A4330,[3]【2026年03月度_全社】RFM客層一覧表データ!$A:$A,[3]【2026年03月度_全社】RFM客層一覧表データ!D:D,"",0)</f>
        <v/>
      </c>
      <c r="H4330" s="183" t="str">
        <f>_xlfn.XLOOKUP($A4330,[3]【2026年03月度_全社】RFM客層一覧表データ!$A:$A,[3]【2026年03月度_全社】RFM客層一覧表データ!E:E,"",0)</f>
        <v/>
      </c>
      <c r="I4330" s="183" t="str">
        <f>_xlfn.XLOOKUP($A4330,[3]【2026年03月度_全社】RFM客層一覧表データ!$A:$A,[3]【2026年03月度_全社】RFM客層一覧表データ!F:F,"",0)</f>
        <v/>
      </c>
      <c r="J4330" s="183">
        <v>0</v>
      </c>
      <c r="K4330" s="183">
        <v>0</v>
      </c>
      <c r="L4330" s="183">
        <v>0</v>
      </c>
      <c r="M4330" s="183">
        <v>0</v>
      </c>
      <c r="N4330" s="183">
        <v>0</v>
      </c>
      <c r="O4330" s="183">
        <v>0</v>
      </c>
      <c r="P4330" s="183">
        <v>0</v>
      </c>
      <c r="Q4330" s="183">
        <v>0</v>
      </c>
      <c r="R4330" s="183">
        <v>0</v>
      </c>
      <c r="S4330" s="183">
        <v>0</v>
      </c>
      <c r="T4330" s="183">
        <v>0</v>
      </c>
      <c r="U4330" s="183">
        <v>0</v>
      </c>
      <c r="V4330" s="183">
        <v>0</v>
      </c>
      <c r="W4330" s="183">
        <v>0</v>
      </c>
      <c r="X4330" s="183">
        <v>0</v>
      </c>
      <c r="Y4330" s="183">
        <v>0</v>
      </c>
    </row>
    <row r="4331" spans="1:25" x14ac:dyDescent="0.2">
      <c r="A4331" s="184">
        <v>12981003</v>
      </c>
      <c r="B4331" s="183" t="str">
        <f>[1]店マスタ!B4330</f>
        <v>脇岡電器</v>
      </c>
      <c r="C4331" s="183">
        <v>2</v>
      </c>
      <c r="D4331" s="183">
        <v>2</v>
      </c>
      <c r="E4331" s="183" t="str">
        <f>_xlfn.XLOOKUP(A4331,[2]Sheet1!$R:$R,[2]Sheet1!$AB:$AB,"",0)</f>
        <v/>
      </c>
      <c r="F4331" s="183" t="str">
        <f>_xlfn.XLOOKUP($A4331,[3]【2026年03月度_全社】RFM客層一覧表データ!$A:$A,[3]【2026年03月度_全社】RFM客層一覧表データ!C:C,"",0)</f>
        <v/>
      </c>
      <c r="G4331" s="183" t="str">
        <f>_xlfn.XLOOKUP($A4331,[3]【2026年03月度_全社】RFM客層一覧表データ!$A:$A,[3]【2026年03月度_全社】RFM客層一覧表データ!D:D,"",0)</f>
        <v/>
      </c>
      <c r="H4331" s="183" t="str">
        <f>_xlfn.XLOOKUP($A4331,[3]【2026年03月度_全社】RFM客層一覧表データ!$A:$A,[3]【2026年03月度_全社】RFM客層一覧表データ!E:E,"",0)</f>
        <v/>
      </c>
      <c r="I4331" s="183" t="str">
        <f>_xlfn.XLOOKUP($A4331,[3]【2026年03月度_全社】RFM客層一覧表データ!$A:$A,[3]【2026年03月度_全社】RFM客層一覧表データ!F:F,"",0)</f>
        <v/>
      </c>
      <c r="J4331" s="183">
        <v>0</v>
      </c>
      <c r="K4331" s="183">
        <v>0</v>
      </c>
      <c r="L4331" s="183">
        <v>0</v>
      </c>
      <c r="M4331" s="183">
        <v>0</v>
      </c>
      <c r="N4331" s="183">
        <v>0</v>
      </c>
      <c r="O4331" s="183">
        <v>0</v>
      </c>
      <c r="P4331" s="183">
        <v>0</v>
      </c>
      <c r="Q4331" s="183">
        <v>0</v>
      </c>
      <c r="R4331" s="183">
        <v>0</v>
      </c>
      <c r="S4331" s="183">
        <v>0</v>
      </c>
      <c r="T4331" s="183">
        <v>0</v>
      </c>
      <c r="U4331" s="183">
        <v>0</v>
      </c>
      <c r="V4331" s="183">
        <v>0</v>
      </c>
      <c r="W4331" s="183">
        <v>0</v>
      </c>
      <c r="X4331" s="183">
        <v>0</v>
      </c>
      <c r="Y4331" s="183">
        <v>0</v>
      </c>
    </row>
    <row r="4332" spans="1:25" x14ac:dyDescent="0.2">
      <c r="A4332" s="184">
        <v>12981012</v>
      </c>
      <c r="B4332" s="183" t="str">
        <f>[1]店マスタ!B4331</f>
        <v>杉井商事株式会社電化部</v>
      </c>
      <c r="C4332" s="183">
        <v>3.5</v>
      </c>
      <c r="D4332" s="183">
        <v>3.5</v>
      </c>
      <c r="E4332" s="183">
        <f>_xlfn.XLOOKUP(A4332,[2]Sheet1!$R:$R,[2]Sheet1!$AB:$AB,"",0)</f>
        <v>3.5</v>
      </c>
      <c r="F4332" s="183" t="str">
        <f>_xlfn.XLOOKUP($A4332,[3]【2026年03月度_全社】RFM客層一覧表データ!$A:$A,[3]【2026年03月度_全社】RFM客層一覧表データ!C:C,"",0)</f>
        <v/>
      </c>
      <c r="G4332" s="183" t="str">
        <f>_xlfn.XLOOKUP($A4332,[3]【2026年03月度_全社】RFM客層一覧表データ!$A:$A,[3]【2026年03月度_全社】RFM客層一覧表データ!D:D,"",0)</f>
        <v/>
      </c>
      <c r="H4332" s="183" t="str">
        <f>_xlfn.XLOOKUP($A4332,[3]【2026年03月度_全社】RFM客層一覧表データ!$A:$A,[3]【2026年03月度_全社】RFM客層一覧表データ!E:E,"",0)</f>
        <v/>
      </c>
      <c r="I4332" s="183" t="str">
        <f>_xlfn.XLOOKUP($A4332,[3]【2026年03月度_全社】RFM客層一覧表データ!$A:$A,[3]【2026年03月度_全社】RFM客層一覧表データ!F:F,"",0)</f>
        <v/>
      </c>
      <c r="J4332" s="183">
        <v>0</v>
      </c>
      <c r="K4332" s="183">
        <v>0</v>
      </c>
      <c r="L4332" s="183">
        <v>0</v>
      </c>
      <c r="M4332" s="183">
        <v>0</v>
      </c>
      <c r="N4332" s="183">
        <v>0</v>
      </c>
      <c r="O4332" s="183">
        <v>0</v>
      </c>
      <c r="P4332" s="183">
        <v>0</v>
      </c>
      <c r="Q4332" s="183">
        <v>0</v>
      </c>
      <c r="R4332" s="183">
        <v>0</v>
      </c>
      <c r="S4332" s="183">
        <v>0</v>
      </c>
      <c r="T4332" s="183">
        <v>0</v>
      </c>
      <c r="U4332" s="183">
        <v>0</v>
      </c>
      <c r="V4332" s="183">
        <v>0</v>
      </c>
      <c r="W4332" s="183">
        <v>0</v>
      </c>
      <c r="X4332" s="183">
        <v>0</v>
      </c>
      <c r="Y4332" s="183">
        <v>0</v>
      </c>
    </row>
    <row r="4333" spans="1:25" x14ac:dyDescent="0.2">
      <c r="A4333" s="184">
        <v>12981033</v>
      </c>
      <c r="B4333" s="183" t="str">
        <f>[1]店マスタ!B4332</f>
        <v>タケウチデンキ</v>
      </c>
      <c r="C4333" s="183">
        <v>1.5</v>
      </c>
      <c r="D4333" s="183">
        <v>1.5</v>
      </c>
      <c r="E4333" s="183" t="str">
        <f>_xlfn.XLOOKUP(A4333,[2]Sheet1!$R:$R,[2]Sheet1!$AB:$AB,"",0)</f>
        <v/>
      </c>
      <c r="F4333" s="183" t="str">
        <f>_xlfn.XLOOKUP($A4333,[3]【2026年03月度_全社】RFM客層一覧表データ!$A:$A,[3]【2026年03月度_全社】RFM客層一覧表データ!C:C,"",0)</f>
        <v/>
      </c>
      <c r="G4333" s="183" t="str">
        <f>_xlfn.XLOOKUP($A4333,[3]【2026年03月度_全社】RFM客層一覧表データ!$A:$A,[3]【2026年03月度_全社】RFM客層一覧表データ!D:D,"",0)</f>
        <v/>
      </c>
      <c r="H4333" s="183" t="str">
        <f>_xlfn.XLOOKUP($A4333,[3]【2026年03月度_全社】RFM客層一覧表データ!$A:$A,[3]【2026年03月度_全社】RFM客層一覧表データ!E:E,"",0)</f>
        <v/>
      </c>
      <c r="I4333" s="183" t="str">
        <f>_xlfn.XLOOKUP($A4333,[3]【2026年03月度_全社】RFM客層一覧表データ!$A:$A,[3]【2026年03月度_全社】RFM客層一覧表データ!F:F,"",0)</f>
        <v/>
      </c>
      <c r="J4333" s="183">
        <v>0</v>
      </c>
      <c r="K4333" s="183">
        <v>0</v>
      </c>
      <c r="L4333" s="183">
        <v>0</v>
      </c>
      <c r="M4333" s="183">
        <v>0</v>
      </c>
      <c r="N4333" s="183">
        <v>0</v>
      </c>
      <c r="O4333" s="183">
        <v>0</v>
      </c>
      <c r="P4333" s="183">
        <v>0</v>
      </c>
      <c r="Q4333" s="183">
        <v>0</v>
      </c>
      <c r="R4333" s="183">
        <v>0</v>
      </c>
      <c r="S4333" s="183">
        <v>0</v>
      </c>
      <c r="T4333" s="183">
        <v>0</v>
      </c>
      <c r="U4333" s="183">
        <v>0</v>
      </c>
      <c r="V4333" s="183">
        <v>0</v>
      </c>
      <c r="W4333" s="183">
        <v>0</v>
      </c>
      <c r="X4333" s="183">
        <v>0</v>
      </c>
      <c r="Y4333" s="183">
        <v>0</v>
      </c>
    </row>
    <row r="4334" spans="1:25" x14ac:dyDescent="0.2">
      <c r="A4334" s="184">
        <v>12981054</v>
      </c>
      <c r="B4334" s="183" t="str">
        <f>[1]店マスタ!B4333</f>
        <v>ステップ倶楽部みさお</v>
      </c>
      <c r="C4334" s="183">
        <v>2</v>
      </c>
      <c r="D4334" s="183">
        <v>2</v>
      </c>
      <c r="E4334" s="183" t="str">
        <f>_xlfn.XLOOKUP(A4334,[2]Sheet1!$R:$R,[2]Sheet1!$AB:$AB,"",0)</f>
        <v/>
      </c>
      <c r="F4334" s="183" t="str">
        <f>_xlfn.XLOOKUP($A4334,[3]【2026年03月度_全社】RFM客層一覧表データ!$A:$A,[3]【2026年03月度_全社】RFM客層一覧表データ!C:C,"",0)</f>
        <v/>
      </c>
      <c r="G4334" s="183" t="str">
        <f>_xlfn.XLOOKUP($A4334,[3]【2026年03月度_全社】RFM客層一覧表データ!$A:$A,[3]【2026年03月度_全社】RFM客層一覧表データ!D:D,"",0)</f>
        <v/>
      </c>
      <c r="H4334" s="183" t="str">
        <f>_xlfn.XLOOKUP($A4334,[3]【2026年03月度_全社】RFM客層一覧表データ!$A:$A,[3]【2026年03月度_全社】RFM客層一覧表データ!E:E,"",0)</f>
        <v/>
      </c>
      <c r="I4334" s="183" t="str">
        <f>_xlfn.XLOOKUP($A4334,[3]【2026年03月度_全社】RFM客層一覧表データ!$A:$A,[3]【2026年03月度_全社】RFM客層一覧表データ!F:F,"",0)</f>
        <v/>
      </c>
      <c r="J4334" s="183">
        <v>0</v>
      </c>
      <c r="K4334" s="183">
        <v>0</v>
      </c>
      <c r="L4334" s="183">
        <v>0</v>
      </c>
      <c r="M4334" s="183">
        <v>0</v>
      </c>
      <c r="N4334" s="183">
        <v>0</v>
      </c>
      <c r="O4334" s="183">
        <v>0</v>
      </c>
      <c r="P4334" s="183">
        <v>0</v>
      </c>
      <c r="Q4334" s="183">
        <v>0</v>
      </c>
      <c r="R4334" s="183">
        <v>0</v>
      </c>
      <c r="S4334" s="183">
        <v>0</v>
      </c>
      <c r="T4334" s="183">
        <v>0</v>
      </c>
      <c r="U4334" s="183">
        <v>0</v>
      </c>
      <c r="V4334" s="183">
        <v>0</v>
      </c>
      <c r="W4334" s="183">
        <v>0</v>
      </c>
      <c r="X4334" s="183">
        <v>0</v>
      </c>
      <c r="Y4334" s="183">
        <v>0</v>
      </c>
    </row>
    <row r="4335" spans="1:25" x14ac:dyDescent="0.2">
      <c r="A4335" s="184">
        <v>12981060</v>
      </c>
      <c r="B4335" s="183" t="str">
        <f>[1]店マスタ!B4334</f>
        <v>ネクスト　イワタ</v>
      </c>
      <c r="C4335" s="183">
        <v>3</v>
      </c>
      <c r="D4335" s="183">
        <v>2.5</v>
      </c>
      <c r="E4335" s="183">
        <f>_xlfn.XLOOKUP(A4335,[2]Sheet1!$R:$R,[2]Sheet1!$AB:$AB,"",0)</f>
        <v>3</v>
      </c>
      <c r="F4335" s="183">
        <f>_xlfn.XLOOKUP($A4335,[3]【2026年03月度_全社】RFM客層一覧表データ!$A:$A,[3]【2026年03月度_全社】RFM客層一覧表データ!C:C,"",0)</f>
        <v>578</v>
      </c>
      <c r="G4335" s="183">
        <f>_xlfn.XLOOKUP($A4335,[3]【2026年03月度_全社】RFM客層一覧表データ!$A:$A,[3]【2026年03月度_全社】RFM客層一覧表データ!D:D,"",0)</f>
        <v>291</v>
      </c>
      <c r="H4335" s="183">
        <f>_xlfn.XLOOKUP($A4335,[3]【2026年03月度_全社】RFM客層一覧表データ!$A:$A,[3]【2026年03月度_全社】RFM客層一覧表データ!E:E,"",0)</f>
        <v>322</v>
      </c>
      <c r="I4335" s="183">
        <f>_xlfn.XLOOKUP($A4335,[3]【2026年03月度_全社】RFM客層一覧表データ!$A:$A,[3]【2026年03月度_全社】RFM客層一覧表データ!F:F,"",0)</f>
        <v>27</v>
      </c>
      <c r="J4335" s="183">
        <v>579</v>
      </c>
      <c r="K4335" s="183">
        <v>307</v>
      </c>
      <c r="L4335" s="183">
        <v>316</v>
      </c>
      <c r="M4335" s="183">
        <v>44</v>
      </c>
      <c r="N4335" s="183">
        <v>556</v>
      </c>
      <c r="O4335" s="183">
        <v>287</v>
      </c>
      <c r="P4335" s="183">
        <v>303</v>
      </c>
      <c r="Q4335" s="183">
        <v>43</v>
      </c>
      <c r="R4335" s="183">
        <v>534</v>
      </c>
      <c r="S4335" s="183">
        <v>282</v>
      </c>
      <c r="T4335" s="183">
        <v>300</v>
      </c>
      <c r="U4335" s="183">
        <v>49</v>
      </c>
      <c r="V4335" s="183">
        <v>513</v>
      </c>
      <c r="W4335" s="183">
        <v>288</v>
      </c>
      <c r="X4335" s="183">
        <v>290</v>
      </c>
      <c r="Y4335" s="183">
        <v>43</v>
      </c>
    </row>
    <row r="4336" spans="1:25" x14ac:dyDescent="0.2">
      <c r="A4336" s="184">
        <v>12981089</v>
      </c>
      <c r="B4336" s="183" t="str">
        <f>[1]店マスタ!B4335</f>
        <v>ネクスト　ＹＡＧＩ</v>
      </c>
      <c r="C4336" s="183">
        <v>4</v>
      </c>
      <c r="D4336" s="183">
        <v>5</v>
      </c>
      <c r="E4336" s="183">
        <f>_xlfn.XLOOKUP(A4336,[2]Sheet1!$R:$R,[2]Sheet1!$AB:$AB,"",0)</f>
        <v>5.5</v>
      </c>
      <c r="F4336" s="183">
        <f>_xlfn.XLOOKUP($A4336,[3]【2026年03月度_全社】RFM客層一覧表データ!$A:$A,[3]【2026年03月度_全社】RFM客層一覧表データ!C:C,"",0)</f>
        <v>1097</v>
      </c>
      <c r="G4336" s="183">
        <f>_xlfn.XLOOKUP($A4336,[3]【2026年03月度_全社】RFM客層一覧表データ!$A:$A,[3]【2026年03月度_全社】RFM客層一覧表データ!D:D,"",0)</f>
        <v>590</v>
      </c>
      <c r="H4336" s="183">
        <f>_xlfn.XLOOKUP($A4336,[3]【2026年03月度_全社】RFM客層一覧表データ!$A:$A,[3]【2026年03月度_全社】RFM客層一覧表データ!E:E,"",0)</f>
        <v>602</v>
      </c>
      <c r="I4336" s="183">
        <f>_xlfn.XLOOKUP($A4336,[3]【2026年03月度_全社】RFM客層一覧表データ!$A:$A,[3]【2026年03月度_全社】RFM客層一覧表データ!F:F,"",0)</f>
        <v>105</v>
      </c>
      <c r="J4336" s="183">
        <v>1063</v>
      </c>
      <c r="K4336" s="183">
        <v>548</v>
      </c>
      <c r="L4336" s="183">
        <v>584</v>
      </c>
      <c r="M4336" s="183">
        <v>84</v>
      </c>
      <c r="N4336" s="183">
        <v>1027</v>
      </c>
      <c r="O4336" s="183">
        <v>522</v>
      </c>
      <c r="P4336" s="183">
        <v>585</v>
      </c>
      <c r="Q4336" s="183">
        <v>79</v>
      </c>
      <c r="R4336" s="183">
        <v>1001</v>
      </c>
      <c r="S4336" s="183">
        <v>518</v>
      </c>
      <c r="T4336" s="183">
        <v>584</v>
      </c>
      <c r="U4336" s="183">
        <v>69</v>
      </c>
      <c r="V4336" s="183">
        <v>959</v>
      </c>
      <c r="W4336" s="183">
        <v>521</v>
      </c>
      <c r="X4336" s="183">
        <v>576</v>
      </c>
      <c r="Y4336" s="183">
        <v>64</v>
      </c>
    </row>
    <row r="4337" spans="1:25" x14ac:dyDescent="0.2">
      <c r="A4337" s="184">
        <v>12982002</v>
      </c>
      <c r="B4337" s="183" t="str">
        <f>[1]店マスタ!B4336</f>
        <v>株式会社　夢工房</v>
      </c>
      <c r="C4337" s="183">
        <v>4.5</v>
      </c>
      <c r="D4337" s="183">
        <v>4.5</v>
      </c>
      <c r="E4337" s="183">
        <f>_xlfn.XLOOKUP(A4337,[2]Sheet1!$R:$R,[2]Sheet1!$AB:$AB,"",0)</f>
        <v>5</v>
      </c>
      <c r="F4337" s="183">
        <f>_xlfn.XLOOKUP($A4337,[3]【2026年03月度_全社】RFM客層一覧表データ!$A:$A,[3]【2026年03月度_全社】RFM客層一覧表データ!C:C,"",0)</f>
        <v>760</v>
      </c>
      <c r="G4337" s="183">
        <f>_xlfn.XLOOKUP($A4337,[3]【2026年03月度_全社】RFM客層一覧表データ!$A:$A,[3]【2026年03月度_全社】RFM客層一覧表データ!D:D,"",0)</f>
        <v>419</v>
      </c>
      <c r="H4337" s="183">
        <f>_xlfn.XLOOKUP($A4337,[3]【2026年03月度_全社】RFM客層一覧表データ!$A:$A,[3]【2026年03月度_全社】RFM客層一覧表データ!E:E,"",0)</f>
        <v>509</v>
      </c>
      <c r="I4337" s="183">
        <f>_xlfn.XLOOKUP($A4337,[3]【2026年03月度_全社】RFM客層一覧表データ!$A:$A,[3]【2026年03月度_全社】RFM客層一覧表データ!F:F,"",0)</f>
        <v>34</v>
      </c>
      <c r="J4337" s="183">
        <v>764</v>
      </c>
      <c r="K4337" s="183">
        <v>454</v>
      </c>
      <c r="L4337" s="183">
        <v>514</v>
      </c>
      <c r="M4337" s="183">
        <v>60</v>
      </c>
      <c r="N4337" s="183">
        <v>808</v>
      </c>
      <c r="O4337" s="183">
        <v>450</v>
      </c>
      <c r="P4337" s="183">
        <v>527</v>
      </c>
      <c r="Q4337" s="183">
        <v>57</v>
      </c>
      <c r="R4337" s="183">
        <v>786</v>
      </c>
      <c r="S4337" s="183">
        <v>439</v>
      </c>
      <c r="T4337" s="183">
        <v>539</v>
      </c>
      <c r="U4337" s="183">
        <v>31</v>
      </c>
      <c r="V4337" s="183">
        <v>797</v>
      </c>
      <c r="W4337" s="183">
        <v>473</v>
      </c>
      <c r="X4337" s="183">
        <v>554</v>
      </c>
      <c r="Y4337" s="183">
        <v>40</v>
      </c>
    </row>
    <row r="4338" spans="1:25" x14ac:dyDescent="0.2">
      <c r="A4338" s="184">
        <v>12982004</v>
      </c>
      <c r="B4338" s="183" t="str">
        <f>[1]店マスタ!B4337</f>
        <v>ネクスト　ふじもと</v>
      </c>
      <c r="C4338" s="183">
        <v>5</v>
      </c>
      <c r="D4338" s="183">
        <v>5</v>
      </c>
      <c r="E4338" s="183">
        <f>_xlfn.XLOOKUP(A4338,[2]Sheet1!$R:$R,[2]Sheet1!$AB:$AB,"",0)</f>
        <v>5</v>
      </c>
      <c r="F4338" s="183">
        <f>_xlfn.XLOOKUP($A4338,[3]【2026年03月度_全社】RFM客層一覧表データ!$A:$A,[3]【2026年03月度_全社】RFM客層一覧表データ!C:C,"",0)</f>
        <v>862</v>
      </c>
      <c r="G4338" s="183">
        <f>_xlfn.XLOOKUP($A4338,[3]【2026年03月度_全社】RFM客層一覧表データ!$A:$A,[3]【2026年03月度_全社】RFM客層一覧表データ!D:D,"",0)</f>
        <v>453</v>
      </c>
      <c r="H4338" s="183">
        <f>_xlfn.XLOOKUP($A4338,[3]【2026年03月度_全社】RFM客層一覧表データ!$A:$A,[3]【2026年03月度_全社】RFM客層一覧表データ!E:E,"",0)</f>
        <v>495</v>
      </c>
      <c r="I4338" s="183">
        <f>_xlfn.XLOOKUP($A4338,[3]【2026年03月度_全社】RFM客層一覧表データ!$A:$A,[3]【2026年03月度_全社】RFM客層一覧表データ!F:F,"",0)</f>
        <v>57</v>
      </c>
      <c r="J4338" s="183">
        <v>868</v>
      </c>
      <c r="K4338" s="183">
        <v>483</v>
      </c>
      <c r="L4338" s="183">
        <v>508</v>
      </c>
      <c r="M4338" s="183">
        <v>52</v>
      </c>
      <c r="N4338" s="183">
        <v>861</v>
      </c>
      <c r="O4338" s="183">
        <v>451</v>
      </c>
      <c r="P4338" s="183">
        <v>504</v>
      </c>
      <c r="Q4338" s="183">
        <v>47</v>
      </c>
      <c r="R4338" s="183">
        <v>854</v>
      </c>
      <c r="S4338" s="183">
        <v>452</v>
      </c>
      <c r="T4338" s="183">
        <v>511</v>
      </c>
      <c r="U4338" s="183">
        <v>41</v>
      </c>
      <c r="V4338" s="183">
        <v>859</v>
      </c>
      <c r="W4338" s="183">
        <v>449</v>
      </c>
      <c r="X4338" s="183">
        <v>512</v>
      </c>
      <c r="Y4338" s="183">
        <v>37</v>
      </c>
    </row>
    <row r="4339" spans="1:25" x14ac:dyDescent="0.2">
      <c r="A4339" s="184">
        <v>12982010</v>
      </c>
      <c r="B4339" s="183" t="str">
        <f>[1]店マスタ!B4338</f>
        <v>メロディアかねとめ</v>
      </c>
      <c r="C4339" s="183">
        <v>1.5</v>
      </c>
      <c r="D4339" s="183">
        <v>1.5</v>
      </c>
      <c r="E4339" s="183">
        <f>_xlfn.XLOOKUP(A4339,[2]Sheet1!$R:$R,[2]Sheet1!$AB:$AB,"",0)</f>
        <v>1.5</v>
      </c>
      <c r="F4339" s="183">
        <f>_xlfn.XLOOKUP($A4339,[3]【2026年03月度_全社】RFM客層一覧表データ!$A:$A,[3]【2026年03月度_全社】RFM客層一覧表データ!C:C,"",0)</f>
        <v>484</v>
      </c>
      <c r="G4339" s="183">
        <f>_xlfn.XLOOKUP($A4339,[3]【2026年03月度_全社】RFM客層一覧表データ!$A:$A,[3]【2026年03月度_全社】RFM客層一覧表データ!D:D,"",0)</f>
        <v>212</v>
      </c>
      <c r="H4339" s="183">
        <f>_xlfn.XLOOKUP($A4339,[3]【2026年03月度_全社】RFM客層一覧表データ!$A:$A,[3]【2026年03月度_全社】RFM客層一覧表データ!E:E,"",0)</f>
        <v>243</v>
      </c>
      <c r="I4339" s="183">
        <f>_xlfn.XLOOKUP($A4339,[3]【2026年03月度_全社】RFM客層一覧表データ!$A:$A,[3]【2026年03月度_全社】RFM客層一覧表データ!F:F,"",0)</f>
        <v>30</v>
      </c>
      <c r="J4339" s="183">
        <v>492</v>
      </c>
      <c r="K4339" s="183">
        <v>231</v>
      </c>
      <c r="L4339" s="183">
        <v>249</v>
      </c>
      <c r="M4339" s="183">
        <v>24</v>
      </c>
      <c r="N4339" s="183">
        <v>484</v>
      </c>
      <c r="O4339" s="183">
        <v>212</v>
      </c>
      <c r="P4339" s="183">
        <v>253</v>
      </c>
      <c r="Q4339" s="183">
        <v>15</v>
      </c>
      <c r="R4339" s="183">
        <v>496</v>
      </c>
      <c r="S4339" s="183">
        <v>237</v>
      </c>
      <c r="T4339" s="183">
        <v>257</v>
      </c>
      <c r="U4339" s="183">
        <v>17</v>
      </c>
      <c r="V4339" s="183">
        <v>504</v>
      </c>
      <c r="W4339" s="183">
        <v>244</v>
      </c>
      <c r="X4339" s="183">
        <v>265</v>
      </c>
      <c r="Y4339" s="183">
        <v>23</v>
      </c>
    </row>
    <row r="4340" spans="1:25" x14ac:dyDescent="0.2">
      <c r="A4340" s="184">
        <v>12983001</v>
      </c>
      <c r="B4340" s="183" t="str">
        <f>[1]店マスタ!B4339</f>
        <v>たけむらでんき</v>
      </c>
      <c r="C4340" s="183">
        <v>4.5</v>
      </c>
      <c r="D4340" s="183">
        <v>4.5</v>
      </c>
      <c r="E4340" s="183">
        <f>_xlfn.XLOOKUP(A4340,[2]Sheet1!$R:$R,[2]Sheet1!$AB:$AB,"",0)</f>
        <v>5</v>
      </c>
      <c r="F4340" s="183">
        <f>_xlfn.XLOOKUP($A4340,[3]【2026年03月度_全社】RFM客層一覧表データ!$A:$A,[3]【2026年03月度_全社】RFM客層一覧表データ!C:C,"",0)</f>
        <v>1800</v>
      </c>
      <c r="G4340" s="183">
        <f>_xlfn.XLOOKUP($A4340,[3]【2026年03月度_全社】RFM客層一覧表データ!$A:$A,[3]【2026年03月度_全社】RFM客層一覧表データ!D:D,"",0)</f>
        <v>701</v>
      </c>
      <c r="H4340" s="183">
        <f>_xlfn.XLOOKUP($A4340,[3]【2026年03月度_全社】RFM客層一覧表データ!$A:$A,[3]【2026年03月度_全社】RFM客層一覧表データ!E:E,"",0)</f>
        <v>613</v>
      </c>
      <c r="I4340" s="183">
        <f>_xlfn.XLOOKUP($A4340,[3]【2026年03月度_全社】RFM客層一覧表データ!$A:$A,[3]【2026年03月度_全社】RFM客層一覧表データ!F:F,"",0)</f>
        <v>158</v>
      </c>
      <c r="J4340" s="183">
        <v>1778</v>
      </c>
      <c r="K4340" s="183">
        <v>719</v>
      </c>
      <c r="L4340" s="183">
        <v>599</v>
      </c>
      <c r="M4340" s="183">
        <v>189</v>
      </c>
      <c r="N4340" s="183">
        <v>1634</v>
      </c>
      <c r="O4340" s="183">
        <v>731</v>
      </c>
      <c r="P4340" s="183">
        <v>556</v>
      </c>
      <c r="Q4340" s="183">
        <v>182</v>
      </c>
      <c r="R4340" s="183">
        <v>1502</v>
      </c>
      <c r="S4340" s="183">
        <v>789</v>
      </c>
      <c r="T4340" s="183">
        <v>537</v>
      </c>
      <c r="U4340" s="183">
        <v>198</v>
      </c>
      <c r="V4340" s="183">
        <v>1343</v>
      </c>
      <c r="W4340" s="183">
        <v>772</v>
      </c>
      <c r="X4340" s="183">
        <v>480</v>
      </c>
      <c r="Y4340" s="183">
        <v>226</v>
      </c>
    </row>
    <row r="4341" spans="1:25" x14ac:dyDescent="0.2">
      <c r="A4341" s="184">
        <v>12983014</v>
      </c>
      <c r="B4341" s="183" t="str">
        <f>[1]店マスタ!B4340</f>
        <v>株式会社　ピアール松本</v>
      </c>
      <c r="C4341" s="183">
        <v>2.5</v>
      </c>
      <c r="D4341" s="183">
        <v>1.5</v>
      </c>
      <c r="E4341" s="183">
        <f>_xlfn.XLOOKUP(A4341,[2]Sheet1!$R:$R,[2]Sheet1!$AB:$AB,"",0)</f>
        <v>1.5</v>
      </c>
      <c r="F4341" s="183">
        <f>_xlfn.XLOOKUP($A4341,[3]【2026年03月度_全社】RFM客層一覧表データ!$A:$A,[3]【2026年03月度_全社】RFM客層一覧表データ!C:C,"",0)</f>
        <v>480</v>
      </c>
      <c r="G4341" s="183">
        <f>_xlfn.XLOOKUP($A4341,[3]【2026年03月度_全社】RFM客層一覧表データ!$A:$A,[3]【2026年03月度_全社】RFM客層一覧表データ!D:D,"",0)</f>
        <v>217</v>
      </c>
      <c r="H4341" s="183">
        <f>_xlfn.XLOOKUP($A4341,[3]【2026年03月度_全社】RFM客層一覧表データ!$A:$A,[3]【2026年03月度_全社】RFM客層一覧表データ!E:E,"",0)</f>
        <v>272</v>
      </c>
      <c r="I4341" s="183">
        <f>_xlfn.XLOOKUP($A4341,[3]【2026年03月度_全社】RFM客層一覧表データ!$A:$A,[3]【2026年03月度_全社】RFM客層一覧表データ!F:F,"",0)</f>
        <v>21</v>
      </c>
      <c r="J4341" s="183">
        <v>518</v>
      </c>
      <c r="K4341" s="183">
        <v>217</v>
      </c>
      <c r="L4341" s="183">
        <v>276</v>
      </c>
      <c r="M4341" s="183">
        <v>24</v>
      </c>
      <c r="N4341" s="183">
        <v>517</v>
      </c>
      <c r="O4341" s="183">
        <v>246</v>
      </c>
      <c r="P4341" s="183">
        <v>273</v>
      </c>
      <c r="Q4341" s="183">
        <v>40</v>
      </c>
      <c r="R4341" s="183">
        <v>521</v>
      </c>
      <c r="S4341" s="183">
        <v>244</v>
      </c>
      <c r="T4341" s="183">
        <v>274</v>
      </c>
      <c r="U4341" s="183">
        <v>41</v>
      </c>
      <c r="V4341" s="183">
        <v>502</v>
      </c>
      <c r="W4341" s="183">
        <v>227</v>
      </c>
      <c r="X4341" s="183">
        <v>271</v>
      </c>
      <c r="Y4341" s="183">
        <v>38</v>
      </c>
    </row>
    <row r="4342" spans="1:25" x14ac:dyDescent="0.2">
      <c r="A4342" s="184">
        <v>12983015</v>
      </c>
      <c r="B4342" s="183" t="str">
        <f>[1]店マスタ!B4341</f>
        <v>株式会社　モリウチ</v>
      </c>
      <c r="C4342" s="183">
        <v>3.5</v>
      </c>
      <c r="D4342" s="183">
        <v>3</v>
      </c>
      <c r="E4342" s="183">
        <f>_xlfn.XLOOKUP(A4342,[2]Sheet1!$R:$R,[2]Sheet1!$AB:$AB,"",0)</f>
        <v>3</v>
      </c>
      <c r="F4342" s="183">
        <f>_xlfn.XLOOKUP($A4342,[3]【2026年03月度_全社】RFM客層一覧表データ!$A:$A,[3]【2026年03月度_全社】RFM客層一覧表データ!C:C,"",0)</f>
        <v>810</v>
      </c>
      <c r="G4342" s="183">
        <f>_xlfn.XLOOKUP($A4342,[3]【2026年03月度_全社】RFM客層一覧表データ!$A:$A,[3]【2026年03月度_全社】RFM客層一覧表データ!D:D,"",0)</f>
        <v>372</v>
      </c>
      <c r="H4342" s="183">
        <f>_xlfn.XLOOKUP($A4342,[3]【2026年03月度_全社】RFM客層一覧表データ!$A:$A,[3]【2026年03月度_全社】RFM客層一覧表データ!E:E,"",0)</f>
        <v>445</v>
      </c>
      <c r="I4342" s="183">
        <f>_xlfn.XLOOKUP($A4342,[3]【2026年03月度_全社】RFM客層一覧表データ!$A:$A,[3]【2026年03月度_全社】RFM客層一覧表データ!F:F,"",0)</f>
        <v>48</v>
      </c>
      <c r="J4342" s="183">
        <v>810</v>
      </c>
      <c r="K4342" s="183">
        <v>381</v>
      </c>
      <c r="L4342" s="183">
        <v>467</v>
      </c>
      <c r="M4342" s="183">
        <v>33</v>
      </c>
      <c r="N4342" s="183">
        <v>843</v>
      </c>
      <c r="O4342" s="183">
        <v>361</v>
      </c>
      <c r="P4342" s="183">
        <v>491</v>
      </c>
      <c r="Q4342" s="183">
        <v>37</v>
      </c>
      <c r="R4342" s="183">
        <v>876</v>
      </c>
      <c r="S4342" s="183">
        <v>392</v>
      </c>
      <c r="T4342" s="183">
        <v>502</v>
      </c>
      <c r="U4342" s="183">
        <v>39</v>
      </c>
      <c r="V4342" s="183">
        <v>873</v>
      </c>
      <c r="W4342" s="183">
        <v>393</v>
      </c>
      <c r="X4342" s="183">
        <v>515</v>
      </c>
      <c r="Y4342" s="183">
        <v>42</v>
      </c>
    </row>
    <row r="4343" spans="1:25" x14ac:dyDescent="0.2">
      <c r="A4343" s="184">
        <v>12983019</v>
      </c>
      <c r="B4343" s="183" t="str">
        <f>[1]店マスタ!B4342</f>
        <v>ピアールマツモト結崎店</v>
      </c>
      <c r="C4343" s="183">
        <v>1.5</v>
      </c>
      <c r="D4343" s="183">
        <v>1.5</v>
      </c>
      <c r="E4343" s="183" t="str">
        <f>_xlfn.XLOOKUP(A4343,[2]Sheet1!$R:$R,[2]Sheet1!$AB:$AB,"",0)</f>
        <v/>
      </c>
      <c r="F4343" s="183">
        <f>_xlfn.XLOOKUP($A4343,[3]【2026年03月度_全社】RFM客層一覧表データ!$A:$A,[3]【2026年03月度_全社】RFM客層一覧表データ!C:C,"",0)</f>
        <v>100</v>
      </c>
      <c r="G4343" s="183">
        <f>_xlfn.XLOOKUP($A4343,[3]【2026年03月度_全社】RFM客層一覧表データ!$A:$A,[3]【2026年03月度_全社】RFM客層一覧表データ!D:D,"",0)</f>
        <v>38</v>
      </c>
      <c r="H4343" s="183">
        <f>_xlfn.XLOOKUP($A4343,[3]【2026年03月度_全社】RFM客層一覧表データ!$A:$A,[3]【2026年03月度_全社】RFM客層一覧表データ!E:E,"",0)</f>
        <v>47</v>
      </c>
      <c r="I4343" s="183">
        <f>_xlfn.XLOOKUP($A4343,[3]【2026年03月度_全社】RFM客層一覧表データ!$A:$A,[3]【2026年03月度_全社】RFM客層一覧表データ!F:F,"",0)</f>
        <v>8</v>
      </c>
      <c r="J4343" s="183">
        <v>99</v>
      </c>
      <c r="K4343" s="183">
        <v>37</v>
      </c>
      <c r="L4343" s="183">
        <v>44</v>
      </c>
      <c r="M4343" s="183">
        <v>4</v>
      </c>
      <c r="N4343" s="183">
        <v>109</v>
      </c>
      <c r="O4343" s="183">
        <v>37</v>
      </c>
      <c r="P4343" s="183">
        <v>45</v>
      </c>
      <c r="Q4343" s="183">
        <v>3</v>
      </c>
      <c r="R4343" s="183">
        <v>122</v>
      </c>
      <c r="S4343" s="183">
        <v>38</v>
      </c>
      <c r="T4343" s="183">
        <v>53</v>
      </c>
      <c r="U4343" s="183">
        <v>5</v>
      </c>
      <c r="V4343" s="183">
        <v>144</v>
      </c>
      <c r="W4343" s="183">
        <v>47</v>
      </c>
      <c r="X4343" s="183">
        <v>60</v>
      </c>
      <c r="Y4343" s="183">
        <v>10</v>
      </c>
    </row>
    <row r="4344" spans="1:25" x14ac:dyDescent="0.2">
      <c r="A4344" s="184">
        <v>12983055</v>
      </c>
      <c r="B4344" s="183" t="str">
        <f>[1]店マスタ!B4343</f>
        <v>ピアールＴ</v>
      </c>
      <c r="C4344" s="183">
        <v>1.5</v>
      </c>
      <c r="D4344" s="183">
        <v>1.5</v>
      </c>
      <c r="E4344" s="183">
        <f>_xlfn.XLOOKUP(A4344,[2]Sheet1!$R:$R,[2]Sheet1!$AB:$AB,"",0)</f>
        <v>1.5</v>
      </c>
      <c r="F4344" s="183" t="str">
        <f>_xlfn.XLOOKUP($A4344,[3]【2026年03月度_全社】RFM客層一覧表データ!$A:$A,[3]【2026年03月度_全社】RFM客層一覧表データ!C:C,"",0)</f>
        <v/>
      </c>
      <c r="G4344" s="183" t="str">
        <f>_xlfn.XLOOKUP($A4344,[3]【2026年03月度_全社】RFM客層一覧表データ!$A:$A,[3]【2026年03月度_全社】RFM客層一覧表データ!D:D,"",0)</f>
        <v/>
      </c>
      <c r="H4344" s="183" t="str">
        <f>_xlfn.XLOOKUP($A4344,[3]【2026年03月度_全社】RFM客層一覧表データ!$A:$A,[3]【2026年03月度_全社】RFM客層一覧表データ!E:E,"",0)</f>
        <v/>
      </c>
      <c r="I4344" s="183" t="str">
        <f>_xlfn.XLOOKUP($A4344,[3]【2026年03月度_全社】RFM客層一覧表データ!$A:$A,[3]【2026年03月度_全社】RFM客層一覧表データ!F:F,"",0)</f>
        <v/>
      </c>
      <c r="J4344" s="183">
        <v>0</v>
      </c>
      <c r="K4344" s="183">
        <v>0</v>
      </c>
      <c r="L4344" s="183">
        <v>0</v>
      </c>
      <c r="M4344" s="183">
        <v>0</v>
      </c>
      <c r="N4344" s="183">
        <v>0</v>
      </c>
      <c r="O4344" s="183">
        <v>0</v>
      </c>
      <c r="P4344" s="183">
        <v>0</v>
      </c>
      <c r="Q4344" s="183">
        <v>0</v>
      </c>
      <c r="R4344" s="183">
        <v>0</v>
      </c>
      <c r="S4344" s="183">
        <v>0</v>
      </c>
      <c r="T4344" s="183">
        <v>0</v>
      </c>
      <c r="U4344" s="183">
        <v>0</v>
      </c>
      <c r="V4344" s="183">
        <v>0</v>
      </c>
      <c r="W4344" s="183">
        <v>0</v>
      </c>
      <c r="X4344" s="183">
        <v>0</v>
      </c>
      <c r="Y4344" s="183">
        <v>0</v>
      </c>
    </row>
    <row r="4345" spans="1:25" x14ac:dyDescent="0.2">
      <c r="A4345" s="184">
        <v>12983628</v>
      </c>
      <c r="B4345" s="183" t="str">
        <f>[1]店マスタ!B4344</f>
        <v>たけむらでんき　マチノアカリ店</v>
      </c>
      <c r="C4345" s="183">
        <v>0</v>
      </c>
      <c r="D4345" s="183">
        <v>1.5</v>
      </c>
      <c r="E4345" s="183">
        <f>_xlfn.XLOOKUP(A4345,[2]Sheet1!$R:$R,[2]Sheet1!$AB:$AB,"",0)</f>
        <v>1.5</v>
      </c>
      <c r="F4345" s="183" t="str">
        <f>_xlfn.XLOOKUP($A4345,[3]【2026年03月度_全社】RFM客層一覧表データ!$A:$A,[3]【2026年03月度_全社】RFM客層一覧表データ!C:C,"",0)</f>
        <v/>
      </c>
      <c r="G4345" s="183" t="str">
        <f>_xlfn.XLOOKUP($A4345,[3]【2026年03月度_全社】RFM客層一覧表データ!$A:$A,[3]【2026年03月度_全社】RFM客層一覧表データ!D:D,"",0)</f>
        <v/>
      </c>
      <c r="H4345" s="183" t="str">
        <f>_xlfn.XLOOKUP($A4345,[3]【2026年03月度_全社】RFM客層一覧表データ!$A:$A,[3]【2026年03月度_全社】RFM客層一覧表データ!E:E,"",0)</f>
        <v/>
      </c>
      <c r="I4345" s="183" t="str">
        <f>_xlfn.XLOOKUP($A4345,[3]【2026年03月度_全社】RFM客層一覧表データ!$A:$A,[3]【2026年03月度_全社】RFM客層一覧表データ!F:F,"",0)</f>
        <v/>
      </c>
      <c r="J4345" s="183">
        <v>0</v>
      </c>
      <c r="K4345" s="183">
        <v>0</v>
      </c>
      <c r="L4345" s="183">
        <v>0</v>
      </c>
      <c r="M4345" s="183">
        <v>0</v>
      </c>
      <c r="N4345" s="183">
        <v>0</v>
      </c>
      <c r="O4345" s="183">
        <v>0</v>
      </c>
      <c r="P4345" s="183">
        <v>0</v>
      </c>
      <c r="Q4345" s="183">
        <v>0</v>
      </c>
      <c r="R4345" s="183">
        <v>0</v>
      </c>
      <c r="S4345" s="183">
        <v>0</v>
      </c>
      <c r="T4345" s="183">
        <v>0</v>
      </c>
      <c r="U4345" s="183">
        <v>0</v>
      </c>
      <c r="V4345" s="183">
        <v>0</v>
      </c>
      <c r="W4345" s="183">
        <v>0</v>
      </c>
      <c r="X4345" s="183">
        <v>0</v>
      </c>
      <c r="Y4345" s="183">
        <v>0</v>
      </c>
    </row>
    <row r="4346" spans="1:25" x14ac:dyDescent="0.2">
      <c r="A4346" s="184">
        <v>12984012</v>
      </c>
      <c r="B4346" s="183" t="str">
        <f>[1]店マスタ!B4345</f>
        <v>テンマ電気</v>
      </c>
      <c r="C4346" s="183">
        <v>3</v>
      </c>
      <c r="D4346" s="183">
        <v>3.5</v>
      </c>
      <c r="E4346" s="183">
        <f>_xlfn.XLOOKUP(A4346,[2]Sheet1!$R:$R,[2]Sheet1!$AB:$AB,"",0)</f>
        <v>3</v>
      </c>
      <c r="F4346" s="183">
        <f>_xlfn.XLOOKUP($A4346,[3]【2026年03月度_全社】RFM客層一覧表データ!$A:$A,[3]【2026年03月度_全社】RFM客層一覧表データ!C:C,"",0)</f>
        <v>1135</v>
      </c>
      <c r="G4346" s="183">
        <f>_xlfn.XLOOKUP($A4346,[3]【2026年03月度_全社】RFM客層一覧表データ!$A:$A,[3]【2026年03月度_全社】RFM客層一覧表データ!D:D,"",0)</f>
        <v>480</v>
      </c>
      <c r="H4346" s="183">
        <f>_xlfn.XLOOKUP($A4346,[3]【2026年03月度_全社】RFM客層一覧表データ!$A:$A,[3]【2026年03月度_全社】RFM客層一覧表データ!E:E,"",0)</f>
        <v>466</v>
      </c>
      <c r="I4346" s="183">
        <f>_xlfn.XLOOKUP($A4346,[3]【2026年03月度_全社】RFM客層一覧表データ!$A:$A,[3]【2026年03月度_全社】RFM客層一覧表データ!F:F,"",0)</f>
        <v>129</v>
      </c>
      <c r="J4346" s="183">
        <v>1091</v>
      </c>
      <c r="K4346" s="183">
        <v>462</v>
      </c>
      <c r="L4346" s="183">
        <v>466</v>
      </c>
      <c r="M4346" s="183">
        <v>132</v>
      </c>
      <c r="N4346" s="183">
        <v>1020</v>
      </c>
      <c r="O4346" s="183">
        <v>426</v>
      </c>
      <c r="P4346" s="183">
        <v>460</v>
      </c>
      <c r="Q4346" s="183">
        <v>106</v>
      </c>
      <c r="R4346" s="183">
        <v>985</v>
      </c>
      <c r="S4346" s="183">
        <v>426</v>
      </c>
      <c r="T4346" s="183">
        <v>464</v>
      </c>
      <c r="U4346" s="183">
        <v>87</v>
      </c>
      <c r="V4346" s="183">
        <v>977</v>
      </c>
      <c r="W4346" s="183">
        <v>412</v>
      </c>
      <c r="X4346" s="183">
        <v>468</v>
      </c>
      <c r="Y4346" s="183">
        <v>84</v>
      </c>
    </row>
    <row r="4347" spans="1:25" x14ac:dyDescent="0.2">
      <c r="A4347" s="184">
        <v>12985001</v>
      </c>
      <c r="B4347" s="183" t="str">
        <f>[1]店マスタ!B4346</f>
        <v>メロディアしまだ</v>
      </c>
      <c r="C4347" s="183">
        <v>2</v>
      </c>
      <c r="D4347" s="183">
        <v>2</v>
      </c>
      <c r="E4347" s="183">
        <f>_xlfn.XLOOKUP(A4347,[2]Sheet1!$R:$R,[2]Sheet1!$AB:$AB,"",0)</f>
        <v>2</v>
      </c>
      <c r="F4347" s="183">
        <f>_xlfn.XLOOKUP($A4347,[3]【2026年03月度_全社】RFM客層一覧表データ!$A:$A,[3]【2026年03月度_全社】RFM客層一覧表データ!C:C,"",0)</f>
        <v>341</v>
      </c>
      <c r="G4347" s="183">
        <f>_xlfn.XLOOKUP($A4347,[3]【2026年03月度_全社】RFM客層一覧表データ!$A:$A,[3]【2026年03月度_全社】RFM客層一覧表データ!D:D,"",0)</f>
        <v>133</v>
      </c>
      <c r="H4347" s="183">
        <f>_xlfn.XLOOKUP($A4347,[3]【2026年03月度_全社】RFM客層一覧表データ!$A:$A,[3]【2026年03月度_全社】RFM客層一覧表データ!E:E,"",0)</f>
        <v>188</v>
      </c>
      <c r="I4347" s="183">
        <f>_xlfn.XLOOKUP($A4347,[3]【2026年03月度_全社】RFM客層一覧表データ!$A:$A,[3]【2026年03月度_全社】RFM客層一覧表データ!F:F,"",0)</f>
        <v>15</v>
      </c>
      <c r="J4347" s="183">
        <v>360</v>
      </c>
      <c r="K4347" s="183">
        <v>139</v>
      </c>
      <c r="L4347" s="183">
        <v>193</v>
      </c>
      <c r="M4347" s="183">
        <v>11</v>
      </c>
      <c r="N4347" s="183">
        <v>371</v>
      </c>
      <c r="O4347" s="183">
        <v>180</v>
      </c>
      <c r="P4347" s="183">
        <v>204</v>
      </c>
      <c r="Q4347" s="183">
        <v>25</v>
      </c>
      <c r="R4347" s="183">
        <v>356</v>
      </c>
      <c r="S4347" s="183">
        <v>170</v>
      </c>
      <c r="T4347" s="183">
        <v>203</v>
      </c>
      <c r="U4347" s="183">
        <v>18</v>
      </c>
      <c r="V4347" s="183">
        <v>353</v>
      </c>
      <c r="W4347" s="183">
        <v>184</v>
      </c>
      <c r="X4347" s="183">
        <v>209</v>
      </c>
      <c r="Y4347" s="183">
        <v>21</v>
      </c>
    </row>
    <row r="4348" spans="1:25" x14ac:dyDescent="0.2">
      <c r="A4348" s="184">
        <v>12986008</v>
      </c>
      <c r="B4348" s="183" t="str">
        <f>[1]店マスタ!B4347</f>
        <v>東平デンキ</v>
      </c>
      <c r="C4348" s="183">
        <v>2.5</v>
      </c>
      <c r="D4348" s="183">
        <v>2.5</v>
      </c>
      <c r="E4348" s="183">
        <f>_xlfn.XLOOKUP(A4348,[2]Sheet1!$R:$R,[2]Sheet1!$AB:$AB,"",0)</f>
        <v>2.5</v>
      </c>
      <c r="F4348" s="183">
        <f>_xlfn.XLOOKUP($A4348,[3]【2026年03月度_全社】RFM客層一覧表データ!$A:$A,[3]【2026年03月度_全社】RFM客層一覧表データ!C:C,"",0)</f>
        <v>865</v>
      </c>
      <c r="G4348" s="183">
        <f>_xlfn.XLOOKUP($A4348,[3]【2026年03月度_全社】RFM客層一覧表データ!$A:$A,[3]【2026年03月度_全社】RFM客層一覧表データ!D:D,"",0)</f>
        <v>404</v>
      </c>
      <c r="H4348" s="183">
        <f>_xlfn.XLOOKUP($A4348,[3]【2026年03月度_全社】RFM客層一覧表データ!$A:$A,[3]【2026年03月度_全社】RFM客層一覧表データ!E:E,"",0)</f>
        <v>417</v>
      </c>
      <c r="I4348" s="183">
        <f>_xlfn.XLOOKUP($A4348,[3]【2026年03月度_全社】RFM客層一覧表データ!$A:$A,[3]【2026年03月度_全社】RFM客層一覧表データ!F:F,"",0)</f>
        <v>77</v>
      </c>
      <c r="J4348" s="183">
        <v>846</v>
      </c>
      <c r="K4348" s="183">
        <v>386</v>
      </c>
      <c r="L4348" s="183">
        <v>423</v>
      </c>
      <c r="M4348" s="183">
        <v>59</v>
      </c>
      <c r="N4348" s="183">
        <v>824</v>
      </c>
      <c r="O4348" s="183">
        <v>377</v>
      </c>
      <c r="P4348" s="183">
        <v>430</v>
      </c>
      <c r="Q4348" s="183">
        <v>47</v>
      </c>
      <c r="R4348" s="183">
        <v>818</v>
      </c>
      <c r="S4348" s="183">
        <v>379</v>
      </c>
      <c r="T4348" s="183">
        <v>424</v>
      </c>
      <c r="U4348" s="183">
        <v>53</v>
      </c>
      <c r="V4348" s="183">
        <v>825</v>
      </c>
      <c r="W4348" s="183">
        <v>368</v>
      </c>
      <c r="X4348" s="183">
        <v>410</v>
      </c>
      <c r="Y4348" s="183">
        <v>39</v>
      </c>
    </row>
    <row r="4349" spans="1:25" x14ac:dyDescent="0.2">
      <c r="A4349" s="184">
        <v>12986029</v>
      </c>
      <c r="B4349" s="183" t="str">
        <f>[1]店マスタ!B4348</f>
        <v>上村電器</v>
      </c>
      <c r="C4349" s="183">
        <v>2.5</v>
      </c>
      <c r="D4349" s="183">
        <v>2.5</v>
      </c>
      <c r="E4349" s="183">
        <f>_xlfn.XLOOKUP(A4349,[2]Sheet1!$R:$R,[2]Sheet1!$AB:$AB,"",0)</f>
        <v>2.5</v>
      </c>
      <c r="F4349" s="183" t="str">
        <f>_xlfn.XLOOKUP($A4349,[3]【2026年03月度_全社】RFM客層一覧表データ!$A:$A,[3]【2026年03月度_全社】RFM客層一覧表データ!C:C,"",0)</f>
        <v/>
      </c>
      <c r="G4349" s="183" t="str">
        <f>_xlfn.XLOOKUP($A4349,[3]【2026年03月度_全社】RFM客層一覧表データ!$A:$A,[3]【2026年03月度_全社】RFM客層一覧表データ!D:D,"",0)</f>
        <v/>
      </c>
      <c r="H4349" s="183" t="str">
        <f>_xlfn.XLOOKUP($A4349,[3]【2026年03月度_全社】RFM客層一覧表データ!$A:$A,[3]【2026年03月度_全社】RFM客層一覧表データ!E:E,"",0)</f>
        <v/>
      </c>
      <c r="I4349" s="183" t="str">
        <f>_xlfn.XLOOKUP($A4349,[3]【2026年03月度_全社】RFM客層一覧表データ!$A:$A,[3]【2026年03月度_全社】RFM客層一覧表データ!F:F,"",0)</f>
        <v/>
      </c>
      <c r="J4349" s="183">
        <v>0</v>
      </c>
      <c r="K4349" s="183">
        <v>0</v>
      </c>
      <c r="L4349" s="183">
        <v>0</v>
      </c>
      <c r="M4349" s="183">
        <v>0</v>
      </c>
      <c r="N4349" s="183">
        <v>0</v>
      </c>
      <c r="O4349" s="183">
        <v>0</v>
      </c>
      <c r="P4349" s="183">
        <v>0</v>
      </c>
      <c r="Q4349" s="183">
        <v>0</v>
      </c>
      <c r="R4349" s="183">
        <v>0</v>
      </c>
      <c r="S4349" s="183">
        <v>0</v>
      </c>
      <c r="T4349" s="183">
        <v>0</v>
      </c>
      <c r="U4349" s="183">
        <v>0</v>
      </c>
      <c r="V4349" s="183">
        <v>0</v>
      </c>
      <c r="W4349" s="183">
        <v>0</v>
      </c>
      <c r="X4349" s="183">
        <v>0</v>
      </c>
      <c r="Y4349" s="183">
        <v>0</v>
      </c>
    </row>
    <row r="4350" spans="1:25" x14ac:dyDescent="0.2">
      <c r="A4350" s="184">
        <v>12986051</v>
      </c>
      <c r="B4350" s="183" t="str">
        <f>[1]店マスタ!B4349</f>
        <v>Ｐａｎａ工房にしむら</v>
      </c>
      <c r="C4350" s="183">
        <v>2.5</v>
      </c>
      <c r="D4350" s="183">
        <v>2.5</v>
      </c>
      <c r="E4350" s="183">
        <f>_xlfn.XLOOKUP(A4350,[2]Sheet1!$R:$R,[2]Sheet1!$AB:$AB,"",0)</f>
        <v>1.5</v>
      </c>
      <c r="F4350" s="183">
        <f>_xlfn.XLOOKUP($A4350,[3]【2026年03月度_全社】RFM客層一覧表データ!$A:$A,[3]【2026年03月度_全社】RFM客層一覧表データ!C:C,"",0)</f>
        <v>570</v>
      </c>
      <c r="G4350" s="183">
        <f>_xlfn.XLOOKUP($A4350,[3]【2026年03月度_全社】RFM客層一覧表データ!$A:$A,[3]【2026年03月度_全社】RFM客層一覧表データ!D:D,"",0)</f>
        <v>219</v>
      </c>
      <c r="H4350" s="183">
        <f>_xlfn.XLOOKUP($A4350,[3]【2026年03月度_全社】RFM客層一覧表データ!$A:$A,[3]【2026年03月度_全社】RFM客層一覧表データ!E:E,"",0)</f>
        <v>261</v>
      </c>
      <c r="I4350" s="183">
        <f>_xlfn.XLOOKUP($A4350,[3]【2026年03月度_全社】RFM客層一覧表データ!$A:$A,[3]【2026年03月度_全社】RFM客層一覧表データ!F:F,"",0)</f>
        <v>38</v>
      </c>
      <c r="J4350" s="183">
        <v>588</v>
      </c>
      <c r="K4350" s="183">
        <v>244</v>
      </c>
      <c r="L4350" s="183">
        <v>266</v>
      </c>
      <c r="M4350" s="183">
        <v>39</v>
      </c>
      <c r="N4350" s="183">
        <v>587</v>
      </c>
      <c r="O4350" s="183">
        <v>227</v>
      </c>
      <c r="P4350" s="183">
        <v>276</v>
      </c>
      <c r="Q4350" s="183">
        <v>33</v>
      </c>
      <c r="R4350" s="183">
        <v>606</v>
      </c>
      <c r="S4350" s="183">
        <v>253</v>
      </c>
      <c r="T4350" s="183">
        <v>284</v>
      </c>
      <c r="U4350" s="183">
        <v>32</v>
      </c>
      <c r="V4350" s="183">
        <v>616</v>
      </c>
      <c r="W4350" s="183">
        <v>232</v>
      </c>
      <c r="X4350" s="183">
        <v>293</v>
      </c>
      <c r="Y4350" s="183">
        <v>36</v>
      </c>
    </row>
    <row r="4351" spans="1:25" x14ac:dyDescent="0.2">
      <c r="A4351" s="184">
        <v>12986052</v>
      </c>
      <c r="B4351" s="183" t="str">
        <f>[1]店マスタ!B4350</f>
        <v>おかだでんき</v>
      </c>
      <c r="C4351" s="183">
        <v>2</v>
      </c>
      <c r="D4351" s="183">
        <v>2</v>
      </c>
      <c r="E4351" s="183" t="str">
        <f>_xlfn.XLOOKUP(A4351,[2]Sheet1!$R:$R,[2]Sheet1!$AB:$AB,"",0)</f>
        <v/>
      </c>
      <c r="F4351" s="183" t="str">
        <f>_xlfn.XLOOKUP($A4351,[3]【2026年03月度_全社】RFM客層一覧表データ!$A:$A,[3]【2026年03月度_全社】RFM客層一覧表データ!C:C,"",0)</f>
        <v/>
      </c>
      <c r="G4351" s="183" t="str">
        <f>_xlfn.XLOOKUP($A4351,[3]【2026年03月度_全社】RFM客層一覧表データ!$A:$A,[3]【2026年03月度_全社】RFM客層一覧表データ!D:D,"",0)</f>
        <v/>
      </c>
      <c r="H4351" s="183" t="str">
        <f>_xlfn.XLOOKUP($A4351,[3]【2026年03月度_全社】RFM客層一覧表データ!$A:$A,[3]【2026年03月度_全社】RFM客層一覧表データ!E:E,"",0)</f>
        <v/>
      </c>
      <c r="I4351" s="183" t="str">
        <f>_xlfn.XLOOKUP($A4351,[3]【2026年03月度_全社】RFM客層一覧表データ!$A:$A,[3]【2026年03月度_全社】RFM客層一覧表データ!F:F,"",0)</f>
        <v/>
      </c>
      <c r="J4351" s="183">
        <v>0</v>
      </c>
      <c r="K4351" s="183">
        <v>0</v>
      </c>
      <c r="L4351" s="183">
        <v>0</v>
      </c>
      <c r="M4351" s="183">
        <v>0</v>
      </c>
      <c r="N4351" s="183">
        <v>0</v>
      </c>
      <c r="O4351" s="183">
        <v>0</v>
      </c>
      <c r="P4351" s="183">
        <v>0</v>
      </c>
      <c r="Q4351" s="183">
        <v>0</v>
      </c>
      <c r="R4351" s="183">
        <v>0</v>
      </c>
      <c r="S4351" s="183">
        <v>0</v>
      </c>
      <c r="T4351" s="183">
        <v>0</v>
      </c>
      <c r="U4351" s="183">
        <v>0</v>
      </c>
      <c r="V4351" s="183">
        <v>0</v>
      </c>
      <c r="W4351" s="183">
        <v>0</v>
      </c>
      <c r="X4351" s="183">
        <v>0</v>
      </c>
      <c r="Y4351" s="183">
        <v>0</v>
      </c>
    </row>
    <row r="4352" spans="1:25" x14ac:dyDescent="0.2">
      <c r="A4352" s="184">
        <v>12986053</v>
      </c>
      <c r="B4352" s="183" t="str">
        <f>[1]店マスタ!B4351</f>
        <v>ウエムラ電工</v>
      </c>
      <c r="C4352" s="183">
        <v>1</v>
      </c>
      <c r="D4352" s="183">
        <v>1</v>
      </c>
      <c r="E4352" s="183">
        <f>_xlfn.XLOOKUP(A4352,[2]Sheet1!$R:$R,[2]Sheet1!$AB:$AB,"",0)</f>
        <v>1</v>
      </c>
      <c r="F4352" s="183" t="str">
        <f>_xlfn.XLOOKUP($A4352,[3]【2026年03月度_全社】RFM客層一覧表データ!$A:$A,[3]【2026年03月度_全社】RFM客層一覧表データ!C:C,"",0)</f>
        <v/>
      </c>
      <c r="G4352" s="183" t="str">
        <f>_xlfn.XLOOKUP($A4352,[3]【2026年03月度_全社】RFM客層一覧表データ!$A:$A,[3]【2026年03月度_全社】RFM客層一覧表データ!D:D,"",0)</f>
        <v/>
      </c>
      <c r="H4352" s="183" t="str">
        <f>_xlfn.XLOOKUP($A4352,[3]【2026年03月度_全社】RFM客層一覧表データ!$A:$A,[3]【2026年03月度_全社】RFM客層一覧表データ!E:E,"",0)</f>
        <v/>
      </c>
      <c r="I4352" s="183" t="str">
        <f>_xlfn.XLOOKUP($A4352,[3]【2026年03月度_全社】RFM客層一覧表データ!$A:$A,[3]【2026年03月度_全社】RFM客層一覧表データ!F:F,"",0)</f>
        <v/>
      </c>
      <c r="J4352" s="183">
        <v>0</v>
      </c>
      <c r="K4352" s="183">
        <v>0</v>
      </c>
      <c r="L4352" s="183">
        <v>0</v>
      </c>
      <c r="M4352" s="183">
        <v>0</v>
      </c>
      <c r="N4352" s="183">
        <v>0</v>
      </c>
      <c r="O4352" s="183">
        <v>0</v>
      </c>
      <c r="P4352" s="183">
        <v>0</v>
      </c>
      <c r="Q4352" s="183">
        <v>0</v>
      </c>
      <c r="R4352" s="183">
        <v>0</v>
      </c>
      <c r="S4352" s="183">
        <v>0</v>
      </c>
      <c r="T4352" s="183">
        <v>0</v>
      </c>
      <c r="U4352" s="183">
        <v>0</v>
      </c>
      <c r="V4352" s="183">
        <v>0</v>
      </c>
      <c r="W4352" s="183">
        <v>0</v>
      </c>
      <c r="X4352" s="183">
        <v>0</v>
      </c>
      <c r="Y4352" s="183">
        <v>0</v>
      </c>
    </row>
    <row r="4353" spans="1:25" x14ac:dyDescent="0.2">
      <c r="A4353" s="184">
        <v>12991003</v>
      </c>
      <c r="B4353" s="183" t="str">
        <f>[1]店マスタ!B4352</f>
        <v>いづおか</v>
      </c>
      <c r="C4353" s="183">
        <v>1</v>
      </c>
      <c r="D4353" s="183">
        <v>1</v>
      </c>
      <c r="E4353" s="183">
        <f>_xlfn.XLOOKUP(A4353,[2]Sheet1!$R:$R,[2]Sheet1!$AB:$AB,"",0)</f>
        <v>1</v>
      </c>
      <c r="F4353" s="183" t="str">
        <f>_xlfn.XLOOKUP($A4353,[3]【2026年03月度_全社】RFM客層一覧表データ!$A:$A,[3]【2026年03月度_全社】RFM客層一覧表データ!C:C,"",0)</f>
        <v/>
      </c>
      <c r="G4353" s="183" t="str">
        <f>_xlfn.XLOOKUP($A4353,[3]【2026年03月度_全社】RFM客層一覧表データ!$A:$A,[3]【2026年03月度_全社】RFM客層一覧表データ!D:D,"",0)</f>
        <v/>
      </c>
      <c r="H4353" s="183" t="str">
        <f>_xlfn.XLOOKUP($A4353,[3]【2026年03月度_全社】RFM客層一覧表データ!$A:$A,[3]【2026年03月度_全社】RFM客層一覧表データ!E:E,"",0)</f>
        <v/>
      </c>
      <c r="I4353" s="183" t="str">
        <f>_xlfn.XLOOKUP($A4353,[3]【2026年03月度_全社】RFM客層一覧表データ!$A:$A,[3]【2026年03月度_全社】RFM客層一覧表データ!F:F,"",0)</f>
        <v/>
      </c>
      <c r="J4353" s="183">
        <v>0</v>
      </c>
      <c r="K4353" s="183">
        <v>0</v>
      </c>
      <c r="L4353" s="183">
        <v>0</v>
      </c>
      <c r="M4353" s="183">
        <v>0</v>
      </c>
      <c r="N4353" s="183">
        <v>0</v>
      </c>
      <c r="O4353" s="183">
        <v>0</v>
      </c>
      <c r="P4353" s="183">
        <v>0</v>
      </c>
      <c r="Q4353" s="183">
        <v>0</v>
      </c>
      <c r="R4353" s="183">
        <v>0</v>
      </c>
      <c r="S4353" s="183">
        <v>0</v>
      </c>
      <c r="T4353" s="183">
        <v>0</v>
      </c>
      <c r="U4353" s="183">
        <v>0</v>
      </c>
      <c r="V4353" s="183">
        <v>0</v>
      </c>
      <c r="W4353" s="183">
        <v>0</v>
      </c>
      <c r="X4353" s="183">
        <v>0</v>
      </c>
      <c r="Y4353" s="183">
        <v>0</v>
      </c>
    </row>
    <row r="4354" spans="1:25" x14ac:dyDescent="0.2">
      <c r="A4354" s="184">
        <v>12991020</v>
      </c>
      <c r="B4354" s="183" t="str">
        <f>[1]店マスタ!B4353</f>
        <v>株式会社ブライテクト</v>
      </c>
      <c r="C4354" s="183">
        <v>3</v>
      </c>
      <c r="D4354" s="183">
        <v>3</v>
      </c>
      <c r="E4354" s="183" t="str">
        <f>_xlfn.XLOOKUP(A4354,[2]Sheet1!$R:$R,[2]Sheet1!$AB:$AB,"",0)</f>
        <v/>
      </c>
      <c r="F4354" s="183" t="str">
        <f>_xlfn.XLOOKUP($A4354,[3]【2026年03月度_全社】RFM客層一覧表データ!$A:$A,[3]【2026年03月度_全社】RFM客層一覧表データ!C:C,"",0)</f>
        <v/>
      </c>
      <c r="G4354" s="183" t="str">
        <f>_xlfn.XLOOKUP($A4354,[3]【2026年03月度_全社】RFM客層一覧表データ!$A:$A,[3]【2026年03月度_全社】RFM客層一覧表データ!D:D,"",0)</f>
        <v/>
      </c>
      <c r="H4354" s="183" t="str">
        <f>_xlfn.XLOOKUP($A4354,[3]【2026年03月度_全社】RFM客層一覧表データ!$A:$A,[3]【2026年03月度_全社】RFM客層一覧表データ!E:E,"",0)</f>
        <v/>
      </c>
      <c r="I4354" s="183" t="str">
        <f>_xlfn.XLOOKUP($A4354,[3]【2026年03月度_全社】RFM客層一覧表データ!$A:$A,[3]【2026年03月度_全社】RFM客層一覧表データ!F:F,"",0)</f>
        <v/>
      </c>
      <c r="J4354" s="183">
        <v>0</v>
      </c>
      <c r="K4354" s="183">
        <v>0</v>
      </c>
      <c r="L4354" s="183">
        <v>0</v>
      </c>
      <c r="M4354" s="183">
        <v>0</v>
      </c>
      <c r="N4354" s="183">
        <v>0</v>
      </c>
      <c r="O4354" s="183">
        <v>0</v>
      </c>
      <c r="P4354" s="183">
        <v>0</v>
      </c>
      <c r="Q4354" s="183">
        <v>0</v>
      </c>
      <c r="R4354" s="183">
        <v>0</v>
      </c>
      <c r="S4354" s="183">
        <v>0</v>
      </c>
      <c r="T4354" s="183">
        <v>0</v>
      </c>
      <c r="U4354" s="183">
        <v>0</v>
      </c>
      <c r="V4354" s="183">
        <v>0</v>
      </c>
      <c r="W4354" s="183">
        <v>0</v>
      </c>
      <c r="X4354" s="183">
        <v>0</v>
      </c>
      <c r="Y4354" s="183">
        <v>0</v>
      </c>
    </row>
    <row r="4355" spans="1:25" x14ac:dyDescent="0.2">
      <c r="A4355" s="184">
        <v>12991022</v>
      </c>
      <c r="B4355" s="183" t="str">
        <f>[1]店マスタ!B4354</f>
        <v>メロディアまえくぼ</v>
      </c>
      <c r="C4355" s="183">
        <v>1.5</v>
      </c>
      <c r="D4355" s="183">
        <v>1</v>
      </c>
      <c r="E4355" s="183">
        <f>_xlfn.XLOOKUP(A4355,[2]Sheet1!$R:$R,[2]Sheet1!$AB:$AB,"",0)</f>
        <v>1</v>
      </c>
      <c r="F4355" s="183">
        <f>_xlfn.XLOOKUP($A4355,[3]【2026年03月度_全社】RFM客層一覧表データ!$A:$A,[3]【2026年03月度_全社】RFM客層一覧表データ!C:C,"",0)</f>
        <v>160</v>
      </c>
      <c r="G4355" s="183">
        <f>_xlfn.XLOOKUP($A4355,[3]【2026年03月度_全社】RFM客層一覧表データ!$A:$A,[3]【2026年03月度_全社】RFM客層一覧表データ!D:D,"",0)</f>
        <v>76</v>
      </c>
      <c r="H4355" s="183">
        <f>_xlfn.XLOOKUP($A4355,[3]【2026年03月度_全社】RFM客層一覧表データ!$A:$A,[3]【2026年03月度_全社】RFM客層一覧表データ!E:E,"",0)</f>
        <v>100</v>
      </c>
      <c r="I4355" s="183">
        <f>_xlfn.XLOOKUP($A4355,[3]【2026年03月度_全社】RFM客層一覧表データ!$A:$A,[3]【2026年03月度_全社】RFM客層一覧表データ!F:F,"",0)</f>
        <v>12</v>
      </c>
      <c r="J4355" s="183">
        <v>168</v>
      </c>
      <c r="K4355" s="183">
        <v>77</v>
      </c>
      <c r="L4355" s="183">
        <v>102</v>
      </c>
      <c r="M4355" s="183">
        <v>12</v>
      </c>
      <c r="N4355" s="183">
        <v>172</v>
      </c>
      <c r="O4355" s="183">
        <v>68</v>
      </c>
      <c r="P4355" s="183">
        <v>102</v>
      </c>
      <c r="Q4355" s="183">
        <v>13</v>
      </c>
      <c r="R4355" s="183">
        <v>174</v>
      </c>
      <c r="S4355" s="183">
        <v>80</v>
      </c>
      <c r="T4355" s="183">
        <v>107</v>
      </c>
      <c r="U4355" s="183">
        <v>11</v>
      </c>
      <c r="V4355" s="183">
        <v>115</v>
      </c>
      <c r="W4355" s="183">
        <v>81</v>
      </c>
      <c r="X4355" s="183">
        <v>63</v>
      </c>
      <c r="Y4355" s="183">
        <v>20</v>
      </c>
    </row>
    <row r="4356" spans="1:25" x14ac:dyDescent="0.2">
      <c r="A4356" s="184">
        <v>12991030</v>
      </c>
      <c r="B4356" s="183" t="str">
        <f>[1]店マスタ!B4355</f>
        <v>メロディアおおたに</v>
      </c>
      <c r="C4356" s="183">
        <v>2</v>
      </c>
      <c r="D4356" s="183">
        <v>2</v>
      </c>
      <c r="E4356" s="183">
        <f>_xlfn.XLOOKUP(A4356,[2]Sheet1!$R:$R,[2]Sheet1!$AB:$AB,"",0)</f>
        <v>2.5</v>
      </c>
      <c r="F4356" s="183">
        <f>_xlfn.XLOOKUP($A4356,[3]【2026年03月度_全社】RFM客層一覧表データ!$A:$A,[3]【2026年03月度_全社】RFM客層一覧表データ!C:C,"",0)</f>
        <v>544</v>
      </c>
      <c r="G4356" s="183">
        <f>_xlfn.XLOOKUP($A4356,[3]【2026年03月度_全社】RFM客層一覧表データ!$A:$A,[3]【2026年03月度_全社】RFM客層一覧表データ!D:D,"",0)</f>
        <v>246</v>
      </c>
      <c r="H4356" s="183">
        <f>_xlfn.XLOOKUP($A4356,[3]【2026年03月度_全社】RFM客層一覧表データ!$A:$A,[3]【2026年03月度_全社】RFM客層一覧表データ!E:E,"",0)</f>
        <v>287</v>
      </c>
      <c r="I4356" s="183">
        <f>_xlfn.XLOOKUP($A4356,[3]【2026年03月度_全社】RFM客層一覧表データ!$A:$A,[3]【2026年03月度_全社】RFM客層一覧表データ!F:F,"",0)</f>
        <v>18</v>
      </c>
      <c r="J4356" s="183">
        <v>556</v>
      </c>
      <c r="K4356" s="183">
        <v>257</v>
      </c>
      <c r="L4356" s="183">
        <v>287</v>
      </c>
      <c r="M4356" s="183">
        <v>16</v>
      </c>
      <c r="N4356" s="183">
        <v>561</v>
      </c>
      <c r="O4356" s="183">
        <v>253</v>
      </c>
      <c r="P4356" s="183">
        <v>286</v>
      </c>
      <c r="Q4356" s="183">
        <v>21</v>
      </c>
      <c r="R4356" s="183">
        <v>575</v>
      </c>
      <c r="S4356" s="183">
        <v>260</v>
      </c>
      <c r="T4356" s="183">
        <v>282</v>
      </c>
      <c r="U4356" s="183">
        <v>25</v>
      </c>
      <c r="V4356" s="183">
        <v>573</v>
      </c>
      <c r="W4356" s="183">
        <v>272</v>
      </c>
      <c r="X4356" s="183">
        <v>286</v>
      </c>
      <c r="Y4356" s="183">
        <v>20</v>
      </c>
    </row>
    <row r="4357" spans="1:25" x14ac:dyDescent="0.2">
      <c r="A4357" s="184">
        <v>12991059</v>
      </c>
      <c r="B4357" s="183" t="str">
        <f>[1]店マスタ!B4356</f>
        <v>ノアパナフレンド</v>
      </c>
      <c r="C4357" s="183">
        <v>2</v>
      </c>
      <c r="D4357" s="183">
        <v>2</v>
      </c>
      <c r="E4357" s="183">
        <f>_xlfn.XLOOKUP(A4357,[2]Sheet1!$R:$R,[2]Sheet1!$AB:$AB,"",0)</f>
        <v>1.5</v>
      </c>
      <c r="F4357" s="183">
        <f>_xlfn.XLOOKUP($A4357,[3]【2026年03月度_全社】RFM客層一覧表データ!$A:$A,[3]【2026年03月度_全社】RFM客層一覧表データ!C:C,"",0)</f>
        <v>323</v>
      </c>
      <c r="G4357" s="183">
        <f>_xlfn.XLOOKUP($A4357,[3]【2026年03月度_全社】RFM客層一覧表データ!$A:$A,[3]【2026年03月度_全社】RFM客層一覧表データ!D:D,"",0)</f>
        <v>146</v>
      </c>
      <c r="H4357" s="183">
        <f>_xlfn.XLOOKUP($A4357,[3]【2026年03月度_全社】RFM客層一覧表データ!$A:$A,[3]【2026年03月度_全社】RFM客層一覧表データ!E:E,"",0)</f>
        <v>161</v>
      </c>
      <c r="I4357" s="183">
        <f>_xlfn.XLOOKUP($A4357,[3]【2026年03月度_全社】RFM客層一覧表データ!$A:$A,[3]【2026年03月度_全社】RFM客層一覧表データ!F:F,"",0)</f>
        <v>21</v>
      </c>
      <c r="J4357" s="183">
        <v>330</v>
      </c>
      <c r="K4357" s="183">
        <v>136</v>
      </c>
      <c r="L4357" s="183">
        <v>153</v>
      </c>
      <c r="M4357" s="183">
        <v>28</v>
      </c>
      <c r="N4357" s="183">
        <v>335</v>
      </c>
      <c r="O4357" s="183">
        <v>128</v>
      </c>
      <c r="P4357" s="183">
        <v>164</v>
      </c>
      <c r="Q4357" s="183">
        <v>26</v>
      </c>
      <c r="R4357" s="183">
        <v>332</v>
      </c>
      <c r="S4357" s="183">
        <v>130</v>
      </c>
      <c r="T4357" s="183">
        <v>167</v>
      </c>
      <c r="U4357" s="183">
        <v>25</v>
      </c>
      <c r="V4357" s="183">
        <v>313</v>
      </c>
      <c r="W4357" s="183">
        <v>119</v>
      </c>
      <c r="X4357" s="183">
        <v>178</v>
      </c>
      <c r="Y4357" s="183">
        <v>14</v>
      </c>
    </row>
    <row r="4358" spans="1:25" x14ac:dyDescent="0.2">
      <c r="A4358" s="184">
        <v>12992001</v>
      </c>
      <c r="B4358" s="183" t="str">
        <f>[1]店マスタ!B4357</f>
        <v>有限会社　赤坂電器</v>
      </c>
      <c r="C4358" s="183">
        <v>1.5</v>
      </c>
      <c r="D4358" s="183">
        <v>1.5</v>
      </c>
      <c r="E4358" s="183" t="str">
        <f>_xlfn.XLOOKUP(A4358,[2]Sheet1!$R:$R,[2]Sheet1!$AB:$AB,"",0)</f>
        <v/>
      </c>
      <c r="F4358" s="183">
        <f>_xlfn.XLOOKUP($A4358,[3]【2026年03月度_全社】RFM客層一覧表データ!$A:$A,[3]【2026年03月度_全社】RFM客層一覧表データ!C:C,"",0)</f>
        <v>366</v>
      </c>
      <c r="G4358" s="183">
        <f>_xlfn.XLOOKUP($A4358,[3]【2026年03月度_全社】RFM客層一覧表データ!$A:$A,[3]【2026年03月度_全社】RFM客層一覧表データ!D:D,"",0)</f>
        <v>145</v>
      </c>
      <c r="H4358" s="183">
        <f>_xlfn.XLOOKUP($A4358,[3]【2026年03月度_全社】RFM客層一覧表データ!$A:$A,[3]【2026年03月度_全社】RFM客層一覧表データ!E:E,"",0)</f>
        <v>165</v>
      </c>
      <c r="I4358" s="183">
        <f>_xlfn.XLOOKUP($A4358,[3]【2026年03月度_全社】RFM客層一覧表データ!$A:$A,[3]【2026年03月度_全社】RFM客層一覧表データ!F:F,"",0)</f>
        <v>29</v>
      </c>
      <c r="J4358" s="183">
        <v>360</v>
      </c>
      <c r="K4358" s="183">
        <v>140</v>
      </c>
      <c r="L4358" s="183">
        <v>169</v>
      </c>
      <c r="M4358" s="183">
        <v>22</v>
      </c>
      <c r="N4358" s="183">
        <v>385</v>
      </c>
      <c r="O4358" s="183">
        <v>148</v>
      </c>
      <c r="P4358" s="183">
        <v>167</v>
      </c>
      <c r="Q4358" s="183">
        <v>23</v>
      </c>
      <c r="R4358" s="183">
        <v>412</v>
      </c>
      <c r="S4358" s="183">
        <v>160</v>
      </c>
      <c r="T4358" s="183">
        <v>180</v>
      </c>
      <c r="U4358" s="183">
        <v>24</v>
      </c>
      <c r="V4358" s="183">
        <v>431</v>
      </c>
      <c r="W4358" s="183">
        <v>128</v>
      </c>
      <c r="X4358" s="183">
        <v>190</v>
      </c>
      <c r="Y4358" s="183">
        <v>14</v>
      </c>
    </row>
    <row r="4359" spans="1:25" x14ac:dyDescent="0.2">
      <c r="A4359" s="184">
        <v>12993003</v>
      </c>
      <c r="B4359" s="183" t="str">
        <f>[1]店マスタ!B4358</f>
        <v>株式会社　カトウ電器</v>
      </c>
      <c r="C4359" s="183">
        <v>4.5</v>
      </c>
      <c r="D4359" s="183">
        <v>4.5</v>
      </c>
      <c r="E4359" s="183" t="str">
        <f>_xlfn.XLOOKUP(A4359,[2]Sheet1!$R:$R,[2]Sheet1!$AB:$AB,"",0)</f>
        <v/>
      </c>
      <c r="F4359" s="183" t="str">
        <f>_xlfn.XLOOKUP($A4359,[3]【2026年03月度_全社】RFM客層一覧表データ!$A:$A,[3]【2026年03月度_全社】RFM客層一覧表データ!C:C,"",0)</f>
        <v/>
      </c>
      <c r="G4359" s="183" t="str">
        <f>_xlfn.XLOOKUP($A4359,[3]【2026年03月度_全社】RFM客層一覧表データ!$A:$A,[3]【2026年03月度_全社】RFM客層一覧表データ!D:D,"",0)</f>
        <v/>
      </c>
      <c r="H4359" s="183" t="str">
        <f>_xlfn.XLOOKUP($A4359,[3]【2026年03月度_全社】RFM客層一覧表データ!$A:$A,[3]【2026年03月度_全社】RFM客層一覧表データ!E:E,"",0)</f>
        <v/>
      </c>
      <c r="I4359" s="183" t="str">
        <f>_xlfn.XLOOKUP($A4359,[3]【2026年03月度_全社】RFM客層一覧表データ!$A:$A,[3]【2026年03月度_全社】RFM客層一覧表データ!F:F,"",0)</f>
        <v/>
      </c>
      <c r="J4359" s="183">
        <v>0</v>
      </c>
      <c r="K4359" s="183">
        <v>0</v>
      </c>
      <c r="L4359" s="183">
        <v>0</v>
      </c>
      <c r="M4359" s="183">
        <v>0</v>
      </c>
      <c r="N4359" s="183">
        <v>0</v>
      </c>
      <c r="O4359" s="183">
        <v>0</v>
      </c>
      <c r="P4359" s="183">
        <v>0</v>
      </c>
      <c r="Q4359" s="183">
        <v>0</v>
      </c>
      <c r="R4359" s="183">
        <v>0</v>
      </c>
      <c r="S4359" s="183">
        <v>0</v>
      </c>
      <c r="T4359" s="183">
        <v>0</v>
      </c>
      <c r="U4359" s="183">
        <v>0</v>
      </c>
      <c r="V4359" s="183">
        <v>0</v>
      </c>
      <c r="W4359" s="183">
        <v>0</v>
      </c>
      <c r="X4359" s="183">
        <v>0</v>
      </c>
      <c r="Y4359" s="183">
        <v>0</v>
      </c>
    </row>
    <row r="4360" spans="1:25" x14ac:dyDescent="0.2">
      <c r="A4360" s="184">
        <v>12994007</v>
      </c>
      <c r="B4360" s="183" t="str">
        <f>[1]店マスタ!B4359</f>
        <v>株式会社　ヒラックス２１</v>
      </c>
      <c r="C4360" s="183">
        <v>4</v>
      </c>
      <c r="D4360" s="183">
        <v>4</v>
      </c>
      <c r="E4360" s="183">
        <f>_xlfn.XLOOKUP(A4360,[2]Sheet1!$R:$R,[2]Sheet1!$AB:$AB,"",0)</f>
        <v>3</v>
      </c>
      <c r="F4360" s="183" t="str">
        <f>_xlfn.XLOOKUP($A4360,[3]【2026年03月度_全社】RFM客層一覧表データ!$A:$A,[3]【2026年03月度_全社】RFM客層一覧表データ!C:C,"",0)</f>
        <v/>
      </c>
      <c r="G4360" s="183" t="str">
        <f>_xlfn.XLOOKUP($A4360,[3]【2026年03月度_全社】RFM客層一覧表データ!$A:$A,[3]【2026年03月度_全社】RFM客層一覧表データ!D:D,"",0)</f>
        <v/>
      </c>
      <c r="H4360" s="183" t="str">
        <f>_xlfn.XLOOKUP($A4360,[3]【2026年03月度_全社】RFM客層一覧表データ!$A:$A,[3]【2026年03月度_全社】RFM客層一覧表データ!E:E,"",0)</f>
        <v/>
      </c>
      <c r="I4360" s="183" t="str">
        <f>_xlfn.XLOOKUP($A4360,[3]【2026年03月度_全社】RFM客層一覧表データ!$A:$A,[3]【2026年03月度_全社】RFM客層一覧表データ!F:F,"",0)</f>
        <v/>
      </c>
      <c r="J4360" s="183">
        <v>0</v>
      </c>
      <c r="K4360" s="183">
        <v>0</v>
      </c>
      <c r="L4360" s="183">
        <v>0</v>
      </c>
      <c r="M4360" s="183">
        <v>0</v>
      </c>
      <c r="N4360" s="183">
        <v>0</v>
      </c>
      <c r="O4360" s="183">
        <v>0</v>
      </c>
      <c r="P4360" s="183">
        <v>0</v>
      </c>
      <c r="Q4360" s="183">
        <v>0</v>
      </c>
      <c r="R4360" s="183">
        <v>0</v>
      </c>
      <c r="S4360" s="183">
        <v>0</v>
      </c>
      <c r="T4360" s="183">
        <v>0</v>
      </c>
      <c r="U4360" s="183">
        <v>0</v>
      </c>
      <c r="V4360" s="183">
        <v>0</v>
      </c>
      <c r="W4360" s="183">
        <v>0</v>
      </c>
      <c r="X4360" s="183">
        <v>0</v>
      </c>
      <c r="Y4360" s="183">
        <v>0</v>
      </c>
    </row>
    <row r="4361" spans="1:25" x14ac:dyDescent="0.2">
      <c r="A4361" s="184">
        <v>12994024</v>
      </c>
      <c r="B4361" s="183" t="str">
        <f>[1]店マスタ!B4360</f>
        <v>ネクスト　たにむかい</v>
      </c>
      <c r="C4361" s="183">
        <v>2</v>
      </c>
      <c r="D4361" s="183">
        <v>3</v>
      </c>
      <c r="E4361" s="183">
        <f>_xlfn.XLOOKUP(A4361,[2]Sheet1!$R:$R,[2]Sheet1!$AB:$AB,"",0)</f>
        <v>2</v>
      </c>
      <c r="F4361" s="183">
        <f>_xlfn.XLOOKUP($A4361,[3]【2026年03月度_全社】RFM客層一覧表データ!$A:$A,[3]【2026年03月度_全社】RFM客層一覧表データ!C:C,"",0)</f>
        <v>827</v>
      </c>
      <c r="G4361" s="183">
        <f>_xlfn.XLOOKUP($A4361,[3]【2026年03月度_全社】RFM客層一覧表データ!$A:$A,[3]【2026年03月度_全社】RFM客層一覧表データ!D:D,"",0)</f>
        <v>366</v>
      </c>
      <c r="H4361" s="183">
        <f>_xlfn.XLOOKUP($A4361,[3]【2026年03月度_全社】RFM客層一覧表データ!$A:$A,[3]【2026年03月度_全社】RFM客層一覧表データ!E:E,"",0)</f>
        <v>425</v>
      </c>
      <c r="I4361" s="183">
        <f>_xlfn.XLOOKUP($A4361,[3]【2026年03月度_全社】RFM客層一覧表データ!$A:$A,[3]【2026年03月度_全社】RFM客層一覧表データ!F:F,"",0)</f>
        <v>65</v>
      </c>
      <c r="J4361" s="183">
        <v>822</v>
      </c>
      <c r="K4361" s="183">
        <v>401</v>
      </c>
      <c r="L4361" s="183">
        <v>417</v>
      </c>
      <c r="M4361" s="183">
        <v>81</v>
      </c>
      <c r="N4361" s="183">
        <v>799</v>
      </c>
      <c r="O4361" s="183">
        <v>320</v>
      </c>
      <c r="P4361" s="183">
        <v>410</v>
      </c>
      <c r="Q4361" s="183">
        <v>46</v>
      </c>
      <c r="R4361" s="183">
        <v>791</v>
      </c>
      <c r="S4361" s="183">
        <v>324</v>
      </c>
      <c r="T4361" s="183">
        <v>421</v>
      </c>
      <c r="U4361" s="183">
        <v>50</v>
      </c>
      <c r="V4361" s="183">
        <v>772</v>
      </c>
      <c r="W4361" s="183">
        <v>362</v>
      </c>
      <c r="X4361" s="183">
        <v>432</v>
      </c>
      <c r="Y4361" s="183">
        <v>54</v>
      </c>
    </row>
    <row r="4362" spans="1:25" x14ac:dyDescent="0.2">
      <c r="A4362" s="184">
        <v>12994700</v>
      </c>
      <c r="B4362" s="183" t="str">
        <f>[1]店マスタ!B4361</f>
        <v>オクダ電機</v>
      </c>
      <c r="C4362" s="183">
        <v>3</v>
      </c>
      <c r="D4362" s="183">
        <v>3</v>
      </c>
      <c r="E4362" s="183" t="str">
        <f>_xlfn.XLOOKUP(A4362,[2]Sheet1!$R:$R,[2]Sheet1!$AB:$AB,"",0)</f>
        <v/>
      </c>
      <c r="F4362" s="183" t="str">
        <f>_xlfn.XLOOKUP($A4362,[3]【2026年03月度_全社】RFM客層一覧表データ!$A:$A,[3]【2026年03月度_全社】RFM客層一覧表データ!C:C,"",0)</f>
        <v/>
      </c>
      <c r="G4362" s="183" t="str">
        <f>_xlfn.XLOOKUP($A4362,[3]【2026年03月度_全社】RFM客層一覧表データ!$A:$A,[3]【2026年03月度_全社】RFM客層一覧表データ!D:D,"",0)</f>
        <v/>
      </c>
      <c r="H4362" s="183" t="str">
        <f>_xlfn.XLOOKUP($A4362,[3]【2026年03月度_全社】RFM客層一覧表データ!$A:$A,[3]【2026年03月度_全社】RFM客層一覧表データ!E:E,"",0)</f>
        <v/>
      </c>
      <c r="I4362" s="183" t="str">
        <f>_xlfn.XLOOKUP($A4362,[3]【2026年03月度_全社】RFM客層一覧表データ!$A:$A,[3]【2026年03月度_全社】RFM客層一覧表データ!F:F,"",0)</f>
        <v/>
      </c>
      <c r="J4362" s="183">
        <v>0</v>
      </c>
      <c r="K4362" s="183">
        <v>0</v>
      </c>
      <c r="L4362" s="183">
        <v>0</v>
      </c>
      <c r="M4362" s="183">
        <v>0</v>
      </c>
      <c r="N4362" s="183">
        <v>0</v>
      </c>
      <c r="O4362" s="183">
        <v>0</v>
      </c>
      <c r="P4362" s="183">
        <v>0</v>
      </c>
      <c r="Q4362" s="183">
        <v>0</v>
      </c>
      <c r="R4362" s="183">
        <v>0</v>
      </c>
      <c r="S4362" s="183">
        <v>0</v>
      </c>
      <c r="T4362" s="183">
        <v>0</v>
      </c>
      <c r="U4362" s="183">
        <v>0</v>
      </c>
      <c r="V4362" s="183">
        <v>0</v>
      </c>
      <c r="W4362" s="183">
        <v>0</v>
      </c>
      <c r="X4362" s="183">
        <v>0</v>
      </c>
      <c r="Y4362" s="183">
        <v>0</v>
      </c>
    </row>
    <row r="4363" spans="1:25" x14ac:dyDescent="0.2">
      <c r="A4363" s="184">
        <v>12999001</v>
      </c>
      <c r="B4363" s="183" t="str">
        <f>[1]店マスタ!B4362</f>
        <v>株式会社パナファミリーマスオ</v>
      </c>
      <c r="C4363" s="183">
        <v>2.5</v>
      </c>
      <c r="D4363" s="183">
        <v>2.5</v>
      </c>
      <c r="E4363" s="183">
        <f>_xlfn.XLOOKUP(A4363,[2]Sheet1!$R:$R,[2]Sheet1!$AB:$AB,"",0)</f>
        <v>3</v>
      </c>
      <c r="F4363" s="183">
        <f>_xlfn.XLOOKUP($A4363,[3]【2026年03月度_全社】RFM客層一覧表データ!$A:$A,[3]【2026年03月度_全社】RFM客層一覧表データ!C:C,"",0)</f>
        <v>535</v>
      </c>
      <c r="G4363" s="183">
        <f>_xlfn.XLOOKUP($A4363,[3]【2026年03月度_全社】RFM客層一覧表データ!$A:$A,[3]【2026年03月度_全社】RFM客層一覧表データ!D:D,"",0)</f>
        <v>288</v>
      </c>
      <c r="H4363" s="183">
        <f>_xlfn.XLOOKUP($A4363,[3]【2026年03月度_全社】RFM客層一覧表データ!$A:$A,[3]【2026年03月度_全社】RFM客層一覧表データ!E:E,"",0)</f>
        <v>327</v>
      </c>
      <c r="I4363" s="183">
        <f>_xlfn.XLOOKUP($A4363,[3]【2026年03月度_全社】RFM客層一覧表データ!$A:$A,[3]【2026年03月度_全社】RFM客層一覧表データ!F:F,"",0)</f>
        <v>40</v>
      </c>
      <c r="J4363" s="183">
        <v>501</v>
      </c>
      <c r="K4363" s="183">
        <v>269</v>
      </c>
      <c r="L4363" s="183">
        <v>315</v>
      </c>
      <c r="M4363" s="183">
        <v>42</v>
      </c>
      <c r="N4363" s="183">
        <v>617</v>
      </c>
      <c r="O4363" s="183">
        <v>296</v>
      </c>
      <c r="P4363" s="183">
        <v>328</v>
      </c>
      <c r="Q4363" s="183">
        <v>29</v>
      </c>
      <c r="R4363" s="183">
        <v>673</v>
      </c>
      <c r="S4363" s="183">
        <v>335</v>
      </c>
      <c r="T4363" s="183">
        <v>332</v>
      </c>
      <c r="U4363" s="183">
        <v>51</v>
      </c>
      <c r="V4363" s="183">
        <v>650</v>
      </c>
      <c r="W4363" s="183">
        <v>341</v>
      </c>
      <c r="X4363" s="183">
        <v>321</v>
      </c>
      <c r="Y4363" s="183">
        <v>60</v>
      </c>
    </row>
    <row r="4364" spans="1:25" x14ac:dyDescent="0.2">
      <c r="A4364" s="184">
        <v>13007010</v>
      </c>
      <c r="B4364" s="183" t="str">
        <f>[1]店マスタ!B4363</f>
        <v>紀電チェーン　ナカハマ</v>
      </c>
      <c r="C4364" s="183">
        <v>1.5</v>
      </c>
      <c r="D4364" s="183">
        <v>1.5</v>
      </c>
      <c r="E4364" s="183" t="str">
        <f>_xlfn.XLOOKUP(A4364,[2]Sheet1!$R:$R,[2]Sheet1!$AB:$AB,"",0)</f>
        <v/>
      </c>
      <c r="F4364" s="183" t="str">
        <f>_xlfn.XLOOKUP($A4364,[3]【2026年03月度_全社】RFM客層一覧表データ!$A:$A,[3]【2026年03月度_全社】RFM客層一覧表データ!C:C,"",0)</f>
        <v/>
      </c>
      <c r="G4364" s="183" t="str">
        <f>_xlfn.XLOOKUP($A4364,[3]【2026年03月度_全社】RFM客層一覧表データ!$A:$A,[3]【2026年03月度_全社】RFM客層一覧表データ!D:D,"",0)</f>
        <v/>
      </c>
      <c r="H4364" s="183" t="str">
        <f>_xlfn.XLOOKUP($A4364,[3]【2026年03月度_全社】RFM客層一覧表データ!$A:$A,[3]【2026年03月度_全社】RFM客層一覧表データ!E:E,"",0)</f>
        <v/>
      </c>
      <c r="I4364" s="183" t="str">
        <f>_xlfn.XLOOKUP($A4364,[3]【2026年03月度_全社】RFM客層一覧表データ!$A:$A,[3]【2026年03月度_全社】RFM客層一覧表データ!F:F,"",0)</f>
        <v/>
      </c>
      <c r="J4364" s="183">
        <v>0</v>
      </c>
      <c r="K4364" s="183">
        <v>0</v>
      </c>
      <c r="L4364" s="183">
        <v>0</v>
      </c>
      <c r="M4364" s="183">
        <v>0</v>
      </c>
      <c r="N4364" s="183">
        <v>0</v>
      </c>
      <c r="O4364" s="183">
        <v>0</v>
      </c>
      <c r="P4364" s="183">
        <v>0</v>
      </c>
      <c r="Q4364" s="183">
        <v>0</v>
      </c>
      <c r="R4364" s="183">
        <v>0</v>
      </c>
      <c r="S4364" s="183">
        <v>0</v>
      </c>
      <c r="T4364" s="183">
        <v>0</v>
      </c>
      <c r="U4364" s="183">
        <v>0</v>
      </c>
      <c r="V4364" s="183">
        <v>0</v>
      </c>
      <c r="W4364" s="183">
        <v>0</v>
      </c>
      <c r="X4364" s="183">
        <v>0</v>
      </c>
      <c r="Y4364" s="183">
        <v>0</v>
      </c>
    </row>
    <row r="4365" spans="1:25" x14ac:dyDescent="0.2">
      <c r="A4365" s="184">
        <v>13013010</v>
      </c>
      <c r="B4365" s="183" t="str">
        <f>[1]店マスタ!B4364</f>
        <v>紀電チェーン　ヤマガミ</v>
      </c>
      <c r="C4365" s="183">
        <v>1</v>
      </c>
      <c r="D4365" s="183">
        <v>1</v>
      </c>
      <c r="E4365" s="183" t="str">
        <f>_xlfn.XLOOKUP(A4365,[2]Sheet1!$R:$R,[2]Sheet1!$AB:$AB,"",0)</f>
        <v/>
      </c>
      <c r="F4365" s="183" t="str">
        <f>_xlfn.XLOOKUP($A4365,[3]【2026年03月度_全社】RFM客層一覧表データ!$A:$A,[3]【2026年03月度_全社】RFM客層一覧表データ!C:C,"",0)</f>
        <v/>
      </c>
      <c r="G4365" s="183" t="str">
        <f>_xlfn.XLOOKUP($A4365,[3]【2026年03月度_全社】RFM客層一覧表データ!$A:$A,[3]【2026年03月度_全社】RFM客層一覧表データ!D:D,"",0)</f>
        <v/>
      </c>
      <c r="H4365" s="183" t="str">
        <f>_xlfn.XLOOKUP($A4365,[3]【2026年03月度_全社】RFM客層一覧表データ!$A:$A,[3]【2026年03月度_全社】RFM客層一覧表データ!E:E,"",0)</f>
        <v/>
      </c>
      <c r="I4365" s="183" t="str">
        <f>_xlfn.XLOOKUP($A4365,[3]【2026年03月度_全社】RFM客層一覧表データ!$A:$A,[3]【2026年03月度_全社】RFM客層一覧表データ!F:F,"",0)</f>
        <v/>
      </c>
      <c r="J4365" s="183">
        <v>0</v>
      </c>
      <c r="K4365" s="183">
        <v>0</v>
      </c>
      <c r="L4365" s="183">
        <v>0</v>
      </c>
      <c r="M4365" s="183">
        <v>0</v>
      </c>
      <c r="N4365" s="183">
        <v>0</v>
      </c>
      <c r="O4365" s="183">
        <v>0</v>
      </c>
      <c r="P4365" s="183">
        <v>0</v>
      </c>
      <c r="Q4365" s="183">
        <v>0</v>
      </c>
      <c r="R4365" s="183">
        <v>0</v>
      </c>
      <c r="S4365" s="183">
        <v>0</v>
      </c>
      <c r="T4365" s="183">
        <v>0</v>
      </c>
      <c r="U4365" s="183">
        <v>0</v>
      </c>
      <c r="V4365" s="183">
        <v>0</v>
      </c>
      <c r="W4365" s="183">
        <v>0</v>
      </c>
      <c r="X4365" s="183">
        <v>0</v>
      </c>
      <c r="Y4365" s="183">
        <v>0</v>
      </c>
    </row>
    <row r="4366" spans="1:25" x14ac:dyDescent="0.2">
      <c r="A4366" s="184">
        <v>13013200</v>
      </c>
      <c r="B4366" s="183" t="str">
        <f>[1]店マスタ!B4365</f>
        <v>紀電チェーン　西川店</v>
      </c>
      <c r="C4366" s="183">
        <v>2</v>
      </c>
      <c r="D4366" s="183">
        <v>1</v>
      </c>
      <c r="E4366" s="183">
        <f>_xlfn.XLOOKUP(A4366,[2]Sheet1!$R:$R,[2]Sheet1!$AB:$AB,"",0)</f>
        <v>1</v>
      </c>
      <c r="F4366" s="183" t="str">
        <f>_xlfn.XLOOKUP($A4366,[3]【2026年03月度_全社】RFM客層一覧表データ!$A:$A,[3]【2026年03月度_全社】RFM客層一覧表データ!C:C,"",0)</f>
        <v/>
      </c>
      <c r="G4366" s="183" t="str">
        <f>_xlfn.XLOOKUP($A4366,[3]【2026年03月度_全社】RFM客層一覧表データ!$A:$A,[3]【2026年03月度_全社】RFM客層一覧表データ!D:D,"",0)</f>
        <v/>
      </c>
      <c r="H4366" s="183" t="str">
        <f>_xlfn.XLOOKUP($A4366,[3]【2026年03月度_全社】RFM客層一覧表データ!$A:$A,[3]【2026年03月度_全社】RFM客層一覧表データ!E:E,"",0)</f>
        <v/>
      </c>
      <c r="I4366" s="183" t="str">
        <f>_xlfn.XLOOKUP($A4366,[3]【2026年03月度_全社】RFM客層一覧表データ!$A:$A,[3]【2026年03月度_全社】RFM客層一覧表データ!F:F,"",0)</f>
        <v/>
      </c>
      <c r="J4366" s="183">
        <v>0</v>
      </c>
      <c r="K4366" s="183">
        <v>0</v>
      </c>
      <c r="L4366" s="183">
        <v>0</v>
      </c>
      <c r="M4366" s="183">
        <v>0</v>
      </c>
      <c r="N4366" s="183">
        <v>0</v>
      </c>
      <c r="O4366" s="183">
        <v>0</v>
      </c>
      <c r="P4366" s="183">
        <v>0</v>
      </c>
      <c r="Q4366" s="183">
        <v>0</v>
      </c>
      <c r="R4366" s="183">
        <v>0</v>
      </c>
      <c r="S4366" s="183">
        <v>0</v>
      </c>
      <c r="T4366" s="183">
        <v>0</v>
      </c>
      <c r="U4366" s="183">
        <v>0</v>
      </c>
      <c r="V4366" s="183">
        <v>0</v>
      </c>
      <c r="W4366" s="183">
        <v>0</v>
      </c>
      <c r="X4366" s="183">
        <v>0</v>
      </c>
      <c r="Y4366" s="183">
        <v>0</v>
      </c>
    </row>
    <row r="4367" spans="1:25" x14ac:dyDescent="0.2">
      <c r="A4367" s="184">
        <v>13021120</v>
      </c>
      <c r="B4367" s="183" t="str">
        <f>[1]店マスタ!B4366</f>
        <v>サノデンカ</v>
      </c>
      <c r="C4367" s="183">
        <v>1</v>
      </c>
      <c r="D4367" s="183">
        <v>1</v>
      </c>
      <c r="E4367" s="183" t="str">
        <f>_xlfn.XLOOKUP(A4367,[2]Sheet1!$R:$R,[2]Sheet1!$AB:$AB,"",0)</f>
        <v/>
      </c>
      <c r="F4367" s="183" t="str">
        <f>_xlfn.XLOOKUP($A4367,[3]【2026年03月度_全社】RFM客層一覧表データ!$A:$A,[3]【2026年03月度_全社】RFM客層一覧表データ!C:C,"",0)</f>
        <v/>
      </c>
      <c r="G4367" s="183" t="str">
        <f>_xlfn.XLOOKUP($A4367,[3]【2026年03月度_全社】RFM客層一覧表データ!$A:$A,[3]【2026年03月度_全社】RFM客層一覧表データ!D:D,"",0)</f>
        <v/>
      </c>
      <c r="H4367" s="183" t="str">
        <f>_xlfn.XLOOKUP($A4367,[3]【2026年03月度_全社】RFM客層一覧表データ!$A:$A,[3]【2026年03月度_全社】RFM客層一覧表データ!E:E,"",0)</f>
        <v/>
      </c>
      <c r="I4367" s="183" t="str">
        <f>_xlfn.XLOOKUP($A4367,[3]【2026年03月度_全社】RFM客層一覧表データ!$A:$A,[3]【2026年03月度_全社】RFM客層一覧表データ!F:F,"",0)</f>
        <v/>
      </c>
      <c r="J4367" s="183">
        <v>0</v>
      </c>
      <c r="K4367" s="183">
        <v>0</v>
      </c>
      <c r="L4367" s="183">
        <v>0</v>
      </c>
      <c r="M4367" s="183">
        <v>0</v>
      </c>
      <c r="N4367" s="183">
        <v>0</v>
      </c>
      <c r="O4367" s="183">
        <v>0</v>
      </c>
      <c r="P4367" s="183">
        <v>0</v>
      </c>
      <c r="Q4367" s="183">
        <v>0</v>
      </c>
      <c r="R4367" s="183">
        <v>0</v>
      </c>
      <c r="S4367" s="183">
        <v>0</v>
      </c>
      <c r="T4367" s="183">
        <v>0</v>
      </c>
      <c r="U4367" s="183">
        <v>0</v>
      </c>
      <c r="V4367" s="183">
        <v>0</v>
      </c>
      <c r="W4367" s="183">
        <v>0</v>
      </c>
      <c r="X4367" s="183">
        <v>0</v>
      </c>
      <c r="Y4367" s="183">
        <v>0</v>
      </c>
    </row>
    <row r="4368" spans="1:25" x14ac:dyDescent="0.2">
      <c r="A4368" s="184">
        <v>13031020</v>
      </c>
      <c r="B4368" s="183" t="str">
        <f>[1]店マスタ!B4367</f>
        <v>紀電チェーン　タキヒロ</v>
      </c>
      <c r="C4368" s="183">
        <v>4</v>
      </c>
      <c r="D4368" s="183">
        <v>4</v>
      </c>
      <c r="E4368" s="183">
        <f>_xlfn.XLOOKUP(A4368,[2]Sheet1!$R:$R,[2]Sheet1!$AB:$AB,"",0)</f>
        <v>4</v>
      </c>
      <c r="F4368" s="183" t="str">
        <f>_xlfn.XLOOKUP($A4368,[3]【2026年03月度_全社】RFM客層一覧表データ!$A:$A,[3]【2026年03月度_全社】RFM客層一覧表データ!C:C,"",0)</f>
        <v/>
      </c>
      <c r="G4368" s="183" t="str">
        <f>_xlfn.XLOOKUP($A4368,[3]【2026年03月度_全社】RFM客層一覧表データ!$A:$A,[3]【2026年03月度_全社】RFM客層一覧表データ!D:D,"",0)</f>
        <v/>
      </c>
      <c r="H4368" s="183" t="str">
        <f>_xlfn.XLOOKUP($A4368,[3]【2026年03月度_全社】RFM客層一覧表データ!$A:$A,[3]【2026年03月度_全社】RFM客層一覧表データ!E:E,"",0)</f>
        <v/>
      </c>
      <c r="I4368" s="183" t="str">
        <f>_xlfn.XLOOKUP($A4368,[3]【2026年03月度_全社】RFM客層一覧表データ!$A:$A,[3]【2026年03月度_全社】RFM客層一覧表データ!F:F,"",0)</f>
        <v/>
      </c>
      <c r="J4368" s="183">
        <v>0</v>
      </c>
      <c r="K4368" s="183">
        <v>0</v>
      </c>
      <c r="L4368" s="183">
        <v>0</v>
      </c>
      <c r="M4368" s="183">
        <v>0</v>
      </c>
      <c r="N4368" s="183">
        <v>0</v>
      </c>
      <c r="O4368" s="183">
        <v>0</v>
      </c>
      <c r="P4368" s="183">
        <v>0</v>
      </c>
      <c r="Q4368" s="183">
        <v>0</v>
      </c>
      <c r="R4368" s="183">
        <v>0</v>
      </c>
      <c r="S4368" s="183">
        <v>0</v>
      </c>
      <c r="T4368" s="183">
        <v>0</v>
      </c>
      <c r="U4368" s="183">
        <v>0</v>
      </c>
      <c r="V4368" s="183">
        <v>0</v>
      </c>
      <c r="W4368" s="183">
        <v>0</v>
      </c>
      <c r="X4368" s="183">
        <v>0</v>
      </c>
      <c r="Y4368" s="183">
        <v>0</v>
      </c>
    </row>
    <row r="4369" spans="1:25" x14ac:dyDescent="0.2">
      <c r="A4369" s="184">
        <v>13051001</v>
      </c>
      <c r="B4369" s="183" t="str">
        <f>[1]店マスタ!B4368</f>
        <v>株式会社ＲＴＡステーション本社</v>
      </c>
      <c r="C4369" s="183">
        <v>5</v>
      </c>
      <c r="D4369" s="183">
        <v>5</v>
      </c>
      <c r="E4369" s="183">
        <f>_xlfn.XLOOKUP(A4369,[2]Sheet1!$R:$R,[2]Sheet1!$AB:$AB,"",0)</f>
        <v>5</v>
      </c>
      <c r="F4369" s="183">
        <f>_xlfn.XLOOKUP($A4369,[3]【2026年03月度_全社】RFM客層一覧表データ!$A:$A,[3]【2026年03月度_全社】RFM客層一覧表データ!C:C,"",0)</f>
        <v>510</v>
      </c>
      <c r="G4369" s="183">
        <f>_xlfn.XLOOKUP($A4369,[3]【2026年03月度_全社】RFM客層一覧表データ!$A:$A,[3]【2026年03月度_全社】RFM客層一覧表データ!D:D,"",0)</f>
        <v>217</v>
      </c>
      <c r="H4369" s="183">
        <f>_xlfn.XLOOKUP($A4369,[3]【2026年03月度_全社】RFM客層一覧表データ!$A:$A,[3]【2026年03月度_全社】RFM客層一覧表データ!E:E,"",0)</f>
        <v>303</v>
      </c>
      <c r="I4369" s="183">
        <f>_xlfn.XLOOKUP($A4369,[3]【2026年03月度_全社】RFM客層一覧表データ!$A:$A,[3]【2026年03月度_全社】RFM客層一覧表データ!F:F,"",0)</f>
        <v>18</v>
      </c>
      <c r="J4369" s="183">
        <v>543</v>
      </c>
      <c r="K4369" s="183">
        <v>209</v>
      </c>
      <c r="L4369" s="183">
        <v>309</v>
      </c>
      <c r="M4369" s="183">
        <v>12</v>
      </c>
      <c r="N4369" s="183">
        <v>578</v>
      </c>
      <c r="O4369" s="183">
        <v>250</v>
      </c>
      <c r="P4369" s="183">
        <v>323</v>
      </c>
      <c r="Q4369" s="183">
        <v>29</v>
      </c>
      <c r="R4369" s="183">
        <v>602</v>
      </c>
      <c r="S4369" s="183">
        <v>239</v>
      </c>
      <c r="T4369" s="183">
        <v>332</v>
      </c>
      <c r="U4369" s="183">
        <v>21</v>
      </c>
      <c r="V4369" s="183">
        <v>628</v>
      </c>
      <c r="W4369" s="183">
        <v>255</v>
      </c>
      <c r="X4369" s="183">
        <v>352</v>
      </c>
      <c r="Y4369" s="183">
        <v>30</v>
      </c>
    </row>
    <row r="4370" spans="1:25" x14ac:dyDescent="0.2">
      <c r="A4370" s="184">
        <v>13051003</v>
      </c>
      <c r="B4370" s="183" t="str">
        <f>[1]店マスタ!B4369</f>
        <v>中野電器</v>
      </c>
      <c r="C4370" s="183">
        <v>2</v>
      </c>
      <c r="D4370" s="183">
        <v>2</v>
      </c>
      <c r="E4370" s="183">
        <f>_xlfn.XLOOKUP(A4370,[2]Sheet1!$R:$R,[2]Sheet1!$AB:$AB,"",0)</f>
        <v>2</v>
      </c>
      <c r="F4370" s="183">
        <f>_xlfn.XLOOKUP($A4370,[3]【2026年03月度_全社】RFM客層一覧表データ!$A:$A,[3]【2026年03月度_全社】RFM客層一覧表データ!C:C,"",0)</f>
        <v>359</v>
      </c>
      <c r="G4370" s="183">
        <f>_xlfn.XLOOKUP($A4370,[3]【2026年03月度_全社】RFM客層一覧表データ!$A:$A,[3]【2026年03月度_全社】RFM客層一覧表データ!D:D,"",0)</f>
        <v>157</v>
      </c>
      <c r="H4370" s="183">
        <f>_xlfn.XLOOKUP($A4370,[3]【2026年03月度_全社】RFM客層一覧表データ!$A:$A,[3]【2026年03月度_全社】RFM客層一覧表データ!E:E,"",0)</f>
        <v>260</v>
      </c>
      <c r="I4370" s="183">
        <f>_xlfn.XLOOKUP($A4370,[3]【2026年03月度_全社】RFM客層一覧表データ!$A:$A,[3]【2026年03月度_全社】RFM客層一覧表データ!F:F,"",0)</f>
        <v>10</v>
      </c>
      <c r="J4370" s="183">
        <v>395</v>
      </c>
      <c r="K4370" s="183">
        <v>168</v>
      </c>
      <c r="L4370" s="183">
        <v>261</v>
      </c>
      <c r="M4370" s="183">
        <v>13</v>
      </c>
      <c r="N4370" s="183">
        <v>426</v>
      </c>
      <c r="O4370" s="183">
        <v>192</v>
      </c>
      <c r="P4370" s="183">
        <v>281</v>
      </c>
      <c r="Q4370" s="183">
        <v>10</v>
      </c>
      <c r="R4370" s="183">
        <v>446</v>
      </c>
      <c r="S4370" s="183">
        <v>196</v>
      </c>
      <c r="T4370" s="183">
        <v>283</v>
      </c>
      <c r="U4370" s="183">
        <v>9</v>
      </c>
      <c r="V4370" s="183">
        <v>470</v>
      </c>
      <c r="W4370" s="183">
        <v>209</v>
      </c>
      <c r="X4370" s="183">
        <v>282</v>
      </c>
      <c r="Y4370" s="183">
        <v>22</v>
      </c>
    </row>
    <row r="4371" spans="1:25" x14ac:dyDescent="0.2">
      <c r="A4371" s="184">
        <v>13051006</v>
      </c>
      <c r="B4371" s="183" t="str">
        <f>[1]店マスタ!B4370</f>
        <v>株式会社　吹上デンキ</v>
      </c>
      <c r="C4371" s="183">
        <v>6.5</v>
      </c>
      <c r="D4371" s="183">
        <v>6</v>
      </c>
      <c r="E4371" s="183">
        <f>_xlfn.XLOOKUP(A4371,[2]Sheet1!$R:$R,[2]Sheet1!$AB:$AB,"",0)</f>
        <v>8.5</v>
      </c>
      <c r="F4371" s="183">
        <f>_xlfn.XLOOKUP($A4371,[3]【2026年03月度_全社】RFM客層一覧表データ!$A:$A,[3]【2026年03月度_全社】RFM客層一覧表データ!C:C,"",0)</f>
        <v>1448</v>
      </c>
      <c r="G4371" s="183">
        <f>_xlfn.XLOOKUP($A4371,[3]【2026年03月度_全社】RFM客層一覧表データ!$A:$A,[3]【2026年03月度_全社】RFM客層一覧表データ!D:D,"",0)</f>
        <v>678</v>
      </c>
      <c r="H4371" s="183">
        <f>_xlfn.XLOOKUP($A4371,[3]【2026年03月度_全社】RFM客層一覧表データ!$A:$A,[3]【2026年03月度_全社】RFM客層一覧表データ!E:E,"",0)</f>
        <v>804</v>
      </c>
      <c r="I4371" s="183">
        <f>_xlfn.XLOOKUP($A4371,[3]【2026年03月度_全社】RFM客層一覧表データ!$A:$A,[3]【2026年03月度_全社】RFM客層一覧表データ!F:F,"",0)</f>
        <v>79</v>
      </c>
      <c r="J4371" s="183">
        <v>1484</v>
      </c>
      <c r="K4371" s="183">
        <v>685</v>
      </c>
      <c r="L4371" s="183">
        <v>800</v>
      </c>
      <c r="M4371" s="183">
        <v>85</v>
      </c>
      <c r="N4371" s="183">
        <v>1533</v>
      </c>
      <c r="O4371" s="183">
        <v>739</v>
      </c>
      <c r="P4371" s="183">
        <v>779</v>
      </c>
      <c r="Q4371" s="183">
        <v>110</v>
      </c>
      <c r="R4371" s="183">
        <v>1505</v>
      </c>
      <c r="S4371" s="183">
        <v>752</v>
      </c>
      <c r="T4371" s="183">
        <v>773</v>
      </c>
      <c r="U4371" s="183">
        <v>158</v>
      </c>
      <c r="V4371" s="183">
        <v>1455</v>
      </c>
      <c r="W4371" s="183">
        <v>772</v>
      </c>
      <c r="X4371" s="183">
        <v>740</v>
      </c>
      <c r="Y4371" s="183">
        <v>189</v>
      </c>
    </row>
    <row r="4372" spans="1:25" x14ac:dyDescent="0.2">
      <c r="A4372" s="184">
        <v>13051008</v>
      </c>
      <c r="B4372" s="183" t="str">
        <f>[1]店マスタ!B4371</f>
        <v>有限会社　平岡電器商会</v>
      </c>
      <c r="C4372" s="183">
        <v>1.5</v>
      </c>
      <c r="D4372" s="183">
        <v>1.5</v>
      </c>
      <c r="E4372" s="183" t="str">
        <f>_xlfn.XLOOKUP(A4372,[2]Sheet1!$R:$R,[2]Sheet1!$AB:$AB,"",0)</f>
        <v/>
      </c>
      <c r="F4372" s="183" t="str">
        <f>_xlfn.XLOOKUP($A4372,[3]【2026年03月度_全社】RFM客層一覧表データ!$A:$A,[3]【2026年03月度_全社】RFM客層一覧表データ!C:C,"",0)</f>
        <v/>
      </c>
      <c r="G4372" s="183" t="str">
        <f>_xlfn.XLOOKUP($A4372,[3]【2026年03月度_全社】RFM客層一覧表データ!$A:$A,[3]【2026年03月度_全社】RFM客層一覧表データ!D:D,"",0)</f>
        <v/>
      </c>
      <c r="H4372" s="183" t="str">
        <f>_xlfn.XLOOKUP($A4372,[3]【2026年03月度_全社】RFM客層一覧表データ!$A:$A,[3]【2026年03月度_全社】RFM客層一覧表データ!E:E,"",0)</f>
        <v/>
      </c>
      <c r="I4372" s="183" t="str">
        <f>_xlfn.XLOOKUP($A4372,[3]【2026年03月度_全社】RFM客層一覧表データ!$A:$A,[3]【2026年03月度_全社】RFM客層一覧表データ!F:F,"",0)</f>
        <v/>
      </c>
      <c r="J4372" s="183">
        <v>0</v>
      </c>
      <c r="K4372" s="183">
        <v>0</v>
      </c>
      <c r="L4372" s="183">
        <v>0</v>
      </c>
      <c r="M4372" s="183">
        <v>0</v>
      </c>
      <c r="N4372" s="183">
        <v>0</v>
      </c>
      <c r="O4372" s="183">
        <v>0</v>
      </c>
      <c r="P4372" s="183">
        <v>0</v>
      </c>
      <c r="Q4372" s="183">
        <v>0</v>
      </c>
      <c r="R4372" s="183">
        <v>0</v>
      </c>
      <c r="S4372" s="183">
        <v>0</v>
      </c>
      <c r="T4372" s="183">
        <v>0</v>
      </c>
      <c r="U4372" s="183">
        <v>0</v>
      </c>
      <c r="V4372" s="183">
        <v>0</v>
      </c>
      <c r="W4372" s="183">
        <v>0</v>
      </c>
      <c r="X4372" s="183">
        <v>0</v>
      </c>
      <c r="Y4372" s="183">
        <v>0</v>
      </c>
    </row>
    <row r="4373" spans="1:25" x14ac:dyDescent="0.2">
      <c r="A4373" s="184">
        <v>13051009</v>
      </c>
      <c r="B4373" s="183" t="str">
        <f>[1]店マスタ!B4372</f>
        <v>有限会社　さのでんき</v>
      </c>
      <c r="C4373" s="183">
        <v>5</v>
      </c>
      <c r="D4373" s="183">
        <v>4</v>
      </c>
      <c r="E4373" s="183">
        <f>_xlfn.XLOOKUP(A4373,[2]Sheet1!$R:$R,[2]Sheet1!$AB:$AB,"",0)</f>
        <v>4</v>
      </c>
      <c r="F4373" s="183">
        <f>_xlfn.XLOOKUP($A4373,[3]【2026年03月度_全社】RFM客層一覧表データ!$A:$A,[3]【2026年03月度_全社】RFM客層一覧表データ!C:C,"",0)</f>
        <v>1145</v>
      </c>
      <c r="G4373" s="183">
        <f>_xlfn.XLOOKUP($A4373,[3]【2026年03月度_全社】RFM客層一覧表データ!$A:$A,[3]【2026年03月度_全社】RFM客層一覧表データ!D:D,"",0)</f>
        <v>580</v>
      </c>
      <c r="H4373" s="183">
        <f>_xlfn.XLOOKUP($A4373,[3]【2026年03月度_全社】RFM客層一覧表データ!$A:$A,[3]【2026年03月度_全社】RFM客層一覧表データ!E:E,"",0)</f>
        <v>748</v>
      </c>
      <c r="I4373" s="183">
        <f>_xlfn.XLOOKUP($A4373,[3]【2026年03月度_全社】RFM客層一覧表データ!$A:$A,[3]【2026年03月度_全社】RFM客層一覧表データ!F:F,"",0)</f>
        <v>80</v>
      </c>
      <c r="J4373" s="183">
        <v>1139</v>
      </c>
      <c r="K4373" s="183">
        <v>585</v>
      </c>
      <c r="L4373" s="183">
        <v>751</v>
      </c>
      <c r="M4373" s="183">
        <v>83</v>
      </c>
      <c r="N4373" s="183">
        <v>1123</v>
      </c>
      <c r="O4373" s="183">
        <v>601</v>
      </c>
      <c r="P4373" s="183">
        <v>757</v>
      </c>
      <c r="Q4373" s="183">
        <v>97</v>
      </c>
      <c r="R4373" s="183">
        <v>1140</v>
      </c>
      <c r="S4373" s="183">
        <v>645</v>
      </c>
      <c r="T4373" s="183">
        <v>748</v>
      </c>
      <c r="U4373" s="183">
        <v>156</v>
      </c>
      <c r="V4373" s="183">
        <v>1115</v>
      </c>
      <c r="W4373" s="183">
        <v>604</v>
      </c>
      <c r="X4373" s="183">
        <v>751</v>
      </c>
      <c r="Y4373" s="183">
        <v>268</v>
      </c>
    </row>
    <row r="4374" spans="1:25" x14ac:dyDescent="0.2">
      <c r="A4374" s="184">
        <v>13051010</v>
      </c>
      <c r="B4374" s="183" t="str">
        <f>[1]店マスタ!B4373</f>
        <v>川崎電器商会</v>
      </c>
      <c r="C4374" s="183">
        <v>1.5</v>
      </c>
      <c r="D4374" s="183">
        <v>1.5</v>
      </c>
      <c r="E4374" s="183" t="str">
        <f>_xlfn.XLOOKUP(A4374,[2]Sheet1!$R:$R,[2]Sheet1!$AB:$AB,"",0)</f>
        <v/>
      </c>
      <c r="F4374" s="183" t="str">
        <f>_xlfn.XLOOKUP($A4374,[3]【2026年03月度_全社】RFM客層一覧表データ!$A:$A,[3]【2026年03月度_全社】RFM客層一覧表データ!C:C,"",0)</f>
        <v/>
      </c>
      <c r="G4374" s="183" t="str">
        <f>_xlfn.XLOOKUP($A4374,[3]【2026年03月度_全社】RFM客層一覧表データ!$A:$A,[3]【2026年03月度_全社】RFM客層一覧表データ!D:D,"",0)</f>
        <v/>
      </c>
      <c r="H4374" s="183" t="str">
        <f>_xlfn.XLOOKUP($A4374,[3]【2026年03月度_全社】RFM客層一覧表データ!$A:$A,[3]【2026年03月度_全社】RFM客層一覧表データ!E:E,"",0)</f>
        <v/>
      </c>
      <c r="I4374" s="183" t="str">
        <f>_xlfn.XLOOKUP($A4374,[3]【2026年03月度_全社】RFM客層一覧表データ!$A:$A,[3]【2026年03月度_全社】RFM客層一覧表データ!F:F,"",0)</f>
        <v/>
      </c>
      <c r="J4374" s="183">
        <v>0</v>
      </c>
      <c r="K4374" s="183">
        <v>0</v>
      </c>
      <c r="L4374" s="183">
        <v>0</v>
      </c>
      <c r="M4374" s="183">
        <v>0</v>
      </c>
      <c r="N4374" s="183">
        <v>0</v>
      </c>
      <c r="O4374" s="183">
        <v>0</v>
      </c>
      <c r="P4374" s="183">
        <v>0</v>
      </c>
      <c r="Q4374" s="183">
        <v>0</v>
      </c>
      <c r="R4374" s="183">
        <v>0</v>
      </c>
      <c r="S4374" s="183">
        <v>0</v>
      </c>
      <c r="T4374" s="183">
        <v>0</v>
      </c>
      <c r="U4374" s="183">
        <v>0</v>
      </c>
      <c r="V4374" s="183">
        <v>0</v>
      </c>
      <c r="W4374" s="183">
        <v>0</v>
      </c>
      <c r="X4374" s="183">
        <v>0</v>
      </c>
      <c r="Y4374" s="183">
        <v>0</v>
      </c>
    </row>
    <row r="4375" spans="1:25" x14ac:dyDescent="0.2">
      <c r="A4375" s="184">
        <v>13051011</v>
      </c>
      <c r="B4375" s="183" t="str">
        <f>[1]店マスタ!B4374</f>
        <v>峠電器店</v>
      </c>
      <c r="C4375" s="183">
        <v>1.5</v>
      </c>
      <c r="D4375" s="183">
        <v>1.5</v>
      </c>
      <c r="E4375" s="183" t="str">
        <f>_xlfn.XLOOKUP(A4375,[2]Sheet1!$R:$R,[2]Sheet1!$AB:$AB,"",0)</f>
        <v/>
      </c>
      <c r="F4375" s="183" t="str">
        <f>_xlfn.XLOOKUP($A4375,[3]【2026年03月度_全社】RFM客層一覧表データ!$A:$A,[3]【2026年03月度_全社】RFM客層一覧表データ!C:C,"",0)</f>
        <v/>
      </c>
      <c r="G4375" s="183" t="str">
        <f>_xlfn.XLOOKUP($A4375,[3]【2026年03月度_全社】RFM客層一覧表データ!$A:$A,[3]【2026年03月度_全社】RFM客層一覧表データ!D:D,"",0)</f>
        <v/>
      </c>
      <c r="H4375" s="183" t="str">
        <f>_xlfn.XLOOKUP($A4375,[3]【2026年03月度_全社】RFM客層一覧表データ!$A:$A,[3]【2026年03月度_全社】RFM客層一覧表データ!E:E,"",0)</f>
        <v/>
      </c>
      <c r="I4375" s="183" t="str">
        <f>_xlfn.XLOOKUP($A4375,[3]【2026年03月度_全社】RFM客層一覧表データ!$A:$A,[3]【2026年03月度_全社】RFM客層一覧表データ!F:F,"",0)</f>
        <v/>
      </c>
      <c r="J4375" s="183">
        <v>0</v>
      </c>
      <c r="K4375" s="183">
        <v>0</v>
      </c>
      <c r="L4375" s="183">
        <v>0</v>
      </c>
      <c r="M4375" s="183">
        <v>0</v>
      </c>
      <c r="N4375" s="183">
        <v>0</v>
      </c>
      <c r="O4375" s="183">
        <v>0</v>
      </c>
      <c r="P4375" s="183">
        <v>0</v>
      </c>
      <c r="Q4375" s="183">
        <v>0</v>
      </c>
      <c r="R4375" s="183">
        <v>0</v>
      </c>
      <c r="S4375" s="183">
        <v>0</v>
      </c>
      <c r="T4375" s="183">
        <v>0</v>
      </c>
      <c r="U4375" s="183">
        <v>0</v>
      </c>
      <c r="V4375" s="183">
        <v>0</v>
      </c>
      <c r="W4375" s="183">
        <v>0</v>
      </c>
      <c r="X4375" s="183">
        <v>0</v>
      </c>
      <c r="Y4375" s="183">
        <v>0</v>
      </c>
    </row>
    <row r="4376" spans="1:25" x14ac:dyDescent="0.2">
      <c r="A4376" s="184">
        <v>13051012</v>
      </c>
      <c r="B4376" s="183" t="str">
        <f>[1]店マスタ!B4375</f>
        <v>中筋電気商会</v>
      </c>
      <c r="C4376" s="183">
        <v>1.5</v>
      </c>
      <c r="D4376" s="183">
        <v>1.5</v>
      </c>
      <c r="E4376" s="183">
        <f>_xlfn.XLOOKUP(A4376,[2]Sheet1!$R:$R,[2]Sheet1!$AB:$AB,"",0)</f>
        <v>1.5</v>
      </c>
      <c r="F4376" s="183" t="str">
        <f>_xlfn.XLOOKUP($A4376,[3]【2026年03月度_全社】RFM客層一覧表データ!$A:$A,[3]【2026年03月度_全社】RFM客層一覧表データ!C:C,"",0)</f>
        <v/>
      </c>
      <c r="G4376" s="183" t="str">
        <f>_xlfn.XLOOKUP($A4376,[3]【2026年03月度_全社】RFM客層一覧表データ!$A:$A,[3]【2026年03月度_全社】RFM客層一覧表データ!D:D,"",0)</f>
        <v/>
      </c>
      <c r="H4376" s="183" t="str">
        <f>_xlfn.XLOOKUP($A4376,[3]【2026年03月度_全社】RFM客層一覧表データ!$A:$A,[3]【2026年03月度_全社】RFM客層一覧表データ!E:E,"",0)</f>
        <v/>
      </c>
      <c r="I4376" s="183" t="str">
        <f>_xlfn.XLOOKUP($A4376,[3]【2026年03月度_全社】RFM客層一覧表データ!$A:$A,[3]【2026年03月度_全社】RFM客層一覧表データ!F:F,"",0)</f>
        <v/>
      </c>
      <c r="J4376" s="183">
        <v>0</v>
      </c>
      <c r="K4376" s="183">
        <v>0</v>
      </c>
      <c r="L4376" s="183">
        <v>0</v>
      </c>
      <c r="M4376" s="183">
        <v>0</v>
      </c>
      <c r="N4376" s="183">
        <v>0</v>
      </c>
      <c r="O4376" s="183">
        <v>0</v>
      </c>
      <c r="P4376" s="183">
        <v>0</v>
      </c>
      <c r="Q4376" s="183">
        <v>0</v>
      </c>
      <c r="R4376" s="183">
        <v>0</v>
      </c>
      <c r="S4376" s="183">
        <v>0</v>
      </c>
      <c r="T4376" s="183">
        <v>0</v>
      </c>
      <c r="U4376" s="183">
        <v>0</v>
      </c>
      <c r="V4376" s="183">
        <v>0</v>
      </c>
      <c r="W4376" s="183">
        <v>0</v>
      </c>
      <c r="X4376" s="183">
        <v>0</v>
      </c>
      <c r="Y4376" s="183">
        <v>0</v>
      </c>
    </row>
    <row r="4377" spans="1:25" x14ac:dyDescent="0.2">
      <c r="A4377" s="184">
        <v>13051013</v>
      </c>
      <c r="B4377" s="183" t="str">
        <f>[1]店マスタ!B4376</f>
        <v>富田電器商会</v>
      </c>
      <c r="C4377" s="183">
        <v>2.5</v>
      </c>
      <c r="D4377" s="183">
        <v>2.5</v>
      </c>
      <c r="E4377" s="183" t="str">
        <f>_xlfn.XLOOKUP(A4377,[2]Sheet1!$R:$R,[2]Sheet1!$AB:$AB,"",0)</f>
        <v/>
      </c>
      <c r="F4377" s="183">
        <f>_xlfn.XLOOKUP($A4377,[3]【2026年03月度_全社】RFM客層一覧表データ!$A:$A,[3]【2026年03月度_全社】RFM客層一覧表データ!C:C,"",0)</f>
        <v>473</v>
      </c>
      <c r="G4377" s="183">
        <f>_xlfn.XLOOKUP($A4377,[3]【2026年03月度_全社】RFM客層一覧表データ!$A:$A,[3]【2026年03月度_全社】RFM客層一覧表データ!D:D,"",0)</f>
        <v>145</v>
      </c>
      <c r="H4377" s="183">
        <f>_xlfn.XLOOKUP($A4377,[3]【2026年03月度_全社】RFM客層一覧表データ!$A:$A,[3]【2026年03月度_全社】RFM客層一覧表データ!E:E,"",0)</f>
        <v>202</v>
      </c>
      <c r="I4377" s="183">
        <f>_xlfn.XLOOKUP($A4377,[3]【2026年03月度_全社】RFM客層一覧表データ!$A:$A,[3]【2026年03月度_全社】RFM客層一覧表データ!F:F,"",0)</f>
        <v>10</v>
      </c>
      <c r="J4377" s="183">
        <v>507</v>
      </c>
      <c r="K4377" s="183">
        <v>236</v>
      </c>
      <c r="L4377" s="183">
        <v>213</v>
      </c>
      <c r="M4377" s="183">
        <v>23</v>
      </c>
      <c r="N4377" s="183">
        <v>509</v>
      </c>
      <c r="O4377" s="183">
        <v>236</v>
      </c>
      <c r="P4377" s="183">
        <v>228</v>
      </c>
      <c r="Q4377" s="183">
        <v>16</v>
      </c>
      <c r="R4377" s="183">
        <v>524</v>
      </c>
      <c r="S4377" s="183">
        <v>247</v>
      </c>
      <c r="T4377" s="183">
        <v>226</v>
      </c>
      <c r="U4377" s="183">
        <v>14</v>
      </c>
      <c r="V4377" s="183">
        <v>554</v>
      </c>
      <c r="W4377" s="183">
        <v>275</v>
      </c>
      <c r="X4377" s="183">
        <v>242</v>
      </c>
      <c r="Y4377" s="183">
        <v>24</v>
      </c>
    </row>
    <row r="4378" spans="1:25" x14ac:dyDescent="0.2">
      <c r="A4378" s="184">
        <v>13051020</v>
      </c>
      <c r="B4378" s="183" t="str">
        <f>[1]店マスタ!B4377</f>
        <v>コトブキ電気商会</v>
      </c>
      <c r="C4378" s="183">
        <v>1.5</v>
      </c>
      <c r="D4378" s="183">
        <v>1.5</v>
      </c>
      <c r="E4378" s="183">
        <f>_xlfn.XLOOKUP(A4378,[2]Sheet1!$R:$R,[2]Sheet1!$AB:$AB,"",0)</f>
        <v>1.5</v>
      </c>
      <c r="F4378" s="183" t="str">
        <f>_xlfn.XLOOKUP($A4378,[3]【2026年03月度_全社】RFM客層一覧表データ!$A:$A,[3]【2026年03月度_全社】RFM客層一覧表データ!C:C,"",0)</f>
        <v/>
      </c>
      <c r="G4378" s="183" t="str">
        <f>_xlfn.XLOOKUP($A4378,[3]【2026年03月度_全社】RFM客層一覧表データ!$A:$A,[3]【2026年03月度_全社】RFM客層一覧表データ!D:D,"",0)</f>
        <v/>
      </c>
      <c r="H4378" s="183" t="str">
        <f>_xlfn.XLOOKUP($A4378,[3]【2026年03月度_全社】RFM客層一覧表データ!$A:$A,[3]【2026年03月度_全社】RFM客層一覧表データ!E:E,"",0)</f>
        <v/>
      </c>
      <c r="I4378" s="183" t="str">
        <f>_xlfn.XLOOKUP($A4378,[3]【2026年03月度_全社】RFM客層一覧表データ!$A:$A,[3]【2026年03月度_全社】RFM客層一覧表データ!F:F,"",0)</f>
        <v/>
      </c>
      <c r="J4378" s="183">
        <v>0</v>
      </c>
      <c r="K4378" s="183">
        <v>0</v>
      </c>
      <c r="L4378" s="183">
        <v>0</v>
      </c>
      <c r="M4378" s="183">
        <v>0</v>
      </c>
      <c r="N4378" s="183">
        <v>0</v>
      </c>
      <c r="O4378" s="183">
        <v>0</v>
      </c>
      <c r="P4378" s="183">
        <v>0</v>
      </c>
      <c r="Q4378" s="183">
        <v>0</v>
      </c>
      <c r="R4378" s="183">
        <v>0</v>
      </c>
      <c r="S4378" s="183">
        <v>0</v>
      </c>
      <c r="T4378" s="183">
        <v>0</v>
      </c>
      <c r="U4378" s="183">
        <v>0</v>
      </c>
      <c r="V4378" s="183">
        <v>0</v>
      </c>
      <c r="W4378" s="183">
        <v>0</v>
      </c>
      <c r="X4378" s="183">
        <v>0</v>
      </c>
      <c r="Y4378" s="183">
        <v>0</v>
      </c>
    </row>
    <row r="4379" spans="1:25" x14ac:dyDescent="0.2">
      <c r="A4379" s="184">
        <v>13051021</v>
      </c>
      <c r="B4379" s="183" t="str">
        <f>[1]店マスタ!B4378</f>
        <v>有限会社宇野電器店</v>
      </c>
      <c r="C4379" s="183">
        <v>2</v>
      </c>
      <c r="D4379" s="183">
        <v>1.5</v>
      </c>
      <c r="E4379" s="183">
        <f>_xlfn.XLOOKUP(A4379,[2]Sheet1!$R:$R,[2]Sheet1!$AB:$AB,"",0)</f>
        <v>1.5</v>
      </c>
      <c r="F4379" s="183">
        <f>_xlfn.XLOOKUP($A4379,[3]【2026年03月度_全社】RFM客層一覧表データ!$A:$A,[3]【2026年03月度_全社】RFM客層一覧表データ!C:C,"",0)</f>
        <v>620</v>
      </c>
      <c r="G4379" s="183">
        <f>_xlfn.XLOOKUP($A4379,[3]【2026年03月度_全社】RFM客層一覧表データ!$A:$A,[3]【2026年03月度_全社】RFM客層一覧表データ!D:D,"",0)</f>
        <v>262</v>
      </c>
      <c r="H4379" s="183">
        <f>_xlfn.XLOOKUP($A4379,[3]【2026年03月度_全社】RFM客層一覧表データ!$A:$A,[3]【2026年03月度_全社】RFM客層一覧表データ!E:E,"",0)</f>
        <v>338</v>
      </c>
      <c r="I4379" s="183">
        <f>_xlfn.XLOOKUP($A4379,[3]【2026年03月度_全社】RFM客層一覧表データ!$A:$A,[3]【2026年03月度_全社】RFM客層一覧表データ!F:F,"",0)</f>
        <v>29</v>
      </c>
      <c r="J4379" s="183">
        <v>633</v>
      </c>
      <c r="K4379" s="183">
        <v>290</v>
      </c>
      <c r="L4379" s="183">
        <v>348</v>
      </c>
      <c r="M4379" s="183">
        <v>39</v>
      </c>
      <c r="N4379" s="183">
        <v>638</v>
      </c>
      <c r="O4379" s="183">
        <v>294</v>
      </c>
      <c r="P4379" s="183">
        <v>362</v>
      </c>
      <c r="Q4379" s="183">
        <v>29</v>
      </c>
      <c r="R4379" s="183">
        <v>678</v>
      </c>
      <c r="S4379" s="183">
        <v>289</v>
      </c>
      <c r="T4379" s="183">
        <v>375</v>
      </c>
      <c r="U4379" s="183">
        <v>31</v>
      </c>
      <c r="V4379" s="183">
        <v>690</v>
      </c>
      <c r="W4379" s="183">
        <v>305</v>
      </c>
      <c r="X4379" s="183">
        <v>399</v>
      </c>
      <c r="Y4379" s="183">
        <v>24</v>
      </c>
    </row>
    <row r="4380" spans="1:25" x14ac:dyDescent="0.2">
      <c r="A4380" s="184">
        <v>13051022</v>
      </c>
      <c r="B4380" s="183" t="str">
        <f>[1]店マスタ!B4379</f>
        <v>〆崎電化機器</v>
      </c>
      <c r="C4380" s="183">
        <v>1.5</v>
      </c>
      <c r="D4380" s="183">
        <v>1.5</v>
      </c>
      <c r="E4380" s="183" t="str">
        <f>_xlfn.XLOOKUP(A4380,[2]Sheet1!$R:$R,[2]Sheet1!$AB:$AB,"",0)</f>
        <v/>
      </c>
      <c r="F4380" s="183" t="str">
        <f>_xlfn.XLOOKUP($A4380,[3]【2026年03月度_全社】RFM客層一覧表データ!$A:$A,[3]【2026年03月度_全社】RFM客層一覧表データ!C:C,"",0)</f>
        <v/>
      </c>
      <c r="G4380" s="183" t="str">
        <f>_xlfn.XLOOKUP($A4380,[3]【2026年03月度_全社】RFM客層一覧表データ!$A:$A,[3]【2026年03月度_全社】RFM客層一覧表データ!D:D,"",0)</f>
        <v/>
      </c>
      <c r="H4380" s="183" t="str">
        <f>_xlfn.XLOOKUP($A4380,[3]【2026年03月度_全社】RFM客層一覧表データ!$A:$A,[3]【2026年03月度_全社】RFM客層一覧表データ!E:E,"",0)</f>
        <v/>
      </c>
      <c r="I4380" s="183" t="str">
        <f>_xlfn.XLOOKUP($A4380,[3]【2026年03月度_全社】RFM客層一覧表データ!$A:$A,[3]【2026年03月度_全社】RFM客層一覧表データ!F:F,"",0)</f>
        <v/>
      </c>
      <c r="J4380" s="183">
        <v>0</v>
      </c>
      <c r="K4380" s="183">
        <v>0</v>
      </c>
      <c r="L4380" s="183">
        <v>0</v>
      </c>
      <c r="M4380" s="183">
        <v>0</v>
      </c>
      <c r="N4380" s="183">
        <v>0</v>
      </c>
      <c r="O4380" s="183">
        <v>0</v>
      </c>
      <c r="P4380" s="183">
        <v>0</v>
      </c>
      <c r="Q4380" s="183">
        <v>0</v>
      </c>
      <c r="R4380" s="183">
        <v>0</v>
      </c>
      <c r="S4380" s="183">
        <v>0</v>
      </c>
      <c r="T4380" s="183">
        <v>0</v>
      </c>
      <c r="U4380" s="183">
        <v>0</v>
      </c>
      <c r="V4380" s="183">
        <v>0</v>
      </c>
      <c r="W4380" s="183">
        <v>0</v>
      </c>
      <c r="X4380" s="183">
        <v>0</v>
      </c>
      <c r="Y4380" s="183">
        <v>0</v>
      </c>
    </row>
    <row r="4381" spans="1:25" x14ac:dyDescent="0.2">
      <c r="A4381" s="184">
        <v>13051023</v>
      </c>
      <c r="B4381" s="183" t="str">
        <f>[1]店マスタ!B4380</f>
        <v>株式会社　寺本電器商会</v>
      </c>
      <c r="C4381" s="183">
        <v>2.5</v>
      </c>
      <c r="D4381" s="183">
        <v>2.5</v>
      </c>
      <c r="E4381" s="183" t="str">
        <f>_xlfn.XLOOKUP(A4381,[2]Sheet1!$R:$R,[2]Sheet1!$AB:$AB,"",0)</f>
        <v/>
      </c>
      <c r="F4381" s="183" t="str">
        <f>_xlfn.XLOOKUP($A4381,[3]【2026年03月度_全社】RFM客層一覧表データ!$A:$A,[3]【2026年03月度_全社】RFM客層一覧表データ!C:C,"",0)</f>
        <v/>
      </c>
      <c r="G4381" s="183" t="str">
        <f>_xlfn.XLOOKUP($A4381,[3]【2026年03月度_全社】RFM客層一覧表データ!$A:$A,[3]【2026年03月度_全社】RFM客層一覧表データ!D:D,"",0)</f>
        <v/>
      </c>
      <c r="H4381" s="183" t="str">
        <f>_xlfn.XLOOKUP($A4381,[3]【2026年03月度_全社】RFM客層一覧表データ!$A:$A,[3]【2026年03月度_全社】RFM客層一覧表データ!E:E,"",0)</f>
        <v/>
      </c>
      <c r="I4381" s="183" t="str">
        <f>_xlfn.XLOOKUP($A4381,[3]【2026年03月度_全社】RFM客層一覧表データ!$A:$A,[3]【2026年03月度_全社】RFM客層一覧表データ!F:F,"",0)</f>
        <v/>
      </c>
      <c r="J4381" s="183">
        <v>0</v>
      </c>
      <c r="K4381" s="183">
        <v>0</v>
      </c>
      <c r="L4381" s="183">
        <v>0</v>
      </c>
      <c r="M4381" s="183">
        <v>0</v>
      </c>
      <c r="N4381" s="183">
        <v>0</v>
      </c>
      <c r="O4381" s="183">
        <v>0</v>
      </c>
      <c r="P4381" s="183">
        <v>0</v>
      </c>
      <c r="Q4381" s="183">
        <v>0</v>
      </c>
      <c r="R4381" s="183">
        <v>0</v>
      </c>
      <c r="S4381" s="183">
        <v>0</v>
      </c>
      <c r="T4381" s="183">
        <v>0</v>
      </c>
      <c r="U4381" s="183">
        <v>0</v>
      </c>
      <c r="V4381" s="183">
        <v>0</v>
      </c>
      <c r="W4381" s="183">
        <v>0</v>
      </c>
      <c r="X4381" s="183">
        <v>0</v>
      </c>
      <c r="Y4381" s="183">
        <v>0</v>
      </c>
    </row>
    <row r="4382" spans="1:25" x14ac:dyDescent="0.2">
      <c r="A4382" s="184">
        <v>13051024</v>
      </c>
      <c r="B4382" s="183" t="str">
        <f>[1]店マスタ!B4381</f>
        <v>株式会社南方電気店</v>
      </c>
      <c r="C4382" s="183">
        <v>2.5</v>
      </c>
      <c r="D4382" s="183">
        <v>2.5</v>
      </c>
      <c r="E4382" s="183">
        <f>_xlfn.XLOOKUP(A4382,[2]Sheet1!$R:$R,[2]Sheet1!$AB:$AB,"",0)</f>
        <v>2.5</v>
      </c>
      <c r="F4382" s="183" t="str">
        <f>_xlfn.XLOOKUP($A4382,[3]【2026年03月度_全社】RFM客層一覧表データ!$A:$A,[3]【2026年03月度_全社】RFM客層一覧表データ!C:C,"",0)</f>
        <v/>
      </c>
      <c r="G4382" s="183" t="str">
        <f>_xlfn.XLOOKUP($A4382,[3]【2026年03月度_全社】RFM客層一覧表データ!$A:$A,[3]【2026年03月度_全社】RFM客層一覧表データ!D:D,"",0)</f>
        <v/>
      </c>
      <c r="H4382" s="183" t="str">
        <f>_xlfn.XLOOKUP($A4382,[3]【2026年03月度_全社】RFM客層一覧表データ!$A:$A,[3]【2026年03月度_全社】RFM客層一覧表データ!E:E,"",0)</f>
        <v/>
      </c>
      <c r="I4382" s="183" t="str">
        <f>_xlfn.XLOOKUP($A4382,[3]【2026年03月度_全社】RFM客層一覧表データ!$A:$A,[3]【2026年03月度_全社】RFM客層一覧表データ!F:F,"",0)</f>
        <v/>
      </c>
      <c r="J4382" s="183">
        <v>0</v>
      </c>
      <c r="K4382" s="183">
        <v>0</v>
      </c>
      <c r="L4382" s="183">
        <v>0</v>
      </c>
      <c r="M4382" s="183">
        <v>0</v>
      </c>
      <c r="N4382" s="183">
        <v>0</v>
      </c>
      <c r="O4382" s="183">
        <v>0</v>
      </c>
      <c r="P4382" s="183">
        <v>0</v>
      </c>
      <c r="Q4382" s="183">
        <v>0</v>
      </c>
      <c r="R4382" s="183">
        <v>0</v>
      </c>
      <c r="S4382" s="183">
        <v>0</v>
      </c>
      <c r="T4382" s="183">
        <v>0</v>
      </c>
      <c r="U4382" s="183">
        <v>0</v>
      </c>
      <c r="V4382" s="183">
        <v>2</v>
      </c>
      <c r="W4382" s="183">
        <v>0</v>
      </c>
      <c r="X4382" s="183">
        <v>0</v>
      </c>
      <c r="Y4382" s="183">
        <v>0</v>
      </c>
    </row>
    <row r="4383" spans="1:25" x14ac:dyDescent="0.2">
      <c r="A4383" s="184">
        <v>13051030</v>
      </c>
      <c r="B4383" s="183" t="str">
        <f>[1]店マスタ!B4382</f>
        <v>株式会社　岡野電化</v>
      </c>
      <c r="C4383" s="183">
        <v>2</v>
      </c>
      <c r="D4383" s="183">
        <v>1.5</v>
      </c>
      <c r="E4383" s="183">
        <f>_xlfn.XLOOKUP(A4383,[2]Sheet1!$R:$R,[2]Sheet1!$AB:$AB,"",0)</f>
        <v>1.5</v>
      </c>
      <c r="F4383" s="183">
        <f>_xlfn.XLOOKUP($A4383,[3]【2026年03月度_全社】RFM客層一覧表データ!$A:$A,[3]【2026年03月度_全社】RFM客層一覧表データ!C:C,"",0)</f>
        <v>732</v>
      </c>
      <c r="G4383" s="183">
        <f>_xlfn.XLOOKUP($A4383,[3]【2026年03月度_全社】RFM客層一覧表データ!$A:$A,[3]【2026年03月度_全社】RFM客層一覧表データ!D:D,"",0)</f>
        <v>342</v>
      </c>
      <c r="H4383" s="183">
        <f>_xlfn.XLOOKUP($A4383,[3]【2026年03月度_全社】RFM客層一覧表データ!$A:$A,[3]【2026年03月度_全社】RFM客層一覧表データ!E:E,"",0)</f>
        <v>439</v>
      </c>
      <c r="I4383" s="183">
        <f>_xlfn.XLOOKUP($A4383,[3]【2026年03月度_全社】RFM客層一覧表データ!$A:$A,[3]【2026年03月度_全社】RFM客層一覧表データ!F:F,"",0)</f>
        <v>45</v>
      </c>
      <c r="J4383" s="183">
        <v>752</v>
      </c>
      <c r="K4383" s="183">
        <v>343</v>
      </c>
      <c r="L4383" s="183">
        <v>452</v>
      </c>
      <c r="M4383" s="183">
        <v>33</v>
      </c>
      <c r="N4383" s="183">
        <v>769</v>
      </c>
      <c r="O4383" s="183">
        <v>351</v>
      </c>
      <c r="P4383" s="183">
        <v>454</v>
      </c>
      <c r="Q4383" s="183">
        <v>30</v>
      </c>
      <c r="R4383" s="183">
        <v>793</v>
      </c>
      <c r="S4383" s="183">
        <v>376</v>
      </c>
      <c r="T4383" s="183">
        <v>453</v>
      </c>
      <c r="U4383" s="183">
        <v>40</v>
      </c>
      <c r="V4383" s="183">
        <v>802</v>
      </c>
      <c r="W4383" s="183">
        <v>376</v>
      </c>
      <c r="X4383" s="183">
        <v>446</v>
      </c>
      <c r="Y4383" s="183">
        <v>50</v>
      </c>
    </row>
    <row r="4384" spans="1:25" x14ac:dyDescent="0.2">
      <c r="A4384" s="184">
        <v>13051037</v>
      </c>
      <c r="B4384" s="183" t="str">
        <f>[1]店マスタ!B4383</f>
        <v>松野電機</v>
      </c>
      <c r="C4384" s="183">
        <v>1.5</v>
      </c>
      <c r="D4384" s="183">
        <v>1.5</v>
      </c>
      <c r="E4384" s="183" t="str">
        <f>_xlfn.XLOOKUP(A4384,[2]Sheet1!$R:$R,[2]Sheet1!$AB:$AB,"",0)</f>
        <v/>
      </c>
      <c r="F4384" s="183" t="str">
        <f>_xlfn.XLOOKUP($A4384,[3]【2026年03月度_全社】RFM客層一覧表データ!$A:$A,[3]【2026年03月度_全社】RFM客層一覧表データ!C:C,"",0)</f>
        <v/>
      </c>
      <c r="G4384" s="183" t="str">
        <f>_xlfn.XLOOKUP($A4384,[3]【2026年03月度_全社】RFM客層一覧表データ!$A:$A,[3]【2026年03月度_全社】RFM客層一覧表データ!D:D,"",0)</f>
        <v/>
      </c>
      <c r="H4384" s="183" t="str">
        <f>_xlfn.XLOOKUP($A4384,[3]【2026年03月度_全社】RFM客層一覧表データ!$A:$A,[3]【2026年03月度_全社】RFM客層一覧表データ!E:E,"",0)</f>
        <v/>
      </c>
      <c r="I4384" s="183" t="str">
        <f>_xlfn.XLOOKUP($A4384,[3]【2026年03月度_全社】RFM客層一覧表データ!$A:$A,[3]【2026年03月度_全社】RFM客層一覧表データ!F:F,"",0)</f>
        <v/>
      </c>
      <c r="J4384" s="183">
        <v>0</v>
      </c>
      <c r="K4384" s="183">
        <v>0</v>
      </c>
      <c r="L4384" s="183">
        <v>0</v>
      </c>
      <c r="M4384" s="183">
        <v>0</v>
      </c>
      <c r="N4384" s="183">
        <v>0</v>
      </c>
      <c r="O4384" s="183">
        <v>0</v>
      </c>
      <c r="P4384" s="183">
        <v>0</v>
      </c>
      <c r="Q4384" s="183">
        <v>0</v>
      </c>
      <c r="R4384" s="183">
        <v>0</v>
      </c>
      <c r="S4384" s="183">
        <v>0</v>
      </c>
      <c r="T4384" s="183">
        <v>0</v>
      </c>
      <c r="U4384" s="183">
        <v>0</v>
      </c>
      <c r="V4384" s="183">
        <v>0</v>
      </c>
      <c r="W4384" s="183">
        <v>0</v>
      </c>
      <c r="X4384" s="183">
        <v>0</v>
      </c>
      <c r="Y4384" s="183">
        <v>0</v>
      </c>
    </row>
    <row r="4385" spans="1:25" x14ac:dyDescent="0.2">
      <c r="A4385" s="184">
        <v>13051038</v>
      </c>
      <c r="B4385" s="183" t="str">
        <f>[1]店マスタ!B4384</f>
        <v>なかでんき</v>
      </c>
      <c r="C4385" s="183">
        <v>1.5</v>
      </c>
      <c r="D4385" s="183">
        <v>1.5</v>
      </c>
      <c r="E4385" s="183">
        <f>_xlfn.XLOOKUP(A4385,[2]Sheet1!$R:$R,[2]Sheet1!$AB:$AB,"",0)</f>
        <v>1.5</v>
      </c>
      <c r="F4385" s="183" t="str">
        <f>_xlfn.XLOOKUP($A4385,[3]【2026年03月度_全社】RFM客層一覧表データ!$A:$A,[3]【2026年03月度_全社】RFM客層一覧表データ!C:C,"",0)</f>
        <v/>
      </c>
      <c r="G4385" s="183" t="str">
        <f>_xlfn.XLOOKUP($A4385,[3]【2026年03月度_全社】RFM客層一覧表データ!$A:$A,[3]【2026年03月度_全社】RFM客層一覧表データ!D:D,"",0)</f>
        <v/>
      </c>
      <c r="H4385" s="183" t="str">
        <f>_xlfn.XLOOKUP($A4385,[3]【2026年03月度_全社】RFM客層一覧表データ!$A:$A,[3]【2026年03月度_全社】RFM客層一覧表データ!E:E,"",0)</f>
        <v/>
      </c>
      <c r="I4385" s="183" t="str">
        <f>_xlfn.XLOOKUP($A4385,[3]【2026年03月度_全社】RFM客層一覧表データ!$A:$A,[3]【2026年03月度_全社】RFM客層一覧表データ!F:F,"",0)</f>
        <v/>
      </c>
      <c r="J4385" s="183">
        <v>0</v>
      </c>
      <c r="K4385" s="183">
        <v>0</v>
      </c>
      <c r="L4385" s="183">
        <v>0</v>
      </c>
      <c r="M4385" s="183">
        <v>0</v>
      </c>
      <c r="N4385" s="183">
        <v>0</v>
      </c>
      <c r="O4385" s="183">
        <v>0</v>
      </c>
      <c r="P4385" s="183">
        <v>0</v>
      </c>
      <c r="Q4385" s="183">
        <v>0</v>
      </c>
      <c r="R4385" s="183">
        <v>0</v>
      </c>
      <c r="S4385" s="183">
        <v>0</v>
      </c>
      <c r="T4385" s="183">
        <v>0</v>
      </c>
      <c r="U4385" s="183">
        <v>0</v>
      </c>
      <c r="V4385" s="183">
        <v>0</v>
      </c>
      <c r="W4385" s="183">
        <v>0</v>
      </c>
      <c r="X4385" s="183">
        <v>0</v>
      </c>
      <c r="Y4385" s="183">
        <v>0</v>
      </c>
    </row>
    <row r="4386" spans="1:25" x14ac:dyDescent="0.2">
      <c r="A4386" s="184">
        <v>13051040</v>
      </c>
      <c r="B4386" s="183" t="str">
        <f>[1]店マスタ!B4385</f>
        <v>メデイアライフ鳴滝家電</v>
      </c>
      <c r="C4386" s="183">
        <v>2.5</v>
      </c>
      <c r="D4386" s="183">
        <v>1.5</v>
      </c>
      <c r="E4386" s="183" t="str">
        <f>_xlfn.XLOOKUP(A4386,[2]Sheet1!$R:$R,[2]Sheet1!$AB:$AB,"",0)</f>
        <v/>
      </c>
      <c r="F4386" s="183">
        <f>_xlfn.XLOOKUP($A4386,[3]【2026年03月度_全社】RFM客層一覧表データ!$A:$A,[3]【2026年03月度_全社】RFM客層一覧表データ!C:C,"",0)</f>
        <v>147</v>
      </c>
      <c r="G4386" s="183">
        <f>_xlfn.XLOOKUP($A4386,[3]【2026年03月度_全社】RFM客層一覧表データ!$A:$A,[3]【2026年03月度_全社】RFM客層一覧表データ!D:D,"",0)</f>
        <v>20</v>
      </c>
      <c r="H4386" s="183">
        <f>_xlfn.XLOOKUP($A4386,[3]【2026年03月度_全社】RFM客層一覧表データ!$A:$A,[3]【2026年03月度_全社】RFM客層一覧表データ!E:E,"",0)</f>
        <v>76</v>
      </c>
      <c r="I4386" s="183">
        <f>_xlfn.XLOOKUP($A4386,[3]【2026年03月度_全社】RFM客層一覧表データ!$A:$A,[3]【2026年03月度_全社】RFM客層一覧表データ!F:F,"",0)</f>
        <v>2</v>
      </c>
      <c r="J4386" s="183">
        <v>170</v>
      </c>
      <c r="K4386" s="183">
        <v>41</v>
      </c>
      <c r="L4386" s="183">
        <v>84</v>
      </c>
      <c r="M4386" s="183">
        <v>7</v>
      </c>
      <c r="N4386" s="183">
        <v>193</v>
      </c>
      <c r="O4386" s="183">
        <v>58</v>
      </c>
      <c r="P4386" s="183">
        <v>95</v>
      </c>
      <c r="Q4386" s="183">
        <v>4</v>
      </c>
      <c r="R4386" s="183">
        <v>227</v>
      </c>
      <c r="S4386" s="183">
        <v>69</v>
      </c>
      <c r="T4386" s="183">
        <v>114</v>
      </c>
      <c r="U4386" s="183">
        <v>6</v>
      </c>
      <c r="V4386" s="183">
        <v>242</v>
      </c>
      <c r="W4386" s="183">
        <v>70</v>
      </c>
      <c r="X4386" s="183">
        <v>119</v>
      </c>
      <c r="Y4386" s="183">
        <v>6</v>
      </c>
    </row>
    <row r="4387" spans="1:25" x14ac:dyDescent="0.2">
      <c r="A4387" s="184">
        <v>13051047</v>
      </c>
      <c r="B4387" s="183" t="str">
        <f>[1]店マスタ!B4386</f>
        <v>カクタニ電器</v>
      </c>
      <c r="C4387" s="183">
        <v>1</v>
      </c>
      <c r="D4387" s="183">
        <v>1</v>
      </c>
      <c r="E4387" s="183" t="str">
        <f>_xlfn.XLOOKUP(A4387,[2]Sheet1!$R:$R,[2]Sheet1!$AB:$AB,"",0)</f>
        <v/>
      </c>
      <c r="F4387" s="183" t="str">
        <f>_xlfn.XLOOKUP($A4387,[3]【2026年03月度_全社】RFM客層一覧表データ!$A:$A,[3]【2026年03月度_全社】RFM客層一覧表データ!C:C,"",0)</f>
        <v/>
      </c>
      <c r="G4387" s="183" t="str">
        <f>_xlfn.XLOOKUP($A4387,[3]【2026年03月度_全社】RFM客層一覧表データ!$A:$A,[3]【2026年03月度_全社】RFM客層一覧表データ!D:D,"",0)</f>
        <v/>
      </c>
      <c r="H4387" s="183" t="str">
        <f>_xlfn.XLOOKUP($A4387,[3]【2026年03月度_全社】RFM客層一覧表データ!$A:$A,[3]【2026年03月度_全社】RFM客層一覧表データ!E:E,"",0)</f>
        <v/>
      </c>
      <c r="I4387" s="183" t="str">
        <f>_xlfn.XLOOKUP($A4387,[3]【2026年03月度_全社】RFM客層一覧表データ!$A:$A,[3]【2026年03月度_全社】RFM客層一覧表データ!F:F,"",0)</f>
        <v/>
      </c>
      <c r="J4387" s="183">
        <v>0</v>
      </c>
      <c r="K4387" s="183">
        <v>0</v>
      </c>
      <c r="L4387" s="183">
        <v>0</v>
      </c>
      <c r="M4387" s="183">
        <v>0</v>
      </c>
      <c r="N4387" s="183">
        <v>0</v>
      </c>
      <c r="O4387" s="183">
        <v>0</v>
      </c>
      <c r="P4387" s="183">
        <v>0</v>
      </c>
      <c r="Q4387" s="183">
        <v>0</v>
      </c>
      <c r="R4387" s="183">
        <v>0</v>
      </c>
      <c r="S4387" s="183">
        <v>0</v>
      </c>
      <c r="T4387" s="183">
        <v>0</v>
      </c>
      <c r="U4387" s="183">
        <v>0</v>
      </c>
      <c r="V4387" s="183">
        <v>0</v>
      </c>
      <c r="W4387" s="183">
        <v>0</v>
      </c>
      <c r="X4387" s="183">
        <v>0</v>
      </c>
      <c r="Y4387" s="183">
        <v>0</v>
      </c>
    </row>
    <row r="4388" spans="1:25" x14ac:dyDescent="0.2">
      <c r="A4388" s="184">
        <v>13051051</v>
      </c>
      <c r="B4388" s="183" t="str">
        <f>[1]店マスタ!B4387</f>
        <v>ＴＯＰ１サカタ株式会社坂田商会</v>
      </c>
      <c r="C4388" s="183">
        <v>2.5</v>
      </c>
      <c r="D4388" s="183">
        <v>2.5</v>
      </c>
      <c r="E4388" s="183">
        <f>_xlfn.XLOOKUP(A4388,[2]Sheet1!$R:$R,[2]Sheet1!$AB:$AB,"",0)</f>
        <v>1.5</v>
      </c>
      <c r="F4388" s="183">
        <f>_xlfn.XLOOKUP($A4388,[3]【2026年03月度_全社】RFM客層一覧表データ!$A:$A,[3]【2026年03月度_全社】RFM客層一覧表データ!C:C,"",0)</f>
        <v>367</v>
      </c>
      <c r="G4388" s="183">
        <f>_xlfn.XLOOKUP($A4388,[3]【2026年03月度_全社】RFM客層一覧表データ!$A:$A,[3]【2026年03月度_全社】RFM客層一覧表データ!D:D,"",0)</f>
        <v>117</v>
      </c>
      <c r="H4388" s="183">
        <f>_xlfn.XLOOKUP($A4388,[3]【2026年03月度_全社】RFM客層一覧表データ!$A:$A,[3]【2026年03月度_全社】RFM客層一覧表データ!E:E,"",0)</f>
        <v>162</v>
      </c>
      <c r="I4388" s="183">
        <f>_xlfn.XLOOKUP($A4388,[3]【2026年03月度_全社】RFM客層一覧表データ!$A:$A,[3]【2026年03月度_全社】RFM客層一覧表データ!F:F,"",0)</f>
        <v>16</v>
      </c>
      <c r="J4388" s="183">
        <v>385</v>
      </c>
      <c r="K4388" s="183">
        <v>146</v>
      </c>
      <c r="L4388" s="183">
        <v>171</v>
      </c>
      <c r="M4388" s="183">
        <v>24</v>
      </c>
      <c r="N4388" s="183">
        <v>381</v>
      </c>
      <c r="O4388" s="183">
        <v>162</v>
      </c>
      <c r="P4388" s="183">
        <v>180</v>
      </c>
      <c r="Q4388" s="183">
        <v>22</v>
      </c>
      <c r="R4388" s="183">
        <v>394</v>
      </c>
      <c r="S4388" s="183">
        <v>157</v>
      </c>
      <c r="T4388" s="183">
        <v>191</v>
      </c>
      <c r="U4388" s="183">
        <v>23</v>
      </c>
      <c r="V4388" s="183">
        <v>395</v>
      </c>
      <c r="W4388" s="183">
        <v>125</v>
      </c>
      <c r="X4388" s="183">
        <v>204</v>
      </c>
      <c r="Y4388" s="183">
        <v>14</v>
      </c>
    </row>
    <row r="4389" spans="1:25" x14ac:dyDescent="0.2">
      <c r="A4389" s="184">
        <v>13051053</v>
      </c>
      <c r="B4389" s="183" t="str">
        <f>[1]店マスタ!B4388</f>
        <v>松田電器商会</v>
      </c>
      <c r="C4389" s="183">
        <v>2.5</v>
      </c>
      <c r="D4389" s="183">
        <v>2.5</v>
      </c>
      <c r="E4389" s="183" t="str">
        <f>_xlfn.XLOOKUP(A4389,[2]Sheet1!$R:$R,[2]Sheet1!$AB:$AB,"",0)</f>
        <v/>
      </c>
      <c r="F4389" s="183">
        <f>_xlfn.XLOOKUP($A4389,[3]【2026年03月度_全社】RFM客層一覧表データ!$A:$A,[3]【2026年03月度_全社】RFM客層一覧表データ!C:C,"",0)</f>
        <v>248</v>
      </c>
      <c r="G4389" s="183">
        <f>_xlfn.XLOOKUP($A4389,[3]【2026年03月度_全社】RFM客層一覧表データ!$A:$A,[3]【2026年03月度_全社】RFM客層一覧表データ!D:D,"",0)</f>
        <v>108</v>
      </c>
      <c r="H4389" s="183">
        <f>_xlfn.XLOOKUP($A4389,[3]【2026年03月度_全社】RFM客層一覧表データ!$A:$A,[3]【2026年03月度_全社】RFM客層一覧表データ!E:E,"",0)</f>
        <v>163</v>
      </c>
      <c r="I4389" s="183">
        <f>_xlfn.XLOOKUP($A4389,[3]【2026年03月度_全社】RFM客層一覧表データ!$A:$A,[3]【2026年03月度_全社】RFM客層一覧表データ!F:F,"",0)</f>
        <v>8</v>
      </c>
      <c r="J4389" s="183">
        <v>269</v>
      </c>
      <c r="K4389" s="183">
        <v>105</v>
      </c>
      <c r="L4389" s="183">
        <v>174</v>
      </c>
      <c r="M4389" s="183">
        <v>4</v>
      </c>
      <c r="N4389" s="183">
        <v>290</v>
      </c>
      <c r="O4389" s="183">
        <v>130</v>
      </c>
      <c r="P4389" s="183">
        <v>195</v>
      </c>
      <c r="Q4389" s="183">
        <v>16</v>
      </c>
      <c r="R4389" s="183">
        <v>314</v>
      </c>
      <c r="S4389" s="183">
        <v>144</v>
      </c>
      <c r="T4389" s="183">
        <v>202</v>
      </c>
      <c r="U4389" s="183">
        <v>14</v>
      </c>
      <c r="V4389" s="183">
        <v>324</v>
      </c>
      <c r="W4389" s="183">
        <v>142</v>
      </c>
      <c r="X4389" s="183">
        <v>215</v>
      </c>
      <c r="Y4389" s="183">
        <v>10</v>
      </c>
    </row>
    <row r="4390" spans="1:25" x14ac:dyDescent="0.2">
      <c r="A4390" s="184">
        <v>13051055</v>
      </c>
      <c r="B4390" s="183" t="str">
        <f>[1]店マスタ!B4389</f>
        <v>西電化</v>
      </c>
      <c r="C4390" s="183">
        <v>2</v>
      </c>
      <c r="D4390" s="183">
        <v>2</v>
      </c>
      <c r="E4390" s="183" t="str">
        <f>_xlfn.XLOOKUP(A4390,[2]Sheet1!$R:$R,[2]Sheet1!$AB:$AB,"",0)</f>
        <v/>
      </c>
      <c r="F4390" s="183">
        <f>_xlfn.XLOOKUP($A4390,[3]【2026年03月度_全社】RFM客層一覧表データ!$A:$A,[3]【2026年03月度_全社】RFM客層一覧表データ!C:C,"",0)</f>
        <v>156</v>
      </c>
      <c r="G4390" s="183">
        <f>_xlfn.XLOOKUP($A4390,[3]【2026年03月度_全社】RFM客層一覧表データ!$A:$A,[3]【2026年03月度_全社】RFM客層一覧表データ!D:D,"",0)</f>
        <v>52</v>
      </c>
      <c r="H4390" s="183">
        <f>_xlfn.XLOOKUP($A4390,[3]【2026年03月度_全社】RFM客層一覧表データ!$A:$A,[3]【2026年03月度_全社】RFM客層一覧表データ!E:E,"",0)</f>
        <v>70</v>
      </c>
      <c r="I4390" s="183">
        <f>_xlfn.XLOOKUP($A4390,[3]【2026年03月度_全社】RFM客層一覧表データ!$A:$A,[3]【2026年03月度_全社】RFM客層一覧表データ!F:F,"",0)</f>
        <v>12</v>
      </c>
      <c r="J4390" s="183">
        <v>155</v>
      </c>
      <c r="K4390" s="183">
        <v>71</v>
      </c>
      <c r="L4390" s="183">
        <v>79</v>
      </c>
      <c r="M4390" s="183">
        <v>9</v>
      </c>
      <c r="N4390" s="183">
        <v>172</v>
      </c>
      <c r="O4390" s="183">
        <v>67</v>
      </c>
      <c r="P4390" s="183">
        <v>78</v>
      </c>
      <c r="Q4390" s="183">
        <v>10</v>
      </c>
      <c r="R4390" s="183">
        <v>196</v>
      </c>
      <c r="S4390" s="183">
        <v>72</v>
      </c>
      <c r="T4390" s="183">
        <v>83</v>
      </c>
      <c r="U4390" s="183">
        <v>21</v>
      </c>
      <c r="V4390" s="183">
        <v>185</v>
      </c>
      <c r="W4390" s="183">
        <v>68</v>
      </c>
      <c r="X4390" s="183">
        <v>90</v>
      </c>
      <c r="Y4390" s="183">
        <v>11</v>
      </c>
    </row>
    <row r="4391" spans="1:25" x14ac:dyDescent="0.2">
      <c r="A4391" s="184">
        <v>13051098</v>
      </c>
      <c r="B4391" s="183" t="str">
        <f>[1]店マスタ!B4390</f>
        <v>きわでんき</v>
      </c>
      <c r="C4391" s="183">
        <v>1</v>
      </c>
      <c r="D4391" s="183">
        <v>1</v>
      </c>
      <c r="E4391" s="183" t="str">
        <f>_xlfn.XLOOKUP(A4391,[2]Sheet1!$R:$R,[2]Sheet1!$AB:$AB,"",0)</f>
        <v/>
      </c>
      <c r="F4391" s="183" t="str">
        <f>_xlfn.XLOOKUP($A4391,[3]【2026年03月度_全社】RFM客層一覧表データ!$A:$A,[3]【2026年03月度_全社】RFM客層一覧表データ!C:C,"",0)</f>
        <v/>
      </c>
      <c r="G4391" s="183" t="str">
        <f>_xlfn.XLOOKUP($A4391,[3]【2026年03月度_全社】RFM客層一覧表データ!$A:$A,[3]【2026年03月度_全社】RFM客層一覧表データ!D:D,"",0)</f>
        <v/>
      </c>
      <c r="H4391" s="183" t="str">
        <f>_xlfn.XLOOKUP($A4391,[3]【2026年03月度_全社】RFM客層一覧表データ!$A:$A,[3]【2026年03月度_全社】RFM客層一覧表データ!E:E,"",0)</f>
        <v/>
      </c>
      <c r="I4391" s="183" t="str">
        <f>_xlfn.XLOOKUP($A4391,[3]【2026年03月度_全社】RFM客層一覧表データ!$A:$A,[3]【2026年03月度_全社】RFM客層一覧表データ!F:F,"",0)</f>
        <v/>
      </c>
      <c r="J4391" s="183">
        <v>0</v>
      </c>
      <c r="K4391" s="183">
        <v>0</v>
      </c>
      <c r="L4391" s="183">
        <v>0</v>
      </c>
      <c r="M4391" s="183">
        <v>0</v>
      </c>
      <c r="N4391" s="183">
        <v>0</v>
      </c>
      <c r="O4391" s="183">
        <v>0</v>
      </c>
      <c r="P4391" s="183">
        <v>0</v>
      </c>
      <c r="Q4391" s="183">
        <v>0</v>
      </c>
      <c r="R4391" s="183">
        <v>0</v>
      </c>
      <c r="S4391" s="183">
        <v>0</v>
      </c>
      <c r="T4391" s="183">
        <v>0</v>
      </c>
      <c r="U4391" s="183">
        <v>0</v>
      </c>
      <c r="V4391" s="183">
        <v>0</v>
      </c>
      <c r="W4391" s="183">
        <v>0</v>
      </c>
      <c r="X4391" s="183">
        <v>0</v>
      </c>
      <c r="Y4391" s="183">
        <v>0</v>
      </c>
    </row>
    <row r="4392" spans="1:25" x14ac:dyDescent="0.2">
      <c r="A4392" s="184">
        <v>13051104</v>
      </c>
      <c r="B4392" s="183" t="str">
        <f>[1]店マスタ!B4391</f>
        <v>田の上電業</v>
      </c>
      <c r="C4392" s="183">
        <v>1.5</v>
      </c>
      <c r="D4392" s="183">
        <v>1.5</v>
      </c>
      <c r="E4392" s="183">
        <f>_xlfn.XLOOKUP(A4392,[2]Sheet1!$R:$R,[2]Sheet1!$AB:$AB,"",0)</f>
        <v>1.5</v>
      </c>
      <c r="F4392" s="183" t="str">
        <f>_xlfn.XLOOKUP($A4392,[3]【2026年03月度_全社】RFM客層一覧表データ!$A:$A,[3]【2026年03月度_全社】RFM客層一覧表データ!C:C,"",0)</f>
        <v/>
      </c>
      <c r="G4392" s="183" t="str">
        <f>_xlfn.XLOOKUP($A4392,[3]【2026年03月度_全社】RFM客層一覧表データ!$A:$A,[3]【2026年03月度_全社】RFM客層一覧表データ!D:D,"",0)</f>
        <v/>
      </c>
      <c r="H4392" s="183" t="str">
        <f>_xlfn.XLOOKUP($A4392,[3]【2026年03月度_全社】RFM客層一覧表データ!$A:$A,[3]【2026年03月度_全社】RFM客層一覧表データ!E:E,"",0)</f>
        <v/>
      </c>
      <c r="I4392" s="183" t="str">
        <f>_xlfn.XLOOKUP($A4392,[3]【2026年03月度_全社】RFM客層一覧表データ!$A:$A,[3]【2026年03月度_全社】RFM客層一覧表データ!F:F,"",0)</f>
        <v/>
      </c>
      <c r="J4392" s="183">
        <v>0</v>
      </c>
      <c r="K4392" s="183">
        <v>0</v>
      </c>
      <c r="L4392" s="183">
        <v>0</v>
      </c>
      <c r="M4392" s="183">
        <v>0</v>
      </c>
      <c r="N4392" s="183">
        <v>0</v>
      </c>
      <c r="O4392" s="183">
        <v>0</v>
      </c>
      <c r="P4392" s="183">
        <v>0</v>
      </c>
      <c r="Q4392" s="183">
        <v>0</v>
      </c>
      <c r="R4392" s="183">
        <v>0</v>
      </c>
      <c r="S4392" s="183">
        <v>0</v>
      </c>
      <c r="T4392" s="183">
        <v>0</v>
      </c>
      <c r="U4392" s="183">
        <v>0</v>
      </c>
      <c r="V4392" s="183">
        <v>0</v>
      </c>
      <c r="W4392" s="183">
        <v>0</v>
      </c>
      <c r="X4392" s="183">
        <v>0</v>
      </c>
      <c r="Y4392" s="183">
        <v>0</v>
      </c>
    </row>
    <row r="4393" spans="1:25" x14ac:dyDescent="0.2">
      <c r="A4393" s="184">
        <v>13051155</v>
      </c>
      <c r="B4393" s="183" t="str">
        <f>[1]店マスタ!B4392</f>
        <v>有限会社　さのでんき和歌川店</v>
      </c>
      <c r="C4393" s="183">
        <v>3.5</v>
      </c>
      <c r="D4393" s="183">
        <v>2.5</v>
      </c>
      <c r="E4393" s="183">
        <f>_xlfn.XLOOKUP(A4393,[2]Sheet1!$R:$R,[2]Sheet1!$AB:$AB,"",0)</f>
        <v>3</v>
      </c>
      <c r="F4393" s="183">
        <f>_xlfn.XLOOKUP($A4393,[3]【2026年03月度_全社】RFM客層一覧表データ!$A:$A,[3]【2026年03月度_全社】RFM客層一覧表データ!C:C,"",0)</f>
        <v>527</v>
      </c>
      <c r="G4393" s="183">
        <f>_xlfn.XLOOKUP($A4393,[3]【2026年03月度_全社】RFM客層一覧表データ!$A:$A,[3]【2026年03月度_全社】RFM客層一覧表データ!D:D,"",0)</f>
        <v>288</v>
      </c>
      <c r="H4393" s="183">
        <f>_xlfn.XLOOKUP($A4393,[3]【2026年03月度_全社】RFM客層一覧表データ!$A:$A,[3]【2026年03月度_全社】RFM客層一覧表データ!E:E,"",0)</f>
        <v>350</v>
      </c>
      <c r="I4393" s="183">
        <f>_xlfn.XLOOKUP($A4393,[3]【2026年03月度_全社】RFM客層一覧表データ!$A:$A,[3]【2026年03月度_全社】RFM客層一覧表データ!F:F,"",0)</f>
        <v>24</v>
      </c>
      <c r="J4393" s="183">
        <v>530</v>
      </c>
      <c r="K4393" s="183">
        <v>274</v>
      </c>
      <c r="L4393" s="183">
        <v>336</v>
      </c>
      <c r="M4393" s="183">
        <v>20</v>
      </c>
      <c r="N4393" s="183">
        <v>549</v>
      </c>
      <c r="O4393" s="183">
        <v>279</v>
      </c>
      <c r="P4393" s="183">
        <v>356</v>
      </c>
      <c r="Q4393" s="183">
        <v>19</v>
      </c>
      <c r="R4393" s="183">
        <v>568</v>
      </c>
      <c r="S4393" s="183">
        <v>286</v>
      </c>
      <c r="T4393" s="183">
        <v>361</v>
      </c>
      <c r="U4393" s="183">
        <v>30</v>
      </c>
      <c r="V4393" s="183">
        <v>573</v>
      </c>
      <c r="W4393" s="183">
        <v>282</v>
      </c>
      <c r="X4393" s="183">
        <v>379</v>
      </c>
      <c r="Y4393" s="183">
        <v>23</v>
      </c>
    </row>
    <row r="4394" spans="1:25" x14ac:dyDescent="0.2">
      <c r="A4394" s="184">
        <v>13051157</v>
      </c>
      <c r="B4394" s="183" t="str">
        <f>[1]店マスタ!B4393</f>
        <v>おかでんき本店</v>
      </c>
      <c r="C4394" s="183">
        <v>5</v>
      </c>
      <c r="D4394" s="183">
        <v>3.5</v>
      </c>
      <c r="E4394" s="183">
        <f>_xlfn.XLOOKUP(A4394,[2]Sheet1!$R:$R,[2]Sheet1!$AB:$AB,"",0)</f>
        <v>3.5</v>
      </c>
      <c r="F4394" s="183">
        <f>_xlfn.XLOOKUP($A4394,[3]【2026年03月度_全社】RFM客層一覧表データ!$A:$A,[3]【2026年03月度_全社】RFM客層一覧表データ!C:C,"",0)</f>
        <v>687</v>
      </c>
      <c r="G4394" s="183">
        <f>_xlfn.XLOOKUP($A4394,[3]【2026年03月度_全社】RFM客層一覧表データ!$A:$A,[3]【2026年03月度_全社】RFM客層一覧表データ!D:D,"",0)</f>
        <v>329</v>
      </c>
      <c r="H4394" s="183">
        <f>_xlfn.XLOOKUP($A4394,[3]【2026年03月度_全社】RFM客層一覧表データ!$A:$A,[3]【2026年03月度_全社】RFM客層一覧表データ!E:E,"",0)</f>
        <v>412</v>
      </c>
      <c r="I4394" s="183">
        <f>_xlfn.XLOOKUP($A4394,[3]【2026年03月度_全社】RFM客層一覧表データ!$A:$A,[3]【2026年03月度_全社】RFM客層一覧表データ!F:F,"",0)</f>
        <v>32</v>
      </c>
      <c r="J4394" s="183">
        <v>707</v>
      </c>
      <c r="K4394" s="183">
        <v>344</v>
      </c>
      <c r="L4394" s="183">
        <v>427</v>
      </c>
      <c r="M4394" s="183">
        <v>39</v>
      </c>
      <c r="N4394" s="183">
        <v>701</v>
      </c>
      <c r="O4394" s="183">
        <v>325</v>
      </c>
      <c r="P4394" s="183">
        <v>425</v>
      </c>
      <c r="Q4394" s="183">
        <v>25</v>
      </c>
      <c r="R4394" s="183">
        <v>727</v>
      </c>
      <c r="S4394" s="183">
        <v>375</v>
      </c>
      <c r="T4394" s="183">
        <v>436</v>
      </c>
      <c r="U4394" s="183">
        <v>35</v>
      </c>
      <c r="V4394" s="183">
        <v>733</v>
      </c>
      <c r="W4394" s="183">
        <v>385</v>
      </c>
      <c r="X4394" s="183">
        <v>429</v>
      </c>
      <c r="Y4394" s="183">
        <v>47</v>
      </c>
    </row>
    <row r="4395" spans="1:25" x14ac:dyDescent="0.2">
      <c r="A4395" s="184">
        <v>13051159</v>
      </c>
      <c r="B4395" s="183" t="str">
        <f>[1]店マスタ!B4394</f>
        <v>西川電気商会</v>
      </c>
      <c r="C4395" s="183">
        <v>1.5</v>
      </c>
      <c r="D4395" s="183">
        <v>1.5</v>
      </c>
      <c r="E4395" s="183" t="str">
        <f>_xlfn.XLOOKUP(A4395,[2]Sheet1!$R:$R,[2]Sheet1!$AB:$AB,"",0)</f>
        <v/>
      </c>
      <c r="F4395" s="183">
        <f>_xlfn.XLOOKUP($A4395,[3]【2026年03月度_全社】RFM客層一覧表データ!$A:$A,[3]【2026年03月度_全社】RFM客層一覧表データ!C:C,"",0)</f>
        <v>130</v>
      </c>
      <c r="G4395" s="183">
        <f>_xlfn.XLOOKUP($A4395,[3]【2026年03月度_全社】RFM客層一覧表データ!$A:$A,[3]【2026年03月度_全社】RFM客層一覧表データ!D:D,"",0)</f>
        <v>56</v>
      </c>
      <c r="H4395" s="183">
        <f>_xlfn.XLOOKUP($A4395,[3]【2026年03月度_全社】RFM客層一覧表データ!$A:$A,[3]【2026年03月度_全社】RFM客層一覧表データ!E:E,"",0)</f>
        <v>84</v>
      </c>
      <c r="I4395" s="183">
        <f>_xlfn.XLOOKUP($A4395,[3]【2026年03月度_全社】RFM客層一覧表データ!$A:$A,[3]【2026年03月度_全社】RFM客層一覧表データ!F:F,"",0)</f>
        <v>6</v>
      </c>
      <c r="J4395" s="183">
        <v>140</v>
      </c>
      <c r="K4395" s="183">
        <v>51</v>
      </c>
      <c r="L4395" s="183">
        <v>89</v>
      </c>
      <c r="M4395" s="183">
        <v>3</v>
      </c>
      <c r="N4395" s="183">
        <v>148</v>
      </c>
      <c r="O4395" s="183">
        <v>60</v>
      </c>
      <c r="P4395" s="183">
        <v>100</v>
      </c>
      <c r="Q4395" s="183">
        <v>4</v>
      </c>
      <c r="R4395" s="183">
        <v>161</v>
      </c>
      <c r="S4395" s="183">
        <v>55</v>
      </c>
      <c r="T4395" s="183">
        <v>109</v>
      </c>
      <c r="U4395" s="183">
        <v>2</v>
      </c>
      <c r="V4395" s="183">
        <v>174</v>
      </c>
      <c r="W4395" s="183">
        <v>70</v>
      </c>
      <c r="X4395" s="183">
        <v>112</v>
      </c>
      <c r="Y4395" s="183">
        <v>7</v>
      </c>
    </row>
    <row r="4396" spans="1:25" x14ac:dyDescent="0.2">
      <c r="A4396" s="184">
        <v>13051170</v>
      </c>
      <c r="B4396" s="183" t="str">
        <f>[1]店マスタ!B4395</f>
        <v>初井電器店</v>
      </c>
      <c r="C4396" s="183">
        <v>1.5</v>
      </c>
      <c r="D4396" s="183">
        <v>1.5</v>
      </c>
      <c r="E4396" s="183">
        <f>_xlfn.XLOOKUP(A4396,[2]Sheet1!$R:$R,[2]Sheet1!$AB:$AB,"",0)</f>
        <v>1.5</v>
      </c>
      <c r="F4396" s="183" t="str">
        <f>_xlfn.XLOOKUP($A4396,[3]【2026年03月度_全社】RFM客層一覧表データ!$A:$A,[3]【2026年03月度_全社】RFM客層一覧表データ!C:C,"",0)</f>
        <v/>
      </c>
      <c r="G4396" s="183" t="str">
        <f>_xlfn.XLOOKUP($A4396,[3]【2026年03月度_全社】RFM客層一覧表データ!$A:$A,[3]【2026年03月度_全社】RFM客層一覧表データ!D:D,"",0)</f>
        <v/>
      </c>
      <c r="H4396" s="183" t="str">
        <f>_xlfn.XLOOKUP($A4396,[3]【2026年03月度_全社】RFM客層一覧表データ!$A:$A,[3]【2026年03月度_全社】RFM客層一覧表データ!E:E,"",0)</f>
        <v/>
      </c>
      <c r="I4396" s="183" t="str">
        <f>_xlfn.XLOOKUP($A4396,[3]【2026年03月度_全社】RFM客層一覧表データ!$A:$A,[3]【2026年03月度_全社】RFM客層一覧表データ!F:F,"",0)</f>
        <v/>
      </c>
      <c r="J4396" s="183">
        <v>0</v>
      </c>
      <c r="K4396" s="183">
        <v>0</v>
      </c>
      <c r="L4396" s="183">
        <v>0</v>
      </c>
      <c r="M4396" s="183">
        <v>0</v>
      </c>
      <c r="N4396" s="183">
        <v>0</v>
      </c>
      <c r="O4396" s="183">
        <v>0</v>
      </c>
      <c r="P4396" s="183">
        <v>0</v>
      </c>
      <c r="Q4396" s="183">
        <v>0</v>
      </c>
      <c r="R4396" s="183">
        <v>0</v>
      </c>
      <c r="S4396" s="183">
        <v>0</v>
      </c>
      <c r="T4396" s="183">
        <v>0</v>
      </c>
      <c r="U4396" s="183">
        <v>0</v>
      </c>
      <c r="V4396" s="183">
        <v>0</v>
      </c>
      <c r="W4396" s="183">
        <v>0</v>
      </c>
      <c r="X4396" s="183">
        <v>0</v>
      </c>
      <c r="Y4396" s="183">
        <v>0</v>
      </c>
    </row>
    <row r="4397" spans="1:25" x14ac:dyDescent="0.2">
      <c r="A4397" s="184">
        <v>13051180</v>
      </c>
      <c r="B4397" s="183" t="str">
        <f>[1]店マスタ!B4396</f>
        <v>小沢電器商会</v>
      </c>
      <c r="C4397" s="183">
        <v>2.5</v>
      </c>
      <c r="D4397" s="183">
        <v>2.5</v>
      </c>
      <c r="E4397" s="183">
        <f>_xlfn.XLOOKUP(A4397,[2]Sheet1!$R:$R,[2]Sheet1!$AB:$AB,"",0)</f>
        <v>2.5</v>
      </c>
      <c r="F4397" s="183">
        <f>_xlfn.XLOOKUP($A4397,[3]【2026年03月度_全社】RFM客層一覧表データ!$A:$A,[3]【2026年03月度_全社】RFM客層一覧表データ!C:C,"",0)</f>
        <v>395</v>
      </c>
      <c r="G4397" s="183">
        <f>_xlfn.XLOOKUP($A4397,[3]【2026年03月度_全社】RFM客層一覧表データ!$A:$A,[3]【2026年03月度_全社】RFM客層一覧表データ!D:D,"",0)</f>
        <v>166</v>
      </c>
      <c r="H4397" s="183">
        <f>_xlfn.XLOOKUP($A4397,[3]【2026年03月度_全社】RFM客層一覧表データ!$A:$A,[3]【2026年03月度_全社】RFM客層一覧表データ!E:E,"",0)</f>
        <v>217</v>
      </c>
      <c r="I4397" s="183">
        <f>_xlfn.XLOOKUP($A4397,[3]【2026年03月度_全社】RFM客層一覧表データ!$A:$A,[3]【2026年03月度_全社】RFM客層一覧表データ!F:F,"",0)</f>
        <v>21</v>
      </c>
      <c r="J4397" s="183">
        <v>390</v>
      </c>
      <c r="K4397" s="183">
        <v>164</v>
      </c>
      <c r="L4397" s="183">
        <v>232</v>
      </c>
      <c r="M4397" s="183">
        <v>28</v>
      </c>
      <c r="N4397" s="183">
        <v>381</v>
      </c>
      <c r="O4397" s="183">
        <v>176</v>
      </c>
      <c r="P4397" s="183">
        <v>231</v>
      </c>
      <c r="Q4397" s="183">
        <v>20</v>
      </c>
      <c r="R4397" s="183">
        <v>381</v>
      </c>
      <c r="S4397" s="183">
        <v>175</v>
      </c>
      <c r="T4397" s="183">
        <v>229</v>
      </c>
      <c r="U4397" s="183">
        <v>26</v>
      </c>
      <c r="V4397" s="183">
        <v>374</v>
      </c>
      <c r="W4397" s="183">
        <v>181</v>
      </c>
      <c r="X4397" s="183">
        <v>233</v>
      </c>
      <c r="Y4397" s="183">
        <v>13</v>
      </c>
    </row>
    <row r="4398" spans="1:25" x14ac:dyDescent="0.2">
      <c r="A4398" s="184">
        <v>13051192</v>
      </c>
      <c r="B4398" s="183" t="str">
        <f>[1]店マスタ!B4397</f>
        <v>ヴィレジアやまだ</v>
      </c>
      <c r="C4398" s="183">
        <v>4</v>
      </c>
      <c r="D4398" s="183">
        <v>4</v>
      </c>
      <c r="E4398" s="183">
        <f>_xlfn.XLOOKUP(A4398,[2]Sheet1!$R:$R,[2]Sheet1!$AB:$AB,"",0)</f>
        <v>4</v>
      </c>
      <c r="F4398" s="183">
        <f>_xlfn.XLOOKUP($A4398,[3]【2026年03月度_全社】RFM客層一覧表データ!$A:$A,[3]【2026年03月度_全社】RFM客層一覧表データ!C:C,"",0)</f>
        <v>387</v>
      </c>
      <c r="G4398" s="183">
        <f>_xlfn.XLOOKUP($A4398,[3]【2026年03月度_全社】RFM客層一覧表データ!$A:$A,[3]【2026年03月度_全社】RFM客層一覧表データ!D:D,"",0)</f>
        <v>216</v>
      </c>
      <c r="H4398" s="183">
        <f>_xlfn.XLOOKUP($A4398,[3]【2026年03月度_全社】RFM客層一覧表データ!$A:$A,[3]【2026年03月度_全社】RFM客層一覧表データ!E:E,"",0)</f>
        <v>259</v>
      </c>
      <c r="I4398" s="183">
        <f>_xlfn.XLOOKUP($A4398,[3]【2026年03月度_全社】RFM客層一覧表データ!$A:$A,[3]【2026年03月度_全社】RFM客層一覧表データ!F:F,"",0)</f>
        <v>25</v>
      </c>
      <c r="J4398" s="183">
        <v>410</v>
      </c>
      <c r="K4398" s="183">
        <v>224</v>
      </c>
      <c r="L4398" s="183">
        <v>276</v>
      </c>
      <c r="M4398" s="183">
        <v>33</v>
      </c>
      <c r="N4398" s="183">
        <v>424</v>
      </c>
      <c r="O4398" s="183">
        <v>215</v>
      </c>
      <c r="P4398" s="183">
        <v>294</v>
      </c>
      <c r="Q4398" s="183">
        <v>21</v>
      </c>
      <c r="R4398" s="183">
        <v>455</v>
      </c>
      <c r="S4398" s="183">
        <v>244</v>
      </c>
      <c r="T4398" s="183">
        <v>306</v>
      </c>
      <c r="U4398" s="183">
        <v>36</v>
      </c>
      <c r="V4398" s="183">
        <v>454</v>
      </c>
      <c r="W4398" s="183">
        <v>248</v>
      </c>
      <c r="X4398" s="183">
        <v>304</v>
      </c>
      <c r="Y4398" s="183">
        <v>88</v>
      </c>
    </row>
    <row r="4399" spans="1:25" x14ac:dyDescent="0.2">
      <c r="A4399" s="184">
        <v>13051196</v>
      </c>
      <c r="B4399" s="183" t="str">
        <f>[1]店マスタ!B4398</f>
        <v>有限会社　タムラ総建</v>
      </c>
      <c r="C4399" s="183">
        <v>1</v>
      </c>
      <c r="D4399" s="183">
        <v>1</v>
      </c>
      <c r="E4399" s="183">
        <f>_xlfn.XLOOKUP(A4399,[2]Sheet1!$R:$R,[2]Sheet1!$AB:$AB,"",0)</f>
        <v>1</v>
      </c>
      <c r="F4399" s="183" t="str">
        <f>_xlfn.XLOOKUP($A4399,[3]【2026年03月度_全社】RFM客層一覧表データ!$A:$A,[3]【2026年03月度_全社】RFM客層一覧表データ!C:C,"",0)</f>
        <v/>
      </c>
      <c r="G4399" s="183" t="str">
        <f>_xlfn.XLOOKUP($A4399,[3]【2026年03月度_全社】RFM客層一覧表データ!$A:$A,[3]【2026年03月度_全社】RFM客層一覧表データ!D:D,"",0)</f>
        <v/>
      </c>
      <c r="H4399" s="183" t="str">
        <f>_xlfn.XLOOKUP($A4399,[3]【2026年03月度_全社】RFM客層一覧表データ!$A:$A,[3]【2026年03月度_全社】RFM客層一覧表データ!E:E,"",0)</f>
        <v/>
      </c>
      <c r="I4399" s="183" t="str">
        <f>_xlfn.XLOOKUP($A4399,[3]【2026年03月度_全社】RFM客層一覧表データ!$A:$A,[3]【2026年03月度_全社】RFM客層一覧表データ!F:F,"",0)</f>
        <v/>
      </c>
      <c r="J4399" s="183">
        <v>0</v>
      </c>
      <c r="K4399" s="183">
        <v>0</v>
      </c>
      <c r="L4399" s="183">
        <v>0</v>
      </c>
      <c r="M4399" s="183">
        <v>0</v>
      </c>
      <c r="N4399" s="183">
        <v>0</v>
      </c>
      <c r="O4399" s="183">
        <v>0</v>
      </c>
      <c r="P4399" s="183">
        <v>0</v>
      </c>
      <c r="Q4399" s="183">
        <v>0</v>
      </c>
      <c r="R4399" s="183">
        <v>0</v>
      </c>
      <c r="S4399" s="183">
        <v>0</v>
      </c>
      <c r="T4399" s="183">
        <v>0</v>
      </c>
      <c r="U4399" s="183">
        <v>0</v>
      </c>
      <c r="V4399" s="183">
        <v>0</v>
      </c>
      <c r="W4399" s="183">
        <v>0</v>
      </c>
      <c r="X4399" s="183">
        <v>0</v>
      </c>
      <c r="Y4399" s="183">
        <v>0</v>
      </c>
    </row>
    <row r="4400" spans="1:25" x14ac:dyDescent="0.2">
      <c r="A4400" s="184">
        <v>13051202</v>
      </c>
      <c r="B4400" s="183" t="str">
        <f>[1]店マスタ!B4399</f>
        <v>ナショナルショップヒロタ</v>
      </c>
      <c r="C4400" s="183">
        <v>2.5</v>
      </c>
      <c r="D4400" s="183">
        <v>2.5</v>
      </c>
      <c r="E4400" s="183">
        <f>_xlfn.XLOOKUP(A4400,[2]Sheet1!$R:$R,[2]Sheet1!$AB:$AB,"",0)</f>
        <v>2.5</v>
      </c>
      <c r="F4400" s="183" t="str">
        <f>_xlfn.XLOOKUP($A4400,[3]【2026年03月度_全社】RFM客層一覧表データ!$A:$A,[3]【2026年03月度_全社】RFM客層一覧表データ!C:C,"",0)</f>
        <v/>
      </c>
      <c r="G4400" s="183" t="str">
        <f>_xlfn.XLOOKUP($A4400,[3]【2026年03月度_全社】RFM客層一覧表データ!$A:$A,[3]【2026年03月度_全社】RFM客層一覧表データ!D:D,"",0)</f>
        <v/>
      </c>
      <c r="H4400" s="183" t="str">
        <f>_xlfn.XLOOKUP($A4400,[3]【2026年03月度_全社】RFM客層一覧表データ!$A:$A,[3]【2026年03月度_全社】RFM客層一覧表データ!E:E,"",0)</f>
        <v/>
      </c>
      <c r="I4400" s="183" t="str">
        <f>_xlfn.XLOOKUP($A4400,[3]【2026年03月度_全社】RFM客層一覧表データ!$A:$A,[3]【2026年03月度_全社】RFM客層一覧表データ!F:F,"",0)</f>
        <v/>
      </c>
      <c r="J4400" s="183">
        <v>0</v>
      </c>
      <c r="K4400" s="183">
        <v>0</v>
      </c>
      <c r="L4400" s="183">
        <v>0</v>
      </c>
      <c r="M4400" s="183">
        <v>0</v>
      </c>
      <c r="N4400" s="183">
        <v>0</v>
      </c>
      <c r="O4400" s="183">
        <v>0</v>
      </c>
      <c r="P4400" s="183">
        <v>0</v>
      </c>
      <c r="Q4400" s="183">
        <v>0</v>
      </c>
      <c r="R4400" s="183">
        <v>0</v>
      </c>
      <c r="S4400" s="183">
        <v>0</v>
      </c>
      <c r="T4400" s="183">
        <v>0</v>
      </c>
      <c r="U4400" s="183">
        <v>0</v>
      </c>
      <c r="V4400" s="183">
        <v>0</v>
      </c>
      <c r="W4400" s="183">
        <v>0</v>
      </c>
      <c r="X4400" s="183">
        <v>0</v>
      </c>
      <c r="Y4400" s="183">
        <v>0</v>
      </c>
    </row>
    <row r="4401" spans="1:25" x14ac:dyDescent="0.2">
      <c r="A4401" s="184">
        <v>13051219</v>
      </c>
      <c r="B4401" s="183" t="str">
        <f>[1]店マスタ!B4400</f>
        <v>パナショップ山中</v>
      </c>
      <c r="C4401" s="183">
        <v>1</v>
      </c>
      <c r="D4401" s="183">
        <v>1</v>
      </c>
      <c r="E4401" s="183" t="str">
        <f>_xlfn.XLOOKUP(A4401,[2]Sheet1!$R:$R,[2]Sheet1!$AB:$AB,"",0)</f>
        <v/>
      </c>
      <c r="F4401" s="183" t="str">
        <f>_xlfn.XLOOKUP($A4401,[3]【2026年03月度_全社】RFM客層一覧表データ!$A:$A,[3]【2026年03月度_全社】RFM客層一覧表データ!C:C,"",0)</f>
        <v/>
      </c>
      <c r="G4401" s="183" t="str">
        <f>_xlfn.XLOOKUP($A4401,[3]【2026年03月度_全社】RFM客層一覧表データ!$A:$A,[3]【2026年03月度_全社】RFM客層一覧表データ!D:D,"",0)</f>
        <v/>
      </c>
      <c r="H4401" s="183" t="str">
        <f>_xlfn.XLOOKUP($A4401,[3]【2026年03月度_全社】RFM客層一覧表データ!$A:$A,[3]【2026年03月度_全社】RFM客層一覧表データ!E:E,"",0)</f>
        <v/>
      </c>
      <c r="I4401" s="183" t="str">
        <f>_xlfn.XLOOKUP($A4401,[3]【2026年03月度_全社】RFM客層一覧表データ!$A:$A,[3]【2026年03月度_全社】RFM客層一覧表データ!F:F,"",0)</f>
        <v/>
      </c>
      <c r="J4401" s="183">
        <v>0</v>
      </c>
      <c r="K4401" s="183">
        <v>0</v>
      </c>
      <c r="L4401" s="183">
        <v>0</v>
      </c>
      <c r="M4401" s="183">
        <v>0</v>
      </c>
      <c r="N4401" s="183">
        <v>0</v>
      </c>
      <c r="O4401" s="183">
        <v>0</v>
      </c>
      <c r="P4401" s="183">
        <v>0</v>
      </c>
      <c r="Q4401" s="183">
        <v>0</v>
      </c>
      <c r="R4401" s="183">
        <v>0</v>
      </c>
      <c r="S4401" s="183">
        <v>0</v>
      </c>
      <c r="T4401" s="183">
        <v>0</v>
      </c>
      <c r="U4401" s="183">
        <v>0</v>
      </c>
      <c r="V4401" s="183">
        <v>0</v>
      </c>
      <c r="W4401" s="183">
        <v>0</v>
      </c>
      <c r="X4401" s="183">
        <v>0</v>
      </c>
      <c r="Y4401" s="183">
        <v>0</v>
      </c>
    </row>
    <row r="4402" spans="1:25" x14ac:dyDescent="0.2">
      <c r="A4402" s="184">
        <v>13051225</v>
      </c>
      <c r="B4402" s="183" t="str">
        <f>[1]店マスタ!B4401</f>
        <v>有限会社ミヤタ</v>
      </c>
      <c r="C4402" s="183">
        <v>2</v>
      </c>
      <c r="D4402" s="183">
        <v>2</v>
      </c>
      <c r="E4402" s="183">
        <f>_xlfn.XLOOKUP(A4402,[2]Sheet1!$R:$R,[2]Sheet1!$AB:$AB,"",0)</f>
        <v>2</v>
      </c>
      <c r="F4402" s="183">
        <f>_xlfn.XLOOKUP($A4402,[3]【2026年03月度_全社】RFM客層一覧表データ!$A:$A,[3]【2026年03月度_全社】RFM客層一覧表データ!C:C,"",0)</f>
        <v>463</v>
      </c>
      <c r="G4402" s="183">
        <f>_xlfn.XLOOKUP($A4402,[3]【2026年03月度_全社】RFM客層一覧表データ!$A:$A,[3]【2026年03月度_全社】RFM客層一覧表データ!D:D,"",0)</f>
        <v>218</v>
      </c>
      <c r="H4402" s="183">
        <f>_xlfn.XLOOKUP($A4402,[3]【2026年03月度_全社】RFM客層一覧表データ!$A:$A,[3]【2026年03月度_全社】RFM客層一覧表データ!E:E,"",0)</f>
        <v>285</v>
      </c>
      <c r="I4402" s="183">
        <f>_xlfn.XLOOKUP($A4402,[3]【2026年03月度_全社】RFM客層一覧表データ!$A:$A,[3]【2026年03月度_全社】RFM客層一覧表データ!F:F,"",0)</f>
        <v>29</v>
      </c>
      <c r="J4402" s="183">
        <v>460</v>
      </c>
      <c r="K4402" s="183">
        <v>216</v>
      </c>
      <c r="L4402" s="183">
        <v>285</v>
      </c>
      <c r="M4402" s="183">
        <v>18</v>
      </c>
      <c r="N4402" s="183">
        <v>470</v>
      </c>
      <c r="O4402" s="183">
        <v>222</v>
      </c>
      <c r="P4402" s="183">
        <v>290</v>
      </c>
      <c r="Q4402" s="183">
        <v>23</v>
      </c>
      <c r="R4402" s="183">
        <v>500</v>
      </c>
      <c r="S4402" s="183">
        <v>220</v>
      </c>
      <c r="T4402" s="183">
        <v>293</v>
      </c>
      <c r="U4402" s="183">
        <v>22</v>
      </c>
      <c r="V4402" s="183">
        <v>500</v>
      </c>
      <c r="W4402" s="183">
        <v>231</v>
      </c>
      <c r="X4402" s="183">
        <v>310</v>
      </c>
      <c r="Y4402" s="183">
        <v>18</v>
      </c>
    </row>
    <row r="4403" spans="1:25" x14ac:dyDescent="0.2">
      <c r="A4403" s="184">
        <v>13051237</v>
      </c>
      <c r="B4403" s="183" t="str">
        <f>[1]店マスタ!B4402</f>
        <v>だるまやデンキ秋月店</v>
      </c>
      <c r="C4403" s="183">
        <v>2</v>
      </c>
      <c r="D4403" s="183">
        <v>1.5</v>
      </c>
      <c r="E4403" s="183">
        <f>_xlfn.XLOOKUP(A4403,[2]Sheet1!$R:$R,[2]Sheet1!$AB:$AB,"",0)</f>
        <v>1.5</v>
      </c>
      <c r="F4403" s="183">
        <f>_xlfn.XLOOKUP($A4403,[3]【2026年03月度_全社】RFM客層一覧表データ!$A:$A,[3]【2026年03月度_全社】RFM客層一覧表データ!C:C,"",0)</f>
        <v>556</v>
      </c>
      <c r="G4403" s="183">
        <f>_xlfn.XLOOKUP($A4403,[3]【2026年03月度_全社】RFM客層一覧表データ!$A:$A,[3]【2026年03月度_全社】RFM客層一覧表データ!D:D,"",0)</f>
        <v>296</v>
      </c>
      <c r="H4403" s="183">
        <f>_xlfn.XLOOKUP($A4403,[3]【2026年03月度_全社】RFM客層一覧表データ!$A:$A,[3]【2026年03月度_全社】RFM客層一覧表データ!E:E,"",0)</f>
        <v>285</v>
      </c>
      <c r="I4403" s="183">
        <f>_xlfn.XLOOKUP($A4403,[3]【2026年03月度_全社】RFM客層一覧表データ!$A:$A,[3]【2026年03月度_全社】RFM客層一覧表データ!F:F,"",0)</f>
        <v>49</v>
      </c>
      <c r="J4403" s="183">
        <v>535</v>
      </c>
      <c r="K4403" s="183">
        <v>309</v>
      </c>
      <c r="L4403" s="183">
        <v>265</v>
      </c>
      <c r="M4403" s="183">
        <v>60</v>
      </c>
      <c r="N4403" s="183">
        <v>484</v>
      </c>
      <c r="O4403" s="183">
        <v>285</v>
      </c>
      <c r="P4403" s="183">
        <v>219</v>
      </c>
      <c r="Q4403" s="183">
        <v>39</v>
      </c>
      <c r="R4403" s="183">
        <v>467</v>
      </c>
      <c r="S4403" s="183">
        <v>303</v>
      </c>
      <c r="T4403" s="183">
        <v>187</v>
      </c>
      <c r="U4403" s="183">
        <v>39</v>
      </c>
      <c r="V4403" s="183">
        <v>449</v>
      </c>
      <c r="W4403" s="183">
        <v>289</v>
      </c>
      <c r="X4403" s="183">
        <v>125</v>
      </c>
      <c r="Y4403" s="183">
        <v>78</v>
      </c>
    </row>
    <row r="4404" spans="1:25" x14ac:dyDescent="0.2">
      <c r="A4404" s="184">
        <v>13051282</v>
      </c>
      <c r="B4404" s="183" t="str">
        <f>[1]店マスタ!B4403</f>
        <v>株式会社　ＲＴＡ和歌山店</v>
      </c>
      <c r="C4404" s="183">
        <v>3</v>
      </c>
      <c r="D4404" s="183">
        <v>4</v>
      </c>
      <c r="E4404" s="183">
        <f>_xlfn.XLOOKUP(A4404,[2]Sheet1!$R:$R,[2]Sheet1!$AB:$AB,"",0)</f>
        <v>4</v>
      </c>
      <c r="F4404" s="183">
        <f>_xlfn.XLOOKUP($A4404,[3]【2026年03月度_全社】RFM客層一覧表データ!$A:$A,[3]【2026年03月度_全社】RFM客層一覧表データ!C:C,"",0)</f>
        <v>769</v>
      </c>
      <c r="G4404" s="183">
        <f>_xlfn.XLOOKUP($A4404,[3]【2026年03月度_全社】RFM客層一覧表データ!$A:$A,[3]【2026年03月度_全社】RFM客層一覧表データ!D:D,"",0)</f>
        <v>357</v>
      </c>
      <c r="H4404" s="183">
        <f>_xlfn.XLOOKUP($A4404,[3]【2026年03月度_全社】RFM客層一覧表データ!$A:$A,[3]【2026年03月度_全社】RFM客層一覧表データ!E:E,"",0)</f>
        <v>339</v>
      </c>
      <c r="I4404" s="183">
        <f>_xlfn.XLOOKUP($A4404,[3]【2026年03月度_全社】RFM客層一覧表データ!$A:$A,[3]【2026年03月度_全社】RFM客層一覧表データ!F:F,"",0)</f>
        <v>95</v>
      </c>
      <c r="J4404" s="183">
        <v>724</v>
      </c>
      <c r="K4404" s="183">
        <v>380</v>
      </c>
      <c r="L4404" s="183">
        <v>318</v>
      </c>
      <c r="M4404" s="183">
        <v>157</v>
      </c>
      <c r="N4404" s="183">
        <v>627</v>
      </c>
      <c r="O4404" s="183">
        <v>262</v>
      </c>
      <c r="P4404" s="183">
        <v>329</v>
      </c>
      <c r="Q4404" s="183">
        <v>59</v>
      </c>
      <c r="R4404" s="183">
        <v>629</v>
      </c>
      <c r="S4404" s="183">
        <v>243</v>
      </c>
      <c r="T4404" s="183">
        <v>341</v>
      </c>
      <c r="U4404" s="183">
        <v>27</v>
      </c>
      <c r="V4404" s="183">
        <v>644</v>
      </c>
      <c r="W4404" s="183">
        <v>266</v>
      </c>
      <c r="X4404" s="183">
        <v>348</v>
      </c>
      <c r="Y4404" s="183">
        <v>38</v>
      </c>
    </row>
    <row r="4405" spans="1:25" x14ac:dyDescent="0.2">
      <c r="A4405" s="184">
        <v>13051286</v>
      </c>
      <c r="B4405" s="183" t="str">
        <f>[1]店マスタ!B4404</f>
        <v>有限会社　ＲＴＡたけにし</v>
      </c>
      <c r="C4405" s="183">
        <v>4</v>
      </c>
      <c r="D4405" s="183">
        <v>4.5</v>
      </c>
      <c r="E4405" s="183">
        <f>_xlfn.XLOOKUP(A4405,[2]Sheet1!$R:$R,[2]Sheet1!$AB:$AB,"",0)</f>
        <v>4.5</v>
      </c>
      <c r="F4405" s="183">
        <f>_xlfn.XLOOKUP($A4405,[3]【2026年03月度_全社】RFM客層一覧表データ!$A:$A,[3]【2026年03月度_全社】RFM客層一覧表データ!C:C,"",0)</f>
        <v>1041</v>
      </c>
      <c r="G4405" s="183">
        <f>_xlfn.XLOOKUP($A4405,[3]【2026年03月度_全社】RFM客層一覧表データ!$A:$A,[3]【2026年03月度_全社】RFM客層一覧表データ!D:D,"",0)</f>
        <v>474</v>
      </c>
      <c r="H4405" s="183">
        <f>_xlfn.XLOOKUP($A4405,[3]【2026年03月度_全社】RFM客層一覧表データ!$A:$A,[3]【2026年03月度_全社】RFM客層一覧表データ!E:E,"",0)</f>
        <v>516</v>
      </c>
      <c r="I4405" s="183">
        <f>_xlfn.XLOOKUP($A4405,[3]【2026年03月度_全社】RFM客層一覧表データ!$A:$A,[3]【2026年03月度_全社】RFM客層一覧表データ!F:F,"",0)</f>
        <v>78</v>
      </c>
      <c r="J4405" s="183">
        <v>1017</v>
      </c>
      <c r="K4405" s="183">
        <v>461</v>
      </c>
      <c r="L4405" s="183">
        <v>515</v>
      </c>
      <c r="M4405" s="183">
        <v>86</v>
      </c>
      <c r="N4405" s="183">
        <v>983</v>
      </c>
      <c r="O4405" s="183">
        <v>470</v>
      </c>
      <c r="P4405" s="183">
        <v>519</v>
      </c>
      <c r="Q4405" s="183">
        <v>105</v>
      </c>
      <c r="R4405" s="183">
        <v>984</v>
      </c>
      <c r="S4405" s="183">
        <v>450</v>
      </c>
      <c r="T4405" s="183">
        <v>510</v>
      </c>
      <c r="U4405" s="183">
        <v>70</v>
      </c>
      <c r="V4405" s="183">
        <v>971</v>
      </c>
      <c r="W4405" s="183">
        <v>462</v>
      </c>
      <c r="X4405" s="183">
        <v>521</v>
      </c>
      <c r="Y4405" s="183">
        <v>68</v>
      </c>
    </row>
    <row r="4406" spans="1:25" x14ac:dyDescent="0.2">
      <c r="A4406" s="184">
        <v>13051304</v>
      </c>
      <c r="B4406" s="183" t="str">
        <f>[1]店マスタ!B4405</f>
        <v>浦電器店</v>
      </c>
      <c r="C4406" s="183">
        <v>1.5</v>
      </c>
      <c r="D4406" s="183">
        <v>1.5</v>
      </c>
      <c r="E4406" s="183" t="str">
        <f>_xlfn.XLOOKUP(A4406,[2]Sheet1!$R:$R,[2]Sheet1!$AB:$AB,"",0)</f>
        <v/>
      </c>
      <c r="F4406" s="183">
        <f>_xlfn.XLOOKUP($A4406,[3]【2026年03月度_全社】RFM客層一覧表データ!$A:$A,[3]【2026年03月度_全社】RFM客層一覧表データ!C:C,"",0)</f>
        <v>201</v>
      </c>
      <c r="G4406" s="183">
        <f>_xlfn.XLOOKUP($A4406,[3]【2026年03月度_全社】RFM客層一覧表データ!$A:$A,[3]【2026年03月度_全社】RFM客層一覧表データ!D:D,"",0)</f>
        <v>75</v>
      </c>
      <c r="H4406" s="183">
        <f>_xlfn.XLOOKUP($A4406,[3]【2026年03月度_全社】RFM客層一覧表データ!$A:$A,[3]【2026年03月度_全社】RFM客層一覧表データ!E:E,"",0)</f>
        <v>101</v>
      </c>
      <c r="I4406" s="183">
        <f>_xlfn.XLOOKUP($A4406,[3]【2026年03月度_全社】RFM客層一覧表データ!$A:$A,[3]【2026年03月度_全社】RFM客層一覧表データ!F:F,"",0)</f>
        <v>9</v>
      </c>
      <c r="J4406" s="183">
        <v>208</v>
      </c>
      <c r="K4406" s="183">
        <v>92</v>
      </c>
      <c r="L4406" s="183">
        <v>110</v>
      </c>
      <c r="M4406" s="183">
        <v>12</v>
      </c>
      <c r="N4406" s="183">
        <v>212</v>
      </c>
      <c r="O4406" s="183">
        <v>89</v>
      </c>
      <c r="P4406" s="183">
        <v>115</v>
      </c>
      <c r="Q4406" s="183">
        <v>15</v>
      </c>
      <c r="R4406" s="183">
        <v>218</v>
      </c>
      <c r="S4406" s="183">
        <v>79</v>
      </c>
      <c r="T4406" s="183">
        <v>118</v>
      </c>
      <c r="U4406" s="183">
        <v>10</v>
      </c>
      <c r="V4406" s="183">
        <v>239</v>
      </c>
      <c r="W4406" s="183">
        <v>80</v>
      </c>
      <c r="X4406" s="183">
        <v>122</v>
      </c>
      <c r="Y4406" s="183">
        <v>14</v>
      </c>
    </row>
    <row r="4407" spans="1:25" x14ac:dyDescent="0.2">
      <c r="A4407" s="184">
        <v>13051310</v>
      </c>
      <c r="B4407" s="183" t="str">
        <f>[1]店マスタ!B4406</f>
        <v>ニシワキ電器二里ヶ浜店</v>
      </c>
      <c r="C4407" s="183">
        <v>1.5</v>
      </c>
      <c r="D4407" s="183">
        <v>1.5</v>
      </c>
      <c r="E4407" s="183" t="str">
        <f>_xlfn.XLOOKUP(A4407,[2]Sheet1!$R:$R,[2]Sheet1!$AB:$AB,"",0)</f>
        <v/>
      </c>
      <c r="F4407" s="183" t="str">
        <f>_xlfn.XLOOKUP($A4407,[3]【2026年03月度_全社】RFM客層一覧表データ!$A:$A,[3]【2026年03月度_全社】RFM客層一覧表データ!C:C,"",0)</f>
        <v/>
      </c>
      <c r="G4407" s="183" t="str">
        <f>_xlfn.XLOOKUP($A4407,[3]【2026年03月度_全社】RFM客層一覧表データ!$A:$A,[3]【2026年03月度_全社】RFM客層一覧表データ!D:D,"",0)</f>
        <v/>
      </c>
      <c r="H4407" s="183" t="str">
        <f>_xlfn.XLOOKUP($A4407,[3]【2026年03月度_全社】RFM客層一覧表データ!$A:$A,[3]【2026年03月度_全社】RFM客層一覧表データ!E:E,"",0)</f>
        <v/>
      </c>
      <c r="I4407" s="183" t="str">
        <f>_xlfn.XLOOKUP($A4407,[3]【2026年03月度_全社】RFM客層一覧表データ!$A:$A,[3]【2026年03月度_全社】RFM客層一覧表データ!F:F,"",0)</f>
        <v/>
      </c>
      <c r="J4407" s="183">
        <v>0</v>
      </c>
      <c r="K4407" s="183">
        <v>0</v>
      </c>
      <c r="L4407" s="183">
        <v>0</v>
      </c>
      <c r="M4407" s="183">
        <v>0</v>
      </c>
      <c r="N4407" s="183">
        <v>0</v>
      </c>
      <c r="O4407" s="183">
        <v>0</v>
      </c>
      <c r="P4407" s="183">
        <v>0</v>
      </c>
      <c r="Q4407" s="183">
        <v>0</v>
      </c>
      <c r="R4407" s="183">
        <v>0</v>
      </c>
      <c r="S4407" s="183">
        <v>0</v>
      </c>
      <c r="T4407" s="183">
        <v>0</v>
      </c>
      <c r="U4407" s="183">
        <v>0</v>
      </c>
      <c r="V4407" s="183">
        <v>0</v>
      </c>
      <c r="W4407" s="183">
        <v>0</v>
      </c>
      <c r="X4407" s="183">
        <v>0</v>
      </c>
      <c r="Y4407" s="183">
        <v>0</v>
      </c>
    </row>
    <row r="4408" spans="1:25" x14ac:dyDescent="0.2">
      <c r="A4408" s="184">
        <v>13051408</v>
      </c>
      <c r="B4408" s="183" t="str">
        <f>[1]店マスタ!B4407</f>
        <v>平山電器</v>
      </c>
      <c r="C4408" s="183">
        <v>2.5</v>
      </c>
      <c r="D4408" s="183">
        <v>2.5</v>
      </c>
      <c r="E4408" s="183">
        <f>_xlfn.XLOOKUP(A4408,[2]Sheet1!$R:$R,[2]Sheet1!$AB:$AB,"",0)</f>
        <v>2.5</v>
      </c>
      <c r="F4408" s="183">
        <f>_xlfn.XLOOKUP($A4408,[3]【2026年03月度_全社】RFM客層一覧表データ!$A:$A,[3]【2026年03月度_全社】RFM客層一覧表データ!C:C,"",0)</f>
        <v>279</v>
      </c>
      <c r="G4408" s="183">
        <f>_xlfn.XLOOKUP($A4408,[3]【2026年03月度_全社】RFM客層一覧表データ!$A:$A,[3]【2026年03月度_全社】RFM客層一覧表データ!D:D,"",0)</f>
        <v>111</v>
      </c>
      <c r="H4408" s="183">
        <f>_xlfn.XLOOKUP($A4408,[3]【2026年03月度_全社】RFM客層一覧表データ!$A:$A,[3]【2026年03月度_全社】RFM客層一覧表データ!E:E,"",0)</f>
        <v>147</v>
      </c>
      <c r="I4408" s="183">
        <f>_xlfn.XLOOKUP($A4408,[3]【2026年03月度_全社】RFM客層一覧表データ!$A:$A,[3]【2026年03月度_全社】RFM客層一覧表データ!F:F,"",0)</f>
        <v>15</v>
      </c>
      <c r="J4408" s="183">
        <v>292</v>
      </c>
      <c r="K4408" s="183">
        <v>114</v>
      </c>
      <c r="L4408" s="183">
        <v>152</v>
      </c>
      <c r="M4408" s="183">
        <v>16</v>
      </c>
      <c r="N4408" s="183">
        <v>301</v>
      </c>
      <c r="O4408" s="183">
        <v>126</v>
      </c>
      <c r="P4408" s="183">
        <v>155</v>
      </c>
      <c r="Q4408" s="183">
        <v>12</v>
      </c>
      <c r="R4408" s="183">
        <v>312</v>
      </c>
      <c r="S4408" s="183">
        <v>137</v>
      </c>
      <c r="T4408" s="183">
        <v>163</v>
      </c>
      <c r="U4408" s="183">
        <v>15</v>
      </c>
      <c r="V4408" s="183">
        <v>328</v>
      </c>
      <c r="W4408" s="183">
        <v>134</v>
      </c>
      <c r="X4408" s="183">
        <v>165</v>
      </c>
      <c r="Y4408" s="183">
        <v>15</v>
      </c>
    </row>
    <row r="4409" spans="1:25" x14ac:dyDescent="0.2">
      <c r="A4409" s="184">
        <v>13051418</v>
      </c>
      <c r="B4409" s="183" t="str">
        <f>[1]店マスタ!B4408</f>
        <v>海瀬デンキ</v>
      </c>
      <c r="C4409" s="183">
        <v>1.5</v>
      </c>
      <c r="D4409" s="183">
        <v>1.5</v>
      </c>
      <c r="E4409" s="183">
        <f>_xlfn.XLOOKUP(A4409,[2]Sheet1!$R:$R,[2]Sheet1!$AB:$AB,"",0)</f>
        <v>1.5</v>
      </c>
      <c r="F4409" s="183" t="str">
        <f>_xlfn.XLOOKUP($A4409,[3]【2026年03月度_全社】RFM客層一覧表データ!$A:$A,[3]【2026年03月度_全社】RFM客層一覧表データ!C:C,"",0)</f>
        <v/>
      </c>
      <c r="G4409" s="183" t="str">
        <f>_xlfn.XLOOKUP($A4409,[3]【2026年03月度_全社】RFM客層一覧表データ!$A:$A,[3]【2026年03月度_全社】RFM客層一覧表データ!D:D,"",0)</f>
        <v/>
      </c>
      <c r="H4409" s="183" t="str">
        <f>_xlfn.XLOOKUP($A4409,[3]【2026年03月度_全社】RFM客層一覧表データ!$A:$A,[3]【2026年03月度_全社】RFM客層一覧表データ!E:E,"",0)</f>
        <v/>
      </c>
      <c r="I4409" s="183" t="str">
        <f>_xlfn.XLOOKUP($A4409,[3]【2026年03月度_全社】RFM客層一覧表データ!$A:$A,[3]【2026年03月度_全社】RFM客層一覧表データ!F:F,"",0)</f>
        <v/>
      </c>
      <c r="J4409" s="183">
        <v>0</v>
      </c>
      <c r="K4409" s="183">
        <v>0</v>
      </c>
      <c r="L4409" s="183">
        <v>0</v>
      </c>
      <c r="M4409" s="183">
        <v>0</v>
      </c>
      <c r="N4409" s="183">
        <v>0</v>
      </c>
      <c r="O4409" s="183">
        <v>0</v>
      </c>
      <c r="P4409" s="183">
        <v>0</v>
      </c>
      <c r="Q4409" s="183">
        <v>0</v>
      </c>
      <c r="R4409" s="183">
        <v>0</v>
      </c>
      <c r="S4409" s="183">
        <v>0</v>
      </c>
      <c r="T4409" s="183">
        <v>0</v>
      </c>
      <c r="U4409" s="183">
        <v>0</v>
      </c>
      <c r="V4409" s="183">
        <v>0</v>
      </c>
      <c r="W4409" s="183">
        <v>0</v>
      </c>
      <c r="X4409" s="183">
        <v>0</v>
      </c>
      <c r="Y4409" s="183">
        <v>0</v>
      </c>
    </row>
    <row r="4410" spans="1:25" x14ac:dyDescent="0.2">
      <c r="A4410" s="184">
        <v>13052007</v>
      </c>
      <c r="B4410" s="183" t="str">
        <f>[1]店マスタ!B4409</f>
        <v>株式会社パナット・ナパ</v>
      </c>
      <c r="C4410" s="183">
        <v>3.5</v>
      </c>
      <c r="D4410" s="183">
        <v>3.5</v>
      </c>
      <c r="E4410" s="183" t="str">
        <f>_xlfn.XLOOKUP(A4410,[2]Sheet1!$R:$R,[2]Sheet1!$AB:$AB,"",0)</f>
        <v/>
      </c>
      <c r="F4410" s="183">
        <f>_xlfn.XLOOKUP($A4410,[3]【2026年03月度_全社】RFM客層一覧表データ!$A:$A,[3]【2026年03月度_全社】RFM客層一覧表データ!C:C,"",0)</f>
        <v>528</v>
      </c>
      <c r="G4410" s="183">
        <f>_xlfn.XLOOKUP($A4410,[3]【2026年03月度_全社】RFM客層一覧表データ!$A:$A,[3]【2026年03月度_全社】RFM客層一覧表データ!D:D,"",0)</f>
        <v>199</v>
      </c>
      <c r="H4410" s="183">
        <f>_xlfn.XLOOKUP($A4410,[3]【2026年03月度_全社】RFM客層一覧表データ!$A:$A,[3]【2026年03月度_全社】RFM客層一覧表データ!E:E,"",0)</f>
        <v>290</v>
      </c>
      <c r="I4410" s="183">
        <f>_xlfn.XLOOKUP($A4410,[3]【2026年03月度_全社】RFM客層一覧表データ!$A:$A,[3]【2026年03月度_全社】RFM客層一覧表データ!F:F,"",0)</f>
        <v>22</v>
      </c>
      <c r="J4410" s="183">
        <v>542</v>
      </c>
      <c r="K4410" s="183">
        <v>198</v>
      </c>
      <c r="L4410" s="183">
        <v>302</v>
      </c>
      <c r="M4410" s="183">
        <v>21</v>
      </c>
      <c r="N4410" s="183">
        <v>574</v>
      </c>
      <c r="O4410" s="183">
        <v>213</v>
      </c>
      <c r="P4410" s="183">
        <v>313</v>
      </c>
      <c r="Q4410" s="183">
        <v>18</v>
      </c>
      <c r="R4410" s="183">
        <v>606</v>
      </c>
      <c r="S4410" s="183">
        <v>247</v>
      </c>
      <c r="T4410" s="183">
        <v>340</v>
      </c>
      <c r="U4410" s="183">
        <v>31</v>
      </c>
      <c r="V4410" s="183">
        <v>637</v>
      </c>
      <c r="W4410" s="183">
        <v>235</v>
      </c>
      <c r="X4410" s="183">
        <v>348</v>
      </c>
      <c r="Y4410" s="183">
        <v>18</v>
      </c>
    </row>
    <row r="4411" spans="1:25" x14ac:dyDescent="0.2">
      <c r="A4411" s="184">
        <v>13052008</v>
      </c>
      <c r="B4411" s="183" t="str">
        <f>[1]店マスタ!B4410</f>
        <v>紀北電化商会</v>
      </c>
      <c r="C4411" s="183">
        <v>2</v>
      </c>
      <c r="D4411" s="183">
        <v>2</v>
      </c>
      <c r="E4411" s="183">
        <f>_xlfn.XLOOKUP(A4411,[2]Sheet1!$R:$R,[2]Sheet1!$AB:$AB,"",0)</f>
        <v>2</v>
      </c>
      <c r="F4411" s="183">
        <f>_xlfn.XLOOKUP($A4411,[3]【2026年03月度_全社】RFM客層一覧表データ!$A:$A,[3]【2026年03月度_全社】RFM客層一覧表データ!C:C,"",0)</f>
        <v>544</v>
      </c>
      <c r="G4411" s="183">
        <f>_xlfn.XLOOKUP($A4411,[3]【2026年03月度_全社】RFM客層一覧表データ!$A:$A,[3]【2026年03月度_全社】RFM客層一覧表データ!D:D,"",0)</f>
        <v>215</v>
      </c>
      <c r="H4411" s="183">
        <f>_xlfn.XLOOKUP($A4411,[3]【2026年03月度_全社】RFM客層一覧表データ!$A:$A,[3]【2026年03月度_全社】RFM客層一覧表データ!E:E,"",0)</f>
        <v>233</v>
      </c>
      <c r="I4411" s="183">
        <f>_xlfn.XLOOKUP($A4411,[3]【2026年03月度_全社】RFM客層一覧表データ!$A:$A,[3]【2026年03月度_全社】RFM客層一覧表データ!F:F,"",0)</f>
        <v>53</v>
      </c>
      <c r="J4411" s="183">
        <v>538</v>
      </c>
      <c r="K4411" s="183">
        <v>192</v>
      </c>
      <c r="L4411" s="183">
        <v>246</v>
      </c>
      <c r="M4411" s="183">
        <v>34</v>
      </c>
      <c r="N4411" s="183">
        <v>545</v>
      </c>
      <c r="O4411" s="183">
        <v>189</v>
      </c>
      <c r="P4411" s="183">
        <v>251</v>
      </c>
      <c r="Q4411" s="183">
        <v>30</v>
      </c>
      <c r="R4411" s="183">
        <v>556</v>
      </c>
      <c r="S4411" s="183">
        <v>211</v>
      </c>
      <c r="T4411" s="183">
        <v>261</v>
      </c>
      <c r="U4411" s="183">
        <v>37</v>
      </c>
      <c r="V4411" s="183">
        <v>576</v>
      </c>
      <c r="W4411" s="183">
        <v>210</v>
      </c>
      <c r="X4411" s="183">
        <v>258</v>
      </c>
      <c r="Y4411" s="183">
        <v>31</v>
      </c>
    </row>
    <row r="4412" spans="1:25" x14ac:dyDescent="0.2">
      <c r="A4412" s="184">
        <v>13052015</v>
      </c>
      <c r="B4412" s="183" t="str">
        <f>[1]店マスタ!B4411</f>
        <v>大谷電気株式会社　城山店</v>
      </c>
      <c r="C4412" s="183">
        <v>4.5</v>
      </c>
      <c r="D4412" s="183">
        <v>4.5</v>
      </c>
      <c r="E4412" s="183">
        <f>_xlfn.XLOOKUP(A4412,[2]Sheet1!$R:$R,[2]Sheet1!$AB:$AB,"",0)</f>
        <v>4.5</v>
      </c>
      <c r="F4412" s="183">
        <f>_xlfn.XLOOKUP($A4412,[3]【2026年03月度_全社】RFM客層一覧表データ!$A:$A,[3]【2026年03月度_全社】RFM客層一覧表データ!C:C,"",0)</f>
        <v>1427</v>
      </c>
      <c r="G4412" s="183">
        <f>_xlfn.XLOOKUP($A4412,[3]【2026年03月度_全社】RFM客層一覧表データ!$A:$A,[3]【2026年03月度_全社】RFM客層一覧表データ!D:D,"",0)</f>
        <v>633</v>
      </c>
      <c r="H4412" s="183">
        <f>_xlfn.XLOOKUP($A4412,[3]【2026年03月度_全社】RFM客層一覧表データ!$A:$A,[3]【2026年03月度_全社】RFM客層一覧表データ!E:E,"",0)</f>
        <v>675</v>
      </c>
      <c r="I4412" s="183">
        <f>_xlfn.XLOOKUP($A4412,[3]【2026年03月度_全社】RFM客層一覧表データ!$A:$A,[3]【2026年03月度_全社】RFM客層一覧表データ!F:F,"",0)</f>
        <v>98</v>
      </c>
      <c r="J4412" s="183">
        <v>1414</v>
      </c>
      <c r="K4412" s="183">
        <v>631</v>
      </c>
      <c r="L4412" s="183">
        <v>667</v>
      </c>
      <c r="M4412" s="183">
        <v>109</v>
      </c>
      <c r="N4412" s="183">
        <v>1367</v>
      </c>
      <c r="O4412" s="183">
        <v>605</v>
      </c>
      <c r="P4412" s="183">
        <v>658</v>
      </c>
      <c r="Q4412" s="183">
        <v>97</v>
      </c>
      <c r="R4412" s="183">
        <v>1357</v>
      </c>
      <c r="S4412" s="183">
        <v>600</v>
      </c>
      <c r="T4412" s="183">
        <v>664</v>
      </c>
      <c r="U4412" s="183">
        <v>71</v>
      </c>
      <c r="V4412" s="183">
        <v>1351</v>
      </c>
      <c r="W4412" s="183">
        <v>592</v>
      </c>
      <c r="X4412" s="183">
        <v>671</v>
      </c>
      <c r="Y4412" s="183">
        <v>74</v>
      </c>
    </row>
    <row r="4413" spans="1:25" x14ac:dyDescent="0.2">
      <c r="A4413" s="184">
        <v>13052021</v>
      </c>
      <c r="B4413" s="183" t="str">
        <f>[1]店マスタ!B4412</f>
        <v>マルミヤデンキ</v>
      </c>
      <c r="C4413" s="183">
        <v>2.5</v>
      </c>
      <c r="D4413" s="183">
        <v>2.5</v>
      </c>
      <c r="E4413" s="183">
        <f>_xlfn.XLOOKUP(A4413,[2]Sheet1!$R:$R,[2]Sheet1!$AB:$AB,"",0)</f>
        <v>2.5</v>
      </c>
      <c r="F4413" s="183" t="str">
        <f>_xlfn.XLOOKUP($A4413,[3]【2026年03月度_全社】RFM客層一覧表データ!$A:$A,[3]【2026年03月度_全社】RFM客層一覧表データ!C:C,"",0)</f>
        <v/>
      </c>
      <c r="G4413" s="183" t="str">
        <f>_xlfn.XLOOKUP($A4413,[3]【2026年03月度_全社】RFM客層一覧表データ!$A:$A,[3]【2026年03月度_全社】RFM客層一覧表データ!D:D,"",0)</f>
        <v/>
      </c>
      <c r="H4413" s="183" t="str">
        <f>_xlfn.XLOOKUP($A4413,[3]【2026年03月度_全社】RFM客層一覧表データ!$A:$A,[3]【2026年03月度_全社】RFM客層一覧表データ!E:E,"",0)</f>
        <v/>
      </c>
      <c r="I4413" s="183" t="str">
        <f>_xlfn.XLOOKUP($A4413,[3]【2026年03月度_全社】RFM客層一覧表データ!$A:$A,[3]【2026年03月度_全社】RFM客層一覧表データ!F:F,"",0)</f>
        <v/>
      </c>
      <c r="J4413" s="183">
        <v>0</v>
      </c>
      <c r="K4413" s="183">
        <v>0</v>
      </c>
      <c r="L4413" s="183">
        <v>0</v>
      </c>
      <c r="M4413" s="183">
        <v>0</v>
      </c>
      <c r="N4413" s="183">
        <v>0</v>
      </c>
      <c r="O4413" s="183">
        <v>0</v>
      </c>
      <c r="P4413" s="183">
        <v>0</v>
      </c>
      <c r="Q4413" s="183">
        <v>0</v>
      </c>
      <c r="R4413" s="183">
        <v>0</v>
      </c>
      <c r="S4413" s="183">
        <v>0</v>
      </c>
      <c r="T4413" s="183">
        <v>0</v>
      </c>
      <c r="U4413" s="183">
        <v>0</v>
      </c>
      <c r="V4413" s="183">
        <v>0</v>
      </c>
      <c r="W4413" s="183">
        <v>0</v>
      </c>
      <c r="X4413" s="183">
        <v>0</v>
      </c>
      <c r="Y4413" s="183">
        <v>0</v>
      </c>
    </row>
    <row r="4414" spans="1:25" x14ac:dyDescent="0.2">
      <c r="A4414" s="184">
        <v>13053002</v>
      </c>
      <c r="B4414" s="183" t="str">
        <f>[1]店マスタ!B4413</f>
        <v>しょうわ</v>
      </c>
      <c r="C4414" s="183">
        <v>3.5</v>
      </c>
      <c r="D4414" s="183">
        <v>3.5</v>
      </c>
      <c r="E4414" s="183">
        <f>_xlfn.XLOOKUP(A4414,[2]Sheet1!$R:$R,[2]Sheet1!$AB:$AB,"",0)</f>
        <v>3.5</v>
      </c>
      <c r="F4414" s="183">
        <f>_xlfn.XLOOKUP($A4414,[3]【2026年03月度_全社】RFM客層一覧表データ!$A:$A,[3]【2026年03月度_全社】RFM客層一覧表データ!C:C,"",0)</f>
        <v>872</v>
      </c>
      <c r="G4414" s="183">
        <f>_xlfn.XLOOKUP($A4414,[3]【2026年03月度_全社】RFM客層一覧表データ!$A:$A,[3]【2026年03月度_全社】RFM客層一覧表データ!D:D,"",0)</f>
        <v>360</v>
      </c>
      <c r="H4414" s="183">
        <f>_xlfn.XLOOKUP($A4414,[3]【2026年03月度_全社】RFM客層一覧表データ!$A:$A,[3]【2026年03月度_全社】RFM客層一覧表データ!E:E,"",0)</f>
        <v>517</v>
      </c>
      <c r="I4414" s="183">
        <f>_xlfn.XLOOKUP($A4414,[3]【2026年03月度_全社】RFM客層一覧表データ!$A:$A,[3]【2026年03月度_全社】RFM客層一覧表データ!F:F,"",0)</f>
        <v>39</v>
      </c>
      <c r="J4414" s="183">
        <v>884</v>
      </c>
      <c r="K4414" s="183">
        <v>353</v>
      </c>
      <c r="L4414" s="183">
        <v>527</v>
      </c>
      <c r="M4414" s="183">
        <v>36</v>
      </c>
      <c r="N4414" s="183">
        <v>889</v>
      </c>
      <c r="O4414" s="183">
        <v>347</v>
      </c>
      <c r="P4414" s="183">
        <v>533</v>
      </c>
      <c r="Q4414" s="183">
        <v>30</v>
      </c>
      <c r="R4414" s="183">
        <v>927</v>
      </c>
      <c r="S4414" s="183">
        <v>385</v>
      </c>
      <c r="T4414" s="183">
        <v>553</v>
      </c>
      <c r="U4414" s="183">
        <v>35</v>
      </c>
      <c r="V4414" s="183">
        <v>947</v>
      </c>
      <c r="W4414" s="183">
        <v>399</v>
      </c>
      <c r="X4414" s="183">
        <v>574</v>
      </c>
      <c r="Y4414" s="183">
        <v>29</v>
      </c>
    </row>
    <row r="4415" spans="1:25" x14ac:dyDescent="0.2">
      <c r="A4415" s="184">
        <v>13053006</v>
      </c>
      <c r="B4415" s="183" t="str">
        <f>[1]店マスタ!B4414</f>
        <v>株式会社　大平電気店</v>
      </c>
      <c r="C4415" s="183">
        <v>1.5</v>
      </c>
      <c r="D4415" s="183">
        <v>1.5</v>
      </c>
      <c r="E4415" s="183">
        <f>_xlfn.XLOOKUP(A4415,[2]Sheet1!$R:$R,[2]Sheet1!$AB:$AB,"",0)</f>
        <v>1.5</v>
      </c>
      <c r="F4415" s="183" t="str">
        <f>_xlfn.XLOOKUP($A4415,[3]【2026年03月度_全社】RFM客層一覧表データ!$A:$A,[3]【2026年03月度_全社】RFM客層一覧表データ!C:C,"",0)</f>
        <v/>
      </c>
      <c r="G4415" s="183" t="str">
        <f>_xlfn.XLOOKUP($A4415,[3]【2026年03月度_全社】RFM客層一覧表データ!$A:$A,[3]【2026年03月度_全社】RFM客層一覧表データ!D:D,"",0)</f>
        <v/>
      </c>
      <c r="H4415" s="183" t="str">
        <f>_xlfn.XLOOKUP($A4415,[3]【2026年03月度_全社】RFM客層一覧表データ!$A:$A,[3]【2026年03月度_全社】RFM客層一覧表データ!E:E,"",0)</f>
        <v/>
      </c>
      <c r="I4415" s="183" t="str">
        <f>_xlfn.XLOOKUP($A4415,[3]【2026年03月度_全社】RFM客層一覧表データ!$A:$A,[3]【2026年03月度_全社】RFM客層一覧表データ!F:F,"",0)</f>
        <v/>
      </c>
      <c r="J4415" s="183">
        <v>0</v>
      </c>
      <c r="K4415" s="183">
        <v>0</v>
      </c>
      <c r="L4415" s="183">
        <v>0</v>
      </c>
      <c r="M4415" s="183">
        <v>0</v>
      </c>
      <c r="N4415" s="183">
        <v>0</v>
      </c>
      <c r="O4415" s="183">
        <v>0</v>
      </c>
      <c r="P4415" s="183">
        <v>0</v>
      </c>
      <c r="Q4415" s="183">
        <v>0</v>
      </c>
      <c r="R4415" s="183">
        <v>0</v>
      </c>
      <c r="S4415" s="183">
        <v>0</v>
      </c>
      <c r="T4415" s="183">
        <v>0</v>
      </c>
      <c r="U4415" s="183">
        <v>0</v>
      </c>
      <c r="V4415" s="183">
        <v>0</v>
      </c>
      <c r="W4415" s="183">
        <v>0</v>
      </c>
      <c r="X4415" s="183">
        <v>0</v>
      </c>
      <c r="Y4415" s="183">
        <v>0</v>
      </c>
    </row>
    <row r="4416" spans="1:25" x14ac:dyDescent="0.2">
      <c r="A4416" s="184">
        <v>13053053</v>
      </c>
      <c r="B4416" s="183" t="str">
        <f>[1]店マスタ!B4415</f>
        <v>株式会社堀田</v>
      </c>
      <c r="C4416" s="183">
        <v>3</v>
      </c>
      <c r="D4416" s="183">
        <v>4</v>
      </c>
      <c r="E4416" s="183">
        <f>_xlfn.XLOOKUP(A4416,[2]Sheet1!$R:$R,[2]Sheet1!$AB:$AB,"",0)</f>
        <v>5.5</v>
      </c>
      <c r="F4416" s="183">
        <f>_xlfn.XLOOKUP($A4416,[3]【2026年03月度_全社】RFM客層一覧表データ!$A:$A,[3]【2026年03月度_全社】RFM客層一覧表データ!C:C,"",0)</f>
        <v>701</v>
      </c>
      <c r="G4416" s="183">
        <f>_xlfn.XLOOKUP($A4416,[3]【2026年03月度_全社】RFM客層一覧表データ!$A:$A,[3]【2026年03月度_全社】RFM客層一覧表データ!D:D,"",0)</f>
        <v>265</v>
      </c>
      <c r="H4416" s="183">
        <f>_xlfn.XLOOKUP($A4416,[3]【2026年03月度_全社】RFM客層一覧表データ!$A:$A,[3]【2026年03月度_全社】RFM客層一覧表データ!E:E,"",0)</f>
        <v>234</v>
      </c>
      <c r="I4416" s="183">
        <f>_xlfn.XLOOKUP($A4416,[3]【2026年03月度_全社】RFM客層一覧表データ!$A:$A,[3]【2026年03月度_全社】RFM客層一覧表データ!F:F,"",0)</f>
        <v>70</v>
      </c>
      <c r="J4416" s="183">
        <v>711</v>
      </c>
      <c r="K4416" s="183">
        <v>277</v>
      </c>
      <c r="L4416" s="183">
        <v>241</v>
      </c>
      <c r="M4416" s="183">
        <v>71</v>
      </c>
      <c r="N4416" s="183">
        <v>701</v>
      </c>
      <c r="O4416" s="183">
        <v>251</v>
      </c>
      <c r="P4416" s="183">
        <v>234</v>
      </c>
      <c r="Q4416" s="183">
        <v>70</v>
      </c>
      <c r="R4416" s="183">
        <v>709</v>
      </c>
      <c r="S4416" s="183">
        <v>243</v>
      </c>
      <c r="T4416" s="183">
        <v>239</v>
      </c>
      <c r="U4416" s="183">
        <v>51</v>
      </c>
      <c r="V4416" s="183">
        <v>732</v>
      </c>
      <c r="W4416" s="183">
        <v>252</v>
      </c>
      <c r="X4416" s="183">
        <v>239</v>
      </c>
      <c r="Y4416" s="183">
        <v>69</v>
      </c>
    </row>
    <row r="4417" spans="1:25" x14ac:dyDescent="0.2">
      <c r="A4417" s="184">
        <v>13053070</v>
      </c>
      <c r="B4417" s="183" t="str">
        <f>[1]店マスタ!B4416</f>
        <v>おかでんき岩出店</v>
      </c>
      <c r="C4417" s="183">
        <v>2</v>
      </c>
      <c r="D4417" s="183">
        <v>2</v>
      </c>
      <c r="E4417" s="183">
        <f>_xlfn.XLOOKUP(A4417,[2]Sheet1!$R:$R,[2]Sheet1!$AB:$AB,"",0)</f>
        <v>2</v>
      </c>
      <c r="F4417" s="183">
        <f>_xlfn.XLOOKUP($A4417,[3]【2026年03月度_全社】RFM客層一覧表データ!$A:$A,[3]【2026年03月度_全社】RFM客層一覧表データ!C:C,"",0)</f>
        <v>936</v>
      </c>
      <c r="G4417" s="183">
        <f>_xlfn.XLOOKUP($A4417,[3]【2026年03月度_全社】RFM客層一覧表データ!$A:$A,[3]【2026年03月度_全社】RFM客層一覧表データ!D:D,"",0)</f>
        <v>344</v>
      </c>
      <c r="H4417" s="183">
        <f>_xlfn.XLOOKUP($A4417,[3]【2026年03月度_全社】RFM客層一覧表データ!$A:$A,[3]【2026年03月度_全社】RFM客層一覧表データ!E:E,"",0)</f>
        <v>333</v>
      </c>
      <c r="I4417" s="183">
        <f>_xlfn.XLOOKUP($A4417,[3]【2026年03月度_全社】RFM客層一覧表データ!$A:$A,[3]【2026年03月度_全社】RFM客層一覧表データ!F:F,"",0)</f>
        <v>84</v>
      </c>
      <c r="J4417" s="183">
        <v>924</v>
      </c>
      <c r="K4417" s="183">
        <v>344</v>
      </c>
      <c r="L4417" s="183">
        <v>322</v>
      </c>
      <c r="M4417" s="183">
        <v>84</v>
      </c>
      <c r="N4417" s="183">
        <v>889</v>
      </c>
      <c r="O4417" s="183">
        <v>305</v>
      </c>
      <c r="P4417" s="183">
        <v>296</v>
      </c>
      <c r="Q4417" s="183">
        <v>60</v>
      </c>
      <c r="R4417" s="183">
        <v>934</v>
      </c>
      <c r="S4417" s="183">
        <v>366</v>
      </c>
      <c r="T4417" s="183">
        <v>300</v>
      </c>
      <c r="U4417" s="183">
        <v>92</v>
      </c>
      <c r="V4417" s="183">
        <v>904</v>
      </c>
      <c r="W4417" s="183">
        <v>370</v>
      </c>
      <c r="X4417" s="183">
        <v>301</v>
      </c>
      <c r="Y4417" s="183">
        <v>95</v>
      </c>
    </row>
    <row r="4418" spans="1:25" x14ac:dyDescent="0.2">
      <c r="A4418" s="184">
        <v>13054001</v>
      </c>
      <c r="B4418" s="183" t="str">
        <f>[1]店マスタ!B4417</f>
        <v>九度山デンキ</v>
      </c>
      <c r="C4418" s="183">
        <v>1.5</v>
      </c>
      <c r="D4418" s="183">
        <v>1.5</v>
      </c>
      <c r="E4418" s="183">
        <f>_xlfn.XLOOKUP(A4418,[2]Sheet1!$R:$R,[2]Sheet1!$AB:$AB,"",0)</f>
        <v>1.5</v>
      </c>
      <c r="F4418" s="183">
        <f>_xlfn.XLOOKUP($A4418,[3]【2026年03月度_全社】RFM客層一覧表データ!$A:$A,[3]【2026年03月度_全社】RFM客層一覧表データ!C:C,"",0)</f>
        <v>493</v>
      </c>
      <c r="G4418" s="183">
        <f>_xlfn.XLOOKUP($A4418,[3]【2026年03月度_全社】RFM客層一覧表データ!$A:$A,[3]【2026年03月度_全社】RFM客層一覧表データ!D:D,"",0)</f>
        <v>216</v>
      </c>
      <c r="H4418" s="183">
        <f>_xlfn.XLOOKUP($A4418,[3]【2026年03月度_全社】RFM客層一覧表データ!$A:$A,[3]【2026年03月度_全社】RFM客層一覧表データ!E:E,"",0)</f>
        <v>233</v>
      </c>
      <c r="I4418" s="183">
        <f>_xlfn.XLOOKUP($A4418,[3]【2026年03月度_全社】RFM客層一覧表データ!$A:$A,[3]【2026年03月度_全社】RFM客層一覧表データ!F:F,"",0)</f>
        <v>32</v>
      </c>
      <c r="J4418" s="183">
        <v>499</v>
      </c>
      <c r="K4418" s="183">
        <v>225</v>
      </c>
      <c r="L4418" s="183">
        <v>230</v>
      </c>
      <c r="M4418" s="183">
        <v>35</v>
      </c>
      <c r="N4418" s="183">
        <v>518</v>
      </c>
      <c r="O4418" s="183">
        <v>229</v>
      </c>
      <c r="P4418" s="183">
        <v>228</v>
      </c>
      <c r="Q4418" s="183">
        <v>38</v>
      </c>
      <c r="R4418" s="183">
        <v>536</v>
      </c>
      <c r="S4418" s="183">
        <v>241</v>
      </c>
      <c r="T4418" s="183">
        <v>257</v>
      </c>
      <c r="U4418" s="183">
        <v>61</v>
      </c>
      <c r="V4418" s="183">
        <v>550</v>
      </c>
      <c r="W4418" s="183">
        <v>241</v>
      </c>
      <c r="X4418" s="183">
        <v>261</v>
      </c>
      <c r="Y4418" s="183">
        <v>68</v>
      </c>
    </row>
    <row r="4419" spans="1:25" x14ac:dyDescent="0.2">
      <c r="A4419" s="184">
        <v>13054004</v>
      </c>
      <c r="B4419" s="183" t="str">
        <f>[1]店マスタ!B4418</f>
        <v>ＵＧまつや</v>
      </c>
      <c r="C4419" s="183">
        <v>1.5</v>
      </c>
      <c r="D4419" s="183">
        <v>1.5</v>
      </c>
      <c r="E4419" s="183">
        <f>_xlfn.XLOOKUP(A4419,[2]Sheet1!$R:$R,[2]Sheet1!$AB:$AB,"",0)</f>
        <v>1.5</v>
      </c>
      <c r="F4419" s="183">
        <f>_xlfn.XLOOKUP($A4419,[3]【2026年03月度_全社】RFM客層一覧表データ!$A:$A,[3]【2026年03月度_全社】RFM客層一覧表データ!C:C,"",0)</f>
        <v>521</v>
      </c>
      <c r="G4419" s="183">
        <f>_xlfn.XLOOKUP($A4419,[3]【2026年03月度_全社】RFM客層一覧表データ!$A:$A,[3]【2026年03月度_全社】RFM客層一覧表データ!D:D,"",0)</f>
        <v>271</v>
      </c>
      <c r="H4419" s="183">
        <f>_xlfn.XLOOKUP($A4419,[3]【2026年03月度_全社】RFM客層一覧表データ!$A:$A,[3]【2026年03月度_全社】RFM客層一覧表データ!E:E,"",0)</f>
        <v>306</v>
      </c>
      <c r="I4419" s="183">
        <f>_xlfn.XLOOKUP($A4419,[3]【2026年03月度_全社】RFM客層一覧表データ!$A:$A,[3]【2026年03月度_全社】RFM客層一覧表データ!F:F,"",0)</f>
        <v>17</v>
      </c>
      <c r="J4419" s="183">
        <v>521</v>
      </c>
      <c r="K4419" s="183">
        <v>253</v>
      </c>
      <c r="L4419" s="183">
        <v>314</v>
      </c>
      <c r="M4419" s="183">
        <v>17</v>
      </c>
      <c r="N4419" s="183">
        <v>547</v>
      </c>
      <c r="O4419" s="183">
        <v>288</v>
      </c>
      <c r="P4419" s="183">
        <v>309</v>
      </c>
      <c r="Q4419" s="183">
        <v>32</v>
      </c>
      <c r="R4419" s="183">
        <v>561</v>
      </c>
      <c r="S4419" s="183">
        <v>253</v>
      </c>
      <c r="T4419" s="183">
        <v>310</v>
      </c>
      <c r="U4419" s="183">
        <v>17</v>
      </c>
      <c r="V4419" s="183">
        <v>602</v>
      </c>
      <c r="W4419" s="183">
        <v>262</v>
      </c>
      <c r="X4419" s="183">
        <v>325</v>
      </c>
      <c r="Y4419" s="183">
        <v>28</v>
      </c>
    </row>
    <row r="4420" spans="1:25" x14ac:dyDescent="0.2">
      <c r="A4420" s="184">
        <v>13061002</v>
      </c>
      <c r="B4420" s="183" t="str">
        <f>[1]店マスタ!B4419</f>
        <v>ＵＧアルプ</v>
      </c>
      <c r="C4420" s="183">
        <v>3</v>
      </c>
      <c r="D4420" s="183">
        <v>3</v>
      </c>
      <c r="E4420" s="183">
        <f>_xlfn.XLOOKUP(A4420,[2]Sheet1!$R:$R,[2]Sheet1!$AB:$AB,"",0)</f>
        <v>3</v>
      </c>
      <c r="F4420" s="183">
        <f>_xlfn.XLOOKUP($A4420,[3]【2026年03月度_全社】RFM客層一覧表データ!$A:$A,[3]【2026年03月度_全社】RFM客層一覧表データ!C:C,"",0)</f>
        <v>824</v>
      </c>
      <c r="G4420" s="183">
        <f>_xlfn.XLOOKUP($A4420,[3]【2026年03月度_全社】RFM客層一覧表データ!$A:$A,[3]【2026年03月度_全社】RFM客層一覧表データ!D:D,"",0)</f>
        <v>416</v>
      </c>
      <c r="H4420" s="183">
        <f>_xlfn.XLOOKUP($A4420,[3]【2026年03月度_全社】RFM客層一覧表データ!$A:$A,[3]【2026年03月度_全社】RFM客層一覧表データ!E:E,"",0)</f>
        <v>531</v>
      </c>
      <c r="I4420" s="183">
        <f>_xlfn.XLOOKUP($A4420,[3]【2026年03月度_全社】RFM客層一覧表データ!$A:$A,[3]【2026年03月度_全社】RFM客層一覧表データ!F:F,"",0)</f>
        <v>28</v>
      </c>
      <c r="J4420" s="183">
        <v>871</v>
      </c>
      <c r="K4420" s="183">
        <v>438</v>
      </c>
      <c r="L4420" s="183">
        <v>533</v>
      </c>
      <c r="M4420" s="183">
        <v>28</v>
      </c>
      <c r="N4420" s="183">
        <v>897</v>
      </c>
      <c r="O4420" s="183">
        <v>479</v>
      </c>
      <c r="P4420" s="183">
        <v>554</v>
      </c>
      <c r="Q4420" s="183">
        <v>35</v>
      </c>
      <c r="R4420" s="183">
        <v>936</v>
      </c>
      <c r="S4420" s="183">
        <v>508</v>
      </c>
      <c r="T4420" s="183">
        <v>577</v>
      </c>
      <c r="U4420" s="183">
        <v>40</v>
      </c>
      <c r="V4420" s="183">
        <v>963</v>
      </c>
      <c r="W4420" s="183">
        <v>468</v>
      </c>
      <c r="X4420" s="183">
        <v>591</v>
      </c>
      <c r="Y4420" s="183">
        <v>24</v>
      </c>
    </row>
    <row r="4421" spans="1:25" x14ac:dyDescent="0.2">
      <c r="A4421" s="184">
        <v>13061004</v>
      </c>
      <c r="B4421" s="183" t="str">
        <f>[1]店マスタ!B4420</f>
        <v>ＵＧマルイワ</v>
      </c>
      <c r="C4421" s="183">
        <v>2.5</v>
      </c>
      <c r="D4421" s="183">
        <v>2.5</v>
      </c>
      <c r="E4421" s="183">
        <f>_xlfn.XLOOKUP(A4421,[2]Sheet1!$R:$R,[2]Sheet1!$AB:$AB,"",0)</f>
        <v>2.5</v>
      </c>
      <c r="F4421" s="183">
        <f>_xlfn.XLOOKUP($A4421,[3]【2026年03月度_全社】RFM客層一覧表データ!$A:$A,[3]【2026年03月度_全社】RFM客層一覧表データ!C:C,"",0)</f>
        <v>492</v>
      </c>
      <c r="G4421" s="183">
        <f>_xlfn.XLOOKUP($A4421,[3]【2026年03月度_全社】RFM客層一覧表データ!$A:$A,[3]【2026年03月度_全社】RFM客層一覧表データ!D:D,"",0)</f>
        <v>228</v>
      </c>
      <c r="H4421" s="183">
        <f>_xlfn.XLOOKUP($A4421,[3]【2026年03月度_全社】RFM客層一覧表データ!$A:$A,[3]【2026年03月度_全社】RFM客層一覧表データ!E:E,"",0)</f>
        <v>319</v>
      </c>
      <c r="I4421" s="183">
        <f>_xlfn.XLOOKUP($A4421,[3]【2026年03月度_全社】RFM客層一覧表データ!$A:$A,[3]【2026年03月度_全社】RFM客層一覧表データ!F:F,"",0)</f>
        <v>19</v>
      </c>
      <c r="J4421" s="183">
        <v>499</v>
      </c>
      <c r="K4421" s="183">
        <v>251</v>
      </c>
      <c r="L4421" s="183">
        <v>328</v>
      </c>
      <c r="M4421" s="183">
        <v>21</v>
      </c>
      <c r="N4421" s="183">
        <v>492</v>
      </c>
      <c r="O4421" s="183">
        <v>269</v>
      </c>
      <c r="P4421" s="183">
        <v>327</v>
      </c>
      <c r="Q4421" s="183">
        <v>28</v>
      </c>
      <c r="R4421" s="183">
        <v>501</v>
      </c>
      <c r="S4421" s="183">
        <v>260</v>
      </c>
      <c r="T4421" s="183">
        <v>326</v>
      </c>
      <c r="U4421" s="183">
        <v>20</v>
      </c>
      <c r="V4421" s="183">
        <v>538</v>
      </c>
      <c r="W4421" s="183">
        <v>280</v>
      </c>
      <c r="X4421" s="183">
        <v>337</v>
      </c>
      <c r="Y4421" s="183">
        <v>29</v>
      </c>
    </row>
    <row r="4422" spans="1:25" x14ac:dyDescent="0.2">
      <c r="A4422" s="184">
        <v>13061060</v>
      </c>
      <c r="B4422" s="183" t="str">
        <f>[1]店マスタ!B4421</f>
        <v>紀電チェーン　紀洋</v>
      </c>
      <c r="C4422" s="183">
        <v>1.5</v>
      </c>
      <c r="D4422" s="183">
        <v>1.5</v>
      </c>
      <c r="E4422" s="183">
        <f>_xlfn.XLOOKUP(A4422,[2]Sheet1!$R:$R,[2]Sheet1!$AB:$AB,"",0)</f>
        <v>1.5</v>
      </c>
      <c r="F4422" s="183">
        <f>_xlfn.XLOOKUP($A4422,[3]【2026年03月度_全社】RFM客層一覧表データ!$A:$A,[3]【2026年03月度_全社】RFM客層一覧表データ!C:C,"",0)</f>
        <v>511</v>
      </c>
      <c r="G4422" s="183">
        <f>_xlfn.XLOOKUP($A4422,[3]【2026年03月度_全社】RFM客層一覧表データ!$A:$A,[3]【2026年03月度_全社】RFM客層一覧表データ!D:D,"",0)</f>
        <v>229</v>
      </c>
      <c r="H4422" s="183">
        <f>_xlfn.XLOOKUP($A4422,[3]【2026年03月度_全社】RFM客層一覧表データ!$A:$A,[3]【2026年03月度_全社】RFM客層一覧表データ!E:E,"",0)</f>
        <v>297</v>
      </c>
      <c r="I4422" s="183">
        <f>_xlfn.XLOOKUP($A4422,[3]【2026年03月度_全社】RFM客層一覧表データ!$A:$A,[3]【2026年03月度_全社】RFM客層一覧表データ!F:F,"",0)</f>
        <v>19</v>
      </c>
      <c r="J4422" s="183">
        <v>529</v>
      </c>
      <c r="K4422" s="183">
        <v>224</v>
      </c>
      <c r="L4422" s="183">
        <v>303</v>
      </c>
      <c r="M4422" s="183">
        <v>30</v>
      </c>
      <c r="N4422" s="183">
        <v>534</v>
      </c>
      <c r="O4422" s="183">
        <v>236</v>
      </c>
      <c r="P4422" s="183">
        <v>291</v>
      </c>
      <c r="Q4422" s="183">
        <v>28</v>
      </c>
      <c r="R4422" s="183">
        <v>557</v>
      </c>
      <c r="S4422" s="183">
        <v>244</v>
      </c>
      <c r="T4422" s="183">
        <v>297</v>
      </c>
      <c r="U4422" s="183">
        <v>22</v>
      </c>
      <c r="V4422" s="183">
        <v>565</v>
      </c>
      <c r="W4422" s="183">
        <v>234</v>
      </c>
      <c r="X4422" s="183">
        <v>300</v>
      </c>
      <c r="Y4422" s="183">
        <v>32</v>
      </c>
    </row>
    <row r="4423" spans="1:25" x14ac:dyDescent="0.2">
      <c r="A4423" s="184">
        <v>13061063</v>
      </c>
      <c r="B4423" s="183" t="str">
        <f>[1]店マスタ!B4422</f>
        <v>藤山電器店</v>
      </c>
      <c r="C4423" s="183">
        <v>2.5</v>
      </c>
      <c r="D4423" s="183">
        <v>1.5</v>
      </c>
      <c r="E4423" s="183" t="str">
        <f>_xlfn.XLOOKUP(A4423,[2]Sheet1!$R:$R,[2]Sheet1!$AB:$AB,"",0)</f>
        <v/>
      </c>
      <c r="F4423" s="183" t="str">
        <f>_xlfn.XLOOKUP($A4423,[3]【2026年03月度_全社】RFM客層一覧表データ!$A:$A,[3]【2026年03月度_全社】RFM客層一覧表データ!C:C,"",0)</f>
        <v/>
      </c>
      <c r="G4423" s="183" t="str">
        <f>_xlfn.XLOOKUP($A4423,[3]【2026年03月度_全社】RFM客層一覧表データ!$A:$A,[3]【2026年03月度_全社】RFM客層一覧表データ!D:D,"",0)</f>
        <v/>
      </c>
      <c r="H4423" s="183" t="str">
        <f>_xlfn.XLOOKUP($A4423,[3]【2026年03月度_全社】RFM客層一覧表データ!$A:$A,[3]【2026年03月度_全社】RFM客層一覧表データ!E:E,"",0)</f>
        <v/>
      </c>
      <c r="I4423" s="183" t="str">
        <f>_xlfn.XLOOKUP($A4423,[3]【2026年03月度_全社】RFM客層一覧表データ!$A:$A,[3]【2026年03月度_全社】RFM客層一覧表データ!F:F,"",0)</f>
        <v/>
      </c>
      <c r="J4423" s="183">
        <v>216</v>
      </c>
      <c r="K4423" s="183">
        <v>96</v>
      </c>
      <c r="L4423" s="183">
        <v>132</v>
      </c>
      <c r="M4423" s="183">
        <v>2</v>
      </c>
      <c r="N4423" s="183">
        <v>221</v>
      </c>
      <c r="O4423" s="183">
        <v>98</v>
      </c>
      <c r="P4423" s="183">
        <v>140</v>
      </c>
      <c r="Q4423" s="183">
        <v>2</v>
      </c>
      <c r="R4423" s="183">
        <v>239</v>
      </c>
      <c r="S4423" s="183">
        <v>98</v>
      </c>
      <c r="T4423" s="183">
        <v>143</v>
      </c>
      <c r="U4423" s="183">
        <v>5</v>
      </c>
      <c r="V4423" s="183">
        <v>243</v>
      </c>
      <c r="W4423" s="183">
        <v>108</v>
      </c>
      <c r="X4423" s="183">
        <v>148</v>
      </c>
      <c r="Y4423" s="183">
        <v>9</v>
      </c>
    </row>
    <row r="4424" spans="1:25" x14ac:dyDescent="0.2">
      <c r="A4424" s="184">
        <v>13061084</v>
      </c>
      <c r="B4424" s="183" t="str">
        <f>[1]店マスタ!B4423</f>
        <v>ＵＧオオカブ</v>
      </c>
      <c r="C4424" s="183">
        <v>3.5</v>
      </c>
      <c r="D4424" s="183">
        <v>3.5</v>
      </c>
      <c r="E4424" s="183">
        <f>_xlfn.XLOOKUP(A4424,[2]Sheet1!$R:$R,[2]Sheet1!$AB:$AB,"",0)</f>
        <v>4</v>
      </c>
      <c r="F4424" s="183">
        <f>_xlfn.XLOOKUP($A4424,[3]【2026年03月度_全社】RFM客層一覧表データ!$A:$A,[3]【2026年03月度_全社】RFM客層一覧表データ!C:C,"",0)</f>
        <v>753</v>
      </c>
      <c r="G4424" s="183">
        <f>_xlfn.XLOOKUP($A4424,[3]【2026年03月度_全社】RFM客層一覧表データ!$A:$A,[3]【2026年03月度_全社】RFM客層一覧表データ!D:D,"",0)</f>
        <v>363</v>
      </c>
      <c r="H4424" s="183">
        <f>_xlfn.XLOOKUP($A4424,[3]【2026年03月度_全社】RFM客層一覧表データ!$A:$A,[3]【2026年03月度_全社】RFM客層一覧表データ!E:E,"",0)</f>
        <v>409</v>
      </c>
      <c r="I4424" s="183">
        <f>_xlfn.XLOOKUP($A4424,[3]【2026年03月度_全社】RFM客層一覧表データ!$A:$A,[3]【2026年03月度_全社】RFM客層一覧表データ!F:F,"",0)</f>
        <v>50</v>
      </c>
      <c r="J4424" s="183">
        <v>733</v>
      </c>
      <c r="K4424" s="183">
        <v>364</v>
      </c>
      <c r="L4424" s="183">
        <v>408</v>
      </c>
      <c r="M4424" s="183">
        <v>62</v>
      </c>
      <c r="N4424" s="183">
        <v>705</v>
      </c>
      <c r="O4424" s="183">
        <v>359</v>
      </c>
      <c r="P4424" s="183">
        <v>389</v>
      </c>
      <c r="Q4424" s="183">
        <v>68</v>
      </c>
      <c r="R4424" s="183">
        <v>696</v>
      </c>
      <c r="S4424" s="183">
        <v>356</v>
      </c>
      <c r="T4424" s="183">
        <v>385</v>
      </c>
      <c r="U4424" s="183">
        <v>47</v>
      </c>
      <c r="V4424" s="183">
        <v>676</v>
      </c>
      <c r="W4424" s="183">
        <v>346</v>
      </c>
      <c r="X4424" s="183">
        <v>376</v>
      </c>
      <c r="Y4424" s="183">
        <v>47</v>
      </c>
    </row>
    <row r="4425" spans="1:25" x14ac:dyDescent="0.2">
      <c r="A4425" s="184">
        <v>13062002</v>
      </c>
      <c r="B4425" s="183" t="str">
        <f>[1]店マスタ!B4424</f>
        <v>ＵＧキノシタ</v>
      </c>
      <c r="C4425" s="183">
        <v>4</v>
      </c>
      <c r="D4425" s="183">
        <v>4</v>
      </c>
      <c r="E4425" s="183">
        <f>_xlfn.XLOOKUP(A4425,[2]Sheet1!$R:$R,[2]Sheet1!$AB:$AB,"",0)</f>
        <v>4</v>
      </c>
      <c r="F4425" s="183">
        <f>_xlfn.XLOOKUP($A4425,[3]【2026年03月度_全社】RFM客層一覧表データ!$A:$A,[3]【2026年03月度_全社】RFM客層一覧表データ!C:C,"",0)</f>
        <v>929</v>
      </c>
      <c r="G4425" s="183">
        <f>_xlfn.XLOOKUP($A4425,[3]【2026年03月度_全社】RFM客層一覧表データ!$A:$A,[3]【2026年03月度_全社】RFM客層一覧表データ!D:D,"",0)</f>
        <v>457</v>
      </c>
      <c r="H4425" s="183">
        <f>_xlfn.XLOOKUP($A4425,[3]【2026年03月度_全社】RFM客層一覧表データ!$A:$A,[3]【2026年03月度_全社】RFM客層一覧表データ!E:E,"",0)</f>
        <v>547</v>
      </c>
      <c r="I4425" s="183">
        <f>_xlfn.XLOOKUP($A4425,[3]【2026年03月度_全社】RFM客層一覧表データ!$A:$A,[3]【2026年03月度_全社】RFM客層一覧表データ!F:F,"",0)</f>
        <v>41</v>
      </c>
      <c r="J4425" s="183">
        <v>955</v>
      </c>
      <c r="K4425" s="183">
        <v>459</v>
      </c>
      <c r="L4425" s="183">
        <v>570</v>
      </c>
      <c r="M4425" s="183">
        <v>39</v>
      </c>
      <c r="N4425" s="183">
        <v>955</v>
      </c>
      <c r="O4425" s="183">
        <v>481</v>
      </c>
      <c r="P4425" s="183">
        <v>585</v>
      </c>
      <c r="Q4425" s="183">
        <v>37</v>
      </c>
      <c r="R4425" s="183">
        <v>969</v>
      </c>
      <c r="S4425" s="183">
        <v>537</v>
      </c>
      <c r="T4425" s="183">
        <v>589</v>
      </c>
      <c r="U4425" s="183">
        <v>54</v>
      </c>
      <c r="V4425" s="183">
        <v>960</v>
      </c>
      <c r="W4425" s="183">
        <v>490</v>
      </c>
      <c r="X4425" s="183">
        <v>580</v>
      </c>
      <c r="Y4425" s="183">
        <v>35</v>
      </c>
    </row>
    <row r="4426" spans="1:25" x14ac:dyDescent="0.2">
      <c r="A4426" s="184">
        <v>13062005</v>
      </c>
      <c r="B4426" s="183" t="str">
        <f>[1]店マスタ!B4425</f>
        <v>中田電気店</v>
      </c>
      <c r="C4426" s="183">
        <v>2</v>
      </c>
      <c r="D4426" s="183">
        <v>2</v>
      </c>
      <c r="E4426" s="183" t="str">
        <f>_xlfn.XLOOKUP(A4426,[2]Sheet1!$R:$R,[2]Sheet1!$AB:$AB,"",0)</f>
        <v/>
      </c>
      <c r="F4426" s="183" t="str">
        <f>_xlfn.XLOOKUP($A4426,[3]【2026年03月度_全社】RFM客層一覧表データ!$A:$A,[3]【2026年03月度_全社】RFM客層一覧表データ!C:C,"",0)</f>
        <v/>
      </c>
      <c r="G4426" s="183" t="str">
        <f>_xlfn.XLOOKUP($A4426,[3]【2026年03月度_全社】RFM客層一覧表データ!$A:$A,[3]【2026年03月度_全社】RFM客層一覧表データ!D:D,"",0)</f>
        <v/>
      </c>
      <c r="H4426" s="183" t="str">
        <f>_xlfn.XLOOKUP($A4426,[3]【2026年03月度_全社】RFM客層一覧表データ!$A:$A,[3]【2026年03月度_全社】RFM客層一覧表データ!E:E,"",0)</f>
        <v/>
      </c>
      <c r="I4426" s="183" t="str">
        <f>_xlfn.XLOOKUP($A4426,[3]【2026年03月度_全社】RFM客層一覧表データ!$A:$A,[3]【2026年03月度_全社】RFM客層一覧表データ!F:F,"",0)</f>
        <v/>
      </c>
      <c r="J4426" s="183">
        <v>0</v>
      </c>
      <c r="K4426" s="183">
        <v>0</v>
      </c>
      <c r="L4426" s="183">
        <v>0</v>
      </c>
      <c r="M4426" s="183">
        <v>0</v>
      </c>
      <c r="N4426" s="183">
        <v>0</v>
      </c>
      <c r="O4426" s="183">
        <v>0</v>
      </c>
      <c r="P4426" s="183">
        <v>0</v>
      </c>
      <c r="Q4426" s="183">
        <v>0</v>
      </c>
      <c r="R4426" s="183">
        <v>0</v>
      </c>
      <c r="S4426" s="183">
        <v>0</v>
      </c>
      <c r="T4426" s="183">
        <v>0</v>
      </c>
      <c r="U4426" s="183">
        <v>0</v>
      </c>
      <c r="V4426" s="183">
        <v>0</v>
      </c>
      <c r="W4426" s="183">
        <v>0</v>
      </c>
      <c r="X4426" s="183">
        <v>0</v>
      </c>
      <c r="Y4426" s="183">
        <v>0</v>
      </c>
    </row>
    <row r="4427" spans="1:25" x14ac:dyDescent="0.2">
      <c r="A4427" s="184">
        <v>13062029</v>
      </c>
      <c r="B4427" s="183" t="str">
        <f>[1]店マスタ!B4426</f>
        <v>有限会社　光星電器店</v>
      </c>
      <c r="C4427" s="183">
        <v>1.5</v>
      </c>
      <c r="D4427" s="183">
        <v>1.5</v>
      </c>
      <c r="E4427" s="183">
        <f>_xlfn.XLOOKUP(A4427,[2]Sheet1!$R:$R,[2]Sheet1!$AB:$AB,"",0)</f>
        <v>1.5</v>
      </c>
      <c r="F4427" s="183">
        <f>_xlfn.XLOOKUP($A4427,[3]【2026年03月度_全社】RFM客層一覧表データ!$A:$A,[3]【2026年03月度_全社】RFM客層一覧表データ!C:C,"",0)</f>
        <v>685</v>
      </c>
      <c r="G4427" s="183">
        <f>_xlfn.XLOOKUP($A4427,[3]【2026年03月度_全社】RFM客層一覧表データ!$A:$A,[3]【2026年03月度_全社】RFM客層一覧表データ!D:D,"",0)</f>
        <v>369</v>
      </c>
      <c r="H4427" s="183">
        <f>_xlfn.XLOOKUP($A4427,[3]【2026年03月度_全社】RFM客層一覧表データ!$A:$A,[3]【2026年03月度_全社】RFM客層一覧表データ!E:E,"",0)</f>
        <v>355</v>
      </c>
      <c r="I4427" s="183">
        <f>_xlfn.XLOOKUP($A4427,[3]【2026年03月度_全社】RFM客層一覧表データ!$A:$A,[3]【2026年03月度_全社】RFM客層一覧表データ!F:F,"",0)</f>
        <v>32</v>
      </c>
      <c r="J4427" s="183">
        <v>698</v>
      </c>
      <c r="K4427" s="183">
        <v>365</v>
      </c>
      <c r="L4427" s="183">
        <v>363</v>
      </c>
      <c r="M4427" s="183">
        <v>26</v>
      </c>
      <c r="N4427" s="183">
        <v>695</v>
      </c>
      <c r="O4427" s="183">
        <v>386</v>
      </c>
      <c r="P4427" s="183">
        <v>354</v>
      </c>
      <c r="Q4427" s="183">
        <v>32</v>
      </c>
      <c r="R4427" s="183">
        <v>693</v>
      </c>
      <c r="S4427" s="183">
        <v>391</v>
      </c>
      <c r="T4427" s="183">
        <v>344</v>
      </c>
      <c r="U4427" s="183">
        <v>42</v>
      </c>
      <c r="V4427" s="183">
        <v>674</v>
      </c>
      <c r="W4427" s="183">
        <v>370</v>
      </c>
      <c r="X4427" s="183">
        <v>346</v>
      </c>
      <c r="Y4427" s="183">
        <v>26</v>
      </c>
    </row>
    <row r="4428" spans="1:25" x14ac:dyDescent="0.2">
      <c r="A4428" s="184">
        <v>13062055</v>
      </c>
      <c r="B4428" s="183" t="str">
        <f>[1]店マスタ!B4427</f>
        <v>ＵＧニシヤマ</v>
      </c>
      <c r="C4428" s="183">
        <v>4.5</v>
      </c>
      <c r="D4428" s="183">
        <v>3.5</v>
      </c>
      <c r="E4428" s="183">
        <f>_xlfn.XLOOKUP(A4428,[2]Sheet1!$R:$R,[2]Sheet1!$AB:$AB,"",0)</f>
        <v>6.5</v>
      </c>
      <c r="F4428" s="183">
        <f>_xlfn.XLOOKUP($A4428,[3]【2026年03月度_全社】RFM客層一覧表データ!$A:$A,[3]【2026年03月度_全社】RFM客層一覧表データ!C:C,"",0)</f>
        <v>1383</v>
      </c>
      <c r="G4428" s="183">
        <f>_xlfn.XLOOKUP($A4428,[3]【2026年03月度_全社】RFM客層一覧表データ!$A:$A,[3]【2026年03月度_全社】RFM客層一覧表データ!D:D,"",0)</f>
        <v>659</v>
      </c>
      <c r="H4428" s="183">
        <f>_xlfn.XLOOKUP($A4428,[3]【2026年03月度_全社】RFM客層一覧表データ!$A:$A,[3]【2026年03月度_全社】RFM客層一覧表データ!E:E,"",0)</f>
        <v>733</v>
      </c>
      <c r="I4428" s="183">
        <f>_xlfn.XLOOKUP($A4428,[3]【2026年03月度_全社】RFM客層一覧表データ!$A:$A,[3]【2026年03月度_全社】RFM客層一覧表データ!F:F,"",0)</f>
        <v>107</v>
      </c>
      <c r="J4428" s="183">
        <v>1355</v>
      </c>
      <c r="K4428" s="183">
        <v>697</v>
      </c>
      <c r="L4428" s="183">
        <v>719</v>
      </c>
      <c r="M4428" s="183">
        <v>106</v>
      </c>
      <c r="N4428" s="183">
        <v>1327</v>
      </c>
      <c r="O4428" s="183">
        <v>667</v>
      </c>
      <c r="P4428" s="183">
        <v>698</v>
      </c>
      <c r="Q4428" s="183">
        <v>107</v>
      </c>
      <c r="R4428" s="183">
        <v>1276</v>
      </c>
      <c r="S4428" s="183">
        <v>709</v>
      </c>
      <c r="T4428" s="183">
        <v>673</v>
      </c>
      <c r="U4428" s="183">
        <v>126</v>
      </c>
      <c r="V4428" s="183">
        <v>1200</v>
      </c>
      <c r="W4428" s="183">
        <v>631</v>
      </c>
      <c r="X4428" s="183">
        <v>646</v>
      </c>
      <c r="Y4428" s="183">
        <v>86</v>
      </c>
    </row>
    <row r="4429" spans="1:25" x14ac:dyDescent="0.2">
      <c r="A4429" s="184">
        <v>13063001</v>
      </c>
      <c r="B4429" s="183" t="str">
        <f>[1]店マスタ!B4428</f>
        <v>ＵＧパナック</v>
      </c>
      <c r="C4429" s="183">
        <v>3</v>
      </c>
      <c r="D4429" s="183">
        <v>3</v>
      </c>
      <c r="E4429" s="183">
        <f>_xlfn.XLOOKUP(A4429,[2]Sheet1!$R:$R,[2]Sheet1!$AB:$AB,"",0)</f>
        <v>3</v>
      </c>
      <c r="F4429" s="183">
        <f>_xlfn.XLOOKUP($A4429,[3]【2026年03月度_全社】RFM客層一覧表データ!$A:$A,[3]【2026年03月度_全社】RFM客層一覧表データ!C:C,"",0)</f>
        <v>845</v>
      </c>
      <c r="G4429" s="183">
        <f>_xlfn.XLOOKUP($A4429,[3]【2026年03月度_全社】RFM客層一覧表データ!$A:$A,[3]【2026年03月度_全社】RFM客層一覧表データ!D:D,"",0)</f>
        <v>439</v>
      </c>
      <c r="H4429" s="183">
        <f>_xlfn.XLOOKUP($A4429,[3]【2026年03月度_全社】RFM客層一覧表データ!$A:$A,[3]【2026年03月度_全社】RFM客層一覧表データ!E:E,"",0)</f>
        <v>462</v>
      </c>
      <c r="I4429" s="183">
        <f>_xlfn.XLOOKUP($A4429,[3]【2026年03月度_全社】RFM客層一覧表データ!$A:$A,[3]【2026年03月度_全社】RFM客層一覧表データ!F:F,"",0)</f>
        <v>50</v>
      </c>
      <c r="J4429" s="183">
        <v>872</v>
      </c>
      <c r="K4429" s="183">
        <v>439</v>
      </c>
      <c r="L4429" s="183">
        <v>480</v>
      </c>
      <c r="M4429" s="183">
        <v>32</v>
      </c>
      <c r="N4429" s="183">
        <v>903</v>
      </c>
      <c r="O4429" s="183">
        <v>445</v>
      </c>
      <c r="P4429" s="183">
        <v>485</v>
      </c>
      <c r="Q4429" s="183">
        <v>39</v>
      </c>
      <c r="R4429" s="183">
        <v>913</v>
      </c>
      <c r="S4429" s="183">
        <v>454</v>
      </c>
      <c r="T4429" s="183">
        <v>495</v>
      </c>
      <c r="U4429" s="183">
        <v>42</v>
      </c>
      <c r="V4429" s="183">
        <v>913</v>
      </c>
      <c r="W4429" s="183">
        <v>434</v>
      </c>
      <c r="X4429" s="183">
        <v>506</v>
      </c>
      <c r="Y4429" s="183">
        <v>40</v>
      </c>
    </row>
    <row r="4430" spans="1:25" x14ac:dyDescent="0.2">
      <c r="A4430" s="184">
        <v>13063005</v>
      </c>
      <c r="B4430" s="183" t="str">
        <f>[1]店マスタ!B4429</f>
        <v>ＵＧモリイ</v>
      </c>
      <c r="C4430" s="183">
        <v>2.5</v>
      </c>
      <c r="D4430" s="183">
        <v>1.5</v>
      </c>
      <c r="E4430" s="183">
        <f>_xlfn.XLOOKUP(A4430,[2]Sheet1!$R:$R,[2]Sheet1!$AB:$AB,"",0)</f>
        <v>1.5</v>
      </c>
      <c r="F4430" s="183">
        <f>_xlfn.XLOOKUP($A4430,[3]【2026年03月度_全社】RFM客層一覧表データ!$A:$A,[3]【2026年03月度_全社】RFM客層一覧表データ!C:C,"",0)</f>
        <v>456</v>
      </c>
      <c r="G4430" s="183">
        <f>_xlfn.XLOOKUP($A4430,[3]【2026年03月度_全社】RFM客層一覧表データ!$A:$A,[3]【2026年03月度_全社】RFM客層一覧表データ!D:D,"",0)</f>
        <v>227</v>
      </c>
      <c r="H4430" s="183">
        <f>_xlfn.XLOOKUP($A4430,[3]【2026年03月度_全社】RFM客層一覧表データ!$A:$A,[3]【2026年03月度_全社】RFM客層一覧表データ!E:E,"",0)</f>
        <v>242</v>
      </c>
      <c r="I4430" s="183">
        <f>_xlfn.XLOOKUP($A4430,[3]【2026年03月度_全社】RFM客層一覧表データ!$A:$A,[3]【2026年03月度_全社】RFM客層一覧表データ!F:F,"",0)</f>
        <v>38</v>
      </c>
      <c r="J4430" s="183">
        <v>462</v>
      </c>
      <c r="K4430" s="183">
        <v>228</v>
      </c>
      <c r="L4430" s="183">
        <v>242</v>
      </c>
      <c r="M4430" s="183">
        <v>33</v>
      </c>
      <c r="N4430" s="183">
        <v>457</v>
      </c>
      <c r="O4430" s="183">
        <v>255</v>
      </c>
      <c r="P4430" s="183">
        <v>242</v>
      </c>
      <c r="Q4430" s="183">
        <v>34</v>
      </c>
      <c r="R4430" s="183">
        <v>443</v>
      </c>
      <c r="S4430" s="183">
        <v>238</v>
      </c>
      <c r="T4430" s="183">
        <v>236</v>
      </c>
      <c r="U4430" s="183">
        <v>37</v>
      </c>
      <c r="V4430" s="183">
        <v>425</v>
      </c>
      <c r="W4430" s="183">
        <v>241</v>
      </c>
      <c r="X4430" s="183">
        <v>234</v>
      </c>
      <c r="Y4430" s="183">
        <v>42</v>
      </c>
    </row>
    <row r="4431" spans="1:25" x14ac:dyDescent="0.2">
      <c r="A4431" s="184">
        <v>13063009</v>
      </c>
      <c r="B4431" s="183" t="str">
        <f>[1]店マスタ!B4430</f>
        <v>宮井電器店</v>
      </c>
      <c r="C4431" s="183">
        <v>1</v>
      </c>
      <c r="D4431" s="183">
        <v>0</v>
      </c>
      <c r="E4431" s="183" t="str">
        <f>_xlfn.XLOOKUP(A4431,[2]Sheet1!$R:$R,[2]Sheet1!$AB:$AB,"",0)</f>
        <v/>
      </c>
      <c r="F4431" s="183" t="str">
        <f>_xlfn.XLOOKUP($A4431,[3]【2026年03月度_全社】RFM客層一覧表データ!$A:$A,[3]【2026年03月度_全社】RFM客層一覧表データ!C:C,"",0)</f>
        <v/>
      </c>
      <c r="G4431" s="183" t="str">
        <f>_xlfn.XLOOKUP($A4431,[3]【2026年03月度_全社】RFM客層一覧表データ!$A:$A,[3]【2026年03月度_全社】RFM客層一覧表データ!D:D,"",0)</f>
        <v/>
      </c>
      <c r="H4431" s="183" t="str">
        <f>_xlfn.XLOOKUP($A4431,[3]【2026年03月度_全社】RFM客層一覧表データ!$A:$A,[3]【2026年03月度_全社】RFM客層一覧表データ!E:E,"",0)</f>
        <v/>
      </c>
      <c r="I4431" s="183" t="str">
        <f>_xlfn.XLOOKUP($A4431,[3]【2026年03月度_全社】RFM客層一覧表データ!$A:$A,[3]【2026年03月度_全社】RFM客層一覧表データ!F:F,"",0)</f>
        <v/>
      </c>
      <c r="J4431" s="183">
        <v>0</v>
      </c>
      <c r="K4431" s="183">
        <v>0</v>
      </c>
      <c r="L4431" s="183">
        <v>0</v>
      </c>
      <c r="M4431" s="183">
        <v>0</v>
      </c>
      <c r="N4431" s="183">
        <v>0</v>
      </c>
      <c r="O4431" s="183">
        <v>0</v>
      </c>
      <c r="P4431" s="183">
        <v>0</v>
      </c>
      <c r="Q4431" s="183">
        <v>0</v>
      </c>
      <c r="R4431" s="183">
        <v>0</v>
      </c>
      <c r="S4431" s="183">
        <v>0</v>
      </c>
      <c r="T4431" s="183">
        <v>0</v>
      </c>
      <c r="U4431" s="183">
        <v>0</v>
      </c>
      <c r="V4431" s="183">
        <v>0</v>
      </c>
      <c r="W4431" s="183">
        <v>0</v>
      </c>
      <c r="X4431" s="183">
        <v>0</v>
      </c>
      <c r="Y4431" s="183">
        <v>0</v>
      </c>
    </row>
    <row r="4432" spans="1:25" x14ac:dyDescent="0.2">
      <c r="A4432" s="184">
        <v>13063020</v>
      </c>
      <c r="B4432" s="183" t="str">
        <f>[1]店マスタ!B4431</f>
        <v>紀電チェーン　本部</v>
      </c>
      <c r="C4432" s="183">
        <v>1.5</v>
      </c>
      <c r="D4432" s="183">
        <v>2</v>
      </c>
      <c r="E4432" s="183">
        <f>_xlfn.XLOOKUP(A4432,[2]Sheet1!$R:$R,[2]Sheet1!$AB:$AB,"",0)</f>
        <v>2</v>
      </c>
      <c r="F4432" s="183" t="str">
        <f>_xlfn.XLOOKUP($A4432,[3]【2026年03月度_全社】RFM客層一覧表データ!$A:$A,[3]【2026年03月度_全社】RFM客層一覧表データ!C:C,"",0)</f>
        <v/>
      </c>
      <c r="G4432" s="183" t="str">
        <f>_xlfn.XLOOKUP($A4432,[3]【2026年03月度_全社】RFM客層一覧表データ!$A:$A,[3]【2026年03月度_全社】RFM客層一覧表データ!D:D,"",0)</f>
        <v/>
      </c>
      <c r="H4432" s="183" t="str">
        <f>_xlfn.XLOOKUP($A4432,[3]【2026年03月度_全社】RFM客層一覧表データ!$A:$A,[3]【2026年03月度_全社】RFM客層一覧表データ!E:E,"",0)</f>
        <v/>
      </c>
      <c r="I4432" s="183" t="str">
        <f>_xlfn.XLOOKUP($A4432,[3]【2026年03月度_全社】RFM客層一覧表データ!$A:$A,[3]【2026年03月度_全社】RFM客層一覧表データ!F:F,"",0)</f>
        <v/>
      </c>
      <c r="J4432" s="183">
        <v>0</v>
      </c>
      <c r="K4432" s="183">
        <v>0</v>
      </c>
      <c r="L4432" s="183">
        <v>0</v>
      </c>
      <c r="M4432" s="183">
        <v>0</v>
      </c>
      <c r="N4432" s="183">
        <v>0</v>
      </c>
      <c r="O4432" s="183">
        <v>0</v>
      </c>
      <c r="P4432" s="183">
        <v>0</v>
      </c>
      <c r="Q4432" s="183">
        <v>0</v>
      </c>
      <c r="R4432" s="183">
        <v>0</v>
      </c>
      <c r="S4432" s="183">
        <v>0</v>
      </c>
      <c r="T4432" s="183">
        <v>0</v>
      </c>
      <c r="U4432" s="183">
        <v>0</v>
      </c>
      <c r="V4432" s="183">
        <v>0</v>
      </c>
      <c r="W4432" s="183">
        <v>0</v>
      </c>
      <c r="X4432" s="183">
        <v>0</v>
      </c>
      <c r="Y4432" s="183">
        <v>0</v>
      </c>
    </row>
    <row r="4433" spans="1:25" x14ac:dyDescent="0.2">
      <c r="A4433" s="184">
        <v>13063035</v>
      </c>
      <c r="B4433" s="183" t="str">
        <f>[1]店マスタ!B4432</f>
        <v>紀電チェーン　宮原店</v>
      </c>
      <c r="C4433" s="183">
        <v>3</v>
      </c>
      <c r="D4433" s="183">
        <v>3</v>
      </c>
      <c r="E4433" s="183">
        <f>_xlfn.XLOOKUP(A4433,[2]Sheet1!$R:$R,[2]Sheet1!$AB:$AB,"",0)</f>
        <v>3</v>
      </c>
      <c r="F4433" s="183" t="str">
        <f>_xlfn.XLOOKUP($A4433,[3]【2026年03月度_全社】RFM客層一覧表データ!$A:$A,[3]【2026年03月度_全社】RFM客層一覧表データ!C:C,"",0)</f>
        <v/>
      </c>
      <c r="G4433" s="183" t="str">
        <f>_xlfn.XLOOKUP($A4433,[3]【2026年03月度_全社】RFM客層一覧表データ!$A:$A,[3]【2026年03月度_全社】RFM客層一覧表データ!D:D,"",0)</f>
        <v/>
      </c>
      <c r="H4433" s="183" t="str">
        <f>_xlfn.XLOOKUP($A4433,[3]【2026年03月度_全社】RFM客層一覧表データ!$A:$A,[3]【2026年03月度_全社】RFM客層一覧表データ!E:E,"",0)</f>
        <v/>
      </c>
      <c r="I4433" s="183" t="str">
        <f>_xlfn.XLOOKUP($A4433,[3]【2026年03月度_全社】RFM客層一覧表データ!$A:$A,[3]【2026年03月度_全社】RFM客層一覧表データ!F:F,"",0)</f>
        <v/>
      </c>
      <c r="J4433" s="183">
        <v>0</v>
      </c>
      <c r="K4433" s="183">
        <v>0</v>
      </c>
      <c r="L4433" s="183">
        <v>0</v>
      </c>
      <c r="M4433" s="183">
        <v>0</v>
      </c>
      <c r="N4433" s="183">
        <v>0</v>
      </c>
      <c r="O4433" s="183">
        <v>0</v>
      </c>
      <c r="P4433" s="183">
        <v>0</v>
      </c>
      <c r="Q4433" s="183">
        <v>0</v>
      </c>
      <c r="R4433" s="183">
        <v>0</v>
      </c>
      <c r="S4433" s="183">
        <v>0</v>
      </c>
      <c r="T4433" s="183">
        <v>0</v>
      </c>
      <c r="U4433" s="183">
        <v>0</v>
      </c>
      <c r="V4433" s="183">
        <v>0</v>
      </c>
      <c r="W4433" s="183">
        <v>0</v>
      </c>
      <c r="X4433" s="183">
        <v>0</v>
      </c>
      <c r="Y4433" s="183">
        <v>0</v>
      </c>
    </row>
    <row r="4434" spans="1:25" x14ac:dyDescent="0.2">
      <c r="A4434" s="184">
        <v>13063045</v>
      </c>
      <c r="B4434" s="183" t="str">
        <f>[1]店マスタ!B4433</f>
        <v>ＵＧアクティ</v>
      </c>
      <c r="C4434" s="183">
        <v>4.5</v>
      </c>
      <c r="D4434" s="183">
        <v>4</v>
      </c>
      <c r="E4434" s="183">
        <f>_xlfn.XLOOKUP(A4434,[2]Sheet1!$R:$R,[2]Sheet1!$AB:$AB,"",0)</f>
        <v>5.5</v>
      </c>
      <c r="F4434" s="183">
        <f>_xlfn.XLOOKUP($A4434,[3]【2026年03月度_全社】RFM客層一覧表データ!$A:$A,[3]【2026年03月度_全社】RFM客層一覧表データ!C:C,"",0)</f>
        <v>1047</v>
      </c>
      <c r="G4434" s="183">
        <f>_xlfn.XLOOKUP($A4434,[3]【2026年03月度_全社】RFM客層一覧表データ!$A:$A,[3]【2026年03月度_全社】RFM客層一覧表データ!D:D,"",0)</f>
        <v>487</v>
      </c>
      <c r="H4434" s="183">
        <f>_xlfn.XLOOKUP($A4434,[3]【2026年03月度_全社】RFM客層一覧表データ!$A:$A,[3]【2026年03月度_全社】RFM客層一覧表データ!E:E,"",0)</f>
        <v>656</v>
      </c>
      <c r="I4434" s="183">
        <f>_xlfn.XLOOKUP($A4434,[3]【2026年03月度_全社】RFM客層一覧表データ!$A:$A,[3]【2026年03月度_全社】RFM客層一覧表データ!F:F,"",0)</f>
        <v>37</v>
      </c>
      <c r="J4434" s="183">
        <v>1088</v>
      </c>
      <c r="K4434" s="183">
        <v>526</v>
      </c>
      <c r="L4434" s="183">
        <v>663</v>
      </c>
      <c r="M4434" s="183">
        <v>56</v>
      </c>
      <c r="N4434" s="183">
        <v>1077</v>
      </c>
      <c r="O4434" s="183">
        <v>511</v>
      </c>
      <c r="P4434" s="183">
        <v>671</v>
      </c>
      <c r="Q4434" s="183">
        <v>52</v>
      </c>
      <c r="R4434" s="183">
        <v>1140</v>
      </c>
      <c r="S4434" s="183">
        <v>563</v>
      </c>
      <c r="T4434" s="183">
        <v>678</v>
      </c>
      <c r="U4434" s="183">
        <v>58</v>
      </c>
      <c r="V4434" s="183">
        <v>1136</v>
      </c>
      <c r="W4434" s="183">
        <v>554</v>
      </c>
      <c r="X4434" s="183">
        <v>693</v>
      </c>
      <c r="Y4434" s="183">
        <v>59</v>
      </c>
    </row>
    <row r="4435" spans="1:25" x14ac:dyDescent="0.2">
      <c r="A4435" s="184">
        <v>13063066</v>
      </c>
      <c r="B4435" s="183" t="str">
        <f>[1]店マスタ!B4434</f>
        <v>紀電チェーン　初島店</v>
      </c>
      <c r="C4435" s="183">
        <v>2.5</v>
      </c>
      <c r="D4435" s="183">
        <v>1.5</v>
      </c>
      <c r="E4435" s="183">
        <f>_xlfn.XLOOKUP(A4435,[2]Sheet1!$R:$R,[2]Sheet1!$AB:$AB,"",0)</f>
        <v>1.5</v>
      </c>
      <c r="F4435" s="183" t="str">
        <f>_xlfn.XLOOKUP($A4435,[3]【2026年03月度_全社】RFM客層一覧表データ!$A:$A,[3]【2026年03月度_全社】RFM客層一覧表データ!C:C,"",0)</f>
        <v/>
      </c>
      <c r="G4435" s="183" t="str">
        <f>_xlfn.XLOOKUP($A4435,[3]【2026年03月度_全社】RFM客層一覧表データ!$A:$A,[3]【2026年03月度_全社】RFM客層一覧表データ!D:D,"",0)</f>
        <v/>
      </c>
      <c r="H4435" s="183" t="str">
        <f>_xlfn.XLOOKUP($A4435,[3]【2026年03月度_全社】RFM客層一覧表データ!$A:$A,[3]【2026年03月度_全社】RFM客層一覧表データ!E:E,"",0)</f>
        <v/>
      </c>
      <c r="I4435" s="183" t="str">
        <f>_xlfn.XLOOKUP($A4435,[3]【2026年03月度_全社】RFM客層一覧表データ!$A:$A,[3]【2026年03月度_全社】RFM客層一覧表データ!F:F,"",0)</f>
        <v/>
      </c>
      <c r="J4435" s="183">
        <v>0</v>
      </c>
      <c r="K4435" s="183">
        <v>0</v>
      </c>
      <c r="L4435" s="183">
        <v>0</v>
      </c>
      <c r="M4435" s="183">
        <v>0</v>
      </c>
      <c r="N4435" s="183">
        <v>0</v>
      </c>
      <c r="O4435" s="183">
        <v>0</v>
      </c>
      <c r="P4435" s="183">
        <v>0</v>
      </c>
      <c r="Q4435" s="183">
        <v>0</v>
      </c>
      <c r="R4435" s="183">
        <v>0</v>
      </c>
      <c r="S4435" s="183">
        <v>0</v>
      </c>
      <c r="T4435" s="183">
        <v>0</v>
      </c>
      <c r="U4435" s="183">
        <v>0</v>
      </c>
      <c r="V4435" s="183">
        <v>0</v>
      </c>
      <c r="W4435" s="183">
        <v>0</v>
      </c>
      <c r="X4435" s="183">
        <v>0</v>
      </c>
      <c r="Y4435" s="183">
        <v>0</v>
      </c>
    </row>
    <row r="4436" spans="1:25" x14ac:dyDescent="0.2">
      <c r="A4436" s="184">
        <v>13064001</v>
      </c>
      <c r="B4436" s="183" t="str">
        <f>[1]店マスタ!B4435</f>
        <v>株式会社　ＵＧ</v>
      </c>
      <c r="C4436" s="183">
        <v>1.5</v>
      </c>
      <c r="D4436" s="183">
        <v>1.5</v>
      </c>
      <c r="E4436" s="183">
        <f>_xlfn.XLOOKUP(A4436,[2]Sheet1!$R:$R,[2]Sheet1!$AB:$AB,"",0)</f>
        <v>1.5</v>
      </c>
      <c r="F4436" s="183" t="str">
        <f>_xlfn.XLOOKUP($A4436,[3]【2026年03月度_全社】RFM客層一覧表データ!$A:$A,[3]【2026年03月度_全社】RFM客層一覧表データ!C:C,"",0)</f>
        <v/>
      </c>
      <c r="G4436" s="183" t="str">
        <f>_xlfn.XLOOKUP($A4436,[3]【2026年03月度_全社】RFM客層一覧表データ!$A:$A,[3]【2026年03月度_全社】RFM客層一覧表データ!D:D,"",0)</f>
        <v/>
      </c>
      <c r="H4436" s="183" t="str">
        <f>_xlfn.XLOOKUP($A4436,[3]【2026年03月度_全社】RFM客層一覧表データ!$A:$A,[3]【2026年03月度_全社】RFM客層一覧表データ!E:E,"",0)</f>
        <v/>
      </c>
      <c r="I4436" s="183" t="str">
        <f>_xlfn.XLOOKUP($A4436,[3]【2026年03月度_全社】RFM客層一覧表データ!$A:$A,[3]【2026年03月度_全社】RFM客層一覧表データ!F:F,"",0)</f>
        <v/>
      </c>
      <c r="J4436" s="183">
        <v>0</v>
      </c>
      <c r="K4436" s="183">
        <v>0</v>
      </c>
      <c r="L4436" s="183">
        <v>0</v>
      </c>
      <c r="M4436" s="183">
        <v>0</v>
      </c>
      <c r="N4436" s="183">
        <v>0</v>
      </c>
      <c r="O4436" s="183">
        <v>0</v>
      </c>
      <c r="P4436" s="183">
        <v>0</v>
      </c>
      <c r="Q4436" s="183">
        <v>0</v>
      </c>
      <c r="R4436" s="183">
        <v>0</v>
      </c>
      <c r="S4436" s="183">
        <v>0</v>
      </c>
      <c r="T4436" s="183">
        <v>0</v>
      </c>
      <c r="U4436" s="183">
        <v>0</v>
      </c>
      <c r="V4436" s="183">
        <v>0</v>
      </c>
      <c r="W4436" s="183">
        <v>0</v>
      </c>
      <c r="X4436" s="183">
        <v>0</v>
      </c>
      <c r="Y4436" s="183">
        <v>0</v>
      </c>
    </row>
    <row r="4437" spans="1:25" x14ac:dyDescent="0.2">
      <c r="A4437" s="184">
        <v>13064002</v>
      </c>
      <c r="B4437" s="183" t="str">
        <f>[1]店マスタ!B4436</f>
        <v>中芳電器工房　株式会社</v>
      </c>
      <c r="C4437" s="183">
        <v>3.5</v>
      </c>
      <c r="D4437" s="183">
        <v>3.5</v>
      </c>
      <c r="E4437" s="183" t="str">
        <f>_xlfn.XLOOKUP(A4437,[2]Sheet1!$R:$R,[2]Sheet1!$AB:$AB,"",0)</f>
        <v/>
      </c>
      <c r="F4437" s="183" t="str">
        <f>_xlfn.XLOOKUP($A4437,[3]【2026年03月度_全社】RFM客層一覧表データ!$A:$A,[3]【2026年03月度_全社】RFM客層一覧表データ!C:C,"",0)</f>
        <v/>
      </c>
      <c r="G4437" s="183" t="str">
        <f>_xlfn.XLOOKUP($A4437,[3]【2026年03月度_全社】RFM客層一覧表データ!$A:$A,[3]【2026年03月度_全社】RFM客層一覧表データ!D:D,"",0)</f>
        <v/>
      </c>
      <c r="H4437" s="183" t="str">
        <f>_xlfn.XLOOKUP($A4437,[3]【2026年03月度_全社】RFM客層一覧表データ!$A:$A,[3]【2026年03月度_全社】RFM客層一覧表データ!E:E,"",0)</f>
        <v/>
      </c>
      <c r="I4437" s="183" t="str">
        <f>_xlfn.XLOOKUP($A4437,[3]【2026年03月度_全社】RFM客層一覧表データ!$A:$A,[3]【2026年03月度_全社】RFM客層一覧表データ!F:F,"",0)</f>
        <v/>
      </c>
      <c r="J4437" s="183">
        <v>0</v>
      </c>
      <c r="K4437" s="183">
        <v>0</v>
      </c>
      <c r="L4437" s="183">
        <v>0</v>
      </c>
      <c r="M4437" s="183">
        <v>0</v>
      </c>
      <c r="N4437" s="183">
        <v>0</v>
      </c>
      <c r="O4437" s="183">
        <v>0</v>
      </c>
      <c r="P4437" s="183">
        <v>0</v>
      </c>
      <c r="Q4437" s="183">
        <v>0</v>
      </c>
      <c r="R4437" s="183">
        <v>0</v>
      </c>
      <c r="S4437" s="183">
        <v>0</v>
      </c>
      <c r="T4437" s="183">
        <v>0</v>
      </c>
      <c r="U4437" s="183">
        <v>0</v>
      </c>
      <c r="V4437" s="183">
        <v>0</v>
      </c>
      <c r="W4437" s="183">
        <v>0</v>
      </c>
      <c r="X4437" s="183">
        <v>0</v>
      </c>
      <c r="Y4437" s="183">
        <v>0</v>
      </c>
    </row>
    <row r="4438" spans="1:25" x14ac:dyDescent="0.2">
      <c r="A4438" s="184">
        <v>13064004</v>
      </c>
      <c r="B4438" s="183" t="str">
        <f>[1]店マスタ!B4437</f>
        <v>ＵＧひがし</v>
      </c>
      <c r="C4438" s="183">
        <v>3.5</v>
      </c>
      <c r="D4438" s="183">
        <v>3.5</v>
      </c>
      <c r="E4438" s="183">
        <f>_xlfn.XLOOKUP(A4438,[2]Sheet1!$R:$R,[2]Sheet1!$AB:$AB,"",0)</f>
        <v>3.5</v>
      </c>
      <c r="F4438" s="183">
        <f>_xlfn.XLOOKUP($A4438,[3]【2026年03月度_全社】RFM客層一覧表データ!$A:$A,[3]【2026年03月度_全社】RFM客層一覧表データ!C:C,"",0)</f>
        <v>787</v>
      </c>
      <c r="G4438" s="183">
        <f>_xlfn.XLOOKUP($A4438,[3]【2026年03月度_全社】RFM客層一覧表データ!$A:$A,[3]【2026年03月度_全社】RFM客層一覧表データ!D:D,"",0)</f>
        <v>382</v>
      </c>
      <c r="H4438" s="183">
        <f>_xlfn.XLOOKUP($A4438,[3]【2026年03月度_全社】RFM客層一覧表データ!$A:$A,[3]【2026年03月度_全社】RFM客層一覧表データ!E:E,"",0)</f>
        <v>441</v>
      </c>
      <c r="I4438" s="183">
        <f>_xlfn.XLOOKUP($A4438,[3]【2026年03月度_全社】RFM客層一覧表データ!$A:$A,[3]【2026年03月度_全社】RFM客層一覧表データ!F:F,"",0)</f>
        <v>38</v>
      </c>
      <c r="J4438" s="183">
        <v>792</v>
      </c>
      <c r="K4438" s="183">
        <v>391</v>
      </c>
      <c r="L4438" s="183">
        <v>439</v>
      </c>
      <c r="M4438" s="183">
        <v>33</v>
      </c>
      <c r="N4438" s="183">
        <v>812</v>
      </c>
      <c r="O4438" s="183">
        <v>395</v>
      </c>
      <c r="P4438" s="183">
        <v>443</v>
      </c>
      <c r="Q4438" s="183">
        <v>38</v>
      </c>
      <c r="R4438" s="183">
        <v>818</v>
      </c>
      <c r="S4438" s="183">
        <v>437</v>
      </c>
      <c r="T4438" s="183">
        <v>447</v>
      </c>
      <c r="U4438" s="183">
        <v>44</v>
      </c>
      <c r="V4438" s="183">
        <v>824</v>
      </c>
      <c r="W4438" s="183">
        <v>416</v>
      </c>
      <c r="X4438" s="183">
        <v>454</v>
      </c>
      <c r="Y4438" s="183">
        <v>41</v>
      </c>
    </row>
    <row r="4439" spans="1:25" x14ac:dyDescent="0.2">
      <c r="A4439" s="184">
        <v>13064006</v>
      </c>
      <c r="B4439" s="183" t="str">
        <f>[1]店マスタ!B4438</f>
        <v>ＵＧコーキョー堂</v>
      </c>
      <c r="C4439" s="183">
        <v>5</v>
      </c>
      <c r="D4439" s="183">
        <v>5</v>
      </c>
      <c r="E4439" s="183">
        <f>_xlfn.XLOOKUP(A4439,[2]Sheet1!$R:$R,[2]Sheet1!$AB:$AB,"",0)</f>
        <v>5.5</v>
      </c>
      <c r="F4439" s="183">
        <f>_xlfn.XLOOKUP($A4439,[3]【2026年03月度_全社】RFM客層一覧表データ!$A:$A,[3]【2026年03月度_全社】RFM客層一覧表データ!C:C,"",0)</f>
        <v>690</v>
      </c>
      <c r="G4439" s="183">
        <f>_xlfn.XLOOKUP($A4439,[3]【2026年03月度_全社】RFM客層一覧表データ!$A:$A,[3]【2026年03月度_全社】RFM客層一覧表データ!D:D,"",0)</f>
        <v>413</v>
      </c>
      <c r="H4439" s="183">
        <f>_xlfn.XLOOKUP($A4439,[3]【2026年03月度_全社】RFM客層一覧表データ!$A:$A,[3]【2026年03月度_全社】RFM客層一覧表データ!E:E,"",0)</f>
        <v>426</v>
      </c>
      <c r="I4439" s="183">
        <f>_xlfn.XLOOKUP($A4439,[3]【2026年03月度_全社】RFM客層一覧表データ!$A:$A,[3]【2026年03月度_全社】RFM客層一覧表データ!F:F,"",0)</f>
        <v>27</v>
      </c>
      <c r="J4439" s="183">
        <v>717</v>
      </c>
      <c r="K4439" s="183">
        <v>422</v>
      </c>
      <c r="L4439" s="183">
        <v>420</v>
      </c>
      <c r="M4439" s="183">
        <v>25</v>
      </c>
      <c r="N4439" s="183">
        <v>728</v>
      </c>
      <c r="O4439" s="183">
        <v>427</v>
      </c>
      <c r="P4439" s="183">
        <v>434</v>
      </c>
      <c r="Q4439" s="183">
        <v>22</v>
      </c>
      <c r="R4439" s="183">
        <v>759</v>
      </c>
      <c r="S4439" s="183">
        <v>435</v>
      </c>
      <c r="T4439" s="183">
        <v>431</v>
      </c>
      <c r="U4439" s="183">
        <v>44</v>
      </c>
      <c r="V4439" s="183">
        <v>746</v>
      </c>
      <c r="W4439" s="183">
        <v>402</v>
      </c>
      <c r="X4439" s="183">
        <v>434</v>
      </c>
      <c r="Y4439" s="183">
        <v>30</v>
      </c>
    </row>
    <row r="4440" spans="1:25" x14ac:dyDescent="0.2">
      <c r="A4440" s="184">
        <v>13064008</v>
      </c>
      <c r="B4440" s="183" t="str">
        <f>[1]店マスタ!B4439</f>
        <v>はやし電気商会</v>
      </c>
      <c r="C4440" s="183">
        <v>2</v>
      </c>
      <c r="D4440" s="183">
        <v>2</v>
      </c>
      <c r="E4440" s="183">
        <f>_xlfn.XLOOKUP(A4440,[2]Sheet1!$R:$R,[2]Sheet1!$AB:$AB,"",0)</f>
        <v>2</v>
      </c>
      <c r="F4440" s="183" t="str">
        <f>_xlfn.XLOOKUP($A4440,[3]【2026年03月度_全社】RFM客層一覧表データ!$A:$A,[3]【2026年03月度_全社】RFM客層一覧表データ!C:C,"",0)</f>
        <v/>
      </c>
      <c r="G4440" s="183" t="str">
        <f>_xlfn.XLOOKUP($A4440,[3]【2026年03月度_全社】RFM客層一覧表データ!$A:$A,[3]【2026年03月度_全社】RFM客層一覧表データ!D:D,"",0)</f>
        <v/>
      </c>
      <c r="H4440" s="183" t="str">
        <f>_xlfn.XLOOKUP($A4440,[3]【2026年03月度_全社】RFM客層一覧表データ!$A:$A,[3]【2026年03月度_全社】RFM客層一覧表データ!E:E,"",0)</f>
        <v/>
      </c>
      <c r="I4440" s="183" t="str">
        <f>_xlfn.XLOOKUP($A4440,[3]【2026年03月度_全社】RFM客層一覧表データ!$A:$A,[3]【2026年03月度_全社】RFM客層一覧表データ!F:F,"",0)</f>
        <v/>
      </c>
      <c r="J4440" s="183">
        <v>0</v>
      </c>
      <c r="K4440" s="183">
        <v>0</v>
      </c>
      <c r="L4440" s="183">
        <v>0</v>
      </c>
      <c r="M4440" s="183">
        <v>0</v>
      </c>
      <c r="N4440" s="183">
        <v>1</v>
      </c>
      <c r="O4440" s="183">
        <v>0</v>
      </c>
      <c r="P4440" s="183">
        <v>0</v>
      </c>
      <c r="Q4440" s="183">
        <v>0</v>
      </c>
      <c r="R4440" s="183">
        <v>1</v>
      </c>
      <c r="S4440" s="183">
        <v>0</v>
      </c>
      <c r="T4440" s="183">
        <v>0</v>
      </c>
      <c r="U4440" s="183">
        <v>0</v>
      </c>
      <c r="V4440" s="183">
        <v>1</v>
      </c>
      <c r="W4440" s="183">
        <v>0</v>
      </c>
      <c r="X4440" s="183">
        <v>0</v>
      </c>
      <c r="Y4440" s="183">
        <v>0</v>
      </c>
    </row>
    <row r="4441" spans="1:25" x14ac:dyDescent="0.2">
      <c r="A4441" s="184">
        <v>13064009</v>
      </c>
      <c r="B4441" s="183" t="str">
        <f>[1]店マスタ!B4440</f>
        <v>ヤスダデンキ</v>
      </c>
      <c r="C4441" s="183">
        <v>2.5</v>
      </c>
      <c r="D4441" s="183">
        <v>0</v>
      </c>
      <c r="E4441" s="183" t="str">
        <f>_xlfn.XLOOKUP(A4441,[2]Sheet1!$R:$R,[2]Sheet1!$AB:$AB,"",0)</f>
        <v/>
      </c>
      <c r="F4441" s="183" t="str">
        <f>_xlfn.XLOOKUP($A4441,[3]【2026年03月度_全社】RFM客層一覧表データ!$A:$A,[3]【2026年03月度_全社】RFM客層一覧表データ!C:C,"",0)</f>
        <v/>
      </c>
      <c r="G4441" s="183" t="str">
        <f>_xlfn.XLOOKUP($A4441,[3]【2026年03月度_全社】RFM客層一覧表データ!$A:$A,[3]【2026年03月度_全社】RFM客層一覧表データ!D:D,"",0)</f>
        <v/>
      </c>
      <c r="H4441" s="183" t="str">
        <f>_xlfn.XLOOKUP($A4441,[3]【2026年03月度_全社】RFM客層一覧表データ!$A:$A,[3]【2026年03月度_全社】RFM客層一覧表データ!E:E,"",0)</f>
        <v/>
      </c>
      <c r="I4441" s="183" t="str">
        <f>_xlfn.XLOOKUP($A4441,[3]【2026年03月度_全社】RFM客層一覧表データ!$A:$A,[3]【2026年03月度_全社】RFM客層一覧表データ!F:F,"",0)</f>
        <v/>
      </c>
      <c r="J4441" s="183">
        <v>0</v>
      </c>
      <c r="K4441" s="183">
        <v>0</v>
      </c>
      <c r="L4441" s="183">
        <v>0</v>
      </c>
      <c r="M4441" s="183">
        <v>0</v>
      </c>
      <c r="N4441" s="183">
        <v>0</v>
      </c>
      <c r="O4441" s="183">
        <v>0</v>
      </c>
      <c r="P4441" s="183">
        <v>0</v>
      </c>
      <c r="Q4441" s="183">
        <v>0</v>
      </c>
      <c r="R4441" s="183">
        <v>0</v>
      </c>
      <c r="S4441" s="183">
        <v>0</v>
      </c>
      <c r="T4441" s="183">
        <v>0</v>
      </c>
      <c r="U4441" s="183">
        <v>0</v>
      </c>
      <c r="V4441" s="183">
        <v>0</v>
      </c>
      <c r="W4441" s="183">
        <v>0</v>
      </c>
      <c r="X4441" s="183">
        <v>0</v>
      </c>
      <c r="Y4441" s="183">
        <v>0</v>
      </c>
    </row>
    <row r="4442" spans="1:25" x14ac:dyDescent="0.2">
      <c r="A4442" s="184">
        <v>13064016</v>
      </c>
      <c r="B4442" s="183" t="str">
        <f>[1]店マスタ!B4441</f>
        <v>ＵＧシマダ</v>
      </c>
      <c r="C4442" s="183">
        <v>3</v>
      </c>
      <c r="D4442" s="183">
        <v>2.5</v>
      </c>
      <c r="E4442" s="183">
        <f>_xlfn.XLOOKUP(A4442,[2]Sheet1!$R:$R,[2]Sheet1!$AB:$AB,"",0)</f>
        <v>2.5</v>
      </c>
      <c r="F4442" s="183">
        <f>_xlfn.XLOOKUP($A4442,[3]【2026年03月度_全社】RFM客層一覧表データ!$A:$A,[3]【2026年03月度_全社】RFM客層一覧表データ!C:C,"",0)</f>
        <v>657</v>
      </c>
      <c r="G4442" s="183">
        <f>_xlfn.XLOOKUP($A4442,[3]【2026年03月度_全社】RFM客層一覧表データ!$A:$A,[3]【2026年03月度_全社】RFM客層一覧表データ!D:D,"",0)</f>
        <v>314</v>
      </c>
      <c r="H4442" s="183">
        <f>_xlfn.XLOOKUP($A4442,[3]【2026年03月度_全社】RFM客層一覧表データ!$A:$A,[3]【2026年03月度_全社】RFM客層一覧表データ!E:E,"",0)</f>
        <v>368</v>
      </c>
      <c r="I4442" s="183">
        <f>_xlfn.XLOOKUP($A4442,[3]【2026年03月度_全社】RFM客層一覧表データ!$A:$A,[3]【2026年03月度_全社】RFM客層一覧表データ!F:F,"",0)</f>
        <v>31</v>
      </c>
      <c r="J4442" s="183">
        <v>686</v>
      </c>
      <c r="K4442" s="183">
        <v>317</v>
      </c>
      <c r="L4442" s="183">
        <v>378</v>
      </c>
      <c r="M4442" s="183">
        <v>30</v>
      </c>
      <c r="N4442" s="183">
        <v>695</v>
      </c>
      <c r="O4442" s="183">
        <v>312</v>
      </c>
      <c r="P4442" s="183">
        <v>379</v>
      </c>
      <c r="Q4442" s="183">
        <v>26</v>
      </c>
      <c r="R4442" s="183">
        <v>723</v>
      </c>
      <c r="S4442" s="183">
        <v>341</v>
      </c>
      <c r="T4442" s="183">
        <v>397</v>
      </c>
      <c r="U4442" s="183">
        <v>32</v>
      </c>
      <c r="V4442" s="183">
        <v>739</v>
      </c>
      <c r="W4442" s="183">
        <v>337</v>
      </c>
      <c r="X4442" s="183">
        <v>399</v>
      </c>
      <c r="Y4442" s="183">
        <v>46</v>
      </c>
    </row>
    <row r="4443" spans="1:25" x14ac:dyDescent="0.2">
      <c r="A4443" s="184">
        <v>13064052</v>
      </c>
      <c r="B4443" s="183" t="str">
        <f>[1]店マスタ!B4442</f>
        <v>（有）楠林　中紀住設</v>
      </c>
      <c r="C4443" s="183">
        <v>2.5</v>
      </c>
      <c r="D4443" s="183">
        <v>2.5</v>
      </c>
      <c r="E4443" s="183">
        <f>_xlfn.XLOOKUP(A4443,[2]Sheet1!$R:$R,[2]Sheet1!$AB:$AB,"",0)</f>
        <v>2.5</v>
      </c>
      <c r="F4443" s="183" t="str">
        <f>_xlfn.XLOOKUP($A4443,[3]【2026年03月度_全社】RFM客層一覧表データ!$A:$A,[3]【2026年03月度_全社】RFM客層一覧表データ!C:C,"",0)</f>
        <v/>
      </c>
      <c r="G4443" s="183" t="str">
        <f>_xlfn.XLOOKUP($A4443,[3]【2026年03月度_全社】RFM客層一覧表データ!$A:$A,[3]【2026年03月度_全社】RFM客層一覧表データ!D:D,"",0)</f>
        <v/>
      </c>
      <c r="H4443" s="183" t="str">
        <f>_xlfn.XLOOKUP($A4443,[3]【2026年03月度_全社】RFM客層一覧表データ!$A:$A,[3]【2026年03月度_全社】RFM客層一覧表データ!E:E,"",0)</f>
        <v/>
      </c>
      <c r="I4443" s="183" t="str">
        <f>_xlfn.XLOOKUP($A4443,[3]【2026年03月度_全社】RFM客層一覧表データ!$A:$A,[3]【2026年03月度_全社】RFM客層一覧表データ!F:F,"",0)</f>
        <v/>
      </c>
      <c r="J4443" s="183">
        <v>0</v>
      </c>
      <c r="K4443" s="183">
        <v>0</v>
      </c>
      <c r="L4443" s="183">
        <v>0</v>
      </c>
      <c r="M4443" s="183">
        <v>0</v>
      </c>
      <c r="N4443" s="183">
        <v>0</v>
      </c>
      <c r="O4443" s="183">
        <v>0</v>
      </c>
      <c r="P4443" s="183">
        <v>0</v>
      </c>
      <c r="Q4443" s="183">
        <v>0</v>
      </c>
      <c r="R4443" s="183">
        <v>0</v>
      </c>
      <c r="S4443" s="183">
        <v>0</v>
      </c>
      <c r="T4443" s="183">
        <v>0</v>
      </c>
      <c r="U4443" s="183">
        <v>0</v>
      </c>
      <c r="V4443" s="183">
        <v>0</v>
      </c>
      <c r="W4443" s="183">
        <v>0</v>
      </c>
      <c r="X4443" s="183">
        <v>0</v>
      </c>
      <c r="Y4443" s="183">
        <v>0</v>
      </c>
    </row>
    <row r="4444" spans="1:25" x14ac:dyDescent="0.2">
      <c r="A4444" s="184">
        <v>13064074</v>
      </c>
      <c r="B4444" s="183" t="str">
        <f>[1]店マスタ!B4443</f>
        <v>はやし電器</v>
      </c>
      <c r="C4444" s="183">
        <v>2.5</v>
      </c>
      <c r="D4444" s="183">
        <v>2.5</v>
      </c>
      <c r="E4444" s="183" t="str">
        <f>_xlfn.XLOOKUP(A4444,[2]Sheet1!$R:$R,[2]Sheet1!$AB:$AB,"",0)</f>
        <v/>
      </c>
      <c r="F4444" s="183">
        <f>_xlfn.XLOOKUP($A4444,[3]【2026年03月度_全社】RFM客層一覧表データ!$A:$A,[3]【2026年03月度_全社】RFM客層一覧表データ!C:C,"",0)</f>
        <v>363</v>
      </c>
      <c r="G4444" s="183">
        <f>_xlfn.XLOOKUP($A4444,[3]【2026年03月度_全社】RFM客層一覧表データ!$A:$A,[3]【2026年03月度_全社】RFM客層一覧表データ!D:D,"",0)</f>
        <v>158</v>
      </c>
      <c r="H4444" s="183">
        <f>_xlfn.XLOOKUP($A4444,[3]【2026年03月度_全社】RFM客層一覧表データ!$A:$A,[3]【2026年03月度_全社】RFM客層一覧表データ!E:E,"",0)</f>
        <v>210</v>
      </c>
      <c r="I4444" s="183">
        <f>_xlfn.XLOOKUP($A4444,[3]【2026年03月度_全社】RFM客層一覧表データ!$A:$A,[3]【2026年03月度_全社】RFM客層一覧表データ!F:F,"",0)</f>
        <v>11</v>
      </c>
      <c r="J4444" s="183">
        <v>396</v>
      </c>
      <c r="K4444" s="183">
        <v>183</v>
      </c>
      <c r="L4444" s="183">
        <v>222</v>
      </c>
      <c r="M4444" s="183">
        <v>18</v>
      </c>
      <c r="N4444" s="183">
        <v>402</v>
      </c>
      <c r="O4444" s="183">
        <v>171</v>
      </c>
      <c r="P4444" s="183">
        <v>226</v>
      </c>
      <c r="Q4444" s="183">
        <v>15</v>
      </c>
      <c r="R4444" s="183">
        <v>449</v>
      </c>
      <c r="S4444" s="183">
        <v>194</v>
      </c>
      <c r="T4444" s="183">
        <v>233</v>
      </c>
      <c r="U4444" s="183">
        <v>19</v>
      </c>
      <c r="V4444" s="183">
        <v>458</v>
      </c>
      <c r="W4444" s="183">
        <v>210</v>
      </c>
      <c r="X4444" s="183">
        <v>243</v>
      </c>
      <c r="Y4444" s="183">
        <v>21</v>
      </c>
    </row>
    <row r="4445" spans="1:25" x14ac:dyDescent="0.2">
      <c r="A4445" s="184">
        <v>13064089</v>
      </c>
      <c r="B4445" s="183" t="str">
        <f>[1]店マスタ!B4444</f>
        <v>ＵＧパナトップ水尻店</v>
      </c>
      <c r="C4445" s="183">
        <v>7</v>
      </c>
      <c r="D4445" s="183">
        <v>7</v>
      </c>
      <c r="E4445" s="183">
        <f>_xlfn.XLOOKUP(A4445,[2]Sheet1!$R:$R,[2]Sheet1!$AB:$AB,"",0)</f>
        <v>7</v>
      </c>
      <c r="F4445" s="183">
        <f>_xlfn.XLOOKUP($A4445,[3]【2026年03月度_全社】RFM客層一覧表データ!$A:$A,[3]【2026年03月度_全社】RFM客層一覧表データ!C:C,"",0)</f>
        <v>1740</v>
      </c>
      <c r="G4445" s="183">
        <f>_xlfn.XLOOKUP($A4445,[3]【2026年03月度_全社】RFM客層一覧表データ!$A:$A,[3]【2026年03月度_全社】RFM客層一覧表データ!D:D,"",0)</f>
        <v>912</v>
      </c>
      <c r="H4445" s="183">
        <f>_xlfn.XLOOKUP($A4445,[3]【2026年03月度_全社】RFM客層一覧表データ!$A:$A,[3]【2026年03月度_全社】RFM客層一覧表データ!E:E,"",0)</f>
        <v>1053</v>
      </c>
      <c r="I4445" s="183">
        <f>_xlfn.XLOOKUP($A4445,[3]【2026年03月度_全社】RFM客層一覧表データ!$A:$A,[3]【2026年03月度_全社】RFM客層一覧表データ!F:F,"",0)</f>
        <v>73</v>
      </c>
      <c r="J4445" s="183">
        <v>1824</v>
      </c>
      <c r="K4445" s="183">
        <v>934</v>
      </c>
      <c r="L4445" s="183">
        <v>1066</v>
      </c>
      <c r="M4445" s="183">
        <v>79</v>
      </c>
      <c r="N4445" s="183">
        <v>2158</v>
      </c>
      <c r="O4445" s="183">
        <v>990</v>
      </c>
      <c r="P4445" s="183">
        <v>1099</v>
      </c>
      <c r="Q4445" s="183">
        <v>100</v>
      </c>
      <c r="R4445" s="183">
        <v>2146</v>
      </c>
      <c r="S4445" s="183">
        <v>968</v>
      </c>
      <c r="T4445" s="183">
        <v>1107</v>
      </c>
      <c r="U4445" s="183">
        <v>68</v>
      </c>
      <c r="V4445" s="183">
        <v>2196</v>
      </c>
      <c r="W4445" s="183">
        <v>977</v>
      </c>
      <c r="X4445" s="183">
        <v>1106</v>
      </c>
      <c r="Y4445" s="183">
        <v>99</v>
      </c>
    </row>
    <row r="4446" spans="1:25" x14ac:dyDescent="0.2">
      <c r="A4446" s="184">
        <v>13064095</v>
      </c>
      <c r="B4446" s="183" t="str">
        <f>[1]店マスタ!B4445</f>
        <v>ＵＧシンケ</v>
      </c>
      <c r="C4446" s="183">
        <v>2.5</v>
      </c>
      <c r="D4446" s="183">
        <v>1.5</v>
      </c>
      <c r="E4446" s="183">
        <f>_xlfn.XLOOKUP(A4446,[2]Sheet1!$R:$R,[2]Sheet1!$AB:$AB,"",0)</f>
        <v>2</v>
      </c>
      <c r="F4446" s="183">
        <f>_xlfn.XLOOKUP($A4446,[3]【2026年03月度_全社】RFM客層一覧表データ!$A:$A,[3]【2026年03月度_全社】RFM客層一覧表データ!C:C,"",0)</f>
        <v>562</v>
      </c>
      <c r="G4446" s="183">
        <f>_xlfn.XLOOKUP($A4446,[3]【2026年03月度_全社】RFM客層一覧表データ!$A:$A,[3]【2026年03月度_全社】RFM客層一覧表データ!D:D,"",0)</f>
        <v>228</v>
      </c>
      <c r="H4446" s="183">
        <f>_xlfn.XLOOKUP($A4446,[3]【2026年03月度_全社】RFM客層一覧表データ!$A:$A,[3]【2026年03月度_全社】RFM客層一覧表データ!E:E,"",0)</f>
        <v>300</v>
      </c>
      <c r="I4446" s="183">
        <f>_xlfn.XLOOKUP($A4446,[3]【2026年03月度_全社】RFM客層一覧表データ!$A:$A,[3]【2026年03月度_全社】RFM客層一覧表データ!F:F,"",0)</f>
        <v>26</v>
      </c>
      <c r="J4446" s="183">
        <v>577</v>
      </c>
      <c r="K4446" s="183">
        <v>267</v>
      </c>
      <c r="L4446" s="183">
        <v>298</v>
      </c>
      <c r="M4446" s="183">
        <v>30</v>
      </c>
      <c r="N4446" s="183">
        <v>582</v>
      </c>
      <c r="O4446" s="183">
        <v>275</v>
      </c>
      <c r="P4446" s="183">
        <v>298</v>
      </c>
      <c r="Q4446" s="183">
        <v>38</v>
      </c>
      <c r="R4446" s="183">
        <v>580</v>
      </c>
      <c r="S4446" s="183">
        <v>238</v>
      </c>
      <c r="T4446" s="183">
        <v>288</v>
      </c>
      <c r="U4446" s="183">
        <v>37</v>
      </c>
      <c r="V4446" s="183">
        <v>563</v>
      </c>
      <c r="W4446" s="183">
        <v>252</v>
      </c>
      <c r="X4446" s="183">
        <v>295</v>
      </c>
      <c r="Y4446" s="183">
        <v>40</v>
      </c>
    </row>
    <row r="4447" spans="1:25" x14ac:dyDescent="0.2">
      <c r="A4447" s="184">
        <v>13064100</v>
      </c>
      <c r="B4447" s="183" t="str">
        <f>[1]店マスタ!B4446</f>
        <v>ＵＧパナトップ本店</v>
      </c>
      <c r="C4447" s="183">
        <v>6</v>
      </c>
      <c r="D4447" s="183">
        <v>5.5</v>
      </c>
      <c r="E4447" s="183">
        <f>_xlfn.XLOOKUP(A4447,[2]Sheet1!$R:$R,[2]Sheet1!$AB:$AB,"",0)</f>
        <v>5.5</v>
      </c>
      <c r="F4447" s="183">
        <f>_xlfn.XLOOKUP($A4447,[3]【2026年03月度_全社】RFM客層一覧表データ!$A:$A,[3]【2026年03月度_全社】RFM客層一覧表データ!C:C,"",0)</f>
        <v>1682</v>
      </c>
      <c r="G4447" s="183">
        <f>_xlfn.XLOOKUP($A4447,[3]【2026年03月度_全社】RFM客層一覧表データ!$A:$A,[3]【2026年03月度_全社】RFM客層一覧表データ!D:D,"",0)</f>
        <v>757</v>
      </c>
      <c r="H4447" s="183">
        <f>_xlfn.XLOOKUP($A4447,[3]【2026年03月度_全社】RFM客層一覧表データ!$A:$A,[3]【2026年03月度_全社】RFM客層一覧表データ!E:E,"",0)</f>
        <v>1022</v>
      </c>
      <c r="I4447" s="183">
        <f>_xlfn.XLOOKUP($A4447,[3]【2026年03月度_全社】RFM客層一覧表データ!$A:$A,[3]【2026年03月度_全社】RFM客層一覧表データ!F:F,"",0)</f>
        <v>39</v>
      </c>
      <c r="J4447" s="183">
        <v>1783</v>
      </c>
      <c r="K4447" s="183">
        <v>818</v>
      </c>
      <c r="L4447" s="183">
        <v>1072</v>
      </c>
      <c r="M4447" s="183">
        <v>43</v>
      </c>
      <c r="N4447" s="183">
        <v>1860</v>
      </c>
      <c r="O4447" s="183">
        <v>901</v>
      </c>
      <c r="P4447" s="183">
        <v>1125</v>
      </c>
      <c r="Q4447" s="183">
        <v>48</v>
      </c>
      <c r="R4447" s="183">
        <v>1925</v>
      </c>
      <c r="S4447" s="183">
        <v>1023</v>
      </c>
      <c r="T4447" s="183">
        <v>1164</v>
      </c>
      <c r="U4447" s="183">
        <v>49</v>
      </c>
      <c r="V4447" s="183">
        <v>1967</v>
      </c>
      <c r="W4447" s="183">
        <v>1056</v>
      </c>
      <c r="X4447" s="183">
        <v>1169</v>
      </c>
      <c r="Y4447" s="183">
        <v>77</v>
      </c>
    </row>
    <row r="4448" spans="1:25" x14ac:dyDescent="0.2">
      <c r="A4448" s="184">
        <v>13065001</v>
      </c>
      <c r="B4448" s="183" t="str">
        <f>[1]店マスタ!B4447</f>
        <v>株式会社　伏木電器</v>
      </c>
      <c r="C4448" s="183">
        <v>3</v>
      </c>
      <c r="D4448" s="183">
        <v>3</v>
      </c>
      <c r="E4448" s="183">
        <f>_xlfn.XLOOKUP(A4448,[2]Sheet1!$R:$R,[2]Sheet1!$AB:$AB,"",0)</f>
        <v>3</v>
      </c>
      <c r="F4448" s="183">
        <f>_xlfn.XLOOKUP($A4448,[3]【2026年03月度_全社】RFM客層一覧表データ!$A:$A,[3]【2026年03月度_全社】RFM客層一覧表データ!C:C,"",0)</f>
        <v>673</v>
      </c>
      <c r="G4448" s="183">
        <f>_xlfn.XLOOKUP($A4448,[3]【2026年03月度_全社】RFM客層一覧表データ!$A:$A,[3]【2026年03月度_全社】RFM客層一覧表データ!D:D,"",0)</f>
        <v>271</v>
      </c>
      <c r="H4448" s="183">
        <f>_xlfn.XLOOKUP($A4448,[3]【2026年03月度_全社】RFM客層一覧表データ!$A:$A,[3]【2026年03月度_全社】RFM客層一覧表データ!E:E,"",0)</f>
        <v>300</v>
      </c>
      <c r="I4448" s="183">
        <f>_xlfn.XLOOKUP($A4448,[3]【2026年03月度_全社】RFM客層一覧表データ!$A:$A,[3]【2026年03月度_全社】RFM客層一覧表データ!F:F,"",0)</f>
        <v>46</v>
      </c>
      <c r="J4448" s="183">
        <v>686</v>
      </c>
      <c r="K4448" s="183">
        <v>265</v>
      </c>
      <c r="L4448" s="183">
        <v>307</v>
      </c>
      <c r="M4448" s="183">
        <v>45</v>
      </c>
      <c r="N4448" s="183">
        <v>698</v>
      </c>
      <c r="O4448" s="183">
        <v>263</v>
      </c>
      <c r="P4448" s="183">
        <v>318</v>
      </c>
      <c r="Q4448" s="183">
        <v>35</v>
      </c>
      <c r="R4448" s="183">
        <v>756</v>
      </c>
      <c r="S4448" s="183">
        <v>318</v>
      </c>
      <c r="T4448" s="183">
        <v>331</v>
      </c>
      <c r="U4448" s="183">
        <v>57</v>
      </c>
      <c r="V4448" s="183">
        <v>773</v>
      </c>
      <c r="W4448" s="183">
        <v>303</v>
      </c>
      <c r="X4448" s="183">
        <v>352</v>
      </c>
      <c r="Y4448" s="183">
        <v>44</v>
      </c>
    </row>
    <row r="4449" spans="1:25" x14ac:dyDescent="0.2">
      <c r="A4449" s="184">
        <v>13065006</v>
      </c>
      <c r="B4449" s="183" t="str">
        <f>[1]店マスタ!B4448</f>
        <v>夏目電器商会</v>
      </c>
      <c r="C4449" s="183">
        <v>1.5</v>
      </c>
      <c r="D4449" s="183">
        <v>1.5</v>
      </c>
      <c r="E4449" s="183">
        <f>_xlfn.XLOOKUP(A4449,[2]Sheet1!$R:$R,[2]Sheet1!$AB:$AB,"",0)</f>
        <v>1.5</v>
      </c>
      <c r="F4449" s="183">
        <f>_xlfn.XLOOKUP($A4449,[3]【2026年03月度_全社】RFM客層一覧表データ!$A:$A,[3]【2026年03月度_全社】RFM客層一覧表データ!C:C,"",0)</f>
        <v>801</v>
      </c>
      <c r="G4449" s="183">
        <f>_xlfn.XLOOKUP($A4449,[3]【2026年03月度_全社】RFM客層一覧表データ!$A:$A,[3]【2026年03月度_全社】RFM客層一覧表データ!D:D,"",0)</f>
        <v>341</v>
      </c>
      <c r="H4449" s="183">
        <f>_xlfn.XLOOKUP($A4449,[3]【2026年03月度_全社】RFM客層一覧表データ!$A:$A,[3]【2026年03月度_全社】RFM客層一覧表データ!E:E,"",0)</f>
        <v>358</v>
      </c>
      <c r="I4449" s="183">
        <f>_xlfn.XLOOKUP($A4449,[3]【2026年03月度_全社】RFM客層一覧表データ!$A:$A,[3]【2026年03月度_全社】RFM客層一覧表データ!F:F,"",0)</f>
        <v>34</v>
      </c>
      <c r="J4449" s="183">
        <v>842</v>
      </c>
      <c r="K4449" s="183">
        <v>338</v>
      </c>
      <c r="L4449" s="183">
        <v>371</v>
      </c>
      <c r="M4449" s="183">
        <v>46</v>
      </c>
      <c r="N4449" s="183">
        <v>857</v>
      </c>
      <c r="O4449" s="183">
        <v>350</v>
      </c>
      <c r="P4449" s="183">
        <v>396</v>
      </c>
      <c r="Q4449" s="183">
        <v>40</v>
      </c>
      <c r="R4449" s="183">
        <v>889</v>
      </c>
      <c r="S4449" s="183">
        <v>389</v>
      </c>
      <c r="T4449" s="183">
        <v>403</v>
      </c>
      <c r="U4449" s="183">
        <v>48</v>
      </c>
      <c r="V4449" s="183">
        <v>892</v>
      </c>
      <c r="W4449" s="183">
        <v>435</v>
      </c>
      <c r="X4449" s="183">
        <v>406</v>
      </c>
      <c r="Y4449" s="183">
        <v>61</v>
      </c>
    </row>
    <row r="4450" spans="1:25" x14ac:dyDescent="0.2">
      <c r="A4450" s="184">
        <v>13065039</v>
      </c>
      <c r="B4450" s="183" t="str">
        <f>[1]店マスタ!B4449</f>
        <v>崎山電器商会</v>
      </c>
      <c r="C4450" s="183">
        <v>1.5</v>
      </c>
      <c r="D4450" s="183">
        <v>1.5</v>
      </c>
      <c r="E4450" s="183">
        <f>_xlfn.XLOOKUP(A4450,[2]Sheet1!$R:$R,[2]Sheet1!$AB:$AB,"",0)</f>
        <v>1.5</v>
      </c>
      <c r="F4450" s="183">
        <f>_xlfn.XLOOKUP($A4450,[3]【2026年03月度_全社】RFM客層一覧表データ!$A:$A,[3]【2026年03月度_全社】RFM客層一覧表データ!C:C,"",0)</f>
        <v>142</v>
      </c>
      <c r="G4450" s="183">
        <f>_xlfn.XLOOKUP($A4450,[3]【2026年03月度_全社】RFM客層一覧表データ!$A:$A,[3]【2026年03月度_全社】RFM客層一覧表データ!D:D,"",0)</f>
        <v>51</v>
      </c>
      <c r="H4450" s="183">
        <f>_xlfn.XLOOKUP($A4450,[3]【2026年03月度_全社】RFM客層一覧表データ!$A:$A,[3]【2026年03月度_全社】RFM客層一覧表データ!E:E,"",0)</f>
        <v>77</v>
      </c>
      <c r="I4450" s="183">
        <f>_xlfn.XLOOKUP($A4450,[3]【2026年03月度_全社】RFM客層一覧表データ!$A:$A,[3]【2026年03月度_全社】RFM客層一覧表データ!F:F,"",0)</f>
        <v>7</v>
      </c>
      <c r="J4450" s="183">
        <v>147</v>
      </c>
      <c r="K4450" s="183">
        <v>57</v>
      </c>
      <c r="L4450" s="183">
        <v>78</v>
      </c>
      <c r="M4450" s="183">
        <v>7</v>
      </c>
      <c r="N4450" s="183">
        <v>159</v>
      </c>
      <c r="O4450" s="183">
        <v>65</v>
      </c>
      <c r="P4450" s="183">
        <v>75</v>
      </c>
      <c r="Q4450" s="183">
        <v>13</v>
      </c>
      <c r="R4450" s="183">
        <v>158</v>
      </c>
      <c r="S4450" s="183">
        <v>59</v>
      </c>
      <c r="T4450" s="183">
        <v>84</v>
      </c>
      <c r="U4450" s="183">
        <v>17</v>
      </c>
      <c r="V4450" s="183">
        <v>163</v>
      </c>
      <c r="W4450" s="183">
        <v>64</v>
      </c>
      <c r="X4450" s="183">
        <v>91</v>
      </c>
      <c r="Y4450" s="183">
        <v>27</v>
      </c>
    </row>
    <row r="4451" spans="1:25" x14ac:dyDescent="0.2">
      <c r="A4451" s="184">
        <v>13065040</v>
      </c>
      <c r="B4451" s="183" t="str">
        <f>[1]店マスタ!B4450</f>
        <v>ユガミデンキ</v>
      </c>
      <c r="C4451" s="183">
        <v>1.5</v>
      </c>
      <c r="D4451" s="183">
        <v>1.5</v>
      </c>
      <c r="E4451" s="183" t="str">
        <f>_xlfn.XLOOKUP(A4451,[2]Sheet1!$R:$R,[2]Sheet1!$AB:$AB,"",0)</f>
        <v/>
      </c>
      <c r="F4451" s="183" t="str">
        <f>_xlfn.XLOOKUP($A4451,[3]【2026年03月度_全社】RFM客層一覧表データ!$A:$A,[3]【2026年03月度_全社】RFM客層一覧表データ!C:C,"",0)</f>
        <v/>
      </c>
      <c r="G4451" s="183" t="str">
        <f>_xlfn.XLOOKUP($A4451,[3]【2026年03月度_全社】RFM客層一覧表データ!$A:$A,[3]【2026年03月度_全社】RFM客層一覧表データ!D:D,"",0)</f>
        <v/>
      </c>
      <c r="H4451" s="183" t="str">
        <f>_xlfn.XLOOKUP($A4451,[3]【2026年03月度_全社】RFM客層一覧表データ!$A:$A,[3]【2026年03月度_全社】RFM客層一覧表データ!E:E,"",0)</f>
        <v/>
      </c>
      <c r="I4451" s="183" t="str">
        <f>_xlfn.XLOOKUP($A4451,[3]【2026年03月度_全社】RFM客層一覧表データ!$A:$A,[3]【2026年03月度_全社】RFM客層一覧表データ!F:F,"",0)</f>
        <v/>
      </c>
      <c r="J4451" s="183">
        <v>0</v>
      </c>
      <c r="K4451" s="183">
        <v>0</v>
      </c>
      <c r="L4451" s="183">
        <v>0</v>
      </c>
      <c r="M4451" s="183">
        <v>0</v>
      </c>
      <c r="N4451" s="183">
        <v>0</v>
      </c>
      <c r="O4451" s="183">
        <v>0</v>
      </c>
      <c r="P4451" s="183">
        <v>0</v>
      </c>
      <c r="Q4451" s="183">
        <v>0</v>
      </c>
      <c r="R4451" s="183">
        <v>0</v>
      </c>
      <c r="S4451" s="183">
        <v>0</v>
      </c>
      <c r="T4451" s="183">
        <v>0</v>
      </c>
      <c r="U4451" s="183">
        <v>0</v>
      </c>
      <c r="V4451" s="183">
        <v>0</v>
      </c>
      <c r="W4451" s="183">
        <v>0</v>
      </c>
      <c r="X4451" s="183">
        <v>0</v>
      </c>
      <c r="Y4451" s="183">
        <v>0</v>
      </c>
    </row>
    <row r="4452" spans="1:25" x14ac:dyDescent="0.2">
      <c r="A4452" s="184">
        <v>13065061</v>
      </c>
      <c r="B4452" s="183" t="str">
        <f>[1]店マスタ!B4451</f>
        <v>ＵＧタバタ</v>
      </c>
      <c r="C4452" s="183">
        <v>2.5</v>
      </c>
      <c r="D4452" s="183">
        <v>2.5</v>
      </c>
      <c r="E4452" s="183">
        <f>_xlfn.XLOOKUP(A4452,[2]Sheet1!$R:$R,[2]Sheet1!$AB:$AB,"",0)</f>
        <v>2.5</v>
      </c>
      <c r="F4452" s="183">
        <f>_xlfn.XLOOKUP($A4452,[3]【2026年03月度_全社】RFM客層一覧表データ!$A:$A,[3]【2026年03月度_全社】RFM客層一覧表データ!C:C,"",0)</f>
        <v>555</v>
      </c>
      <c r="G4452" s="183">
        <f>_xlfn.XLOOKUP($A4452,[3]【2026年03月度_全社】RFM客層一覧表データ!$A:$A,[3]【2026年03月度_全社】RFM客層一覧表データ!D:D,"",0)</f>
        <v>255</v>
      </c>
      <c r="H4452" s="183">
        <f>_xlfn.XLOOKUP($A4452,[3]【2026年03月度_全社】RFM客層一覧表データ!$A:$A,[3]【2026年03月度_全社】RFM客層一覧表データ!E:E,"",0)</f>
        <v>314</v>
      </c>
      <c r="I4452" s="183">
        <f>_xlfn.XLOOKUP($A4452,[3]【2026年03月度_全社】RFM客層一覧表データ!$A:$A,[3]【2026年03月度_全社】RFM客層一覧表データ!F:F,"",0)</f>
        <v>17</v>
      </c>
      <c r="J4452" s="183">
        <v>588</v>
      </c>
      <c r="K4452" s="183">
        <v>265</v>
      </c>
      <c r="L4452" s="183">
        <v>324</v>
      </c>
      <c r="M4452" s="183">
        <v>25</v>
      </c>
      <c r="N4452" s="183">
        <v>608</v>
      </c>
      <c r="O4452" s="183">
        <v>291</v>
      </c>
      <c r="P4452" s="183">
        <v>330</v>
      </c>
      <c r="Q4452" s="183">
        <v>34</v>
      </c>
      <c r="R4452" s="183">
        <v>632</v>
      </c>
      <c r="S4452" s="183">
        <v>287</v>
      </c>
      <c r="T4452" s="183">
        <v>340</v>
      </c>
      <c r="U4452" s="183">
        <v>29</v>
      </c>
      <c r="V4452" s="183">
        <v>636</v>
      </c>
      <c r="W4452" s="183">
        <v>282</v>
      </c>
      <c r="X4452" s="183">
        <v>353</v>
      </c>
      <c r="Y4452" s="183">
        <v>34</v>
      </c>
    </row>
    <row r="4453" spans="1:25" x14ac:dyDescent="0.2">
      <c r="A4453" s="184">
        <v>13071015</v>
      </c>
      <c r="B4453" s="183" t="str">
        <f>[1]店マスタ!B4452</f>
        <v>パナットマツヤマ</v>
      </c>
      <c r="C4453" s="183">
        <v>5</v>
      </c>
      <c r="D4453" s="183">
        <v>5</v>
      </c>
      <c r="E4453" s="183">
        <f>_xlfn.XLOOKUP(A4453,[2]Sheet1!$R:$R,[2]Sheet1!$AB:$AB,"",0)</f>
        <v>6</v>
      </c>
      <c r="F4453" s="183">
        <f>_xlfn.XLOOKUP($A4453,[3]【2026年03月度_全社】RFM客層一覧表データ!$A:$A,[3]【2026年03月度_全社】RFM客層一覧表データ!C:C,"",0)</f>
        <v>1215</v>
      </c>
      <c r="G4453" s="183">
        <f>_xlfn.XLOOKUP($A4453,[3]【2026年03月度_全社】RFM客層一覧表データ!$A:$A,[3]【2026年03月度_全社】RFM客層一覧表データ!D:D,"",0)</f>
        <v>433</v>
      </c>
      <c r="H4453" s="183">
        <f>_xlfn.XLOOKUP($A4453,[3]【2026年03月度_全社】RFM客層一覧表データ!$A:$A,[3]【2026年03月度_全社】RFM客層一覧表データ!E:E,"",0)</f>
        <v>571</v>
      </c>
      <c r="I4453" s="183">
        <f>_xlfn.XLOOKUP($A4453,[3]【2026年03月度_全社】RFM客層一覧表データ!$A:$A,[3]【2026年03月度_全社】RFM客層一覧表データ!F:F,"",0)</f>
        <v>67</v>
      </c>
      <c r="J4453" s="183">
        <v>1258</v>
      </c>
      <c r="K4453" s="183">
        <v>476</v>
      </c>
      <c r="L4453" s="183">
        <v>582</v>
      </c>
      <c r="M4453" s="183">
        <v>60</v>
      </c>
      <c r="N4453" s="183">
        <v>1299</v>
      </c>
      <c r="O4453" s="183">
        <v>506</v>
      </c>
      <c r="P4453" s="183">
        <v>576</v>
      </c>
      <c r="Q4453" s="183">
        <v>84</v>
      </c>
      <c r="R4453" s="183">
        <v>1306</v>
      </c>
      <c r="S4453" s="183">
        <v>519</v>
      </c>
      <c r="T4453" s="183">
        <v>563</v>
      </c>
      <c r="U4453" s="183">
        <v>92</v>
      </c>
      <c r="V4453" s="183">
        <v>1325</v>
      </c>
      <c r="W4453" s="183">
        <v>531</v>
      </c>
      <c r="X4453" s="183">
        <v>553</v>
      </c>
      <c r="Y4453" s="183">
        <v>94</v>
      </c>
    </row>
    <row r="4454" spans="1:25" x14ac:dyDescent="0.2">
      <c r="A4454" s="184">
        <v>13071046</v>
      </c>
      <c r="B4454" s="183" t="str">
        <f>[1]店マスタ!B4453</f>
        <v>パナットオザキ</v>
      </c>
      <c r="C4454" s="183">
        <v>4</v>
      </c>
      <c r="D4454" s="183">
        <v>3.5</v>
      </c>
      <c r="E4454" s="183">
        <f>_xlfn.XLOOKUP(A4454,[2]Sheet1!$R:$R,[2]Sheet1!$AB:$AB,"",0)</f>
        <v>3.5</v>
      </c>
      <c r="F4454" s="183">
        <f>_xlfn.XLOOKUP($A4454,[3]【2026年03月度_全社】RFM客層一覧表データ!$A:$A,[3]【2026年03月度_全社】RFM客層一覧表データ!C:C,"",0)</f>
        <v>570</v>
      </c>
      <c r="G4454" s="183">
        <f>_xlfn.XLOOKUP($A4454,[3]【2026年03月度_全社】RFM客層一覧表データ!$A:$A,[3]【2026年03月度_全社】RFM客層一覧表データ!D:D,"",0)</f>
        <v>249</v>
      </c>
      <c r="H4454" s="183">
        <f>_xlfn.XLOOKUP($A4454,[3]【2026年03月度_全社】RFM客層一覧表データ!$A:$A,[3]【2026年03月度_全社】RFM客層一覧表データ!E:E,"",0)</f>
        <v>324</v>
      </c>
      <c r="I4454" s="183">
        <f>_xlfn.XLOOKUP($A4454,[3]【2026年03月度_全社】RFM客層一覧表データ!$A:$A,[3]【2026年03月度_全社】RFM客層一覧表データ!F:F,"",0)</f>
        <v>28</v>
      </c>
      <c r="J4454" s="183">
        <v>599</v>
      </c>
      <c r="K4454" s="183">
        <v>273</v>
      </c>
      <c r="L4454" s="183">
        <v>349</v>
      </c>
      <c r="M4454" s="183">
        <v>31</v>
      </c>
      <c r="N4454" s="183">
        <v>633</v>
      </c>
      <c r="O4454" s="183">
        <v>315</v>
      </c>
      <c r="P4454" s="183">
        <v>364</v>
      </c>
      <c r="Q4454" s="183">
        <v>49</v>
      </c>
      <c r="R4454" s="183">
        <v>631</v>
      </c>
      <c r="S4454" s="183">
        <v>325</v>
      </c>
      <c r="T4454" s="183">
        <v>370</v>
      </c>
      <c r="U4454" s="183">
        <v>31</v>
      </c>
      <c r="V4454" s="183">
        <v>637</v>
      </c>
      <c r="W4454" s="183">
        <v>362</v>
      </c>
      <c r="X4454" s="183">
        <v>352</v>
      </c>
      <c r="Y4454" s="183">
        <v>33</v>
      </c>
    </row>
    <row r="4455" spans="1:25" x14ac:dyDescent="0.2">
      <c r="A4455" s="184">
        <v>13072002</v>
      </c>
      <c r="B4455" s="183" t="str">
        <f>[1]店マスタ!B4454</f>
        <v>株式会社　古谷電器店</v>
      </c>
      <c r="C4455" s="183">
        <v>3.5</v>
      </c>
      <c r="D4455" s="183">
        <v>3.5</v>
      </c>
      <c r="E4455" s="183">
        <f>_xlfn.XLOOKUP(A4455,[2]Sheet1!$R:$R,[2]Sheet1!$AB:$AB,"",0)</f>
        <v>2.5</v>
      </c>
      <c r="F4455" s="183">
        <f>_xlfn.XLOOKUP($A4455,[3]【2026年03月度_全社】RFM客層一覧表データ!$A:$A,[3]【2026年03月度_全社】RFM客層一覧表データ!C:C,"",0)</f>
        <v>341</v>
      </c>
      <c r="G4455" s="183">
        <f>_xlfn.XLOOKUP($A4455,[3]【2026年03月度_全社】RFM客層一覧表データ!$A:$A,[3]【2026年03月度_全社】RFM客層一覧表データ!D:D,"",0)</f>
        <v>160</v>
      </c>
      <c r="H4455" s="183">
        <f>_xlfn.XLOOKUP($A4455,[3]【2026年03月度_全社】RFM客層一覧表データ!$A:$A,[3]【2026年03月度_全社】RFM客層一覧表データ!E:E,"",0)</f>
        <v>214</v>
      </c>
      <c r="I4455" s="183">
        <f>_xlfn.XLOOKUP($A4455,[3]【2026年03月度_全社】RFM客層一覧表データ!$A:$A,[3]【2026年03月度_全社】RFM客層一覧表データ!F:F,"",0)</f>
        <v>10</v>
      </c>
      <c r="J4455" s="183">
        <v>363</v>
      </c>
      <c r="K4455" s="183">
        <v>162</v>
      </c>
      <c r="L4455" s="183">
        <v>214</v>
      </c>
      <c r="M4455" s="183">
        <v>11</v>
      </c>
      <c r="N4455" s="183">
        <v>377</v>
      </c>
      <c r="O4455" s="183">
        <v>184</v>
      </c>
      <c r="P4455" s="183">
        <v>224</v>
      </c>
      <c r="Q4455" s="183">
        <v>18</v>
      </c>
      <c r="R4455" s="183">
        <v>371</v>
      </c>
      <c r="S4455" s="183">
        <v>176</v>
      </c>
      <c r="T4455" s="183">
        <v>232</v>
      </c>
      <c r="U4455" s="183">
        <v>10</v>
      </c>
      <c r="V4455" s="183">
        <v>381</v>
      </c>
      <c r="W4455" s="183">
        <v>179</v>
      </c>
      <c r="X4455" s="183">
        <v>227</v>
      </c>
      <c r="Y4455" s="183">
        <v>14</v>
      </c>
    </row>
    <row r="4456" spans="1:25" x14ac:dyDescent="0.2">
      <c r="A4456" s="184">
        <v>13072003</v>
      </c>
      <c r="B4456" s="183" t="str">
        <f>[1]店マスタ!B4455</f>
        <v>株式会社　アイス</v>
      </c>
      <c r="C4456" s="183">
        <v>4</v>
      </c>
      <c r="D4456" s="183">
        <v>3</v>
      </c>
      <c r="E4456" s="183">
        <f>_xlfn.XLOOKUP(A4456,[2]Sheet1!$R:$R,[2]Sheet1!$AB:$AB,"",0)</f>
        <v>3</v>
      </c>
      <c r="F4456" s="183">
        <f>_xlfn.XLOOKUP($A4456,[3]【2026年03月度_全社】RFM客層一覧表データ!$A:$A,[3]【2026年03月度_全社】RFM客層一覧表データ!C:C,"",0)</f>
        <v>1162</v>
      </c>
      <c r="G4456" s="183">
        <f>_xlfn.XLOOKUP($A4456,[3]【2026年03月度_全社】RFM客層一覧表データ!$A:$A,[3]【2026年03月度_全社】RFM客層一覧表データ!D:D,"",0)</f>
        <v>402</v>
      </c>
      <c r="H4456" s="183">
        <f>_xlfn.XLOOKUP($A4456,[3]【2026年03月度_全社】RFM客層一覧表データ!$A:$A,[3]【2026年03月度_全社】RFM客層一覧表データ!E:E,"",0)</f>
        <v>457</v>
      </c>
      <c r="I4456" s="183">
        <f>_xlfn.XLOOKUP($A4456,[3]【2026年03月度_全社】RFM客層一覧表データ!$A:$A,[3]【2026年03月度_全社】RFM客層一覧表データ!F:F,"",0)</f>
        <v>108</v>
      </c>
      <c r="J4456" s="183">
        <v>1184</v>
      </c>
      <c r="K4456" s="183">
        <v>426</v>
      </c>
      <c r="L4456" s="183">
        <v>457</v>
      </c>
      <c r="M4456" s="183">
        <v>117</v>
      </c>
      <c r="N4456" s="183">
        <v>1214</v>
      </c>
      <c r="O4456" s="183">
        <v>436</v>
      </c>
      <c r="P4456" s="183">
        <v>482</v>
      </c>
      <c r="Q4456" s="183">
        <v>109</v>
      </c>
      <c r="R4456" s="183">
        <v>1270</v>
      </c>
      <c r="S4456" s="183">
        <v>454</v>
      </c>
      <c r="T4456" s="183">
        <v>487</v>
      </c>
      <c r="U4456" s="183">
        <v>133</v>
      </c>
      <c r="V4456" s="183">
        <v>1271</v>
      </c>
      <c r="W4456" s="183">
        <v>440</v>
      </c>
      <c r="X4456" s="183">
        <v>518</v>
      </c>
      <c r="Y4456" s="183">
        <v>116</v>
      </c>
    </row>
    <row r="4457" spans="1:25" x14ac:dyDescent="0.2">
      <c r="A4457" s="184">
        <v>13072007</v>
      </c>
      <c r="B4457" s="183" t="str">
        <f>[1]店マスタ!B4456</f>
        <v>キタハバ電気店</v>
      </c>
      <c r="C4457" s="183">
        <v>1.5</v>
      </c>
      <c r="D4457" s="183">
        <v>1.5</v>
      </c>
      <c r="E4457" s="183">
        <f>_xlfn.XLOOKUP(A4457,[2]Sheet1!$R:$R,[2]Sheet1!$AB:$AB,"",0)</f>
        <v>1.5</v>
      </c>
      <c r="F4457" s="183">
        <f>_xlfn.XLOOKUP($A4457,[3]【2026年03月度_全社】RFM客層一覧表データ!$A:$A,[3]【2026年03月度_全社】RFM客層一覧表データ!C:C,"",0)</f>
        <v>0</v>
      </c>
      <c r="G4457" s="183">
        <f>_xlfn.XLOOKUP($A4457,[3]【2026年03月度_全社】RFM客層一覧表データ!$A:$A,[3]【2026年03月度_全社】RFM客層一覧表データ!D:D,"",0)</f>
        <v>0</v>
      </c>
      <c r="H4457" s="183">
        <f>_xlfn.XLOOKUP($A4457,[3]【2026年03月度_全社】RFM客層一覧表データ!$A:$A,[3]【2026年03月度_全社】RFM客層一覧表データ!E:E,"",0)</f>
        <v>0</v>
      </c>
      <c r="I4457" s="183">
        <f>_xlfn.XLOOKUP($A4457,[3]【2026年03月度_全社】RFM客層一覧表データ!$A:$A,[3]【2026年03月度_全社】RFM客層一覧表データ!F:F,"",0)</f>
        <v>0</v>
      </c>
      <c r="J4457" s="183">
        <v>0</v>
      </c>
      <c r="K4457" s="183">
        <v>0</v>
      </c>
      <c r="L4457" s="183">
        <v>0</v>
      </c>
      <c r="M4457" s="183">
        <v>0</v>
      </c>
      <c r="N4457" s="183">
        <v>0</v>
      </c>
      <c r="O4457" s="183">
        <v>0</v>
      </c>
      <c r="P4457" s="183">
        <v>0</v>
      </c>
      <c r="Q4457" s="183">
        <v>0</v>
      </c>
      <c r="R4457" s="183">
        <v>0</v>
      </c>
      <c r="S4457" s="183">
        <v>0</v>
      </c>
      <c r="T4457" s="183">
        <v>0</v>
      </c>
      <c r="U4457" s="183">
        <v>0</v>
      </c>
      <c r="V4457" s="183">
        <v>0</v>
      </c>
      <c r="W4457" s="183">
        <v>0</v>
      </c>
      <c r="X4457" s="183">
        <v>0</v>
      </c>
      <c r="Y4457" s="183">
        <v>0</v>
      </c>
    </row>
    <row r="4458" spans="1:25" x14ac:dyDescent="0.2">
      <c r="A4458" s="184">
        <v>13072029</v>
      </c>
      <c r="B4458" s="183" t="str">
        <f>[1]店マスタ!B4457</f>
        <v>パナット　ナカセ</v>
      </c>
      <c r="C4458" s="183">
        <v>3.5</v>
      </c>
      <c r="D4458" s="183">
        <v>3.5</v>
      </c>
      <c r="E4458" s="183">
        <f>_xlfn.XLOOKUP(A4458,[2]Sheet1!$R:$R,[2]Sheet1!$AB:$AB,"",0)</f>
        <v>4.5</v>
      </c>
      <c r="F4458" s="183">
        <f>_xlfn.XLOOKUP($A4458,[3]【2026年03月度_全社】RFM客層一覧表データ!$A:$A,[3]【2026年03月度_全社】RFM客層一覧表データ!C:C,"",0)</f>
        <v>1220</v>
      </c>
      <c r="G4458" s="183">
        <f>_xlfn.XLOOKUP($A4458,[3]【2026年03月度_全社】RFM客層一覧表データ!$A:$A,[3]【2026年03月度_全社】RFM客層一覧表データ!D:D,"",0)</f>
        <v>625</v>
      </c>
      <c r="H4458" s="183">
        <f>_xlfn.XLOOKUP($A4458,[3]【2026年03月度_全社】RFM客層一覧表データ!$A:$A,[3]【2026年03月度_全社】RFM客層一覧表データ!E:E,"",0)</f>
        <v>808</v>
      </c>
      <c r="I4458" s="183">
        <f>_xlfn.XLOOKUP($A4458,[3]【2026年03月度_全社】RFM客層一覧表データ!$A:$A,[3]【2026年03月度_全社】RFM客層一覧表データ!F:F,"",0)</f>
        <v>82</v>
      </c>
      <c r="J4458" s="183">
        <v>1093</v>
      </c>
      <c r="K4458" s="183">
        <v>565</v>
      </c>
      <c r="L4458" s="183">
        <v>704</v>
      </c>
      <c r="M4458" s="183">
        <v>39</v>
      </c>
      <c r="N4458" s="183">
        <v>1140</v>
      </c>
      <c r="O4458" s="183">
        <v>618</v>
      </c>
      <c r="P4458" s="183">
        <v>711</v>
      </c>
      <c r="Q4458" s="183">
        <v>46</v>
      </c>
      <c r="R4458" s="183">
        <v>1164</v>
      </c>
      <c r="S4458" s="183">
        <v>563</v>
      </c>
      <c r="T4458" s="183">
        <v>717</v>
      </c>
      <c r="U4458" s="183">
        <v>46</v>
      </c>
      <c r="V4458" s="183">
        <v>1187</v>
      </c>
      <c r="W4458" s="183">
        <v>583</v>
      </c>
      <c r="X4458" s="183">
        <v>733</v>
      </c>
      <c r="Y4458" s="183">
        <v>95</v>
      </c>
    </row>
    <row r="4459" spans="1:25" x14ac:dyDescent="0.2">
      <c r="A4459" s="184">
        <v>13072040</v>
      </c>
      <c r="B4459" s="183" t="str">
        <f>[1]店マスタ!B4458</f>
        <v>株式会社　田辺電化センター</v>
      </c>
      <c r="C4459" s="183">
        <v>1.5</v>
      </c>
      <c r="D4459" s="183">
        <v>1.5</v>
      </c>
      <c r="E4459" s="183" t="str">
        <f>_xlfn.XLOOKUP(A4459,[2]Sheet1!$R:$R,[2]Sheet1!$AB:$AB,"",0)</f>
        <v/>
      </c>
      <c r="F4459" s="183" t="str">
        <f>_xlfn.XLOOKUP($A4459,[3]【2026年03月度_全社】RFM客層一覧表データ!$A:$A,[3]【2026年03月度_全社】RFM客層一覧表データ!C:C,"",0)</f>
        <v/>
      </c>
      <c r="G4459" s="183" t="str">
        <f>_xlfn.XLOOKUP($A4459,[3]【2026年03月度_全社】RFM客層一覧表データ!$A:$A,[3]【2026年03月度_全社】RFM客層一覧表データ!D:D,"",0)</f>
        <v/>
      </c>
      <c r="H4459" s="183" t="str">
        <f>_xlfn.XLOOKUP($A4459,[3]【2026年03月度_全社】RFM客層一覧表データ!$A:$A,[3]【2026年03月度_全社】RFM客層一覧表データ!E:E,"",0)</f>
        <v/>
      </c>
      <c r="I4459" s="183" t="str">
        <f>_xlfn.XLOOKUP($A4459,[3]【2026年03月度_全社】RFM客層一覧表データ!$A:$A,[3]【2026年03月度_全社】RFM客層一覧表データ!F:F,"",0)</f>
        <v/>
      </c>
      <c r="J4459" s="183">
        <v>0</v>
      </c>
      <c r="K4459" s="183">
        <v>0</v>
      </c>
      <c r="L4459" s="183">
        <v>0</v>
      </c>
      <c r="M4459" s="183">
        <v>0</v>
      </c>
      <c r="N4459" s="183">
        <v>0</v>
      </c>
      <c r="O4459" s="183">
        <v>0</v>
      </c>
      <c r="P4459" s="183">
        <v>0</v>
      </c>
      <c r="Q4459" s="183">
        <v>0</v>
      </c>
      <c r="R4459" s="183">
        <v>0</v>
      </c>
      <c r="S4459" s="183">
        <v>0</v>
      </c>
      <c r="T4459" s="183">
        <v>0</v>
      </c>
      <c r="U4459" s="183">
        <v>0</v>
      </c>
      <c r="V4459" s="183">
        <v>0</v>
      </c>
      <c r="W4459" s="183">
        <v>0</v>
      </c>
      <c r="X4459" s="183">
        <v>0</v>
      </c>
      <c r="Y4459" s="183">
        <v>0</v>
      </c>
    </row>
    <row r="4460" spans="1:25" x14ac:dyDescent="0.2">
      <c r="A4460" s="184">
        <v>13072057</v>
      </c>
      <c r="B4460" s="183" t="str">
        <f>[1]店マスタ!B4459</f>
        <v>ミナミ電気商会</v>
      </c>
      <c r="C4460" s="183">
        <v>1.5</v>
      </c>
      <c r="D4460" s="183">
        <v>1.5</v>
      </c>
      <c r="E4460" s="183" t="str">
        <f>_xlfn.XLOOKUP(A4460,[2]Sheet1!$R:$R,[2]Sheet1!$AB:$AB,"",0)</f>
        <v/>
      </c>
      <c r="F4460" s="183" t="str">
        <f>_xlfn.XLOOKUP($A4460,[3]【2026年03月度_全社】RFM客層一覧表データ!$A:$A,[3]【2026年03月度_全社】RFM客層一覧表データ!C:C,"",0)</f>
        <v/>
      </c>
      <c r="G4460" s="183" t="str">
        <f>_xlfn.XLOOKUP($A4460,[3]【2026年03月度_全社】RFM客層一覧表データ!$A:$A,[3]【2026年03月度_全社】RFM客層一覧表データ!D:D,"",0)</f>
        <v/>
      </c>
      <c r="H4460" s="183" t="str">
        <f>_xlfn.XLOOKUP($A4460,[3]【2026年03月度_全社】RFM客層一覧表データ!$A:$A,[3]【2026年03月度_全社】RFM客層一覧表データ!E:E,"",0)</f>
        <v/>
      </c>
      <c r="I4460" s="183" t="str">
        <f>_xlfn.XLOOKUP($A4460,[3]【2026年03月度_全社】RFM客層一覧表データ!$A:$A,[3]【2026年03月度_全社】RFM客層一覧表データ!F:F,"",0)</f>
        <v/>
      </c>
      <c r="J4460" s="183">
        <v>0</v>
      </c>
      <c r="K4460" s="183">
        <v>0</v>
      </c>
      <c r="L4460" s="183">
        <v>0</v>
      </c>
      <c r="M4460" s="183">
        <v>0</v>
      </c>
      <c r="N4460" s="183">
        <v>0</v>
      </c>
      <c r="O4460" s="183">
        <v>0</v>
      </c>
      <c r="P4460" s="183">
        <v>0</v>
      </c>
      <c r="Q4460" s="183">
        <v>0</v>
      </c>
      <c r="R4460" s="183">
        <v>0</v>
      </c>
      <c r="S4460" s="183">
        <v>0</v>
      </c>
      <c r="T4460" s="183">
        <v>0</v>
      </c>
      <c r="U4460" s="183">
        <v>0</v>
      </c>
      <c r="V4460" s="183">
        <v>0</v>
      </c>
      <c r="W4460" s="183">
        <v>0</v>
      </c>
      <c r="X4460" s="183">
        <v>0</v>
      </c>
      <c r="Y4460" s="183">
        <v>0</v>
      </c>
    </row>
    <row r="4461" spans="1:25" x14ac:dyDescent="0.2">
      <c r="A4461" s="184">
        <v>13072060</v>
      </c>
      <c r="B4461" s="183" t="str">
        <f>[1]店マスタ!B4460</f>
        <v>紀電チェーン　コイズミ</v>
      </c>
      <c r="C4461" s="183">
        <v>2</v>
      </c>
      <c r="D4461" s="183">
        <v>0</v>
      </c>
      <c r="E4461" s="183" t="str">
        <f>_xlfn.XLOOKUP(A4461,[2]Sheet1!$R:$R,[2]Sheet1!$AB:$AB,"",0)</f>
        <v/>
      </c>
      <c r="F4461" s="183" t="str">
        <f>_xlfn.XLOOKUP($A4461,[3]【2026年03月度_全社】RFM客層一覧表データ!$A:$A,[3]【2026年03月度_全社】RFM客層一覧表データ!C:C,"",0)</f>
        <v/>
      </c>
      <c r="G4461" s="183" t="str">
        <f>_xlfn.XLOOKUP($A4461,[3]【2026年03月度_全社】RFM客層一覧表データ!$A:$A,[3]【2026年03月度_全社】RFM客層一覧表データ!D:D,"",0)</f>
        <v/>
      </c>
      <c r="H4461" s="183" t="str">
        <f>_xlfn.XLOOKUP($A4461,[3]【2026年03月度_全社】RFM客層一覧表データ!$A:$A,[3]【2026年03月度_全社】RFM客層一覧表データ!E:E,"",0)</f>
        <v/>
      </c>
      <c r="I4461" s="183" t="str">
        <f>_xlfn.XLOOKUP($A4461,[3]【2026年03月度_全社】RFM客層一覧表データ!$A:$A,[3]【2026年03月度_全社】RFM客層一覧表データ!F:F,"",0)</f>
        <v/>
      </c>
      <c r="J4461" s="183">
        <v>0</v>
      </c>
      <c r="K4461" s="183">
        <v>0</v>
      </c>
      <c r="L4461" s="183">
        <v>0</v>
      </c>
      <c r="M4461" s="183">
        <v>0</v>
      </c>
      <c r="N4461" s="183">
        <v>0</v>
      </c>
      <c r="O4461" s="183">
        <v>0</v>
      </c>
      <c r="P4461" s="183">
        <v>0</v>
      </c>
      <c r="Q4461" s="183">
        <v>0</v>
      </c>
      <c r="R4461" s="183">
        <v>0</v>
      </c>
      <c r="S4461" s="183">
        <v>0</v>
      </c>
      <c r="T4461" s="183">
        <v>0</v>
      </c>
      <c r="U4461" s="183">
        <v>0</v>
      </c>
      <c r="V4461" s="183">
        <v>0</v>
      </c>
      <c r="W4461" s="183">
        <v>0</v>
      </c>
      <c r="X4461" s="183">
        <v>0</v>
      </c>
      <c r="Y4461" s="183">
        <v>0</v>
      </c>
    </row>
    <row r="4462" spans="1:25" x14ac:dyDescent="0.2">
      <c r="A4462" s="184">
        <v>13072083</v>
      </c>
      <c r="B4462" s="183" t="str">
        <f>[1]店マスタ!B4461</f>
        <v>タマキ電器</v>
      </c>
      <c r="C4462" s="183">
        <v>2</v>
      </c>
      <c r="D4462" s="183">
        <v>2</v>
      </c>
      <c r="E4462" s="183" t="str">
        <f>_xlfn.XLOOKUP(A4462,[2]Sheet1!$R:$R,[2]Sheet1!$AB:$AB,"",0)</f>
        <v/>
      </c>
      <c r="F4462" s="183">
        <f>_xlfn.XLOOKUP($A4462,[3]【2026年03月度_全社】RFM客層一覧表データ!$A:$A,[3]【2026年03月度_全社】RFM客層一覧表データ!C:C,"",0)</f>
        <v>0</v>
      </c>
      <c r="G4462" s="183">
        <f>_xlfn.XLOOKUP($A4462,[3]【2026年03月度_全社】RFM客層一覧表データ!$A:$A,[3]【2026年03月度_全社】RFM客層一覧表データ!D:D,"",0)</f>
        <v>0</v>
      </c>
      <c r="H4462" s="183">
        <f>_xlfn.XLOOKUP($A4462,[3]【2026年03月度_全社】RFM客層一覧表データ!$A:$A,[3]【2026年03月度_全社】RFM客層一覧表データ!E:E,"",0)</f>
        <v>0</v>
      </c>
      <c r="I4462" s="183">
        <f>_xlfn.XLOOKUP($A4462,[3]【2026年03月度_全社】RFM客層一覧表データ!$A:$A,[3]【2026年03月度_全社】RFM客層一覧表データ!F:F,"",0)</f>
        <v>0</v>
      </c>
      <c r="J4462" s="183">
        <v>0</v>
      </c>
      <c r="K4462" s="183">
        <v>0</v>
      </c>
      <c r="L4462" s="183">
        <v>0</v>
      </c>
      <c r="M4462" s="183">
        <v>0</v>
      </c>
      <c r="N4462" s="183">
        <v>0</v>
      </c>
      <c r="O4462" s="183">
        <v>0</v>
      </c>
      <c r="P4462" s="183">
        <v>0</v>
      </c>
      <c r="Q4462" s="183">
        <v>0</v>
      </c>
      <c r="R4462" s="183">
        <v>0</v>
      </c>
      <c r="S4462" s="183">
        <v>0</v>
      </c>
      <c r="T4462" s="183">
        <v>0</v>
      </c>
      <c r="U4462" s="183">
        <v>0</v>
      </c>
      <c r="V4462" s="183">
        <v>0</v>
      </c>
      <c r="W4462" s="183">
        <v>0</v>
      </c>
      <c r="X4462" s="183">
        <v>0</v>
      </c>
      <c r="Y4462" s="183">
        <v>0</v>
      </c>
    </row>
    <row r="4463" spans="1:25" x14ac:dyDescent="0.2">
      <c r="A4463" s="184">
        <v>13072117</v>
      </c>
      <c r="B4463" s="183" t="str">
        <f>[1]店マスタ!B4462</f>
        <v>にこにこ電化サービス</v>
      </c>
      <c r="C4463" s="183">
        <v>2</v>
      </c>
      <c r="D4463" s="183">
        <v>2</v>
      </c>
      <c r="E4463" s="183">
        <f>_xlfn.XLOOKUP(A4463,[2]Sheet1!$R:$R,[2]Sheet1!$AB:$AB,"",0)</f>
        <v>2</v>
      </c>
      <c r="F4463" s="183" t="str">
        <f>_xlfn.XLOOKUP($A4463,[3]【2026年03月度_全社】RFM客層一覧表データ!$A:$A,[3]【2026年03月度_全社】RFM客層一覧表データ!C:C,"",0)</f>
        <v/>
      </c>
      <c r="G4463" s="183" t="str">
        <f>_xlfn.XLOOKUP($A4463,[3]【2026年03月度_全社】RFM客層一覧表データ!$A:$A,[3]【2026年03月度_全社】RFM客層一覧表データ!D:D,"",0)</f>
        <v/>
      </c>
      <c r="H4463" s="183" t="str">
        <f>_xlfn.XLOOKUP($A4463,[3]【2026年03月度_全社】RFM客層一覧表データ!$A:$A,[3]【2026年03月度_全社】RFM客層一覧表データ!E:E,"",0)</f>
        <v/>
      </c>
      <c r="I4463" s="183" t="str">
        <f>_xlfn.XLOOKUP($A4463,[3]【2026年03月度_全社】RFM客層一覧表データ!$A:$A,[3]【2026年03月度_全社】RFM客層一覧表データ!F:F,"",0)</f>
        <v/>
      </c>
      <c r="J4463" s="183">
        <v>0</v>
      </c>
      <c r="K4463" s="183">
        <v>0</v>
      </c>
      <c r="L4463" s="183">
        <v>0</v>
      </c>
      <c r="M4463" s="183">
        <v>0</v>
      </c>
      <c r="N4463" s="183">
        <v>0</v>
      </c>
      <c r="O4463" s="183">
        <v>0</v>
      </c>
      <c r="P4463" s="183">
        <v>0</v>
      </c>
      <c r="Q4463" s="183">
        <v>0</v>
      </c>
      <c r="R4463" s="183">
        <v>0</v>
      </c>
      <c r="S4463" s="183">
        <v>0</v>
      </c>
      <c r="T4463" s="183">
        <v>0</v>
      </c>
      <c r="U4463" s="183">
        <v>0</v>
      </c>
      <c r="V4463" s="183">
        <v>0</v>
      </c>
      <c r="W4463" s="183">
        <v>0</v>
      </c>
      <c r="X4463" s="183">
        <v>0</v>
      </c>
      <c r="Y4463" s="183">
        <v>0</v>
      </c>
    </row>
    <row r="4464" spans="1:25" x14ac:dyDescent="0.2">
      <c r="A4464" s="184">
        <v>13072118</v>
      </c>
      <c r="B4464" s="183" t="str">
        <f>[1]店マスタ!B4463</f>
        <v>ＦＤたかはし</v>
      </c>
      <c r="C4464" s="183">
        <v>3.5</v>
      </c>
      <c r="D4464" s="183">
        <v>3.5</v>
      </c>
      <c r="E4464" s="183">
        <f>_xlfn.XLOOKUP(A4464,[2]Sheet1!$R:$R,[2]Sheet1!$AB:$AB,"",0)</f>
        <v>3.5</v>
      </c>
      <c r="F4464" s="183">
        <f>_xlfn.XLOOKUP($A4464,[3]【2026年03月度_全社】RFM客層一覧表データ!$A:$A,[3]【2026年03月度_全社】RFM客層一覧表データ!C:C,"",0)</f>
        <v>968</v>
      </c>
      <c r="G4464" s="183">
        <f>_xlfn.XLOOKUP($A4464,[3]【2026年03月度_全社】RFM客層一覧表データ!$A:$A,[3]【2026年03月度_全社】RFM客層一覧表データ!D:D,"",0)</f>
        <v>505</v>
      </c>
      <c r="H4464" s="183">
        <f>_xlfn.XLOOKUP($A4464,[3]【2026年03月度_全社】RFM客層一覧表データ!$A:$A,[3]【2026年03月度_全社】RFM客層一覧表データ!E:E,"",0)</f>
        <v>519</v>
      </c>
      <c r="I4464" s="183">
        <f>_xlfn.XLOOKUP($A4464,[3]【2026年03月度_全社】RFM客層一覧表データ!$A:$A,[3]【2026年03月度_全社】RFM客層一覧表データ!F:F,"",0)</f>
        <v>63</v>
      </c>
      <c r="J4464" s="183">
        <v>955</v>
      </c>
      <c r="K4464" s="183">
        <v>527</v>
      </c>
      <c r="L4464" s="183">
        <v>512</v>
      </c>
      <c r="M4464" s="183">
        <v>66</v>
      </c>
      <c r="N4464" s="183">
        <v>936</v>
      </c>
      <c r="O4464" s="183">
        <v>503</v>
      </c>
      <c r="P4464" s="183">
        <v>520</v>
      </c>
      <c r="Q4464" s="183">
        <v>66</v>
      </c>
      <c r="R4464" s="183">
        <v>941</v>
      </c>
      <c r="S4464" s="183">
        <v>533</v>
      </c>
      <c r="T4464" s="183">
        <v>525</v>
      </c>
      <c r="U4464" s="183">
        <v>77</v>
      </c>
      <c r="V4464" s="183">
        <v>926</v>
      </c>
      <c r="W4464" s="183">
        <v>500</v>
      </c>
      <c r="X4464" s="183">
        <v>526</v>
      </c>
      <c r="Y4464" s="183">
        <v>81</v>
      </c>
    </row>
    <row r="4465" spans="1:25" x14ac:dyDescent="0.2">
      <c r="A4465" s="184">
        <v>13072121</v>
      </c>
      <c r="B4465" s="183" t="str">
        <f>[1]店マスタ!B4464</f>
        <v>パナットミヤコヤ</v>
      </c>
      <c r="C4465" s="183">
        <v>2.5</v>
      </c>
      <c r="D4465" s="183">
        <v>2.5</v>
      </c>
      <c r="E4465" s="183" t="str">
        <f>_xlfn.XLOOKUP(A4465,[2]Sheet1!$R:$R,[2]Sheet1!$AB:$AB,"",0)</f>
        <v/>
      </c>
      <c r="F4465" s="183" t="str">
        <f>_xlfn.XLOOKUP($A4465,[3]【2026年03月度_全社】RFM客層一覧表データ!$A:$A,[3]【2026年03月度_全社】RFM客層一覧表データ!C:C,"",0)</f>
        <v/>
      </c>
      <c r="G4465" s="183" t="str">
        <f>_xlfn.XLOOKUP($A4465,[3]【2026年03月度_全社】RFM客層一覧表データ!$A:$A,[3]【2026年03月度_全社】RFM客層一覧表データ!D:D,"",0)</f>
        <v/>
      </c>
      <c r="H4465" s="183" t="str">
        <f>_xlfn.XLOOKUP($A4465,[3]【2026年03月度_全社】RFM客層一覧表データ!$A:$A,[3]【2026年03月度_全社】RFM客層一覧表データ!E:E,"",0)</f>
        <v/>
      </c>
      <c r="I4465" s="183" t="str">
        <f>_xlfn.XLOOKUP($A4465,[3]【2026年03月度_全社】RFM客層一覧表データ!$A:$A,[3]【2026年03月度_全社】RFM客層一覧表データ!F:F,"",0)</f>
        <v/>
      </c>
      <c r="J4465" s="183">
        <v>222</v>
      </c>
      <c r="K4465" s="183">
        <v>87</v>
      </c>
      <c r="L4465" s="183">
        <v>154</v>
      </c>
      <c r="M4465" s="183">
        <v>3</v>
      </c>
      <c r="N4465" s="183">
        <v>269</v>
      </c>
      <c r="O4465" s="183">
        <v>102</v>
      </c>
      <c r="P4465" s="183">
        <v>173</v>
      </c>
      <c r="Q4465" s="183">
        <v>3</v>
      </c>
      <c r="R4465" s="183">
        <v>291</v>
      </c>
      <c r="S4465" s="183">
        <v>131</v>
      </c>
      <c r="T4465" s="183">
        <v>185</v>
      </c>
      <c r="U4465" s="183">
        <v>5</v>
      </c>
      <c r="V4465" s="183">
        <v>300</v>
      </c>
      <c r="W4465" s="183">
        <v>150</v>
      </c>
      <c r="X4465" s="183">
        <v>196</v>
      </c>
      <c r="Y4465" s="183">
        <v>3</v>
      </c>
    </row>
    <row r="4466" spans="1:25" x14ac:dyDescent="0.2">
      <c r="A4466" s="184">
        <v>13072132</v>
      </c>
      <c r="B4466" s="183" t="str">
        <f>[1]店マスタ!B4465</f>
        <v>エフディフツク</v>
      </c>
      <c r="C4466" s="183">
        <v>1.5</v>
      </c>
      <c r="D4466" s="183">
        <v>1.5</v>
      </c>
      <c r="E4466" s="183">
        <f>_xlfn.XLOOKUP(A4466,[2]Sheet1!$R:$R,[2]Sheet1!$AB:$AB,"",0)</f>
        <v>1.5</v>
      </c>
      <c r="F4466" s="183">
        <f>_xlfn.XLOOKUP($A4466,[3]【2026年03月度_全社】RFM客層一覧表データ!$A:$A,[3]【2026年03月度_全社】RFM客層一覧表データ!C:C,"",0)</f>
        <v>487</v>
      </c>
      <c r="G4466" s="183">
        <f>_xlfn.XLOOKUP($A4466,[3]【2026年03月度_全社】RFM客層一覧表データ!$A:$A,[3]【2026年03月度_全社】RFM客層一覧表データ!D:D,"",0)</f>
        <v>237</v>
      </c>
      <c r="H4466" s="183">
        <f>_xlfn.XLOOKUP($A4466,[3]【2026年03月度_全社】RFM客層一覧表データ!$A:$A,[3]【2026年03月度_全社】RFM客層一覧表データ!E:E,"",0)</f>
        <v>282</v>
      </c>
      <c r="I4466" s="183">
        <f>_xlfn.XLOOKUP($A4466,[3]【2026年03月度_全社】RFM客層一覧表データ!$A:$A,[3]【2026年03月度_全社】RFM客層一覧表データ!F:F,"",0)</f>
        <v>17</v>
      </c>
      <c r="J4466" s="183">
        <v>504</v>
      </c>
      <c r="K4466" s="183">
        <v>261</v>
      </c>
      <c r="L4466" s="183">
        <v>285</v>
      </c>
      <c r="M4466" s="183">
        <v>22</v>
      </c>
      <c r="N4466" s="183">
        <v>502</v>
      </c>
      <c r="O4466" s="183">
        <v>248</v>
      </c>
      <c r="P4466" s="183">
        <v>295</v>
      </c>
      <c r="Q4466" s="183">
        <v>30</v>
      </c>
      <c r="R4466" s="183">
        <v>487</v>
      </c>
      <c r="S4466" s="183">
        <v>261</v>
      </c>
      <c r="T4466" s="183">
        <v>295</v>
      </c>
      <c r="U4466" s="183">
        <v>17</v>
      </c>
      <c r="V4466" s="183">
        <v>495</v>
      </c>
      <c r="W4466" s="183">
        <v>284</v>
      </c>
      <c r="X4466" s="183">
        <v>286</v>
      </c>
      <c r="Y4466" s="183">
        <v>21</v>
      </c>
    </row>
    <row r="4467" spans="1:25" x14ac:dyDescent="0.2">
      <c r="A4467" s="184">
        <v>13072137</v>
      </c>
      <c r="B4467" s="183" t="str">
        <f>[1]店マスタ!B4466</f>
        <v>稗田無線</v>
      </c>
      <c r="C4467" s="183">
        <v>1.5</v>
      </c>
      <c r="D4467" s="183">
        <v>1.5</v>
      </c>
      <c r="E4467" s="183" t="str">
        <f>_xlfn.XLOOKUP(A4467,[2]Sheet1!$R:$R,[2]Sheet1!$AB:$AB,"",0)</f>
        <v/>
      </c>
      <c r="F4467" s="183" t="str">
        <f>_xlfn.XLOOKUP($A4467,[3]【2026年03月度_全社】RFM客層一覧表データ!$A:$A,[3]【2026年03月度_全社】RFM客層一覧表データ!C:C,"",0)</f>
        <v/>
      </c>
      <c r="G4467" s="183" t="str">
        <f>_xlfn.XLOOKUP($A4467,[3]【2026年03月度_全社】RFM客層一覧表データ!$A:$A,[3]【2026年03月度_全社】RFM客層一覧表データ!D:D,"",0)</f>
        <v/>
      </c>
      <c r="H4467" s="183" t="str">
        <f>_xlfn.XLOOKUP($A4467,[3]【2026年03月度_全社】RFM客層一覧表データ!$A:$A,[3]【2026年03月度_全社】RFM客層一覧表データ!E:E,"",0)</f>
        <v/>
      </c>
      <c r="I4467" s="183" t="str">
        <f>_xlfn.XLOOKUP($A4467,[3]【2026年03月度_全社】RFM客層一覧表データ!$A:$A,[3]【2026年03月度_全社】RFM客層一覧表データ!F:F,"",0)</f>
        <v/>
      </c>
      <c r="J4467" s="183">
        <v>0</v>
      </c>
      <c r="K4467" s="183">
        <v>0</v>
      </c>
      <c r="L4467" s="183">
        <v>0</v>
      </c>
      <c r="M4467" s="183">
        <v>0</v>
      </c>
      <c r="N4467" s="183">
        <v>0</v>
      </c>
      <c r="O4467" s="183">
        <v>0</v>
      </c>
      <c r="P4467" s="183">
        <v>0</v>
      </c>
      <c r="Q4467" s="183">
        <v>0</v>
      </c>
      <c r="R4467" s="183">
        <v>0</v>
      </c>
      <c r="S4467" s="183">
        <v>0</v>
      </c>
      <c r="T4467" s="183">
        <v>0</v>
      </c>
      <c r="U4467" s="183">
        <v>0</v>
      </c>
      <c r="V4467" s="183">
        <v>0</v>
      </c>
      <c r="W4467" s="183">
        <v>0</v>
      </c>
      <c r="X4467" s="183">
        <v>0</v>
      </c>
      <c r="Y4467" s="183">
        <v>0</v>
      </c>
    </row>
    <row r="4468" spans="1:25" x14ac:dyDescent="0.2">
      <c r="A4468" s="184">
        <v>13072149</v>
      </c>
      <c r="B4468" s="183" t="str">
        <f>[1]店マスタ!B4467</f>
        <v>有限会社　パナット田辺</v>
      </c>
      <c r="C4468" s="183">
        <v>3.5</v>
      </c>
      <c r="D4468" s="183">
        <v>1.5</v>
      </c>
      <c r="E4468" s="183">
        <f>_xlfn.XLOOKUP(A4468,[2]Sheet1!$R:$R,[2]Sheet1!$AB:$AB,"",0)</f>
        <v>1.5</v>
      </c>
      <c r="F4468" s="183">
        <f>_xlfn.XLOOKUP($A4468,[3]【2026年03月度_全社】RFM客層一覧表データ!$A:$A,[3]【2026年03月度_全社】RFM客層一覧表データ!C:C,"",0)</f>
        <v>0</v>
      </c>
      <c r="G4468" s="183">
        <f>_xlfn.XLOOKUP($A4468,[3]【2026年03月度_全社】RFM客層一覧表データ!$A:$A,[3]【2026年03月度_全社】RFM客層一覧表データ!D:D,"",0)</f>
        <v>0</v>
      </c>
      <c r="H4468" s="183">
        <f>_xlfn.XLOOKUP($A4468,[3]【2026年03月度_全社】RFM客層一覧表データ!$A:$A,[3]【2026年03月度_全社】RFM客層一覧表データ!E:E,"",0)</f>
        <v>0</v>
      </c>
      <c r="I4468" s="183">
        <f>_xlfn.XLOOKUP($A4468,[3]【2026年03月度_全社】RFM客層一覧表データ!$A:$A,[3]【2026年03月度_全社】RFM客層一覧表データ!F:F,"",0)</f>
        <v>0</v>
      </c>
      <c r="J4468" s="183">
        <v>0</v>
      </c>
      <c r="K4468" s="183">
        <v>0</v>
      </c>
      <c r="L4468" s="183">
        <v>0</v>
      </c>
      <c r="M4468" s="183">
        <v>0</v>
      </c>
      <c r="N4468" s="183">
        <v>0</v>
      </c>
      <c r="O4468" s="183">
        <v>0</v>
      </c>
      <c r="P4468" s="183">
        <v>0</v>
      </c>
      <c r="Q4468" s="183">
        <v>0</v>
      </c>
      <c r="R4468" s="183">
        <v>0</v>
      </c>
      <c r="S4468" s="183">
        <v>0</v>
      </c>
      <c r="T4468" s="183">
        <v>0</v>
      </c>
      <c r="U4468" s="183">
        <v>0</v>
      </c>
      <c r="V4468" s="183">
        <v>0</v>
      </c>
      <c r="W4468" s="183">
        <v>0</v>
      </c>
      <c r="X4468" s="183">
        <v>0</v>
      </c>
      <c r="Y4468" s="183">
        <v>0</v>
      </c>
    </row>
    <row r="4469" spans="1:25" x14ac:dyDescent="0.2">
      <c r="A4469" s="184">
        <v>13073003</v>
      </c>
      <c r="B4469" s="183" t="str">
        <f>[1]店マスタ!B4468</f>
        <v>パナットナカマツ</v>
      </c>
      <c r="C4469" s="183">
        <v>1.5</v>
      </c>
      <c r="D4469" s="183">
        <v>1.5</v>
      </c>
      <c r="E4469" s="183">
        <f>_xlfn.XLOOKUP(A4469,[2]Sheet1!$R:$R,[2]Sheet1!$AB:$AB,"",0)</f>
        <v>1.5</v>
      </c>
      <c r="F4469" s="183">
        <f>_xlfn.XLOOKUP($A4469,[3]【2026年03月度_全社】RFM客層一覧表データ!$A:$A,[3]【2026年03月度_全社】RFM客層一覧表データ!C:C,"",0)</f>
        <v>444</v>
      </c>
      <c r="G4469" s="183">
        <f>_xlfn.XLOOKUP($A4469,[3]【2026年03月度_全社】RFM客層一覧表データ!$A:$A,[3]【2026年03月度_全社】RFM客層一覧表データ!D:D,"",0)</f>
        <v>175</v>
      </c>
      <c r="H4469" s="183">
        <f>_xlfn.XLOOKUP($A4469,[3]【2026年03月度_全社】RFM客層一覧表データ!$A:$A,[3]【2026年03月度_全社】RFM客層一覧表データ!E:E,"",0)</f>
        <v>245</v>
      </c>
      <c r="I4469" s="183">
        <f>_xlfn.XLOOKUP($A4469,[3]【2026年03月度_全社】RFM客層一覧表データ!$A:$A,[3]【2026年03月度_全社】RFM客層一覧表データ!F:F,"",0)</f>
        <v>33</v>
      </c>
      <c r="J4469" s="183">
        <v>447</v>
      </c>
      <c r="K4469" s="183">
        <v>170</v>
      </c>
      <c r="L4469" s="183">
        <v>246</v>
      </c>
      <c r="M4469" s="183">
        <v>20</v>
      </c>
      <c r="N4469" s="183">
        <v>458</v>
      </c>
      <c r="O4469" s="183">
        <v>250</v>
      </c>
      <c r="P4469" s="183">
        <v>246</v>
      </c>
      <c r="Q4469" s="183">
        <v>26</v>
      </c>
      <c r="R4469" s="183">
        <v>469</v>
      </c>
      <c r="S4469" s="183">
        <v>214</v>
      </c>
      <c r="T4469" s="183">
        <v>238</v>
      </c>
      <c r="U4469" s="183">
        <v>31</v>
      </c>
      <c r="V4469" s="183">
        <v>473</v>
      </c>
      <c r="W4469" s="183">
        <v>231</v>
      </c>
      <c r="X4469" s="183">
        <v>236</v>
      </c>
      <c r="Y4469" s="183">
        <v>29</v>
      </c>
    </row>
    <row r="4470" spans="1:25" x14ac:dyDescent="0.2">
      <c r="A4470" s="184">
        <v>13073004</v>
      </c>
      <c r="B4470" s="183" t="str">
        <f>[1]店マスタ!B4469</f>
        <v>パナット　フカミ</v>
      </c>
      <c r="C4470" s="183">
        <v>7.5</v>
      </c>
      <c r="D4470" s="183">
        <v>7</v>
      </c>
      <c r="E4470" s="183">
        <f>_xlfn.XLOOKUP(A4470,[2]Sheet1!$R:$R,[2]Sheet1!$AB:$AB,"",0)</f>
        <v>7</v>
      </c>
      <c r="F4470" s="183">
        <f>_xlfn.XLOOKUP($A4470,[3]【2026年03月度_全社】RFM客層一覧表データ!$A:$A,[3]【2026年03月度_全社】RFM客層一覧表データ!C:C,"",0)</f>
        <v>1355</v>
      </c>
      <c r="G4470" s="183">
        <f>_xlfn.XLOOKUP($A4470,[3]【2026年03月度_全社】RFM客層一覧表データ!$A:$A,[3]【2026年03月度_全社】RFM客層一覧表データ!D:D,"",0)</f>
        <v>680</v>
      </c>
      <c r="H4470" s="183">
        <f>_xlfn.XLOOKUP($A4470,[3]【2026年03月度_全社】RFM客層一覧表データ!$A:$A,[3]【2026年03月度_全社】RFM客層一覧表データ!E:E,"",0)</f>
        <v>639</v>
      </c>
      <c r="I4470" s="183">
        <f>_xlfn.XLOOKUP($A4470,[3]【2026年03月度_全社】RFM客層一覧表データ!$A:$A,[3]【2026年03月度_全社】RFM客層一覧表データ!F:F,"",0)</f>
        <v>101</v>
      </c>
      <c r="J4470" s="183">
        <v>1336</v>
      </c>
      <c r="K4470" s="183">
        <v>685</v>
      </c>
      <c r="L4470" s="183">
        <v>635</v>
      </c>
      <c r="M4470" s="183">
        <v>90</v>
      </c>
      <c r="N4470" s="183">
        <v>1286</v>
      </c>
      <c r="O4470" s="183">
        <v>710</v>
      </c>
      <c r="P4470" s="183">
        <v>611</v>
      </c>
      <c r="Q4470" s="183">
        <v>112</v>
      </c>
      <c r="R4470" s="183">
        <v>1276</v>
      </c>
      <c r="S4470" s="183">
        <v>646</v>
      </c>
      <c r="T4470" s="183">
        <v>593</v>
      </c>
      <c r="U4470" s="183">
        <v>95</v>
      </c>
      <c r="V4470" s="183">
        <v>1233</v>
      </c>
      <c r="W4470" s="183">
        <v>619</v>
      </c>
      <c r="X4470" s="183">
        <v>583</v>
      </c>
      <c r="Y4470" s="183">
        <v>93</v>
      </c>
    </row>
    <row r="4471" spans="1:25" x14ac:dyDescent="0.2">
      <c r="A4471" s="184">
        <v>13073006</v>
      </c>
      <c r="B4471" s="183" t="str">
        <f>[1]店マスタ!B4470</f>
        <v>パナポートショウジ</v>
      </c>
      <c r="C4471" s="183">
        <v>2.5</v>
      </c>
      <c r="D4471" s="183">
        <v>2.5</v>
      </c>
      <c r="E4471" s="183" t="str">
        <f>_xlfn.XLOOKUP(A4471,[2]Sheet1!$R:$R,[2]Sheet1!$AB:$AB,"",0)</f>
        <v/>
      </c>
      <c r="F4471" s="183">
        <f>_xlfn.XLOOKUP($A4471,[3]【2026年03月度_全社】RFM客層一覧表データ!$A:$A,[3]【2026年03月度_全社】RFM客層一覧表データ!C:C,"",0)</f>
        <v>575</v>
      </c>
      <c r="G4471" s="183">
        <f>_xlfn.XLOOKUP($A4471,[3]【2026年03月度_全社】RFM客層一覧表データ!$A:$A,[3]【2026年03月度_全社】RFM客層一覧表データ!D:D,"",0)</f>
        <v>194</v>
      </c>
      <c r="H4471" s="183">
        <f>_xlfn.XLOOKUP($A4471,[3]【2026年03月度_全社】RFM客層一覧表データ!$A:$A,[3]【2026年03月度_全社】RFM客層一覧表データ!E:E,"",0)</f>
        <v>233</v>
      </c>
      <c r="I4471" s="183">
        <f>_xlfn.XLOOKUP($A4471,[3]【2026年03月度_全社】RFM客層一覧表データ!$A:$A,[3]【2026年03月度_全社】RFM客層一覧表データ!F:F,"",0)</f>
        <v>36</v>
      </c>
      <c r="J4471" s="183">
        <v>600</v>
      </c>
      <c r="K4471" s="183">
        <v>221</v>
      </c>
      <c r="L4471" s="183">
        <v>247</v>
      </c>
      <c r="M4471" s="183">
        <v>37</v>
      </c>
      <c r="N4471" s="183">
        <v>600</v>
      </c>
      <c r="O4471" s="183">
        <v>211</v>
      </c>
      <c r="P4471" s="183">
        <v>258</v>
      </c>
      <c r="Q4471" s="183">
        <v>32</v>
      </c>
      <c r="R4471" s="183">
        <v>627</v>
      </c>
      <c r="S4471" s="183">
        <v>280</v>
      </c>
      <c r="T4471" s="183">
        <v>264</v>
      </c>
      <c r="U4471" s="183">
        <v>58</v>
      </c>
      <c r="V4471" s="183">
        <v>627</v>
      </c>
      <c r="W4471" s="183">
        <v>253</v>
      </c>
      <c r="X4471" s="183">
        <v>268</v>
      </c>
      <c r="Y4471" s="183">
        <v>39</v>
      </c>
    </row>
    <row r="4472" spans="1:25" x14ac:dyDescent="0.2">
      <c r="A4472" s="184">
        <v>13073033</v>
      </c>
      <c r="B4472" s="183" t="str">
        <f>[1]店マスタ!B4471</f>
        <v>クニモト電器</v>
      </c>
      <c r="C4472" s="183">
        <v>1</v>
      </c>
      <c r="D4472" s="183">
        <v>1</v>
      </c>
      <c r="E4472" s="183" t="str">
        <f>_xlfn.XLOOKUP(A4472,[2]Sheet1!$R:$R,[2]Sheet1!$AB:$AB,"",0)</f>
        <v/>
      </c>
      <c r="F4472" s="183">
        <f>_xlfn.XLOOKUP($A4472,[3]【2026年03月度_全社】RFM客層一覧表データ!$A:$A,[3]【2026年03月度_全社】RFM客層一覧表データ!C:C,"",0)</f>
        <v>108</v>
      </c>
      <c r="G4472" s="183">
        <f>_xlfn.XLOOKUP($A4472,[3]【2026年03月度_全社】RFM客層一覧表データ!$A:$A,[3]【2026年03月度_全社】RFM客層一覧表データ!D:D,"",0)</f>
        <v>33</v>
      </c>
      <c r="H4472" s="183">
        <f>_xlfn.XLOOKUP($A4472,[3]【2026年03月度_全社】RFM客層一覧表データ!$A:$A,[3]【2026年03月度_全社】RFM客層一覧表データ!E:E,"",0)</f>
        <v>53</v>
      </c>
      <c r="I4472" s="183">
        <f>_xlfn.XLOOKUP($A4472,[3]【2026年03月度_全社】RFM客層一覧表データ!$A:$A,[3]【2026年03月度_全社】RFM客層一覧表データ!F:F,"",0)</f>
        <v>3</v>
      </c>
      <c r="J4472" s="183">
        <v>128</v>
      </c>
      <c r="K4472" s="183">
        <v>47</v>
      </c>
      <c r="L4472" s="183">
        <v>63</v>
      </c>
      <c r="M4472" s="183">
        <v>3</v>
      </c>
      <c r="N4472" s="183">
        <v>153</v>
      </c>
      <c r="O4472" s="183">
        <v>55</v>
      </c>
      <c r="P4472" s="183">
        <v>73</v>
      </c>
      <c r="Q4472" s="183">
        <v>7</v>
      </c>
      <c r="R4472" s="183">
        <v>174</v>
      </c>
      <c r="S4472" s="183">
        <v>55</v>
      </c>
      <c r="T4472" s="183">
        <v>87</v>
      </c>
      <c r="U4472" s="183">
        <v>6</v>
      </c>
      <c r="V4472" s="183">
        <v>192</v>
      </c>
      <c r="W4472" s="183">
        <v>54</v>
      </c>
      <c r="X4472" s="183">
        <v>102</v>
      </c>
      <c r="Y4472" s="183">
        <v>7</v>
      </c>
    </row>
    <row r="4473" spans="1:25" x14ac:dyDescent="0.2">
      <c r="A4473" s="184">
        <v>13073073</v>
      </c>
      <c r="B4473" s="183" t="str">
        <f>[1]店マスタ!B4472</f>
        <v>パナットおぐら</v>
      </c>
      <c r="C4473" s="183">
        <v>2.5</v>
      </c>
      <c r="D4473" s="183">
        <v>2.5</v>
      </c>
      <c r="E4473" s="183">
        <f>_xlfn.XLOOKUP(A4473,[2]Sheet1!$R:$R,[2]Sheet1!$AB:$AB,"",0)</f>
        <v>2.5</v>
      </c>
      <c r="F4473" s="183">
        <f>_xlfn.XLOOKUP($A4473,[3]【2026年03月度_全社】RFM客層一覧表データ!$A:$A,[3]【2026年03月度_全社】RFM客層一覧表データ!C:C,"",0)</f>
        <v>807</v>
      </c>
      <c r="G4473" s="183">
        <f>_xlfn.XLOOKUP($A4473,[3]【2026年03月度_全社】RFM客層一覧表データ!$A:$A,[3]【2026年03月度_全社】RFM客層一覧表データ!D:D,"",0)</f>
        <v>444</v>
      </c>
      <c r="H4473" s="183">
        <f>_xlfn.XLOOKUP($A4473,[3]【2026年03月度_全社】RFM客層一覧表データ!$A:$A,[3]【2026年03月度_全社】RFM客層一覧表データ!E:E,"",0)</f>
        <v>538</v>
      </c>
      <c r="I4473" s="183">
        <f>_xlfn.XLOOKUP($A4473,[3]【2026年03月度_全社】RFM客層一覧表データ!$A:$A,[3]【2026年03月度_全社】RFM客層一覧表データ!F:F,"",0)</f>
        <v>37</v>
      </c>
      <c r="J4473" s="183">
        <v>793</v>
      </c>
      <c r="K4473" s="183">
        <v>471</v>
      </c>
      <c r="L4473" s="183">
        <v>522</v>
      </c>
      <c r="M4473" s="183">
        <v>43</v>
      </c>
      <c r="N4473" s="183">
        <v>781</v>
      </c>
      <c r="O4473" s="183">
        <v>462</v>
      </c>
      <c r="P4473" s="183">
        <v>506</v>
      </c>
      <c r="Q4473" s="183">
        <v>46</v>
      </c>
      <c r="R4473" s="183">
        <v>773</v>
      </c>
      <c r="S4473" s="183">
        <v>433</v>
      </c>
      <c r="T4473" s="183">
        <v>502</v>
      </c>
      <c r="U4473" s="183">
        <v>38</v>
      </c>
      <c r="V4473" s="183">
        <v>772</v>
      </c>
      <c r="W4473" s="183">
        <v>452</v>
      </c>
      <c r="X4473" s="183">
        <v>500</v>
      </c>
      <c r="Y4473" s="183">
        <v>34</v>
      </c>
    </row>
    <row r="4474" spans="1:25" x14ac:dyDescent="0.2">
      <c r="A4474" s="184">
        <v>13081002</v>
      </c>
      <c r="B4474" s="183" t="str">
        <f>[1]店マスタ!B4473</f>
        <v>福岡電器店</v>
      </c>
      <c r="C4474" s="183">
        <v>2</v>
      </c>
      <c r="D4474" s="183">
        <v>2</v>
      </c>
      <c r="E4474" s="183" t="str">
        <f>_xlfn.XLOOKUP(A4474,[2]Sheet1!$R:$R,[2]Sheet1!$AB:$AB,"",0)</f>
        <v/>
      </c>
      <c r="F4474" s="183" t="str">
        <f>_xlfn.XLOOKUP($A4474,[3]【2026年03月度_全社】RFM客層一覧表データ!$A:$A,[3]【2026年03月度_全社】RFM客層一覧表データ!C:C,"",0)</f>
        <v/>
      </c>
      <c r="G4474" s="183" t="str">
        <f>_xlfn.XLOOKUP($A4474,[3]【2026年03月度_全社】RFM客層一覧表データ!$A:$A,[3]【2026年03月度_全社】RFM客層一覧表データ!D:D,"",0)</f>
        <v/>
      </c>
      <c r="H4474" s="183" t="str">
        <f>_xlfn.XLOOKUP($A4474,[3]【2026年03月度_全社】RFM客層一覧表データ!$A:$A,[3]【2026年03月度_全社】RFM客層一覧表データ!E:E,"",0)</f>
        <v/>
      </c>
      <c r="I4474" s="183" t="str">
        <f>_xlfn.XLOOKUP($A4474,[3]【2026年03月度_全社】RFM客層一覧表データ!$A:$A,[3]【2026年03月度_全社】RFM客層一覧表データ!F:F,"",0)</f>
        <v/>
      </c>
      <c r="J4474" s="183">
        <v>0</v>
      </c>
      <c r="K4474" s="183">
        <v>0</v>
      </c>
      <c r="L4474" s="183">
        <v>0</v>
      </c>
      <c r="M4474" s="183">
        <v>0</v>
      </c>
      <c r="N4474" s="183">
        <v>0</v>
      </c>
      <c r="O4474" s="183">
        <v>0</v>
      </c>
      <c r="P4474" s="183">
        <v>0</v>
      </c>
      <c r="Q4474" s="183">
        <v>0</v>
      </c>
      <c r="R4474" s="183">
        <v>0</v>
      </c>
      <c r="S4474" s="183">
        <v>0</v>
      </c>
      <c r="T4474" s="183">
        <v>0</v>
      </c>
      <c r="U4474" s="183">
        <v>0</v>
      </c>
      <c r="V4474" s="183">
        <v>0</v>
      </c>
      <c r="W4474" s="183">
        <v>0</v>
      </c>
      <c r="X4474" s="183">
        <v>0</v>
      </c>
      <c r="Y4474" s="183">
        <v>0</v>
      </c>
    </row>
    <row r="4475" spans="1:25" x14ac:dyDescent="0.2">
      <c r="A4475" s="184">
        <v>13081003</v>
      </c>
      <c r="B4475" s="183" t="str">
        <f>[1]店マスタ!B4474</f>
        <v>株式会社　タニグチ電器</v>
      </c>
      <c r="C4475" s="183">
        <v>3.5</v>
      </c>
      <c r="D4475" s="183">
        <v>4.5</v>
      </c>
      <c r="E4475" s="183">
        <f>_xlfn.XLOOKUP(A4475,[2]Sheet1!$R:$R,[2]Sheet1!$AB:$AB,"",0)</f>
        <v>4.5</v>
      </c>
      <c r="F4475" s="183">
        <f>_xlfn.XLOOKUP($A4475,[3]【2026年03月度_全社】RFM客層一覧表データ!$A:$A,[3]【2026年03月度_全社】RFM客層一覧表データ!C:C,"",0)</f>
        <v>1537</v>
      </c>
      <c r="G4475" s="183">
        <f>_xlfn.XLOOKUP($A4475,[3]【2026年03月度_全社】RFM客層一覧表データ!$A:$A,[3]【2026年03月度_全社】RFM客層一覧表データ!D:D,"",0)</f>
        <v>779</v>
      </c>
      <c r="H4475" s="183">
        <f>_xlfn.XLOOKUP($A4475,[3]【2026年03月度_全社】RFM客層一覧表データ!$A:$A,[3]【2026年03月度_全社】RFM客層一覧表データ!E:E,"",0)</f>
        <v>934</v>
      </c>
      <c r="I4475" s="183">
        <f>_xlfn.XLOOKUP($A4475,[3]【2026年03月度_全社】RFM客層一覧表データ!$A:$A,[3]【2026年03月度_全社】RFM客層一覧表データ!F:F,"",0)</f>
        <v>70</v>
      </c>
      <c r="J4475" s="183">
        <v>1590</v>
      </c>
      <c r="K4475" s="183">
        <v>834</v>
      </c>
      <c r="L4475" s="183">
        <v>955</v>
      </c>
      <c r="M4475" s="183">
        <v>83</v>
      </c>
      <c r="N4475" s="183">
        <v>1621</v>
      </c>
      <c r="O4475" s="183">
        <v>803</v>
      </c>
      <c r="P4475" s="183">
        <v>986</v>
      </c>
      <c r="Q4475" s="183">
        <v>72</v>
      </c>
      <c r="R4475" s="183">
        <v>1656</v>
      </c>
      <c r="S4475" s="183">
        <v>823</v>
      </c>
      <c r="T4475" s="183">
        <v>1005</v>
      </c>
      <c r="U4475" s="183">
        <v>75</v>
      </c>
      <c r="V4475" s="183">
        <v>1676</v>
      </c>
      <c r="W4475" s="183">
        <v>864</v>
      </c>
      <c r="X4475" s="183">
        <v>1010</v>
      </c>
      <c r="Y4475" s="183">
        <v>78</v>
      </c>
    </row>
    <row r="4476" spans="1:25" x14ac:dyDescent="0.2">
      <c r="A4476" s="184">
        <v>13081004</v>
      </c>
      <c r="B4476" s="183" t="str">
        <f>[1]店マスタ!B4475</f>
        <v>クリヤ電器</v>
      </c>
      <c r="C4476" s="183">
        <v>2</v>
      </c>
      <c r="D4476" s="183">
        <v>2</v>
      </c>
      <c r="E4476" s="183">
        <f>_xlfn.XLOOKUP(A4476,[2]Sheet1!$R:$R,[2]Sheet1!$AB:$AB,"",0)</f>
        <v>2</v>
      </c>
      <c r="F4476" s="183">
        <f>_xlfn.XLOOKUP($A4476,[3]【2026年03月度_全社】RFM客層一覧表データ!$A:$A,[3]【2026年03月度_全社】RFM客層一覧表データ!C:C,"",0)</f>
        <v>428</v>
      </c>
      <c r="G4476" s="183">
        <f>_xlfn.XLOOKUP($A4476,[3]【2026年03月度_全社】RFM客層一覧表データ!$A:$A,[3]【2026年03月度_全社】RFM客層一覧表データ!D:D,"",0)</f>
        <v>164</v>
      </c>
      <c r="H4476" s="183">
        <f>_xlfn.XLOOKUP($A4476,[3]【2026年03月度_全社】RFM客層一覧表データ!$A:$A,[3]【2026年03月度_全社】RFM客層一覧表データ!E:E,"",0)</f>
        <v>183</v>
      </c>
      <c r="I4476" s="183">
        <f>_xlfn.XLOOKUP($A4476,[3]【2026年03月度_全社】RFM客層一覧表データ!$A:$A,[3]【2026年03月度_全社】RFM客層一覧表データ!F:F,"",0)</f>
        <v>26</v>
      </c>
      <c r="J4476" s="183">
        <v>435</v>
      </c>
      <c r="K4476" s="183">
        <v>186</v>
      </c>
      <c r="L4476" s="183">
        <v>192</v>
      </c>
      <c r="M4476" s="183">
        <v>31</v>
      </c>
      <c r="N4476" s="183">
        <v>427</v>
      </c>
      <c r="O4476" s="183">
        <v>205</v>
      </c>
      <c r="P4476" s="183">
        <v>183</v>
      </c>
      <c r="Q4476" s="183">
        <v>50</v>
      </c>
      <c r="R4476" s="183">
        <v>412</v>
      </c>
      <c r="S4476" s="183">
        <v>188</v>
      </c>
      <c r="T4476" s="183">
        <v>191</v>
      </c>
      <c r="U4476" s="183">
        <v>61</v>
      </c>
      <c r="V4476" s="183">
        <v>384</v>
      </c>
      <c r="W4476" s="183">
        <v>173</v>
      </c>
      <c r="X4476" s="183">
        <v>199</v>
      </c>
      <c r="Y4476" s="183">
        <v>23</v>
      </c>
    </row>
    <row r="4477" spans="1:25" x14ac:dyDescent="0.2">
      <c r="A4477" s="184">
        <v>13081005</v>
      </c>
      <c r="B4477" s="183" t="str">
        <f>[1]店マスタ!B4476</f>
        <v>アートラジオ商会</v>
      </c>
      <c r="C4477" s="183">
        <v>2</v>
      </c>
      <c r="D4477" s="183">
        <v>2</v>
      </c>
      <c r="E4477" s="183" t="str">
        <f>_xlfn.XLOOKUP(A4477,[2]Sheet1!$R:$R,[2]Sheet1!$AB:$AB,"",0)</f>
        <v/>
      </c>
      <c r="F4477" s="183" t="str">
        <f>_xlfn.XLOOKUP($A4477,[3]【2026年03月度_全社】RFM客層一覧表データ!$A:$A,[3]【2026年03月度_全社】RFM客層一覧表データ!C:C,"",0)</f>
        <v/>
      </c>
      <c r="G4477" s="183" t="str">
        <f>_xlfn.XLOOKUP($A4477,[3]【2026年03月度_全社】RFM客層一覧表データ!$A:$A,[3]【2026年03月度_全社】RFM客層一覧表データ!D:D,"",0)</f>
        <v/>
      </c>
      <c r="H4477" s="183" t="str">
        <f>_xlfn.XLOOKUP($A4477,[3]【2026年03月度_全社】RFM客層一覧表データ!$A:$A,[3]【2026年03月度_全社】RFM客層一覧表データ!E:E,"",0)</f>
        <v/>
      </c>
      <c r="I4477" s="183" t="str">
        <f>_xlfn.XLOOKUP($A4477,[3]【2026年03月度_全社】RFM客層一覧表データ!$A:$A,[3]【2026年03月度_全社】RFM客層一覧表データ!F:F,"",0)</f>
        <v/>
      </c>
      <c r="J4477" s="183">
        <v>0</v>
      </c>
      <c r="K4477" s="183">
        <v>0</v>
      </c>
      <c r="L4477" s="183">
        <v>0</v>
      </c>
      <c r="M4477" s="183">
        <v>0</v>
      </c>
      <c r="N4477" s="183">
        <v>0</v>
      </c>
      <c r="O4477" s="183">
        <v>0</v>
      </c>
      <c r="P4477" s="183">
        <v>0</v>
      </c>
      <c r="Q4477" s="183">
        <v>0</v>
      </c>
      <c r="R4477" s="183">
        <v>0</v>
      </c>
      <c r="S4477" s="183">
        <v>0</v>
      </c>
      <c r="T4477" s="183">
        <v>0</v>
      </c>
      <c r="U4477" s="183">
        <v>0</v>
      </c>
      <c r="V4477" s="183">
        <v>0</v>
      </c>
      <c r="W4477" s="183">
        <v>0</v>
      </c>
      <c r="X4477" s="183">
        <v>0</v>
      </c>
      <c r="Y4477" s="183">
        <v>0</v>
      </c>
    </row>
    <row r="4478" spans="1:25" x14ac:dyDescent="0.2">
      <c r="A4478" s="184">
        <v>13081006</v>
      </c>
      <c r="B4478" s="183" t="str">
        <f>[1]店マスタ!B4477</f>
        <v>竹内電器</v>
      </c>
      <c r="C4478" s="183">
        <v>2.5</v>
      </c>
      <c r="D4478" s="183">
        <v>2.5</v>
      </c>
      <c r="E4478" s="183" t="str">
        <f>_xlfn.XLOOKUP(A4478,[2]Sheet1!$R:$R,[2]Sheet1!$AB:$AB,"",0)</f>
        <v/>
      </c>
      <c r="F4478" s="183">
        <f>_xlfn.XLOOKUP($A4478,[3]【2026年03月度_全社】RFM客層一覧表データ!$A:$A,[3]【2026年03月度_全社】RFM客層一覧表データ!C:C,"",0)</f>
        <v>79</v>
      </c>
      <c r="G4478" s="183">
        <f>_xlfn.XLOOKUP($A4478,[3]【2026年03月度_全社】RFM客層一覧表データ!$A:$A,[3]【2026年03月度_全社】RFM客層一覧表データ!D:D,"",0)</f>
        <v>0</v>
      </c>
      <c r="H4478" s="183">
        <f>_xlfn.XLOOKUP($A4478,[3]【2026年03月度_全社】RFM客層一覧表データ!$A:$A,[3]【2026年03月度_全社】RFM客層一覧表データ!E:E,"",0)</f>
        <v>0</v>
      </c>
      <c r="I4478" s="183">
        <f>_xlfn.XLOOKUP($A4478,[3]【2026年03月度_全社】RFM客層一覧表データ!$A:$A,[3]【2026年03月度_全社】RFM客層一覧表データ!F:F,"",0)</f>
        <v>0</v>
      </c>
      <c r="J4478" s="183">
        <v>97</v>
      </c>
      <c r="K4478" s="183">
        <v>7</v>
      </c>
      <c r="L4478" s="183">
        <v>3</v>
      </c>
      <c r="M4478" s="183">
        <v>0</v>
      </c>
      <c r="N4478" s="183">
        <v>101</v>
      </c>
      <c r="O4478" s="183">
        <v>11</v>
      </c>
      <c r="P4478" s="183">
        <v>4</v>
      </c>
      <c r="Q4478" s="183">
        <v>0</v>
      </c>
      <c r="R4478" s="183">
        <v>111</v>
      </c>
      <c r="S4478" s="183">
        <v>32</v>
      </c>
      <c r="T4478" s="183">
        <v>8</v>
      </c>
      <c r="U4478" s="183">
        <v>0</v>
      </c>
      <c r="V4478" s="183">
        <v>116</v>
      </c>
      <c r="W4478" s="183">
        <v>32</v>
      </c>
      <c r="X4478" s="183">
        <v>19</v>
      </c>
      <c r="Y4478" s="183">
        <v>0</v>
      </c>
    </row>
    <row r="4479" spans="1:25" x14ac:dyDescent="0.2">
      <c r="A4479" s="184">
        <v>13081007</v>
      </c>
      <c r="B4479" s="183" t="str">
        <f>[1]店マスタ!B4478</f>
        <v>クボデンキ店</v>
      </c>
      <c r="C4479" s="183">
        <v>1.5</v>
      </c>
      <c r="D4479" s="183">
        <v>1.5</v>
      </c>
      <c r="E4479" s="183" t="str">
        <f>_xlfn.XLOOKUP(A4479,[2]Sheet1!$R:$R,[2]Sheet1!$AB:$AB,"",0)</f>
        <v/>
      </c>
      <c r="F4479" s="183" t="str">
        <f>_xlfn.XLOOKUP($A4479,[3]【2026年03月度_全社】RFM客層一覧表データ!$A:$A,[3]【2026年03月度_全社】RFM客層一覧表データ!C:C,"",0)</f>
        <v/>
      </c>
      <c r="G4479" s="183" t="str">
        <f>_xlfn.XLOOKUP($A4479,[3]【2026年03月度_全社】RFM客層一覧表データ!$A:$A,[3]【2026年03月度_全社】RFM客層一覧表データ!D:D,"",0)</f>
        <v/>
      </c>
      <c r="H4479" s="183" t="str">
        <f>_xlfn.XLOOKUP($A4479,[3]【2026年03月度_全社】RFM客層一覧表データ!$A:$A,[3]【2026年03月度_全社】RFM客層一覧表データ!E:E,"",0)</f>
        <v/>
      </c>
      <c r="I4479" s="183" t="str">
        <f>_xlfn.XLOOKUP($A4479,[3]【2026年03月度_全社】RFM客層一覧表データ!$A:$A,[3]【2026年03月度_全社】RFM客層一覧表データ!F:F,"",0)</f>
        <v/>
      </c>
      <c r="J4479" s="183">
        <v>0</v>
      </c>
      <c r="K4479" s="183">
        <v>0</v>
      </c>
      <c r="L4479" s="183">
        <v>0</v>
      </c>
      <c r="M4479" s="183">
        <v>0</v>
      </c>
      <c r="N4479" s="183">
        <v>0</v>
      </c>
      <c r="O4479" s="183">
        <v>0</v>
      </c>
      <c r="P4479" s="183">
        <v>0</v>
      </c>
      <c r="Q4479" s="183">
        <v>0</v>
      </c>
      <c r="R4479" s="183">
        <v>0</v>
      </c>
      <c r="S4479" s="183">
        <v>0</v>
      </c>
      <c r="T4479" s="183">
        <v>0</v>
      </c>
      <c r="U4479" s="183">
        <v>0</v>
      </c>
      <c r="V4479" s="183">
        <v>0</v>
      </c>
      <c r="W4479" s="183">
        <v>0</v>
      </c>
      <c r="X4479" s="183">
        <v>0</v>
      </c>
      <c r="Y4479" s="183">
        <v>0</v>
      </c>
    </row>
    <row r="4480" spans="1:25" x14ac:dyDescent="0.2">
      <c r="A4480" s="184">
        <v>13081009</v>
      </c>
      <c r="B4480" s="183" t="str">
        <f>[1]店マスタ!B4479</f>
        <v>水本電化店</v>
      </c>
      <c r="C4480" s="183">
        <v>2</v>
      </c>
      <c r="D4480" s="183">
        <v>0</v>
      </c>
      <c r="E4480" s="183" t="str">
        <f>_xlfn.XLOOKUP(A4480,[2]Sheet1!$R:$R,[2]Sheet1!$AB:$AB,"",0)</f>
        <v/>
      </c>
      <c r="F4480" s="183" t="str">
        <f>_xlfn.XLOOKUP($A4480,[3]【2026年03月度_全社】RFM客層一覧表データ!$A:$A,[3]【2026年03月度_全社】RFM客層一覧表データ!C:C,"",0)</f>
        <v/>
      </c>
      <c r="G4480" s="183" t="str">
        <f>_xlfn.XLOOKUP($A4480,[3]【2026年03月度_全社】RFM客層一覧表データ!$A:$A,[3]【2026年03月度_全社】RFM客層一覧表データ!D:D,"",0)</f>
        <v/>
      </c>
      <c r="H4480" s="183" t="str">
        <f>_xlfn.XLOOKUP($A4480,[3]【2026年03月度_全社】RFM客層一覧表データ!$A:$A,[3]【2026年03月度_全社】RFM客層一覧表データ!E:E,"",0)</f>
        <v/>
      </c>
      <c r="I4480" s="183" t="str">
        <f>_xlfn.XLOOKUP($A4480,[3]【2026年03月度_全社】RFM客層一覧表データ!$A:$A,[3]【2026年03月度_全社】RFM客層一覧表データ!F:F,"",0)</f>
        <v/>
      </c>
      <c r="J4480" s="183">
        <v>0</v>
      </c>
      <c r="K4480" s="183">
        <v>0</v>
      </c>
      <c r="L4480" s="183">
        <v>0</v>
      </c>
      <c r="M4480" s="183">
        <v>0</v>
      </c>
      <c r="N4480" s="183">
        <v>0</v>
      </c>
      <c r="O4480" s="183">
        <v>0</v>
      </c>
      <c r="P4480" s="183">
        <v>0</v>
      </c>
      <c r="Q4480" s="183">
        <v>0</v>
      </c>
      <c r="R4480" s="183">
        <v>0</v>
      </c>
      <c r="S4480" s="183">
        <v>0</v>
      </c>
      <c r="T4480" s="183">
        <v>0</v>
      </c>
      <c r="U4480" s="183">
        <v>0</v>
      </c>
      <c r="V4480" s="183">
        <v>0</v>
      </c>
      <c r="W4480" s="183">
        <v>0</v>
      </c>
      <c r="X4480" s="183">
        <v>0</v>
      </c>
      <c r="Y4480" s="183">
        <v>0</v>
      </c>
    </row>
    <row r="4481" spans="1:25" x14ac:dyDescent="0.2">
      <c r="A4481" s="184">
        <v>13081017</v>
      </c>
      <c r="B4481" s="183" t="str">
        <f>[1]店マスタ!B4480</f>
        <v>有限会社　中村電気店</v>
      </c>
      <c r="C4481" s="183">
        <v>5</v>
      </c>
      <c r="D4481" s="183">
        <v>4</v>
      </c>
      <c r="E4481" s="183">
        <f>_xlfn.XLOOKUP(A4481,[2]Sheet1!$R:$R,[2]Sheet1!$AB:$AB,"",0)</f>
        <v>5.5</v>
      </c>
      <c r="F4481" s="183">
        <f>_xlfn.XLOOKUP($A4481,[3]【2026年03月度_全社】RFM客層一覧表データ!$A:$A,[3]【2026年03月度_全社】RFM客層一覧表データ!C:C,"",0)</f>
        <v>1016</v>
      </c>
      <c r="G4481" s="183">
        <f>_xlfn.XLOOKUP($A4481,[3]【2026年03月度_全社】RFM客層一覧表データ!$A:$A,[3]【2026年03月度_全社】RFM客層一覧表データ!D:D,"",0)</f>
        <v>453</v>
      </c>
      <c r="H4481" s="183">
        <f>_xlfn.XLOOKUP($A4481,[3]【2026年03月度_全社】RFM客層一覧表データ!$A:$A,[3]【2026年03月度_全社】RFM客層一覧表データ!E:E,"",0)</f>
        <v>543</v>
      </c>
      <c r="I4481" s="183">
        <f>_xlfn.XLOOKUP($A4481,[3]【2026年03月度_全社】RFM客層一覧表データ!$A:$A,[3]【2026年03月度_全社】RFM客層一覧表データ!F:F,"",0)</f>
        <v>76</v>
      </c>
      <c r="J4481" s="183">
        <v>977</v>
      </c>
      <c r="K4481" s="183">
        <v>490</v>
      </c>
      <c r="L4481" s="183">
        <v>559</v>
      </c>
      <c r="M4481" s="183">
        <v>83</v>
      </c>
      <c r="N4481" s="183">
        <v>926</v>
      </c>
      <c r="O4481" s="183">
        <v>476</v>
      </c>
      <c r="P4481" s="183">
        <v>562</v>
      </c>
      <c r="Q4481" s="183">
        <v>81</v>
      </c>
      <c r="R4481" s="183">
        <v>881</v>
      </c>
      <c r="S4481" s="183">
        <v>446</v>
      </c>
      <c r="T4481" s="183">
        <v>557</v>
      </c>
      <c r="U4481" s="183">
        <v>50</v>
      </c>
      <c r="V4481" s="183">
        <v>882</v>
      </c>
      <c r="W4481" s="183">
        <v>498</v>
      </c>
      <c r="X4481" s="183">
        <v>565</v>
      </c>
      <c r="Y4481" s="183">
        <v>54</v>
      </c>
    </row>
    <row r="4482" spans="1:25" x14ac:dyDescent="0.2">
      <c r="A4482" s="184">
        <v>13081024</v>
      </c>
      <c r="B4482" s="183" t="str">
        <f>[1]店マスタ!B4481</f>
        <v>西村電機店</v>
      </c>
      <c r="C4482" s="183">
        <v>2</v>
      </c>
      <c r="D4482" s="183">
        <v>2</v>
      </c>
      <c r="E4482" s="183" t="str">
        <f>_xlfn.XLOOKUP(A4482,[2]Sheet1!$R:$R,[2]Sheet1!$AB:$AB,"",0)</f>
        <v/>
      </c>
      <c r="F4482" s="183">
        <f>_xlfn.XLOOKUP($A4482,[3]【2026年03月度_全社】RFM客層一覧表データ!$A:$A,[3]【2026年03月度_全社】RFM客層一覧表データ!C:C,"",0)</f>
        <v>137</v>
      </c>
      <c r="G4482" s="183">
        <f>_xlfn.XLOOKUP($A4482,[3]【2026年03月度_全社】RFM客層一覧表データ!$A:$A,[3]【2026年03月度_全社】RFM客層一覧表データ!D:D,"",0)</f>
        <v>2</v>
      </c>
      <c r="H4482" s="183">
        <f>_xlfn.XLOOKUP($A4482,[3]【2026年03月度_全社】RFM客層一覧表データ!$A:$A,[3]【2026年03月度_全社】RFM客層一覧表データ!E:E,"",0)</f>
        <v>38</v>
      </c>
      <c r="I4482" s="183">
        <f>_xlfn.XLOOKUP($A4482,[3]【2026年03月度_全社】RFM客層一覧表データ!$A:$A,[3]【2026年03月度_全社】RFM客層一覧表データ!F:F,"",0)</f>
        <v>0</v>
      </c>
      <c r="J4482" s="183">
        <v>158</v>
      </c>
      <c r="K4482" s="183">
        <v>27</v>
      </c>
      <c r="L4482" s="183">
        <v>52</v>
      </c>
      <c r="M4482" s="183">
        <v>5</v>
      </c>
      <c r="N4482" s="183">
        <v>175</v>
      </c>
      <c r="O4482" s="183">
        <v>55</v>
      </c>
      <c r="P4482" s="183">
        <v>56</v>
      </c>
      <c r="Q4482" s="183">
        <v>13</v>
      </c>
      <c r="R4482" s="183">
        <v>167</v>
      </c>
      <c r="S4482" s="183">
        <v>56</v>
      </c>
      <c r="T4482" s="183">
        <v>61</v>
      </c>
      <c r="U4482" s="183">
        <v>14</v>
      </c>
      <c r="V4482" s="183">
        <v>168</v>
      </c>
      <c r="W4482" s="183">
        <v>43</v>
      </c>
      <c r="X4482" s="183">
        <v>57</v>
      </c>
      <c r="Y4482" s="183">
        <v>9</v>
      </c>
    </row>
    <row r="4483" spans="1:25" x14ac:dyDescent="0.2">
      <c r="A4483" s="184">
        <v>13082001</v>
      </c>
      <c r="B4483" s="183" t="str">
        <f>[1]店マスタ!B4482</f>
        <v>パナットマツシタ</v>
      </c>
      <c r="C4483" s="183">
        <v>4</v>
      </c>
      <c r="D4483" s="183">
        <v>4</v>
      </c>
      <c r="E4483" s="183">
        <f>_xlfn.XLOOKUP(A4483,[2]Sheet1!$R:$R,[2]Sheet1!$AB:$AB,"",0)</f>
        <v>4</v>
      </c>
      <c r="F4483" s="183">
        <f>_xlfn.XLOOKUP($A4483,[3]【2026年03月度_全社】RFM客層一覧表データ!$A:$A,[3]【2026年03月度_全社】RFM客層一覧表データ!C:C,"",0)</f>
        <v>1339</v>
      </c>
      <c r="G4483" s="183">
        <f>_xlfn.XLOOKUP($A4483,[3]【2026年03月度_全社】RFM客層一覧表データ!$A:$A,[3]【2026年03月度_全社】RFM客層一覧表データ!D:D,"",0)</f>
        <v>550</v>
      </c>
      <c r="H4483" s="183">
        <f>_xlfn.XLOOKUP($A4483,[3]【2026年03月度_全社】RFM客層一覧表データ!$A:$A,[3]【2026年03月度_全社】RFM客層一覧表データ!E:E,"",0)</f>
        <v>760</v>
      </c>
      <c r="I4483" s="183">
        <f>_xlfn.XLOOKUP($A4483,[3]【2026年03月度_全社】RFM客層一覧表データ!$A:$A,[3]【2026年03月度_全社】RFM客層一覧表データ!F:F,"",0)</f>
        <v>48</v>
      </c>
      <c r="J4483" s="183">
        <v>1386</v>
      </c>
      <c r="K4483" s="183">
        <v>602</v>
      </c>
      <c r="L4483" s="183">
        <v>785</v>
      </c>
      <c r="M4483" s="183">
        <v>80</v>
      </c>
      <c r="N4483" s="183">
        <v>1404</v>
      </c>
      <c r="O4483" s="183">
        <v>607</v>
      </c>
      <c r="P4483" s="183">
        <v>802</v>
      </c>
      <c r="Q4483" s="183">
        <v>61</v>
      </c>
      <c r="R4483" s="183">
        <v>1435</v>
      </c>
      <c r="S4483" s="183">
        <v>651</v>
      </c>
      <c r="T4483" s="183">
        <v>827</v>
      </c>
      <c r="U4483" s="183">
        <v>89</v>
      </c>
      <c r="V4483" s="183">
        <v>1431</v>
      </c>
      <c r="W4483" s="183">
        <v>690</v>
      </c>
      <c r="X4483" s="183">
        <v>823</v>
      </c>
      <c r="Y4483" s="183">
        <v>83</v>
      </c>
    </row>
    <row r="4484" spans="1:25" x14ac:dyDescent="0.2">
      <c r="A4484" s="184">
        <v>13082002</v>
      </c>
      <c r="B4484" s="183" t="str">
        <f>[1]店マスタ!B4483</f>
        <v>タテキデンキ</v>
      </c>
      <c r="C4484" s="183">
        <v>1.5</v>
      </c>
      <c r="D4484" s="183">
        <v>1.5</v>
      </c>
      <c r="E4484" s="183">
        <f>_xlfn.XLOOKUP(A4484,[2]Sheet1!$R:$R,[2]Sheet1!$AB:$AB,"",0)</f>
        <v>1.5</v>
      </c>
      <c r="F4484" s="183">
        <f>_xlfn.XLOOKUP($A4484,[3]【2026年03月度_全社】RFM客層一覧表データ!$A:$A,[3]【2026年03月度_全社】RFM客層一覧表データ!C:C,"",0)</f>
        <v>372</v>
      </c>
      <c r="G4484" s="183">
        <f>_xlfn.XLOOKUP($A4484,[3]【2026年03月度_全社】RFM客層一覧表データ!$A:$A,[3]【2026年03月度_全社】RFM客層一覧表データ!D:D,"",0)</f>
        <v>129</v>
      </c>
      <c r="H4484" s="183">
        <f>_xlfn.XLOOKUP($A4484,[3]【2026年03月度_全社】RFM客層一覧表データ!$A:$A,[3]【2026年03月度_全社】RFM客層一覧表データ!E:E,"",0)</f>
        <v>226</v>
      </c>
      <c r="I4484" s="183">
        <f>_xlfn.XLOOKUP($A4484,[3]【2026年03月度_全社】RFM客層一覧表データ!$A:$A,[3]【2026年03月度_全社】RFM客層一覧表データ!F:F,"",0)</f>
        <v>8</v>
      </c>
      <c r="J4484" s="183">
        <v>454</v>
      </c>
      <c r="K4484" s="183">
        <v>140</v>
      </c>
      <c r="L4484" s="183">
        <v>266</v>
      </c>
      <c r="M4484" s="183">
        <v>5</v>
      </c>
      <c r="N4484" s="183">
        <v>524</v>
      </c>
      <c r="O4484" s="183">
        <v>148</v>
      </c>
      <c r="P4484" s="183">
        <v>320</v>
      </c>
      <c r="Q4484" s="183">
        <v>9</v>
      </c>
      <c r="R4484" s="183">
        <v>587</v>
      </c>
      <c r="S4484" s="183">
        <v>170</v>
      </c>
      <c r="T4484" s="183">
        <v>362</v>
      </c>
      <c r="U4484" s="183">
        <v>6</v>
      </c>
      <c r="V4484" s="183">
        <v>625</v>
      </c>
      <c r="W4484" s="183">
        <v>234</v>
      </c>
      <c r="X4484" s="183">
        <v>396</v>
      </c>
      <c r="Y4484" s="183">
        <v>20</v>
      </c>
    </row>
    <row r="4485" spans="1:25" x14ac:dyDescent="0.2">
      <c r="A4485" s="184">
        <v>13082005</v>
      </c>
      <c r="B4485" s="183" t="str">
        <f>[1]店マスタ!B4484</f>
        <v>カシオデンキ店</v>
      </c>
      <c r="C4485" s="183">
        <v>3.5</v>
      </c>
      <c r="D4485" s="183">
        <v>3.5</v>
      </c>
      <c r="E4485" s="183" t="str">
        <f>_xlfn.XLOOKUP(A4485,[2]Sheet1!$R:$R,[2]Sheet1!$AB:$AB,"",0)</f>
        <v/>
      </c>
      <c r="F4485" s="183">
        <f>_xlfn.XLOOKUP($A4485,[3]【2026年03月度_全社】RFM客層一覧表データ!$A:$A,[3]【2026年03月度_全社】RFM客層一覧表データ!C:C,"",0)</f>
        <v>397</v>
      </c>
      <c r="G4485" s="183">
        <f>_xlfn.XLOOKUP($A4485,[3]【2026年03月度_全社】RFM客層一覧表データ!$A:$A,[3]【2026年03月度_全社】RFM客層一覧表データ!D:D,"",0)</f>
        <v>146</v>
      </c>
      <c r="H4485" s="183">
        <f>_xlfn.XLOOKUP($A4485,[3]【2026年03月度_全社】RFM客層一覧表データ!$A:$A,[3]【2026年03月度_全社】RFM客層一覧表データ!E:E,"",0)</f>
        <v>206</v>
      </c>
      <c r="I4485" s="183">
        <f>_xlfn.XLOOKUP($A4485,[3]【2026年03月度_全社】RFM客層一覧表データ!$A:$A,[3]【2026年03月度_全社】RFM客層一覧表データ!F:F,"",0)</f>
        <v>17</v>
      </c>
      <c r="J4485" s="183">
        <v>412</v>
      </c>
      <c r="K4485" s="183">
        <v>190</v>
      </c>
      <c r="L4485" s="183">
        <v>205</v>
      </c>
      <c r="M4485" s="183">
        <v>27</v>
      </c>
      <c r="N4485" s="183">
        <v>399</v>
      </c>
      <c r="O4485" s="183">
        <v>206</v>
      </c>
      <c r="P4485" s="183">
        <v>203</v>
      </c>
      <c r="Q4485" s="183">
        <v>30</v>
      </c>
      <c r="R4485" s="183">
        <v>394</v>
      </c>
      <c r="S4485" s="183">
        <v>182</v>
      </c>
      <c r="T4485" s="183">
        <v>204</v>
      </c>
      <c r="U4485" s="183">
        <v>29</v>
      </c>
      <c r="V4485" s="183">
        <v>387</v>
      </c>
      <c r="W4485" s="183">
        <v>159</v>
      </c>
      <c r="X4485" s="183">
        <v>209</v>
      </c>
      <c r="Y4485" s="183">
        <v>25</v>
      </c>
    </row>
    <row r="4486" spans="1:25" x14ac:dyDescent="0.2">
      <c r="A4486" s="184">
        <v>13082006</v>
      </c>
      <c r="B4486" s="183" t="str">
        <f>[1]店マスタ!B4485</f>
        <v>関谷電器店</v>
      </c>
      <c r="C4486" s="183">
        <v>1.5</v>
      </c>
      <c r="D4486" s="183">
        <v>1.5</v>
      </c>
      <c r="E4486" s="183">
        <f>_xlfn.XLOOKUP(A4486,[2]Sheet1!$R:$R,[2]Sheet1!$AB:$AB,"",0)</f>
        <v>1.5</v>
      </c>
      <c r="F4486" s="183" t="str">
        <f>_xlfn.XLOOKUP($A4486,[3]【2026年03月度_全社】RFM客層一覧表データ!$A:$A,[3]【2026年03月度_全社】RFM客層一覧表データ!C:C,"",0)</f>
        <v/>
      </c>
      <c r="G4486" s="183" t="str">
        <f>_xlfn.XLOOKUP($A4486,[3]【2026年03月度_全社】RFM客層一覧表データ!$A:$A,[3]【2026年03月度_全社】RFM客層一覧表データ!D:D,"",0)</f>
        <v/>
      </c>
      <c r="H4486" s="183" t="str">
        <f>_xlfn.XLOOKUP($A4486,[3]【2026年03月度_全社】RFM客層一覧表データ!$A:$A,[3]【2026年03月度_全社】RFM客層一覧表データ!E:E,"",0)</f>
        <v/>
      </c>
      <c r="I4486" s="183" t="str">
        <f>_xlfn.XLOOKUP($A4486,[3]【2026年03月度_全社】RFM客層一覧表データ!$A:$A,[3]【2026年03月度_全社】RFM客層一覧表データ!F:F,"",0)</f>
        <v/>
      </c>
      <c r="J4486" s="183">
        <v>0</v>
      </c>
      <c r="K4486" s="183">
        <v>0</v>
      </c>
      <c r="L4486" s="183">
        <v>0</v>
      </c>
      <c r="M4486" s="183">
        <v>0</v>
      </c>
      <c r="N4486" s="183">
        <v>0</v>
      </c>
      <c r="O4486" s="183">
        <v>0</v>
      </c>
      <c r="P4486" s="183">
        <v>0</v>
      </c>
      <c r="Q4486" s="183">
        <v>0</v>
      </c>
      <c r="R4486" s="183">
        <v>0</v>
      </c>
      <c r="S4486" s="183">
        <v>0</v>
      </c>
      <c r="T4486" s="183">
        <v>0</v>
      </c>
      <c r="U4486" s="183">
        <v>0</v>
      </c>
      <c r="V4486" s="183">
        <v>0</v>
      </c>
      <c r="W4486" s="183">
        <v>0</v>
      </c>
      <c r="X4486" s="183">
        <v>0</v>
      </c>
      <c r="Y4486" s="183">
        <v>0</v>
      </c>
    </row>
    <row r="4487" spans="1:25" x14ac:dyDescent="0.2">
      <c r="A4487" s="184">
        <v>13082017</v>
      </c>
      <c r="B4487" s="183" t="str">
        <f>[1]店マスタ!B4486</f>
        <v>有限会社桃井電器店</v>
      </c>
      <c r="C4487" s="183">
        <v>5</v>
      </c>
      <c r="D4487" s="183">
        <v>5</v>
      </c>
      <c r="E4487" s="183">
        <f>_xlfn.XLOOKUP(A4487,[2]Sheet1!$R:$R,[2]Sheet1!$AB:$AB,"",0)</f>
        <v>6.5</v>
      </c>
      <c r="F4487" s="183">
        <f>_xlfn.XLOOKUP($A4487,[3]【2026年03月度_全社】RFM客層一覧表データ!$A:$A,[3]【2026年03月度_全社】RFM客層一覧表データ!C:C,"",0)</f>
        <v>1447</v>
      </c>
      <c r="G4487" s="183">
        <f>_xlfn.XLOOKUP($A4487,[3]【2026年03月度_全社】RFM客層一覧表データ!$A:$A,[3]【2026年03月度_全社】RFM客層一覧表データ!D:D,"",0)</f>
        <v>729</v>
      </c>
      <c r="H4487" s="183">
        <f>_xlfn.XLOOKUP($A4487,[3]【2026年03月度_全社】RFM客層一覧表データ!$A:$A,[3]【2026年03月度_全社】RFM客層一覧表データ!E:E,"",0)</f>
        <v>813</v>
      </c>
      <c r="I4487" s="183">
        <f>_xlfn.XLOOKUP($A4487,[3]【2026年03月度_全社】RFM客層一覧表データ!$A:$A,[3]【2026年03月度_全社】RFM客層一覧表データ!F:F,"",0)</f>
        <v>73</v>
      </c>
      <c r="J4487" s="183">
        <v>1548</v>
      </c>
      <c r="K4487" s="183">
        <v>775</v>
      </c>
      <c r="L4487" s="183">
        <v>870</v>
      </c>
      <c r="M4487" s="183">
        <v>65</v>
      </c>
      <c r="N4487" s="183">
        <v>1584</v>
      </c>
      <c r="O4487" s="183">
        <v>790</v>
      </c>
      <c r="P4487" s="183">
        <v>897</v>
      </c>
      <c r="Q4487" s="183">
        <v>73</v>
      </c>
      <c r="R4487" s="183">
        <v>1646</v>
      </c>
      <c r="S4487" s="183">
        <v>780</v>
      </c>
      <c r="T4487" s="183">
        <v>908</v>
      </c>
      <c r="U4487" s="183">
        <v>82</v>
      </c>
      <c r="V4487" s="183">
        <v>1682</v>
      </c>
      <c r="W4487" s="183">
        <v>911</v>
      </c>
      <c r="X4487" s="183">
        <v>923</v>
      </c>
      <c r="Y4487" s="183">
        <v>91</v>
      </c>
    </row>
    <row r="4488" spans="1:25" x14ac:dyDescent="0.2">
      <c r="A4488" s="184">
        <v>13082034</v>
      </c>
      <c r="B4488" s="183" t="str">
        <f>[1]店マスタ!B4487</f>
        <v>電化ショップチャイム</v>
      </c>
      <c r="C4488" s="183">
        <v>2</v>
      </c>
      <c r="D4488" s="183">
        <v>2</v>
      </c>
      <c r="E4488" s="183">
        <f>_xlfn.XLOOKUP(A4488,[2]Sheet1!$R:$R,[2]Sheet1!$AB:$AB,"",0)</f>
        <v>2</v>
      </c>
      <c r="F4488" s="183">
        <f>_xlfn.XLOOKUP($A4488,[3]【2026年03月度_全社】RFM客層一覧表データ!$A:$A,[3]【2026年03月度_全社】RFM客層一覧表データ!C:C,"",0)</f>
        <v>385</v>
      </c>
      <c r="G4488" s="183">
        <f>_xlfn.XLOOKUP($A4488,[3]【2026年03月度_全社】RFM客層一覧表データ!$A:$A,[3]【2026年03月度_全社】RFM客層一覧表データ!D:D,"",0)</f>
        <v>185</v>
      </c>
      <c r="H4488" s="183">
        <f>_xlfn.XLOOKUP($A4488,[3]【2026年03月度_全社】RFM客層一覧表データ!$A:$A,[3]【2026年03月度_全社】RFM客層一覧表データ!E:E,"",0)</f>
        <v>237</v>
      </c>
      <c r="I4488" s="183">
        <f>_xlfn.XLOOKUP($A4488,[3]【2026年03月度_全社】RFM客層一覧表データ!$A:$A,[3]【2026年03月度_全社】RFM客層一覧表データ!F:F,"",0)</f>
        <v>17</v>
      </c>
      <c r="J4488" s="183">
        <v>394</v>
      </c>
      <c r="K4488" s="183">
        <v>192</v>
      </c>
      <c r="L4488" s="183">
        <v>233</v>
      </c>
      <c r="M4488" s="183">
        <v>21</v>
      </c>
      <c r="N4488" s="183">
        <v>394</v>
      </c>
      <c r="O4488" s="183">
        <v>197</v>
      </c>
      <c r="P4488" s="183">
        <v>231</v>
      </c>
      <c r="Q4488" s="183">
        <v>25</v>
      </c>
      <c r="R4488" s="183">
        <v>397</v>
      </c>
      <c r="S4488" s="183">
        <v>196</v>
      </c>
      <c r="T4488" s="183">
        <v>239</v>
      </c>
      <c r="U4488" s="183">
        <v>18</v>
      </c>
      <c r="V4488" s="183">
        <v>419</v>
      </c>
      <c r="W4488" s="183">
        <v>219</v>
      </c>
      <c r="X4488" s="183">
        <v>247</v>
      </c>
      <c r="Y4488" s="183">
        <v>27</v>
      </c>
    </row>
    <row r="4489" spans="1:25" x14ac:dyDescent="0.2">
      <c r="A4489" s="184">
        <v>13111003</v>
      </c>
      <c r="B4489" s="183" t="str">
        <f>[1]店マスタ!B4488</f>
        <v>有限会社　姫村電器商会［大工］</v>
      </c>
      <c r="C4489" s="183">
        <v>1</v>
      </c>
      <c r="D4489" s="183">
        <v>2</v>
      </c>
      <c r="E4489" s="183">
        <f>_xlfn.XLOOKUP(A4489,[2]Sheet1!$R:$R,[2]Sheet1!$AB:$AB,"",0)</f>
        <v>1</v>
      </c>
      <c r="F4489" s="183" t="str">
        <f>_xlfn.XLOOKUP($A4489,[3]【2026年03月度_全社】RFM客層一覧表データ!$A:$A,[3]【2026年03月度_全社】RFM客層一覧表データ!C:C,"",0)</f>
        <v/>
      </c>
      <c r="G4489" s="183" t="str">
        <f>_xlfn.XLOOKUP($A4489,[3]【2026年03月度_全社】RFM客層一覧表データ!$A:$A,[3]【2026年03月度_全社】RFM客層一覧表データ!D:D,"",0)</f>
        <v/>
      </c>
      <c r="H4489" s="183" t="str">
        <f>_xlfn.XLOOKUP($A4489,[3]【2026年03月度_全社】RFM客層一覧表データ!$A:$A,[3]【2026年03月度_全社】RFM客層一覧表データ!E:E,"",0)</f>
        <v/>
      </c>
      <c r="I4489" s="183" t="str">
        <f>_xlfn.XLOOKUP($A4489,[3]【2026年03月度_全社】RFM客層一覧表データ!$A:$A,[3]【2026年03月度_全社】RFM客層一覧表データ!F:F,"",0)</f>
        <v/>
      </c>
      <c r="J4489" s="183">
        <v>0</v>
      </c>
      <c r="K4489" s="183">
        <v>0</v>
      </c>
      <c r="L4489" s="183">
        <v>0</v>
      </c>
      <c r="M4489" s="183">
        <v>0</v>
      </c>
      <c r="N4489" s="183">
        <v>0</v>
      </c>
      <c r="O4489" s="183">
        <v>0</v>
      </c>
      <c r="P4489" s="183">
        <v>0</v>
      </c>
      <c r="Q4489" s="183">
        <v>0</v>
      </c>
      <c r="R4489" s="183">
        <v>0</v>
      </c>
      <c r="S4489" s="183">
        <v>0</v>
      </c>
      <c r="T4489" s="183">
        <v>0</v>
      </c>
      <c r="U4489" s="183">
        <v>0</v>
      </c>
      <c r="V4489" s="183">
        <v>0</v>
      </c>
      <c r="W4489" s="183">
        <v>0</v>
      </c>
      <c r="X4489" s="183">
        <v>0</v>
      </c>
      <c r="Y4489" s="183">
        <v>0</v>
      </c>
    </row>
    <row r="4490" spans="1:25" x14ac:dyDescent="0.2">
      <c r="A4490" s="184">
        <v>13111080</v>
      </c>
      <c r="B4490" s="183" t="str">
        <f>[1]店マスタ!B4489</f>
        <v>パナックむらかみ</v>
      </c>
      <c r="C4490" s="183">
        <v>2</v>
      </c>
      <c r="D4490" s="183">
        <v>4</v>
      </c>
      <c r="E4490" s="183">
        <f>_xlfn.XLOOKUP(A4490,[2]Sheet1!$R:$R,[2]Sheet1!$AB:$AB,"",0)</f>
        <v>2</v>
      </c>
      <c r="F4490" s="183">
        <f>_xlfn.XLOOKUP($A4490,[3]【2026年03月度_全社】RFM客層一覧表データ!$A:$A,[3]【2026年03月度_全社】RFM客層一覧表データ!C:C,"",0)</f>
        <v>652</v>
      </c>
      <c r="G4490" s="183">
        <f>_xlfn.XLOOKUP($A4490,[3]【2026年03月度_全社】RFM客層一覧表データ!$A:$A,[3]【2026年03月度_全社】RFM客層一覧表データ!D:D,"",0)</f>
        <v>290</v>
      </c>
      <c r="H4490" s="183">
        <f>_xlfn.XLOOKUP($A4490,[3]【2026年03月度_全社】RFM客層一覧表データ!$A:$A,[3]【2026年03月度_全社】RFM客層一覧表データ!E:E,"",0)</f>
        <v>374</v>
      </c>
      <c r="I4490" s="183">
        <f>_xlfn.XLOOKUP($A4490,[3]【2026年03月度_全社】RFM客層一覧表データ!$A:$A,[3]【2026年03月度_全社】RFM客層一覧表データ!F:F,"",0)</f>
        <v>34</v>
      </c>
      <c r="J4490" s="183">
        <v>636</v>
      </c>
      <c r="K4490" s="183">
        <v>294</v>
      </c>
      <c r="L4490" s="183">
        <v>368</v>
      </c>
      <c r="M4490" s="183">
        <v>21</v>
      </c>
      <c r="N4490" s="183">
        <v>630</v>
      </c>
      <c r="O4490" s="183">
        <v>301</v>
      </c>
      <c r="P4490" s="183">
        <v>372</v>
      </c>
      <c r="Q4490" s="183">
        <v>27</v>
      </c>
      <c r="R4490" s="183">
        <v>628</v>
      </c>
      <c r="S4490" s="183">
        <v>274</v>
      </c>
      <c r="T4490" s="183">
        <v>351</v>
      </c>
      <c r="U4490" s="183">
        <v>32</v>
      </c>
      <c r="V4490" s="183">
        <v>625</v>
      </c>
      <c r="W4490" s="183">
        <v>267</v>
      </c>
      <c r="X4490" s="183">
        <v>342</v>
      </c>
      <c r="Y4490" s="183">
        <v>24</v>
      </c>
    </row>
    <row r="4491" spans="1:25" x14ac:dyDescent="0.2">
      <c r="A4491" s="184">
        <v>13111081</v>
      </c>
      <c r="B4491" s="183" t="str">
        <f>[1]店マスタ!B4490</f>
        <v>パナックいのうえ</v>
      </c>
      <c r="C4491" s="183">
        <v>2</v>
      </c>
      <c r="D4491" s="183">
        <v>4</v>
      </c>
      <c r="E4491" s="183">
        <f>_xlfn.XLOOKUP(A4491,[2]Sheet1!$R:$R,[2]Sheet1!$AB:$AB,"",0)</f>
        <v>2</v>
      </c>
      <c r="F4491" s="183">
        <f>_xlfn.XLOOKUP($A4491,[3]【2026年03月度_全社】RFM客層一覧表データ!$A:$A,[3]【2026年03月度_全社】RFM客層一覧表データ!C:C,"",0)</f>
        <v>387</v>
      </c>
      <c r="G4491" s="183">
        <f>_xlfn.XLOOKUP($A4491,[3]【2026年03月度_全社】RFM客層一覧表データ!$A:$A,[3]【2026年03月度_全社】RFM客層一覧表データ!D:D,"",0)</f>
        <v>131</v>
      </c>
      <c r="H4491" s="183">
        <f>_xlfn.XLOOKUP($A4491,[3]【2026年03月度_全社】RFM客層一覧表データ!$A:$A,[3]【2026年03月度_全社】RFM客層一覧表データ!E:E,"",0)</f>
        <v>202</v>
      </c>
      <c r="I4491" s="183">
        <f>_xlfn.XLOOKUP($A4491,[3]【2026年03月度_全社】RFM客層一覧表データ!$A:$A,[3]【2026年03月度_全社】RFM客層一覧表データ!F:F,"",0)</f>
        <v>20</v>
      </c>
      <c r="J4491" s="183">
        <v>390</v>
      </c>
      <c r="K4491" s="183">
        <v>126</v>
      </c>
      <c r="L4491" s="183">
        <v>200</v>
      </c>
      <c r="M4491" s="183">
        <v>14</v>
      </c>
      <c r="N4491" s="183">
        <v>412</v>
      </c>
      <c r="O4491" s="183">
        <v>162</v>
      </c>
      <c r="P4491" s="183">
        <v>212</v>
      </c>
      <c r="Q4491" s="183">
        <v>21</v>
      </c>
      <c r="R4491" s="183">
        <v>421</v>
      </c>
      <c r="S4491" s="183">
        <v>181</v>
      </c>
      <c r="T4491" s="183">
        <v>212</v>
      </c>
      <c r="U4491" s="183">
        <v>20</v>
      </c>
      <c r="V4491" s="183">
        <v>417</v>
      </c>
      <c r="W4491" s="183">
        <v>150</v>
      </c>
      <c r="X4491" s="183">
        <v>203</v>
      </c>
      <c r="Y4491" s="183">
        <v>15</v>
      </c>
    </row>
    <row r="4492" spans="1:25" x14ac:dyDescent="0.2">
      <c r="A4492" s="184">
        <v>13111100</v>
      </c>
      <c r="B4492" s="183" t="str">
        <f>[1]店マスタ!B4491</f>
        <v>八百谷商事有限会社</v>
      </c>
      <c r="C4492" s="183">
        <v>5.5</v>
      </c>
      <c r="D4492" s="183">
        <v>11</v>
      </c>
      <c r="E4492" s="183">
        <f>_xlfn.XLOOKUP(A4492,[2]Sheet1!$R:$R,[2]Sheet1!$AB:$AB,"",0)</f>
        <v>5.5</v>
      </c>
      <c r="F4492" s="183">
        <f>_xlfn.XLOOKUP($A4492,[3]【2026年03月度_全社】RFM客層一覧表データ!$A:$A,[3]【2026年03月度_全社】RFM客層一覧表データ!C:C,"",0)</f>
        <v>568</v>
      </c>
      <c r="G4492" s="183">
        <f>_xlfn.XLOOKUP($A4492,[3]【2026年03月度_全社】RFM客層一覧表データ!$A:$A,[3]【2026年03月度_全社】RFM客層一覧表データ!D:D,"",0)</f>
        <v>154</v>
      </c>
      <c r="H4492" s="183">
        <f>_xlfn.XLOOKUP($A4492,[3]【2026年03月度_全社】RFM客層一覧表データ!$A:$A,[3]【2026年03月度_全社】RFM客層一覧表データ!E:E,"",0)</f>
        <v>224</v>
      </c>
      <c r="I4492" s="183">
        <f>_xlfn.XLOOKUP($A4492,[3]【2026年03月度_全社】RFM客層一覧表データ!$A:$A,[3]【2026年03月度_全社】RFM客層一覧表データ!F:F,"",0)</f>
        <v>0</v>
      </c>
      <c r="J4492" s="183">
        <v>628</v>
      </c>
      <c r="K4492" s="183">
        <v>171</v>
      </c>
      <c r="L4492" s="183">
        <v>252</v>
      </c>
      <c r="M4492" s="183">
        <v>0</v>
      </c>
      <c r="N4492" s="183">
        <v>671</v>
      </c>
      <c r="O4492" s="183">
        <v>177</v>
      </c>
      <c r="P4492" s="183">
        <v>273</v>
      </c>
      <c r="Q4492" s="183">
        <v>0</v>
      </c>
      <c r="R4492" s="183">
        <v>682</v>
      </c>
      <c r="S4492" s="183">
        <v>173</v>
      </c>
      <c r="T4492" s="183">
        <v>281</v>
      </c>
      <c r="U4492" s="183">
        <v>0</v>
      </c>
      <c r="V4492" s="183">
        <v>755</v>
      </c>
      <c r="W4492" s="183">
        <v>265</v>
      </c>
      <c r="X4492" s="183">
        <v>313</v>
      </c>
      <c r="Y4492" s="183">
        <v>59</v>
      </c>
    </row>
    <row r="4493" spans="1:25" x14ac:dyDescent="0.2">
      <c r="A4493" s="184">
        <v>13111106</v>
      </c>
      <c r="B4493" s="183" t="str">
        <f>[1]店マスタ!B4492</f>
        <v>オギハラ電器有限会社</v>
      </c>
      <c r="C4493" s="183">
        <v>3.5</v>
      </c>
      <c r="D4493" s="183">
        <v>7</v>
      </c>
      <c r="E4493" s="183">
        <f>_xlfn.XLOOKUP(A4493,[2]Sheet1!$R:$R,[2]Sheet1!$AB:$AB,"",0)</f>
        <v>3.5</v>
      </c>
      <c r="F4493" s="183">
        <f>_xlfn.XLOOKUP($A4493,[3]【2026年03月度_全社】RFM客層一覧表データ!$A:$A,[3]【2026年03月度_全社】RFM客層一覧表データ!C:C,"",0)</f>
        <v>364</v>
      </c>
      <c r="G4493" s="183">
        <f>_xlfn.XLOOKUP($A4493,[3]【2026年03月度_全社】RFM客層一覧表データ!$A:$A,[3]【2026年03月度_全社】RFM客層一覧表データ!D:D,"",0)</f>
        <v>63</v>
      </c>
      <c r="H4493" s="183">
        <f>_xlfn.XLOOKUP($A4493,[3]【2026年03月度_全社】RFM客層一覧表データ!$A:$A,[3]【2026年03月度_全社】RFM客層一覧表データ!E:E,"",0)</f>
        <v>154</v>
      </c>
      <c r="I4493" s="183">
        <f>_xlfn.XLOOKUP($A4493,[3]【2026年03月度_全社】RFM客層一覧表データ!$A:$A,[3]【2026年03月度_全社】RFM客層一覧表データ!F:F,"",0)</f>
        <v>8</v>
      </c>
      <c r="J4493" s="183">
        <v>377</v>
      </c>
      <c r="K4493" s="183">
        <v>105</v>
      </c>
      <c r="L4493" s="183">
        <v>178</v>
      </c>
      <c r="M4493" s="183">
        <v>13</v>
      </c>
      <c r="N4493" s="183">
        <v>398</v>
      </c>
      <c r="O4493" s="183">
        <v>105</v>
      </c>
      <c r="P4493" s="183">
        <v>170</v>
      </c>
      <c r="Q4493" s="183">
        <v>14</v>
      </c>
      <c r="R4493" s="183">
        <v>429</v>
      </c>
      <c r="S4493" s="183">
        <v>108</v>
      </c>
      <c r="T4493" s="183">
        <v>176</v>
      </c>
      <c r="U4493" s="183">
        <v>16</v>
      </c>
      <c r="V4493" s="183">
        <v>442</v>
      </c>
      <c r="W4493" s="183">
        <v>112</v>
      </c>
      <c r="X4493" s="183">
        <v>185</v>
      </c>
      <c r="Y4493" s="183">
        <v>18</v>
      </c>
    </row>
    <row r="4494" spans="1:25" x14ac:dyDescent="0.2">
      <c r="A4494" s="184">
        <v>13111107</v>
      </c>
      <c r="B4494" s="183" t="str">
        <f>[1]店マスタ!B4493</f>
        <v>株式会社　八百谷時計電器店</v>
      </c>
      <c r="C4494" s="183">
        <v>3.5</v>
      </c>
      <c r="D4494" s="183">
        <v>7</v>
      </c>
      <c r="E4494" s="183">
        <f>_xlfn.XLOOKUP(A4494,[2]Sheet1!$R:$R,[2]Sheet1!$AB:$AB,"",0)</f>
        <v>3.5</v>
      </c>
      <c r="F4494" s="183">
        <f>_xlfn.XLOOKUP($A4494,[3]【2026年03月度_全社】RFM客層一覧表データ!$A:$A,[3]【2026年03月度_全社】RFM客層一覧表データ!C:C,"",0)</f>
        <v>363</v>
      </c>
      <c r="G4494" s="183">
        <f>_xlfn.XLOOKUP($A4494,[3]【2026年03月度_全社】RFM客層一覧表データ!$A:$A,[3]【2026年03月度_全社】RFM客層一覧表データ!D:D,"",0)</f>
        <v>149</v>
      </c>
      <c r="H4494" s="183">
        <f>_xlfn.XLOOKUP($A4494,[3]【2026年03月度_全社】RFM客層一覧表データ!$A:$A,[3]【2026年03月度_全社】RFM客層一覧表データ!E:E,"",0)</f>
        <v>173</v>
      </c>
      <c r="I4494" s="183">
        <f>_xlfn.XLOOKUP($A4494,[3]【2026年03月度_全社】RFM客層一覧表データ!$A:$A,[3]【2026年03月度_全社】RFM客層一覧表データ!F:F,"",0)</f>
        <v>26</v>
      </c>
      <c r="J4494" s="183">
        <v>347</v>
      </c>
      <c r="K4494" s="183">
        <v>142</v>
      </c>
      <c r="L4494" s="183">
        <v>170</v>
      </c>
      <c r="M4494" s="183">
        <v>24</v>
      </c>
      <c r="N4494" s="183">
        <v>335</v>
      </c>
      <c r="O4494" s="183">
        <v>142</v>
      </c>
      <c r="P4494" s="183">
        <v>158</v>
      </c>
      <c r="Q4494" s="183">
        <v>26</v>
      </c>
      <c r="R4494" s="183">
        <v>334</v>
      </c>
      <c r="S4494" s="183">
        <v>159</v>
      </c>
      <c r="T4494" s="183">
        <v>156</v>
      </c>
      <c r="U4494" s="183">
        <v>28</v>
      </c>
      <c r="V4494" s="183">
        <v>209</v>
      </c>
      <c r="W4494" s="183">
        <v>39</v>
      </c>
      <c r="X4494" s="183">
        <v>59</v>
      </c>
      <c r="Y4494" s="183">
        <v>11</v>
      </c>
    </row>
    <row r="4495" spans="1:25" x14ac:dyDescent="0.2">
      <c r="A4495" s="184">
        <v>13111110</v>
      </c>
      <c r="B4495" s="183" t="str">
        <f>[1]店マスタ!B4494</f>
        <v>有限会社　中谷時計電器商会</v>
      </c>
      <c r="C4495" s="183">
        <v>4.5</v>
      </c>
      <c r="D4495" s="183">
        <v>9</v>
      </c>
      <c r="E4495" s="183" t="str">
        <f>_xlfn.XLOOKUP(A4495,[2]Sheet1!$R:$R,[2]Sheet1!$AB:$AB,"",0)</f>
        <v/>
      </c>
      <c r="F4495" s="183">
        <f>_xlfn.XLOOKUP($A4495,[3]【2026年03月度_全社】RFM客層一覧表データ!$A:$A,[3]【2026年03月度_全社】RFM客層一覧表データ!C:C,"",0)</f>
        <v>1029</v>
      </c>
      <c r="G4495" s="183">
        <f>_xlfn.XLOOKUP($A4495,[3]【2026年03月度_全社】RFM客層一覧表データ!$A:$A,[3]【2026年03月度_全社】RFM客層一覧表データ!D:D,"",0)</f>
        <v>419</v>
      </c>
      <c r="H4495" s="183">
        <f>_xlfn.XLOOKUP($A4495,[3]【2026年03月度_全社】RFM客層一覧表データ!$A:$A,[3]【2026年03月度_全社】RFM客層一覧表データ!E:E,"",0)</f>
        <v>592</v>
      </c>
      <c r="I4495" s="183">
        <f>_xlfn.XLOOKUP($A4495,[3]【2026年03月度_全社】RFM客層一覧表データ!$A:$A,[3]【2026年03月度_全社】RFM客層一覧表データ!F:F,"",0)</f>
        <v>37</v>
      </c>
      <c r="J4495" s="183">
        <v>1120</v>
      </c>
      <c r="K4495" s="183">
        <v>457</v>
      </c>
      <c r="L4495" s="183">
        <v>610</v>
      </c>
      <c r="M4495" s="183">
        <v>43</v>
      </c>
      <c r="N4495" s="183">
        <v>1181</v>
      </c>
      <c r="O4495" s="183">
        <v>468</v>
      </c>
      <c r="P4495" s="183">
        <v>639</v>
      </c>
      <c r="Q4495" s="183">
        <v>37</v>
      </c>
      <c r="R4495" s="183">
        <v>1241</v>
      </c>
      <c r="S4495" s="183">
        <v>489</v>
      </c>
      <c r="T4495" s="183">
        <v>685</v>
      </c>
      <c r="U4495" s="183">
        <v>49</v>
      </c>
      <c r="V4495" s="183">
        <v>1282</v>
      </c>
      <c r="W4495" s="183">
        <v>531</v>
      </c>
      <c r="X4495" s="183">
        <v>706</v>
      </c>
      <c r="Y4495" s="183">
        <v>48</v>
      </c>
    </row>
    <row r="4496" spans="1:25" x14ac:dyDescent="0.2">
      <c r="A4496" s="184">
        <v>13111122</v>
      </c>
      <c r="B4496" s="183" t="str">
        <f>[1]店マスタ!B4495</f>
        <v>パナックたなか</v>
      </c>
      <c r="C4496" s="183">
        <v>4.5</v>
      </c>
      <c r="D4496" s="183">
        <v>9</v>
      </c>
      <c r="E4496" s="183">
        <f>_xlfn.XLOOKUP(A4496,[2]Sheet1!$R:$R,[2]Sheet1!$AB:$AB,"",0)</f>
        <v>4.5</v>
      </c>
      <c r="F4496" s="183">
        <f>_xlfn.XLOOKUP($A4496,[3]【2026年03月度_全社】RFM客層一覧表データ!$A:$A,[3]【2026年03月度_全社】RFM客層一覧表データ!C:C,"",0)</f>
        <v>0</v>
      </c>
      <c r="G4496" s="183">
        <f>_xlfn.XLOOKUP($A4496,[3]【2026年03月度_全社】RFM客層一覧表データ!$A:$A,[3]【2026年03月度_全社】RFM客層一覧表データ!D:D,"",0)</f>
        <v>0</v>
      </c>
      <c r="H4496" s="183">
        <f>_xlfn.XLOOKUP($A4496,[3]【2026年03月度_全社】RFM客層一覧表データ!$A:$A,[3]【2026年03月度_全社】RFM客層一覧表データ!E:E,"",0)</f>
        <v>0</v>
      </c>
      <c r="I4496" s="183">
        <f>_xlfn.XLOOKUP($A4496,[3]【2026年03月度_全社】RFM客層一覧表データ!$A:$A,[3]【2026年03月度_全社】RFM客層一覧表データ!F:F,"",0)</f>
        <v>0</v>
      </c>
      <c r="J4496" s="183">
        <v>0</v>
      </c>
      <c r="K4496" s="183">
        <v>0</v>
      </c>
      <c r="L4496" s="183">
        <v>0</v>
      </c>
      <c r="M4496" s="183">
        <v>0</v>
      </c>
      <c r="N4496" s="183">
        <v>0</v>
      </c>
      <c r="O4496" s="183">
        <v>0</v>
      </c>
      <c r="P4496" s="183">
        <v>0</v>
      </c>
      <c r="Q4496" s="183">
        <v>0</v>
      </c>
      <c r="R4496" s="183">
        <v>0</v>
      </c>
      <c r="S4496" s="183">
        <v>0</v>
      </c>
      <c r="T4496" s="183">
        <v>0</v>
      </c>
      <c r="U4496" s="183">
        <v>0</v>
      </c>
      <c r="V4496" s="183">
        <v>1</v>
      </c>
      <c r="W4496" s="183">
        <v>0</v>
      </c>
      <c r="X4496" s="183">
        <v>0</v>
      </c>
      <c r="Y4496" s="183">
        <v>0</v>
      </c>
    </row>
    <row r="4497" spans="1:25" x14ac:dyDescent="0.2">
      <c r="A4497" s="184">
        <v>13111123</v>
      </c>
      <c r="B4497" s="183" t="str">
        <f>[1]店マスタ!B4496</f>
        <v>パナックたなか若桜店</v>
      </c>
      <c r="C4497" s="183">
        <v>0</v>
      </c>
      <c r="D4497" s="183">
        <v>0</v>
      </c>
      <c r="E4497" s="183" t="str">
        <f>_xlfn.XLOOKUP(A4497,[2]Sheet1!$R:$R,[2]Sheet1!$AB:$AB,"",0)</f>
        <v/>
      </c>
      <c r="F4497" s="183" t="str">
        <f>_xlfn.XLOOKUP($A4497,[3]【2026年03月度_全社】RFM客層一覧表データ!$A:$A,[3]【2026年03月度_全社】RFM客層一覧表データ!C:C,"",0)</f>
        <v/>
      </c>
      <c r="G4497" s="183" t="str">
        <f>_xlfn.XLOOKUP($A4497,[3]【2026年03月度_全社】RFM客層一覧表データ!$A:$A,[3]【2026年03月度_全社】RFM客層一覧表データ!D:D,"",0)</f>
        <v/>
      </c>
      <c r="H4497" s="183" t="str">
        <f>_xlfn.XLOOKUP($A4497,[3]【2026年03月度_全社】RFM客層一覧表データ!$A:$A,[3]【2026年03月度_全社】RFM客層一覧表データ!E:E,"",0)</f>
        <v/>
      </c>
      <c r="I4497" s="183" t="str">
        <f>_xlfn.XLOOKUP($A4497,[3]【2026年03月度_全社】RFM客層一覧表データ!$A:$A,[3]【2026年03月度_全社】RFM客層一覧表データ!F:F,"",0)</f>
        <v/>
      </c>
      <c r="J4497" s="183">
        <v>0</v>
      </c>
      <c r="K4497" s="183">
        <v>0</v>
      </c>
      <c r="L4497" s="183">
        <v>0</v>
      </c>
      <c r="M4497" s="183">
        <v>0</v>
      </c>
      <c r="N4497" s="183">
        <v>0</v>
      </c>
      <c r="O4497" s="183">
        <v>0</v>
      </c>
      <c r="P4497" s="183">
        <v>0</v>
      </c>
      <c r="Q4497" s="183">
        <v>0</v>
      </c>
      <c r="R4497" s="183">
        <v>0</v>
      </c>
      <c r="S4497" s="183">
        <v>0</v>
      </c>
      <c r="T4497" s="183">
        <v>0</v>
      </c>
      <c r="U4497" s="183">
        <v>0</v>
      </c>
      <c r="V4497" s="183">
        <v>0</v>
      </c>
      <c r="W4497" s="183">
        <v>0</v>
      </c>
      <c r="X4497" s="183">
        <v>0</v>
      </c>
      <c r="Y4497" s="183">
        <v>0</v>
      </c>
    </row>
    <row r="4498" spans="1:25" x14ac:dyDescent="0.2">
      <c r="A4498" s="184">
        <v>13111133</v>
      </c>
      <c r="B4498" s="183" t="str">
        <f>[1]店マスタ!B4497</f>
        <v>ニューウェーブ電視館</v>
      </c>
      <c r="C4498" s="183">
        <v>9.5</v>
      </c>
      <c r="D4498" s="183">
        <v>19</v>
      </c>
      <c r="E4498" s="183">
        <f>_xlfn.XLOOKUP(A4498,[2]Sheet1!$R:$R,[2]Sheet1!$AB:$AB,"",0)</f>
        <v>10</v>
      </c>
      <c r="F4498" s="183">
        <f>_xlfn.XLOOKUP($A4498,[3]【2026年03月度_全社】RFM客層一覧表データ!$A:$A,[3]【2026年03月度_全社】RFM客層一覧表データ!C:C,"",0)</f>
        <v>2002</v>
      </c>
      <c r="G4498" s="183">
        <f>_xlfn.XLOOKUP($A4498,[3]【2026年03月度_全社】RFM客層一覧表データ!$A:$A,[3]【2026年03月度_全社】RFM客層一覧表データ!D:D,"",0)</f>
        <v>962</v>
      </c>
      <c r="H4498" s="183">
        <f>_xlfn.XLOOKUP($A4498,[3]【2026年03月度_全社】RFM客層一覧表データ!$A:$A,[3]【2026年03月度_全社】RFM客層一覧表データ!E:E,"",0)</f>
        <v>1063</v>
      </c>
      <c r="I4498" s="183">
        <f>_xlfn.XLOOKUP($A4498,[3]【2026年03月度_全社】RFM客層一覧表データ!$A:$A,[3]【2026年03月度_全社】RFM客層一覧表データ!F:F,"",0)</f>
        <v>123</v>
      </c>
      <c r="J4498" s="183">
        <v>2018</v>
      </c>
      <c r="K4498" s="183">
        <v>941</v>
      </c>
      <c r="L4498" s="183">
        <v>1082</v>
      </c>
      <c r="M4498" s="183">
        <v>125</v>
      </c>
      <c r="N4498" s="183">
        <v>2038</v>
      </c>
      <c r="O4498" s="183">
        <v>954</v>
      </c>
      <c r="P4498" s="183">
        <v>1104</v>
      </c>
      <c r="Q4498" s="183">
        <v>114</v>
      </c>
      <c r="R4498" s="183">
        <v>2117</v>
      </c>
      <c r="S4498" s="183">
        <v>997</v>
      </c>
      <c r="T4498" s="183">
        <v>1140</v>
      </c>
      <c r="U4498" s="183">
        <v>118</v>
      </c>
      <c r="V4498" s="183">
        <v>2156</v>
      </c>
      <c r="W4498" s="183">
        <v>1023</v>
      </c>
      <c r="X4498" s="183">
        <v>1169</v>
      </c>
      <c r="Y4498" s="183">
        <v>118</v>
      </c>
    </row>
    <row r="4499" spans="1:25" x14ac:dyDescent="0.2">
      <c r="A4499" s="184">
        <v>13111134</v>
      </c>
      <c r="B4499" s="183" t="str">
        <f>[1]店マスタ!B4498</f>
        <v>ニューウェーブ電視館　北条店</v>
      </c>
      <c r="C4499" s="183">
        <v>0</v>
      </c>
      <c r="D4499" s="183">
        <v>0</v>
      </c>
      <c r="E4499" s="183" t="str">
        <f>_xlfn.XLOOKUP(A4499,[2]Sheet1!$R:$R,[2]Sheet1!$AB:$AB,"",0)</f>
        <v/>
      </c>
      <c r="F4499" s="183" t="str">
        <f>_xlfn.XLOOKUP($A4499,[3]【2026年03月度_全社】RFM客層一覧表データ!$A:$A,[3]【2026年03月度_全社】RFM客層一覧表データ!C:C,"",0)</f>
        <v/>
      </c>
      <c r="G4499" s="183" t="str">
        <f>_xlfn.XLOOKUP($A4499,[3]【2026年03月度_全社】RFM客層一覧表データ!$A:$A,[3]【2026年03月度_全社】RFM客層一覧表データ!D:D,"",0)</f>
        <v/>
      </c>
      <c r="H4499" s="183" t="str">
        <f>_xlfn.XLOOKUP($A4499,[3]【2026年03月度_全社】RFM客層一覧表データ!$A:$A,[3]【2026年03月度_全社】RFM客層一覧表データ!E:E,"",0)</f>
        <v/>
      </c>
      <c r="I4499" s="183" t="str">
        <f>_xlfn.XLOOKUP($A4499,[3]【2026年03月度_全社】RFM客層一覧表データ!$A:$A,[3]【2026年03月度_全社】RFM客層一覧表データ!F:F,"",0)</f>
        <v/>
      </c>
      <c r="J4499" s="183">
        <v>0</v>
      </c>
      <c r="K4499" s="183">
        <v>0</v>
      </c>
      <c r="L4499" s="183">
        <v>0</v>
      </c>
      <c r="M4499" s="183">
        <v>0</v>
      </c>
      <c r="N4499" s="183">
        <v>0</v>
      </c>
      <c r="O4499" s="183">
        <v>0</v>
      </c>
      <c r="P4499" s="183">
        <v>0</v>
      </c>
      <c r="Q4499" s="183">
        <v>0</v>
      </c>
      <c r="R4499" s="183">
        <v>0</v>
      </c>
      <c r="S4499" s="183">
        <v>0</v>
      </c>
      <c r="T4499" s="183">
        <v>0</v>
      </c>
      <c r="U4499" s="183">
        <v>0</v>
      </c>
      <c r="V4499" s="183">
        <v>0</v>
      </c>
      <c r="W4499" s="183">
        <v>0</v>
      </c>
      <c r="X4499" s="183">
        <v>0</v>
      </c>
      <c r="Y4499" s="183">
        <v>0</v>
      </c>
    </row>
    <row r="4500" spans="1:25" x14ac:dyDescent="0.2">
      <c r="A4500" s="184">
        <v>13111138</v>
      </c>
      <c r="B4500" s="183" t="str">
        <f>[1]店マスタ!B4499</f>
        <v>タナカ電器［倉吉］</v>
      </c>
      <c r="C4500" s="183">
        <v>2.5</v>
      </c>
      <c r="D4500" s="183">
        <v>5</v>
      </c>
      <c r="E4500" s="183">
        <f>_xlfn.XLOOKUP(A4500,[2]Sheet1!$R:$R,[2]Sheet1!$AB:$AB,"",0)</f>
        <v>2.5</v>
      </c>
      <c r="F4500" s="183" t="str">
        <f>_xlfn.XLOOKUP($A4500,[3]【2026年03月度_全社】RFM客層一覧表データ!$A:$A,[3]【2026年03月度_全社】RFM客層一覧表データ!C:C,"",0)</f>
        <v/>
      </c>
      <c r="G4500" s="183" t="str">
        <f>_xlfn.XLOOKUP($A4500,[3]【2026年03月度_全社】RFM客層一覧表データ!$A:$A,[3]【2026年03月度_全社】RFM客層一覧表データ!D:D,"",0)</f>
        <v/>
      </c>
      <c r="H4500" s="183" t="str">
        <f>_xlfn.XLOOKUP($A4500,[3]【2026年03月度_全社】RFM客層一覧表データ!$A:$A,[3]【2026年03月度_全社】RFM客層一覧表データ!E:E,"",0)</f>
        <v/>
      </c>
      <c r="I4500" s="183" t="str">
        <f>_xlfn.XLOOKUP($A4500,[3]【2026年03月度_全社】RFM客層一覧表データ!$A:$A,[3]【2026年03月度_全社】RFM客層一覧表データ!F:F,"",0)</f>
        <v/>
      </c>
      <c r="J4500" s="183">
        <v>0</v>
      </c>
      <c r="K4500" s="183">
        <v>0</v>
      </c>
      <c r="L4500" s="183">
        <v>0</v>
      </c>
      <c r="M4500" s="183">
        <v>0</v>
      </c>
      <c r="N4500" s="183">
        <v>0</v>
      </c>
      <c r="O4500" s="183">
        <v>0</v>
      </c>
      <c r="P4500" s="183">
        <v>0</v>
      </c>
      <c r="Q4500" s="183">
        <v>0</v>
      </c>
      <c r="R4500" s="183">
        <v>0</v>
      </c>
      <c r="S4500" s="183">
        <v>0</v>
      </c>
      <c r="T4500" s="183">
        <v>0</v>
      </c>
      <c r="U4500" s="183">
        <v>0</v>
      </c>
      <c r="V4500" s="183">
        <v>0</v>
      </c>
      <c r="W4500" s="183">
        <v>0</v>
      </c>
      <c r="X4500" s="183">
        <v>0</v>
      </c>
      <c r="Y4500" s="183">
        <v>0</v>
      </c>
    </row>
    <row r="4501" spans="1:25" x14ac:dyDescent="0.2">
      <c r="A4501" s="184">
        <v>13111143</v>
      </c>
      <c r="B4501" s="183" t="str">
        <f>[1]店マスタ!B4500</f>
        <v>（有）ハヤシ電器</v>
      </c>
      <c r="C4501" s="183">
        <v>3.5</v>
      </c>
      <c r="D4501" s="183">
        <v>7</v>
      </c>
      <c r="E4501" s="183">
        <f>_xlfn.XLOOKUP(A4501,[2]Sheet1!$R:$R,[2]Sheet1!$AB:$AB,"",0)</f>
        <v>3.5</v>
      </c>
      <c r="F4501" s="183">
        <f>_xlfn.XLOOKUP($A4501,[3]【2026年03月度_全社】RFM客層一覧表データ!$A:$A,[3]【2026年03月度_全社】RFM客層一覧表データ!C:C,"",0)</f>
        <v>230</v>
      </c>
      <c r="G4501" s="183">
        <f>_xlfn.XLOOKUP($A4501,[3]【2026年03月度_全社】RFM客層一覧表データ!$A:$A,[3]【2026年03月度_全社】RFM客層一覧表データ!D:D,"",0)</f>
        <v>128</v>
      </c>
      <c r="H4501" s="183">
        <f>_xlfn.XLOOKUP($A4501,[3]【2026年03月度_全社】RFM客層一覧表データ!$A:$A,[3]【2026年03月度_全社】RFM客層一覧表データ!E:E,"",0)</f>
        <v>166</v>
      </c>
      <c r="I4501" s="183">
        <f>_xlfn.XLOOKUP($A4501,[3]【2026年03月度_全社】RFM客層一覧表データ!$A:$A,[3]【2026年03月度_全社】RFM客層一覧表データ!F:F,"",0)</f>
        <v>3</v>
      </c>
      <c r="J4501" s="183">
        <v>250</v>
      </c>
      <c r="K4501" s="183">
        <v>129</v>
      </c>
      <c r="L4501" s="183">
        <v>166</v>
      </c>
      <c r="M4501" s="183">
        <v>1</v>
      </c>
      <c r="N4501" s="183">
        <v>257</v>
      </c>
      <c r="O4501" s="183">
        <v>138</v>
      </c>
      <c r="P4501" s="183">
        <v>177</v>
      </c>
      <c r="Q4501" s="183">
        <v>3</v>
      </c>
      <c r="R4501" s="183">
        <v>289</v>
      </c>
      <c r="S4501" s="183">
        <v>150</v>
      </c>
      <c r="T4501" s="183">
        <v>197</v>
      </c>
      <c r="U4501" s="183">
        <v>4</v>
      </c>
      <c r="V4501" s="183">
        <v>304</v>
      </c>
      <c r="W4501" s="183">
        <v>169</v>
      </c>
      <c r="X4501" s="183">
        <v>207</v>
      </c>
      <c r="Y4501" s="183">
        <v>10</v>
      </c>
    </row>
    <row r="4502" spans="1:25" x14ac:dyDescent="0.2">
      <c r="A4502" s="184">
        <v>13111146</v>
      </c>
      <c r="B4502" s="183" t="str">
        <f>[1]店マスタ!B4501</f>
        <v>パナックごとう</v>
      </c>
      <c r="C4502" s="183">
        <v>1.5</v>
      </c>
      <c r="D4502" s="183">
        <v>3</v>
      </c>
      <c r="E4502" s="183">
        <f>_xlfn.XLOOKUP(A4502,[2]Sheet1!$R:$R,[2]Sheet1!$AB:$AB,"",0)</f>
        <v>1.5</v>
      </c>
      <c r="F4502" s="183">
        <f>_xlfn.XLOOKUP($A4502,[3]【2026年03月度_全社】RFM客層一覧表データ!$A:$A,[3]【2026年03月度_全社】RFM客層一覧表データ!C:C,"",0)</f>
        <v>500</v>
      </c>
      <c r="G4502" s="183">
        <f>_xlfn.XLOOKUP($A4502,[3]【2026年03月度_全社】RFM客層一覧表データ!$A:$A,[3]【2026年03月度_全社】RFM客層一覧表データ!D:D,"",0)</f>
        <v>224</v>
      </c>
      <c r="H4502" s="183">
        <f>_xlfn.XLOOKUP($A4502,[3]【2026年03月度_全社】RFM客層一覧表データ!$A:$A,[3]【2026年03月度_全社】RFM客層一覧表データ!E:E,"",0)</f>
        <v>276</v>
      </c>
      <c r="I4502" s="183">
        <f>_xlfn.XLOOKUP($A4502,[3]【2026年03月度_全社】RFM客層一覧表データ!$A:$A,[3]【2026年03月度_全社】RFM客層一覧表データ!F:F,"",0)</f>
        <v>11</v>
      </c>
      <c r="J4502" s="183">
        <v>538</v>
      </c>
      <c r="K4502" s="183">
        <v>260</v>
      </c>
      <c r="L4502" s="183">
        <v>287</v>
      </c>
      <c r="M4502" s="183">
        <v>32</v>
      </c>
      <c r="N4502" s="183">
        <v>558</v>
      </c>
      <c r="O4502" s="183">
        <v>249</v>
      </c>
      <c r="P4502" s="183">
        <v>291</v>
      </c>
      <c r="Q4502" s="183">
        <v>21</v>
      </c>
      <c r="R4502" s="183">
        <v>571</v>
      </c>
      <c r="S4502" s="183">
        <v>284</v>
      </c>
      <c r="T4502" s="183">
        <v>307</v>
      </c>
      <c r="U4502" s="183">
        <v>27</v>
      </c>
      <c r="V4502" s="183">
        <v>626</v>
      </c>
      <c r="W4502" s="183">
        <v>300</v>
      </c>
      <c r="X4502" s="183">
        <v>325</v>
      </c>
      <c r="Y4502" s="183">
        <v>32</v>
      </c>
    </row>
    <row r="4503" spans="1:25" x14ac:dyDescent="0.2">
      <c r="A4503" s="184">
        <v>13111155</v>
      </c>
      <c r="B4503" s="183" t="str">
        <f>[1]店マスタ!B4502</f>
        <v>パナックだいでん</v>
      </c>
      <c r="C4503" s="183">
        <v>2</v>
      </c>
      <c r="D4503" s="183">
        <v>4</v>
      </c>
      <c r="E4503" s="183">
        <f>_xlfn.XLOOKUP(A4503,[2]Sheet1!$R:$R,[2]Sheet1!$AB:$AB,"",0)</f>
        <v>2</v>
      </c>
      <c r="F4503" s="183">
        <f>_xlfn.XLOOKUP($A4503,[3]【2026年03月度_全社】RFM客層一覧表データ!$A:$A,[3]【2026年03月度_全社】RFM客層一覧表データ!C:C,"",0)</f>
        <v>208</v>
      </c>
      <c r="G4503" s="183">
        <f>_xlfn.XLOOKUP($A4503,[3]【2026年03月度_全社】RFM客層一覧表データ!$A:$A,[3]【2026年03月度_全社】RFM客層一覧表データ!D:D,"",0)</f>
        <v>98</v>
      </c>
      <c r="H4503" s="183">
        <f>_xlfn.XLOOKUP($A4503,[3]【2026年03月度_全社】RFM客層一覧表データ!$A:$A,[3]【2026年03月度_全社】RFM客層一覧表データ!E:E,"",0)</f>
        <v>124</v>
      </c>
      <c r="I4503" s="183">
        <f>_xlfn.XLOOKUP($A4503,[3]【2026年03月度_全社】RFM客層一覧表データ!$A:$A,[3]【2026年03月度_全社】RFM客層一覧表データ!F:F,"",0)</f>
        <v>7</v>
      </c>
      <c r="J4503" s="183">
        <v>216</v>
      </c>
      <c r="K4503" s="183">
        <v>96</v>
      </c>
      <c r="L4503" s="183">
        <v>126</v>
      </c>
      <c r="M4503" s="183">
        <v>7</v>
      </c>
      <c r="N4503" s="183">
        <v>223</v>
      </c>
      <c r="O4503" s="183">
        <v>101</v>
      </c>
      <c r="P4503" s="183">
        <v>141</v>
      </c>
      <c r="Q4503" s="183">
        <v>7</v>
      </c>
      <c r="R4503" s="183">
        <v>244</v>
      </c>
      <c r="S4503" s="183">
        <v>109</v>
      </c>
      <c r="T4503" s="183">
        <v>145</v>
      </c>
      <c r="U4503" s="183">
        <v>4</v>
      </c>
      <c r="V4503" s="183">
        <v>255</v>
      </c>
      <c r="W4503" s="183">
        <v>112</v>
      </c>
      <c r="X4503" s="183">
        <v>158</v>
      </c>
      <c r="Y4503" s="183">
        <v>11</v>
      </c>
    </row>
    <row r="4504" spans="1:25" x14ac:dyDescent="0.2">
      <c r="A4504" s="184">
        <v>13111183</v>
      </c>
      <c r="B4504" s="183" t="str">
        <f>[1]店マスタ!B4503</f>
        <v>富盛電器店</v>
      </c>
      <c r="C4504" s="183">
        <v>1</v>
      </c>
      <c r="D4504" s="183">
        <v>2</v>
      </c>
      <c r="E4504" s="183">
        <f>_xlfn.XLOOKUP(A4504,[2]Sheet1!$R:$R,[2]Sheet1!$AB:$AB,"",0)</f>
        <v>1</v>
      </c>
      <c r="F4504" s="183" t="str">
        <f>_xlfn.XLOOKUP($A4504,[3]【2026年03月度_全社】RFM客層一覧表データ!$A:$A,[3]【2026年03月度_全社】RFM客層一覧表データ!C:C,"",0)</f>
        <v/>
      </c>
      <c r="G4504" s="183" t="str">
        <f>_xlfn.XLOOKUP($A4504,[3]【2026年03月度_全社】RFM客層一覧表データ!$A:$A,[3]【2026年03月度_全社】RFM客層一覧表データ!D:D,"",0)</f>
        <v/>
      </c>
      <c r="H4504" s="183" t="str">
        <f>_xlfn.XLOOKUP($A4504,[3]【2026年03月度_全社】RFM客層一覧表データ!$A:$A,[3]【2026年03月度_全社】RFM客層一覧表データ!E:E,"",0)</f>
        <v/>
      </c>
      <c r="I4504" s="183" t="str">
        <f>_xlfn.XLOOKUP($A4504,[3]【2026年03月度_全社】RFM客層一覧表データ!$A:$A,[3]【2026年03月度_全社】RFM客層一覧表データ!F:F,"",0)</f>
        <v/>
      </c>
      <c r="J4504" s="183">
        <v>0</v>
      </c>
      <c r="K4504" s="183">
        <v>0</v>
      </c>
      <c r="L4504" s="183">
        <v>0</v>
      </c>
      <c r="M4504" s="183">
        <v>0</v>
      </c>
      <c r="N4504" s="183">
        <v>0</v>
      </c>
      <c r="O4504" s="183">
        <v>0</v>
      </c>
      <c r="P4504" s="183">
        <v>0</v>
      </c>
      <c r="Q4504" s="183">
        <v>0</v>
      </c>
      <c r="R4504" s="183">
        <v>0</v>
      </c>
      <c r="S4504" s="183">
        <v>0</v>
      </c>
      <c r="T4504" s="183">
        <v>0</v>
      </c>
      <c r="U4504" s="183">
        <v>0</v>
      </c>
      <c r="V4504" s="183">
        <v>0</v>
      </c>
      <c r="W4504" s="183">
        <v>0</v>
      </c>
      <c r="X4504" s="183">
        <v>0</v>
      </c>
      <c r="Y4504" s="183">
        <v>0</v>
      </c>
    </row>
    <row r="4505" spans="1:25" x14ac:dyDescent="0.2">
      <c r="A4505" s="184">
        <v>13111186</v>
      </c>
      <c r="B4505" s="183" t="str">
        <f>[1]店マスタ!B4504</f>
        <v>でんき屋つのだ</v>
      </c>
      <c r="C4505" s="183">
        <v>1.5</v>
      </c>
      <c r="D4505" s="183">
        <v>1.5</v>
      </c>
      <c r="E4505" s="183" t="str">
        <f>_xlfn.XLOOKUP(A4505,[2]Sheet1!$R:$R,[2]Sheet1!$AB:$AB,"",0)</f>
        <v/>
      </c>
      <c r="F4505" s="183" t="str">
        <f>_xlfn.XLOOKUP($A4505,[3]【2026年03月度_全社】RFM客層一覧表データ!$A:$A,[3]【2026年03月度_全社】RFM客層一覧表データ!C:C,"",0)</f>
        <v/>
      </c>
      <c r="G4505" s="183" t="str">
        <f>_xlfn.XLOOKUP($A4505,[3]【2026年03月度_全社】RFM客層一覧表データ!$A:$A,[3]【2026年03月度_全社】RFM客層一覧表データ!D:D,"",0)</f>
        <v/>
      </c>
      <c r="H4505" s="183" t="str">
        <f>_xlfn.XLOOKUP($A4505,[3]【2026年03月度_全社】RFM客層一覧表データ!$A:$A,[3]【2026年03月度_全社】RFM客層一覧表データ!E:E,"",0)</f>
        <v/>
      </c>
      <c r="I4505" s="183" t="str">
        <f>_xlfn.XLOOKUP($A4505,[3]【2026年03月度_全社】RFM客層一覧表データ!$A:$A,[3]【2026年03月度_全社】RFM客層一覧表データ!F:F,"",0)</f>
        <v/>
      </c>
      <c r="J4505" s="183">
        <v>0</v>
      </c>
      <c r="K4505" s="183">
        <v>0</v>
      </c>
      <c r="L4505" s="183">
        <v>0</v>
      </c>
      <c r="M4505" s="183">
        <v>0</v>
      </c>
      <c r="N4505" s="183">
        <v>0</v>
      </c>
      <c r="O4505" s="183">
        <v>0</v>
      </c>
      <c r="P4505" s="183">
        <v>0</v>
      </c>
      <c r="Q4505" s="183">
        <v>0</v>
      </c>
      <c r="R4505" s="183">
        <v>0</v>
      </c>
      <c r="S4505" s="183">
        <v>0</v>
      </c>
      <c r="T4505" s="183">
        <v>0</v>
      </c>
      <c r="U4505" s="183">
        <v>0</v>
      </c>
      <c r="V4505" s="183">
        <v>0</v>
      </c>
      <c r="W4505" s="183">
        <v>0</v>
      </c>
      <c r="X4505" s="183">
        <v>0</v>
      </c>
      <c r="Y4505" s="183">
        <v>0</v>
      </c>
    </row>
    <row r="4506" spans="1:25" x14ac:dyDescent="0.2">
      <c r="A4506" s="184">
        <v>13111319</v>
      </c>
      <c r="B4506" s="183" t="str">
        <f>[1]店マスタ!B4505</f>
        <v>おおたでんき</v>
      </c>
      <c r="C4506" s="183">
        <v>1.5</v>
      </c>
      <c r="D4506" s="183">
        <v>3</v>
      </c>
      <c r="E4506" s="183">
        <f>_xlfn.XLOOKUP(A4506,[2]Sheet1!$R:$R,[2]Sheet1!$AB:$AB,"",0)</f>
        <v>1.5</v>
      </c>
      <c r="F4506" s="183">
        <f>_xlfn.XLOOKUP($A4506,[3]【2026年03月度_全社】RFM客層一覧表データ!$A:$A,[3]【2026年03月度_全社】RFM客層一覧表データ!C:C,"",0)</f>
        <v>532</v>
      </c>
      <c r="G4506" s="183">
        <f>_xlfn.XLOOKUP($A4506,[3]【2026年03月度_全社】RFM客層一覧表データ!$A:$A,[3]【2026年03月度_全社】RFM客層一覧表データ!D:D,"",0)</f>
        <v>231</v>
      </c>
      <c r="H4506" s="183">
        <f>_xlfn.XLOOKUP($A4506,[3]【2026年03月度_全社】RFM客層一覧表データ!$A:$A,[3]【2026年03月度_全社】RFM客層一覧表データ!E:E,"",0)</f>
        <v>270</v>
      </c>
      <c r="I4506" s="183">
        <f>_xlfn.XLOOKUP($A4506,[3]【2026年03月度_全社】RFM客層一覧表データ!$A:$A,[3]【2026年03月度_全社】RFM客層一覧表データ!F:F,"",0)</f>
        <v>27</v>
      </c>
      <c r="J4506" s="183">
        <v>548</v>
      </c>
      <c r="K4506" s="183">
        <v>222</v>
      </c>
      <c r="L4506" s="183">
        <v>247</v>
      </c>
      <c r="M4506" s="183">
        <v>36</v>
      </c>
      <c r="N4506" s="183">
        <v>545</v>
      </c>
      <c r="O4506" s="183">
        <v>253</v>
      </c>
      <c r="P4506" s="183">
        <v>228</v>
      </c>
      <c r="Q4506" s="183">
        <v>47</v>
      </c>
      <c r="R4506" s="183">
        <v>494</v>
      </c>
      <c r="S4506" s="183">
        <v>238</v>
      </c>
      <c r="T4506" s="183">
        <v>183</v>
      </c>
      <c r="U4506" s="183">
        <v>30</v>
      </c>
      <c r="V4506" s="183">
        <v>463</v>
      </c>
      <c r="W4506" s="183">
        <v>277</v>
      </c>
      <c r="X4506" s="183">
        <v>154</v>
      </c>
      <c r="Y4506" s="183">
        <v>51</v>
      </c>
    </row>
    <row r="4507" spans="1:25" x14ac:dyDescent="0.2">
      <c r="A4507" s="184">
        <v>13111589</v>
      </c>
      <c r="B4507" s="183" t="str">
        <f>[1]店マスタ!B4506</f>
        <v>有限会社竹内電器設備［円通寺］</v>
      </c>
      <c r="C4507" s="183">
        <v>1.5</v>
      </c>
      <c r="D4507" s="183">
        <v>3</v>
      </c>
      <c r="E4507" s="183">
        <f>_xlfn.XLOOKUP(A4507,[2]Sheet1!$R:$R,[2]Sheet1!$AB:$AB,"",0)</f>
        <v>1.5</v>
      </c>
      <c r="F4507" s="183">
        <f>_xlfn.XLOOKUP($A4507,[3]【2026年03月度_全社】RFM客層一覧表データ!$A:$A,[3]【2026年03月度_全社】RFM客層一覧表データ!C:C,"",0)</f>
        <v>253</v>
      </c>
      <c r="G4507" s="183">
        <f>_xlfn.XLOOKUP($A4507,[3]【2026年03月度_全社】RFM客層一覧表データ!$A:$A,[3]【2026年03月度_全社】RFM客層一覧表データ!D:D,"",0)</f>
        <v>106</v>
      </c>
      <c r="H4507" s="183">
        <f>_xlfn.XLOOKUP($A4507,[3]【2026年03月度_全社】RFM客層一覧表データ!$A:$A,[3]【2026年03月度_全社】RFM客層一覧表データ!E:E,"",0)</f>
        <v>141</v>
      </c>
      <c r="I4507" s="183">
        <f>_xlfn.XLOOKUP($A4507,[3]【2026年03月度_全社】RFM客層一覧表データ!$A:$A,[3]【2026年03月度_全社】RFM客層一覧表データ!F:F,"",0)</f>
        <v>7</v>
      </c>
      <c r="J4507" s="183">
        <v>281</v>
      </c>
      <c r="K4507" s="183">
        <v>108</v>
      </c>
      <c r="L4507" s="183">
        <v>155</v>
      </c>
      <c r="M4507" s="183">
        <v>8</v>
      </c>
      <c r="N4507" s="183">
        <v>301</v>
      </c>
      <c r="O4507" s="183">
        <v>117</v>
      </c>
      <c r="P4507" s="183">
        <v>161</v>
      </c>
      <c r="Q4507" s="183">
        <v>15</v>
      </c>
      <c r="R4507" s="183">
        <v>304</v>
      </c>
      <c r="S4507" s="183">
        <v>116</v>
      </c>
      <c r="T4507" s="183">
        <v>173</v>
      </c>
      <c r="U4507" s="183">
        <v>14</v>
      </c>
      <c r="V4507" s="183">
        <v>319</v>
      </c>
      <c r="W4507" s="183">
        <v>121</v>
      </c>
      <c r="X4507" s="183">
        <v>190</v>
      </c>
      <c r="Y4507" s="183">
        <v>10</v>
      </c>
    </row>
    <row r="4508" spans="1:25" x14ac:dyDescent="0.2">
      <c r="A4508" s="184">
        <v>13111592</v>
      </c>
      <c r="B4508" s="183" t="str">
        <f>[1]店マスタ!B4507</f>
        <v>でんきやひらい</v>
      </c>
      <c r="C4508" s="183">
        <v>1.5</v>
      </c>
      <c r="D4508" s="183">
        <v>3</v>
      </c>
      <c r="E4508" s="183">
        <f>_xlfn.XLOOKUP(A4508,[2]Sheet1!$R:$R,[2]Sheet1!$AB:$AB,"",0)</f>
        <v>1.5</v>
      </c>
      <c r="F4508" s="183" t="str">
        <f>_xlfn.XLOOKUP($A4508,[3]【2026年03月度_全社】RFM客層一覧表データ!$A:$A,[3]【2026年03月度_全社】RFM客層一覧表データ!C:C,"",0)</f>
        <v/>
      </c>
      <c r="G4508" s="183" t="str">
        <f>_xlfn.XLOOKUP($A4508,[3]【2026年03月度_全社】RFM客層一覧表データ!$A:$A,[3]【2026年03月度_全社】RFM客層一覧表データ!D:D,"",0)</f>
        <v/>
      </c>
      <c r="H4508" s="183" t="str">
        <f>_xlfn.XLOOKUP($A4508,[3]【2026年03月度_全社】RFM客層一覧表データ!$A:$A,[3]【2026年03月度_全社】RFM客層一覧表データ!E:E,"",0)</f>
        <v/>
      </c>
      <c r="I4508" s="183" t="str">
        <f>_xlfn.XLOOKUP($A4508,[3]【2026年03月度_全社】RFM客層一覧表データ!$A:$A,[3]【2026年03月度_全社】RFM客層一覧表データ!F:F,"",0)</f>
        <v/>
      </c>
      <c r="J4508" s="183">
        <v>0</v>
      </c>
      <c r="K4508" s="183">
        <v>0</v>
      </c>
      <c r="L4508" s="183">
        <v>0</v>
      </c>
      <c r="M4508" s="183">
        <v>0</v>
      </c>
      <c r="N4508" s="183">
        <v>0</v>
      </c>
      <c r="O4508" s="183">
        <v>0</v>
      </c>
      <c r="P4508" s="183">
        <v>0</v>
      </c>
      <c r="Q4508" s="183">
        <v>0</v>
      </c>
      <c r="R4508" s="183">
        <v>0</v>
      </c>
      <c r="S4508" s="183">
        <v>0</v>
      </c>
      <c r="T4508" s="183">
        <v>0</v>
      </c>
      <c r="U4508" s="183">
        <v>0</v>
      </c>
      <c r="V4508" s="183">
        <v>0</v>
      </c>
      <c r="W4508" s="183">
        <v>0</v>
      </c>
      <c r="X4508" s="183">
        <v>0</v>
      </c>
      <c r="Y4508" s="183">
        <v>0</v>
      </c>
    </row>
    <row r="4509" spans="1:25" x14ac:dyDescent="0.2">
      <c r="A4509" s="184">
        <v>13111641</v>
      </c>
      <c r="B4509" s="183" t="str">
        <f>[1]店マスタ!B4508</f>
        <v>カドヤ電設株式会社</v>
      </c>
      <c r="C4509" s="183">
        <v>1</v>
      </c>
      <c r="D4509" s="183">
        <v>2</v>
      </c>
      <c r="E4509" s="183">
        <f>_xlfn.XLOOKUP(A4509,[2]Sheet1!$R:$R,[2]Sheet1!$AB:$AB,"",0)</f>
        <v>1</v>
      </c>
      <c r="F4509" s="183" t="str">
        <f>_xlfn.XLOOKUP($A4509,[3]【2026年03月度_全社】RFM客層一覧表データ!$A:$A,[3]【2026年03月度_全社】RFM客層一覧表データ!C:C,"",0)</f>
        <v/>
      </c>
      <c r="G4509" s="183" t="str">
        <f>_xlfn.XLOOKUP($A4509,[3]【2026年03月度_全社】RFM客層一覧表データ!$A:$A,[3]【2026年03月度_全社】RFM客層一覧表データ!D:D,"",0)</f>
        <v/>
      </c>
      <c r="H4509" s="183" t="str">
        <f>_xlfn.XLOOKUP($A4509,[3]【2026年03月度_全社】RFM客層一覧表データ!$A:$A,[3]【2026年03月度_全社】RFM客層一覧表データ!E:E,"",0)</f>
        <v/>
      </c>
      <c r="I4509" s="183" t="str">
        <f>_xlfn.XLOOKUP($A4509,[3]【2026年03月度_全社】RFM客層一覧表データ!$A:$A,[3]【2026年03月度_全社】RFM客層一覧表データ!F:F,"",0)</f>
        <v/>
      </c>
      <c r="J4509" s="183">
        <v>0</v>
      </c>
      <c r="K4509" s="183">
        <v>0</v>
      </c>
      <c r="L4509" s="183">
        <v>0</v>
      </c>
      <c r="M4509" s="183">
        <v>0</v>
      </c>
      <c r="N4509" s="183">
        <v>0</v>
      </c>
      <c r="O4509" s="183">
        <v>0</v>
      </c>
      <c r="P4509" s="183">
        <v>0</v>
      </c>
      <c r="Q4509" s="183">
        <v>0</v>
      </c>
      <c r="R4509" s="183">
        <v>0</v>
      </c>
      <c r="S4509" s="183">
        <v>0</v>
      </c>
      <c r="T4509" s="183">
        <v>0</v>
      </c>
      <c r="U4509" s="183">
        <v>0</v>
      </c>
      <c r="V4509" s="183">
        <v>0</v>
      </c>
      <c r="W4509" s="183">
        <v>0</v>
      </c>
      <c r="X4509" s="183">
        <v>0</v>
      </c>
      <c r="Y4509" s="183">
        <v>0</v>
      </c>
    </row>
    <row r="4510" spans="1:25" x14ac:dyDescent="0.2">
      <c r="A4510" s="184">
        <v>13111645</v>
      </c>
      <c r="B4510" s="183" t="str">
        <f>[1]店マスタ!B4509</f>
        <v>有限会社　家電のきのした</v>
      </c>
      <c r="C4510" s="183">
        <v>3.5</v>
      </c>
      <c r="D4510" s="183">
        <v>7</v>
      </c>
      <c r="E4510" s="183">
        <f>_xlfn.XLOOKUP(A4510,[2]Sheet1!$R:$R,[2]Sheet1!$AB:$AB,"",0)</f>
        <v>4</v>
      </c>
      <c r="F4510" s="183" t="str">
        <f>_xlfn.XLOOKUP($A4510,[3]【2026年03月度_全社】RFM客層一覧表データ!$A:$A,[3]【2026年03月度_全社】RFM客層一覧表データ!C:C,"",0)</f>
        <v/>
      </c>
      <c r="G4510" s="183" t="str">
        <f>_xlfn.XLOOKUP($A4510,[3]【2026年03月度_全社】RFM客層一覧表データ!$A:$A,[3]【2026年03月度_全社】RFM客層一覧表データ!D:D,"",0)</f>
        <v/>
      </c>
      <c r="H4510" s="183" t="str">
        <f>_xlfn.XLOOKUP($A4510,[3]【2026年03月度_全社】RFM客層一覧表データ!$A:$A,[3]【2026年03月度_全社】RFM客層一覧表データ!E:E,"",0)</f>
        <v/>
      </c>
      <c r="I4510" s="183" t="str">
        <f>_xlfn.XLOOKUP($A4510,[3]【2026年03月度_全社】RFM客層一覧表データ!$A:$A,[3]【2026年03月度_全社】RFM客層一覧表データ!F:F,"",0)</f>
        <v/>
      </c>
      <c r="J4510" s="183">
        <v>0</v>
      </c>
      <c r="K4510" s="183">
        <v>0</v>
      </c>
      <c r="L4510" s="183">
        <v>0</v>
      </c>
      <c r="M4510" s="183">
        <v>0</v>
      </c>
      <c r="N4510" s="183">
        <v>0</v>
      </c>
      <c r="O4510" s="183">
        <v>0</v>
      </c>
      <c r="P4510" s="183">
        <v>0</v>
      </c>
      <c r="Q4510" s="183">
        <v>0</v>
      </c>
      <c r="R4510" s="183">
        <v>0</v>
      </c>
      <c r="S4510" s="183">
        <v>0</v>
      </c>
      <c r="T4510" s="183">
        <v>0</v>
      </c>
      <c r="U4510" s="183">
        <v>0</v>
      </c>
      <c r="V4510" s="183">
        <v>0</v>
      </c>
      <c r="W4510" s="183">
        <v>0</v>
      </c>
      <c r="X4510" s="183">
        <v>0</v>
      </c>
      <c r="Y4510" s="183">
        <v>0</v>
      </c>
    </row>
    <row r="4511" spans="1:25" x14ac:dyDescent="0.2">
      <c r="A4511" s="184">
        <v>13111687</v>
      </c>
      <c r="B4511" s="183" t="str">
        <f>[1]店マスタ!B4510</f>
        <v>有限会社　ダイコー電機</v>
      </c>
      <c r="C4511" s="183">
        <v>1.5</v>
      </c>
      <c r="D4511" s="183">
        <v>3</v>
      </c>
      <c r="E4511" s="183">
        <f>_xlfn.XLOOKUP(A4511,[2]Sheet1!$R:$R,[2]Sheet1!$AB:$AB,"",0)</f>
        <v>1.5</v>
      </c>
      <c r="F4511" s="183" t="str">
        <f>_xlfn.XLOOKUP($A4511,[3]【2026年03月度_全社】RFM客層一覧表データ!$A:$A,[3]【2026年03月度_全社】RFM客層一覧表データ!C:C,"",0)</f>
        <v/>
      </c>
      <c r="G4511" s="183" t="str">
        <f>_xlfn.XLOOKUP($A4511,[3]【2026年03月度_全社】RFM客層一覧表データ!$A:$A,[3]【2026年03月度_全社】RFM客層一覧表データ!D:D,"",0)</f>
        <v/>
      </c>
      <c r="H4511" s="183" t="str">
        <f>_xlfn.XLOOKUP($A4511,[3]【2026年03月度_全社】RFM客層一覧表データ!$A:$A,[3]【2026年03月度_全社】RFM客層一覧表データ!E:E,"",0)</f>
        <v/>
      </c>
      <c r="I4511" s="183" t="str">
        <f>_xlfn.XLOOKUP($A4511,[3]【2026年03月度_全社】RFM客層一覧表データ!$A:$A,[3]【2026年03月度_全社】RFM客層一覧表データ!F:F,"",0)</f>
        <v/>
      </c>
      <c r="J4511" s="183">
        <v>0</v>
      </c>
      <c r="K4511" s="183">
        <v>0</v>
      </c>
      <c r="L4511" s="183">
        <v>0</v>
      </c>
      <c r="M4511" s="183">
        <v>0</v>
      </c>
      <c r="N4511" s="183">
        <v>0</v>
      </c>
      <c r="O4511" s="183">
        <v>0</v>
      </c>
      <c r="P4511" s="183">
        <v>0</v>
      </c>
      <c r="Q4511" s="183">
        <v>0</v>
      </c>
      <c r="R4511" s="183">
        <v>0</v>
      </c>
      <c r="S4511" s="183">
        <v>0</v>
      </c>
      <c r="T4511" s="183">
        <v>0</v>
      </c>
      <c r="U4511" s="183">
        <v>0</v>
      </c>
      <c r="V4511" s="183">
        <v>0</v>
      </c>
      <c r="W4511" s="183">
        <v>0</v>
      </c>
      <c r="X4511" s="183">
        <v>0</v>
      </c>
      <c r="Y4511" s="183">
        <v>0</v>
      </c>
    </row>
    <row r="4512" spans="1:25" x14ac:dyDescent="0.2">
      <c r="A4512" s="184">
        <v>13111705</v>
      </c>
      <c r="B4512" s="183" t="str">
        <f>[1]店マスタ!B4511</f>
        <v>河口電器産業株式会社</v>
      </c>
      <c r="C4512" s="183">
        <v>1</v>
      </c>
      <c r="D4512" s="183">
        <v>2</v>
      </c>
      <c r="E4512" s="183">
        <f>_xlfn.XLOOKUP(A4512,[2]Sheet1!$R:$R,[2]Sheet1!$AB:$AB,"",0)</f>
        <v>1</v>
      </c>
      <c r="F4512" s="183" t="str">
        <f>_xlfn.XLOOKUP($A4512,[3]【2026年03月度_全社】RFM客層一覧表データ!$A:$A,[3]【2026年03月度_全社】RFM客層一覧表データ!C:C,"",0)</f>
        <v/>
      </c>
      <c r="G4512" s="183" t="str">
        <f>_xlfn.XLOOKUP($A4512,[3]【2026年03月度_全社】RFM客層一覧表データ!$A:$A,[3]【2026年03月度_全社】RFM客層一覧表データ!D:D,"",0)</f>
        <v/>
      </c>
      <c r="H4512" s="183" t="str">
        <f>_xlfn.XLOOKUP($A4512,[3]【2026年03月度_全社】RFM客層一覧表データ!$A:$A,[3]【2026年03月度_全社】RFM客層一覧表データ!E:E,"",0)</f>
        <v/>
      </c>
      <c r="I4512" s="183" t="str">
        <f>_xlfn.XLOOKUP($A4512,[3]【2026年03月度_全社】RFM客層一覧表データ!$A:$A,[3]【2026年03月度_全社】RFM客層一覧表データ!F:F,"",0)</f>
        <v/>
      </c>
      <c r="J4512" s="183">
        <v>0</v>
      </c>
      <c r="K4512" s="183">
        <v>0</v>
      </c>
      <c r="L4512" s="183">
        <v>0</v>
      </c>
      <c r="M4512" s="183">
        <v>0</v>
      </c>
      <c r="N4512" s="183">
        <v>0</v>
      </c>
      <c r="O4512" s="183">
        <v>0</v>
      </c>
      <c r="P4512" s="183">
        <v>0</v>
      </c>
      <c r="Q4512" s="183">
        <v>0</v>
      </c>
      <c r="R4512" s="183">
        <v>0</v>
      </c>
      <c r="S4512" s="183">
        <v>0</v>
      </c>
      <c r="T4512" s="183">
        <v>0</v>
      </c>
      <c r="U4512" s="183">
        <v>0</v>
      </c>
      <c r="V4512" s="183">
        <v>0</v>
      </c>
      <c r="W4512" s="183">
        <v>0</v>
      </c>
      <c r="X4512" s="183">
        <v>0</v>
      </c>
      <c r="Y4512" s="183">
        <v>0</v>
      </c>
    </row>
    <row r="4513" spans="1:25" x14ac:dyDescent="0.2">
      <c r="A4513" s="184">
        <v>13111730</v>
      </c>
      <c r="B4513" s="183" t="str">
        <f>[1]店マスタ!B4512</f>
        <v>有限会社　盛山電気商会</v>
      </c>
      <c r="C4513" s="183">
        <v>2</v>
      </c>
      <c r="D4513" s="183">
        <v>4</v>
      </c>
      <c r="E4513" s="183">
        <f>_xlfn.XLOOKUP(A4513,[2]Sheet1!$R:$R,[2]Sheet1!$AB:$AB,"",0)</f>
        <v>2</v>
      </c>
      <c r="F4513" s="183" t="str">
        <f>_xlfn.XLOOKUP($A4513,[3]【2026年03月度_全社】RFM客層一覧表データ!$A:$A,[3]【2026年03月度_全社】RFM客層一覧表データ!C:C,"",0)</f>
        <v/>
      </c>
      <c r="G4513" s="183" t="str">
        <f>_xlfn.XLOOKUP($A4513,[3]【2026年03月度_全社】RFM客層一覧表データ!$A:$A,[3]【2026年03月度_全社】RFM客層一覧表データ!D:D,"",0)</f>
        <v/>
      </c>
      <c r="H4513" s="183" t="str">
        <f>_xlfn.XLOOKUP($A4513,[3]【2026年03月度_全社】RFM客層一覧表データ!$A:$A,[3]【2026年03月度_全社】RFM客層一覧表データ!E:E,"",0)</f>
        <v/>
      </c>
      <c r="I4513" s="183" t="str">
        <f>_xlfn.XLOOKUP($A4513,[3]【2026年03月度_全社】RFM客層一覧表データ!$A:$A,[3]【2026年03月度_全社】RFM客層一覧表データ!F:F,"",0)</f>
        <v/>
      </c>
      <c r="J4513" s="183">
        <v>0</v>
      </c>
      <c r="K4513" s="183">
        <v>0</v>
      </c>
      <c r="L4513" s="183">
        <v>0</v>
      </c>
      <c r="M4513" s="183">
        <v>0</v>
      </c>
      <c r="N4513" s="183">
        <v>0</v>
      </c>
      <c r="O4513" s="183">
        <v>0</v>
      </c>
      <c r="P4513" s="183">
        <v>0</v>
      </c>
      <c r="Q4513" s="183">
        <v>0</v>
      </c>
      <c r="R4513" s="183">
        <v>0</v>
      </c>
      <c r="S4513" s="183">
        <v>0</v>
      </c>
      <c r="T4513" s="183">
        <v>0</v>
      </c>
      <c r="U4513" s="183">
        <v>0</v>
      </c>
      <c r="V4513" s="183">
        <v>0</v>
      </c>
      <c r="W4513" s="183">
        <v>0</v>
      </c>
      <c r="X4513" s="183">
        <v>0</v>
      </c>
      <c r="Y4513" s="183">
        <v>0</v>
      </c>
    </row>
    <row r="4514" spans="1:25" x14ac:dyDescent="0.2">
      <c r="A4514" s="184">
        <v>13111755</v>
      </c>
      <c r="B4514" s="183" t="str">
        <f>[1]店マスタ!B4513</f>
        <v>でんでん谷口店</v>
      </c>
      <c r="C4514" s="183">
        <v>1</v>
      </c>
      <c r="D4514" s="183">
        <v>2</v>
      </c>
      <c r="E4514" s="183">
        <f>_xlfn.XLOOKUP(A4514,[2]Sheet1!$R:$R,[2]Sheet1!$AB:$AB,"",0)</f>
        <v>1</v>
      </c>
      <c r="F4514" s="183" t="str">
        <f>_xlfn.XLOOKUP($A4514,[3]【2026年03月度_全社】RFM客層一覧表データ!$A:$A,[3]【2026年03月度_全社】RFM客層一覧表データ!C:C,"",0)</f>
        <v/>
      </c>
      <c r="G4514" s="183" t="str">
        <f>_xlfn.XLOOKUP($A4514,[3]【2026年03月度_全社】RFM客層一覧表データ!$A:$A,[3]【2026年03月度_全社】RFM客層一覧表データ!D:D,"",0)</f>
        <v/>
      </c>
      <c r="H4514" s="183" t="str">
        <f>_xlfn.XLOOKUP($A4514,[3]【2026年03月度_全社】RFM客層一覧表データ!$A:$A,[3]【2026年03月度_全社】RFM客層一覧表データ!E:E,"",0)</f>
        <v/>
      </c>
      <c r="I4514" s="183" t="str">
        <f>_xlfn.XLOOKUP($A4514,[3]【2026年03月度_全社】RFM客層一覧表データ!$A:$A,[3]【2026年03月度_全社】RFM客層一覧表データ!F:F,"",0)</f>
        <v/>
      </c>
      <c r="J4514" s="183">
        <v>0</v>
      </c>
      <c r="K4514" s="183">
        <v>0</v>
      </c>
      <c r="L4514" s="183">
        <v>0</v>
      </c>
      <c r="M4514" s="183">
        <v>0</v>
      </c>
      <c r="N4514" s="183">
        <v>0</v>
      </c>
      <c r="O4514" s="183">
        <v>0</v>
      </c>
      <c r="P4514" s="183">
        <v>0</v>
      </c>
      <c r="Q4514" s="183">
        <v>0</v>
      </c>
      <c r="R4514" s="183">
        <v>0</v>
      </c>
      <c r="S4514" s="183">
        <v>0</v>
      </c>
      <c r="T4514" s="183">
        <v>0</v>
      </c>
      <c r="U4514" s="183">
        <v>0</v>
      </c>
      <c r="V4514" s="183">
        <v>0</v>
      </c>
      <c r="W4514" s="183">
        <v>0</v>
      </c>
      <c r="X4514" s="183">
        <v>0</v>
      </c>
      <c r="Y4514" s="183">
        <v>0</v>
      </c>
    </row>
    <row r="4515" spans="1:25" x14ac:dyDescent="0.2">
      <c r="A4515" s="184">
        <v>13111767</v>
      </c>
      <c r="B4515" s="183" t="str">
        <f>[1]店マスタ!B4514</f>
        <v>北原商事株式会社</v>
      </c>
      <c r="C4515" s="183">
        <v>5</v>
      </c>
      <c r="D4515" s="183">
        <v>10</v>
      </c>
      <c r="E4515" s="183" t="str">
        <f>_xlfn.XLOOKUP(A4515,[2]Sheet1!$R:$R,[2]Sheet1!$AB:$AB,"",0)</f>
        <v/>
      </c>
      <c r="F4515" s="183" t="str">
        <f>_xlfn.XLOOKUP($A4515,[3]【2026年03月度_全社】RFM客層一覧表データ!$A:$A,[3]【2026年03月度_全社】RFM客層一覧表データ!C:C,"",0)</f>
        <v/>
      </c>
      <c r="G4515" s="183" t="str">
        <f>_xlfn.XLOOKUP($A4515,[3]【2026年03月度_全社】RFM客層一覧表データ!$A:$A,[3]【2026年03月度_全社】RFM客層一覧表データ!D:D,"",0)</f>
        <v/>
      </c>
      <c r="H4515" s="183" t="str">
        <f>_xlfn.XLOOKUP($A4515,[3]【2026年03月度_全社】RFM客層一覧表データ!$A:$A,[3]【2026年03月度_全社】RFM客層一覧表データ!E:E,"",0)</f>
        <v/>
      </c>
      <c r="I4515" s="183" t="str">
        <f>_xlfn.XLOOKUP($A4515,[3]【2026年03月度_全社】RFM客層一覧表データ!$A:$A,[3]【2026年03月度_全社】RFM客層一覧表データ!F:F,"",0)</f>
        <v/>
      </c>
      <c r="J4515" s="183">
        <v>0</v>
      </c>
      <c r="K4515" s="183">
        <v>0</v>
      </c>
      <c r="L4515" s="183">
        <v>0</v>
      </c>
      <c r="M4515" s="183">
        <v>0</v>
      </c>
      <c r="N4515" s="183">
        <v>0</v>
      </c>
      <c r="O4515" s="183">
        <v>0</v>
      </c>
      <c r="P4515" s="183">
        <v>0</v>
      </c>
      <c r="Q4515" s="183">
        <v>0</v>
      </c>
      <c r="R4515" s="183">
        <v>0</v>
      </c>
      <c r="S4515" s="183">
        <v>0</v>
      </c>
      <c r="T4515" s="183">
        <v>0</v>
      </c>
      <c r="U4515" s="183">
        <v>0</v>
      </c>
      <c r="V4515" s="183">
        <v>0</v>
      </c>
      <c r="W4515" s="183">
        <v>0</v>
      </c>
      <c r="X4515" s="183">
        <v>0</v>
      </c>
      <c r="Y4515" s="183">
        <v>0</v>
      </c>
    </row>
    <row r="4516" spans="1:25" x14ac:dyDescent="0.2">
      <c r="A4516" s="184">
        <v>13121056</v>
      </c>
      <c r="B4516" s="183" t="str">
        <f>[1]店マスタ!B4515</f>
        <v>（有）長谷川電器サービス</v>
      </c>
      <c r="C4516" s="183">
        <v>7</v>
      </c>
      <c r="D4516" s="183">
        <v>14</v>
      </c>
      <c r="E4516" s="183">
        <f>_xlfn.XLOOKUP(A4516,[2]Sheet1!$R:$R,[2]Sheet1!$AB:$AB,"",0)</f>
        <v>8.5</v>
      </c>
      <c r="F4516" s="183">
        <f>_xlfn.XLOOKUP($A4516,[3]【2026年03月度_全社】RFM客層一覧表データ!$A:$A,[3]【2026年03月度_全社】RFM客層一覧表データ!C:C,"",0)</f>
        <v>2017</v>
      </c>
      <c r="G4516" s="183">
        <f>_xlfn.XLOOKUP($A4516,[3]【2026年03月度_全社】RFM客層一覧表データ!$A:$A,[3]【2026年03月度_全社】RFM客層一覧表データ!D:D,"",0)</f>
        <v>880</v>
      </c>
      <c r="H4516" s="183">
        <f>_xlfn.XLOOKUP($A4516,[3]【2026年03月度_全社】RFM客層一覧表データ!$A:$A,[3]【2026年03月度_全社】RFM客層一覧表データ!E:E,"",0)</f>
        <v>1026</v>
      </c>
      <c r="I4516" s="183">
        <f>_xlfn.XLOOKUP($A4516,[3]【2026年03月度_全社】RFM客層一覧表データ!$A:$A,[3]【2026年03月度_全社】RFM客層一覧表データ!F:F,"",0)</f>
        <v>105</v>
      </c>
      <c r="J4516" s="183">
        <v>2109</v>
      </c>
      <c r="K4516" s="183">
        <v>927</v>
      </c>
      <c r="L4516" s="183">
        <v>1066</v>
      </c>
      <c r="M4516" s="183">
        <v>104</v>
      </c>
      <c r="N4516" s="183">
        <v>2184</v>
      </c>
      <c r="O4516" s="183">
        <v>932</v>
      </c>
      <c r="P4516" s="183">
        <v>1081</v>
      </c>
      <c r="Q4516" s="183">
        <v>110</v>
      </c>
      <c r="R4516" s="183">
        <v>2233</v>
      </c>
      <c r="S4516" s="183">
        <v>993</v>
      </c>
      <c r="T4516" s="183">
        <v>1110</v>
      </c>
      <c r="U4516" s="183">
        <v>97</v>
      </c>
      <c r="V4516" s="183">
        <v>2283</v>
      </c>
      <c r="W4516" s="183">
        <v>1025</v>
      </c>
      <c r="X4516" s="183">
        <v>1113</v>
      </c>
      <c r="Y4516" s="183">
        <v>117</v>
      </c>
    </row>
    <row r="4517" spans="1:25" x14ac:dyDescent="0.2">
      <c r="A4517" s="184">
        <v>13121057</v>
      </c>
      <c r="B4517" s="183" t="str">
        <f>[1]店マスタ!B4516</f>
        <v>パナックやすよし</v>
      </c>
      <c r="C4517" s="183">
        <v>1.5</v>
      </c>
      <c r="D4517" s="183">
        <v>3</v>
      </c>
      <c r="E4517" s="183">
        <f>_xlfn.XLOOKUP(A4517,[2]Sheet1!$R:$R,[2]Sheet1!$AB:$AB,"",0)</f>
        <v>2</v>
      </c>
      <c r="F4517" s="183" t="str">
        <f>_xlfn.XLOOKUP($A4517,[3]【2026年03月度_全社】RFM客層一覧表データ!$A:$A,[3]【2026年03月度_全社】RFM客層一覧表データ!C:C,"",0)</f>
        <v/>
      </c>
      <c r="G4517" s="183" t="str">
        <f>_xlfn.XLOOKUP($A4517,[3]【2026年03月度_全社】RFM客層一覧表データ!$A:$A,[3]【2026年03月度_全社】RFM客層一覧表データ!D:D,"",0)</f>
        <v/>
      </c>
      <c r="H4517" s="183" t="str">
        <f>_xlfn.XLOOKUP($A4517,[3]【2026年03月度_全社】RFM客層一覧表データ!$A:$A,[3]【2026年03月度_全社】RFM客層一覧表データ!E:E,"",0)</f>
        <v/>
      </c>
      <c r="I4517" s="183" t="str">
        <f>_xlfn.XLOOKUP($A4517,[3]【2026年03月度_全社】RFM客層一覧表データ!$A:$A,[3]【2026年03月度_全社】RFM客層一覧表データ!F:F,"",0)</f>
        <v/>
      </c>
      <c r="J4517" s="183">
        <v>0</v>
      </c>
      <c r="K4517" s="183">
        <v>0</v>
      </c>
      <c r="L4517" s="183">
        <v>0</v>
      </c>
      <c r="M4517" s="183">
        <v>0</v>
      </c>
      <c r="N4517" s="183">
        <v>0</v>
      </c>
      <c r="O4517" s="183">
        <v>0</v>
      </c>
      <c r="P4517" s="183">
        <v>0</v>
      </c>
      <c r="Q4517" s="183">
        <v>0</v>
      </c>
      <c r="R4517" s="183">
        <v>0</v>
      </c>
      <c r="S4517" s="183">
        <v>0</v>
      </c>
      <c r="T4517" s="183">
        <v>0</v>
      </c>
      <c r="U4517" s="183">
        <v>0</v>
      </c>
      <c r="V4517" s="183">
        <v>0</v>
      </c>
      <c r="W4517" s="183">
        <v>0</v>
      </c>
      <c r="X4517" s="183">
        <v>0</v>
      </c>
      <c r="Y4517" s="183">
        <v>0</v>
      </c>
    </row>
    <row r="4518" spans="1:25" x14ac:dyDescent="0.2">
      <c r="A4518" s="184">
        <v>13121058</v>
      </c>
      <c r="B4518" s="183" t="str">
        <f>[1]店マスタ!B4517</f>
        <v>有限会社　外村電器</v>
      </c>
      <c r="C4518" s="183">
        <v>3.5</v>
      </c>
      <c r="D4518" s="183">
        <v>7</v>
      </c>
      <c r="E4518" s="183">
        <f>_xlfn.XLOOKUP(A4518,[2]Sheet1!$R:$R,[2]Sheet1!$AB:$AB,"",0)</f>
        <v>3.5</v>
      </c>
      <c r="F4518" s="183">
        <f>_xlfn.XLOOKUP($A4518,[3]【2026年03月度_全社】RFM客層一覧表データ!$A:$A,[3]【2026年03月度_全社】RFM客層一覧表データ!C:C,"",0)</f>
        <v>355</v>
      </c>
      <c r="G4518" s="183">
        <f>_xlfn.XLOOKUP($A4518,[3]【2026年03月度_全社】RFM客層一覧表データ!$A:$A,[3]【2026年03月度_全社】RFM客層一覧表データ!D:D,"",0)</f>
        <v>112</v>
      </c>
      <c r="H4518" s="183">
        <f>_xlfn.XLOOKUP($A4518,[3]【2026年03月度_全社】RFM客層一覧表データ!$A:$A,[3]【2026年03月度_全社】RFM客層一覧表データ!E:E,"",0)</f>
        <v>59</v>
      </c>
      <c r="I4518" s="183">
        <f>_xlfn.XLOOKUP($A4518,[3]【2026年03月度_全社】RFM客層一覧表データ!$A:$A,[3]【2026年03月度_全社】RFM客層一覧表データ!F:F,"",0)</f>
        <v>0</v>
      </c>
      <c r="J4518" s="183">
        <v>361</v>
      </c>
      <c r="K4518" s="183">
        <v>132</v>
      </c>
      <c r="L4518" s="183">
        <v>51</v>
      </c>
      <c r="M4518" s="183">
        <v>0</v>
      </c>
      <c r="N4518" s="183">
        <v>342</v>
      </c>
      <c r="O4518" s="183">
        <v>106</v>
      </c>
      <c r="P4518" s="183">
        <v>31</v>
      </c>
      <c r="Q4518" s="183">
        <v>0</v>
      </c>
      <c r="R4518" s="183">
        <v>339</v>
      </c>
      <c r="S4518" s="183">
        <v>119</v>
      </c>
      <c r="T4518" s="183">
        <v>9</v>
      </c>
      <c r="U4518" s="183">
        <v>1</v>
      </c>
      <c r="V4518" s="183">
        <v>338</v>
      </c>
      <c r="W4518" s="183">
        <v>91</v>
      </c>
      <c r="X4518" s="183">
        <v>0</v>
      </c>
      <c r="Y4518" s="183">
        <v>0</v>
      </c>
    </row>
    <row r="4519" spans="1:25" x14ac:dyDescent="0.2">
      <c r="A4519" s="184">
        <v>13121105</v>
      </c>
      <c r="B4519" s="183" t="str">
        <f>[1]店マスタ!B4518</f>
        <v>有限会社　二和電器商会</v>
      </c>
      <c r="C4519" s="183">
        <v>1</v>
      </c>
      <c r="D4519" s="183">
        <v>2</v>
      </c>
      <c r="E4519" s="183">
        <f>_xlfn.XLOOKUP(A4519,[2]Sheet1!$R:$R,[2]Sheet1!$AB:$AB,"",0)</f>
        <v>1</v>
      </c>
      <c r="F4519" s="183" t="str">
        <f>_xlfn.XLOOKUP($A4519,[3]【2026年03月度_全社】RFM客層一覧表データ!$A:$A,[3]【2026年03月度_全社】RFM客層一覧表データ!C:C,"",0)</f>
        <v/>
      </c>
      <c r="G4519" s="183" t="str">
        <f>_xlfn.XLOOKUP($A4519,[3]【2026年03月度_全社】RFM客層一覧表データ!$A:$A,[3]【2026年03月度_全社】RFM客層一覧表データ!D:D,"",0)</f>
        <v/>
      </c>
      <c r="H4519" s="183" t="str">
        <f>_xlfn.XLOOKUP($A4519,[3]【2026年03月度_全社】RFM客層一覧表データ!$A:$A,[3]【2026年03月度_全社】RFM客層一覧表データ!E:E,"",0)</f>
        <v/>
      </c>
      <c r="I4519" s="183" t="str">
        <f>_xlfn.XLOOKUP($A4519,[3]【2026年03月度_全社】RFM客層一覧表データ!$A:$A,[3]【2026年03月度_全社】RFM客層一覧表データ!F:F,"",0)</f>
        <v/>
      </c>
      <c r="J4519" s="183">
        <v>0</v>
      </c>
      <c r="K4519" s="183">
        <v>0</v>
      </c>
      <c r="L4519" s="183">
        <v>0</v>
      </c>
      <c r="M4519" s="183">
        <v>0</v>
      </c>
      <c r="N4519" s="183">
        <v>0</v>
      </c>
      <c r="O4519" s="183">
        <v>0</v>
      </c>
      <c r="P4519" s="183">
        <v>0</v>
      </c>
      <c r="Q4519" s="183">
        <v>0</v>
      </c>
      <c r="R4519" s="183">
        <v>0</v>
      </c>
      <c r="S4519" s="183">
        <v>0</v>
      </c>
      <c r="T4519" s="183">
        <v>0</v>
      </c>
      <c r="U4519" s="183">
        <v>0</v>
      </c>
      <c r="V4519" s="183">
        <v>0</v>
      </c>
      <c r="W4519" s="183">
        <v>0</v>
      </c>
      <c r="X4519" s="183">
        <v>0</v>
      </c>
      <c r="Y4519" s="183">
        <v>0</v>
      </c>
    </row>
    <row r="4520" spans="1:25" x14ac:dyDescent="0.2">
      <c r="A4520" s="184">
        <v>13121120</v>
      </c>
      <c r="B4520" s="183" t="str">
        <f>[1]店マスタ!B4519</f>
        <v>ホソダデンキ商会</v>
      </c>
      <c r="C4520" s="183">
        <v>1.5</v>
      </c>
      <c r="D4520" s="183">
        <v>3</v>
      </c>
      <c r="E4520" s="183">
        <f>_xlfn.XLOOKUP(A4520,[2]Sheet1!$R:$R,[2]Sheet1!$AB:$AB,"",0)</f>
        <v>1.5</v>
      </c>
      <c r="F4520" s="183" t="str">
        <f>_xlfn.XLOOKUP($A4520,[3]【2026年03月度_全社】RFM客層一覧表データ!$A:$A,[3]【2026年03月度_全社】RFM客層一覧表データ!C:C,"",0)</f>
        <v/>
      </c>
      <c r="G4520" s="183" t="str">
        <f>_xlfn.XLOOKUP($A4520,[3]【2026年03月度_全社】RFM客層一覧表データ!$A:$A,[3]【2026年03月度_全社】RFM客層一覧表データ!D:D,"",0)</f>
        <v/>
      </c>
      <c r="H4520" s="183" t="str">
        <f>_xlfn.XLOOKUP($A4520,[3]【2026年03月度_全社】RFM客層一覧表データ!$A:$A,[3]【2026年03月度_全社】RFM客層一覧表データ!E:E,"",0)</f>
        <v/>
      </c>
      <c r="I4520" s="183" t="str">
        <f>_xlfn.XLOOKUP($A4520,[3]【2026年03月度_全社】RFM客層一覧表データ!$A:$A,[3]【2026年03月度_全社】RFM客層一覧表データ!F:F,"",0)</f>
        <v/>
      </c>
      <c r="J4520" s="183">
        <v>0</v>
      </c>
      <c r="K4520" s="183">
        <v>0</v>
      </c>
      <c r="L4520" s="183">
        <v>0</v>
      </c>
      <c r="M4520" s="183">
        <v>0</v>
      </c>
      <c r="N4520" s="183">
        <v>0</v>
      </c>
      <c r="O4520" s="183">
        <v>0</v>
      </c>
      <c r="P4520" s="183">
        <v>0</v>
      </c>
      <c r="Q4520" s="183">
        <v>0</v>
      </c>
      <c r="R4520" s="183">
        <v>0</v>
      </c>
      <c r="S4520" s="183">
        <v>0</v>
      </c>
      <c r="T4520" s="183">
        <v>0</v>
      </c>
      <c r="U4520" s="183">
        <v>0</v>
      </c>
      <c r="V4520" s="183">
        <v>0</v>
      </c>
      <c r="W4520" s="183">
        <v>0</v>
      </c>
      <c r="X4520" s="183">
        <v>0</v>
      </c>
      <c r="Y4520" s="183">
        <v>0</v>
      </c>
    </row>
    <row r="4521" spans="1:25" x14ac:dyDescent="0.2">
      <c r="A4521" s="184">
        <v>13121151</v>
      </c>
      <c r="B4521" s="183" t="str">
        <f>[1]店マスタ!B4520</f>
        <v>（有）武良電器</v>
      </c>
      <c r="C4521" s="183">
        <v>3</v>
      </c>
      <c r="D4521" s="183">
        <v>6</v>
      </c>
      <c r="E4521" s="183">
        <f>_xlfn.XLOOKUP(A4521,[2]Sheet1!$R:$R,[2]Sheet1!$AB:$AB,"",0)</f>
        <v>3</v>
      </c>
      <c r="F4521" s="183">
        <f>_xlfn.XLOOKUP($A4521,[3]【2026年03月度_全社】RFM客層一覧表データ!$A:$A,[3]【2026年03月度_全社】RFM客層一覧表データ!C:C,"",0)</f>
        <v>681</v>
      </c>
      <c r="G4521" s="183">
        <f>_xlfn.XLOOKUP($A4521,[3]【2026年03月度_全社】RFM客層一覧表データ!$A:$A,[3]【2026年03月度_全社】RFM客層一覧表データ!D:D,"",0)</f>
        <v>304</v>
      </c>
      <c r="H4521" s="183">
        <f>_xlfn.XLOOKUP($A4521,[3]【2026年03月度_全社】RFM客層一覧表データ!$A:$A,[3]【2026年03月度_全社】RFM客層一覧表データ!E:E,"",0)</f>
        <v>345</v>
      </c>
      <c r="I4521" s="183">
        <f>_xlfn.XLOOKUP($A4521,[3]【2026年03月度_全社】RFM客層一覧表データ!$A:$A,[3]【2026年03月度_全社】RFM客層一覧表データ!F:F,"",0)</f>
        <v>48</v>
      </c>
      <c r="J4521" s="183">
        <v>680</v>
      </c>
      <c r="K4521" s="183">
        <v>324</v>
      </c>
      <c r="L4521" s="183">
        <v>345</v>
      </c>
      <c r="M4521" s="183">
        <v>43</v>
      </c>
      <c r="N4521" s="183">
        <v>684</v>
      </c>
      <c r="O4521" s="183">
        <v>311</v>
      </c>
      <c r="P4521" s="183">
        <v>332</v>
      </c>
      <c r="Q4521" s="183">
        <v>54</v>
      </c>
      <c r="R4521" s="183">
        <v>681</v>
      </c>
      <c r="S4521" s="183">
        <v>306</v>
      </c>
      <c r="T4521" s="183">
        <v>315</v>
      </c>
      <c r="U4521" s="183">
        <v>55</v>
      </c>
      <c r="V4521" s="183">
        <v>676</v>
      </c>
      <c r="W4521" s="183">
        <v>334</v>
      </c>
      <c r="X4521" s="183">
        <v>320</v>
      </c>
      <c r="Y4521" s="183">
        <v>48</v>
      </c>
    </row>
    <row r="4522" spans="1:25" x14ac:dyDescent="0.2">
      <c r="A4522" s="184">
        <v>13121203</v>
      </c>
      <c r="B4522" s="183" t="str">
        <f>[1]店マスタ!B4521</f>
        <v>パナックＷｉｎｇワタナベ</v>
      </c>
      <c r="C4522" s="183">
        <v>1.5</v>
      </c>
      <c r="D4522" s="183">
        <v>3</v>
      </c>
      <c r="E4522" s="183" t="str">
        <f>_xlfn.XLOOKUP(A4522,[2]Sheet1!$R:$R,[2]Sheet1!$AB:$AB,"",0)</f>
        <v/>
      </c>
      <c r="F4522" s="183">
        <f>_xlfn.XLOOKUP($A4522,[3]【2026年03月度_全社】RFM客層一覧表データ!$A:$A,[3]【2026年03月度_全社】RFM客層一覧表データ!C:C,"",0)</f>
        <v>46</v>
      </c>
      <c r="G4522" s="183">
        <f>_xlfn.XLOOKUP($A4522,[3]【2026年03月度_全社】RFM客層一覧表データ!$A:$A,[3]【2026年03月度_全社】RFM客層一覧表データ!D:D,"",0)</f>
        <v>10</v>
      </c>
      <c r="H4522" s="183">
        <f>_xlfn.XLOOKUP($A4522,[3]【2026年03月度_全社】RFM客層一覧表データ!$A:$A,[3]【2026年03月度_全社】RFM客層一覧表データ!E:E,"",0)</f>
        <v>26</v>
      </c>
      <c r="I4522" s="183">
        <f>_xlfn.XLOOKUP($A4522,[3]【2026年03月度_全社】RFM客層一覧表データ!$A:$A,[3]【2026年03月度_全社】RFM客層一覧表データ!F:F,"",0)</f>
        <v>2</v>
      </c>
      <c r="J4522" s="183">
        <v>51</v>
      </c>
      <c r="K4522" s="183">
        <v>17</v>
      </c>
      <c r="L4522" s="183">
        <v>26</v>
      </c>
      <c r="M4522" s="183">
        <v>4</v>
      </c>
      <c r="N4522" s="183">
        <v>123</v>
      </c>
      <c r="O4522" s="183">
        <v>12</v>
      </c>
      <c r="P4522" s="183">
        <v>30</v>
      </c>
      <c r="Q4522" s="183">
        <v>0</v>
      </c>
      <c r="R4522" s="183">
        <v>177</v>
      </c>
      <c r="S4522" s="183">
        <v>10</v>
      </c>
      <c r="T4522" s="183">
        <v>89</v>
      </c>
      <c r="U4522" s="183">
        <v>2</v>
      </c>
      <c r="V4522" s="183">
        <v>206</v>
      </c>
      <c r="W4522" s="183">
        <v>10</v>
      </c>
      <c r="X4522" s="183">
        <v>124</v>
      </c>
      <c r="Y4522" s="183">
        <v>2</v>
      </c>
    </row>
    <row r="4523" spans="1:25" x14ac:dyDescent="0.2">
      <c r="A4523" s="184">
        <v>13121205</v>
      </c>
      <c r="B4523" s="183" t="str">
        <f>[1]店マスタ!B4522</f>
        <v>有限会社　かやのテレビ</v>
      </c>
      <c r="C4523" s="183">
        <v>2.5</v>
      </c>
      <c r="D4523" s="183">
        <v>5</v>
      </c>
      <c r="E4523" s="183">
        <f>_xlfn.XLOOKUP(A4523,[2]Sheet1!$R:$R,[2]Sheet1!$AB:$AB,"",0)</f>
        <v>3.5</v>
      </c>
      <c r="F4523" s="183">
        <f>_xlfn.XLOOKUP($A4523,[3]【2026年03月度_全社】RFM客層一覧表データ!$A:$A,[3]【2026年03月度_全社】RFM客層一覧表データ!C:C,"",0)</f>
        <v>958</v>
      </c>
      <c r="G4523" s="183">
        <f>_xlfn.XLOOKUP($A4523,[3]【2026年03月度_全社】RFM客層一覧表データ!$A:$A,[3]【2026年03月度_全社】RFM客層一覧表データ!D:D,"",0)</f>
        <v>432</v>
      </c>
      <c r="H4523" s="183">
        <f>_xlfn.XLOOKUP($A4523,[3]【2026年03月度_全社】RFM客層一覧表データ!$A:$A,[3]【2026年03月度_全社】RFM客層一覧表データ!E:E,"",0)</f>
        <v>465</v>
      </c>
      <c r="I4523" s="183">
        <f>_xlfn.XLOOKUP($A4523,[3]【2026年03月度_全社】RFM客層一覧表データ!$A:$A,[3]【2026年03月度_全社】RFM客層一覧表データ!F:F,"",0)</f>
        <v>56</v>
      </c>
      <c r="J4523" s="183">
        <v>994</v>
      </c>
      <c r="K4523" s="183">
        <v>435</v>
      </c>
      <c r="L4523" s="183">
        <v>487</v>
      </c>
      <c r="M4523" s="183">
        <v>29</v>
      </c>
      <c r="N4523" s="183">
        <v>1065</v>
      </c>
      <c r="O4523" s="183">
        <v>460</v>
      </c>
      <c r="P4523" s="183">
        <v>536</v>
      </c>
      <c r="Q4523" s="183">
        <v>39</v>
      </c>
      <c r="R4523" s="183">
        <v>1107</v>
      </c>
      <c r="S4523" s="183">
        <v>474</v>
      </c>
      <c r="T4523" s="183">
        <v>566</v>
      </c>
      <c r="U4523" s="183">
        <v>40</v>
      </c>
      <c r="V4523" s="183">
        <v>1172</v>
      </c>
      <c r="W4523" s="183">
        <v>493</v>
      </c>
      <c r="X4523" s="183">
        <v>584</v>
      </c>
      <c r="Y4523" s="183">
        <v>47</v>
      </c>
    </row>
    <row r="4524" spans="1:25" x14ac:dyDescent="0.2">
      <c r="A4524" s="184">
        <v>13121206</v>
      </c>
      <c r="B4524" s="183" t="str">
        <f>[1]店マスタ!B4523</f>
        <v>有限会社　渡辺電器</v>
      </c>
      <c r="C4524" s="183">
        <v>1.5</v>
      </c>
      <c r="D4524" s="183">
        <v>3</v>
      </c>
      <c r="E4524" s="183">
        <f>_xlfn.XLOOKUP(A4524,[2]Sheet1!$R:$R,[2]Sheet1!$AB:$AB,"",0)</f>
        <v>1.5</v>
      </c>
      <c r="F4524" s="183">
        <f>_xlfn.XLOOKUP($A4524,[3]【2026年03月度_全社】RFM客層一覧表データ!$A:$A,[3]【2026年03月度_全社】RFM客層一覧表データ!C:C,"",0)</f>
        <v>478</v>
      </c>
      <c r="G4524" s="183">
        <f>_xlfn.XLOOKUP($A4524,[3]【2026年03月度_全社】RFM客層一覧表データ!$A:$A,[3]【2026年03月度_全社】RFM客層一覧表データ!D:D,"",0)</f>
        <v>224</v>
      </c>
      <c r="H4524" s="183">
        <f>_xlfn.XLOOKUP($A4524,[3]【2026年03月度_全社】RFM客層一覧表データ!$A:$A,[3]【2026年03月度_全社】RFM客層一覧表データ!E:E,"",0)</f>
        <v>297</v>
      </c>
      <c r="I4524" s="183">
        <f>_xlfn.XLOOKUP($A4524,[3]【2026年03月度_全社】RFM客層一覧表データ!$A:$A,[3]【2026年03月度_全社】RFM客層一覧表データ!F:F,"",0)</f>
        <v>20</v>
      </c>
      <c r="J4524" s="183">
        <v>494</v>
      </c>
      <c r="K4524" s="183">
        <v>250</v>
      </c>
      <c r="L4524" s="183">
        <v>300</v>
      </c>
      <c r="M4524" s="183">
        <v>21</v>
      </c>
      <c r="N4524" s="183">
        <v>508</v>
      </c>
      <c r="O4524" s="183">
        <v>238</v>
      </c>
      <c r="P4524" s="183">
        <v>308</v>
      </c>
      <c r="Q4524" s="183">
        <v>21</v>
      </c>
      <c r="R4524" s="183">
        <v>519</v>
      </c>
      <c r="S4524" s="183">
        <v>263</v>
      </c>
      <c r="T4524" s="183">
        <v>309</v>
      </c>
      <c r="U4524" s="183">
        <v>26</v>
      </c>
      <c r="V4524" s="183">
        <v>524</v>
      </c>
      <c r="W4524" s="183">
        <v>257</v>
      </c>
      <c r="X4524" s="183">
        <v>313</v>
      </c>
      <c r="Y4524" s="183">
        <v>21</v>
      </c>
    </row>
    <row r="4525" spans="1:25" x14ac:dyDescent="0.2">
      <c r="A4525" s="184">
        <v>13121301</v>
      </c>
      <c r="B4525" s="183" t="str">
        <f>[1]店マスタ!B4524</f>
        <v>システムプラザはしもと</v>
      </c>
      <c r="C4525" s="183">
        <v>10</v>
      </c>
      <c r="D4525" s="183">
        <v>20</v>
      </c>
      <c r="E4525" s="183">
        <f>_xlfn.XLOOKUP(A4525,[2]Sheet1!$R:$R,[2]Sheet1!$AB:$AB,"",0)</f>
        <v>10.5</v>
      </c>
      <c r="F4525" s="183">
        <f>_xlfn.XLOOKUP($A4525,[3]【2026年03月度_全社】RFM客層一覧表データ!$A:$A,[3]【2026年03月度_全社】RFM客層一覧表データ!C:C,"",0)</f>
        <v>2064</v>
      </c>
      <c r="G4525" s="183">
        <f>_xlfn.XLOOKUP($A4525,[3]【2026年03月度_全社】RFM客層一覧表データ!$A:$A,[3]【2026年03月度_全社】RFM客層一覧表データ!D:D,"",0)</f>
        <v>885</v>
      </c>
      <c r="H4525" s="183">
        <f>_xlfn.XLOOKUP($A4525,[3]【2026年03月度_全社】RFM客層一覧表データ!$A:$A,[3]【2026年03月度_全社】RFM客層一覧表データ!E:E,"",0)</f>
        <v>960</v>
      </c>
      <c r="I4525" s="183">
        <f>_xlfn.XLOOKUP($A4525,[3]【2026年03月度_全社】RFM客層一覧表データ!$A:$A,[3]【2026年03月度_全社】RFM客層一覧表データ!F:F,"",0)</f>
        <v>109</v>
      </c>
      <c r="J4525" s="183">
        <v>2118</v>
      </c>
      <c r="K4525" s="183">
        <v>998</v>
      </c>
      <c r="L4525" s="183">
        <v>964</v>
      </c>
      <c r="M4525" s="183">
        <v>127</v>
      </c>
      <c r="N4525" s="183">
        <v>2108</v>
      </c>
      <c r="O4525" s="183">
        <v>979</v>
      </c>
      <c r="P4525" s="183">
        <v>957</v>
      </c>
      <c r="Q4525" s="183">
        <v>139</v>
      </c>
      <c r="R4525" s="183">
        <v>2084</v>
      </c>
      <c r="S4525" s="183">
        <v>936</v>
      </c>
      <c r="T4525" s="183">
        <v>962</v>
      </c>
      <c r="U4525" s="183">
        <v>111</v>
      </c>
      <c r="V4525" s="183">
        <v>2085</v>
      </c>
      <c r="W4525" s="183">
        <v>947</v>
      </c>
      <c r="X4525" s="183">
        <v>947</v>
      </c>
      <c r="Y4525" s="183">
        <v>138</v>
      </c>
    </row>
    <row r="4526" spans="1:25" x14ac:dyDescent="0.2">
      <c r="A4526" s="184">
        <v>13121310</v>
      </c>
      <c r="B4526" s="183" t="str">
        <f>[1]店マスタ!B4525</f>
        <v>有限会社　植田商会</v>
      </c>
      <c r="C4526" s="183">
        <v>4</v>
      </c>
      <c r="D4526" s="183">
        <v>8</v>
      </c>
      <c r="E4526" s="183">
        <f>_xlfn.XLOOKUP(A4526,[2]Sheet1!$R:$R,[2]Sheet1!$AB:$AB,"",0)</f>
        <v>4</v>
      </c>
      <c r="F4526" s="183" t="str">
        <f>_xlfn.XLOOKUP($A4526,[3]【2026年03月度_全社】RFM客層一覧表データ!$A:$A,[3]【2026年03月度_全社】RFM客層一覧表データ!C:C,"",0)</f>
        <v/>
      </c>
      <c r="G4526" s="183" t="str">
        <f>_xlfn.XLOOKUP($A4526,[3]【2026年03月度_全社】RFM客層一覧表データ!$A:$A,[3]【2026年03月度_全社】RFM客層一覧表データ!D:D,"",0)</f>
        <v/>
      </c>
      <c r="H4526" s="183" t="str">
        <f>_xlfn.XLOOKUP($A4526,[3]【2026年03月度_全社】RFM客層一覧表データ!$A:$A,[3]【2026年03月度_全社】RFM客層一覧表データ!E:E,"",0)</f>
        <v/>
      </c>
      <c r="I4526" s="183" t="str">
        <f>_xlfn.XLOOKUP($A4526,[3]【2026年03月度_全社】RFM客層一覧表データ!$A:$A,[3]【2026年03月度_全社】RFM客層一覧表データ!F:F,"",0)</f>
        <v/>
      </c>
      <c r="J4526" s="183">
        <v>0</v>
      </c>
      <c r="K4526" s="183">
        <v>0</v>
      </c>
      <c r="L4526" s="183">
        <v>0</v>
      </c>
      <c r="M4526" s="183">
        <v>0</v>
      </c>
      <c r="N4526" s="183">
        <v>0</v>
      </c>
      <c r="O4526" s="183">
        <v>0</v>
      </c>
      <c r="P4526" s="183">
        <v>0</v>
      </c>
      <c r="Q4526" s="183">
        <v>0</v>
      </c>
      <c r="R4526" s="183">
        <v>0</v>
      </c>
      <c r="S4526" s="183">
        <v>0</v>
      </c>
      <c r="T4526" s="183">
        <v>0</v>
      </c>
      <c r="U4526" s="183">
        <v>0</v>
      </c>
      <c r="V4526" s="183">
        <v>0</v>
      </c>
      <c r="W4526" s="183">
        <v>0</v>
      </c>
      <c r="X4526" s="183">
        <v>0</v>
      </c>
      <c r="Y4526" s="183">
        <v>0</v>
      </c>
    </row>
    <row r="4527" spans="1:25" x14ac:dyDescent="0.2">
      <c r="A4527" s="184">
        <v>13121323</v>
      </c>
      <c r="B4527" s="183" t="str">
        <f>[1]店マスタ!B4526</f>
        <v>マツモト電器</v>
      </c>
      <c r="C4527" s="183">
        <v>2</v>
      </c>
      <c r="D4527" s="183">
        <v>4</v>
      </c>
      <c r="E4527" s="183">
        <f>_xlfn.XLOOKUP(A4527,[2]Sheet1!$R:$R,[2]Sheet1!$AB:$AB,"",0)</f>
        <v>2</v>
      </c>
      <c r="F4527" s="183">
        <f>_xlfn.XLOOKUP($A4527,[3]【2026年03月度_全社】RFM客層一覧表データ!$A:$A,[3]【2026年03月度_全社】RFM客層一覧表データ!C:C,"",0)</f>
        <v>127</v>
      </c>
      <c r="G4527" s="183">
        <f>_xlfn.XLOOKUP($A4527,[3]【2026年03月度_全社】RFM客層一覧表データ!$A:$A,[3]【2026年03月度_全社】RFM客層一覧表データ!D:D,"",0)</f>
        <v>5</v>
      </c>
      <c r="H4527" s="183">
        <f>_xlfn.XLOOKUP($A4527,[3]【2026年03月度_全社】RFM客層一覧表データ!$A:$A,[3]【2026年03月度_全社】RFM客層一覧表データ!E:E,"",0)</f>
        <v>42</v>
      </c>
      <c r="I4527" s="183">
        <f>_xlfn.XLOOKUP($A4527,[3]【2026年03月度_全社】RFM客層一覧表データ!$A:$A,[3]【2026年03月度_全社】RFM客層一覧表データ!F:F,"",0)</f>
        <v>2</v>
      </c>
      <c r="J4527" s="183">
        <v>181</v>
      </c>
      <c r="K4527" s="183">
        <v>11</v>
      </c>
      <c r="L4527" s="183">
        <v>55</v>
      </c>
      <c r="M4527" s="183">
        <v>5</v>
      </c>
      <c r="N4527" s="183">
        <v>310</v>
      </c>
      <c r="O4527" s="183">
        <v>31</v>
      </c>
      <c r="P4527" s="183">
        <v>55</v>
      </c>
      <c r="Q4527" s="183">
        <v>5</v>
      </c>
      <c r="R4527" s="183">
        <v>352</v>
      </c>
      <c r="S4527" s="183">
        <v>20</v>
      </c>
      <c r="T4527" s="183">
        <v>71</v>
      </c>
      <c r="U4527" s="183">
        <v>8</v>
      </c>
      <c r="V4527" s="183">
        <v>367</v>
      </c>
      <c r="W4527" s="183">
        <v>2</v>
      </c>
      <c r="X4527" s="183">
        <v>72</v>
      </c>
      <c r="Y4527" s="183">
        <v>1</v>
      </c>
    </row>
    <row r="4528" spans="1:25" x14ac:dyDescent="0.2">
      <c r="A4528" s="184">
        <v>13121361</v>
      </c>
      <c r="B4528" s="183" t="str">
        <f>[1]店マスタ!B4527</f>
        <v>有限会社　林電器</v>
      </c>
      <c r="C4528" s="183">
        <v>1.5</v>
      </c>
      <c r="D4528" s="183">
        <v>3</v>
      </c>
      <c r="E4528" s="183">
        <f>_xlfn.XLOOKUP(A4528,[2]Sheet1!$R:$R,[2]Sheet1!$AB:$AB,"",0)</f>
        <v>1.5</v>
      </c>
      <c r="F4528" s="183" t="str">
        <f>_xlfn.XLOOKUP($A4528,[3]【2026年03月度_全社】RFM客層一覧表データ!$A:$A,[3]【2026年03月度_全社】RFM客層一覧表データ!C:C,"",0)</f>
        <v/>
      </c>
      <c r="G4528" s="183" t="str">
        <f>_xlfn.XLOOKUP($A4528,[3]【2026年03月度_全社】RFM客層一覧表データ!$A:$A,[3]【2026年03月度_全社】RFM客層一覧表データ!D:D,"",0)</f>
        <v/>
      </c>
      <c r="H4528" s="183" t="str">
        <f>_xlfn.XLOOKUP($A4528,[3]【2026年03月度_全社】RFM客層一覧表データ!$A:$A,[3]【2026年03月度_全社】RFM客層一覧表データ!E:E,"",0)</f>
        <v/>
      </c>
      <c r="I4528" s="183" t="str">
        <f>_xlfn.XLOOKUP($A4528,[3]【2026年03月度_全社】RFM客層一覧表データ!$A:$A,[3]【2026年03月度_全社】RFM客層一覧表データ!F:F,"",0)</f>
        <v/>
      </c>
      <c r="J4528" s="183">
        <v>0</v>
      </c>
      <c r="K4528" s="183">
        <v>0</v>
      </c>
      <c r="L4528" s="183">
        <v>0</v>
      </c>
      <c r="M4528" s="183">
        <v>0</v>
      </c>
      <c r="N4528" s="183">
        <v>0</v>
      </c>
      <c r="O4528" s="183">
        <v>0</v>
      </c>
      <c r="P4528" s="183">
        <v>0</v>
      </c>
      <c r="Q4528" s="183">
        <v>0</v>
      </c>
      <c r="R4528" s="183">
        <v>0</v>
      </c>
      <c r="S4528" s="183">
        <v>0</v>
      </c>
      <c r="T4528" s="183">
        <v>0</v>
      </c>
      <c r="U4528" s="183">
        <v>0</v>
      </c>
      <c r="V4528" s="183">
        <v>0</v>
      </c>
      <c r="W4528" s="183">
        <v>0</v>
      </c>
      <c r="X4528" s="183">
        <v>0</v>
      </c>
      <c r="Y4528" s="183">
        <v>0</v>
      </c>
    </row>
    <row r="4529" spans="1:25" x14ac:dyDescent="0.2">
      <c r="A4529" s="184">
        <v>13121541</v>
      </c>
      <c r="B4529" s="183" t="str">
        <f>[1]店マスタ!B4528</f>
        <v>有限会社　福間電器店</v>
      </c>
      <c r="C4529" s="183">
        <v>1.5</v>
      </c>
      <c r="D4529" s="183">
        <v>3</v>
      </c>
      <c r="E4529" s="183">
        <f>_xlfn.XLOOKUP(A4529,[2]Sheet1!$R:$R,[2]Sheet1!$AB:$AB,"",0)</f>
        <v>1.5</v>
      </c>
      <c r="F4529" s="183">
        <f>_xlfn.XLOOKUP($A4529,[3]【2026年03月度_全社】RFM客層一覧表データ!$A:$A,[3]【2026年03月度_全社】RFM客層一覧表データ!C:C,"",0)</f>
        <v>417</v>
      </c>
      <c r="G4529" s="183">
        <f>_xlfn.XLOOKUP($A4529,[3]【2026年03月度_全社】RFM客層一覧表データ!$A:$A,[3]【2026年03月度_全社】RFM客層一覧表データ!D:D,"",0)</f>
        <v>162</v>
      </c>
      <c r="H4529" s="183">
        <f>_xlfn.XLOOKUP($A4529,[3]【2026年03月度_全社】RFM客層一覧表データ!$A:$A,[3]【2026年03月度_全社】RFM客層一覧表データ!E:E,"",0)</f>
        <v>216</v>
      </c>
      <c r="I4529" s="183">
        <f>_xlfn.XLOOKUP($A4529,[3]【2026年03月度_全社】RFM客層一覧表データ!$A:$A,[3]【2026年03月度_全社】RFM客層一覧表データ!F:F,"",0)</f>
        <v>18</v>
      </c>
      <c r="J4529" s="183">
        <v>449</v>
      </c>
      <c r="K4529" s="183">
        <v>176</v>
      </c>
      <c r="L4529" s="183">
        <v>233</v>
      </c>
      <c r="M4529" s="183">
        <v>25</v>
      </c>
      <c r="N4529" s="183">
        <v>453</v>
      </c>
      <c r="O4529" s="183">
        <v>173</v>
      </c>
      <c r="P4529" s="183">
        <v>240</v>
      </c>
      <c r="Q4529" s="183">
        <v>19</v>
      </c>
      <c r="R4529" s="183">
        <v>481</v>
      </c>
      <c r="S4529" s="183">
        <v>208</v>
      </c>
      <c r="T4529" s="183">
        <v>258</v>
      </c>
      <c r="U4529" s="183">
        <v>27</v>
      </c>
      <c r="V4529" s="183">
        <v>490</v>
      </c>
      <c r="W4529" s="183">
        <v>221</v>
      </c>
      <c r="X4529" s="183">
        <v>278</v>
      </c>
      <c r="Y4529" s="183">
        <v>29</v>
      </c>
    </row>
    <row r="4530" spans="1:25" x14ac:dyDescent="0.2">
      <c r="A4530" s="184">
        <v>13121545</v>
      </c>
      <c r="B4530" s="183" t="str">
        <f>[1]店マスタ!B4529</f>
        <v>有限会社　松本デンキ店</v>
      </c>
      <c r="C4530" s="183">
        <v>3.5</v>
      </c>
      <c r="D4530" s="183">
        <v>7</v>
      </c>
      <c r="E4530" s="183">
        <f>_xlfn.XLOOKUP(A4530,[2]Sheet1!$R:$R,[2]Sheet1!$AB:$AB,"",0)</f>
        <v>3.5</v>
      </c>
      <c r="F4530" s="183">
        <f>_xlfn.XLOOKUP($A4530,[3]【2026年03月度_全社】RFM客層一覧表データ!$A:$A,[3]【2026年03月度_全社】RFM客層一覧表データ!C:C,"",0)</f>
        <v>339</v>
      </c>
      <c r="G4530" s="183">
        <f>_xlfn.XLOOKUP($A4530,[3]【2026年03月度_全社】RFM客層一覧表データ!$A:$A,[3]【2026年03月度_全社】RFM客層一覧表データ!D:D,"",0)</f>
        <v>169</v>
      </c>
      <c r="H4530" s="183">
        <f>_xlfn.XLOOKUP($A4530,[3]【2026年03月度_全社】RFM客層一覧表データ!$A:$A,[3]【2026年03月度_全社】RFM客層一覧表データ!E:E,"",0)</f>
        <v>179</v>
      </c>
      <c r="I4530" s="183">
        <f>_xlfn.XLOOKUP($A4530,[3]【2026年03月度_全社】RFM客層一覧表データ!$A:$A,[3]【2026年03月度_全社】RFM客層一覧表データ!F:F,"",0)</f>
        <v>37</v>
      </c>
      <c r="J4530" s="183">
        <v>393</v>
      </c>
      <c r="K4530" s="183">
        <v>164</v>
      </c>
      <c r="L4530" s="183">
        <v>175</v>
      </c>
      <c r="M4530" s="183">
        <v>34</v>
      </c>
      <c r="N4530" s="183">
        <v>422</v>
      </c>
      <c r="O4530" s="183">
        <v>172</v>
      </c>
      <c r="P4530" s="183">
        <v>175</v>
      </c>
      <c r="Q4530" s="183">
        <v>37</v>
      </c>
      <c r="R4530" s="183">
        <v>490</v>
      </c>
      <c r="S4530" s="183">
        <v>195</v>
      </c>
      <c r="T4530" s="183">
        <v>201</v>
      </c>
      <c r="U4530" s="183">
        <v>32</v>
      </c>
      <c r="V4530" s="183">
        <v>481</v>
      </c>
      <c r="W4530" s="183">
        <v>203</v>
      </c>
      <c r="X4530" s="183">
        <v>181</v>
      </c>
      <c r="Y4530" s="183">
        <v>57</v>
      </c>
    </row>
    <row r="4531" spans="1:25" x14ac:dyDescent="0.2">
      <c r="A4531" s="184">
        <v>13121547</v>
      </c>
      <c r="B4531" s="183" t="str">
        <f>[1]店マスタ!B4530</f>
        <v>有限会社　荒島電器</v>
      </c>
      <c r="C4531" s="183">
        <v>1.5</v>
      </c>
      <c r="D4531" s="183">
        <v>3</v>
      </c>
      <c r="E4531" s="183">
        <f>_xlfn.XLOOKUP(A4531,[2]Sheet1!$R:$R,[2]Sheet1!$AB:$AB,"",0)</f>
        <v>1.5</v>
      </c>
      <c r="F4531" s="183" t="str">
        <f>_xlfn.XLOOKUP($A4531,[3]【2026年03月度_全社】RFM客層一覧表データ!$A:$A,[3]【2026年03月度_全社】RFM客層一覧表データ!C:C,"",0)</f>
        <v/>
      </c>
      <c r="G4531" s="183" t="str">
        <f>_xlfn.XLOOKUP($A4531,[3]【2026年03月度_全社】RFM客層一覧表データ!$A:$A,[3]【2026年03月度_全社】RFM客層一覧表データ!D:D,"",0)</f>
        <v/>
      </c>
      <c r="H4531" s="183" t="str">
        <f>_xlfn.XLOOKUP($A4531,[3]【2026年03月度_全社】RFM客層一覧表データ!$A:$A,[3]【2026年03月度_全社】RFM客層一覧表データ!E:E,"",0)</f>
        <v/>
      </c>
      <c r="I4531" s="183" t="str">
        <f>_xlfn.XLOOKUP($A4531,[3]【2026年03月度_全社】RFM客層一覧表データ!$A:$A,[3]【2026年03月度_全社】RFM客層一覧表データ!F:F,"",0)</f>
        <v/>
      </c>
      <c r="J4531" s="183">
        <v>0</v>
      </c>
      <c r="K4531" s="183">
        <v>0</v>
      </c>
      <c r="L4531" s="183">
        <v>0</v>
      </c>
      <c r="M4531" s="183">
        <v>0</v>
      </c>
      <c r="N4531" s="183">
        <v>0</v>
      </c>
      <c r="O4531" s="183">
        <v>0</v>
      </c>
      <c r="P4531" s="183">
        <v>0</v>
      </c>
      <c r="Q4531" s="183">
        <v>0</v>
      </c>
      <c r="R4531" s="183">
        <v>0</v>
      </c>
      <c r="S4531" s="183">
        <v>0</v>
      </c>
      <c r="T4531" s="183">
        <v>0</v>
      </c>
      <c r="U4531" s="183">
        <v>0</v>
      </c>
      <c r="V4531" s="183">
        <v>0</v>
      </c>
      <c r="W4531" s="183">
        <v>0</v>
      </c>
      <c r="X4531" s="183">
        <v>0</v>
      </c>
      <c r="Y4531" s="183">
        <v>0</v>
      </c>
    </row>
    <row r="4532" spans="1:25" x14ac:dyDescent="0.2">
      <c r="A4532" s="184">
        <v>13121548</v>
      </c>
      <c r="B4532" s="183" t="str">
        <f>[1]店マスタ!B4531</f>
        <v>有限会社　水谷電業社</v>
      </c>
      <c r="C4532" s="183">
        <v>5.5</v>
      </c>
      <c r="D4532" s="183">
        <v>11</v>
      </c>
      <c r="E4532" s="183">
        <f>_xlfn.XLOOKUP(A4532,[2]Sheet1!$R:$R,[2]Sheet1!$AB:$AB,"",0)</f>
        <v>6</v>
      </c>
      <c r="F4532" s="183">
        <f>_xlfn.XLOOKUP($A4532,[3]【2026年03月度_全社】RFM客層一覧表データ!$A:$A,[3]【2026年03月度_全社】RFM客層一覧表データ!C:C,"",0)</f>
        <v>767</v>
      </c>
      <c r="G4532" s="183">
        <f>_xlfn.XLOOKUP($A4532,[3]【2026年03月度_全社】RFM客層一覧表データ!$A:$A,[3]【2026年03月度_全社】RFM客層一覧表データ!D:D,"",0)</f>
        <v>468</v>
      </c>
      <c r="H4532" s="183">
        <f>_xlfn.XLOOKUP($A4532,[3]【2026年03月度_全社】RFM客層一覧表データ!$A:$A,[3]【2026年03月度_全社】RFM客層一覧表データ!E:E,"",0)</f>
        <v>517</v>
      </c>
      <c r="I4532" s="183">
        <f>_xlfn.XLOOKUP($A4532,[3]【2026年03月度_全社】RFM客層一覧表データ!$A:$A,[3]【2026年03月度_全社】RFM客層一覧表データ!F:F,"",0)</f>
        <v>31</v>
      </c>
      <c r="J4532" s="183">
        <v>782</v>
      </c>
      <c r="K4532" s="183">
        <v>498</v>
      </c>
      <c r="L4532" s="183">
        <v>525</v>
      </c>
      <c r="M4532" s="183">
        <v>38</v>
      </c>
      <c r="N4532" s="183">
        <v>768</v>
      </c>
      <c r="O4532" s="183">
        <v>498</v>
      </c>
      <c r="P4532" s="183">
        <v>529</v>
      </c>
      <c r="Q4532" s="183">
        <v>40</v>
      </c>
      <c r="R4532" s="183">
        <v>793</v>
      </c>
      <c r="S4532" s="183">
        <v>504</v>
      </c>
      <c r="T4532" s="183">
        <v>542</v>
      </c>
      <c r="U4532" s="183">
        <v>25</v>
      </c>
      <c r="V4532" s="183">
        <v>823</v>
      </c>
      <c r="W4532" s="183">
        <v>515</v>
      </c>
      <c r="X4532" s="183">
        <v>554</v>
      </c>
      <c r="Y4532" s="183">
        <v>32</v>
      </c>
    </row>
    <row r="4533" spans="1:25" x14ac:dyDescent="0.2">
      <c r="A4533" s="184">
        <v>13231005</v>
      </c>
      <c r="B4533" s="183" t="str">
        <f>[1]店マスタ!B4532</f>
        <v>ダイナミック産業有限会社</v>
      </c>
      <c r="C4533" s="183">
        <v>3</v>
      </c>
      <c r="D4533" s="183">
        <v>6</v>
      </c>
      <c r="E4533" s="183" t="str">
        <f>_xlfn.XLOOKUP(A4533,[2]Sheet1!$R:$R,[2]Sheet1!$AB:$AB,"",0)</f>
        <v/>
      </c>
      <c r="F4533" s="183" t="str">
        <f>_xlfn.XLOOKUP($A4533,[3]【2026年03月度_全社】RFM客層一覧表データ!$A:$A,[3]【2026年03月度_全社】RFM客層一覧表データ!C:C,"",0)</f>
        <v/>
      </c>
      <c r="G4533" s="183" t="str">
        <f>_xlfn.XLOOKUP($A4533,[3]【2026年03月度_全社】RFM客層一覧表データ!$A:$A,[3]【2026年03月度_全社】RFM客層一覧表データ!D:D,"",0)</f>
        <v/>
      </c>
      <c r="H4533" s="183" t="str">
        <f>_xlfn.XLOOKUP($A4533,[3]【2026年03月度_全社】RFM客層一覧表データ!$A:$A,[3]【2026年03月度_全社】RFM客層一覧表データ!E:E,"",0)</f>
        <v/>
      </c>
      <c r="I4533" s="183" t="str">
        <f>_xlfn.XLOOKUP($A4533,[3]【2026年03月度_全社】RFM客層一覧表データ!$A:$A,[3]【2026年03月度_全社】RFM客層一覧表データ!F:F,"",0)</f>
        <v/>
      </c>
      <c r="J4533" s="183">
        <v>0</v>
      </c>
      <c r="K4533" s="183">
        <v>0</v>
      </c>
      <c r="L4533" s="183">
        <v>0</v>
      </c>
      <c r="M4533" s="183">
        <v>0</v>
      </c>
      <c r="N4533" s="183">
        <v>0</v>
      </c>
      <c r="O4533" s="183">
        <v>0</v>
      </c>
      <c r="P4533" s="183">
        <v>0</v>
      </c>
      <c r="Q4533" s="183">
        <v>0</v>
      </c>
      <c r="R4533" s="183">
        <v>0</v>
      </c>
      <c r="S4533" s="183">
        <v>0</v>
      </c>
      <c r="T4533" s="183">
        <v>0</v>
      </c>
      <c r="U4533" s="183">
        <v>0</v>
      </c>
      <c r="V4533" s="183">
        <v>0</v>
      </c>
      <c r="W4533" s="183">
        <v>0</v>
      </c>
      <c r="X4533" s="183">
        <v>0</v>
      </c>
      <c r="Y4533" s="183">
        <v>0</v>
      </c>
    </row>
    <row r="4534" spans="1:25" x14ac:dyDescent="0.2">
      <c r="A4534" s="184">
        <v>13231012</v>
      </c>
      <c r="B4534" s="183" t="str">
        <f>[1]店マスタ!B4533</f>
        <v>有限会社　共栄工業</v>
      </c>
      <c r="C4534" s="183">
        <v>6.5</v>
      </c>
      <c r="D4534" s="183">
        <v>13</v>
      </c>
      <c r="E4534" s="183">
        <f>_xlfn.XLOOKUP(A4534,[2]Sheet1!$R:$R,[2]Sheet1!$AB:$AB,"",0)</f>
        <v>7</v>
      </c>
      <c r="F4534" s="183" t="str">
        <f>_xlfn.XLOOKUP($A4534,[3]【2026年03月度_全社】RFM客層一覧表データ!$A:$A,[3]【2026年03月度_全社】RFM客層一覧表データ!C:C,"",0)</f>
        <v/>
      </c>
      <c r="G4534" s="183" t="str">
        <f>_xlfn.XLOOKUP($A4534,[3]【2026年03月度_全社】RFM客層一覧表データ!$A:$A,[3]【2026年03月度_全社】RFM客層一覧表データ!D:D,"",0)</f>
        <v/>
      </c>
      <c r="H4534" s="183" t="str">
        <f>_xlfn.XLOOKUP($A4534,[3]【2026年03月度_全社】RFM客層一覧表データ!$A:$A,[3]【2026年03月度_全社】RFM客層一覧表データ!E:E,"",0)</f>
        <v/>
      </c>
      <c r="I4534" s="183" t="str">
        <f>_xlfn.XLOOKUP($A4534,[3]【2026年03月度_全社】RFM客層一覧表データ!$A:$A,[3]【2026年03月度_全社】RFM客層一覧表データ!F:F,"",0)</f>
        <v/>
      </c>
      <c r="J4534" s="183">
        <v>0</v>
      </c>
      <c r="K4534" s="183">
        <v>0</v>
      </c>
      <c r="L4534" s="183">
        <v>0</v>
      </c>
      <c r="M4534" s="183">
        <v>0</v>
      </c>
      <c r="N4534" s="183">
        <v>0</v>
      </c>
      <c r="O4534" s="183">
        <v>0</v>
      </c>
      <c r="P4534" s="183">
        <v>0</v>
      </c>
      <c r="Q4534" s="183">
        <v>0</v>
      </c>
      <c r="R4534" s="183">
        <v>0</v>
      </c>
      <c r="S4534" s="183">
        <v>0</v>
      </c>
      <c r="T4534" s="183">
        <v>0</v>
      </c>
      <c r="U4534" s="183">
        <v>0</v>
      </c>
      <c r="V4534" s="183">
        <v>0</v>
      </c>
      <c r="W4534" s="183">
        <v>0</v>
      </c>
      <c r="X4534" s="183">
        <v>0</v>
      </c>
      <c r="Y4534" s="183">
        <v>0</v>
      </c>
    </row>
    <row r="4535" spans="1:25" x14ac:dyDescent="0.2">
      <c r="A4535" s="184">
        <v>13231027</v>
      </c>
      <c r="B4535" s="183" t="str">
        <f>[1]店マスタ!B4534</f>
        <v>ヴィヴィアン有限会社</v>
      </c>
      <c r="C4535" s="183">
        <v>2</v>
      </c>
      <c r="D4535" s="183">
        <v>4</v>
      </c>
      <c r="E4535" s="183">
        <f>_xlfn.XLOOKUP(A4535,[2]Sheet1!$R:$R,[2]Sheet1!$AB:$AB,"",0)</f>
        <v>2</v>
      </c>
      <c r="F4535" s="183">
        <f>_xlfn.XLOOKUP($A4535,[3]【2026年03月度_全社】RFM客層一覧表データ!$A:$A,[3]【2026年03月度_全社】RFM客層一覧表データ!C:C,"",0)</f>
        <v>190</v>
      </c>
      <c r="G4535" s="183">
        <f>_xlfn.XLOOKUP($A4535,[3]【2026年03月度_全社】RFM客層一覧表データ!$A:$A,[3]【2026年03月度_全社】RFM客層一覧表データ!D:D,"",0)</f>
        <v>106</v>
      </c>
      <c r="H4535" s="183">
        <f>_xlfn.XLOOKUP($A4535,[3]【2026年03月度_全社】RFM客層一覧表データ!$A:$A,[3]【2026年03月度_全社】RFM客層一覧表データ!E:E,"",0)</f>
        <v>134</v>
      </c>
      <c r="I4535" s="183">
        <f>_xlfn.XLOOKUP($A4535,[3]【2026年03月度_全社】RFM客層一覧表データ!$A:$A,[3]【2026年03月度_全社】RFM客層一覧表データ!F:F,"",0)</f>
        <v>10</v>
      </c>
      <c r="J4535" s="183">
        <v>191</v>
      </c>
      <c r="K4535" s="183">
        <v>109</v>
      </c>
      <c r="L4535" s="183">
        <v>131</v>
      </c>
      <c r="M4535" s="183">
        <v>10</v>
      </c>
      <c r="N4535" s="183">
        <v>196</v>
      </c>
      <c r="O4535" s="183">
        <v>117</v>
      </c>
      <c r="P4535" s="183">
        <v>136</v>
      </c>
      <c r="Q4535" s="183">
        <v>20</v>
      </c>
      <c r="R4535" s="183">
        <v>185</v>
      </c>
      <c r="S4535" s="183">
        <v>92</v>
      </c>
      <c r="T4535" s="183">
        <v>129</v>
      </c>
      <c r="U4535" s="183">
        <v>7</v>
      </c>
      <c r="V4535" s="183">
        <v>190</v>
      </c>
      <c r="W4535" s="183">
        <v>103</v>
      </c>
      <c r="X4535" s="183">
        <v>126</v>
      </c>
      <c r="Y4535" s="183">
        <v>13</v>
      </c>
    </row>
    <row r="4536" spans="1:25" x14ac:dyDescent="0.2">
      <c r="A4536" s="184">
        <v>13231049</v>
      </c>
      <c r="B4536" s="183" t="str">
        <f>[1]店マスタ!B4535</f>
        <v>三松電機パーツ有限会社</v>
      </c>
      <c r="C4536" s="183">
        <v>1.5</v>
      </c>
      <c r="D4536" s="183">
        <v>3</v>
      </c>
      <c r="E4536" s="183">
        <f>_xlfn.XLOOKUP(A4536,[2]Sheet1!$R:$R,[2]Sheet1!$AB:$AB,"",0)</f>
        <v>1.5</v>
      </c>
      <c r="F4536" s="183">
        <f>_xlfn.XLOOKUP($A4536,[3]【2026年03月度_全社】RFM客層一覧表データ!$A:$A,[3]【2026年03月度_全社】RFM客層一覧表データ!C:C,"",0)</f>
        <v>198</v>
      </c>
      <c r="G4536" s="183">
        <f>_xlfn.XLOOKUP($A4536,[3]【2026年03月度_全社】RFM客層一覧表データ!$A:$A,[3]【2026年03月度_全社】RFM客層一覧表データ!D:D,"",0)</f>
        <v>91</v>
      </c>
      <c r="H4536" s="183">
        <f>_xlfn.XLOOKUP($A4536,[3]【2026年03月度_全社】RFM客層一覧表データ!$A:$A,[3]【2026年03月度_全社】RFM客層一覧表データ!E:E,"",0)</f>
        <v>121</v>
      </c>
      <c r="I4536" s="183">
        <f>_xlfn.XLOOKUP($A4536,[3]【2026年03月度_全社】RFM客層一覧表データ!$A:$A,[3]【2026年03月度_全社】RFM客層一覧表データ!F:F,"",0)</f>
        <v>10</v>
      </c>
      <c r="J4536" s="183">
        <v>201</v>
      </c>
      <c r="K4536" s="183">
        <v>99</v>
      </c>
      <c r="L4536" s="183">
        <v>131</v>
      </c>
      <c r="M4536" s="183">
        <v>8</v>
      </c>
      <c r="N4536" s="183">
        <v>207</v>
      </c>
      <c r="O4536" s="183">
        <v>96</v>
      </c>
      <c r="P4536" s="183">
        <v>133</v>
      </c>
      <c r="Q4536" s="183">
        <v>4</v>
      </c>
      <c r="R4536" s="183">
        <v>217</v>
      </c>
      <c r="S4536" s="183">
        <v>89</v>
      </c>
      <c r="T4536" s="183">
        <v>137</v>
      </c>
      <c r="U4536" s="183">
        <v>6</v>
      </c>
      <c r="V4536" s="183">
        <v>228</v>
      </c>
      <c r="W4536" s="183">
        <v>99</v>
      </c>
      <c r="X4536" s="183">
        <v>139</v>
      </c>
      <c r="Y4536" s="183">
        <v>7</v>
      </c>
    </row>
    <row r="4537" spans="1:25" x14ac:dyDescent="0.2">
      <c r="A4537" s="184">
        <v>13231101</v>
      </c>
      <c r="B4537" s="183" t="str">
        <f>[1]店マスタ!B4536</f>
        <v>有限会社和光電気商会　本店</v>
      </c>
      <c r="C4537" s="183">
        <v>8.5</v>
      </c>
      <c r="D4537" s="183">
        <v>17</v>
      </c>
      <c r="E4537" s="183">
        <f>_xlfn.XLOOKUP(A4537,[2]Sheet1!$R:$R,[2]Sheet1!$AB:$AB,"",0)</f>
        <v>8.5</v>
      </c>
      <c r="F4537" s="183" t="str">
        <f>_xlfn.XLOOKUP($A4537,[3]【2026年03月度_全社】RFM客層一覧表データ!$A:$A,[3]【2026年03月度_全社】RFM客層一覧表データ!C:C,"",0)</f>
        <v/>
      </c>
      <c r="G4537" s="183" t="str">
        <f>_xlfn.XLOOKUP($A4537,[3]【2026年03月度_全社】RFM客層一覧表データ!$A:$A,[3]【2026年03月度_全社】RFM客層一覧表データ!D:D,"",0)</f>
        <v/>
      </c>
      <c r="H4537" s="183" t="str">
        <f>_xlfn.XLOOKUP($A4537,[3]【2026年03月度_全社】RFM客層一覧表データ!$A:$A,[3]【2026年03月度_全社】RFM客層一覧表データ!E:E,"",0)</f>
        <v/>
      </c>
      <c r="I4537" s="183" t="str">
        <f>_xlfn.XLOOKUP($A4537,[3]【2026年03月度_全社】RFM客層一覧表データ!$A:$A,[3]【2026年03月度_全社】RFM客層一覧表データ!F:F,"",0)</f>
        <v/>
      </c>
      <c r="J4537" s="183">
        <v>0</v>
      </c>
      <c r="K4537" s="183">
        <v>0</v>
      </c>
      <c r="L4537" s="183">
        <v>0</v>
      </c>
      <c r="M4537" s="183">
        <v>0</v>
      </c>
      <c r="N4537" s="183">
        <v>0</v>
      </c>
      <c r="O4537" s="183">
        <v>0</v>
      </c>
      <c r="P4537" s="183">
        <v>0</v>
      </c>
      <c r="Q4537" s="183">
        <v>0</v>
      </c>
      <c r="R4537" s="183">
        <v>0</v>
      </c>
      <c r="S4537" s="183">
        <v>0</v>
      </c>
      <c r="T4537" s="183">
        <v>0</v>
      </c>
      <c r="U4537" s="183">
        <v>0</v>
      </c>
      <c r="V4537" s="183">
        <v>0</v>
      </c>
      <c r="W4537" s="183">
        <v>0</v>
      </c>
      <c r="X4537" s="183">
        <v>0</v>
      </c>
      <c r="Y4537" s="183">
        <v>0</v>
      </c>
    </row>
    <row r="4538" spans="1:25" x14ac:dyDescent="0.2">
      <c r="A4538" s="184">
        <v>13231103</v>
      </c>
      <c r="B4538" s="183" t="str">
        <f>[1]店マスタ!B4537</f>
        <v>有限会社　電化のワコー</v>
      </c>
      <c r="C4538" s="183">
        <v>5</v>
      </c>
      <c r="D4538" s="183">
        <v>10</v>
      </c>
      <c r="E4538" s="183">
        <f>_xlfn.XLOOKUP(A4538,[2]Sheet1!$R:$R,[2]Sheet1!$AB:$AB,"",0)</f>
        <v>5</v>
      </c>
      <c r="F4538" s="183" t="str">
        <f>_xlfn.XLOOKUP($A4538,[3]【2026年03月度_全社】RFM客層一覧表データ!$A:$A,[3]【2026年03月度_全社】RFM客層一覧表データ!C:C,"",0)</f>
        <v/>
      </c>
      <c r="G4538" s="183" t="str">
        <f>_xlfn.XLOOKUP($A4538,[3]【2026年03月度_全社】RFM客層一覧表データ!$A:$A,[3]【2026年03月度_全社】RFM客層一覧表データ!D:D,"",0)</f>
        <v/>
      </c>
      <c r="H4538" s="183" t="str">
        <f>_xlfn.XLOOKUP($A4538,[3]【2026年03月度_全社】RFM客層一覧表データ!$A:$A,[3]【2026年03月度_全社】RFM客層一覧表データ!E:E,"",0)</f>
        <v/>
      </c>
      <c r="I4538" s="183" t="str">
        <f>_xlfn.XLOOKUP($A4538,[3]【2026年03月度_全社】RFM客層一覧表データ!$A:$A,[3]【2026年03月度_全社】RFM客層一覧表データ!F:F,"",0)</f>
        <v/>
      </c>
      <c r="J4538" s="183">
        <v>0</v>
      </c>
      <c r="K4538" s="183">
        <v>0</v>
      </c>
      <c r="L4538" s="183">
        <v>0</v>
      </c>
      <c r="M4538" s="183">
        <v>0</v>
      </c>
      <c r="N4538" s="183">
        <v>0</v>
      </c>
      <c r="O4538" s="183">
        <v>0</v>
      </c>
      <c r="P4538" s="183">
        <v>0</v>
      </c>
      <c r="Q4538" s="183">
        <v>0</v>
      </c>
      <c r="R4538" s="183">
        <v>0</v>
      </c>
      <c r="S4538" s="183">
        <v>0</v>
      </c>
      <c r="T4538" s="183">
        <v>0</v>
      </c>
      <c r="U4538" s="183">
        <v>0</v>
      </c>
      <c r="V4538" s="183">
        <v>0</v>
      </c>
      <c r="W4538" s="183">
        <v>0</v>
      </c>
      <c r="X4538" s="183">
        <v>0</v>
      </c>
      <c r="Y4538" s="183">
        <v>0</v>
      </c>
    </row>
    <row r="4539" spans="1:25" x14ac:dyDescent="0.2">
      <c r="A4539" s="184">
        <v>13231106</v>
      </c>
      <c r="B4539" s="183" t="str">
        <f>[1]店マスタ!B4538</f>
        <v>有限会社　竹内電気</v>
      </c>
      <c r="C4539" s="183">
        <v>3</v>
      </c>
      <c r="D4539" s="183">
        <v>6</v>
      </c>
      <c r="E4539" s="183">
        <f>_xlfn.XLOOKUP(A4539,[2]Sheet1!$R:$R,[2]Sheet1!$AB:$AB,"",0)</f>
        <v>3</v>
      </c>
      <c r="F4539" s="183" t="str">
        <f>_xlfn.XLOOKUP($A4539,[3]【2026年03月度_全社】RFM客層一覧表データ!$A:$A,[3]【2026年03月度_全社】RFM客層一覧表データ!C:C,"",0)</f>
        <v/>
      </c>
      <c r="G4539" s="183" t="str">
        <f>_xlfn.XLOOKUP($A4539,[3]【2026年03月度_全社】RFM客層一覧表データ!$A:$A,[3]【2026年03月度_全社】RFM客層一覧表データ!D:D,"",0)</f>
        <v/>
      </c>
      <c r="H4539" s="183" t="str">
        <f>_xlfn.XLOOKUP($A4539,[3]【2026年03月度_全社】RFM客層一覧表データ!$A:$A,[3]【2026年03月度_全社】RFM客層一覧表データ!E:E,"",0)</f>
        <v/>
      </c>
      <c r="I4539" s="183" t="str">
        <f>_xlfn.XLOOKUP($A4539,[3]【2026年03月度_全社】RFM客層一覧表データ!$A:$A,[3]【2026年03月度_全社】RFM客層一覧表データ!F:F,"",0)</f>
        <v/>
      </c>
      <c r="J4539" s="183">
        <v>0</v>
      </c>
      <c r="K4539" s="183">
        <v>0</v>
      </c>
      <c r="L4539" s="183">
        <v>0</v>
      </c>
      <c r="M4539" s="183">
        <v>0</v>
      </c>
      <c r="N4539" s="183">
        <v>0</v>
      </c>
      <c r="O4539" s="183">
        <v>0</v>
      </c>
      <c r="P4539" s="183">
        <v>0</v>
      </c>
      <c r="Q4539" s="183">
        <v>0</v>
      </c>
      <c r="R4539" s="183">
        <v>0</v>
      </c>
      <c r="S4539" s="183">
        <v>0</v>
      </c>
      <c r="T4539" s="183">
        <v>0</v>
      </c>
      <c r="U4539" s="183">
        <v>0</v>
      </c>
      <c r="V4539" s="183">
        <v>0</v>
      </c>
      <c r="W4539" s="183">
        <v>0</v>
      </c>
      <c r="X4539" s="183">
        <v>0</v>
      </c>
      <c r="Y4539" s="183">
        <v>0</v>
      </c>
    </row>
    <row r="4540" spans="1:25" x14ac:dyDescent="0.2">
      <c r="A4540" s="184">
        <v>13231107</v>
      </c>
      <c r="B4540" s="183" t="str">
        <f>[1]店マスタ!B4539</f>
        <v>トキワ電気店</v>
      </c>
      <c r="C4540" s="183">
        <v>1</v>
      </c>
      <c r="D4540" s="183">
        <v>2</v>
      </c>
      <c r="E4540" s="183">
        <f>_xlfn.XLOOKUP(A4540,[2]Sheet1!$R:$R,[2]Sheet1!$AB:$AB,"",0)</f>
        <v>1</v>
      </c>
      <c r="F4540" s="183">
        <f>_xlfn.XLOOKUP($A4540,[3]【2026年03月度_全社】RFM客層一覧表データ!$A:$A,[3]【2026年03月度_全社】RFM客層一覧表データ!C:C,"",0)</f>
        <v>746</v>
      </c>
      <c r="G4540" s="183">
        <f>_xlfn.XLOOKUP($A4540,[3]【2026年03月度_全社】RFM客層一覧表データ!$A:$A,[3]【2026年03月度_全社】RFM客層一覧表データ!D:D,"",0)</f>
        <v>160</v>
      </c>
      <c r="H4540" s="183">
        <f>_xlfn.XLOOKUP($A4540,[3]【2026年03月度_全社】RFM客層一覧表データ!$A:$A,[3]【2026年03月度_全社】RFM客層一覧表データ!E:E,"",0)</f>
        <v>316</v>
      </c>
      <c r="I4540" s="183">
        <f>_xlfn.XLOOKUP($A4540,[3]【2026年03月度_全社】RFM客層一覧表データ!$A:$A,[3]【2026年03月度_全社】RFM客層一覧表データ!F:F,"",0)</f>
        <v>0</v>
      </c>
      <c r="J4540" s="183">
        <v>736</v>
      </c>
      <c r="K4540" s="183">
        <v>305</v>
      </c>
      <c r="L4540" s="183">
        <v>304</v>
      </c>
      <c r="M4540" s="183">
        <v>0</v>
      </c>
      <c r="N4540" s="183">
        <v>709</v>
      </c>
      <c r="O4540" s="183">
        <v>398</v>
      </c>
      <c r="P4540" s="183">
        <v>284</v>
      </c>
      <c r="Q4540" s="183">
        <v>3</v>
      </c>
      <c r="R4540" s="183">
        <v>632</v>
      </c>
      <c r="S4540" s="183">
        <v>303</v>
      </c>
      <c r="T4540" s="183">
        <v>246</v>
      </c>
      <c r="U4540" s="183">
        <v>0</v>
      </c>
      <c r="V4540" s="183">
        <v>563</v>
      </c>
      <c r="W4540" s="183">
        <v>296</v>
      </c>
      <c r="X4540" s="183">
        <v>232</v>
      </c>
      <c r="Y4540" s="183">
        <v>0</v>
      </c>
    </row>
    <row r="4541" spans="1:25" x14ac:dyDescent="0.2">
      <c r="A4541" s="184">
        <v>13231216</v>
      </c>
      <c r="B4541" s="183" t="str">
        <f>[1]店マスタ!B4540</f>
        <v>岩成電器</v>
      </c>
      <c r="C4541" s="183">
        <v>1.5</v>
      </c>
      <c r="D4541" s="183">
        <v>3</v>
      </c>
      <c r="E4541" s="183">
        <f>_xlfn.XLOOKUP(A4541,[2]Sheet1!$R:$R,[2]Sheet1!$AB:$AB,"",0)</f>
        <v>1.5</v>
      </c>
      <c r="F4541" s="183" t="str">
        <f>_xlfn.XLOOKUP($A4541,[3]【2026年03月度_全社】RFM客層一覧表データ!$A:$A,[3]【2026年03月度_全社】RFM客層一覧表データ!C:C,"",0)</f>
        <v/>
      </c>
      <c r="G4541" s="183" t="str">
        <f>_xlfn.XLOOKUP($A4541,[3]【2026年03月度_全社】RFM客層一覧表データ!$A:$A,[3]【2026年03月度_全社】RFM客層一覧表データ!D:D,"",0)</f>
        <v/>
      </c>
      <c r="H4541" s="183" t="str">
        <f>_xlfn.XLOOKUP($A4541,[3]【2026年03月度_全社】RFM客層一覧表データ!$A:$A,[3]【2026年03月度_全社】RFM客層一覧表データ!E:E,"",0)</f>
        <v/>
      </c>
      <c r="I4541" s="183" t="str">
        <f>_xlfn.XLOOKUP($A4541,[3]【2026年03月度_全社】RFM客層一覧表データ!$A:$A,[3]【2026年03月度_全社】RFM客層一覧表データ!F:F,"",0)</f>
        <v/>
      </c>
      <c r="J4541" s="183">
        <v>0</v>
      </c>
      <c r="K4541" s="183">
        <v>0</v>
      </c>
      <c r="L4541" s="183">
        <v>0</v>
      </c>
      <c r="M4541" s="183">
        <v>0</v>
      </c>
      <c r="N4541" s="183">
        <v>0</v>
      </c>
      <c r="O4541" s="183">
        <v>0</v>
      </c>
      <c r="P4541" s="183">
        <v>0</v>
      </c>
      <c r="Q4541" s="183">
        <v>0</v>
      </c>
      <c r="R4541" s="183">
        <v>0</v>
      </c>
      <c r="S4541" s="183">
        <v>0</v>
      </c>
      <c r="T4541" s="183">
        <v>0</v>
      </c>
      <c r="U4541" s="183">
        <v>0</v>
      </c>
      <c r="V4541" s="183">
        <v>0</v>
      </c>
      <c r="W4541" s="183">
        <v>0</v>
      </c>
      <c r="X4541" s="183">
        <v>0</v>
      </c>
      <c r="Y4541" s="183">
        <v>0</v>
      </c>
    </row>
    <row r="4542" spans="1:25" x14ac:dyDescent="0.2">
      <c r="A4542" s="184">
        <v>13231332</v>
      </c>
      <c r="B4542" s="183" t="str">
        <f>[1]店マスタ!B4541</f>
        <v>パナックみかみ</v>
      </c>
      <c r="C4542" s="183">
        <v>1.5</v>
      </c>
      <c r="D4542" s="183">
        <v>3</v>
      </c>
      <c r="E4542" s="183">
        <f>_xlfn.XLOOKUP(A4542,[2]Sheet1!$R:$R,[2]Sheet1!$AB:$AB,"",0)</f>
        <v>1.5</v>
      </c>
      <c r="F4542" s="183">
        <f>_xlfn.XLOOKUP($A4542,[3]【2026年03月度_全社】RFM客層一覧表データ!$A:$A,[3]【2026年03月度_全社】RFM客層一覧表データ!C:C,"",0)</f>
        <v>924</v>
      </c>
      <c r="G4542" s="183">
        <f>_xlfn.XLOOKUP($A4542,[3]【2026年03月度_全社】RFM客層一覧表データ!$A:$A,[3]【2026年03月度_全社】RFM客層一覧表データ!D:D,"",0)</f>
        <v>435</v>
      </c>
      <c r="H4542" s="183">
        <f>_xlfn.XLOOKUP($A4542,[3]【2026年03月度_全社】RFM客層一覧表データ!$A:$A,[3]【2026年03月度_全社】RFM客層一覧表データ!E:E,"",0)</f>
        <v>480</v>
      </c>
      <c r="I4542" s="183">
        <f>_xlfn.XLOOKUP($A4542,[3]【2026年03月度_全社】RFM客層一覧表データ!$A:$A,[3]【2026年03月度_全社】RFM客層一覧表データ!F:F,"",0)</f>
        <v>114</v>
      </c>
      <c r="J4542" s="183">
        <v>882</v>
      </c>
      <c r="K4542" s="183">
        <v>385</v>
      </c>
      <c r="L4542" s="183">
        <v>484</v>
      </c>
      <c r="M4542" s="183">
        <v>40</v>
      </c>
      <c r="N4542" s="183">
        <v>919</v>
      </c>
      <c r="O4542" s="183">
        <v>414</v>
      </c>
      <c r="P4542" s="183">
        <v>486</v>
      </c>
      <c r="Q4542" s="183">
        <v>65</v>
      </c>
      <c r="R4542" s="183">
        <v>938</v>
      </c>
      <c r="S4542" s="183">
        <v>429</v>
      </c>
      <c r="T4542" s="183">
        <v>491</v>
      </c>
      <c r="U4542" s="183">
        <v>76</v>
      </c>
      <c r="V4542" s="183">
        <v>922</v>
      </c>
      <c r="W4542" s="183">
        <v>438</v>
      </c>
      <c r="X4542" s="183">
        <v>479</v>
      </c>
      <c r="Y4542" s="183">
        <v>61</v>
      </c>
    </row>
    <row r="4543" spans="1:25" x14ac:dyDescent="0.2">
      <c r="A4543" s="184">
        <v>13231351</v>
      </c>
      <c r="B4543" s="183" t="str">
        <f>[1]店マスタ!B4542</f>
        <v>有限会社　中尾電機店</v>
      </c>
      <c r="C4543" s="183">
        <v>3.5</v>
      </c>
      <c r="D4543" s="183">
        <v>7</v>
      </c>
      <c r="E4543" s="183">
        <f>_xlfn.XLOOKUP(A4543,[2]Sheet1!$R:$R,[2]Sheet1!$AB:$AB,"",0)</f>
        <v>3.5</v>
      </c>
      <c r="F4543" s="183" t="str">
        <f>_xlfn.XLOOKUP($A4543,[3]【2026年03月度_全社】RFM客層一覧表データ!$A:$A,[3]【2026年03月度_全社】RFM客層一覧表データ!C:C,"",0)</f>
        <v/>
      </c>
      <c r="G4543" s="183" t="str">
        <f>_xlfn.XLOOKUP($A4543,[3]【2026年03月度_全社】RFM客層一覧表データ!$A:$A,[3]【2026年03月度_全社】RFM客層一覧表データ!D:D,"",0)</f>
        <v/>
      </c>
      <c r="H4543" s="183" t="str">
        <f>_xlfn.XLOOKUP($A4543,[3]【2026年03月度_全社】RFM客層一覧表データ!$A:$A,[3]【2026年03月度_全社】RFM客層一覧表データ!E:E,"",0)</f>
        <v/>
      </c>
      <c r="I4543" s="183" t="str">
        <f>_xlfn.XLOOKUP($A4543,[3]【2026年03月度_全社】RFM客層一覧表データ!$A:$A,[3]【2026年03月度_全社】RFM客層一覧表データ!F:F,"",0)</f>
        <v/>
      </c>
      <c r="J4543" s="183">
        <v>0</v>
      </c>
      <c r="K4543" s="183">
        <v>0</v>
      </c>
      <c r="L4543" s="183">
        <v>0</v>
      </c>
      <c r="M4543" s="183">
        <v>0</v>
      </c>
      <c r="N4543" s="183">
        <v>0</v>
      </c>
      <c r="O4543" s="183">
        <v>0</v>
      </c>
      <c r="P4543" s="183">
        <v>0</v>
      </c>
      <c r="Q4543" s="183">
        <v>0</v>
      </c>
      <c r="R4543" s="183">
        <v>0</v>
      </c>
      <c r="S4543" s="183">
        <v>0</v>
      </c>
      <c r="T4543" s="183">
        <v>0</v>
      </c>
      <c r="U4543" s="183">
        <v>0</v>
      </c>
      <c r="V4543" s="183">
        <v>0</v>
      </c>
      <c r="W4543" s="183">
        <v>0</v>
      </c>
      <c r="X4543" s="183">
        <v>0</v>
      </c>
      <c r="Y4543" s="183">
        <v>0</v>
      </c>
    </row>
    <row r="4544" spans="1:25" x14ac:dyDescent="0.2">
      <c r="A4544" s="184">
        <v>13231527</v>
      </c>
      <c r="B4544" s="183" t="str">
        <f>[1]店マスタ!B4543</f>
        <v>加納商事</v>
      </c>
      <c r="C4544" s="183">
        <v>2</v>
      </c>
      <c r="D4544" s="183">
        <v>4</v>
      </c>
      <c r="E4544" s="183">
        <f>_xlfn.XLOOKUP(A4544,[2]Sheet1!$R:$R,[2]Sheet1!$AB:$AB,"",0)</f>
        <v>2</v>
      </c>
      <c r="F4544" s="183">
        <f>_xlfn.XLOOKUP($A4544,[3]【2026年03月度_全社】RFM客層一覧表データ!$A:$A,[3]【2026年03月度_全社】RFM客層一覧表データ!C:C,"",0)</f>
        <v>2</v>
      </c>
      <c r="G4544" s="183">
        <f>_xlfn.XLOOKUP($A4544,[3]【2026年03月度_全社】RFM客層一覧表データ!$A:$A,[3]【2026年03月度_全社】RFM客層一覧表データ!D:D,"",0)</f>
        <v>1</v>
      </c>
      <c r="H4544" s="183">
        <f>_xlfn.XLOOKUP($A4544,[3]【2026年03月度_全社】RFM客層一覧表データ!$A:$A,[3]【2026年03月度_全社】RFM客層一覧表データ!E:E,"",0)</f>
        <v>0</v>
      </c>
      <c r="I4544" s="183">
        <f>_xlfn.XLOOKUP($A4544,[3]【2026年03月度_全社】RFM客層一覧表データ!$A:$A,[3]【2026年03月度_全社】RFM客層一覧表データ!F:F,"",0)</f>
        <v>0</v>
      </c>
      <c r="J4544" s="183">
        <v>1</v>
      </c>
      <c r="K4544" s="183">
        <v>0</v>
      </c>
      <c r="L4544" s="183">
        <v>0</v>
      </c>
      <c r="M4544" s="183">
        <v>0</v>
      </c>
      <c r="N4544" s="183">
        <v>1</v>
      </c>
      <c r="O4544" s="183">
        <v>1</v>
      </c>
      <c r="P4544" s="183">
        <v>0</v>
      </c>
      <c r="Q4544" s="183">
        <v>1</v>
      </c>
      <c r="R4544" s="183">
        <v>0</v>
      </c>
      <c r="S4544" s="183">
        <v>0</v>
      </c>
      <c r="T4544" s="183">
        <v>0</v>
      </c>
      <c r="U4544" s="183">
        <v>0</v>
      </c>
      <c r="V4544" s="183">
        <v>4</v>
      </c>
      <c r="W4544" s="183">
        <v>0</v>
      </c>
      <c r="X4544" s="183">
        <v>0</v>
      </c>
      <c r="Y4544" s="183">
        <v>0</v>
      </c>
    </row>
    <row r="4545" spans="1:25" x14ac:dyDescent="0.2">
      <c r="A4545" s="184">
        <v>13231551</v>
      </c>
      <c r="B4545" s="183" t="str">
        <f>[1]店マスタ!B4544</f>
        <v>パナックおおさこ</v>
      </c>
      <c r="C4545" s="183">
        <v>3</v>
      </c>
      <c r="D4545" s="183">
        <v>6</v>
      </c>
      <c r="E4545" s="183">
        <f>_xlfn.XLOOKUP(A4545,[2]Sheet1!$R:$R,[2]Sheet1!$AB:$AB,"",0)</f>
        <v>3.5</v>
      </c>
      <c r="F4545" s="183">
        <f>_xlfn.XLOOKUP($A4545,[3]【2026年03月度_全社】RFM客層一覧表データ!$A:$A,[3]【2026年03月度_全社】RFM客層一覧表データ!C:C,"",0)</f>
        <v>558</v>
      </c>
      <c r="G4545" s="183">
        <f>_xlfn.XLOOKUP($A4545,[3]【2026年03月度_全社】RFM客層一覧表データ!$A:$A,[3]【2026年03月度_全社】RFM客層一覧表データ!D:D,"",0)</f>
        <v>256</v>
      </c>
      <c r="H4545" s="183">
        <f>_xlfn.XLOOKUP($A4545,[3]【2026年03月度_全社】RFM客層一覧表データ!$A:$A,[3]【2026年03月度_全社】RFM客層一覧表データ!E:E,"",0)</f>
        <v>295</v>
      </c>
      <c r="I4545" s="183">
        <f>_xlfn.XLOOKUP($A4545,[3]【2026年03月度_全社】RFM客層一覧表データ!$A:$A,[3]【2026年03月度_全社】RFM客層一覧表データ!F:F,"",0)</f>
        <v>40</v>
      </c>
      <c r="J4545" s="183">
        <v>556</v>
      </c>
      <c r="K4545" s="183">
        <v>253</v>
      </c>
      <c r="L4545" s="183">
        <v>309</v>
      </c>
      <c r="M4545" s="183">
        <v>25</v>
      </c>
      <c r="N4545" s="183">
        <v>578</v>
      </c>
      <c r="O4545" s="183">
        <v>270</v>
      </c>
      <c r="P4545" s="183">
        <v>325</v>
      </c>
      <c r="Q4545" s="183">
        <v>32</v>
      </c>
      <c r="R4545" s="183">
        <v>574</v>
      </c>
      <c r="S4545" s="183">
        <v>268</v>
      </c>
      <c r="T4545" s="183">
        <v>336</v>
      </c>
      <c r="U4545" s="183">
        <v>29</v>
      </c>
      <c r="V4545" s="183">
        <v>593</v>
      </c>
      <c r="W4545" s="183">
        <v>300</v>
      </c>
      <c r="X4545" s="183">
        <v>340</v>
      </c>
      <c r="Y4545" s="183">
        <v>35</v>
      </c>
    </row>
    <row r="4546" spans="1:25" x14ac:dyDescent="0.2">
      <c r="A4546" s="184">
        <v>13251003</v>
      </c>
      <c r="B4546" s="183" t="str">
        <f>[1]店マスタ!B4545</f>
        <v>パナックアサヒ</v>
      </c>
      <c r="C4546" s="183">
        <v>2.5</v>
      </c>
      <c r="D4546" s="183">
        <v>5</v>
      </c>
      <c r="E4546" s="183">
        <f>_xlfn.XLOOKUP(A4546,[2]Sheet1!$R:$R,[2]Sheet1!$AB:$AB,"",0)</f>
        <v>2.5</v>
      </c>
      <c r="F4546" s="183">
        <f>_xlfn.XLOOKUP($A4546,[3]【2026年03月度_全社】RFM客層一覧表データ!$A:$A,[3]【2026年03月度_全社】RFM客層一覧表データ!C:C,"",0)</f>
        <v>677</v>
      </c>
      <c r="G4546" s="183">
        <f>_xlfn.XLOOKUP($A4546,[3]【2026年03月度_全社】RFM客層一覧表データ!$A:$A,[3]【2026年03月度_全社】RFM客層一覧表データ!D:D,"",0)</f>
        <v>297</v>
      </c>
      <c r="H4546" s="183">
        <f>_xlfn.XLOOKUP($A4546,[3]【2026年03月度_全社】RFM客層一覧表データ!$A:$A,[3]【2026年03月度_全社】RFM客層一覧表データ!E:E,"",0)</f>
        <v>368</v>
      </c>
      <c r="I4546" s="183">
        <f>_xlfn.XLOOKUP($A4546,[3]【2026年03月度_全社】RFM客層一覧表データ!$A:$A,[3]【2026年03月度_全社】RFM客層一覧表データ!F:F,"",0)</f>
        <v>36</v>
      </c>
      <c r="J4546" s="183">
        <v>688</v>
      </c>
      <c r="K4546" s="183">
        <v>312</v>
      </c>
      <c r="L4546" s="183">
        <v>373</v>
      </c>
      <c r="M4546" s="183">
        <v>43</v>
      </c>
      <c r="N4546" s="183">
        <v>684</v>
      </c>
      <c r="O4546" s="183">
        <v>294</v>
      </c>
      <c r="P4546" s="183">
        <v>370</v>
      </c>
      <c r="Q4546" s="183">
        <v>44</v>
      </c>
      <c r="R4546" s="183">
        <v>692</v>
      </c>
      <c r="S4546" s="183">
        <v>315</v>
      </c>
      <c r="T4546" s="183">
        <v>366</v>
      </c>
      <c r="U4546" s="183">
        <v>45</v>
      </c>
      <c r="V4546" s="183">
        <v>672</v>
      </c>
      <c r="W4546" s="183">
        <v>311</v>
      </c>
      <c r="X4546" s="183">
        <v>350</v>
      </c>
      <c r="Y4546" s="183">
        <v>40</v>
      </c>
    </row>
    <row r="4547" spans="1:25" x14ac:dyDescent="0.2">
      <c r="A4547" s="184">
        <v>13251005</v>
      </c>
      <c r="B4547" s="183" t="str">
        <f>[1]店マスタ!B4546</f>
        <v>有限会社　足立電気商会</v>
      </c>
      <c r="C4547" s="183">
        <v>3.5</v>
      </c>
      <c r="D4547" s="183">
        <v>7</v>
      </c>
      <c r="E4547" s="183">
        <f>_xlfn.XLOOKUP(A4547,[2]Sheet1!$R:$R,[2]Sheet1!$AB:$AB,"",0)</f>
        <v>3.5</v>
      </c>
      <c r="F4547" s="183">
        <f>_xlfn.XLOOKUP($A4547,[3]【2026年03月度_全社】RFM客層一覧表データ!$A:$A,[3]【2026年03月度_全社】RFM客層一覧表データ!C:C,"",0)</f>
        <v>1171</v>
      </c>
      <c r="G4547" s="183">
        <f>_xlfn.XLOOKUP($A4547,[3]【2026年03月度_全社】RFM客層一覧表データ!$A:$A,[3]【2026年03月度_全社】RFM客層一覧表データ!D:D,"",0)</f>
        <v>495</v>
      </c>
      <c r="H4547" s="183">
        <f>_xlfn.XLOOKUP($A4547,[3]【2026年03月度_全社】RFM客層一覧表データ!$A:$A,[3]【2026年03月度_全社】RFM客層一覧表データ!E:E,"",0)</f>
        <v>624</v>
      </c>
      <c r="I4547" s="183">
        <f>_xlfn.XLOOKUP($A4547,[3]【2026年03月度_全社】RFM客層一覧表データ!$A:$A,[3]【2026年03月度_全社】RFM客層一覧表データ!F:F,"",0)</f>
        <v>93</v>
      </c>
      <c r="J4547" s="183">
        <v>1200</v>
      </c>
      <c r="K4547" s="183">
        <v>516</v>
      </c>
      <c r="L4547" s="183">
        <v>625</v>
      </c>
      <c r="M4547" s="183">
        <v>124</v>
      </c>
      <c r="N4547" s="183">
        <v>1230</v>
      </c>
      <c r="O4547" s="183">
        <v>574</v>
      </c>
      <c r="P4547" s="183">
        <v>644</v>
      </c>
      <c r="Q4547" s="183">
        <v>117</v>
      </c>
      <c r="R4547" s="183">
        <v>932</v>
      </c>
      <c r="S4547" s="183">
        <v>452</v>
      </c>
      <c r="T4547" s="183">
        <v>456</v>
      </c>
      <c r="U4547" s="183">
        <v>79</v>
      </c>
      <c r="V4547" s="183">
        <v>896</v>
      </c>
      <c r="W4547" s="183">
        <v>462</v>
      </c>
      <c r="X4547" s="183">
        <v>465</v>
      </c>
      <c r="Y4547" s="183">
        <v>76</v>
      </c>
    </row>
    <row r="4548" spans="1:25" x14ac:dyDescent="0.2">
      <c r="A4548" s="184">
        <v>13251007</v>
      </c>
      <c r="B4548" s="183" t="str">
        <f>[1]店マスタ!B4547</f>
        <v>有限会社　山洋電機商会</v>
      </c>
      <c r="C4548" s="183">
        <v>2.5</v>
      </c>
      <c r="D4548" s="183">
        <v>5</v>
      </c>
      <c r="E4548" s="183">
        <f>_xlfn.XLOOKUP(A4548,[2]Sheet1!$R:$R,[2]Sheet1!$AB:$AB,"",0)</f>
        <v>2.5</v>
      </c>
      <c r="F4548" s="183">
        <f>_xlfn.XLOOKUP($A4548,[3]【2026年03月度_全社】RFM客層一覧表データ!$A:$A,[3]【2026年03月度_全社】RFM客層一覧表データ!C:C,"",0)</f>
        <v>858</v>
      </c>
      <c r="G4548" s="183">
        <f>_xlfn.XLOOKUP($A4548,[3]【2026年03月度_全社】RFM客層一覧表データ!$A:$A,[3]【2026年03月度_全社】RFM客層一覧表データ!D:D,"",0)</f>
        <v>375</v>
      </c>
      <c r="H4548" s="183">
        <f>_xlfn.XLOOKUP($A4548,[3]【2026年03月度_全社】RFM客層一覧表データ!$A:$A,[3]【2026年03月度_全社】RFM客層一覧表データ!E:E,"",0)</f>
        <v>526</v>
      </c>
      <c r="I4548" s="183">
        <f>_xlfn.XLOOKUP($A4548,[3]【2026年03月度_全社】RFM客層一覧表データ!$A:$A,[3]【2026年03月度_全社】RFM客層一覧表データ!F:F,"",0)</f>
        <v>34</v>
      </c>
      <c r="J4548" s="183">
        <v>899</v>
      </c>
      <c r="K4548" s="183">
        <v>376</v>
      </c>
      <c r="L4548" s="183">
        <v>547</v>
      </c>
      <c r="M4548" s="183">
        <v>34</v>
      </c>
      <c r="N4548" s="183">
        <v>921</v>
      </c>
      <c r="O4548" s="183">
        <v>409</v>
      </c>
      <c r="P4548" s="183">
        <v>575</v>
      </c>
      <c r="Q4548" s="183">
        <v>40</v>
      </c>
      <c r="R4548" s="183">
        <v>938</v>
      </c>
      <c r="S4548" s="183">
        <v>448</v>
      </c>
      <c r="T4548" s="183">
        <v>577</v>
      </c>
      <c r="U4548" s="183">
        <v>51</v>
      </c>
      <c r="V4548" s="183">
        <v>954</v>
      </c>
      <c r="W4548" s="183">
        <v>433</v>
      </c>
      <c r="X4548" s="183">
        <v>584</v>
      </c>
      <c r="Y4548" s="183">
        <v>38</v>
      </c>
    </row>
    <row r="4549" spans="1:25" x14ac:dyDescent="0.2">
      <c r="A4549" s="184">
        <v>13251008</v>
      </c>
      <c r="B4549" s="183" t="str">
        <f>[1]店マスタ!B4548</f>
        <v>パナックやくも</v>
      </c>
      <c r="C4549" s="183">
        <v>2.5</v>
      </c>
      <c r="D4549" s="183">
        <v>5</v>
      </c>
      <c r="E4549" s="183">
        <f>_xlfn.XLOOKUP(A4549,[2]Sheet1!$R:$R,[2]Sheet1!$AB:$AB,"",0)</f>
        <v>2.5</v>
      </c>
      <c r="F4549" s="183" t="str">
        <f>_xlfn.XLOOKUP($A4549,[3]【2026年03月度_全社】RFM客層一覧表データ!$A:$A,[3]【2026年03月度_全社】RFM客層一覧表データ!C:C,"",0)</f>
        <v/>
      </c>
      <c r="G4549" s="183" t="str">
        <f>_xlfn.XLOOKUP($A4549,[3]【2026年03月度_全社】RFM客層一覧表データ!$A:$A,[3]【2026年03月度_全社】RFM客層一覧表データ!D:D,"",0)</f>
        <v/>
      </c>
      <c r="H4549" s="183" t="str">
        <f>_xlfn.XLOOKUP($A4549,[3]【2026年03月度_全社】RFM客層一覧表データ!$A:$A,[3]【2026年03月度_全社】RFM客層一覧表データ!E:E,"",0)</f>
        <v/>
      </c>
      <c r="I4549" s="183" t="str">
        <f>_xlfn.XLOOKUP($A4549,[3]【2026年03月度_全社】RFM客層一覧表データ!$A:$A,[3]【2026年03月度_全社】RFM客層一覧表データ!F:F,"",0)</f>
        <v/>
      </c>
      <c r="J4549" s="183">
        <v>0</v>
      </c>
      <c r="K4549" s="183">
        <v>0</v>
      </c>
      <c r="L4549" s="183">
        <v>0</v>
      </c>
      <c r="M4549" s="183">
        <v>0</v>
      </c>
      <c r="N4549" s="183">
        <v>0</v>
      </c>
      <c r="O4549" s="183">
        <v>0</v>
      </c>
      <c r="P4549" s="183">
        <v>0</v>
      </c>
      <c r="Q4549" s="183">
        <v>0</v>
      </c>
      <c r="R4549" s="183">
        <v>0</v>
      </c>
      <c r="S4549" s="183">
        <v>0</v>
      </c>
      <c r="T4549" s="183">
        <v>0</v>
      </c>
      <c r="U4549" s="183">
        <v>0</v>
      </c>
      <c r="V4549" s="183">
        <v>0</v>
      </c>
      <c r="W4549" s="183">
        <v>0</v>
      </c>
      <c r="X4549" s="183">
        <v>0</v>
      </c>
      <c r="Y4549" s="183">
        <v>0</v>
      </c>
    </row>
    <row r="4550" spans="1:25" x14ac:dyDescent="0.2">
      <c r="A4550" s="184">
        <v>13251010</v>
      </c>
      <c r="B4550" s="183" t="str">
        <f>[1]店マスタ!B4549</f>
        <v>大西電機</v>
      </c>
      <c r="C4550" s="183">
        <v>1.5</v>
      </c>
      <c r="D4550" s="183">
        <v>3</v>
      </c>
      <c r="E4550" s="183">
        <f>_xlfn.XLOOKUP(A4550,[2]Sheet1!$R:$R,[2]Sheet1!$AB:$AB,"",0)</f>
        <v>1.5</v>
      </c>
      <c r="F4550" s="183">
        <f>_xlfn.XLOOKUP($A4550,[3]【2026年03月度_全社】RFM客層一覧表データ!$A:$A,[3]【2026年03月度_全社】RFM客層一覧表データ!C:C,"",0)</f>
        <v>373</v>
      </c>
      <c r="G4550" s="183">
        <f>_xlfn.XLOOKUP($A4550,[3]【2026年03月度_全社】RFM客層一覧表データ!$A:$A,[3]【2026年03月度_全社】RFM客層一覧表データ!D:D,"",0)</f>
        <v>163</v>
      </c>
      <c r="H4550" s="183">
        <f>_xlfn.XLOOKUP($A4550,[3]【2026年03月度_全社】RFM客層一覧表データ!$A:$A,[3]【2026年03月度_全社】RFM客層一覧表データ!E:E,"",0)</f>
        <v>214</v>
      </c>
      <c r="I4550" s="183">
        <f>_xlfn.XLOOKUP($A4550,[3]【2026年03月度_全社】RFM客層一覧表データ!$A:$A,[3]【2026年03月度_全社】RFM客層一覧表データ!F:F,"",0)</f>
        <v>18</v>
      </c>
      <c r="J4550" s="183">
        <v>383</v>
      </c>
      <c r="K4550" s="183">
        <v>161</v>
      </c>
      <c r="L4550" s="183">
        <v>228</v>
      </c>
      <c r="M4550" s="183">
        <v>15</v>
      </c>
      <c r="N4550" s="183">
        <v>391</v>
      </c>
      <c r="O4550" s="183">
        <v>167</v>
      </c>
      <c r="P4550" s="183">
        <v>233</v>
      </c>
      <c r="Q4550" s="183">
        <v>17</v>
      </c>
      <c r="R4550" s="183">
        <v>390</v>
      </c>
      <c r="S4550" s="183">
        <v>179</v>
      </c>
      <c r="T4550" s="183">
        <v>230</v>
      </c>
      <c r="U4550" s="183">
        <v>12</v>
      </c>
      <c r="V4550" s="183">
        <v>406</v>
      </c>
      <c r="W4550" s="183">
        <v>211</v>
      </c>
      <c r="X4550" s="183">
        <v>221</v>
      </c>
      <c r="Y4550" s="183">
        <v>31</v>
      </c>
    </row>
    <row r="4551" spans="1:25" x14ac:dyDescent="0.2">
      <c r="A4551" s="184">
        <v>13251020</v>
      </c>
      <c r="B4551" s="183" t="str">
        <f>[1]店マスタ!B4550</f>
        <v>マルエーデンキ</v>
      </c>
      <c r="C4551" s="183">
        <v>1.5</v>
      </c>
      <c r="D4551" s="183">
        <v>1.5</v>
      </c>
      <c r="E4551" s="183" t="str">
        <f>_xlfn.XLOOKUP(A4551,[2]Sheet1!$R:$R,[2]Sheet1!$AB:$AB,"",0)</f>
        <v/>
      </c>
      <c r="F4551" s="183" t="str">
        <f>_xlfn.XLOOKUP($A4551,[3]【2026年03月度_全社】RFM客層一覧表データ!$A:$A,[3]【2026年03月度_全社】RFM客層一覧表データ!C:C,"",0)</f>
        <v/>
      </c>
      <c r="G4551" s="183" t="str">
        <f>_xlfn.XLOOKUP($A4551,[3]【2026年03月度_全社】RFM客層一覧表データ!$A:$A,[3]【2026年03月度_全社】RFM客層一覧表データ!D:D,"",0)</f>
        <v/>
      </c>
      <c r="H4551" s="183" t="str">
        <f>_xlfn.XLOOKUP($A4551,[3]【2026年03月度_全社】RFM客層一覧表データ!$A:$A,[3]【2026年03月度_全社】RFM客層一覧表データ!E:E,"",0)</f>
        <v/>
      </c>
      <c r="I4551" s="183" t="str">
        <f>_xlfn.XLOOKUP($A4551,[3]【2026年03月度_全社】RFM客層一覧表データ!$A:$A,[3]【2026年03月度_全社】RFM客層一覧表データ!F:F,"",0)</f>
        <v/>
      </c>
      <c r="J4551" s="183">
        <v>0</v>
      </c>
      <c r="K4551" s="183">
        <v>0</v>
      </c>
      <c r="L4551" s="183">
        <v>0</v>
      </c>
      <c r="M4551" s="183">
        <v>0</v>
      </c>
      <c r="N4551" s="183">
        <v>0</v>
      </c>
      <c r="O4551" s="183">
        <v>0</v>
      </c>
      <c r="P4551" s="183">
        <v>0</v>
      </c>
      <c r="Q4551" s="183">
        <v>0</v>
      </c>
      <c r="R4551" s="183">
        <v>0</v>
      </c>
      <c r="S4551" s="183">
        <v>0</v>
      </c>
      <c r="T4551" s="183">
        <v>0</v>
      </c>
      <c r="U4551" s="183">
        <v>0</v>
      </c>
      <c r="V4551" s="183">
        <v>0</v>
      </c>
      <c r="W4551" s="183">
        <v>0</v>
      </c>
      <c r="X4551" s="183">
        <v>0</v>
      </c>
      <c r="Y4551" s="183">
        <v>0</v>
      </c>
    </row>
    <row r="4552" spans="1:25" x14ac:dyDescent="0.2">
      <c r="A4552" s="184">
        <v>13251027</v>
      </c>
      <c r="B4552" s="183" t="str">
        <f>[1]店マスタ!B4551</f>
        <v>メディアハウスイケブチ</v>
      </c>
      <c r="C4552" s="183">
        <v>2.5</v>
      </c>
      <c r="D4552" s="183">
        <v>5</v>
      </c>
      <c r="E4552" s="183">
        <f>_xlfn.XLOOKUP(A4552,[2]Sheet1!$R:$R,[2]Sheet1!$AB:$AB,"",0)</f>
        <v>2.5</v>
      </c>
      <c r="F4552" s="183" t="str">
        <f>_xlfn.XLOOKUP($A4552,[3]【2026年03月度_全社】RFM客層一覧表データ!$A:$A,[3]【2026年03月度_全社】RFM客層一覧表データ!C:C,"",0)</f>
        <v/>
      </c>
      <c r="G4552" s="183" t="str">
        <f>_xlfn.XLOOKUP($A4552,[3]【2026年03月度_全社】RFM客層一覧表データ!$A:$A,[3]【2026年03月度_全社】RFM客層一覧表データ!D:D,"",0)</f>
        <v/>
      </c>
      <c r="H4552" s="183" t="str">
        <f>_xlfn.XLOOKUP($A4552,[3]【2026年03月度_全社】RFM客層一覧表データ!$A:$A,[3]【2026年03月度_全社】RFM客層一覧表データ!E:E,"",0)</f>
        <v/>
      </c>
      <c r="I4552" s="183" t="str">
        <f>_xlfn.XLOOKUP($A4552,[3]【2026年03月度_全社】RFM客層一覧表データ!$A:$A,[3]【2026年03月度_全社】RFM客層一覧表データ!F:F,"",0)</f>
        <v/>
      </c>
      <c r="J4552" s="183">
        <v>0</v>
      </c>
      <c r="K4552" s="183">
        <v>0</v>
      </c>
      <c r="L4552" s="183">
        <v>0</v>
      </c>
      <c r="M4552" s="183">
        <v>0</v>
      </c>
      <c r="N4552" s="183">
        <v>0</v>
      </c>
      <c r="O4552" s="183">
        <v>0</v>
      </c>
      <c r="P4552" s="183">
        <v>0</v>
      </c>
      <c r="Q4552" s="183">
        <v>0</v>
      </c>
      <c r="R4552" s="183">
        <v>0</v>
      </c>
      <c r="S4552" s="183">
        <v>0</v>
      </c>
      <c r="T4552" s="183">
        <v>0</v>
      </c>
      <c r="U4552" s="183">
        <v>0</v>
      </c>
      <c r="V4552" s="183">
        <v>0</v>
      </c>
      <c r="W4552" s="183">
        <v>0</v>
      </c>
      <c r="X4552" s="183">
        <v>0</v>
      </c>
      <c r="Y4552" s="183">
        <v>0</v>
      </c>
    </row>
    <row r="4553" spans="1:25" x14ac:dyDescent="0.2">
      <c r="A4553" s="184">
        <v>13251050</v>
      </c>
      <c r="B4553" s="183" t="str">
        <f>[1]店マスタ!B4552</f>
        <v>ライブデンキ</v>
      </c>
      <c r="C4553" s="183">
        <v>1.5</v>
      </c>
      <c r="D4553" s="183">
        <v>3</v>
      </c>
      <c r="E4553" s="183">
        <f>_xlfn.XLOOKUP(A4553,[2]Sheet1!$R:$R,[2]Sheet1!$AB:$AB,"",0)</f>
        <v>1.5</v>
      </c>
      <c r="F4553" s="183" t="str">
        <f>_xlfn.XLOOKUP($A4553,[3]【2026年03月度_全社】RFM客層一覧表データ!$A:$A,[3]【2026年03月度_全社】RFM客層一覧表データ!C:C,"",0)</f>
        <v/>
      </c>
      <c r="G4553" s="183" t="str">
        <f>_xlfn.XLOOKUP($A4553,[3]【2026年03月度_全社】RFM客層一覧表データ!$A:$A,[3]【2026年03月度_全社】RFM客層一覧表データ!D:D,"",0)</f>
        <v/>
      </c>
      <c r="H4553" s="183" t="str">
        <f>_xlfn.XLOOKUP($A4553,[3]【2026年03月度_全社】RFM客層一覧表データ!$A:$A,[3]【2026年03月度_全社】RFM客層一覧表データ!E:E,"",0)</f>
        <v/>
      </c>
      <c r="I4553" s="183" t="str">
        <f>_xlfn.XLOOKUP($A4553,[3]【2026年03月度_全社】RFM客層一覧表データ!$A:$A,[3]【2026年03月度_全社】RFM客層一覧表データ!F:F,"",0)</f>
        <v/>
      </c>
      <c r="J4553" s="183">
        <v>0</v>
      </c>
      <c r="K4553" s="183">
        <v>0</v>
      </c>
      <c r="L4553" s="183">
        <v>0</v>
      </c>
      <c r="M4553" s="183">
        <v>0</v>
      </c>
      <c r="N4553" s="183">
        <v>0</v>
      </c>
      <c r="O4553" s="183">
        <v>0</v>
      </c>
      <c r="P4553" s="183">
        <v>0</v>
      </c>
      <c r="Q4553" s="183">
        <v>0</v>
      </c>
      <c r="R4553" s="183">
        <v>0</v>
      </c>
      <c r="S4553" s="183">
        <v>0</v>
      </c>
      <c r="T4553" s="183">
        <v>0</v>
      </c>
      <c r="U4553" s="183">
        <v>0</v>
      </c>
      <c r="V4553" s="183">
        <v>0</v>
      </c>
      <c r="W4553" s="183">
        <v>0</v>
      </c>
      <c r="X4553" s="183">
        <v>0</v>
      </c>
      <c r="Y4553" s="183">
        <v>0</v>
      </c>
    </row>
    <row r="4554" spans="1:25" x14ac:dyDescent="0.2">
      <c r="A4554" s="184">
        <v>13251056</v>
      </c>
      <c r="B4554" s="183" t="str">
        <f>[1]店マスタ!B4553</f>
        <v>アルファいいつか</v>
      </c>
      <c r="C4554" s="183">
        <v>1</v>
      </c>
      <c r="D4554" s="183">
        <v>2</v>
      </c>
      <c r="E4554" s="183">
        <f>_xlfn.XLOOKUP(A4554,[2]Sheet1!$R:$R,[2]Sheet1!$AB:$AB,"",0)</f>
        <v>1</v>
      </c>
      <c r="F4554" s="183">
        <f>_xlfn.XLOOKUP($A4554,[3]【2026年03月度_全社】RFM客層一覧表データ!$A:$A,[3]【2026年03月度_全社】RFM客層一覧表データ!C:C,"",0)</f>
        <v>19</v>
      </c>
      <c r="G4554" s="183">
        <f>_xlfn.XLOOKUP($A4554,[3]【2026年03月度_全社】RFM客層一覧表データ!$A:$A,[3]【2026年03月度_全社】RFM客層一覧表データ!D:D,"",0)</f>
        <v>0</v>
      </c>
      <c r="H4554" s="183">
        <f>_xlfn.XLOOKUP($A4554,[3]【2026年03月度_全社】RFM客層一覧表データ!$A:$A,[3]【2026年03月度_全社】RFM客層一覧表データ!E:E,"",0)</f>
        <v>1</v>
      </c>
      <c r="I4554" s="183">
        <f>_xlfn.XLOOKUP($A4554,[3]【2026年03月度_全社】RFM客層一覧表データ!$A:$A,[3]【2026年03月度_全社】RFM客層一覧表データ!F:F,"",0)</f>
        <v>0</v>
      </c>
      <c r="J4554" s="183">
        <v>65</v>
      </c>
      <c r="K4554" s="183">
        <v>0</v>
      </c>
      <c r="L4554" s="183">
        <v>1</v>
      </c>
      <c r="M4554" s="183">
        <v>0</v>
      </c>
      <c r="N4554" s="183">
        <v>65</v>
      </c>
      <c r="O4554" s="183">
        <v>0</v>
      </c>
      <c r="P4554" s="183">
        <v>2</v>
      </c>
      <c r="Q4554" s="183">
        <v>0</v>
      </c>
      <c r="R4554" s="183">
        <v>65</v>
      </c>
      <c r="S4554" s="183">
        <v>7</v>
      </c>
      <c r="T4554" s="183">
        <v>2</v>
      </c>
      <c r="U4554" s="183">
        <v>3</v>
      </c>
      <c r="V4554" s="183">
        <v>61</v>
      </c>
      <c r="W4554" s="183">
        <v>13</v>
      </c>
      <c r="X4554" s="183">
        <v>2</v>
      </c>
      <c r="Y4554" s="183">
        <v>7</v>
      </c>
    </row>
    <row r="4555" spans="1:25" x14ac:dyDescent="0.2">
      <c r="A4555" s="184">
        <v>13251060</v>
      </c>
      <c r="B4555" s="183" t="str">
        <f>[1]店マスタ!B4554</f>
        <v>パナックふじはら</v>
      </c>
      <c r="C4555" s="183">
        <v>2</v>
      </c>
      <c r="D4555" s="183">
        <v>4</v>
      </c>
      <c r="E4555" s="183">
        <f>_xlfn.XLOOKUP(A4555,[2]Sheet1!$R:$R,[2]Sheet1!$AB:$AB,"",0)</f>
        <v>2</v>
      </c>
      <c r="F4555" s="183">
        <f>_xlfn.XLOOKUP($A4555,[3]【2026年03月度_全社】RFM客層一覧表データ!$A:$A,[3]【2026年03月度_全社】RFM客層一覧表データ!C:C,"",0)</f>
        <v>432</v>
      </c>
      <c r="G4555" s="183">
        <f>_xlfn.XLOOKUP($A4555,[3]【2026年03月度_全社】RFM客層一覧表データ!$A:$A,[3]【2026年03月度_全社】RFM客層一覧表データ!D:D,"",0)</f>
        <v>176</v>
      </c>
      <c r="H4555" s="183">
        <f>_xlfn.XLOOKUP($A4555,[3]【2026年03月度_全社】RFM客層一覧表データ!$A:$A,[3]【2026年03月度_全社】RFM客層一覧表データ!E:E,"",0)</f>
        <v>193</v>
      </c>
      <c r="I4555" s="183">
        <f>_xlfn.XLOOKUP($A4555,[3]【2026年03月度_全社】RFM客層一覧表データ!$A:$A,[3]【2026年03月度_全社】RFM客層一覧表データ!F:F,"",0)</f>
        <v>33</v>
      </c>
      <c r="J4555" s="183">
        <v>437</v>
      </c>
      <c r="K4555" s="183">
        <v>152</v>
      </c>
      <c r="L4555" s="183">
        <v>211</v>
      </c>
      <c r="M4555" s="183">
        <v>28</v>
      </c>
      <c r="N4555" s="183">
        <v>462</v>
      </c>
      <c r="O4555" s="183">
        <v>168</v>
      </c>
      <c r="P4555" s="183">
        <v>218</v>
      </c>
      <c r="Q4555" s="183">
        <v>20</v>
      </c>
      <c r="R4555" s="183">
        <v>497</v>
      </c>
      <c r="S4555" s="183">
        <v>195</v>
      </c>
      <c r="T4555" s="183">
        <v>239</v>
      </c>
      <c r="U4555" s="183">
        <v>24</v>
      </c>
      <c r="V4555" s="183">
        <v>533</v>
      </c>
      <c r="W4555" s="183">
        <v>186</v>
      </c>
      <c r="X4555" s="183">
        <v>261</v>
      </c>
      <c r="Y4555" s="183">
        <v>30</v>
      </c>
    </row>
    <row r="4556" spans="1:25" x14ac:dyDescent="0.2">
      <c r="A4556" s="184">
        <v>13251065</v>
      </c>
      <c r="B4556" s="183" t="str">
        <f>[1]店マスタ!B4555</f>
        <v>ハナダ電器</v>
      </c>
      <c r="C4556" s="183">
        <v>2.5</v>
      </c>
      <c r="D4556" s="183">
        <v>5</v>
      </c>
      <c r="E4556" s="183">
        <f>_xlfn.XLOOKUP(A4556,[2]Sheet1!$R:$R,[2]Sheet1!$AB:$AB,"",0)</f>
        <v>2.5</v>
      </c>
      <c r="F4556" s="183" t="str">
        <f>_xlfn.XLOOKUP($A4556,[3]【2026年03月度_全社】RFM客層一覧表データ!$A:$A,[3]【2026年03月度_全社】RFM客層一覧表データ!C:C,"",0)</f>
        <v/>
      </c>
      <c r="G4556" s="183" t="str">
        <f>_xlfn.XLOOKUP($A4556,[3]【2026年03月度_全社】RFM客層一覧表データ!$A:$A,[3]【2026年03月度_全社】RFM客層一覧表データ!D:D,"",0)</f>
        <v/>
      </c>
      <c r="H4556" s="183" t="str">
        <f>_xlfn.XLOOKUP($A4556,[3]【2026年03月度_全社】RFM客層一覧表データ!$A:$A,[3]【2026年03月度_全社】RFM客層一覧表データ!E:E,"",0)</f>
        <v/>
      </c>
      <c r="I4556" s="183" t="str">
        <f>_xlfn.XLOOKUP($A4556,[3]【2026年03月度_全社】RFM客層一覧表データ!$A:$A,[3]【2026年03月度_全社】RFM客層一覧表データ!F:F,"",0)</f>
        <v/>
      </c>
      <c r="J4556" s="183">
        <v>0</v>
      </c>
      <c r="K4556" s="183">
        <v>0</v>
      </c>
      <c r="L4556" s="183">
        <v>0</v>
      </c>
      <c r="M4556" s="183">
        <v>0</v>
      </c>
      <c r="N4556" s="183">
        <v>0</v>
      </c>
      <c r="O4556" s="183">
        <v>0</v>
      </c>
      <c r="P4556" s="183">
        <v>0</v>
      </c>
      <c r="Q4556" s="183">
        <v>0</v>
      </c>
      <c r="R4556" s="183">
        <v>0</v>
      </c>
      <c r="S4556" s="183">
        <v>0</v>
      </c>
      <c r="T4556" s="183">
        <v>0</v>
      </c>
      <c r="U4556" s="183">
        <v>0</v>
      </c>
      <c r="V4556" s="183">
        <v>0</v>
      </c>
      <c r="W4556" s="183">
        <v>0</v>
      </c>
      <c r="X4556" s="183">
        <v>0</v>
      </c>
      <c r="Y4556" s="183">
        <v>0</v>
      </c>
    </row>
    <row r="4557" spans="1:25" x14ac:dyDescent="0.2">
      <c r="A4557" s="184">
        <v>13251103</v>
      </c>
      <c r="B4557" s="183" t="str">
        <f>[1]店マスタ!B4556</f>
        <v>有限会社　北村電機ストアー</v>
      </c>
      <c r="C4557" s="183">
        <v>3</v>
      </c>
      <c r="D4557" s="183">
        <v>6</v>
      </c>
      <c r="E4557" s="183">
        <f>_xlfn.XLOOKUP(A4557,[2]Sheet1!$R:$R,[2]Sheet1!$AB:$AB,"",0)</f>
        <v>3</v>
      </c>
      <c r="F4557" s="183">
        <f>_xlfn.XLOOKUP($A4557,[3]【2026年03月度_全社】RFM客層一覧表データ!$A:$A,[3]【2026年03月度_全社】RFM客層一覧表データ!C:C,"",0)</f>
        <v>925</v>
      </c>
      <c r="G4557" s="183">
        <f>_xlfn.XLOOKUP($A4557,[3]【2026年03月度_全社】RFM客層一覧表データ!$A:$A,[3]【2026年03月度_全社】RFM客層一覧表データ!D:D,"",0)</f>
        <v>303</v>
      </c>
      <c r="H4557" s="183">
        <f>_xlfn.XLOOKUP($A4557,[3]【2026年03月度_全社】RFM客層一覧表データ!$A:$A,[3]【2026年03月度_全社】RFM客層一覧表データ!E:E,"",0)</f>
        <v>251</v>
      </c>
      <c r="I4557" s="183">
        <f>_xlfn.XLOOKUP($A4557,[3]【2026年03月度_全社】RFM客層一覧表データ!$A:$A,[3]【2026年03月度_全社】RFM客層一覧表データ!F:F,"",0)</f>
        <v>95</v>
      </c>
      <c r="J4557" s="183">
        <v>975</v>
      </c>
      <c r="K4557" s="183">
        <v>312</v>
      </c>
      <c r="L4557" s="183">
        <v>258</v>
      </c>
      <c r="M4557" s="183">
        <v>97</v>
      </c>
      <c r="N4557" s="183">
        <v>977</v>
      </c>
      <c r="O4557" s="183">
        <v>303</v>
      </c>
      <c r="P4557" s="183">
        <v>265</v>
      </c>
      <c r="Q4557" s="183">
        <v>99</v>
      </c>
      <c r="R4557" s="183">
        <v>976</v>
      </c>
      <c r="S4557" s="183">
        <v>324</v>
      </c>
      <c r="T4557" s="183">
        <v>266</v>
      </c>
      <c r="U4557" s="183">
        <v>118</v>
      </c>
      <c r="V4557" s="183">
        <v>951</v>
      </c>
      <c r="W4557" s="183">
        <v>361</v>
      </c>
      <c r="X4557" s="183">
        <v>260</v>
      </c>
      <c r="Y4557" s="183">
        <v>134</v>
      </c>
    </row>
    <row r="4558" spans="1:25" x14ac:dyDescent="0.2">
      <c r="A4558" s="184">
        <v>13251115</v>
      </c>
      <c r="B4558" s="183" t="str">
        <f>[1]店マスタ!B4557</f>
        <v>有限会社　フジ電器</v>
      </c>
      <c r="C4558" s="183">
        <v>4.5</v>
      </c>
      <c r="D4558" s="183">
        <v>9</v>
      </c>
      <c r="E4558" s="183">
        <f>_xlfn.XLOOKUP(A4558,[2]Sheet1!$R:$R,[2]Sheet1!$AB:$AB,"",0)</f>
        <v>4.5</v>
      </c>
      <c r="F4558" s="183" t="str">
        <f>_xlfn.XLOOKUP($A4558,[3]【2026年03月度_全社】RFM客層一覧表データ!$A:$A,[3]【2026年03月度_全社】RFM客層一覧表データ!C:C,"",0)</f>
        <v/>
      </c>
      <c r="G4558" s="183" t="str">
        <f>_xlfn.XLOOKUP($A4558,[3]【2026年03月度_全社】RFM客層一覧表データ!$A:$A,[3]【2026年03月度_全社】RFM客層一覧表データ!D:D,"",0)</f>
        <v/>
      </c>
      <c r="H4558" s="183" t="str">
        <f>_xlfn.XLOOKUP($A4558,[3]【2026年03月度_全社】RFM客層一覧表データ!$A:$A,[3]【2026年03月度_全社】RFM客層一覧表データ!E:E,"",0)</f>
        <v/>
      </c>
      <c r="I4558" s="183" t="str">
        <f>_xlfn.XLOOKUP($A4558,[3]【2026年03月度_全社】RFM客層一覧表データ!$A:$A,[3]【2026年03月度_全社】RFM客層一覧表データ!F:F,"",0)</f>
        <v/>
      </c>
      <c r="J4558" s="183">
        <v>0</v>
      </c>
      <c r="K4558" s="183">
        <v>0</v>
      </c>
      <c r="L4558" s="183">
        <v>0</v>
      </c>
      <c r="M4558" s="183">
        <v>0</v>
      </c>
      <c r="N4558" s="183">
        <v>0</v>
      </c>
      <c r="O4558" s="183">
        <v>0</v>
      </c>
      <c r="P4558" s="183">
        <v>0</v>
      </c>
      <c r="Q4558" s="183">
        <v>0</v>
      </c>
      <c r="R4558" s="183">
        <v>0</v>
      </c>
      <c r="S4558" s="183">
        <v>0</v>
      </c>
      <c r="T4558" s="183">
        <v>0</v>
      </c>
      <c r="U4558" s="183">
        <v>0</v>
      </c>
      <c r="V4558" s="183">
        <v>2</v>
      </c>
      <c r="W4558" s="183">
        <v>0</v>
      </c>
      <c r="X4558" s="183">
        <v>0</v>
      </c>
      <c r="Y4558" s="183">
        <v>0</v>
      </c>
    </row>
    <row r="4559" spans="1:25" x14ac:dyDescent="0.2">
      <c r="A4559" s="184">
        <v>13251116</v>
      </c>
      <c r="B4559" s="183" t="str">
        <f>[1]店マスタ!B4558</f>
        <v>今岡電化ストアー</v>
      </c>
      <c r="C4559" s="183">
        <v>1.5</v>
      </c>
      <c r="D4559" s="183">
        <v>3</v>
      </c>
      <c r="E4559" s="183">
        <f>_xlfn.XLOOKUP(A4559,[2]Sheet1!$R:$R,[2]Sheet1!$AB:$AB,"",0)</f>
        <v>1.5</v>
      </c>
      <c r="F4559" s="183">
        <f>_xlfn.XLOOKUP($A4559,[3]【2026年03月度_全社】RFM客層一覧表データ!$A:$A,[3]【2026年03月度_全社】RFM客層一覧表データ!C:C,"",0)</f>
        <v>1</v>
      </c>
      <c r="G4559" s="183">
        <f>_xlfn.XLOOKUP($A4559,[3]【2026年03月度_全社】RFM客層一覧表データ!$A:$A,[3]【2026年03月度_全社】RFM客層一覧表データ!D:D,"",0)</f>
        <v>1</v>
      </c>
      <c r="H4559" s="183">
        <f>_xlfn.XLOOKUP($A4559,[3]【2026年03月度_全社】RFM客層一覧表データ!$A:$A,[3]【2026年03月度_全社】RFM客層一覧表データ!E:E,"",0)</f>
        <v>0</v>
      </c>
      <c r="I4559" s="183">
        <f>_xlfn.XLOOKUP($A4559,[3]【2026年03月度_全社】RFM客層一覧表データ!$A:$A,[3]【2026年03月度_全社】RFM客層一覧表データ!F:F,"",0)</f>
        <v>0</v>
      </c>
      <c r="J4559" s="183">
        <v>1</v>
      </c>
      <c r="K4559" s="183">
        <v>0</v>
      </c>
      <c r="L4559" s="183">
        <v>0</v>
      </c>
      <c r="M4559" s="183">
        <v>0</v>
      </c>
      <c r="N4559" s="183">
        <v>1</v>
      </c>
      <c r="O4559" s="183">
        <v>0</v>
      </c>
      <c r="P4559" s="183">
        <v>0</v>
      </c>
      <c r="Q4559" s="183">
        <v>0</v>
      </c>
      <c r="R4559" s="183">
        <v>1</v>
      </c>
      <c r="S4559" s="183">
        <v>0</v>
      </c>
      <c r="T4559" s="183">
        <v>0</v>
      </c>
      <c r="U4559" s="183">
        <v>0</v>
      </c>
      <c r="V4559" s="183">
        <v>140</v>
      </c>
      <c r="W4559" s="183">
        <v>0</v>
      </c>
      <c r="X4559" s="183">
        <v>0</v>
      </c>
      <c r="Y4559" s="183">
        <v>0</v>
      </c>
    </row>
    <row r="4560" spans="1:25" x14ac:dyDescent="0.2">
      <c r="A4560" s="184">
        <v>13251119</v>
      </c>
      <c r="B4560" s="183" t="str">
        <f>[1]店マスタ!B4559</f>
        <v>オクイ電器</v>
      </c>
      <c r="C4560" s="183">
        <v>1.5</v>
      </c>
      <c r="D4560" s="183">
        <v>3</v>
      </c>
      <c r="E4560" s="183">
        <f>_xlfn.XLOOKUP(A4560,[2]Sheet1!$R:$R,[2]Sheet1!$AB:$AB,"",0)</f>
        <v>1.5</v>
      </c>
      <c r="F4560" s="183" t="str">
        <f>_xlfn.XLOOKUP($A4560,[3]【2026年03月度_全社】RFM客層一覧表データ!$A:$A,[3]【2026年03月度_全社】RFM客層一覧表データ!C:C,"",0)</f>
        <v/>
      </c>
      <c r="G4560" s="183" t="str">
        <f>_xlfn.XLOOKUP($A4560,[3]【2026年03月度_全社】RFM客層一覧表データ!$A:$A,[3]【2026年03月度_全社】RFM客層一覧表データ!D:D,"",0)</f>
        <v/>
      </c>
      <c r="H4560" s="183" t="str">
        <f>_xlfn.XLOOKUP($A4560,[3]【2026年03月度_全社】RFM客層一覧表データ!$A:$A,[3]【2026年03月度_全社】RFM客層一覧表データ!E:E,"",0)</f>
        <v/>
      </c>
      <c r="I4560" s="183" t="str">
        <f>_xlfn.XLOOKUP($A4560,[3]【2026年03月度_全社】RFM客層一覧表データ!$A:$A,[3]【2026年03月度_全社】RFM客層一覧表データ!F:F,"",0)</f>
        <v/>
      </c>
      <c r="J4560" s="183">
        <v>0</v>
      </c>
      <c r="K4560" s="183">
        <v>0</v>
      </c>
      <c r="L4560" s="183">
        <v>0</v>
      </c>
      <c r="M4560" s="183">
        <v>0</v>
      </c>
      <c r="N4560" s="183">
        <v>0</v>
      </c>
      <c r="O4560" s="183">
        <v>0</v>
      </c>
      <c r="P4560" s="183">
        <v>0</v>
      </c>
      <c r="Q4560" s="183">
        <v>0</v>
      </c>
      <c r="R4560" s="183">
        <v>0</v>
      </c>
      <c r="S4560" s="183">
        <v>0</v>
      </c>
      <c r="T4560" s="183">
        <v>0</v>
      </c>
      <c r="U4560" s="183">
        <v>0</v>
      </c>
      <c r="V4560" s="183">
        <v>0</v>
      </c>
      <c r="W4560" s="183">
        <v>0</v>
      </c>
      <c r="X4560" s="183">
        <v>0</v>
      </c>
      <c r="Y4560" s="183">
        <v>0</v>
      </c>
    </row>
    <row r="4561" spans="1:25" x14ac:dyDescent="0.2">
      <c r="A4561" s="184">
        <v>13251157</v>
      </c>
      <c r="B4561" s="183" t="str">
        <f>[1]店マスタ!B4560</f>
        <v>北村電機ストアー小田タケシタ店</v>
      </c>
      <c r="C4561" s="183">
        <v>1</v>
      </c>
      <c r="D4561" s="183">
        <v>2</v>
      </c>
      <c r="E4561" s="183">
        <f>_xlfn.XLOOKUP(A4561,[2]Sheet1!$R:$R,[2]Sheet1!$AB:$AB,"",0)</f>
        <v>1</v>
      </c>
      <c r="F4561" s="183" t="str">
        <f>_xlfn.XLOOKUP($A4561,[3]【2026年03月度_全社】RFM客層一覧表データ!$A:$A,[3]【2026年03月度_全社】RFM客層一覧表データ!C:C,"",0)</f>
        <v/>
      </c>
      <c r="G4561" s="183" t="str">
        <f>_xlfn.XLOOKUP($A4561,[3]【2026年03月度_全社】RFM客層一覧表データ!$A:$A,[3]【2026年03月度_全社】RFM客層一覧表データ!D:D,"",0)</f>
        <v/>
      </c>
      <c r="H4561" s="183" t="str">
        <f>_xlfn.XLOOKUP($A4561,[3]【2026年03月度_全社】RFM客層一覧表データ!$A:$A,[3]【2026年03月度_全社】RFM客層一覧表データ!E:E,"",0)</f>
        <v/>
      </c>
      <c r="I4561" s="183" t="str">
        <f>_xlfn.XLOOKUP($A4561,[3]【2026年03月度_全社】RFM客層一覧表データ!$A:$A,[3]【2026年03月度_全社】RFM客層一覧表データ!F:F,"",0)</f>
        <v/>
      </c>
      <c r="J4561" s="183">
        <v>0</v>
      </c>
      <c r="K4561" s="183">
        <v>0</v>
      </c>
      <c r="L4561" s="183">
        <v>0</v>
      </c>
      <c r="M4561" s="183">
        <v>0</v>
      </c>
      <c r="N4561" s="183">
        <v>0</v>
      </c>
      <c r="O4561" s="183">
        <v>0</v>
      </c>
      <c r="P4561" s="183">
        <v>0</v>
      </c>
      <c r="Q4561" s="183">
        <v>0</v>
      </c>
      <c r="R4561" s="183">
        <v>0</v>
      </c>
      <c r="S4561" s="183">
        <v>0</v>
      </c>
      <c r="T4561" s="183">
        <v>0</v>
      </c>
      <c r="U4561" s="183">
        <v>0</v>
      </c>
      <c r="V4561" s="183">
        <v>0</v>
      </c>
      <c r="W4561" s="183">
        <v>0</v>
      </c>
      <c r="X4561" s="183">
        <v>0</v>
      </c>
      <c r="Y4561" s="183">
        <v>0</v>
      </c>
    </row>
    <row r="4562" spans="1:25" x14ac:dyDescent="0.2">
      <c r="A4562" s="184">
        <v>13251159</v>
      </c>
      <c r="B4562" s="183" t="str">
        <f>[1]店マスタ!B4561</f>
        <v>（有）ズーム</v>
      </c>
      <c r="C4562" s="183">
        <v>3</v>
      </c>
      <c r="D4562" s="183">
        <v>6</v>
      </c>
      <c r="E4562" s="183">
        <f>_xlfn.XLOOKUP(A4562,[2]Sheet1!$R:$R,[2]Sheet1!$AB:$AB,"",0)</f>
        <v>3</v>
      </c>
      <c r="F4562" s="183">
        <f>_xlfn.XLOOKUP($A4562,[3]【2026年03月度_全社】RFM客層一覧表データ!$A:$A,[3]【2026年03月度_全社】RFM客層一覧表データ!C:C,"",0)</f>
        <v>374</v>
      </c>
      <c r="G4562" s="183">
        <f>_xlfn.XLOOKUP($A4562,[3]【2026年03月度_全社】RFM客層一覧表データ!$A:$A,[3]【2026年03月度_全社】RFM客層一覧表データ!D:D,"",0)</f>
        <v>2</v>
      </c>
      <c r="H4562" s="183">
        <f>_xlfn.XLOOKUP($A4562,[3]【2026年03月度_全社】RFM客層一覧表データ!$A:$A,[3]【2026年03月度_全社】RFM客層一覧表データ!E:E,"",0)</f>
        <v>222</v>
      </c>
      <c r="I4562" s="183">
        <f>_xlfn.XLOOKUP($A4562,[3]【2026年03月度_全社】RFM客層一覧表データ!$A:$A,[3]【2026年03月度_全社】RFM客層一覧表データ!F:F,"",0)</f>
        <v>1</v>
      </c>
      <c r="J4562" s="183">
        <v>348</v>
      </c>
      <c r="K4562" s="183">
        <v>5</v>
      </c>
      <c r="L4562" s="183">
        <v>213</v>
      </c>
      <c r="M4562" s="183">
        <v>1</v>
      </c>
      <c r="N4562" s="183">
        <v>336</v>
      </c>
      <c r="O4562" s="183">
        <v>0</v>
      </c>
      <c r="P4562" s="183">
        <v>215</v>
      </c>
      <c r="Q4562" s="183">
        <v>0</v>
      </c>
      <c r="R4562" s="183">
        <v>377</v>
      </c>
      <c r="S4562" s="183">
        <v>0</v>
      </c>
      <c r="T4562" s="183">
        <v>251</v>
      </c>
      <c r="U4562" s="183">
        <v>0</v>
      </c>
      <c r="V4562" s="183">
        <v>404</v>
      </c>
      <c r="W4562" s="183">
        <v>138</v>
      </c>
      <c r="X4562" s="183">
        <v>267</v>
      </c>
      <c r="Y4562" s="183">
        <v>5</v>
      </c>
    </row>
    <row r="4563" spans="1:25" x14ac:dyDescent="0.2">
      <c r="A4563" s="184">
        <v>13251165</v>
      </c>
      <c r="B4563" s="183" t="str">
        <f>[1]店マスタ!B4562</f>
        <v>吉田電器</v>
      </c>
      <c r="C4563" s="183">
        <v>2</v>
      </c>
      <c r="D4563" s="183">
        <v>4</v>
      </c>
      <c r="E4563" s="183">
        <f>_xlfn.XLOOKUP(A4563,[2]Sheet1!$R:$R,[2]Sheet1!$AB:$AB,"",0)</f>
        <v>2</v>
      </c>
      <c r="F4563" s="183" t="str">
        <f>_xlfn.XLOOKUP($A4563,[3]【2026年03月度_全社】RFM客層一覧表データ!$A:$A,[3]【2026年03月度_全社】RFM客層一覧表データ!C:C,"",0)</f>
        <v/>
      </c>
      <c r="G4563" s="183" t="str">
        <f>_xlfn.XLOOKUP($A4563,[3]【2026年03月度_全社】RFM客層一覧表データ!$A:$A,[3]【2026年03月度_全社】RFM客層一覧表データ!D:D,"",0)</f>
        <v/>
      </c>
      <c r="H4563" s="183" t="str">
        <f>_xlfn.XLOOKUP($A4563,[3]【2026年03月度_全社】RFM客層一覧表データ!$A:$A,[3]【2026年03月度_全社】RFM客層一覧表データ!E:E,"",0)</f>
        <v/>
      </c>
      <c r="I4563" s="183" t="str">
        <f>_xlfn.XLOOKUP($A4563,[3]【2026年03月度_全社】RFM客層一覧表データ!$A:$A,[3]【2026年03月度_全社】RFM客層一覧表データ!F:F,"",0)</f>
        <v/>
      </c>
      <c r="J4563" s="183">
        <v>0</v>
      </c>
      <c r="K4563" s="183">
        <v>0</v>
      </c>
      <c r="L4563" s="183">
        <v>0</v>
      </c>
      <c r="M4563" s="183">
        <v>0</v>
      </c>
      <c r="N4563" s="183">
        <v>0</v>
      </c>
      <c r="O4563" s="183">
        <v>0</v>
      </c>
      <c r="P4563" s="183">
        <v>0</v>
      </c>
      <c r="Q4563" s="183">
        <v>0</v>
      </c>
      <c r="R4563" s="183">
        <v>0</v>
      </c>
      <c r="S4563" s="183">
        <v>0</v>
      </c>
      <c r="T4563" s="183">
        <v>0</v>
      </c>
      <c r="U4563" s="183">
        <v>0</v>
      </c>
      <c r="V4563" s="183">
        <v>0</v>
      </c>
      <c r="W4563" s="183">
        <v>0</v>
      </c>
      <c r="X4563" s="183">
        <v>0</v>
      </c>
      <c r="Y4563" s="183">
        <v>0</v>
      </c>
    </row>
    <row r="4564" spans="1:25" x14ac:dyDescent="0.2">
      <c r="A4564" s="184">
        <v>13251167</v>
      </c>
      <c r="B4564" s="183" t="str">
        <f>[1]店マスタ!B4563</f>
        <v>板垣電器店</v>
      </c>
      <c r="C4564" s="183">
        <v>3</v>
      </c>
      <c r="D4564" s="183">
        <v>6</v>
      </c>
      <c r="E4564" s="183" t="str">
        <f>_xlfn.XLOOKUP(A4564,[2]Sheet1!$R:$R,[2]Sheet1!$AB:$AB,"",0)</f>
        <v/>
      </c>
      <c r="F4564" s="183">
        <f>_xlfn.XLOOKUP($A4564,[3]【2026年03月度_全社】RFM客層一覧表データ!$A:$A,[3]【2026年03月度_全社】RFM客層一覧表データ!C:C,"",0)</f>
        <v>133</v>
      </c>
      <c r="G4564" s="183">
        <f>_xlfn.XLOOKUP($A4564,[3]【2026年03月度_全社】RFM客層一覧表データ!$A:$A,[3]【2026年03月度_全社】RFM客層一覧表データ!D:D,"",0)</f>
        <v>9</v>
      </c>
      <c r="H4564" s="183">
        <f>_xlfn.XLOOKUP($A4564,[3]【2026年03月度_全社】RFM客層一覧表データ!$A:$A,[3]【2026年03月度_全社】RFM客層一覧表データ!E:E,"",0)</f>
        <v>80</v>
      </c>
      <c r="I4564" s="183">
        <f>_xlfn.XLOOKUP($A4564,[3]【2026年03月度_全社】RFM客層一覧表データ!$A:$A,[3]【2026年03月度_全社】RFM客層一覧表データ!F:F,"",0)</f>
        <v>0</v>
      </c>
      <c r="J4564" s="183">
        <v>162</v>
      </c>
      <c r="K4564" s="183">
        <v>52</v>
      </c>
      <c r="L4564" s="183">
        <v>97</v>
      </c>
      <c r="M4564" s="183">
        <v>2</v>
      </c>
      <c r="N4564" s="183">
        <v>166</v>
      </c>
      <c r="O4564" s="183">
        <v>45</v>
      </c>
      <c r="P4564" s="183">
        <v>112</v>
      </c>
      <c r="Q4564" s="183">
        <v>0</v>
      </c>
      <c r="R4564" s="183">
        <v>181</v>
      </c>
      <c r="S4564" s="183">
        <v>20</v>
      </c>
      <c r="T4564" s="183">
        <v>114</v>
      </c>
      <c r="U4564" s="183">
        <v>0</v>
      </c>
      <c r="V4564" s="183">
        <v>203</v>
      </c>
      <c r="W4564" s="183">
        <v>82</v>
      </c>
      <c r="X4564" s="183">
        <v>116</v>
      </c>
      <c r="Y4564" s="183">
        <v>2</v>
      </c>
    </row>
    <row r="4565" spans="1:25" x14ac:dyDescent="0.2">
      <c r="A4565" s="184">
        <v>13251183</v>
      </c>
      <c r="B4565" s="183" t="str">
        <f>[1]店マスタ!B4564</f>
        <v>北村電機ストアー　大野店</v>
      </c>
      <c r="C4565" s="183">
        <v>1</v>
      </c>
      <c r="D4565" s="183">
        <v>2</v>
      </c>
      <c r="E4565" s="183">
        <f>_xlfn.XLOOKUP(A4565,[2]Sheet1!$R:$R,[2]Sheet1!$AB:$AB,"",0)</f>
        <v>1</v>
      </c>
      <c r="F4565" s="183" t="str">
        <f>_xlfn.XLOOKUP($A4565,[3]【2026年03月度_全社】RFM客層一覧表データ!$A:$A,[3]【2026年03月度_全社】RFM客層一覧表データ!C:C,"",0)</f>
        <v/>
      </c>
      <c r="G4565" s="183" t="str">
        <f>_xlfn.XLOOKUP($A4565,[3]【2026年03月度_全社】RFM客層一覧表データ!$A:$A,[3]【2026年03月度_全社】RFM客層一覧表データ!D:D,"",0)</f>
        <v/>
      </c>
      <c r="H4565" s="183" t="str">
        <f>_xlfn.XLOOKUP($A4565,[3]【2026年03月度_全社】RFM客層一覧表データ!$A:$A,[3]【2026年03月度_全社】RFM客層一覧表データ!E:E,"",0)</f>
        <v/>
      </c>
      <c r="I4565" s="183" t="str">
        <f>_xlfn.XLOOKUP($A4565,[3]【2026年03月度_全社】RFM客層一覧表データ!$A:$A,[3]【2026年03月度_全社】RFM客層一覧表データ!F:F,"",0)</f>
        <v/>
      </c>
      <c r="J4565" s="183">
        <v>0</v>
      </c>
      <c r="K4565" s="183">
        <v>0</v>
      </c>
      <c r="L4565" s="183">
        <v>0</v>
      </c>
      <c r="M4565" s="183">
        <v>0</v>
      </c>
      <c r="N4565" s="183">
        <v>0</v>
      </c>
      <c r="O4565" s="183">
        <v>0</v>
      </c>
      <c r="P4565" s="183">
        <v>0</v>
      </c>
      <c r="Q4565" s="183">
        <v>0</v>
      </c>
      <c r="R4565" s="183">
        <v>0</v>
      </c>
      <c r="S4565" s="183">
        <v>0</v>
      </c>
      <c r="T4565" s="183">
        <v>0</v>
      </c>
      <c r="U4565" s="183">
        <v>0</v>
      </c>
      <c r="V4565" s="183">
        <v>0</v>
      </c>
      <c r="W4565" s="183">
        <v>0</v>
      </c>
      <c r="X4565" s="183">
        <v>0</v>
      </c>
      <c r="Y4565" s="183">
        <v>0</v>
      </c>
    </row>
    <row r="4566" spans="1:25" x14ac:dyDescent="0.2">
      <c r="A4566" s="184">
        <v>13251190</v>
      </c>
      <c r="B4566" s="183" t="str">
        <f>[1]店マスタ!B4565</f>
        <v>北村電機ストアー　塩冶後藤店</v>
      </c>
      <c r="C4566" s="183">
        <v>1</v>
      </c>
      <c r="D4566" s="183">
        <v>2</v>
      </c>
      <c r="E4566" s="183">
        <f>_xlfn.XLOOKUP(A4566,[2]Sheet1!$R:$R,[2]Sheet1!$AB:$AB,"",0)</f>
        <v>1</v>
      </c>
      <c r="F4566" s="183" t="str">
        <f>_xlfn.XLOOKUP($A4566,[3]【2026年03月度_全社】RFM客層一覧表データ!$A:$A,[3]【2026年03月度_全社】RFM客層一覧表データ!C:C,"",0)</f>
        <v/>
      </c>
      <c r="G4566" s="183" t="str">
        <f>_xlfn.XLOOKUP($A4566,[3]【2026年03月度_全社】RFM客層一覧表データ!$A:$A,[3]【2026年03月度_全社】RFM客層一覧表データ!D:D,"",0)</f>
        <v/>
      </c>
      <c r="H4566" s="183" t="str">
        <f>_xlfn.XLOOKUP($A4566,[3]【2026年03月度_全社】RFM客層一覧表データ!$A:$A,[3]【2026年03月度_全社】RFM客層一覧表データ!E:E,"",0)</f>
        <v/>
      </c>
      <c r="I4566" s="183" t="str">
        <f>_xlfn.XLOOKUP($A4566,[3]【2026年03月度_全社】RFM客層一覧表データ!$A:$A,[3]【2026年03月度_全社】RFM客層一覧表データ!F:F,"",0)</f>
        <v/>
      </c>
      <c r="J4566" s="183">
        <v>0</v>
      </c>
      <c r="K4566" s="183">
        <v>0</v>
      </c>
      <c r="L4566" s="183">
        <v>0</v>
      </c>
      <c r="M4566" s="183">
        <v>0</v>
      </c>
      <c r="N4566" s="183">
        <v>0</v>
      </c>
      <c r="O4566" s="183">
        <v>0</v>
      </c>
      <c r="P4566" s="183">
        <v>0</v>
      </c>
      <c r="Q4566" s="183">
        <v>0</v>
      </c>
      <c r="R4566" s="183">
        <v>0</v>
      </c>
      <c r="S4566" s="183">
        <v>0</v>
      </c>
      <c r="T4566" s="183">
        <v>0</v>
      </c>
      <c r="U4566" s="183">
        <v>0</v>
      </c>
      <c r="V4566" s="183">
        <v>0</v>
      </c>
      <c r="W4566" s="183">
        <v>0</v>
      </c>
      <c r="X4566" s="183">
        <v>0</v>
      </c>
      <c r="Y4566" s="183">
        <v>0</v>
      </c>
    </row>
    <row r="4567" spans="1:25" x14ac:dyDescent="0.2">
      <c r="A4567" s="184">
        <v>13251191</v>
      </c>
      <c r="B4567" s="183" t="str">
        <f>[1]店マスタ!B4566</f>
        <v>有限会社　豊商事</v>
      </c>
      <c r="C4567" s="183">
        <v>2.5</v>
      </c>
      <c r="D4567" s="183">
        <v>5</v>
      </c>
      <c r="E4567" s="183" t="str">
        <f>_xlfn.XLOOKUP(A4567,[2]Sheet1!$R:$R,[2]Sheet1!$AB:$AB,"",0)</f>
        <v/>
      </c>
      <c r="F4567" s="183" t="str">
        <f>_xlfn.XLOOKUP($A4567,[3]【2026年03月度_全社】RFM客層一覧表データ!$A:$A,[3]【2026年03月度_全社】RFM客層一覧表データ!C:C,"",0)</f>
        <v/>
      </c>
      <c r="G4567" s="183" t="str">
        <f>_xlfn.XLOOKUP($A4567,[3]【2026年03月度_全社】RFM客層一覧表データ!$A:$A,[3]【2026年03月度_全社】RFM客層一覧表データ!D:D,"",0)</f>
        <v/>
      </c>
      <c r="H4567" s="183" t="str">
        <f>_xlfn.XLOOKUP($A4567,[3]【2026年03月度_全社】RFM客層一覧表データ!$A:$A,[3]【2026年03月度_全社】RFM客層一覧表データ!E:E,"",0)</f>
        <v/>
      </c>
      <c r="I4567" s="183" t="str">
        <f>_xlfn.XLOOKUP($A4567,[3]【2026年03月度_全社】RFM客層一覧表データ!$A:$A,[3]【2026年03月度_全社】RFM客層一覧表データ!F:F,"",0)</f>
        <v/>
      </c>
      <c r="J4567" s="183">
        <v>0</v>
      </c>
      <c r="K4567" s="183">
        <v>0</v>
      </c>
      <c r="L4567" s="183">
        <v>0</v>
      </c>
      <c r="M4567" s="183">
        <v>0</v>
      </c>
      <c r="N4567" s="183">
        <v>0</v>
      </c>
      <c r="O4567" s="183">
        <v>0</v>
      </c>
      <c r="P4567" s="183">
        <v>0</v>
      </c>
      <c r="Q4567" s="183">
        <v>0</v>
      </c>
      <c r="R4567" s="183">
        <v>0</v>
      </c>
      <c r="S4567" s="183">
        <v>0</v>
      </c>
      <c r="T4567" s="183">
        <v>0</v>
      </c>
      <c r="U4567" s="183">
        <v>0</v>
      </c>
      <c r="V4567" s="183">
        <v>0</v>
      </c>
      <c r="W4567" s="183">
        <v>0</v>
      </c>
      <c r="X4567" s="183">
        <v>0</v>
      </c>
      <c r="Y4567" s="183">
        <v>0</v>
      </c>
    </row>
    <row r="4568" spans="1:25" x14ac:dyDescent="0.2">
      <c r="A4568" s="184">
        <v>13251192</v>
      </c>
      <c r="B4568" s="183" t="str">
        <f>[1]店マスタ!B4567</f>
        <v>（有）ユウデン</v>
      </c>
      <c r="C4568" s="183">
        <v>3</v>
      </c>
      <c r="D4568" s="183">
        <v>6</v>
      </c>
      <c r="E4568" s="183">
        <f>_xlfn.XLOOKUP(A4568,[2]Sheet1!$R:$R,[2]Sheet1!$AB:$AB,"",0)</f>
        <v>3</v>
      </c>
      <c r="F4568" s="183">
        <f>_xlfn.XLOOKUP($A4568,[3]【2026年03月度_全社】RFM客層一覧表データ!$A:$A,[3]【2026年03月度_全社】RFM客層一覧表データ!C:C,"",0)</f>
        <v>658</v>
      </c>
      <c r="G4568" s="183">
        <f>_xlfn.XLOOKUP($A4568,[3]【2026年03月度_全社】RFM客層一覧表データ!$A:$A,[3]【2026年03月度_全社】RFM客層一覧表データ!D:D,"",0)</f>
        <v>249</v>
      </c>
      <c r="H4568" s="183">
        <f>_xlfn.XLOOKUP($A4568,[3]【2026年03月度_全社】RFM客層一覧表データ!$A:$A,[3]【2026年03月度_全社】RFM客層一覧表データ!E:E,"",0)</f>
        <v>292</v>
      </c>
      <c r="I4568" s="183">
        <f>_xlfn.XLOOKUP($A4568,[3]【2026年03月度_全社】RFM客層一覧表データ!$A:$A,[3]【2026年03月度_全社】RFM客層一覧表データ!F:F,"",0)</f>
        <v>40</v>
      </c>
      <c r="J4568" s="183">
        <v>671</v>
      </c>
      <c r="K4568" s="183">
        <v>288</v>
      </c>
      <c r="L4568" s="183">
        <v>291</v>
      </c>
      <c r="M4568" s="183">
        <v>71</v>
      </c>
      <c r="N4568" s="183">
        <v>656</v>
      </c>
      <c r="O4568" s="183">
        <v>276</v>
      </c>
      <c r="P4568" s="183">
        <v>289</v>
      </c>
      <c r="Q4568" s="183">
        <v>47</v>
      </c>
      <c r="R4568" s="183">
        <v>655</v>
      </c>
      <c r="S4568" s="183">
        <v>280</v>
      </c>
      <c r="T4568" s="183">
        <v>285</v>
      </c>
      <c r="U4568" s="183">
        <v>61</v>
      </c>
      <c r="V4568" s="183">
        <v>635</v>
      </c>
      <c r="W4568" s="183">
        <v>279</v>
      </c>
      <c r="X4568" s="183">
        <v>291</v>
      </c>
      <c r="Y4568" s="183">
        <v>44</v>
      </c>
    </row>
    <row r="4569" spans="1:25" x14ac:dyDescent="0.2">
      <c r="A4569" s="184">
        <v>13251248</v>
      </c>
      <c r="B4569" s="183" t="str">
        <f>[1]店マスタ!B4568</f>
        <v>Ｅ＆Ｅうるでん</v>
      </c>
      <c r="C4569" s="183">
        <v>1</v>
      </c>
      <c r="D4569" s="183">
        <v>2</v>
      </c>
      <c r="E4569" s="183">
        <f>_xlfn.XLOOKUP(A4569,[2]Sheet1!$R:$R,[2]Sheet1!$AB:$AB,"",0)</f>
        <v>1</v>
      </c>
      <c r="F4569" s="183" t="str">
        <f>_xlfn.XLOOKUP($A4569,[3]【2026年03月度_全社】RFM客層一覧表データ!$A:$A,[3]【2026年03月度_全社】RFM客層一覧表データ!C:C,"",0)</f>
        <v/>
      </c>
      <c r="G4569" s="183" t="str">
        <f>_xlfn.XLOOKUP($A4569,[3]【2026年03月度_全社】RFM客層一覧表データ!$A:$A,[3]【2026年03月度_全社】RFM客層一覧表データ!D:D,"",0)</f>
        <v/>
      </c>
      <c r="H4569" s="183" t="str">
        <f>_xlfn.XLOOKUP($A4569,[3]【2026年03月度_全社】RFM客層一覧表データ!$A:$A,[3]【2026年03月度_全社】RFM客層一覧表データ!E:E,"",0)</f>
        <v/>
      </c>
      <c r="I4569" s="183" t="str">
        <f>_xlfn.XLOOKUP($A4569,[3]【2026年03月度_全社】RFM客層一覧表データ!$A:$A,[3]【2026年03月度_全社】RFM客層一覧表データ!F:F,"",0)</f>
        <v/>
      </c>
      <c r="J4569" s="183">
        <v>0</v>
      </c>
      <c r="K4569" s="183">
        <v>0</v>
      </c>
      <c r="L4569" s="183">
        <v>0</v>
      </c>
      <c r="M4569" s="183">
        <v>0</v>
      </c>
      <c r="N4569" s="183">
        <v>0</v>
      </c>
      <c r="O4569" s="183">
        <v>0</v>
      </c>
      <c r="P4569" s="183">
        <v>0</v>
      </c>
      <c r="Q4569" s="183">
        <v>0</v>
      </c>
      <c r="R4569" s="183">
        <v>0</v>
      </c>
      <c r="S4569" s="183">
        <v>0</v>
      </c>
      <c r="T4569" s="183">
        <v>0</v>
      </c>
      <c r="U4569" s="183">
        <v>0</v>
      </c>
      <c r="V4569" s="183">
        <v>0</v>
      </c>
      <c r="W4569" s="183">
        <v>0</v>
      </c>
      <c r="X4569" s="183">
        <v>0</v>
      </c>
      <c r="Y4569" s="183">
        <v>0</v>
      </c>
    </row>
    <row r="4570" spans="1:25" x14ac:dyDescent="0.2">
      <c r="A4570" s="184">
        <v>13251255</v>
      </c>
      <c r="B4570" s="183" t="str">
        <f>[1]店マスタ!B4569</f>
        <v>水間電器大田店</v>
      </c>
      <c r="C4570" s="183">
        <v>2</v>
      </c>
      <c r="D4570" s="183">
        <v>4</v>
      </c>
      <c r="E4570" s="183">
        <f>_xlfn.XLOOKUP(A4570,[2]Sheet1!$R:$R,[2]Sheet1!$AB:$AB,"",0)</f>
        <v>2</v>
      </c>
      <c r="F4570" s="183" t="str">
        <f>_xlfn.XLOOKUP($A4570,[3]【2026年03月度_全社】RFM客層一覧表データ!$A:$A,[3]【2026年03月度_全社】RFM客層一覧表データ!C:C,"",0)</f>
        <v/>
      </c>
      <c r="G4570" s="183" t="str">
        <f>_xlfn.XLOOKUP($A4570,[3]【2026年03月度_全社】RFM客層一覧表データ!$A:$A,[3]【2026年03月度_全社】RFM客層一覧表データ!D:D,"",0)</f>
        <v/>
      </c>
      <c r="H4570" s="183" t="str">
        <f>_xlfn.XLOOKUP($A4570,[3]【2026年03月度_全社】RFM客層一覧表データ!$A:$A,[3]【2026年03月度_全社】RFM客層一覧表データ!E:E,"",0)</f>
        <v/>
      </c>
      <c r="I4570" s="183" t="str">
        <f>_xlfn.XLOOKUP($A4570,[3]【2026年03月度_全社】RFM客層一覧表データ!$A:$A,[3]【2026年03月度_全社】RFM客層一覧表データ!F:F,"",0)</f>
        <v/>
      </c>
      <c r="J4570" s="183">
        <v>0</v>
      </c>
      <c r="K4570" s="183">
        <v>0</v>
      </c>
      <c r="L4570" s="183">
        <v>0</v>
      </c>
      <c r="M4570" s="183">
        <v>0</v>
      </c>
      <c r="N4570" s="183">
        <v>0</v>
      </c>
      <c r="O4570" s="183">
        <v>0</v>
      </c>
      <c r="P4570" s="183">
        <v>0</v>
      </c>
      <c r="Q4570" s="183">
        <v>0</v>
      </c>
      <c r="R4570" s="183">
        <v>0</v>
      </c>
      <c r="S4570" s="183">
        <v>0</v>
      </c>
      <c r="T4570" s="183">
        <v>0</v>
      </c>
      <c r="U4570" s="183">
        <v>0</v>
      </c>
      <c r="V4570" s="183">
        <v>0</v>
      </c>
      <c r="W4570" s="183">
        <v>0</v>
      </c>
      <c r="X4570" s="183">
        <v>0</v>
      </c>
      <c r="Y4570" s="183">
        <v>0</v>
      </c>
    </row>
    <row r="4571" spans="1:25" x14ac:dyDescent="0.2">
      <c r="A4571" s="184">
        <v>13251256</v>
      </c>
      <c r="B4571" s="183" t="str">
        <f>[1]店マスタ!B4570</f>
        <v>モリイデンキ</v>
      </c>
      <c r="C4571" s="183">
        <v>1.5</v>
      </c>
      <c r="D4571" s="183">
        <v>3</v>
      </c>
      <c r="E4571" s="183">
        <f>_xlfn.XLOOKUP(A4571,[2]Sheet1!$R:$R,[2]Sheet1!$AB:$AB,"",0)</f>
        <v>1.5</v>
      </c>
      <c r="F4571" s="183" t="str">
        <f>_xlfn.XLOOKUP($A4571,[3]【2026年03月度_全社】RFM客層一覧表データ!$A:$A,[3]【2026年03月度_全社】RFM客層一覧表データ!C:C,"",0)</f>
        <v/>
      </c>
      <c r="G4571" s="183" t="str">
        <f>_xlfn.XLOOKUP($A4571,[3]【2026年03月度_全社】RFM客層一覧表データ!$A:$A,[3]【2026年03月度_全社】RFM客層一覧表データ!D:D,"",0)</f>
        <v/>
      </c>
      <c r="H4571" s="183" t="str">
        <f>_xlfn.XLOOKUP($A4571,[3]【2026年03月度_全社】RFM客層一覧表データ!$A:$A,[3]【2026年03月度_全社】RFM客層一覧表データ!E:E,"",0)</f>
        <v/>
      </c>
      <c r="I4571" s="183" t="str">
        <f>_xlfn.XLOOKUP($A4571,[3]【2026年03月度_全社】RFM客層一覧表データ!$A:$A,[3]【2026年03月度_全社】RFM客層一覧表データ!F:F,"",0)</f>
        <v/>
      </c>
      <c r="J4571" s="183">
        <v>0</v>
      </c>
      <c r="K4571" s="183">
        <v>0</v>
      </c>
      <c r="L4571" s="183">
        <v>0</v>
      </c>
      <c r="M4571" s="183">
        <v>0</v>
      </c>
      <c r="N4571" s="183">
        <v>0</v>
      </c>
      <c r="O4571" s="183">
        <v>0</v>
      </c>
      <c r="P4571" s="183">
        <v>0</v>
      </c>
      <c r="Q4571" s="183">
        <v>0</v>
      </c>
      <c r="R4571" s="183">
        <v>0</v>
      </c>
      <c r="S4571" s="183">
        <v>0</v>
      </c>
      <c r="T4571" s="183">
        <v>0</v>
      </c>
      <c r="U4571" s="183">
        <v>0</v>
      </c>
      <c r="V4571" s="183">
        <v>0</v>
      </c>
      <c r="W4571" s="183">
        <v>0</v>
      </c>
      <c r="X4571" s="183">
        <v>0</v>
      </c>
      <c r="Y4571" s="183">
        <v>0</v>
      </c>
    </row>
    <row r="4572" spans="1:25" x14ac:dyDescent="0.2">
      <c r="A4572" s="184">
        <v>13251257</v>
      </c>
      <c r="B4572" s="183" t="str">
        <f>[1]店マスタ!B4571</f>
        <v>ユウナガ電器</v>
      </c>
      <c r="C4572" s="183">
        <v>2.5</v>
      </c>
      <c r="D4572" s="183">
        <v>5</v>
      </c>
      <c r="E4572" s="183">
        <f>_xlfn.XLOOKUP(A4572,[2]Sheet1!$R:$R,[2]Sheet1!$AB:$AB,"",0)</f>
        <v>2.5</v>
      </c>
      <c r="F4572" s="183" t="str">
        <f>_xlfn.XLOOKUP($A4572,[3]【2026年03月度_全社】RFM客層一覧表データ!$A:$A,[3]【2026年03月度_全社】RFM客層一覧表データ!C:C,"",0)</f>
        <v/>
      </c>
      <c r="G4572" s="183" t="str">
        <f>_xlfn.XLOOKUP($A4572,[3]【2026年03月度_全社】RFM客層一覧表データ!$A:$A,[3]【2026年03月度_全社】RFM客層一覧表データ!D:D,"",0)</f>
        <v/>
      </c>
      <c r="H4572" s="183" t="str">
        <f>_xlfn.XLOOKUP($A4572,[3]【2026年03月度_全社】RFM客層一覧表データ!$A:$A,[3]【2026年03月度_全社】RFM客層一覧表データ!E:E,"",0)</f>
        <v/>
      </c>
      <c r="I4572" s="183" t="str">
        <f>_xlfn.XLOOKUP($A4572,[3]【2026年03月度_全社】RFM客層一覧表データ!$A:$A,[3]【2026年03月度_全社】RFM客層一覧表データ!F:F,"",0)</f>
        <v/>
      </c>
      <c r="J4572" s="183">
        <v>0</v>
      </c>
      <c r="K4572" s="183">
        <v>0</v>
      </c>
      <c r="L4572" s="183">
        <v>0</v>
      </c>
      <c r="M4572" s="183">
        <v>0</v>
      </c>
      <c r="N4572" s="183">
        <v>0</v>
      </c>
      <c r="O4572" s="183">
        <v>0</v>
      </c>
      <c r="P4572" s="183">
        <v>0</v>
      </c>
      <c r="Q4572" s="183">
        <v>0</v>
      </c>
      <c r="R4572" s="183">
        <v>0</v>
      </c>
      <c r="S4572" s="183">
        <v>0</v>
      </c>
      <c r="T4572" s="183">
        <v>0</v>
      </c>
      <c r="U4572" s="183">
        <v>0</v>
      </c>
      <c r="V4572" s="183">
        <v>0</v>
      </c>
      <c r="W4572" s="183">
        <v>0</v>
      </c>
      <c r="X4572" s="183">
        <v>0</v>
      </c>
      <c r="Y4572" s="183">
        <v>0</v>
      </c>
    </row>
    <row r="4573" spans="1:25" x14ac:dyDescent="0.2">
      <c r="A4573" s="184">
        <v>13251260</v>
      </c>
      <c r="B4573" s="183" t="str">
        <f>[1]店マスタ!B4572</f>
        <v>飯田電器</v>
      </c>
      <c r="C4573" s="183">
        <v>1</v>
      </c>
      <c r="D4573" s="183">
        <v>2</v>
      </c>
      <c r="E4573" s="183">
        <f>_xlfn.XLOOKUP(A4573,[2]Sheet1!$R:$R,[2]Sheet1!$AB:$AB,"",0)</f>
        <v>1</v>
      </c>
      <c r="F4573" s="183">
        <f>_xlfn.XLOOKUP($A4573,[3]【2026年03月度_全社】RFM客層一覧表データ!$A:$A,[3]【2026年03月度_全社】RFM客層一覧表データ!C:C,"",0)</f>
        <v>158</v>
      </c>
      <c r="G4573" s="183">
        <f>_xlfn.XLOOKUP($A4573,[3]【2026年03月度_全社】RFM客層一覧表データ!$A:$A,[3]【2026年03月度_全社】RFM客層一覧表データ!D:D,"",0)</f>
        <v>58</v>
      </c>
      <c r="H4573" s="183">
        <f>_xlfn.XLOOKUP($A4573,[3]【2026年03月度_全社】RFM客層一覧表データ!$A:$A,[3]【2026年03月度_全社】RFM客層一覧表データ!E:E,"",0)</f>
        <v>74</v>
      </c>
      <c r="I4573" s="183">
        <f>_xlfn.XLOOKUP($A4573,[3]【2026年03月度_全社】RFM客層一覧表データ!$A:$A,[3]【2026年03月度_全社】RFM客層一覧表データ!F:F,"",0)</f>
        <v>0</v>
      </c>
      <c r="J4573" s="183">
        <v>163</v>
      </c>
      <c r="K4573" s="183">
        <v>54</v>
      </c>
      <c r="L4573" s="183">
        <v>77</v>
      </c>
      <c r="M4573" s="183">
        <v>0</v>
      </c>
      <c r="N4573" s="183">
        <v>163</v>
      </c>
      <c r="O4573" s="183">
        <v>54</v>
      </c>
      <c r="P4573" s="183">
        <v>81</v>
      </c>
      <c r="Q4573" s="183">
        <v>0</v>
      </c>
      <c r="R4573" s="183">
        <v>151</v>
      </c>
      <c r="S4573" s="183">
        <v>61</v>
      </c>
      <c r="T4573" s="183">
        <v>81</v>
      </c>
      <c r="U4573" s="183">
        <v>0</v>
      </c>
      <c r="V4573" s="183">
        <v>153</v>
      </c>
      <c r="W4573" s="183">
        <v>64</v>
      </c>
      <c r="X4573" s="183">
        <v>80</v>
      </c>
      <c r="Y4573" s="183">
        <v>0</v>
      </c>
    </row>
    <row r="4574" spans="1:25" x14ac:dyDescent="0.2">
      <c r="A4574" s="184">
        <v>13251262</v>
      </c>
      <c r="B4574" s="183" t="str">
        <f>[1]店マスタ!B4573</f>
        <v>全野電器店　祖式店</v>
      </c>
      <c r="C4574" s="183">
        <v>0</v>
      </c>
      <c r="D4574" s="183">
        <v>0</v>
      </c>
      <c r="E4574" s="183" t="str">
        <f>_xlfn.XLOOKUP(A4574,[2]Sheet1!$R:$R,[2]Sheet1!$AB:$AB,"",0)</f>
        <v/>
      </c>
      <c r="F4574" s="183" t="str">
        <f>_xlfn.XLOOKUP($A4574,[3]【2026年03月度_全社】RFM客層一覧表データ!$A:$A,[3]【2026年03月度_全社】RFM客層一覧表データ!C:C,"",0)</f>
        <v/>
      </c>
      <c r="G4574" s="183" t="str">
        <f>_xlfn.XLOOKUP($A4574,[3]【2026年03月度_全社】RFM客層一覧表データ!$A:$A,[3]【2026年03月度_全社】RFM客層一覧表データ!D:D,"",0)</f>
        <v/>
      </c>
      <c r="H4574" s="183" t="str">
        <f>_xlfn.XLOOKUP($A4574,[3]【2026年03月度_全社】RFM客層一覧表データ!$A:$A,[3]【2026年03月度_全社】RFM客層一覧表データ!E:E,"",0)</f>
        <v/>
      </c>
      <c r="I4574" s="183" t="str">
        <f>_xlfn.XLOOKUP($A4574,[3]【2026年03月度_全社】RFM客層一覧表データ!$A:$A,[3]【2026年03月度_全社】RFM客層一覧表データ!F:F,"",0)</f>
        <v/>
      </c>
      <c r="J4574" s="183">
        <v>0</v>
      </c>
      <c r="K4574" s="183">
        <v>0</v>
      </c>
      <c r="L4574" s="183">
        <v>0</v>
      </c>
      <c r="M4574" s="183">
        <v>0</v>
      </c>
      <c r="N4574" s="183">
        <v>0</v>
      </c>
      <c r="O4574" s="183">
        <v>0</v>
      </c>
      <c r="P4574" s="183">
        <v>0</v>
      </c>
      <c r="Q4574" s="183">
        <v>0</v>
      </c>
      <c r="R4574" s="183">
        <v>0</v>
      </c>
      <c r="S4574" s="183">
        <v>0</v>
      </c>
      <c r="T4574" s="183">
        <v>0</v>
      </c>
      <c r="U4574" s="183">
        <v>0</v>
      </c>
      <c r="V4574" s="183">
        <v>0</v>
      </c>
      <c r="W4574" s="183">
        <v>0</v>
      </c>
      <c r="X4574" s="183">
        <v>0</v>
      </c>
      <c r="Y4574" s="183">
        <v>0</v>
      </c>
    </row>
    <row r="4575" spans="1:25" x14ac:dyDescent="0.2">
      <c r="A4575" s="184">
        <v>13251263</v>
      </c>
      <c r="B4575" s="183" t="str">
        <f>[1]店マスタ!B4574</f>
        <v>全野電器店　大田店</v>
      </c>
      <c r="C4575" s="183">
        <v>1.5</v>
      </c>
      <c r="D4575" s="183">
        <v>3</v>
      </c>
      <c r="E4575" s="183">
        <f>_xlfn.XLOOKUP(A4575,[2]Sheet1!$R:$R,[2]Sheet1!$AB:$AB,"",0)</f>
        <v>1.5</v>
      </c>
      <c r="F4575" s="183" t="str">
        <f>_xlfn.XLOOKUP($A4575,[3]【2026年03月度_全社】RFM客層一覧表データ!$A:$A,[3]【2026年03月度_全社】RFM客層一覧表データ!C:C,"",0)</f>
        <v/>
      </c>
      <c r="G4575" s="183" t="str">
        <f>_xlfn.XLOOKUP($A4575,[3]【2026年03月度_全社】RFM客層一覧表データ!$A:$A,[3]【2026年03月度_全社】RFM客層一覧表データ!D:D,"",0)</f>
        <v/>
      </c>
      <c r="H4575" s="183" t="str">
        <f>_xlfn.XLOOKUP($A4575,[3]【2026年03月度_全社】RFM客層一覧表データ!$A:$A,[3]【2026年03月度_全社】RFM客層一覧表データ!E:E,"",0)</f>
        <v/>
      </c>
      <c r="I4575" s="183" t="str">
        <f>_xlfn.XLOOKUP($A4575,[3]【2026年03月度_全社】RFM客層一覧表データ!$A:$A,[3]【2026年03月度_全社】RFM客層一覧表データ!F:F,"",0)</f>
        <v/>
      </c>
      <c r="J4575" s="183">
        <v>0</v>
      </c>
      <c r="K4575" s="183">
        <v>0</v>
      </c>
      <c r="L4575" s="183">
        <v>0</v>
      </c>
      <c r="M4575" s="183">
        <v>0</v>
      </c>
      <c r="N4575" s="183">
        <v>0</v>
      </c>
      <c r="O4575" s="183">
        <v>0</v>
      </c>
      <c r="P4575" s="183">
        <v>0</v>
      </c>
      <c r="Q4575" s="183">
        <v>0</v>
      </c>
      <c r="R4575" s="183">
        <v>0</v>
      </c>
      <c r="S4575" s="183">
        <v>0</v>
      </c>
      <c r="T4575" s="183">
        <v>0</v>
      </c>
      <c r="U4575" s="183">
        <v>0</v>
      </c>
      <c r="V4575" s="183">
        <v>0</v>
      </c>
      <c r="W4575" s="183">
        <v>0</v>
      </c>
      <c r="X4575" s="183">
        <v>0</v>
      </c>
      <c r="Y4575" s="183">
        <v>0</v>
      </c>
    </row>
    <row r="4576" spans="1:25" x14ac:dyDescent="0.2">
      <c r="A4576" s="184">
        <v>13251267</v>
      </c>
      <c r="B4576" s="183" t="str">
        <f>[1]店マスタ!B4575</f>
        <v>パナックみはら</v>
      </c>
      <c r="C4576" s="183">
        <v>2.5</v>
      </c>
      <c r="D4576" s="183">
        <v>5</v>
      </c>
      <c r="E4576" s="183">
        <f>_xlfn.XLOOKUP(A4576,[2]Sheet1!$R:$R,[2]Sheet1!$AB:$AB,"",0)</f>
        <v>2.5</v>
      </c>
      <c r="F4576" s="183">
        <f>_xlfn.XLOOKUP($A4576,[3]【2026年03月度_全社】RFM客層一覧表データ!$A:$A,[3]【2026年03月度_全社】RFM客層一覧表データ!C:C,"",0)</f>
        <v>510</v>
      </c>
      <c r="G4576" s="183">
        <f>_xlfn.XLOOKUP($A4576,[3]【2026年03月度_全社】RFM客層一覧表データ!$A:$A,[3]【2026年03月度_全社】RFM客層一覧表データ!D:D,"",0)</f>
        <v>239</v>
      </c>
      <c r="H4576" s="183">
        <f>_xlfn.XLOOKUP($A4576,[3]【2026年03月度_全社】RFM客層一覧表データ!$A:$A,[3]【2026年03月度_全社】RFM客層一覧表データ!E:E,"",0)</f>
        <v>293</v>
      </c>
      <c r="I4576" s="183">
        <f>_xlfn.XLOOKUP($A4576,[3]【2026年03月度_全社】RFM客層一覧表データ!$A:$A,[3]【2026年03月度_全社】RFM客層一覧表データ!F:F,"",0)</f>
        <v>33</v>
      </c>
      <c r="J4576" s="183">
        <v>519</v>
      </c>
      <c r="K4576" s="183">
        <v>228</v>
      </c>
      <c r="L4576" s="183">
        <v>295</v>
      </c>
      <c r="M4576" s="183">
        <v>32</v>
      </c>
      <c r="N4576" s="183">
        <v>551</v>
      </c>
      <c r="O4576" s="183">
        <v>248</v>
      </c>
      <c r="P4576" s="183">
        <v>302</v>
      </c>
      <c r="Q4576" s="183">
        <v>54</v>
      </c>
      <c r="R4576" s="183">
        <v>576</v>
      </c>
      <c r="S4576" s="183">
        <v>266</v>
      </c>
      <c r="T4576" s="183">
        <v>323</v>
      </c>
      <c r="U4576" s="183">
        <v>77</v>
      </c>
      <c r="V4576" s="183">
        <v>603</v>
      </c>
      <c r="W4576" s="183">
        <v>267</v>
      </c>
      <c r="X4576" s="183">
        <v>337</v>
      </c>
      <c r="Y4576" s="183">
        <v>116</v>
      </c>
    </row>
    <row r="4577" spans="1:25" x14ac:dyDescent="0.2">
      <c r="A4577" s="184">
        <v>13251268</v>
      </c>
      <c r="B4577" s="183" t="str">
        <f>[1]店マスタ!B4576</f>
        <v>有限会社　トビタデンキ</v>
      </c>
      <c r="C4577" s="183">
        <v>2.5</v>
      </c>
      <c r="D4577" s="183">
        <v>5</v>
      </c>
      <c r="E4577" s="183">
        <f>_xlfn.XLOOKUP(A4577,[2]Sheet1!$R:$R,[2]Sheet1!$AB:$AB,"",0)</f>
        <v>2.5</v>
      </c>
      <c r="F4577" s="183">
        <f>_xlfn.XLOOKUP($A4577,[3]【2026年03月度_全社】RFM客層一覧表データ!$A:$A,[3]【2026年03月度_全社】RFM客層一覧表データ!C:C,"",0)</f>
        <v>593</v>
      </c>
      <c r="G4577" s="183">
        <f>_xlfn.XLOOKUP($A4577,[3]【2026年03月度_全社】RFM客層一覧表データ!$A:$A,[3]【2026年03月度_全社】RFM客層一覧表データ!D:D,"",0)</f>
        <v>272</v>
      </c>
      <c r="H4577" s="183">
        <f>_xlfn.XLOOKUP($A4577,[3]【2026年03月度_全社】RFM客層一覧表データ!$A:$A,[3]【2026年03月度_全社】RFM客層一覧表データ!E:E,"",0)</f>
        <v>306</v>
      </c>
      <c r="I4577" s="183">
        <f>_xlfn.XLOOKUP($A4577,[3]【2026年03月度_全社】RFM客層一覧表データ!$A:$A,[3]【2026年03月度_全社】RFM客層一覧表データ!F:F,"",0)</f>
        <v>37</v>
      </c>
      <c r="J4577" s="183">
        <v>625</v>
      </c>
      <c r="K4577" s="183">
        <v>294</v>
      </c>
      <c r="L4577" s="183">
        <v>315</v>
      </c>
      <c r="M4577" s="183">
        <v>56</v>
      </c>
      <c r="N4577" s="183">
        <v>646</v>
      </c>
      <c r="O4577" s="183">
        <v>296</v>
      </c>
      <c r="P4577" s="183">
        <v>327</v>
      </c>
      <c r="Q4577" s="183">
        <v>59</v>
      </c>
      <c r="R4577" s="183">
        <v>682</v>
      </c>
      <c r="S4577" s="183">
        <v>294</v>
      </c>
      <c r="T4577" s="183">
        <v>336</v>
      </c>
      <c r="U4577" s="183">
        <v>85</v>
      </c>
      <c r="V4577" s="183">
        <v>724</v>
      </c>
      <c r="W4577" s="183">
        <v>306</v>
      </c>
      <c r="X4577" s="183">
        <v>351</v>
      </c>
      <c r="Y4577" s="183">
        <v>153</v>
      </c>
    </row>
    <row r="4578" spans="1:25" x14ac:dyDescent="0.2">
      <c r="A4578" s="184">
        <v>13251270</v>
      </c>
      <c r="B4578" s="183" t="str">
        <f>[1]店マスタ!B4577</f>
        <v>アドバンス　サエキ</v>
      </c>
      <c r="C4578" s="183">
        <v>4.5</v>
      </c>
      <c r="D4578" s="183">
        <v>9</v>
      </c>
      <c r="E4578" s="183">
        <f>_xlfn.XLOOKUP(A4578,[2]Sheet1!$R:$R,[2]Sheet1!$AB:$AB,"",0)</f>
        <v>4.5</v>
      </c>
      <c r="F4578" s="183">
        <f>_xlfn.XLOOKUP($A4578,[3]【2026年03月度_全社】RFM客層一覧表データ!$A:$A,[3]【2026年03月度_全社】RFM客層一覧表データ!C:C,"",0)</f>
        <v>1046</v>
      </c>
      <c r="G4578" s="183">
        <f>_xlfn.XLOOKUP($A4578,[3]【2026年03月度_全社】RFM客層一覧表データ!$A:$A,[3]【2026年03月度_全社】RFM客層一覧表データ!D:D,"",0)</f>
        <v>498</v>
      </c>
      <c r="H4578" s="183">
        <f>_xlfn.XLOOKUP($A4578,[3]【2026年03月度_全社】RFM客層一覧表データ!$A:$A,[3]【2026年03月度_全社】RFM客層一覧表データ!E:E,"",0)</f>
        <v>603</v>
      </c>
      <c r="I4578" s="183">
        <f>_xlfn.XLOOKUP($A4578,[3]【2026年03月度_全社】RFM客層一覧表データ!$A:$A,[3]【2026年03月度_全社】RFM客層一覧表データ!F:F,"",0)</f>
        <v>76</v>
      </c>
      <c r="J4578" s="183">
        <v>1052</v>
      </c>
      <c r="K4578" s="183">
        <v>503</v>
      </c>
      <c r="L4578" s="183">
        <v>632</v>
      </c>
      <c r="M4578" s="183">
        <v>75</v>
      </c>
      <c r="N4578" s="183">
        <v>1082</v>
      </c>
      <c r="O4578" s="183">
        <v>546</v>
      </c>
      <c r="P4578" s="183">
        <v>652</v>
      </c>
      <c r="Q4578" s="183">
        <v>108</v>
      </c>
      <c r="R4578" s="183">
        <v>1099</v>
      </c>
      <c r="S4578" s="183">
        <v>538</v>
      </c>
      <c r="T4578" s="183">
        <v>651</v>
      </c>
      <c r="U4578" s="183">
        <v>147</v>
      </c>
      <c r="V4578" s="183">
        <v>1139</v>
      </c>
      <c r="W4578" s="183">
        <v>564</v>
      </c>
      <c r="X4578" s="183">
        <v>650</v>
      </c>
      <c r="Y4578" s="183">
        <v>276</v>
      </c>
    </row>
    <row r="4579" spans="1:25" x14ac:dyDescent="0.2">
      <c r="A4579" s="184">
        <v>13251271</v>
      </c>
      <c r="B4579" s="183" t="str">
        <f>[1]店マスタ!B4578</f>
        <v>ダイニ電工株式会社</v>
      </c>
      <c r="C4579" s="183">
        <v>4.5</v>
      </c>
      <c r="D4579" s="183">
        <v>9</v>
      </c>
      <c r="E4579" s="183">
        <f>_xlfn.XLOOKUP(A4579,[2]Sheet1!$R:$R,[2]Sheet1!$AB:$AB,"",0)</f>
        <v>4.5</v>
      </c>
      <c r="F4579" s="183">
        <f>_xlfn.XLOOKUP($A4579,[3]【2026年03月度_全社】RFM客層一覧表データ!$A:$A,[3]【2026年03月度_全社】RFM客層一覧表データ!C:C,"",0)</f>
        <v>692</v>
      </c>
      <c r="G4579" s="183">
        <f>_xlfn.XLOOKUP($A4579,[3]【2026年03月度_全社】RFM客層一覧表データ!$A:$A,[3]【2026年03月度_全社】RFM客層一覧表データ!D:D,"",0)</f>
        <v>339</v>
      </c>
      <c r="H4579" s="183">
        <f>_xlfn.XLOOKUP($A4579,[3]【2026年03月度_全社】RFM客層一覧表データ!$A:$A,[3]【2026年03月度_全社】RFM客層一覧表データ!E:E,"",0)</f>
        <v>285</v>
      </c>
      <c r="I4579" s="183">
        <f>_xlfn.XLOOKUP($A4579,[3]【2026年03月度_全社】RFM客層一覧表データ!$A:$A,[3]【2026年03月度_全社】RFM客層一覧表データ!F:F,"",0)</f>
        <v>82</v>
      </c>
      <c r="J4579" s="183">
        <v>674</v>
      </c>
      <c r="K4579" s="183">
        <v>294</v>
      </c>
      <c r="L4579" s="183">
        <v>278</v>
      </c>
      <c r="M4579" s="183">
        <v>86</v>
      </c>
      <c r="N4579" s="183">
        <v>632</v>
      </c>
      <c r="O4579" s="183">
        <v>293</v>
      </c>
      <c r="P4579" s="183">
        <v>273</v>
      </c>
      <c r="Q4579" s="183">
        <v>89</v>
      </c>
      <c r="R4579" s="183">
        <v>593</v>
      </c>
      <c r="S4579" s="183">
        <v>285</v>
      </c>
      <c r="T4579" s="183">
        <v>258</v>
      </c>
      <c r="U4579" s="183">
        <v>113</v>
      </c>
      <c r="V4579" s="183">
        <v>582</v>
      </c>
      <c r="W4579" s="183">
        <v>244</v>
      </c>
      <c r="X4579" s="183">
        <v>234</v>
      </c>
      <c r="Y4579" s="183">
        <v>138</v>
      </c>
    </row>
    <row r="4580" spans="1:25" x14ac:dyDescent="0.2">
      <c r="A4580" s="184">
        <v>13251281</v>
      </c>
      <c r="B4580" s="183" t="str">
        <f>[1]店マスタ!B4579</f>
        <v>白石電器</v>
      </c>
      <c r="C4580" s="183">
        <v>2.5</v>
      </c>
      <c r="D4580" s="183">
        <v>5</v>
      </c>
      <c r="E4580" s="183">
        <f>_xlfn.XLOOKUP(A4580,[2]Sheet1!$R:$R,[2]Sheet1!$AB:$AB,"",0)</f>
        <v>2.5</v>
      </c>
      <c r="F4580" s="183">
        <f>_xlfn.XLOOKUP($A4580,[3]【2026年03月度_全社】RFM客層一覧表データ!$A:$A,[3]【2026年03月度_全社】RFM客層一覧表データ!C:C,"",0)</f>
        <v>205</v>
      </c>
      <c r="G4580" s="183">
        <f>_xlfn.XLOOKUP($A4580,[3]【2026年03月度_全社】RFM客層一覧表データ!$A:$A,[3]【2026年03月度_全社】RFM客層一覧表データ!D:D,"",0)</f>
        <v>107</v>
      </c>
      <c r="H4580" s="183">
        <f>_xlfn.XLOOKUP($A4580,[3]【2026年03月度_全社】RFM客層一覧表データ!$A:$A,[3]【2026年03月度_全社】RFM客層一覧表データ!E:E,"",0)</f>
        <v>149</v>
      </c>
      <c r="I4580" s="183">
        <f>_xlfn.XLOOKUP($A4580,[3]【2026年03月度_全社】RFM客層一覧表データ!$A:$A,[3]【2026年03月度_全社】RFM客層一覧表データ!F:F,"",0)</f>
        <v>5</v>
      </c>
      <c r="J4580" s="183">
        <v>227</v>
      </c>
      <c r="K4580" s="183">
        <v>107</v>
      </c>
      <c r="L4580" s="183">
        <v>155</v>
      </c>
      <c r="M4580" s="183">
        <v>9</v>
      </c>
      <c r="N4580" s="183">
        <v>227</v>
      </c>
      <c r="O4580" s="183">
        <v>123</v>
      </c>
      <c r="P4580" s="183">
        <v>152</v>
      </c>
      <c r="Q4580" s="183">
        <v>13</v>
      </c>
      <c r="R4580" s="183">
        <v>217</v>
      </c>
      <c r="S4580" s="183">
        <v>127</v>
      </c>
      <c r="T4580" s="183">
        <v>152</v>
      </c>
      <c r="U4580" s="183">
        <v>12</v>
      </c>
      <c r="V4580" s="183">
        <v>217</v>
      </c>
      <c r="W4580" s="183">
        <v>130</v>
      </c>
      <c r="X4580" s="183">
        <v>143</v>
      </c>
      <c r="Y4580" s="183">
        <v>14</v>
      </c>
    </row>
    <row r="4581" spans="1:25" x14ac:dyDescent="0.2">
      <c r="A4581" s="184">
        <v>13251290</v>
      </c>
      <c r="B4581" s="183" t="str">
        <f>[1]店マスタ!B4580</f>
        <v>フクマデンキ</v>
      </c>
      <c r="C4581" s="183">
        <v>2</v>
      </c>
      <c r="D4581" s="183">
        <v>4</v>
      </c>
      <c r="E4581" s="183">
        <f>_xlfn.XLOOKUP(A4581,[2]Sheet1!$R:$R,[2]Sheet1!$AB:$AB,"",0)</f>
        <v>2</v>
      </c>
      <c r="F4581" s="183" t="str">
        <f>_xlfn.XLOOKUP($A4581,[3]【2026年03月度_全社】RFM客層一覧表データ!$A:$A,[3]【2026年03月度_全社】RFM客層一覧表データ!C:C,"",0)</f>
        <v/>
      </c>
      <c r="G4581" s="183" t="str">
        <f>_xlfn.XLOOKUP($A4581,[3]【2026年03月度_全社】RFM客層一覧表データ!$A:$A,[3]【2026年03月度_全社】RFM客層一覧表データ!D:D,"",0)</f>
        <v/>
      </c>
      <c r="H4581" s="183" t="str">
        <f>_xlfn.XLOOKUP($A4581,[3]【2026年03月度_全社】RFM客層一覧表データ!$A:$A,[3]【2026年03月度_全社】RFM客層一覧表データ!E:E,"",0)</f>
        <v/>
      </c>
      <c r="I4581" s="183" t="str">
        <f>_xlfn.XLOOKUP($A4581,[3]【2026年03月度_全社】RFM客層一覧表データ!$A:$A,[3]【2026年03月度_全社】RFM客層一覧表データ!F:F,"",0)</f>
        <v/>
      </c>
      <c r="J4581" s="183">
        <v>0</v>
      </c>
      <c r="K4581" s="183">
        <v>0</v>
      </c>
      <c r="L4581" s="183">
        <v>0</v>
      </c>
      <c r="M4581" s="183">
        <v>0</v>
      </c>
      <c r="N4581" s="183">
        <v>0</v>
      </c>
      <c r="O4581" s="183">
        <v>0</v>
      </c>
      <c r="P4581" s="183">
        <v>0</v>
      </c>
      <c r="Q4581" s="183">
        <v>0</v>
      </c>
      <c r="R4581" s="183">
        <v>0</v>
      </c>
      <c r="S4581" s="183">
        <v>0</v>
      </c>
      <c r="T4581" s="183">
        <v>0</v>
      </c>
      <c r="U4581" s="183">
        <v>0</v>
      </c>
      <c r="V4581" s="183">
        <v>0</v>
      </c>
      <c r="W4581" s="183">
        <v>0</v>
      </c>
      <c r="X4581" s="183">
        <v>0</v>
      </c>
      <c r="Y4581" s="183">
        <v>0</v>
      </c>
    </row>
    <row r="4582" spans="1:25" x14ac:dyDescent="0.2">
      <c r="A4582" s="184">
        <v>13251320</v>
      </c>
      <c r="B4582" s="183" t="str">
        <f>[1]店マスタ!B4581</f>
        <v>有限会社　清水電器　　［粕渕］</v>
      </c>
      <c r="C4582" s="183">
        <v>2</v>
      </c>
      <c r="D4582" s="183">
        <v>4</v>
      </c>
      <c r="E4582" s="183">
        <f>_xlfn.XLOOKUP(A4582,[2]Sheet1!$R:$R,[2]Sheet1!$AB:$AB,"",0)</f>
        <v>2.5</v>
      </c>
      <c r="F4582" s="183">
        <f>_xlfn.XLOOKUP($A4582,[3]【2026年03月度_全社】RFM客層一覧表データ!$A:$A,[3]【2026年03月度_全社】RFM客層一覧表データ!C:C,"",0)</f>
        <v>400</v>
      </c>
      <c r="G4582" s="183">
        <f>_xlfn.XLOOKUP($A4582,[3]【2026年03月度_全社】RFM客層一覧表データ!$A:$A,[3]【2026年03月度_全社】RFM客層一覧表データ!D:D,"",0)</f>
        <v>151</v>
      </c>
      <c r="H4582" s="183">
        <f>_xlfn.XLOOKUP($A4582,[3]【2026年03月度_全社】RFM客層一覧表データ!$A:$A,[3]【2026年03月度_全社】RFM客層一覧表データ!E:E,"",0)</f>
        <v>164</v>
      </c>
      <c r="I4582" s="183">
        <f>_xlfn.XLOOKUP($A4582,[3]【2026年03月度_全社】RFM客層一覧表データ!$A:$A,[3]【2026年03月度_全社】RFM客層一覧表データ!F:F,"",0)</f>
        <v>21</v>
      </c>
      <c r="J4582" s="183">
        <v>464</v>
      </c>
      <c r="K4582" s="183">
        <v>143</v>
      </c>
      <c r="L4582" s="183">
        <v>165</v>
      </c>
      <c r="M4582" s="183">
        <v>22</v>
      </c>
      <c r="N4582" s="183">
        <v>512</v>
      </c>
      <c r="O4582" s="183">
        <v>166</v>
      </c>
      <c r="P4582" s="183">
        <v>177</v>
      </c>
      <c r="Q4582" s="183">
        <v>16</v>
      </c>
      <c r="R4582" s="183">
        <v>529</v>
      </c>
      <c r="S4582" s="183">
        <v>203</v>
      </c>
      <c r="T4582" s="183">
        <v>177</v>
      </c>
      <c r="U4582" s="183">
        <v>50</v>
      </c>
      <c r="V4582" s="183">
        <v>499</v>
      </c>
      <c r="W4582" s="183">
        <v>237</v>
      </c>
      <c r="X4582" s="183">
        <v>191</v>
      </c>
      <c r="Y4582" s="183">
        <v>74</v>
      </c>
    </row>
    <row r="4583" spans="1:25" x14ac:dyDescent="0.2">
      <c r="A4583" s="184">
        <v>13251367</v>
      </c>
      <c r="B4583" s="183" t="str">
        <f>[1]店マスタ!B4582</f>
        <v>山陰冷暖株式会社</v>
      </c>
      <c r="C4583" s="183">
        <v>0</v>
      </c>
      <c r="D4583" s="183">
        <v>0</v>
      </c>
      <c r="E4583" s="183" t="str">
        <f>_xlfn.XLOOKUP(A4583,[2]Sheet1!$R:$R,[2]Sheet1!$AB:$AB,"",0)</f>
        <v/>
      </c>
      <c r="F4583" s="183" t="str">
        <f>_xlfn.XLOOKUP($A4583,[3]【2026年03月度_全社】RFM客層一覧表データ!$A:$A,[3]【2026年03月度_全社】RFM客層一覧表データ!C:C,"",0)</f>
        <v/>
      </c>
      <c r="G4583" s="183" t="str">
        <f>_xlfn.XLOOKUP($A4583,[3]【2026年03月度_全社】RFM客層一覧表データ!$A:$A,[3]【2026年03月度_全社】RFM客層一覧表データ!D:D,"",0)</f>
        <v/>
      </c>
      <c r="H4583" s="183" t="str">
        <f>_xlfn.XLOOKUP($A4583,[3]【2026年03月度_全社】RFM客層一覧表データ!$A:$A,[3]【2026年03月度_全社】RFM客層一覧表データ!E:E,"",0)</f>
        <v/>
      </c>
      <c r="I4583" s="183" t="str">
        <f>_xlfn.XLOOKUP($A4583,[3]【2026年03月度_全社】RFM客層一覧表データ!$A:$A,[3]【2026年03月度_全社】RFM客層一覧表データ!F:F,"",0)</f>
        <v/>
      </c>
      <c r="J4583" s="183">
        <v>0</v>
      </c>
      <c r="K4583" s="183">
        <v>0</v>
      </c>
      <c r="L4583" s="183">
        <v>0</v>
      </c>
      <c r="M4583" s="183">
        <v>0</v>
      </c>
      <c r="N4583" s="183">
        <v>0</v>
      </c>
      <c r="O4583" s="183">
        <v>0</v>
      </c>
      <c r="P4583" s="183">
        <v>0</v>
      </c>
      <c r="Q4583" s="183">
        <v>0</v>
      </c>
      <c r="R4583" s="183">
        <v>0</v>
      </c>
      <c r="S4583" s="183">
        <v>0</v>
      </c>
      <c r="T4583" s="183">
        <v>0</v>
      </c>
      <c r="U4583" s="183">
        <v>0</v>
      </c>
      <c r="V4583" s="183">
        <v>0</v>
      </c>
      <c r="W4583" s="183">
        <v>0</v>
      </c>
      <c r="X4583" s="183">
        <v>0</v>
      </c>
      <c r="Y4583" s="183">
        <v>0</v>
      </c>
    </row>
    <row r="4584" spans="1:25" x14ac:dyDescent="0.2">
      <c r="A4584" s="184">
        <v>13261001</v>
      </c>
      <c r="B4584" s="183" t="str">
        <f>[1]店マスタ!B4583</f>
        <v>まつの駅前店</v>
      </c>
      <c r="C4584" s="183">
        <v>1</v>
      </c>
      <c r="D4584" s="183">
        <v>2</v>
      </c>
      <c r="E4584" s="183" t="str">
        <f>_xlfn.XLOOKUP(A4584,[2]Sheet1!$R:$R,[2]Sheet1!$AB:$AB,"",0)</f>
        <v/>
      </c>
      <c r="F4584" s="183" t="str">
        <f>_xlfn.XLOOKUP($A4584,[3]【2026年03月度_全社】RFM客層一覧表データ!$A:$A,[3]【2026年03月度_全社】RFM客層一覧表データ!C:C,"",0)</f>
        <v/>
      </c>
      <c r="G4584" s="183" t="str">
        <f>_xlfn.XLOOKUP($A4584,[3]【2026年03月度_全社】RFM客層一覧表データ!$A:$A,[3]【2026年03月度_全社】RFM客層一覧表データ!D:D,"",0)</f>
        <v/>
      </c>
      <c r="H4584" s="183" t="str">
        <f>_xlfn.XLOOKUP($A4584,[3]【2026年03月度_全社】RFM客層一覧表データ!$A:$A,[3]【2026年03月度_全社】RFM客層一覧表データ!E:E,"",0)</f>
        <v/>
      </c>
      <c r="I4584" s="183" t="str">
        <f>_xlfn.XLOOKUP($A4584,[3]【2026年03月度_全社】RFM客層一覧表データ!$A:$A,[3]【2026年03月度_全社】RFM客層一覧表データ!F:F,"",0)</f>
        <v/>
      </c>
      <c r="J4584" s="183">
        <v>0</v>
      </c>
      <c r="K4584" s="183">
        <v>0</v>
      </c>
      <c r="L4584" s="183">
        <v>0</v>
      </c>
      <c r="M4584" s="183">
        <v>0</v>
      </c>
      <c r="N4584" s="183">
        <v>0</v>
      </c>
      <c r="O4584" s="183">
        <v>0</v>
      </c>
      <c r="P4584" s="183">
        <v>0</v>
      </c>
      <c r="Q4584" s="183">
        <v>0</v>
      </c>
      <c r="R4584" s="183">
        <v>0</v>
      </c>
      <c r="S4584" s="183">
        <v>0</v>
      </c>
      <c r="T4584" s="183">
        <v>0</v>
      </c>
      <c r="U4584" s="183">
        <v>0</v>
      </c>
      <c r="V4584" s="183">
        <v>0</v>
      </c>
      <c r="W4584" s="183">
        <v>0</v>
      </c>
      <c r="X4584" s="183">
        <v>0</v>
      </c>
      <c r="Y4584" s="183">
        <v>0</v>
      </c>
    </row>
    <row r="4585" spans="1:25" x14ac:dyDescent="0.2">
      <c r="A4585" s="184">
        <v>13261022</v>
      </c>
      <c r="B4585" s="183" t="str">
        <f>[1]店マスタ!B4584</f>
        <v>サントウ電機</v>
      </c>
      <c r="C4585" s="183">
        <v>2.5</v>
      </c>
      <c r="D4585" s="183">
        <v>5</v>
      </c>
      <c r="E4585" s="183" t="str">
        <f>_xlfn.XLOOKUP(A4585,[2]Sheet1!$R:$R,[2]Sheet1!$AB:$AB,"",0)</f>
        <v/>
      </c>
      <c r="F4585" s="183" t="str">
        <f>_xlfn.XLOOKUP($A4585,[3]【2026年03月度_全社】RFM客層一覧表データ!$A:$A,[3]【2026年03月度_全社】RFM客層一覧表データ!C:C,"",0)</f>
        <v/>
      </c>
      <c r="G4585" s="183" t="str">
        <f>_xlfn.XLOOKUP($A4585,[3]【2026年03月度_全社】RFM客層一覧表データ!$A:$A,[3]【2026年03月度_全社】RFM客層一覧表データ!D:D,"",0)</f>
        <v/>
      </c>
      <c r="H4585" s="183" t="str">
        <f>_xlfn.XLOOKUP($A4585,[3]【2026年03月度_全社】RFM客層一覧表データ!$A:$A,[3]【2026年03月度_全社】RFM客層一覧表データ!E:E,"",0)</f>
        <v/>
      </c>
      <c r="I4585" s="183" t="str">
        <f>_xlfn.XLOOKUP($A4585,[3]【2026年03月度_全社】RFM客層一覧表データ!$A:$A,[3]【2026年03月度_全社】RFM客層一覧表データ!F:F,"",0)</f>
        <v/>
      </c>
      <c r="J4585" s="183">
        <v>0</v>
      </c>
      <c r="K4585" s="183">
        <v>0</v>
      </c>
      <c r="L4585" s="183">
        <v>0</v>
      </c>
      <c r="M4585" s="183">
        <v>0</v>
      </c>
      <c r="N4585" s="183">
        <v>0</v>
      </c>
      <c r="O4585" s="183">
        <v>0</v>
      </c>
      <c r="P4585" s="183">
        <v>0</v>
      </c>
      <c r="Q4585" s="183">
        <v>0</v>
      </c>
      <c r="R4585" s="183">
        <v>0</v>
      </c>
      <c r="S4585" s="183">
        <v>0</v>
      </c>
      <c r="T4585" s="183">
        <v>0</v>
      </c>
      <c r="U4585" s="183">
        <v>0</v>
      </c>
      <c r="V4585" s="183">
        <v>0</v>
      </c>
      <c r="W4585" s="183">
        <v>0</v>
      </c>
      <c r="X4585" s="183">
        <v>0</v>
      </c>
      <c r="Y4585" s="183">
        <v>0</v>
      </c>
    </row>
    <row r="4586" spans="1:25" x14ac:dyDescent="0.2">
      <c r="A4586" s="184">
        <v>13261024</v>
      </c>
      <c r="B4586" s="183" t="str">
        <f>[1]店マスタ!B4585</f>
        <v>有限会社　もりでん</v>
      </c>
      <c r="C4586" s="183">
        <v>2.5</v>
      </c>
      <c r="D4586" s="183">
        <v>5</v>
      </c>
      <c r="E4586" s="183">
        <f>_xlfn.XLOOKUP(A4586,[2]Sheet1!$R:$R,[2]Sheet1!$AB:$AB,"",0)</f>
        <v>3</v>
      </c>
      <c r="F4586" s="183">
        <f>_xlfn.XLOOKUP($A4586,[3]【2026年03月度_全社】RFM客層一覧表データ!$A:$A,[3]【2026年03月度_全社】RFM客層一覧表データ!C:C,"",0)</f>
        <v>2619</v>
      </c>
      <c r="G4586" s="183">
        <f>_xlfn.XLOOKUP($A4586,[3]【2026年03月度_全社】RFM客層一覧表データ!$A:$A,[3]【2026年03月度_全社】RFM客層一覧表データ!D:D,"",0)</f>
        <v>1365</v>
      </c>
      <c r="H4586" s="183">
        <f>_xlfn.XLOOKUP($A4586,[3]【2026年03月度_全社】RFM客層一覧表データ!$A:$A,[3]【2026年03月度_全社】RFM客層一覧表データ!E:E,"",0)</f>
        <v>1605</v>
      </c>
      <c r="I4586" s="183">
        <f>_xlfn.XLOOKUP($A4586,[3]【2026年03月度_全社】RFM客層一覧表データ!$A:$A,[3]【2026年03月度_全社】RFM客層一覧表データ!F:F,"",0)</f>
        <v>0</v>
      </c>
      <c r="J4586" s="183">
        <v>0</v>
      </c>
      <c r="K4586" s="183">
        <v>0</v>
      </c>
      <c r="L4586" s="183">
        <v>0</v>
      </c>
      <c r="M4586" s="183">
        <v>0</v>
      </c>
      <c r="N4586" s="183">
        <v>0</v>
      </c>
      <c r="O4586" s="183">
        <v>0</v>
      </c>
      <c r="P4586" s="183">
        <v>0</v>
      </c>
      <c r="Q4586" s="183">
        <v>0</v>
      </c>
      <c r="R4586" s="183">
        <v>0</v>
      </c>
      <c r="S4586" s="183">
        <v>0</v>
      </c>
      <c r="T4586" s="183">
        <v>0</v>
      </c>
      <c r="U4586" s="183">
        <v>0</v>
      </c>
      <c r="V4586" s="183">
        <v>0</v>
      </c>
      <c r="W4586" s="183">
        <v>0</v>
      </c>
      <c r="X4586" s="183">
        <v>0</v>
      </c>
      <c r="Y4586" s="183">
        <v>0</v>
      </c>
    </row>
    <row r="4587" spans="1:25" x14ac:dyDescent="0.2">
      <c r="A4587" s="184">
        <v>13261030</v>
      </c>
      <c r="B4587" s="183" t="str">
        <f>[1]店マスタ!B4586</f>
        <v>直江デンキ</v>
      </c>
      <c r="C4587" s="183">
        <v>1</v>
      </c>
      <c r="D4587" s="183">
        <v>2</v>
      </c>
      <c r="E4587" s="183">
        <f>_xlfn.XLOOKUP(A4587,[2]Sheet1!$R:$R,[2]Sheet1!$AB:$AB,"",0)</f>
        <v>1</v>
      </c>
      <c r="F4587" s="183" t="str">
        <f>_xlfn.XLOOKUP($A4587,[3]【2026年03月度_全社】RFM客層一覧表データ!$A:$A,[3]【2026年03月度_全社】RFM客層一覧表データ!C:C,"",0)</f>
        <v/>
      </c>
      <c r="G4587" s="183" t="str">
        <f>_xlfn.XLOOKUP($A4587,[3]【2026年03月度_全社】RFM客層一覧表データ!$A:$A,[3]【2026年03月度_全社】RFM客層一覧表データ!D:D,"",0)</f>
        <v/>
      </c>
      <c r="H4587" s="183" t="str">
        <f>_xlfn.XLOOKUP($A4587,[3]【2026年03月度_全社】RFM客層一覧表データ!$A:$A,[3]【2026年03月度_全社】RFM客層一覧表データ!E:E,"",0)</f>
        <v/>
      </c>
      <c r="I4587" s="183" t="str">
        <f>_xlfn.XLOOKUP($A4587,[3]【2026年03月度_全社】RFM客層一覧表データ!$A:$A,[3]【2026年03月度_全社】RFM客層一覧表データ!F:F,"",0)</f>
        <v/>
      </c>
      <c r="J4587" s="183">
        <v>0</v>
      </c>
      <c r="K4587" s="183">
        <v>0</v>
      </c>
      <c r="L4587" s="183">
        <v>0</v>
      </c>
      <c r="M4587" s="183">
        <v>0</v>
      </c>
      <c r="N4587" s="183">
        <v>0</v>
      </c>
      <c r="O4587" s="183">
        <v>0</v>
      </c>
      <c r="P4587" s="183">
        <v>0</v>
      </c>
      <c r="Q4587" s="183">
        <v>0</v>
      </c>
      <c r="R4587" s="183">
        <v>0</v>
      </c>
      <c r="S4587" s="183">
        <v>0</v>
      </c>
      <c r="T4587" s="183">
        <v>0</v>
      </c>
      <c r="U4587" s="183">
        <v>0</v>
      </c>
      <c r="V4587" s="183">
        <v>0</v>
      </c>
      <c r="W4587" s="183">
        <v>0</v>
      </c>
      <c r="X4587" s="183">
        <v>0</v>
      </c>
      <c r="Y4587" s="183">
        <v>0</v>
      </c>
    </row>
    <row r="4588" spans="1:25" x14ac:dyDescent="0.2">
      <c r="A4588" s="184">
        <v>13261109</v>
      </c>
      <c r="B4588" s="183" t="str">
        <f>[1]店マスタ!B4587</f>
        <v>有限会社　電菱センター</v>
      </c>
      <c r="C4588" s="183">
        <v>1</v>
      </c>
      <c r="D4588" s="183">
        <v>2</v>
      </c>
      <c r="E4588" s="183">
        <f>_xlfn.XLOOKUP(A4588,[2]Sheet1!$R:$R,[2]Sheet1!$AB:$AB,"",0)</f>
        <v>1</v>
      </c>
      <c r="F4588" s="183" t="str">
        <f>_xlfn.XLOOKUP($A4588,[3]【2026年03月度_全社】RFM客層一覧表データ!$A:$A,[3]【2026年03月度_全社】RFM客層一覧表データ!C:C,"",0)</f>
        <v/>
      </c>
      <c r="G4588" s="183" t="str">
        <f>_xlfn.XLOOKUP($A4588,[3]【2026年03月度_全社】RFM客層一覧表データ!$A:$A,[3]【2026年03月度_全社】RFM客層一覧表データ!D:D,"",0)</f>
        <v/>
      </c>
      <c r="H4588" s="183" t="str">
        <f>_xlfn.XLOOKUP($A4588,[3]【2026年03月度_全社】RFM客層一覧表データ!$A:$A,[3]【2026年03月度_全社】RFM客層一覧表データ!E:E,"",0)</f>
        <v/>
      </c>
      <c r="I4588" s="183" t="str">
        <f>_xlfn.XLOOKUP($A4588,[3]【2026年03月度_全社】RFM客層一覧表データ!$A:$A,[3]【2026年03月度_全社】RFM客層一覧表データ!F:F,"",0)</f>
        <v/>
      </c>
      <c r="J4588" s="183">
        <v>0</v>
      </c>
      <c r="K4588" s="183">
        <v>0</v>
      </c>
      <c r="L4588" s="183">
        <v>0</v>
      </c>
      <c r="M4588" s="183">
        <v>0</v>
      </c>
      <c r="N4588" s="183">
        <v>0</v>
      </c>
      <c r="O4588" s="183">
        <v>0</v>
      </c>
      <c r="P4588" s="183">
        <v>0</v>
      </c>
      <c r="Q4588" s="183">
        <v>0</v>
      </c>
      <c r="R4588" s="183">
        <v>0</v>
      </c>
      <c r="S4588" s="183">
        <v>0</v>
      </c>
      <c r="T4588" s="183">
        <v>0</v>
      </c>
      <c r="U4588" s="183">
        <v>0</v>
      </c>
      <c r="V4588" s="183">
        <v>0</v>
      </c>
      <c r="W4588" s="183">
        <v>0</v>
      </c>
      <c r="X4588" s="183">
        <v>0</v>
      </c>
      <c r="Y4588" s="183">
        <v>0</v>
      </c>
    </row>
    <row r="4589" spans="1:25" x14ac:dyDescent="0.2">
      <c r="A4589" s="184">
        <v>13261115</v>
      </c>
      <c r="B4589" s="183" t="str">
        <f>[1]店マスタ!B4588</f>
        <v>パナックしながわ</v>
      </c>
      <c r="C4589" s="183">
        <v>2</v>
      </c>
      <c r="D4589" s="183">
        <v>4</v>
      </c>
      <c r="E4589" s="183">
        <f>_xlfn.XLOOKUP(A4589,[2]Sheet1!$R:$R,[2]Sheet1!$AB:$AB,"",0)</f>
        <v>2.5</v>
      </c>
      <c r="F4589" s="183">
        <f>_xlfn.XLOOKUP($A4589,[3]【2026年03月度_全社】RFM客層一覧表データ!$A:$A,[3]【2026年03月度_全社】RFM客層一覧表データ!C:C,"",0)</f>
        <v>320</v>
      </c>
      <c r="G4589" s="183">
        <f>_xlfn.XLOOKUP($A4589,[3]【2026年03月度_全社】RFM客層一覧表データ!$A:$A,[3]【2026年03月度_全社】RFM客層一覧表データ!D:D,"",0)</f>
        <v>122</v>
      </c>
      <c r="H4589" s="183">
        <f>_xlfn.XLOOKUP($A4589,[3]【2026年03月度_全社】RFM客層一覧表データ!$A:$A,[3]【2026年03月度_全社】RFM客層一覧表データ!E:E,"",0)</f>
        <v>217</v>
      </c>
      <c r="I4589" s="183">
        <f>_xlfn.XLOOKUP($A4589,[3]【2026年03月度_全社】RFM客層一覧表データ!$A:$A,[3]【2026年03月度_全社】RFM客層一覧表データ!F:F,"",0)</f>
        <v>7</v>
      </c>
      <c r="J4589" s="183">
        <v>393</v>
      </c>
      <c r="K4589" s="183">
        <v>0</v>
      </c>
      <c r="L4589" s="183">
        <v>211</v>
      </c>
      <c r="M4589" s="183">
        <v>0</v>
      </c>
      <c r="N4589" s="183">
        <v>431</v>
      </c>
      <c r="O4589" s="183">
        <v>131</v>
      </c>
      <c r="P4589" s="183">
        <v>298</v>
      </c>
      <c r="Q4589" s="183">
        <v>15</v>
      </c>
      <c r="R4589" s="183">
        <v>451</v>
      </c>
      <c r="S4589" s="183">
        <v>154</v>
      </c>
      <c r="T4589" s="183">
        <v>323</v>
      </c>
      <c r="U4589" s="183">
        <v>10</v>
      </c>
      <c r="V4589" s="183">
        <v>439</v>
      </c>
      <c r="W4589" s="183">
        <v>60</v>
      </c>
      <c r="X4589" s="183">
        <v>319</v>
      </c>
      <c r="Y4589" s="183">
        <v>6</v>
      </c>
    </row>
    <row r="4590" spans="1:25" x14ac:dyDescent="0.2">
      <c r="A4590" s="184">
        <v>13261201</v>
      </c>
      <c r="B4590" s="183" t="str">
        <f>[1]店マスタ!B4589</f>
        <v>パナックうめづ</v>
      </c>
      <c r="C4590" s="183">
        <v>3.5</v>
      </c>
      <c r="D4590" s="183">
        <v>7</v>
      </c>
      <c r="E4590" s="183">
        <f>_xlfn.XLOOKUP(A4590,[2]Sheet1!$R:$R,[2]Sheet1!$AB:$AB,"",0)</f>
        <v>4</v>
      </c>
      <c r="F4590" s="183">
        <f>_xlfn.XLOOKUP($A4590,[3]【2026年03月度_全社】RFM客層一覧表データ!$A:$A,[3]【2026年03月度_全社】RFM客層一覧表データ!C:C,"",0)</f>
        <v>872</v>
      </c>
      <c r="G4590" s="183">
        <f>_xlfn.XLOOKUP($A4590,[3]【2026年03月度_全社】RFM客層一覧表データ!$A:$A,[3]【2026年03月度_全社】RFM客層一覧表データ!D:D,"",0)</f>
        <v>419</v>
      </c>
      <c r="H4590" s="183">
        <f>_xlfn.XLOOKUP($A4590,[3]【2026年03月度_全社】RFM客層一覧表データ!$A:$A,[3]【2026年03月度_全社】RFM客層一覧表データ!E:E,"",0)</f>
        <v>509</v>
      </c>
      <c r="I4590" s="183">
        <f>_xlfn.XLOOKUP($A4590,[3]【2026年03月度_全社】RFM客層一覧表データ!$A:$A,[3]【2026年03月度_全社】RFM客層一覧表データ!F:F,"",0)</f>
        <v>54</v>
      </c>
      <c r="J4590" s="183">
        <v>881</v>
      </c>
      <c r="K4590" s="183">
        <v>438</v>
      </c>
      <c r="L4590" s="183">
        <v>499</v>
      </c>
      <c r="M4590" s="183">
        <v>59</v>
      </c>
      <c r="N4590" s="183">
        <v>855</v>
      </c>
      <c r="O4590" s="183">
        <v>453</v>
      </c>
      <c r="P4590" s="183">
        <v>499</v>
      </c>
      <c r="Q4590" s="183">
        <v>70</v>
      </c>
      <c r="R4590" s="183">
        <v>820</v>
      </c>
      <c r="S4590" s="183">
        <v>471</v>
      </c>
      <c r="T4590" s="183">
        <v>496</v>
      </c>
      <c r="U4590" s="183">
        <v>49</v>
      </c>
      <c r="V4590" s="183">
        <v>775</v>
      </c>
      <c r="W4590" s="183">
        <v>452</v>
      </c>
      <c r="X4590" s="183">
        <v>484</v>
      </c>
      <c r="Y4590" s="183">
        <v>62</v>
      </c>
    </row>
    <row r="4591" spans="1:25" x14ac:dyDescent="0.2">
      <c r="A4591" s="184">
        <v>13261206</v>
      </c>
      <c r="B4591" s="183" t="str">
        <f>[1]店マスタ!B4590</f>
        <v>でんきや</v>
      </c>
      <c r="C4591" s="183">
        <v>3</v>
      </c>
      <c r="D4591" s="183">
        <v>6</v>
      </c>
      <c r="E4591" s="183">
        <f>_xlfn.XLOOKUP(A4591,[2]Sheet1!$R:$R,[2]Sheet1!$AB:$AB,"",0)</f>
        <v>3</v>
      </c>
      <c r="F4591" s="183">
        <f>_xlfn.XLOOKUP($A4591,[3]【2026年03月度_全社】RFM客層一覧表データ!$A:$A,[3]【2026年03月度_全社】RFM客層一覧表データ!C:C,"",0)</f>
        <v>371</v>
      </c>
      <c r="G4591" s="183">
        <f>_xlfn.XLOOKUP($A4591,[3]【2026年03月度_全社】RFM客層一覧表データ!$A:$A,[3]【2026年03月度_全社】RFM客層一覧表データ!D:D,"",0)</f>
        <v>184</v>
      </c>
      <c r="H4591" s="183">
        <f>_xlfn.XLOOKUP($A4591,[3]【2026年03月度_全社】RFM客層一覧表データ!$A:$A,[3]【2026年03月度_全社】RFM客層一覧表データ!E:E,"",0)</f>
        <v>226</v>
      </c>
      <c r="I4591" s="183">
        <f>_xlfn.XLOOKUP($A4591,[3]【2026年03月度_全社】RFM客層一覧表データ!$A:$A,[3]【2026年03月度_全社】RFM客層一覧表データ!F:F,"",0)</f>
        <v>24</v>
      </c>
      <c r="J4591" s="183">
        <v>374</v>
      </c>
      <c r="K4591" s="183">
        <v>201</v>
      </c>
      <c r="L4591" s="183">
        <v>214</v>
      </c>
      <c r="M4591" s="183">
        <v>28</v>
      </c>
      <c r="N4591" s="183">
        <v>363</v>
      </c>
      <c r="O4591" s="183">
        <v>185</v>
      </c>
      <c r="P4591" s="183">
        <v>211</v>
      </c>
      <c r="Q4591" s="183">
        <v>32</v>
      </c>
      <c r="R4591" s="183">
        <v>350</v>
      </c>
      <c r="S4591" s="183">
        <v>189</v>
      </c>
      <c r="T4591" s="183">
        <v>212</v>
      </c>
      <c r="U4591" s="183">
        <v>33</v>
      </c>
      <c r="V4591" s="183">
        <v>336</v>
      </c>
      <c r="W4591" s="183">
        <v>178</v>
      </c>
      <c r="X4591" s="183">
        <v>210</v>
      </c>
      <c r="Y4591" s="183">
        <v>22</v>
      </c>
    </row>
    <row r="4592" spans="1:25" x14ac:dyDescent="0.2">
      <c r="A4592" s="184">
        <v>13261220</v>
      </c>
      <c r="B4592" s="183" t="str">
        <f>[1]店マスタ!B4591</f>
        <v>パナックおきた</v>
      </c>
      <c r="C4592" s="183">
        <v>1</v>
      </c>
      <c r="D4592" s="183">
        <v>2</v>
      </c>
      <c r="E4592" s="183">
        <f>_xlfn.XLOOKUP(A4592,[2]Sheet1!$R:$R,[2]Sheet1!$AB:$AB,"",0)</f>
        <v>1</v>
      </c>
      <c r="F4592" s="183">
        <f>_xlfn.XLOOKUP($A4592,[3]【2026年03月度_全社】RFM客層一覧表データ!$A:$A,[3]【2026年03月度_全社】RFM客層一覧表データ!C:C,"",0)</f>
        <v>244</v>
      </c>
      <c r="G4592" s="183">
        <f>_xlfn.XLOOKUP($A4592,[3]【2026年03月度_全社】RFM客層一覧表データ!$A:$A,[3]【2026年03月度_全社】RFM客層一覧表データ!D:D,"",0)</f>
        <v>111</v>
      </c>
      <c r="H4592" s="183">
        <f>_xlfn.XLOOKUP($A4592,[3]【2026年03月度_全社】RFM客層一覧表データ!$A:$A,[3]【2026年03月度_全社】RFM客層一覧表データ!E:E,"",0)</f>
        <v>159</v>
      </c>
      <c r="I4592" s="183">
        <f>_xlfn.XLOOKUP($A4592,[3]【2026年03月度_全社】RFM客層一覧表データ!$A:$A,[3]【2026年03月度_全社】RFM客層一覧表データ!F:F,"",0)</f>
        <v>6</v>
      </c>
      <c r="J4592" s="183">
        <v>250</v>
      </c>
      <c r="K4592" s="183">
        <v>125</v>
      </c>
      <c r="L4592" s="183">
        <v>166</v>
      </c>
      <c r="M4592" s="183">
        <v>8</v>
      </c>
      <c r="N4592" s="183">
        <v>257</v>
      </c>
      <c r="O4592" s="183">
        <v>118</v>
      </c>
      <c r="P4592" s="183">
        <v>170</v>
      </c>
      <c r="Q4592" s="183">
        <v>7</v>
      </c>
      <c r="R4592" s="183">
        <v>270</v>
      </c>
      <c r="S4592" s="183">
        <v>127</v>
      </c>
      <c r="T4592" s="183">
        <v>179</v>
      </c>
      <c r="U4592" s="183">
        <v>7</v>
      </c>
      <c r="V4592" s="183">
        <v>265</v>
      </c>
      <c r="W4592" s="183">
        <v>120</v>
      </c>
      <c r="X4592" s="183">
        <v>184</v>
      </c>
      <c r="Y4592" s="183">
        <v>5</v>
      </c>
    </row>
    <row r="4593" spans="1:25" x14ac:dyDescent="0.2">
      <c r="A4593" s="184">
        <v>13261310</v>
      </c>
      <c r="B4593" s="183" t="str">
        <f>[1]店マスタ!B4592</f>
        <v>ファミリーショップオカモト</v>
      </c>
      <c r="C4593" s="183">
        <v>2</v>
      </c>
      <c r="D4593" s="183">
        <v>4</v>
      </c>
      <c r="E4593" s="183">
        <f>_xlfn.XLOOKUP(A4593,[2]Sheet1!$R:$R,[2]Sheet1!$AB:$AB,"",0)</f>
        <v>2</v>
      </c>
      <c r="F4593" s="183" t="str">
        <f>_xlfn.XLOOKUP($A4593,[3]【2026年03月度_全社】RFM客層一覧表データ!$A:$A,[3]【2026年03月度_全社】RFM客層一覧表データ!C:C,"",0)</f>
        <v/>
      </c>
      <c r="G4593" s="183" t="str">
        <f>_xlfn.XLOOKUP($A4593,[3]【2026年03月度_全社】RFM客層一覧表データ!$A:$A,[3]【2026年03月度_全社】RFM客層一覧表データ!D:D,"",0)</f>
        <v/>
      </c>
      <c r="H4593" s="183" t="str">
        <f>_xlfn.XLOOKUP($A4593,[3]【2026年03月度_全社】RFM客層一覧表データ!$A:$A,[3]【2026年03月度_全社】RFM客層一覧表データ!E:E,"",0)</f>
        <v/>
      </c>
      <c r="I4593" s="183" t="str">
        <f>_xlfn.XLOOKUP($A4593,[3]【2026年03月度_全社】RFM客層一覧表データ!$A:$A,[3]【2026年03月度_全社】RFM客層一覧表データ!F:F,"",0)</f>
        <v/>
      </c>
      <c r="J4593" s="183">
        <v>0</v>
      </c>
      <c r="K4593" s="183">
        <v>0</v>
      </c>
      <c r="L4593" s="183">
        <v>0</v>
      </c>
      <c r="M4593" s="183">
        <v>0</v>
      </c>
      <c r="N4593" s="183">
        <v>0</v>
      </c>
      <c r="O4593" s="183">
        <v>0</v>
      </c>
      <c r="P4593" s="183">
        <v>0</v>
      </c>
      <c r="Q4593" s="183">
        <v>0</v>
      </c>
      <c r="R4593" s="183">
        <v>0</v>
      </c>
      <c r="S4593" s="183">
        <v>0</v>
      </c>
      <c r="T4593" s="183">
        <v>0</v>
      </c>
      <c r="U4593" s="183">
        <v>0</v>
      </c>
      <c r="V4593" s="183">
        <v>0</v>
      </c>
      <c r="W4593" s="183">
        <v>0</v>
      </c>
      <c r="X4593" s="183">
        <v>0</v>
      </c>
      <c r="Y4593" s="183">
        <v>0</v>
      </c>
    </row>
    <row r="4594" spans="1:25" x14ac:dyDescent="0.2">
      <c r="A4594" s="184">
        <v>13261330</v>
      </c>
      <c r="B4594" s="183" t="str">
        <f>[1]店マスタ!B4593</f>
        <v>株式会社　つかだ</v>
      </c>
      <c r="C4594" s="183">
        <v>2</v>
      </c>
      <c r="D4594" s="183">
        <v>4</v>
      </c>
      <c r="E4594" s="183">
        <f>_xlfn.XLOOKUP(A4594,[2]Sheet1!$R:$R,[2]Sheet1!$AB:$AB,"",0)</f>
        <v>2.5</v>
      </c>
      <c r="F4594" s="183" t="str">
        <f>_xlfn.XLOOKUP($A4594,[3]【2026年03月度_全社】RFM客層一覧表データ!$A:$A,[3]【2026年03月度_全社】RFM客層一覧表データ!C:C,"",0)</f>
        <v/>
      </c>
      <c r="G4594" s="183" t="str">
        <f>_xlfn.XLOOKUP($A4594,[3]【2026年03月度_全社】RFM客層一覧表データ!$A:$A,[3]【2026年03月度_全社】RFM客層一覧表データ!D:D,"",0)</f>
        <v/>
      </c>
      <c r="H4594" s="183" t="str">
        <f>_xlfn.XLOOKUP($A4594,[3]【2026年03月度_全社】RFM客層一覧表データ!$A:$A,[3]【2026年03月度_全社】RFM客層一覧表データ!E:E,"",0)</f>
        <v/>
      </c>
      <c r="I4594" s="183" t="str">
        <f>_xlfn.XLOOKUP($A4594,[3]【2026年03月度_全社】RFM客層一覧表データ!$A:$A,[3]【2026年03月度_全社】RFM客層一覧表データ!F:F,"",0)</f>
        <v/>
      </c>
      <c r="J4594" s="183">
        <v>0</v>
      </c>
      <c r="K4594" s="183">
        <v>0</v>
      </c>
      <c r="L4594" s="183">
        <v>0</v>
      </c>
      <c r="M4594" s="183">
        <v>0</v>
      </c>
      <c r="N4594" s="183">
        <v>0</v>
      </c>
      <c r="O4594" s="183">
        <v>0</v>
      </c>
      <c r="P4594" s="183">
        <v>0</v>
      </c>
      <c r="Q4594" s="183">
        <v>0</v>
      </c>
      <c r="R4594" s="183">
        <v>0</v>
      </c>
      <c r="S4594" s="183">
        <v>0</v>
      </c>
      <c r="T4594" s="183">
        <v>0</v>
      </c>
      <c r="U4594" s="183">
        <v>0</v>
      </c>
      <c r="V4594" s="183">
        <v>0</v>
      </c>
      <c r="W4594" s="183">
        <v>0</v>
      </c>
      <c r="X4594" s="183">
        <v>0</v>
      </c>
      <c r="Y4594" s="183">
        <v>0</v>
      </c>
    </row>
    <row r="4595" spans="1:25" x14ac:dyDescent="0.2">
      <c r="A4595" s="184">
        <v>13261331</v>
      </c>
      <c r="B4595" s="183" t="str">
        <f>[1]店マスタ!B4594</f>
        <v>児玉電器店</v>
      </c>
      <c r="C4595" s="183">
        <v>3</v>
      </c>
      <c r="D4595" s="183">
        <v>6</v>
      </c>
      <c r="E4595" s="183">
        <f>_xlfn.XLOOKUP(A4595,[2]Sheet1!$R:$R,[2]Sheet1!$AB:$AB,"",0)</f>
        <v>3</v>
      </c>
      <c r="F4595" s="183" t="str">
        <f>_xlfn.XLOOKUP($A4595,[3]【2026年03月度_全社】RFM客層一覧表データ!$A:$A,[3]【2026年03月度_全社】RFM客層一覧表データ!C:C,"",0)</f>
        <v/>
      </c>
      <c r="G4595" s="183" t="str">
        <f>_xlfn.XLOOKUP($A4595,[3]【2026年03月度_全社】RFM客層一覧表データ!$A:$A,[3]【2026年03月度_全社】RFM客層一覧表データ!D:D,"",0)</f>
        <v/>
      </c>
      <c r="H4595" s="183" t="str">
        <f>_xlfn.XLOOKUP($A4595,[3]【2026年03月度_全社】RFM客層一覧表データ!$A:$A,[3]【2026年03月度_全社】RFM客層一覧表データ!E:E,"",0)</f>
        <v/>
      </c>
      <c r="I4595" s="183" t="str">
        <f>_xlfn.XLOOKUP($A4595,[3]【2026年03月度_全社】RFM客層一覧表データ!$A:$A,[3]【2026年03月度_全社】RFM客層一覧表データ!F:F,"",0)</f>
        <v/>
      </c>
      <c r="J4595" s="183">
        <v>0</v>
      </c>
      <c r="K4595" s="183">
        <v>0</v>
      </c>
      <c r="L4595" s="183">
        <v>0</v>
      </c>
      <c r="M4595" s="183">
        <v>0</v>
      </c>
      <c r="N4595" s="183">
        <v>0</v>
      </c>
      <c r="O4595" s="183">
        <v>0</v>
      </c>
      <c r="P4595" s="183">
        <v>0</v>
      </c>
      <c r="Q4595" s="183">
        <v>0</v>
      </c>
      <c r="R4595" s="183">
        <v>0</v>
      </c>
      <c r="S4595" s="183">
        <v>0</v>
      </c>
      <c r="T4595" s="183">
        <v>0</v>
      </c>
      <c r="U4595" s="183">
        <v>0</v>
      </c>
      <c r="V4595" s="183">
        <v>0</v>
      </c>
      <c r="W4595" s="183">
        <v>0</v>
      </c>
      <c r="X4595" s="183">
        <v>0</v>
      </c>
      <c r="Y4595" s="183">
        <v>0</v>
      </c>
    </row>
    <row r="4596" spans="1:25" x14ac:dyDescent="0.2">
      <c r="A4596" s="184">
        <v>13261337</v>
      </c>
      <c r="B4596" s="183" t="str">
        <f>[1]店マスタ!B4595</f>
        <v>電化ハウスたかがき</v>
      </c>
      <c r="C4596" s="183">
        <v>0</v>
      </c>
      <c r="D4596" s="183">
        <v>0</v>
      </c>
      <c r="E4596" s="183" t="str">
        <f>_xlfn.XLOOKUP(A4596,[2]Sheet1!$R:$R,[2]Sheet1!$AB:$AB,"",0)</f>
        <v/>
      </c>
      <c r="F4596" s="183" t="str">
        <f>_xlfn.XLOOKUP($A4596,[3]【2026年03月度_全社】RFM客層一覧表データ!$A:$A,[3]【2026年03月度_全社】RFM客層一覧表データ!C:C,"",0)</f>
        <v/>
      </c>
      <c r="G4596" s="183" t="str">
        <f>_xlfn.XLOOKUP($A4596,[3]【2026年03月度_全社】RFM客層一覧表データ!$A:$A,[3]【2026年03月度_全社】RFM客層一覧表データ!D:D,"",0)</f>
        <v/>
      </c>
      <c r="H4596" s="183" t="str">
        <f>_xlfn.XLOOKUP($A4596,[3]【2026年03月度_全社】RFM客層一覧表データ!$A:$A,[3]【2026年03月度_全社】RFM客層一覧表データ!E:E,"",0)</f>
        <v/>
      </c>
      <c r="I4596" s="183" t="str">
        <f>_xlfn.XLOOKUP($A4596,[3]【2026年03月度_全社】RFM客層一覧表データ!$A:$A,[3]【2026年03月度_全社】RFM客層一覧表データ!F:F,"",0)</f>
        <v/>
      </c>
      <c r="J4596" s="183">
        <v>0</v>
      </c>
      <c r="K4596" s="183">
        <v>0</v>
      </c>
      <c r="L4596" s="183">
        <v>0</v>
      </c>
      <c r="M4596" s="183">
        <v>0</v>
      </c>
      <c r="N4596" s="183">
        <v>0</v>
      </c>
      <c r="O4596" s="183">
        <v>0</v>
      </c>
      <c r="P4596" s="183">
        <v>0</v>
      </c>
      <c r="Q4596" s="183">
        <v>0</v>
      </c>
      <c r="R4596" s="183">
        <v>0</v>
      </c>
      <c r="S4596" s="183">
        <v>0</v>
      </c>
      <c r="T4596" s="183">
        <v>0</v>
      </c>
      <c r="U4596" s="183">
        <v>0</v>
      </c>
      <c r="V4596" s="183">
        <v>0</v>
      </c>
      <c r="W4596" s="183">
        <v>0</v>
      </c>
      <c r="X4596" s="183">
        <v>0</v>
      </c>
      <c r="Y4596" s="183">
        <v>0</v>
      </c>
    </row>
    <row r="4597" spans="1:25" x14ac:dyDescent="0.2">
      <c r="A4597" s="184">
        <v>13261402</v>
      </c>
      <c r="B4597" s="183" t="str">
        <f>[1]店マスタ!B4596</f>
        <v>有限会社　いまみや電器</v>
      </c>
      <c r="C4597" s="183">
        <v>4.5</v>
      </c>
      <c r="D4597" s="183">
        <v>9</v>
      </c>
      <c r="E4597" s="183">
        <f>_xlfn.XLOOKUP(A4597,[2]Sheet1!$R:$R,[2]Sheet1!$AB:$AB,"",0)</f>
        <v>4.5</v>
      </c>
      <c r="F4597" s="183" t="str">
        <f>_xlfn.XLOOKUP($A4597,[3]【2026年03月度_全社】RFM客層一覧表データ!$A:$A,[3]【2026年03月度_全社】RFM客層一覧表データ!C:C,"",0)</f>
        <v/>
      </c>
      <c r="G4597" s="183" t="str">
        <f>_xlfn.XLOOKUP($A4597,[3]【2026年03月度_全社】RFM客層一覧表データ!$A:$A,[3]【2026年03月度_全社】RFM客層一覧表データ!D:D,"",0)</f>
        <v/>
      </c>
      <c r="H4597" s="183" t="str">
        <f>_xlfn.XLOOKUP($A4597,[3]【2026年03月度_全社】RFM客層一覧表データ!$A:$A,[3]【2026年03月度_全社】RFM客層一覧表データ!E:E,"",0)</f>
        <v/>
      </c>
      <c r="I4597" s="183" t="str">
        <f>_xlfn.XLOOKUP($A4597,[3]【2026年03月度_全社】RFM客層一覧表データ!$A:$A,[3]【2026年03月度_全社】RFM客層一覧表データ!F:F,"",0)</f>
        <v/>
      </c>
      <c r="J4597" s="183">
        <v>0</v>
      </c>
      <c r="K4597" s="183">
        <v>0</v>
      </c>
      <c r="L4597" s="183">
        <v>0</v>
      </c>
      <c r="M4597" s="183">
        <v>0</v>
      </c>
      <c r="N4597" s="183">
        <v>0</v>
      </c>
      <c r="O4597" s="183">
        <v>0</v>
      </c>
      <c r="P4597" s="183">
        <v>0</v>
      </c>
      <c r="Q4597" s="183">
        <v>0</v>
      </c>
      <c r="R4597" s="183">
        <v>0</v>
      </c>
      <c r="S4597" s="183">
        <v>0</v>
      </c>
      <c r="T4597" s="183">
        <v>0</v>
      </c>
      <c r="U4597" s="183">
        <v>0</v>
      </c>
      <c r="V4597" s="183">
        <v>0</v>
      </c>
      <c r="W4597" s="183">
        <v>0</v>
      </c>
      <c r="X4597" s="183">
        <v>0</v>
      </c>
      <c r="Y4597" s="183">
        <v>0</v>
      </c>
    </row>
    <row r="4598" spans="1:25" x14ac:dyDescent="0.2">
      <c r="A4598" s="184">
        <v>13261405</v>
      </c>
      <c r="B4598" s="183" t="str">
        <f>[1]店マスタ!B4597</f>
        <v>合資会社　双葉電機商会</v>
      </c>
      <c r="C4598" s="183">
        <v>1.5</v>
      </c>
      <c r="D4598" s="183">
        <v>3</v>
      </c>
      <c r="E4598" s="183">
        <f>_xlfn.XLOOKUP(A4598,[2]Sheet1!$R:$R,[2]Sheet1!$AB:$AB,"",0)</f>
        <v>1.5</v>
      </c>
      <c r="F4598" s="183">
        <f>_xlfn.XLOOKUP($A4598,[3]【2026年03月度_全社】RFM客層一覧表データ!$A:$A,[3]【2026年03月度_全社】RFM客層一覧表データ!C:C,"",0)</f>
        <v>181</v>
      </c>
      <c r="G4598" s="183">
        <f>_xlfn.XLOOKUP($A4598,[3]【2026年03月度_全社】RFM客層一覧表データ!$A:$A,[3]【2026年03月度_全社】RFM客層一覧表データ!D:D,"",0)</f>
        <v>10</v>
      </c>
      <c r="H4598" s="183">
        <f>_xlfn.XLOOKUP($A4598,[3]【2026年03月度_全社】RFM客層一覧表データ!$A:$A,[3]【2026年03月度_全社】RFM客層一覧表データ!E:E,"",0)</f>
        <v>39</v>
      </c>
      <c r="I4598" s="183">
        <f>_xlfn.XLOOKUP($A4598,[3]【2026年03月度_全社】RFM客層一覧表データ!$A:$A,[3]【2026年03月度_全社】RFM客層一覧表データ!F:F,"",0)</f>
        <v>0</v>
      </c>
      <c r="J4598" s="183">
        <v>225</v>
      </c>
      <c r="K4598" s="183">
        <v>38</v>
      </c>
      <c r="L4598" s="183">
        <v>73</v>
      </c>
      <c r="M4598" s="183">
        <v>0</v>
      </c>
      <c r="N4598" s="183">
        <v>247</v>
      </c>
      <c r="O4598" s="183">
        <v>43</v>
      </c>
      <c r="P4598" s="183">
        <v>99</v>
      </c>
      <c r="Q4598" s="183">
        <v>0</v>
      </c>
      <c r="R4598" s="183">
        <v>283</v>
      </c>
      <c r="S4598" s="183">
        <v>31</v>
      </c>
      <c r="T4598" s="183">
        <v>119</v>
      </c>
      <c r="U4598" s="183">
        <v>0</v>
      </c>
      <c r="V4598" s="183">
        <v>312</v>
      </c>
      <c r="W4598" s="183">
        <v>105</v>
      </c>
      <c r="X4598" s="183">
        <v>150</v>
      </c>
      <c r="Y4598" s="183">
        <v>0</v>
      </c>
    </row>
    <row r="4599" spans="1:25" x14ac:dyDescent="0.2">
      <c r="A4599" s="184">
        <v>13261406</v>
      </c>
      <c r="B4599" s="183" t="str">
        <f>[1]店マスタ!B4598</f>
        <v>有限会社　福原電気商会</v>
      </c>
      <c r="C4599" s="183">
        <v>3</v>
      </c>
      <c r="D4599" s="183">
        <v>6</v>
      </c>
      <c r="E4599" s="183">
        <f>_xlfn.XLOOKUP(A4599,[2]Sheet1!$R:$R,[2]Sheet1!$AB:$AB,"",0)</f>
        <v>3</v>
      </c>
      <c r="F4599" s="183">
        <f>_xlfn.XLOOKUP($A4599,[3]【2026年03月度_全社】RFM客層一覧表データ!$A:$A,[3]【2026年03月度_全社】RFM客層一覧表データ!C:C,"",0)</f>
        <v>595</v>
      </c>
      <c r="G4599" s="183">
        <f>_xlfn.XLOOKUP($A4599,[3]【2026年03月度_全社】RFM客層一覧表データ!$A:$A,[3]【2026年03月度_全社】RFM客層一覧表データ!D:D,"",0)</f>
        <v>270</v>
      </c>
      <c r="H4599" s="183">
        <f>_xlfn.XLOOKUP($A4599,[3]【2026年03月度_全社】RFM客層一覧表データ!$A:$A,[3]【2026年03月度_全社】RFM客層一覧表データ!E:E,"",0)</f>
        <v>380</v>
      </c>
      <c r="I4599" s="183">
        <f>_xlfn.XLOOKUP($A4599,[3]【2026年03月度_全社】RFM客層一覧表データ!$A:$A,[3]【2026年03月度_全社】RFM客層一覧表データ!F:F,"",0)</f>
        <v>28</v>
      </c>
      <c r="J4599" s="183">
        <v>619</v>
      </c>
      <c r="K4599" s="183">
        <v>285</v>
      </c>
      <c r="L4599" s="183">
        <v>397</v>
      </c>
      <c r="M4599" s="183">
        <v>32</v>
      </c>
      <c r="N4599" s="183">
        <v>650</v>
      </c>
      <c r="O4599" s="183">
        <v>287</v>
      </c>
      <c r="P4599" s="183">
        <v>406</v>
      </c>
      <c r="Q4599" s="183">
        <v>20</v>
      </c>
      <c r="R4599" s="183">
        <v>668</v>
      </c>
      <c r="S4599" s="183">
        <v>269</v>
      </c>
      <c r="T4599" s="183">
        <v>416</v>
      </c>
      <c r="U4599" s="183">
        <v>11</v>
      </c>
      <c r="V4599" s="183">
        <v>705</v>
      </c>
      <c r="W4599" s="183">
        <v>266</v>
      </c>
      <c r="X4599" s="183">
        <v>438</v>
      </c>
      <c r="Y4599" s="183">
        <v>23</v>
      </c>
    </row>
    <row r="4600" spans="1:25" x14ac:dyDescent="0.2">
      <c r="A4600" s="184">
        <v>13261407</v>
      </c>
      <c r="B4600" s="183" t="str">
        <f>[1]店マスタ!B4599</f>
        <v>有限会社　アルファー２１</v>
      </c>
      <c r="C4600" s="183">
        <v>2.5</v>
      </c>
      <c r="D4600" s="183">
        <v>5</v>
      </c>
      <c r="E4600" s="183">
        <f>_xlfn.XLOOKUP(A4600,[2]Sheet1!$R:$R,[2]Sheet1!$AB:$AB,"",0)</f>
        <v>2.5</v>
      </c>
      <c r="F4600" s="183">
        <f>_xlfn.XLOOKUP($A4600,[3]【2026年03月度_全社】RFM客層一覧表データ!$A:$A,[3]【2026年03月度_全社】RFM客層一覧表データ!C:C,"",0)</f>
        <v>379</v>
      </c>
      <c r="G4600" s="183">
        <f>_xlfn.XLOOKUP($A4600,[3]【2026年03月度_全社】RFM客層一覧表データ!$A:$A,[3]【2026年03月度_全社】RFM客層一覧表データ!D:D,"",0)</f>
        <v>182</v>
      </c>
      <c r="H4600" s="183">
        <f>_xlfn.XLOOKUP($A4600,[3]【2026年03月度_全社】RFM客層一覧表データ!$A:$A,[3]【2026年03月度_全社】RFM客層一覧表データ!E:E,"",0)</f>
        <v>181</v>
      </c>
      <c r="I4600" s="183">
        <f>_xlfn.XLOOKUP($A4600,[3]【2026年03月度_全社】RFM客層一覧表データ!$A:$A,[3]【2026年03月度_全社】RFM客層一覧表データ!F:F,"",0)</f>
        <v>29</v>
      </c>
      <c r="J4600" s="183">
        <v>375</v>
      </c>
      <c r="K4600" s="183">
        <v>178</v>
      </c>
      <c r="L4600" s="183">
        <v>168</v>
      </c>
      <c r="M4600" s="183">
        <v>18</v>
      </c>
      <c r="N4600" s="183">
        <v>448</v>
      </c>
      <c r="O4600" s="183">
        <v>180</v>
      </c>
      <c r="P4600" s="183">
        <v>152</v>
      </c>
      <c r="Q4600" s="183">
        <v>27</v>
      </c>
      <c r="R4600" s="183">
        <v>421</v>
      </c>
      <c r="S4600" s="183">
        <v>202</v>
      </c>
      <c r="T4600" s="183">
        <v>131</v>
      </c>
      <c r="U4600" s="183">
        <v>28</v>
      </c>
      <c r="V4600" s="183">
        <v>392</v>
      </c>
      <c r="W4600" s="183">
        <v>200</v>
      </c>
      <c r="X4600" s="183">
        <v>92</v>
      </c>
      <c r="Y4600" s="183">
        <v>38</v>
      </c>
    </row>
    <row r="4601" spans="1:25" x14ac:dyDescent="0.2">
      <c r="A4601" s="184">
        <v>13261509</v>
      </c>
      <c r="B4601" s="183" t="str">
        <f>[1]店マスタ!B4600</f>
        <v>有限会社パナソニック・ライフ</v>
      </c>
      <c r="C4601" s="183">
        <v>2</v>
      </c>
      <c r="D4601" s="183">
        <v>4</v>
      </c>
      <c r="E4601" s="183">
        <f>_xlfn.XLOOKUP(A4601,[2]Sheet1!$R:$R,[2]Sheet1!$AB:$AB,"",0)</f>
        <v>2.5</v>
      </c>
      <c r="F4601" s="183">
        <f>_xlfn.XLOOKUP($A4601,[3]【2026年03月度_全社】RFM客層一覧表データ!$A:$A,[3]【2026年03月度_全社】RFM客層一覧表データ!C:C,"",0)</f>
        <v>286</v>
      </c>
      <c r="G4601" s="183">
        <f>_xlfn.XLOOKUP($A4601,[3]【2026年03月度_全社】RFM客層一覧表データ!$A:$A,[3]【2026年03月度_全社】RFM客層一覧表データ!D:D,"",0)</f>
        <v>160</v>
      </c>
      <c r="H4601" s="183">
        <f>_xlfn.XLOOKUP($A4601,[3]【2026年03月度_全社】RFM客層一覧表データ!$A:$A,[3]【2026年03月度_全社】RFM客層一覧表データ!E:E,"",0)</f>
        <v>204</v>
      </c>
      <c r="I4601" s="183">
        <f>_xlfn.XLOOKUP($A4601,[3]【2026年03月度_全社】RFM客層一覧表データ!$A:$A,[3]【2026年03月度_全社】RFM客層一覧表データ!F:F,"",0)</f>
        <v>13</v>
      </c>
      <c r="J4601" s="183">
        <v>286</v>
      </c>
      <c r="K4601" s="183">
        <v>145</v>
      </c>
      <c r="L4601" s="183">
        <v>201</v>
      </c>
      <c r="M4601" s="183">
        <v>6</v>
      </c>
      <c r="N4601" s="183">
        <v>287</v>
      </c>
      <c r="O4601" s="183">
        <v>175</v>
      </c>
      <c r="P4601" s="183">
        <v>205</v>
      </c>
      <c r="Q4601" s="183">
        <v>16</v>
      </c>
      <c r="R4601" s="183">
        <v>234</v>
      </c>
      <c r="S4601" s="183">
        <v>171</v>
      </c>
      <c r="T4601" s="183">
        <v>163</v>
      </c>
      <c r="U4601" s="183">
        <v>23</v>
      </c>
      <c r="V4601" s="183">
        <v>127</v>
      </c>
      <c r="W4601" s="183">
        <v>115</v>
      </c>
      <c r="X4601" s="183">
        <v>94</v>
      </c>
      <c r="Y4601" s="183">
        <v>20</v>
      </c>
    </row>
    <row r="4602" spans="1:25" x14ac:dyDescent="0.2">
      <c r="A4602" s="184">
        <v>13261603</v>
      </c>
      <c r="B4602" s="183" t="str">
        <f>[1]店マスタ!B4601</f>
        <v>ようでん</v>
      </c>
      <c r="C4602" s="183">
        <v>2.5</v>
      </c>
      <c r="D4602" s="183">
        <v>2.5</v>
      </c>
      <c r="E4602" s="183" t="str">
        <f>_xlfn.XLOOKUP(A4602,[2]Sheet1!$R:$R,[2]Sheet1!$AB:$AB,"",0)</f>
        <v/>
      </c>
      <c r="F4602" s="183" t="str">
        <f>_xlfn.XLOOKUP($A4602,[3]【2026年03月度_全社】RFM客層一覧表データ!$A:$A,[3]【2026年03月度_全社】RFM客層一覧表データ!C:C,"",0)</f>
        <v/>
      </c>
      <c r="G4602" s="183" t="str">
        <f>_xlfn.XLOOKUP($A4602,[3]【2026年03月度_全社】RFM客層一覧表データ!$A:$A,[3]【2026年03月度_全社】RFM客層一覧表データ!D:D,"",0)</f>
        <v/>
      </c>
      <c r="H4602" s="183" t="str">
        <f>_xlfn.XLOOKUP($A4602,[3]【2026年03月度_全社】RFM客層一覧表データ!$A:$A,[3]【2026年03月度_全社】RFM客層一覧表データ!E:E,"",0)</f>
        <v/>
      </c>
      <c r="I4602" s="183" t="str">
        <f>_xlfn.XLOOKUP($A4602,[3]【2026年03月度_全社】RFM客層一覧表データ!$A:$A,[3]【2026年03月度_全社】RFM客層一覧表データ!F:F,"",0)</f>
        <v/>
      </c>
      <c r="J4602" s="183">
        <v>0</v>
      </c>
      <c r="K4602" s="183">
        <v>0</v>
      </c>
      <c r="L4602" s="183">
        <v>0</v>
      </c>
      <c r="M4602" s="183">
        <v>0</v>
      </c>
      <c r="N4602" s="183">
        <v>0</v>
      </c>
      <c r="O4602" s="183">
        <v>0</v>
      </c>
      <c r="P4602" s="183">
        <v>0</v>
      </c>
      <c r="Q4602" s="183">
        <v>0</v>
      </c>
      <c r="R4602" s="183">
        <v>0</v>
      </c>
      <c r="S4602" s="183">
        <v>0</v>
      </c>
      <c r="T4602" s="183">
        <v>0</v>
      </c>
      <c r="U4602" s="183">
        <v>0</v>
      </c>
      <c r="V4602" s="183">
        <v>0</v>
      </c>
      <c r="W4602" s="183">
        <v>0</v>
      </c>
      <c r="X4602" s="183">
        <v>0</v>
      </c>
      <c r="Y4602" s="183">
        <v>0</v>
      </c>
    </row>
    <row r="4603" spans="1:25" x14ac:dyDescent="0.2">
      <c r="A4603" s="184">
        <v>13261702</v>
      </c>
      <c r="B4603" s="183" t="str">
        <f>[1]店マスタ!B4602</f>
        <v>ようでん津和野店</v>
      </c>
      <c r="C4603" s="183">
        <v>1.5</v>
      </c>
      <c r="D4603" s="183">
        <v>3</v>
      </c>
      <c r="E4603" s="183">
        <f>_xlfn.XLOOKUP(A4603,[2]Sheet1!$R:$R,[2]Sheet1!$AB:$AB,"",0)</f>
        <v>1.5</v>
      </c>
      <c r="F4603" s="183" t="str">
        <f>_xlfn.XLOOKUP($A4603,[3]【2026年03月度_全社】RFM客層一覧表データ!$A:$A,[3]【2026年03月度_全社】RFM客層一覧表データ!C:C,"",0)</f>
        <v/>
      </c>
      <c r="G4603" s="183" t="str">
        <f>_xlfn.XLOOKUP($A4603,[3]【2026年03月度_全社】RFM客層一覧表データ!$A:$A,[3]【2026年03月度_全社】RFM客層一覧表データ!D:D,"",0)</f>
        <v/>
      </c>
      <c r="H4603" s="183" t="str">
        <f>_xlfn.XLOOKUP($A4603,[3]【2026年03月度_全社】RFM客層一覧表データ!$A:$A,[3]【2026年03月度_全社】RFM客層一覧表データ!E:E,"",0)</f>
        <v/>
      </c>
      <c r="I4603" s="183" t="str">
        <f>_xlfn.XLOOKUP($A4603,[3]【2026年03月度_全社】RFM客層一覧表データ!$A:$A,[3]【2026年03月度_全社】RFM客層一覧表データ!F:F,"",0)</f>
        <v/>
      </c>
      <c r="J4603" s="183">
        <v>0</v>
      </c>
      <c r="K4603" s="183">
        <v>0</v>
      </c>
      <c r="L4603" s="183">
        <v>0</v>
      </c>
      <c r="M4603" s="183">
        <v>0</v>
      </c>
      <c r="N4603" s="183">
        <v>0</v>
      </c>
      <c r="O4603" s="183">
        <v>0</v>
      </c>
      <c r="P4603" s="183">
        <v>0</v>
      </c>
      <c r="Q4603" s="183">
        <v>0</v>
      </c>
      <c r="R4603" s="183">
        <v>0</v>
      </c>
      <c r="S4603" s="183">
        <v>0</v>
      </c>
      <c r="T4603" s="183">
        <v>0</v>
      </c>
      <c r="U4603" s="183">
        <v>0</v>
      </c>
      <c r="V4603" s="183">
        <v>0</v>
      </c>
      <c r="W4603" s="183">
        <v>0</v>
      </c>
      <c r="X4603" s="183">
        <v>0</v>
      </c>
      <c r="Y4603" s="183">
        <v>0</v>
      </c>
    </row>
    <row r="4604" spans="1:25" x14ac:dyDescent="0.2">
      <c r="A4604" s="184">
        <v>13261705</v>
      </c>
      <c r="B4604" s="183" t="str">
        <f>[1]店マスタ!B4603</f>
        <v>有限会社　松前電気商会</v>
      </c>
      <c r="C4604" s="183">
        <v>2</v>
      </c>
      <c r="D4604" s="183">
        <v>4</v>
      </c>
      <c r="E4604" s="183">
        <f>_xlfn.XLOOKUP(A4604,[2]Sheet1!$R:$R,[2]Sheet1!$AB:$AB,"",0)</f>
        <v>2</v>
      </c>
      <c r="F4604" s="183">
        <f>_xlfn.XLOOKUP($A4604,[3]【2026年03月度_全社】RFM客層一覧表データ!$A:$A,[3]【2026年03月度_全社】RFM客層一覧表データ!C:C,"",0)</f>
        <v>193</v>
      </c>
      <c r="G4604" s="183">
        <f>_xlfn.XLOOKUP($A4604,[3]【2026年03月度_全社】RFM客層一覧表データ!$A:$A,[3]【2026年03月度_全社】RFM客層一覧表データ!D:D,"",0)</f>
        <v>78</v>
      </c>
      <c r="H4604" s="183">
        <f>_xlfn.XLOOKUP($A4604,[3]【2026年03月度_全社】RFM客層一覧表データ!$A:$A,[3]【2026年03月度_全社】RFM客層一覧表データ!E:E,"",0)</f>
        <v>103</v>
      </c>
      <c r="I4604" s="183">
        <f>_xlfn.XLOOKUP($A4604,[3]【2026年03月度_全社】RFM客層一覧表データ!$A:$A,[3]【2026年03月度_全社】RFM客層一覧表データ!F:F,"",0)</f>
        <v>7</v>
      </c>
      <c r="J4604" s="183">
        <v>192</v>
      </c>
      <c r="K4604" s="183">
        <v>75</v>
      </c>
      <c r="L4604" s="183">
        <v>99</v>
      </c>
      <c r="M4604" s="183">
        <v>2</v>
      </c>
      <c r="N4604" s="183">
        <v>210</v>
      </c>
      <c r="O4604" s="183">
        <v>93</v>
      </c>
      <c r="P4604" s="183">
        <v>110</v>
      </c>
      <c r="Q4604" s="183">
        <v>5</v>
      </c>
      <c r="R4604" s="183">
        <v>215</v>
      </c>
      <c r="S4604" s="183">
        <v>73</v>
      </c>
      <c r="T4604" s="183">
        <v>122</v>
      </c>
      <c r="U4604" s="183">
        <v>9</v>
      </c>
      <c r="V4604" s="183">
        <v>217</v>
      </c>
      <c r="W4604" s="183">
        <v>56</v>
      </c>
      <c r="X4604" s="183">
        <v>125</v>
      </c>
      <c r="Y4604" s="183">
        <v>9</v>
      </c>
    </row>
    <row r="4605" spans="1:25" x14ac:dyDescent="0.2">
      <c r="A4605" s="184">
        <v>13261751</v>
      </c>
      <c r="B4605" s="183" t="str">
        <f>[1]店マスタ!B4604</f>
        <v>有限会社　ふれあいらんどなかの</v>
      </c>
      <c r="C4605" s="183">
        <v>3.5</v>
      </c>
      <c r="D4605" s="183">
        <v>7</v>
      </c>
      <c r="E4605" s="183">
        <f>_xlfn.XLOOKUP(A4605,[2]Sheet1!$R:$R,[2]Sheet1!$AB:$AB,"",0)</f>
        <v>3.5</v>
      </c>
      <c r="F4605" s="183" t="str">
        <f>_xlfn.XLOOKUP($A4605,[3]【2026年03月度_全社】RFM客層一覧表データ!$A:$A,[3]【2026年03月度_全社】RFM客層一覧表データ!C:C,"",0)</f>
        <v/>
      </c>
      <c r="G4605" s="183" t="str">
        <f>_xlfn.XLOOKUP($A4605,[3]【2026年03月度_全社】RFM客層一覧表データ!$A:$A,[3]【2026年03月度_全社】RFM客層一覧表データ!D:D,"",0)</f>
        <v/>
      </c>
      <c r="H4605" s="183" t="str">
        <f>_xlfn.XLOOKUP($A4605,[3]【2026年03月度_全社】RFM客層一覧表データ!$A:$A,[3]【2026年03月度_全社】RFM客層一覧表データ!E:E,"",0)</f>
        <v/>
      </c>
      <c r="I4605" s="183" t="str">
        <f>_xlfn.XLOOKUP($A4605,[3]【2026年03月度_全社】RFM客層一覧表データ!$A:$A,[3]【2026年03月度_全社】RFM客層一覧表データ!F:F,"",0)</f>
        <v/>
      </c>
      <c r="J4605" s="183">
        <v>0</v>
      </c>
      <c r="K4605" s="183">
        <v>0</v>
      </c>
      <c r="L4605" s="183">
        <v>0</v>
      </c>
      <c r="M4605" s="183">
        <v>0</v>
      </c>
      <c r="N4605" s="183">
        <v>0</v>
      </c>
      <c r="O4605" s="183">
        <v>0</v>
      </c>
      <c r="P4605" s="183">
        <v>0</v>
      </c>
      <c r="Q4605" s="183">
        <v>0</v>
      </c>
      <c r="R4605" s="183">
        <v>0</v>
      </c>
      <c r="S4605" s="183">
        <v>0</v>
      </c>
      <c r="T4605" s="183">
        <v>0</v>
      </c>
      <c r="U4605" s="183">
        <v>0</v>
      </c>
      <c r="V4605" s="183">
        <v>5</v>
      </c>
      <c r="W4605" s="183">
        <v>0</v>
      </c>
      <c r="X4605" s="183">
        <v>0</v>
      </c>
      <c r="Y4605" s="183">
        <v>0</v>
      </c>
    </row>
    <row r="4606" spans="1:25" x14ac:dyDescent="0.2">
      <c r="A4606" s="184">
        <v>13261754</v>
      </c>
      <c r="B4606" s="183" t="str">
        <f>[1]店マスタ!B4605</f>
        <v>ようでん浜田店</v>
      </c>
      <c r="C4606" s="183">
        <v>1.5</v>
      </c>
      <c r="D4606" s="183">
        <v>1.5</v>
      </c>
      <c r="E4606" s="183" t="str">
        <f>_xlfn.XLOOKUP(A4606,[2]Sheet1!$R:$R,[2]Sheet1!$AB:$AB,"",0)</f>
        <v/>
      </c>
      <c r="F4606" s="183" t="str">
        <f>_xlfn.XLOOKUP($A4606,[3]【2026年03月度_全社】RFM客層一覧表データ!$A:$A,[3]【2026年03月度_全社】RFM客層一覧表データ!C:C,"",0)</f>
        <v/>
      </c>
      <c r="G4606" s="183" t="str">
        <f>_xlfn.XLOOKUP($A4606,[3]【2026年03月度_全社】RFM客層一覧表データ!$A:$A,[3]【2026年03月度_全社】RFM客層一覧表データ!D:D,"",0)</f>
        <v/>
      </c>
      <c r="H4606" s="183" t="str">
        <f>_xlfn.XLOOKUP($A4606,[3]【2026年03月度_全社】RFM客層一覧表データ!$A:$A,[3]【2026年03月度_全社】RFM客層一覧表データ!E:E,"",0)</f>
        <v/>
      </c>
      <c r="I4606" s="183" t="str">
        <f>_xlfn.XLOOKUP($A4606,[3]【2026年03月度_全社】RFM客層一覧表データ!$A:$A,[3]【2026年03月度_全社】RFM客層一覧表データ!F:F,"",0)</f>
        <v/>
      </c>
      <c r="J4606" s="183">
        <v>0</v>
      </c>
      <c r="K4606" s="183">
        <v>0</v>
      </c>
      <c r="L4606" s="183">
        <v>0</v>
      </c>
      <c r="M4606" s="183">
        <v>0</v>
      </c>
      <c r="N4606" s="183">
        <v>0</v>
      </c>
      <c r="O4606" s="183">
        <v>0</v>
      </c>
      <c r="P4606" s="183">
        <v>0</v>
      </c>
      <c r="Q4606" s="183">
        <v>0</v>
      </c>
      <c r="R4606" s="183">
        <v>0</v>
      </c>
      <c r="S4606" s="183">
        <v>0</v>
      </c>
      <c r="T4606" s="183">
        <v>0</v>
      </c>
      <c r="U4606" s="183">
        <v>0</v>
      </c>
      <c r="V4606" s="183">
        <v>0</v>
      </c>
      <c r="W4606" s="183">
        <v>0</v>
      </c>
      <c r="X4606" s="183">
        <v>0</v>
      </c>
      <c r="Y4606" s="183">
        <v>0</v>
      </c>
    </row>
    <row r="4607" spans="1:25" x14ac:dyDescent="0.2">
      <c r="A4607" s="184">
        <v>13261756</v>
      </c>
      <c r="B4607" s="183" t="str">
        <f>[1]店マスタ!B4606</f>
        <v>スマイル電器おおば</v>
      </c>
      <c r="C4607" s="183">
        <v>1.5</v>
      </c>
      <c r="D4607" s="183">
        <v>3</v>
      </c>
      <c r="E4607" s="183">
        <f>_xlfn.XLOOKUP(A4607,[2]Sheet1!$R:$R,[2]Sheet1!$AB:$AB,"",0)</f>
        <v>1.5</v>
      </c>
      <c r="F4607" s="183" t="str">
        <f>_xlfn.XLOOKUP($A4607,[3]【2026年03月度_全社】RFM客層一覧表データ!$A:$A,[3]【2026年03月度_全社】RFM客層一覧表データ!C:C,"",0)</f>
        <v/>
      </c>
      <c r="G4607" s="183" t="str">
        <f>_xlfn.XLOOKUP($A4607,[3]【2026年03月度_全社】RFM客層一覧表データ!$A:$A,[3]【2026年03月度_全社】RFM客層一覧表データ!D:D,"",0)</f>
        <v/>
      </c>
      <c r="H4607" s="183" t="str">
        <f>_xlfn.XLOOKUP($A4607,[3]【2026年03月度_全社】RFM客層一覧表データ!$A:$A,[3]【2026年03月度_全社】RFM客層一覧表データ!E:E,"",0)</f>
        <v/>
      </c>
      <c r="I4607" s="183" t="str">
        <f>_xlfn.XLOOKUP($A4607,[3]【2026年03月度_全社】RFM客層一覧表データ!$A:$A,[3]【2026年03月度_全社】RFM客層一覧表データ!F:F,"",0)</f>
        <v/>
      </c>
      <c r="J4607" s="183">
        <v>0</v>
      </c>
      <c r="K4607" s="183">
        <v>0</v>
      </c>
      <c r="L4607" s="183">
        <v>0</v>
      </c>
      <c r="M4607" s="183">
        <v>0</v>
      </c>
      <c r="N4607" s="183">
        <v>0</v>
      </c>
      <c r="O4607" s="183">
        <v>0</v>
      </c>
      <c r="P4607" s="183">
        <v>0</v>
      </c>
      <c r="Q4607" s="183">
        <v>0</v>
      </c>
      <c r="R4607" s="183">
        <v>0</v>
      </c>
      <c r="S4607" s="183">
        <v>0</v>
      </c>
      <c r="T4607" s="183">
        <v>0</v>
      </c>
      <c r="U4607" s="183">
        <v>0</v>
      </c>
      <c r="V4607" s="183">
        <v>0</v>
      </c>
      <c r="W4607" s="183">
        <v>0</v>
      </c>
      <c r="X4607" s="183">
        <v>0</v>
      </c>
      <c r="Y4607" s="183">
        <v>0</v>
      </c>
    </row>
    <row r="4608" spans="1:25" x14ac:dyDescent="0.2">
      <c r="A4608" s="184">
        <v>13231503</v>
      </c>
      <c r="B4608" s="183" t="str">
        <f>[1]店マスタ!B4607</f>
        <v>パナックみはら</v>
      </c>
      <c r="C4608" s="183">
        <v>0</v>
      </c>
      <c r="D4608" s="183">
        <v>0</v>
      </c>
      <c r="E4608" s="183" t="str">
        <f>_xlfn.XLOOKUP(A4608,[2]Sheet1!$R:$R,[2]Sheet1!$AB:$AB,"",0)</f>
        <v/>
      </c>
      <c r="F4608" s="183">
        <f>_xlfn.XLOOKUP($A4608,[3]【2026年03月度_全社】RFM客層一覧表データ!$A:$A,[3]【2026年03月度_全社】RFM客層一覧表データ!C:C,"",0)</f>
        <v>0</v>
      </c>
      <c r="G4608" s="183">
        <f>_xlfn.XLOOKUP($A4608,[3]【2026年03月度_全社】RFM客層一覧表データ!$A:$A,[3]【2026年03月度_全社】RFM客層一覧表データ!D:D,"",0)</f>
        <v>0</v>
      </c>
      <c r="H4608" s="183">
        <f>_xlfn.XLOOKUP($A4608,[3]【2026年03月度_全社】RFM客層一覧表データ!$A:$A,[3]【2026年03月度_全社】RFM客層一覧表データ!E:E,"",0)</f>
        <v>0</v>
      </c>
      <c r="I4608" s="183">
        <f>_xlfn.XLOOKUP($A4608,[3]【2026年03月度_全社】RFM客層一覧表データ!$A:$A,[3]【2026年03月度_全社】RFM客層一覧表データ!F:F,"",0)</f>
        <v>0</v>
      </c>
      <c r="J4608" s="183">
        <v>0</v>
      </c>
      <c r="K4608" s="183">
        <v>0</v>
      </c>
      <c r="L4608" s="183">
        <v>0</v>
      </c>
      <c r="M4608" s="183">
        <v>0</v>
      </c>
      <c r="N4608" s="183">
        <v>0</v>
      </c>
      <c r="O4608" s="183">
        <v>0</v>
      </c>
      <c r="P4608" s="183">
        <v>0</v>
      </c>
      <c r="Q4608" s="183">
        <v>0</v>
      </c>
      <c r="R4608" s="183">
        <v>0</v>
      </c>
      <c r="S4608" s="183">
        <v>0</v>
      </c>
      <c r="T4608" s="183">
        <v>0</v>
      </c>
      <c r="U4608" s="183">
        <v>0</v>
      </c>
      <c r="V4608" s="183">
        <v>0</v>
      </c>
      <c r="W4608" s="183">
        <v>0</v>
      </c>
      <c r="X4608" s="183">
        <v>0</v>
      </c>
      <c r="Y4608" s="183">
        <v>0</v>
      </c>
    </row>
    <row r="4609" spans="1:25" x14ac:dyDescent="0.2">
      <c r="A4609" s="184">
        <v>13231506</v>
      </c>
      <c r="B4609" s="183" t="str">
        <f>[1]店マスタ!B4608</f>
        <v>有限会社　トビタデンキ</v>
      </c>
      <c r="C4609" s="183">
        <v>0</v>
      </c>
      <c r="D4609" s="183">
        <v>0</v>
      </c>
      <c r="E4609" s="183" t="str">
        <f>_xlfn.XLOOKUP(A4609,[2]Sheet1!$R:$R,[2]Sheet1!$AB:$AB,"",0)</f>
        <v/>
      </c>
      <c r="F4609" s="183">
        <f>_xlfn.XLOOKUP($A4609,[3]【2026年03月度_全社】RFM客層一覧表データ!$A:$A,[3]【2026年03月度_全社】RFM客層一覧表データ!C:C,"",0)</f>
        <v>0</v>
      </c>
      <c r="G4609" s="183">
        <f>_xlfn.XLOOKUP($A4609,[3]【2026年03月度_全社】RFM客層一覧表データ!$A:$A,[3]【2026年03月度_全社】RFM客層一覧表データ!D:D,"",0)</f>
        <v>0</v>
      </c>
      <c r="H4609" s="183">
        <f>_xlfn.XLOOKUP($A4609,[3]【2026年03月度_全社】RFM客層一覧表データ!$A:$A,[3]【2026年03月度_全社】RFM客層一覧表データ!E:E,"",0)</f>
        <v>0</v>
      </c>
      <c r="I4609" s="183">
        <f>_xlfn.XLOOKUP($A4609,[3]【2026年03月度_全社】RFM客層一覧表データ!$A:$A,[3]【2026年03月度_全社】RFM客層一覧表データ!F:F,"",0)</f>
        <v>0</v>
      </c>
      <c r="J4609" s="183">
        <v>0</v>
      </c>
      <c r="K4609" s="183">
        <v>0</v>
      </c>
      <c r="L4609" s="183">
        <v>0</v>
      </c>
      <c r="M4609" s="183">
        <v>0</v>
      </c>
      <c r="N4609" s="183">
        <v>0</v>
      </c>
      <c r="O4609" s="183">
        <v>0</v>
      </c>
      <c r="P4609" s="183">
        <v>0</v>
      </c>
      <c r="Q4609" s="183">
        <v>0</v>
      </c>
      <c r="R4609" s="183">
        <v>0</v>
      </c>
      <c r="S4609" s="183">
        <v>0</v>
      </c>
      <c r="T4609" s="183">
        <v>0</v>
      </c>
      <c r="U4609" s="183">
        <v>0</v>
      </c>
      <c r="V4609" s="183">
        <v>0</v>
      </c>
      <c r="W4609" s="183">
        <v>0</v>
      </c>
      <c r="X4609" s="183">
        <v>0</v>
      </c>
      <c r="Y4609" s="183">
        <v>0</v>
      </c>
    </row>
    <row r="4610" spans="1:25" x14ac:dyDescent="0.2">
      <c r="A4610" s="184">
        <v>13231522</v>
      </c>
      <c r="B4610" s="183" t="str">
        <f>[1]店マスタ!B4609</f>
        <v>アドバンス　サエキ</v>
      </c>
      <c r="C4610" s="183">
        <v>0</v>
      </c>
      <c r="D4610" s="183">
        <v>0</v>
      </c>
      <c r="E4610" s="183" t="str">
        <f>_xlfn.XLOOKUP(A4610,[2]Sheet1!$R:$R,[2]Sheet1!$AB:$AB,"",0)</f>
        <v/>
      </c>
      <c r="F4610" s="183">
        <f>_xlfn.XLOOKUP($A4610,[3]【2026年03月度_全社】RFM客層一覧表データ!$A:$A,[3]【2026年03月度_全社】RFM客層一覧表データ!C:C,"",0)</f>
        <v>0</v>
      </c>
      <c r="G4610" s="183">
        <f>_xlfn.XLOOKUP($A4610,[3]【2026年03月度_全社】RFM客層一覧表データ!$A:$A,[3]【2026年03月度_全社】RFM客層一覧表データ!D:D,"",0)</f>
        <v>0</v>
      </c>
      <c r="H4610" s="183">
        <f>_xlfn.XLOOKUP($A4610,[3]【2026年03月度_全社】RFM客層一覧表データ!$A:$A,[3]【2026年03月度_全社】RFM客層一覧表データ!E:E,"",0)</f>
        <v>0</v>
      </c>
      <c r="I4610" s="183">
        <f>_xlfn.XLOOKUP($A4610,[3]【2026年03月度_全社】RFM客層一覧表データ!$A:$A,[3]【2026年03月度_全社】RFM客層一覧表データ!F:F,"",0)</f>
        <v>0</v>
      </c>
      <c r="J4610" s="183">
        <v>0</v>
      </c>
      <c r="K4610" s="183">
        <v>0</v>
      </c>
      <c r="L4610" s="183">
        <v>0</v>
      </c>
      <c r="M4610" s="183">
        <v>0</v>
      </c>
      <c r="N4610" s="183">
        <v>0</v>
      </c>
      <c r="O4610" s="183">
        <v>0</v>
      </c>
      <c r="P4610" s="183">
        <v>0</v>
      </c>
      <c r="Q4610" s="183">
        <v>0</v>
      </c>
      <c r="R4610" s="183">
        <v>0</v>
      </c>
      <c r="S4610" s="183">
        <v>0</v>
      </c>
      <c r="T4610" s="183">
        <v>0</v>
      </c>
      <c r="U4610" s="183">
        <v>0</v>
      </c>
      <c r="V4610" s="183">
        <v>0</v>
      </c>
      <c r="W4610" s="183">
        <v>0</v>
      </c>
      <c r="X4610" s="183">
        <v>0</v>
      </c>
      <c r="Y4610" s="183">
        <v>0</v>
      </c>
    </row>
    <row r="4611" spans="1:25" x14ac:dyDescent="0.2">
      <c r="A4611" s="184">
        <v>13231604</v>
      </c>
      <c r="B4611" s="183" t="str">
        <f>[1]店マスタ!B4610</f>
        <v>ダイニ電工株式会社</v>
      </c>
      <c r="C4611" s="183">
        <v>0</v>
      </c>
      <c r="D4611" s="183">
        <v>0</v>
      </c>
      <c r="E4611" s="183" t="str">
        <f>_xlfn.XLOOKUP(A4611,[2]Sheet1!$R:$R,[2]Sheet1!$AB:$AB,"",0)</f>
        <v/>
      </c>
      <c r="F4611" s="183">
        <f>_xlfn.XLOOKUP($A4611,[3]【2026年03月度_全社】RFM客層一覧表データ!$A:$A,[3]【2026年03月度_全社】RFM客層一覧表データ!C:C,"",0)</f>
        <v>0</v>
      </c>
      <c r="G4611" s="183">
        <f>_xlfn.XLOOKUP($A4611,[3]【2026年03月度_全社】RFM客層一覧表データ!$A:$A,[3]【2026年03月度_全社】RFM客層一覧表データ!D:D,"",0)</f>
        <v>0</v>
      </c>
      <c r="H4611" s="183">
        <f>_xlfn.XLOOKUP($A4611,[3]【2026年03月度_全社】RFM客層一覧表データ!$A:$A,[3]【2026年03月度_全社】RFM客層一覧表データ!E:E,"",0)</f>
        <v>0</v>
      </c>
      <c r="I4611" s="183">
        <f>_xlfn.XLOOKUP($A4611,[3]【2026年03月度_全社】RFM客層一覧表データ!$A:$A,[3]【2026年03月度_全社】RFM客層一覧表データ!F:F,"",0)</f>
        <v>0</v>
      </c>
      <c r="J4611" s="183">
        <v>0</v>
      </c>
      <c r="K4611" s="183">
        <v>0</v>
      </c>
      <c r="L4611" s="183">
        <v>0</v>
      </c>
      <c r="M4611" s="183">
        <v>0</v>
      </c>
      <c r="N4611" s="183">
        <v>0</v>
      </c>
      <c r="O4611" s="183">
        <v>0</v>
      </c>
      <c r="P4611" s="183">
        <v>0</v>
      </c>
      <c r="Q4611" s="183">
        <v>0</v>
      </c>
      <c r="R4611" s="183">
        <v>0</v>
      </c>
      <c r="S4611" s="183">
        <v>0</v>
      </c>
      <c r="T4611" s="183">
        <v>0</v>
      </c>
      <c r="U4611" s="183">
        <v>0</v>
      </c>
      <c r="V4611" s="183">
        <v>0</v>
      </c>
      <c r="W4611" s="183">
        <v>0</v>
      </c>
      <c r="X4611" s="183">
        <v>0</v>
      </c>
      <c r="Y4611" s="183">
        <v>0</v>
      </c>
    </row>
    <row r="4612" spans="1:25" x14ac:dyDescent="0.2">
      <c r="A4612" s="184">
        <v>13251317</v>
      </c>
      <c r="B4612" s="183" t="str">
        <f>[1]店マスタ!B4611</f>
        <v>児玉電器店</v>
      </c>
      <c r="C4612" s="183">
        <v>0</v>
      </c>
      <c r="D4612" s="183">
        <v>0</v>
      </c>
      <c r="E4612" s="183" t="str">
        <f>_xlfn.XLOOKUP(A4612,[2]Sheet1!$R:$R,[2]Sheet1!$AB:$AB,"",0)</f>
        <v/>
      </c>
      <c r="F4612" s="183">
        <f>_xlfn.XLOOKUP($A4612,[3]【2026年03月度_全社】RFM客層一覧表データ!$A:$A,[3]【2026年03月度_全社】RFM客層一覧表データ!C:C,"",0)</f>
        <v>481</v>
      </c>
      <c r="G4612" s="183">
        <f>_xlfn.XLOOKUP($A4612,[3]【2026年03月度_全社】RFM客層一覧表データ!$A:$A,[3]【2026年03月度_全社】RFM客層一覧表データ!D:D,"",0)</f>
        <v>248</v>
      </c>
      <c r="H4612" s="183">
        <f>_xlfn.XLOOKUP($A4612,[3]【2026年03月度_全社】RFM客層一覧表データ!$A:$A,[3]【2026年03月度_全社】RFM客層一覧表データ!E:E,"",0)</f>
        <v>241</v>
      </c>
      <c r="I4612" s="183">
        <f>_xlfn.XLOOKUP($A4612,[3]【2026年03月度_全社】RFM客層一覧表データ!$A:$A,[3]【2026年03月度_全社】RFM客層一覧表データ!F:F,"",0)</f>
        <v>75</v>
      </c>
      <c r="J4612" s="183">
        <v>448</v>
      </c>
      <c r="K4612" s="183">
        <v>166</v>
      </c>
      <c r="L4612" s="183">
        <v>230</v>
      </c>
      <c r="M4612" s="183">
        <v>20</v>
      </c>
      <c r="N4612" s="183">
        <v>462</v>
      </c>
      <c r="O4612" s="183">
        <v>151</v>
      </c>
      <c r="P4612" s="183">
        <v>222</v>
      </c>
      <c r="Q4612" s="183">
        <v>20</v>
      </c>
      <c r="R4612" s="183">
        <v>490</v>
      </c>
      <c r="S4612" s="183">
        <v>174</v>
      </c>
      <c r="T4612" s="183">
        <v>250</v>
      </c>
      <c r="U4612" s="183">
        <v>21</v>
      </c>
      <c r="V4612" s="183">
        <v>500</v>
      </c>
      <c r="W4612" s="183">
        <v>163</v>
      </c>
      <c r="X4612" s="183">
        <v>260</v>
      </c>
      <c r="Y4612" s="183">
        <v>18</v>
      </c>
    </row>
    <row r="4613" spans="1:25" x14ac:dyDescent="0.2">
      <c r="A4613" s="184">
        <v>13300030</v>
      </c>
      <c r="B4613" s="183" t="str">
        <f>[1]店マスタ!B4612</f>
        <v>グランド円山店</v>
      </c>
      <c r="C4613" s="183">
        <v>3</v>
      </c>
      <c r="D4613" s="183">
        <v>3</v>
      </c>
      <c r="E4613" s="183">
        <f>_xlfn.XLOOKUP(A4613,[2]Sheet1!$R:$R,[2]Sheet1!$AB:$AB,"",0)</f>
        <v>3</v>
      </c>
      <c r="F4613" s="183">
        <f>_xlfn.XLOOKUP($A4613,[3]【2026年03月度_全社】RFM客層一覧表データ!$A:$A,[3]【2026年03月度_全社】RFM客層一覧表データ!C:C,"",0)</f>
        <v>576</v>
      </c>
      <c r="G4613" s="183">
        <f>_xlfn.XLOOKUP($A4613,[3]【2026年03月度_全社】RFM客層一覧表データ!$A:$A,[3]【2026年03月度_全社】RFM客層一覧表データ!D:D,"",0)</f>
        <v>257</v>
      </c>
      <c r="H4613" s="183">
        <f>_xlfn.XLOOKUP($A4613,[3]【2026年03月度_全社】RFM客層一覧表データ!$A:$A,[3]【2026年03月度_全社】RFM客層一覧表データ!E:E,"",0)</f>
        <v>244</v>
      </c>
      <c r="I4613" s="183">
        <f>_xlfn.XLOOKUP($A4613,[3]【2026年03月度_全社】RFM客層一覧表データ!$A:$A,[3]【2026年03月度_全社】RFM客層一覧表データ!F:F,"",0)</f>
        <v>36</v>
      </c>
      <c r="J4613" s="183">
        <v>595</v>
      </c>
      <c r="K4613" s="183">
        <v>250</v>
      </c>
      <c r="L4613" s="183">
        <v>247</v>
      </c>
      <c r="M4613" s="183">
        <v>41</v>
      </c>
      <c r="N4613" s="183">
        <v>619</v>
      </c>
      <c r="O4613" s="183">
        <v>277</v>
      </c>
      <c r="P4613" s="183">
        <v>253</v>
      </c>
      <c r="Q4613" s="183">
        <v>56</v>
      </c>
      <c r="R4613" s="183">
        <v>610</v>
      </c>
      <c r="S4613" s="183">
        <v>277</v>
      </c>
      <c r="T4613" s="183">
        <v>269</v>
      </c>
      <c r="U4613" s="183">
        <v>46</v>
      </c>
      <c r="V4613" s="183">
        <v>607</v>
      </c>
      <c r="W4613" s="183">
        <v>284</v>
      </c>
      <c r="X4613" s="183">
        <v>283</v>
      </c>
      <c r="Y4613" s="183">
        <v>49</v>
      </c>
    </row>
    <row r="4614" spans="1:25" x14ac:dyDescent="0.2">
      <c r="A4614" s="184">
        <v>13300032</v>
      </c>
      <c r="B4614" s="183" t="str">
        <f>[1]店マスタ!B4613</f>
        <v>グランド津島店</v>
      </c>
      <c r="C4614" s="183">
        <v>3.5</v>
      </c>
      <c r="D4614" s="183">
        <v>2.5</v>
      </c>
      <c r="E4614" s="183">
        <f>_xlfn.XLOOKUP(A4614,[2]Sheet1!$R:$R,[2]Sheet1!$AB:$AB,"",0)</f>
        <v>2.5</v>
      </c>
      <c r="F4614" s="183">
        <f>_xlfn.XLOOKUP($A4614,[3]【2026年03月度_全社】RFM客層一覧表データ!$A:$A,[3]【2026年03月度_全社】RFM客層一覧表データ!C:C,"",0)</f>
        <v>664</v>
      </c>
      <c r="G4614" s="183">
        <f>_xlfn.XLOOKUP($A4614,[3]【2026年03月度_全社】RFM客層一覧表データ!$A:$A,[3]【2026年03月度_全社】RFM客層一覧表データ!D:D,"",0)</f>
        <v>297</v>
      </c>
      <c r="H4614" s="183">
        <f>_xlfn.XLOOKUP($A4614,[3]【2026年03月度_全社】RFM客層一覧表データ!$A:$A,[3]【2026年03月度_全社】RFM客層一覧表データ!E:E,"",0)</f>
        <v>407</v>
      </c>
      <c r="I4614" s="183">
        <f>_xlfn.XLOOKUP($A4614,[3]【2026年03月度_全社】RFM客層一覧表データ!$A:$A,[3]【2026年03月度_全社】RFM客層一覧表データ!F:F,"",0)</f>
        <v>37</v>
      </c>
      <c r="J4614" s="183">
        <v>683</v>
      </c>
      <c r="K4614" s="183">
        <v>313</v>
      </c>
      <c r="L4614" s="183">
        <v>421</v>
      </c>
      <c r="M4614" s="183">
        <v>36</v>
      </c>
      <c r="N4614" s="183">
        <v>698</v>
      </c>
      <c r="O4614" s="183">
        <v>337</v>
      </c>
      <c r="P4614" s="183">
        <v>434</v>
      </c>
      <c r="Q4614" s="183">
        <v>31</v>
      </c>
      <c r="R4614" s="183">
        <v>737</v>
      </c>
      <c r="S4614" s="183">
        <v>362</v>
      </c>
      <c r="T4614" s="183">
        <v>428</v>
      </c>
      <c r="U4614" s="183">
        <v>36</v>
      </c>
      <c r="V4614" s="183">
        <v>743</v>
      </c>
      <c r="W4614" s="183">
        <v>361</v>
      </c>
      <c r="X4614" s="183">
        <v>439</v>
      </c>
      <c r="Y4614" s="183">
        <v>35</v>
      </c>
    </row>
    <row r="4615" spans="1:25" x14ac:dyDescent="0.2">
      <c r="A4615" s="184">
        <v>13300033</v>
      </c>
      <c r="B4615" s="183" t="str">
        <f>[1]店マスタ!B4614</f>
        <v>グランドヨシオカ店</v>
      </c>
      <c r="C4615" s="183">
        <v>4.5</v>
      </c>
      <c r="D4615" s="183">
        <v>4.5</v>
      </c>
      <c r="E4615" s="183">
        <f>_xlfn.XLOOKUP(A4615,[2]Sheet1!$R:$R,[2]Sheet1!$AB:$AB,"",0)</f>
        <v>4.5</v>
      </c>
      <c r="F4615" s="183">
        <f>_xlfn.XLOOKUP($A4615,[3]【2026年03月度_全社】RFM客層一覧表データ!$A:$A,[3]【2026年03月度_全社】RFM客層一覧表データ!C:C,"",0)</f>
        <v>425</v>
      </c>
      <c r="G4615" s="183">
        <f>_xlfn.XLOOKUP($A4615,[3]【2026年03月度_全社】RFM客層一覧表データ!$A:$A,[3]【2026年03月度_全社】RFM客層一覧表データ!D:D,"",0)</f>
        <v>256</v>
      </c>
      <c r="H4615" s="183">
        <f>_xlfn.XLOOKUP($A4615,[3]【2026年03月度_全社】RFM客層一覧表データ!$A:$A,[3]【2026年03月度_全社】RFM客層一覧表データ!E:E,"",0)</f>
        <v>314</v>
      </c>
      <c r="I4615" s="183">
        <f>_xlfn.XLOOKUP($A4615,[3]【2026年03月度_全社】RFM客層一覧表データ!$A:$A,[3]【2026年03月度_全社】RFM客層一覧表データ!F:F,"",0)</f>
        <v>14</v>
      </c>
      <c r="J4615" s="183">
        <v>421</v>
      </c>
      <c r="K4615" s="183">
        <v>257</v>
      </c>
      <c r="L4615" s="183">
        <v>318</v>
      </c>
      <c r="M4615" s="183">
        <v>16</v>
      </c>
      <c r="N4615" s="183">
        <v>428</v>
      </c>
      <c r="O4615" s="183">
        <v>271</v>
      </c>
      <c r="P4615" s="183">
        <v>311</v>
      </c>
      <c r="Q4615" s="183">
        <v>26</v>
      </c>
      <c r="R4615" s="183">
        <v>420</v>
      </c>
      <c r="S4615" s="183">
        <v>270</v>
      </c>
      <c r="T4615" s="183">
        <v>319</v>
      </c>
      <c r="U4615" s="183">
        <v>20</v>
      </c>
      <c r="V4615" s="183">
        <v>412</v>
      </c>
      <c r="W4615" s="183">
        <v>276</v>
      </c>
      <c r="X4615" s="183">
        <v>312</v>
      </c>
      <c r="Y4615" s="183">
        <v>14</v>
      </c>
    </row>
    <row r="4616" spans="1:25" x14ac:dyDescent="0.2">
      <c r="A4616" s="184">
        <v>13300035</v>
      </c>
      <c r="B4616" s="183" t="str">
        <f>[1]店マスタ!B4615</f>
        <v>グランド倉敷庄店</v>
      </c>
      <c r="C4616" s="183">
        <v>1.5</v>
      </c>
      <c r="D4616" s="183">
        <v>1.5</v>
      </c>
      <c r="E4616" s="183">
        <f>_xlfn.XLOOKUP(A4616,[2]Sheet1!$R:$R,[2]Sheet1!$AB:$AB,"",0)</f>
        <v>1.5</v>
      </c>
      <c r="F4616" s="183">
        <f>_xlfn.XLOOKUP($A4616,[3]【2026年03月度_全社】RFM客層一覧表データ!$A:$A,[3]【2026年03月度_全社】RFM客層一覧表データ!C:C,"",0)</f>
        <v>323</v>
      </c>
      <c r="G4616" s="183">
        <f>_xlfn.XLOOKUP($A4616,[3]【2026年03月度_全社】RFM客層一覧表データ!$A:$A,[3]【2026年03月度_全社】RFM客層一覧表データ!D:D,"",0)</f>
        <v>159</v>
      </c>
      <c r="H4616" s="183">
        <f>_xlfn.XLOOKUP($A4616,[3]【2026年03月度_全社】RFM客層一覧表データ!$A:$A,[3]【2026年03月度_全社】RFM客層一覧表データ!E:E,"",0)</f>
        <v>169</v>
      </c>
      <c r="I4616" s="183">
        <f>_xlfn.XLOOKUP($A4616,[3]【2026年03月度_全社】RFM客層一覧表データ!$A:$A,[3]【2026年03月度_全社】RFM客層一覧表データ!F:F,"",0)</f>
        <v>18</v>
      </c>
      <c r="J4616" s="183">
        <v>347</v>
      </c>
      <c r="K4616" s="183">
        <v>187</v>
      </c>
      <c r="L4616" s="183">
        <v>183</v>
      </c>
      <c r="M4616" s="183">
        <v>32</v>
      </c>
      <c r="N4616" s="183">
        <v>324</v>
      </c>
      <c r="O4616" s="183">
        <v>162</v>
      </c>
      <c r="P4616" s="183">
        <v>180</v>
      </c>
      <c r="Q4616" s="183">
        <v>20</v>
      </c>
      <c r="R4616" s="183">
        <v>323</v>
      </c>
      <c r="S4616" s="183">
        <v>170</v>
      </c>
      <c r="T4616" s="183">
        <v>173</v>
      </c>
      <c r="U4616" s="183">
        <v>28</v>
      </c>
      <c r="V4616" s="183">
        <v>313</v>
      </c>
      <c r="W4616" s="183">
        <v>179</v>
      </c>
      <c r="X4616" s="183">
        <v>169</v>
      </c>
      <c r="Y4616" s="183">
        <v>24</v>
      </c>
    </row>
    <row r="4617" spans="1:25" x14ac:dyDescent="0.2">
      <c r="A4617" s="184">
        <v>13300036</v>
      </c>
      <c r="B4617" s="183" t="str">
        <f>[1]店マスタ!B4616</f>
        <v>グランド本部</v>
      </c>
      <c r="C4617" s="183">
        <v>0</v>
      </c>
      <c r="D4617" s="183">
        <v>0</v>
      </c>
      <c r="E4617" s="183" t="str">
        <f>_xlfn.XLOOKUP(A4617,[2]Sheet1!$R:$R,[2]Sheet1!$AB:$AB,"",0)</f>
        <v/>
      </c>
      <c r="F4617" s="183" t="str">
        <f>_xlfn.XLOOKUP($A4617,[3]【2026年03月度_全社】RFM客層一覧表データ!$A:$A,[3]【2026年03月度_全社】RFM客層一覧表データ!C:C,"",0)</f>
        <v/>
      </c>
      <c r="G4617" s="183" t="str">
        <f>_xlfn.XLOOKUP($A4617,[3]【2026年03月度_全社】RFM客層一覧表データ!$A:$A,[3]【2026年03月度_全社】RFM客層一覧表データ!D:D,"",0)</f>
        <v/>
      </c>
      <c r="H4617" s="183" t="str">
        <f>_xlfn.XLOOKUP($A4617,[3]【2026年03月度_全社】RFM客層一覧表データ!$A:$A,[3]【2026年03月度_全社】RFM客層一覧表データ!E:E,"",0)</f>
        <v/>
      </c>
      <c r="I4617" s="183" t="str">
        <f>_xlfn.XLOOKUP($A4617,[3]【2026年03月度_全社】RFM客層一覧表データ!$A:$A,[3]【2026年03月度_全社】RFM客層一覧表データ!F:F,"",0)</f>
        <v/>
      </c>
      <c r="J4617" s="183">
        <v>0</v>
      </c>
      <c r="K4617" s="183">
        <v>0</v>
      </c>
      <c r="L4617" s="183">
        <v>0</v>
      </c>
      <c r="M4617" s="183">
        <v>0</v>
      </c>
      <c r="N4617" s="183">
        <v>0</v>
      </c>
      <c r="O4617" s="183">
        <v>0</v>
      </c>
      <c r="P4617" s="183">
        <v>0</v>
      </c>
      <c r="Q4617" s="183">
        <v>0</v>
      </c>
      <c r="R4617" s="183">
        <v>0</v>
      </c>
      <c r="S4617" s="183">
        <v>0</v>
      </c>
      <c r="T4617" s="183">
        <v>0</v>
      </c>
      <c r="U4617" s="183">
        <v>0</v>
      </c>
      <c r="V4617" s="183">
        <v>0</v>
      </c>
      <c r="W4617" s="183">
        <v>0</v>
      </c>
      <c r="X4617" s="183">
        <v>0</v>
      </c>
      <c r="Y4617" s="183">
        <v>0</v>
      </c>
    </row>
    <row r="4618" spans="1:25" x14ac:dyDescent="0.2">
      <c r="A4618" s="184">
        <v>13300470</v>
      </c>
      <c r="B4618" s="183" t="str">
        <f>[1]店マスタ!B4617</f>
        <v>堀電化サービス</v>
      </c>
      <c r="C4618" s="183">
        <v>1.5</v>
      </c>
      <c r="D4618" s="183">
        <v>0</v>
      </c>
      <c r="E4618" s="183" t="str">
        <f>_xlfn.XLOOKUP(A4618,[2]Sheet1!$R:$R,[2]Sheet1!$AB:$AB,"",0)</f>
        <v/>
      </c>
      <c r="F4618" s="183" t="str">
        <f>_xlfn.XLOOKUP($A4618,[3]【2026年03月度_全社】RFM客層一覧表データ!$A:$A,[3]【2026年03月度_全社】RFM客層一覧表データ!C:C,"",0)</f>
        <v/>
      </c>
      <c r="G4618" s="183" t="str">
        <f>_xlfn.XLOOKUP($A4618,[3]【2026年03月度_全社】RFM客層一覧表データ!$A:$A,[3]【2026年03月度_全社】RFM客層一覧表データ!D:D,"",0)</f>
        <v/>
      </c>
      <c r="H4618" s="183" t="str">
        <f>_xlfn.XLOOKUP($A4618,[3]【2026年03月度_全社】RFM客層一覧表データ!$A:$A,[3]【2026年03月度_全社】RFM客層一覧表データ!E:E,"",0)</f>
        <v/>
      </c>
      <c r="I4618" s="183" t="str">
        <f>_xlfn.XLOOKUP($A4618,[3]【2026年03月度_全社】RFM客層一覧表データ!$A:$A,[3]【2026年03月度_全社】RFM客層一覧表データ!F:F,"",0)</f>
        <v/>
      </c>
      <c r="J4618" s="183">
        <v>208</v>
      </c>
      <c r="K4618" s="183">
        <v>49</v>
      </c>
      <c r="L4618" s="183">
        <v>101</v>
      </c>
      <c r="M4618" s="183">
        <v>3</v>
      </c>
      <c r="N4618" s="183">
        <v>234</v>
      </c>
      <c r="O4618" s="183">
        <v>66</v>
      </c>
      <c r="P4618" s="183">
        <v>119</v>
      </c>
      <c r="Q4618" s="183">
        <v>7</v>
      </c>
      <c r="R4618" s="183">
        <v>258</v>
      </c>
      <c r="S4618" s="183">
        <v>95</v>
      </c>
      <c r="T4618" s="183">
        <v>125</v>
      </c>
      <c r="U4618" s="183">
        <v>17</v>
      </c>
      <c r="V4618" s="183">
        <v>265</v>
      </c>
      <c r="W4618" s="183">
        <v>105</v>
      </c>
      <c r="X4618" s="183">
        <v>131</v>
      </c>
      <c r="Y4618" s="183">
        <v>13</v>
      </c>
    </row>
    <row r="4619" spans="1:25" x14ac:dyDescent="0.2">
      <c r="A4619" s="184">
        <v>13300940</v>
      </c>
      <c r="B4619" s="183" t="str">
        <f>[1]店マスタ!B4618</f>
        <v>清原テレビ電器商会</v>
      </c>
      <c r="C4619" s="183">
        <v>1</v>
      </c>
      <c r="D4619" s="183">
        <v>0</v>
      </c>
      <c r="E4619" s="183" t="str">
        <f>_xlfn.XLOOKUP(A4619,[2]Sheet1!$R:$R,[2]Sheet1!$AB:$AB,"",0)</f>
        <v/>
      </c>
      <c r="F4619" s="183" t="str">
        <f>_xlfn.XLOOKUP($A4619,[3]【2026年03月度_全社】RFM客層一覧表データ!$A:$A,[3]【2026年03月度_全社】RFM客層一覧表データ!C:C,"",0)</f>
        <v/>
      </c>
      <c r="G4619" s="183" t="str">
        <f>_xlfn.XLOOKUP($A4619,[3]【2026年03月度_全社】RFM客層一覧表データ!$A:$A,[3]【2026年03月度_全社】RFM客層一覧表データ!D:D,"",0)</f>
        <v/>
      </c>
      <c r="H4619" s="183" t="str">
        <f>_xlfn.XLOOKUP($A4619,[3]【2026年03月度_全社】RFM客層一覧表データ!$A:$A,[3]【2026年03月度_全社】RFM客層一覧表データ!E:E,"",0)</f>
        <v/>
      </c>
      <c r="I4619" s="183" t="str">
        <f>_xlfn.XLOOKUP($A4619,[3]【2026年03月度_全社】RFM客層一覧表データ!$A:$A,[3]【2026年03月度_全社】RFM客層一覧表データ!F:F,"",0)</f>
        <v/>
      </c>
      <c r="J4619" s="183">
        <v>0</v>
      </c>
      <c r="K4619" s="183">
        <v>0</v>
      </c>
      <c r="L4619" s="183">
        <v>0</v>
      </c>
      <c r="M4619" s="183">
        <v>0</v>
      </c>
      <c r="N4619" s="183">
        <v>0</v>
      </c>
      <c r="O4619" s="183">
        <v>0</v>
      </c>
      <c r="P4619" s="183">
        <v>0</v>
      </c>
      <c r="Q4619" s="183">
        <v>0</v>
      </c>
      <c r="R4619" s="183">
        <v>0</v>
      </c>
      <c r="S4619" s="183">
        <v>0</v>
      </c>
      <c r="T4619" s="183">
        <v>0</v>
      </c>
      <c r="U4619" s="183">
        <v>0</v>
      </c>
      <c r="V4619" s="183">
        <v>0</v>
      </c>
      <c r="W4619" s="183">
        <v>0</v>
      </c>
      <c r="X4619" s="183">
        <v>0</v>
      </c>
      <c r="Y4619" s="183">
        <v>0</v>
      </c>
    </row>
    <row r="4620" spans="1:25" x14ac:dyDescent="0.2">
      <c r="A4620" s="184">
        <v>13300960</v>
      </c>
      <c r="B4620" s="183" t="str">
        <f>[1]店マスタ!B4619</f>
        <v>塩津テレビ電器商会</v>
      </c>
      <c r="C4620" s="183">
        <v>1.5</v>
      </c>
      <c r="D4620" s="183">
        <v>1.5</v>
      </c>
      <c r="E4620" s="183">
        <f>_xlfn.XLOOKUP(A4620,[2]Sheet1!$R:$R,[2]Sheet1!$AB:$AB,"",0)</f>
        <v>1.5</v>
      </c>
      <c r="F4620" s="183" t="str">
        <f>_xlfn.XLOOKUP($A4620,[3]【2026年03月度_全社】RFM客層一覧表データ!$A:$A,[3]【2026年03月度_全社】RFM客層一覧表データ!C:C,"",0)</f>
        <v/>
      </c>
      <c r="G4620" s="183" t="str">
        <f>_xlfn.XLOOKUP($A4620,[3]【2026年03月度_全社】RFM客層一覧表データ!$A:$A,[3]【2026年03月度_全社】RFM客層一覧表データ!D:D,"",0)</f>
        <v/>
      </c>
      <c r="H4620" s="183" t="str">
        <f>_xlfn.XLOOKUP($A4620,[3]【2026年03月度_全社】RFM客層一覧表データ!$A:$A,[3]【2026年03月度_全社】RFM客層一覧表データ!E:E,"",0)</f>
        <v/>
      </c>
      <c r="I4620" s="183" t="str">
        <f>_xlfn.XLOOKUP($A4620,[3]【2026年03月度_全社】RFM客層一覧表データ!$A:$A,[3]【2026年03月度_全社】RFM客層一覧表データ!F:F,"",0)</f>
        <v/>
      </c>
      <c r="J4620" s="183">
        <v>0</v>
      </c>
      <c r="K4620" s="183">
        <v>0</v>
      </c>
      <c r="L4620" s="183">
        <v>0</v>
      </c>
      <c r="M4620" s="183">
        <v>0</v>
      </c>
      <c r="N4620" s="183">
        <v>0</v>
      </c>
      <c r="O4620" s="183">
        <v>0</v>
      </c>
      <c r="P4620" s="183">
        <v>0</v>
      </c>
      <c r="Q4620" s="183">
        <v>0</v>
      </c>
      <c r="R4620" s="183">
        <v>0</v>
      </c>
      <c r="S4620" s="183">
        <v>0</v>
      </c>
      <c r="T4620" s="183">
        <v>0</v>
      </c>
      <c r="U4620" s="183">
        <v>0</v>
      </c>
      <c r="V4620" s="183">
        <v>0</v>
      </c>
      <c r="W4620" s="183">
        <v>0</v>
      </c>
      <c r="X4620" s="183">
        <v>0</v>
      </c>
      <c r="Y4620" s="183">
        <v>0</v>
      </c>
    </row>
    <row r="4621" spans="1:25" x14ac:dyDescent="0.2">
      <c r="A4621" s="184">
        <v>13301010</v>
      </c>
      <c r="B4621" s="183" t="str">
        <f>[1]店マスタ!B4620</f>
        <v>内田電気</v>
      </c>
      <c r="C4621" s="183">
        <v>2</v>
      </c>
      <c r="D4621" s="183">
        <v>2</v>
      </c>
      <c r="E4621" s="183">
        <f>_xlfn.XLOOKUP(A4621,[2]Sheet1!$R:$R,[2]Sheet1!$AB:$AB,"",0)</f>
        <v>2</v>
      </c>
      <c r="F4621" s="183">
        <f>_xlfn.XLOOKUP($A4621,[3]【2026年03月度_全社】RFM客層一覧表データ!$A:$A,[3]【2026年03月度_全社】RFM客層一覧表データ!C:C,"",0)</f>
        <v>49</v>
      </c>
      <c r="G4621" s="183">
        <f>_xlfn.XLOOKUP($A4621,[3]【2026年03月度_全社】RFM客層一覧表データ!$A:$A,[3]【2026年03月度_全社】RFM客層一覧表データ!D:D,"",0)</f>
        <v>49</v>
      </c>
      <c r="H4621" s="183">
        <f>_xlfn.XLOOKUP($A4621,[3]【2026年03月度_全社】RFM客層一覧表データ!$A:$A,[3]【2026年03月度_全社】RFM客層一覧表データ!E:E,"",0)</f>
        <v>0</v>
      </c>
      <c r="I4621" s="183">
        <f>_xlfn.XLOOKUP($A4621,[3]【2026年03月度_全社】RFM客層一覧表データ!$A:$A,[3]【2026年03月度_全社】RFM客層一覧表データ!F:F,"",0)</f>
        <v>48</v>
      </c>
      <c r="J4621" s="183">
        <v>0</v>
      </c>
      <c r="K4621" s="183">
        <v>0</v>
      </c>
      <c r="L4621" s="183">
        <v>0</v>
      </c>
      <c r="M4621" s="183">
        <v>0</v>
      </c>
      <c r="N4621" s="183">
        <v>0</v>
      </c>
      <c r="O4621" s="183">
        <v>0</v>
      </c>
      <c r="P4621" s="183">
        <v>0</v>
      </c>
      <c r="Q4621" s="183">
        <v>0</v>
      </c>
      <c r="R4621" s="183">
        <v>0</v>
      </c>
      <c r="S4621" s="183">
        <v>0</v>
      </c>
      <c r="T4621" s="183">
        <v>0</v>
      </c>
      <c r="U4621" s="183">
        <v>0</v>
      </c>
      <c r="V4621" s="183">
        <v>0</v>
      </c>
      <c r="W4621" s="183">
        <v>0</v>
      </c>
      <c r="X4621" s="183">
        <v>0</v>
      </c>
      <c r="Y4621" s="183">
        <v>0</v>
      </c>
    </row>
    <row r="4622" spans="1:25" x14ac:dyDescent="0.2">
      <c r="A4622" s="184">
        <v>13301030</v>
      </c>
      <c r="B4622" s="183" t="str">
        <f>[1]店マスタ!B4621</f>
        <v>（株）ぱなでんか</v>
      </c>
      <c r="C4622" s="183">
        <v>6</v>
      </c>
      <c r="D4622" s="183">
        <v>6</v>
      </c>
      <c r="E4622" s="183">
        <f>_xlfn.XLOOKUP(A4622,[2]Sheet1!$R:$R,[2]Sheet1!$AB:$AB,"",0)</f>
        <v>6</v>
      </c>
      <c r="F4622" s="183">
        <f>_xlfn.XLOOKUP($A4622,[3]【2026年03月度_全社】RFM客層一覧表データ!$A:$A,[3]【2026年03月度_全社】RFM客層一覧表データ!C:C,"",0)</f>
        <v>867</v>
      </c>
      <c r="G4622" s="183">
        <f>_xlfn.XLOOKUP($A4622,[3]【2026年03月度_全社】RFM客層一覧表データ!$A:$A,[3]【2026年03月度_全社】RFM客層一覧表データ!D:D,"",0)</f>
        <v>422</v>
      </c>
      <c r="H4622" s="183">
        <f>_xlfn.XLOOKUP($A4622,[3]【2026年03月度_全社】RFM客層一覧表データ!$A:$A,[3]【2026年03月度_全社】RFM客層一覧表データ!E:E,"",0)</f>
        <v>507</v>
      </c>
      <c r="I4622" s="183">
        <f>_xlfn.XLOOKUP($A4622,[3]【2026年03月度_全社】RFM客層一覧表データ!$A:$A,[3]【2026年03月度_全社】RFM客層一覧表データ!F:F,"",0)</f>
        <v>35</v>
      </c>
      <c r="J4622" s="183">
        <v>875</v>
      </c>
      <c r="K4622" s="183">
        <v>459</v>
      </c>
      <c r="L4622" s="183">
        <v>515</v>
      </c>
      <c r="M4622" s="183">
        <v>44</v>
      </c>
      <c r="N4622" s="183">
        <v>887</v>
      </c>
      <c r="O4622" s="183">
        <v>472</v>
      </c>
      <c r="P4622" s="183">
        <v>518</v>
      </c>
      <c r="Q4622" s="183">
        <v>39</v>
      </c>
      <c r="R4622" s="183">
        <v>880</v>
      </c>
      <c r="S4622" s="183">
        <v>476</v>
      </c>
      <c r="T4622" s="183">
        <v>515</v>
      </c>
      <c r="U4622" s="183">
        <v>46</v>
      </c>
      <c r="V4622" s="183">
        <v>882</v>
      </c>
      <c r="W4622" s="183">
        <v>488</v>
      </c>
      <c r="X4622" s="183">
        <v>521</v>
      </c>
      <c r="Y4622" s="183">
        <v>46</v>
      </c>
    </row>
    <row r="4623" spans="1:25" x14ac:dyDescent="0.2">
      <c r="A4623" s="184">
        <v>13301080</v>
      </c>
      <c r="B4623" s="183" t="str">
        <f>[1]店マスタ!B4622</f>
        <v>小川電器</v>
      </c>
      <c r="C4623" s="183">
        <v>4</v>
      </c>
      <c r="D4623" s="183">
        <v>4</v>
      </c>
      <c r="E4623" s="183">
        <f>_xlfn.XLOOKUP(A4623,[2]Sheet1!$R:$R,[2]Sheet1!$AB:$AB,"",0)</f>
        <v>4</v>
      </c>
      <c r="F4623" s="183">
        <f>_xlfn.XLOOKUP($A4623,[3]【2026年03月度_全社】RFM客層一覧表データ!$A:$A,[3]【2026年03月度_全社】RFM客層一覧表データ!C:C,"",0)</f>
        <v>480</v>
      </c>
      <c r="G4623" s="183">
        <f>_xlfn.XLOOKUP($A4623,[3]【2026年03月度_全社】RFM客層一覧表データ!$A:$A,[3]【2026年03月度_全社】RFM客層一覧表データ!D:D,"",0)</f>
        <v>12</v>
      </c>
      <c r="H4623" s="183">
        <f>_xlfn.XLOOKUP($A4623,[3]【2026年03月度_全社】RFM客層一覧表データ!$A:$A,[3]【2026年03月度_全社】RFM客層一覧表データ!E:E,"",0)</f>
        <v>14</v>
      </c>
      <c r="I4623" s="183">
        <f>_xlfn.XLOOKUP($A4623,[3]【2026年03月度_全社】RFM客層一覧表データ!$A:$A,[3]【2026年03月度_全社】RFM客層一覧表データ!F:F,"",0)</f>
        <v>9</v>
      </c>
      <c r="J4623" s="183">
        <v>505</v>
      </c>
      <c r="K4623" s="183">
        <v>116</v>
      </c>
      <c r="L4623" s="183">
        <v>16</v>
      </c>
      <c r="M4623" s="183">
        <v>2</v>
      </c>
      <c r="N4623" s="183">
        <v>513</v>
      </c>
      <c r="O4623" s="183">
        <v>170</v>
      </c>
      <c r="P4623" s="183">
        <v>14</v>
      </c>
      <c r="Q4623" s="183">
        <v>5</v>
      </c>
      <c r="R4623" s="183">
        <v>547</v>
      </c>
      <c r="S4623" s="183">
        <v>183</v>
      </c>
      <c r="T4623" s="183">
        <v>14</v>
      </c>
      <c r="U4623" s="183">
        <v>0</v>
      </c>
      <c r="V4623" s="183">
        <v>545</v>
      </c>
      <c r="W4623" s="183">
        <v>151</v>
      </c>
      <c r="X4623" s="183">
        <v>77</v>
      </c>
      <c r="Y4623" s="183">
        <v>0</v>
      </c>
    </row>
    <row r="4624" spans="1:25" x14ac:dyDescent="0.2">
      <c r="A4624" s="184">
        <v>13301150</v>
      </c>
      <c r="B4624" s="183" t="str">
        <f>[1]店マスタ!B4623</f>
        <v>（株）中国電器</v>
      </c>
      <c r="C4624" s="183">
        <v>1.5</v>
      </c>
      <c r="D4624" s="183">
        <v>1.5</v>
      </c>
      <c r="E4624" s="183">
        <f>_xlfn.XLOOKUP(A4624,[2]Sheet1!$R:$R,[2]Sheet1!$AB:$AB,"",0)</f>
        <v>1.5</v>
      </c>
      <c r="F4624" s="183">
        <f>_xlfn.XLOOKUP($A4624,[3]【2026年03月度_全社】RFM客層一覧表データ!$A:$A,[3]【2026年03月度_全社】RFM客層一覧表データ!C:C,"",0)</f>
        <v>2</v>
      </c>
      <c r="G4624" s="183">
        <f>_xlfn.XLOOKUP($A4624,[3]【2026年03月度_全社】RFM客層一覧表データ!$A:$A,[3]【2026年03月度_全社】RFM客層一覧表データ!D:D,"",0)</f>
        <v>2</v>
      </c>
      <c r="H4624" s="183">
        <f>_xlfn.XLOOKUP($A4624,[3]【2026年03月度_全社】RFM客層一覧表データ!$A:$A,[3]【2026年03月度_全社】RFM客層一覧表データ!E:E,"",0)</f>
        <v>0</v>
      </c>
      <c r="I4624" s="183">
        <f>_xlfn.XLOOKUP($A4624,[3]【2026年03月度_全社】RFM客層一覧表データ!$A:$A,[3]【2026年03月度_全社】RFM客層一覧表データ!F:F,"",0)</f>
        <v>1</v>
      </c>
      <c r="J4624" s="183">
        <v>1</v>
      </c>
      <c r="K4624" s="183">
        <v>1</v>
      </c>
      <c r="L4624" s="183">
        <v>0</v>
      </c>
      <c r="M4624" s="183">
        <v>1</v>
      </c>
      <c r="N4624" s="183">
        <v>0</v>
      </c>
      <c r="O4624" s="183">
        <v>0</v>
      </c>
      <c r="P4624" s="183">
        <v>0</v>
      </c>
      <c r="Q4624" s="183">
        <v>0</v>
      </c>
      <c r="R4624" s="183">
        <v>0</v>
      </c>
      <c r="S4624" s="183">
        <v>0</v>
      </c>
      <c r="T4624" s="183">
        <v>0</v>
      </c>
      <c r="U4624" s="183">
        <v>0</v>
      </c>
      <c r="V4624" s="183">
        <v>0</v>
      </c>
      <c r="W4624" s="183">
        <v>0</v>
      </c>
      <c r="X4624" s="183">
        <v>0</v>
      </c>
      <c r="Y4624" s="183">
        <v>0</v>
      </c>
    </row>
    <row r="4625" spans="1:25" x14ac:dyDescent="0.2">
      <c r="A4625" s="184">
        <v>13302250</v>
      </c>
      <c r="B4625" s="183" t="str">
        <f>[1]店マスタ!B4624</f>
        <v>ＳＨＧ　すぎもと備前店</v>
      </c>
      <c r="C4625" s="183">
        <v>1.5</v>
      </c>
      <c r="D4625" s="183">
        <v>1.5</v>
      </c>
      <c r="E4625" s="183" t="str">
        <f>_xlfn.XLOOKUP(A4625,[2]Sheet1!$R:$R,[2]Sheet1!$AB:$AB,"",0)</f>
        <v/>
      </c>
      <c r="F4625" s="183" t="str">
        <f>_xlfn.XLOOKUP($A4625,[3]【2026年03月度_全社】RFM客層一覧表データ!$A:$A,[3]【2026年03月度_全社】RFM客層一覧表データ!C:C,"",0)</f>
        <v/>
      </c>
      <c r="G4625" s="183" t="str">
        <f>_xlfn.XLOOKUP($A4625,[3]【2026年03月度_全社】RFM客層一覧表データ!$A:$A,[3]【2026年03月度_全社】RFM客層一覧表データ!D:D,"",0)</f>
        <v/>
      </c>
      <c r="H4625" s="183" t="str">
        <f>_xlfn.XLOOKUP($A4625,[3]【2026年03月度_全社】RFM客層一覧表データ!$A:$A,[3]【2026年03月度_全社】RFM客層一覧表データ!E:E,"",0)</f>
        <v/>
      </c>
      <c r="I4625" s="183" t="str">
        <f>_xlfn.XLOOKUP($A4625,[3]【2026年03月度_全社】RFM客層一覧表データ!$A:$A,[3]【2026年03月度_全社】RFM客層一覧表データ!F:F,"",0)</f>
        <v/>
      </c>
      <c r="J4625" s="183">
        <v>215</v>
      </c>
      <c r="K4625" s="183">
        <v>41</v>
      </c>
      <c r="L4625" s="183">
        <v>108</v>
      </c>
      <c r="M4625" s="183">
        <v>1</v>
      </c>
      <c r="N4625" s="183">
        <v>237</v>
      </c>
      <c r="O4625" s="183">
        <v>63</v>
      </c>
      <c r="P4625" s="183">
        <v>131</v>
      </c>
      <c r="Q4625" s="183">
        <v>3</v>
      </c>
      <c r="R4625" s="183">
        <v>257</v>
      </c>
      <c r="S4625" s="183">
        <v>96</v>
      </c>
      <c r="T4625" s="183">
        <v>139</v>
      </c>
      <c r="U4625" s="183">
        <v>10</v>
      </c>
      <c r="V4625" s="183">
        <v>271</v>
      </c>
      <c r="W4625" s="183">
        <v>112</v>
      </c>
      <c r="X4625" s="183">
        <v>153</v>
      </c>
      <c r="Y4625" s="183">
        <v>17</v>
      </c>
    </row>
    <row r="4626" spans="1:25" x14ac:dyDescent="0.2">
      <c r="A4626" s="184">
        <v>13302570</v>
      </c>
      <c r="B4626" s="183" t="str">
        <f>[1]店マスタ!B4625</f>
        <v>有限会社山陽電器研究所</v>
      </c>
      <c r="C4626" s="183">
        <v>2</v>
      </c>
      <c r="D4626" s="183">
        <v>2</v>
      </c>
      <c r="E4626" s="183">
        <f>_xlfn.XLOOKUP(A4626,[2]Sheet1!$R:$R,[2]Sheet1!$AB:$AB,"",0)</f>
        <v>2</v>
      </c>
      <c r="F4626" s="183">
        <f>_xlfn.XLOOKUP($A4626,[3]【2026年03月度_全社】RFM客層一覧表データ!$A:$A,[3]【2026年03月度_全社】RFM客層一覧表データ!C:C,"",0)</f>
        <v>618</v>
      </c>
      <c r="G4626" s="183">
        <f>_xlfn.XLOOKUP($A4626,[3]【2026年03月度_全社】RFM客層一覧表データ!$A:$A,[3]【2026年03月度_全社】RFM客層一覧表データ!D:D,"",0)</f>
        <v>267</v>
      </c>
      <c r="H4626" s="183">
        <f>_xlfn.XLOOKUP($A4626,[3]【2026年03月度_全社】RFM客層一覧表データ!$A:$A,[3]【2026年03月度_全社】RFM客層一覧表データ!E:E,"",0)</f>
        <v>338</v>
      </c>
      <c r="I4626" s="183">
        <f>_xlfn.XLOOKUP($A4626,[3]【2026年03月度_全社】RFM客層一覧表データ!$A:$A,[3]【2026年03月度_全社】RFM客層一覧表データ!F:F,"",0)</f>
        <v>34</v>
      </c>
      <c r="J4626" s="183">
        <v>660</v>
      </c>
      <c r="K4626" s="183">
        <v>287</v>
      </c>
      <c r="L4626" s="183">
        <v>353</v>
      </c>
      <c r="M4626" s="183">
        <v>35</v>
      </c>
      <c r="N4626" s="183">
        <v>699</v>
      </c>
      <c r="O4626" s="183">
        <v>283</v>
      </c>
      <c r="P4626" s="183">
        <v>376</v>
      </c>
      <c r="Q4626" s="183">
        <v>37</v>
      </c>
      <c r="R4626" s="183">
        <v>725</v>
      </c>
      <c r="S4626" s="183">
        <v>285</v>
      </c>
      <c r="T4626" s="183">
        <v>397</v>
      </c>
      <c r="U4626" s="183">
        <v>33</v>
      </c>
      <c r="V4626" s="183">
        <v>744</v>
      </c>
      <c r="W4626" s="183">
        <v>326</v>
      </c>
      <c r="X4626" s="183">
        <v>408</v>
      </c>
      <c r="Y4626" s="183">
        <v>44</v>
      </c>
    </row>
    <row r="4627" spans="1:25" x14ac:dyDescent="0.2">
      <c r="A4627" s="184">
        <v>13302600</v>
      </c>
      <c r="B4627" s="183" t="str">
        <f>[1]店マスタ!B4626</f>
        <v>アポロちぇーん三石店</v>
      </c>
      <c r="C4627" s="183">
        <v>3.5</v>
      </c>
      <c r="D4627" s="183">
        <v>4.5</v>
      </c>
      <c r="E4627" s="183">
        <f>_xlfn.XLOOKUP(A4627,[2]Sheet1!$R:$R,[2]Sheet1!$AB:$AB,"",0)</f>
        <v>5</v>
      </c>
      <c r="F4627" s="183">
        <f>_xlfn.XLOOKUP($A4627,[3]【2026年03月度_全社】RFM客層一覧表データ!$A:$A,[3]【2026年03月度_全社】RFM客層一覧表データ!C:C,"",0)</f>
        <v>486</v>
      </c>
      <c r="G4627" s="183">
        <f>_xlfn.XLOOKUP($A4627,[3]【2026年03月度_全社】RFM客層一覧表データ!$A:$A,[3]【2026年03月度_全社】RFM客層一覧表データ!D:D,"",0)</f>
        <v>237</v>
      </c>
      <c r="H4627" s="183">
        <f>_xlfn.XLOOKUP($A4627,[3]【2026年03月度_全社】RFM客層一覧表データ!$A:$A,[3]【2026年03月度_全社】RFM客層一覧表データ!E:E,"",0)</f>
        <v>219</v>
      </c>
      <c r="I4627" s="183">
        <f>_xlfn.XLOOKUP($A4627,[3]【2026年03月度_全社】RFM客層一覧表データ!$A:$A,[3]【2026年03月度_全社】RFM客層一覧表データ!F:F,"",0)</f>
        <v>52</v>
      </c>
      <c r="J4627" s="183">
        <v>447</v>
      </c>
      <c r="K4627" s="183">
        <v>227</v>
      </c>
      <c r="L4627" s="183">
        <v>208</v>
      </c>
      <c r="M4627" s="183">
        <v>54</v>
      </c>
      <c r="N4627" s="183">
        <v>399</v>
      </c>
      <c r="O4627" s="183">
        <v>197</v>
      </c>
      <c r="P4627" s="183">
        <v>202</v>
      </c>
      <c r="Q4627" s="183">
        <v>31</v>
      </c>
      <c r="R4627" s="183">
        <v>418</v>
      </c>
      <c r="S4627" s="183">
        <v>183</v>
      </c>
      <c r="T4627" s="183">
        <v>195</v>
      </c>
      <c r="U4627" s="183">
        <v>34</v>
      </c>
      <c r="V4627" s="183">
        <v>408</v>
      </c>
      <c r="W4627" s="183">
        <v>155</v>
      </c>
      <c r="X4627" s="183">
        <v>202</v>
      </c>
      <c r="Y4627" s="183">
        <v>21</v>
      </c>
    </row>
    <row r="4628" spans="1:25" x14ac:dyDescent="0.2">
      <c r="A4628" s="184">
        <v>13302660</v>
      </c>
      <c r="B4628" s="183" t="str">
        <f>[1]店マスタ!B4627</f>
        <v>アポロちぇーん吉永店</v>
      </c>
      <c r="C4628" s="183">
        <v>3</v>
      </c>
      <c r="D4628" s="183">
        <v>4.5</v>
      </c>
      <c r="E4628" s="183">
        <f>_xlfn.XLOOKUP(A4628,[2]Sheet1!$R:$R,[2]Sheet1!$AB:$AB,"",0)</f>
        <v>3.5</v>
      </c>
      <c r="F4628" s="183">
        <f>_xlfn.XLOOKUP($A4628,[3]【2026年03月度_全社】RFM客層一覧表データ!$A:$A,[3]【2026年03月度_全社】RFM客層一覧表データ!C:C,"",0)</f>
        <v>684</v>
      </c>
      <c r="G4628" s="183">
        <f>_xlfn.XLOOKUP($A4628,[3]【2026年03月度_全社】RFM客層一覧表データ!$A:$A,[3]【2026年03月度_全社】RFM客層一覧表データ!D:D,"",0)</f>
        <v>275</v>
      </c>
      <c r="H4628" s="183">
        <f>_xlfn.XLOOKUP($A4628,[3]【2026年03月度_全社】RFM客層一覧表データ!$A:$A,[3]【2026年03月度_全社】RFM客層一覧表データ!E:E,"",0)</f>
        <v>342</v>
      </c>
      <c r="I4628" s="183">
        <f>_xlfn.XLOOKUP($A4628,[3]【2026年03月度_全社】RFM客層一覧表データ!$A:$A,[3]【2026年03月度_全社】RFM客層一覧表データ!F:F,"",0)</f>
        <v>50</v>
      </c>
      <c r="J4628" s="183">
        <v>681</v>
      </c>
      <c r="K4628" s="183">
        <v>287</v>
      </c>
      <c r="L4628" s="183">
        <v>356</v>
      </c>
      <c r="M4628" s="183">
        <v>51</v>
      </c>
      <c r="N4628" s="183">
        <v>676</v>
      </c>
      <c r="O4628" s="183">
        <v>306</v>
      </c>
      <c r="P4628" s="183">
        <v>355</v>
      </c>
      <c r="Q4628" s="183">
        <v>52</v>
      </c>
      <c r="R4628" s="183">
        <v>676</v>
      </c>
      <c r="S4628" s="183">
        <v>345</v>
      </c>
      <c r="T4628" s="183">
        <v>349</v>
      </c>
      <c r="U4628" s="183">
        <v>77</v>
      </c>
      <c r="V4628" s="183">
        <v>626</v>
      </c>
      <c r="W4628" s="183">
        <v>317</v>
      </c>
      <c r="X4628" s="183">
        <v>347</v>
      </c>
      <c r="Y4628" s="183">
        <v>45</v>
      </c>
    </row>
    <row r="4629" spans="1:25" x14ac:dyDescent="0.2">
      <c r="A4629" s="184">
        <v>13302780</v>
      </c>
      <c r="B4629" s="183" t="str">
        <f>[1]店マスタ!B4628</f>
        <v>リブ　タケハラ</v>
      </c>
      <c r="C4629" s="183">
        <v>1.5</v>
      </c>
      <c r="D4629" s="183">
        <v>1.5</v>
      </c>
      <c r="E4629" s="183">
        <f>_xlfn.XLOOKUP(A4629,[2]Sheet1!$R:$R,[2]Sheet1!$AB:$AB,"",0)</f>
        <v>1.5</v>
      </c>
      <c r="F4629" s="183" t="str">
        <f>_xlfn.XLOOKUP($A4629,[3]【2026年03月度_全社】RFM客層一覧表データ!$A:$A,[3]【2026年03月度_全社】RFM客層一覧表データ!C:C,"",0)</f>
        <v/>
      </c>
      <c r="G4629" s="183" t="str">
        <f>_xlfn.XLOOKUP($A4629,[3]【2026年03月度_全社】RFM客層一覧表データ!$A:$A,[3]【2026年03月度_全社】RFM客層一覧表データ!D:D,"",0)</f>
        <v/>
      </c>
      <c r="H4629" s="183" t="str">
        <f>_xlfn.XLOOKUP($A4629,[3]【2026年03月度_全社】RFM客層一覧表データ!$A:$A,[3]【2026年03月度_全社】RFM客層一覧表データ!E:E,"",0)</f>
        <v/>
      </c>
      <c r="I4629" s="183" t="str">
        <f>_xlfn.XLOOKUP($A4629,[3]【2026年03月度_全社】RFM客層一覧表データ!$A:$A,[3]【2026年03月度_全社】RFM客層一覧表データ!F:F,"",0)</f>
        <v/>
      </c>
      <c r="J4629" s="183">
        <v>0</v>
      </c>
      <c r="K4629" s="183">
        <v>0</v>
      </c>
      <c r="L4629" s="183">
        <v>0</v>
      </c>
      <c r="M4629" s="183">
        <v>0</v>
      </c>
      <c r="N4629" s="183">
        <v>0</v>
      </c>
      <c r="O4629" s="183">
        <v>0</v>
      </c>
      <c r="P4629" s="183">
        <v>0</v>
      </c>
      <c r="Q4629" s="183">
        <v>0</v>
      </c>
      <c r="R4629" s="183">
        <v>0</v>
      </c>
      <c r="S4629" s="183">
        <v>0</v>
      </c>
      <c r="T4629" s="183">
        <v>0</v>
      </c>
      <c r="U4629" s="183">
        <v>0</v>
      </c>
      <c r="V4629" s="183">
        <v>0</v>
      </c>
      <c r="W4629" s="183">
        <v>0</v>
      </c>
      <c r="X4629" s="183">
        <v>0</v>
      </c>
      <c r="Y4629" s="183">
        <v>0</v>
      </c>
    </row>
    <row r="4630" spans="1:25" x14ac:dyDescent="0.2">
      <c r="A4630" s="184">
        <v>13302910</v>
      </c>
      <c r="B4630" s="183" t="str">
        <f>[1]店マスタ!B4629</f>
        <v>（有）カミモト電機</v>
      </c>
      <c r="C4630" s="183">
        <v>2.5</v>
      </c>
      <c r="D4630" s="183">
        <v>3.5</v>
      </c>
      <c r="E4630" s="183">
        <f>_xlfn.XLOOKUP(A4630,[2]Sheet1!$R:$R,[2]Sheet1!$AB:$AB,"",0)</f>
        <v>1.5</v>
      </c>
      <c r="F4630" s="183">
        <f>_xlfn.XLOOKUP($A4630,[3]【2026年03月度_全社】RFM客層一覧表データ!$A:$A,[3]【2026年03月度_全社】RFM客層一覧表データ!C:C,"",0)</f>
        <v>529</v>
      </c>
      <c r="G4630" s="183">
        <f>_xlfn.XLOOKUP($A4630,[3]【2026年03月度_全社】RFM客層一覧表データ!$A:$A,[3]【2026年03月度_全社】RFM客層一覧表データ!D:D,"",0)</f>
        <v>246</v>
      </c>
      <c r="H4630" s="183">
        <f>_xlfn.XLOOKUP($A4630,[3]【2026年03月度_全社】RFM客層一覧表データ!$A:$A,[3]【2026年03月度_全社】RFM客層一覧表データ!E:E,"",0)</f>
        <v>308</v>
      </c>
      <c r="I4630" s="183">
        <f>_xlfn.XLOOKUP($A4630,[3]【2026年03月度_全社】RFM客層一覧表データ!$A:$A,[3]【2026年03月度_全社】RFM客層一覧表データ!F:F,"",0)</f>
        <v>28</v>
      </c>
      <c r="J4630" s="183">
        <v>537</v>
      </c>
      <c r="K4630" s="183">
        <v>278</v>
      </c>
      <c r="L4630" s="183">
        <v>318</v>
      </c>
      <c r="M4630" s="183">
        <v>44</v>
      </c>
      <c r="N4630" s="183">
        <v>519</v>
      </c>
      <c r="O4630" s="183">
        <v>254</v>
      </c>
      <c r="P4630" s="183">
        <v>331</v>
      </c>
      <c r="Q4630" s="183">
        <v>22</v>
      </c>
      <c r="R4630" s="183">
        <v>530</v>
      </c>
      <c r="S4630" s="183">
        <v>239</v>
      </c>
      <c r="T4630" s="183">
        <v>342</v>
      </c>
      <c r="U4630" s="183">
        <v>27</v>
      </c>
      <c r="V4630" s="183">
        <v>524</v>
      </c>
      <c r="W4630" s="183">
        <v>248</v>
      </c>
      <c r="X4630" s="183">
        <v>362</v>
      </c>
      <c r="Y4630" s="183">
        <v>16</v>
      </c>
    </row>
    <row r="4631" spans="1:25" x14ac:dyDescent="0.2">
      <c r="A4631" s="184">
        <v>13302922</v>
      </c>
      <c r="B4631" s="183" t="str">
        <f>[1]店マスタ!B4630</f>
        <v>あっとホーム</v>
      </c>
      <c r="C4631" s="183">
        <v>1.5</v>
      </c>
      <c r="D4631" s="183">
        <v>1.5</v>
      </c>
      <c r="E4631" s="183">
        <f>_xlfn.XLOOKUP(A4631,[2]Sheet1!$R:$R,[2]Sheet1!$AB:$AB,"",0)</f>
        <v>1.5</v>
      </c>
      <c r="F4631" s="183" t="str">
        <f>_xlfn.XLOOKUP($A4631,[3]【2026年03月度_全社】RFM客層一覧表データ!$A:$A,[3]【2026年03月度_全社】RFM客層一覧表データ!C:C,"",0)</f>
        <v/>
      </c>
      <c r="G4631" s="183" t="str">
        <f>_xlfn.XLOOKUP($A4631,[3]【2026年03月度_全社】RFM客層一覧表データ!$A:$A,[3]【2026年03月度_全社】RFM客層一覧表データ!D:D,"",0)</f>
        <v/>
      </c>
      <c r="H4631" s="183" t="str">
        <f>_xlfn.XLOOKUP($A4631,[3]【2026年03月度_全社】RFM客層一覧表データ!$A:$A,[3]【2026年03月度_全社】RFM客層一覧表データ!E:E,"",0)</f>
        <v/>
      </c>
      <c r="I4631" s="183" t="str">
        <f>_xlfn.XLOOKUP($A4631,[3]【2026年03月度_全社】RFM客層一覧表データ!$A:$A,[3]【2026年03月度_全社】RFM客層一覧表データ!F:F,"",0)</f>
        <v/>
      </c>
      <c r="J4631" s="183">
        <v>0</v>
      </c>
      <c r="K4631" s="183">
        <v>0</v>
      </c>
      <c r="L4631" s="183">
        <v>0</v>
      </c>
      <c r="M4631" s="183">
        <v>0</v>
      </c>
      <c r="N4631" s="183">
        <v>0</v>
      </c>
      <c r="O4631" s="183">
        <v>0</v>
      </c>
      <c r="P4631" s="183">
        <v>0</v>
      </c>
      <c r="Q4631" s="183">
        <v>0</v>
      </c>
      <c r="R4631" s="183">
        <v>0</v>
      </c>
      <c r="S4631" s="183">
        <v>0</v>
      </c>
      <c r="T4631" s="183">
        <v>0</v>
      </c>
      <c r="U4631" s="183">
        <v>0</v>
      </c>
      <c r="V4631" s="183">
        <v>0</v>
      </c>
      <c r="W4631" s="183">
        <v>0</v>
      </c>
      <c r="X4631" s="183">
        <v>0</v>
      </c>
      <c r="Y4631" s="183">
        <v>0</v>
      </c>
    </row>
    <row r="4632" spans="1:25" x14ac:dyDescent="0.2">
      <c r="A4632" s="184">
        <v>13303000</v>
      </c>
      <c r="B4632" s="183" t="str">
        <f>[1]店マスタ!B4631</f>
        <v>アポロちぇーん玉野中央店</v>
      </c>
      <c r="C4632" s="183">
        <v>3</v>
      </c>
      <c r="D4632" s="183">
        <v>2</v>
      </c>
      <c r="E4632" s="183">
        <f>_xlfn.XLOOKUP(A4632,[2]Sheet1!$R:$R,[2]Sheet1!$AB:$AB,"",0)</f>
        <v>2.5</v>
      </c>
      <c r="F4632" s="183">
        <f>_xlfn.XLOOKUP($A4632,[3]【2026年03月度_全社】RFM客層一覧表データ!$A:$A,[3]【2026年03月度_全社】RFM客層一覧表データ!C:C,"",0)</f>
        <v>498</v>
      </c>
      <c r="G4632" s="183">
        <f>_xlfn.XLOOKUP($A4632,[3]【2026年03月度_全社】RFM客層一覧表データ!$A:$A,[3]【2026年03月度_全社】RFM客層一覧表データ!D:D,"",0)</f>
        <v>247</v>
      </c>
      <c r="H4632" s="183">
        <f>_xlfn.XLOOKUP($A4632,[3]【2026年03月度_全社】RFM客層一覧表データ!$A:$A,[3]【2026年03月度_全社】RFM客層一覧表データ!E:E,"",0)</f>
        <v>315</v>
      </c>
      <c r="I4632" s="183">
        <f>_xlfn.XLOOKUP($A4632,[3]【2026年03月度_全社】RFM客層一覧表データ!$A:$A,[3]【2026年03月度_全社】RFM客層一覧表データ!F:F,"",0)</f>
        <v>30</v>
      </c>
      <c r="J4632" s="183">
        <v>518</v>
      </c>
      <c r="K4632" s="183">
        <v>253</v>
      </c>
      <c r="L4632" s="183">
        <v>335</v>
      </c>
      <c r="M4632" s="183">
        <v>16</v>
      </c>
      <c r="N4632" s="183">
        <v>561</v>
      </c>
      <c r="O4632" s="183">
        <v>275</v>
      </c>
      <c r="P4632" s="183">
        <v>360</v>
      </c>
      <c r="Q4632" s="183">
        <v>16</v>
      </c>
      <c r="R4632" s="183">
        <v>604</v>
      </c>
      <c r="S4632" s="183">
        <v>290</v>
      </c>
      <c r="T4632" s="183">
        <v>392</v>
      </c>
      <c r="U4632" s="183">
        <v>12</v>
      </c>
      <c r="V4632" s="183">
        <v>647</v>
      </c>
      <c r="W4632" s="183">
        <v>336</v>
      </c>
      <c r="X4632" s="183">
        <v>414</v>
      </c>
      <c r="Y4632" s="183">
        <v>22</v>
      </c>
    </row>
    <row r="4633" spans="1:25" x14ac:dyDescent="0.2">
      <c r="A4633" s="184">
        <v>13303001</v>
      </c>
      <c r="B4633" s="183" t="str">
        <f>[1]店マスタ!B4632</f>
        <v>アポロちぇーん富山店</v>
      </c>
      <c r="C4633" s="183">
        <v>8</v>
      </c>
      <c r="D4633" s="183">
        <v>8</v>
      </c>
      <c r="E4633" s="183">
        <f>_xlfn.XLOOKUP(A4633,[2]Sheet1!$R:$R,[2]Sheet1!$AB:$AB,"",0)</f>
        <v>7.5</v>
      </c>
      <c r="F4633" s="183">
        <f>_xlfn.XLOOKUP($A4633,[3]【2026年03月度_全社】RFM客層一覧表データ!$A:$A,[3]【2026年03月度_全社】RFM客層一覧表データ!C:C,"",0)</f>
        <v>1383</v>
      </c>
      <c r="G4633" s="183">
        <f>_xlfn.XLOOKUP($A4633,[3]【2026年03月度_全社】RFM客層一覧表データ!$A:$A,[3]【2026年03月度_全社】RFM客層一覧表データ!D:D,"",0)</f>
        <v>708</v>
      </c>
      <c r="H4633" s="183">
        <f>_xlfn.XLOOKUP($A4633,[3]【2026年03月度_全社】RFM客層一覧表データ!$A:$A,[3]【2026年03月度_全社】RFM客層一覧表データ!E:E,"",0)</f>
        <v>843</v>
      </c>
      <c r="I4633" s="183">
        <f>_xlfn.XLOOKUP($A4633,[3]【2026年03月度_全社】RFM客層一覧表データ!$A:$A,[3]【2026年03月度_全社】RFM客層一覧表データ!F:F,"",0)</f>
        <v>79</v>
      </c>
      <c r="J4633" s="183">
        <v>1414</v>
      </c>
      <c r="K4633" s="183">
        <v>685</v>
      </c>
      <c r="L4633" s="183">
        <v>839</v>
      </c>
      <c r="M4633" s="183">
        <v>72</v>
      </c>
      <c r="N4633" s="183">
        <v>1482</v>
      </c>
      <c r="O4633" s="183">
        <v>724</v>
      </c>
      <c r="P4633" s="183">
        <v>883</v>
      </c>
      <c r="Q4633" s="183">
        <v>72</v>
      </c>
      <c r="R4633" s="183">
        <v>1642</v>
      </c>
      <c r="S4633" s="183">
        <v>760</v>
      </c>
      <c r="T4633" s="183">
        <v>964</v>
      </c>
      <c r="U4633" s="183">
        <v>93</v>
      </c>
      <c r="V4633" s="183">
        <v>1706</v>
      </c>
      <c r="W4633" s="183">
        <v>784</v>
      </c>
      <c r="X4633" s="183">
        <v>1008</v>
      </c>
      <c r="Y4633" s="183">
        <v>142</v>
      </c>
    </row>
    <row r="4634" spans="1:25" x14ac:dyDescent="0.2">
      <c r="A4634" s="184">
        <v>13303002</v>
      </c>
      <c r="B4634" s="183" t="str">
        <f>[1]店マスタ!B4633</f>
        <v>アポロちぇーん藤原店</v>
      </c>
      <c r="C4634" s="183">
        <v>3.5</v>
      </c>
      <c r="D4634" s="183">
        <v>3.5</v>
      </c>
      <c r="E4634" s="183">
        <f>_xlfn.XLOOKUP(A4634,[2]Sheet1!$R:$R,[2]Sheet1!$AB:$AB,"",0)</f>
        <v>1.5</v>
      </c>
      <c r="F4634" s="183">
        <f>_xlfn.XLOOKUP($A4634,[3]【2026年03月度_全社】RFM客層一覧表データ!$A:$A,[3]【2026年03月度_全社】RFM客層一覧表データ!C:C,"",0)</f>
        <v>846</v>
      </c>
      <c r="G4634" s="183">
        <f>_xlfn.XLOOKUP($A4634,[3]【2026年03月度_全社】RFM客層一覧表データ!$A:$A,[3]【2026年03月度_全社】RFM客層一覧表データ!D:D,"",0)</f>
        <v>420</v>
      </c>
      <c r="H4634" s="183">
        <f>_xlfn.XLOOKUP($A4634,[3]【2026年03月度_全社】RFM客層一覧表データ!$A:$A,[3]【2026年03月度_全社】RFM客層一覧表データ!E:E,"",0)</f>
        <v>416</v>
      </c>
      <c r="I4634" s="183">
        <f>_xlfn.XLOOKUP($A4634,[3]【2026年03月度_全社】RFM客層一覧表データ!$A:$A,[3]【2026年03月度_全社】RFM客層一覧表データ!F:F,"",0)</f>
        <v>66</v>
      </c>
      <c r="J4634" s="183">
        <v>861</v>
      </c>
      <c r="K4634" s="183">
        <v>412</v>
      </c>
      <c r="L4634" s="183">
        <v>429</v>
      </c>
      <c r="M4634" s="183">
        <v>67</v>
      </c>
      <c r="N4634" s="183">
        <v>877</v>
      </c>
      <c r="O4634" s="183">
        <v>388</v>
      </c>
      <c r="P4634" s="183">
        <v>467</v>
      </c>
      <c r="Q4634" s="183">
        <v>55</v>
      </c>
      <c r="R4634" s="183">
        <v>919</v>
      </c>
      <c r="S4634" s="183">
        <v>420</v>
      </c>
      <c r="T4634" s="183">
        <v>499</v>
      </c>
      <c r="U4634" s="183">
        <v>78</v>
      </c>
      <c r="V4634" s="183">
        <v>710</v>
      </c>
      <c r="W4634" s="183">
        <v>357</v>
      </c>
      <c r="X4634" s="183">
        <v>397</v>
      </c>
      <c r="Y4634" s="183">
        <v>45</v>
      </c>
    </row>
    <row r="4635" spans="1:25" x14ac:dyDescent="0.2">
      <c r="A4635" s="184">
        <v>13303003</v>
      </c>
      <c r="B4635" s="183" t="str">
        <f>[1]店マスタ!B4634</f>
        <v>アポロちぇーん西大寺店</v>
      </c>
      <c r="C4635" s="183">
        <v>1.5</v>
      </c>
      <c r="D4635" s="183">
        <v>1.5</v>
      </c>
      <c r="E4635" s="183">
        <f>_xlfn.XLOOKUP(A4635,[2]Sheet1!$R:$R,[2]Sheet1!$AB:$AB,"",0)</f>
        <v>2</v>
      </c>
      <c r="F4635" s="183">
        <f>_xlfn.XLOOKUP($A4635,[3]【2026年03月度_全社】RFM客層一覧表データ!$A:$A,[3]【2026年03月度_全社】RFM客層一覧表データ!C:C,"",0)</f>
        <v>423</v>
      </c>
      <c r="G4635" s="183">
        <f>_xlfn.XLOOKUP($A4635,[3]【2026年03月度_全社】RFM客層一覧表データ!$A:$A,[3]【2026年03月度_全社】RFM客層一覧表データ!D:D,"",0)</f>
        <v>118</v>
      </c>
      <c r="H4635" s="183">
        <f>_xlfn.XLOOKUP($A4635,[3]【2026年03月度_全社】RFM客層一覧表データ!$A:$A,[3]【2026年03月度_全社】RFM客層一覧表データ!E:E,"",0)</f>
        <v>143</v>
      </c>
      <c r="I4635" s="183">
        <f>_xlfn.XLOOKUP($A4635,[3]【2026年03月度_全社】RFM客層一覧表データ!$A:$A,[3]【2026年03月度_全社】RFM客層一覧表データ!F:F,"",0)</f>
        <v>15</v>
      </c>
      <c r="J4635" s="183">
        <v>514</v>
      </c>
      <c r="K4635" s="183">
        <v>126</v>
      </c>
      <c r="L4635" s="183">
        <v>141</v>
      </c>
      <c r="M4635" s="183">
        <v>21</v>
      </c>
      <c r="N4635" s="183">
        <v>600</v>
      </c>
      <c r="O4635" s="183">
        <v>142</v>
      </c>
      <c r="P4635" s="183">
        <v>144</v>
      </c>
      <c r="Q4635" s="183">
        <v>22</v>
      </c>
      <c r="R4635" s="183">
        <v>696</v>
      </c>
      <c r="S4635" s="183">
        <v>182</v>
      </c>
      <c r="T4635" s="183">
        <v>157</v>
      </c>
      <c r="U4635" s="183">
        <v>25</v>
      </c>
      <c r="V4635" s="183">
        <v>775</v>
      </c>
      <c r="W4635" s="183">
        <v>235</v>
      </c>
      <c r="X4635" s="183">
        <v>163</v>
      </c>
      <c r="Y4635" s="183">
        <v>82</v>
      </c>
    </row>
    <row r="4636" spans="1:25" x14ac:dyDescent="0.2">
      <c r="A4636" s="184">
        <v>13303005</v>
      </c>
      <c r="B4636" s="183" t="str">
        <f>[1]店マスタ!B4635</f>
        <v>アポロちぇーん長尾店</v>
      </c>
      <c r="C4636" s="183">
        <v>3</v>
      </c>
      <c r="D4636" s="183">
        <v>3</v>
      </c>
      <c r="E4636" s="183">
        <f>_xlfn.XLOOKUP(A4636,[2]Sheet1!$R:$R,[2]Sheet1!$AB:$AB,"",0)</f>
        <v>3.5</v>
      </c>
      <c r="F4636" s="183">
        <f>_xlfn.XLOOKUP($A4636,[3]【2026年03月度_全社】RFM客層一覧表データ!$A:$A,[3]【2026年03月度_全社】RFM客層一覧表データ!C:C,"",0)</f>
        <v>671</v>
      </c>
      <c r="G4636" s="183">
        <f>_xlfn.XLOOKUP($A4636,[3]【2026年03月度_全社】RFM客層一覧表データ!$A:$A,[3]【2026年03月度_全社】RFM客層一覧表データ!D:D,"",0)</f>
        <v>330</v>
      </c>
      <c r="H4636" s="183">
        <f>_xlfn.XLOOKUP($A4636,[3]【2026年03月度_全社】RFM客層一覧表データ!$A:$A,[3]【2026年03月度_全社】RFM客層一覧表データ!E:E,"",0)</f>
        <v>424</v>
      </c>
      <c r="I4636" s="183">
        <f>_xlfn.XLOOKUP($A4636,[3]【2026年03月度_全社】RFM客層一覧表データ!$A:$A,[3]【2026年03月度_全社】RFM客層一覧表データ!F:F,"",0)</f>
        <v>27</v>
      </c>
      <c r="J4636" s="183">
        <v>678</v>
      </c>
      <c r="K4636" s="183">
        <v>361</v>
      </c>
      <c r="L4636" s="183">
        <v>433</v>
      </c>
      <c r="M4636" s="183">
        <v>29</v>
      </c>
      <c r="N4636" s="183">
        <v>671</v>
      </c>
      <c r="O4636" s="183">
        <v>348</v>
      </c>
      <c r="P4636" s="183">
        <v>444</v>
      </c>
      <c r="Q4636" s="183">
        <v>30</v>
      </c>
      <c r="R4636" s="183">
        <v>683</v>
      </c>
      <c r="S4636" s="183">
        <v>382</v>
      </c>
      <c r="T4636" s="183">
        <v>447</v>
      </c>
      <c r="U4636" s="183">
        <v>24</v>
      </c>
      <c r="V4636" s="183">
        <v>699</v>
      </c>
      <c r="W4636" s="183">
        <v>395</v>
      </c>
      <c r="X4636" s="183">
        <v>448</v>
      </c>
      <c r="Y4636" s="183">
        <v>31</v>
      </c>
    </row>
    <row r="4637" spans="1:25" x14ac:dyDescent="0.2">
      <c r="A4637" s="184">
        <v>13303009</v>
      </c>
      <c r="B4637" s="183" t="str">
        <f>[1]店マスタ!B4636</f>
        <v>アポロちぇーん本部</v>
      </c>
      <c r="C4637" s="183">
        <v>1.5</v>
      </c>
      <c r="D4637" s="183">
        <v>1.5</v>
      </c>
      <c r="E4637" s="183">
        <f>_xlfn.XLOOKUP(A4637,[2]Sheet1!$R:$R,[2]Sheet1!$AB:$AB,"",0)</f>
        <v>2</v>
      </c>
      <c r="F4637" s="183" t="str">
        <f>_xlfn.XLOOKUP($A4637,[3]【2026年03月度_全社】RFM客層一覧表データ!$A:$A,[3]【2026年03月度_全社】RFM客層一覧表データ!C:C,"",0)</f>
        <v/>
      </c>
      <c r="G4637" s="183" t="str">
        <f>_xlfn.XLOOKUP($A4637,[3]【2026年03月度_全社】RFM客層一覧表データ!$A:$A,[3]【2026年03月度_全社】RFM客層一覧表データ!D:D,"",0)</f>
        <v/>
      </c>
      <c r="H4637" s="183" t="str">
        <f>_xlfn.XLOOKUP($A4637,[3]【2026年03月度_全社】RFM客層一覧表データ!$A:$A,[3]【2026年03月度_全社】RFM客層一覧表データ!E:E,"",0)</f>
        <v/>
      </c>
      <c r="I4637" s="183" t="str">
        <f>_xlfn.XLOOKUP($A4637,[3]【2026年03月度_全社】RFM客層一覧表データ!$A:$A,[3]【2026年03月度_全社】RFM客層一覧表データ!F:F,"",0)</f>
        <v/>
      </c>
      <c r="J4637" s="183">
        <v>0</v>
      </c>
      <c r="K4637" s="183">
        <v>0</v>
      </c>
      <c r="L4637" s="183">
        <v>0</v>
      </c>
      <c r="M4637" s="183">
        <v>0</v>
      </c>
      <c r="N4637" s="183">
        <v>0</v>
      </c>
      <c r="O4637" s="183">
        <v>0</v>
      </c>
      <c r="P4637" s="183">
        <v>0</v>
      </c>
      <c r="Q4637" s="183">
        <v>0</v>
      </c>
      <c r="R4637" s="183">
        <v>0</v>
      </c>
      <c r="S4637" s="183">
        <v>0</v>
      </c>
      <c r="T4637" s="183">
        <v>0</v>
      </c>
      <c r="U4637" s="183">
        <v>0</v>
      </c>
      <c r="V4637" s="183">
        <v>0</v>
      </c>
      <c r="W4637" s="183">
        <v>0</v>
      </c>
      <c r="X4637" s="183">
        <v>0</v>
      </c>
      <c r="Y4637" s="183">
        <v>0</v>
      </c>
    </row>
    <row r="4638" spans="1:25" x14ac:dyDescent="0.2">
      <c r="A4638" s="184">
        <v>13303131</v>
      </c>
      <c r="B4638" s="183" t="str">
        <f>[1]店マスタ!B4637</f>
        <v>電器のでん助</v>
      </c>
      <c r="C4638" s="183">
        <v>2.5</v>
      </c>
      <c r="D4638" s="183">
        <v>3</v>
      </c>
      <c r="E4638" s="183">
        <f>_xlfn.XLOOKUP(A4638,[2]Sheet1!$R:$R,[2]Sheet1!$AB:$AB,"",0)</f>
        <v>2.5</v>
      </c>
      <c r="F4638" s="183">
        <f>_xlfn.XLOOKUP($A4638,[3]【2026年03月度_全社】RFM客層一覧表データ!$A:$A,[3]【2026年03月度_全社】RFM客層一覧表データ!C:C,"",0)</f>
        <v>834</v>
      </c>
      <c r="G4638" s="183">
        <f>_xlfn.XLOOKUP($A4638,[3]【2026年03月度_全社】RFM客層一覧表データ!$A:$A,[3]【2026年03月度_全社】RFM客層一覧表データ!D:D,"",0)</f>
        <v>370</v>
      </c>
      <c r="H4638" s="183">
        <f>_xlfn.XLOOKUP($A4638,[3]【2026年03月度_全社】RFM客層一覧表データ!$A:$A,[3]【2026年03月度_全社】RFM客層一覧表データ!E:E,"",0)</f>
        <v>351</v>
      </c>
      <c r="I4638" s="183">
        <f>_xlfn.XLOOKUP($A4638,[3]【2026年03月度_全社】RFM客層一覧表データ!$A:$A,[3]【2026年03月度_全社】RFM客層一覧表データ!F:F,"",0)</f>
        <v>78</v>
      </c>
      <c r="J4638" s="183">
        <v>802</v>
      </c>
      <c r="K4638" s="183">
        <v>360</v>
      </c>
      <c r="L4638" s="183">
        <v>340</v>
      </c>
      <c r="M4638" s="183">
        <v>80</v>
      </c>
      <c r="N4638" s="183">
        <v>796</v>
      </c>
      <c r="O4638" s="183">
        <v>335</v>
      </c>
      <c r="P4638" s="183">
        <v>335</v>
      </c>
      <c r="Q4638" s="183">
        <v>70</v>
      </c>
      <c r="R4638" s="183">
        <v>813</v>
      </c>
      <c r="S4638" s="183">
        <v>347</v>
      </c>
      <c r="T4638" s="183">
        <v>327</v>
      </c>
      <c r="U4638" s="183">
        <v>83</v>
      </c>
      <c r="V4638" s="183">
        <v>818</v>
      </c>
      <c r="W4638" s="183">
        <v>334</v>
      </c>
      <c r="X4638" s="183">
        <v>327</v>
      </c>
      <c r="Y4638" s="183">
        <v>68</v>
      </c>
    </row>
    <row r="4639" spans="1:25" x14ac:dyDescent="0.2">
      <c r="A4639" s="184">
        <v>13303140</v>
      </c>
      <c r="B4639" s="183" t="str">
        <f>[1]店マスタ!B4638</f>
        <v>有限会社ビナン</v>
      </c>
      <c r="C4639" s="183">
        <v>1.5</v>
      </c>
      <c r="D4639" s="183">
        <v>1.5</v>
      </c>
      <c r="E4639" s="183">
        <f>_xlfn.XLOOKUP(A4639,[2]Sheet1!$R:$R,[2]Sheet1!$AB:$AB,"",0)</f>
        <v>1.5</v>
      </c>
      <c r="F4639" s="183">
        <f>_xlfn.XLOOKUP($A4639,[3]【2026年03月度_全社】RFM客層一覧表データ!$A:$A,[3]【2026年03月度_全社】RFM客層一覧表データ!C:C,"",0)</f>
        <v>12</v>
      </c>
      <c r="G4639" s="183">
        <f>_xlfn.XLOOKUP($A4639,[3]【2026年03月度_全社】RFM客層一覧表データ!$A:$A,[3]【2026年03月度_全社】RFM客層一覧表データ!D:D,"",0)</f>
        <v>5</v>
      </c>
      <c r="H4639" s="183">
        <f>_xlfn.XLOOKUP($A4639,[3]【2026年03月度_全社】RFM客層一覧表データ!$A:$A,[3]【2026年03月度_全社】RFM客層一覧表データ!E:E,"",0)</f>
        <v>3</v>
      </c>
      <c r="I4639" s="183">
        <f>_xlfn.XLOOKUP($A4639,[3]【2026年03月度_全社】RFM客層一覧表データ!$A:$A,[3]【2026年03月度_全社】RFM客層一覧表データ!F:F,"",0)</f>
        <v>5</v>
      </c>
      <c r="J4639" s="183">
        <v>7</v>
      </c>
      <c r="K4639" s="183">
        <v>4</v>
      </c>
      <c r="L4639" s="183">
        <v>3</v>
      </c>
      <c r="M4639" s="183">
        <v>4</v>
      </c>
      <c r="N4639" s="183">
        <v>0</v>
      </c>
      <c r="O4639" s="183">
        <v>0</v>
      </c>
      <c r="P4639" s="183">
        <v>0</v>
      </c>
      <c r="Q4639" s="183">
        <v>0</v>
      </c>
      <c r="R4639" s="183">
        <v>0</v>
      </c>
      <c r="S4639" s="183">
        <v>0</v>
      </c>
      <c r="T4639" s="183">
        <v>0</v>
      </c>
      <c r="U4639" s="183">
        <v>0</v>
      </c>
      <c r="V4639" s="183">
        <v>0</v>
      </c>
      <c r="W4639" s="183">
        <v>0</v>
      </c>
      <c r="X4639" s="183">
        <v>0</v>
      </c>
      <c r="Y4639" s="183">
        <v>0</v>
      </c>
    </row>
    <row r="4640" spans="1:25" x14ac:dyDescent="0.2">
      <c r="A4640" s="184">
        <v>13303220</v>
      </c>
      <c r="B4640" s="183" t="str">
        <f>[1]店マスタ!B4639</f>
        <v>宇田電器店</v>
      </c>
      <c r="C4640" s="183">
        <v>2.5</v>
      </c>
      <c r="D4640" s="183">
        <v>2.5</v>
      </c>
      <c r="E4640" s="183">
        <f>_xlfn.XLOOKUP(A4640,[2]Sheet1!$R:$R,[2]Sheet1!$AB:$AB,"",0)</f>
        <v>3</v>
      </c>
      <c r="F4640" s="183">
        <f>_xlfn.XLOOKUP($A4640,[3]【2026年03月度_全社】RFM客層一覧表データ!$A:$A,[3]【2026年03月度_全社】RFM客層一覧表データ!C:C,"",0)</f>
        <v>721</v>
      </c>
      <c r="G4640" s="183">
        <f>_xlfn.XLOOKUP($A4640,[3]【2026年03月度_全社】RFM客層一覧表データ!$A:$A,[3]【2026年03月度_全社】RFM客層一覧表データ!D:D,"",0)</f>
        <v>398</v>
      </c>
      <c r="H4640" s="183">
        <f>_xlfn.XLOOKUP($A4640,[3]【2026年03月度_全社】RFM客層一覧表データ!$A:$A,[3]【2026年03月度_全社】RFM客層一覧表データ!E:E,"",0)</f>
        <v>421</v>
      </c>
      <c r="I4640" s="183">
        <f>_xlfn.XLOOKUP($A4640,[3]【2026年03月度_全社】RFM客層一覧表データ!$A:$A,[3]【2026年03月度_全社】RFM客層一覧表データ!F:F,"",0)</f>
        <v>36</v>
      </c>
      <c r="J4640" s="183">
        <v>730</v>
      </c>
      <c r="K4640" s="183">
        <v>414</v>
      </c>
      <c r="L4640" s="183">
        <v>426</v>
      </c>
      <c r="M4640" s="183">
        <v>29</v>
      </c>
      <c r="N4640" s="183">
        <v>723</v>
      </c>
      <c r="O4640" s="183">
        <v>380</v>
      </c>
      <c r="P4640" s="183">
        <v>421</v>
      </c>
      <c r="Q4640" s="183">
        <v>28</v>
      </c>
      <c r="R4640" s="183">
        <v>735</v>
      </c>
      <c r="S4640" s="183">
        <v>390</v>
      </c>
      <c r="T4640" s="183">
        <v>432</v>
      </c>
      <c r="U4640" s="183">
        <v>32</v>
      </c>
      <c r="V4640" s="183">
        <v>740</v>
      </c>
      <c r="W4640" s="183">
        <v>387</v>
      </c>
      <c r="X4640" s="183">
        <v>431</v>
      </c>
      <c r="Y4640" s="183">
        <v>27</v>
      </c>
    </row>
    <row r="4641" spans="1:25" x14ac:dyDescent="0.2">
      <c r="A4641" s="184">
        <v>13303500</v>
      </c>
      <c r="B4641" s="183" t="str">
        <f>[1]店マスタ!B4640</f>
        <v>有限会社　安川商店</v>
      </c>
      <c r="C4641" s="183">
        <v>1</v>
      </c>
      <c r="D4641" s="183">
        <v>1</v>
      </c>
      <c r="E4641" s="183" t="str">
        <f>_xlfn.XLOOKUP(A4641,[2]Sheet1!$R:$R,[2]Sheet1!$AB:$AB,"",0)</f>
        <v/>
      </c>
      <c r="F4641" s="183" t="str">
        <f>_xlfn.XLOOKUP($A4641,[3]【2026年03月度_全社】RFM客層一覧表データ!$A:$A,[3]【2026年03月度_全社】RFM客層一覧表データ!C:C,"",0)</f>
        <v/>
      </c>
      <c r="G4641" s="183" t="str">
        <f>_xlfn.XLOOKUP($A4641,[3]【2026年03月度_全社】RFM客層一覧表データ!$A:$A,[3]【2026年03月度_全社】RFM客層一覧表データ!D:D,"",0)</f>
        <v/>
      </c>
      <c r="H4641" s="183" t="str">
        <f>_xlfn.XLOOKUP($A4641,[3]【2026年03月度_全社】RFM客層一覧表データ!$A:$A,[3]【2026年03月度_全社】RFM客層一覧表データ!E:E,"",0)</f>
        <v/>
      </c>
      <c r="I4641" s="183" t="str">
        <f>_xlfn.XLOOKUP($A4641,[3]【2026年03月度_全社】RFM客層一覧表データ!$A:$A,[3]【2026年03月度_全社】RFM客層一覧表データ!F:F,"",0)</f>
        <v/>
      </c>
      <c r="J4641" s="183">
        <v>0</v>
      </c>
      <c r="K4641" s="183">
        <v>0</v>
      </c>
      <c r="L4641" s="183">
        <v>0</v>
      </c>
      <c r="M4641" s="183">
        <v>0</v>
      </c>
      <c r="N4641" s="183">
        <v>0</v>
      </c>
      <c r="O4641" s="183">
        <v>0</v>
      </c>
      <c r="P4641" s="183">
        <v>0</v>
      </c>
      <c r="Q4641" s="183">
        <v>0</v>
      </c>
      <c r="R4641" s="183">
        <v>0</v>
      </c>
      <c r="S4641" s="183">
        <v>0</v>
      </c>
      <c r="T4641" s="183">
        <v>0</v>
      </c>
      <c r="U4641" s="183">
        <v>0</v>
      </c>
      <c r="V4641" s="183">
        <v>0</v>
      </c>
      <c r="W4641" s="183">
        <v>0</v>
      </c>
      <c r="X4641" s="183">
        <v>0</v>
      </c>
      <c r="Y4641" s="183">
        <v>0</v>
      </c>
    </row>
    <row r="4642" spans="1:25" x14ac:dyDescent="0.2">
      <c r="A4642" s="184">
        <v>13303501</v>
      </c>
      <c r="B4642" s="183" t="str">
        <f>[1]店マスタ!B4641</f>
        <v>安川商店　グリーン店</v>
      </c>
      <c r="C4642" s="183">
        <v>3.5</v>
      </c>
      <c r="D4642" s="183">
        <v>3.5</v>
      </c>
      <c r="E4642" s="183" t="str">
        <f>_xlfn.XLOOKUP(A4642,[2]Sheet1!$R:$R,[2]Sheet1!$AB:$AB,"",0)</f>
        <v/>
      </c>
      <c r="F4642" s="183" t="str">
        <f>_xlfn.XLOOKUP($A4642,[3]【2026年03月度_全社】RFM客層一覧表データ!$A:$A,[3]【2026年03月度_全社】RFM客層一覧表データ!C:C,"",0)</f>
        <v/>
      </c>
      <c r="G4642" s="183" t="str">
        <f>_xlfn.XLOOKUP($A4642,[3]【2026年03月度_全社】RFM客層一覧表データ!$A:$A,[3]【2026年03月度_全社】RFM客層一覧表データ!D:D,"",0)</f>
        <v/>
      </c>
      <c r="H4642" s="183" t="str">
        <f>_xlfn.XLOOKUP($A4642,[3]【2026年03月度_全社】RFM客層一覧表データ!$A:$A,[3]【2026年03月度_全社】RFM客層一覧表データ!E:E,"",0)</f>
        <v/>
      </c>
      <c r="I4642" s="183" t="str">
        <f>_xlfn.XLOOKUP($A4642,[3]【2026年03月度_全社】RFM客層一覧表データ!$A:$A,[3]【2026年03月度_全社】RFM客層一覧表データ!F:F,"",0)</f>
        <v/>
      </c>
      <c r="J4642" s="183">
        <v>963</v>
      </c>
      <c r="K4642" s="183">
        <v>302</v>
      </c>
      <c r="L4642" s="183">
        <v>465</v>
      </c>
      <c r="M4642" s="183">
        <v>39</v>
      </c>
      <c r="N4642" s="183">
        <v>1056</v>
      </c>
      <c r="O4642" s="183">
        <v>309</v>
      </c>
      <c r="P4642" s="183">
        <v>503</v>
      </c>
      <c r="Q4642" s="183">
        <v>37</v>
      </c>
      <c r="R4642" s="183">
        <v>1143</v>
      </c>
      <c r="S4642" s="183">
        <v>371</v>
      </c>
      <c r="T4642" s="183">
        <v>541</v>
      </c>
      <c r="U4642" s="183">
        <v>50</v>
      </c>
      <c r="V4642" s="183">
        <v>1229</v>
      </c>
      <c r="W4642" s="183">
        <v>473</v>
      </c>
      <c r="X4642" s="183">
        <v>561</v>
      </c>
      <c r="Y4642" s="183">
        <v>94</v>
      </c>
    </row>
    <row r="4643" spans="1:25" x14ac:dyDescent="0.2">
      <c r="A4643" s="184">
        <v>13303520</v>
      </c>
      <c r="B4643" s="183" t="str">
        <f>[1]店マスタ!B4642</f>
        <v>アトム電器みどり町店</v>
      </c>
      <c r="C4643" s="183">
        <v>1.5</v>
      </c>
      <c r="D4643" s="183">
        <v>0</v>
      </c>
      <c r="E4643" s="183" t="str">
        <f>_xlfn.XLOOKUP(A4643,[2]Sheet1!$R:$R,[2]Sheet1!$AB:$AB,"",0)</f>
        <v/>
      </c>
      <c r="F4643" s="183" t="str">
        <f>_xlfn.XLOOKUP($A4643,[3]【2026年03月度_全社】RFM客層一覧表データ!$A:$A,[3]【2026年03月度_全社】RFM客層一覧表データ!C:C,"",0)</f>
        <v/>
      </c>
      <c r="G4643" s="183" t="str">
        <f>_xlfn.XLOOKUP($A4643,[3]【2026年03月度_全社】RFM客層一覧表データ!$A:$A,[3]【2026年03月度_全社】RFM客層一覧表データ!D:D,"",0)</f>
        <v/>
      </c>
      <c r="H4643" s="183" t="str">
        <f>_xlfn.XLOOKUP($A4643,[3]【2026年03月度_全社】RFM客層一覧表データ!$A:$A,[3]【2026年03月度_全社】RFM客層一覧表データ!E:E,"",0)</f>
        <v/>
      </c>
      <c r="I4643" s="183" t="str">
        <f>_xlfn.XLOOKUP($A4643,[3]【2026年03月度_全社】RFM客層一覧表データ!$A:$A,[3]【2026年03月度_全社】RFM客層一覧表データ!F:F,"",0)</f>
        <v/>
      </c>
      <c r="J4643" s="183">
        <v>0</v>
      </c>
      <c r="K4643" s="183">
        <v>0</v>
      </c>
      <c r="L4643" s="183">
        <v>0</v>
      </c>
      <c r="M4643" s="183">
        <v>0</v>
      </c>
      <c r="N4643" s="183">
        <v>0</v>
      </c>
      <c r="O4643" s="183">
        <v>0</v>
      </c>
      <c r="P4643" s="183">
        <v>0</v>
      </c>
      <c r="Q4643" s="183">
        <v>0</v>
      </c>
      <c r="R4643" s="183">
        <v>0</v>
      </c>
      <c r="S4643" s="183">
        <v>0</v>
      </c>
      <c r="T4643" s="183">
        <v>0</v>
      </c>
      <c r="U4643" s="183">
        <v>0</v>
      </c>
      <c r="V4643" s="183">
        <v>0</v>
      </c>
      <c r="W4643" s="183">
        <v>0</v>
      </c>
      <c r="X4643" s="183">
        <v>0</v>
      </c>
      <c r="Y4643" s="183">
        <v>0</v>
      </c>
    </row>
    <row r="4644" spans="1:25" x14ac:dyDescent="0.2">
      <c r="A4644" s="184">
        <v>13303530</v>
      </c>
      <c r="B4644" s="183" t="str">
        <f>[1]店マスタ!B4643</f>
        <v>アポロちぇーん光南台店</v>
      </c>
      <c r="C4644" s="183">
        <v>2</v>
      </c>
      <c r="D4644" s="183">
        <v>2</v>
      </c>
      <c r="E4644" s="183">
        <f>_xlfn.XLOOKUP(A4644,[2]Sheet1!$R:$R,[2]Sheet1!$AB:$AB,"",0)</f>
        <v>2.5</v>
      </c>
      <c r="F4644" s="183">
        <f>_xlfn.XLOOKUP($A4644,[3]【2026年03月度_全社】RFM客層一覧表データ!$A:$A,[3]【2026年03月度_全社】RFM客層一覧表データ!C:C,"",0)</f>
        <v>631</v>
      </c>
      <c r="G4644" s="183">
        <f>_xlfn.XLOOKUP($A4644,[3]【2026年03月度_全社】RFM客層一覧表データ!$A:$A,[3]【2026年03月度_全社】RFM客層一覧表データ!D:D,"",0)</f>
        <v>294</v>
      </c>
      <c r="H4644" s="183">
        <f>_xlfn.XLOOKUP($A4644,[3]【2026年03月度_全社】RFM客層一覧表データ!$A:$A,[3]【2026年03月度_全社】RFM客層一覧表データ!E:E,"",0)</f>
        <v>371</v>
      </c>
      <c r="I4644" s="183">
        <f>_xlfn.XLOOKUP($A4644,[3]【2026年03月度_全社】RFM客層一覧表データ!$A:$A,[3]【2026年03月度_全社】RFM客層一覧表データ!F:F,"",0)</f>
        <v>38</v>
      </c>
      <c r="J4644" s="183">
        <v>650</v>
      </c>
      <c r="K4644" s="183">
        <v>321</v>
      </c>
      <c r="L4644" s="183">
        <v>387</v>
      </c>
      <c r="M4644" s="183">
        <v>44</v>
      </c>
      <c r="N4644" s="183">
        <v>649</v>
      </c>
      <c r="O4644" s="183">
        <v>334</v>
      </c>
      <c r="P4644" s="183">
        <v>423</v>
      </c>
      <c r="Q4644" s="183">
        <v>29</v>
      </c>
      <c r="R4644" s="183">
        <v>665</v>
      </c>
      <c r="S4644" s="183">
        <v>320</v>
      </c>
      <c r="T4644" s="183">
        <v>439</v>
      </c>
      <c r="U4644" s="183">
        <v>19</v>
      </c>
      <c r="V4644" s="183">
        <v>694</v>
      </c>
      <c r="W4644" s="183">
        <v>341</v>
      </c>
      <c r="X4644" s="183">
        <v>458</v>
      </c>
      <c r="Y4644" s="183">
        <v>16</v>
      </c>
    </row>
    <row r="4645" spans="1:25" x14ac:dyDescent="0.2">
      <c r="A4645" s="184">
        <v>13303750</v>
      </c>
      <c r="B4645" s="183" t="str">
        <f>[1]店マスタ!B4644</f>
        <v>サンホープ</v>
      </c>
      <c r="C4645" s="183">
        <v>3</v>
      </c>
      <c r="D4645" s="183">
        <v>3</v>
      </c>
      <c r="E4645" s="183">
        <f>_xlfn.XLOOKUP(A4645,[2]Sheet1!$R:$R,[2]Sheet1!$AB:$AB,"",0)</f>
        <v>2.5</v>
      </c>
      <c r="F4645" s="183">
        <f>_xlfn.XLOOKUP($A4645,[3]【2026年03月度_全社】RFM客層一覧表データ!$A:$A,[3]【2026年03月度_全社】RFM客層一覧表データ!C:C,"",0)</f>
        <v>588</v>
      </c>
      <c r="G4645" s="183">
        <f>_xlfn.XLOOKUP($A4645,[3]【2026年03月度_全社】RFM客層一覧表データ!$A:$A,[3]【2026年03月度_全社】RFM客層一覧表データ!D:D,"",0)</f>
        <v>318</v>
      </c>
      <c r="H4645" s="183">
        <f>_xlfn.XLOOKUP($A4645,[3]【2026年03月度_全社】RFM客層一覧表データ!$A:$A,[3]【2026年03月度_全社】RFM客層一覧表データ!E:E,"",0)</f>
        <v>403</v>
      </c>
      <c r="I4645" s="183">
        <f>_xlfn.XLOOKUP($A4645,[3]【2026年03月度_全社】RFM客層一覧表データ!$A:$A,[3]【2026年03月度_全社】RFM客層一覧表データ!F:F,"",0)</f>
        <v>23</v>
      </c>
      <c r="J4645" s="183">
        <v>611</v>
      </c>
      <c r="K4645" s="183">
        <v>321</v>
      </c>
      <c r="L4645" s="183">
        <v>409</v>
      </c>
      <c r="M4645" s="183">
        <v>19</v>
      </c>
      <c r="N4645" s="183">
        <v>633</v>
      </c>
      <c r="O4645" s="183">
        <v>351</v>
      </c>
      <c r="P4645" s="183">
        <v>435</v>
      </c>
      <c r="Q4645" s="183">
        <v>25</v>
      </c>
      <c r="R4645" s="183">
        <v>649</v>
      </c>
      <c r="S4645" s="183">
        <v>347</v>
      </c>
      <c r="T4645" s="183">
        <v>444</v>
      </c>
      <c r="U4645" s="183">
        <v>26</v>
      </c>
      <c r="V4645" s="183">
        <v>658</v>
      </c>
      <c r="W4645" s="183">
        <v>334</v>
      </c>
      <c r="X4645" s="183">
        <v>440</v>
      </c>
      <c r="Y4645" s="183">
        <v>19</v>
      </c>
    </row>
    <row r="4646" spans="1:25" x14ac:dyDescent="0.2">
      <c r="A4646" s="184">
        <v>13304050</v>
      </c>
      <c r="B4646" s="183" t="str">
        <f>[1]店マスタ!B4645</f>
        <v>ナカノテック（有）</v>
      </c>
      <c r="C4646" s="183">
        <v>3</v>
      </c>
      <c r="D4646" s="183">
        <v>3</v>
      </c>
      <c r="E4646" s="183">
        <f>_xlfn.XLOOKUP(A4646,[2]Sheet1!$R:$R,[2]Sheet1!$AB:$AB,"",0)</f>
        <v>3.5</v>
      </c>
      <c r="F4646" s="183">
        <f>_xlfn.XLOOKUP($A4646,[3]【2026年03月度_全社】RFM客層一覧表データ!$A:$A,[3]【2026年03月度_全社】RFM客層一覧表データ!C:C,"",0)</f>
        <v>172</v>
      </c>
      <c r="G4646" s="183">
        <f>_xlfn.XLOOKUP($A4646,[3]【2026年03月度_全社】RFM客層一覧表データ!$A:$A,[3]【2026年03月度_全社】RFM客層一覧表データ!D:D,"",0)</f>
        <v>78</v>
      </c>
      <c r="H4646" s="183">
        <f>_xlfn.XLOOKUP($A4646,[3]【2026年03月度_全社】RFM客層一覧表データ!$A:$A,[3]【2026年03月度_全社】RFM客層一覧表データ!E:E,"",0)</f>
        <v>81</v>
      </c>
      <c r="I4646" s="183">
        <f>_xlfn.XLOOKUP($A4646,[3]【2026年03月度_全社】RFM客層一覧表データ!$A:$A,[3]【2026年03月度_全社】RFM客層一覧表データ!F:F,"",0)</f>
        <v>9</v>
      </c>
      <c r="J4646" s="183">
        <v>167</v>
      </c>
      <c r="K4646" s="183">
        <v>90</v>
      </c>
      <c r="L4646" s="183">
        <v>88</v>
      </c>
      <c r="M4646" s="183">
        <v>22</v>
      </c>
      <c r="N4646" s="183">
        <v>153</v>
      </c>
      <c r="O4646" s="183">
        <v>63</v>
      </c>
      <c r="P4646" s="183">
        <v>84</v>
      </c>
      <c r="Q4646" s="183">
        <v>4</v>
      </c>
      <c r="R4646" s="183">
        <v>168</v>
      </c>
      <c r="S4646" s="183">
        <v>76</v>
      </c>
      <c r="T4646" s="183">
        <v>88</v>
      </c>
      <c r="U4646" s="183">
        <v>2</v>
      </c>
      <c r="V4646" s="183">
        <v>177</v>
      </c>
      <c r="W4646" s="183">
        <v>86</v>
      </c>
      <c r="X4646" s="183">
        <v>96</v>
      </c>
      <c r="Y4646" s="183">
        <v>4</v>
      </c>
    </row>
    <row r="4647" spans="1:25" x14ac:dyDescent="0.2">
      <c r="A4647" s="184">
        <v>13304160</v>
      </c>
      <c r="B4647" s="183" t="str">
        <f>[1]店マスタ!B4646</f>
        <v>住まいるネット東畦店</v>
      </c>
      <c r="C4647" s="183">
        <v>2.5</v>
      </c>
      <c r="D4647" s="183">
        <v>2.5</v>
      </c>
      <c r="E4647" s="183">
        <f>_xlfn.XLOOKUP(A4647,[2]Sheet1!$R:$R,[2]Sheet1!$AB:$AB,"",0)</f>
        <v>3</v>
      </c>
      <c r="F4647" s="183">
        <f>_xlfn.XLOOKUP($A4647,[3]【2026年03月度_全社】RFM客層一覧表データ!$A:$A,[3]【2026年03月度_全社】RFM客層一覧表データ!C:C,"",0)</f>
        <v>375</v>
      </c>
      <c r="G4647" s="183">
        <f>_xlfn.XLOOKUP($A4647,[3]【2026年03月度_全社】RFM客層一覧表データ!$A:$A,[3]【2026年03月度_全社】RFM客層一覧表データ!D:D,"",0)</f>
        <v>193</v>
      </c>
      <c r="H4647" s="183">
        <f>_xlfn.XLOOKUP($A4647,[3]【2026年03月度_全社】RFM客層一覧表データ!$A:$A,[3]【2026年03月度_全社】RFM客層一覧表データ!E:E,"",0)</f>
        <v>229</v>
      </c>
      <c r="I4647" s="183">
        <f>_xlfn.XLOOKUP($A4647,[3]【2026年03月度_全社】RFM客層一覧表データ!$A:$A,[3]【2026年03月度_全社】RFM客層一覧表データ!F:F,"",0)</f>
        <v>20</v>
      </c>
      <c r="J4647" s="183">
        <v>375</v>
      </c>
      <c r="K4647" s="183">
        <v>203</v>
      </c>
      <c r="L4647" s="183">
        <v>236</v>
      </c>
      <c r="M4647" s="183">
        <v>24</v>
      </c>
      <c r="N4647" s="183">
        <v>378</v>
      </c>
      <c r="O4647" s="183">
        <v>192</v>
      </c>
      <c r="P4647" s="183">
        <v>231</v>
      </c>
      <c r="Q4647" s="183">
        <v>14</v>
      </c>
      <c r="R4647" s="183">
        <v>394</v>
      </c>
      <c r="S4647" s="183">
        <v>205</v>
      </c>
      <c r="T4647" s="183">
        <v>244</v>
      </c>
      <c r="U4647" s="183">
        <v>23</v>
      </c>
      <c r="V4647" s="183">
        <v>395</v>
      </c>
      <c r="W4647" s="183">
        <v>201</v>
      </c>
      <c r="X4647" s="183">
        <v>243</v>
      </c>
      <c r="Y4647" s="183">
        <v>26</v>
      </c>
    </row>
    <row r="4648" spans="1:25" x14ac:dyDescent="0.2">
      <c r="A4648" s="184">
        <v>13304860</v>
      </c>
      <c r="B4648" s="183" t="str">
        <f>[1]店マスタ!B4647</f>
        <v>（株）コスモ電器</v>
      </c>
      <c r="C4648" s="183">
        <v>1</v>
      </c>
      <c r="D4648" s="183">
        <v>1</v>
      </c>
      <c r="E4648" s="183">
        <f>_xlfn.XLOOKUP(A4648,[2]Sheet1!$R:$R,[2]Sheet1!$AB:$AB,"",0)</f>
        <v>1</v>
      </c>
      <c r="F4648" s="183">
        <f>_xlfn.XLOOKUP($A4648,[3]【2026年03月度_全社】RFM客層一覧表データ!$A:$A,[3]【2026年03月度_全社】RFM客層一覧表データ!C:C,"",0)</f>
        <v>275</v>
      </c>
      <c r="G4648" s="183">
        <f>_xlfn.XLOOKUP($A4648,[3]【2026年03月度_全社】RFM客層一覧表データ!$A:$A,[3]【2026年03月度_全社】RFM客層一覧表データ!D:D,"",0)</f>
        <v>116</v>
      </c>
      <c r="H4648" s="183">
        <f>_xlfn.XLOOKUP($A4648,[3]【2026年03月度_全社】RFM客層一覧表データ!$A:$A,[3]【2026年03月度_全社】RFM客層一覧表データ!E:E,"",0)</f>
        <v>169</v>
      </c>
      <c r="I4648" s="183">
        <f>_xlfn.XLOOKUP($A4648,[3]【2026年03月度_全社】RFM客層一覧表データ!$A:$A,[3]【2026年03月度_全社】RFM客層一覧表データ!F:F,"",0)</f>
        <v>18</v>
      </c>
      <c r="J4648" s="183">
        <v>278</v>
      </c>
      <c r="K4648" s="183">
        <v>125</v>
      </c>
      <c r="L4648" s="183">
        <v>175</v>
      </c>
      <c r="M4648" s="183">
        <v>17</v>
      </c>
      <c r="N4648" s="183">
        <v>288</v>
      </c>
      <c r="O4648" s="183">
        <v>120</v>
      </c>
      <c r="P4648" s="183">
        <v>177</v>
      </c>
      <c r="Q4648" s="183">
        <v>16</v>
      </c>
      <c r="R4648" s="183">
        <v>296</v>
      </c>
      <c r="S4648" s="183">
        <v>116</v>
      </c>
      <c r="T4648" s="183">
        <v>186</v>
      </c>
      <c r="U4648" s="183">
        <v>11</v>
      </c>
      <c r="V4648" s="183">
        <v>313</v>
      </c>
      <c r="W4648" s="183">
        <v>134</v>
      </c>
      <c r="X4648" s="183">
        <v>185</v>
      </c>
      <c r="Y4648" s="183">
        <v>11</v>
      </c>
    </row>
    <row r="4649" spans="1:25" x14ac:dyDescent="0.2">
      <c r="A4649" s="184">
        <v>13305800</v>
      </c>
      <c r="B4649" s="183" t="str">
        <f>[1]店マスタ!B4648</f>
        <v>アポロちぇーん長船店</v>
      </c>
      <c r="C4649" s="183">
        <v>1.5</v>
      </c>
      <c r="D4649" s="183">
        <v>1.5</v>
      </c>
      <c r="E4649" s="183">
        <f>_xlfn.XLOOKUP(A4649,[2]Sheet1!$R:$R,[2]Sheet1!$AB:$AB,"",0)</f>
        <v>1.5</v>
      </c>
      <c r="F4649" s="183">
        <f>_xlfn.XLOOKUP($A4649,[3]【2026年03月度_全社】RFM客層一覧表データ!$A:$A,[3]【2026年03月度_全社】RFM客層一覧表データ!C:C,"",0)</f>
        <v>257</v>
      </c>
      <c r="G4649" s="183">
        <f>_xlfn.XLOOKUP($A4649,[3]【2026年03月度_全社】RFM客層一覧表データ!$A:$A,[3]【2026年03月度_全社】RFM客層一覧表データ!D:D,"",0)</f>
        <v>94</v>
      </c>
      <c r="H4649" s="183">
        <f>_xlfn.XLOOKUP($A4649,[3]【2026年03月度_全社】RFM客層一覧表データ!$A:$A,[3]【2026年03月度_全社】RFM客層一覧表データ!E:E,"",0)</f>
        <v>166</v>
      </c>
      <c r="I4649" s="183">
        <f>_xlfn.XLOOKUP($A4649,[3]【2026年03月度_全社】RFM客層一覧表データ!$A:$A,[3]【2026年03月度_全社】RFM客層一覧表データ!F:F,"",0)</f>
        <v>6</v>
      </c>
      <c r="J4649" s="183">
        <v>271</v>
      </c>
      <c r="K4649" s="183">
        <v>124</v>
      </c>
      <c r="L4649" s="183">
        <v>180</v>
      </c>
      <c r="M4649" s="183">
        <v>7</v>
      </c>
      <c r="N4649" s="183">
        <v>283</v>
      </c>
      <c r="O4649" s="183">
        <v>121</v>
      </c>
      <c r="P4649" s="183">
        <v>183</v>
      </c>
      <c r="Q4649" s="183">
        <v>13</v>
      </c>
      <c r="R4649" s="183">
        <v>277</v>
      </c>
      <c r="S4649" s="183">
        <v>138</v>
      </c>
      <c r="T4649" s="183">
        <v>198</v>
      </c>
      <c r="U4649" s="183">
        <v>12</v>
      </c>
      <c r="V4649" s="183">
        <v>280</v>
      </c>
      <c r="W4649" s="183">
        <v>126</v>
      </c>
      <c r="X4649" s="183">
        <v>197</v>
      </c>
      <c r="Y4649" s="183">
        <v>10</v>
      </c>
    </row>
    <row r="4650" spans="1:25" x14ac:dyDescent="0.2">
      <c r="A4650" s="184">
        <v>13306170</v>
      </c>
      <c r="B4650" s="183" t="str">
        <f>[1]店マスタ!B4649</f>
        <v>さんでん赤坂</v>
      </c>
      <c r="C4650" s="183">
        <v>1.5</v>
      </c>
      <c r="D4650" s="183">
        <v>1.5</v>
      </c>
      <c r="E4650" s="183">
        <f>_xlfn.XLOOKUP(A4650,[2]Sheet1!$R:$R,[2]Sheet1!$AB:$AB,"",0)</f>
        <v>1.5</v>
      </c>
      <c r="F4650" s="183">
        <f>_xlfn.XLOOKUP($A4650,[3]【2026年03月度_全社】RFM客層一覧表データ!$A:$A,[3]【2026年03月度_全社】RFM客層一覧表データ!C:C,"",0)</f>
        <v>280</v>
      </c>
      <c r="G4650" s="183">
        <f>_xlfn.XLOOKUP($A4650,[3]【2026年03月度_全社】RFM客層一覧表データ!$A:$A,[3]【2026年03月度_全社】RFM客層一覧表データ!D:D,"",0)</f>
        <v>128</v>
      </c>
      <c r="H4650" s="183">
        <f>_xlfn.XLOOKUP($A4650,[3]【2026年03月度_全社】RFM客層一覧表データ!$A:$A,[3]【2026年03月度_全社】RFM客層一覧表データ!E:E,"",0)</f>
        <v>174</v>
      </c>
      <c r="I4650" s="183">
        <f>_xlfn.XLOOKUP($A4650,[3]【2026年03月度_全社】RFM客層一覧表データ!$A:$A,[3]【2026年03月度_全社】RFM客層一覧表データ!F:F,"",0)</f>
        <v>16</v>
      </c>
      <c r="J4650" s="183">
        <v>292</v>
      </c>
      <c r="K4650" s="183">
        <v>140</v>
      </c>
      <c r="L4650" s="183">
        <v>179</v>
      </c>
      <c r="M4650" s="183">
        <v>15</v>
      </c>
      <c r="N4650" s="183">
        <v>295</v>
      </c>
      <c r="O4650" s="183">
        <v>149</v>
      </c>
      <c r="P4650" s="183">
        <v>182</v>
      </c>
      <c r="Q4650" s="183">
        <v>12</v>
      </c>
      <c r="R4650" s="183">
        <v>308</v>
      </c>
      <c r="S4650" s="183">
        <v>129</v>
      </c>
      <c r="T4650" s="183">
        <v>183</v>
      </c>
      <c r="U4650" s="183">
        <v>14</v>
      </c>
      <c r="V4650" s="183">
        <v>325</v>
      </c>
      <c r="W4650" s="183">
        <v>145</v>
      </c>
      <c r="X4650" s="183">
        <v>195</v>
      </c>
      <c r="Y4650" s="183">
        <v>18</v>
      </c>
    </row>
    <row r="4651" spans="1:25" x14ac:dyDescent="0.2">
      <c r="A4651" s="184">
        <v>13306500</v>
      </c>
      <c r="B4651" s="183" t="str">
        <f>[1]店マスタ!B4650</f>
        <v>ワタナベデンキ</v>
      </c>
      <c r="C4651" s="183">
        <v>1.5</v>
      </c>
      <c r="D4651" s="183">
        <v>1.5</v>
      </c>
      <c r="E4651" s="183">
        <f>_xlfn.XLOOKUP(A4651,[2]Sheet1!$R:$R,[2]Sheet1!$AB:$AB,"",0)</f>
        <v>1.5</v>
      </c>
      <c r="F4651" s="183">
        <f>_xlfn.XLOOKUP($A4651,[3]【2026年03月度_全社】RFM客層一覧表データ!$A:$A,[3]【2026年03月度_全社】RFM客層一覧表データ!C:C,"",0)</f>
        <v>639</v>
      </c>
      <c r="G4651" s="183">
        <f>_xlfn.XLOOKUP($A4651,[3]【2026年03月度_全社】RFM客層一覧表データ!$A:$A,[3]【2026年03月度_全社】RFM客層一覧表データ!D:D,"",0)</f>
        <v>291</v>
      </c>
      <c r="H4651" s="183">
        <f>_xlfn.XLOOKUP($A4651,[3]【2026年03月度_全社】RFM客層一覧表データ!$A:$A,[3]【2026年03月度_全社】RFM客層一覧表データ!E:E,"",0)</f>
        <v>366</v>
      </c>
      <c r="I4651" s="183">
        <f>_xlfn.XLOOKUP($A4651,[3]【2026年03月度_全社】RFM客層一覧表データ!$A:$A,[3]【2026年03月度_全社】RFM客層一覧表データ!F:F,"",0)</f>
        <v>34</v>
      </c>
      <c r="J4651" s="183">
        <v>666</v>
      </c>
      <c r="K4651" s="183">
        <v>302</v>
      </c>
      <c r="L4651" s="183">
        <v>361</v>
      </c>
      <c r="M4651" s="183">
        <v>38</v>
      </c>
      <c r="N4651" s="183">
        <v>684</v>
      </c>
      <c r="O4651" s="183">
        <v>315</v>
      </c>
      <c r="P4651" s="183">
        <v>377</v>
      </c>
      <c r="Q4651" s="183">
        <v>36</v>
      </c>
      <c r="R4651" s="183">
        <v>681</v>
      </c>
      <c r="S4651" s="183">
        <v>315</v>
      </c>
      <c r="T4651" s="183">
        <v>374</v>
      </c>
      <c r="U4651" s="183">
        <v>43</v>
      </c>
      <c r="V4651" s="183">
        <v>697</v>
      </c>
      <c r="W4651" s="183">
        <v>306</v>
      </c>
      <c r="X4651" s="183">
        <v>380</v>
      </c>
      <c r="Y4651" s="183">
        <v>42</v>
      </c>
    </row>
    <row r="4652" spans="1:25" x14ac:dyDescent="0.2">
      <c r="A4652" s="184">
        <v>13306610</v>
      </c>
      <c r="B4652" s="183" t="str">
        <f>[1]店マスタ!B4651</f>
        <v>光山電機店</v>
      </c>
      <c r="C4652" s="183">
        <v>2</v>
      </c>
      <c r="D4652" s="183">
        <v>2</v>
      </c>
      <c r="E4652" s="183">
        <f>_xlfn.XLOOKUP(A4652,[2]Sheet1!$R:$R,[2]Sheet1!$AB:$AB,"",0)</f>
        <v>2</v>
      </c>
      <c r="F4652" s="183">
        <f>_xlfn.XLOOKUP($A4652,[3]【2026年03月度_全社】RFM客層一覧表データ!$A:$A,[3]【2026年03月度_全社】RFM客層一覧表データ!C:C,"",0)</f>
        <v>0</v>
      </c>
      <c r="G4652" s="183">
        <f>_xlfn.XLOOKUP($A4652,[3]【2026年03月度_全社】RFM客層一覧表データ!$A:$A,[3]【2026年03月度_全社】RFM客層一覧表データ!D:D,"",0)</f>
        <v>0</v>
      </c>
      <c r="H4652" s="183">
        <f>_xlfn.XLOOKUP($A4652,[3]【2026年03月度_全社】RFM客層一覧表データ!$A:$A,[3]【2026年03月度_全社】RFM客層一覧表データ!E:E,"",0)</f>
        <v>0</v>
      </c>
      <c r="I4652" s="183">
        <f>_xlfn.XLOOKUP($A4652,[3]【2026年03月度_全社】RFM客層一覧表データ!$A:$A,[3]【2026年03月度_全社】RFM客層一覧表データ!F:F,"",0)</f>
        <v>0</v>
      </c>
      <c r="J4652" s="183">
        <v>0</v>
      </c>
      <c r="K4652" s="183">
        <v>0</v>
      </c>
      <c r="L4652" s="183">
        <v>0</v>
      </c>
      <c r="M4652" s="183">
        <v>0</v>
      </c>
      <c r="N4652" s="183">
        <v>0</v>
      </c>
      <c r="O4652" s="183">
        <v>0</v>
      </c>
      <c r="P4652" s="183">
        <v>0</v>
      </c>
      <c r="Q4652" s="183">
        <v>0</v>
      </c>
      <c r="R4652" s="183">
        <v>0</v>
      </c>
      <c r="S4652" s="183">
        <v>0</v>
      </c>
      <c r="T4652" s="183">
        <v>0</v>
      </c>
      <c r="U4652" s="183">
        <v>0</v>
      </c>
      <c r="V4652" s="183">
        <v>5</v>
      </c>
      <c r="W4652" s="183">
        <v>0</v>
      </c>
      <c r="X4652" s="183">
        <v>0</v>
      </c>
      <c r="Y4652" s="183">
        <v>0</v>
      </c>
    </row>
    <row r="4653" spans="1:25" x14ac:dyDescent="0.2">
      <c r="A4653" s="184">
        <v>13307400</v>
      </c>
      <c r="B4653" s="183" t="str">
        <f>[1]店マスタ!B4652</f>
        <v>ＮＳ：タカハラ</v>
      </c>
      <c r="C4653" s="183">
        <v>1.5</v>
      </c>
      <c r="D4653" s="183">
        <v>1.5</v>
      </c>
      <c r="E4653" s="183">
        <f>_xlfn.XLOOKUP(A4653,[2]Sheet1!$R:$R,[2]Sheet1!$AB:$AB,"",0)</f>
        <v>1.5</v>
      </c>
      <c r="F4653" s="183">
        <f>_xlfn.XLOOKUP($A4653,[3]【2026年03月度_全社】RFM客層一覧表データ!$A:$A,[3]【2026年03月度_全社】RFM客層一覧表データ!C:C,"",0)</f>
        <v>216</v>
      </c>
      <c r="G4653" s="183">
        <f>_xlfn.XLOOKUP($A4653,[3]【2026年03月度_全社】RFM客層一覧表データ!$A:$A,[3]【2026年03月度_全社】RFM客層一覧表データ!D:D,"",0)</f>
        <v>98</v>
      </c>
      <c r="H4653" s="183">
        <f>_xlfn.XLOOKUP($A4653,[3]【2026年03月度_全社】RFM客層一覧表データ!$A:$A,[3]【2026年03月度_全社】RFM客層一覧表データ!E:E,"",0)</f>
        <v>118</v>
      </c>
      <c r="I4653" s="183">
        <f>_xlfn.XLOOKUP($A4653,[3]【2026年03月度_全社】RFM客層一覧表データ!$A:$A,[3]【2026年03月度_全社】RFM客層一覧表データ!F:F,"",0)</f>
        <v>9</v>
      </c>
      <c r="J4653" s="183">
        <v>229</v>
      </c>
      <c r="K4653" s="183">
        <v>0</v>
      </c>
      <c r="L4653" s="183">
        <v>117</v>
      </c>
      <c r="M4653" s="183">
        <v>0</v>
      </c>
      <c r="N4653" s="183">
        <v>250</v>
      </c>
      <c r="O4653" s="183">
        <v>86</v>
      </c>
      <c r="P4653" s="183">
        <v>134</v>
      </c>
      <c r="Q4653" s="183">
        <v>12</v>
      </c>
      <c r="R4653" s="183">
        <v>253</v>
      </c>
      <c r="S4653" s="183">
        <v>89</v>
      </c>
      <c r="T4653" s="183">
        <v>141</v>
      </c>
      <c r="U4653" s="183">
        <v>9</v>
      </c>
      <c r="V4653" s="183">
        <v>251</v>
      </c>
      <c r="W4653" s="183">
        <v>93</v>
      </c>
      <c r="X4653" s="183">
        <v>150</v>
      </c>
      <c r="Y4653" s="183">
        <v>6</v>
      </c>
    </row>
    <row r="4654" spans="1:25" x14ac:dyDescent="0.2">
      <c r="A4654" s="184">
        <v>13311171</v>
      </c>
      <c r="B4654" s="183" t="str">
        <f>[1]店マスタ!B4653</f>
        <v>（有）中塚電器</v>
      </c>
      <c r="C4654" s="183">
        <v>2.5</v>
      </c>
      <c r="D4654" s="183">
        <v>2.5</v>
      </c>
      <c r="E4654" s="183">
        <f>_xlfn.XLOOKUP(A4654,[2]Sheet1!$R:$R,[2]Sheet1!$AB:$AB,"",0)</f>
        <v>2.5</v>
      </c>
      <c r="F4654" s="183" t="str">
        <f>_xlfn.XLOOKUP($A4654,[3]【2026年03月度_全社】RFM客層一覧表データ!$A:$A,[3]【2026年03月度_全社】RFM客層一覧表データ!C:C,"",0)</f>
        <v/>
      </c>
      <c r="G4654" s="183" t="str">
        <f>_xlfn.XLOOKUP($A4654,[3]【2026年03月度_全社】RFM客層一覧表データ!$A:$A,[3]【2026年03月度_全社】RFM客層一覧表データ!D:D,"",0)</f>
        <v/>
      </c>
      <c r="H4654" s="183" t="str">
        <f>_xlfn.XLOOKUP($A4654,[3]【2026年03月度_全社】RFM客層一覧表データ!$A:$A,[3]【2026年03月度_全社】RFM客層一覧表データ!E:E,"",0)</f>
        <v/>
      </c>
      <c r="I4654" s="183" t="str">
        <f>_xlfn.XLOOKUP($A4654,[3]【2026年03月度_全社】RFM客層一覧表データ!$A:$A,[3]【2026年03月度_全社】RFM客層一覧表データ!F:F,"",0)</f>
        <v/>
      </c>
      <c r="J4654" s="183">
        <v>0</v>
      </c>
      <c r="K4654" s="183">
        <v>0</v>
      </c>
      <c r="L4654" s="183">
        <v>0</v>
      </c>
      <c r="M4654" s="183">
        <v>0</v>
      </c>
      <c r="N4654" s="183">
        <v>0</v>
      </c>
      <c r="O4654" s="183">
        <v>0</v>
      </c>
      <c r="P4654" s="183">
        <v>0</v>
      </c>
      <c r="Q4654" s="183">
        <v>0</v>
      </c>
      <c r="R4654" s="183">
        <v>0</v>
      </c>
      <c r="S4654" s="183">
        <v>0</v>
      </c>
      <c r="T4654" s="183">
        <v>0</v>
      </c>
      <c r="U4654" s="183">
        <v>0</v>
      </c>
      <c r="V4654" s="183">
        <v>0</v>
      </c>
      <c r="W4654" s="183">
        <v>0</v>
      </c>
      <c r="X4654" s="183">
        <v>0</v>
      </c>
      <c r="Y4654" s="183">
        <v>0</v>
      </c>
    </row>
    <row r="4655" spans="1:25" x14ac:dyDescent="0.2">
      <c r="A4655" s="184">
        <v>13311227</v>
      </c>
      <c r="B4655" s="183" t="str">
        <f>[1]店マスタ!B4654</f>
        <v>有限会社　作州電器津山店</v>
      </c>
      <c r="C4655" s="183">
        <v>2.5</v>
      </c>
      <c r="D4655" s="183">
        <v>3.5</v>
      </c>
      <c r="E4655" s="183">
        <f>_xlfn.XLOOKUP(A4655,[2]Sheet1!$R:$R,[2]Sheet1!$AB:$AB,"",0)</f>
        <v>5</v>
      </c>
      <c r="F4655" s="183">
        <f>_xlfn.XLOOKUP($A4655,[3]【2026年03月度_全社】RFM客層一覧表データ!$A:$A,[3]【2026年03月度_全社】RFM客層一覧表データ!C:C,"",0)</f>
        <v>818</v>
      </c>
      <c r="G4655" s="183">
        <f>_xlfn.XLOOKUP($A4655,[3]【2026年03月度_全社】RFM客層一覧表データ!$A:$A,[3]【2026年03月度_全社】RFM客層一覧表データ!D:D,"",0)</f>
        <v>376</v>
      </c>
      <c r="H4655" s="183">
        <f>_xlfn.XLOOKUP($A4655,[3]【2026年03月度_全社】RFM客層一覧表データ!$A:$A,[3]【2026年03月度_全社】RFM客層一覧表データ!E:E,"",0)</f>
        <v>325</v>
      </c>
      <c r="I4655" s="183">
        <f>_xlfn.XLOOKUP($A4655,[3]【2026年03月度_全社】RFM客層一覧表データ!$A:$A,[3]【2026年03月度_全社】RFM客層一覧表データ!F:F,"",0)</f>
        <v>112</v>
      </c>
      <c r="J4655" s="183">
        <v>772</v>
      </c>
      <c r="K4655" s="183">
        <v>303</v>
      </c>
      <c r="L4655" s="183">
        <v>311</v>
      </c>
      <c r="M4655" s="183">
        <v>77</v>
      </c>
      <c r="N4655" s="183">
        <v>783</v>
      </c>
      <c r="O4655" s="183">
        <v>317</v>
      </c>
      <c r="P4655" s="183">
        <v>301</v>
      </c>
      <c r="Q4655" s="183">
        <v>84</v>
      </c>
      <c r="R4655" s="183">
        <v>776</v>
      </c>
      <c r="S4655" s="183">
        <v>304</v>
      </c>
      <c r="T4655" s="183">
        <v>280</v>
      </c>
      <c r="U4655" s="183">
        <v>75</v>
      </c>
      <c r="V4655" s="183">
        <v>725</v>
      </c>
      <c r="W4655" s="183">
        <v>339</v>
      </c>
      <c r="X4655" s="183">
        <v>254</v>
      </c>
      <c r="Y4655" s="183">
        <v>111</v>
      </c>
    </row>
    <row r="4656" spans="1:25" x14ac:dyDescent="0.2">
      <c r="A4656" s="184">
        <v>13311235</v>
      </c>
      <c r="B4656" s="183" t="str">
        <f>[1]店マスタ!B4655</f>
        <v>あいでんコバヤシ津山店</v>
      </c>
      <c r="C4656" s="183">
        <v>5.5</v>
      </c>
      <c r="D4656" s="183">
        <v>7.5</v>
      </c>
      <c r="E4656" s="183">
        <f>_xlfn.XLOOKUP(A4656,[2]Sheet1!$R:$R,[2]Sheet1!$AB:$AB,"",0)</f>
        <v>7.5</v>
      </c>
      <c r="F4656" s="183">
        <f>_xlfn.XLOOKUP($A4656,[3]【2026年03月度_全社】RFM客層一覧表データ!$A:$A,[3]【2026年03月度_全社】RFM客層一覧表データ!C:C,"",0)</f>
        <v>1073</v>
      </c>
      <c r="G4656" s="183">
        <f>_xlfn.XLOOKUP($A4656,[3]【2026年03月度_全社】RFM客層一覧表データ!$A:$A,[3]【2026年03月度_全社】RFM客層一覧表データ!D:D,"",0)</f>
        <v>578</v>
      </c>
      <c r="H4656" s="183">
        <f>_xlfn.XLOOKUP($A4656,[3]【2026年03月度_全社】RFM客層一覧表データ!$A:$A,[3]【2026年03月度_全社】RFM客層一覧表データ!E:E,"",0)</f>
        <v>414</v>
      </c>
      <c r="I4656" s="183">
        <f>_xlfn.XLOOKUP($A4656,[3]【2026年03月度_全社】RFM客層一覧表データ!$A:$A,[3]【2026年03月度_全社】RFM客層一覧表データ!F:F,"",0)</f>
        <v>229</v>
      </c>
      <c r="J4656" s="183">
        <v>920</v>
      </c>
      <c r="K4656" s="183">
        <v>441</v>
      </c>
      <c r="L4656" s="183">
        <v>373</v>
      </c>
      <c r="M4656" s="183">
        <v>141</v>
      </c>
      <c r="N4656" s="183">
        <v>848</v>
      </c>
      <c r="O4656" s="183">
        <v>364</v>
      </c>
      <c r="P4656" s="183">
        <v>370</v>
      </c>
      <c r="Q4656" s="183">
        <v>65</v>
      </c>
      <c r="R4656" s="183">
        <v>854</v>
      </c>
      <c r="S4656" s="183">
        <v>342</v>
      </c>
      <c r="T4656" s="183">
        <v>365</v>
      </c>
      <c r="U4656" s="183">
        <v>68</v>
      </c>
      <c r="V4656" s="183">
        <v>862</v>
      </c>
      <c r="W4656" s="183">
        <v>356</v>
      </c>
      <c r="X4656" s="183">
        <v>366</v>
      </c>
      <c r="Y4656" s="183">
        <v>73</v>
      </c>
    </row>
    <row r="4657" spans="1:25" x14ac:dyDescent="0.2">
      <c r="A4657" s="184">
        <v>13312001</v>
      </c>
      <c r="B4657" s="183" t="str">
        <f>[1]店マスタ!B4656</f>
        <v>あいでん本部</v>
      </c>
      <c r="C4657" s="183">
        <v>0.5</v>
      </c>
      <c r="D4657" s="183">
        <v>0.5</v>
      </c>
      <c r="E4657" s="183">
        <f>_xlfn.XLOOKUP(A4657,[2]Sheet1!$R:$R,[2]Sheet1!$AB:$AB,"",0)</f>
        <v>0.5</v>
      </c>
      <c r="F4657" s="183">
        <f>_xlfn.XLOOKUP($A4657,[3]【2026年03月度_全社】RFM客層一覧表データ!$A:$A,[3]【2026年03月度_全社】RFM客層一覧表データ!C:C,"",0)</f>
        <v>0</v>
      </c>
      <c r="G4657" s="183">
        <f>_xlfn.XLOOKUP($A4657,[3]【2026年03月度_全社】RFM客層一覧表データ!$A:$A,[3]【2026年03月度_全社】RFM客層一覧表データ!D:D,"",0)</f>
        <v>0</v>
      </c>
      <c r="H4657" s="183">
        <f>_xlfn.XLOOKUP($A4657,[3]【2026年03月度_全社】RFM客層一覧表データ!$A:$A,[3]【2026年03月度_全社】RFM客層一覧表データ!E:E,"",0)</f>
        <v>0</v>
      </c>
      <c r="I4657" s="183">
        <f>_xlfn.XLOOKUP($A4657,[3]【2026年03月度_全社】RFM客層一覧表データ!$A:$A,[3]【2026年03月度_全社】RFM客層一覧表データ!F:F,"",0)</f>
        <v>0</v>
      </c>
      <c r="J4657" s="183">
        <v>0</v>
      </c>
      <c r="K4657" s="183">
        <v>0</v>
      </c>
      <c r="L4657" s="183">
        <v>0</v>
      </c>
      <c r="M4657" s="183">
        <v>0</v>
      </c>
      <c r="N4657" s="183">
        <v>0</v>
      </c>
      <c r="O4657" s="183">
        <v>0</v>
      </c>
      <c r="P4657" s="183">
        <v>0</v>
      </c>
      <c r="Q4657" s="183">
        <v>0</v>
      </c>
      <c r="R4657" s="183">
        <v>0</v>
      </c>
      <c r="S4657" s="183">
        <v>0</v>
      </c>
      <c r="T4657" s="183">
        <v>0</v>
      </c>
      <c r="U4657" s="183">
        <v>0</v>
      </c>
      <c r="V4657" s="183">
        <v>0</v>
      </c>
      <c r="W4657" s="183">
        <v>0</v>
      </c>
      <c r="X4657" s="183">
        <v>0</v>
      </c>
      <c r="Y4657" s="183">
        <v>0</v>
      </c>
    </row>
    <row r="4658" spans="1:25" x14ac:dyDescent="0.2">
      <c r="A4658" s="184">
        <v>13312004</v>
      </c>
      <c r="B4658" s="183" t="str">
        <f>[1]店マスタ!B4657</f>
        <v>あいでんイシムラ店</v>
      </c>
      <c r="C4658" s="183">
        <v>2.5</v>
      </c>
      <c r="D4658" s="183">
        <v>2.5</v>
      </c>
      <c r="E4658" s="183">
        <f>_xlfn.XLOOKUP(A4658,[2]Sheet1!$R:$R,[2]Sheet1!$AB:$AB,"",0)</f>
        <v>2</v>
      </c>
      <c r="F4658" s="183">
        <f>_xlfn.XLOOKUP($A4658,[3]【2026年03月度_全社】RFM客層一覧表データ!$A:$A,[3]【2026年03月度_全社】RFM客層一覧表データ!C:C,"",0)</f>
        <v>634</v>
      </c>
      <c r="G4658" s="183">
        <f>_xlfn.XLOOKUP($A4658,[3]【2026年03月度_全社】RFM客層一覧表データ!$A:$A,[3]【2026年03月度_全社】RFM客層一覧表データ!D:D,"",0)</f>
        <v>287</v>
      </c>
      <c r="H4658" s="183">
        <f>_xlfn.XLOOKUP($A4658,[3]【2026年03月度_全社】RFM客層一覧表データ!$A:$A,[3]【2026年03月度_全社】RFM客層一覧表データ!E:E,"",0)</f>
        <v>403</v>
      </c>
      <c r="I4658" s="183">
        <f>_xlfn.XLOOKUP($A4658,[3]【2026年03月度_全社】RFM客層一覧表データ!$A:$A,[3]【2026年03月度_全社】RFM客層一覧表データ!F:F,"",0)</f>
        <v>27</v>
      </c>
      <c r="J4658" s="183">
        <v>648</v>
      </c>
      <c r="K4658" s="183">
        <v>276</v>
      </c>
      <c r="L4658" s="183">
        <v>410</v>
      </c>
      <c r="M4658" s="183">
        <v>17</v>
      </c>
      <c r="N4658" s="183">
        <v>683</v>
      </c>
      <c r="O4658" s="183">
        <v>346</v>
      </c>
      <c r="P4658" s="183">
        <v>422</v>
      </c>
      <c r="Q4658" s="183">
        <v>43</v>
      </c>
      <c r="R4658" s="183">
        <v>755</v>
      </c>
      <c r="S4658" s="183">
        <v>418</v>
      </c>
      <c r="T4658" s="183">
        <v>436</v>
      </c>
      <c r="U4658" s="183">
        <v>63</v>
      </c>
      <c r="V4658" s="183">
        <v>769</v>
      </c>
      <c r="W4658" s="183">
        <v>415</v>
      </c>
      <c r="X4658" s="183">
        <v>432</v>
      </c>
      <c r="Y4658" s="183">
        <v>63</v>
      </c>
    </row>
    <row r="4659" spans="1:25" x14ac:dyDescent="0.2">
      <c r="A4659" s="184">
        <v>13312016</v>
      </c>
      <c r="B4659" s="183" t="str">
        <f>[1]店マスタ!B4658</f>
        <v>あいでんエダ店</v>
      </c>
      <c r="C4659" s="183">
        <v>2.5</v>
      </c>
      <c r="D4659" s="183">
        <v>2.5</v>
      </c>
      <c r="E4659" s="183">
        <f>_xlfn.XLOOKUP(A4659,[2]Sheet1!$R:$R,[2]Sheet1!$AB:$AB,"",0)</f>
        <v>2.5</v>
      </c>
      <c r="F4659" s="183">
        <f>_xlfn.XLOOKUP($A4659,[3]【2026年03月度_全社】RFM客層一覧表データ!$A:$A,[3]【2026年03月度_全社】RFM客層一覧表データ!C:C,"",0)</f>
        <v>368</v>
      </c>
      <c r="G4659" s="183">
        <f>_xlfn.XLOOKUP($A4659,[3]【2026年03月度_全社】RFM客層一覧表データ!$A:$A,[3]【2026年03月度_全社】RFM客層一覧表データ!D:D,"",0)</f>
        <v>188</v>
      </c>
      <c r="H4659" s="183">
        <f>_xlfn.XLOOKUP($A4659,[3]【2026年03月度_全社】RFM客層一覧表データ!$A:$A,[3]【2026年03月度_全社】RFM客層一覧表データ!E:E,"",0)</f>
        <v>204</v>
      </c>
      <c r="I4659" s="183">
        <f>_xlfn.XLOOKUP($A4659,[3]【2026年03月度_全社】RFM客層一覧表データ!$A:$A,[3]【2026年03月度_全社】RFM客層一覧表データ!F:F,"",0)</f>
        <v>19</v>
      </c>
      <c r="J4659" s="183">
        <v>381</v>
      </c>
      <c r="K4659" s="183">
        <v>175</v>
      </c>
      <c r="L4659" s="183">
        <v>207</v>
      </c>
      <c r="M4659" s="183">
        <v>19</v>
      </c>
      <c r="N4659" s="183">
        <v>395</v>
      </c>
      <c r="O4659" s="183">
        <v>187</v>
      </c>
      <c r="P4659" s="183">
        <v>217</v>
      </c>
      <c r="Q4659" s="183">
        <v>21</v>
      </c>
      <c r="R4659" s="183">
        <v>392</v>
      </c>
      <c r="S4659" s="183">
        <v>200</v>
      </c>
      <c r="T4659" s="183">
        <v>222</v>
      </c>
      <c r="U4659" s="183">
        <v>16</v>
      </c>
      <c r="V4659" s="183">
        <v>407</v>
      </c>
      <c r="W4659" s="183">
        <v>210</v>
      </c>
      <c r="X4659" s="183">
        <v>225</v>
      </c>
      <c r="Y4659" s="183">
        <v>29</v>
      </c>
    </row>
    <row r="4660" spans="1:25" x14ac:dyDescent="0.2">
      <c r="A4660" s="184">
        <v>13312018</v>
      </c>
      <c r="B4660" s="183" t="str">
        <f>[1]店マスタ!B4659</f>
        <v>あいでんコクマイ店</v>
      </c>
      <c r="C4660" s="183">
        <v>4</v>
      </c>
      <c r="D4660" s="183">
        <v>3.5</v>
      </c>
      <c r="E4660" s="183">
        <f>_xlfn.XLOOKUP(A4660,[2]Sheet1!$R:$R,[2]Sheet1!$AB:$AB,"",0)</f>
        <v>3.5</v>
      </c>
      <c r="F4660" s="183">
        <f>_xlfn.XLOOKUP($A4660,[3]【2026年03月度_全社】RFM客層一覧表データ!$A:$A,[3]【2026年03月度_全社】RFM客層一覧表データ!C:C,"",0)</f>
        <v>623</v>
      </c>
      <c r="G4660" s="183">
        <f>_xlfn.XLOOKUP($A4660,[3]【2026年03月度_全社】RFM客層一覧表データ!$A:$A,[3]【2026年03月度_全社】RFM客層一覧表データ!D:D,"",0)</f>
        <v>323</v>
      </c>
      <c r="H4660" s="183">
        <f>_xlfn.XLOOKUP($A4660,[3]【2026年03月度_全社】RFM客層一覧表データ!$A:$A,[3]【2026年03月度_全社】RFM客層一覧表データ!E:E,"",0)</f>
        <v>386</v>
      </c>
      <c r="I4660" s="183">
        <f>_xlfn.XLOOKUP($A4660,[3]【2026年03月度_全社】RFM客層一覧表データ!$A:$A,[3]【2026年03月度_全社】RFM客層一覧表データ!F:F,"",0)</f>
        <v>15</v>
      </c>
      <c r="J4660" s="183">
        <v>651</v>
      </c>
      <c r="K4660" s="183">
        <v>322</v>
      </c>
      <c r="L4660" s="183">
        <v>401</v>
      </c>
      <c r="M4660" s="183">
        <v>26</v>
      </c>
      <c r="N4660" s="183">
        <v>669</v>
      </c>
      <c r="O4660" s="183">
        <v>353</v>
      </c>
      <c r="P4660" s="183">
        <v>398</v>
      </c>
      <c r="Q4660" s="183">
        <v>31</v>
      </c>
      <c r="R4660" s="183">
        <v>683</v>
      </c>
      <c r="S4660" s="183">
        <v>358</v>
      </c>
      <c r="T4660" s="183">
        <v>404</v>
      </c>
      <c r="U4660" s="183">
        <v>33</v>
      </c>
      <c r="V4660" s="183">
        <v>678</v>
      </c>
      <c r="W4660" s="183">
        <v>385</v>
      </c>
      <c r="X4660" s="183">
        <v>425</v>
      </c>
      <c r="Y4660" s="183">
        <v>34</v>
      </c>
    </row>
    <row r="4661" spans="1:25" x14ac:dyDescent="0.2">
      <c r="A4661" s="184">
        <v>13312019</v>
      </c>
      <c r="B4661" s="183" t="str">
        <f>[1]店マスタ!B4660</f>
        <v>コダニデンキ</v>
      </c>
      <c r="C4661" s="183">
        <v>1.5</v>
      </c>
      <c r="D4661" s="183">
        <v>1.5</v>
      </c>
      <c r="E4661" s="183">
        <f>_xlfn.XLOOKUP(A4661,[2]Sheet1!$R:$R,[2]Sheet1!$AB:$AB,"",0)</f>
        <v>1.5</v>
      </c>
      <c r="F4661" s="183">
        <f>_xlfn.XLOOKUP($A4661,[3]【2026年03月度_全社】RFM客層一覧表データ!$A:$A,[3]【2026年03月度_全社】RFM客層一覧表データ!C:C,"",0)</f>
        <v>320</v>
      </c>
      <c r="G4661" s="183">
        <f>_xlfn.XLOOKUP($A4661,[3]【2026年03月度_全社】RFM客層一覧表データ!$A:$A,[3]【2026年03月度_全社】RFM客層一覧表データ!D:D,"",0)</f>
        <v>132</v>
      </c>
      <c r="H4661" s="183">
        <f>_xlfn.XLOOKUP($A4661,[3]【2026年03月度_全社】RFM客層一覧表データ!$A:$A,[3]【2026年03月度_全社】RFM客層一覧表データ!E:E,"",0)</f>
        <v>168</v>
      </c>
      <c r="I4661" s="183">
        <f>_xlfn.XLOOKUP($A4661,[3]【2026年03月度_全社】RFM客層一覧表データ!$A:$A,[3]【2026年03月度_全社】RFM客層一覧表データ!F:F,"",0)</f>
        <v>16</v>
      </c>
      <c r="J4661" s="183">
        <v>324</v>
      </c>
      <c r="K4661" s="183">
        <v>137</v>
      </c>
      <c r="L4661" s="183">
        <v>187</v>
      </c>
      <c r="M4661" s="183">
        <v>17</v>
      </c>
      <c r="N4661" s="183">
        <v>326</v>
      </c>
      <c r="O4661" s="183">
        <v>149</v>
      </c>
      <c r="P4661" s="183">
        <v>195</v>
      </c>
      <c r="Q4661" s="183">
        <v>12</v>
      </c>
      <c r="R4661" s="183">
        <v>342</v>
      </c>
      <c r="S4661" s="183">
        <v>145</v>
      </c>
      <c r="T4661" s="183">
        <v>209</v>
      </c>
      <c r="U4661" s="183">
        <v>8</v>
      </c>
      <c r="V4661" s="183">
        <v>365</v>
      </c>
      <c r="W4661" s="183">
        <v>149</v>
      </c>
      <c r="X4661" s="183">
        <v>219</v>
      </c>
      <c r="Y4661" s="183">
        <v>12</v>
      </c>
    </row>
    <row r="4662" spans="1:25" x14ac:dyDescent="0.2">
      <c r="A4662" s="184">
        <v>13312034</v>
      </c>
      <c r="B4662" s="183" t="str">
        <f>[1]店マスタ!B4661</f>
        <v>あいでんテシマ店</v>
      </c>
      <c r="C4662" s="183">
        <v>2</v>
      </c>
      <c r="D4662" s="183">
        <v>2</v>
      </c>
      <c r="E4662" s="183">
        <f>_xlfn.XLOOKUP(A4662,[2]Sheet1!$R:$R,[2]Sheet1!$AB:$AB,"",0)</f>
        <v>2.5</v>
      </c>
      <c r="F4662" s="183">
        <f>_xlfn.XLOOKUP($A4662,[3]【2026年03月度_全社】RFM客層一覧表データ!$A:$A,[3]【2026年03月度_全社】RFM客層一覧表データ!C:C,"",0)</f>
        <v>508</v>
      </c>
      <c r="G4662" s="183">
        <f>_xlfn.XLOOKUP($A4662,[3]【2026年03月度_全社】RFM客層一覧表データ!$A:$A,[3]【2026年03月度_全社】RFM客層一覧表データ!D:D,"",0)</f>
        <v>229</v>
      </c>
      <c r="H4662" s="183">
        <f>_xlfn.XLOOKUP($A4662,[3]【2026年03月度_全社】RFM客層一覧表データ!$A:$A,[3]【2026年03月度_全社】RFM客層一覧表データ!E:E,"",0)</f>
        <v>245</v>
      </c>
      <c r="I4662" s="183">
        <f>_xlfn.XLOOKUP($A4662,[3]【2026年03月度_全社】RFM客層一覧表データ!$A:$A,[3]【2026年03月度_全社】RFM客層一覧表データ!F:F,"",0)</f>
        <v>40</v>
      </c>
      <c r="J4662" s="183">
        <v>521</v>
      </c>
      <c r="K4662" s="183">
        <v>244</v>
      </c>
      <c r="L4662" s="183">
        <v>247</v>
      </c>
      <c r="M4662" s="183">
        <v>42</v>
      </c>
      <c r="N4662" s="183">
        <v>509</v>
      </c>
      <c r="O4662" s="183">
        <v>232</v>
      </c>
      <c r="P4662" s="183">
        <v>251</v>
      </c>
      <c r="Q4662" s="183">
        <v>37</v>
      </c>
      <c r="R4662" s="183">
        <v>503</v>
      </c>
      <c r="S4662" s="183">
        <v>251</v>
      </c>
      <c r="T4662" s="183">
        <v>247</v>
      </c>
      <c r="U4662" s="183">
        <v>43</v>
      </c>
      <c r="V4662" s="183">
        <v>504</v>
      </c>
      <c r="W4662" s="183">
        <v>235</v>
      </c>
      <c r="X4662" s="183">
        <v>255</v>
      </c>
      <c r="Y4662" s="183">
        <v>26</v>
      </c>
    </row>
    <row r="4663" spans="1:25" x14ac:dyDescent="0.2">
      <c r="A4663" s="184">
        <v>13312043</v>
      </c>
      <c r="B4663" s="183" t="str">
        <f>[1]店マスタ!B4662</f>
        <v>長谷部電機店</v>
      </c>
      <c r="C4663" s="183">
        <v>2.5</v>
      </c>
      <c r="D4663" s="183">
        <v>0</v>
      </c>
      <c r="E4663" s="183" t="str">
        <f>_xlfn.XLOOKUP(A4663,[2]Sheet1!$R:$R,[2]Sheet1!$AB:$AB,"",0)</f>
        <v/>
      </c>
      <c r="F4663" s="183" t="str">
        <f>_xlfn.XLOOKUP($A4663,[3]【2026年03月度_全社】RFM客層一覧表データ!$A:$A,[3]【2026年03月度_全社】RFM客層一覧表データ!C:C,"",0)</f>
        <v/>
      </c>
      <c r="G4663" s="183" t="str">
        <f>_xlfn.XLOOKUP($A4663,[3]【2026年03月度_全社】RFM客層一覧表データ!$A:$A,[3]【2026年03月度_全社】RFM客層一覧表データ!D:D,"",0)</f>
        <v/>
      </c>
      <c r="H4663" s="183" t="str">
        <f>_xlfn.XLOOKUP($A4663,[3]【2026年03月度_全社】RFM客層一覧表データ!$A:$A,[3]【2026年03月度_全社】RFM客層一覧表データ!E:E,"",0)</f>
        <v/>
      </c>
      <c r="I4663" s="183" t="str">
        <f>_xlfn.XLOOKUP($A4663,[3]【2026年03月度_全社】RFM客層一覧表データ!$A:$A,[3]【2026年03月度_全社】RFM客層一覧表データ!F:F,"",0)</f>
        <v/>
      </c>
      <c r="J4663" s="183">
        <v>44</v>
      </c>
      <c r="K4663" s="183">
        <v>24</v>
      </c>
      <c r="L4663" s="183">
        <v>1</v>
      </c>
      <c r="M4663" s="183">
        <v>21</v>
      </c>
      <c r="N4663" s="183">
        <v>0</v>
      </c>
      <c r="O4663" s="183">
        <v>0</v>
      </c>
      <c r="P4663" s="183">
        <v>0</v>
      </c>
      <c r="Q4663" s="183">
        <v>0</v>
      </c>
      <c r="R4663" s="183">
        <v>0</v>
      </c>
      <c r="S4663" s="183">
        <v>0</v>
      </c>
      <c r="T4663" s="183">
        <v>0</v>
      </c>
      <c r="U4663" s="183">
        <v>0</v>
      </c>
      <c r="V4663" s="183">
        <v>0</v>
      </c>
      <c r="W4663" s="183">
        <v>0</v>
      </c>
      <c r="X4663" s="183">
        <v>0</v>
      </c>
      <c r="Y4663" s="183">
        <v>0</v>
      </c>
    </row>
    <row r="4664" spans="1:25" x14ac:dyDescent="0.2">
      <c r="A4664" s="184">
        <v>13312053</v>
      </c>
      <c r="B4664" s="183" t="str">
        <f>[1]店マスタ!B4663</f>
        <v>森田電器</v>
      </c>
      <c r="C4664" s="183">
        <v>5.5</v>
      </c>
      <c r="D4664" s="183">
        <v>5.5</v>
      </c>
      <c r="E4664" s="183">
        <f>_xlfn.XLOOKUP(A4664,[2]Sheet1!$R:$R,[2]Sheet1!$AB:$AB,"",0)</f>
        <v>5.5</v>
      </c>
      <c r="F4664" s="183">
        <f>_xlfn.XLOOKUP($A4664,[3]【2026年03月度_全社】RFM客層一覧表データ!$A:$A,[3]【2026年03月度_全社】RFM客層一覧表データ!C:C,"",0)</f>
        <v>462</v>
      </c>
      <c r="G4664" s="183">
        <f>_xlfn.XLOOKUP($A4664,[3]【2026年03月度_全社】RFM客層一覧表データ!$A:$A,[3]【2026年03月度_全社】RFM客層一覧表データ!D:D,"",0)</f>
        <v>168</v>
      </c>
      <c r="H4664" s="183">
        <f>_xlfn.XLOOKUP($A4664,[3]【2026年03月度_全社】RFM客層一覧表データ!$A:$A,[3]【2026年03月度_全社】RFM客層一覧表データ!E:E,"",0)</f>
        <v>238</v>
      </c>
      <c r="I4664" s="183">
        <f>_xlfn.XLOOKUP($A4664,[3]【2026年03月度_全社】RFM客層一覧表データ!$A:$A,[3]【2026年03月度_全社】RFM客層一覧表データ!F:F,"",0)</f>
        <v>12</v>
      </c>
      <c r="J4664" s="183">
        <v>484</v>
      </c>
      <c r="K4664" s="183">
        <v>200</v>
      </c>
      <c r="L4664" s="183">
        <v>241</v>
      </c>
      <c r="M4664" s="183">
        <v>28</v>
      </c>
      <c r="N4664" s="183">
        <v>487</v>
      </c>
      <c r="O4664" s="183">
        <v>207</v>
      </c>
      <c r="P4664" s="183">
        <v>240</v>
      </c>
      <c r="Q4664" s="183">
        <v>21</v>
      </c>
      <c r="R4664" s="183">
        <v>511</v>
      </c>
      <c r="S4664" s="183">
        <v>238</v>
      </c>
      <c r="T4664" s="183">
        <v>251</v>
      </c>
      <c r="U4664" s="183">
        <v>30</v>
      </c>
      <c r="V4664" s="183">
        <v>515</v>
      </c>
      <c r="W4664" s="183">
        <v>223</v>
      </c>
      <c r="X4664" s="183">
        <v>250</v>
      </c>
      <c r="Y4664" s="183">
        <v>25</v>
      </c>
    </row>
    <row r="4665" spans="1:25" x14ac:dyDescent="0.2">
      <c r="A4665" s="184">
        <v>13312179</v>
      </c>
      <c r="B4665" s="183" t="str">
        <f>[1]店マスタ!B4664</f>
        <v>あいでんセノオ店</v>
      </c>
      <c r="C4665" s="183">
        <v>3</v>
      </c>
      <c r="D4665" s="183">
        <v>2.5</v>
      </c>
      <c r="E4665" s="183">
        <f>_xlfn.XLOOKUP(A4665,[2]Sheet1!$R:$R,[2]Sheet1!$AB:$AB,"",0)</f>
        <v>3</v>
      </c>
      <c r="F4665" s="183">
        <f>_xlfn.XLOOKUP($A4665,[3]【2026年03月度_全社】RFM客層一覧表データ!$A:$A,[3]【2026年03月度_全社】RFM客層一覧表データ!C:C,"",0)</f>
        <v>857</v>
      </c>
      <c r="G4665" s="183">
        <f>_xlfn.XLOOKUP($A4665,[3]【2026年03月度_全社】RFM客層一覧表データ!$A:$A,[3]【2026年03月度_全社】RFM客層一覧表データ!D:D,"",0)</f>
        <v>402</v>
      </c>
      <c r="H4665" s="183">
        <f>_xlfn.XLOOKUP($A4665,[3]【2026年03月度_全社】RFM客層一覧表データ!$A:$A,[3]【2026年03月度_全社】RFM客層一覧表データ!E:E,"",0)</f>
        <v>460</v>
      </c>
      <c r="I4665" s="183">
        <f>_xlfn.XLOOKUP($A4665,[3]【2026年03月度_全社】RFM客層一覧表データ!$A:$A,[3]【2026年03月度_全社】RFM客層一覧表データ!F:F,"",0)</f>
        <v>49</v>
      </c>
      <c r="J4665" s="183">
        <v>870</v>
      </c>
      <c r="K4665" s="183">
        <v>413</v>
      </c>
      <c r="L4665" s="183">
        <v>462</v>
      </c>
      <c r="M4665" s="183">
        <v>51</v>
      </c>
      <c r="N4665" s="183">
        <v>858</v>
      </c>
      <c r="O4665" s="183">
        <v>429</v>
      </c>
      <c r="P4665" s="183">
        <v>465</v>
      </c>
      <c r="Q4665" s="183">
        <v>54</v>
      </c>
      <c r="R4665" s="183">
        <v>859</v>
      </c>
      <c r="S4665" s="183">
        <v>443</v>
      </c>
      <c r="T4665" s="183">
        <v>468</v>
      </c>
      <c r="U4665" s="183">
        <v>65</v>
      </c>
      <c r="V4665" s="183">
        <v>856</v>
      </c>
      <c r="W4665" s="183">
        <v>416</v>
      </c>
      <c r="X4665" s="183">
        <v>464</v>
      </c>
      <c r="Y4665" s="183">
        <v>55</v>
      </c>
    </row>
    <row r="4666" spans="1:25" x14ac:dyDescent="0.2">
      <c r="A4666" s="184">
        <v>13312234</v>
      </c>
      <c r="B4666" s="183" t="str">
        <f>[1]店マスタ!B4665</f>
        <v>あいでんコバヤシ店</v>
      </c>
      <c r="C4666" s="183">
        <v>2</v>
      </c>
      <c r="D4666" s="183">
        <v>1</v>
      </c>
      <c r="E4666" s="183">
        <f>_xlfn.XLOOKUP(A4666,[2]Sheet1!$R:$R,[2]Sheet1!$AB:$AB,"",0)</f>
        <v>1.5</v>
      </c>
      <c r="F4666" s="183">
        <f>_xlfn.XLOOKUP($A4666,[3]【2026年03月度_全社】RFM客層一覧表データ!$A:$A,[3]【2026年03月度_全社】RFM客層一覧表データ!C:C,"",0)</f>
        <v>325</v>
      </c>
      <c r="G4666" s="183">
        <f>_xlfn.XLOOKUP($A4666,[3]【2026年03月度_全社】RFM客層一覧表データ!$A:$A,[3]【2026年03月度_全社】RFM客層一覧表データ!D:D,"",0)</f>
        <v>170</v>
      </c>
      <c r="H4666" s="183">
        <f>_xlfn.XLOOKUP($A4666,[3]【2026年03月度_全社】RFM客層一覧表データ!$A:$A,[3]【2026年03月度_全社】RFM客層一覧表データ!E:E,"",0)</f>
        <v>154</v>
      </c>
      <c r="I4666" s="183">
        <f>_xlfn.XLOOKUP($A4666,[3]【2026年03月度_全社】RFM客層一覧表データ!$A:$A,[3]【2026年03月度_全社】RFM客層一覧表データ!F:F,"",0)</f>
        <v>18</v>
      </c>
      <c r="J4666" s="183">
        <v>324</v>
      </c>
      <c r="K4666" s="183">
        <v>143</v>
      </c>
      <c r="L4666" s="183">
        <v>156</v>
      </c>
      <c r="M4666" s="183">
        <v>21</v>
      </c>
      <c r="N4666" s="183">
        <v>345</v>
      </c>
      <c r="O4666" s="183">
        <v>155</v>
      </c>
      <c r="P4666" s="183">
        <v>160</v>
      </c>
      <c r="Q4666" s="183">
        <v>29</v>
      </c>
      <c r="R4666" s="183">
        <v>356</v>
      </c>
      <c r="S4666" s="183">
        <v>133</v>
      </c>
      <c r="T4666" s="183">
        <v>168</v>
      </c>
      <c r="U4666" s="183">
        <v>15</v>
      </c>
      <c r="V4666" s="183">
        <v>380</v>
      </c>
      <c r="W4666" s="183">
        <v>150</v>
      </c>
      <c r="X4666" s="183">
        <v>175</v>
      </c>
      <c r="Y4666" s="183">
        <v>15</v>
      </c>
    </row>
    <row r="4667" spans="1:25" x14ac:dyDescent="0.2">
      <c r="A4667" s="184">
        <v>13313000</v>
      </c>
      <c r="B4667" s="183" t="str">
        <f>[1]店マスタ!B4666</f>
        <v>作州電器　勝央店</v>
      </c>
      <c r="C4667" s="183">
        <v>1.5</v>
      </c>
      <c r="D4667" s="183">
        <v>1.5</v>
      </c>
      <c r="E4667" s="183">
        <f>_xlfn.XLOOKUP(A4667,[2]Sheet1!$R:$R,[2]Sheet1!$AB:$AB,"",0)</f>
        <v>1.5</v>
      </c>
      <c r="F4667" s="183">
        <f>_xlfn.XLOOKUP($A4667,[3]【2026年03月度_全社】RFM客層一覧表データ!$A:$A,[3]【2026年03月度_全社】RFM客層一覧表データ!C:C,"",0)</f>
        <v>81</v>
      </c>
      <c r="G4667" s="183">
        <f>_xlfn.XLOOKUP($A4667,[3]【2026年03月度_全社】RFM客層一覧表データ!$A:$A,[3]【2026年03月度_全社】RFM客層一覧表データ!D:D,"",0)</f>
        <v>1</v>
      </c>
      <c r="H4667" s="183">
        <f>_xlfn.XLOOKUP($A4667,[3]【2026年03月度_全社】RFM客層一覧表データ!$A:$A,[3]【2026年03月度_全社】RFM客層一覧表データ!E:E,"",0)</f>
        <v>1</v>
      </c>
      <c r="I4667" s="183">
        <f>_xlfn.XLOOKUP($A4667,[3]【2026年03月度_全社】RFM客層一覧表データ!$A:$A,[3]【2026年03月度_全社】RFM客層一覧表データ!F:F,"",0)</f>
        <v>1</v>
      </c>
      <c r="J4667" s="183">
        <v>80</v>
      </c>
      <c r="K4667" s="183">
        <v>12</v>
      </c>
      <c r="L4667" s="183">
        <v>1</v>
      </c>
      <c r="M4667" s="183">
        <v>8</v>
      </c>
      <c r="N4667" s="183">
        <v>2</v>
      </c>
      <c r="O4667" s="183">
        <v>0</v>
      </c>
      <c r="P4667" s="183">
        <v>0</v>
      </c>
      <c r="Q4667" s="183">
        <v>0</v>
      </c>
      <c r="R4667" s="183">
        <v>2</v>
      </c>
      <c r="S4667" s="183">
        <v>0</v>
      </c>
      <c r="T4667" s="183">
        <v>0</v>
      </c>
      <c r="U4667" s="183">
        <v>0</v>
      </c>
      <c r="V4667" s="183">
        <v>0</v>
      </c>
      <c r="W4667" s="183">
        <v>0</v>
      </c>
      <c r="X4667" s="183">
        <v>0</v>
      </c>
      <c r="Y4667" s="183">
        <v>0</v>
      </c>
    </row>
    <row r="4668" spans="1:25" x14ac:dyDescent="0.2">
      <c r="A4668" s="184">
        <v>13316050</v>
      </c>
      <c r="B4668" s="183" t="str">
        <f>[1]店マスタ!B4667</f>
        <v>あいでんフジワラ店</v>
      </c>
      <c r="C4668" s="183">
        <v>2.5</v>
      </c>
      <c r="D4668" s="183">
        <v>2.5</v>
      </c>
      <c r="E4668" s="183">
        <f>_xlfn.XLOOKUP(A4668,[2]Sheet1!$R:$R,[2]Sheet1!$AB:$AB,"",0)</f>
        <v>2.5</v>
      </c>
      <c r="F4668" s="183">
        <f>_xlfn.XLOOKUP($A4668,[3]【2026年03月度_全社】RFM客層一覧表データ!$A:$A,[3]【2026年03月度_全社】RFM客層一覧表データ!C:C,"",0)</f>
        <v>367</v>
      </c>
      <c r="G4668" s="183">
        <f>_xlfn.XLOOKUP($A4668,[3]【2026年03月度_全社】RFM客層一覧表データ!$A:$A,[3]【2026年03月度_全社】RFM客層一覧表データ!D:D,"",0)</f>
        <v>204</v>
      </c>
      <c r="H4668" s="183">
        <f>_xlfn.XLOOKUP($A4668,[3]【2026年03月度_全社】RFM客層一覧表データ!$A:$A,[3]【2026年03月度_全社】RFM客層一覧表データ!E:E,"",0)</f>
        <v>225</v>
      </c>
      <c r="I4668" s="183">
        <f>_xlfn.XLOOKUP($A4668,[3]【2026年03月度_全社】RFM客層一覧表データ!$A:$A,[3]【2026年03月度_全社】RFM客層一覧表データ!F:F,"",0)</f>
        <v>17</v>
      </c>
      <c r="J4668" s="183">
        <v>446</v>
      </c>
      <c r="K4668" s="183">
        <v>224</v>
      </c>
      <c r="L4668" s="183">
        <v>257</v>
      </c>
      <c r="M4668" s="183">
        <v>26</v>
      </c>
      <c r="N4668" s="183">
        <v>457</v>
      </c>
      <c r="O4668" s="183">
        <v>237</v>
      </c>
      <c r="P4668" s="183">
        <v>264</v>
      </c>
      <c r="Q4668" s="183">
        <v>24</v>
      </c>
      <c r="R4668" s="183">
        <v>456</v>
      </c>
      <c r="S4668" s="183">
        <v>254</v>
      </c>
      <c r="T4668" s="183">
        <v>265</v>
      </c>
      <c r="U4668" s="183">
        <v>42</v>
      </c>
      <c r="V4668" s="183">
        <v>451</v>
      </c>
      <c r="W4668" s="183">
        <v>227</v>
      </c>
      <c r="X4668" s="183">
        <v>260</v>
      </c>
      <c r="Y4668" s="183">
        <v>19</v>
      </c>
    </row>
    <row r="4669" spans="1:25" x14ac:dyDescent="0.2">
      <c r="A4669" s="184">
        <v>13351020</v>
      </c>
      <c r="B4669" s="183" t="str">
        <f>[1]店マスタ!B4668</f>
        <v>株式会社ヒラオカ</v>
      </c>
      <c r="C4669" s="183">
        <v>2.5</v>
      </c>
      <c r="D4669" s="183">
        <v>2.5</v>
      </c>
      <c r="E4669" s="183">
        <f>_xlfn.XLOOKUP(A4669,[2]Sheet1!$R:$R,[2]Sheet1!$AB:$AB,"",0)</f>
        <v>3</v>
      </c>
      <c r="F4669" s="183">
        <f>_xlfn.XLOOKUP($A4669,[3]【2026年03月度_全社】RFM客層一覧表データ!$A:$A,[3]【2026年03月度_全社】RFM客層一覧表データ!C:C,"",0)</f>
        <v>1</v>
      </c>
      <c r="G4669" s="183">
        <f>_xlfn.XLOOKUP($A4669,[3]【2026年03月度_全社】RFM客層一覧表データ!$A:$A,[3]【2026年03月度_全社】RFM客層一覧表データ!D:D,"",0)</f>
        <v>1</v>
      </c>
      <c r="H4669" s="183">
        <f>_xlfn.XLOOKUP($A4669,[3]【2026年03月度_全社】RFM客層一覧表データ!$A:$A,[3]【2026年03月度_全社】RFM客層一覧表データ!E:E,"",0)</f>
        <v>0</v>
      </c>
      <c r="I4669" s="183">
        <f>_xlfn.XLOOKUP($A4669,[3]【2026年03月度_全社】RFM客層一覧表データ!$A:$A,[3]【2026年03月度_全社】RFM客層一覧表データ!F:F,"",0)</f>
        <v>1</v>
      </c>
      <c r="J4669" s="183">
        <v>0</v>
      </c>
      <c r="K4669" s="183">
        <v>0</v>
      </c>
      <c r="L4669" s="183">
        <v>0</v>
      </c>
      <c r="M4669" s="183">
        <v>0</v>
      </c>
      <c r="N4669" s="183">
        <v>0</v>
      </c>
      <c r="O4669" s="183">
        <v>0</v>
      </c>
      <c r="P4669" s="183">
        <v>0</v>
      </c>
      <c r="Q4669" s="183">
        <v>0</v>
      </c>
      <c r="R4669" s="183">
        <v>0</v>
      </c>
      <c r="S4669" s="183">
        <v>0</v>
      </c>
      <c r="T4669" s="183">
        <v>0</v>
      </c>
      <c r="U4669" s="183">
        <v>0</v>
      </c>
      <c r="V4669" s="183">
        <v>0</v>
      </c>
      <c r="W4669" s="183">
        <v>0</v>
      </c>
      <c r="X4669" s="183">
        <v>0</v>
      </c>
      <c r="Y4669" s="183">
        <v>0</v>
      </c>
    </row>
    <row r="4670" spans="1:25" x14ac:dyDescent="0.2">
      <c r="A4670" s="184">
        <v>13351165</v>
      </c>
      <c r="B4670" s="183" t="str">
        <f>[1]店マスタ!B4669</f>
        <v>ワールド２１妹尾店</v>
      </c>
      <c r="C4670" s="183">
        <v>3</v>
      </c>
      <c r="D4670" s="183">
        <v>3</v>
      </c>
      <c r="E4670" s="183">
        <f>_xlfn.XLOOKUP(A4670,[2]Sheet1!$R:$R,[2]Sheet1!$AB:$AB,"",0)</f>
        <v>3</v>
      </c>
      <c r="F4670" s="183">
        <f>_xlfn.XLOOKUP($A4670,[3]【2026年03月度_全社】RFM客層一覧表データ!$A:$A,[3]【2026年03月度_全社】RFM客層一覧表データ!C:C,"",0)</f>
        <v>764</v>
      </c>
      <c r="G4670" s="183">
        <f>_xlfn.XLOOKUP($A4670,[3]【2026年03月度_全社】RFM客層一覧表データ!$A:$A,[3]【2026年03月度_全社】RFM客層一覧表データ!D:D,"",0)</f>
        <v>377</v>
      </c>
      <c r="H4670" s="183">
        <f>_xlfn.XLOOKUP($A4670,[3]【2026年03月度_全社】RFM客層一覧表データ!$A:$A,[3]【2026年03月度_全社】RFM客層一覧表データ!E:E,"",0)</f>
        <v>417</v>
      </c>
      <c r="I4670" s="183">
        <f>_xlfn.XLOOKUP($A4670,[3]【2026年03月度_全社】RFM客層一覧表データ!$A:$A,[3]【2026年03月度_全社】RFM客層一覧表データ!F:F,"",0)</f>
        <v>63</v>
      </c>
      <c r="J4670" s="183">
        <v>770</v>
      </c>
      <c r="K4670" s="183">
        <v>365</v>
      </c>
      <c r="L4670" s="183">
        <v>424</v>
      </c>
      <c r="M4670" s="183">
        <v>55</v>
      </c>
      <c r="N4670" s="183">
        <v>759</v>
      </c>
      <c r="O4670" s="183">
        <v>375</v>
      </c>
      <c r="P4670" s="183">
        <v>425</v>
      </c>
      <c r="Q4670" s="183">
        <v>56</v>
      </c>
      <c r="R4670" s="183">
        <v>741</v>
      </c>
      <c r="S4670" s="183">
        <v>379</v>
      </c>
      <c r="T4670" s="183">
        <v>424</v>
      </c>
      <c r="U4670" s="183">
        <v>57</v>
      </c>
      <c r="V4670" s="183">
        <v>717</v>
      </c>
      <c r="W4670" s="183">
        <v>389</v>
      </c>
      <c r="X4670" s="183">
        <v>416</v>
      </c>
      <c r="Y4670" s="183">
        <v>71</v>
      </c>
    </row>
    <row r="4671" spans="1:25" x14ac:dyDescent="0.2">
      <c r="A4671" s="184">
        <v>13351212</v>
      </c>
      <c r="B4671" s="183" t="str">
        <f>[1]店マスタ!B4670</f>
        <v>住まいるネット高松店</v>
      </c>
      <c r="C4671" s="183">
        <v>4</v>
      </c>
      <c r="D4671" s="183">
        <v>3</v>
      </c>
      <c r="E4671" s="183">
        <f>_xlfn.XLOOKUP(A4671,[2]Sheet1!$R:$R,[2]Sheet1!$AB:$AB,"",0)</f>
        <v>2</v>
      </c>
      <c r="F4671" s="183">
        <f>_xlfn.XLOOKUP($A4671,[3]【2026年03月度_全社】RFM客層一覧表データ!$A:$A,[3]【2026年03月度_全社】RFM客層一覧表データ!C:C,"",0)</f>
        <v>841</v>
      </c>
      <c r="G4671" s="183">
        <f>_xlfn.XLOOKUP($A4671,[3]【2026年03月度_全社】RFM客層一覧表データ!$A:$A,[3]【2026年03月度_全社】RFM客層一覧表データ!D:D,"",0)</f>
        <v>276</v>
      </c>
      <c r="H4671" s="183">
        <f>_xlfn.XLOOKUP($A4671,[3]【2026年03月度_全社】RFM客層一覧表データ!$A:$A,[3]【2026年03月度_全社】RFM客層一覧表データ!E:E,"",0)</f>
        <v>429</v>
      </c>
      <c r="I4671" s="183">
        <f>_xlfn.XLOOKUP($A4671,[3]【2026年03月度_全社】RFM客層一覧表データ!$A:$A,[3]【2026年03月度_全社】RFM客層一覧表データ!F:F,"",0)</f>
        <v>30</v>
      </c>
      <c r="J4671" s="183">
        <v>887</v>
      </c>
      <c r="K4671" s="183">
        <v>354</v>
      </c>
      <c r="L4671" s="183">
        <v>459</v>
      </c>
      <c r="M4671" s="183">
        <v>39</v>
      </c>
      <c r="N4671" s="183">
        <v>917</v>
      </c>
      <c r="O4671" s="183">
        <v>435</v>
      </c>
      <c r="P4671" s="183">
        <v>465</v>
      </c>
      <c r="Q4671" s="183">
        <v>66</v>
      </c>
      <c r="R4671" s="183">
        <v>906</v>
      </c>
      <c r="S4671" s="183">
        <v>433</v>
      </c>
      <c r="T4671" s="183">
        <v>466</v>
      </c>
      <c r="U4671" s="183">
        <v>65</v>
      </c>
      <c r="V4671" s="183">
        <v>890</v>
      </c>
      <c r="W4671" s="183">
        <v>472</v>
      </c>
      <c r="X4671" s="183">
        <v>442</v>
      </c>
      <c r="Y4671" s="183">
        <v>69</v>
      </c>
    </row>
    <row r="4672" spans="1:25" x14ac:dyDescent="0.2">
      <c r="A4672" s="184">
        <v>13351381</v>
      </c>
      <c r="B4672" s="183" t="str">
        <f>[1]店マスタ!B4671</f>
        <v>住まいるネット庭瀬店</v>
      </c>
      <c r="C4672" s="183">
        <v>3.5</v>
      </c>
      <c r="D4672" s="183">
        <v>3.5</v>
      </c>
      <c r="E4672" s="183">
        <f>_xlfn.XLOOKUP(A4672,[2]Sheet1!$R:$R,[2]Sheet1!$AB:$AB,"",0)</f>
        <v>3.5</v>
      </c>
      <c r="F4672" s="183">
        <f>_xlfn.XLOOKUP($A4672,[3]【2026年03月度_全社】RFM客層一覧表データ!$A:$A,[3]【2026年03月度_全社】RFM客層一覧表データ!C:C,"",0)</f>
        <v>631</v>
      </c>
      <c r="G4672" s="183">
        <f>_xlfn.XLOOKUP($A4672,[3]【2026年03月度_全社】RFM客層一覧表データ!$A:$A,[3]【2026年03月度_全社】RFM客層一覧表データ!D:D,"",0)</f>
        <v>78</v>
      </c>
      <c r="H4672" s="183">
        <f>_xlfn.XLOOKUP($A4672,[3]【2026年03月度_全社】RFM客層一覧表データ!$A:$A,[3]【2026年03月度_全社】RFM客層一覧表データ!E:E,"",0)</f>
        <v>359</v>
      </c>
      <c r="I4672" s="183">
        <f>_xlfn.XLOOKUP($A4672,[3]【2026年03月度_全社】RFM客層一覧表データ!$A:$A,[3]【2026年03月度_全社】RFM客層一覧表データ!F:F,"",0)</f>
        <v>16</v>
      </c>
      <c r="J4672" s="183">
        <v>630</v>
      </c>
      <c r="K4672" s="183">
        <v>211</v>
      </c>
      <c r="L4672" s="183">
        <v>365</v>
      </c>
      <c r="M4672" s="183">
        <v>2</v>
      </c>
      <c r="N4672" s="183">
        <v>651</v>
      </c>
      <c r="O4672" s="183">
        <v>316</v>
      </c>
      <c r="P4672" s="183">
        <v>372</v>
      </c>
      <c r="Q4672" s="183">
        <v>0</v>
      </c>
      <c r="R4672" s="183">
        <v>597</v>
      </c>
      <c r="S4672" s="183">
        <v>160</v>
      </c>
      <c r="T4672" s="183">
        <v>350</v>
      </c>
      <c r="U4672" s="183">
        <v>0</v>
      </c>
      <c r="V4672" s="183">
        <v>596</v>
      </c>
      <c r="W4672" s="183">
        <v>215</v>
      </c>
      <c r="X4672" s="183">
        <v>347</v>
      </c>
      <c r="Y4672" s="183">
        <v>0</v>
      </c>
    </row>
    <row r="4673" spans="1:25" x14ac:dyDescent="0.2">
      <c r="A4673" s="184">
        <v>13352000</v>
      </c>
      <c r="B4673" s="183" t="str">
        <f>[1]店マスタ!B4672</f>
        <v>ＳＨＧ　茶屋町店</v>
      </c>
      <c r="C4673" s="183">
        <v>3.5</v>
      </c>
      <c r="D4673" s="183">
        <v>3.5</v>
      </c>
      <c r="E4673" s="183" t="str">
        <f>_xlfn.XLOOKUP(A4673,[2]Sheet1!$R:$R,[2]Sheet1!$AB:$AB,"",0)</f>
        <v/>
      </c>
      <c r="F4673" s="183" t="str">
        <f>_xlfn.XLOOKUP($A4673,[3]【2026年03月度_全社】RFM客層一覧表データ!$A:$A,[3]【2026年03月度_全社】RFM客層一覧表データ!C:C,"",0)</f>
        <v/>
      </c>
      <c r="G4673" s="183" t="str">
        <f>_xlfn.XLOOKUP($A4673,[3]【2026年03月度_全社】RFM客層一覧表データ!$A:$A,[3]【2026年03月度_全社】RFM客層一覧表データ!D:D,"",0)</f>
        <v/>
      </c>
      <c r="H4673" s="183" t="str">
        <f>_xlfn.XLOOKUP($A4673,[3]【2026年03月度_全社】RFM客層一覧表データ!$A:$A,[3]【2026年03月度_全社】RFM客層一覧表データ!E:E,"",0)</f>
        <v/>
      </c>
      <c r="I4673" s="183" t="str">
        <f>_xlfn.XLOOKUP($A4673,[3]【2026年03月度_全社】RFM客層一覧表データ!$A:$A,[3]【2026年03月度_全社】RFM客層一覧表データ!F:F,"",0)</f>
        <v/>
      </c>
      <c r="J4673" s="183">
        <v>0</v>
      </c>
      <c r="K4673" s="183">
        <v>0</v>
      </c>
      <c r="L4673" s="183">
        <v>0</v>
      </c>
      <c r="M4673" s="183">
        <v>0</v>
      </c>
      <c r="N4673" s="183">
        <v>0</v>
      </c>
      <c r="O4673" s="183">
        <v>0</v>
      </c>
      <c r="P4673" s="183">
        <v>0</v>
      </c>
      <c r="Q4673" s="183">
        <v>0</v>
      </c>
      <c r="R4673" s="183">
        <v>0</v>
      </c>
      <c r="S4673" s="183">
        <v>0</v>
      </c>
      <c r="T4673" s="183">
        <v>0</v>
      </c>
      <c r="U4673" s="183">
        <v>0</v>
      </c>
      <c r="V4673" s="183">
        <v>0</v>
      </c>
      <c r="W4673" s="183">
        <v>0</v>
      </c>
      <c r="X4673" s="183">
        <v>0</v>
      </c>
      <c r="Y4673" s="183">
        <v>0</v>
      </c>
    </row>
    <row r="4674" spans="1:25" x14ac:dyDescent="0.2">
      <c r="A4674" s="184">
        <v>13352001</v>
      </c>
      <c r="B4674" s="183" t="str">
        <f>[1]店マスタ!B4673</f>
        <v>ＳＨＧ</v>
      </c>
      <c r="C4674" s="183">
        <v>1.5</v>
      </c>
      <c r="D4674" s="183">
        <v>0.5</v>
      </c>
      <c r="E4674" s="183" t="str">
        <f>_xlfn.XLOOKUP(A4674,[2]Sheet1!$R:$R,[2]Sheet1!$AB:$AB,"",0)</f>
        <v/>
      </c>
      <c r="F4674" s="183" t="str">
        <f>_xlfn.XLOOKUP($A4674,[3]【2026年03月度_全社】RFM客層一覧表データ!$A:$A,[3]【2026年03月度_全社】RFM客層一覧表データ!C:C,"",0)</f>
        <v/>
      </c>
      <c r="G4674" s="183" t="str">
        <f>_xlfn.XLOOKUP($A4674,[3]【2026年03月度_全社】RFM客層一覧表データ!$A:$A,[3]【2026年03月度_全社】RFM客層一覧表データ!D:D,"",0)</f>
        <v/>
      </c>
      <c r="H4674" s="183" t="str">
        <f>_xlfn.XLOOKUP($A4674,[3]【2026年03月度_全社】RFM客層一覧表データ!$A:$A,[3]【2026年03月度_全社】RFM客層一覧表データ!E:E,"",0)</f>
        <v/>
      </c>
      <c r="I4674" s="183" t="str">
        <f>_xlfn.XLOOKUP($A4674,[3]【2026年03月度_全社】RFM客層一覧表データ!$A:$A,[3]【2026年03月度_全社】RFM客層一覧表データ!F:F,"",0)</f>
        <v/>
      </c>
      <c r="J4674" s="183">
        <v>0</v>
      </c>
      <c r="K4674" s="183">
        <v>0</v>
      </c>
      <c r="L4674" s="183">
        <v>0</v>
      </c>
      <c r="M4674" s="183">
        <v>0</v>
      </c>
      <c r="N4674" s="183">
        <v>0</v>
      </c>
      <c r="O4674" s="183">
        <v>0</v>
      </c>
      <c r="P4674" s="183">
        <v>0</v>
      </c>
      <c r="Q4674" s="183">
        <v>0</v>
      </c>
      <c r="R4674" s="183">
        <v>0</v>
      </c>
      <c r="S4674" s="183">
        <v>0</v>
      </c>
      <c r="T4674" s="183">
        <v>0</v>
      </c>
      <c r="U4674" s="183">
        <v>0</v>
      </c>
      <c r="V4674" s="183">
        <v>0</v>
      </c>
      <c r="W4674" s="183">
        <v>0</v>
      </c>
      <c r="X4674" s="183">
        <v>0</v>
      </c>
      <c r="Y4674" s="183">
        <v>0</v>
      </c>
    </row>
    <row r="4675" spans="1:25" x14ac:dyDescent="0.2">
      <c r="A4675" s="184">
        <v>13352007</v>
      </c>
      <c r="B4675" s="183" t="str">
        <f>[1]店マスタ!B4674</f>
        <v>ピトレ　あさはら</v>
      </c>
      <c r="C4675" s="183">
        <v>2.5</v>
      </c>
      <c r="D4675" s="183">
        <v>2.5</v>
      </c>
      <c r="E4675" s="183">
        <f>_xlfn.XLOOKUP(A4675,[2]Sheet1!$R:$R,[2]Sheet1!$AB:$AB,"",0)</f>
        <v>2.5</v>
      </c>
      <c r="F4675" s="183">
        <f>_xlfn.XLOOKUP($A4675,[3]【2026年03月度_全社】RFM客層一覧表データ!$A:$A,[3]【2026年03月度_全社】RFM客層一覧表データ!C:C,"",0)</f>
        <v>469</v>
      </c>
      <c r="G4675" s="183">
        <f>_xlfn.XLOOKUP($A4675,[3]【2026年03月度_全社】RFM客層一覧表データ!$A:$A,[3]【2026年03月度_全社】RFM客層一覧表データ!D:D,"",0)</f>
        <v>256</v>
      </c>
      <c r="H4675" s="183">
        <f>_xlfn.XLOOKUP($A4675,[3]【2026年03月度_全社】RFM客層一覧表データ!$A:$A,[3]【2026年03月度_全社】RFM客層一覧表データ!E:E,"",0)</f>
        <v>240</v>
      </c>
      <c r="I4675" s="183">
        <f>_xlfn.XLOOKUP($A4675,[3]【2026年03月度_全社】RFM客層一覧表データ!$A:$A,[3]【2026年03月度_全社】RFM客層一覧表データ!F:F,"",0)</f>
        <v>43</v>
      </c>
      <c r="J4675" s="183">
        <v>451</v>
      </c>
      <c r="K4675" s="183">
        <v>241</v>
      </c>
      <c r="L4675" s="183">
        <v>250</v>
      </c>
      <c r="M4675" s="183">
        <v>46</v>
      </c>
      <c r="N4675" s="183">
        <v>418</v>
      </c>
      <c r="O4675" s="183">
        <v>237</v>
      </c>
      <c r="P4675" s="183">
        <v>247</v>
      </c>
      <c r="Q4675" s="183">
        <v>36</v>
      </c>
      <c r="R4675" s="183">
        <v>401</v>
      </c>
      <c r="S4675" s="183">
        <v>240</v>
      </c>
      <c r="T4675" s="183">
        <v>240</v>
      </c>
      <c r="U4675" s="183">
        <v>29</v>
      </c>
      <c r="V4675" s="183">
        <v>413</v>
      </c>
      <c r="W4675" s="183">
        <v>234</v>
      </c>
      <c r="X4675" s="183">
        <v>247</v>
      </c>
      <c r="Y4675" s="183">
        <v>24</v>
      </c>
    </row>
    <row r="4676" spans="1:25" x14ac:dyDescent="0.2">
      <c r="A4676" s="184">
        <v>13352035</v>
      </c>
      <c r="B4676" s="183" t="str">
        <f>[1]店マスタ!B4675</f>
        <v>内田電化社</v>
      </c>
      <c r="C4676" s="183">
        <v>1.5</v>
      </c>
      <c r="D4676" s="183">
        <v>1.5</v>
      </c>
      <c r="E4676" s="183">
        <f>_xlfn.XLOOKUP(A4676,[2]Sheet1!$R:$R,[2]Sheet1!$AB:$AB,"",0)</f>
        <v>1.5</v>
      </c>
      <c r="F4676" s="183">
        <f>_xlfn.XLOOKUP($A4676,[3]【2026年03月度_全社】RFM客層一覧表データ!$A:$A,[3]【2026年03月度_全社】RFM客層一覧表データ!C:C,"",0)</f>
        <v>44</v>
      </c>
      <c r="G4676" s="183">
        <f>_xlfn.XLOOKUP($A4676,[3]【2026年03月度_全社】RFM客層一覧表データ!$A:$A,[3]【2026年03月度_全社】RFM客層一覧表データ!D:D,"",0)</f>
        <v>14</v>
      </c>
      <c r="H4676" s="183">
        <f>_xlfn.XLOOKUP($A4676,[3]【2026年03月度_全社】RFM客層一覧表データ!$A:$A,[3]【2026年03月度_全社】RFM客層一覧表データ!E:E,"",0)</f>
        <v>2</v>
      </c>
      <c r="I4676" s="183">
        <f>_xlfn.XLOOKUP($A4676,[3]【2026年03月度_全社】RFM客層一覧表データ!$A:$A,[3]【2026年03月度_全社】RFM客層一覧表データ!F:F,"",0)</f>
        <v>12</v>
      </c>
      <c r="J4676" s="183">
        <v>33</v>
      </c>
      <c r="K4676" s="183">
        <v>26</v>
      </c>
      <c r="L4676" s="183">
        <v>2</v>
      </c>
      <c r="M4676" s="183">
        <v>15</v>
      </c>
      <c r="N4676" s="183">
        <v>0</v>
      </c>
      <c r="O4676" s="183">
        <v>0</v>
      </c>
      <c r="P4676" s="183">
        <v>0</v>
      </c>
      <c r="Q4676" s="183">
        <v>0</v>
      </c>
      <c r="R4676" s="183">
        <v>0</v>
      </c>
      <c r="S4676" s="183">
        <v>0</v>
      </c>
      <c r="T4676" s="183">
        <v>0</v>
      </c>
      <c r="U4676" s="183">
        <v>0</v>
      </c>
      <c r="V4676" s="183">
        <v>0</v>
      </c>
      <c r="W4676" s="183">
        <v>0</v>
      </c>
      <c r="X4676" s="183">
        <v>0</v>
      </c>
      <c r="Y4676" s="183">
        <v>0</v>
      </c>
    </row>
    <row r="4677" spans="1:25" x14ac:dyDescent="0.2">
      <c r="A4677" s="184">
        <v>13352057</v>
      </c>
      <c r="B4677" s="183" t="str">
        <f>[1]店マスタ!B4676</f>
        <v>小野電化サービス</v>
      </c>
      <c r="C4677" s="183">
        <v>2.5</v>
      </c>
      <c r="D4677" s="183">
        <v>2</v>
      </c>
      <c r="E4677" s="183">
        <f>_xlfn.XLOOKUP(A4677,[2]Sheet1!$R:$R,[2]Sheet1!$AB:$AB,"",0)</f>
        <v>2</v>
      </c>
      <c r="F4677" s="183">
        <f>_xlfn.XLOOKUP($A4677,[3]【2026年03月度_全社】RFM客層一覧表データ!$A:$A,[3]【2026年03月度_全社】RFM客層一覧表データ!C:C,"",0)</f>
        <v>201</v>
      </c>
      <c r="G4677" s="183">
        <f>_xlfn.XLOOKUP($A4677,[3]【2026年03月度_全社】RFM客層一覧表データ!$A:$A,[3]【2026年03月度_全社】RFM客層一覧表データ!D:D,"",0)</f>
        <v>102</v>
      </c>
      <c r="H4677" s="183">
        <f>_xlfn.XLOOKUP($A4677,[3]【2026年03月度_全社】RFM客層一覧表データ!$A:$A,[3]【2026年03月度_全社】RFM客層一覧表データ!E:E,"",0)</f>
        <v>23</v>
      </c>
      <c r="I4677" s="183">
        <f>_xlfn.XLOOKUP($A4677,[3]【2026年03月度_全社】RFM客層一覧表データ!$A:$A,[3]【2026年03月度_全社】RFM客層一覧表データ!F:F,"",0)</f>
        <v>0</v>
      </c>
      <c r="J4677" s="183">
        <v>156</v>
      </c>
      <c r="K4677" s="183">
        <v>130</v>
      </c>
      <c r="L4677" s="183">
        <v>12</v>
      </c>
      <c r="M4677" s="183">
        <v>0</v>
      </c>
      <c r="N4677" s="183">
        <v>37</v>
      </c>
      <c r="O4677" s="183">
        <v>36</v>
      </c>
      <c r="P4677" s="183">
        <v>2</v>
      </c>
      <c r="Q4677" s="183">
        <v>4</v>
      </c>
      <c r="R4677" s="183">
        <v>0</v>
      </c>
      <c r="S4677" s="183">
        <v>0</v>
      </c>
      <c r="T4677" s="183">
        <v>0</v>
      </c>
      <c r="U4677" s="183">
        <v>0</v>
      </c>
      <c r="V4677" s="183">
        <v>0</v>
      </c>
      <c r="W4677" s="183">
        <v>0</v>
      </c>
      <c r="X4677" s="183">
        <v>0</v>
      </c>
      <c r="Y4677" s="183">
        <v>0</v>
      </c>
    </row>
    <row r="4678" spans="1:25" x14ac:dyDescent="0.2">
      <c r="A4678" s="184">
        <v>13352067</v>
      </c>
      <c r="B4678" s="183" t="str">
        <f>[1]店マスタ!B4677</f>
        <v>住まいるネット倉敷大高店</v>
      </c>
      <c r="C4678" s="183">
        <v>5.5</v>
      </c>
      <c r="D4678" s="183">
        <v>5.5</v>
      </c>
      <c r="E4678" s="183">
        <f>_xlfn.XLOOKUP(A4678,[2]Sheet1!$R:$R,[2]Sheet1!$AB:$AB,"",0)</f>
        <v>6</v>
      </c>
      <c r="F4678" s="183">
        <f>_xlfn.XLOOKUP($A4678,[3]【2026年03月度_全社】RFM客層一覧表データ!$A:$A,[3]【2026年03月度_全社】RFM客層一覧表データ!C:C,"",0)</f>
        <v>1033</v>
      </c>
      <c r="G4678" s="183">
        <f>_xlfn.XLOOKUP($A4678,[3]【2026年03月度_全社】RFM客層一覧表データ!$A:$A,[3]【2026年03月度_全社】RFM客層一覧表データ!D:D,"",0)</f>
        <v>473</v>
      </c>
      <c r="H4678" s="183">
        <f>_xlfn.XLOOKUP($A4678,[3]【2026年03月度_全社】RFM客層一覧表データ!$A:$A,[3]【2026年03月度_全社】RFM客層一覧表データ!E:E,"",0)</f>
        <v>571</v>
      </c>
      <c r="I4678" s="183">
        <f>_xlfn.XLOOKUP($A4678,[3]【2026年03月度_全社】RFM客層一覧表データ!$A:$A,[3]【2026年03月度_全社】RFM客層一覧表データ!F:F,"",0)</f>
        <v>46</v>
      </c>
      <c r="J4678" s="183">
        <v>1070</v>
      </c>
      <c r="K4678" s="183">
        <v>519</v>
      </c>
      <c r="L4678" s="183">
        <v>584</v>
      </c>
      <c r="M4678" s="183">
        <v>74</v>
      </c>
      <c r="N4678" s="183">
        <v>1053</v>
      </c>
      <c r="O4678" s="183">
        <v>537</v>
      </c>
      <c r="P4678" s="183">
        <v>594</v>
      </c>
      <c r="Q4678" s="183">
        <v>61</v>
      </c>
      <c r="R4678" s="183">
        <v>1073</v>
      </c>
      <c r="S4678" s="183">
        <v>605</v>
      </c>
      <c r="T4678" s="183">
        <v>600</v>
      </c>
      <c r="U4678" s="183">
        <v>95</v>
      </c>
      <c r="V4678" s="183">
        <v>1064</v>
      </c>
      <c r="W4678" s="183">
        <v>591</v>
      </c>
      <c r="X4678" s="183">
        <v>600</v>
      </c>
      <c r="Y4678" s="183">
        <v>77</v>
      </c>
    </row>
    <row r="4679" spans="1:25" x14ac:dyDescent="0.2">
      <c r="A4679" s="184">
        <v>13352076</v>
      </c>
      <c r="B4679" s="183" t="str">
        <f>[1]店マスタ!B4678</f>
        <v>住まいるネット倉敷インター店</v>
      </c>
      <c r="C4679" s="183">
        <v>2.5</v>
      </c>
      <c r="D4679" s="183">
        <v>2.5</v>
      </c>
      <c r="E4679" s="183">
        <f>_xlfn.XLOOKUP(A4679,[2]Sheet1!$R:$R,[2]Sheet1!$AB:$AB,"",0)</f>
        <v>2</v>
      </c>
      <c r="F4679" s="183">
        <f>_xlfn.XLOOKUP($A4679,[3]【2026年03月度_全社】RFM客層一覧表データ!$A:$A,[3]【2026年03月度_全社】RFM客層一覧表データ!C:C,"",0)</f>
        <v>306</v>
      </c>
      <c r="G4679" s="183">
        <f>_xlfn.XLOOKUP($A4679,[3]【2026年03月度_全社】RFM客層一覧表データ!$A:$A,[3]【2026年03月度_全社】RFM客層一覧表データ!D:D,"",0)</f>
        <v>108</v>
      </c>
      <c r="H4679" s="183">
        <f>_xlfn.XLOOKUP($A4679,[3]【2026年03月度_全社】RFM客層一覧表データ!$A:$A,[3]【2026年03月度_全社】RFM客層一覧表データ!E:E,"",0)</f>
        <v>141</v>
      </c>
      <c r="I4679" s="183">
        <f>_xlfn.XLOOKUP($A4679,[3]【2026年03月度_全社】RFM客層一覧表データ!$A:$A,[3]【2026年03月度_全社】RFM客層一覧表データ!F:F,"",0)</f>
        <v>26</v>
      </c>
      <c r="J4679" s="183">
        <v>314</v>
      </c>
      <c r="K4679" s="183">
        <v>138</v>
      </c>
      <c r="L4679" s="183">
        <v>135</v>
      </c>
      <c r="M4679" s="183">
        <v>24</v>
      </c>
      <c r="N4679" s="183">
        <v>322</v>
      </c>
      <c r="O4679" s="183">
        <v>128</v>
      </c>
      <c r="P4679" s="183">
        <v>130</v>
      </c>
      <c r="Q4679" s="183">
        <v>25</v>
      </c>
      <c r="R4679" s="183">
        <v>326</v>
      </c>
      <c r="S4679" s="183">
        <v>124</v>
      </c>
      <c r="T4679" s="183">
        <v>121</v>
      </c>
      <c r="U4679" s="183">
        <v>26</v>
      </c>
      <c r="V4679" s="183">
        <v>330</v>
      </c>
      <c r="W4679" s="183">
        <v>136</v>
      </c>
      <c r="X4679" s="183">
        <v>111</v>
      </c>
      <c r="Y4679" s="183">
        <v>35</v>
      </c>
    </row>
    <row r="4680" spans="1:25" x14ac:dyDescent="0.2">
      <c r="A4680" s="184">
        <v>13352100</v>
      </c>
      <c r="B4680" s="183" t="str">
        <f>[1]店マスタ!B4679</f>
        <v>住まいるネット茶屋町店</v>
      </c>
      <c r="C4680" s="183">
        <v>2.5</v>
      </c>
      <c r="D4680" s="183">
        <v>2.5</v>
      </c>
      <c r="E4680" s="183">
        <f>_xlfn.XLOOKUP(A4680,[2]Sheet1!$R:$R,[2]Sheet1!$AB:$AB,"",0)</f>
        <v>3</v>
      </c>
      <c r="F4680" s="183">
        <f>_xlfn.XLOOKUP($A4680,[3]【2026年03月度_全社】RFM客層一覧表データ!$A:$A,[3]【2026年03月度_全社】RFM客層一覧表データ!C:C,"",0)</f>
        <v>1070</v>
      </c>
      <c r="G4680" s="183">
        <f>_xlfn.XLOOKUP($A4680,[3]【2026年03月度_全社】RFM客層一覧表データ!$A:$A,[3]【2026年03月度_全社】RFM客層一覧表データ!D:D,"",0)</f>
        <v>484</v>
      </c>
      <c r="H4680" s="183">
        <f>_xlfn.XLOOKUP($A4680,[3]【2026年03月度_全社】RFM客層一覧表データ!$A:$A,[3]【2026年03月度_全社】RFM客層一覧表データ!E:E,"",0)</f>
        <v>568</v>
      </c>
      <c r="I4680" s="183">
        <f>_xlfn.XLOOKUP($A4680,[3]【2026年03月度_全社】RFM客層一覧表データ!$A:$A,[3]【2026年03月度_全社】RFM客層一覧表データ!F:F,"",0)</f>
        <v>87</v>
      </c>
      <c r="J4680" s="183">
        <v>1088</v>
      </c>
      <c r="K4680" s="183">
        <v>487</v>
      </c>
      <c r="L4680" s="183">
        <v>571</v>
      </c>
      <c r="M4680" s="183">
        <v>62</v>
      </c>
      <c r="N4680" s="183">
        <v>1101</v>
      </c>
      <c r="O4680" s="183">
        <v>525</v>
      </c>
      <c r="P4680" s="183">
        <v>571</v>
      </c>
      <c r="Q4680" s="183">
        <v>93</v>
      </c>
      <c r="R4680" s="183">
        <v>1086</v>
      </c>
      <c r="S4680" s="183">
        <v>492</v>
      </c>
      <c r="T4680" s="183">
        <v>572</v>
      </c>
      <c r="U4680" s="183">
        <v>85</v>
      </c>
      <c r="V4680" s="183">
        <v>1067</v>
      </c>
      <c r="W4680" s="183">
        <v>544</v>
      </c>
      <c r="X4680" s="183">
        <v>553</v>
      </c>
      <c r="Y4680" s="183">
        <v>93</v>
      </c>
    </row>
    <row r="4681" spans="1:25" x14ac:dyDescent="0.2">
      <c r="A4681" s="184">
        <v>13352201</v>
      </c>
      <c r="B4681" s="183" t="str">
        <f>[1]店マスタ!B4680</f>
        <v>デンエー水江店</v>
      </c>
      <c r="C4681" s="183">
        <v>1.5</v>
      </c>
      <c r="D4681" s="183">
        <v>1.5</v>
      </c>
      <c r="E4681" s="183">
        <f>_xlfn.XLOOKUP(A4681,[2]Sheet1!$R:$R,[2]Sheet1!$AB:$AB,"",0)</f>
        <v>1.5</v>
      </c>
      <c r="F4681" s="183" t="str">
        <f>_xlfn.XLOOKUP($A4681,[3]【2026年03月度_全社】RFM客層一覧表データ!$A:$A,[3]【2026年03月度_全社】RFM客層一覧表データ!C:C,"",0)</f>
        <v/>
      </c>
      <c r="G4681" s="183" t="str">
        <f>_xlfn.XLOOKUP($A4681,[3]【2026年03月度_全社】RFM客層一覧表データ!$A:$A,[3]【2026年03月度_全社】RFM客層一覧表データ!D:D,"",0)</f>
        <v/>
      </c>
      <c r="H4681" s="183" t="str">
        <f>_xlfn.XLOOKUP($A4681,[3]【2026年03月度_全社】RFM客層一覧表データ!$A:$A,[3]【2026年03月度_全社】RFM客層一覧表データ!E:E,"",0)</f>
        <v/>
      </c>
      <c r="I4681" s="183" t="str">
        <f>_xlfn.XLOOKUP($A4681,[3]【2026年03月度_全社】RFM客層一覧表データ!$A:$A,[3]【2026年03月度_全社】RFM客層一覧表データ!F:F,"",0)</f>
        <v/>
      </c>
      <c r="J4681" s="183">
        <v>0</v>
      </c>
      <c r="K4681" s="183">
        <v>0</v>
      </c>
      <c r="L4681" s="183">
        <v>0</v>
      </c>
      <c r="M4681" s="183">
        <v>0</v>
      </c>
      <c r="N4681" s="183">
        <v>0</v>
      </c>
      <c r="O4681" s="183">
        <v>0</v>
      </c>
      <c r="P4681" s="183">
        <v>0</v>
      </c>
      <c r="Q4681" s="183">
        <v>0</v>
      </c>
      <c r="R4681" s="183">
        <v>0</v>
      </c>
      <c r="S4681" s="183">
        <v>0</v>
      </c>
      <c r="T4681" s="183">
        <v>0</v>
      </c>
      <c r="U4681" s="183">
        <v>0</v>
      </c>
      <c r="V4681" s="183">
        <v>0</v>
      </c>
      <c r="W4681" s="183">
        <v>0</v>
      </c>
      <c r="X4681" s="183">
        <v>0</v>
      </c>
      <c r="Y4681" s="183">
        <v>0</v>
      </c>
    </row>
    <row r="4682" spans="1:25" x14ac:dyDescent="0.2">
      <c r="A4682" s="184">
        <v>13352211</v>
      </c>
      <c r="B4682" s="183" t="str">
        <f>[1]店マスタ!B4681</f>
        <v>中野電器株式会社　倉敷</v>
      </c>
      <c r="C4682" s="183">
        <v>2.5</v>
      </c>
      <c r="D4682" s="183">
        <v>2.5</v>
      </c>
      <c r="E4682" s="183">
        <f>_xlfn.XLOOKUP(A4682,[2]Sheet1!$R:$R,[2]Sheet1!$AB:$AB,"",0)</f>
        <v>1.5</v>
      </c>
      <c r="F4682" s="183">
        <f>_xlfn.XLOOKUP($A4682,[3]【2026年03月度_全社】RFM客層一覧表データ!$A:$A,[3]【2026年03月度_全社】RFM客層一覧表データ!C:C,"",0)</f>
        <v>288</v>
      </c>
      <c r="G4682" s="183">
        <f>_xlfn.XLOOKUP($A4682,[3]【2026年03月度_全社】RFM客層一覧表データ!$A:$A,[3]【2026年03月度_全社】RFM客層一覧表データ!D:D,"",0)</f>
        <v>145</v>
      </c>
      <c r="H4682" s="183">
        <f>_xlfn.XLOOKUP($A4682,[3]【2026年03月度_全社】RFM客層一覧表データ!$A:$A,[3]【2026年03月度_全社】RFM客層一覧表データ!E:E,"",0)</f>
        <v>194</v>
      </c>
      <c r="I4682" s="183">
        <f>_xlfn.XLOOKUP($A4682,[3]【2026年03月度_全社】RFM客層一覧表データ!$A:$A,[3]【2026年03月度_全社】RFM客層一覧表データ!F:F,"",0)</f>
        <v>11</v>
      </c>
      <c r="J4682" s="183">
        <v>299</v>
      </c>
      <c r="K4682" s="183">
        <v>140</v>
      </c>
      <c r="L4682" s="183">
        <v>207</v>
      </c>
      <c r="M4682" s="183">
        <v>6</v>
      </c>
      <c r="N4682" s="183">
        <v>311</v>
      </c>
      <c r="O4682" s="183">
        <v>147</v>
      </c>
      <c r="P4682" s="183">
        <v>209</v>
      </c>
      <c r="Q4682" s="183">
        <v>14</v>
      </c>
      <c r="R4682" s="183">
        <v>324</v>
      </c>
      <c r="S4682" s="183">
        <v>155</v>
      </c>
      <c r="T4682" s="183">
        <v>213</v>
      </c>
      <c r="U4682" s="183">
        <v>9</v>
      </c>
      <c r="V4682" s="183">
        <v>327</v>
      </c>
      <c r="W4682" s="183">
        <v>168</v>
      </c>
      <c r="X4682" s="183">
        <v>216</v>
      </c>
      <c r="Y4682" s="183">
        <v>17</v>
      </c>
    </row>
    <row r="4683" spans="1:25" x14ac:dyDescent="0.2">
      <c r="A4683" s="184">
        <v>13352224</v>
      </c>
      <c r="B4683" s="183" t="str">
        <f>[1]店マスタ!B4682</f>
        <v>住まいるネット浜ノ茶屋店</v>
      </c>
      <c r="C4683" s="183">
        <v>2</v>
      </c>
      <c r="D4683" s="183">
        <v>2</v>
      </c>
      <c r="E4683" s="183">
        <f>_xlfn.XLOOKUP(A4683,[2]Sheet1!$R:$R,[2]Sheet1!$AB:$AB,"",0)</f>
        <v>2.5</v>
      </c>
      <c r="F4683" s="183">
        <f>_xlfn.XLOOKUP($A4683,[3]【2026年03月度_全社】RFM客層一覧表データ!$A:$A,[3]【2026年03月度_全社】RFM客層一覧表データ!C:C,"",0)</f>
        <v>231</v>
      </c>
      <c r="G4683" s="183">
        <f>_xlfn.XLOOKUP($A4683,[3]【2026年03月度_全社】RFM客層一覧表データ!$A:$A,[3]【2026年03月度_全社】RFM客層一覧表データ!D:D,"",0)</f>
        <v>128</v>
      </c>
      <c r="H4683" s="183">
        <f>_xlfn.XLOOKUP($A4683,[3]【2026年03月度_全社】RFM客層一覧表データ!$A:$A,[3]【2026年03月度_全社】RFM客層一覧表データ!E:E,"",0)</f>
        <v>58</v>
      </c>
      <c r="I4683" s="183">
        <f>_xlfn.XLOOKUP($A4683,[3]【2026年03月度_全社】RFM客層一覧表データ!$A:$A,[3]【2026年03月度_全社】RFM客層一覧表データ!F:F,"",0)</f>
        <v>38</v>
      </c>
      <c r="J4683" s="183">
        <v>202</v>
      </c>
      <c r="K4683" s="183">
        <v>167</v>
      </c>
      <c r="L4683" s="183">
        <v>37</v>
      </c>
      <c r="M4683" s="183">
        <v>148</v>
      </c>
      <c r="N4683" s="183">
        <v>60</v>
      </c>
      <c r="O4683" s="183">
        <v>47</v>
      </c>
      <c r="P4683" s="183">
        <v>19</v>
      </c>
      <c r="Q4683" s="183">
        <v>39</v>
      </c>
      <c r="R4683" s="183">
        <v>0</v>
      </c>
      <c r="S4683" s="183">
        <v>0</v>
      </c>
      <c r="T4683" s="183">
        <v>0</v>
      </c>
      <c r="U4683" s="183">
        <v>0</v>
      </c>
      <c r="V4683" s="183">
        <v>2</v>
      </c>
      <c r="W4683" s="183">
        <v>0</v>
      </c>
      <c r="X4683" s="183">
        <v>0</v>
      </c>
      <c r="Y4683" s="183">
        <v>0</v>
      </c>
    </row>
    <row r="4684" spans="1:25" x14ac:dyDescent="0.2">
      <c r="A4684" s="184">
        <v>13352240</v>
      </c>
      <c r="B4684" s="183" t="str">
        <f>[1]店マスタ!B4683</f>
        <v>住まいるネット粒江店</v>
      </c>
      <c r="C4684" s="183">
        <v>1.5</v>
      </c>
      <c r="D4684" s="183">
        <v>1.5</v>
      </c>
      <c r="E4684" s="183">
        <f>_xlfn.XLOOKUP(A4684,[2]Sheet1!$R:$R,[2]Sheet1!$AB:$AB,"",0)</f>
        <v>1.5</v>
      </c>
      <c r="F4684" s="183">
        <f>_xlfn.XLOOKUP($A4684,[3]【2026年03月度_全社】RFM客層一覧表データ!$A:$A,[3]【2026年03月度_全社】RFM客層一覧表データ!C:C,"",0)</f>
        <v>143</v>
      </c>
      <c r="G4684" s="183">
        <f>_xlfn.XLOOKUP($A4684,[3]【2026年03月度_全社】RFM客層一覧表データ!$A:$A,[3]【2026年03月度_全社】RFM客層一覧表データ!D:D,"",0)</f>
        <v>6</v>
      </c>
      <c r="H4684" s="183">
        <f>_xlfn.XLOOKUP($A4684,[3]【2026年03月度_全社】RFM客層一覧表データ!$A:$A,[3]【2026年03月度_全社】RFM客層一覧表データ!E:E,"",0)</f>
        <v>46</v>
      </c>
      <c r="I4684" s="183">
        <f>_xlfn.XLOOKUP($A4684,[3]【2026年03月度_全社】RFM客層一覧表データ!$A:$A,[3]【2026年03月度_全社】RFM客層一覧表データ!F:F,"",0)</f>
        <v>0</v>
      </c>
      <c r="J4684" s="183">
        <v>173</v>
      </c>
      <c r="K4684" s="183">
        <v>42</v>
      </c>
      <c r="L4684" s="183">
        <v>53</v>
      </c>
      <c r="M4684" s="183">
        <v>10</v>
      </c>
      <c r="N4684" s="183">
        <v>177</v>
      </c>
      <c r="O4684" s="183">
        <v>23</v>
      </c>
      <c r="P4684" s="183">
        <v>55</v>
      </c>
      <c r="Q4684" s="183">
        <v>3</v>
      </c>
      <c r="R4684" s="183">
        <v>199</v>
      </c>
      <c r="S4684" s="183">
        <v>35</v>
      </c>
      <c r="T4684" s="183">
        <v>60</v>
      </c>
      <c r="U4684" s="183">
        <v>14</v>
      </c>
      <c r="V4684" s="183">
        <v>208</v>
      </c>
      <c r="W4684" s="183">
        <v>19</v>
      </c>
      <c r="X4684" s="183">
        <v>70</v>
      </c>
      <c r="Y4684" s="183">
        <v>3</v>
      </c>
    </row>
    <row r="4685" spans="1:25" x14ac:dyDescent="0.2">
      <c r="A4685" s="184">
        <v>13352382</v>
      </c>
      <c r="B4685" s="183" t="str">
        <f>[1]店マスタ!B4684</f>
        <v>住まいるネット倉敷川西町店</v>
      </c>
      <c r="C4685" s="183">
        <v>2.5</v>
      </c>
      <c r="D4685" s="183">
        <v>2.5</v>
      </c>
      <c r="E4685" s="183">
        <f>_xlfn.XLOOKUP(A4685,[2]Sheet1!$R:$R,[2]Sheet1!$AB:$AB,"",0)</f>
        <v>2.5</v>
      </c>
      <c r="F4685" s="183">
        <f>_xlfn.XLOOKUP($A4685,[3]【2026年03月度_全社】RFM客層一覧表データ!$A:$A,[3]【2026年03月度_全社】RFM客層一覧表データ!C:C,"",0)</f>
        <v>209</v>
      </c>
      <c r="G4685" s="183">
        <f>_xlfn.XLOOKUP($A4685,[3]【2026年03月度_全社】RFM客層一覧表データ!$A:$A,[3]【2026年03月度_全社】RFM客層一覧表データ!D:D,"",0)</f>
        <v>105</v>
      </c>
      <c r="H4685" s="183">
        <f>_xlfn.XLOOKUP($A4685,[3]【2026年03月度_全社】RFM客層一覧表データ!$A:$A,[3]【2026年03月度_全社】RFM客層一覧表データ!E:E,"",0)</f>
        <v>67</v>
      </c>
      <c r="I4685" s="183">
        <f>_xlfn.XLOOKUP($A4685,[3]【2026年03月度_全社】RFM客層一覧表データ!$A:$A,[3]【2026年03月度_全社】RFM客層一覧表データ!F:F,"",0)</f>
        <v>31</v>
      </c>
      <c r="J4685" s="183">
        <v>182</v>
      </c>
      <c r="K4685" s="183">
        <v>109</v>
      </c>
      <c r="L4685" s="183">
        <v>52</v>
      </c>
      <c r="M4685" s="183">
        <v>42</v>
      </c>
      <c r="N4685" s="183">
        <v>154</v>
      </c>
      <c r="O4685" s="183">
        <v>117</v>
      </c>
      <c r="P4685" s="183">
        <v>32</v>
      </c>
      <c r="Q4685" s="183">
        <v>61</v>
      </c>
      <c r="R4685" s="183">
        <v>92</v>
      </c>
      <c r="S4685" s="183">
        <v>92</v>
      </c>
      <c r="T4685" s="183">
        <v>8</v>
      </c>
      <c r="U4685" s="183">
        <v>92</v>
      </c>
      <c r="V4685" s="183">
        <v>0</v>
      </c>
      <c r="W4685" s="183">
        <v>0</v>
      </c>
      <c r="X4685" s="183">
        <v>0</v>
      </c>
      <c r="Y4685" s="183">
        <v>0</v>
      </c>
    </row>
    <row r="4686" spans="1:25" x14ac:dyDescent="0.2">
      <c r="A4686" s="184">
        <v>13352407</v>
      </c>
      <c r="B4686" s="183" t="str">
        <f>[1]店マスタ!B4685</f>
        <v>ＳＨＧ　倉敷店</v>
      </c>
      <c r="C4686" s="183">
        <v>2</v>
      </c>
      <c r="D4686" s="183">
        <v>2</v>
      </c>
      <c r="E4686" s="183">
        <f>_xlfn.XLOOKUP(A4686,[2]Sheet1!$R:$R,[2]Sheet1!$AB:$AB,"",0)</f>
        <v>2</v>
      </c>
      <c r="F4686" s="183">
        <f>_xlfn.XLOOKUP($A4686,[3]【2026年03月度_全社】RFM客層一覧表データ!$A:$A,[3]【2026年03月度_全社】RFM客層一覧表データ!C:C,"",0)</f>
        <v>35</v>
      </c>
      <c r="G4686" s="183">
        <f>_xlfn.XLOOKUP($A4686,[3]【2026年03月度_全社】RFM客層一覧表データ!$A:$A,[3]【2026年03月度_全社】RFM客層一覧表データ!D:D,"",0)</f>
        <v>0</v>
      </c>
      <c r="H4686" s="183">
        <f>_xlfn.XLOOKUP($A4686,[3]【2026年03月度_全社】RFM客層一覧表データ!$A:$A,[3]【2026年03月度_全社】RFM客層一覧表データ!E:E,"",0)</f>
        <v>2</v>
      </c>
      <c r="I4686" s="183">
        <f>_xlfn.XLOOKUP($A4686,[3]【2026年03月度_全社】RFM客層一覧表データ!$A:$A,[3]【2026年03月度_全社】RFM客層一覧表データ!F:F,"",0)</f>
        <v>0</v>
      </c>
      <c r="J4686" s="183">
        <v>45</v>
      </c>
      <c r="K4686" s="183">
        <v>17</v>
      </c>
      <c r="L4686" s="183">
        <v>4</v>
      </c>
      <c r="M4686" s="183">
        <v>16</v>
      </c>
      <c r="N4686" s="183">
        <v>45</v>
      </c>
      <c r="O4686" s="183">
        <v>7</v>
      </c>
      <c r="P4686" s="183">
        <v>5</v>
      </c>
      <c r="Q4686" s="183">
        <v>3</v>
      </c>
      <c r="R4686" s="183">
        <v>53</v>
      </c>
      <c r="S4686" s="183">
        <v>11</v>
      </c>
      <c r="T4686" s="183">
        <v>12</v>
      </c>
      <c r="U4686" s="183">
        <v>3</v>
      </c>
      <c r="V4686" s="183">
        <v>48</v>
      </c>
      <c r="W4686" s="183">
        <v>0</v>
      </c>
      <c r="X4686" s="183">
        <v>18</v>
      </c>
      <c r="Y4686" s="183">
        <v>0</v>
      </c>
    </row>
    <row r="4687" spans="1:25" x14ac:dyDescent="0.2">
      <c r="A4687" s="184">
        <v>13352430</v>
      </c>
      <c r="B4687" s="183" t="str">
        <f>[1]店マスタ!B4686</f>
        <v>でんきの　うの</v>
      </c>
      <c r="C4687" s="183">
        <v>1.5</v>
      </c>
      <c r="D4687" s="183">
        <v>1.5</v>
      </c>
      <c r="E4687" s="183" t="str">
        <f>_xlfn.XLOOKUP(A4687,[2]Sheet1!$R:$R,[2]Sheet1!$AB:$AB,"",0)</f>
        <v/>
      </c>
      <c r="F4687" s="183" t="str">
        <f>_xlfn.XLOOKUP($A4687,[3]【2026年03月度_全社】RFM客層一覧表データ!$A:$A,[3]【2026年03月度_全社】RFM客層一覧表データ!C:C,"",0)</f>
        <v/>
      </c>
      <c r="G4687" s="183" t="str">
        <f>_xlfn.XLOOKUP($A4687,[3]【2026年03月度_全社】RFM客層一覧表データ!$A:$A,[3]【2026年03月度_全社】RFM客層一覧表データ!D:D,"",0)</f>
        <v/>
      </c>
      <c r="H4687" s="183" t="str">
        <f>_xlfn.XLOOKUP($A4687,[3]【2026年03月度_全社】RFM客層一覧表データ!$A:$A,[3]【2026年03月度_全社】RFM客層一覧表データ!E:E,"",0)</f>
        <v/>
      </c>
      <c r="I4687" s="183" t="str">
        <f>_xlfn.XLOOKUP($A4687,[3]【2026年03月度_全社】RFM客層一覧表データ!$A:$A,[3]【2026年03月度_全社】RFM客層一覧表データ!F:F,"",0)</f>
        <v/>
      </c>
      <c r="J4687" s="183">
        <v>1</v>
      </c>
      <c r="K4687" s="183">
        <v>0</v>
      </c>
      <c r="L4687" s="183">
        <v>0</v>
      </c>
      <c r="M4687" s="183">
        <v>0</v>
      </c>
      <c r="N4687" s="183">
        <v>1</v>
      </c>
      <c r="O4687" s="183">
        <v>1</v>
      </c>
      <c r="P4687" s="183">
        <v>0</v>
      </c>
      <c r="Q4687" s="183">
        <v>1</v>
      </c>
      <c r="R4687" s="183">
        <v>0</v>
      </c>
      <c r="S4687" s="183">
        <v>0</v>
      </c>
      <c r="T4687" s="183">
        <v>0</v>
      </c>
      <c r="U4687" s="183">
        <v>0</v>
      </c>
      <c r="V4687" s="183">
        <v>0</v>
      </c>
      <c r="W4687" s="183">
        <v>0</v>
      </c>
      <c r="X4687" s="183">
        <v>0</v>
      </c>
      <c r="Y4687" s="183">
        <v>0</v>
      </c>
    </row>
    <row r="4688" spans="1:25" x14ac:dyDescent="0.2">
      <c r="A4688" s="184">
        <v>13352660</v>
      </c>
      <c r="B4688" s="183" t="str">
        <f>[1]店マスタ!B4687</f>
        <v>ＳＨＧ　倉敷松島店</v>
      </c>
      <c r="C4688" s="183">
        <v>2.5</v>
      </c>
      <c r="D4688" s="183">
        <v>2</v>
      </c>
      <c r="E4688" s="183" t="str">
        <f>_xlfn.XLOOKUP(A4688,[2]Sheet1!$R:$R,[2]Sheet1!$AB:$AB,"",0)</f>
        <v/>
      </c>
      <c r="F4688" s="183" t="str">
        <f>_xlfn.XLOOKUP($A4688,[3]【2026年03月度_全社】RFM客層一覧表データ!$A:$A,[3]【2026年03月度_全社】RFM客層一覧表データ!C:C,"",0)</f>
        <v/>
      </c>
      <c r="G4688" s="183" t="str">
        <f>_xlfn.XLOOKUP($A4688,[3]【2026年03月度_全社】RFM客層一覧表データ!$A:$A,[3]【2026年03月度_全社】RFM客層一覧表データ!D:D,"",0)</f>
        <v/>
      </c>
      <c r="H4688" s="183" t="str">
        <f>_xlfn.XLOOKUP($A4688,[3]【2026年03月度_全社】RFM客層一覧表データ!$A:$A,[3]【2026年03月度_全社】RFM客層一覧表データ!E:E,"",0)</f>
        <v/>
      </c>
      <c r="I4688" s="183" t="str">
        <f>_xlfn.XLOOKUP($A4688,[3]【2026年03月度_全社】RFM客層一覧表データ!$A:$A,[3]【2026年03月度_全社】RFM客層一覧表データ!F:F,"",0)</f>
        <v/>
      </c>
      <c r="J4688" s="183">
        <v>0</v>
      </c>
      <c r="K4688" s="183">
        <v>0</v>
      </c>
      <c r="L4688" s="183">
        <v>0</v>
      </c>
      <c r="M4688" s="183">
        <v>0</v>
      </c>
      <c r="N4688" s="183">
        <v>0</v>
      </c>
      <c r="O4688" s="183">
        <v>0</v>
      </c>
      <c r="P4688" s="183">
        <v>0</v>
      </c>
      <c r="Q4688" s="183">
        <v>0</v>
      </c>
      <c r="R4688" s="183">
        <v>0</v>
      </c>
      <c r="S4688" s="183">
        <v>0</v>
      </c>
      <c r="T4688" s="183">
        <v>0</v>
      </c>
      <c r="U4688" s="183">
        <v>0</v>
      </c>
      <c r="V4688" s="183">
        <v>59</v>
      </c>
      <c r="W4688" s="183">
        <v>0</v>
      </c>
      <c r="X4688" s="183">
        <v>0</v>
      </c>
      <c r="Y4688" s="183">
        <v>0</v>
      </c>
    </row>
    <row r="4689" spans="1:25" x14ac:dyDescent="0.2">
      <c r="A4689" s="184">
        <v>13353004</v>
      </c>
      <c r="B4689" s="183" t="str">
        <f>[1]店マスタ!B4688</f>
        <v>浅田電器</v>
      </c>
      <c r="C4689" s="183">
        <v>1</v>
      </c>
      <c r="D4689" s="183">
        <v>1</v>
      </c>
      <c r="E4689" s="183" t="str">
        <f>_xlfn.XLOOKUP(A4689,[2]Sheet1!$R:$R,[2]Sheet1!$AB:$AB,"",0)</f>
        <v/>
      </c>
      <c r="F4689" s="183" t="str">
        <f>_xlfn.XLOOKUP($A4689,[3]【2026年03月度_全社】RFM客層一覧表データ!$A:$A,[3]【2026年03月度_全社】RFM客層一覧表データ!C:C,"",0)</f>
        <v/>
      </c>
      <c r="G4689" s="183" t="str">
        <f>_xlfn.XLOOKUP($A4689,[3]【2026年03月度_全社】RFM客層一覧表データ!$A:$A,[3]【2026年03月度_全社】RFM客層一覧表データ!D:D,"",0)</f>
        <v/>
      </c>
      <c r="H4689" s="183" t="str">
        <f>_xlfn.XLOOKUP($A4689,[3]【2026年03月度_全社】RFM客層一覧表データ!$A:$A,[3]【2026年03月度_全社】RFM客層一覧表データ!E:E,"",0)</f>
        <v/>
      </c>
      <c r="I4689" s="183" t="str">
        <f>_xlfn.XLOOKUP($A4689,[3]【2026年03月度_全社】RFM客層一覧表データ!$A:$A,[3]【2026年03月度_全社】RFM客層一覧表データ!F:F,"",0)</f>
        <v/>
      </c>
      <c r="J4689" s="183">
        <v>0</v>
      </c>
      <c r="K4689" s="183">
        <v>0</v>
      </c>
      <c r="L4689" s="183">
        <v>0</v>
      </c>
      <c r="M4689" s="183">
        <v>0</v>
      </c>
      <c r="N4689" s="183">
        <v>0</v>
      </c>
      <c r="O4689" s="183">
        <v>0</v>
      </c>
      <c r="P4689" s="183">
        <v>0</v>
      </c>
      <c r="Q4689" s="183">
        <v>0</v>
      </c>
      <c r="R4689" s="183">
        <v>0</v>
      </c>
      <c r="S4689" s="183">
        <v>0</v>
      </c>
      <c r="T4689" s="183">
        <v>0</v>
      </c>
      <c r="U4689" s="183">
        <v>0</v>
      </c>
      <c r="V4689" s="183">
        <v>0</v>
      </c>
      <c r="W4689" s="183">
        <v>0</v>
      </c>
      <c r="X4689" s="183">
        <v>0</v>
      </c>
      <c r="Y4689" s="183">
        <v>0</v>
      </c>
    </row>
    <row r="4690" spans="1:25" x14ac:dyDescent="0.2">
      <c r="A4690" s="184">
        <v>13353190</v>
      </c>
      <c r="B4690" s="183" t="str">
        <f>[1]店マスタ!B4689</f>
        <v>デンエー水島店</v>
      </c>
      <c r="C4690" s="183">
        <v>1.5</v>
      </c>
      <c r="D4690" s="183">
        <v>1.5</v>
      </c>
      <c r="E4690" s="183">
        <f>_xlfn.XLOOKUP(A4690,[2]Sheet1!$R:$R,[2]Sheet1!$AB:$AB,"",0)</f>
        <v>1.5</v>
      </c>
      <c r="F4690" s="183">
        <f>_xlfn.XLOOKUP($A4690,[3]【2026年03月度_全社】RFM客層一覧表データ!$A:$A,[3]【2026年03月度_全社】RFM客層一覧表データ!C:C,"",0)</f>
        <v>582</v>
      </c>
      <c r="G4690" s="183">
        <f>_xlfn.XLOOKUP($A4690,[3]【2026年03月度_全社】RFM客層一覧表データ!$A:$A,[3]【2026年03月度_全社】RFM客層一覧表データ!D:D,"",0)</f>
        <v>243</v>
      </c>
      <c r="H4690" s="183">
        <f>_xlfn.XLOOKUP($A4690,[3]【2026年03月度_全社】RFM客層一覧表データ!$A:$A,[3]【2026年03月度_全社】RFM客層一覧表データ!E:E,"",0)</f>
        <v>357</v>
      </c>
      <c r="I4690" s="183">
        <f>_xlfn.XLOOKUP($A4690,[3]【2026年03月度_全社】RFM客層一覧表データ!$A:$A,[3]【2026年03月度_全社】RFM客層一覧表データ!F:F,"",0)</f>
        <v>24</v>
      </c>
      <c r="J4690" s="183">
        <v>589</v>
      </c>
      <c r="K4690" s="183">
        <v>253</v>
      </c>
      <c r="L4690" s="183">
        <v>361</v>
      </c>
      <c r="M4690" s="183">
        <v>27</v>
      </c>
      <c r="N4690" s="183">
        <v>588</v>
      </c>
      <c r="O4690" s="183">
        <v>277</v>
      </c>
      <c r="P4690" s="183">
        <v>367</v>
      </c>
      <c r="Q4690" s="183">
        <v>29</v>
      </c>
      <c r="R4690" s="183">
        <v>587</v>
      </c>
      <c r="S4690" s="183">
        <v>256</v>
      </c>
      <c r="T4690" s="183">
        <v>357</v>
      </c>
      <c r="U4690" s="183">
        <v>22</v>
      </c>
      <c r="V4690" s="183">
        <v>596</v>
      </c>
      <c r="W4690" s="183">
        <v>282</v>
      </c>
      <c r="X4690" s="183">
        <v>356</v>
      </c>
      <c r="Y4690" s="183">
        <v>24</v>
      </c>
    </row>
    <row r="4691" spans="1:25" x14ac:dyDescent="0.2">
      <c r="A4691" s="184">
        <v>13353195</v>
      </c>
      <c r="B4691" s="183" t="str">
        <f>[1]店マスタ!B4690</f>
        <v>デンエー連島店</v>
      </c>
      <c r="C4691" s="183">
        <v>1.5</v>
      </c>
      <c r="D4691" s="183">
        <v>1.5</v>
      </c>
      <c r="E4691" s="183">
        <f>_xlfn.XLOOKUP(A4691,[2]Sheet1!$R:$R,[2]Sheet1!$AB:$AB,"",0)</f>
        <v>1.5</v>
      </c>
      <c r="F4691" s="183" t="str">
        <f>_xlfn.XLOOKUP($A4691,[3]【2026年03月度_全社】RFM客層一覧表データ!$A:$A,[3]【2026年03月度_全社】RFM客層一覧表データ!C:C,"",0)</f>
        <v/>
      </c>
      <c r="G4691" s="183" t="str">
        <f>_xlfn.XLOOKUP($A4691,[3]【2026年03月度_全社】RFM客層一覧表データ!$A:$A,[3]【2026年03月度_全社】RFM客層一覧表データ!D:D,"",0)</f>
        <v/>
      </c>
      <c r="H4691" s="183" t="str">
        <f>_xlfn.XLOOKUP($A4691,[3]【2026年03月度_全社】RFM客層一覧表データ!$A:$A,[3]【2026年03月度_全社】RFM客層一覧表データ!E:E,"",0)</f>
        <v/>
      </c>
      <c r="I4691" s="183" t="str">
        <f>_xlfn.XLOOKUP($A4691,[3]【2026年03月度_全社】RFM客層一覧表データ!$A:$A,[3]【2026年03月度_全社】RFM客層一覧表データ!F:F,"",0)</f>
        <v/>
      </c>
      <c r="J4691" s="183">
        <v>0</v>
      </c>
      <c r="K4691" s="183">
        <v>0</v>
      </c>
      <c r="L4691" s="183">
        <v>0</v>
      </c>
      <c r="M4691" s="183">
        <v>0</v>
      </c>
      <c r="N4691" s="183">
        <v>0</v>
      </c>
      <c r="O4691" s="183">
        <v>0</v>
      </c>
      <c r="P4691" s="183">
        <v>0</v>
      </c>
      <c r="Q4691" s="183">
        <v>0</v>
      </c>
      <c r="R4691" s="183">
        <v>0</v>
      </c>
      <c r="S4691" s="183">
        <v>0</v>
      </c>
      <c r="T4691" s="183">
        <v>0</v>
      </c>
      <c r="U4691" s="183">
        <v>0</v>
      </c>
      <c r="V4691" s="183">
        <v>0</v>
      </c>
      <c r="W4691" s="183">
        <v>0</v>
      </c>
      <c r="X4691" s="183">
        <v>0</v>
      </c>
      <c r="Y4691" s="183">
        <v>0</v>
      </c>
    </row>
    <row r="4692" spans="1:25" x14ac:dyDescent="0.2">
      <c r="A4692" s="184">
        <v>13353199</v>
      </c>
      <c r="B4692" s="183" t="str">
        <f>[1]店マスタ!B4691</f>
        <v>（株）デンエー　カック倉敷</v>
      </c>
      <c r="C4692" s="183">
        <v>3.5</v>
      </c>
      <c r="D4692" s="183">
        <v>3</v>
      </c>
      <c r="E4692" s="183">
        <f>_xlfn.XLOOKUP(A4692,[2]Sheet1!$R:$R,[2]Sheet1!$AB:$AB,"",0)</f>
        <v>1.5</v>
      </c>
      <c r="F4692" s="183" t="str">
        <f>_xlfn.XLOOKUP($A4692,[3]【2026年03月度_全社】RFM客層一覧表データ!$A:$A,[3]【2026年03月度_全社】RFM客層一覧表データ!C:C,"",0)</f>
        <v/>
      </c>
      <c r="G4692" s="183" t="str">
        <f>_xlfn.XLOOKUP($A4692,[3]【2026年03月度_全社】RFM客層一覧表データ!$A:$A,[3]【2026年03月度_全社】RFM客層一覧表データ!D:D,"",0)</f>
        <v/>
      </c>
      <c r="H4692" s="183" t="str">
        <f>_xlfn.XLOOKUP($A4692,[3]【2026年03月度_全社】RFM客層一覧表データ!$A:$A,[3]【2026年03月度_全社】RFM客層一覧表データ!E:E,"",0)</f>
        <v/>
      </c>
      <c r="I4692" s="183" t="str">
        <f>_xlfn.XLOOKUP($A4692,[3]【2026年03月度_全社】RFM客層一覧表データ!$A:$A,[3]【2026年03月度_全社】RFM客層一覧表データ!F:F,"",0)</f>
        <v/>
      </c>
      <c r="J4692" s="183">
        <v>0</v>
      </c>
      <c r="K4692" s="183">
        <v>0</v>
      </c>
      <c r="L4692" s="183">
        <v>0</v>
      </c>
      <c r="M4692" s="183">
        <v>0</v>
      </c>
      <c r="N4692" s="183">
        <v>0</v>
      </c>
      <c r="O4692" s="183">
        <v>0</v>
      </c>
      <c r="P4692" s="183">
        <v>0</v>
      </c>
      <c r="Q4692" s="183">
        <v>0</v>
      </c>
      <c r="R4692" s="183">
        <v>0</v>
      </c>
      <c r="S4692" s="183">
        <v>0</v>
      </c>
      <c r="T4692" s="183">
        <v>0</v>
      </c>
      <c r="U4692" s="183">
        <v>0</v>
      </c>
      <c r="V4692" s="183">
        <v>0</v>
      </c>
      <c r="W4692" s="183">
        <v>0</v>
      </c>
      <c r="X4692" s="183">
        <v>0</v>
      </c>
      <c r="Y4692" s="183">
        <v>0</v>
      </c>
    </row>
    <row r="4693" spans="1:25" x14ac:dyDescent="0.2">
      <c r="A4693" s="184">
        <v>13353501</v>
      </c>
      <c r="B4693" s="183" t="str">
        <f>[1]店マスタ!B4692</f>
        <v>相生デンキ（株）</v>
      </c>
      <c r="C4693" s="183">
        <v>2.5</v>
      </c>
      <c r="D4693" s="183">
        <v>1.5</v>
      </c>
      <c r="E4693" s="183">
        <f>_xlfn.XLOOKUP(A4693,[2]Sheet1!$R:$R,[2]Sheet1!$AB:$AB,"",0)</f>
        <v>1.5</v>
      </c>
      <c r="F4693" s="183">
        <f>_xlfn.XLOOKUP($A4693,[3]【2026年03月度_全社】RFM客層一覧表データ!$A:$A,[3]【2026年03月度_全社】RFM客層一覧表データ!C:C,"",0)</f>
        <v>668</v>
      </c>
      <c r="G4693" s="183">
        <f>_xlfn.XLOOKUP($A4693,[3]【2026年03月度_全社】RFM客層一覧表データ!$A:$A,[3]【2026年03月度_全社】RFM客層一覧表データ!D:D,"",0)</f>
        <v>244</v>
      </c>
      <c r="H4693" s="183">
        <f>_xlfn.XLOOKUP($A4693,[3]【2026年03月度_全社】RFM客層一覧表データ!$A:$A,[3]【2026年03月度_全社】RFM客層一覧表データ!E:E,"",0)</f>
        <v>430</v>
      </c>
      <c r="I4693" s="183">
        <f>_xlfn.XLOOKUP($A4693,[3]【2026年03月度_全社】RFM客層一覧表データ!$A:$A,[3]【2026年03月度_全社】RFM客層一覧表データ!F:F,"",0)</f>
        <v>5</v>
      </c>
      <c r="J4693" s="183">
        <v>725</v>
      </c>
      <c r="K4693" s="183">
        <v>140</v>
      </c>
      <c r="L4693" s="183">
        <v>448</v>
      </c>
      <c r="M4693" s="183">
        <v>7</v>
      </c>
      <c r="N4693" s="183">
        <v>790</v>
      </c>
      <c r="O4693" s="183">
        <v>313</v>
      </c>
      <c r="P4693" s="183">
        <v>491</v>
      </c>
      <c r="Q4693" s="183">
        <v>12</v>
      </c>
      <c r="R4693" s="183">
        <v>839</v>
      </c>
      <c r="S4693" s="183">
        <v>342</v>
      </c>
      <c r="T4693" s="183">
        <v>507</v>
      </c>
      <c r="U4693" s="183">
        <v>18</v>
      </c>
      <c r="V4693" s="183">
        <v>917</v>
      </c>
      <c r="W4693" s="183">
        <v>398</v>
      </c>
      <c r="X4693" s="183">
        <v>528</v>
      </c>
      <c r="Y4693" s="183">
        <v>32</v>
      </c>
    </row>
    <row r="4694" spans="1:25" x14ac:dyDescent="0.2">
      <c r="A4694" s="184">
        <v>13354011</v>
      </c>
      <c r="B4694" s="183" t="str">
        <f>[1]店マスタ!B4693</f>
        <v>赤沢商店支店</v>
      </c>
      <c r="C4694" s="183">
        <v>2</v>
      </c>
      <c r="D4694" s="183">
        <v>2</v>
      </c>
      <c r="E4694" s="183">
        <f>_xlfn.XLOOKUP(A4694,[2]Sheet1!$R:$R,[2]Sheet1!$AB:$AB,"",0)</f>
        <v>2</v>
      </c>
      <c r="F4694" s="183">
        <f>_xlfn.XLOOKUP($A4694,[3]【2026年03月度_全社】RFM客層一覧表データ!$A:$A,[3]【2026年03月度_全社】RFM客層一覧表データ!C:C,"",0)</f>
        <v>0</v>
      </c>
      <c r="G4694" s="183">
        <f>_xlfn.XLOOKUP($A4694,[3]【2026年03月度_全社】RFM客層一覧表データ!$A:$A,[3]【2026年03月度_全社】RFM客層一覧表データ!D:D,"",0)</f>
        <v>0</v>
      </c>
      <c r="H4694" s="183">
        <f>_xlfn.XLOOKUP($A4694,[3]【2026年03月度_全社】RFM客層一覧表データ!$A:$A,[3]【2026年03月度_全社】RFM客層一覧表データ!E:E,"",0)</f>
        <v>0</v>
      </c>
      <c r="I4694" s="183">
        <f>_xlfn.XLOOKUP($A4694,[3]【2026年03月度_全社】RFM客層一覧表データ!$A:$A,[3]【2026年03月度_全社】RFM客層一覧表データ!F:F,"",0)</f>
        <v>0</v>
      </c>
      <c r="J4694" s="183">
        <v>0</v>
      </c>
      <c r="K4694" s="183">
        <v>0</v>
      </c>
      <c r="L4694" s="183">
        <v>0</v>
      </c>
      <c r="M4694" s="183">
        <v>0</v>
      </c>
      <c r="N4694" s="183">
        <v>0</v>
      </c>
      <c r="O4694" s="183">
        <v>0</v>
      </c>
      <c r="P4694" s="183">
        <v>0</v>
      </c>
      <c r="Q4694" s="183">
        <v>0</v>
      </c>
      <c r="R4694" s="183">
        <v>0</v>
      </c>
      <c r="S4694" s="183">
        <v>0</v>
      </c>
      <c r="T4694" s="183">
        <v>0</v>
      </c>
      <c r="U4694" s="183">
        <v>0</v>
      </c>
      <c r="V4694" s="183">
        <v>0</v>
      </c>
      <c r="W4694" s="183">
        <v>0</v>
      </c>
      <c r="X4694" s="183">
        <v>0</v>
      </c>
      <c r="Y4694" s="183">
        <v>0</v>
      </c>
    </row>
    <row r="4695" spans="1:25" x14ac:dyDescent="0.2">
      <c r="A4695" s="184">
        <v>13354198</v>
      </c>
      <c r="B4695" s="183" t="str">
        <f>[1]店マスタ!B4694</f>
        <v>デンエー上成店</v>
      </c>
      <c r="C4695" s="183">
        <v>1.5</v>
      </c>
      <c r="D4695" s="183">
        <v>1.5</v>
      </c>
      <c r="E4695" s="183">
        <f>_xlfn.XLOOKUP(A4695,[2]Sheet1!$R:$R,[2]Sheet1!$AB:$AB,"",0)</f>
        <v>1.5</v>
      </c>
      <c r="F4695" s="183" t="str">
        <f>_xlfn.XLOOKUP($A4695,[3]【2026年03月度_全社】RFM客層一覧表データ!$A:$A,[3]【2026年03月度_全社】RFM客層一覧表データ!C:C,"",0)</f>
        <v/>
      </c>
      <c r="G4695" s="183" t="str">
        <f>_xlfn.XLOOKUP($A4695,[3]【2026年03月度_全社】RFM客層一覧表データ!$A:$A,[3]【2026年03月度_全社】RFM客層一覧表データ!D:D,"",0)</f>
        <v/>
      </c>
      <c r="H4695" s="183" t="str">
        <f>_xlfn.XLOOKUP($A4695,[3]【2026年03月度_全社】RFM客層一覧表データ!$A:$A,[3]【2026年03月度_全社】RFM客層一覧表データ!E:E,"",0)</f>
        <v/>
      </c>
      <c r="I4695" s="183" t="str">
        <f>_xlfn.XLOOKUP($A4695,[3]【2026年03月度_全社】RFM客層一覧表データ!$A:$A,[3]【2026年03月度_全社】RFM客層一覧表データ!F:F,"",0)</f>
        <v/>
      </c>
      <c r="J4695" s="183">
        <v>0</v>
      </c>
      <c r="K4695" s="183">
        <v>0</v>
      </c>
      <c r="L4695" s="183">
        <v>0</v>
      </c>
      <c r="M4695" s="183">
        <v>0</v>
      </c>
      <c r="N4695" s="183">
        <v>0</v>
      </c>
      <c r="O4695" s="183">
        <v>0</v>
      </c>
      <c r="P4695" s="183">
        <v>0</v>
      </c>
      <c r="Q4695" s="183">
        <v>0</v>
      </c>
      <c r="R4695" s="183">
        <v>0</v>
      </c>
      <c r="S4695" s="183">
        <v>0</v>
      </c>
      <c r="T4695" s="183">
        <v>0</v>
      </c>
      <c r="U4695" s="183">
        <v>0</v>
      </c>
      <c r="V4695" s="183">
        <v>0</v>
      </c>
      <c r="W4695" s="183">
        <v>0</v>
      </c>
      <c r="X4695" s="183">
        <v>0</v>
      </c>
      <c r="Y4695" s="183">
        <v>0</v>
      </c>
    </row>
    <row r="4696" spans="1:25" x14ac:dyDescent="0.2">
      <c r="A4696" s="184">
        <v>13354691</v>
      </c>
      <c r="B4696" s="183" t="str">
        <f>[1]店マスタ!B4695</f>
        <v>守屋電器</v>
      </c>
      <c r="C4696" s="183">
        <v>1</v>
      </c>
      <c r="D4696" s="183">
        <v>1</v>
      </c>
      <c r="E4696" s="183" t="str">
        <f>_xlfn.XLOOKUP(A4696,[2]Sheet1!$R:$R,[2]Sheet1!$AB:$AB,"",0)</f>
        <v/>
      </c>
      <c r="F4696" s="183">
        <f>_xlfn.XLOOKUP($A4696,[3]【2026年03月度_全社】RFM客層一覧表データ!$A:$A,[3]【2026年03月度_全社】RFM客層一覧表データ!C:C,"",0)</f>
        <v>1</v>
      </c>
      <c r="G4696" s="183">
        <f>_xlfn.XLOOKUP($A4696,[3]【2026年03月度_全社】RFM客層一覧表データ!$A:$A,[3]【2026年03月度_全社】RFM客層一覧表データ!D:D,"",0)</f>
        <v>0</v>
      </c>
      <c r="H4696" s="183">
        <f>_xlfn.XLOOKUP($A4696,[3]【2026年03月度_全社】RFM客層一覧表データ!$A:$A,[3]【2026年03月度_全社】RFM客層一覧表データ!E:E,"",0)</f>
        <v>0</v>
      </c>
      <c r="I4696" s="183">
        <f>_xlfn.XLOOKUP($A4696,[3]【2026年03月度_全社】RFM客層一覧表データ!$A:$A,[3]【2026年03月度_全社】RFM客層一覧表データ!F:F,"",0)</f>
        <v>0</v>
      </c>
      <c r="J4696" s="183">
        <v>1</v>
      </c>
      <c r="K4696" s="183">
        <v>1</v>
      </c>
      <c r="L4696" s="183">
        <v>0</v>
      </c>
      <c r="M4696" s="183">
        <v>0</v>
      </c>
      <c r="N4696" s="183">
        <v>1</v>
      </c>
      <c r="O4696" s="183">
        <v>1</v>
      </c>
      <c r="P4696" s="183">
        <v>0</v>
      </c>
      <c r="Q4696" s="183">
        <v>1</v>
      </c>
      <c r="R4696" s="183">
        <v>0</v>
      </c>
      <c r="S4696" s="183">
        <v>0</v>
      </c>
      <c r="T4696" s="183">
        <v>0</v>
      </c>
      <c r="U4696" s="183">
        <v>0</v>
      </c>
      <c r="V4696" s="183">
        <v>0</v>
      </c>
      <c r="W4696" s="183">
        <v>0</v>
      </c>
      <c r="X4696" s="183">
        <v>0</v>
      </c>
      <c r="Y4696" s="183">
        <v>0</v>
      </c>
    </row>
    <row r="4697" spans="1:25" x14ac:dyDescent="0.2">
      <c r="A4697" s="184">
        <v>13355000</v>
      </c>
      <c r="B4697" s="183" t="str">
        <f>[1]店マスタ!B4696</f>
        <v>ＳＨＧ　児島店</v>
      </c>
      <c r="C4697" s="183">
        <v>2</v>
      </c>
      <c r="D4697" s="183">
        <v>2</v>
      </c>
      <c r="E4697" s="183" t="str">
        <f>_xlfn.XLOOKUP(A4697,[2]Sheet1!$R:$R,[2]Sheet1!$AB:$AB,"",0)</f>
        <v/>
      </c>
      <c r="F4697" s="183">
        <f>_xlfn.XLOOKUP($A4697,[3]【2026年03月度_全社】RFM客層一覧表データ!$A:$A,[3]【2026年03月度_全社】RFM客層一覧表データ!C:C,"",0)</f>
        <v>99</v>
      </c>
      <c r="G4697" s="183">
        <f>_xlfn.XLOOKUP($A4697,[3]【2026年03月度_全社】RFM客層一覧表データ!$A:$A,[3]【2026年03月度_全社】RFM客層一覧表データ!D:D,"",0)</f>
        <v>26</v>
      </c>
      <c r="H4697" s="183">
        <f>_xlfn.XLOOKUP($A4697,[3]【2026年03月度_全社】RFM客層一覧表データ!$A:$A,[3]【2026年03月度_全社】RFM客層一覧表データ!E:E,"",0)</f>
        <v>47</v>
      </c>
      <c r="I4697" s="183">
        <f>_xlfn.XLOOKUP($A4697,[3]【2026年03月度_全社】RFM客層一覧表データ!$A:$A,[3]【2026年03月度_全社】RFM客層一覧表データ!F:F,"",0)</f>
        <v>0</v>
      </c>
      <c r="J4697" s="183">
        <v>109</v>
      </c>
      <c r="K4697" s="183">
        <v>30</v>
      </c>
      <c r="L4697" s="183">
        <v>48</v>
      </c>
      <c r="M4697" s="183">
        <v>0</v>
      </c>
      <c r="N4697" s="183">
        <v>110</v>
      </c>
      <c r="O4697" s="183">
        <v>32</v>
      </c>
      <c r="P4697" s="183">
        <v>54</v>
      </c>
      <c r="Q4697" s="183">
        <v>1</v>
      </c>
      <c r="R4697" s="183">
        <v>126</v>
      </c>
      <c r="S4697" s="183">
        <v>37</v>
      </c>
      <c r="T4697" s="183">
        <v>53</v>
      </c>
      <c r="U4697" s="183">
        <v>0</v>
      </c>
      <c r="V4697" s="183">
        <v>132</v>
      </c>
      <c r="W4697" s="183">
        <v>38</v>
      </c>
      <c r="X4697" s="183">
        <v>48</v>
      </c>
      <c r="Y4697" s="183">
        <v>0</v>
      </c>
    </row>
    <row r="4698" spans="1:25" x14ac:dyDescent="0.2">
      <c r="A4698" s="184">
        <v>13355046</v>
      </c>
      <c r="B4698" s="183" t="str">
        <f>[1]店マスタ!B4697</f>
        <v>（有）エイコー電器</v>
      </c>
      <c r="C4698" s="183">
        <v>3</v>
      </c>
      <c r="D4698" s="183">
        <v>2.5</v>
      </c>
      <c r="E4698" s="183">
        <f>_xlfn.XLOOKUP(A4698,[2]Sheet1!$R:$R,[2]Sheet1!$AB:$AB,"",0)</f>
        <v>2.5</v>
      </c>
      <c r="F4698" s="183">
        <f>_xlfn.XLOOKUP($A4698,[3]【2026年03月度_全社】RFM客層一覧表データ!$A:$A,[3]【2026年03月度_全社】RFM客層一覧表データ!C:C,"",0)</f>
        <v>541</v>
      </c>
      <c r="G4698" s="183">
        <f>_xlfn.XLOOKUP($A4698,[3]【2026年03月度_全社】RFM客層一覧表データ!$A:$A,[3]【2026年03月度_全社】RFM客層一覧表データ!D:D,"",0)</f>
        <v>252</v>
      </c>
      <c r="H4698" s="183">
        <f>_xlfn.XLOOKUP($A4698,[3]【2026年03月度_全社】RFM客層一覧表データ!$A:$A,[3]【2026年03月度_全社】RFM客層一覧表データ!E:E,"",0)</f>
        <v>269</v>
      </c>
      <c r="I4698" s="183">
        <f>_xlfn.XLOOKUP($A4698,[3]【2026年03月度_全社】RFM客層一覧表データ!$A:$A,[3]【2026年03月度_全社】RFM客層一覧表データ!F:F,"",0)</f>
        <v>43</v>
      </c>
      <c r="J4698" s="183">
        <v>564</v>
      </c>
      <c r="K4698" s="183">
        <v>268</v>
      </c>
      <c r="L4698" s="183">
        <v>281</v>
      </c>
      <c r="M4698" s="183">
        <v>51</v>
      </c>
      <c r="N4698" s="183">
        <v>569</v>
      </c>
      <c r="O4698" s="183">
        <v>283</v>
      </c>
      <c r="P4698" s="183">
        <v>286</v>
      </c>
      <c r="Q4698" s="183">
        <v>44</v>
      </c>
      <c r="R4698" s="183">
        <v>568</v>
      </c>
      <c r="S4698" s="183">
        <v>289</v>
      </c>
      <c r="T4698" s="183">
        <v>303</v>
      </c>
      <c r="U4698" s="183">
        <v>35</v>
      </c>
      <c r="V4698" s="183">
        <v>583</v>
      </c>
      <c r="W4698" s="183">
        <v>269</v>
      </c>
      <c r="X4698" s="183">
        <v>310</v>
      </c>
      <c r="Y4698" s="183">
        <v>30</v>
      </c>
    </row>
    <row r="4699" spans="1:25" x14ac:dyDescent="0.2">
      <c r="A4699" s="184">
        <v>13355142</v>
      </c>
      <c r="B4699" s="183" t="str">
        <f>[1]店マスタ!B4698</f>
        <v>（有）すがの電器</v>
      </c>
      <c r="C4699" s="183">
        <v>10</v>
      </c>
      <c r="D4699" s="183">
        <v>10</v>
      </c>
      <c r="E4699" s="183">
        <f>_xlfn.XLOOKUP(A4699,[2]Sheet1!$R:$R,[2]Sheet1!$AB:$AB,"",0)</f>
        <v>9</v>
      </c>
      <c r="F4699" s="183">
        <f>_xlfn.XLOOKUP($A4699,[3]【2026年03月度_全社】RFM客層一覧表データ!$A:$A,[3]【2026年03月度_全社】RFM客層一覧表データ!C:C,"",0)</f>
        <v>1458</v>
      </c>
      <c r="G4699" s="183">
        <f>_xlfn.XLOOKUP($A4699,[3]【2026年03月度_全社】RFM客層一覧表データ!$A:$A,[3]【2026年03月度_全社】RFM客層一覧表データ!D:D,"",0)</f>
        <v>845</v>
      </c>
      <c r="H4699" s="183">
        <f>_xlfn.XLOOKUP($A4699,[3]【2026年03月度_全社】RFM客層一覧表データ!$A:$A,[3]【2026年03月度_全社】RFM客層一覧表データ!E:E,"",0)</f>
        <v>953</v>
      </c>
      <c r="I4699" s="183">
        <f>_xlfn.XLOOKUP($A4699,[3]【2026年03月度_全社】RFM客層一覧表データ!$A:$A,[3]【2026年03月度_全社】RFM客層一覧表データ!F:F,"",0)</f>
        <v>160</v>
      </c>
      <c r="J4699" s="183">
        <v>1314</v>
      </c>
      <c r="K4699" s="183">
        <v>803</v>
      </c>
      <c r="L4699" s="183">
        <v>928</v>
      </c>
      <c r="M4699" s="183">
        <v>122</v>
      </c>
      <c r="N4699" s="183">
        <v>1297</v>
      </c>
      <c r="O4699" s="183">
        <v>842</v>
      </c>
      <c r="P4699" s="183">
        <v>917</v>
      </c>
      <c r="Q4699" s="183">
        <v>96</v>
      </c>
      <c r="R4699" s="183">
        <v>1678</v>
      </c>
      <c r="S4699" s="183">
        <v>1000</v>
      </c>
      <c r="T4699" s="183">
        <v>954</v>
      </c>
      <c r="U4699" s="183">
        <v>214</v>
      </c>
      <c r="V4699" s="183">
        <v>1513</v>
      </c>
      <c r="W4699" s="183">
        <v>1005</v>
      </c>
      <c r="X4699" s="183">
        <v>893</v>
      </c>
      <c r="Y4699" s="183">
        <v>236</v>
      </c>
    </row>
    <row r="4700" spans="1:25" x14ac:dyDescent="0.2">
      <c r="A4700" s="184">
        <v>13355173</v>
      </c>
      <c r="B4700" s="183" t="str">
        <f>[1]店マスタ!B4699</f>
        <v>ワールド２１第一店</v>
      </c>
      <c r="C4700" s="183">
        <v>2.5</v>
      </c>
      <c r="D4700" s="183">
        <v>2.5</v>
      </c>
      <c r="E4700" s="183">
        <f>_xlfn.XLOOKUP(A4700,[2]Sheet1!$R:$R,[2]Sheet1!$AB:$AB,"",0)</f>
        <v>3</v>
      </c>
      <c r="F4700" s="183">
        <f>_xlfn.XLOOKUP($A4700,[3]【2026年03月度_全社】RFM客層一覧表データ!$A:$A,[3]【2026年03月度_全社】RFM客層一覧表データ!C:C,"",0)</f>
        <v>349</v>
      </c>
      <c r="G4700" s="183">
        <f>_xlfn.XLOOKUP($A4700,[3]【2026年03月度_全社】RFM客層一覧表データ!$A:$A,[3]【2026年03月度_全社】RFM客層一覧表データ!D:D,"",0)</f>
        <v>190</v>
      </c>
      <c r="H4700" s="183">
        <f>_xlfn.XLOOKUP($A4700,[3]【2026年03月度_全社】RFM客層一覧表データ!$A:$A,[3]【2026年03月度_全社】RFM客層一覧表データ!E:E,"",0)</f>
        <v>266</v>
      </c>
      <c r="I4700" s="183">
        <f>_xlfn.XLOOKUP($A4700,[3]【2026年03月度_全社】RFM客層一覧表データ!$A:$A,[3]【2026年03月度_全社】RFM客層一覧表データ!F:F,"",0)</f>
        <v>9</v>
      </c>
      <c r="J4700" s="183">
        <v>361</v>
      </c>
      <c r="K4700" s="183">
        <v>191</v>
      </c>
      <c r="L4700" s="183">
        <v>273</v>
      </c>
      <c r="M4700" s="183">
        <v>9</v>
      </c>
      <c r="N4700" s="183">
        <v>370</v>
      </c>
      <c r="O4700" s="183">
        <v>203</v>
      </c>
      <c r="P4700" s="183">
        <v>287</v>
      </c>
      <c r="Q4700" s="183">
        <v>13</v>
      </c>
      <c r="R4700" s="183">
        <v>378</v>
      </c>
      <c r="S4700" s="183">
        <v>208</v>
      </c>
      <c r="T4700" s="183">
        <v>298</v>
      </c>
      <c r="U4700" s="183">
        <v>9</v>
      </c>
      <c r="V4700" s="183">
        <v>391</v>
      </c>
      <c r="W4700" s="183">
        <v>197</v>
      </c>
      <c r="X4700" s="183">
        <v>307</v>
      </c>
      <c r="Y4700" s="183">
        <v>11</v>
      </c>
    </row>
    <row r="4701" spans="1:25" x14ac:dyDescent="0.2">
      <c r="A4701" s="184">
        <v>13355237</v>
      </c>
      <c r="B4701" s="183" t="str">
        <f>[1]店マスタ!B4700</f>
        <v>（有）原ラジオ商会</v>
      </c>
      <c r="C4701" s="183">
        <v>1.5</v>
      </c>
      <c r="D4701" s="183">
        <v>0</v>
      </c>
      <c r="E4701" s="183" t="str">
        <f>_xlfn.XLOOKUP(A4701,[2]Sheet1!$R:$R,[2]Sheet1!$AB:$AB,"",0)</f>
        <v/>
      </c>
      <c r="F4701" s="183" t="str">
        <f>_xlfn.XLOOKUP($A4701,[3]【2026年03月度_全社】RFM客層一覧表データ!$A:$A,[3]【2026年03月度_全社】RFM客層一覧表データ!C:C,"",0)</f>
        <v/>
      </c>
      <c r="G4701" s="183" t="str">
        <f>_xlfn.XLOOKUP($A4701,[3]【2026年03月度_全社】RFM客層一覧表データ!$A:$A,[3]【2026年03月度_全社】RFM客層一覧表データ!D:D,"",0)</f>
        <v/>
      </c>
      <c r="H4701" s="183" t="str">
        <f>_xlfn.XLOOKUP($A4701,[3]【2026年03月度_全社】RFM客層一覧表データ!$A:$A,[3]【2026年03月度_全社】RFM客層一覧表データ!E:E,"",0)</f>
        <v/>
      </c>
      <c r="I4701" s="183" t="str">
        <f>_xlfn.XLOOKUP($A4701,[3]【2026年03月度_全社】RFM客層一覧表データ!$A:$A,[3]【2026年03月度_全社】RFM客層一覧表データ!F:F,"",0)</f>
        <v/>
      </c>
      <c r="J4701" s="183">
        <v>168</v>
      </c>
      <c r="K4701" s="183">
        <v>9</v>
      </c>
      <c r="L4701" s="183">
        <v>85</v>
      </c>
      <c r="M4701" s="183">
        <v>0</v>
      </c>
      <c r="N4701" s="183">
        <v>191</v>
      </c>
      <c r="O4701" s="183">
        <v>54</v>
      </c>
      <c r="P4701" s="183">
        <v>110</v>
      </c>
      <c r="Q4701" s="183">
        <v>5</v>
      </c>
      <c r="R4701" s="183">
        <v>208</v>
      </c>
      <c r="S4701" s="183">
        <v>63</v>
      </c>
      <c r="T4701" s="183">
        <v>114</v>
      </c>
      <c r="U4701" s="183">
        <v>5</v>
      </c>
      <c r="V4701" s="183">
        <v>223</v>
      </c>
      <c r="W4701" s="183">
        <v>62</v>
      </c>
      <c r="X4701" s="183">
        <v>124</v>
      </c>
      <c r="Y4701" s="183">
        <v>6</v>
      </c>
    </row>
    <row r="4702" spans="1:25" x14ac:dyDescent="0.2">
      <c r="A4702" s="184">
        <v>13355302</v>
      </c>
      <c r="B4702" s="183" t="str">
        <f>[1]店マスタ!B4701</f>
        <v>ワールド２１アカサキ店</v>
      </c>
      <c r="C4702" s="183">
        <v>2.5</v>
      </c>
      <c r="D4702" s="183">
        <v>2.5</v>
      </c>
      <c r="E4702" s="183">
        <f>_xlfn.XLOOKUP(A4702,[2]Sheet1!$R:$R,[2]Sheet1!$AB:$AB,"",0)</f>
        <v>2.5</v>
      </c>
      <c r="F4702" s="183">
        <f>_xlfn.XLOOKUP($A4702,[3]【2026年03月度_全社】RFM客層一覧表データ!$A:$A,[3]【2026年03月度_全社】RFM客層一覧表データ!C:C,"",0)</f>
        <v>410</v>
      </c>
      <c r="G4702" s="183">
        <f>_xlfn.XLOOKUP($A4702,[3]【2026年03月度_全社】RFM客層一覧表データ!$A:$A,[3]【2026年03月度_全社】RFM客層一覧表データ!D:D,"",0)</f>
        <v>195</v>
      </c>
      <c r="H4702" s="183">
        <f>_xlfn.XLOOKUP($A4702,[3]【2026年03月度_全社】RFM客層一覧表データ!$A:$A,[3]【2026年03月度_全社】RFM客層一覧表データ!E:E,"",0)</f>
        <v>291</v>
      </c>
      <c r="I4702" s="183">
        <f>_xlfn.XLOOKUP($A4702,[3]【2026年03月度_全社】RFM客層一覧表データ!$A:$A,[3]【2026年03月度_全社】RFM客層一覧表データ!F:F,"",0)</f>
        <v>7</v>
      </c>
      <c r="J4702" s="183">
        <v>436</v>
      </c>
      <c r="K4702" s="183">
        <v>207</v>
      </c>
      <c r="L4702" s="183">
        <v>304</v>
      </c>
      <c r="M4702" s="183">
        <v>11</v>
      </c>
      <c r="N4702" s="183">
        <v>462</v>
      </c>
      <c r="O4702" s="183">
        <v>216</v>
      </c>
      <c r="P4702" s="183">
        <v>327</v>
      </c>
      <c r="Q4702" s="183">
        <v>9</v>
      </c>
      <c r="R4702" s="183">
        <v>489</v>
      </c>
      <c r="S4702" s="183">
        <v>246</v>
      </c>
      <c r="T4702" s="183">
        <v>339</v>
      </c>
      <c r="U4702" s="183">
        <v>12</v>
      </c>
      <c r="V4702" s="183">
        <v>515</v>
      </c>
      <c r="W4702" s="183">
        <v>243</v>
      </c>
      <c r="X4702" s="183">
        <v>362</v>
      </c>
      <c r="Y4702" s="183">
        <v>10</v>
      </c>
    </row>
    <row r="4703" spans="1:25" x14ac:dyDescent="0.2">
      <c r="A4703" s="184">
        <v>13355328</v>
      </c>
      <c r="B4703" s="183" t="str">
        <f>[1]店マスタ!B4702</f>
        <v>ワールド２１鷲羽店</v>
      </c>
      <c r="C4703" s="183">
        <v>6</v>
      </c>
      <c r="D4703" s="183">
        <v>6</v>
      </c>
      <c r="E4703" s="183">
        <f>_xlfn.XLOOKUP(A4703,[2]Sheet1!$R:$R,[2]Sheet1!$AB:$AB,"",0)</f>
        <v>6</v>
      </c>
      <c r="F4703" s="183">
        <f>_xlfn.XLOOKUP($A4703,[3]【2026年03月度_全社】RFM客層一覧表データ!$A:$A,[3]【2026年03月度_全社】RFM客層一覧表データ!C:C,"",0)</f>
        <v>934</v>
      </c>
      <c r="G4703" s="183">
        <f>_xlfn.XLOOKUP($A4703,[3]【2026年03月度_全社】RFM客層一覧表データ!$A:$A,[3]【2026年03月度_全社】RFM客層一覧表データ!D:D,"",0)</f>
        <v>519</v>
      </c>
      <c r="H4703" s="183">
        <f>_xlfn.XLOOKUP($A4703,[3]【2026年03月度_全社】RFM客層一覧表データ!$A:$A,[3]【2026年03月度_全社】RFM客層一覧表データ!E:E,"",0)</f>
        <v>618</v>
      </c>
      <c r="I4703" s="183">
        <f>_xlfn.XLOOKUP($A4703,[3]【2026年03月度_全社】RFM客層一覧表データ!$A:$A,[3]【2026年03月度_全社】RFM客層一覧表データ!F:F,"",0)</f>
        <v>63</v>
      </c>
      <c r="J4703" s="183">
        <v>909</v>
      </c>
      <c r="K4703" s="183">
        <v>532</v>
      </c>
      <c r="L4703" s="183">
        <v>617</v>
      </c>
      <c r="M4703" s="183">
        <v>67</v>
      </c>
      <c r="N4703" s="183">
        <v>889</v>
      </c>
      <c r="O4703" s="183">
        <v>521</v>
      </c>
      <c r="P4703" s="183">
        <v>625</v>
      </c>
      <c r="Q4703" s="183">
        <v>50</v>
      </c>
      <c r="R4703" s="183">
        <v>862</v>
      </c>
      <c r="S4703" s="183">
        <v>559</v>
      </c>
      <c r="T4703" s="183">
        <v>615</v>
      </c>
      <c r="U4703" s="183">
        <v>65</v>
      </c>
      <c r="V4703" s="183">
        <v>965</v>
      </c>
      <c r="W4703" s="183">
        <v>619</v>
      </c>
      <c r="X4703" s="183">
        <v>661</v>
      </c>
      <c r="Y4703" s="183">
        <v>102</v>
      </c>
    </row>
    <row r="4704" spans="1:25" x14ac:dyDescent="0.2">
      <c r="A4704" s="184">
        <v>13355329</v>
      </c>
      <c r="B4704" s="183" t="str">
        <f>[1]店マスタ!B4703</f>
        <v>ワールド２１下の町店</v>
      </c>
      <c r="C4704" s="183">
        <v>2</v>
      </c>
      <c r="D4704" s="183">
        <v>2</v>
      </c>
      <c r="E4704" s="183">
        <f>_xlfn.XLOOKUP(A4704,[2]Sheet1!$R:$R,[2]Sheet1!$AB:$AB,"",0)</f>
        <v>2</v>
      </c>
      <c r="F4704" s="183">
        <f>_xlfn.XLOOKUP($A4704,[3]【2026年03月度_全社】RFM客層一覧表データ!$A:$A,[3]【2026年03月度_全社】RFM客層一覧表データ!C:C,"",0)</f>
        <v>352</v>
      </c>
      <c r="G4704" s="183">
        <f>_xlfn.XLOOKUP($A4704,[3]【2026年03月度_全社】RFM客層一覧表データ!$A:$A,[3]【2026年03月度_全社】RFM客層一覧表データ!D:D,"",0)</f>
        <v>221</v>
      </c>
      <c r="H4704" s="183">
        <f>_xlfn.XLOOKUP($A4704,[3]【2026年03月度_全社】RFM客層一覧表データ!$A:$A,[3]【2026年03月度_全社】RFM客層一覧表データ!E:E,"",0)</f>
        <v>268</v>
      </c>
      <c r="I4704" s="183">
        <f>_xlfn.XLOOKUP($A4704,[3]【2026年03月度_全社】RFM客層一覧表データ!$A:$A,[3]【2026年03月度_全社】RFM客層一覧表データ!F:F,"",0)</f>
        <v>9</v>
      </c>
      <c r="J4704" s="183">
        <v>350</v>
      </c>
      <c r="K4704" s="183">
        <v>195</v>
      </c>
      <c r="L4704" s="183">
        <v>257</v>
      </c>
      <c r="M4704" s="183">
        <v>12</v>
      </c>
      <c r="N4704" s="183">
        <v>355</v>
      </c>
      <c r="O4704" s="183">
        <v>205</v>
      </c>
      <c r="P4704" s="183">
        <v>262</v>
      </c>
      <c r="Q4704" s="183">
        <v>11</v>
      </c>
      <c r="R4704" s="183">
        <v>362</v>
      </c>
      <c r="S4704" s="183">
        <v>220</v>
      </c>
      <c r="T4704" s="183">
        <v>268</v>
      </c>
      <c r="U4704" s="183">
        <v>11</v>
      </c>
      <c r="V4704" s="183">
        <v>371</v>
      </c>
      <c r="W4704" s="183">
        <v>207</v>
      </c>
      <c r="X4704" s="183">
        <v>270</v>
      </c>
      <c r="Y4704" s="183">
        <v>8</v>
      </c>
    </row>
    <row r="4705" spans="1:25" x14ac:dyDescent="0.2">
      <c r="A4705" s="184">
        <v>13355565</v>
      </c>
      <c r="B4705" s="183" t="str">
        <f>[1]店マスタ!B4704</f>
        <v>ワールド２１城店</v>
      </c>
      <c r="C4705" s="183">
        <v>1.5</v>
      </c>
      <c r="D4705" s="183">
        <v>1.5</v>
      </c>
      <c r="E4705" s="183">
        <f>_xlfn.XLOOKUP(A4705,[2]Sheet1!$R:$R,[2]Sheet1!$AB:$AB,"",0)</f>
        <v>1.5</v>
      </c>
      <c r="F4705" s="183">
        <f>_xlfn.XLOOKUP($A4705,[3]【2026年03月度_全社】RFM客層一覧表データ!$A:$A,[3]【2026年03月度_全社】RFM客層一覧表データ!C:C,"",0)</f>
        <v>331</v>
      </c>
      <c r="G4705" s="183">
        <f>_xlfn.XLOOKUP($A4705,[3]【2026年03月度_全社】RFM客層一覧表データ!$A:$A,[3]【2026年03月度_全社】RFM客層一覧表データ!D:D,"",0)</f>
        <v>164</v>
      </c>
      <c r="H4705" s="183">
        <f>_xlfn.XLOOKUP($A4705,[3]【2026年03月度_全社】RFM客層一覧表データ!$A:$A,[3]【2026年03月度_全社】RFM客層一覧表データ!E:E,"",0)</f>
        <v>210</v>
      </c>
      <c r="I4705" s="183">
        <f>_xlfn.XLOOKUP($A4705,[3]【2026年03月度_全社】RFM客層一覧表データ!$A:$A,[3]【2026年03月度_全社】RFM客層一覧表データ!F:F,"",0)</f>
        <v>14</v>
      </c>
      <c r="J4705" s="183">
        <v>346</v>
      </c>
      <c r="K4705" s="183">
        <v>168</v>
      </c>
      <c r="L4705" s="183">
        <v>213</v>
      </c>
      <c r="M4705" s="183">
        <v>24</v>
      </c>
      <c r="N4705" s="183">
        <v>335</v>
      </c>
      <c r="O4705" s="183">
        <v>165</v>
      </c>
      <c r="P4705" s="183">
        <v>221</v>
      </c>
      <c r="Q4705" s="183">
        <v>16</v>
      </c>
      <c r="R4705" s="183">
        <v>345</v>
      </c>
      <c r="S4705" s="183">
        <v>187</v>
      </c>
      <c r="T4705" s="183">
        <v>219</v>
      </c>
      <c r="U4705" s="183">
        <v>22</v>
      </c>
      <c r="V4705" s="183">
        <v>344</v>
      </c>
      <c r="W4705" s="183">
        <v>170</v>
      </c>
      <c r="X4705" s="183">
        <v>219</v>
      </c>
      <c r="Y4705" s="183">
        <v>17</v>
      </c>
    </row>
    <row r="4706" spans="1:25" x14ac:dyDescent="0.2">
      <c r="A4706" s="184">
        <v>13355900</v>
      </c>
      <c r="B4706" s="183" t="str">
        <f>[1]店マスタ!B4705</f>
        <v>（株）ワールド２１</v>
      </c>
      <c r="C4706" s="183">
        <v>1</v>
      </c>
      <c r="D4706" s="183">
        <v>1</v>
      </c>
      <c r="E4706" s="183">
        <f>_xlfn.XLOOKUP(A4706,[2]Sheet1!$R:$R,[2]Sheet1!$AB:$AB,"",0)</f>
        <v>1</v>
      </c>
      <c r="F4706" s="183" t="str">
        <f>_xlfn.XLOOKUP($A4706,[3]【2026年03月度_全社】RFM客層一覧表データ!$A:$A,[3]【2026年03月度_全社】RFM客層一覧表データ!C:C,"",0)</f>
        <v/>
      </c>
      <c r="G4706" s="183" t="str">
        <f>_xlfn.XLOOKUP($A4706,[3]【2026年03月度_全社】RFM客層一覧表データ!$A:$A,[3]【2026年03月度_全社】RFM客層一覧表データ!D:D,"",0)</f>
        <v/>
      </c>
      <c r="H4706" s="183" t="str">
        <f>_xlfn.XLOOKUP($A4706,[3]【2026年03月度_全社】RFM客層一覧表データ!$A:$A,[3]【2026年03月度_全社】RFM客層一覧表データ!E:E,"",0)</f>
        <v/>
      </c>
      <c r="I4706" s="183" t="str">
        <f>_xlfn.XLOOKUP($A4706,[3]【2026年03月度_全社】RFM客層一覧表データ!$A:$A,[3]【2026年03月度_全社】RFM客層一覧表データ!F:F,"",0)</f>
        <v/>
      </c>
      <c r="J4706" s="183">
        <v>0</v>
      </c>
      <c r="K4706" s="183">
        <v>0</v>
      </c>
      <c r="L4706" s="183">
        <v>0</v>
      </c>
      <c r="M4706" s="183">
        <v>0</v>
      </c>
      <c r="N4706" s="183">
        <v>0</v>
      </c>
      <c r="O4706" s="183">
        <v>0</v>
      </c>
      <c r="P4706" s="183">
        <v>0</v>
      </c>
      <c r="Q4706" s="183">
        <v>0</v>
      </c>
      <c r="R4706" s="183">
        <v>0</v>
      </c>
      <c r="S4706" s="183">
        <v>0</v>
      </c>
      <c r="T4706" s="183">
        <v>0</v>
      </c>
      <c r="U4706" s="183">
        <v>0</v>
      </c>
      <c r="V4706" s="183">
        <v>0</v>
      </c>
      <c r="W4706" s="183">
        <v>0</v>
      </c>
      <c r="X4706" s="183">
        <v>0</v>
      </c>
      <c r="Y4706" s="183">
        <v>0</v>
      </c>
    </row>
    <row r="4707" spans="1:25" x14ac:dyDescent="0.2">
      <c r="A4707" s="184">
        <v>13356070</v>
      </c>
      <c r="B4707" s="183" t="str">
        <f>[1]店マスタ!B4706</f>
        <v>株式会社　住まいるネット　本部</v>
      </c>
      <c r="C4707" s="183">
        <v>2.5</v>
      </c>
      <c r="D4707" s="183">
        <v>2.5</v>
      </c>
      <c r="E4707" s="183">
        <f>_xlfn.XLOOKUP(A4707,[2]Sheet1!$R:$R,[2]Sheet1!$AB:$AB,"",0)</f>
        <v>3</v>
      </c>
      <c r="F4707" s="183">
        <f>_xlfn.XLOOKUP($A4707,[3]【2026年03月度_全社】RFM客層一覧表データ!$A:$A,[3]【2026年03月度_全社】RFM客層一覧表データ!C:C,"",0)</f>
        <v>26</v>
      </c>
      <c r="G4707" s="183">
        <f>_xlfn.XLOOKUP($A4707,[3]【2026年03月度_全社】RFM客層一覧表データ!$A:$A,[3]【2026年03月度_全社】RFM客層一覧表データ!D:D,"",0)</f>
        <v>26</v>
      </c>
      <c r="H4707" s="183">
        <f>_xlfn.XLOOKUP($A4707,[3]【2026年03月度_全社】RFM客層一覧表データ!$A:$A,[3]【2026年03月度_全社】RFM客層一覧表データ!E:E,"",0)</f>
        <v>6</v>
      </c>
      <c r="I4707" s="183">
        <f>_xlfn.XLOOKUP($A4707,[3]【2026年03月度_全社】RFM客層一覧表データ!$A:$A,[3]【2026年03月度_全社】RFM客層一覧表データ!F:F,"",0)</f>
        <v>26</v>
      </c>
      <c r="J4707" s="183">
        <v>0</v>
      </c>
      <c r="K4707" s="183">
        <v>0</v>
      </c>
      <c r="L4707" s="183">
        <v>0</v>
      </c>
      <c r="M4707" s="183">
        <v>0</v>
      </c>
      <c r="N4707" s="183">
        <v>0</v>
      </c>
      <c r="O4707" s="183">
        <v>0</v>
      </c>
      <c r="P4707" s="183">
        <v>0</v>
      </c>
      <c r="Q4707" s="183">
        <v>0</v>
      </c>
      <c r="R4707" s="183">
        <v>0</v>
      </c>
      <c r="S4707" s="183">
        <v>0</v>
      </c>
      <c r="T4707" s="183">
        <v>0</v>
      </c>
      <c r="U4707" s="183">
        <v>0</v>
      </c>
      <c r="V4707" s="183">
        <v>0</v>
      </c>
      <c r="W4707" s="183">
        <v>0</v>
      </c>
      <c r="X4707" s="183">
        <v>0</v>
      </c>
      <c r="Y4707" s="183">
        <v>0</v>
      </c>
    </row>
    <row r="4708" spans="1:25" x14ac:dyDescent="0.2">
      <c r="A4708" s="184">
        <v>13356074</v>
      </c>
      <c r="B4708" s="183" t="str">
        <f>[1]店マスタ!B4707</f>
        <v>住まいるネット中央店</v>
      </c>
      <c r="C4708" s="183">
        <v>2.5</v>
      </c>
      <c r="D4708" s="183">
        <v>1</v>
      </c>
      <c r="E4708" s="183">
        <f>_xlfn.XLOOKUP(A4708,[2]Sheet1!$R:$R,[2]Sheet1!$AB:$AB,"",0)</f>
        <v>1</v>
      </c>
      <c r="F4708" s="183">
        <f>_xlfn.XLOOKUP($A4708,[3]【2026年03月度_全社】RFM客層一覧表データ!$A:$A,[3]【2026年03月度_全社】RFM客層一覧表データ!C:C,"",0)</f>
        <v>513</v>
      </c>
      <c r="G4708" s="183">
        <f>_xlfn.XLOOKUP($A4708,[3]【2026年03月度_全社】RFM客層一覧表データ!$A:$A,[3]【2026年03月度_全社】RFM客層一覧表データ!D:D,"",0)</f>
        <v>173</v>
      </c>
      <c r="H4708" s="183">
        <f>_xlfn.XLOOKUP($A4708,[3]【2026年03月度_全社】RFM客層一覧表データ!$A:$A,[3]【2026年03月度_全社】RFM客層一覧表データ!E:E,"",0)</f>
        <v>344</v>
      </c>
      <c r="I4708" s="183">
        <f>_xlfn.XLOOKUP($A4708,[3]【2026年03月度_全社】RFM客層一覧表データ!$A:$A,[3]【2026年03月度_全社】RFM客層一覧表データ!F:F,"",0)</f>
        <v>19</v>
      </c>
      <c r="J4708" s="183">
        <v>541</v>
      </c>
      <c r="K4708" s="183">
        <v>221</v>
      </c>
      <c r="L4708" s="183">
        <v>381</v>
      </c>
      <c r="M4708" s="183">
        <v>16</v>
      </c>
      <c r="N4708" s="183">
        <v>634</v>
      </c>
      <c r="O4708" s="183">
        <v>269</v>
      </c>
      <c r="P4708" s="183">
        <v>402</v>
      </c>
      <c r="Q4708" s="183">
        <v>14</v>
      </c>
      <c r="R4708" s="183">
        <v>696</v>
      </c>
      <c r="S4708" s="183">
        <v>291</v>
      </c>
      <c r="T4708" s="183">
        <v>425</v>
      </c>
      <c r="U4708" s="183">
        <v>13</v>
      </c>
      <c r="V4708" s="183">
        <v>714</v>
      </c>
      <c r="W4708" s="183">
        <v>327</v>
      </c>
      <c r="X4708" s="183">
        <v>468</v>
      </c>
      <c r="Y4708" s="183">
        <v>19</v>
      </c>
    </row>
    <row r="4709" spans="1:25" x14ac:dyDescent="0.2">
      <c r="A4709" s="184">
        <v>13356077</v>
      </c>
      <c r="B4709" s="183" t="str">
        <f>[1]店マスタ!B4708</f>
        <v>住まいるネット門田店</v>
      </c>
      <c r="C4709" s="183">
        <v>4</v>
      </c>
      <c r="D4709" s="183">
        <v>4</v>
      </c>
      <c r="E4709" s="183">
        <f>_xlfn.XLOOKUP(A4709,[2]Sheet1!$R:$R,[2]Sheet1!$AB:$AB,"",0)</f>
        <v>3.5</v>
      </c>
      <c r="F4709" s="183">
        <f>_xlfn.XLOOKUP($A4709,[3]【2026年03月度_全社】RFM客層一覧表データ!$A:$A,[3]【2026年03月度_全社】RFM客層一覧表データ!C:C,"",0)</f>
        <v>746</v>
      </c>
      <c r="G4709" s="183">
        <f>_xlfn.XLOOKUP($A4709,[3]【2026年03月度_全社】RFM客層一覧表データ!$A:$A,[3]【2026年03月度_全社】RFM客層一覧表データ!D:D,"",0)</f>
        <v>302</v>
      </c>
      <c r="H4709" s="183">
        <f>_xlfn.XLOOKUP($A4709,[3]【2026年03月度_全社】RFM客層一覧表データ!$A:$A,[3]【2026年03月度_全社】RFM客層一覧表データ!E:E,"",0)</f>
        <v>351</v>
      </c>
      <c r="I4709" s="183">
        <f>_xlfn.XLOOKUP($A4709,[3]【2026年03月度_全社】RFM客層一覧表データ!$A:$A,[3]【2026年03月度_全社】RFM客層一覧表データ!F:F,"",0)</f>
        <v>49</v>
      </c>
      <c r="J4709" s="183">
        <v>749</v>
      </c>
      <c r="K4709" s="183">
        <v>317</v>
      </c>
      <c r="L4709" s="183">
        <v>384</v>
      </c>
      <c r="M4709" s="183">
        <v>49</v>
      </c>
      <c r="N4709" s="183">
        <v>761</v>
      </c>
      <c r="O4709" s="183">
        <v>322</v>
      </c>
      <c r="P4709" s="183">
        <v>405</v>
      </c>
      <c r="Q4709" s="183">
        <v>50</v>
      </c>
      <c r="R4709" s="183">
        <v>783</v>
      </c>
      <c r="S4709" s="183">
        <v>398</v>
      </c>
      <c r="T4709" s="183">
        <v>413</v>
      </c>
      <c r="U4709" s="183">
        <v>42</v>
      </c>
      <c r="V4709" s="183">
        <v>811</v>
      </c>
      <c r="W4709" s="183">
        <v>451</v>
      </c>
      <c r="X4709" s="183">
        <v>423</v>
      </c>
      <c r="Y4709" s="183">
        <v>49</v>
      </c>
    </row>
    <row r="4710" spans="1:25" x14ac:dyDescent="0.2">
      <c r="A4710" s="184">
        <v>13357021</v>
      </c>
      <c r="B4710" s="183" t="str">
        <f>[1]店マスタ!B4709</f>
        <v>井村デンキ商会</v>
      </c>
      <c r="C4710" s="183">
        <v>1.5</v>
      </c>
      <c r="D4710" s="183">
        <v>1.5</v>
      </c>
      <c r="E4710" s="183">
        <f>_xlfn.XLOOKUP(A4710,[2]Sheet1!$R:$R,[2]Sheet1!$AB:$AB,"",0)</f>
        <v>1.5</v>
      </c>
      <c r="F4710" s="183">
        <f>_xlfn.XLOOKUP($A4710,[3]【2026年03月度_全社】RFM客層一覧表データ!$A:$A,[3]【2026年03月度_全社】RFM客層一覧表データ!C:C,"",0)</f>
        <v>126</v>
      </c>
      <c r="G4710" s="183">
        <f>_xlfn.XLOOKUP($A4710,[3]【2026年03月度_全社】RFM客層一覧表データ!$A:$A,[3]【2026年03月度_全社】RFM客層一覧表データ!D:D,"",0)</f>
        <v>2</v>
      </c>
      <c r="H4710" s="183">
        <f>_xlfn.XLOOKUP($A4710,[3]【2026年03月度_全社】RFM客層一覧表データ!$A:$A,[3]【2026年03月度_全社】RFM客層一覧表データ!E:E,"",0)</f>
        <v>1</v>
      </c>
      <c r="I4710" s="183">
        <f>_xlfn.XLOOKUP($A4710,[3]【2026年03月度_全社】RFM客層一覧表データ!$A:$A,[3]【2026年03月度_全社】RFM客層一覧表データ!F:F,"",0)</f>
        <v>0</v>
      </c>
      <c r="J4710" s="183">
        <v>125</v>
      </c>
      <c r="K4710" s="183">
        <v>1</v>
      </c>
      <c r="L4710" s="183">
        <v>48</v>
      </c>
      <c r="M4710" s="183">
        <v>0</v>
      </c>
      <c r="N4710" s="183">
        <v>125</v>
      </c>
      <c r="O4710" s="183">
        <v>0</v>
      </c>
      <c r="P4710" s="183">
        <v>58</v>
      </c>
      <c r="Q4710" s="183">
        <v>0</v>
      </c>
      <c r="R4710" s="183">
        <v>144</v>
      </c>
      <c r="S4710" s="183">
        <v>0</v>
      </c>
      <c r="T4710" s="183">
        <v>71</v>
      </c>
      <c r="U4710" s="183">
        <v>0</v>
      </c>
      <c r="V4710" s="183">
        <v>171</v>
      </c>
      <c r="W4710" s="183">
        <v>125</v>
      </c>
      <c r="X4710" s="183">
        <v>92</v>
      </c>
      <c r="Y4710" s="183">
        <v>27</v>
      </c>
    </row>
    <row r="4711" spans="1:25" x14ac:dyDescent="0.2">
      <c r="A4711" s="184">
        <v>13357083</v>
      </c>
      <c r="B4711" s="183" t="str">
        <f>[1]店マスタ!B4710</f>
        <v>川上ラヂオ電気商会</v>
      </c>
      <c r="C4711" s="183">
        <v>1.5</v>
      </c>
      <c r="D4711" s="183">
        <v>1</v>
      </c>
      <c r="E4711" s="183">
        <f>_xlfn.XLOOKUP(A4711,[2]Sheet1!$R:$R,[2]Sheet1!$AB:$AB,"",0)</f>
        <v>1</v>
      </c>
      <c r="F4711" s="183">
        <f>_xlfn.XLOOKUP($A4711,[3]【2026年03月度_全社】RFM客層一覧表データ!$A:$A,[3]【2026年03月度_全社】RFM客層一覧表データ!C:C,"",0)</f>
        <v>15</v>
      </c>
      <c r="G4711" s="183">
        <f>_xlfn.XLOOKUP($A4711,[3]【2026年03月度_全社】RFM客層一覧表データ!$A:$A,[3]【2026年03月度_全社】RFM客層一覧表データ!D:D,"",0)</f>
        <v>15</v>
      </c>
      <c r="H4711" s="183">
        <f>_xlfn.XLOOKUP($A4711,[3]【2026年03月度_全社】RFM客層一覧表データ!$A:$A,[3]【2026年03月度_全社】RFM客層一覧表データ!E:E,"",0)</f>
        <v>0</v>
      </c>
      <c r="I4711" s="183">
        <f>_xlfn.XLOOKUP($A4711,[3]【2026年03月度_全社】RFM客層一覧表データ!$A:$A,[3]【2026年03月度_全社】RFM客層一覧表データ!F:F,"",0)</f>
        <v>15</v>
      </c>
      <c r="J4711" s="183">
        <v>0</v>
      </c>
      <c r="K4711" s="183">
        <v>0</v>
      </c>
      <c r="L4711" s="183">
        <v>0</v>
      </c>
      <c r="M4711" s="183">
        <v>0</v>
      </c>
      <c r="N4711" s="183">
        <v>0</v>
      </c>
      <c r="O4711" s="183">
        <v>0</v>
      </c>
      <c r="P4711" s="183">
        <v>0</v>
      </c>
      <c r="Q4711" s="183">
        <v>0</v>
      </c>
      <c r="R4711" s="183">
        <v>0</v>
      </c>
      <c r="S4711" s="183">
        <v>0</v>
      </c>
      <c r="T4711" s="183">
        <v>0</v>
      </c>
      <c r="U4711" s="183">
        <v>0</v>
      </c>
      <c r="V4711" s="183">
        <v>0</v>
      </c>
      <c r="W4711" s="183">
        <v>0</v>
      </c>
      <c r="X4711" s="183">
        <v>0</v>
      </c>
      <c r="Y4711" s="183">
        <v>0</v>
      </c>
    </row>
    <row r="4712" spans="1:25" x14ac:dyDescent="0.2">
      <c r="A4712" s="184">
        <v>13357249</v>
      </c>
      <c r="B4712" s="183" t="str">
        <f>[1]店マスタ!B4711</f>
        <v>住まいるネット高梁落合橋店</v>
      </c>
      <c r="C4712" s="183">
        <v>1.5</v>
      </c>
      <c r="D4712" s="183">
        <v>1.5</v>
      </c>
      <c r="E4712" s="183">
        <f>_xlfn.XLOOKUP(A4712,[2]Sheet1!$R:$R,[2]Sheet1!$AB:$AB,"",0)</f>
        <v>2</v>
      </c>
      <c r="F4712" s="183">
        <f>_xlfn.XLOOKUP($A4712,[3]【2026年03月度_全社】RFM客層一覧表データ!$A:$A,[3]【2026年03月度_全社】RFM客層一覧表データ!C:C,"",0)</f>
        <v>354</v>
      </c>
      <c r="G4712" s="183">
        <f>_xlfn.XLOOKUP($A4712,[3]【2026年03月度_全社】RFM客層一覧表データ!$A:$A,[3]【2026年03月度_全社】RFM客層一覧表データ!D:D,"",0)</f>
        <v>162</v>
      </c>
      <c r="H4712" s="183">
        <f>_xlfn.XLOOKUP($A4712,[3]【2026年03月度_全社】RFM客層一覧表データ!$A:$A,[3]【2026年03月度_全社】RFM客層一覧表データ!E:E,"",0)</f>
        <v>201</v>
      </c>
      <c r="I4712" s="183">
        <f>_xlfn.XLOOKUP($A4712,[3]【2026年03月度_全社】RFM客層一覧表データ!$A:$A,[3]【2026年03月度_全社】RFM客層一覧表データ!F:F,"",0)</f>
        <v>19</v>
      </c>
      <c r="J4712" s="183">
        <v>374</v>
      </c>
      <c r="K4712" s="183">
        <v>162</v>
      </c>
      <c r="L4712" s="183">
        <v>210</v>
      </c>
      <c r="M4712" s="183">
        <v>13</v>
      </c>
      <c r="N4712" s="183">
        <v>392</v>
      </c>
      <c r="O4712" s="183">
        <v>158</v>
      </c>
      <c r="P4712" s="183">
        <v>213</v>
      </c>
      <c r="Q4712" s="183">
        <v>13</v>
      </c>
      <c r="R4712" s="183">
        <v>437</v>
      </c>
      <c r="S4712" s="183">
        <v>167</v>
      </c>
      <c r="T4712" s="183">
        <v>228</v>
      </c>
      <c r="U4712" s="183">
        <v>12</v>
      </c>
      <c r="V4712" s="183">
        <v>461</v>
      </c>
      <c r="W4712" s="183">
        <v>173</v>
      </c>
      <c r="X4712" s="183">
        <v>238</v>
      </c>
      <c r="Y4712" s="183">
        <v>26</v>
      </c>
    </row>
    <row r="4713" spans="1:25" x14ac:dyDescent="0.2">
      <c r="A4713" s="184">
        <v>13358023</v>
      </c>
      <c r="B4713" s="183" t="str">
        <f>[1]店マスタ!B4712</f>
        <v>家元電器（株）</v>
      </c>
      <c r="C4713" s="183">
        <v>5</v>
      </c>
      <c r="D4713" s="183">
        <v>4</v>
      </c>
      <c r="E4713" s="183">
        <f>_xlfn.XLOOKUP(A4713,[2]Sheet1!$R:$R,[2]Sheet1!$AB:$AB,"",0)</f>
        <v>4.5</v>
      </c>
      <c r="F4713" s="183">
        <f>_xlfn.XLOOKUP($A4713,[3]【2026年03月度_全社】RFM客層一覧表データ!$A:$A,[3]【2026年03月度_全社】RFM客層一覧表データ!C:C,"",0)</f>
        <v>698</v>
      </c>
      <c r="G4713" s="183">
        <f>_xlfn.XLOOKUP($A4713,[3]【2026年03月度_全社】RFM客層一覧表データ!$A:$A,[3]【2026年03月度_全社】RFM客層一覧表データ!D:D,"",0)</f>
        <v>292</v>
      </c>
      <c r="H4713" s="183">
        <f>_xlfn.XLOOKUP($A4713,[3]【2026年03月度_全社】RFM客層一覧表データ!$A:$A,[3]【2026年03月度_全社】RFM客層一覧表データ!E:E,"",0)</f>
        <v>375</v>
      </c>
      <c r="I4713" s="183">
        <f>_xlfn.XLOOKUP($A4713,[3]【2026年03月度_全社】RFM客層一覧表データ!$A:$A,[3]【2026年03月度_全社】RFM客層一覧表データ!F:F,"",0)</f>
        <v>34</v>
      </c>
      <c r="J4713" s="183">
        <v>740</v>
      </c>
      <c r="K4713" s="183">
        <v>301</v>
      </c>
      <c r="L4713" s="183">
        <v>398</v>
      </c>
      <c r="M4713" s="183">
        <v>33</v>
      </c>
      <c r="N4713" s="183">
        <v>798</v>
      </c>
      <c r="O4713" s="183">
        <v>318</v>
      </c>
      <c r="P4713" s="183">
        <v>432</v>
      </c>
      <c r="Q4713" s="183">
        <v>27</v>
      </c>
      <c r="R4713" s="183">
        <v>854</v>
      </c>
      <c r="S4713" s="183">
        <v>333</v>
      </c>
      <c r="T4713" s="183">
        <v>477</v>
      </c>
      <c r="U4713" s="183">
        <v>37</v>
      </c>
      <c r="V4713" s="183">
        <v>900</v>
      </c>
      <c r="W4713" s="183">
        <v>338</v>
      </c>
      <c r="X4713" s="183">
        <v>511</v>
      </c>
      <c r="Y4713" s="183">
        <v>28</v>
      </c>
    </row>
    <row r="4714" spans="1:25" x14ac:dyDescent="0.2">
      <c r="A4714" s="184">
        <v>13359102</v>
      </c>
      <c r="B4714" s="183" t="str">
        <f>[1]店マスタ!B4713</f>
        <v>住まいるネット西江原店</v>
      </c>
      <c r="C4714" s="183">
        <v>3.5</v>
      </c>
      <c r="D4714" s="183">
        <v>3</v>
      </c>
      <c r="E4714" s="183">
        <f>_xlfn.XLOOKUP(A4714,[2]Sheet1!$R:$R,[2]Sheet1!$AB:$AB,"",0)</f>
        <v>2.5</v>
      </c>
      <c r="F4714" s="183">
        <f>_xlfn.XLOOKUP($A4714,[3]【2026年03月度_全社】RFM客層一覧表データ!$A:$A,[3]【2026年03月度_全社】RFM客層一覧表データ!C:C,"",0)</f>
        <v>552</v>
      </c>
      <c r="G4714" s="183">
        <f>_xlfn.XLOOKUP($A4714,[3]【2026年03月度_全社】RFM客層一覧表データ!$A:$A,[3]【2026年03月度_全社】RFM客層一覧表データ!D:D,"",0)</f>
        <v>264</v>
      </c>
      <c r="H4714" s="183">
        <f>_xlfn.XLOOKUP($A4714,[3]【2026年03月度_全社】RFM客層一覧表データ!$A:$A,[3]【2026年03月度_全社】RFM客層一覧表データ!E:E,"",0)</f>
        <v>289</v>
      </c>
      <c r="I4714" s="183">
        <f>_xlfn.XLOOKUP($A4714,[3]【2026年03月度_全社】RFM客層一覧表データ!$A:$A,[3]【2026年03月度_全社】RFM客層一覧表データ!F:F,"",0)</f>
        <v>49</v>
      </c>
      <c r="J4714" s="183">
        <v>544</v>
      </c>
      <c r="K4714" s="183">
        <v>241</v>
      </c>
      <c r="L4714" s="183">
        <v>297</v>
      </c>
      <c r="M4714" s="183">
        <v>46</v>
      </c>
      <c r="N4714" s="183">
        <v>527</v>
      </c>
      <c r="O4714" s="183">
        <v>236</v>
      </c>
      <c r="P4714" s="183">
        <v>287</v>
      </c>
      <c r="Q4714" s="183">
        <v>32</v>
      </c>
      <c r="R4714" s="183">
        <v>539</v>
      </c>
      <c r="S4714" s="183">
        <v>228</v>
      </c>
      <c r="T4714" s="183">
        <v>292</v>
      </c>
      <c r="U4714" s="183">
        <v>31</v>
      </c>
      <c r="V4714" s="183">
        <v>525</v>
      </c>
      <c r="W4714" s="183">
        <v>261</v>
      </c>
      <c r="X4714" s="183">
        <v>296</v>
      </c>
      <c r="Y4714" s="183">
        <v>36</v>
      </c>
    </row>
    <row r="4715" spans="1:25" x14ac:dyDescent="0.2">
      <c r="A4715" s="184">
        <v>13359103</v>
      </c>
      <c r="B4715" s="183" t="str">
        <f>[1]店マスタ!B4714</f>
        <v>住まいるネット井原南店</v>
      </c>
      <c r="C4715" s="183">
        <v>3</v>
      </c>
      <c r="D4715" s="183">
        <v>3</v>
      </c>
      <c r="E4715" s="183">
        <f>_xlfn.XLOOKUP(A4715,[2]Sheet1!$R:$R,[2]Sheet1!$AB:$AB,"",0)</f>
        <v>3</v>
      </c>
      <c r="F4715" s="183">
        <f>_xlfn.XLOOKUP($A4715,[3]【2026年03月度_全社】RFM客層一覧表データ!$A:$A,[3]【2026年03月度_全社】RFM客層一覧表データ!C:C,"",0)</f>
        <v>354</v>
      </c>
      <c r="G4715" s="183">
        <f>_xlfn.XLOOKUP($A4715,[3]【2026年03月度_全社】RFM客層一覧表データ!$A:$A,[3]【2026年03月度_全社】RFM客層一覧表データ!D:D,"",0)</f>
        <v>166</v>
      </c>
      <c r="H4715" s="183">
        <f>_xlfn.XLOOKUP($A4715,[3]【2026年03月度_全社】RFM客層一覧表データ!$A:$A,[3]【2026年03月度_全社】RFM客層一覧表データ!E:E,"",0)</f>
        <v>243</v>
      </c>
      <c r="I4715" s="183">
        <f>_xlfn.XLOOKUP($A4715,[3]【2026年03月度_全社】RFM客層一覧表データ!$A:$A,[3]【2026年03月度_全社】RFM客層一覧表データ!F:F,"",0)</f>
        <v>6</v>
      </c>
      <c r="J4715" s="183">
        <v>370</v>
      </c>
      <c r="K4715" s="183">
        <v>166</v>
      </c>
      <c r="L4715" s="183">
        <v>273</v>
      </c>
      <c r="M4715" s="183">
        <v>15</v>
      </c>
      <c r="N4715" s="183">
        <v>364</v>
      </c>
      <c r="O4715" s="183">
        <v>169</v>
      </c>
      <c r="P4715" s="183">
        <v>273</v>
      </c>
      <c r="Q4715" s="183">
        <v>6</v>
      </c>
      <c r="R4715" s="183">
        <v>370</v>
      </c>
      <c r="S4715" s="183">
        <v>195</v>
      </c>
      <c r="T4715" s="183">
        <v>285</v>
      </c>
      <c r="U4715" s="183">
        <v>7</v>
      </c>
      <c r="V4715" s="183">
        <v>381</v>
      </c>
      <c r="W4715" s="183">
        <v>210</v>
      </c>
      <c r="X4715" s="183">
        <v>286</v>
      </c>
      <c r="Y4715" s="183">
        <v>7</v>
      </c>
    </row>
    <row r="4716" spans="1:25" x14ac:dyDescent="0.2">
      <c r="A4716" s="184">
        <v>13359313</v>
      </c>
      <c r="B4716" s="183" t="str">
        <f>[1]店マスタ!B4715</f>
        <v>住まいるネット井原下之町店</v>
      </c>
      <c r="C4716" s="183">
        <v>2.5</v>
      </c>
      <c r="D4716" s="183">
        <v>2.5</v>
      </c>
      <c r="E4716" s="183">
        <f>_xlfn.XLOOKUP(A4716,[2]Sheet1!$R:$R,[2]Sheet1!$AB:$AB,"",0)</f>
        <v>2.5</v>
      </c>
      <c r="F4716" s="183">
        <f>_xlfn.XLOOKUP($A4716,[3]【2026年03月度_全社】RFM客層一覧表データ!$A:$A,[3]【2026年03月度_全社】RFM客層一覧表データ!C:C,"",0)</f>
        <v>220</v>
      </c>
      <c r="G4716" s="183">
        <f>_xlfn.XLOOKUP($A4716,[3]【2026年03月度_全社】RFM客層一覧表データ!$A:$A,[3]【2026年03月度_全社】RFM客層一覧表データ!D:D,"",0)</f>
        <v>103</v>
      </c>
      <c r="H4716" s="183">
        <f>_xlfn.XLOOKUP($A4716,[3]【2026年03月度_全社】RFM客層一覧表データ!$A:$A,[3]【2026年03月度_全社】RFM客層一覧表データ!E:E,"",0)</f>
        <v>132</v>
      </c>
      <c r="I4716" s="183">
        <f>_xlfn.XLOOKUP($A4716,[3]【2026年03月度_全社】RFM客層一覧表データ!$A:$A,[3]【2026年03月度_全社】RFM客層一覧表データ!F:F,"",0)</f>
        <v>10</v>
      </c>
      <c r="J4716" s="183">
        <v>240</v>
      </c>
      <c r="K4716" s="183">
        <v>107</v>
      </c>
      <c r="L4716" s="183">
        <v>145</v>
      </c>
      <c r="M4716" s="183">
        <v>7</v>
      </c>
      <c r="N4716" s="183">
        <v>248</v>
      </c>
      <c r="O4716" s="183">
        <v>109</v>
      </c>
      <c r="P4716" s="183">
        <v>157</v>
      </c>
      <c r="Q4716" s="183">
        <v>15</v>
      </c>
      <c r="R4716" s="183">
        <v>254</v>
      </c>
      <c r="S4716" s="183">
        <v>106</v>
      </c>
      <c r="T4716" s="183">
        <v>158</v>
      </c>
      <c r="U4716" s="183">
        <v>10</v>
      </c>
      <c r="V4716" s="183">
        <v>260</v>
      </c>
      <c r="W4716" s="183">
        <v>123</v>
      </c>
      <c r="X4716" s="183">
        <v>159</v>
      </c>
      <c r="Y4716" s="183">
        <v>7</v>
      </c>
    </row>
    <row r="4717" spans="1:25" x14ac:dyDescent="0.2">
      <c r="A4717" s="184">
        <v>13359610</v>
      </c>
      <c r="B4717" s="183" t="str">
        <f>[1]店マスタ!B4716</f>
        <v>ワールド２１芳井店</v>
      </c>
      <c r="C4717" s="183">
        <v>2.5</v>
      </c>
      <c r="D4717" s="183">
        <v>2.5</v>
      </c>
      <c r="E4717" s="183">
        <f>_xlfn.XLOOKUP(A4717,[2]Sheet1!$R:$R,[2]Sheet1!$AB:$AB,"",0)</f>
        <v>3</v>
      </c>
      <c r="F4717" s="183">
        <f>_xlfn.XLOOKUP($A4717,[3]【2026年03月度_全社】RFM客層一覧表データ!$A:$A,[3]【2026年03月度_全社】RFM客層一覧表データ!C:C,"",0)</f>
        <v>394</v>
      </c>
      <c r="G4717" s="183">
        <f>_xlfn.XLOOKUP($A4717,[3]【2026年03月度_全社】RFM客層一覧表データ!$A:$A,[3]【2026年03月度_全社】RFM客層一覧表データ!D:D,"",0)</f>
        <v>252</v>
      </c>
      <c r="H4717" s="183">
        <f>_xlfn.XLOOKUP($A4717,[3]【2026年03月度_全社】RFM客層一覧表データ!$A:$A,[3]【2026年03月度_全社】RFM客層一覧表データ!E:E,"",0)</f>
        <v>326</v>
      </c>
      <c r="I4717" s="183">
        <f>_xlfn.XLOOKUP($A4717,[3]【2026年03月度_全社】RFM客層一覧表データ!$A:$A,[3]【2026年03月度_全社】RFM客層一覧表データ!F:F,"",0)</f>
        <v>15</v>
      </c>
      <c r="J4717" s="183">
        <v>399</v>
      </c>
      <c r="K4717" s="183">
        <v>252</v>
      </c>
      <c r="L4717" s="183">
        <v>325</v>
      </c>
      <c r="M4717" s="183">
        <v>8</v>
      </c>
      <c r="N4717" s="183">
        <v>420</v>
      </c>
      <c r="O4717" s="183">
        <v>262</v>
      </c>
      <c r="P4717" s="183">
        <v>347</v>
      </c>
      <c r="Q4717" s="183">
        <v>8</v>
      </c>
      <c r="R4717" s="183">
        <v>432</v>
      </c>
      <c r="S4717" s="183">
        <v>269</v>
      </c>
      <c r="T4717" s="183">
        <v>350</v>
      </c>
      <c r="U4717" s="183">
        <v>13</v>
      </c>
      <c r="V4717" s="183">
        <v>460</v>
      </c>
      <c r="W4717" s="183">
        <v>290</v>
      </c>
      <c r="X4717" s="183">
        <v>360</v>
      </c>
      <c r="Y4717" s="183">
        <v>12</v>
      </c>
    </row>
    <row r="4718" spans="1:25" x14ac:dyDescent="0.2">
      <c r="A4718" s="184">
        <v>13360218</v>
      </c>
      <c r="B4718" s="183" t="str">
        <f>[1]店マスタ!B4717</f>
        <v>住まいるネット笠岡インタ－店</v>
      </c>
      <c r="C4718" s="183">
        <v>2</v>
      </c>
      <c r="D4718" s="183">
        <v>2</v>
      </c>
      <c r="E4718" s="183">
        <f>_xlfn.XLOOKUP(A4718,[2]Sheet1!$R:$R,[2]Sheet1!$AB:$AB,"",0)</f>
        <v>2</v>
      </c>
      <c r="F4718" s="183">
        <f>_xlfn.XLOOKUP($A4718,[3]【2026年03月度_全社】RFM客層一覧表データ!$A:$A,[3]【2026年03月度_全社】RFM客層一覧表データ!C:C,"",0)</f>
        <v>565</v>
      </c>
      <c r="G4718" s="183">
        <f>_xlfn.XLOOKUP($A4718,[3]【2026年03月度_全社】RFM客層一覧表データ!$A:$A,[3]【2026年03月度_全社】RFM客層一覧表データ!D:D,"",0)</f>
        <v>324</v>
      </c>
      <c r="H4718" s="183">
        <f>_xlfn.XLOOKUP($A4718,[3]【2026年03月度_全社】RFM客層一覧表データ!$A:$A,[3]【2026年03月度_全社】RFM客層一覧表データ!E:E,"",0)</f>
        <v>394</v>
      </c>
      <c r="I4718" s="183">
        <f>_xlfn.XLOOKUP($A4718,[3]【2026年03月度_全社】RFM客層一覧表データ!$A:$A,[3]【2026年03月度_全社】RFM客層一覧表データ!F:F,"",0)</f>
        <v>25</v>
      </c>
      <c r="J4718" s="183">
        <v>587</v>
      </c>
      <c r="K4718" s="183">
        <v>307</v>
      </c>
      <c r="L4718" s="183">
        <v>397</v>
      </c>
      <c r="M4718" s="183">
        <v>33</v>
      </c>
      <c r="N4718" s="183">
        <v>589</v>
      </c>
      <c r="O4718" s="183">
        <v>319</v>
      </c>
      <c r="P4718" s="183">
        <v>415</v>
      </c>
      <c r="Q4718" s="183">
        <v>17</v>
      </c>
      <c r="R4718" s="183">
        <v>608</v>
      </c>
      <c r="S4718" s="183">
        <v>316</v>
      </c>
      <c r="T4718" s="183">
        <v>421</v>
      </c>
      <c r="U4718" s="183">
        <v>25</v>
      </c>
      <c r="V4718" s="183">
        <v>619</v>
      </c>
      <c r="W4718" s="183">
        <v>310</v>
      </c>
      <c r="X4718" s="183">
        <v>428</v>
      </c>
      <c r="Y4718" s="183">
        <v>25</v>
      </c>
    </row>
    <row r="4719" spans="1:25" x14ac:dyDescent="0.2">
      <c r="A4719" s="184">
        <v>13360245</v>
      </c>
      <c r="B4719" s="183" t="str">
        <f>[1]店マスタ!B4718</f>
        <v>住まいるネット笠岡住吉店</v>
      </c>
      <c r="C4719" s="183">
        <v>1.5</v>
      </c>
      <c r="D4719" s="183">
        <v>1.5</v>
      </c>
      <c r="E4719" s="183">
        <f>_xlfn.XLOOKUP(A4719,[2]Sheet1!$R:$R,[2]Sheet1!$AB:$AB,"",0)</f>
        <v>1.5</v>
      </c>
      <c r="F4719" s="183">
        <f>_xlfn.XLOOKUP($A4719,[3]【2026年03月度_全社】RFM客層一覧表データ!$A:$A,[3]【2026年03月度_全社】RFM客層一覧表データ!C:C,"",0)</f>
        <v>262</v>
      </c>
      <c r="G4719" s="183">
        <f>_xlfn.XLOOKUP($A4719,[3]【2026年03月度_全社】RFM客層一覧表データ!$A:$A,[3]【2026年03月度_全社】RFM客層一覧表データ!D:D,"",0)</f>
        <v>124</v>
      </c>
      <c r="H4719" s="183">
        <f>_xlfn.XLOOKUP($A4719,[3]【2026年03月度_全社】RFM客層一覧表データ!$A:$A,[3]【2026年03月度_全社】RFM客層一覧表データ!E:E,"",0)</f>
        <v>160</v>
      </c>
      <c r="I4719" s="183">
        <f>_xlfn.XLOOKUP($A4719,[3]【2026年03月度_全社】RFM客層一覧表データ!$A:$A,[3]【2026年03月度_全社】RFM客層一覧表データ!F:F,"",0)</f>
        <v>15</v>
      </c>
      <c r="J4719" s="183">
        <v>283</v>
      </c>
      <c r="K4719" s="183">
        <v>128</v>
      </c>
      <c r="L4719" s="183">
        <v>166</v>
      </c>
      <c r="M4719" s="183">
        <v>12</v>
      </c>
      <c r="N4719" s="183">
        <v>302</v>
      </c>
      <c r="O4719" s="183">
        <v>129</v>
      </c>
      <c r="P4719" s="183">
        <v>170</v>
      </c>
      <c r="Q4719" s="183">
        <v>10</v>
      </c>
      <c r="R4719" s="183">
        <v>320</v>
      </c>
      <c r="S4719" s="183">
        <v>140</v>
      </c>
      <c r="T4719" s="183">
        <v>171</v>
      </c>
      <c r="U4719" s="183">
        <v>15</v>
      </c>
      <c r="V4719" s="183">
        <v>339</v>
      </c>
      <c r="W4719" s="183">
        <v>141</v>
      </c>
      <c r="X4719" s="183">
        <v>197</v>
      </c>
      <c r="Y4719" s="183">
        <v>8</v>
      </c>
    </row>
    <row r="4720" spans="1:25" x14ac:dyDescent="0.2">
      <c r="A4720" s="184">
        <v>13361273</v>
      </c>
      <c r="B4720" s="183" t="str">
        <f>[1]店マスタ!B4719</f>
        <v>ワールド２１鴨方店</v>
      </c>
      <c r="C4720" s="183">
        <v>4.5</v>
      </c>
      <c r="D4720" s="183">
        <v>2.5</v>
      </c>
      <c r="E4720" s="183">
        <f>_xlfn.XLOOKUP(A4720,[2]Sheet1!$R:$R,[2]Sheet1!$AB:$AB,"",0)</f>
        <v>2.5</v>
      </c>
      <c r="F4720" s="183">
        <f>_xlfn.XLOOKUP($A4720,[3]【2026年03月度_全社】RFM客層一覧表データ!$A:$A,[3]【2026年03月度_全社】RFM客層一覧表データ!C:C,"",0)</f>
        <v>682</v>
      </c>
      <c r="G4720" s="183">
        <f>_xlfn.XLOOKUP($A4720,[3]【2026年03月度_全社】RFM客層一覧表データ!$A:$A,[3]【2026年03月度_全社】RFM客層一覧表データ!D:D,"",0)</f>
        <v>375</v>
      </c>
      <c r="H4720" s="183">
        <f>_xlfn.XLOOKUP($A4720,[3]【2026年03月度_全社】RFM客層一覧表データ!$A:$A,[3]【2026年03月度_全社】RFM客層一覧表データ!E:E,"",0)</f>
        <v>439</v>
      </c>
      <c r="I4720" s="183">
        <f>_xlfn.XLOOKUP($A4720,[3]【2026年03月度_全社】RFM客層一覧表データ!$A:$A,[3]【2026年03月度_全社】RFM客層一覧表データ!F:F,"",0)</f>
        <v>31</v>
      </c>
      <c r="J4720" s="183">
        <v>683</v>
      </c>
      <c r="K4720" s="183">
        <v>371</v>
      </c>
      <c r="L4720" s="183">
        <v>447</v>
      </c>
      <c r="M4720" s="183">
        <v>22</v>
      </c>
      <c r="N4720" s="183">
        <v>680</v>
      </c>
      <c r="O4720" s="183">
        <v>366</v>
      </c>
      <c r="P4720" s="183">
        <v>453</v>
      </c>
      <c r="Q4720" s="183">
        <v>23</v>
      </c>
      <c r="R4720" s="183">
        <v>698</v>
      </c>
      <c r="S4720" s="183">
        <v>388</v>
      </c>
      <c r="T4720" s="183">
        <v>459</v>
      </c>
      <c r="U4720" s="183">
        <v>27</v>
      </c>
      <c r="V4720" s="183">
        <v>700</v>
      </c>
      <c r="W4720" s="183">
        <v>394</v>
      </c>
      <c r="X4720" s="183">
        <v>449</v>
      </c>
      <c r="Y4720" s="183">
        <v>24</v>
      </c>
    </row>
    <row r="4721" spans="1:25" x14ac:dyDescent="0.2">
      <c r="A4721" s="184">
        <v>13363352</v>
      </c>
      <c r="B4721" s="183" t="str">
        <f>[1]店マスタ!B4720</f>
        <v>あいでんオダ店</v>
      </c>
      <c r="C4721" s="183">
        <v>2</v>
      </c>
      <c r="D4721" s="183">
        <v>2</v>
      </c>
      <c r="E4721" s="183">
        <f>_xlfn.XLOOKUP(A4721,[2]Sheet1!$R:$R,[2]Sheet1!$AB:$AB,"",0)</f>
        <v>2</v>
      </c>
      <c r="F4721" s="183">
        <f>_xlfn.XLOOKUP($A4721,[3]【2026年03月度_全社】RFM客層一覧表データ!$A:$A,[3]【2026年03月度_全社】RFM客層一覧表データ!C:C,"",0)</f>
        <v>544</v>
      </c>
      <c r="G4721" s="183">
        <f>_xlfn.XLOOKUP($A4721,[3]【2026年03月度_全社】RFM客層一覧表データ!$A:$A,[3]【2026年03月度_全社】RFM客層一覧表データ!D:D,"",0)</f>
        <v>376</v>
      </c>
      <c r="H4721" s="183">
        <f>_xlfn.XLOOKUP($A4721,[3]【2026年03月度_全社】RFM客層一覧表データ!$A:$A,[3]【2026年03月度_全社】RFM客層一覧表データ!E:E,"",0)</f>
        <v>335</v>
      </c>
      <c r="I4721" s="183">
        <f>_xlfn.XLOOKUP($A4721,[3]【2026年03月度_全社】RFM客層一覧表データ!$A:$A,[3]【2026年03月度_全社】RFM客層一覧表データ!F:F,"",0)</f>
        <v>22</v>
      </c>
      <c r="J4721" s="183">
        <v>545</v>
      </c>
      <c r="K4721" s="183">
        <v>293</v>
      </c>
      <c r="L4721" s="183">
        <v>322</v>
      </c>
      <c r="M4721" s="183">
        <v>22</v>
      </c>
      <c r="N4721" s="183">
        <v>533</v>
      </c>
      <c r="O4721" s="183">
        <v>288</v>
      </c>
      <c r="P4721" s="183">
        <v>328</v>
      </c>
      <c r="Q4721" s="183">
        <v>16</v>
      </c>
      <c r="R4721" s="183">
        <v>533</v>
      </c>
      <c r="S4721" s="183">
        <v>302</v>
      </c>
      <c r="T4721" s="183">
        <v>320</v>
      </c>
      <c r="U4721" s="183">
        <v>32</v>
      </c>
      <c r="V4721" s="183">
        <v>496</v>
      </c>
      <c r="W4721" s="183">
        <v>311</v>
      </c>
      <c r="X4721" s="183">
        <v>313</v>
      </c>
      <c r="Y4721" s="183">
        <v>39</v>
      </c>
    </row>
    <row r="4722" spans="1:25" x14ac:dyDescent="0.2">
      <c r="A4722" s="184">
        <v>13365024</v>
      </c>
      <c r="B4722" s="183" t="str">
        <f>[1]店マスタ!B4721</f>
        <v>（株）池田電機</v>
      </c>
      <c r="C4722" s="183">
        <v>2</v>
      </c>
      <c r="D4722" s="183">
        <v>2</v>
      </c>
      <c r="E4722" s="183">
        <f>_xlfn.XLOOKUP(A4722,[2]Sheet1!$R:$R,[2]Sheet1!$AB:$AB,"",0)</f>
        <v>2.5</v>
      </c>
      <c r="F4722" s="183">
        <f>_xlfn.XLOOKUP($A4722,[3]【2026年03月度_全社】RFM客層一覧表データ!$A:$A,[3]【2026年03月度_全社】RFM客層一覧表データ!C:C,"",0)</f>
        <v>279</v>
      </c>
      <c r="G4722" s="183">
        <f>_xlfn.XLOOKUP($A4722,[3]【2026年03月度_全社】RFM客層一覧表データ!$A:$A,[3]【2026年03月度_全社】RFM客層一覧表データ!D:D,"",0)</f>
        <v>162</v>
      </c>
      <c r="H4722" s="183">
        <f>_xlfn.XLOOKUP($A4722,[3]【2026年03月度_全社】RFM客層一覧表データ!$A:$A,[3]【2026年03月度_全社】RFM客層一覧表データ!E:E,"",0)</f>
        <v>215</v>
      </c>
      <c r="I4722" s="183">
        <f>_xlfn.XLOOKUP($A4722,[3]【2026年03月度_全社】RFM客層一覧表データ!$A:$A,[3]【2026年03月度_全社】RFM客層一覧表データ!F:F,"",0)</f>
        <v>4</v>
      </c>
      <c r="J4722" s="183">
        <v>295</v>
      </c>
      <c r="K4722" s="183">
        <v>174</v>
      </c>
      <c r="L4722" s="183">
        <v>225</v>
      </c>
      <c r="M4722" s="183">
        <v>5</v>
      </c>
      <c r="N4722" s="183">
        <v>314</v>
      </c>
      <c r="O4722" s="183">
        <v>178</v>
      </c>
      <c r="P4722" s="183">
        <v>227</v>
      </c>
      <c r="Q4722" s="183">
        <v>5</v>
      </c>
      <c r="R4722" s="183">
        <v>334</v>
      </c>
      <c r="S4722" s="183">
        <v>192</v>
      </c>
      <c r="T4722" s="183">
        <v>244</v>
      </c>
      <c r="U4722" s="183">
        <v>5</v>
      </c>
      <c r="V4722" s="183">
        <v>354</v>
      </c>
      <c r="W4722" s="183">
        <v>214</v>
      </c>
      <c r="X4722" s="183">
        <v>252</v>
      </c>
      <c r="Y4722" s="183">
        <v>3</v>
      </c>
    </row>
    <row r="4723" spans="1:25" x14ac:dyDescent="0.2">
      <c r="A4723" s="184">
        <v>13365025</v>
      </c>
      <c r="B4723" s="183" t="str">
        <f>[1]店マスタ!B4722</f>
        <v>（株）池田電機　井原店</v>
      </c>
      <c r="C4723" s="183">
        <v>1.5</v>
      </c>
      <c r="D4723" s="183">
        <v>0.5</v>
      </c>
      <c r="E4723" s="183">
        <f>_xlfn.XLOOKUP(A4723,[2]Sheet1!$R:$R,[2]Sheet1!$AB:$AB,"",0)</f>
        <v>0.5</v>
      </c>
      <c r="F4723" s="183">
        <f>_xlfn.XLOOKUP($A4723,[3]【2026年03月度_全社】RFM客層一覧表データ!$A:$A,[3]【2026年03月度_全社】RFM客層一覧表データ!C:C,"",0)</f>
        <v>181</v>
      </c>
      <c r="G4723" s="183">
        <f>_xlfn.XLOOKUP($A4723,[3]【2026年03月度_全社】RFM客層一覧表データ!$A:$A,[3]【2026年03月度_全社】RFM客層一覧表データ!D:D,"",0)</f>
        <v>101</v>
      </c>
      <c r="H4723" s="183">
        <f>_xlfn.XLOOKUP($A4723,[3]【2026年03月度_全社】RFM客層一覧表データ!$A:$A,[3]【2026年03月度_全社】RFM客層一覧表データ!E:E,"",0)</f>
        <v>160</v>
      </c>
      <c r="I4723" s="183">
        <f>_xlfn.XLOOKUP($A4723,[3]【2026年03月度_全社】RFM客層一覧表データ!$A:$A,[3]【2026年03月度_全社】RFM客層一覧表データ!F:F,"",0)</f>
        <v>1</v>
      </c>
      <c r="J4723" s="183">
        <v>183</v>
      </c>
      <c r="K4723" s="183">
        <v>131</v>
      </c>
      <c r="L4723" s="183">
        <v>166</v>
      </c>
      <c r="M4723" s="183">
        <v>1</v>
      </c>
      <c r="N4723" s="183">
        <v>242</v>
      </c>
      <c r="O4723" s="183">
        <v>136</v>
      </c>
      <c r="P4723" s="183">
        <v>194</v>
      </c>
      <c r="Q4723" s="183">
        <v>1</v>
      </c>
      <c r="R4723" s="183">
        <v>259</v>
      </c>
      <c r="S4723" s="183">
        <v>162</v>
      </c>
      <c r="T4723" s="183">
        <v>211</v>
      </c>
      <c r="U4723" s="183">
        <v>3</v>
      </c>
      <c r="V4723" s="183">
        <v>269</v>
      </c>
      <c r="W4723" s="183">
        <v>172</v>
      </c>
      <c r="X4723" s="183">
        <v>224</v>
      </c>
      <c r="Y4723" s="183">
        <v>4</v>
      </c>
    </row>
    <row r="4724" spans="1:25" x14ac:dyDescent="0.2">
      <c r="A4724" s="184">
        <v>13366208</v>
      </c>
      <c r="B4724" s="183" t="str">
        <f>[1]店マスタ!B4723</f>
        <v>住まいるネット山手店</v>
      </c>
      <c r="C4724" s="183">
        <v>4</v>
      </c>
      <c r="D4724" s="183">
        <v>4</v>
      </c>
      <c r="E4724" s="183">
        <f>_xlfn.XLOOKUP(A4724,[2]Sheet1!$R:$R,[2]Sheet1!$AB:$AB,"",0)</f>
        <v>4</v>
      </c>
      <c r="F4724" s="183">
        <f>_xlfn.XLOOKUP($A4724,[3]【2026年03月度_全社】RFM客層一覧表データ!$A:$A,[3]【2026年03月度_全社】RFM客層一覧表データ!C:C,"",0)</f>
        <v>521</v>
      </c>
      <c r="G4724" s="183">
        <f>_xlfn.XLOOKUP($A4724,[3]【2026年03月度_全社】RFM客層一覧表データ!$A:$A,[3]【2026年03月度_全社】RFM客層一覧表データ!D:D,"",0)</f>
        <v>205</v>
      </c>
      <c r="H4724" s="183">
        <f>_xlfn.XLOOKUP($A4724,[3]【2026年03月度_全社】RFM客層一覧表データ!$A:$A,[3]【2026年03月度_全社】RFM客層一覧表データ!E:E,"",0)</f>
        <v>279</v>
      </c>
      <c r="I4724" s="183">
        <f>_xlfn.XLOOKUP($A4724,[3]【2026年03月度_全社】RFM客層一覧表データ!$A:$A,[3]【2026年03月度_全社】RFM客層一覧表データ!F:F,"",0)</f>
        <v>30</v>
      </c>
      <c r="J4724" s="183">
        <v>539</v>
      </c>
      <c r="K4724" s="183">
        <v>231</v>
      </c>
      <c r="L4724" s="183">
        <v>277</v>
      </c>
      <c r="M4724" s="183">
        <v>42</v>
      </c>
      <c r="N4724" s="183">
        <v>531</v>
      </c>
      <c r="O4724" s="183">
        <v>205</v>
      </c>
      <c r="P4724" s="183">
        <v>279</v>
      </c>
      <c r="Q4724" s="183">
        <v>29</v>
      </c>
      <c r="R4724" s="183">
        <v>567</v>
      </c>
      <c r="S4724" s="183">
        <v>219</v>
      </c>
      <c r="T4724" s="183">
        <v>284</v>
      </c>
      <c r="U4724" s="183">
        <v>25</v>
      </c>
      <c r="V4724" s="183">
        <v>576</v>
      </c>
      <c r="W4724" s="183">
        <v>232</v>
      </c>
      <c r="X4724" s="183">
        <v>299</v>
      </c>
      <c r="Y4724" s="183">
        <v>31</v>
      </c>
    </row>
    <row r="4725" spans="1:25" x14ac:dyDescent="0.2">
      <c r="A4725" s="184">
        <v>13366245</v>
      </c>
      <c r="B4725" s="183" t="str">
        <f>[1]店マスタ!B4724</f>
        <v>（株）平松電器　東店</v>
      </c>
      <c r="C4725" s="183">
        <v>3</v>
      </c>
      <c r="D4725" s="183">
        <v>3</v>
      </c>
      <c r="E4725" s="183">
        <f>_xlfn.XLOOKUP(A4725,[2]Sheet1!$R:$R,[2]Sheet1!$AB:$AB,"",0)</f>
        <v>3.5</v>
      </c>
      <c r="F4725" s="183">
        <f>_xlfn.XLOOKUP($A4725,[3]【2026年03月度_全社】RFM客層一覧表データ!$A:$A,[3]【2026年03月度_全社】RFM客層一覧表データ!C:C,"",0)</f>
        <v>336</v>
      </c>
      <c r="G4725" s="183">
        <f>_xlfn.XLOOKUP($A4725,[3]【2026年03月度_全社】RFM客層一覧表データ!$A:$A,[3]【2026年03月度_全社】RFM客層一覧表データ!D:D,"",0)</f>
        <v>177</v>
      </c>
      <c r="H4725" s="183">
        <f>_xlfn.XLOOKUP($A4725,[3]【2026年03月度_全社】RFM客層一覧表データ!$A:$A,[3]【2026年03月度_全社】RFM客層一覧表データ!E:E,"",0)</f>
        <v>198</v>
      </c>
      <c r="I4725" s="183">
        <f>_xlfn.XLOOKUP($A4725,[3]【2026年03月度_全社】RFM客層一覧表データ!$A:$A,[3]【2026年03月度_全社】RFM客層一覧表データ!F:F,"",0)</f>
        <v>20</v>
      </c>
      <c r="J4725" s="183">
        <v>336</v>
      </c>
      <c r="K4725" s="183">
        <v>165</v>
      </c>
      <c r="L4725" s="183">
        <v>199</v>
      </c>
      <c r="M4725" s="183">
        <v>19</v>
      </c>
      <c r="N4725" s="183">
        <v>331</v>
      </c>
      <c r="O4725" s="183">
        <v>172</v>
      </c>
      <c r="P4725" s="183">
        <v>198</v>
      </c>
      <c r="Q4725" s="183">
        <v>24</v>
      </c>
      <c r="R4725" s="183">
        <v>322</v>
      </c>
      <c r="S4725" s="183">
        <v>181</v>
      </c>
      <c r="T4725" s="183">
        <v>209</v>
      </c>
      <c r="U4725" s="183">
        <v>17</v>
      </c>
      <c r="V4725" s="183">
        <v>325</v>
      </c>
      <c r="W4725" s="183">
        <v>157</v>
      </c>
      <c r="X4725" s="183">
        <v>206</v>
      </c>
      <c r="Y4725" s="183">
        <v>7</v>
      </c>
    </row>
    <row r="4726" spans="1:25" x14ac:dyDescent="0.2">
      <c r="A4726" s="184">
        <v>13367676</v>
      </c>
      <c r="B4726" s="183" t="str">
        <f>[1]店マスタ!B4725</f>
        <v>住まいるネット川辺店</v>
      </c>
      <c r="C4726" s="183">
        <v>2.5</v>
      </c>
      <c r="D4726" s="183">
        <v>2.5</v>
      </c>
      <c r="E4726" s="183">
        <f>_xlfn.XLOOKUP(A4726,[2]Sheet1!$R:$R,[2]Sheet1!$AB:$AB,"",0)</f>
        <v>2.5</v>
      </c>
      <c r="F4726" s="183">
        <f>_xlfn.XLOOKUP($A4726,[3]【2026年03月度_全社】RFM客層一覧表データ!$A:$A,[3]【2026年03月度_全社】RFM客層一覧表データ!C:C,"",0)</f>
        <v>138</v>
      </c>
      <c r="G4726" s="183">
        <f>_xlfn.XLOOKUP($A4726,[3]【2026年03月度_全社】RFM客層一覧表データ!$A:$A,[3]【2026年03月度_全社】RFM客層一覧表データ!D:D,"",0)</f>
        <v>40</v>
      </c>
      <c r="H4726" s="183">
        <f>_xlfn.XLOOKUP($A4726,[3]【2026年03月度_全社】RFM客層一覧表データ!$A:$A,[3]【2026年03月度_全社】RFM客層一覧表データ!E:E,"",0)</f>
        <v>73</v>
      </c>
      <c r="I4726" s="183">
        <f>_xlfn.XLOOKUP($A4726,[3]【2026年03月度_全社】RFM客層一覧表データ!$A:$A,[3]【2026年03月度_全社】RFM客層一覧表データ!F:F,"",0)</f>
        <v>5</v>
      </c>
      <c r="J4726" s="183">
        <v>156</v>
      </c>
      <c r="K4726" s="183">
        <v>62</v>
      </c>
      <c r="L4726" s="183">
        <v>85</v>
      </c>
      <c r="M4726" s="183">
        <v>9</v>
      </c>
      <c r="N4726" s="183">
        <v>170</v>
      </c>
      <c r="O4726" s="183">
        <v>59</v>
      </c>
      <c r="P4726" s="183">
        <v>96</v>
      </c>
      <c r="Q4726" s="183">
        <v>10</v>
      </c>
      <c r="R4726" s="183">
        <v>203</v>
      </c>
      <c r="S4726" s="183">
        <v>59</v>
      </c>
      <c r="T4726" s="183">
        <v>113</v>
      </c>
      <c r="U4726" s="183">
        <v>7</v>
      </c>
      <c r="V4726" s="183">
        <v>250</v>
      </c>
      <c r="W4726" s="183">
        <v>67</v>
      </c>
      <c r="X4726" s="183">
        <v>136</v>
      </c>
      <c r="Y4726" s="183">
        <v>6</v>
      </c>
    </row>
    <row r="4727" spans="1:25" x14ac:dyDescent="0.2">
      <c r="A4727" s="184">
        <v>13367677</v>
      </c>
      <c r="B4727" s="183" t="str">
        <f>[1]店マスタ!B4726</f>
        <v>住まいるネット真備店</v>
      </c>
      <c r="C4727" s="183">
        <v>2.5</v>
      </c>
      <c r="D4727" s="183">
        <v>2.5</v>
      </c>
      <c r="E4727" s="183">
        <f>_xlfn.XLOOKUP(A4727,[2]Sheet1!$R:$R,[2]Sheet1!$AB:$AB,"",0)</f>
        <v>2.5</v>
      </c>
      <c r="F4727" s="183">
        <f>_xlfn.XLOOKUP($A4727,[3]【2026年03月度_全社】RFM客層一覧表データ!$A:$A,[3]【2026年03月度_全社】RFM客層一覧表データ!C:C,"",0)</f>
        <v>364</v>
      </c>
      <c r="G4727" s="183">
        <f>_xlfn.XLOOKUP($A4727,[3]【2026年03月度_全社】RFM客層一覧表データ!$A:$A,[3]【2026年03月度_全社】RFM客層一覧表データ!D:D,"",0)</f>
        <v>232</v>
      </c>
      <c r="H4727" s="183">
        <f>_xlfn.XLOOKUP($A4727,[3]【2026年03月度_全社】RFM客層一覧表データ!$A:$A,[3]【2026年03月度_全社】RFM客層一覧表データ!E:E,"",0)</f>
        <v>196</v>
      </c>
      <c r="I4727" s="183">
        <f>_xlfn.XLOOKUP($A4727,[3]【2026年03月度_全社】RFM客層一覧表データ!$A:$A,[3]【2026年03月度_全社】RFM客層一覧表データ!F:F,"",0)</f>
        <v>58</v>
      </c>
      <c r="J4727" s="183">
        <v>323</v>
      </c>
      <c r="K4727" s="183">
        <v>191</v>
      </c>
      <c r="L4727" s="183">
        <v>181</v>
      </c>
      <c r="M4727" s="183">
        <v>29</v>
      </c>
      <c r="N4727" s="183">
        <v>314</v>
      </c>
      <c r="O4727" s="183">
        <v>185</v>
      </c>
      <c r="P4727" s="183">
        <v>181</v>
      </c>
      <c r="Q4727" s="183">
        <v>37</v>
      </c>
      <c r="R4727" s="183">
        <v>309</v>
      </c>
      <c r="S4727" s="183">
        <v>166</v>
      </c>
      <c r="T4727" s="183">
        <v>179</v>
      </c>
      <c r="U4727" s="183">
        <v>20</v>
      </c>
      <c r="V4727" s="183">
        <v>325</v>
      </c>
      <c r="W4727" s="183">
        <v>161</v>
      </c>
      <c r="X4727" s="183">
        <v>188</v>
      </c>
      <c r="Y4727" s="183">
        <v>21</v>
      </c>
    </row>
    <row r="4728" spans="1:25" x14ac:dyDescent="0.2">
      <c r="A4728" s="184">
        <v>13367678</v>
      </c>
      <c r="B4728" s="183" t="str">
        <f>[1]店マスタ!B4727</f>
        <v>住まいるネット玉島乙島店</v>
      </c>
      <c r="C4728" s="183">
        <v>1.5</v>
      </c>
      <c r="D4728" s="183">
        <v>1.5</v>
      </c>
      <c r="E4728" s="183">
        <f>_xlfn.XLOOKUP(A4728,[2]Sheet1!$R:$R,[2]Sheet1!$AB:$AB,"",0)</f>
        <v>1.5</v>
      </c>
      <c r="F4728" s="183">
        <f>_xlfn.XLOOKUP($A4728,[3]【2026年03月度_全社】RFM客層一覧表データ!$A:$A,[3]【2026年03月度_全社】RFM客層一覧表データ!C:C,"",0)</f>
        <v>709</v>
      </c>
      <c r="G4728" s="183">
        <f>_xlfn.XLOOKUP($A4728,[3]【2026年03月度_全社】RFM客層一覧表データ!$A:$A,[3]【2026年03月度_全社】RFM客層一覧表データ!D:D,"",0)</f>
        <v>309</v>
      </c>
      <c r="H4728" s="183">
        <f>_xlfn.XLOOKUP($A4728,[3]【2026年03月度_全社】RFM客層一覧表データ!$A:$A,[3]【2026年03月度_全社】RFM客層一覧表データ!E:E,"",0)</f>
        <v>314</v>
      </c>
      <c r="I4728" s="183">
        <f>_xlfn.XLOOKUP($A4728,[3]【2026年03月度_全社】RFM客層一覧表データ!$A:$A,[3]【2026年03月度_全社】RFM客層一覧表データ!F:F,"",0)</f>
        <v>75</v>
      </c>
      <c r="J4728" s="183">
        <v>704</v>
      </c>
      <c r="K4728" s="183">
        <v>323</v>
      </c>
      <c r="L4728" s="183">
        <v>321</v>
      </c>
      <c r="M4728" s="183">
        <v>75</v>
      </c>
      <c r="N4728" s="183">
        <v>690</v>
      </c>
      <c r="O4728" s="183">
        <v>287</v>
      </c>
      <c r="P4728" s="183">
        <v>305</v>
      </c>
      <c r="Q4728" s="183">
        <v>61</v>
      </c>
      <c r="R4728" s="183">
        <v>702</v>
      </c>
      <c r="S4728" s="183">
        <v>313</v>
      </c>
      <c r="T4728" s="183">
        <v>287</v>
      </c>
      <c r="U4728" s="183">
        <v>76</v>
      </c>
      <c r="V4728" s="183">
        <v>681</v>
      </c>
      <c r="W4728" s="183">
        <v>325</v>
      </c>
      <c r="X4728" s="183">
        <v>262</v>
      </c>
      <c r="Y4728" s="183">
        <v>91</v>
      </c>
    </row>
    <row r="4729" spans="1:25" x14ac:dyDescent="0.2">
      <c r="A4729" s="184">
        <v>13368284</v>
      </c>
      <c r="B4729" s="183" t="str">
        <f>[1]店マスタ!B4728</f>
        <v>ワールド２１美星店</v>
      </c>
      <c r="C4729" s="183">
        <v>1.5</v>
      </c>
      <c r="D4729" s="183">
        <v>1.5</v>
      </c>
      <c r="E4729" s="183">
        <f>_xlfn.XLOOKUP(A4729,[2]Sheet1!$R:$R,[2]Sheet1!$AB:$AB,"",0)</f>
        <v>1.5</v>
      </c>
      <c r="F4729" s="183">
        <f>_xlfn.XLOOKUP($A4729,[3]【2026年03月度_全社】RFM客層一覧表データ!$A:$A,[3]【2026年03月度_全社】RFM客層一覧表データ!C:C,"",0)</f>
        <v>686</v>
      </c>
      <c r="G4729" s="183">
        <f>_xlfn.XLOOKUP($A4729,[3]【2026年03月度_全社】RFM客層一覧表データ!$A:$A,[3]【2026年03月度_全社】RFM客層一覧表データ!D:D,"",0)</f>
        <v>345</v>
      </c>
      <c r="H4729" s="183">
        <f>_xlfn.XLOOKUP($A4729,[3]【2026年03月度_全社】RFM客層一覧表データ!$A:$A,[3]【2026年03月度_全社】RFM客層一覧表データ!E:E,"",0)</f>
        <v>419</v>
      </c>
      <c r="I4729" s="183">
        <f>_xlfn.XLOOKUP($A4729,[3]【2026年03月度_全社】RFM客層一覧表データ!$A:$A,[3]【2026年03月度_全社】RFM客層一覧表データ!F:F,"",0)</f>
        <v>35</v>
      </c>
      <c r="J4729" s="183">
        <v>719</v>
      </c>
      <c r="K4729" s="183">
        <v>359</v>
      </c>
      <c r="L4729" s="183">
        <v>441</v>
      </c>
      <c r="M4729" s="183">
        <v>36</v>
      </c>
      <c r="N4729" s="183">
        <v>721</v>
      </c>
      <c r="O4729" s="183">
        <v>348</v>
      </c>
      <c r="P4729" s="183">
        <v>454</v>
      </c>
      <c r="Q4729" s="183">
        <v>34</v>
      </c>
      <c r="R4729" s="183">
        <v>742</v>
      </c>
      <c r="S4729" s="183">
        <v>346</v>
      </c>
      <c r="T4729" s="183">
        <v>457</v>
      </c>
      <c r="U4729" s="183">
        <v>31</v>
      </c>
      <c r="V4729" s="183">
        <v>755</v>
      </c>
      <c r="W4729" s="183">
        <v>366</v>
      </c>
      <c r="X4729" s="183">
        <v>471</v>
      </c>
      <c r="Y4729" s="183">
        <v>40</v>
      </c>
    </row>
    <row r="4730" spans="1:25" x14ac:dyDescent="0.2">
      <c r="A4730" s="184">
        <v>13368575</v>
      </c>
      <c r="B4730" s="183" t="str">
        <f>[1]店マスタ!B4729</f>
        <v>デンテック杉本</v>
      </c>
      <c r="C4730" s="183">
        <v>1.5</v>
      </c>
      <c r="D4730" s="183">
        <v>1.5</v>
      </c>
      <c r="E4730" s="183">
        <f>_xlfn.XLOOKUP(A4730,[2]Sheet1!$R:$R,[2]Sheet1!$AB:$AB,"",0)</f>
        <v>1.5</v>
      </c>
      <c r="F4730" s="183">
        <f>_xlfn.XLOOKUP($A4730,[3]【2026年03月度_全社】RFM客層一覧表データ!$A:$A,[3]【2026年03月度_全社】RFM客層一覧表データ!C:C,"",0)</f>
        <v>28</v>
      </c>
      <c r="G4730" s="183">
        <f>_xlfn.XLOOKUP($A4730,[3]【2026年03月度_全社】RFM客層一覧表データ!$A:$A,[3]【2026年03月度_全社】RFM客層一覧表データ!D:D,"",0)</f>
        <v>7</v>
      </c>
      <c r="H4730" s="183">
        <f>_xlfn.XLOOKUP($A4730,[3]【2026年03月度_全社】RFM客層一覧表データ!$A:$A,[3]【2026年03月度_全社】RFM客層一覧表データ!E:E,"",0)</f>
        <v>6</v>
      </c>
      <c r="I4730" s="183">
        <f>_xlfn.XLOOKUP($A4730,[3]【2026年03月度_全社】RFM客層一覧表データ!$A:$A,[3]【2026年03月度_全社】RFM客層一覧表データ!F:F,"",0)</f>
        <v>0</v>
      </c>
      <c r="J4730" s="183">
        <v>12</v>
      </c>
      <c r="K4730" s="183">
        <v>7</v>
      </c>
      <c r="L4730" s="183">
        <v>3</v>
      </c>
      <c r="M4730" s="183">
        <v>4</v>
      </c>
      <c r="N4730" s="183">
        <v>110</v>
      </c>
      <c r="O4730" s="183">
        <v>5</v>
      </c>
      <c r="P4730" s="183">
        <v>1</v>
      </c>
      <c r="Q4730" s="183">
        <v>2</v>
      </c>
      <c r="R4730" s="183">
        <v>142</v>
      </c>
      <c r="S4730" s="183">
        <v>0</v>
      </c>
      <c r="T4730" s="183">
        <v>12</v>
      </c>
      <c r="U4730" s="183">
        <v>0</v>
      </c>
      <c r="V4730" s="183">
        <v>157</v>
      </c>
      <c r="W4730" s="183">
        <v>0</v>
      </c>
      <c r="X4730" s="183">
        <v>13</v>
      </c>
      <c r="Y4730" s="183">
        <v>0</v>
      </c>
    </row>
    <row r="4731" spans="1:25" x14ac:dyDescent="0.2">
      <c r="A4731" s="184">
        <v>13368660</v>
      </c>
      <c r="B4731" s="183" t="str">
        <f>[1]店マスタ!B4730</f>
        <v>でんきのなかはら</v>
      </c>
      <c r="C4731" s="183">
        <v>1.5</v>
      </c>
      <c r="D4731" s="183">
        <v>1.5</v>
      </c>
      <c r="E4731" s="183">
        <f>_xlfn.XLOOKUP(A4731,[2]Sheet1!$R:$R,[2]Sheet1!$AB:$AB,"",0)</f>
        <v>1.5</v>
      </c>
      <c r="F4731" s="183">
        <f>_xlfn.XLOOKUP($A4731,[3]【2026年03月度_全社】RFM客層一覧表データ!$A:$A,[3]【2026年03月度_全社】RFM客層一覧表データ!C:C,"",0)</f>
        <v>320</v>
      </c>
      <c r="G4731" s="183">
        <f>_xlfn.XLOOKUP($A4731,[3]【2026年03月度_全社】RFM客層一覧表データ!$A:$A,[3]【2026年03月度_全社】RFM客層一覧表データ!D:D,"",0)</f>
        <v>144</v>
      </c>
      <c r="H4731" s="183">
        <f>_xlfn.XLOOKUP($A4731,[3]【2026年03月度_全社】RFM客層一覧表データ!$A:$A,[3]【2026年03月度_全社】RFM客層一覧表データ!E:E,"",0)</f>
        <v>201</v>
      </c>
      <c r="I4731" s="183">
        <f>_xlfn.XLOOKUP($A4731,[3]【2026年03月度_全社】RFM客層一覧表データ!$A:$A,[3]【2026年03月度_全社】RFM客層一覧表データ!F:F,"",0)</f>
        <v>6</v>
      </c>
      <c r="J4731" s="183">
        <v>338</v>
      </c>
      <c r="K4731" s="183">
        <v>148</v>
      </c>
      <c r="L4731" s="183">
        <v>210</v>
      </c>
      <c r="M4731" s="183">
        <v>11</v>
      </c>
      <c r="N4731" s="183">
        <v>374</v>
      </c>
      <c r="O4731" s="183">
        <v>172</v>
      </c>
      <c r="P4731" s="183">
        <v>222</v>
      </c>
      <c r="Q4731" s="183">
        <v>13</v>
      </c>
      <c r="R4731" s="183">
        <v>387</v>
      </c>
      <c r="S4731" s="183">
        <v>173</v>
      </c>
      <c r="T4731" s="183">
        <v>249</v>
      </c>
      <c r="U4731" s="183">
        <v>18</v>
      </c>
      <c r="V4731" s="183">
        <v>389</v>
      </c>
      <c r="W4731" s="183">
        <v>178</v>
      </c>
      <c r="X4731" s="183">
        <v>257</v>
      </c>
      <c r="Y4731" s="183">
        <v>15</v>
      </c>
    </row>
    <row r="4732" spans="1:25" x14ac:dyDescent="0.2">
      <c r="A4732" s="184">
        <v>13400104</v>
      </c>
      <c r="B4732" s="183" t="str">
        <f>[1]店マスタ!B4731</f>
        <v>生活あんど館　ありもと</v>
      </c>
      <c r="C4732" s="183">
        <v>3</v>
      </c>
      <c r="D4732" s="183">
        <v>2.5</v>
      </c>
      <c r="E4732" s="183">
        <f>_xlfn.XLOOKUP(A4732,[2]Sheet1!$R:$R,[2]Sheet1!$AB:$AB,"",0)</f>
        <v>2.5</v>
      </c>
      <c r="F4732" s="183">
        <f>_xlfn.XLOOKUP($A4732,[3]【2026年03月度_全社】RFM客層一覧表データ!$A:$A,[3]【2026年03月度_全社】RFM客層一覧表データ!C:C,"",0)</f>
        <v>379</v>
      </c>
      <c r="G4732" s="183">
        <f>_xlfn.XLOOKUP($A4732,[3]【2026年03月度_全社】RFM客層一覧表データ!$A:$A,[3]【2026年03月度_全社】RFM客層一覧表データ!D:D,"",0)</f>
        <v>212</v>
      </c>
      <c r="H4732" s="183">
        <f>_xlfn.XLOOKUP($A4732,[3]【2026年03月度_全社】RFM客層一覧表データ!$A:$A,[3]【2026年03月度_全社】RFM客層一覧表データ!E:E,"",0)</f>
        <v>221</v>
      </c>
      <c r="I4732" s="183">
        <f>_xlfn.XLOOKUP($A4732,[3]【2026年03月度_全社】RFM客層一覧表データ!$A:$A,[3]【2026年03月度_全社】RFM客層一覧表データ!F:F,"",0)</f>
        <v>71</v>
      </c>
      <c r="J4732" s="183">
        <v>323</v>
      </c>
      <c r="K4732" s="183">
        <v>173</v>
      </c>
      <c r="L4732" s="183">
        <v>223</v>
      </c>
      <c r="M4732" s="183">
        <v>39</v>
      </c>
      <c r="N4732" s="183">
        <v>312</v>
      </c>
      <c r="O4732" s="183">
        <v>173</v>
      </c>
      <c r="P4732" s="183">
        <v>227</v>
      </c>
      <c r="Q4732" s="183">
        <v>18</v>
      </c>
      <c r="R4732" s="183">
        <v>302</v>
      </c>
      <c r="S4732" s="183">
        <v>219</v>
      </c>
      <c r="T4732" s="183">
        <v>233</v>
      </c>
      <c r="U4732" s="183">
        <v>13</v>
      </c>
      <c r="V4732" s="183">
        <v>304</v>
      </c>
      <c r="W4732" s="183">
        <v>187</v>
      </c>
      <c r="X4732" s="183">
        <v>233</v>
      </c>
      <c r="Y4732" s="183">
        <v>10</v>
      </c>
    </row>
    <row r="4733" spans="1:25" x14ac:dyDescent="0.2">
      <c r="A4733" s="184">
        <v>13400154</v>
      </c>
      <c r="B4733" s="183" t="str">
        <f>[1]店マスタ!B4732</f>
        <v>パナライフ　アイランド</v>
      </c>
      <c r="C4733" s="183">
        <v>2.5</v>
      </c>
      <c r="D4733" s="183">
        <v>2.5</v>
      </c>
      <c r="E4733" s="183">
        <f>_xlfn.XLOOKUP(A4733,[2]Sheet1!$R:$R,[2]Sheet1!$AB:$AB,"",0)</f>
        <v>3</v>
      </c>
      <c r="F4733" s="183">
        <f>_xlfn.XLOOKUP($A4733,[3]【2026年03月度_全社】RFM客層一覧表データ!$A:$A,[3]【2026年03月度_全社】RFM客層一覧表データ!C:C,"",0)</f>
        <v>428</v>
      </c>
      <c r="G4733" s="183">
        <f>_xlfn.XLOOKUP($A4733,[3]【2026年03月度_全社】RFM客層一覧表データ!$A:$A,[3]【2026年03月度_全社】RFM客層一覧表データ!D:D,"",0)</f>
        <v>192</v>
      </c>
      <c r="H4733" s="183">
        <f>_xlfn.XLOOKUP($A4733,[3]【2026年03月度_全社】RFM客層一覧表データ!$A:$A,[3]【2026年03月度_全社】RFM客層一覧表データ!E:E,"",0)</f>
        <v>214</v>
      </c>
      <c r="I4733" s="183">
        <f>_xlfn.XLOOKUP($A4733,[3]【2026年03月度_全社】RFM客層一覧表データ!$A:$A,[3]【2026年03月度_全社】RFM客層一覧表データ!F:F,"",0)</f>
        <v>30</v>
      </c>
      <c r="J4733" s="183">
        <v>421</v>
      </c>
      <c r="K4733" s="183">
        <v>177</v>
      </c>
      <c r="L4733" s="183">
        <v>209</v>
      </c>
      <c r="M4733" s="183">
        <v>29</v>
      </c>
      <c r="N4733" s="183">
        <v>439</v>
      </c>
      <c r="O4733" s="183">
        <v>185</v>
      </c>
      <c r="P4733" s="183">
        <v>222</v>
      </c>
      <c r="Q4733" s="183">
        <v>24</v>
      </c>
      <c r="R4733" s="183">
        <v>456</v>
      </c>
      <c r="S4733" s="183">
        <v>182</v>
      </c>
      <c r="T4733" s="183">
        <v>223</v>
      </c>
      <c r="U4733" s="183">
        <v>31</v>
      </c>
      <c r="V4733" s="183">
        <v>461</v>
      </c>
      <c r="W4733" s="183">
        <v>209</v>
      </c>
      <c r="X4733" s="183">
        <v>230</v>
      </c>
      <c r="Y4733" s="183">
        <v>27</v>
      </c>
    </row>
    <row r="4734" spans="1:25" x14ac:dyDescent="0.2">
      <c r="A4734" s="184">
        <v>13400201</v>
      </c>
      <c r="B4734" s="183" t="str">
        <f>[1]店マスタ!B4733</f>
        <v>Ａ番館　イワモト</v>
      </c>
      <c r="C4734" s="183">
        <v>7</v>
      </c>
      <c r="D4734" s="183">
        <v>6</v>
      </c>
      <c r="E4734" s="183">
        <f>_xlfn.XLOOKUP(A4734,[2]Sheet1!$R:$R,[2]Sheet1!$AB:$AB,"",0)</f>
        <v>6</v>
      </c>
      <c r="F4734" s="183">
        <f>_xlfn.XLOOKUP($A4734,[3]【2026年03月度_全社】RFM客層一覧表データ!$A:$A,[3]【2026年03月度_全社】RFM客層一覧表データ!C:C,"",0)</f>
        <v>1307</v>
      </c>
      <c r="G4734" s="183">
        <f>_xlfn.XLOOKUP($A4734,[3]【2026年03月度_全社】RFM客層一覧表データ!$A:$A,[3]【2026年03月度_全社】RFM客層一覧表データ!D:D,"",0)</f>
        <v>643</v>
      </c>
      <c r="H4734" s="183">
        <f>_xlfn.XLOOKUP($A4734,[3]【2026年03月度_全社】RFM客層一覧表データ!$A:$A,[3]【2026年03月度_全社】RFM客層一覧表データ!E:E,"",0)</f>
        <v>663</v>
      </c>
      <c r="I4734" s="183">
        <f>_xlfn.XLOOKUP($A4734,[3]【2026年03月度_全社】RFM客層一覧表データ!$A:$A,[3]【2026年03月度_全社】RFM客層一覧表データ!F:F,"",0)</f>
        <v>111</v>
      </c>
      <c r="J4734" s="183">
        <v>1264</v>
      </c>
      <c r="K4734" s="183">
        <v>648</v>
      </c>
      <c r="L4734" s="183">
        <v>649</v>
      </c>
      <c r="M4734" s="183">
        <v>105</v>
      </c>
      <c r="N4734" s="183">
        <v>1259</v>
      </c>
      <c r="O4734" s="183">
        <v>658</v>
      </c>
      <c r="P4734" s="183">
        <v>654</v>
      </c>
      <c r="Q4734" s="183">
        <v>112</v>
      </c>
      <c r="R4734" s="183">
        <v>1254</v>
      </c>
      <c r="S4734" s="183">
        <v>656</v>
      </c>
      <c r="T4734" s="183">
        <v>656</v>
      </c>
      <c r="U4734" s="183">
        <v>135</v>
      </c>
      <c r="V4734" s="183">
        <v>1196</v>
      </c>
      <c r="W4734" s="183">
        <v>694</v>
      </c>
      <c r="X4734" s="183">
        <v>645</v>
      </c>
      <c r="Y4734" s="183">
        <v>114</v>
      </c>
    </row>
    <row r="4735" spans="1:25" x14ac:dyDescent="0.2">
      <c r="A4735" s="184">
        <v>13400237</v>
      </c>
      <c r="B4735" s="183" t="str">
        <f>[1]店マスタ!B4734</f>
        <v>イシダムセン株式会社</v>
      </c>
      <c r="C4735" s="183">
        <v>4</v>
      </c>
      <c r="D4735" s="183">
        <v>2.5</v>
      </c>
      <c r="E4735" s="183">
        <f>_xlfn.XLOOKUP(A4735,[2]Sheet1!$R:$R,[2]Sheet1!$AB:$AB,"",0)</f>
        <v>3.5</v>
      </c>
      <c r="F4735" s="183">
        <f>_xlfn.XLOOKUP($A4735,[3]【2026年03月度_全社】RFM客層一覧表データ!$A:$A,[3]【2026年03月度_全社】RFM客層一覧表データ!C:C,"",0)</f>
        <v>692</v>
      </c>
      <c r="G4735" s="183">
        <f>_xlfn.XLOOKUP($A4735,[3]【2026年03月度_全社】RFM客層一覧表データ!$A:$A,[3]【2026年03月度_全社】RFM客層一覧表データ!D:D,"",0)</f>
        <v>313</v>
      </c>
      <c r="H4735" s="183">
        <f>_xlfn.XLOOKUP($A4735,[3]【2026年03月度_全社】RFM客層一覧表データ!$A:$A,[3]【2026年03月度_全社】RFM客層一覧表データ!E:E,"",0)</f>
        <v>336</v>
      </c>
      <c r="I4735" s="183">
        <f>_xlfn.XLOOKUP($A4735,[3]【2026年03月度_全社】RFM客層一覧表データ!$A:$A,[3]【2026年03月度_全社】RFM客層一覧表データ!F:F,"",0)</f>
        <v>71</v>
      </c>
      <c r="J4735" s="183">
        <v>685</v>
      </c>
      <c r="K4735" s="183">
        <v>275</v>
      </c>
      <c r="L4735" s="183">
        <v>332</v>
      </c>
      <c r="M4735" s="183">
        <v>52</v>
      </c>
      <c r="N4735" s="183">
        <v>700</v>
      </c>
      <c r="O4735" s="183">
        <v>319</v>
      </c>
      <c r="P4735" s="183">
        <v>351</v>
      </c>
      <c r="Q4735" s="183">
        <v>59</v>
      </c>
      <c r="R4735" s="183">
        <v>699</v>
      </c>
      <c r="S4735" s="183">
        <v>304</v>
      </c>
      <c r="T4735" s="183">
        <v>353</v>
      </c>
      <c r="U4735" s="183">
        <v>39</v>
      </c>
      <c r="V4735" s="183">
        <v>713</v>
      </c>
      <c r="W4735" s="183">
        <v>302</v>
      </c>
      <c r="X4735" s="183">
        <v>367</v>
      </c>
      <c r="Y4735" s="183">
        <v>50</v>
      </c>
    </row>
    <row r="4736" spans="1:25" x14ac:dyDescent="0.2">
      <c r="A4736" s="184">
        <v>13400251</v>
      </c>
      <c r="B4736" s="183" t="str">
        <f>[1]店マスタ!B4735</f>
        <v>（株）パナスポットいまづ</v>
      </c>
      <c r="C4736" s="183">
        <v>1.5</v>
      </c>
      <c r="D4736" s="183">
        <v>1.5</v>
      </c>
      <c r="E4736" s="183">
        <f>_xlfn.XLOOKUP(A4736,[2]Sheet1!$R:$R,[2]Sheet1!$AB:$AB,"",0)</f>
        <v>1.5</v>
      </c>
      <c r="F4736" s="183">
        <f>_xlfn.XLOOKUP($A4736,[3]【2026年03月度_全社】RFM客層一覧表データ!$A:$A,[3]【2026年03月度_全社】RFM客層一覧表データ!C:C,"",0)</f>
        <v>399</v>
      </c>
      <c r="G4736" s="183">
        <f>_xlfn.XLOOKUP($A4736,[3]【2026年03月度_全社】RFM客層一覧表データ!$A:$A,[3]【2026年03月度_全社】RFM客層一覧表データ!D:D,"",0)</f>
        <v>172</v>
      </c>
      <c r="H4736" s="183">
        <f>_xlfn.XLOOKUP($A4736,[3]【2026年03月度_全社】RFM客層一覧表データ!$A:$A,[3]【2026年03月度_全社】RFM客層一覧表データ!E:E,"",0)</f>
        <v>196</v>
      </c>
      <c r="I4736" s="183">
        <f>_xlfn.XLOOKUP($A4736,[3]【2026年03月度_全社】RFM客層一覧表データ!$A:$A,[3]【2026年03月度_全社】RFM客層一覧表データ!F:F,"",0)</f>
        <v>34</v>
      </c>
      <c r="J4736" s="183">
        <v>392</v>
      </c>
      <c r="K4736" s="183">
        <v>188</v>
      </c>
      <c r="L4736" s="183">
        <v>208</v>
      </c>
      <c r="M4736" s="183">
        <v>30</v>
      </c>
      <c r="N4736" s="183">
        <v>381</v>
      </c>
      <c r="O4736" s="183">
        <v>188</v>
      </c>
      <c r="P4736" s="183">
        <v>215</v>
      </c>
      <c r="Q4736" s="183">
        <v>22</v>
      </c>
      <c r="R4736" s="183">
        <v>382</v>
      </c>
      <c r="S4736" s="183">
        <v>195</v>
      </c>
      <c r="T4736" s="183">
        <v>217</v>
      </c>
      <c r="U4736" s="183">
        <v>24</v>
      </c>
      <c r="V4736" s="183">
        <v>375</v>
      </c>
      <c r="W4736" s="183">
        <v>198</v>
      </c>
      <c r="X4736" s="183">
        <v>220</v>
      </c>
      <c r="Y4736" s="183">
        <v>21</v>
      </c>
    </row>
    <row r="4737" spans="1:25" x14ac:dyDescent="0.2">
      <c r="A4737" s="184">
        <v>13400256</v>
      </c>
      <c r="B4737" s="183" t="str">
        <f>[1]店マスタ!B4736</f>
        <v>石田無線電機（株）八次店</v>
      </c>
      <c r="C4737" s="183">
        <v>1.5</v>
      </c>
      <c r="D4737" s="183">
        <v>1.5</v>
      </c>
      <c r="E4737" s="183">
        <f>_xlfn.XLOOKUP(A4737,[2]Sheet1!$R:$R,[2]Sheet1!$AB:$AB,"",0)</f>
        <v>1.5</v>
      </c>
      <c r="F4737" s="183" t="str">
        <f>_xlfn.XLOOKUP($A4737,[3]【2026年03月度_全社】RFM客層一覧表データ!$A:$A,[3]【2026年03月度_全社】RFM客層一覧表データ!C:C,"",0)</f>
        <v/>
      </c>
      <c r="G4737" s="183" t="str">
        <f>_xlfn.XLOOKUP($A4737,[3]【2026年03月度_全社】RFM客層一覧表データ!$A:$A,[3]【2026年03月度_全社】RFM客層一覧表データ!D:D,"",0)</f>
        <v/>
      </c>
      <c r="H4737" s="183" t="str">
        <f>_xlfn.XLOOKUP($A4737,[3]【2026年03月度_全社】RFM客層一覧表データ!$A:$A,[3]【2026年03月度_全社】RFM客層一覧表データ!E:E,"",0)</f>
        <v/>
      </c>
      <c r="I4737" s="183" t="str">
        <f>_xlfn.XLOOKUP($A4737,[3]【2026年03月度_全社】RFM客層一覧表データ!$A:$A,[3]【2026年03月度_全社】RFM客層一覧表データ!F:F,"",0)</f>
        <v/>
      </c>
      <c r="J4737" s="183">
        <v>0</v>
      </c>
      <c r="K4737" s="183">
        <v>0</v>
      </c>
      <c r="L4737" s="183">
        <v>0</v>
      </c>
      <c r="M4737" s="183">
        <v>0</v>
      </c>
      <c r="N4737" s="183">
        <v>0</v>
      </c>
      <c r="O4737" s="183">
        <v>0</v>
      </c>
      <c r="P4737" s="183">
        <v>0</v>
      </c>
      <c r="Q4737" s="183">
        <v>0</v>
      </c>
      <c r="R4737" s="183">
        <v>0</v>
      </c>
      <c r="S4737" s="183">
        <v>0</v>
      </c>
      <c r="T4737" s="183">
        <v>0</v>
      </c>
      <c r="U4737" s="183">
        <v>0</v>
      </c>
      <c r="V4737" s="183">
        <v>0</v>
      </c>
      <c r="W4737" s="183">
        <v>0</v>
      </c>
      <c r="X4737" s="183">
        <v>0</v>
      </c>
      <c r="Y4737" s="183">
        <v>0</v>
      </c>
    </row>
    <row r="4738" spans="1:25" x14ac:dyDescent="0.2">
      <c r="A4738" s="184">
        <v>13400258</v>
      </c>
      <c r="B4738" s="183" t="str">
        <f>[1]店マスタ!B4737</f>
        <v>岩本無線電機（株）　　　福田店</v>
      </c>
      <c r="C4738" s="183">
        <v>1</v>
      </c>
      <c r="D4738" s="183">
        <v>1</v>
      </c>
      <c r="E4738" s="183">
        <f>_xlfn.XLOOKUP(A4738,[2]Sheet1!$R:$R,[2]Sheet1!$AB:$AB,"",0)</f>
        <v>1</v>
      </c>
      <c r="F4738" s="183">
        <f>_xlfn.XLOOKUP($A4738,[3]【2026年03月度_全社】RFM客層一覧表データ!$A:$A,[3]【2026年03月度_全社】RFM客層一覧表データ!C:C,"",0)</f>
        <v>128</v>
      </c>
      <c r="G4738" s="183">
        <f>_xlfn.XLOOKUP($A4738,[3]【2026年03月度_全社】RFM客層一覧表データ!$A:$A,[3]【2026年03月度_全社】RFM客層一覧表データ!D:D,"",0)</f>
        <v>36</v>
      </c>
      <c r="H4738" s="183">
        <f>_xlfn.XLOOKUP($A4738,[3]【2026年03月度_全社】RFM客層一覧表データ!$A:$A,[3]【2026年03月度_全社】RFM客層一覧表データ!E:E,"",0)</f>
        <v>60</v>
      </c>
      <c r="I4738" s="183">
        <f>_xlfn.XLOOKUP($A4738,[3]【2026年03月度_全社】RFM客層一覧表データ!$A:$A,[3]【2026年03月度_全社】RFM客層一覧表データ!F:F,"",0)</f>
        <v>0</v>
      </c>
      <c r="J4738" s="183">
        <v>150</v>
      </c>
      <c r="K4738" s="183">
        <v>50</v>
      </c>
      <c r="L4738" s="183">
        <v>71</v>
      </c>
      <c r="M4738" s="183">
        <v>9</v>
      </c>
      <c r="N4738" s="183">
        <v>141</v>
      </c>
      <c r="O4738" s="183">
        <v>46</v>
      </c>
      <c r="P4738" s="183">
        <v>87</v>
      </c>
      <c r="Q4738" s="183">
        <v>4</v>
      </c>
      <c r="R4738" s="183">
        <v>131</v>
      </c>
      <c r="S4738" s="183">
        <v>65</v>
      </c>
      <c r="T4738" s="183">
        <v>91</v>
      </c>
      <c r="U4738" s="183">
        <v>8</v>
      </c>
      <c r="V4738" s="183">
        <v>127</v>
      </c>
      <c r="W4738" s="183">
        <v>63</v>
      </c>
      <c r="X4738" s="183">
        <v>89</v>
      </c>
      <c r="Y4738" s="183">
        <v>3</v>
      </c>
    </row>
    <row r="4739" spans="1:25" x14ac:dyDescent="0.2">
      <c r="A4739" s="184">
        <v>13400272</v>
      </c>
      <c r="B4739" s="183" t="str">
        <f>[1]店マスタ!B4738</f>
        <v>石田無線電機株式会社　南畑敷店</v>
      </c>
      <c r="C4739" s="183">
        <v>0</v>
      </c>
      <c r="D4739" s="183">
        <v>0</v>
      </c>
      <c r="E4739" s="183" t="str">
        <f>_xlfn.XLOOKUP(A4739,[2]Sheet1!$R:$R,[2]Sheet1!$AB:$AB,"",0)</f>
        <v/>
      </c>
      <c r="F4739" s="183" t="str">
        <f>_xlfn.XLOOKUP($A4739,[3]【2026年03月度_全社】RFM客層一覧表データ!$A:$A,[3]【2026年03月度_全社】RFM客層一覧表データ!C:C,"",0)</f>
        <v/>
      </c>
      <c r="G4739" s="183" t="str">
        <f>_xlfn.XLOOKUP($A4739,[3]【2026年03月度_全社】RFM客層一覧表データ!$A:$A,[3]【2026年03月度_全社】RFM客層一覧表データ!D:D,"",0)</f>
        <v/>
      </c>
      <c r="H4739" s="183" t="str">
        <f>_xlfn.XLOOKUP($A4739,[3]【2026年03月度_全社】RFM客層一覧表データ!$A:$A,[3]【2026年03月度_全社】RFM客層一覧表データ!E:E,"",0)</f>
        <v/>
      </c>
      <c r="I4739" s="183" t="str">
        <f>_xlfn.XLOOKUP($A4739,[3]【2026年03月度_全社】RFM客層一覧表データ!$A:$A,[3]【2026年03月度_全社】RFM客層一覧表データ!F:F,"",0)</f>
        <v/>
      </c>
      <c r="J4739" s="183">
        <v>0</v>
      </c>
      <c r="K4739" s="183">
        <v>0</v>
      </c>
      <c r="L4739" s="183">
        <v>0</v>
      </c>
      <c r="M4739" s="183">
        <v>0</v>
      </c>
      <c r="N4739" s="183">
        <v>0</v>
      </c>
      <c r="O4739" s="183">
        <v>0</v>
      </c>
      <c r="P4739" s="183">
        <v>0</v>
      </c>
      <c r="Q4739" s="183">
        <v>0</v>
      </c>
      <c r="R4739" s="183">
        <v>0</v>
      </c>
      <c r="S4739" s="183">
        <v>0</v>
      </c>
      <c r="T4739" s="183">
        <v>0</v>
      </c>
      <c r="U4739" s="183">
        <v>0</v>
      </c>
      <c r="V4739" s="183">
        <v>0</v>
      </c>
      <c r="W4739" s="183">
        <v>0</v>
      </c>
      <c r="X4739" s="183">
        <v>0</v>
      </c>
      <c r="Y4739" s="183">
        <v>0</v>
      </c>
    </row>
    <row r="4740" spans="1:25" x14ac:dyDescent="0.2">
      <c r="A4740" s="184">
        <v>13400363</v>
      </c>
      <c r="B4740" s="183" t="str">
        <f>[1]店マスタ!B4739</f>
        <v>（有）ＡＶテクノ　平和</v>
      </c>
      <c r="C4740" s="183">
        <v>1.5</v>
      </c>
      <c r="D4740" s="183">
        <v>1.5</v>
      </c>
      <c r="E4740" s="183" t="str">
        <f>_xlfn.XLOOKUP(A4740,[2]Sheet1!$R:$R,[2]Sheet1!$AB:$AB,"",0)</f>
        <v/>
      </c>
      <c r="F4740" s="183">
        <f>_xlfn.XLOOKUP($A4740,[3]【2026年03月度_全社】RFM客層一覧表データ!$A:$A,[3]【2026年03月度_全社】RFM客層一覧表データ!C:C,"",0)</f>
        <v>4</v>
      </c>
      <c r="G4740" s="183">
        <f>_xlfn.XLOOKUP($A4740,[3]【2026年03月度_全社】RFM客層一覧表データ!$A:$A,[3]【2026年03月度_全社】RFM客層一覧表データ!D:D,"",0)</f>
        <v>0</v>
      </c>
      <c r="H4740" s="183">
        <f>_xlfn.XLOOKUP($A4740,[3]【2026年03月度_全社】RFM客層一覧表データ!$A:$A,[3]【2026年03月度_全社】RFM客層一覧表データ!E:E,"",0)</f>
        <v>0</v>
      </c>
      <c r="I4740" s="183">
        <f>_xlfn.XLOOKUP($A4740,[3]【2026年03月度_全社】RFM客層一覧表データ!$A:$A,[3]【2026年03月度_全社】RFM客層一覧表データ!F:F,"",0)</f>
        <v>0</v>
      </c>
      <c r="J4740" s="183">
        <v>4</v>
      </c>
      <c r="K4740" s="183">
        <v>4</v>
      </c>
      <c r="L4740" s="183">
        <v>0</v>
      </c>
      <c r="M4740" s="183">
        <v>4</v>
      </c>
      <c r="N4740" s="183">
        <v>0</v>
      </c>
      <c r="O4740" s="183">
        <v>0</v>
      </c>
      <c r="P4740" s="183">
        <v>0</v>
      </c>
      <c r="Q4740" s="183">
        <v>0</v>
      </c>
      <c r="R4740" s="183">
        <v>0</v>
      </c>
      <c r="S4740" s="183">
        <v>0</v>
      </c>
      <c r="T4740" s="183">
        <v>0</v>
      </c>
      <c r="U4740" s="183">
        <v>0</v>
      </c>
      <c r="V4740" s="183">
        <v>0</v>
      </c>
      <c r="W4740" s="183">
        <v>0</v>
      </c>
      <c r="X4740" s="183">
        <v>0</v>
      </c>
      <c r="Y4740" s="183">
        <v>0</v>
      </c>
    </row>
    <row r="4741" spans="1:25" x14ac:dyDescent="0.2">
      <c r="A4741" s="184">
        <v>13400414</v>
      </c>
      <c r="B4741" s="183" t="str">
        <f>[1]店マスタ!B4740</f>
        <v>生活あんど館　おきの</v>
      </c>
      <c r="C4741" s="183">
        <v>2</v>
      </c>
      <c r="D4741" s="183">
        <v>2.5</v>
      </c>
      <c r="E4741" s="183" t="str">
        <f>_xlfn.XLOOKUP(A4741,[2]Sheet1!$R:$R,[2]Sheet1!$AB:$AB,"",0)</f>
        <v/>
      </c>
      <c r="F4741" s="183" t="str">
        <f>_xlfn.XLOOKUP($A4741,[3]【2026年03月度_全社】RFM客層一覧表データ!$A:$A,[3]【2026年03月度_全社】RFM客層一覧表データ!C:C,"",0)</f>
        <v/>
      </c>
      <c r="G4741" s="183" t="str">
        <f>_xlfn.XLOOKUP($A4741,[3]【2026年03月度_全社】RFM客層一覧表データ!$A:$A,[3]【2026年03月度_全社】RFM客層一覧表データ!D:D,"",0)</f>
        <v/>
      </c>
      <c r="H4741" s="183" t="str">
        <f>_xlfn.XLOOKUP($A4741,[3]【2026年03月度_全社】RFM客層一覧表データ!$A:$A,[3]【2026年03月度_全社】RFM客層一覧表データ!E:E,"",0)</f>
        <v/>
      </c>
      <c r="I4741" s="183" t="str">
        <f>_xlfn.XLOOKUP($A4741,[3]【2026年03月度_全社】RFM客層一覧表データ!$A:$A,[3]【2026年03月度_全社】RFM客層一覧表データ!F:F,"",0)</f>
        <v/>
      </c>
      <c r="J4741" s="183">
        <v>362</v>
      </c>
      <c r="K4741" s="183">
        <v>181</v>
      </c>
      <c r="L4741" s="183">
        <v>207</v>
      </c>
      <c r="M4741" s="183">
        <v>22</v>
      </c>
      <c r="N4741" s="183">
        <v>335</v>
      </c>
      <c r="O4741" s="183">
        <v>204</v>
      </c>
      <c r="P4741" s="183">
        <v>186</v>
      </c>
      <c r="Q4741" s="183">
        <v>29</v>
      </c>
      <c r="R4741" s="183">
        <v>312</v>
      </c>
      <c r="S4741" s="183">
        <v>243</v>
      </c>
      <c r="T4741" s="183">
        <v>180</v>
      </c>
      <c r="U4741" s="183">
        <v>33</v>
      </c>
      <c r="V4741" s="183">
        <v>370</v>
      </c>
      <c r="W4741" s="183">
        <v>253</v>
      </c>
      <c r="X4741" s="183">
        <v>203</v>
      </c>
      <c r="Y4741" s="183">
        <v>36</v>
      </c>
    </row>
    <row r="4742" spans="1:25" x14ac:dyDescent="0.2">
      <c r="A4742" s="184">
        <v>13400447</v>
      </c>
      <c r="B4742" s="183" t="str">
        <f>[1]店マスタ!B4741</f>
        <v>（株）パナスポットオールムセン</v>
      </c>
      <c r="C4742" s="183">
        <v>3.5</v>
      </c>
      <c r="D4742" s="183">
        <v>3</v>
      </c>
      <c r="E4742" s="183">
        <f>_xlfn.XLOOKUP(A4742,[2]Sheet1!$R:$R,[2]Sheet1!$AB:$AB,"",0)</f>
        <v>3.5</v>
      </c>
      <c r="F4742" s="183">
        <f>_xlfn.XLOOKUP($A4742,[3]【2026年03月度_全社】RFM客層一覧表データ!$A:$A,[3]【2026年03月度_全社】RFM客層一覧表データ!C:C,"",0)</f>
        <v>795</v>
      </c>
      <c r="G4742" s="183">
        <f>_xlfn.XLOOKUP($A4742,[3]【2026年03月度_全社】RFM客層一覧表データ!$A:$A,[3]【2026年03月度_全社】RFM客層一覧表データ!D:D,"",0)</f>
        <v>323</v>
      </c>
      <c r="H4742" s="183">
        <f>_xlfn.XLOOKUP($A4742,[3]【2026年03月度_全社】RFM客層一覧表データ!$A:$A,[3]【2026年03月度_全社】RFM客層一覧表データ!E:E,"",0)</f>
        <v>320</v>
      </c>
      <c r="I4742" s="183">
        <f>_xlfn.XLOOKUP($A4742,[3]【2026年03月度_全社】RFM客層一覧表データ!$A:$A,[3]【2026年03月度_全社】RFM客層一覧表データ!F:F,"",0)</f>
        <v>87</v>
      </c>
      <c r="J4742" s="183">
        <v>807</v>
      </c>
      <c r="K4742" s="183">
        <v>312</v>
      </c>
      <c r="L4742" s="183">
        <v>333</v>
      </c>
      <c r="M4742" s="183">
        <v>95</v>
      </c>
      <c r="N4742" s="183">
        <v>794</v>
      </c>
      <c r="O4742" s="183">
        <v>309</v>
      </c>
      <c r="P4742" s="183">
        <v>344</v>
      </c>
      <c r="Q4742" s="183">
        <v>133</v>
      </c>
      <c r="R4742" s="183">
        <v>771</v>
      </c>
      <c r="S4742" s="183">
        <v>389</v>
      </c>
      <c r="T4742" s="183">
        <v>376</v>
      </c>
      <c r="U4742" s="183">
        <v>113</v>
      </c>
      <c r="V4742" s="183">
        <v>545</v>
      </c>
      <c r="W4742" s="183">
        <v>223</v>
      </c>
      <c r="X4742" s="183">
        <v>222</v>
      </c>
      <c r="Y4742" s="183">
        <v>50</v>
      </c>
    </row>
    <row r="4743" spans="1:25" x14ac:dyDescent="0.2">
      <c r="A4743" s="184">
        <v>13400467</v>
      </c>
      <c r="B4743" s="183" t="str">
        <f>[1]店マスタ!B4742</f>
        <v>パナック　おきた</v>
      </c>
      <c r="C4743" s="183">
        <v>2.5</v>
      </c>
      <c r="D4743" s="183">
        <v>2.5</v>
      </c>
      <c r="E4743" s="183">
        <f>_xlfn.XLOOKUP(A4743,[2]Sheet1!$R:$R,[2]Sheet1!$AB:$AB,"",0)</f>
        <v>3</v>
      </c>
      <c r="F4743" s="183">
        <f>_xlfn.XLOOKUP($A4743,[3]【2026年03月度_全社】RFM客層一覧表データ!$A:$A,[3]【2026年03月度_全社】RFM客層一覧表データ!C:C,"",0)</f>
        <v>607</v>
      </c>
      <c r="G4743" s="183">
        <f>_xlfn.XLOOKUP($A4743,[3]【2026年03月度_全社】RFM客層一覧表データ!$A:$A,[3]【2026年03月度_全社】RFM客層一覧表データ!D:D,"",0)</f>
        <v>308</v>
      </c>
      <c r="H4743" s="183">
        <f>_xlfn.XLOOKUP($A4743,[3]【2026年03月度_全社】RFM客層一覧表データ!$A:$A,[3]【2026年03月度_全社】RFM客層一覧表データ!E:E,"",0)</f>
        <v>348</v>
      </c>
      <c r="I4743" s="183">
        <f>_xlfn.XLOOKUP($A4743,[3]【2026年03月度_全社】RFM客層一覧表データ!$A:$A,[3]【2026年03月度_全社】RFM客層一覧表データ!F:F,"",0)</f>
        <v>50</v>
      </c>
      <c r="J4743" s="183">
        <v>590</v>
      </c>
      <c r="K4743" s="183">
        <v>297</v>
      </c>
      <c r="L4743" s="183">
        <v>353</v>
      </c>
      <c r="M4743" s="183">
        <v>41</v>
      </c>
      <c r="N4743" s="183">
        <v>589</v>
      </c>
      <c r="O4743" s="183">
        <v>293</v>
      </c>
      <c r="P4743" s="183">
        <v>357</v>
      </c>
      <c r="Q4743" s="183">
        <v>40</v>
      </c>
      <c r="R4743" s="183">
        <v>567</v>
      </c>
      <c r="S4743" s="183">
        <v>307</v>
      </c>
      <c r="T4743" s="183">
        <v>356</v>
      </c>
      <c r="U4743" s="183">
        <v>45</v>
      </c>
      <c r="V4743" s="183">
        <v>526</v>
      </c>
      <c r="W4743" s="183">
        <v>293</v>
      </c>
      <c r="X4743" s="183">
        <v>351</v>
      </c>
      <c r="Y4743" s="183">
        <v>30</v>
      </c>
    </row>
    <row r="4744" spans="1:25" x14ac:dyDescent="0.2">
      <c r="A4744" s="184">
        <v>13400506</v>
      </c>
      <c r="B4744" s="183" t="str">
        <f>[1]店マスタ!B4743</f>
        <v>（株）改　善　社</v>
      </c>
      <c r="C4744" s="183">
        <v>1.5</v>
      </c>
      <c r="D4744" s="183">
        <v>1.5</v>
      </c>
      <c r="E4744" s="183" t="str">
        <f>_xlfn.XLOOKUP(A4744,[2]Sheet1!$R:$R,[2]Sheet1!$AB:$AB,"",0)</f>
        <v/>
      </c>
      <c r="F4744" s="183">
        <f>_xlfn.XLOOKUP($A4744,[3]【2026年03月度_全社】RFM客層一覧表データ!$A:$A,[3]【2026年03月度_全社】RFM客層一覧表データ!C:C,"",0)</f>
        <v>63</v>
      </c>
      <c r="G4744" s="183">
        <f>_xlfn.XLOOKUP($A4744,[3]【2026年03月度_全社】RFM客層一覧表データ!$A:$A,[3]【2026年03月度_全社】RFM客層一覧表データ!D:D,"",0)</f>
        <v>24</v>
      </c>
      <c r="H4744" s="183">
        <f>_xlfn.XLOOKUP($A4744,[3]【2026年03月度_全社】RFM客層一覧表データ!$A:$A,[3]【2026年03月度_全社】RFM客層一覧表データ!E:E,"",0)</f>
        <v>41</v>
      </c>
      <c r="I4744" s="183">
        <f>_xlfn.XLOOKUP($A4744,[3]【2026年03月度_全社】RFM客層一覧表データ!$A:$A,[3]【2026年03月度_全社】RFM客層一覧表データ!F:F,"",0)</f>
        <v>1</v>
      </c>
      <c r="J4744" s="183">
        <v>78</v>
      </c>
      <c r="K4744" s="183">
        <v>31</v>
      </c>
      <c r="L4744" s="183">
        <v>44</v>
      </c>
      <c r="M4744" s="183">
        <v>4</v>
      </c>
      <c r="N4744" s="183">
        <v>84</v>
      </c>
      <c r="O4744" s="183">
        <v>26</v>
      </c>
      <c r="P4744" s="183">
        <v>51</v>
      </c>
      <c r="Q4744" s="183">
        <v>3</v>
      </c>
      <c r="R4744" s="183">
        <v>87</v>
      </c>
      <c r="S4744" s="183">
        <v>25</v>
      </c>
      <c r="T4744" s="183">
        <v>57</v>
      </c>
      <c r="U4744" s="183">
        <v>0</v>
      </c>
      <c r="V4744" s="183">
        <v>98</v>
      </c>
      <c r="W4744" s="183">
        <v>38</v>
      </c>
      <c r="X4744" s="183">
        <v>60</v>
      </c>
      <c r="Y4744" s="183">
        <v>4</v>
      </c>
    </row>
    <row r="4745" spans="1:25" x14ac:dyDescent="0.2">
      <c r="A4745" s="184">
        <v>13400507</v>
      </c>
      <c r="B4745" s="183" t="str">
        <f>[1]店マスタ!B4744</f>
        <v>パナック　かいぜん</v>
      </c>
      <c r="C4745" s="183">
        <v>1.5</v>
      </c>
      <c r="D4745" s="183">
        <v>1.5</v>
      </c>
      <c r="E4745" s="183">
        <f>_xlfn.XLOOKUP(A4745,[2]Sheet1!$R:$R,[2]Sheet1!$AB:$AB,"",0)</f>
        <v>1.5</v>
      </c>
      <c r="F4745" s="183" t="str">
        <f>_xlfn.XLOOKUP($A4745,[3]【2026年03月度_全社】RFM客層一覧表データ!$A:$A,[3]【2026年03月度_全社】RFM客層一覧表データ!C:C,"",0)</f>
        <v/>
      </c>
      <c r="G4745" s="183" t="str">
        <f>_xlfn.XLOOKUP($A4745,[3]【2026年03月度_全社】RFM客層一覧表データ!$A:$A,[3]【2026年03月度_全社】RFM客層一覧表データ!D:D,"",0)</f>
        <v/>
      </c>
      <c r="H4745" s="183" t="str">
        <f>_xlfn.XLOOKUP($A4745,[3]【2026年03月度_全社】RFM客層一覧表データ!$A:$A,[3]【2026年03月度_全社】RFM客層一覧表データ!E:E,"",0)</f>
        <v/>
      </c>
      <c r="I4745" s="183" t="str">
        <f>_xlfn.XLOOKUP($A4745,[3]【2026年03月度_全社】RFM客層一覧表データ!$A:$A,[3]【2026年03月度_全社】RFM客層一覧表データ!F:F,"",0)</f>
        <v/>
      </c>
      <c r="J4745" s="183">
        <v>0</v>
      </c>
      <c r="K4745" s="183">
        <v>0</v>
      </c>
      <c r="L4745" s="183">
        <v>0</v>
      </c>
      <c r="M4745" s="183">
        <v>0</v>
      </c>
      <c r="N4745" s="183">
        <v>0</v>
      </c>
      <c r="O4745" s="183">
        <v>0</v>
      </c>
      <c r="P4745" s="183">
        <v>0</v>
      </c>
      <c r="Q4745" s="183">
        <v>0</v>
      </c>
      <c r="R4745" s="183">
        <v>0</v>
      </c>
      <c r="S4745" s="183">
        <v>0</v>
      </c>
      <c r="T4745" s="183">
        <v>0</v>
      </c>
      <c r="U4745" s="183">
        <v>0</v>
      </c>
      <c r="V4745" s="183">
        <v>0</v>
      </c>
      <c r="W4745" s="183">
        <v>0</v>
      </c>
      <c r="X4745" s="183">
        <v>0</v>
      </c>
      <c r="Y4745" s="183">
        <v>0</v>
      </c>
    </row>
    <row r="4746" spans="1:25" x14ac:dyDescent="0.2">
      <c r="A4746" s="184">
        <v>13400556</v>
      </c>
      <c r="B4746" s="183" t="str">
        <f>[1]店マスタ!B4745</f>
        <v>パナック　こばやし</v>
      </c>
      <c r="C4746" s="183">
        <v>1.5</v>
      </c>
      <c r="D4746" s="183">
        <v>1.5</v>
      </c>
      <c r="E4746" s="183">
        <f>_xlfn.XLOOKUP(A4746,[2]Sheet1!$R:$R,[2]Sheet1!$AB:$AB,"",0)</f>
        <v>1.5</v>
      </c>
      <c r="F4746" s="183" t="str">
        <f>_xlfn.XLOOKUP($A4746,[3]【2026年03月度_全社】RFM客層一覧表データ!$A:$A,[3]【2026年03月度_全社】RFM客層一覧表データ!C:C,"",0)</f>
        <v/>
      </c>
      <c r="G4746" s="183" t="str">
        <f>_xlfn.XLOOKUP($A4746,[3]【2026年03月度_全社】RFM客層一覧表データ!$A:$A,[3]【2026年03月度_全社】RFM客層一覧表データ!D:D,"",0)</f>
        <v/>
      </c>
      <c r="H4746" s="183" t="str">
        <f>_xlfn.XLOOKUP($A4746,[3]【2026年03月度_全社】RFM客層一覧表データ!$A:$A,[3]【2026年03月度_全社】RFM客層一覧表データ!E:E,"",0)</f>
        <v/>
      </c>
      <c r="I4746" s="183" t="str">
        <f>_xlfn.XLOOKUP($A4746,[3]【2026年03月度_全社】RFM客層一覧表データ!$A:$A,[3]【2026年03月度_全社】RFM客層一覧表データ!F:F,"",0)</f>
        <v/>
      </c>
      <c r="J4746" s="183">
        <v>0</v>
      </c>
      <c r="K4746" s="183">
        <v>0</v>
      </c>
      <c r="L4746" s="183">
        <v>0</v>
      </c>
      <c r="M4746" s="183">
        <v>0</v>
      </c>
      <c r="N4746" s="183">
        <v>0</v>
      </c>
      <c r="O4746" s="183">
        <v>0</v>
      </c>
      <c r="P4746" s="183">
        <v>0</v>
      </c>
      <c r="Q4746" s="183">
        <v>0</v>
      </c>
      <c r="R4746" s="183">
        <v>0</v>
      </c>
      <c r="S4746" s="183">
        <v>0</v>
      </c>
      <c r="T4746" s="183">
        <v>0</v>
      </c>
      <c r="U4746" s="183">
        <v>0</v>
      </c>
      <c r="V4746" s="183">
        <v>0</v>
      </c>
      <c r="W4746" s="183">
        <v>0</v>
      </c>
      <c r="X4746" s="183">
        <v>0</v>
      </c>
      <c r="Y4746" s="183">
        <v>0</v>
      </c>
    </row>
    <row r="4747" spans="1:25" x14ac:dyDescent="0.2">
      <c r="A4747" s="184">
        <v>13400558</v>
      </c>
      <c r="B4747" s="183" t="str">
        <f>[1]店マスタ!B4746</f>
        <v>春日電器</v>
      </c>
      <c r="C4747" s="183">
        <v>2.5</v>
      </c>
      <c r="D4747" s="183">
        <v>0</v>
      </c>
      <c r="E4747" s="183" t="str">
        <f>_xlfn.XLOOKUP(A4747,[2]Sheet1!$R:$R,[2]Sheet1!$AB:$AB,"",0)</f>
        <v/>
      </c>
      <c r="F4747" s="183" t="str">
        <f>_xlfn.XLOOKUP($A4747,[3]【2026年03月度_全社】RFM客層一覧表データ!$A:$A,[3]【2026年03月度_全社】RFM客層一覧表データ!C:C,"",0)</f>
        <v/>
      </c>
      <c r="G4747" s="183" t="str">
        <f>_xlfn.XLOOKUP($A4747,[3]【2026年03月度_全社】RFM客層一覧表データ!$A:$A,[3]【2026年03月度_全社】RFM客層一覧表データ!D:D,"",0)</f>
        <v/>
      </c>
      <c r="H4747" s="183" t="str">
        <f>_xlfn.XLOOKUP($A4747,[3]【2026年03月度_全社】RFM客層一覧表データ!$A:$A,[3]【2026年03月度_全社】RFM客層一覧表データ!E:E,"",0)</f>
        <v/>
      </c>
      <c r="I4747" s="183" t="str">
        <f>_xlfn.XLOOKUP($A4747,[3]【2026年03月度_全社】RFM客層一覧表データ!$A:$A,[3]【2026年03月度_全社】RFM客層一覧表データ!F:F,"",0)</f>
        <v/>
      </c>
      <c r="J4747" s="183">
        <v>413</v>
      </c>
      <c r="K4747" s="183">
        <v>156</v>
      </c>
      <c r="L4747" s="183">
        <v>145</v>
      </c>
      <c r="M4747" s="183">
        <v>40</v>
      </c>
      <c r="N4747" s="183">
        <v>420</v>
      </c>
      <c r="O4747" s="183">
        <v>152</v>
      </c>
      <c r="P4747" s="183">
        <v>152</v>
      </c>
      <c r="Q4747" s="183">
        <v>35</v>
      </c>
      <c r="R4747" s="183">
        <v>423</v>
      </c>
      <c r="S4747" s="183">
        <v>175</v>
      </c>
      <c r="T4747" s="183">
        <v>155</v>
      </c>
      <c r="U4747" s="183">
        <v>43</v>
      </c>
      <c r="V4747" s="183">
        <v>413</v>
      </c>
      <c r="W4747" s="183">
        <v>167</v>
      </c>
      <c r="X4747" s="183">
        <v>158</v>
      </c>
      <c r="Y4747" s="183">
        <v>31</v>
      </c>
    </row>
    <row r="4748" spans="1:25" x14ac:dyDescent="0.2">
      <c r="A4748" s="184">
        <v>13400718</v>
      </c>
      <c r="B4748" s="183" t="str">
        <f>[1]店マスタ!B4747</f>
        <v>パナライフ　くろだ</v>
      </c>
      <c r="C4748" s="183">
        <v>2.5</v>
      </c>
      <c r="D4748" s="183">
        <v>2</v>
      </c>
      <c r="E4748" s="183">
        <f>_xlfn.XLOOKUP(A4748,[2]Sheet1!$R:$R,[2]Sheet1!$AB:$AB,"",0)</f>
        <v>2</v>
      </c>
      <c r="F4748" s="183">
        <f>_xlfn.XLOOKUP($A4748,[3]【2026年03月度_全社】RFM客層一覧表データ!$A:$A,[3]【2026年03月度_全社】RFM客層一覧表データ!C:C,"",0)</f>
        <v>307</v>
      </c>
      <c r="G4748" s="183">
        <f>_xlfn.XLOOKUP($A4748,[3]【2026年03月度_全社】RFM客層一覧表データ!$A:$A,[3]【2026年03月度_全社】RFM客層一覧表データ!D:D,"",0)</f>
        <v>150</v>
      </c>
      <c r="H4748" s="183">
        <f>_xlfn.XLOOKUP($A4748,[3]【2026年03月度_全社】RFM客層一覧表データ!$A:$A,[3]【2026年03月度_全社】RFM客層一覧表データ!E:E,"",0)</f>
        <v>152</v>
      </c>
      <c r="I4748" s="183">
        <f>_xlfn.XLOOKUP($A4748,[3]【2026年03月度_全社】RFM客層一覧表データ!$A:$A,[3]【2026年03月度_全社】RFM客層一覧表データ!F:F,"",0)</f>
        <v>24</v>
      </c>
      <c r="J4748" s="183">
        <v>301</v>
      </c>
      <c r="K4748" s="183">
        <v>138</v>
      </c>
      <c r="L4748" s="183">
        <v>156</v>
      </c>
      <c r="M4748" s="183">
        <v>20</v>
      </c>
      <c r="N4748" s="183">
        <v>302</v>
      </c>
      <c r="O4748" s="183">
        <v>139</v>
      </c>
      <c r="P4748" s="183">
        <v>161</v>
      </c>
      <c r="Q4748" s="183">
        <v>19</v>
      </c>
      <c r="R4748" s="183">
        <v>309</v>
      </c>
      <c r="S4748" s="183">
        <v>138</v>
      </c>
      <c r="T4748" s="183">
        <v>161</v>
      </c>
      <c r="U4748" s="183">
        <v>24</v>
      </c>
      <c r="V4748" s="183">
        <v>302</v>
      </c>
      <c r="W4748" s="183">
        <v>155</v>
      </c>
      <c r="X4748" s="183">
        <v>162</v>
      </c>
      <c r="Y4748" s="183">
        <v>22</v>
      </c>
    </row>
    <row r="4749" spans="1:25" x14ac:dyDescent="0.2">
      <c r="A4749" s="184">
        <v>13400852</v>
      </c>
      <c r="B4749" s="183" t="str">
        <f>[1]店マスタ!B4748</f>
        <v>（有）　戸坂　光　文　堂</v>
      </c>
      <c r="C4749" s="183">
        <v>2</v>
      </c>
      <c r="D4749" s="183">
        <v>2</v>
      </c>
      <c r="E4749" s="183">
        <f>_xlfn.XLOOKUP(A4749,[2]Sheet1!$R:$R,[2]Sheet1!$AB:$AB,"",0)</f>
        <v>2</v>
      </c>
      <c r="F4749" s="183">
        <f>_xlfn.XLOOKUP($A4749,[3]【2026年03月度_全社】RFM客層一覧表データ!$A:$A,[3]【2026年03月度_全社】RFM客層一覧表データ!C:C,"",0)</f>
        <v>438</v>
      </c>
      <c r="G4749" s="183">
        <f>_xlfn.XLOOKUP($A4749,[3]【2026年03月度_全社】RFM客層一覧表データ!$A:$A,[3]【2026年03月度_全社】RFM客層一覧表データ!D:D,"",0)</f>
        <v>240</v>
      </c>
      <c r="H4749" s="183">
        <f>_xlfn.XLOOKUP($A4749,[3]【2026年03月度_全社】RFM客層一覧表データ!$A:$A,[3]【2026年03月度_全社】RFM客層一覧表データ!E:E,"",0)</f>
        <v>274</v>
      </c>
      <c r="I4749" s="183">
        <f>_xlfn.XLOOKUP($A4749,[3]【2026年03月度_全社】RFM客層一覧表データ!$A:$A,[3]【2026年03月度_全社】RFM客層一覧表データ!F:F,"",0)</f>
        <v>33</v>
      </c>
      <c r="J4749" s="183">
        <v>429</v>
      </c>
      <c r="K4749" s="183">
        <v>240</v>
      </c>
      <c r="L4749" s="183">
        <v>274</v>
      </c>
      <c r="M4749" s="183">
        <v>34</v>
      </c>
      <c r="N4749" s="183">
        <v>454</v>
      </c>
      <c r="O4749" s="183">
        <v>257</v>
      </c>
      <c r="P4749" s="183">
        <v>285</v>
      </c>
      <c r="Q4749" s="183">
        <v>26</v>
      </c>
      <c r="R4749" s="183">
        <v>434</v>
      </c>
      <c r="S4749" s="183">
        <v>268</v>
      </c>
      <c r="T4749" s="183">
        <v>293</v>
      </c>
      <c r="U4749" s="183">
        <v>33</v>
      </c>
      <c r="V4749" s="183">
        <v>422</v>
      </c>
      <c r="W4749" s="183">
        <v>253</v>
      </c>
      <c r="X4749" s="183">
        <v>290</v>
      </c>
      <c r="Y4749" s="183">
        <v>17</v>
      </c>
    </row>
    <row r="4750" spans="1:25" x14ac:dyDescent="0.2">
      <c r="A4750" s="184">
        <v>13400874</v>
      </c>
      <c r="B4750" s="183" t="str">
        <f>[1]店マスタ!B4749</f>
        <v>パナライフ　こうの</v>
      </c>
      <c r="C4750" s="183">
        <v>3</v>
      </c>
      <c r="D4750" s="183">
        <v>2.5</v>
      </c>
      <c r="E4750" s="183">
        <f>_xlfn.XLOOKUP(A4750,[2]Sheet1!$R:$R,[2]Sheet1!$AB:$AB,"",0)</f>
        <v>3</v>
      </c>
      <c r="F4750" s="183">
        <f>_xlfn.XLOOKUP($A4750,[3]【2026年03月度_全社】RFM客層一覧表データ!$A:$A,[3]【2026年03月度_全社】RFM客層一覧表データ!C:C,"",0)</f>
        <v>568</v>
      </c>
      <c r="G4750" s="183">
        <f>_xlfn.XLOOKUP($A4750,[3]【2026年03月度_全社】RFM客層一覧表データ!$A:$A,[3]【2026年03月度_全社】RFM客層一覧表データ!D:D,"",0)</f>
        <v>382</v>
      </c>
      <c r="H4750" s="183">
        <f>_xlfn.XLOOKUP($A4750,[3]【2026年03月度_全社】RFM客層一覧表データ!$A:$A,[3]【2026年03月度_全社】RFM客層一覧表データ!E:E,"",0)</f>
        <v>373</v>
      </c>
      <c r="I4750" s="183">
        <f>_xlfn.XLOOKUP($A4750,[3]【2026年03月度_全社】RFM客層一覧表データ!$A:$A,[3]【2026年03月度_全社】RFM客層一覧表データ!F:F,"",0)</f>
        <v>54</v>
      </c>
      <c r="J4750" s="183">
        <v>536</v>
      </c>
      <c r="K4750" s="183">
        <v>355</v>
      </c>
      <c r="L4750" s="183">
        <v>356</v>
      </c>
      <c r="M4750" s="183">
        <v>52</v>
      </c>
      <c r="N4750" s="183">
        <v>483</v>
      </c>
      <c r="O4750" s="183">
        <v>349</v>
      </c>
      <c r="P4750" s="183">
        <v>337</v>
      </c>
      <c r="Q4750" s="183">
        <v>43</v>
      </c>
      <c r="R4750" s="183">
        <v>524</v>
      </c>
      <c r="S4750" s="183">
        <v>356</v>
      </c>
      <c r="T4750" s="183">
        <v>341</v>
      </c>
      <c r="U4750" s="183">
        <v>41</v>
      </c>
      <c r="V4750" s="183">
        <v>560</v>
      </c>
      <c r="W4750" s="183">
        <v>356</v>
      </c>
      <c r="X4750" s="183">
        <v>348</v>
      </c>
      <c r="Y4750" s="183">
        <v>37</v>
      </c>
    </row>
    <row r="4751" spans="1:25" x14ac:dyDescent="0.2">
      <c r="A4751" s="184">
        <v>13400875</v>
      </c>
      <c r="B4751" s="183" t="str">
        <f>[1]店マスタ!B4750</f>
        <v>パナライフ　コンド―</v>
      </c>
      <c r="C4751" s="183">
        <v>2</v>
      </c>
      <c r="D4751" s="183">
        <v>1.5</v>
      </c>
      <c r="E4751" s="183" t="str">
        <f>_xlfn.XLOOKUP(A4751,[2]Sheet1!$R:$R,[2]Sheet1!$AB:$AB,"",0)</f>
        <v/>
      </c>
      <c r="F4751" s="183">
        <f>_xlfn.XLOOKUP($A4751,[3]【2026年03月度_全社】RFM客層一覧表データ!$A:$A,[3]【2026年03月度_全社】RFM客層一覧表データ!C:C,"",0)</f>
        <v>68</v>
      </c>
      <c r="G4751" s="183">
        <f>_xlfn.XLOOKUP($A4751,[3]【2026年03月度_全社】RFM客層一覧表データ!$A:$A,[3]【2026年03月度_全社】RFM客層一覧表データ!D:D,"",0)</f>
        <v>6</v>
      </c>
      <c r="H4751" s="183">
        <f>_xlfn.XLOOKUP($A4751,[3]【2026年03月度_全社】RFM客層一覧表データ!$A:$A,[3]【2026年03月度_全社】RFM客層一覧表データ!E:E,"",0)</f>
        <v>15</v>
      </c>
      <c r="I4751" s="183">
        <f>_xlfn.XLOOKUP($A4751,[3]【2026年03月度_全社】RFM客層一覧表データ!$A:$A,[3]【2026年03月度_全社】RFM客層一覧表データ!F:F,"",0)</f>
        <v>2</v>
      </c>
      <c r="J4751" s="183">
        <v>210</v>
      </c>
      <c r="K4751" s="183">
        <v>75</v>
      </c>
      <c r="L4751" s="183">
        <v>107</v>
      </c>
      <c r="M4751" s="183">
        <v>9</v>
      </c>
      <c r="N4751" s="183">
        <v>229</v>
      </c>
      <c r="O4751" s="183">
        <v>90</v>
      </c>
      <c r="P4751" s="183">
        <v>120</v>
      </c>
      <c r="Q4751" s="183">
        <v>12</v>
      </c>
      <c r="R4751" s="183">
        <v>244</v>
      </c>
      <c r="S4751" s="183">
        <v>95</v>
      </c>
      <c r="T4751" s="183">
        <v>126</v>
      </c>
      <c r="U4751" s="183">
        <v>10</v>
      </c>
      <c r="V4751" s="183">
        <v>263</v>
      </c>
      <c r="W4751" s="183">
        <v>103</v>
      </c>
      <c r="X4751" s="183">
        <v>136</v>
      </c>
      <c r="Y4751" s="183">
        <v>12</v>
      </c>
    </row>
    <row r="4752" spans="1:25" x14ac:dyDescent="0.2">
      <c r="A4752" s="184">
        <v>13400903</v>
      </c>
      <c r="B4752" s="183" t="str">
        <f>[1]店マスタ!B4751</f>
        <v>パナック　こうぶんどう</v>
      </c>
      <c r="C4752" s="183">
        <v>3</v>
      </c>
      <c r="D4752" s="183">
        <v>3</v>
      </c>
      <c r="E4752" s="183">
        <f>_xlfn.XLOOKUP(A4752,[2]Sheet1!$R:$R,[2]Sheet1!$AB:$AB,"",0)</f>
        <v>3</v>
      </c>
      <c r="F4752" s="183">
        <f>_xlfn.XLOOKUP($A4752,[3]【2026年03月度_全社】RFM客層一覧表データ!$A:$A,[3]【2026年03月度_全社】RFM客層一覧表データ!C:C,"",0)</f>
        <v>881</v>
      </c>
      <c r="G4752" s="183">
        <f>_xlfn.XLOOKUP($A4752,[3]【2026年03月度_全社】RFM客層一覧表データ!$A:$A,[3]【2026年03月度_全社】RFM客層一覧表データ!D:D,"",0)</f>
        <v>441</v>
      </c>
      <c r="H4752" s="183">
        <f>_xlfn.XLOOKUP($A4752,[3]【2026年03月度_全社】RFM客層一覧表データ!$A:$A,[3]【2026年03月度_全社】RFM客層一覧表データ!E:E,"",0)</f>
        <v>441</v>
      </c>
      <c r="I4752" s="183">
        <f>_xlfn.XLOOKUP($A4752,[3]【2026年03月度_全社】RFM客層一覧表データ!$A:$A,[3]【2026年03月度_全社】RFM客層一覧表データ!F:F,"",0)</f>
        <v>75</v>
      </c>
      <c r="J4752" s="183">
        <v>853</v>
      </c>
      <c r="K4752" s="183">
        <v>426</v>
      </c>
      <c r="L4752" s="183">
        <v>440</v>
      </c>
      <c r="M4752" s="183">
        <v>60</v>
      </c>
      <c r="N4752" s="183">
        <v>859</v>
      </c>
      <c r="O4752" s="183">
        <v>463</v>
      </c>
      <c r="P4752" s="183">
        <v>442</v>
      </c>
      <c r="Q4752" s="183">
        <v>64</v>
      </c>
      <c r="R4752" s="183">
        <v>872</v>
      </c>
      <c r="S4752" s="183">
        <v>462</v>
      </c>
      <c r="T4752" s="183">
        <v>451</v>
      </c>
      <c r="U4752" s="183">
        <v>69</v>
      </c>
      <c r="V4752" s="183">
        <v>941</v>
      </c>
      <c r="W4752" s="183">
        <v>485</v>
      </c>
      <c r="X4752" s="183">
        <v>447</v>
      </c>
      <c r="Y4752" s="183">
        <v>86</v>
      </c>
    </row>
    <row r="4753" spans="1:25" x14ac:dyDescent="0.2">
      <c r="A4753" s="184">
        <v>13400998</v>
      </c>
      <c r="B4753" s="183" t="str">
        <f>[1]店マスタ!B4752</f>
        <v>パナライフ　さんよう</v>
      </c>
      <c r="C4753" s="183">
        <v>2.5</v>
      </c>
      <c r="D4753" s="183">
        <v>2</v>
      </c>
      <c r="E4753" s="183">
        <f>_xlfn.XLOOKUP(A4753,[2]Sheet1!$R:$R,[2]Sheet1!$AB:$AB,"",0)</f>
        <v>2.5</v>
      </c>
      <c r="F4753" s="183">
        <f>_xlfn.XLOOKUP($A4753,[3]【2026年03月度_全社】RFM客層一覧表データ!$A:$A,[3]【2026年03月度_全社】RFM客層一覧表データ!C:C,"",0)</f>
        <v>564</v>
      </c>
      <c r="G4753" s="183">
        <f>_xlfn.XLOOKUP($A4753,[3]【2026年03月度_全社】RFM客層一覧表データ!$A:$A,[3]【2026年03月度_全社】RFM客層一覧表データ!D:D,"",0)</f>
        <v>265</v>
      </c>
      <c r="H4753" s="183">
        <f>_xlfn.XLOOKUP($A4753,[3]【2026年03月度_全社】RFM客層一覧表データ!$A:$A,[3]【2026年03月度_全社】RFM客層一覧表データ!E:E,"",0)</f>
        <v>310</v>
      </c>
      <c r="I4753" s="183">
        <f>_xlfn.XLOOKUP($A4753,[3]【2026年03月度_全社】RFM客層一覧表データ!$A:$A,[3]【2026年03月度_全社】RFM客層一覧表データ!F:F,"",0)</f>
        <v>51</v>
      </c>
      <c r="J4753" s="183">
        <v>552</v>
      </c>
      <c r="K4753" s="183">
        <v>267</v>
      </c>
      <c r="L4753" s="183">
        <v>322</v>
      </c>
      <c r="M4753" s="183">
        <v>48</v>
      </c>
      <c r="N4753" s="183">
        <v>529</v>
      </c>
      <c r="O4753" s="183">
        <v>245</v>
      </c>
      <c r="P4753" s="183">
        <v>321</v>
      </c>
      <c r="Q4753" s="183">
        <v>31</v>
      </c>
      <c r="R4753" s="183">
        <v>535</v>
      </c>
      <c r="S4753" s="183">
        <v>270</v>
      </c>
      <c r="T4753" s="183">
        <v>327</v>
      </c>
      <c r="U4753" s="183">
        <v>41</v>
      </c>
      <c r="V4753" s="183">
        <v>523</v>
      </c>
      <c r="W4753" s="183">
        <v>268</v>
      </c>
      <c r="X4753" s="183">
        <v>322</v>
      </c>
      <c r="Y4753" s="183">
        <v>36</v>
      </c>
    </row>
    <row r="4754" spans="1:25" x14ac:dyDescent="0.2">
      <c r="A4754" s="184">
        <v>13401026</v>
      </c>
      <c r="B4754" s="183" t="str">
        <f>[1]店マスタ!B4753</f>
        <v>（株）パナスポット　サンオール</v>
      </c>
      <c r="C4754" s="183">
        <v>1.5</v>
      </c>
      <c r="D4754" s="183">
        <v>1.5</v>
      </c>
      <c r="E4754" s="183">
        <f>_xlfn.XLOOKUP(A4754,[2]Sheet1!$R:$R,[2]Sheet1!$AB:$AB,"",0)</f>
        <v>1.5</v>
      </c>
      <c r="F4754" s="183">
        <f>_xlfn.XLOOKUP($A4754,[3]【2026年03月度_全社】RFM客層一覧表データ!$A:$A,[3]【2026年03月度_全社】RFM客層一覧表データ!C:C,"",0)</f>
        <v>319</v>
      </c>
      <c r="G4754" s="183">
        <f>_xlfn.XLOOKUP($A4754,[3]【2026年03月度_全社】RFM客層一覧表データ!$A:$A,[3]【2026年03月度_全社】RFM客層一覧表データ!D:D,"",0)</f>
        <v>126</v>
      </c>
      <c r="H4754" s="183">
        <f>_xlfn.XLOOKUP($A4754,[3]【2026年03月度_全社】RFM客層一覧表データ!$A:$A,[3]【2026年03月度_全社】RFM客層一覧表データ!E:E,"",0)</f>
        <v>156</v>
      </c>
      <c r="I4754" s="183">
        <f>_xlfn.XLOOKUP($A4754,[3]【2026年03月度_全社】RFM客層一覧表データ!$A:$A,[3]【2026年03月度_全社】RFM客層一覧表データ!F:F,"",0)</f>
        <v>18</v>
      </c>
      <c r="J4754" s="183">
        <v>326</v>
      </c>
      <c r="K4754" s="183">
        <v>143</v>
      </c>
      <c r="L4754" s="183">
        <v>157</v>
      </c>
      <c r="M4754" s="183">
        <v>26</v>
      </c>
      <c r="N4754" s="183">
        <v>325</v>
      </c>
      <c r="O4754" s="183">
        <v>148</v>
      </c>
      <c r="P4754" s="183">
        <v>157</v>
      </c>
      <c r="Q4754" s="183">
        <v>22</v>
      </c>
      <c r="R4754" s="183">
        <v>336</v>
      </c>
      <c r="S4754" s="183">
        <v>145</v>
      </c>
      <c r="T4754" s="183">
        <v>170</v>
      </c>
      <c r="U4754" s="183">
        <v>30</v>
      </c>
      <c r="V4754" s="183">
        <v>342</v>
      </c>
      <c r="W4754" s="183">
        <v>155</v>
      </c>
      <c r="X4754" s="183">
        <v>175</v>
      </c>
      <c r="Y4754" s="183">
        <v>21</v>
      </c>
    </row>
    <row r="4755" spans="1:25" x14ac:dyDescent="0.2">
      <c r="A4755" s="184">
        <v>13401027</v>
      </c>
      <c r="B4755" s="183" t="str">
        <f>[1]店マスタ!B4754</f>
        <v>（株）パナスポットさかもと</v>
      </c>
      <c r="C4755" s="183">
        <v>1.5</v>
      </c>
      <c r="D4755" s="183">
        <v>1.5</v>
      </c>
      <c r="E4755" s="183">
        <f>_xlfn.XLOOKUP(A4755,[2]Sheet1!$R:$R,[2]Sheet1!$AB:$AB,"",0)</f>
        <v>1.5</v>
      </c>
      <c r="F4755" s="183">
        <f>_xlfn.XLOOKUP($A4755,[3]【2026年03月度_全社】RFM客層一覧表データ!$A:$A,[3]【2026年03月度_全社】RFM客層一覧表データ!C:C,"",0)</f>
        <v>955</v>
      </c>
      <c r="G4755" s="183">
        <f>_xlfn.XLOOKUP($A4755,[3]【2026年03月度_全社】RFM客層一覧表データ!$A:$A,[3]【2026年03月度_全社】RFM客層一覧表データ!D:D,"",0)</f>
        <v>469</v>
      </c>
      <c r="H4755" s="183">
        <f>_xlfn.XLOOKUP($A4755,[3]【2026年03月度_全社】RFM客層一覧表データ!$A:$A,[3]【2026年03月度_全社】RFM客層一覧表データ!E:E,"",0)</f>
        <v>395</v>
      </c>
      <c r="I4755" s="183">
        <f>_xlfn.XLOOKUP($A4755,[3]【2026年03月度_全社】RFM客層一覧表データ!$A:$A,[3]【2026年03月度_全社】RFM客層一覧表データ!F:F,"",0)</f>
        <v>83</v>
      </c>
      <c r="J4755" s="183">
        <v>956</v>
      </c>
      <c r="K4755" s="183">
        <v>383</v>
      </c>
      <c r="L4755" s="183">
        <v>376</v>
      </c>
      <c r="M4755" s="183">
        <v>70</v>
      </c>
      <c r="N4755" s="183">
        <v>921</v>
      </c>
      <c r="O4755" s="183">
        <v>410</v>
      </c>
      <c r="P4755" s="183">
        <v>388</v>
      </c>
      <c r="Q4755" s="183">
        <v>90</v>
      </c>
      <c r="R4755" s="183">
        <v>881</v>
      </c>
      <c r="S4755" s="183">
        <v>393</v>
      </c>
      <c r="T4755" s="183">
        <v>393</v>
      </c>
      <c r="U4755" s="183">
        <v>74</v>
      </c>
      <c r="V4755" s="183">
        <v>842</v>
      </c>
      <c r="W4755" s="183">
        <v>437</v>
      </c>
      <c r="X4755" s="183">
        <v>388</v>
      </c>
      <c r="Y4755" s="183">
        <v>65</v>
      </c>
    </row>
    <row r="4756" spans="1:25" x14ac:dyDescent="0.2">
      <c r="A4756" s="184">
        <v>13401101</v>
      </c>
      <c r="B4756" s="183" t="str">
        <f>[1]店マスタ!B4755</f>
        <v>生活あんど館　ショーワ</v>
      </c>
      <c r="C4756" s="183">
        <v>3</v>
      </c>
      <c r="D4756" s="183">
        <v>2.5</v>
      </c>
      <c r="E4756" s="183">
        <f>_xlfn.XLOOKUP(A4756,[2]Sheet1!$R:$R,[2]Sheet1!$AB:$AB,"",0)</f>
        <v>2.5</v>
      </c>
      <c r="F4756" s="183">
        <f>_xlfn.XLOOKUP($A4756,[3]【2026年03月度_全社】RFM客層一覧表データ!$A:$A,[3]【2026年03月度_全社】RFM客層一覧表データ!C:C,"",0)</f>
        <v>523</v>
      </c>
      <c r="G4756" s="183">
        <f>_xlfn.XLOOKUP($A4756,[3]【2026年03月度_全社】RFM客層一覧表データ!$A:$A,[3]【2026年03月度_全社】RFM客層一覧表データ!D:D,"",0)</f>
        <v>302</v>
      </c>
      <c r="H4756" s="183">
        <f>_xlfn.XLOOKUP($A4756,[3]【2026年03月度_全社】RFM客層一覧表データ!$A:$A,[3]【2026年03月度_全社】RFM客層一覧表データ!E:E,"",0)</f>
        <v>280</v>
      </c>
      <c r="I4756" s="183">
        <f>_xlfn.XLOOKUP($A4756,[3]【2026年03月度_全社】RFM客層一覧表データ!$A:$A,[3]【2026年03月度_全社】RFM客層一覧表データ!F:F,"",0)</f>
        <v>42</v>
      </c>
      <c r="J4756" s="183">
        <v>522</v>
      </c>
      <c r="K4756" s="183">
        <v>250</v>
      </c>
      <c r="L4756" s="183">
        <v>281</v>
      </c>
      <c r="M4756" s="183">
        <v>28</v>
      </c>
      <c r="N4756" s="183">
        <v>519</v>
      </c>
      <c r="O4756" s="183">
        <v>252</v>
      </c>
      <c r="P4756" s="183">
        <v>296</v>
      </c>
      <c r="Q4756" s="183">
        <v>32</v>
      </c>
      <c r="R4756" s="183">
        <v>516</v>
      </c>
      <c r="S4756" s="183">
        <v>283</v>
      </c>
      <c r="T4756" s="183">
        <v>299</v>
      </c>
      <c r="U4756" s="183">
        <v>34</v>
      </c>
      <c r="V4756" s="183">
        <v>516</v>
      </c>
      <c r="W4756" s="183">
        <v>272</v>
      </c>
      <c r="X4756" s="183">
        <v>299</v>
      </c>
      <c r="Y4756" s="183">
        <v>29</v>
      </c>
    </row>
    <row r="4757" spans="1:25" x14ac:dyDescent="0.2">
      <c r="A4757" s="184">
        <v>13401108</v>
      </c>
      <c r="B4757" s="183" t="str">
        <f>[1]店マスタ!B4756</f>
        <v>（有）伸陽電化設備</v>
      </c>
      <c r="C4757" s="183">
        <v>3</v>
      </c>
      <c r="D4757" s="183">
        <v>3</v>
      </c>
      <c r="E4757" s="183">
        <f>_xlfn.XLOOKUP(A4757,[2]Sheet1!$R:$R,[2]Sheet1!$AB:$AB,"",0)</f>
        <v>3</v>
      </c>
      <c r="F4757" s="183">
        <f>_xlfn.XLOOKUP($A4757,[3]【2026年03月度_全社】RFM客層一覧表データ!$A:$A,[3]【2026年03月度_全社】RFM客層一覧表データ!C:C,"",0)</f>
        <v>523</v>
      </c>
      <c r="G4757" s="183">
        <f>_xlfn.XLOOKUP($A4757,[3]【2026年03月度_全社】RFM客層一覧表データ!$A:$A,[3]【2026年03月度_全社】RFM客層一覧表データ!D:D,"",0)</f>
        <v>193</v>
      </c>
      <c r="H4757" s="183">
        <f>_xlfn.XLOOKUP($A4757,[3]【2026年03月度_全社】RFM客層一覧表データ!$A:$A,[3]【2026年03月度_全社】RFM客層一覧表データ!E:E,"",0)</f>
        <v>232</v>
      </c>
      <c r="I4757" s="183">
        <f>_xlfn.XLOOKUP($A4757,[3]【2026年03月度_全社】RFM客層一覧表データ!$A:$A,[3]【2026年03月度_全社】RFM客層一覧表データ!F:F,"",0)</f>
        <v>33</v>
      </c>
      <c r="J4757" s="183">
        <v>628</v>
      </c>
      <c r="K4757" s="183">
        <v>223</v>
      </c>
      <c r="L4757" s="183">
        <v>237</v>
      </c>
      <c r="M4757" s="183">
        <v>45</v>
      </c>
      <c r="N4757" s="183">
        <v>765</v>
      </c>
      <c r="O4757" s="183">
        <v>213</v>
      </c>
      <c r="P4757" s="183">
        <v>293</v>
      </c>
      <c r="Q4757" s="183">
        <v>47</v>
      </c>
      <c r="R4757" s="183">
        <v>850</v>
      </c>
      <c r="S4757" s="183">
        <v>249</v>
      </c>
      <c r="T4757" s="183">
        <v>317</v>
      </c>
      <c r="U4757" s="183">
        <v>55</v>
      </c>
      <c r="V4757" s="183">
        <v>897</v>
      </c>
      <c r="W4757" s="183">
        <v>227</v>
      </c>
      <c r="X4757" s="183">
        <v>349</v>
      </c>
      <c r="Y4757" s="183">
        <v>62</v>
      </c>
    </row>
    <row r="4758" spans="1:25" x14ac:dyDescent="0.2">
      <c r="A4758" s="184">
        <v>13401383</v>
      </c>
      <c r="B4758" s="183" t="str">
        <f>[1]店マスタ!B4757</f>
        <v>パナック　ダイオー</v>
      </c>
      <c r="C4758" s="183">
        <v>3</v>
      </c>
      <c r="D4758" s="183">
        <v>3</v>
      </c>
      <c r="E4758" s="183">
        <f>_xlfn.XLOOKUP(A4758,[2]Sheet1!$R:$R,[2]Sheet1!$AB:$AB,"",0)</f>
        <v>3</v>
      </c>
      <c r="F4758" s="183">
        <f>_xlfn.XLOOKUP($A4758,[3]【2026年03月度_全社】RFM客層一覧表データ!$A:$A,[3]【2026年03月度_全社】RFM客層一覧表データ!C:C,"",0)</f>
        <v>404</v>
      </c>
      <c r="G4758" s="183">
        <f>_xlfn.XLOOKUP($A4758,[3]【2026年03月度_全社】RFM客層一覧表データ!$A:$A,[3]【2026年03月度_全社】RFM客層一覧表データ!D:D,"",0)</f>
        <v>206</v>
      </c>
      <c r="H4758" s="183">
        <f>_xlfn.XLOOKUP($A4758,[3]【2026年03月度_全社】RFM客層一覧表データ!$A:$A,[3]【2026年03月度_全社】RFM客層一覧表データ!E:E,"",0)</f>
        <v>234</v>
      </c>
      <c r="I4758" s="183">
        <f>_xlfn.XLOOKUP($A4758,[3]【2026年03月度_全社】RFM客層一覧表データ!$A:$A,[3]【2026年03月度_全社】RFM客層一覧表データ!F:F,"",0)</f>
        <v>22</v>
      </c>
      <c r="J4758" s="183">
        <v>406</v>
      </c>
      <c r="K4758" s="183">
        <v>196</v>
      </c>
      <c r="L4758" s="183">
        <v>248</v>
      </c>
      <c r="M4758" s="183">
        <v>23</v>
      </c>
      <c r="N4758" s="183">
        <v>423</v>
      </c>
      <c r="O4758" s="183">
        <v>198</v>
      </c>
      <c r="P4758" s="183">
        <v>253</v>
      </c>
      <c r="Q4758" s="183">
        <v>22</v>
      </c>
      <c r="R4758" s="183">
        <v>429</v>
      </c>
      <c r="S4758" s="183">
        <v>216</v>
      </c>
      <c r="T4758" s="183">
        <v>259</v>
      </c>
      <c r="U4758" s="183">
        <v>32</v>
      </c>
      <c r="V4758" s="183">
        <v>437</v>
      </c>
      <c r="W4758" s="183">
        <v>206</v>
      </c>
      <c r="X4758" s="183">
        <v>261</v>
      </c>
      <c r="Y4758" s="183">
        <v>18</v>
      </c>
    </row>
    <row r="4759" spans="1:25" x14ac:dyDescent="0.2">
      <c r="A4759" s="184">
        <v>13401386</v>
      </c>
      <c r="B4759" s="183" t="str">
        <f>[1]店マスタ!B4758</f>
        <v>生活あんど館　タイヨー</v>
      </c>
      <c r="C4759" s="183">
        <v>2.5</v>
      </c>
      <c r="D4759" s="183">
        <v>2.5</v>
      </c>
      <c r="E4759" s="183">
        <f>_xlfn.XLOOKUP(A4759,[2]Sheet1!$R:$R,[2]Sheet1!$AB:$AB,"",0)</f>
        <v>2.5</v>
      </c>
      <c r="F4759" s="183">
        <f>_xlfn.XLOOKUP($A4759,[3]【2026年03月度_全社】RFM客層一覧表データ!$A:$A,[3]【2026年03月度_全社】RFM客層一覧表データ!C:C,"",0)</f>
        <v>975</v>
      </c>
      <c r="G4759" s="183">
        <f>_xlfn.XLOOKUP($A4759,[3]【2026年03月度_全社】RFM客層一覧表データ!$A:$A,[3]【2026年03月度_全社】RFM客層一覧表データ!D:D,"",0)</f>
        <v>484</v>
      </c>
      <c r="H4759" s="183">
        <f>_xlfn.XLOOKUP($A4759,[3]【2026年03月度_全社】RFM客層一覧表データ!$A:$A,[3]【2026年03月度_全社】RFM客層一覧表データ!E:E,"",0)</f>
        <v>458</v>
      </c>
      <c r="I4759" s="183">
        <f>_xlfn.XLOOKUP($A4759,[3]【2026年03月度_全社】RFM客層一覧表データ!$A:$A,[3]【2026年03月度_全社】RFM客層一覧表データ!F:F,"",0)</f>
        <v>95</v>
      </c>
      <c r="J4759" s="183">
        <v>924</v>
      </c>
      <c r="K4759" s="183">
        <v>398</v>
      </c>
      <c r="L4759" s="183">
        <v>475</v>
      </c>
      <c r="M4759" s="183">
        <v>50</v>
      </c>
      <c r="N4759" s="183">
        <v>976</v>
      </c>
      <c r="O4759" s="183">
        <v>417</v>
      </c>
      <c r="P4759" s="183">
        <v>491</v>
      </c>
      <c r="Q4759" s="183">
        <v>64</v>
      </c>
      <c r="R4759" s="183">
        <v>1028</v>
      </c>
      <c r="S4759" s="183">
        <v>462</v>
      </c>
      <c r="T4759" s="183">
        <v>521</v>
      </c>
      <c r="U4759" s="183">
        <v>67</v>
      </c>
      <c r="V4759" s="183">
        <v>977</v>
      </c>
      <c r="W4759" s="183">
        <v>442</v>
      </c>
      <c r="X4759" s="183">
        <v>479</v>
      </c>
      <c r="Y4759" s="183">
        <v>44</v>
      </c>
    </row>
    <row r="4760" spans="1:25" x14ac:dyDescent="0.2">
      <c r="A4760" s="184">
        <v>13401512</v>
      </c>
      <c r="B4760" s="183" t="str">
        <f>[1]店マスタ!B4759</f>
        <v>有）千代田電機サービスセンター</v>
      </c>
      <c r="C4760" s="183">
        <v>5.5</v>
      </c>
      <c r="D4760" s="183">
        <v>5.5</v>
      </c>
      <c r="E4760" s="183">
        <f>_xlfn.XLOOKUP(A4760,[2]Sheet1!$R:$R,[2]Sheet1!$AB:$AB,"",0)</f>
        <v>6.5</v>
      </c>
      <c r="F4760" s="183">
        <f>_xlfn.XLOOKUP($A4760,[3]【2026年03月度_全社】RFM客層一覧表データ!$A:$A,[3]【2026年03月度_全社】RFM客層一覧表データ!C:C,"",0)</f>
        <v>476</v>
      </c>
      <c r="G4760" s="183">
        <f>_xlfn.XLOOKUP($A4760,[3]【2026年03月度_全社】RFM客層一覧表データ!$A:$A,[3]【2026年03月度_全社】RFM客層一覧表データ!D:D,"",0)</f>
        <v>173</v>
      </c>
      <c r="H4760" s="183">
        <f>_xlfn.XLOOKUP($A4760,[3]【2026年03月度_全社】RFM客層一覧表データ!$A:$A,[3]【2026年03月度_全社】RFM客層一覧表データ!E:E,"",0)</f>
        <v>209</v>
      </c>
      <c r="I4760" s="183">
        <f>_xlfn.XLOOKUP($A4760,[3]【2026年03月度_全社】RFM客層一覧表データ!$A:$A,[3]【2026年03月度_全社】RFM客層一覧表データ!F:F,"",0)</f>
        <v>22</v>
      </c>
      <c r="J4760" s="183">
        <v>499</v>
      </c>
      <c r="K4760" s="183">
        <v>175</v>
      </c>
      <c r="L4760" s="183">
        <v>220</v>
      </c>
      <c r="M4760" s="183">
        <v>24</v>
      </c>
      <c r="N4760" s="183">
        <v>529</v>
      </c>
      <c r="O4760" s="183">
        <v>201</v>
      </c>
      <c r="P4760" s="183">
        <v>223</v>
      </c>
      <c r="Q4760" s="183">
        <v>22</v>
      </c>
      <c r="R4760" s="183">
        <v>581</v>
      </c>
      <c r="S4760" s="183">
        <v>200</v>
      </c>
      <c r="T4760" s="183">
        <v>236</v>
      </c>
      <c r="U4760" s="183">
        <v>19</v>
      </c>
      <c r="V4760" s="183">
        <v>620</v>
      </c>
      <c r="W4760" s="183">
        <v>217</v>
      </c>
      <c r="X4760" s="183">
        <v>252</v>
      </c>
      <c r="Y4760" s="183">
        <v>22</v>
      </c>
    </row>
    <row r="4761" spans="1:25" x14ac:dyDescent="0.2">
      <c r="A4761" s="184">
        <v>13401715</v>
      </c>
      <c r="B4761" s="183" t="str">
        <f>[1]店マスタ!B4760</f>
        <v>ＴＯＹＯ　ＫＡＤＥＮ</v>
      </c>
      <c r="C4761" s="183">
        <v>3.5</v>
      </c>
      <c r="D4761" s="183">
        <v>3.5</v>
      </c>
      <c r="E4761" s="183">
        <f>_xlfn.XLOOKUP(A4761,[2]Sheet1!$R:$R,[2]Sheet1!$AB:$AB,"",0)</f>
        <v>4.5</v>
      </c>
      <c r="F4761" s="183" t="str">
        <f>_xlfn.XLOOKUP($A4761,[3]【2026年03月度_全社】RFM客層一覧表データ!$A:$A,[3]【2026年03月度_全社】RFM客層一覧表データ!C:C,"",0)</f>
        <v/>
      </c>
      <c r="G4761" s="183" t="str">
        <f>_xlfn.XLOOKUP($A4761,[3]【2026年03月度_全社】RFM客層一覧表データ!$A:$A,[3]【2026年03月度_全社】RFM客層一覧表データ!D:D,"",0)</f>
        <v/>
      </c>
      <c r="H4761" s="183" t="str">
        <f>_xlfn.XLOOKUP($A4761,[3]【2026年03月度_全社】RFM客層一覧表データ!$A:$A,[3]【2026年03月度_全社】RFM客層一覧表データ!E:E,"",0)</f>
        <v/>
      </c>
      <c r="I4761" s="183" t="str">
        <f>_xlfn.XLOOKUP($A4761,[3]【2026年03月度_全社】RFM客層一覧表データ!$A:$A,[3]【2026年03月度_全社】RFM客層一覧表データ!F:F,"",0)</f>
        <v/>
      </c>
      <c r="J4761" s="183">
        <v>0</v>
      </c>
      <c r="K4761" s="183">
        <v>0</v>
      </c>
      <c r="L4761" s="183">
        <v>0</v>
      </c>
      <c r="M4761" s="183">
        <v>0</v>
      </c>
      <c r="N4761" s="183">
        <v>0</v>
      </c>
      <c r="O4761" s="183">
        <v>0</v>
      </c>
      <c r="P4761" s="183">
        <v>0</v>
      </c>
      <c r="Q4761" s="183">
        <v>0</v>
      </c>
      <c r="R4761" s="183">
        <v>0</v>
      </c>
      <c r="S4761" s="183">
        <v>0</v>
      </c>
      <c r="T4761" s="183">
        <v>0</v>
      </c>
      <c r="U4761" s="183">
        <v>0</v>
      </c>
      <c r="V4761" s="183">
        <v>0</v>
      </c>
      <c r="W4761" s="183">
        <v>0</v>
      </c>
      <c r="X4761" s="183">
        <v>0</v>
      </c>
      <c r="Y4761" s="183">
        <v>0</v>
      </c>
    </row>
    <row r="4762" spans="1:25" x14ac:dyDescent="0.2">
      <c r="A4762" s="184">
        <v>13401718</v>
      </c>
      <c r="B4762" s="183" t="str">
        <f>[1]店マスタ!B4761</f>
        <v>冨　本　電　機　商　会</v>
      </c>
      <c r="C4762" s="183">
        <v>1</v>
      </c>
      <c r="D4762" s="183">
        <v>1</v>
      </c>
      <c r="E4762" s="183">
        <f>_xlfn.XLOOKUP(A4762,[2]Sheet1!$R:$R,[2]Sheet1!$AB:$AB,"",0)</f>
        <v>1</v>
      </c>
      <c r="F4762" s="183" t="str">
        <f>_xlfn.XLOOKUP($A4762,[3]【2026年03月度_全社】RFM客層一覧表データ!$A:$A,[3]【2026年03月度_全社】RFM客層一覧表データ!C:C,"",0)</f>
        <v/>
      </c>
      <c r="G4762" s="183" t="str">
        <f>_xlfn.XLOOKUP($A4762,[3]【2026年03月度_全社】RFM客層一覧表データ!$A:$A,[3]【2026年03月度_全社】RFM客層一覧表データ!D:D,"",0)</f>
        <v/>
      </c>
      <c r="H4762" s="183" t="str">
        <f>_xlfn.XLOOKUP($A4762,[3]【2026年03月度_全社】RFM客層一覧表データ!$A:$A,[3]【2026年03月度_全社】RFM客層一覧表データ!E:E,"",0)</f>
        <v/>
      </c>
      <c r="I4762" s="183" t="str">
        <f>_xlfn.XLOOKUP($A4762,[3]【2026年03月度_全社】RFM客層一覧表データ!$A:$A,[3]【2026年03月度_全社】RFM客層一覧表データ!F:F,"",0)</f>
        <v/>
      </c>
      <c r="J4762" s="183">
        <v>0</v>
      </c>
      <c r="K4762" s="183">
        <v>0</v>
      </c>
      <c r="L4762" s="183">
        <v>0</v>
      </c>
      <c r="M4762" s="183">
        <v>0</v>
      </c>
      <c r="N4762" s="183">
        <v>0</v>
      </c>
      <c r="O4762" s="183">
        <v>0</v>
      </c>
      <c r="P4762" s="183">
        <v>0</v>
      </c>
      <c r="Q4762" s="183">
        <v>0</v>
      </c>
      <c r="R4762" s="183">
        <v>0</v>
      </c>
      <c r="S4762" s="183">
        <v>0</v>
      </c>
      <c r="T4762" s="183">
        <v>0</v>
      </c>
      <c r="U4762" s="183">
        <v>0</v>
      </c>
      <c r="V4762" s="183">
        <v>0</v>
      </c>
      <c r="W4762" s="183">
        <v>0</v>
      </c>
      <c r="X4762" s="183">
        <v>0</v>
      </c>
      <c r="Y4762" s="183">
        <v>0</v>
      </c>
    </row>
    <row r="4763" spans="1:25" x14ac:dyDescent="0.2">
      <c r="A4763" s="184">
        <v>13401809</v>
      </c>
      <c r="B4763" s="183" t="str">
        <f>[1]店マスタ!B4762</f>
        <v>株式会社　長山電気商会</v>
      </c>
      <c r="C4763" s="183">
        <v>3.5</v>
      </c>
      <c r="D4763" s="183">
        <v>3.5</v>
      </c>
      <c r="E4763" s="183">
        <f>_xlfn.XLOOKUP(A4763,[2]Sheet1!$R:$R,[2]Sheet1!$AB:$AB,"",0)</f>
        <v>3.5</v>
      </c>
      <c r="F4763" s="183">
        <f>_xlfn.XLOOKUP($A4763,[3]【2026年03月度_全社】RFM客層一覧表データ!$A:$A,[3]【2026年03月度_全社】RFM客層一覧表データ!C:C,"",0)</f>
        <v>4</v>
      </c>
      <c r="G4763" s="183">
        <f>_xlfn.XLOOKUP($A4763,[3]【2026年03月度_全社】RFM客層一覧表データ!$A:$A,[3]【2026年03月度_全社】RFM客層一覧表データ!D:D,"",0)</f>
        <v>0</v>
      </c>
      <c r="H4763" s="183">
        <f>_xlfn.XLOOKUP($A4763,[3]【2026年03月度_全社】RFM客層一覧表データ!$A:$A,[3]【2026年03月度_全社】RFM客層一覧表データ!E:E,"",0)</f>
        <v>0</v>
      </c>
      <c r="I4763" s="183">
        <f>_xlfn.XLOOKUP($A4763,[3]【2026年03月度_全社】RFM客層一覧表データ!$A:$A,[3]【2026年03月度_全社】RFM客層一覧表データ!F:F,"",0)</f>
        <v>0</v>
      </c>
      <c r="J4763" s="183">
        <v>6</v>
      </c>
      <c r="K4763" s="183">
        <v>0</v>
      </c>
      <c r="L4763" s="183">
        <v>1</v>
      </c>
      <c r="M4763" s="183">
        <v>0</v>
      </c>
      <c r="N4763" s="183">
        <v>6</v>
      </c>
      <c r="O4763" s="183">
        <v>0</v>
      </c>
      <c r="P4763" s="183">
        <v>1</v>
      </c>
      <c r="Q4763" s="183">
        <v>0</v>
      </c>
      <c r="R4763" s="183">
        <v>6</v>
      </c>
      <c r="S4763" s="183">
        <v>2</v>
      </c>
      <c r="T4763" s="183">
        <v>2</v>
      </c>
      <c r="U4763" s="183">
        <v>0</v>
      </c>
      <c r="V4763" s="183">
        <v>2</v>
      </c>
      <c r="W4763" s="183">
        <v>0</v>
      </c>
      <c r="X4763" s="183">
        <v>0</v>
      </c>
      <c r="Y4763" s="183">
        <v>0</v>
      </c>
    </row>
    <row r="4764" spans="1:25" x14ac:dyDescent="0.2">
      <c r="A4764" s="184">
        <v>13402156</v>
      </c>
      <c r="B4764" s="183" t="str">
        <f>[1]店マスタ!B4763</f>
        <v>ＳＮＧ原田産業</v>
      </c>
      <c r="C4764" s="183">
        <v>1</v>
      </c>
      <c r="D4764" s="183">
        <v>1</v>
      </c>
      <c r="E4764" s="183">
        <f>_xlfn.XLOOKUP(A4764,[2]Sheet1!$R:$R,[2]Sheet1!$AB:$AB,"",0)</f>
        <v>1</v>
      </c>
      <c r="F4764" s="183" t="str">
        <f>_xlfn.XLOOKUP($A4764,[3]【2026年03月度_全社】RFM客層一覧表データ!$A:$A,[3]【2026年03月度_全社】RFM客層一覧表データ!C:C,"",0)</f>
        <v/>
      </c>
      <c r="G4764" s="183" t="str">
        <f>_xlfn.XLOOKUP($A4764,[3]【2026年03月度_全社】RFM客層一覧表データ!$A:$A,[3]【2026年03月度_全社】RFM客層一覧表データ!D:D,"",0)</f>
        <v/>
      </c>
      <c r="H4764" s="183" t="str">
        <f>_xlfn.XLOOKUP($A4764,[3]【2026年03月度_全社】RFM客層一覧表データ!$A:$A,[3]【2026年03月度_全社】RFM客層一覧表データ!E:E,"",0)</f>
        <v/>
      </c>
      <c r="I4764" s="183" t="str">
        <f>_xlfn.XLOOKUP($A4764,[3]【2026年03月度_全社】RFM客層一覧表データ!$A:$A,[3]【2026年03月度_全社】RFM客層一覧表データ!F:F,"",0)</f>
        <v/>
      </c>
      <c r="J4764" s="183">
        <v>0</v>
      </c>
      <c r="K4764" s="183">
        <v>0</v>
      </c>
      <c r="L4764" s="183">
        <v>0</v>
      </c>
      <c r="M4764" s="183">
        <v>0</v>
      </c>
      <c r="N4764" s="183">
        <v>0</v>
      </c>
      <c r="O4764" s="183">
        <v>0</v>
      </c>
      <c r="P4764" s="183">
        <v>0</v>
      </c>
      <c r="Q4764" s="183">
        <v>0</v>
      </c>
      <c r="R4764" s="183">
        <v>0</v>
      </c>
      <c r="S4764" s="183">
        <v>0</v>
      </c>
      <c r="T4764" s="183">
        <v>0</v>
      </c>
      <c r="U4764" s="183">
        <v>0</v>
      </c>
      <c r="V4764" s="183">
        <v>0</v>
      </c>
      <c r="W4764" s="183">
        <v>0</v>
      </c>
      <c r="X4764" s="183">
        <v>0</v>
      </c>
      <c r="Y4764" s="183">
        <v>0</v>
      </c>
    </row>
    <row r="4765" spans="1:25" x14ac:dyDescent="0.2">
      <c r="A4765" s="184">
        <v>13402177</v>
      </c>
      <c r="B4765" s="183" t="str">
        <f>[1]店マスタ!B4764</f>
        <v>（株）原綜　家電</v>
      </c>
      <c r="C4765" s="183">
        <v>1.5</v>
      </c>
      <c r="D4765" s="183">
        <v>1.5</v>
      </c>
      <c r="E4765" s="183">
        <f>_xlfn.XLOOKUP(A4765,[2]Sheet1!$R:$R,[2]Sheet1!$AB:$AB,"",0)</f>
        <v>1.5</v>
      </c>
      <c r="F4765" s="183" t="str">
        <f>_xlfn.XLOOKUP($A4765,[3]【2026年03月度_全社】RFM客層一覧表データ!$A:$A,[3]【2026年03月度_全社】RFM客層一覧表データ!C:C,"",0)</f>
        <v/>
      </c>
      <c r="G4765" s="183" t="str">
        <f>_xlfn.XLOOKUP($A4765,[3]【2026年03月度_全社】RFM客層一覧表データ!$A:$A,[3]【2026年03月度_全社】RFM客層一覧表データ!D:D,"",0)</f>
        <v/>
      </c>
      <c r="H4765" s="183" t="str">
        <f>_xlfn.XLOOKUP($A4765,[3]【2026年03月度_全社】RFM客層一覧表データ!$A:$A,[3]【2026年03月度_全社】RFM客層一覧表データ!E:E,"",0)</f>
        <v/>
      </c>
      <c r="I4765" s="183" t="str">
        <f>_xlfn.XLOOKUP($A4765,[3]【2026年03月度_全社】RFM客層一覧表データ!$A:$A,[3]【2026年03月度_全社】RFM客層一覧表データ!F:F,"",0)</f>
        <v/>
      </c>
      <c r="J4765" s="183">
        <v>0</v>
      </c>
      <c r="K4765" s="183">
        <v>0</v>
      </c>
      <c r="L4765" s="183">
        <v>0</v>
      </c>
      <c r="M4765" s="183">
        <v>0</v>
      </c>
      <c r="N4765" s="183">
        <v>0</v>
      </c>
      <c r="O4765" s="183">
        <v>0</v>
      </c>
      <c r="P4765" s="183">
        <v>0</v>
      </c>
      <c r="Q4765" s="183">
        <v>0</v>
      </c>
      <c r="R4765" s="183">
        <v>0</v>
      </c>
      <c r="S4765" s="183">
        <v>0</v>
      </c>
      <c r="T4765" s="183">
        <v>0</v>
      </c>
      <c r="U4765" s="183">
        <v>0</v>
      </c>
      <c r="V4765" s="183">
        <v>0</v>
      </c>
      <c r="W4765" s="183">
        <v>0</v>
      </c>
      <c r="X4765" s="183">
        <v>0</v>
      </c>
      <c r="Y4765" s="183">
        <v>0</v>
      </c>
    </row>
    <row r="4766" spans="1:25" x14ac:dyDescent="0.2">
      <c r="A4766" s="184">
        <v>13402183</v>
      </c>
      <c r="B4766" s="183" t="str">
        <f>[1]店マスタ!B4765</f>
        <v>（株）パナスポット本店</v>
      </c>
      <c r="C4766" s="183">
        <v>0.5</v>
      </c>
      <c r="D4766" s="183">
        <v>0.5</v>
      </c>
      <c r="E4766" s="183">
        <f>_xlfn.XLOOKUP(A4766,[2]Sheet1!$R:$R,[2]Sheet1!$AB:$AB,"",0)</f>
        <v>0.5</v>
      </c>
      <c r="F4766" s="183">
        <f>_xlfn.XLOOKUP($A4766,[3]【2026年03月度_全社】RFM客層一覧表データ!$A:$A,[3]【2026年03月度_全社】RFM客層一覧表データ!C:C,"",0)</f>
        <v>0</v>
      </c>
      <c r="G4766" s="183">
        <f>_xlfn.XLOOKUP($A4766,[3]【2026年03月度_全社】RFM客層一覧表データ!$A:$A,[3]【2026年03月度_全社】RFM客層一覧表データ!D:D,"",0)</f>
        <v>0</v>
      </c>
      <c r="H4766" s="183">
        <f>_xlfn.XLOOKUP($A4766,[3]【2026年03月度_全社】RFM客層一覧表データ!$A:$A,[3]【2026年03月度_全社】RFM客層一覧表データ!E:E,"",0)</f>
        <v>0</v>
      </c>
      <c r="I4766" s="183">
        <f>_xlfn.XLOOKUP($A4766,[3]【2026年03月度_全社】RFM客層一覧表データ!$A:$A,[3]【2026年03月度_全社】RFM客層一覧表データ!F:F,"",0)</f>
        <v>0</v>
      </c>
      <c r="J4766" s="183">
        <v>0</v>
      </c>
      <c r="K4766" s="183">
        <v>0</v>
      </c>
      <c r="L4766" s="183">
        <v>0</v>
      </c>
      <c r="M4766" s="183">
        <v>0</v>
      </c>
      <c r="N4766" s="183">
        <v>0</v>
      </c>
      <c r="O4766" s="183">
        <v>0</v>
      </c>
      <c r="P4766" s="183">
        <v>0</v>
      </c>
      <c r="Q4766" s="183">
        <v>0</v>
      </c>
      <c r="R4766" s="183">
        <v>0</v>
      </c>
      <c r="S4766" s="183">
        <v>0</v>
      </c>
      <c r="T4766" s="183">
        <v>0</v>
      </c>
      <c r="U4766" s="183">
        <v>0</v>
      </c>
      <c r="V4766" s="183">
        <v>0</v>
      </c>
      <c r="W4766" s="183">
        <v>0</v>
      </c>
      <c r="X4766" s="183">
        <v>0</v>
      </c>
      <c r="Y4766" s="183">
        <v>0</v>
      </c>
    </row>
    <row r="4767" spans="1:25" x14ac:dyDescent="0.2">
      <c r="A4767" s="184">
        <v>13402184</v>
      </c>
      <c r="B4767" s="183" t="str">
        <f>[1]店マスタ!B4766</f>
        <v>株式会社　パナライフ</v>
      </c>
      <c r="C4767" s="183">
        <v>1</v>
      </c>
      <c r="D4767" s="183">
        <v>0.5</v>
      </c>
      <c r="E4767" s="183">
        <f>_xlfn.XLOOKUP(A4767,[2]Sheet1!$R:$R,[2]Sheet1!$AB:$AB,"",0)</f>
        <v>1</v>
      </c>
      <c r="F4767" s="183">
        <f>_xlfn.XLOOKUP($A4767,[3]【2026年03月度_全社】RFM客層一覧表データ!$A:$A,[3]【2026年03月度_全社】RFM客層一覧表データ!C:C,"",0)</f>
        <v>25</v>
      </c>
      <c r="G4767" s="183">
        <f>_xlfn.XLOOKUP($A4767,[3]【2026年03月度_全社】RFM客層一覧表データ!$A:$A,[3]【2026年03月度_全社】RFM客層一覧表データ!D:D,"",0)</f>
        <v>11</v>
      </c>
      <c r="H4767" s="183">
        <f>_xlfn.XLOOKUP($A4767,[3]【2026年03月度_全社】RFM客層一覧表データ!$A:$A,[3]【2026年03月度_全社】RFM客層一覧表データ!E:E,"",0)</f>
        <v>12</v>
      </c>
      <c r="I4767" s="183">
        <f>_xlfn.XLOOKUP($A4767,[3]【2026年03月度_全社】RFM客層一覧表データ!$A:$A,[3]【2026年03月度_全社】RFM客層一覧表データ!F:F,"",0)</f>
        <v>1</v>
      </c>
      <c r="J4767" s="183">
        <v>33</v>
      </c>
      <c r="K4767" s="183">
        <v>11</v>
      </c>
      <c r="L4767" s="183">
        <v>14</v>
      </c>
      <c r="M4767" s="183">
        <v>0</v>
      </c>
      <c r="N4767" s="183">
        <v>34</v>
      </c>
      <c r="O4767" s="183">
        <v>14</v>
      </c>
      <c r="P4767" s="183">
        <v>21</v>
      </c>
      <c r="Q4767" s="183">
        <v>0</v>
      </c>
      <c r="R4767" s="183">
        <v>38</v>
      </c>
      <c r="S4767" s="183">
        <v>15</v>
      </c>
      <c r="T4767" s="183">
        <v>21</v>
      </c>
      <c r="U4767" s="183">
        <v>1</v>
      </c>
      <c r="V4767" s="183">
        <v>38</v>
      </c>
      <c r="W4767" s="183">
        <v>19</v>
      </c>
      <c r="X4767" s="183">
        <v>23</v>
      </c>
      <c r="Y4767" s="183">
        <v>4</v>
      </c>
    </row>
    <row r="4768" spans="1:25" x14ac:dyDescent="0.2">
      <c r="A4768" s="184">
        <v>13402252</v>
      </c>
      <c r="B4768" s="183" t="str">
        <f>[1]店マスタ!B4767</f>
        <v>府中　　比治山　電気</v>
      </c>
      <c r="C4768" s="183">
        <v>1</v>
      </c>
      <c r="D4768" s="183">
        <v>1</v>
      </c>
      <c r="E4768" s="183">
        <f>_xlfn.XLOOKUP(A4768,[2]Sheet1!$R:$R,[2]Sheet1!$AB:$AB,"",0)</f>
        <v>1</v>
      </c>
      <c r="F4768" s="183">
        <f>_xlfn.XLOOKUP($A4768,[3]【2026年03月度_全社】RFM客層一覧表データ!$A:$A,[3]【2026年03月度_全社】RFM客層一覧表データ!C:C,"",0)</f>
        <v>3</v>
      </c>
      <c r="G4768" s="183">
        <f>_xlfn.XLOOKUP($A4768,[3]【2026年03月度_全社】RFM客層一覧表データ!$A:$A,[3]【2026年03月度_全社】RFM客層一覧表データ!D:D,"",0)</f>
        <v>0</v>
      </c>
      <c r="H4768" s="183">
        <f>_xlfn.XLOOKUP($A4768,[3]【2026年03月度_全社】RFM客層一覧表データ!$A:$A,[3]【2026年03月度_全社】RFM客層一覧表データ!E:E,"",0)</f>
        <v>0</v>
      </c>
      <c r="I4768" s="183">
        <f>_xlfn.XLOOKUP($A4768,[3]【2026年03月度_全社】RFM客層一覧表データ!$A:$A,[3]【2026年03月度_全社】RFM客層一覧表データ!F:F,"",0)</f>
        <v>0</v>
      </c>
      <c r="J4768" s="183">
        <v>3</v>
      </c>
      <c r="K4768" s="183">
        <v>1</v>
      </c>
      <c r="L4768" s="183">
        <v>0</v>
      </c>
      <c r="M4768" s="183">
        <v>1</v>
      </c>
      <c r="N4768" s="183">
        <v>2</v>
      </c>
      <c r="O4768" s="183">
        <v>2</v>
      </c>
      <c r="P4768" s="183">
        <v>0</v>
      </c>
      <c r="Q4768" s="183">
        <v>2</v>
      </c>
      <c r="R4768" s="183">
        <v>0</v>
      </c>
      <c r="S4768" s="183">
        <v>0</v>
      </c>
      <c r="T4768" s="183">
        <v>0</v>
      </c>
      <c r="U4768" s="183">
        <v>0</v>
      </c>
      <c r="V4768" s="183">
        <v>0</v>
      </c>
      <c r="W4768" s="183">
        <v>0</v>
      </c>
      <c r="X4768" s="183">
        <v>0</v>
      </c>
      <c r="Y4768" s="183">
        <v>0</v>
      </c>
    </row>
    <row r="4769" spans="1:25" x14ac:dyDescent="0.2">
      <c r="A4769" s="184">
        <v>13402253</v>
      </c>
      <c r="B4769" s="183" t="str">
        <f>[1]店マスタ!B4768</f>
        <v>比治山電気　宍戸店</v>
      </c>
      <c r="C4769" s="183">
        <v>1</v>
      </c>
      <c r="D4769" s="183">
        <v>1</v>
      </c>
      <c r="E4769" s="183">
        <f>_xlfn.XLOOKUP(A4769,[2]Sheet1!$R:$R,[2]Sheet1!$AB:$AB,"",0)</f>
        <v>1</v>
      </c>
      <c r="F4769" s="183">
        <f>_xlfn.XLOOKUP($A4769,[3]【2026年03月度_全社】RFM客層一覧表データ!$A:$A,[3]【2026年03月度_全社】RFM客層一覧表データ!C:C,"",0)</f>
        <v>196</v>
      </c>
      <c r="G4769" s="183">
        <f>_xlfn.XLOOKUP($A4769,[3]【2026年03月度_全社】RFM客層一覧表データ!$A:$A,[3]【2026年03月度_全社】RFM客層一覧表データ!D:D,"",0)</f>
        <v>80</v>
      </c>
      <c r="H4769" s="183">
        <f>_xlfn.XLOOKUP($A4769,[3]【2026年03月度_全社】RFM客層一覧表データ!$A:$A,[3]【2026年03月度_全社】RFM客層一覧表データ!E:E,"",0)</f>
        <v>142</v>
      </c>
      <c r="I4769" s="183">
        <f>_xlfn.XLOOKUP($A4769,[3]【2026年03月度_全社】RFM客層一覧表データ!$A:$A,[3]【2026年03月度_全社】RFM客層一覧表データ!F:F,"",0)</f>
        <v>2</v>
      </c>
      <c r="J4769" s="183">
        <v>215</v>
      </c>
      <c r="K4769" s="183">
        <v>88</v>
      </c>
      <c r="L4769" s="183">
        <v>149</v>
      </c>
      <c r="M4769" s="183">
        <v>3</v>
      </c>
      <c r="N4769" s="183">
        <v>230</v>
      </c>
      <c r="O4769" s="183">
        <v>103</v>
      </c>
      <c r="P4769" s="183">
        <v>153</v>
      </c>
      <c r="Q4769" s="183">
        <v>7</v>
      </c>
      <c r="R4769" s="183">
        <v>242</v>
      </c>
      <c r="S4769" s="183">
        <v>114</v>
      </c>
      <c r="T4769" s="183">
        <v>160</v>
      </c>
      <c r="U4769" s="183">
        <v>6</v>
      </c>
      <c r="V4769" s="183">
        <v>240</v>
      </c>
      <c r="W4769" s="183">
        <v>122</v>
      </c>
      <c r="X4769" s="183">
        <v>168</v>
      </c>
      <c r="Y4769" s="183">
        <v>7</v>
      </c>
    </row>
    <row r="4770" spans="1:25" x14ac:dyDescent="0.2">
      <c r="A4770" s="184">
        <v>13402265</v>
      </c>
      <c r="B4770" s="183" t="str">
        <f>[1]店マスタ!B4769</f>
        <v>生活あんど館　ひうら</v>
      </c>
      <c r="C4770" s="183">
        <v>3.5</v>
      </c>
      <c r="D4770" s="183">
        <v>3.5</v>
      </c>
      <c r="E4770" s="183">
        <f>_xlfn.XLOOKUP(A4770,[2]Sheet1!$R:$R,[2]Sheet1!$AB:$AB,"",0)</f>
        <v>3.5</v>
      </c>
      <c r="F4770" s="183">
        <f>_xlfn.XLOOKUP($A4770,[3]【2026年03月度_全社】RFM客層一覧表データ!$A:$A,[3]【2026年03月度_全社】RFM客層一覧表データ!C:C,"",0)</f>
        <v>447</v>
      </c>
      <c r="G4770" s="183">
        <f>_xlfn.XLOOKUP($A4770,[3]【2026年03月度_全社】RFM客層一覧表データ!$A:$A,[3]【2026年03月度_全社】RFM客層一覧表データ!D:D,"",0)</f>
        <v>231</v>
      </c>
      <c r="H4770" s="183">
        <f>_xlfn.XLOOKUP($A4770,[3]【2026年03月度_全社】RFM客層一覧表データ!$A:$A,[3]【2026年03月度_全社】RFM客層一覧表データ!E:E,"",0)</f>
        <v>264</v>
      </c>
      <c r="I4770" s="183">
        <f>_xlfn.XLOOKUP($A4770,[3]【2026年03月度_全社】RFM客層一覧表データ!$A:$A,[3]【2026年03月度_全社】RFM客層一覧表データ!F:F,"",0)</f>
        <v>33</v>
      </c>
      <c r="J4770" s="183">
        <v>466</v>
      </c>
      <c r="K4770" s="183">
        <v>222</v>
      </c>
      <c r="L4770" s="183">
        <v>270</v>
      </c>
      <c r="M4770" s="183">
        <v>25</v>
      </c>
      <c r="N4770" s="183">
        <v>495</v>
      </c>
      <c r="O4770" s="183">
        <v>220</v>
      </c>
      <c r="P4770" s="183">
        <v>283</v>
      </c>
      <c r="Q4770" s="183">
        <v>39</v>
      </c>
      <c r="R4770" s="183">
        <v>486</v>
      </c>
      <c r="S4770" s="183">
        <v>271</v>
      </c>
      <c r="T4770" s="183">
        <v>297</v>
      </c>
      <c r="U4770" s="183">
        <v>44</v>
      </c>
      <c r="V4770" s="183">
        <v>469</v>
      </c>
      <c r="W4770" s="183">
        <v>241</v>
      </c>
      <c r="X4770" s="183">
        <v>312</v>
      </c>
      <c r="Y4770" s="183">
        <v>36</v>
      </c>
    </row>
    <row r="4771" spans="1:25" x14ac:dyDescent="0.2">
      <c r="A4771" s="184">
        <v>13402292</v>
      </c>
      <c r="B4771" s="183" t="str">
        <f>[1]店マスタ!B4770</f>
        <v>己斐　　比治山　電気</v>
      </c>
      <c r="C4771" s="183">
        <v>1.5</v>
      </c>
      <c r="D4771" s="183">
        <v>1.5</v>
      </c>
      <c r="E4771" s="183">
        <f>_xlfn.XLOOKUP(A4771,[2]Sheet1!$R:$R,[2]Sheet1!$AB:$AB,"",0)</f>
        <v>1.5</v>
      </c>
      <c r="F4771" s="183" t="str">
        <f>_xlfn.XLOOKUP($A4771,[3]【2026年03月度_全社】RFM客層一覧表データ!$A:$A,[3]【2026年03月度_全社】RFM客層一覧表データ!C:C,"",0)</f>
        <v/>
      </c>
      <c r="G4771" s="183" t="str">
        <f>_xlfn.XLOOKUP($A4771,[3]【2026年03月度_全社】RFM客層一覧表データ!$A:$A,[3]【2026年03月度_全社】RFM客層一覧表データ!D:D,"",0)</f>
        <v/>
      </c>
      <c r="H4771" s="183" t="str">
        <f>_xlfn.XLOOKUP($A4771,[3]【2026年03月度_全社】RFM客層一覧表データ!$A:$A,[3]【2026年03月度_全社】RFM客層一覧表データ!E:E,"",0)</f>
        <v/>
      </c>
      <c r="I4771" s="183" t="str">
        <f>_xlfn.XLOOKUP($A4771,[3]【2026年03月度_全社】RFM客層一覧表データ!$A:$A,[3]【2026年03月度_全社】RFM客層一覧表データ!F:F,"",0)</f>
        <v/>
      </c>
      <c r="J4771" s="183">
        <v>0</v>
      </c>
      <c r="K4771" s="183">
        <v>0</v>
      </c>
      <c r="L4771" s="183">
        <v>0</v>
      </c>
      <c r="M4771" s="183">
        <v>0</v>
      </c>
      <c r="N4771" s="183">
        <v>0</v>
      </c>
      <c r="O4771" s="183">
        <v>0</v>
      </c>
      <c r="P4771" s="183">
        <v>0</v>
      </c>
      <c r="Q4771" s="183">
        <v>0</v>
      </c>
      <c r="R4771" s="183">
        <v>0</v>
      </c>
      <c r="S4771" s="183">
        <v>0</v>
      </c>
      <c r="T4771" s="183">
        <v>0</v>
      </c>
      <c r="U4771" s="183">
        <v>0</v>
      </c>
      <c r="V4771" s="183">
        <v>0</v>
      </c>
      <c r="W4771" s="183">
        <v>0</v>
      </c>
      <c r="X4771" s="183">
        <v>0</v>
      </c>
      <c r="Y4771" s="183">
        <v>0</v>
      </c>
    </row>
    <row r="4772" spans="1:25" x14ac:dyDescent="0.2">
      <c r="A4772" s="184">
        <v>13402364</v>
      </c>
      <c r="B4772" s="183" t="str">
        <f>[1]店マスタ!B4771</f>
        <v>くらしのサポートこうの</v>
      </c>
      <c r="C4772" s="183">
        <v>1.5</v>
      </c>
      <c r="D4772" s="183">
        <v>1.5</v>
      </c>
      <c r="E4772" s="183">
        <f>_xlfn.XLOOKUP(A4772,[2]Sheet1!$R:$R,[2]Sheet1!$AB:$AB,"",0)</f>
        <v>1.5</v>
      </c>
      <c r="F4772" s="183">
        <f>_xlfn.XLOOKUP($A4772,[3]【2026年03月度_全社】RFM客層一覧表データ!$A:$A,[3]【2026年03月度_全社】RFM客層一覧表データ!C:C,"",0)</f>
        <v>180</v>
      </c>
      <c r="G4772" s="183">
        <f>_xlfn.XLOOKUP($A4772,[3]【2026年03月度_全社】RFM客層一覧表データ!$A:$A,[3]【2026年03月度_全社】RFM客層一覧表データ!D:D,"",0)</f>
        <v>90</v>
      </c>
      <c r="H4772" s="183">
        <f>_xlfn.XLOOKUP($A4772,[3]【2026年03月度_全社】RFM客層一覧表データ!$A:$A,[3]【2026年03月度_全社】RFM客層一覧表データ!E:E,"",0)</f>
        <v>130</v>
      </c>
      <c r="I4772" s="183">
        <f>_xlfn.XLOOKUP($A4772,[3]【2026年03月度_全社】RFM客層一覧表データ!$A:$A,[3]【2026年03月度_全社】RFM客層一覧表データ!F:F,"",0)</f>
        <v>4</v>
      </c>
      <c r="J4772" s="183">
        <v>186</v>
      </c>
      <c r="K4772" s="183">
        <v>95</v>
      </c>
      <c r="L4772" s="183">
        <v>134</v>
      </c>
      <c r="M4772" s="183">
        <v>4</v>
      </c>
      <c r="N4772" s="183">
        <v>195</v>
      </c>
      <c r="O4772" s="183">
        <v>99</v>
      </c>
      <c r="P4772" s="183">
        <v>144</v>
      </c>
      <c r="Q4772" s="183">
        <v>10</v>
      </c>
      <c r="R4772" s="183">
        <v>203</v>
      </c>
      <c r="S4772" s="183">
        <v>110</v>
      </c>
      <c r="T4772" s="183">
        <v>144</v>
      </c>
      <c r="U4772" s="183">
        <v>5</v>
      </c>
      <c r="V4772" s="183">
        <v>209</v>
      </c>
      <c r="W4772" s="183">
        <v>107</v>
      </c>
      <c r="X4772" s="183">
        <v>151</v>
      </c>
      <c r="Y4772" s="183">
        <v>7</v>
      </c>
    </row>
    <row r="4773" spans="1:25" x14ac:dyDescent="0.2">
      <c r="A4773" s="184">
        <v>13402368</v>
      </c>
      <c r="B4773" s="183" t="str">
        <f>[1]店マスタ!B4772</f>
        <v>藤中電器</v>
      </c>
      <c r="C4773" s="183">
        <v>4</v>
      </c>
      <c r="D4773" s="183">
        <v>4</v>
      </c>
      <c r="E4773" s="183">
        <f>_xlfn.XLOOKUP(A4773,[2]Sheet1!$R:$R,[2]Sheet1!$AB:$AB,"",0)</f>
        <v>4</v>
      </c>
      <c r="F4773" s="183" t="str">
        <f>_xlfn.XLOOKUP($A4773,[3]【2026年03月度_全社】RFM客層一覧表データ!$A:$A,[3]【2026年03月度_全社】RFM客層一覧表データ!C:C,"",0)</f>
        <v/>
      </c>
      <c r="G4773" s="183" t="str">
        <f>_xlfn.XLOOKUP($A4773,[3]【2026年03月度_全社】RFM客層一覧表データ!$A:$A,[3]【2026年03月度_全社】RFM客層一覧表データ!D:D,"",0)</f>
        <v/>
      </c>
      <c r="H4773" s="183" t="str">
        <f>_xlfn.XLOOKUP($A4773,[3]【2026年03月度_全社】RFM客層一覧表データ!$A:$A,[3]【2026年03月度_全社】RFM客層一覧表データ!E:E,"",0)</f>
        <v/>
      </c>
      <c r="I4773" s="183" t="str">
        <f>_xlfn.XLOOKUP($A4773,[3]【2026年03月度_全社】RFM客層一覧表データ!$A:$A,[3]【2026年03月度_全社】RFM客層一覧表データ!F:F,"",0)</f>
        <v/>
      </c>
      <c r="J4773" s="183">
        <v>0</v>
      </c>
      <c r="K4773" s="183">
        <v>0</v>
      </c>
      <c r="L4773" s="183">
        <v>0</v>
      </c>
      <c r="M4773" s="183">
        <v>0</v>
      </c>
      <c r="N4773" s="183">
        <v>0</v>
      </c>
      <c r="O4773" s="183">
        <v>0</v>
      </c>
      <c r="P4773" s="183">
        <v>0</v>
      </c>
      <c r="Q4773" s="183">
        <v>0</v>
      </c>
      <c r="R4773" s="183">
        <v>0</v>
      </c>
      <c r="S4773" s="183">
        <v>0</v>
      </c>
      <c r="T4773" s="183">
        <v>0</v>
      </c>
      <c r="U4773" s="183">
        <v>0</v>
      </c>
      <c r="V4773" s="183">
        <v>0</v>
      </c>
      <c r="W4773" s="183">
        <v>0</v>
      </c>
      <c r="X4773" s="183">
        <v>0</v>
      </c>
      <c r="Y4773" s="183">
        <v>0</v>
      </c>
    </row>
    <row r="4774" spans="1:25" x14ac:dyDescent="0.2">
      <c r="A4774" s="184">
        <v>13402380</v>
      </c>
      <c r="B4774" s="183" t="str">
        <f>[1]店マスタ!B4773</f>
        <v>ファミリーオール</v>
      </c>
      <c r="C4774" s="183">
        <v>3</v>
      </c>
      <c r="D4774" s="183">
        <v>0</v>
      </c>
      <c r="E4774" s="183" t="str">
        <f>_xlfn.XLOOKUP(A4774,[2]Sheet1!$R:$R,[2]Sheet1!$AB:$AB,"",0)</f>
        <v/>
      </c>
      <c r="F4774" s="183" t="str">
        <f>_xlfn.XLOOKUP($A4774,[3]【2026年03月度_全社】RFM客層一覧表データ!$A:$A,[3]【2026年03月度_全社】RFM客層一覧表データ!C:C,"",0)</f>
        <v/>
      </c>
      <c r="G4774" s="183" t="str">
        <f>_xlfn.XLOOKUP($A4774,[3]【2026年03月度_全社】RFM客層一覧表データ!$A:$A,[3]【2026年03月度_全社】RFM客層一覧表データ!D:D,"",0)</f>
        <v/>
      </c>
      <c r="H4774" s="183" t="str">
        <f>_xlfn.XLOOKUP($A4774,[3]【2026年03月度_全社】RFM客層一覧表データ!$A:$A,[3]【2026年03月度_全社】RFM客層一覧表データ!E:E,"",0)</f>
        <v/>
      </c>
      <c r="I4774" s="183" t="str">
        <f>_xlfn.XLOOKUP($A4774,[3]【2026年03月度_全社】RFM客層一覧表データ!$A:$A,[3]【2026年03月度_全社】RFM客層一覧表データ!F:F,"",0)</f>
        <v/>
      </c>
      <c r="J4774" s="183">
        <v>279</v>
      </c>
      <c r="K4774" s="183">
        <v>96</v>
      </c>
      <c r="L4774" s="183">
        <v>110</v>
      </c>
      <c r="M4774" s="183">
        <v>20</v>
      </c>
      <c r="N4774" s="183">
        <v>277</v>
      </c>
      <c r="O4774" s="183">
        <v>104</v>
      </c>
      <c r="P4774" s="183">
        <v>117</v>
      </c>
      <c r="Q4774" s="183">
        <v>20</v>
      </c>
      <c r="R4774" s="183">
        <v>289</v>
      </c>
      <c r="S4774" s="183">
        <v>115</v>
      </c>
      <c r="T4774" s="183">
        <v>130</v>
      </c>
      <c r="U4774" s="183">
        <v>27</v>
      </c>
      <c r="V4774" s="183">
        <v>285</v>
      </c>
      <c r="W4774" s="183">
        <v>141</v>
      </c>
      <c r="X4774" s="183">
        <v>133</v>
      </c>
      <c r="Y4774" s="183">
        <v>25</v>
      </c>
    </row>
    <row r="4775" spans="1:25" x14ac:dyDescent="0.2">
      <c r="A4775" s="184">
        <v>13402393</v>
      </c>
      <c r="B4775" s="183" t="str">
        <f>[1]店マスタ!B4774</f>
        <v>（株）パナスポットふそう</v>
      </c>
      <c r="C4775" s="183">
        <v>4</v>
      </c>
      <c r="D4775" s="183">
        <v>3.5</v>
      </c>
      <c r="E4775" s="183">
        <f>_xlfn.XLOOKUP(A4775,[2]Sheet1!$R:$R,[2]Sheet1!$AB:$AB,"",0)</f>
        <v>4</v>
      </c>
      <c r="F4775" s="183">
        <f>_xlfn.XLOOKUP($A4775,[3]【2026年03月度_全社】RFM客層一覧表データ!$A:$A,[3]【2026年03月度_全社】RFM客層一覧表データ!C:C,"",0)</f>
        <v>883</v>
      </c>
      <c r="G4775" s="183">
        <f>_xlfn.XLOOKUP($A4775,[3]【2026年03月度_全社】RFM客層一覧表データ!$A:$A,[3]【2026年03月度_全社】RFM客層一覧表データ!D:D,"",0)</f>
        <v>390</v>
      </c>
      <c r="H4775" s="183">
        <f>_xlfn.XLOOKUP($A4775,[3]【2026年03月度_全社】RFM客層一覧表データ!$A:$A,[3]【2026年03月度_全社】RFM客層一覧表データ!E:E,"",0)</f>
        <v>422</v>
      </c>
      <c r="I4775" s="183">
        <f>_xlfn.XLOOKUP($A4775,[3]【2026年03月度_全社】RFM客層一覧表データ!$A:$A,[3]【2026年03月度_全社】RFM客層一覧表データ!F:F,"",0)</f>
        <v>64</v>
      </c>
      <c r="J4775" s="183">
        <v>692</v>
      </c>
      <c r="K4775" s="183">
        <v>276</v>
      </c>
      <c r="L4775" s="183">
        <v>286</v>
      </c>
      <c r="M4775" s="183">
        <v>45</v>
      </c>
      <c r="N4775" s="183">
        <v>709</v>
      </c>
      <c r="O4775" s="183">
        <v>275</v>
      </c>
      <c r="P4775" s="183">
        <v>282</v>
      </c>
      <c r="Q4775" s="183">
        <v>50</v>
      </c>
      <c r="R4775" s="183">
        <v>709</v>
      </c>
      <c r="S4775" s="183">
        <v>311</v>
      </c>
      <c r="T4775" s="183">
        <v>288</v>
      </c>
      <c r="U4775" s="183">
        <v>79</v>
      </c>
      <c r="V4775" s="183">
        <v>693</v>
      </c>
      <c r="W4775" s="183">
        <v>301</v>
      </c>
      <c r="X4775" s="183">
        <v>293</v>
      </c>
      <c r="Y4775" s="183">
        <v>58</v>
      </c>
    </row>
    <row r="4776" spans="1:25" x14ac:dyDescent="0.2">
      <c r="A4776" s="184">
        <v>13402451</v>
      </c>
      <c r="B4776" s="183" t="str">
        <f>[1]店マスタ!B4775</f>
        <v>平　和　電　機（株）　舟入本店</v>
      </c>
      <c r="C4776" s="183">
        <v>11</v>
      </c>
      <c r="D4776" s="183">
        <v>11.5</v>
      </c>
      <c r="E4776" s="183">
        <f>_xlfn.XLOOKUP(A4776,[2]Sheet1!$R:$R,[2]Sheet1!$AB:$AB,"",0)</f>
        <v>10.5</v>
      </c>
      <c r="F4776" s="183">
        <f>_xlfn.XLOOKUP($A4776,[3]【2026年03月度_全社】RFM客層一覧表データ!$A:$A,[3]【2026年03月度_全社】RFM客層一覧表データ!C:C,"",0)</f>
        <v>2156</v>
      </c>
      <c r="G4776" s="183">
        <f>_xlfn.XLOOKUP($A4776,[3]【2026年03月度_全社】RFM客層一覧表データ!$A:$A,[3]【2026年03月度_全社】RFM客層一覧表データ!D:D,"",0)</f>
        <v>1009</v>
      </c>
      <c r="H4776" s="183">
        <f>_xlfn.XLOOKUP($A4776,[3]【2026年03月度_全社】RFM客層一覧表データ!$A:$A,[3]【2026年03月度_全社】RFM客層一覧表データ!E:E,"",0)</f>
        <v>1312</v>
      </c>
      <c r="I4776" s="183">
        <f>_xlfn.XLOOKUP($A4776,[3]【2026年03月度_全社】RFM客層一覧表データ!$A:$A,[3]【2026年03月度_全社】RFM客層一覧表データ!F:F,"",0)</f>
        <v>77</v>
      </c>
      <c r="J4776" s="183">
        <v>2291</v>
      </c>
      <c r="K4776" s="183">
        <v>1065</v>
      </c>
      <c r="L4776" s="183">
        <v>1353</v>
      </c>
      <c r="M4776" s="183">
        <v>92</v>
      </c>
      <c r="N4776" s="183">
        <v>2347</v>
      </c>
      <c r="O4776" s="183">
        <v>1123</v>
      </c>
      <c r="P4776" s="183">
        <v>1383</v>
      </c>
      <c r="Q4776" s="183">
        <v>102</v>
      </c>
      <c r="R4776" s="183">
        <v>2424</v>
      </c>
      <c r="S4776" s="183">
        <v>1131</v>
      </c>
      <c r="T4776" s="183">
        <v>1410</v>
      </c>
      <c r="U4776" s="183">
        <v>135</v>
      </c>
      <c r="V4776" s="183">
        <v>2479</v>
      </c>
      <c r="W4776" s="183">
        <v>1228</v>
      </c>
      <c r="X4776" s="183">
        <v>1471</v>
      </c>
      <c r="Y4776" s="183">
        <v>164</v>
      </c>
    </row>
    <row r="4777" spans="1:25" x14ac:dyDescent="0.2">
      <c r="A4777" s="184">
        <v>13402452</v>
      </c>
      <c r="B4777" s="183" t="str">
        <f>[1]店マスタ!B4776</f>
        <v>平　和　電　機（株）　　海田店</v>
      </c>
      <c r="C4777" s="183">
        <v>2</v>
      </c>
      <c r="D4777" s="183">
        <v>2</v>
      </c>
      <c r="E4777" s="183">
        <f>_xlfn.XLOOKUP(A4777,[2]Sheet1!$R:$R,[2]Sheet1!$AB:$AB,"",0)</f>
        <v>2</v>
      </c>
      <c r="F4777" s="183">
        <f>_xlfn.XLOOKUP($A4777,[3]【2026年03月度_全社】RFM客層一覧表データ!$A:$A,[3]【2026年03月度_全社】RFM客層一覧表データ!C:C,"",0)</f>
        <v>618</v>
      </c>
      <c r="G4777" s="183">
        <f>_xlfn.XLOOKUP($A4777,[3]【2026年03月度_全社】RFM客層一覧表データ!$A:$A,[3]【2026年03月度_全社】RFM客層一覧表データ!D:D,"",0)</f>
        <v>312</v>
      </c>
      <c r="H4777" s="183">
        <f>_xlfn.XLOOKUP($A4777,[3]【2026年03月度_全社】RFM客層一覧表データ!$A:$A,[3]【2026年03月度_全社】RFM客層一覧表データ!E:E,"",0)</f>
        <v>328</v>
      </c>
      <c r="I4777" s="183">
        <f>_xlfn.XLOOKUP($A4777,[3]【2026年03月度_全社】RFM客層一覧表データ!$A:$A,[3]【2026年03月度_全社】RFM客層一覧表データ!F:F,"",0)</f>
        <v>49</v>
      </c>
      <c r="J4777" s="183">
        <v>611</v>
      </c>
      <c r="K4777" s="183">
        <v>288</v>
      </c>
      <c r="L4777" s="183">
        <v>328</v>
      </c>
      <c r="M4777" s="183">
        <v>47</v>
      </c>
      <c r="N4777" s="183">
        <v>618</v>
      </c>
      <c r="O4777" s="183">
        <v>279</v>
      </c>
      <c r="P4777" s="183">
        <v>333</v>
      </c>
      <c r="Q4777" s="183">
        <v>32</v>
      </c>
      <c r="R4777" s="183">
        <v>634</v>
      </c>
      <c r="S4777" s="183">
        <v>292</v>
      </c>
      <c r="T4777" s="183">
        <v>339</v>
      </c>
      <c r="U4777" s="183">
        <v>42</v>
      </c>
      <c r="V4777" s="183">
        <v>636</v>
      </c>
      <c r="W4777" s="183">
        <v>304</v>
      </c>
      <c r="X4777" s="183">
        <v>350</v>
      </c>
      <c r="Y4777" s="183">
        <v>36</v>
      </c>
    </row>
    <row r="4778" spans="1:25" x14ac:dyDescent="0.2">
      <c r="A4778" s="184">
        <v>13402453</v>
      </c>
      <c r="B4778" s="183" t="str">
        <f>[1]店マスタ!B4777</f>
        <v>（有）戸坂平和電機</v>
      </c>
      <c r="C4778" s="183">
        <v>2</v>
      </c>
      <c r="D4778" s="183">
        <v>2</v>
      </c>
      <c r="E4778" s="183">
        <f>_xlfn.XLOOKUP(A4778,[2]Sheet1!$R:$R,[2]Sheet1!$AB:$AB,"",0)</f>
        <v>2.5</v>
      </c>
      <c r="F4778" s="183">
        <f>_xlfn.XLOOKUP($A4778,[3]【2026年03月度_全社】RFM客層一覧表データ!$A:$A,[3]【2026年03月度_全社】RFM客層一覧表データ!C:C,"",0)</f>
        <v>46</v>
      </c>
      <c r="G4778" s="183">
        <f>_xlfn.XLOOKUP($A4778,[3]【2026年03月度_全社】RFM客層一覧表データ!$A:$A,[3]【2026年03月度_全社】RFM客層一覧表データ!D:D,"",0)</f>
        <v>16</v>
      </c>
      <c r="H4778" s="183">
        <f>_xlfn.XLOOKUP($A4778,[3]【2026年03月度_全社】RFM客層一覧表データ!$A:$A,[3]【2026年03月度_全社】RFM客層一覧表データ!E:E,"",0)</f>
        <v>5</v>
      </c>
      <c r="I4778" s="183">
        <f>_xlfn.XLOOKUP($A4778,[3]【2026年03月度_全社】RFM客層一覧表データ!$A:$A,[3]【2026年03月度_全社】RFM客層一覧表データ!F:F,"",0)</f>
        <v>12</v>
      </c>
      <c r="J4778" s="183">
        <v>32</v>
      </c>
      <c r="K4778" s="183">
        <v>6</v>
      </c>
      <c r="L4778" s="183">
        <v>4</v>
      </c>
      <c r="M4778" s="183">
        <v>6</v>
      </c>
      <c r="N4778" s="183">
        <v>45</v>
      </c>
      <c r="O4778" s="183">
        <v>21</v>
      </c>
      <c r="P4778" s="183">
        <v>4</v>
      </c>
      <c r="Q4778" s="183">
        <v>0</v>
      </c>
      <c r="R4778" s="183">
        <v>43</v>
      </c>
      <c r="S4778" s="183">
        <v>0</v>
      </c>
      <c r="T4778" s="183">
        <v>3</v>
      </c>
      <c r="U4778" s="183">
        <v>0</v>
      </c>
      <c r="V4778" s="183">
        <v>49</v>
      </c>
      <c r="W4778" s="183">
        <v>5</v>
      </c>
      <c r="X4778" s="183">
        <v>5</v>
      </c>
      <c r="Y4778" s="183">
        <v>3</v>
      </c>
    </row>
    <row r="4779" spans="1:25" x14ac:dyDescent="0.2">
      <c r="A4779" s="184">
        <v>13402813</v>
      </c>
      <c r="B4779" s="183" t="str">
        <f>[1]店マスタ!B4778</f>
        <v>あいプラザむらお</v>
      </c>
      <c r="C4779" s="183">
        <v>4</v>
      </c>
      <c r="D4779" s="183">
        <v>4</v>
      </c>
      <c r="E4779" s="183">
        <f>_xlfn.XLOOKUP(A4779,[2]Sheet1!$R:$R,[2]Sheet1!$AB:$AB,"",0)</f>
        <v>4</v>
      </c>
      <c r="F4779" s="183">
        <f>_xlfn.XLOOKUP($A4779,[3]【2026年03月度_全社】RFM客層一覧表データ!$A:$A,[3]【2026年03月度_全社】RFM客層一覧表データ!C:C,"",0)</f>
        <v>268</v>
      </c>
      <c r="G4779" s="183">
        <f>_xlfn.XLOOKUP($A4779,[3]【2026年03月度_全社】RFM客層一覧表データ!$A:$A,[3]【2026年03月度_全社】RFM客層一覧表データ!D:D,"",0)</f>
        <v>135</v>
      </c>
      <c r="H4779" s="183">
        <f>_xlfn.XLOOKUP($A4779,[3]【2026年03月度_全社】RFM客層一覧表データ!$A:$A,[3]【2026年03月度_全社】RFM客層一覧表データ!E:E,"",0)</f>
        <v>151</v>
      </c>
      <c r="I4779" s="183">
        <f>_xlfn.XLOOKUP($A4779,[3]【2026年03月度_全社】RFM客層一覧表データ!$A:$A,[3]【2026年03月度_全社】RFM客層一覧表データ!F:F,"",0)</f>
        <v>19</v>
      </c>
      <c r="J4779" s="183">
        <v>263</v>
      </c>
      <c r="K4779" s="183">
        <v>131</v>
      </c>
      <c r="L4779" s="183">
        <v>152</v>
      </c>
      <c r="M4779" s="183">
        <v>17</v>
      </c>
      <c r="N4779" s="183">
        <v>301</v>
      </c>
      <c r="O4779" s="183">
        <v>134</v>
      </c>
      <c r="P4779" s="183">
        <v>161</v>
      </c>
      <c r="Q4779" s="183">
        <v>14</v>
      </c>
      <c r="R4779" s="183">
        <v>305</v>
      </c>
      <c r="S4779" s="183">
        <v>149</v>
      </c>
      <c r="T4779" s="183">
        <v>161</v>
      </c>
      <c r="U4779" s="183">
        <v>27</v>
      </c>
      <c r="V4779" s="183">
        <v>304</v>
      </c>
      <c r="W4779" s="183">
        <v>154</v>
      </c>
      <c r="X4779" s="183">
        <v>161</v>
      </c>
      <c r="Y4779" s="183">
        <v>31</v>
      </c>
    </row>
    <row r="4780" spans="1:25" x14ac:dyDescent="0.2">
      <c r="A4780" s="184">
        <v>13402854</v>
      </c>
      <c r="B4780" s="183" t="str">
        <f>[1]店マスタ!B4779</f>
        <v>パナライフ　免出電機</v>
      </c>
      <c r="C4780" s="183">
        <v>2</v>
      </c>
      <c r="D4780" s="183">
        <v>1.5</v>
      </c>
      <c r="E4780" s="183">
        <f>_xlfn.XLOOKUP(A4780,[2]Sheet1!$R:$R,[2]Sheet1!$AB:$AB,"",0)</f>
        <v>1.5</v>
      </c>
      <c r="F4780" s="183">
        <f>_xlfn.XLOOKUP($A4780,[3]【2026年03月度_全社】RFM客層一覧表データ!$A:$A,[3]【2026年03月度_全社】RFM客層一覧表データ!C:C,"",0)</f>
        <v>465</v>
      </c>
      <c r="G4780" s="183">
        <f>_xlfn.XLOOKUP($A4780,[3]【2026年03月度_全社】RFM客層一覧表データ!$A:$A,[3]【2026年03月度_全社】RFM客層一覧表データ!D:D,"",0)</f>
        <v>283</v>
      </c>
      <c r="H4780" s="183">
        <f>_xlfn.XLOOKUP($A4780,[3]【2026年03月度_全社】RFM客層一覧表データ!$A:$A,[3]【2026年03月度_全社】RFM客層一覧表データ!E:E,"",0)</f>
        <v>329</v>
      </c>
      <c r="I4780" s="183">
        <f>_xlfn.XLOOKUP($A4780,[3]【2026年03月度_全社】RFM客層一覧表データ!$A:$A,[3]【2026年03月度_全社】RFM客層一覧表データ!F:F,"",0)</f>
        <v>31</v>
      </c>
      <c r="J4780" s="183">
        <v>472</v>
      </c>
      <c r="K4780" s="183">
        <v>300</v>
      </c>
      <c r="L4780" s="183">
        <v>323</v>
      </c>
      <c r="M4780" s="183">
        <v>32</v>
      </c>
      <c r="N4780" s="183">
        <v>482</v>
      </c>
      <c r="O4780" s="183">
        <v>281</v>
      </c>
      <c r="P4780" s="183">
        <v>328</v>
      </c>
      <c r="Q4780" s="183">
        <v>25</v>
      </c>
      <c r="R4780" s="183">
        <v>496</v>
      </c>
      <c r="S4780" s="183">
        <v>279</v>
      </c>
      <c r="T4780" s="183">
        <v>337</v>
      </c>
      <c r="U4780" s="183">
        <v>23</v>
      </c>
      <c r="V4780" s="183">
        <v>520</v>
      </c>
      <c r="W4780" s="183">
        <v>286</v>
      </c>
      <c r="X4780" s="183">
        <v>341</v>
      </c>
      <c r="Y4780" s="183">
        <v>29</v>
      </c>
    </row>
    <row r="4781" spans="1:25" x14ac:dyDescent="0.2">
      <c r="A4781" s="184">
        <v>13402857</v>
      </c>
      <c r="B4781" s="183" t="str">
        <f>[1]店マスタ!B4780</f>
        <v>メイコウ住電サービス</v>
      </c>
      <c r="C4781" s="183">
        <v>3</v>
      </c>
      <c r="D4781" s="183">
        <v>3</v>
      </c>
      <c r="E4781" s="183">
        <f>_xlfn.XLOOKUP(A4781,[2]Sheet1!$R:$R,[2]Sheet1!$AB:$AB,"",0)</f>
        <v>3</v>
      </c>
      <c r="F4781" s="183">
        <f>_xlfn.XLOOKUP($A4781,[3]【2026年03月度_全社】RFM客層一覧表データ!$A:$A,[3]【2026年03月度_全社】RFM客層一覧表データ!C:C,"",0)</f>
        <v>431</v>
      </c>
      <c r="G4781" s="183">
        <f>_xlfn.XLOOKUP($A4781,[3]【2026年03月度_全社】RFM客層一覧表データ!$A:$A,[3]【2026年03月度_全社】RFM客層一覧表データ!D:D,"",0)</f>
        <v>183</v>
      </c>
      <c r="H4781" s="183">
        <f>_xlfn.XLOOKUP($A4781,[3]【2026年03月度_全社】RFM客層一覧表データ!$A:$A,[3]【2026年03月度_全社】RFM客層一覧表データ!E:E,"",0)</f>
        <v>232</v>
      </c>
      <c r="I4781" s="183">
        <f>_xlfn.XLOOKUP($A4781,[3]【2026年03月度_全社】RFM客層一覧表データ!$A:$A,[3]【2026年03月度_全社】RFM客層一覧表データ!F:F,"",0)</f>
        <v>23</v>
      </c>
      <c r="J4781" s="183">
        <v>443</v>
      </c>
      <c r="K4781" s="183">
        <v>190</v>
      </c>
      <c r="L4781" s="183">
        <v>233</v>
      </c>
      <c r="M4781" s="183">
        <v>28</v>
      </c>
      <c r="N4781" s="183">
        <v>438</v>
      </c>
      <c r="O4781" s="183">
        <v>186</v>
      </c>
      <c r="P4781" s="183">
        <v>238</v>
      </c>
      <c r="Q4781" s="183">
        <v>25</v>
      </c>
      <c r="R4781" s="183">
        <v>434</v>
      </c>
      <c r="S4781" s="183">
        <v>204</v>
      </c>
      <c r="T4781" s="183">
        <v>235</v>
      </c>
      <c r="U4781" s="183">
        <v>34</v>
      </c>
      <c r="V4781" s="183">
        <v>436</v>
      </c>
      <c r="W4781" s="183">
        <v>207</v>
      </c>
      <c r="X4781" s="183">
        <v>239</v>
      </c>
      <c r="Y4781" s="183">
        <v>22</v>
      </c>
    </row>
    <row r="4782" spans="1:25" x14ac:dyDescent="0.2">
      <c r="A4782" s="184">
        <v>13402861</v>
      </c>
      <c r="B4782" s="183" t="str">
        <f>[1]店マスタ!B4781</f>
        <v>メイコウ　おおつぼ</v>
      </c>
      <c r="C4782" s="183">
        <v>2</v>
      </c>
      <c r="D4782" s="183">
        <v>2</v>
      </c>
      <c r="E4782" s="183">
        <f>_xlfn.XLOOKUP(A4782,[2]Sheet1!$R:$R,[2]Sheet1!$AB:$AB,"",0)</f>
        <v>2.5</v>
      </c>
      <c r="F4782" s="183">
        <f>_xlfn.XLOOKUP($A4782,[3]【2026年03月度_全社】RFM客層一覧表データ!$A:$A,[3]【2026年03月度_全社】RFM客層一覧表データ!C:C,"",0)</f>
        <v>292</v>
      </c>
      <c r="G4782" s="183">
        <f>_xlfn.XLOOKUP($A4782,[3]【2026年03月度_全社】RFM客層一覧表データ!$A:$A,[3]【2026年03月度_全社】RFM客層一覧表データ!D:D,"",0)</f>
        <v>100</v>
      </c>
      <c r="H4782" s="183">
        <f>_xlfn.XLOOKUP($A4782,[3]【2026年03月度_全社】RFM客層一覧表データ!$A:$A,[3]【2026年03月度_全社】RFM客層一覧表データ!E:E,"",0)</f>
        <v>135</v>
      </c>
      <c r="I4782" s="183">
        <f>_xlfn.XLOOKUP($A4782,[3]【2026年03月度_全社】RFM客層一覧表データ!$A:$A,[3]【2026年03月度_全社】RFM客層一覧表データ!F:F,"",0)</f>
        <v>15</v>
      </c>
      <c r="J4782" s="183">
        <v>302</v>
      </c>
      <c r="K4782" s="183">
        <v>92</v>
      </c>
      <c r="L4782" s="183">
        <v>144</v>
      </c>
      <c r="M4782" s="183">
        <v>13</v>
      </c>
      <c r="N4782" s="183">
        <v>307</v>
      </c>
      <c r="O4782" s="183">
        <v>111</v>
      </c>
      <c r="P4782" s="183">
        <v>150</v>
      </c>
      <c r="Q4782" s="183">
        <v>24</v>
      </c>
      <c r="R4782" s="183">
        <v>297</v>
      </c>
      <c r="S4782" s="183">
        <v>105</v>
      </c>
      <c r="T4782" s="183">
        <v>150</v>
      </c>
      <c r="U4782" s="183">
        <v>18</v>
      </c>
      <c r="V4782" s="183">
        <v>307</v>
      </c>
      <c r="W4782" s="183">
        <v>129</v>
      </c>
      <c r="X4782" s="183">
        <v>150</v>
      </c>
      <c r="Y4782" s="183">
        <v>21</v>
      </c>
    </row>
    <row r="4783" spans="1:25" x14ac:dyDescent="0.2">
      <c r="A4783" s="184">
        <v>13402907</v>
      </c>
      <c r="B4783" s="183" t="str">
        <f>[1]店マスタ!B4782</f>
        <v>（株）パナスポットもとなが</v>
      </c>
      <c r="C4783" s="183">
        <v>2</v>
      </c>
      <c r="D4783" s="183">
        <v>1.5</v>
      </c>
      <c r="E4783" s="183" t="str">
        <f>_xlfn.XLOOKUP(A4783,[2]Sheet1!$R:$R,[2]Sheet1!$AB:$AB,"",0)</f>
        <v/>
      </c>
      <c r="F4783" s="183" t="str">
        <f>_xlfn.XLOOKUP($A4783,[3]【2026年03月度_全社】RFM客層一覧表データ!$A:$A,[3]【2026年03月度_全社】RFM客層一覧表データ!C:C,"",0)</f>
        <v/>
      </c>
      <c r="G4783" s="183" t="str">
        <f>_xlfn.XLOOKUP($A4783,[3]【2026年03月度_全社】RFM客層一覧表データ!$A:$A,[3]【2026年03月度_全社】RFM客層一覧表データ!D:D,"",0)</f>
        <v/>
      </c>
      <c r="H4783" s="183" t="str">
        <f>_xlfn.XLOOKUP($A4783,[3]【2026年03月度_全社】RFM客層一覧表データ!$A:$A,[3]【2026年03月度_全社】RFM客層一覧表データ!E:E,"",0)</f>
        <v/>
      </c>
      <c r="I4783" s="183" t="str">
        <f>_xlfn.XLOOKUP($A4783,[3]【2026年03月度_全社】RFM客層一覧表データ!$A:$A,[3]【2026年03月度_全社】RFM客層一覧表データ!F:F,"",0)</f>
        <v/>
      </c>
      <c r="J4783" s="183">
        <v>280</v>
      </c>
      <c r="K4783" s="183">
        <v>121</v>
      </c>
      <c r="L4783" s="183">
        <v>173</v>
      </c>
      <c r="M4783" s="183">
        <v>3</v>
      </c>
      <c r="N4783" s="183">
        <v>286</v>
      </c>
      <c r="O4783" s="183">
        <v>152</v>
      </c>
      <c r="P4783" s="183">
        <v>189</v>
      </c>
      <c r="Q4783" s="183">
        <v>3</v>
      </c>
      <c r="R4783" s="183">
        <v>284</v>
      </c>
      <c r="S4783" s="183">
        <v>178</v>
      </c>
      <c r="T4783" s="183">
        <v>194</v>
      </c>
      <c r="U4783" s="183">
        <v>15</v>
      </c>
      <c r="V4783" s="183">
        <v>303</v>
      </c>
      <c r="W4783" s="183">
        <v>178</v>
      </c>
      <c r="X4783" s="183">
        <v>190</v>
      </c>
      <c r="Y4783" s="183">
        <v>16</v>
      </c>
    </row>
    <row r="4784" spans="1:25" x14ac:dyDescent="0.2">
      <c r="A4784" s="184">
        <v>13403020</v>
      </c>
      <c r="B4784" s="183" t="str">
        <f>[1]店マスタ!B4783</f>
        <v>山　川　電　機</v>
      </c>
      <c r="C4784" s="183">
        <v>1.5</v>
      </c>
      <c r="D4784" s="183">
        <v>1.5</v>
      </c>
      <c r="E4784" s="183">
        <f>_xlfn.XLOOKUP(A4784,[2]Sheet1!$R:$R,[2]Sheet1!$AB:$AB,"",0)</f>
        <v>1.5</v>
      </c>
      <c r="F4784" s="183" t="str">
        <f>_xlfn.XLOOKUP($A4784,[3]【2026年03月度_全社】RFM客層一覧表データ!$A:$A,[3]【2026年03月度_全社】RFM客層一覧表データ!C:C,"",0)</f>
        <v/>
      </c>
      <c r="G4784" s="183" t="str">
        <f>_xlfn.XLOOKUP($A4784,[3]【2026年03月度_全社】RFM客層一覧表データ!$A:$A,[3]【2026年03月度_全社】RFM客層一覧表データ!D:D,"",0)</f>
        <v/>
      </c>
      <c r="H4784" s="183" t="str">
        <f>_xlfn.XLOOKUP($A4784,[3]【2026年03月度_全社】RFM客層一覧表データ!$A:$A,[3]【2026年03月度_全社】RFM客層一覧表データ!E:E,"",0)</f>
        <v/>
      </c>
      <c r="I4784" s="183" t="str">
        <f>_xlfn.XLOOKUP($A4784,[3]【2026年03月度_全社】RFM客層一覧表データ!$A:$A,[3]【2026年03月度_全社】RFM客層一覧表データ!F:F,"",0)</f>
        <v/>
      </c>
      <c r="J4784" s="183">
        <v>0</v>
      </c>
      <c r="K4784" s="183">
        <v>0</v>
      </c>
      <c r="L4784" s="183">
        <v>0</v>
      </c>
      <c r="M4784" s="183">
        <v>0</v>
      </c>
      <c r="N4784" s="183">
        <v>0</v>
      </c>
      <c r="O4784" s="183">
        <v>0</v>
      </c>
      <c r="P4784" s="183">
        <v>0</v>
      </c>
      <c r="Q4784" s="183">
        <v>0</v>
      </c>
      <c r="R4784" s="183">
        <v>0</v>
      </c>
      <c r="S4784" s="183">
        <v>0</v>
      </c>
      <c r="T4784" s="183">
        <v>0</v>
      </c>
      <c r="U4784" s="183">
        <v>0</v>
      </c>
      <c r="V4784" s="183">
        <v>0</v>
      </c>
      <c r="W4784" s="183">
        <v>0</v>
      </c>
      <c r="X4784" s="183">
        <v>0</v>
      </c>
      <c r="Y4784" s="183">
        <v>0</v>
      </c>
    </row>
    <row r="4785" spans="1:25" x14ac:dyDescent="0.2">
      <c r="A4785" s="184">
        <v>13403061</v>
      </c>
      <c r="B4785" s="183" t="str">
        <f>[1]店マスタ!B4784</f>
        <v>パナライフ　ヤナイ</v>
      </c>
      <c r="C4785" s="183">
        <v>1</v>
      </c>
      <c r="D4785" s="183">
        <v>1</v>
      </c>
      <c r="E4785" s="183">
        <f>_xlfn.XLOOKUP(A4785,[2]Sheet1!$R:$R,[2]Sheet1!$AB:$AB,"",0)</f>
        <v>1</v>
      </c>
      <c r="F4785" s="183">
        <f>_xlfn.XLOOKUP($A4785,[3]【2026年03月度_全社】RFM客層一覧表データ!$A:$A,[3]【2026年03月度_全社】RFM客層一覧表データ!C:C,"",0)</f>
        <v>182</v>
      </c>
      <c r="G4785" s="183">
        <f>_xlfn.XLOOKUP($A4785,[3]【2026年03月度_全社】RFM客層一覧表データ!$A:$A,[3]【2026年03月度_全社】RFM客層一覧表データ!D:D,"",0)</f>
        <v>88</v>
      </c>
      <c r="H4785" s="183">
        <f>_xlfn.XLOOKUP($A4785,[3]【2026年03月度_全社】RFM客層一覧表データ!$A:$A,[3]【2026年03月度_全社】RFM客層一覧表データ!E:E,"",0)</f>
        <v>111</v>
      </c>
      <c r="I4785" s="183">
        <f>_xlfn.XLOOKUP($A4785,[3]【2026年03月度_全社】RFM客層一覧表データ!$A:$A,[3]【2026年03月度_全社】RFM客層一覧表データ!F:F,"",0)</f>
        <v>16</v>
      </c>
      <c r="J4785" s="183">
        <v>190</v>
      </c>
      <c r="K4785" s="183">
        <v>76</v>
      </c>
      <c r="L4785" s="183">
        <v>113</v>
      </c>
      <c r="M4785" s="183">
        <v>8</v>
      </c>
      <c r="N4785" s="183">
        <v>197</v>
      </c>
      <c r="O4785" s="183">
        <v>84</v>
      </c>
      <c r="P4785" s="183">
        <v>123</v>
      </c>
      <c r="Q4785" s="183">
        <v>14</v>
      </c>
      <c r="R4785" s="183">
        <v>208</v>
      </c>
      <c r="S4785" s="183">
        <v>85</v>
      </c>
      <c r="T4785" s="183">
        <v>124</v>
      </c>
      <c r="U4785" s="183">
        <v>6</v>
      </c>
      <c r="V4785" s="183">
        <v>209</v>
      </c>
      <c r="W4785" s="183">
        <v>82</v>
      </c>
      <c r="X4785" s="183">
        <v>125</v>
      </c>
      <c r="Y4785" s="183">
        <v>13</v>
      </c>
    </row>
    <row r="4786" spans="1:25" x14ac:dyDescent="0.2">
      <c r="A4786" s="184">
        <v>13403170</v>
      </c>
      <c r="B4786" s="183" t="str">
        <f>[1]店マスタ!B4785</f>
        <v>（株）パナスポットヨネザワ</v>
      </c>
      <c r="C4786" s="183">
        <v>2.5</v>
      </c>
      <c r="D4786" s="183">
        <v>2</v>
      </c>
      <c r="E4786" s="183">
        <f>_xlfn.XLOOKUP(A4786,[2]Sheet1!$R:$R,[2]Sheet1!$AB:$AB,"",0)</f>
        <v>2</v>
      </c>
      <c r="F4786" s="183">
        <f>_xlfn.XLOOKUP($A4786,[3]【2026年03月度_全社】RFM客層一覧表データ!$A:$A,[3]【2026年03月度_全社】RFM客層一覧表データ!C:C,"",0)</f>
        <v>249</v>
      </c>
      <c r="G4786" s="183">
        <f>_xlfn.XLOOKUP($A4786,[3]【2026年03月度_全社】RFM客層一覧表データ!$A:$A,[3]【2026年03月度_全社】RFM客層一覧表データ!D:D,"",0)</f>
        <v>101</v>
      </c>
      <c r="H4786" s="183">
        <f>_xlfn.XLOOKUP($A4786,[3]【2026年03月度_全社】RFM客層一覧表データ!$A:$A,[3]【2026年03月度_全社】RFM客層一覧表データ!E:E,"",0)</f>
        <v>119</v>
      </c>
      <c r="I4786" s="183">
        <f>_xlfn.XLOOKUP($A4786,[3]【2026年03月度_全社】RFM客層一覧表データ!$A:$A,[3]【2026年03月度_全社】RFM客層一覧表データ!F:F,"",0)</f>
        <v>26</v>
      </c>
      <c r="J4786" s="183">
        <v>227</v>
      </c>
      <c r="K4786" s="183">
        <v>66</v>
      </c>
      <c r="L4786" s="183">
        <v>114</v>
      </c>
      <c r="M4786" s="183">
        <v>13</v>
      </c>
      <c r="N4786" s="183">
        <v>225</v>
      </c>
      <c r="O4786" s="183">
        <v>72</v>
      </c>
      <c r="P4786" s="183">
        <v>105</v>
      </c>
      <c r="Q4786" s="183">
        <v>22</v>
      </c>
      <c r="R4786" s="183">
        <v>212</v>
      </c>
      <c r="S4786" s="183">
        <v>83</v>
      </c>
      <c r="T4786" s="183">
        <v>93</v>
      </c>
      <c r="U4786" s="183">
        <v>23</v>
      </c>
      <c r="V4786" s="183">
        <v>214</v>
      </c>
      <c r="W4786" s="183">
        <v>113</v>
      </c>
      <c r="X4786" s="183">
        <v>83</v>
      </c>
      <c r="Y4786" s="183">
        <v>83</v>
      </c>
    </row>
    <row r="4787" spans="1:25" x14ac:dyDescent="0.2">
      <c r="A4787" s="184">
        <v>13403177</v>
      </c>
      <c r="B4787" s="183" t="str">
        <f>[1]店マスタ!B4786</f>
        <v>（有）ヨコタ</v>
      </c>
      <c r="C4787" s="183">
        <v>1</v>
      </c>
      <c r="D4787" s="183">
        <v>0</v>
      </c>
      <c r="E4787" s="183" t="str">
        <f>_xlfn.XLOOKUP(A4787,[2]Sheet1!$R:$R,[2]Sheet1!$AB:$AB,"",0)</f>
        <v/>
      </c>
      <c r="F4787" s="183" t="str">
        <f>_xlfn.XLOOKUP($A4787,[3]【2026年03月度_全社】RFM客層一覧表データ!$A:$A,[3]【2026年03月度_全社】RFM客層一覧表データ!C:C,"",0)</f>
        <v/>
      </c>
      <c r="G4787" s="183" t="str">
        <f>_xlfn.XLOOKUP($A4787,[3]【2026年03月度_全社】RFM客層一覧表データ!$A:$A,[3]【2026年03月度_全社】RFM客層一覧表データ!D:D,"",0)</f>
        <v/>
      </c>
      <c r="H4787" s="183" t="str">
        <f>_xlfn.XLOOKUP($A4787,[3]【2026年03月度_全社】RFM客層一覧表データ!$A:$A,[3]【2026年03月度_全社】RFM客層一覧表データ!E:E,"",0)</f>
        <v/>
      </c>
      <c r="I4787" s="183" t="str">
        <f>_xlfn.XLOOKUP($A4787,[3]【2026年03月度_全社】RFM客層一覧表データ!$A:$A,[3]【2026年03月度_全社】RFM客層一覧表データ!F:F,"",0)</f>
        <v/>
      </c>
      <c r="J4787" s="183">
        <v>0</v>
      </c>
      <c r="K4787" s="183">
        <v>0</v>
      </c>
      <c r="L4787" s="183">
        <v>0</v>
      </c>
      <c r="M4787" s="183">
        <v>0</v>
      </c>
      <c r="N4787" s="183">
        <v>4</v>
      </c>
      <c r="O4787" s="183">
        <v>0</v>
      </c>
      <c r="P4787" s="183">
        <v>3</v>
      </c>
      <c r="Q4787" s="183">
        <v>0</v>
      </c>
      <c r="R4787" s="183">
        <v>4</v>
      </c>
      <c r="S4787" s="183">
        <v>0</v>
      </c>
      <c r="T4787" s="183">
        <v>3</v>
      </c>
      <c r="U4787" s="183">
        <v>0</v>
      </c>
      <c r="V4787" s="183">
        <v>12</v>
      </c>
      <c r="W4787" s="183">
        <v>4</v>
      </c>
      <c r="X4787" s="183">
        <v>3</v>
      </c>
      <c r="Y4787" s="183">
        <v>1</v>
      </c>
    </row>
    <row r="4788" spans="1:25" x14ac:dyDescent="0.2">
      <c r="A4788" s="184">
        <v>13403519</v>
      </c>
      <c r="B4788" s="183" t="str">
        <f>[1]店マスタ!B4787</f>
        <v>パナライフ　ワタナベ</v>
      </c>
      <c r="C4788" s="183">
        <v>2</v>
      </c>
      <c r="D4788" s="183">
        <v>2</v>
      </c>
      <c r="E4788" s="183">
        <f>_xlfn.XLOOKUP(A4788,[2]Sheet1!$R:$R,[2]Sheet1!$AB:$AB,"",0)</f>
        <v>2.5</v>
      </c>
      <c r="F4788" s="183">
        <f>_xlfn.XLOOKUP($A4788,[3]【2026年03月度_全社】RFM客層一覧表データ!$A:$A,[3]【2026年03月度_全社】RFM客層一覧表データ!C:C,"",0)</f>
        <v>514</v>
      </c>
      <c r="G4788" s="183">
        <f>_xlfn.XLOOKUP($A4788,[3]【2026年03月度_全社】RFM客層一覧表データ!$A:$A,[3]【2026年03月度_全社】RFM客層一覧表データ!D:D,"",0)</f>
        <v>269</v>
      </c>
      <c r="H4788" s="183">
        <f>_xlfn.XLOOKUP($A4788,[3]【2026年03月度_全社】RFM客層一覧表データ!$A:$A,[3]【2026年03月度_全社】RFM客層一覧表データ!E:E,"",0)</f>
        <v>293</v>
      </c>
      <c r="I4788" s="183">
        <f>_xlfn.XLOOKUP($A4788,[3]【2026年03月度_全社】RFM客層一覧表データ!$A:$A,[3]【2026年03月度_全社】RFM客層一覧表データ!F:F,"",0)</f>
        <v>65</v>
      </c>
      <c r="J4788" s="183">
        <v>373</v>
      </c>
      <c r="K4788" s="183">
        <v>185</v>
      </c>
      <c r="L4788" s="183">
        <v>213</v>
      </c>
      <c r="M4788" s="183">
        <v>29</v>
      </c>
      <c r="N4788" s="183">
        <v>368</v>
      </c>
      <c r="O4788" s="183">
        <v>189</v>
      </c>
      <c r="P4788" s="183">
        <v>214</v>
      </c>
      <c r="Q4788" s="183">
        <v>16</v>
      </c>
      <c r="R4788" s="183">
        <v>371</v>
      </c>
      <c r="S4788" s="183">
        <v>187</v>
      </c>
      <c r="T4788" s="183">
        <v>215</v>
      </c>
      <c r="U4788" s="183">
        <v>14</v>
      </c>
      <c r="V4788" s="183">
        <v>382</v>
      </c>
      <c r="W4788" s="183">
        <v>210</v>
      </c>
      <c r="X4788" s="183">
        <v>219</v>
      </c>
      <c r="Y4788" s="183">
        <v>25</v>
      </c>
    </row>
    <row r="4789" spans="1:25" x14ac:dyDescent="0.2">
      <c r="A4789" s="184">
        <v>13403827</v>
      </c>
      <c r="B4789" s="183" t="str">
        <f>[1]店マスタ!B4788</f>
        <v>デンキのＤＯＨＡＲＡ</v>
      </c>
      <c r="C4789" s="183">
        <v>1.5</v>
      </c>
      <c r="D4789" s="183">
        <v>1.5</v>
      </c>
      <c r="E4789" s="183">
        <f>_xlfn.XLOOKUP(A4789,[2]Sheet1!$R:$R,[2]Sheet1!$AB:$AB,"",0)</f>
        <v>1.5</v>
      </c>
      <c r="F4789" s="183">
        <f>_xlfn.XLOOKUP($A4789,[3]【2026年03月度_全社】RFM客層一覧表データ!$A:$A,[3]【2026年03月度_全社】RFM客層一覧表データ!C:C,"",0)</f>
        <v>494</v>
      </c>
      <c r="G4789" s="183">
        <f>_xlfn.XLOOKUP($A4789,[3]【2026年03月度_全社】RFM客層一覧表データ!$A:$A,[3]【2026年03月度_全社】RFM客層一覧表データ!D:D,"",0)</f>
        <v>214</v>
      </c>
      <c r="H4789" s="183">
        <f>_xlfn.XLOOKUP($A4789,[3]【2026年03月度_全社】RFM客層一覧表データ!$A:$A,[3]【2026年03月度_全社】RFM客層一覧表データ!E:E,"",0)</f>
        <v>258</v>
      </c>
      <c r="I4789" s="183">
        <f>_xlfn.XLOOKUP($A4789,[3]【2026年03月度_全社】RFM客層一覧表データ!$A:$A,[3]【2026年03月度_全社】RFM客層一覧表データ!F:F,"",0)</f>
        <v>27</v>
      </c>
      <c r="J4789" s="183">
        <v>525</v>
      </c>
      <c r="K4789" s="183">
        <v>183</v>
      </c>
      <c r="L4789" s="183">
        <v>276</v>
      </c>
      <c r="M4789" s="183">
        <v>15</v>
      </c>
      <c r="N4789" s="183">
        <v>547</v>
      </c>
      <c r="O4789" s="183">
        <v>224</v>
      </c>
      <c r="P4789" s="183">
        <v>297</v>
      </c>
      <c r="Q4789" s="183">
        <v>23</v>
      </c>
      <c r="R4789" s="183">
        <v>572</v>
      </c>
      <c r="S4789" s="183">
        <v>240</v>
      </c>
      <c r="T4789" s="183">
        <v>299</v>
      </c>
      <c r="U4789" s="183">
        <v>30</v>
      </c>
      <c r="V4789" s="183">
        <v>587</v>
      </c>
      <c r="W4789" s="183">
        <v>256</v>
      </c>
      <c r="X4789" s="183">
        <v>320</v>
      </c>
      <c r="Y4789" s="183">
        <v>29</v>
      </c>
    </row>
    <row r="4790" spans="1:25" x14ac:dyDescent="0.2">
      <c r="A4790" s="184">
        <v>13403956</v>
      </c>
      <c r="B4790" s="183" t="str">
        <f>[1]店マスタ!B4789</f>
        <v>生活あんど館　株式会社</v>
      </c>
      <c r="C4790" s="183">
        <v>1</v>
      </c>
      <c r="D4790" s="183">
        <v>1</v>
      </c>
      <c r="E4790" s="183" t="str">
        <f>_xlfn.XLOOKUP(A4790,[2]Sheet1!$R:$R,[2]Sheet1!$AB:$AB,"",0)</f>
        <v/>
      </c>
      <c r="F4790" s="183" t="str">
        <f>_xlfn.XLOOKUP($A4790,[3]【2026年03月度_全社】RFM客層一覧表データ!$A:$A,[3]【2026年03月度_全社】RFM客層一覧表データ!C:C,"",0)</f>
        <v/>
      </c>
      <c r="G4790" s="183" t="str">
        <f>_xlfn.XLOOKUP($A4790,[3]【2026年03月度_全社】RFM客層一覧表データ!$A:$A,[3]【2026年03月度_全社】RFM客層一覧表データ!D:D,"",0)</f>
        <v/>
      </c>
      <c r="H4790" s="183" t="str">
        <f>_xlfn.XLOOKUP($A4790,[3]【2026年03月度_全社】RFM客層一覧表データ!$A:$A,[3]【2026年03月度_全社】RFM客層一覧表データ!E:E,"",0)</f>
        <v/>
      </c>
      <c r="I4790" s="183" t="str">
        <f>_xlfn.XLOOKUP($A4790,[3]【2026年03月度_全社】RFM客層一覧表データ!$A:$A,[3]【2026年03月度_全社】RFM客層一覧表データ!F:F,"",0)</f>
        <v/>
      </c>
      <c r="J4790" s="183">
        <v>0</v>
      </c>
      <c r="K4790" s="183">
        <v>0</v>
      </c>
      <c r="L4790" s="183">
        <v>0</v>
      </c>
      <c r="M4790" s="183">
        <v>0</v>
      </c>
      <c r="N4790" s="183">
        <v>0</v>
      </c>
      <c r="O4790" s="183">
        <v>0</v>
      </c>
      <c r="P4790" s="183">
        <v>0</v>
      </c>
      <c r="Q4790" s="183">
        <v>0</v>
      </c>
      <c r="R4790" s="183">
        <v>0</v>
      </c>
      <c r="S4790" s="183">
        <v>0</v>
      </c>
      <c r="T4790" s="183">
        <v>0</v>
      </c>
      <c r="U4790" s="183">
        <v>0</v>
      </c>
      <c r="V4790" s="183">
        <v>0</v>
      </c>
      <c r="W4790" s="183">
        <v>0</v>
      </c>
      <c r="X4790" s="183">
        <v>0</v>
      </c>
      <c r="Y4790" s="183">
        <v>0</v>
      </c>
    </row>
    <row r="4791" spans="1:25" x14ac:dyDescent="0.2">
      <c r="A4791" s="184">
        <v>13405111</v>
      </c>
      <c r="B4791" s="183" t="str">
        <f>[1]店マスタ!B4790</f>
        <v>ＡＬＰＨＡ　焼山</v>
      </c>
      <c r="C4791" s="183">
        <v>2</v>
      </c>
      <c r="D4791" s="183">
        <v>2</v>
      </c>
      <c r="E4791" s="183">
        <f>_xlfn.XLOOKUP(A4791,[2]Sheet1!$R:$R,[2]Sheet1!$AB:$AB,"",0)</f>
        <v>2</v>
      </c>
      <c r="F4791" s="183">
        <f>_xlfn.XLOOKUP($A4791,[3]【2026年03月度_全社】RFM客層一覧表データ!$A:$A,[3]【2026年03月度_全社】RFM客層一覧表データ!C:C,"",0)</f>
        <v>548</v>
      </c>
      <c r="G4791" s="183">
        <f>_xlfn.XLOOKUP($A4791,[3]【2026年03月度_全社】RFM客層一覧表データ!$A:$A,[3]【2026年03月度_全社】RFM客層一覧表データ!D:D,"",0)</f>
        <v>251</v>
      </c>
      <c r="H4791" s="183">
        <f>_xlfn.XLOOKUP($A4791,[3]【2026年03月度_全社】RFM客層一覧表データ!$A:$A,[3]【2026年03月度_全社】RFM客層一覧表データ!E:E,"",0)</f>
        <v>310</v>
      </c>
      <c r="I4791" s="183">
        <f>_xlfn.XLOOKUP($A4791,[3]【2026年03月度_全社】RFM客層一覧表データ!$A:$A,[3]【2026年03月度_全社】RFM客層一覧表データ!F:F,"",0)</f>
        <v>28</v>
      </c>
      <c r="J4791" s="183">
        <v>593</v>
      </c>
      <c r="K4791" s="183">
        <v>276</v>
      </c>
      <c r="L4791" s="183">
        <v>319</v>
      </c>
      <c r="M4791" s="183">
        <v>35</v>
      </c>
      <c r="N4791" s="183">
        <v>599</v>
      </c>
      <c r="O4791" s="183">
        <v>293</v>
      </c>
      <c r="P4791" s="183">
        <v>331</v>
      </c>
      <c r="Q4791" s="183">
        <v>37</v>
      </c>
      <c r="R4791" s="183">
        <v>609</v>
      </c>
      <c r="S4791" s="183">
        <v>292</v>
      </c>
      <c r="T4791" s="183">
        <v>336</v>
      </c>
      <c r="U4791" s="183">
        <v>26</v>
      </c>
      <c r="V4791" s="183">
        <v>615</v>
      </c>
      <c r="W4791" s="183">
        <v>308</v>
      </c>
      <c r="X4791" s="183">
        <v>345</v>
      </c>
      <c r="Y4791" s="183">
        <v>36</v>
      </c>
    </row>
    <row r="4792" spans="1:25" x14ac:dyDescent="0.2">
      <c r="A4792" s="184">
        <v>13405301</v>
      </c>
      <c r="B4792" s="183" t="str">
        <f>[1]店マスタ!B4791</f>
        <v>上島デンキ</v>
      </c>
      <c r="C4792" s="183">
        <v>3</v>
      </c>
      <c r="D4792" s="183">
        <v>3.5</v>
      </c>
      <c r="E4792" s="183">
        <f>_xlfn.XLOOKUP(A4792,[2]Sheet1!$R:$R,[2]Sheet1!$AB:$AB,"",0)</f>
        <v>4.5</v>
      </c>
      <c r="F4792" s="183">
        <f>_xlfn.XLOOKUP($A4792,[3]【2026年03月度_全社】RFM客層一覧表データ!$A:$A,[3]【2026年03月度_全社】RFM客層一覧表データ!C:C,"",0)</f>
        <v>1026</v>
      </c>
      <c r="G4792" s="183">
        <f>_xlfn.XLOOKUP($A4792,[3]【2026年03月度_全社】RFM客層一覧表データ!$A:$A,[3]【2026年03月度_全社】RFM客層一覧表データ!D:D,"",0)</f>
        <v>616</v>
      </c>
      <c r="H4792" s="183">
        <f>_xlfn.XLOOKUP($A4792,[3]【2026年03月度_全社】RFM客層一覧表データ!$A:$A,[3]【2026年03月度_全社】RFM客層一覧表データ!E:E,"",0)</f>
        <v>566</v>
      </c>
      <c r="I4792" s="183">
        <f>_xlfn.XLOOKUP($A4792,[3]【2026年03月度_全社】RFM客層一覧表データ!$A:$A,[3]【2026年03月度_全社】RFM客層一覧表データ!F:F,"",0)</f>
        <v>72</v>
      </c>
      <c r="J4792" s="183">
        <v>1025</v>
      </c>
      <c r="K4792" s="183">
        <v>579</v>
      </c>
      <c r="L4792" s="183">
        <v>545</v>
      </c>
      <c r="M4792" s="183">
        <v>86</v>
      </c>
      <c r="N4792" s="183">
        <v>998</v>
      </c>
      <c r="O4792" s="183">
        <v>539</v>
      </c>
      <c r="P4792" s="183">
        <v>528</v>
      </c>
      <c r="Q4792" s="183">
        <v>76</v>
      </c>
      <c r="R4792" s="183">
        <v>981</v>
      </c>
      <c r="S4792" s="183">
        <v>530</v>
      </c>
      <c r="T4792" s="183">
        <v>508</v>
      </c>
      <c r="U4792" s="183">
        <v>74</v>
      </c>
      <c r="V4792" s="183">
        <v>963</v>
      </c>
      <c r="W4792" s="183">
        <v>504</v>
      </c>
      <c r="X4792" s="183">
        <v>474</v>
      </c>
      <c r="Y4792" s="183">
        <v>72</v>
      </c>
    </row>
    <row r="4793" spans="1:25" x14ac:dyDescent="0.2">
      <c r="A4793" s="184">
        <v>13405306</v>
      </c>
      <c r="B4793" s="183" t="str">
        <f>[1]店マスタ!B4792</f>
        <v>ウインディさか</v>
      </c>
      <c r="C4793" s="183">
        <v>3</v>
      </c>
      <c r="D4793" s="183">
        <v>3</v>
      </c>
      <c r="E4793" s="183">
        <f>_xlfn.XLOOKUP(A4793,[2]Sheet1!$R:$R,[2]Sheet1!$AB:$AB,"",0)</f>
        <v>2</v>
      </c>
      <c r="F4793" s="183">
        <f>_xlfn.XLOOKUP($A4793,[3]【2026年03月度_全社】RFM客層一覧表データ!$A:$A,[3]【2026年03月度_全社】RFM客層一覧表データ!C:C,"",0)</f>
        <v>245</v>
      </c>
      <c r="G4793" s="183">
        <f>_xlfn.XLOOKUP($A4793,[3]【2026年03月度_全社】RFM客層一覧表データ!$A:$A,[3]【2026年03月度_全社】RFM客層一覧表データ!D:D,"",0)</f>
        <v>46</v>
      </c>
      <c r="H4793" s="183">
        <f>_xlfn.XLOOKUP($A4793,[3]【2026年03月度_全社】RFM客層一覧表データ!$A:$A,[3]【2026年03月度_全社】RFM客層一覧表データ!E:E,"",0)</f>
        <v>140</v>
      </c>
      <c r="I4793" s="183">
        <f>_xlfn.XLOOKUP($A4793,[3]【2026年03月度_全社】RFM客層一覧表データ!$A:$A,[3]【2026年03月度_全社】RFM客層一覧表データ!F:F,"",0)</f>
        <v>3</v>
      </c>
      <c r="J4793" s="183">
        <v>281</v>
      </c>
      <c r="K4793" s="183">
        <v>91</v>
      </c>
      <c r="L4793" s="183">
        <v>142</v>
      </c>
      <c r="M4793" s="183">
        <v>3</v>
      </c>
      <c r="N4793" s="183">
        <v>288</v>
      </c>
      <c r="O4793" s="183">
        <v>85</v>
      </c>
      <c r="P4793" s="183">
        <v>147</v>
      </c>
      <c r="Q4793" s="183">
        <v>0</v>
      </c>
      <c r="R4793" s="183">
        <v>300</v>
      </c>
      <c r="S4793" s="183">
        <v>124</v>
      </c>
      <c r="T4793" s="183">
        <v>155</v>
      </c>
      <c r="U4793" s="183">
        <v>0</v>
      </c>
      <c r="V4793" s="183">
        <v>288</v>
      </c>
      <c r="W4793" s="183">
        <v>70</v>
      </c>
      <c r="X4793" s="183">
        <v>152</v>
      </c>
      <c r="Y4793" s="183">
        <v>0</v>
      </c>
    </row>
    <row r="4794" spans="1:25" x14ac:dyDescent="0.2">
      <c r="A4794" s="184">
        <v>13405405</v>
      </c>
      <c r="B4794" s="183" t="str">
        <f>[1]店マスタ!B4793</f>
        <v>（有）大山電器</v>
      </c>
      <c r="C4794" s="183">
        <v>1.5</v>
      </c>
      <c r="D4794" s="183">
        <v>1.5</v>
      </c>
      <c r="E4794" s="183">
        <f>_xlfn.XLOOKUP(A4794,[2]Sheet1!$R:$R,[2]Sheet1!$AB:$AB,"",0)</f>
        <v>2</v>
      </c>
      <c r="F4794" s="183">
        <f>_xlfn.XLOOKUP($A4794,[3]【2026年03月度_全社】RFM客層一覧表データ!$A:$A,[3]【2026年03月度_全社】RFM客層一覧表データ!C:C,"",0)</f>
        <v>351</v>
      </c>
      <c r="G4794" s="183">
        <f>_xlfn.XLOOKUP($A4794,[3]【2026年03月度_全社】RFM客層一覧表データ!$A:$A,[3]【2026年03月度_全社】RFM客層一覧表データ!D:D,"",0)</f>
        <v>129</v>
      </c>
      <c r="H4794" s="183">
        <f>_xlfn.XLOOKUP($A4794,[3]【2026年03月度_全社】RFM客層一覧表データ!$A:$A,[3]【2026年03月度_全社】RFM客層一覧表データ!E:E,"",0)</f>
        <v>154</v>
      </c>
      <c r="I4794" s="183">
        <f>_xlfn.XLOOKUP($A4794,[3]【2026年03月度_全社】RFM客層一覧表データ!$A:$A,[3]【2026年03月度_全社】RFM客層一覧表データ!F:F,"",0)</f>
        <v>29</v>
      </c>
      <c r="J4794" s="183">
        <v>360</v>
      </c>
      <c r="K4794" s="183">
        <v>144</v>
      </c>
      <c r="L4794" s="183">
        <v>162</v>
      </c>
      <c r="M4794" s="183">
        <v>25</v>
      </c>
      <c r="N4794" s="183">
        <v>360</v>
      </c>
      <c r="O4794" s="183">
        <v>150</v>
      </c>
      <c r="P4794" s="183">
        <v>164</v>
      </c>
      <c r="Q4794" s="183">
        <v>25</v>
      </c>
      <c r="R4794" s="183">
        <v>377</v>
      </c>
      <c r="S4794" s="183">
        <v>147</v>
      </c>
      <c r="T4794" s="183">
        <v>168</v>
      </c>
      <c r="U4794" s="183">
        <v>26</v>
      </c>
      <c r="V4794" s="183">
        <v>382</v>
      </c>
      <c r="W4794" s="183">
        <v>160</v>
      </c>
      <c r="X4794" s="183">
        <v>178</v>
      </c>
      <c r="Y4794" s="183">
        <v>34</v>
      </c>
    </row>
    <row r="4795" spans="1:25" x14ac:dyDescent="0.2">
      <c r="A4795" s="184">
        <v>13405407</v>
      </c>
      <c r="B4795" s="183" t="str">
        <f>[1]店マスタ!B4794</f>
        <v>パナピット　おかもと</v>
      </c>
      <c r="C4795" s="183">
        <v>1.5</v>
      </c>
      <c r="D4795" s="183">
        <v>1.5</v>
      </c>
      <c r="E4795" s="183">
        <f>_xlfn.XLOOKUP(A4795,[2]Sheet1!$R:$R,[2]Sheet1!$AB:$AB,"",0)</f>
        <v>1.5</v>
      </c>
      <c r="F4795" s="183">
        <f>_xlfn.XLOOKUP($A4795,[3]【2026年03月度_全社】RFM客層一覧表データ!$A:$A,[3]【2026年03月度_全社】RFM客層一覧表データ!C:C,"",0)</f>
        <v>278</v>
      </c>
      <c r="G4795" s="183">
        <f>_xlfn.XLOOKUP($A4795,[3]【2026年03月度_全社】RFM客層一覧表データ!$A:$A,[3]【2026年03月度_全社】RFM客層一覧表データ!D:D,"",0)</f>
        <v>128</v>
      </c>
      <c r="H4795" s="183">
        <f>_xlfn.XLOOKUP($A4795,[3]【2026年03月度_全社】RFM客層一覧表データ!$A:$A,[3]【2026年03月度_全社】RFM客層一覧表データ!E:E,"",0)</f>
        <v>160</v>
      </c>
      <c r="I4795" s="183">
        <f>_xlfn.XLOOKUP($A4795,[3]【2026年03月度_全社】RFM客層一覧表データ!$A:$A,[3]【2026年03月度_全社】RFM客層一覧表データ!F:F,"",0)</f>
        <v>12</v>
      </c>
      <c r="J4795" s="183">
        <v>298</v>
      </c>
      <c r="K4795" s="183">
        <v>137</v>
      </c>
      <c r="L4795" s="183">
        <v>168</v>
      </c>
      <c r="M4795" s="183">
        <v>13</v>
      </c>
      <c r="N4795" s="183">
        <v>315</v>
      </c>
      <c r="O4795" s="183">
        <v>149</v>
      </c>
      <c r="P4795" s="183">
        <v>175</v>
      </c>
      <c r="Q4795" s="183">
        <v>16</v>
      </c>
      <c r="R4795" s="183">
        <v>326</v>
      </c>
      <c r="S4795" s="183">
        <v>158</v>
      </c>
      <c r="T4795" s="183">
        <v>184</v>
      </c>
      <c r="U4795" s="183">
        <v>22</v>
      </c>
      <c r="V4795" s="183">
        <v>344</v>
      </c>
      <c r="W4795" s="183">
        <v>160</v>
      </c>
      <c r="X4795" s="183">
        <v>192</v>
      </c>
      <c r="Y4795" s="183">
        <v>12</v>
      </c>
    </row>
    <row r="4796" spans="1:25" x14ac:dyDescent="0.2">
      <c r="A4796" s="184">
        <v>13405422</v>
      </c>
      <c r="B4796" s="183" t="str">
        <f>[1]店マスタ!B4795</f>
        <v>ｇｏｏｄショップおおやま</v>
      </c>
      <c r="C4796" s="183">
        <v>1.5</v>
      </c>
      <c r="D4796" s="183">
        <v>1.5</v>
      </c>
      <c r="E4796" s="183" t="str">
        <f>_xlfn.XLOOKUP(A4796,[2]Sheet1!$R:$R,[2]Sheet1!$AB:$AB,"",0)</f>
        <v/>
      </c>
      <c r="F4796" s="183" t="str">
        <f>_xlfn.XLOOKUP($A4796,[3]【2026年03月度_全社】RFM客層一覧表データ!$A:$A,[3]【2026年03月度_全社】RFM客層一覧表データ!C:C,"",0)</f>
        <v/>
      </c>
      <c r="G4796" s="183" t="str">
        <f>_xlfn.XLOOKUP($A4796,[3]【2026年03月度_全社】RFM客層一覧表データ!$A:$A,[3]【2026年03月度_全社】RFM客層一覧表データ!D:D,"",0)</f>
        <v/>
      </c>
      <c r="H4796" s="183" t="str">
        <f>_xlfn.XLOOKUP($A4796,[3]【2026年03月度_全社】RFM客層一覧表データ!$A:$A,[3]【2026年03月度_全社】RFM客層一覧表データ!E:E,"",0)</f>
        <v/>
      </c>
      <c r="I4796" s="183" t="str">
        <f>_xlfn.XLOOKUP($A4796,[3]【2026年03月度_全社】RFM客層一覧表データ!$A:$A,[3]【2026年03月度_全社】RFM客層一覧表データ!F:F,"",0)</f>
        <v/>
      </c>
      <c r="J4796" s="183">
        <v>0</v>
      </c>
      <c r="K4796" s="183">
        <v>0</v>
      </c>
      <c r="L4796" s="183">
        <v>0</v>
      </c>
      <c r="M4796" s="183">
        <v>0</v>
      </c>
      <c r="N4796" s="183">
        <v>0</v>
      </c>
      <c r="O4796" s="183">
        <v>0</v>
      </c>
      <c r="P4796" s="183">
        <v>0</v>
      </c>
      <c r="Q4796" s="183">
        <v>0</v>
      </c>
      <c r="R4796" s="183">
        <v>0</v>
      </c>
      <c r="S4796" s="183">
        <v>0</v>
      </c>
      <c r="T4796" s="183">
        <v>0</v>
      </c>
      <c r="U4796" s="183">
        <v>0</v>
      </c>
      <c r="V4796" s="183">
        <v>0</v>
      </c>
      <c r="W4796" s="183">
        <v>0</v>
      </c>
      <c r="X4796" s="183">
        <v>0</v>
      </c>
      <c r="Y4796" s="183">
        <v>0</v>
      </c>
    </row>
    <row r="4797" spans="1:25" x14ac:dyDescent="0.2">
      <c r="A4797" s="184">
        <v>13405507</v>
      </c>
      <c r="B4797" s="183" t="str">
        <f>[1]店マスタ!B4796</f>
        <v>川本電機</v>
      </c>
      <c r="C4797" s="183">
        <v>1.5</v>
      </c>
      <c r="D4797" s="183">
        <v>1.5</v>
      </c>
      <c r="E4797" s="183">
        <f>_xlfn.XLOOKUP(A4797,[2]Sheet1!$R:$R,[2]Sheet1!$AB:$AB,"",0)</f>
        <v>1.5</v>
      </c>
      <c r="F4797" s="183">
        <f>_xlfn.XLOOKUP($A4797,[3]【2026年03月度_全社】RFM客層一覧表データ!$A:$A,[3]【2026年03月度_全社】RFM客層一覧表データ!C:C,"",0)</f>
        <v>10</v>
      </c>
      <c r="G4797" s="183">
        <f>_xlfn.XLOOKUP($A4797,[3]【2026年03月度_全社】RFM客層一覧表データ!$A:$A,[3]【2026年03月度_全社】RFM客層一覧表データ!D:D,"",0)</f>
        <v>0</v>
      </c>
      <c r="H4797" s="183">
        <f>_xlfn.XLOOKUP($A4797,[3]【2026年03月度_全社】RFM客層一覧表データ!$A:$A,[3]【2026年03月度_全社】RFM客層一覧表データ!E:E,"",0)</f>
        <v>0</v>
      </c>
      <c r="I4797" s="183">
        <f>_xlfn.XLOOKUP($A4797,[3]【2026年03月度_全社】RFM客層一覧表データ!$A:$A,[3]【2026年03月度_全社】RFM客層一覧表データ!F:F,"",0)</f>
        <v>0</v>
      </c>
      <c r="J4797" s="183">
        <v>10</v>
      </c>
      <c r="K4797" s="183">
        <v>3</v>
      </c>
      <c r="L4797" s="183">
        <v>3</v>
      </c>
      <c r="M4797" s="183">
        <v>1</v>
      </c>
      <c r="N4797" s="183">
        <v>7</v>
      </c>
      <c r="O4797" s="183">
        <v>7</v>
      </c>
      <c r="P4797" s="183">
        <v>3</v>
      </c>
      <c r="Q4797" s="183">
        <v>3</v>
      </c>
      <c r="R4797" s="183">
        <v>0</v>
      </c>
      <c r="S4797" s="183">
        <v>0</v>
      </c>
      <c r="T4797" s="183">
        <v>0</v>
      </c>
      <c r="U4797" s="183">
        <v>0</v>
      </c>
      <c r="V4797" s="183">
        <v>1</v>
      </c>
      <c r="W4797" s="183">
        <v>0</v>
      </c>
      <c r="X4797" s="183">
        <v>0</v>
      </c>
      <c r="Y4797" s="183">
        <v>0</v>
      </c>
    </row>
    <row r="4798" spans="1:25" x14ac:dyDescent="0.2">
      <c r="A4798" s="184">
        <v>13405522</v>
      </c>
      <c r="B4798" s="183" t="str">
        <f>[1]店マスタ!B4797</f>
        <v>（株）エレトピア　カナヤ</v>
      </c>
      <c r="C4798" s="183">
        <v>5</v>
      </c>
      <c r="D4798" s="183">
        <v>1.5</v>
      </c>
      <c r="E4798" s="183">
        <f>_xlfn.XLOOKUP(A4798,[2]Sheet1!$R:$R,[2]Sheet1!$AB:$AB,"",0)</f>
        <v>1.5</v>
      </c>
      <c r="F4798" s="183">
        <f>_xlfn.XLOOKUP($A4798,[3]【2026年03月度_全社】RFM客層一覧表データ!$A:$A,[3]【2026年03月度_全社】RFM客層一覧表データ!C:C,"",0)</f>
        <v>1175</v>
      </c>
      <c r="G4798" s="183">
        <f>_xlfn.XLOOKUP($A4798,[3]【2026年03月度_全社】RFM客層一覧表データ!$A:$A,[3]【2026年03月度_全社】RFM客層一覧表データ!D:D,"",0)</f>
        <v>528</v>
      </c>
      <c r="H4798" s="183">
        <f>_xlfn.XLOOKUP($A4798,[3]【2026年03月度_全社】RFM客層一覧表データ!$A:$A,[3]【2026年03月度_全社】RFM客層一覧表データ!E:E,"",0)</f>
        <v>645</v>
      </c>
      <c r="I4798" s="183">
        <f>_xlfn.XLOOKUP($A4798,[3]【2026年03月度_全社】RFM客層一覧表データ!$A:$A,[3]【2026年03月度_全社】RFM客層一覧表データ!F:F,"",0)</f>
        <v>189</v>
      </c>
      <c r="J4798" s="183">
        <v>729</v>
      </c>
      <c r="K4798" s="183">
        <v>301</v>
      </c>
      <c r="L4798" s="183">
        <v>386</v>
      </c>
      <c r="M4798" s="183">
        <v>34</v>
      </c>
      <c r="N4798" s="183">
        <v>762</v>
      </c>
      <c r="O4798" s="183">
        <v>330</v>
      </c>
      <c r="P4798" s="183">
        <v>428</v>
      </c>
      <c r="Q4798" s="183">
        <v>47</v>
      </c>
      <c r="R4798" s="183">
        <v>825</v>
      </c>
      <c r="S4798" s="183">
        <v>327</v>
      </c>
      <c r="T4798" s="183">
        <v>449</v>
      </c>
      <c r="U4798" s="183">
        <v>54</v>
      </c>
      <c r="V4798" s="183">
        <v>919</v>
      </c>
      <c r="W4798" s="183">
        <v>342</v>
      </c>
      <c r="X4798" s="183">
        <v>477</v>
      </c>
      <c r="Y4798" s="183">
        <v>54</v>
      </c>
    </row>
    <row r="4799" spans="1:25" x14ac:dyDescent="0.2">
      <c r="A4799" s="184">
        <v>13405702</v>
      </c>
      <c r="B4799" s="183" t="str">
        <f>[1]店マスタ!B4798</f>
        <v>久保電機</v>
      </c>
      <c r="C4799" s="183">
        <v>1.5</v>
      </c>
      <c r="D4799" s="183">
        <v>0</v>
      </c>
      <c r="E4799" s="183" t="str">
        <f>_xlfn.XLOOKUP(A4799,[2]Sheet1!$R:$R,[2]Sheet1!$AB:$AB,"",0)</f>
        <v/>
      </c>
      <c r="F4799" s="183" t="str">
        <f>_xlfn.XLOOKUP($A4799,[3]【2026年03月度_全社】RFM客層一覧表データ!$A:$A,[3]【2026年03月度_全社】RFM客層一覧表データ!C:C,"",0)</f>
        <v/>
      </c>
      <c r="G4799" s="183" t="str">
        <f>_xlfn.XLOOKUP($A4799,[3]【2026年03月度_全社】RFM客層一覧表データ!$A:$A,[3]【2026年03月度_全社】RFM客層一覧表データ!D:D,"",0)</f>
        <v/>
      </c>
      <c r="H4799" s="183" t="str">
        <f>_xlfn.XLOOKUP($A4799,[3]【2026年03月度_全社】RFM客層一覧表データ!$A:$A,[3]【2026年03月度_全社】RFM客層一覧表データ!E:E,"",0)</f>
        <v/>
      </c>
      <c r="I4799" s="183" t="str">
        <f>_xlfn.XLOOKUP($A4799,[3]【2026年03月度_全社】RFM客層一覧表データ!$A:$A,[3]【2026年03月度_全社】RFM客層一覧表データ!F:F,"",0)</f>
        <v/>
      </c>
      <c r="J4799" s="183">
        <v>0</v>
      </c>
      <c r="K4799" s="183">
        <v>0</v>
      </c>
      <c r="L4799" s="183">
        <v>0</v>
      </c>
      <c r="M4799" s="183">
        <v>0</v>
      </c>
      <c r="N4799" s="183">
        <v>0</v>
      </c>
      <c r="O4799" s="183">
        <v>0</v>
      </c>
      <c r="P4799" s="183">
        <v>0</v>
      </c>
      <c r="Q4799" s="183">
        <v>0</v>
      </c>
      <c r="R4799" s="183">
        <v>0</v>
      </c>
      <c r="S4799" s="183">
        <v>0</v>
      </c>
      <c r="T4799" s="183">
        <v>0</v>
      </c>
      <c r="U4799" s="183">
        <v>0</v>
      </c>
      <c r="V4799" s="183">
        <v>110</v>
      </c>
      <c r="W4799" s="183">
        <v>0</v>
      </c>
      <c r="X4799" s="183">
        <v>32</v>
      </c>
      <c r="Y4799" s="183">
        <v>0</v>
      </c>
    </row>
    <row r="4800" spans="1:25" x14ac:dyDescent="0.2">
      <c r="A4800" s="184">
        <v>13405961</v>
      </c>
      <c r="B4800" s="183" t="str">
        <f>[1]店マスタ!B4799</f>
        <v>ラポール　サンクス</v>
      </c>
      <c r="C4800" s="183">
        <v>1.5</v>
      </c>
      <c r="D4800" s="183">
        <v>1.5</v>
      </c>
      <c r="E4800" s="183">
        <f>_xlfn.XLOOKUP(A4800,[2]Sheet1!$R:$R,[2]Sheet1!$AB:$AB,"",0)</f>
        <v>1.5</v>
      </c>
      <c r="F4800" s="183">
        <f>_xlfn.XLOOKUP($A4800,[3]【2026年03月度_全社】RFM客層一覧表データ!$A:$A,[3]【2026年03月度_全社】RFM客層一覧表データ!C:C,"",0)</f>
        <v>126</v>
      </c>
      <c r="G4800" s="183">
        <f>_xlfn.XLOOKUP($A4800,[3]【2026年03月度_全社】RFM客層一覧表データ!$A:$A,[3]【2026年03月度_全社】RFM客層一覧表データ!D:D,"",0)</f>
        <v>15</v>
      </c>
      <c r="H4800" s="183">
        <f>_xlfn.XLOOKUP($A4800,[3]【2026年03月度_全社】RFM客層一覧表データ!$A:$A,[3]【2026年03月度_全社】RFM客層一覧表データ!E:E,"",0)</f>
        <v>43</v>
      </c>
      <c r="I4800" s="183">
        <f>_xlfn.XLOOKUP($A4800,[3]【2026年03月度_全社】RFM客層一覧表データ!$A:$A,[3]【2026年03月度_全社】RFM客層一覧表データ!F:F,"",0)</f>
        <v>1</v>
      </c>
      <c r="J4800" s="183">
        <v>120</v>
      </c>
      <c r="K4800" s="183">
        <v>23</v>
      </c>
      <c r="L4800" s="183">
        <v>58</v>
      </c>
      <c r="M4800" s="183">
        <v>1</v>
      </c>
      <c r="N4800" s="183">
        <v>57</v>
      </c>
      <c r="O4800" s="183">
        <v>27</v>
      </c>
      <c r="P4800" s="183">
        <v>24</v>
      </c>
      <c r="Q4800" s="183">
        <v>0</v>
      </c>
      <c r="R4800" s="183">
        <v>130</v>
      </c>
      <c r="S4800" s="183">
        <v>7</v>
      </c>
      <c r="T4800" s="183">
        <v>9</v>
      </c>
      <c r="U4800" s="183">
        <v>0</v>
      </c>
      <c r="V4800" s="183">
        <v>19</v>
      </c>
      <c r="W4800" s="183">
        <v>5</v>
      </c>
      <c r="X4800" s="183">
        <v>8</v>
      </c>
      <c r="Y4800" s="183">
        <v>0</v>
      </c>
    </row>
    <row r="4801" spans="1:25" x14ac:dyDescent="0.2">
      <c r="A4801" s="184">
        <v>13405962</v>
      </c>
      <c r="B4801" s="183" t="str">
        <f>[1]店マスタ!B4800</f>
        <v>パナピット　サンケアよしだ</v>
      </c>
      <c r="C4801" s="183">
        <v>2</v>
      </c>
      <c r="D4801" s="183">
        <v>2</v>
      </c>
      <c r="E4801" s="183">
        <f>_xlfn.XLOOKUP(A4801,[2]Sheet1!$R:$R,[2]Sheet1!$AB:$AB,"",0)</f>
        <v>2</v>
      </c>
      <c r="F4801" s="183">
        <f>_xlfn.XLOOKUP($A4801,[3]【2026年03月度_全社】RFM客層一覧表データ!$A:$A,[3]【2026年03月度_全社】RFM客層一覧表データ!C:C,"",0)</f>
        <v>349</v>
      </c>
      <c r="G4801" s="183">
        <f>_xlfn.XLOOKUP($A4801,[3]【2026年03月度_全社】RFM客層一覧表データ!$A:$A,[3]【2026年03月度_全社】RFM客層一覧表データ!D:D,"",0)</f>
        <v>130</v>
      </c>
      <c r="H4801" s="183">
        <f>_xlfn.XLOOKUP($A4801,[3]【2026年03月度_全社】RFM客層一覧表データ!$A:$A,[3]【2026年03月度_全社】RFM客層一覧表データ!E:E,"",0)</f>
        <v>206</v>
      </c>
      <c r="I4801" s="183">
        <f>_xlfn.XLOOKUP($A4801,[3]【2026年03月度_全社】RFM客層一覧表データ!$A:$A,[3]【2026年03月度_全社】RFM客層一覧表データ!F:F,"",0)</f>
        <v>35</v>
      </c>
      <c r="J4801" s="183">
        <v>365</v>
      </c>
      <c r="K4801" s="183">
        <v>150</v>
      </c>
      <c r="L4801" s="183">
        <v>220</v>
      </c>
      <c r="M4801" s="183">
        <v>39</v>
      </c>
      <c r="N4801" s="183">
        <v>293</v>
      </c>
      <c r="O4801" s="183">
        <v>141</v>
      </c>
      <c r="P4801" s="183">
        <v>165</v>
      </c>
      <c r="Q4801" s="183">
        <v>18</v>
      </c>
      <c r="R4801" s="183">
        <v>304</v>
      </c>
      <c r="S4801" s="183">
        <v>132</v>
      </c>
      <c r="T4801" s="183">
        <v>174</v>
      </c>
      <c r="U4801" s="183">
        <v>13</v>
      </c>
      <c r="V4801" s="183">
        <v>334</v>
      </c>
      <c r="W4801" s="183">
        <v>142</v>
      </c>
      <c r="X4801" s="183">
        <v>179</v>
      </c>
      <c r="Y4801" s="183">
        <v>19</v>
      </c>
    </row>
    <row r="4802" spans="1:25" x14ac:dyDescent="0.2">
      <c r="A4802" s="184">
        <v>13406252</v>
      </c>
      <c r="B4802" s="183" t="str">
        <f>[1]店マスタ!B4801</f>
        <v>（株）世良電器</v>
      </c>
      <c r="C4802" s="183">
        <v>2.5</v>
      </c>
      <c r="D4802" s="183">
        <v>2.5</v>
      </c>
      <c r="E4802" s="183">
        <f>_xlfn.XLOOKUP(A4802,[2]Sheet1!$R:$R,[2]Sheet1!$AB:$AB,"",0)</f>
        <v>2.5</v>
      </c>
      <c r="F4802" s="183">
        <f>_xlfn.XLOOKUP($A4802,[3]【2026年03月度_全社】RFM客層一覧表データ!$A:$A,[3]【2026年03月度_全社】RFM客層一覧表データ!C:C,"",0)</f>
        <v>1034</v>
      </c>
      <c r="G4802" s="183">
        <f>_xlfn.XLOOKUP($A4802,[3]【2026年03月度_全社】RFM客層一覧表データ!$A:$A,[3]【2026年03月度_全社】RFM客層一覧表データ!D:D,"",0)</f>
        <v>521</v>
      </c>
      <c r="H4802" s="183">
        <f>_xlfn.XLOOKUP($A4802,[3]【2026年03月度_全社】RFM客層一覧表データ!$A:$A,[3]【2026年03月度_全社】RFM客層一覧表データ!E:E,"",0)</f>
        <v>505</v>
      </c>
      <c r="I4802" s="183">
        <f>_xlfn.XLOOKUP($A4802,[3]【2026年03月度_全社】RFM客層一覧表データ!$A:$A,[3]【2026年03月度_全社】RFM客層一覧表データ!F:F,"",0)</f>
        <v>94</v>
      </c>
      <c r="J4802" s="183">
        <v>1005</v>
      </c>
      <c r="K4802" s="183">
        <v>480</v>
      </c>
      <c r="L4802" s="183">
        <v>488</v>
      </c>
      <c r="M4802" s="183">
        <v>70</v>
      </c>
      <c r="N4802" s="183">
        <v>992</v>
      </c>
      <c r="O4802" s="183">
        <v>474</v>
      </c>
      <c r="P4802" s="183">
        <v>491</v>
      </c>
      <c r="Q4802" s="183">
        <v>60</v>
      </c>
      <c r="R4802" s="183">
        <v>1016</v>
      </c>
      <c r="S4802" s="183">
        <v>468</v>
      </c>
      <c r="T4802" s="183">
        <v>491</v>
      </c>
      <c r="U4802" s="183">
        <v>50</v>
      </c>
      <c r="V4802" s="183">
        <v>1022</v>
      </c>
      <c r="W4802" s="183">
        <v>484</v>
      </c>
      <c r="X4802" s="183">
        <v>516</v>
      </c>
      <c r="Y4802" s="183">
        <v>50</v>
      </c>
    </row>
    <row r="4803" spans="1:25" x14ac:dyDescent="0.2">
      <c r="A4803" s="184">
        <v>13406366</v>
      </c>
      <c r="B4803" s="183" t="str">
        <f>[1]店マスタ!B4802</f>
        <v>（有）タカオ電機</v>
      </c>
      <c r="C4803" s="183">
        <v>6</v>
      </c>
      <c r="D4803" s="183">
        <v>0</v>
      </c>
      <c r="E4803" s="183" t="str">
        <f>_xlfn.XLOOKUP(A4803,[2]Sheet1!$R:$R,[2]Sheet1!$AB:$AB,"",0)</f>
        <v/>
      </c>
      <c r="F4803" s="183" t="str">
        <f>_xlfn.XLOOKUP($A4803,[3]【2026年03月度_全社】RFM客層一覧表データ!$A:$A,[3]【2026年03月度_全社】RFM客層一覧表データ!C:C,"",0)</f>
        <v/>
      </c>
      <c r="G4803" s="183" t="str">
        <f>_xlfn.XLOOKUP($A4803,[3]【2026年03月度_全社】RFM客層一覧表データ!$A:$A,[3]【2026年03月度_全社】RFM客層一覧表データ!D:D,"",0)</f>
        <v/>
      </c>
      <c r="H4803" s="183" t="str">
        <f>_xlfn.XLOOKUP($A4803,[3]【2026年03月度_全社】RFM客層一覧表データ!$A:$A,[3]【2026年03月度_全社】RFM客層一覧表データ!E:E,"",0)</f>
        <v/>
      </c>
      <c r="I4803" s="183" t="str">
        <f>_xlfn.XLOOKUP($A4803,[3]【2026年03月度_全社】RFM客層一覧表データ!$A:$A,[3]【2026年03月度_全社】RFM客層一覧表データ!F:F,"",0)</f>
        <v/>
      </c>
      <c r="J4803" s="183">
        <v>724</v>
      </c>
      <c r="K4803" s="183">
        <v>263</v>
      </c>
      <c r="L4803" s="183">
        <v>314</v>
      </c>
      <c r="M4803" s="183">
        <v>73</v>
      </c>
      <c r="N4803" s="183">
        <v>715</v>
      </c>
      <c r="O4803" s="183">
        <v>276</v>
      </c>
      <c r="P4803" s="183">
        <v>325</v>
      </c>
      <c r="Q4803" s="183">
        <v>55</v>
      </c>
      <c r="R4803" s="183">
        <v>725</v>
      </c>
      <c r="S4803" s="183">
        <v>297</v>
      </c>
      <c r="T4803" s="183">
        <v>344</v>
      </c>
      <c r="U4803" s="183">
        <v>60</v>
      </c>
      <c r="V4803" s="183">
        <v>739</v>
      </c>
      <c r="W4803" s="183">
        <v>297</v>
      </c>
      <c r="X4803" s="183">
        <v>350</v>
      </c>
      <c r="Y4803" s="183">
        <v>53</v>
      </c>
    </row>
    <row r="4804" spans="1:25" x14ac:dyDescent="0.2">
      <c r="A4804" s="184">
        <v>13406653</v>
      </c>
      <c r="B4804" s="183" t="str">
        <f>[1]店マスタ!B4803</f>
        <v>寺田電機</v>
      </c>
      <c r="C4804" s="183">
        <v>2.5</v>
      </c>
      <c r="D4804" s="183">
        <v>2.5</v>
      </c>
      <c r="E4804" s="183" t="str">
        <f>_xlfn.XLOOKUP(A4804,[2]Sheet1!$R:$R,[2]Sheet1!$AB:$AB,"",0)</f>
        <v/>
      </c>
      <c r="F4804" s="183" t="str">
        <f>_xlfn.XLOOKUP($A4804,[3]【2026年03月度_全社】RFM客層一覧表データ!$A:$A,[3]【2026年03月度_全社】RFM客層一覧表データ!C:C,"",0)</f>
        <v/>
      </c>
      <c r="G4804" s="183" t="str">
        <f>_xlfn.XLOOKUP($A4804,[3]【2026年03月度_全社】RFM客層一覧表データ!$A:$A,[3]【2026年03月度_全社】RFM客層一覧表データ!D:D,"",0)</f>
        <v/>
      </c>
      <c r="H4804" s="183" t="str">
        <f>_xlfn.XLOOKUP($A4804,[3]【2026年03月度_全社】RFM客層一覧表データ!$A:$A,[3]【2026年03月度_全社】RFM客層一覧表データ!E:E,"",0)</f>
        <v/>
      </c>
      <c r="I4804" s="183" t="str">
        <f>_xlfn.XLOOKUP($A4804,[3]【2026年03月度_全社】RFM客層一覧表データ!$A:$A,[3]【2026年03月度_全社】RFM客層一覧表データ!F:F,"",0)</f>
        <v/>
      </c>
      <c r="J4804" s="183">
        <v>0</v>
      </c>
      <c r="K4804" s="183">
        <v>0</v>
      </c>
      <c r="L4804" s="183">
        <v>0</v>
      </c>
      <c r="M4804" s="183">
        <v>0</v>
      </c>
      <c r="N4804" s="183">
        <v>0</v>
      </c>
      <c r="O4804" s="183">
        <v>0</v>
      </c>
      <c r="P4804" s="183">
        <v>0</v>
      </c>
      <c r="Q4804" s="183">
        <v>0</v>
      </c>
      <c r="R4804" s="183">
        <v>0</v>
      </c>
      <c r="S4804" s="183">
        <v>0</v>
      </c>
      <c r="T4804" s="183">
        <v>0</v>
      </c>
      <c r="U4804" s="183">
        <v>0</v>
      </c>
      <c r="V4804" s="183">
        <v>0</v>
      </c>
      <c r="W4804" s="183">
        <v>0</v>
      </c>
      <c r="X4804" s="183">
        <v>0</v>
      </c>
      <c r="Y4804" s="183">
        <v>0</v>
      </c>
    </row>
    <row r="4805" spans="1:25" x14ac:dyDescent="0.2">
      <c r="A4805" s="184">
        <v>13407161</v>
      </c>
      <c r="B4805" s="183" t="str">
        <f>[1]店マスタ!B4804</f>
        <v>（株）パナピット呉</v>
      </c>
      <c r="C4805" s="183">
        <v>0.5</v>
      </c>
      <c r="D4805" s="183">
        <v>0.5</v>
      </c>
      <c r="E4805" s="183">
        <f>_xlfn.XLOOKUP(A4805,[2]Sheet1!$R:$R,[2]Sheet1!$AB:$AB,"",0)</f>
        <v>0.5</v>
      </c>
      <c r="F4805" s="183">
        <f>_xlfn.XLOOKUP($A4805,[3]【2026年03月度_全社】RFM客層一覧表データ!$A:$A,[3]【2026年03月度_全社】RFM客層一覧表データ!C:C,"",0)</f>
        <v>9</v>
      </c>
      <c r="G4805" s="183">
        <f>_xlfn.XLOOKUP($A4805,[3]【2026年03月度_全社】RFM客層一覧表データ!$A:$A,[3]【2026年03月度_全社】RFM客層一覧表データ!D:D,"",0)</f>
        <v>6</v>
      </c>
      <c r="H4805" s="183">
        <f>_xlfn.XLOOKUP($A4805,[3]【2026年03月度_全社】RFM客層一覧表データ!$A:$A,[3]【2026年03月度_全社】RFM客層一覧表データ!E:E,"",0)</f>
        <v>6</v>
      </c>
      <c r="I4805" s="183">
        <f>_xlfn.XLOOKUP($A4805,[3]【2026年03月度_全社】RFM客層一覧表データ!$A:$A,[3]【2026年03月度_全社】RFM客層一覧表データ!F:F,"",0)</f>
        <v>0</v>
      </c>
      <c r="J4805" s="183">
        <v>9</v>
      </c>
      <c r="K4805" s="183">
        <v>7</v>
      </c>
      <c r="L4805" s="183">
        <v>6</v>
      </c>
      <c r="M4805" s="183">
        <v>0</v>
      </c>
      <c r="N4805" s="183">
        <v>9</v>
      </c>
      <c r="O4805" s="183">
        <v>5</v>
      </c>
      <c r="P4805" s="183">
        <v>5</v>
      </c>
      <c r="Q4805" s="183">
        <v>0</v>
      </c>
      <c r="R4805" s="183">
        <v>11</v>
      </c>
      <c r="S4805" s="183">
        <v>5</v>
      </c>
      <c r="T4805" s="183">
        <v>5</v>
      </c>
      <c r="U4805" s="183">
        <v>0</v>
      </c>
      <c r="V4805" s="183">
        <v>12</v>
      </c>
      <c r="W4805" s="183">
        <v>6</v>
      </c>
      <c r="X4805" s="183">
        <v>7</v>
      </c>
      <c r="Y4805" s="183">
        <v>0</v>
      </c>
    </row>
    <row r="4806" spans="1:25" x14ac:dyDescent="0.2">
      <c r="A4806" s="184">
        <v>13407253</v>
      </c>
      <c r="B4806" s="183" t="str">
        <f>[1]店マスタ!B4805</f>
        <v>パナピット　ヒットデンキ</v>
      </c>
      <c r="C4806" s="183">
        <v>1.5</v>
      </c>
      <c r="D4806" s="183">
        <v>1.5</v>
      </c>
      <c r="E4806" s="183">
        <f>_xlfn.XLOOKUP(A4806,[2]Sheet1!$R:$R,[2]Sheet1!$AB:$AB,"",0)</f>
        <v>1.5</v>
      </c>
      <c r="F4806" s="183">
        <f>_xlfn.XLOOKUP($A4806,[3]【2026年03月度_全社】RFM客層一覧表データ!$A:$A,[3]【2026年03月度_全社】RFM客層一覧表データ!C:C,"",0)</f>
        <v>347</v>
      </c>
      <c r="G4806" s="183">
        <f>_xlfn.XLOOKUP($A4806,[3]【2026年03月度_全社】RFM客層一覧表データ!$A:$A,[3]【2026年03月度_全社】RFM客層一覧表データ!D:D,"",0)</f>
        <v>144</v>
      </c>
      <c r="H4806" s="183">
        <f>_xlfn.XLOOKUP($A4806,[3]【2026年03月度_全社】RFM客層一覧表データ!$A:$A,[3]【2026年03月度_全社】RFM客層一覧表データ!E:E,"",0)</f>
        <v>178</v>
      </c>
      <c r="I4806" s="183">
        <f>_xlfn.XLOOKUP($A4806,[3]【2026年03月度_全社】RFM客層一覧表データ!$A:$A,[3]【2026年03月度_全社】RFM客層一覧表データ!F:F,"",0)</f>
        <v>23</v>
      </c>
      <c r="J4806" s="183">
        <v>350</v>
      </c>
      <c r="K4806" s="183">
        <v>149</v>
      </c>
      <c r="L4806" s="183">
        <v>183</v>
      </c>
      <c r="M4806" s="183">
        <v>28</v>
      </c>
      <c r="N4806" s="183">
        <v>353</v>
      </c>
      <c r="O4806" s="183">
        <v>149</v>
      </c>
      <c r="P4806" s="183">
        <v>185</v>
      </c>
      <c r="Q4806" s="183">
        <v>19</v>
      </c>
      <c r="R4806" s="183">
        <v>364</v>
      </c>
      <c r="S4806" s="183">
        <v>163</v>
      </c>
      <c r="T4806" s="183">
        <v>193</v>
      </c>
      <c r="U4806" s="183">
        <v>25</v>
      </c>
      <c r="V4806" s="183">
        <v>363</v>
      </c>
      <c r="W4806" s="183">
        <v>158</v>
      </c>
      <c r="X4806" s="183">
        <v>195</v>
      </c>
      <c r="Y4806" s="183">
        <v>19</v>
      </c>
    </row>
    <row r="4807" spans="1:25" x14ac:dyDescent="0.2">
      <c r="A4807" s="184">
        <v>13407256</v>
      </c>
      <c r="B4807" s="183" t="str">
        <f>[1]店マスタ!B4806</f>
        <v>有限会社日名田電文堂</v>
      </c>
      <c r="C4807" s="183">
        <v>3</v>
      </c>
      <c r="D4807" s="183">
        <v>3</v>
      </c>
      <c r="E4807" s="183" t="str">
        <f>_xlfn.XLOOKUP(A4807,[2]Sheet1!$R:$R,[2]Sheet1!$AB:$AB,"",0)</f>
        <v/>
      </c>
      <c r="F4807" s="183">
        <f>_xlfn.XLOOKUP($A4807,[3]【2026年03月度_全社】RFM客層一覧表データ!$A:$A,[3]【2026年03月度_全社】RFM客層一覧表データ!C:C,"",0)</f>
        <v>165</v>
      </c>
      <c r="G4807" s="183">
        <f>_xlfn.XLOOKUP($A4807,[3]【2026年03月度_全社】RFM客層一覧表データ!$A:$A,[3]【2026年03月度_全社】RFM客層一覧表データ!D:D,"",0)</f>
        <v>0</v>
      </c>
      <c r="H4807" s="183">
        <f>_xlfn.XLOOKUP($A4807,[3]【2026年03月度_全社】RFM客層一覧表データ!$A:$A,[3]【2026年03月度_全社】RFM客層一覧表データ!E:E,"",0)</f>
        <v>43</v>
      </c>
      <c r="I4807" s="183">
        <f>_xlfn.XLOOKUP($A4807,[3]【2026年03月度_全社】RFM客層一覧表データ!$A:$A,[3]【2026年03月度_全社】RFM客層一覧表データ!F:F,"",0)</f>
        <v>0</v>
      </c>
      <c r="J4807" s="183">
        <v>211</v>
      </c>
      <c r="K4807" s="183">
        <v>18</v>
      </c>
      <c r="L4807" s="183">
        <v>116</v>
      </c>
      <c r="M4807" s="183">
        <v>5</v>
      </c>
      <c r="N4807" s="183">
        <v>215</v>
      </c>
      <c r="O4807" s="183">
        <v>20</v>
      </c>
      <c r="P4807" s="183">
        <v>128</v>
      </c>
      <c r="Q4807" s="183">
        <v>3</v>
      </c>
      <c r="R4807" s="183">
        <v>213</v>
      </c>
      <c r="S4807" s="183">
        <v>10</v>
      </c>
      <c r="T4807" s="183">
        <v>124</v>
      </c>
      <c r="U4807" s="183">
        <v>9</v>
      </c>
      <c r="V4807" s="183">
        <v>247</v>
      </c>
      <c r="W4807" s="183">
        <v>0</v>
      </c>
      <c r="X4807" s="183">
        <v>149</v>
      </c>
      <c r="Y4807" s="183">
        <v>0</v>
      </c>
    </row>
    <row r="4808" spans="1:25" x14ac:dyDescent="0.2">
      <c r="A4808" s="184">
        <v>13407601</v>
      </c>
      <c r="B4808" s="183" t="str">
        <f>[1]店マスタ!B4807</f>
        <v>（株）マル電商会</v>
      </c>
      <c r="C4808" s="183">
        <v>1.5</v>
      </c>
      <c r="D4808" s="183">
        <v>1.5</v>
      </c>
      <c r="E4808" s="183">
        <f>_xlfn.XLOOKUP(A4808,[2]Sheet1!$R:$R,[2]Sheet1!$AB:$AB,"",0)</f>
        <v>1.5</v>
      </c>
      <c r="F4808" s="183" t="str">
        <f>_xlfn.XLOOKUP($A4808,[3]【2026年03月度_全社】RFM客層一覧表データ!$A:$A,[3]【2026年03月度_全社】RFM客層一覧表データ!C:C,"",0)</f>
        <v/>
      </c>
      <c r="G4808" s="183" t="str">
        <f>_xlfn.XLOOKUP($A4808,[3]【2026年03月度_全社】RFM客層一覧表データ!$A:$A,[3]【2026年03月度_全社】RFM客層一覧表データ!D:D,"",0)</f>
        <v/>
      </c>
      <c r="H4808" s="183" t="str">
        <f>_xlfn.XLOOKUP($A4808,[3]【2026年03月度_全社】RFM客層一覧表データ!$A:$A,[3]【2026年03月度_全社】RFM客層一覧表データ!E:E,"",0)</f>
        <v/>
      </c>
      <c r="I4808" s="183" t="str">
        <f>_xlfn.XLOOKUP($A4808,[3]【2026年03月度_全社】RFM客層一覧表データ!$A:$A,[3]【2026年03月度_全社】RFM客層一覧表データ!F:F,"",0)</f>
        <v/>
      </c>
      <c r="J4808" s="183">
        <v>0</v>
      </c>
      <c r="K4808" s="183">
        <v>0</v>
      </c>
      <c r="L4808" s="183">
        <v>0</v>
      </c>
      <c r="M4808" s="183">
        <v>0</v>
      </c>
      <c r="N4808" s="183">
        <v>0</v>
      </c>
      <c r="O4808" s="183">
        <v>0</v>
      </c>
      <c r="P4808" s="183">
        <v>0</v>
      </c>
      <c r="Q4808" s="183">
        <v>0</v>
      </c>
      <c r="R4808" s="183">
        <v>0</v>
      </c>
      <c r="S4808" s="183">
        <v>0</v>
      </c>
      <c r="T4808" s="183">
        <v>0</v>
      </c>
      <c r="U4808" s="183">
        <v>0</v>
      </c>
      <c r="V4808" s="183">
        <v>0</v>
      </c>
      <c r="W4808" s="183">
        <v>0</v>
      </c>
      <c r="X4808" s="183">
        <v>0</v>
      </c>
      <c r="Y4808" s="183">
        <v>0</v>
      </c>
    </row>
    <row r="4809" spans="1:25" x14ac:dyDescent="0.2">
      <c r="A4809" s="184">
        <v>13407609</v>
      </c>
      <c r="B4809" s="183" t="str">
        <f>[1]店マスタ!B4808</f>
        <v>（有）松田電機</v>
      </c>
      <c r="C4809" s="183">
        <v>4</v>
      </c>
      <c r="D4809" s="183">
        <v>4</v>
      </c>
      <c r="E4809" s="183">
        <f>_xlfn.XLOOKUP(A4809,[2]Sheet1!$R:$R,[2]Sheet1!$AB:$AB,"",0)</f>
        <v>4</v>
      </c>
      <c r="F4809" s="183" t="str">
        <f>_xlfn.XLOOKUP($A4809,[3]【2026年03月度_全社】RFM客層一覧表データ!$A:$A,[3]【2026年03月度_全社】RFM客層一覧表データ!C:C,"",0)</f>
        <v/>
      </c>
      <c r="G4809" s="183" t="str">
        <f>_xlfn.XLOOKUP($A4809,[3]【2026年03月度_全社】RFM客層一覧表データ!$A:$A,[3]【2026年03月度_全社】RFM客層一覧表データ!D:D,"",0)</f>
        <v/>
      </c>
      <c r="H4809" s="183" t="str">
        <f>_xlfn.XLOOKUP($A4809,[3]【2026年03月度_全社】RFM客層一覧表データ!$A:$A,[3]【2026年03月度_全社】RFM客層一覧表データ!E:E,"",0)</f>
        <v/>
      </c>
      <c r="I4809" s="183" t="str">
        <f>_xlfn.XLOOKUP($A4809,[3]【2026年03月度_全社】RFM客層一覧表データ!$A:$A,[3]【2026年03月度_全社】RFM客層一覧表データ!F:F,"",0)</f>
        <v/>
      </c>
      <c r="J4809" s="183">
        <v>0</v>
      </c>
      <c r="K4809" s="183">
        <v>0</v>
      </c>
      <c r="L4809" s="183">
        <v>0</v>
      </c>
      <c r="M4809" s="183">
        <v>0</v>
      </c>
      <c r="N4809" s="183">
        <v>0</v>
      </c>
      <c r="O4809" s="183">
        <v>0</v>
      </c>
      <c r="P4809" s="183">
        <v>0</v>
      </c>
      <c r="Q4809" s="183">
        <v>0</v>
      </c>
      <c r="R4809" s="183">
        <v>0</v>
      </c>
      <c r="S4809" s="183">
        <v>0</v>
      </c>
      <c r="T4809" s="183">
        <v>0</v>
      </c>
      <c r="U4809" s="183">
        <v>0</v>
      </c>
      <c r="V4809" s="183">
        <v>0</v>
      </c>
      <c r="W4809" s="183">
        <v>0</v>
      </c>
      <c r="X4809" s="183">
        <v>0</v>
      </c>
      <c r="Y4809" s="183">
        <v>0</v>
      </c>
    </row>
    <row r="4810" spans="1:25" x14ac:dyDescent="0.2">
      <c r="A4810" s="184">
        <v>13407610</v>
      </c>
      <c r="B4810" s="183" t="str">
        <f>[1]店マスタ!B4809</f>
        <v>パナック　まつだ</v>
      </c>
      <c r="C4810" s="183">
        <v>2</v>
      </c>
      <c r="D4810" s="183">
        <v>2</v>
      </c>
      <c r="E4810" s="183">
        <f>_xlfn.XLOOKUP(A4810,[2]Sheet1!$R:$R,[2]Sheet1!$AB:$AB,"",0)</f>
        <v>2</v>
      </c>
      <c r="F4810" s="183">
        <f>_xlfn.XLOOKUP($A4810,[3]【2026年03月度_全社】RFM客層一覧表データ!$A:$A,[3]【2026年03月度_全社】RFM客層一覧表データ!C:C,"",0)</f>
        <v>54</v>
      </c>
      <c r="G4810" s="183">
        <f>_xlfn.XLOOKUP($A4810,[3]【2026年03月度_全社】RFM客層一覧表データ!$A:$A,[3]【2026年03月度_全社】RFM客層一覧表データ!D:D,"",0)</f>
        <v>0</v>
      </c>
      <c r="H4810" s="183">
        <f>_xlfn.XLOOKUP($A4810,[3]【2026年03月度_全社】RFM客層一覧表データ!$A:$A,[3]【2026年03月度_全社】RFM客層一覧表データ!E:E,"",0)</f>
        <v>4</v>
      </c>
      <c r="I4810" s="183">
        <f>_xlfn.XLOOKUP($A4810,[3]【2026年03月度_全社】RFM客層一覧表データ!$A:$A,[3]【2026年03月度_全社】RFM客層一覧表データ!F:F,"",0)</f>
        <v>0</v>
      </c>
      <c r="J4810" s="183">
        <v>54</v>
      </c>
      <c r="K4810" s="183">
        <v>1</v>
      </c>
      <c r="L4810" s="183">
        <v>6</v>
      </c>
      <c r="M4810" s="183">
        <v>0</v>
      </c>
      <c r="N4810" s="183">
        <v>54</v>
      </c>
      <c r="O4810" s="183">
        <v>36</v>
      </c>
      <c r="P4810" s="183">
        <v>5</v>
      </c>
      <c r="Q4810" s="183">
        <v>27</v>
      </c>
      <c r="R4810" s="183">
        <v>0</v>
      </c>
      <c r="S4810" s="183">
        <v>0</v>
      </c>
      <c r="T4810" s="183">
        <v>0</v>
      </c>
      <c r="U4810" s="183">
        <v>0</v>
      </c>
      <c r="V4810" s="183">
        <v>0</v>
      </c>
      <c r="W4810" s="183">
        <v>0</v>
      </c>
      <c r="X4810" s="183">
        <v>0</v>
      </c>
      <c r="Y4810" s="183">
        <v>0</v>
      </c>
    </row>
    <row r="4811" spans="1:25" x14ac:dyDescent="0.2">
      <c r="A4811" s="184">
        <v>13408002</v>
      </c>
      <c r="B4811" s="183" t="str">
        <f>[1]店マスタ!B4810</f>
        <v>パナピット　やまもと</v>
      </c>
      <c r="C4811" s="183">
        <v>2</v>
      </c>
      <c r="D4811" s="183">
        <v>2</v>
      </c>
      <c r="E4811" s="183" t="str">
        <f>_xlfn.XLOOKUP(A4811,[2]Sheet1!$R:$R,[2]Sheet1!$AB:$AB,"",0)</f>
        <v/>
      </c>
      <c r="F4811" s="183" t="str">
        <f>_xlfn.XLOOKUP($A4811,[3]【2026年03月度_全社】RFM客層一覧表データ!$A:$A,[3]【2026年03月度_全社】RFM客層一覧表データ!C:C,"",0)</f>
        <v/>
      </c>
      <c r="G4811" s="183" t="str">
        <f>_xlfn.XLOOKUP($A4811,[3]【2026年03月度_全社】RFM客層一覧表データ!$A:$A,[3]【2026年03月度_全社】RFM客層一覧表データ!D:D,"",0)</f>
        <v/>
      </c>
      <c r="H4811" s="183" t="str">
        <f>_xlfn.XLOOKUP($A4811,[3]【2026年03月度_全社】RFM客層一覧表データ!$A:$A,[3]【2026年03月度_全社】RFM客層一覧表データ!E:E,"",0)</f>
        <v/>
      </c>
      <c r="I4811" s="183" t="str">
        <f>_xlfn.XLOOKUP($A4811,[3]【2026年03月度_全社】RFM客層一覧表データ!$A:$A,[3]【2026年03月度_全社】RFM客層一覧表データ!F:F,"",0)</f>
        <v/>
      </c>
      <c r="J4811" s="183">
        <v>547</v>
      </c>
      <c r="K4811" s="183">
        <v>304</v>
      </c>
      <c r="L4811" s="183">
        <v>290</v>
      </c>
      <c r="M4811" s="183">
        <v>27</v>
      </c>
      <c r="N4811" s="183">
        <v>577</v>
      </c>
      <c r="O4811" s="183">
        <v>290</v>
      </c>
      <c r="P4811" s="183">
        <v>313</v>
      </c>
      <c r="Q4811" s="183">
        <v>23</v>
      </c>
      <c r="R4811" s="183">
        <v>603</v>
      </c>
      <c r="S4811" s="183">
        <v>314</v>
      </c>
      <c r="T4811" s="183">
        <v>325</v>
      </c>
      <c r="U4811" s="183">
        <v>32</v>
      </c>
      <c r="V4811" s="183">
        <v>656</v>
      </c>
      <c r="W4811" s="183">
        <v>334</v>
      </c>
      <c r="X4811" s="183">
        <v>347</v>
      </c>
      <c r="Y4811" s="183">
        <v>35</v>
      </c>
    </row>
    <row r="4812" spans="1:25" x14ac:dyDescent="0.2">
      <c r="A4812" s="184">
        <v>13408005</v>
      </c>
      <c r="B4812" s="183" t="str">
        <f>[1]店マスタ!B4811</f>
        <v>ヤマムラホーム株式会社</v>
      </c>
      <c r="C4812" s="183">
        <v>3</v>
      </c>
      <c r="D4812" s="183">
        <v>3</v>
      </c>
      <c r="E4812" s="183">
        <f>_xlfn.XLOOKUP(A4812,[2]Sheet1!$R:$R,[2]Sheet1!$AB:$AB,"",0)</f>
        <v>2</v>
      </c>
      <c r="F4812" s="183">
        <f>_xlfn.XLOOKUP($A4812,[3]【2026年03月度_全社】RFM客層一覧表データ!$A:$A,[3]【2026年03月度_全社】RFM客層一覧表データ!C:C,"",0)</f>
        <v>256</v>
      </c>
      <c r="G4812" s="183">
        <f>_xlfn.XLOOKUP($A4812,[3]【2026年03月度_全社】RFM客層一覧表データ!$A:$A,[3]【2026年03月度_全社】RFM客層一覧表データ!D:D,"",0)</f>
        <v>18</v>
      </c>
      <c r="H4812" s="183">
        <f>_xlfn.XLOOKUP($A4812,[3]【2026年03月度_全社】RFM客層一覧表データ!$A:$A,[3]【2026年03月度_全社】RFM客層一覧表データ!E:E,"",0)</f>
        <v>94</v>
      </c>
      <c r="I4812" s="183">
        <f>_xlfn.XLOOKUP($A4812,[3]【2026年03月度_全社】RFM客層一覧表データ!$A:$A,[3]【2026年03月度_全社】RFM客層一覧表データ!F:F,"",0)</f>
        <v>3</v>
      </c>
      <c r="J4812" s="183">
        <v>346</v>
      </c>
      <c r="K4812" s="183">
        <v>18</v>
      </c>
      <c r="L4812" s="183">
        <v>140</v>
      </c>
      <c r="M4812" s="183">
        <v>1</v>
      </c>
      <c r="N4812" s="183">
        <v>407</v>
      </c>
      <c r="O4812" s="183">
        <v>41</v>
      </c>
      <c r="P4812" s="183">
        <v>184</v>
      </c>
      <c r="Q4812" s="183">
        <v>6</v>
      </c>
      <c r="R4812" s="183">
        <v>469</v>
      </c>
      <c r="S4812" s="183">
        <v>128</v>
      </c>
      <c r="T4812" s="183">
        <v>218</v>
      </c>
      <c r="U4812" s="183">
        <v>13</v>
      </c>
      <c r="V4812" s="183">
        <v>552</v>
      </c>
      <c r="W4812" s="183">
        <v>163</v>
      </c>
      <c r="X4812" s="183">
        <v>240</v>
      </c>
      <c r="Y4812" s="183">
        <v>20</v>
      </c>
    </row>
    <row r="4813" spans="1:25" x14ac:dyDescent="0.2">
      <c r="A4813" s="184">
        <v>13408012</v>
      </c>
      <c r="B4813" s="183" t="str">
        <f>[1]店マスタ!B4812</f>
        <v>山手電機（株）</v>
      </c>
      <c r="C4813" s="183">
        <v>13.5</v>
      </c>
      <c r="D4813" s="183">
        <v>13.5</v>
      </c>
      <c r="E4813" s="183">
        <f>_xlfn.XLOOKUP(A4813,[2]Sheet1!$R:$R,[2]Sheet1!$AB:$AB,"",0)</f>
        <v>13.5</v>
      </c>
      <c r="F4813" s="183">
        <f>_xlfn.XLOOKUP($A4813,[3]【2026年03月度_全社】RFM客層一覧表データ!$A:$A,[3]【2026年03月度_全社】RFM客層一覧表データ!C:C,"",0)</f>
        <v>1881</v>
      </c>
      <c r="G4813" s="183">
        <f>_xlfn.XLOOKUP($A4813,[3]【2026年03月度_全社】RFM客層一覧表データ!$A:$A,[3]【2026年03月度_全社】RFM客層一覧表データ!D:D,"",0)</f>
        <v>838</v>
      </c>
      <c r="H4813" s="183">
        <f>_xlfn.XLOOKUP($A4813,[3]【2026年03月度_全社】RFM客層一覧表データ!$A:$A,[3]【2026年03月度_全社】RFM客層一覧表データ!E:E,"",0)</f>
        <v>1008</v>
      </c>
      <c r="I4813" s="183">
        <f>_xlfn.XLOOKUP($A4813,[3]【2026年03月度_全社】RFM客層一覧表データ!$A:$A,[3]【2026年03月度_全社】RFM客層一覧表データ!F:F,"",0)</f>
        <v>110</v>
      </c>
      <c r="J4813" s="183">
        <v>1961</v>
      </c>
      <c r="K4813" s="183">
        <v>911</v>
      </c>
      <c r="L4813" s="183">
        <v>1038</v>
      </c>
      <c r="M4813" s="183">
        <v>130</v>
      </c>
      <c r="N4813" s="183">
        <v>1967</v>
      </c>
      <c r="O4813" s="183">
        <v>877</v>
      </c>
      <c r="P4813" s="183">
        <v>1089</v>
      </c>
      <c r="Q4813" s="183">
        <v>93</v>
      </c>
      <c r="R4813" s="183">
        <v>2022</v>
      </c>
      <c r="S4813" s="183">
        <v>932</v>
      </c>
      <c r="T4813" s="183">
        <v>1119</v>
      </c>
      <c r="U4813" s="183">
        <v>109</v>
      </c>
      <c r="V4813" s="183">
        <v>2196</v>
      </c>
      <c r="W4813" s="183">
        <v>993</v>
      </c>
      <c r="X4813" s="183">
        <v>1164</v>
      </c>
      <c r="Y4813" s="183">
        <v>131</v>
      </c>
    </row>
    <row r="4814" spans="1:25" x14ac:dyDescent="0.2">
      <c r="A4814" s="184">
        <v>13408014</v>
      </c>
      <c r="B4814" s="183" t="str">
        <f>[1]店マスタ!B4813</f>
        <v>ヤマムラホーム株式会社　中野店</v>
      </c>
      <c r="C4814" s="183">
        <v>1.5</v>
      </c>
      <c r="D4814" s="183">
        <v>1.5</v>
      </c>
      <c r="E4814" s="183">
        <f>_xlfn.XLOOKUP(A4814,[2]Sheet1!$R:$R,[2]Sheet1!$AB:$AB,"",0)</f>
        <v>1.5</v>
      </c>
      <c r="F4814" s="183">
        <f>_xlfn.XLOOKUP($A4814,[3]【2026年03月度_全社】RFM客層一覧表データ!$A:$A,[3]【2026年03月度_全社】RFM客層一覧表データ!C:C,"",0)</f>
        <v>273</v>
      </c>
      <c r="G4814" s="183">
        <f>_xlfn.XLOOKUP($A4814,[3]【2026年03月度_全社】RFM客層一覧表データ!$A:$A,[3]【2026年03月度_全社】RFM客層一覧表データ!D:D,"",0)</f>
        <v>103</v>
      </c>
      <c r="H4814" s="183">
        <f>_xlfn.XLOOKUP($A4814,[3]【2026年03月度_全社】RFM客層一覧表データ!$A:$A,[3]【2026年03月度_全社】RFM客層一覧表データ!E:E,"",0)</f>
        <v>126</v>
      </c>
      <c r="I4814" s="183">
        <f>_xlfn.XLOOKUP($A4814,[3]【2026年03月度_全社】RFM客層一覧表データ!$A:$A,[3]【2026年03月度_全社】RFM客層一覧表データ!F:F,"",0)</f>
        <v>4</v>
      </c>
      <c r="J4814" s="183">
        <v>292</v>
      </c>
      <c r="K4814" s="183">
        <v>97</v>
      </c>
      <c r="L4814" s="183">
        <v>137</v>
      </c>
      <c r="M4814" s="183">
        <v>5</v>
      </c>
      <c r="N4814" s="183">
        <v>315</v>
      </c>
      <c r="O4814" s="183">
        <v>85</v>
      </c>
      <c r="P4814" s="183">
        <v>156</v>
      </c>
      <c r="Q4814" s="183">
        <v>0</v>
      </c>
      <c r="R4814" s="183">
        <v>321</v>
      </c>
      <c r="S4814" s="183">
        <v>82</v>
      </c>
      <c r="T4814" s="183">
        <v>178</v>
      </c>
      <c r="U4814" s="183">
        <v>0</v>
      </c>
      <c r="V4814" s="183">
        <v>345</v>
      </c>
      <c r="W4814" s="183">
        <v>143</v>
      </c>
      <c r="X4814" s="183">
        <v>189</v>
      </c>
      <c r="Y4814" s="183">
        <v>0</v>
      </c>
    </row>
    <row r="4815" spans="1:25" x14ac:dyDescent="0.2">
      <c r="A4815" s="184">
        <v>13408021</v>
      </c>
      <c r="B4815" s="183" t="str">
        <f>[1]店マスタ!B4814</f>
        <v>ヤマムラホーム船越店</v>
      </c>
      <c r="C4815" s="183">
        <v>1.5</v>
      </c>
      <c r="D4815" s="183">
        <v>1.5</v>
      </c>
      <c r="E4815" s="183">
        <f>_xlfn.XLOOKUP(A4815,[2]Sheet1!$R:$R,[2]Sheet1!$AB:$AB,"",0)</f>
        <v>2.5</v>
      </c>
      <c r="F4815" s="183" t="str">
        <f>_xlfn.XLOOKUP($A4815,[3]【2026年03月度_全社】RFM客層一覧表データ!$A:$A,[3]【2026年03月度_全社】RFM客層一覧表データ!C:C,"",0)</f>
        <v/>
      </c>
      <c r="G4815" s="183" t="str">
        <f>_xlfn.XLOOKUP($A4815,[3]【2026年03月度_全社】RFM客層一覧表データ!$A:$A,[3]【2026年03月度_全社】RFM客層一覧表データ!D:D,"",0)</f>
        <v/>
      </c>
      <c r="H4815" s="183" t="str">
        <f>_xlfn.XLOOKUP($A4815,[3]【2026年03月度_全社】RFM客層一覧表データ!$A:$A,[3]【2026年03月度_全社】RFM客層一覧表データ!E:E,"",0)</f>
        <v/>
      </c>
      <c r="I4815" s="183" t="str">
        <f>_xlfn.XLOOKUP($A4815,[3]【2026年03月度_全社】RFM客層一覧表データ!$A:$A,[3]【2026年03月度_全社】RFM客層一覧表データ!F:F,"",0)</f>
        <v/>
      </c>
      <c r="J4815" s="183">
        <v>0</v>
      </c>
      <c r="K4815" s="183">
        <v>0</v>
      </c>
      <c r="L4815" s="183">
        <v>0</v>
      </c>
      <c r="M4815" s="183">
        <v>0</v>
      </c>
      <c r="N4815" s="183">
        <v>0</v>
      </c>
      <c r="O4815" s="183">
        <v>0</v>
      </c>
      <c r="P4815" s="183">
        <v>0</v>
      </c>
      <c r="Q4815" s="183">
        <v>0</v>
      </c>
      <c r="R4815" s="183">
        <v>0</v>
      </c>
      <c r="S4815" s="183">
        <v>0</v>
      </c>
      <c r="T4815" s="183">
        <v>0</v>
      </c>
      <c r="U4815" s="183">
        <v>0</v>
      </c>
      <c r="V4815" s="183">
        <v>0</v>
      </c>
      <c r="W4815" s="183">
        <v>0</v>
      </c>
      <c r="X4815" s="183">
        <v>0</v>
      </c>
      <c r="Y4815" s="183">
        <v>0</v>
      </c>
    </row>
    <row r="4816" spans="1:25" x14ac:dyDescent="0.2">
      <c r="A4816" s="184">
        <v>13408152</v>
      </c>
      <c r="B4816" s="183" t="str">
        <f>[1]店マスタ!B4815</f>
        <v>ＡＬＰＨＡ　吉浦</v>
      </c>
      <c r="C4816" s="183">
        <v>2.5</v>
      </c>
      <c r="D4816" s="183">
        <v>2.5</v>
      </c>
      <c r="E4816" s="183">
        <f>_xlfn.XLOOKUP(A4816,[2]Sheet1!$R:$R,[2]Sheet1!$AB:$AB,"",0)</f>
        <v>3</v>
      </c>
      <c r="F4816" s="183">
        <f>_xlfn.XLOOKUP($A4816,[3]【2026年03月度_全社】RFM客層一覧表データ!$A:$A,[3]【2026年03月度_全社】RFM客層一覧表データ!C:C,"",0)</f>
        <v>499</v>
      </c>
      <c r="G4816" s="183">
        <f>_xlfn.XLOOKUP($A4816,[3]【2026年03月度_全社】RFM客層一覧表データ!$A:$A,[3]【2026年03月度_全社】RFM客層一覧表データ!D:D,"",0)</f>
        <v>239</v>
      </c>
      <c r="H4816" s="183">
        <f>_xlfn.XLOOKUP($A4816,[3]【2026年03月度_全社】RFM客層一覧表データ!$A:$A,[3]【2026年03月度_全社】RFM客層一覧表データ!E:E,"",0)</f>
        <v>286</v>
      </c>
      <c r="I4816" s="183">
        <f>_xlfn.XLOOKUP($A4816,[3]【2026年03月度_全社】RFM客層一覧表データ!$A:$A,[3]【2026年03月度_全社】RFM客層一覧表データ!F:F,"",0)</f>
        <v>15</v>
      </c>
      <c r="J4816" s="183">
        <v>519</v>
      </c>
      <c r="K4816" s="183">
        <v>253</v>
      </c>
      <c r="L4816" s="183">
        <v>294</v>
      </c>
      <c r="M4816" s="183">
        <v>28</v>
      </c>
      <c r="N4816" s="183">
        <v>532</v>
      </c>
      <c r="O4816" s="183">
        <v>262</v>
      </c>
      <c r="P4816" s="183">
        <v>306</v>
      </c>
      <c r="Q4816" s="183">
        <v>14</v>
      </c>
      <c r="R4816" s="183">
        <v>565</v>
      </c>
      <c r="S4816" s="183">
        <v>263</v>
      </c>
      <c r="T4816" s="183">
        <v>331</v>
      </c>
      <c r="U4816" s="183">
        <v>19</v>
      </c>
      <c r="V4816" s="183">
        <v>596</v>
      </c>
      <c r="W4816" s="183">
        <v>284</v>
      </c>
      <c r="X4816" s="183">
        <v>351</v>
      </c>
      <c r="Y4816" s="183">
        <v>16</v>
      </c>
    </row>
    <row r="4817" spans="1:25" x14ac:dyDescent="0.2">
      <c r="A4817" s="184">
        <v>13408502</v>
      </c>
      <c r="B4817" s="183" t="str">
        <f>[1]店マスタ!B4816</f>
        <v>パナピット　わき</v>
      </c>
      <c r="C4817" s="183">
        <v>1.5</v>
      </c>
      <c r="D4817" s="183">
        <v>1.5</v>
      </c>
      <c r="E4817" s="183">
        <f>_xlfn.XLOOKUP(A4817,[2]Sheet1!$R:$R,[2]Sheet1!$AB:$AB,"",0)</f>
        <v>1.5</v>
      </c>
      <c r="F4817" s="183">
        <f>_xlfn.XLOOKUP($A4817,[3]【2026年03月度_全社】RFM客層一覧表データ!$A:$A,[3]【2026年03月度_全社】RFM客層一覧表データ!C:C,"",0)</f>
        <v>363</v>
      </c>
      <c r="G4817" s="183">
        <f>_xlfn.XLOOKUP($A4817,[3]【2026年03月度_全社】RFM客層一覧表データ!$A:$A,[3]【2026年03月度_全社】RFM客層一覧表データ!D:D,"",0)</f>
        <v>132</v>
      </c>
      <c r="H4817" s="183">
        <f>_xlfn.XLOOKUP($A4817,[3]【2026年03月度_全社】RFM客層一覧表データ!$A:$A,[3]【2026年03月度_全社】RFM客層一覧表データ!E:E,"",0)</f>
        <v>191</v>
      </c>
      <c r="I4817" s="183">
        <f>_xlfn.XLOOKUP($A4817,[3]【2026年03月度_全社】RFM客層一覧表データ!$A:$A,[3]【2026年03月度_全社】RFM客層一覧表データ!F:F,"",0)</f>
        <v>25</v>
      </c>
      <c r="J4817" s="183">
        <v>364</v>
      </c>
      <c r="K4817" s="183">
        <v>140</v>
      </c>
      <c r="L4817" s="183">
        <v>197</v>
      </c>
      <c r="M4817" s="183">
        <v>15</v>
      </c>
      <c r="N4817" s="183">
        <v>380</v>
      </c>
      <c r="O4817" s="183">
        <v>164</v>
      </c>
      <c r="P4817" s="183">
        <v>201</v>
      </c>
      <c r="Q4817" s="183">
        <v>20</v>
      </c>
      <c r="R4817" s="183">
        <v>396</v>
      </c>
      <c r="S4817" s="183">
        <v>175</v>
      </c>
      <c r="T4817" s="183">
        <v>207</v>
      </c>
      <c r="U4817" s="183">
        <v>26</v>
      </c>
      <c r="V4817" s="183">
        <v>405</v>
      </c>
      <c r="W4817" s="183">
        <v>183</v>
      </c>
      <c r="X4817" s="183">
        <v>224</v>
      </c>
      <c r="Y4817" s="183">
        <v>29</v>
      </c>
    </row>
    <row r="4818" spans="1:25" x14ac:dyDescent="0.2">
      <c r="A4818" s="184">
        <v>13410000</v>
      </c>
      <c r="B4818" s="183" t="str">
        <f>[1]店マスタ!B4817</f>
        <v>ＳＨＧ　駅家店</v>
      </c>
      <c r="C4818" s="183">
        <v>2</v>
      </c>
      <c r="D4818" s="183">
        <v>2</v>
      </c>
      <c r="E4818" s="183">
        <f>_xlfn.XLOOKUP(A4818,[2]Sheet1!$R:$R,[2]Sheet1!$AB:$AB,"",0)</f>
        <v>2.5</v>
      </c>
      <c r="F4818" s="183">
        <f>_xlfn.XLOOKUP($A4818,[3]【2026年03月度_全社】RFM客層一覧表データ!$A:$A,[3]【2026年03月度_全社】RFM客層一覧表データ!C:C,"",0)</f>
        <v>92</v>
      </c>
      <c r="G4818" s="183">
        <f>_xlfn.XLOOKUP($A4818,[3]【2026年03月度_全社】RFM客層一覧表データ!$A:$A,[3]【2026年03月度_全社】RFM客層一覧表データ!D:D,"",0)</f>
        <v>22</v>
      </c>
      <c r="H4818" s="183">
        <f>_xlfn.XLOOKUP($A4818,[3]【2026年03月度_全社】RFM客層一覧表データ!$A:$A,[3]【2026年03月度_全社】RFM客層一覧表データ!E:E,"",0)</f>
        <v>60</v>
      </c>
      <c r="I4818" s="183">
        <f>_xlfn.XLOOKUP($A4818,[3]【2026年03月度_全社】RFM客層一覧表データ!$A:$A,[3]【2026年03月度_全社】RFM客層一覧表データ!F:F,"",0)</f>
        <v>15</v>
      </c>
      <c r="J4818" s="183">
        <v>134</v>
      </c>
      <c r="K4818" s="183">
        <v>59</v>
      </c>
      <c r="L4818" s="183">
        <v>56</v>
      </c>
      <c r="M4818" s="183">
        <v>30</v>
      </c>
      <c r="N4818" s="183">
        <v>105</v>
      </c>
      <c r="O4818" s="183">
        <v>11</v>
      </c>
      <c r="P4818" s="183">
        <v>69</v>
      </c>
      <c r="Q4818" s="183">
        <v>0</v>
      </c>
      <c r="R4818" s="183">
        <v>0</v>
      </c>
      <c r="S4818" s="183">
        <v>0</v>
      </c>
      <c r="T4818" s="183">
        <v>0</v>
      </c>
      <c r="U4818" s="183">
        <v>0</v>
      </c>
      <c r="V4818" s="183">
        <v>121</v>
      </c>
      <c r="W4818" s="183">
        <v>0</v>
      </c>
      <c r="X4818" s="183">
        <v>90</v>
      </c>
      <c r="Y4818" s="183">
        <v>0</v>
      </c>
    </row>
    <row r="4819" spans="1:25" x14ac:dyDescent="0.2">
      <c r="A4819" s="184">
        <v>13410003</v>
      </c>
      <c r="B4819" s="183" t="str">
        <f>[1]店マスタ!B4818</f>
        <v>ＳＨＧ　ヤマネ店</v>
      </c>
      <c r="C4819" s="183">
        <v>2</v>
      </c>
      <c r="D4819" s="183">
        <v>2</v>
      </c>
      <c r="E4819" s="183">
        <f>_xlfn.XLOOKUP(A4819,[2]Sheet1!$R:$R,[2]Sheet1!$AB:$AB,"",0)</f>
        <v>3</v>
      </c>
      <c r="F4819" s="183">
        <f>_xlfn.XLOOKUP($A4819,[3]【2026年03月度_全社】RFM客層一覧表データ!$A:$A,[3]【2026年03月度_全社】RFM客層一覧表データ!C:C,"",0)</f>
        <v>0</v>
      </c>
      <c r="G4819" s="183">
        <f>_xlfn.XLOOKUP($A4819,[3]【2026年03月度_全社】RFM客層一覧表データ!$A:$A,[3]【2026年03月度_全社】RFM客層一覧表データ!D:D,"",0)</f>
        <v>0</v>
      </c>
      <c r="H4819" s="183">
        <f>_xlfn.XLOOKUP($A4819,[3]【2026年03月度_全社】RFM客層一覧表データ!$A:$A,[3]【2026年03月度_全社】RFM客層一覧表データ!E:E,"",0)</f>
        <v>0</v>
      </c>
      <c r="I4819" s="183">
        <f>_xlfn.XLOOKUP($A4819,[3]【2026年03月度_全社】RFM客層一覧表データ!$A:$A,[3]【2026年03月度_全社】RFM客層一覧表データ!F:F,"",0)</f>
        <v>0</v>
      </c>
      <c r="J4819" s="183">
        <v>0</v>
      </c>
      <c r="K4819" s="183">
        <v>0</v>
      </c>
      <c r="L4819" s="183">
        <v>0</v>
      </c>
      <c r="M4819" s="183">
        <v>0</v>
      </c>
      <c r="N4819" s="183">
        <v>0</v>
      </c>
      <c r="O4819" s="183">
        <v>0</v>
      </c>
      <c r="P4819" s="183">
        <v>0</v>
      </c>
      <c r="Q4819" s="183">
        <v>0</v>
      </c>
      <c r="R4819" s="183">
        <v>0</v>
      </c>
      <c r="S4819" s="183">
        <v>0</v>
      </c>
      <c r="T4819" s="183">
        <v>0</v>
      </c>
      <c r="U4819" s="183">
        <v>0</v>
      </c>
      <c r="V4819" s="183">
        <v>0</v>
      </c>
      <c r="W4819" s="183">
        <v>0</v>
      </c>
      <c r="X4819" s="183">
        <v>0</v>
      </c>
      <c r="Y4819" s="183">
        <v>0</v>
      </c>
    </row>
    <row r="4820" spans="1:25" x14ac:dyDescent="0.2">
      <c r="A4820" s="184">
        <v>13410105</v>
      </c>
      <c r="B4820" s="183" t="str">
        <f>[1]店マスタ!B4819</f>
        <v>（有）アローデンキ</v>
      </c>
      <c r="C4820" s="183">
        <v>2.5</v>
      </c>
      <c r="D4820" s="183">
        <v>2.5</v>
      </c>
      <c r="E4820" s="183">
        <f>_xlfn.XLOOKUP(A4820,[2]Sheet1!$R:$R,[2]Sheet1!$AB:$AB,"",0)</f>
        <v>4</v>
      </c>
      <c r="F4820" s="183">
        <f>_xlfn.XLOOKUP($A4820,[3]【2026年03月度_全社】RFM客層一覧表データ!$A:$A,[3]【2026年03月度_全社】RFM客層一覧表データ!C:C,"",0)</f>
        <v>796</v>
      </c>
      <c r="G4820" s="183">
        <f>_xlfn.XLOOKUP($A4820,[3]【2026年03月度_全社】RFM客層一覧表データ!$A:$A,[3]【2026年03月度_全社】RFM客層一覧表データ!D:D,"",0)</f>
        <v>369</v>
      </c>
      <c r="H4820" s="183">
        <f>_xlfn.XLOOKUP($A4820,[3]【2026年03月度_全社】RFM客層一覧表データ!$A:$A,[3]【2026年03月度_全社】RFM客層一覧表データ!E:E,"",0)</f>
        <v>417</v>
      </c>
      <c r="I4820" s="183">
        <f>_xlfn.XLOOKUP($A4820,[3]【2026年03月度_全社】RFM客層一覧表データ!$A:$A,[3]【2026年03月度_全社】RFM客層一覧表データ!F:F,"",0)</f>
        <v>49</v>
      </c>
      <c r="J4820" s="183">
        <v>793</v>
      </c>
      <c r="K4820" s="183">
        <v>416</v>
      </c>
      <c r="L4820" s="183">
        <v>417</v>
      </c>
      <c r="M4820" s="183">
        <v>64</v>
      </c>
      <c r="N4820" s="183">
        <v>776</v>
      </c>
      <c r="O4820" s="183">
        <v>421</v>
      </c>
      <c r="P4820" s="183">
        <v>421</v>
      </c>
      <c r="Q4820" s="183">
        <v>62</v>
      </c>
      <c r="R4820" s="183">
        <v>762</v>
      </c>
      <c r="S4820" s="183">
        <v>389</v>
      </c>
      <c r="T4820" s="183">
        <v>417</v>
      </c>
      <c r="U4820" s="183">
        <v>56</v>
      </c>
      <c r="V4820" s="183">
        <v>770</v>
      </c>
      <c r="W4820" s="183">
        <v>422</v>
      </c>
      <c r="X4820" s="183">
        <v>424</v>
      </c>
      <c r="Y4820" s="183">
        <v>49</v>
      </c>
    </row>
    <row r="4821" spans="1:25" x14ac:dyDescent="0.2">
      <c r="A4821" s="184">
        <v>13410113</v>
      </c>
      <c r="B4821" s="183" t="str">
        <f>[1]店マスタ!B4820</f>
        <v>パナック　アローなかや</v>
      </c>
      <c r="C4821" s="183">
        <v>1.5</v>
      </c>
      <c r="D4821" s="183">
        <v>1.5</v>
      </c>
      <c r="E4821" s="183">
        <f>_xlfn.XLOOKUP(A4821,[2]Sheet1!$R:$R,[2]Sheet1!$AB:$AB,"",0)</f>
        <v>1.5</v>
      </c>
      <c r="F4821" s="183">
        <f>_xlfn.XLOOKUP($A4821,[3]【2026年03月度_全社】RFM客層一覧表データ!$A:$A,[3]【2026年03月度_全社】RFM客層一覧表データ!C:C,"",0)</f>
        <v>317</v>
      </c>
      <c r="G4821" s="183">
        <f>_xlfn.XLOOKUP($A4821,[3]【2026年03月度_全社】RFM客層一覧表データ!$A:$A,[3]【2026年03月度_全社】RFM客層一覧表データ!D:D,"",0)</f>
        <v>108</v>
      </c>
      <c r="H4821" s="183">
        <f>_xlfn.XLOOKUP($A4821,[3]【2026年03月度_全社】RFM客層一覧表データ!$A:$A,[3]【2026年03月度_全社】RFM客層一覧表データ!E:E,"",0)</f>
        <v>168</v>
      </c>
      <c r="I4821" s="183">
        <f>_xlfn.XLOOKUP($A4821,[3]【2026年03月度_全社】RFM客層一覧表データ!$A:$A,[3]【2026年03月度_全社】RFM客層一覧表データ!F:F,"",0)</f>
        <v>15</v>
      </c>
      <c r="J4821" s="183">
        <v>344</v>
      </c>
      <c r="K4821" s="183">
        <v>123</v>
      </c>
      <c r="L4821" s="183">
        <v>176</v>
      </c>
      <c r="M4821" s="183">
        <v>7</v>
      </c>
      <c r="N4821" s="183">
        <v>370</v>
      </c>
      <c r="O4821" s="183">
        <v>150</v>
      </c>
      <c r="P4821" s="183">
        <v>193</v>
      </c>
      <c r="Q4821" s="183">
        <v>17</v>
      </c>
      <c r="R4821" s="183">
        <v>403</v>
      </c>
      <c r="S4821" s="183">
        <v>159</v>
      </c>
      <c r="T4821" s="183">
        <v>213</v>
      </c>
      <c r="U4821" s="183">
        <v>20</v>
      </c>
      <c r="V4821" s="183">
        <v>405</v>
      </c>
      <c r="W4821" s="183">
        <v>156</v>
      </c>
      <c r="X4821" s="183">
        <v>224</v>
      </c>
      <c r="Y4821" s="183">
        <v>20</v>
      </c>
    </row>
    <row r="4822" spans="1:25" x14ac:dyDescent="0.2">
      <c r="A4822" s="184">
        <v>13410116</v>
      </c>
      <c r="B4822" s="183" t="str">
        <f>[1]店マスタ!B4821</f>
        <v>（有）アイカ電機</v>
      </c>
      <c r="C4822" s="183">
        <v>2</v>
      </c>
      <c r="D4822" s="183">
        <v>2</v>
      </c>
      <c r="E4822" s="183">
        <f>_xlfn.XLOOKUP(A4822,[2]Sheet1!$R:$R,[2]Sheet1!$AB:$AB,"",0)</f>
        <v>2</v>
      </c>
      <c r="F4822" s="183">
        <f>_xlfn.XLOOKUP($A4822,[3]【2026年03月度_全社】RFM客層一覧表データ!$A:$A,[3]【2026年03月度_全社】RFM客層一覧表データ!C:C,"",0)</f>
        <v>467</v>
      </c>
      <c r="G4822" s="183">
        <f>_xlfn.XLOOKUP($A4822,[3]【2026年03月度_全社】RFM客層一覧表データ!$A:$A,[3]【2026年03月度_全社】RFM客層一覧表データ!D:D,"",0)</f>
        <v>183</v>
      </c>
      <c r="H4822" s="183">
        <f>_xlfn.XLOOKUP($A4822,[3]【2026年03月度_全社】RFM客層一覧表データ!$A:$A,[3]【2026年03月度_全社】RFM客層一覧表データ!E:E,"",0)</f>
        <v>225</v>
      </c>
      <c r="I4822" s="183">
        <f>_xlfn.XLOOKUP($A4822,[3]【2026年03月度_全社】RFM客層一覧表データ!$A:$A,[3]【2026年03月度_全社】RFM客層一覧表データ!F:F,"",0)</f>
        <v>40</v>
      </c>
      <c r="J4822" s="183">
        <v>467</v>
      </c>
      <c r="K4822" s="183">
        <v>180</v>
      </c>
      <c r="L4822" s="183">
        <v>250</v>
      </c>
      <c r="M4822" s="183">
        <v>52</v>
      </c>
      <c r="N4822" s="183">
        <v>452</v>
      </c>
      <c r="O4822" s="183">
        <v>175</v>
      </c>
      <c r="P4822" s="183">
        <v>256</v>
      </c>
      <c r="Q4822" s="183">
        <v>56</v>
      </c>
      <c r="R4822" s="183">
        <v>446</v>
      </c>
      <c r="S4822" s="183">
        <v>208</v>
      </c>
      <c r="T4822" s="183">
        <v>262</v>
      </c>
      <c r="U4822" s="183">
        <v>35</v>
      </c>
      <c r="V4822" s="183">
        <v>318</v>
      </c>
      <c r="W4822" s="183">
        <v>147</v>
      </c>
      <c r="X4822" s="183">
        <v>166</v>
      </c>
      <c r="Y4822" s="183">
        <v>30</v>
      </c>
    </row>
    <row r="4823" spans="1:25" x14ac:dyDescent="0.2">
      <c r="A4823" s="184">
        <v>13410153</v>
      </c>
      <c r="B4823" s="183" t="str">
        <f>[1]店マスタ!B4822</f>
        <v>アラキ</v>
      </c>
      <c r="C4823" s="183">
        <v>3</v>
      </c>
      <c r="D4823" s="183">
        <v>3</v>
      </c>
      <c r="E4823" s="183">
        <f>_xlfn.XLOOKUP(A4823,[2]Sheet1!$R:$R,[2]Sheet1!$AB:$AB,"",0)</f>
        <v>3</v>
      </c>
      <c r="F4823" s="183" t="str">
        <f>_xlfn.XLOOKUP($A4823,[3]【2026年03月度_全社】RFM客層一覧表データ!$A:$A,[3]【2026年03月度_全社】RFM客層一覧表データ!C:C,"",0)</f>
        <v/>
      </c>
      <c r="G4823" s="183" t="str">
        <f>_xlfn.XLOOKUP($A4823,[3]【2026年03月度_全社】RFM客層一覧表データ!$A:$A,[3]【2026年03月度_全社】RFM客層一覧表データ!D:D,"",0)</f>
        <v/>
      </c>
      <c r="H4823" s="183" t="str">
        <f>_xlfn.XLOOKUP($A4823,[3]【2026年03月度_全社】RFM客層一覧表データ!$A:$A,[3]【2026年03月度_全社】RFM客層一覧表データ!E:E,"",0)</f>
        <v/>
      </c>
      <c r="I4823" s="183" t="str">
        <f>_xlfn.XLOOKUP($A4823,[3]【2026年03月度_全社】RFM客層一覧表データ!$A:$A,[3]【2026年03月度_全社】RFM客層一覧表データ!F:F,"",0)</f>
        <v/>
      </c>
      <c r="J4823" s="183">
        <v>0</v>
      </c>
      <c r="K4823" s="183">
        <v>0</v>
      </c>
      <c r="L4823" s="183">
        <v>0</v>
      </c>
      <c r="M4823" s="183">
        <v>0</v>
      </c>
      <c r="N4823" s="183">
        <v>0</v>
      </c>
      <c r="O4823" s="183">
        <v>0</v>
      </c>
      <c r="P4823" s="183">
        <v>0</v>
      </c>
      <c r="Q4823" s="183">
        <v>0</v>
      </c>
      <c r="R4823" s="183">
        <v>0</v>
      </c>
      <c r="S4823" s="183">
        <v>0</v>
      </c>
      <c r="T4823" s="183">
        <v>0</v>
      </c>
      <c r="U4823" s="183">
        <v>0</v>
      </c>
      <c r="V4823" s="183">
        <v>0</v>
      </c>
      <c r="W4823" s="183">
        <v>0</v>
      </c>
      <c r="X4823" s="183">
        <v>0</v>
      </c>
      <c r="Y4823" s="183">
        <v>0</v>
      </c>
    </row>
    <row r="4824" spans="1:25" x14ac:dyDescent="0.2">
      <c r="A4824" s="184">
        <v>13410159</v>
      </c>
      <c r="B4824" s="183" t="str">
        <f>[1]店マスタ!B4823</f>
        <v>アオヤマ　テシロ</v>
      </c>
      <c r="C4824" s="183">
        <v>1.5</v>
      </c>
      <c r="D4824" s="183">
        <v>1.5</v>
      </c>
      <c r="E4824" s="183">
        <f>_xlfn.XLOOKUP(A4824,[2]Sheet1!$R:$R,[2]Sheet1!$AB:$AB,"",0)</f>
        <v>1.5</v>
      </c>
      <c r="F4824" s="183">
        <f>_xlfn.XLOOKUP($A4824,[3]【2026年03月度_全社】RFM客層一覧表データ!$A:$A,[3]【2026年03月度_全社】RFM客層一覧表データ!C:C,"",0)</f>
        <v>522</v>
      </c>
      <c r="G4824" s="183">
        <f>_xlfn.XLOOKUP($A4824,[3]【2026年03月度_全社】RFM客層一覧表データ!$A:$A,[3]【2026年03月度_全社】RFM客層一覧表データ!D:D,"",0)</f>
        <v>250</v>
      </c>
      <c r="H4824" s="183">
        <f>_xlfn.XLOOKUP($A4824,[3]【2026年03月度_全社】RFM客層一覧表データ!$A:$A,[3]【2026年03月度_全社】RFM客層一覧表データ!E:E,"",0)</f>
        <v>351</v>
      </c>
      <c r="I4824" s="183">
        <f>_xlfn.XLOOKUP($A4824,[3]【2026年03月度_全社】RFM客層一覧表データ!$A:$A,[3]【2026年03月度_全社】RFM客層一覧表データ!F:F,"",0)</f>
        <v>20</v>
      </c>
      <c r="J4824" s="183">
        <v>538</v>
      </c>
      <c r="K4824" s="183">
        <v>271</v>
      </c>
      <c r="L4824" s="183">
        <v>356</v>
      </c>
      <c r="M4824" s="183">
        <v>36</v>
      </c>
      <c r="N4824" s="183">
        <v>515</v>
      </c>
      <c r="O4824" s="183">
        <v>177</v>
      </c>
      <c r="P4824" s="183">
        <v>350</v>
      </c>
      <c r="Q4824" s="183">
        <v>18</v>
      </c>
      <c r="R4824" s="183">
        <v>544</v>
      </c>
      <c r="S4824" s="183">
        <v>222</v>
      </c>
      <c r="T4824" s="183">
        <v>359</v>
      </c>
      <c r="U4824" s="183">
        <v>9</v>
      </c>
      <c r="V4824" s="183">
        <v>591</v>
      </c>
      <c r="W4824" s="183">
        <v>228</v>
      </c>
      <c r="X4824" s="183">
        <v>368</v>
      </c>
      <c r="Y4824" s="183">
        <v>11</v>
      </c>
    </row>
    <row r="4825" spans="1:25" x14ac:dyDescent="0.2">
      <c r="A4825" s="184">
        <v>13410160</v>
      </c>
      <c r="B4825" s="183" t="str">
        <f>[1]店マスタ!B4824</f>
        <v>ステップ　アオヤマ</v>
      </c>
      <c r="C4825" s="183">
        <v>2</v>
      </c>
      <c r="D4825" s="183">
        <v>2</v>
      </c>
      <c r="E4825" s="183">
        <f>_xlfn.XLOOKUP(A4825,[2]Sheet1!$R:$R,[2]Sheet1!$AB:$AB,"",0)</f>
        <v>2</v>
      </c>
      <c r="F4825" s="183">
        <f>_xlfn.XLOOKUP($A4825,[3]【2026年03月度_全社】RFM客層一覧表データ!$A:$A,[3]【2026年03月度_全社】RFM客層一覧表データ!C:C,"",0)</f>
        <v>497</v>
      </c>
      <c r="G4825" s="183">
        <f>_xlfn.XLOOKUP($A4825,[3]【2026年03月度_全社】RFM客層一覧表データ!$A:$A,[3]【2026年03月度_全社】RFM客層一覧表データ!D:D,"",0)</f>
        <v>203</v>
      </c>
      <c r="H4825" s="183">
        <f>_xlfn.XLOOKUP($A4825,[3]【2026年03月度_全社】RFM客層一覧表データ!$A:$A,[3]【2026年03月度_全社】RFM客層一覧表データ!E:E,"",0)</f>
        <v>274</v>
      </c>
      <c r="I4825" s="183">
        <f>_xlfn.XLOOKUP($A4825,[3]【2026年03月度_全社】RFM客層一覧表データ!$A:$A,[3]【2026年03月度_全社】RFM客層一覧表データ!F:F,"",0)</f>
        <v>31</v>
      </c>
      <c r="J4825" s="183">
        <v>490</v>
      </c>
      <c r="K4825" s="183">
        <v>202</v>
      </c>
      <c r="L4825" s="183">
        <v>285</v>
      </c>
      <c r="M4825" s="183">
        <v>23</v>
      </c>
      <c r="N4825" s="183">
        <v>483</v>
      </c>
      <c r="O4825" s="183">
        <v>243</v>
      </c>
      <c r="P4825" s="183">
        <v>293</v>
      </c>
      <c r="Q4825" s="183">
        <v>27</v>
      </c>
      <c r="R4825" s="183">
        <v>476</v>
      </c>
      <c r="S4825" s="183">
        <v>199</v>
      </c>
      <c r="T4825" s="183">
        <v>288</v>
      </c>
      <c r="U4825" s="183">
        <v>24</v>
      </c>
      <c r="V4825" s="183">
        <v>465</v>
      </c>
      <c r="W4825" s="183">
        <v>137</v>
      </c>
      <c r="X4825" s="183">
        <v>271</v>
      </c>
      <c r="Y4825" s="183">
        <v>17</v>
      </c>
    </row>
    <row r="4826" spans="1:25" x14ac:dyDescent="0.2">
      <c r="A4826" s="184">
        <v>13410206</v>
      </c>
      <c r="B4826" s="183" t="str">
        <f>[1]店マスタ!B4825</f>
        <v>（有）イリヱ電器</v>
      </c>
      <c r="C4826" s="183">
        <v>2</v>
      </c>
      <c r="D4826" s="183">
        <v>2</v>
      </c>
      <c r="E4826" s="183">
        <f>_xlfn.XLOOKUP(A4826,[2]Sheet1!$R:$R,[2]Sheet1!$AB:$AB,"",0)</f>
        <v>2</v>
      </c>
      <c r="F4826" s="183">
        <f>_xlfn.XLOOKUP($A4826,[3]【2026年03月度_全社】RFM客層一覧表データ!$A:$A,[3]【2026年03月度_全社】RFM客層一覧表データ!C:C,"",0)</f>
        <v>635</v>
      </c>
      <c r="G4826" s="183">
        <f>_xlfn.XLOOKUP($A4826,[3]【2026年03月度_全社】RFM客層一覧表データ!$A:$A,[3]【2026年03月度_全社】RFM客層一覧表データ!D:D,"",0)</f>
        <v>307</v>
      </c>
      <c r="H4826" s="183">
        <f>_xlfn.XLOOKUP($A4826,[3]【2026年03月度_全社】RFM客層一覧表データ!$A:$A,[3]【2026年03月度_全社】RFM客層一覧表データ!E:E,"",0)</f>
        <v>401</v>
      </c>
      <c r="I4826" s="183">
        <f>_xlfn.XLOOKUP($A4826,[3]【2026年03月度_全社】RFM客層一覧表データ!$A:$A,[3]【2026年03月度_全社】RFM客層一覧表データ!F:F,"",0)</f>
        <v>19</v>
      </c>
      <c r="J4826" s="183">
        <v>660</v>
      </c>
      <c r="K4826" s="183">
        <v>318</v>
      </c>
      <c r="L4826" s="183">
        <v>396</v>
      </c>
      <c r="M4826" s="183">
        <v>13</v>
      </c>
      <c r="N4826" s="183">
        <v>679</v>
      </c>
      <c r="O4826" s="183">
        <v>349</v>
      </c>
      <c r="P4826" s="183">
        <v>412</v>
      </c>
      <c r="Q4826" s="183">
        <v>26</v>
      </c>
      <c r="R4826" s="183">
        <v>703</v>
      </c>
      <c r="S4826" s="183">
        <v>334</v>
      </c>
      <c r="T4826" s="183">
        <v>429</v>
      </c>
      <c r="U4826" s="183">
        <v>19</v>
      </c>
      <c r="V4826" s="183">
        <v>736</v>
      </c>
      <c r="W4826" s="183">
        <v>347</v>
      </c>
      <c r="X4826" s="183">
        <v>451</v>
      </c>
      <c r="Y4826" s="183">
        <v>26</v>
      </c>
    </row>
    <row r="4827" spans="1:25" x14ac:dyDescent="0.2">
      <c r="A4827" s="184">
        <v>13410256</v>
      </c>
      <c r="B4827" s="183" t="str">
        <f>[1]店マスタ!B4826</f>
        <v>猪木電器店</v>
      </c>
      <c r="C4827" s="183">
        <v>2.5</v>
      </c>
      <c r="D4827" s="183">
        <v>2.5</v>
      </c>
      <c r="E4827" s="183">
        <f>_xlfn.XLOOKUP(A4827,[2]Sheet1!$R:$R,[2]Sheet1!$AB:$AB,"",0)</f>
        <v>2.5</v>
      </c>
      <c r="F4827" s="183" t="str">
        <f>_xlfn.XLOOKUP($A4827,[3]【2026年03月度_全社】RFM客層一覧表データ!$A:$A,[3]【2026年03月度_全社】RFM客層一覧表データ!C:C,"",0)</f>
        <v/>
      </c>
      <c r="G4827" s="183" t="str">
        <f>_xlfn.XLOOKUP($A4827,[3]【2026年03月度_全社】RFM客層一覧表データ!$A:$A,[3]【2026年03月度_全社】RFM客層一覧表データ!D:D,"",0)</f>
        <v/>
      </c>
      <c r="H4827" s="183" t="str">
        <f>_xlfn.XLOOKUP($A4827,[3]【2026年03月度_全社】RFM客層一覧表データ!$A:$A,[3]【2026年03月度_全社】RFM客層一覧表データ!E:E,"",0)</f>
        <v/>
      </c>
      <c r="I4827" s="183" t="str">
        <f>_xlfn.XLOOKUP($A4827,[3]【2026年03月度_全社】RFM客層一覧表データ!$A:$A,[3]【2026年03月度_全社】RFM客層一覧表データ!F:F,"",0)</f>
        <v/>
      </c>
      <c r="J4827" s="183">
        <v>0</v>
      </c>
      <c r="K4827" s="183">
        <v>0</v>
      </c>
      <c r="L4827" s="183">
        <v>0</v>
      </c>
      <c r="M4827" s="183">
        <v>0</v>
      </c>
      <c r="N4827" s="183">
        <v>0</v>
      </c>
      <c r="O4827" s="183">
        <v>0</v>
      </c>
      <c r="P4827" s="183">
        <v>0</v>
      </c>
      <c r="Q4827" s="183">
        <v>0</v>
      </c>
      <c r="R4827" s="183">
        <v>0</v>
      </c>
      <c r="S4827" s="183">
        <v>0</v>
      </c>
      <c r="T4827" s="183">
        <v>0</v>
      </c>
      <c r="U4827" s="183">
        <v>0</v>
      </c>
      <c r="V4827" s="183">
        <v>0</v>
      </c>
      <c r="W4827" s="183">
        <v>0</v>
      </c>
      <c r="X4827" s="183">
        <v>0</v>
      </c>
      <c r="Y4827" s="183">
        <v>0</v>
      </c>
    </row>
    <row r="4828" spans="1:25" x14ac:dyDescent="0.2">
      <c r="A4828" s="184">
        <v>13410280</v>
      </c>
      <c r="B4828" s="183" t="str">
        <f>[1]店マスタ!B4827</f>
        <v>ウチダ電器</v>
      </c>
      <c r="C4828" s="183">
        <v>1.5</v>
      </c>
      <c r="D4828" s="183">
        <v>1.5</v>
      </c>
      <c r="E4828" s="183">
        <f>_xlfn.XLOOKUP(A4828,[2]Sheet1!$R:$R,[2]Sheet1!$AB:$AB,"",0)</f>
        <v>1.5</v>
      </c>
      <c r="F4828" s="183" t="str">
        <f>_xlfn.XLOOKUP($A4828,[3]【2026年03月度_全社】RFM客層一覧表データ!$A:$A,[3]【2026年03月度_全社】RFM客層一覧表データ!C:C,"",0)</f>
        <v/>
      </c>
      <c r="G4828" s="183" t="str">
        <f>_xlfn.XLOOKUP($A4828,[3]【2026年03月度_全社】RFM客層一覧表データ!$A:$A,[3]【2026年03月度_全社】RFM客層一覧表データ!D:D,"",0)</f>
        <v/>
      </c>
      <c r="H4828" s="183" t="str">
        <f>_xlfn.XLOOKUP($A4828,[3]【2026年03月度_全社】RFM客層一覧表データ!$A:$A,[3]【2026年03月度_全社】RFM客層一覧表データ!E:E,"",0)</f>
        <v/>
      </c>
      <c r="I4828" s="183" t="str">
        <f>_xlfn.XLOOKUP($A4828,[3]【2026年03月度_全社】RFM客層一覧表データ!$A:$A,[3]【2026年03月度_全社】RFM客層一覧表データ!F:F,"",0)</f>
        <v/>
      </c>
      <c r="J4828" s="183">
        <v>0</v>
      </c>
      <c r="K4828" s="183">
        <v>0</v>
      </c>
      <c r="L4828" s="183">
        <v>0</v>
      </c>
      <c r="M4828" s="183">
        <v>0</v>
      </c>
      <c r="N4828" s="183">
        <v>0</v>
      </c>
      <c r="O4828" s="183">
        <v>0</v>
      </c>
      <c r="P4828" s="183">
        <v>0</v>
      </c>
      <c r="Q4828" s="183">
        <v>0</v>
      </c>
      <c r="R4828" s="183">
        <v>0</v>
      </c>
      <c r="S4828" s="183">
        <v>0</v>
      </c>
      <c r="T4828" s="183">
        <v>0</v>
      </c>
      <c r="U4828" s="183">
        <v>0</v>
      </c>
      <c r="V4828" s="183">
        <v>0</v>
      </c>
      <c r="W4828" s="183">
        <v>0</v>
      </c>
      <c r="X4828" s="183">
        <v>0</v>
      </c>
      <c r="Y4828" s="183">
        <v>0</v>
      </c>
    </row>
    <row r="4829" spans="1:25" x14ac:dyDescent="0.2">
      <c r="A4829" s="184">
        <v>13410423</v>
      </c>
      <c r="B4829" s="183" t="str">
        <f>[1]店マスタ!B4828</f>
        <v>ＳＮＧ尾原</v>
      </c>
      <c r="C4829" s="183">
        <v>3.5</v>
      </c>
      <c r="D4829" s="183">
        <v>3.5</v>
      </c>
      <c r="E4829" s="183">
        <f>_xlfn.XLOOKUP(A4829,[2]Sheet1!$R:$R,[2]Sheet1!$AB:$AB,"",0)</f>
        <v>3.5</v>
      </c>
      <c r="F4829" s="183" t="str">
        <f>_xlfn.XLOOKUP($A4829,[3]【2026年03月度_全社】RFM客層一覧表データ!$A:$A,[3]【2026年03月度_全社】RFM客層一覧表データ!C:C,"",0)</f>
        <v/>
      </c>
      <c r="G4829" s="183" t="str">
        <f>_xlfn.XLOOKUP($A4829,[3]【2026年03月度_全社】RFM客層一覧表データ!$A:$A,[3]【2026年03月度_全社】RFM客層一覧表データ!D:D,"",0)</f>
        <v/>
      </c>
      <c r="H4829" s="183" t="str">
        <f>_xlfn.XLOOKUP($A4829,[3]【2026年03月度_全社】RFM客層一覧表データ!$A:$A,[3]【2026年03月度_全社】RFM客層一覧表データ!E:E,"",0)</f>
        <v/>
      </c>
      <c r="I4829" s="183" t="str">
        <f>_xlfn.XLOOKUP($A4829,[3]【2026年03月度_全社】RFM客層一覧表データ!$A:$A,[3]【2026年03月度_全社】RFM客層一覧表データ!F:F,"",0)</f>
        <v/>
      </c>
      <c r="J4829" s="183">
        <v>0</v>
      </c>
      <c r="K4829" s="183">
        <v>0</v>
      </c>
      <c r="L4829" s="183">
        <v>0</v>
      </c>
      <c r="M4829" s="183">
        <v>0</v>
      </c>
      <c r="N4829" s="183">
        <v>0</v>
      </c>
      <c r="O4829" s="183">
        <v>0</v>
      </c>
      <c r="P4829" s="183">
        <v>0</v>
      </c>
      <c r="Q4829" s="183">
        <v>0</v>
      </c>
      <c r="R4829" s="183">
        <v>0</v>
      </c>
      <c r="S4829" s="183">
        <v>0</v>
      </c>
      <c r="T4829" s="183">
        <v>0</v>
      </c>
      <c r="U4829" s="183">
        <v>0</v>
      </c>
      <c r="V4829" s="183">
        <v>0</v>
      </c>
      <c r="W4829" s="183">
        <v>0</v>
      </c>
      <c r="X4829" s="183">
        <v>0</v>
      </c>
      <c r="Y4829" s="183">
        <v>0</v>
      </c>
    </row>
    <row r="4830" spans="1:25" x14ac:dyDescent="0.2">
      <c r="A4830" s="184">
        <v>13410459</v>
      </c>
      <c r="B4830" s="183" t="str">
        <f>[1]店マスタ!B4829</f>
        <v>（有）小川電器</v>
      </c>
      <c r="C4830" s="183">
        <v>2</v>
      </c>
      <c r="D4830" s="183">
        <v>0</v>
      </c>
      <c r="E4830" s="183" t="str">
        <f>_xlfn.XLOOKUP(A4830,[2]Sheet1!$R:$R,[2]Sheet1!$AB:$AB,"",0)</f>
        <v/>
      </c>
      <c r="F4830" s="183" t="str">
        <f>_xlfn.XLOOKUP($A4830,[3]【2026年03月度_全社】RFM客層一覧表データ!$A:$A,[3]【2026年03月度_全社】RFM客層一覧表データ!C:C,"",0)</f>
        <v/>
      </c>
      <c r="G4830" s="183" t="str">
        <f>_xlfn.XLOOKUP($A4830,[3]【2026年03月度_全社】RFM客層一覧表データ!$A:$A,[3]【2026年03月度_全社】RFM客層一覧表データ!D:D,"",0)</f>
        <v/>
      </c>
      <c r="H4830" s="183" t="str">
        <f>_xlfn.XLOOKUP($A4830,[3]【2026年03月度_全社】RFM客層一覧表データ!$A:$A,[3]【2026年03月度_全社】RFM客層一覧表データ!E:E,"",0)</f>
        <v/>
      </c>
      <c r="I4830" s="183" t="str">
        <f>_xlfn.XLOOKUP($A4830,[3]【2026年03月度_全社】RFM客層一覧表データ!$A:$A,[3]【2026年03月度_全社】RFM客層一覧表データ!F:F,"",0)</f>
        <v/>
      </c>
      <c r="J4830" s="183">
        <v>388</v>
      </c>
      <c r="K4830" s="183">
        <v>179</v>
      </c>
      <c r="L4830" s="183">
        <v>215</v>
      </c>
      <c r="M4830" s="183">
        <v>24</v>
      </c>
      <c r="N4830" s="183">
        <v>386</v>
      </c>
      <c r="O4830" s="183">
        <v>200</v>
      </c>
      <c r="P4830" s="183">
        <v>224</v>
      </c>
      <c r="Q4830" s="183">
        <v>22</v>
      </c>
      <c r="R4830" s="183">
        <v>389</v>
      </c>
      <c r="S4830" s="183">
        <v>185</v>
      </c>
      <c r="T4830" s="183">
        <v>234</v>
      </c>
      <c r="U4830" s="183">
        <v>14</v>
      </c>
      <c r="V4830" s="183">
        <v>396</v>
      </c>
      <c r="W4830" s="183">
        <v>190</v>
      </c>
      <c r="X4830" s="183">
        <v>245</v>
      </c>
      <c r="Y4830" s="183">
        <v>10</v>
      </c>
    </row>
    <row r="4831" spans="1:25" x14ac:dyDescent="0.2">
      <c r="A4831" s="184">
        <v>13410552</v>
      </c>
      <c r="B4831" s="183" t="str">
        <f>[1]店マスタ!B4830</f>
        <v>（有）神原電機商会</v>
      </c>
      <c r="C4831" s="183">
        <v>2.5</v>
      </c>
      <c r="D4831" s="183">
        <v>2.5</v>
      </c>
      <c r="E4831" s="183">
        <f>_xlfn.XLOOKUP(A4831,[2]Sheet1!$R:$R,[2]Sheet1!$AB:$AB,"",0)</f>
        <v>2.5</v>
      </c>
      <c r="F4831" s="183">
        <f>_xlfn.XLOOKUP($A4831,[3]【2026年03月度_全社】RFM客層一覧表データ!$A:$A,[3]【2026年03月度_全社】RFM客層一覧表データ!C:C,"",0)</f>
        <v>48</v>
      </c>
      <c r="G4831" s="183">
        <f>_xlfn.XLOOKUP($A4831,[3]【2026年03月度_全社】RFM客層一覧表データ!$A:$A,[3]【2026年03月度_全社】RFM客層一覧表データ!D:D,"",0)</f>
        <v>20</v>
      </c>
      <c r="H4831" s="183">
        <f>_xlfn.XLOOKUP($A4831,[3]【2026年03月度_全社】RFM客層一覧表データ!$A:$A,[3]【2026年03月度_全社】RFM客層一覧表データ!E:E,"",0)</f>
        <v>1</v>
      </c>
      <c r="I4831" s="183">
        <f>_xlfn.XLOOKUP($A4831,[3]【2026年03月度_全社】RFM客層一覧表データ!$A:$A,[3]【2026年03月度_全社】RFM客層一覧表データ!F:F,"",0)</f>
        <v>19</v>
      </c>
      <c r="J4831" s="183">
        <v>30</v>
      </c>
      <c r="K4831" s="183">
        <v>23</v>
      </c>
      <c r="L4831" s="183">
        <v>0</v>
      </c>
      <c r="M4831" s="183">
        <v>22</v>
      </c>
      <c r="N4831" s="183">
        <v>10</v>
      </c>
      <c r="O4831" s="183">
        <v>10</v>
      </c>
      <c r="P4831" s="183">
        <v>0</v>
      </c>
      <c r="Q4831" s="183">
        <v>4</v>
      </c>
      <c r="R4831" s="183">
        <v>0</v>
      </c>
      <c r="S4831" s="183">
        <v>0</v>
      </c>
      <c r="T4831" s="183">
        <v>0</v>
      </c>
      <c r="U4831" s="183">
        <v>0</v>
      </c>
      <c r="V4831" s="183">
        <v>0</v>
      </c>
      <c r="W4831" s="183">
        <v>0</v>
      </c>
      <c r="X4831" s="183">
        <v>0</v>
      </c>
      <c r="Y4831" s="183">
        <v>0</v>
      </c>
    </row>
    <row r="4832" spans="1:25" x14ac:dyDescent="0.2">
      <c r="A4832" s="184">
        <v>13410560</v>
      </c>
      <c r="B4832" s="183" t="str">
        <f>[1]店マスタ!B4831</f>
        <v>カワカミ電化</v>
      </c>
      <c r="C4832" s="183">
        <v>1.5</v>
      </c>
      <c r="D4832" s="183">
        <v>1.5</v>
      </c>
      <c r="E4832" s="183">
        <f>_xlfn.XLOOKUP(A4832,[2]Sheet1!$R:$R,[2]Sheet1!$AB:$AB,"",0)</f>
        <v>1.5</v>
      </c>
      <c r="F4832" s="183">
        <f>_xlfn.XLOOKUP($A4832,[3]【2026年03月度_全社】RFM客層一覧表データ!$A:$A,[3]【2026年03月度_全社】RFM客層一覧表データ!C:C,"",0)</f>
        <v>875</v>
      </c>
      <c r="G4832" s="183">
        <f>_xlfn.XLOOKUP($A4832,[3]【2026年03月度_全社】RFM客層一覧表データ!$A:$A,[3]【2026年03月度_全社】RFM客層一覧表データ!D:D,"",0)</f>
        <v>243</v>
      </c>
      <c r="H4832" s="183">
        <f>_xlfn.XLOOKUP($A4832,[3]【2026年03月度_全社】RFM客層一覧表データ!$A:$A,[3]【2026年03月度_全社】RFM客層一覧表データ!E:E,"",0)</f>
        <v>537</v>
      </c>
      <c r="I4832" s="183">
        <f>_xlfn.XLOOKUP($A4832,[3]【2026年03月度_全社】RFM客層一覧表データ!$A:$A,[3]【2026年03月度_全社】RFM客層一覧表データ!F:F,"",0)</f>
        <v>58</v>
      </c>
      <c r="J4832" s="183">
        <v>892</v>
      </c>
      <c r="K4832" s="183">
        <v>482</v>
      </c>
      <c r="L4832" s="183">
        <v>560</v>
      </c>
      <c r="M4832" s="183">
        <v>20</v>
      </c>
      <c r="N4832" s="183">
        <v>452</v>
      </c>
      <c r="O4832" s="183">
        <v>227</v>
      </c>
      <c r="P4832" s="183">
        <v>235</v>
      </c>
      <c r="Q4832" s="183">
        <v>23</v>
      </c>
      <c r="R4832" s="183">
        <v>446</v>
      </c>
      <c r="S4832" s="183">
        <v>219</v>
      </c>
      <c r="T4832" s="183">
        <v>242</v>
      </c>
      <c r="U4832" s="183">
        <v>19</v>
      </c>
      <c r="V4832" s="183">
        <v>443</v>
      </c>
      <c r="W4832" s="183">
        <v>237</v>
      </c>
      <c r="X4832" s="183">
        <v>241</v>
      </c>
      <c r="Y4832" s="183">
        <v>18</v>
      </c>
    </row>
    <row r="4833" spans="1:25" x14ac:dyDescent="0.2">
      <c r="A4833" s="184">
        <v>13410656</v>
      </c>
      <c r="B4833" s="183" t="str">
        <f>[1]店マスタ!B4832</f>
        <v>きむらでんき</v>
      </c>
      <c r="C4833" s="183">
        <v>2.5</v>
      </c>
      <c r="D4833" s="183">
        <v>2.5</v>
      </c>
      <c r="E4833" s="183">
        <f>_xlfn.XLOOKUP(A4833,[2]Sheet1!$R:$R,[2]Sheet1!$AB:$AB,"",0)</f>
        <v>2.5</v>
      </c>
      <c r="F4833" s="183">
        <f>_xlfn.XLOOKUP($A4833,[3]【2026年03月度_全社】RFM客層一覧表データ!$A:$A,[3]【2026年03月度_全社】RFM客層一覧表データ!C:C,"",0)</f>
        <v>458</v>
      </c>
      <c r="G4833" s="183">
        <f>_xlfn.XLOOKUP($A4833,[3]【2026年03月度_全社】RFM客層一覧表データ!$A:$A,[3]【2026年03月度_全社】RFM客層一覧表データ!D:D,"",0)</f>
        <v>167</v>
      </c>
      <c r="H4833" s="183">
        <f>_xlfn.XLOOKUP($A4833,[3]【2026年03月度_全社】RFM客層一覧表データ!$A:$A,[3]【2026年03月度_全社】RFM客層一覧表データ!E:E,"",0)</f>
        <v>140</v>
      </c>
      <c r="I4833" s="183">
        <f>_xlfn.XLOOKUP($A4833,[3]【2026年03月度_全社】RFM客層一覧表データ!$A:$A,[3]【2026年03月度_全社】RFM客層一覧表データ!F:F,"",0)</f>
        <v>54</v>
      </c>
      <c r="J4833" s="183">
        <v>305</v>
      </c>
      <c r="K4833" s="183">
        <v>73</v>
      </c>
      <c r="L4833" s="183">
        <v>106</v>
      </c>
      <c r="M4833" s="183">
        <v>26</v>
      </c>
      <c r="N4833" s="183">
        <v>314</v>
      </c>
      <c r="O4833" s="183">
        <v>95</v>
      </c>
      <c r="P4833" s="183">
        <v>109</v>
      </c>
      <c r="Q4833" s="183">
        <v>32</v>
      </c>
      <c r="R4833" s="183">
        <v>335</v>
      </c>
      <c r="S4833" s="183">
        <v>100</v>
      </c>
      <c r="T4833" s="183">
        <v>117</v>
      </c>
      <c r="U4833" s="183">
        <v>28</v>
      </c>
      <c r="V4833" s="183">
        <v>361</v>
      </c>
      <c r="W4833" s="183">
        <v>92</v>
      </c>
      <c r="X4833" s="183">
        <v>132</v>
      </c>
      <c r="Y4833" s="183">
        <v>20</v>
      </c>
    </row>
    <row r="4834" spans="1:25" x14ac:dyDescent="0.2">
      <c r="A4834" s="184">
        <v>13410703</v>
      </c>
      <c r="B4834" s="183" t="str">
        <f>[1]店マスタ!B4833</f>
        <v>栗原電化ハウス</v>
      </c>
      <c r="C4834" s="183">
        <v>1.5</v>
      </c>
      <c r="D4834" s="183">
        <v>1.5</v>
      </c>
      <c r="E4834" s="183">
        <f>_xlfn.XLOOKUP(A4834,[2]Sheet1!$R:$R,[2]Sheet1!$AB:$AB,"",0)</f>
        <v>1.5</v>
      </c>
      <c r="F4834" s="183">
        <f>_xlfn.XLOOKUP($A4834,[3]【2026年03月度_全社】RFM客層一覧表データ!$A:$A,[3]【2026年03月度_全社】RFM客層一覧表データ!C:C,"",0)</f>
        <v>308</v>
      </c>
      <c r="G4834" s="183">
        <f>_xlfn.XLOOKUP($A4834,[3]【2026年03月度_全社】RFM客層一覧表データ!$A:$A,[3]【2026年03月度_全社】RFM客層一覧表データ!D:D,"",0)</f>
        <v>122</v>
      </c>
      <c r="H4834" s="183">
        <f>_xlfn.XLOOKUP($A4834,[3]【2026年03月度_全社】RFM客層一覧表データ!$A:$A,[3]【2026年03月度_全社】RFM客層一覧表データ!E:E,"",0)</f>
        <v>172</v>
      </c>
      <c r="I4834" s="183">
        <f>_xlfn.XLOOKUP($A4834,[3]【2026年03月度_全社】RFM客層一覧表データ!$A:$A,[3]【2026年03月度_全社】RFM客層一覧表データ!F:F,"",0)</f>
        <v>15</v>
      </c>
      <c r="J4834" s="183">
        <v>332</v>
      </c>
      <c r="K4834" s="183">
        <v>144</v>
      </c>
      <c r="L4834" s="183">
        <v>176</v>
      </c>
      <c r="M4834" s="183">
        <v>21</v>
      </c>
      <c r="N4834" s="183">
        <v>341</v>
      </c>
      <c r="O4834" s="183">
        <v>147</v>
      </c>
      <c r="P4834" s="183">
        <v>191</v>
      </c>
      <c r="Q4834" s="183">
        <v>18</v>
      </c>
      <c r="R4834" s="183">
        <v>345</v>
      </c>
      <c r="S4834" s="183">
        <v>152</v>
      </c>
      <c r="T4834" s="183">
        <v>196</v>
      </c>
      <c r="U4834" s="183">
        <v>14</v>
      </c>
      <c r="V4834" s="183">
        <v>354</v>
      </c>
      <c r="W4834" s="183">
        <v>162</v>
      </c>
      <c r="X4834" s="183">
        <v>203</v>
      </c>
      <c r="Y4834" s="183">
        <v>20</v>
      </c>
    </row>
    <row r="4835" spans="1:25" x14ac:dyDescent="0.2">
      <c r="A4835" s="184">
        <v>13410751</v>
      </c>
      <c r="B4835" s="183" t="str">
        <f>[1]店マスタ!B4834</f>
        <v>株式会社　パナックくわだ</v>
      </c>
      <c r="C4835" s="183">
        <v>3</v>
      </c>
      <c r="D4835" s="183">
        <v>3</v>
      </c>
      <c r="E4835" s="183">
        <f>_xlfn.XLOOKUP(A4835,[2]Sheet1!$R:$R,[2]Sheet1!$AB:$AB,"",0)</f>
        <v>3.5</v>
      </c>
      <c r="F4835" s="183">
        <f>_xlfn.XLOOKUP($A4835,[3]【2026年03月度_全社】RFM客層一覧表データ!$A:$A,[3]【2026年03月度_全社】RFM客層一覧表データ!C:C,"",0)</f>
        <v>823</v>
      </c>
      <c r="G4835" s="183">
        <f>_xlfn.XLOOKUP($A4835,[3]【2026年03月度_全社】RFM客層一覧表データ!$A:$A,[3]【2026年03月度_全社】RFM客層一覧表データ!D:D,"",0)</f>
        <v>463</v>
      </c>
      <c r="H4835" s="183">
        <f>_xlfn.XLOOKUP($A4835,[3]【2026年03月度_全社】RFM客層一覧表データ!$A:$A,[3]【2026年03月度_全社】RFM客層一覧表データ!E:E,"",0)</f>
        <v>419</v>
      </c>
      <c r="I4835" s="183">
        <f>_xlfn.XLOOKUP($A4835,[3]【2026年03月度_全社】RFM客層一覧表データ!$A:$A,[3]【2026年03月度_全社】RFM客層一覧表データ!F:F,"",0)</f>
        <v>99</v>
      </c>
      <c r="J4835" s="183">
        <v>790</v>
      </c>
      <c r="K4835" s="183">
        <v>412</v>
      </c>
      <c r="L4835" s="183">
        <v>416</v>
      </c>
      <c r="M4835" s="183">
        <v>63</v>
      </c>
      <c r="N4835" s="183">
        <v>831</v>
      </c>
      <c r="O4835" s="183">
        <v>437</v>
      </c>
      <c r="P4835" s="183">
        <v>432</v>
      </c>
      <c r="Q4835" s="183">
        <v>55</v>
      </c>
      <c r="R4835" s="183">
        <v>802</v>
      </c>
      <c r="S4835" s="183">
        <v>438</v>
      </c>
      <c r="T4835" s="183">
        <v>427</v>
      </c>
      <c r="U4835" s="183">
        <v>90</v>
      </c>
      <c r="V4835" s="183">
        <v>772</v>
      </c>
      <c r="W4835" s="183">
        <v>406</v>
      </c>
      <c r="X4835" s="183">
        <v>424</v>
      </c>
      <c r="Y4835" s="183">
        <v>57</v>
      </c>
    </row>
    <row r="4836" spans="1:25" x14ac:dyDescent="0.2">
      <c r="A4836" s="184">
        <v>13410857</v>
      </c>
      <c r="B4836" s="183" t="str">
        <f>[1]店マスタ!B4835</f>
        <v>こさこ電気</v>
      </c>
      <c r="C4836" s="183">
        <v>3</v>
      </c>
      <c r="D4836" s="183">
        <v>3</v>
      </c>
      <c r="E4836" s="183">
        <f>_xlfn.XLOOKUP(A4836,[2]Sheet1!$R:$R,[2]Sheet1!$AB:$AB,"",0)</f>
        <v>3</v>
      </c>
      <c r="F4836" s="183">
        <f>_xlfn.XLOOKUP($A4836,[3]【2026年03月度_全社】RFM客層一覧表データ!$A:$A,[3]【2026年03月度_全社】RFM客層一覧表データ!C:C,"",0)</f>
        <v>423</v>
      </c>
      <c r="G4836" s="183">
        <f>_xlfn.XLOOKUP($A4836,[3]【2026年03月度_全社】RFM客層一覧表データ!$A:$A,[3]【2026年03月度_全社】RFM客層一覧表データ!D:D,"",0)</f>
        <v>185</v>
      </c>
      <c r="H4836" s="183">
        <f>_xlfn.XLOOKUP($A4836,[3]【2026年03月度_全社】RFM客層一覧表データ!$A:$A,[3]【2026年03月度_全社】RFM客層一覧表データ!E:E,"",0)</f>
        <v>214</v>
      </c>
      <c r="I4836" s="183">
        <f>_xlfn.XLOOKUP($A4836,[3]【2026年03月度_全社】RFM客層一覧表データ!$A:$A,[3]【2026年03月度_全社】RFM客層一覧表データ!F:F,"",0)</f>
        <v>30</v>
      </c>
      <c r="J4836" s="183">
        <v>433</v>
      </c>
      <c r="K4836" s="183">
        <v>181</v>
      </c>
      <c r="L4836" s="183">
        <v>211</v>
      </c>
      <c r="M4836" s="183">
        <v>37</v>
      </c>
      <c r="N4836" s="183">
        <v>426</v>
      </c>
      <c r="O4836" s="183">
        <v>170</v>
      </c>
      <c r="P4836" s="183">
        <v>210</v>
      </c>
      <c r="Q4836" s="183">
        <v>29</v>
      </c>
      <c r="R4836" s="183">
        <v>438</v>
      </c>
      <c r="S4836" s="183">
        <v>177</v>
      </c>
      <c r="T4836" s="183">
        <v>211</v>
      </c>
      <c r="U4836" s="183">
        <v>36</v>
      </c>
      <c r="V4836" s="183">
        <v>451</v>
      </c>
      <c r="W4836" s="183">
        <v>169</v>
      </c>
      <c r="X4836" s="183">
        <v>214</v>
      </c>
      <c r="Y4836" s="183">
        <v>39</v>
      </c>
    </row>
    <row r="4837" spans="1:25" x14ac:dyDescent="0.2">
      <c r="A4837" s="184">
        <v>13410903</v>
      </c>
      <c r="B4837" s="183" t="str">
        <f>[1]店マスタ!B4836</f>
        <v>（有）笹川店</v>
      </c>
      <c r="C4837" s="183">
        <v>2</v>
      </c>
      <c r="D4837" s="183">
        <v>1.5</v>
      </c>
      <c r="E4837" s="183" t="str">
        <f>_xlfn.XLOOKUP(A4837,[2]Sheet1!$R:$R,[2]Sheet1!$AB:$AB,"",0)</f>
        <v/>
      </c>
      <c r="F4837" s="183" t="str">
        <f>_xlfn.XLOOKUP($A4837,[3]【2026年03月度_全社】RFM客層一覧表データ!$A:$A,[3]【2026年03月度_全社】RFM客層一覧表データ!C:C,"",0)</f>
        <v/>
      </c>
      <c r="G4837" s="183" t="str">
        <f>_xlfn.XLOOKUP($A4837,[3]【2026年03月度_全社】RFM客層一覧表データ!$A:$A,[3]【2026年03月度_全社】RFM客層一覧表データ!D:D,"",0)</f>
        <v/>
      </c>
      <c r="H4837" s="183" t="str">
        <f>_xlfn.XLOOKUP($A4837,[3]【2026年03月度_全社】RFM客層一覧表データ!$A:$A,[3]【2026年03月度_全社】RFM客層一覧表データ!E:E,"",0)</f>
        <v/>
      </c>
      <c r="I4837" s="183" t="str">
        <f>_xlfn.XLOOKUP($A4837,[3]【2026年03月度_全社】RFM客層一覧表データ!$A:$A,[3]【2026年03月度_全社】RFM客層一覧表データ!F:F,"",0)</f>
        <v/>
      </c>
      <c r="J4837" s="183">
        <v>152</v>
      </c>
      <c r="K4837" s="183">
        <v>110</v>
      </c>
      <c r="L4837" s="183">
        <v>53</v>
      </c>
      <c r="M4837" s="183">
        <v>35</v>
      </c>
      <c r="N4837" s="183">
        <v>2</v>
      </c>
      <c r="O4837" s="183">
        <v>1</v>
      </c>
      <c r="P4837" s="183">
        <v>1</v>
      </c>
      <c r="Q4837" s="183">
        <v>0</v>
      </c>
      <c r="R4837" s="183">
        <v>1</v>
      </c>
      <c r="S4837" s="183">
        <v>0</v>
      </c>
      <c r="T4837" s="183">
        <v>1</v>
      </c>
      <c r="U4837" s="183">
        <v>0</v>
      </c>
      <c r="V4837" s="183">
        <v>1</v>
      </c>
      <c r="W4837" s="183">
        <v>0</v>
      </c>
      <c r="X4837" s="183">
        <v>1</v>
      </c>
      <c r="Y4837" s="183">
        <v>0</v>
      </c>
    </row>
    <row r="4838" spans="1:25" x14ac:dyDescent="0.2">
      <c r="A4838" s="184">
        <v>13410953</v>
      </c>
      <c r="B4838" s="183" t="str">
        <f>[1]店マスタ!B4837</f>
        <v>（株）サトウデンキ</v>
      </c>
      <c r="C4838" s="183">
        <v>3.5</v>
      </c>
      <c r="D4838" s="183">
        <v>3.5</v>
      </c>
      <c r="E4838" s="183">
        <f>_xlfn.XLOOKUP(A4838,[2]Sheet1!$R:$R,[2]Sheet1!$AB:$AB,"",0)</f>
        <v>4</v>
      </c>
      <c r="F4838" s="183">
        <f>_xlfn.XLOOKUP($A4838,[3]【2026年03月度_全社】RFM客層一覧表データ!$A:$A,[3]【2026年03月度_全社】RFM客層一覧表データ!C:C,"",0)</f>
        <v>529</v>
      </c>
      <c r="G4838" s="183">
        <f>_xlfn.XLOOKUP($A4838,[3]【2026年03月度_全社】RFM客層一覧表データ!$A:$A,[3]【2026年03月度_全社】RFM客層一覧表データ!D:D,"",0)</f>
        <v>183</v>
      </c>
      <c r="H4838" s="183">
        <f>_xlfn.XLOOKUP($A4838,[3]【2026年03月度_全社】RFM客層一覧表データ!$A:$A,[3]【2026年03月度_全社】RFM客層一覧表データ!E:E,"",0)</f>
        <v>176</v>
      </c>
      <c r="I4838" s="183">
        <f>_xlfn.XLOOKUP($A4838,[3]【2026年03月度_全社】RFM客層一覧表データ!$A:$A,[3]【2026年03月度_全社】RFM客層一覧表データ!F:F,"",0)</f>
        <v>59</v>
      </c>
      <c r="J4838" s="183">
        <v>519</v>
      </c>
      <c r="K4838" s="183">
        <v>194</v>
      </c>
      <c r="L4838" s="183">
        <v>174</v>
      </c>
      <c r="M4838" s="183">
        <v>64</v>
      </c>
      <c r="N4838" s="183">
        <v>485</v>
      </c>
      <c r="O4838" s="183">
        <v>206</v>
      </c>
      <c r="P4838" s="183">
        <v>178</v>
      </c>
      <c r="Q4838" s="183">
        <v>75</v>
      </c>
      <c r="R4838" s="183">
        <v>429</v>
      </c>
      <c r="S4838" s="183">
        <v>198</v>
      </c>
      <c r="T4838" s="183">
        <v>166</v>
      </c>
      <c r="U4838" s="183">
        <v>61</v>
      </c>
      <c r="V4838" s="183">
        <v>373</v>
      </c>
      <c r="W4838" s="183">
        <v>172</v>
      </c>
      <c r="X4838" s="183">
        <v>154</v>
      </c>
      <c r="Y4838" s="183">
        <v>62</v>
      </c>
    </row>
    <row r="4839" spans="1:25" x14ac:dyDescent="0.2">
      <c r="A4839" s="184">
        <v>13411025</v>
      </c>
      <c r="B4839" s="183" t="str">
        <f>[1]店マスタ!B4838</f>
        <v>（有）佐藤電気商会</v>
      </c>
      <c r="C4839" s="183">
        <v>1.5</v>
      </c>
      <c r="D4839" s="183">
        <v>1.5</v>
      </c>
      <c r="E4839" s="183">
        <f>_xlfn.XLOOKUP(A4839,[2]Sheet1!$R:$R,[2]Sheet1!$AB:$AB,"",0)</f>
        <v>1.5</v>
      </c>
      <c r="F4839" s="183">
        <f>_xlfn.XLOOKUP($A4839,[3]【2026年03月度_全社】RFM客層一覧表データ!$A:$A,[3]【2026年03月度_全社】RFM客層一覧表データ!C:C,"",0)</f>
        <v>326</v>
      </c>
      <c r="G4839" s="183">
        <f>_xlfn.XLOOKUP($A4839,[3]【2026年03月度_全社】RFM客層一覧表データ!$A:$A,[3]【2026年03月度_全社】RFM客層一覧表データ!D:D,"",0)</f>
        <v>136</v>
      </c>
      <c r="H4839" s="183">
        <f>_xlfn.XLOOKUP($A4839,[3]【2026年03月度_全社】RFM客層一覧表データ!$A:$A,[3]【2026年03月度_全社】RFM客層一覧表データ!E:E,"",0)</f>
        <v>217</v>
      </c>
      <c r="I4839" s="183">
        <f>_xlfn.XLOOKUP($A4839,[3]【2026年03月度_全社】RFM客層一覧表データ!$A:$A,[3]【2026年03月度_全社】RFM客層一覧表データ!F:F,"",0)</f>
        <v>12</v>
      </c>
      <c r="J4839" s="183">
        <v>494</v>
      </c>
      <c r="K4839" s="183">
        <v>160</v>
      </c>
      <c r="L4839" s="183">
        <v>229</v>
      </c>
      <c r="M4839" s="183">
        <v>12</v>
      </c>
      <c r="N4839" s="183">
        <v>637</v>
      </c>
      <c r="O4839" s="183">
        <v>165</v>
      </c>
      <c r="P4839" s="183">
        <v>357</v>
      </c>
      <c r="Q4839" s="183">
        <v>14</v>
      </c>
      <c r="R4839" s="183">
        <v>727</v>
      </c>
      <c r="S4839" s="183">
        <v>149</v>
      </c>
      <c r="T4839" s="183">
        <v>471</v>
      </c>
      <c r="U4839" s="183">
        <v>14</v>
      </c>
      <c r="V4839" s="183">
        <v>769</v>
      </c>
      <c r="W4839" s="183">
        <v>168</v>
      </c>
      <c r="X4839" s="183">
        <v>538</v>
      </c>
      <c r="Y4839" s="183">
        <v>12</v>
      </c>
    </row>
    <row r="4840" spans="1:25" x14ac:dyDescent="0.2">
      <c r="A4840" s="184">
        <v>13411101</v>
      </c>
      <c r="B4840" s="183" t="str">
        <f>[1]店マスタ!B4839</f>
        <v>志間電気店</v>
      </c>
      <c r="C4840" s="183">
        <v>3.5</v>
      </c>
      <c r="D4840" s="183">
        <v>3.5</v>
      </c>
      <c r="E4840" s="183">
        <f>_xlfn.XLOOKUP(A4840,[2]Sheet1!$R:$R,[2]Sheet1!$AB:$AB,"",0)</f>
        <v>3.5</v>
      </c>
      <c r="F4840" s="183">
        <f>_xlfn.XLOOKUP($A4840,[3]【2026年03月度_全社】RFM客層一覧表データ!$A:$A,[3]【2026年03月度_全社】RFM客層一覧表データ!C:C,"",0)</f>
        <v>0</v>
      </c>
      <c r="G4840" s="183">
        <f>_xlfn.XLOOKUP($A4840,[3]【2026年03月度_全社】RFM客層一覧表データ!$A:$A,[3]【2026年03月度_全社】RFM客層一覧表データ!D:D,"",0)</f>
        <v>0</v>
      </c>
      <c r="H4840" s="183">
        <f>_xlfn.XLOOKUP($A4840,[3]【2026年03月度_全社】RFM客層一覧表データ!$A:$A,[3]【2026年03月度_全社】RFM客層一覧表データ!E:E,"",0)</f>
        <v>0</v>
      </c>
      <c r="I4840" s="183">
        <f>_xlfn.XLOOKUP($A4840,[3]【2026年03月度_全社】RFM客層一覧表データ!$A:$A,[3]【2026年03月度_全社】RFM客層一覧表データ!F:F,"",0)</f>
        <v>0</v>
      </c>
      <c r="J4840" s="183">
        <v>0</v>
      </c>
      <c r="K4840" s="183">
        <v>0</v>
      </c>
      <c r="L4840" s="183">
        <v>0</v>
      </c>
      <c r="M4840" s="183">
        <v>0</v>
      </c>
      <c r="N4840" s="183">
        <v>0</v>
      </c>
      <c r="O4840" s="183">
        <v>0</v>
      </c>
      <c r="P4840" s="183">
        <v>0</v>
      </c>
      <c r="Q4840" s="183">
        <v>0</v>
      </c>
      <c r="R4840" s="183">
        <v>0</v>
      </c>
      <c r="S4840" s="183">
        <v>0</v>
      </c>
      <c r="T4840" s="183">
        <v>0</v>
      </c>
      <c r="U4840" s="183">
        <v>0</v>
      </c>
      <c r="V4840" s="183">
        <v>0</v>
      </c>
      <c r="W4840" s="183">
        <v>0</v>
      </c>
      <c r="X4840" s="183">
        <v>0</v>
      </c>
      <c r="Y4840" s="183">
        <v>0</v>
      </c>
    </row>
    <row r="4841" spans="1:25" x14ac:dyDescent="0.2">
      <c r="A4841" s="184">
        <v>13411154</v>
      </c>
      <c r="B4841" s="183" t="str">
        <f>[1]店マスタ!B4840</f>
        <v>株式会社ジョイテックいしでん</v>
      </c>
      <c r="C4841" s="183">
        <v>4</v>
      </c>
      <c r="D4841" s="183">
        <v>3.5</v>
      </c>
      <c r="E4841" s="183">
        <f>_xlfn.XLOOKUP(A4841,[2]Sheet1!$R:$R,[2]Sheet1!$AB:$AB,"",0)</f>
        <v>3</v>
      </c>
      <c r="F4841" s="183">
        <f>_xlfn.XLOOKUP($A4841,[3]【2026年03月度_全社】RFM客層一覧表データ!$A:$A,[3]【2026年03月度_全社】RFM客層一覧表データ!C:C,"",0)</f>
        <v>275</v>
      </c>
      <c r="G4841" s="183">
        <f>_xlfn.XLOOKUP($A4841,[3]【2026年03月度_全社】RFM客層一覧表データ!$A:$A,[3]【2026年03月度_全社】RFM客層一覧表データ!D:D,"",0)</f>
        <v>204</v>
      </c>
      <c r="H4841" s="183">
        <f>_xlfn.XLOOKUP($A4841,[3]【2026年03月度_全社】RFM客層一覧表データ!$A:$A,[3]【2026年03月度_全社】RFM客層一覧表データ!E:E,"",0)</f>
        <v>42</v>
      </c>
      <c r="I4841" s="183">
        <f>_xlfn.XLOOKUP($A4841,[3]【2026年03月度_全社】RFM客層一覧表データ!$A:$A,[3]【2026年03月度_全社】RFM客層一覧表データ!F:F,"",0)</f>
        <v>107</v>
      </c>
      <c r="J4841" s="183">
        <v>146</v>
      </c>
      <c r="K4841" s="183">
        <v>146</v>
      </c>
      <c r="L4841" s="183">
        <v>5</v>
      </c>
      <c r="M4841" s="183">
        <v>142</v>
      </c>
      <c r="N4841" s="183">
        <v>0</v>
      </c>
      <c r="O4841" s="183">
        <v>0</v>
      </c>
      <c r="P4841" s="183">
        <v>0</v>
      </c>
      <c r="Q4841" s="183">
        <v>0</v>
      </c>
      <c r="R4841" s="183">
        <v>0</v>
      </c>
      <c r="S4841" s="183">
        <v>0</v>
      </c>
      <c r="T4841" s="183">
        <v>0</v>
      </c>
      <c r="U4841" s="183">
        <v>0</v>
      </c>
      <c r="V4841" s="183">
        <v>0</v>
      </c>
      <c r="W4841" s="183">
        <v>0</v>
      </c>
      <c r="X4841" s="183">
        <v>0</v>
      </c>
      <c r="Y4841" s="183">
        <v>0</v>
      </c>
    </row>
    <row r="4842" spans="1:25" x14ac:dyDescent="0.2">
      <c r="A4842" s="184">
        <v>13411201</v>
      </c>
      <c r="B4842" s="183" t="str">
        <f>[1]店マスタ!B4841</f>
        <v>フレック・スギハラ</v>
      </c>
      <c r="C4842" s="183">
        <v>1</v>
      </c>
      <c r="D4842" s="183">
        <v>1</v>
      </c>
      <c r="E4842" s="183">
        <f>_xlfn.XLOOKUP(A4842,[2]Sheet1!$R:$R,[2]Sheet1!$AB:$AB,"",0)</f>
        <v>1</v>
      </c>
      <c r="F4842" s="183" t="str">
        <f>_xlfn.XLOOKUP($A4842,[3]【2026年03月度_全社】RFM客層一覧表データ!$A:$A,[3]【2026年03月度_全社】RFM客層一覧表データ!C:C,"",0)</f>
        <v/>
      </c>
      <c r="G4842" s="183" t="str">
        <f>_xlfn.XLOOKUP($A4842,[3]【2026年03月度_全社】RFM客層一覧表データ!$A:$A,[3]【2026年03月度_全社】RFM客層一覧表データ!D:D,"",0)</f>
        <v/>
      </c>
      <c r="H4842" s="183" t="str">
        <f>_xlfn.XLOOKUP($A4842,[3]【2026年03月度_全社】RFM客層一覧表データ!$A:$A,[3]【2026年03月度_全社】RFM客層一覧表データ!E:E,"",0)</f>
        <v/>
      </c>
      <c r="I4842" s="183" t="str">
        <f>_xlfn.XLOOKUP($A4842,[3]【2026年03月度_全社】RFM客層一覧表データ!$A:$A,[3]【2026年03月度_全社】RFM客層一覧表データ!F:F,"",0)</f>
        <v/>
      </c>
      <c r="J4842" s="183">
        <v>0</v>
      </c>
      <c r="K4842" s="183">
        <v>0</v>
      </c>
      <c r="L4842" s="183">
        <v>0</v>
      </c>
      <c r="M4842" s="183">
        <v>0</v>
      </c>
      <c r="N4842" s="183">
        <v>0</v>
      </c>
      <c r="O4842" s="183">
        <v>0</v>
      </c>
      <c r="P4842" s="183">
        <v>0</v>
      </c>
      <c r="Q4842" s="183">
        <v>0</v>
      </c>
      <c r="R4842" s="183">
        <v>0</v>
      </c>
      <c r="S4842" s="183">
        <v>0</v>
      </c>
      <c r="T4842" s="183">
        <v>0</v>
      </c>
      <c r="U4842" s="183">
        <v>0</v>
      </c>
      <c r="V4842" s="183">
        <v>0</v>
      </c>
      <c r="W4842" s="183">
        <v>0</v>
      </c>
      <c r="X4842" s="183">
        <v>0</v>
      </c>
      <c r="Y4842" s="183">
        <v>0</v>
      </c>
    </row>
    <row r="4843" spans="1:25" x14ac:dyDescent="0.2">
      <c r="A4843" s="184">
        <v>13411277</v>
      </c>
      <c r="B4843" s="183" t="str">
        <f>[1]店マスタ!B4842</f>
        <v>株式会社　関戸無線電機</v>
      </c>
      <c r="C4843" s="183">
        <v>2.5</v>
      </c>
      <c r="D4843" s="183">
        <v>2.5</v>
      </c>
      <c r="E4843" s="183">
        <f>_xlfn.XLOOKUP(A4843,[2]Sheet1!$R:$R,[2]Sheet1!$AB:$AB,"",0)</f>
        <v>3</v>
      </c>
      <c r="F4843" s="183">
        <f>_xlfn.XLOOKUP($A4843,[3]【2026年03月度_全社】RFM客層一覧表データ!$A:$A,[3]【2026年03月度_全社】RFM客層一覧表データ!C:C,"",0)</f>
        <v>535</v>
      </c>
      <c r="G4843" s="183">
        <f>_xlfn.XLOOKUP($A4843,[3]【2026年03月度_全社】RFM客層一覧表データ!$A:$A,[3]【2026年03月度_全社】RFM客層一覧表データ!D:D,"",0)</f>
        <v>249</v>
      </c>
      <c r="H4843" s="183">
        <f>_xlfn.XLOOKUP($A4843,[3]【2026年03月度_全社】RFM客層一覧表データ!$A:$A,[3]【2026年03月度_全社】RFM客層一覧表データ!E:E,"",0)</f>
        <v>296</v>
      </c>
      <c r="I4843" s="183">
        <f>_xlfn.XLOOKUP($A4843,[3]【2026年03月度_全社】RFM客層一覧表データ!$A:$A,[3]【2026年03月度_全社】RFM客層一覧表データ!F:F,"",0)</f>
        <v>32</v>
      </c>
      <c r="J4843" s="183">
        <v>543</v>
      </c>
      <c r="K4843" s="183">
        <v>283</v>
      </c>
      <c r="L4843" s="183">
        <v>312</v>
      </c>
      <c r="M4843" s="183">
        <v>41</v>
      </c>
      <c r="N4843" s="183">
        <v>532</v>
      </c>
      <c r="O4843" s="183">
        <v>261</v>
      </c>
      <c r="P4843" s="183">
        <v>304</v>
      </c>
      <c r="Q4843" s="183">
        <v>31</v>
      </c>
      <c r="R4843" s="183">
        <v>540</v>
      </c>
      <c r="S4843" s="183">
        <v>247</v>
      </c>
      <c r="T4843" s="183">
        <v>306</v>
      </c>
      <c r="U4843" s="183">
        <v>18</v>
      </c>
      <c r="V4843" s="183">
        <v>567</v>
      </c>
      <c r="W4843" s="183">
        <v>277</v>
      </c>
      <c r="X4843" s="183">
        <v>307</v>
      </c>
      <c r="Y4843" s="183">
        <v>34</v>
      </c>
    </row>
    <row r="4844" spans="1:25" x14ac:dyDescent="0.2">
      <c r="A4844" s="184">
        <v>13411351</v>
      </c>
      <c r="B4844" s="183" t="str">
        <f>[1]店マスタ!B4843</f>
        <v>高垣デンキ産業（株）</v>
      </c>
      <c r="C4844" s="183">
        <v>7.5</v>
      </c>
      <c r="D4844" s="183">
        <v>7.5</v>
      </c>
      <c r="E4844" s="183">
        <f>_xlfn.XLOOKUP(A4844,[2]Sheet1!$R:$R,[2]Sheet1!$AB:$AB,"",0)</f>
        <v>7.5</v>
      </c>
      <c r="F4844" s="183">
        <f>_xlfn.XLOOKUP($A4844,[3]【2026年03月度_全社】RFM客層一覧表データ!$A:$A,[3]【2026年03月度_全社】RFM客層一覧表データ!C:C,"",0)</f>
        <v>1199</v>
      </c>
      <c r="G4844" s="183">
        <f>_xlfn.XLOOKUP($A4844,[3]【2026年03月度_全社】RFM客層一覧表データ!$A:$A,[3]【2026年03月度_全社】RFM客層一覧表データ!D:D,"",0)</f>
        <v>454</v>
      </c>
      <c r="H4844" s="183">
        <f>_xlfn.XLOOKUP($A4844,[3]【2026年03月度_全社】RFM客層一覧表データ!$A:$A,[3]【2026年03月度_全社】RFM客層一覧表データ!E:E,"",0)</f>
        <v>505</v>
      </c>
      <c r="I4844" s="183">
        <f>_xlfn.XLOOKUP($A4844,[3]【2026年03月度_全社】RFM客層一覧表データ!$A:$A,[3]【2026年03月度_全社】RFM客層一覧表データ!F:F,"",0)</f>
        <v>84</v>
      </c>
      <c r="J4844" s="183">
        <v>1283</v>
      </c>
      <c r="K4844" s="183">
        <v>443</v>
      </c>
      <c r="L4844" s="183">
        <v>534</v>
      </c>
      <c r="M4844" s="183">
        <v>83</v>
      </c>
      <c r="N4844" s="183">
        <v>1335</v>
      </c>
      <c r="O4844" s="183">
        <v>459</v>
      </c>
      <c r="P4844" s="183">
        <v>568</v>
      </c>
      <c r="Q4844" s="183">
        <v>91</v>
      </c>
      <c r="R4844" s="183">
        <v>1389</v>
      </c>
      <c r="S4844" s="183">
        <v>484</v>
      </c>
      <c r="T4844" s="183">
        <v>591</v>
      </c>
      <c r="U4844" s="183">
        <v>82</v>
      </c>
      <c r="V4844" s="183">
        <v>1439</v>
      </c>
      <c r="W4844" s="183">
        <v>566</v>
      </c>
      <c r="X4844" s="183">
        <v>598</v>
      </c>
      <c r="Y4844" s="183">
        <v>95</v>
      </c>
    </row>
    <row r="4845" spans="1:25" x14ac:dyDescent="0.2">
      <c r="A4845" s="184">
        <v>13411360</v>
      </c>
      <c r="B4845" s="183" t="str">
        <f>[1]店マスタ!B4844</f>
        <v>（株）たけだ</v>
      </c>
      <c r="C4845" s="183">
        <v>8</v>
      </c>
      <c r="D4845" s="183">
        <v>8</v>
      </c>
      <c r="E4845" s="183">
        <f>_xlfn.XLOOKUP(A4845,[2]Sheet1!$R:$R,[2]Sheet1!$AB:$AB,"",0)</f>
        <v>8.5</v>
      </c>
      <c r="F4845" s="183">
        <f>_xlfn.XLOOKUP($A4845,[3]【2026年03月度_全社】RFM客層一覧表データ!$A:$A,[3]【2026年03月度_全社】RFM客層一覧表データ!C:C,"",0)</f>
        <v>2161</v>
      </c>
      <c r="G4845" s="183">
        <f>_xlfn.XLOOKUP($A4845,[3]【2026年03月度_全社】RFM客層一覧表データ!$A:$A,[3]【2026年03月度_全社】RFM客層一覧表データ!D:D,"",0)</f>
        <v>946</v>
      </c>
      <c r="H4845" s="183">
        <f>_xlfn.XLOOKUP($A4845,[3]【2026年03月度_全社】RFM客層一覧表データ!$A:$A,[3]【2026年03月度_全社】RFM客層一覧表データ!E:E,"",0)</f>
        <v>1122</v>
      </c>
      <c r="I4845" s="183">
        <f>_xlfn.XLOOKUP($A4845,[3]【2026年03月度_全社】RFM客層一覧表データ!$A:$A,[3]【2026年03月度_全社】RFM客層一覧表データ!F:F,"",0)</f>
        <v>113</v>
      </c>
      <c r="J4845" s="183">
        <v>2206</v>
      </c>
      <c r="K4845" s="183">
        <v>990</v>
      </c>
      <c r="L4845" s="183">
        <v>1141</v>
      </c>
      <c r="M4845" s="183">
        <v>105</v>
      </c>
      <c r="N4845" s="183">
        <v>2325</v>
      </c>
      <c r="O4845" s="183">
        <v>986</v>
      </c>
      <c r="P4845" s="183">
        <v>1171</v>
      </c>
      <c r="Q4845" s="183">
        <v>110</v>
      </c>
      <c r="R4845" s="183">
        <v>2395</v>
      </c>
      <c r="S4845" s="183">
        <v>1011</v>
      </c>
      <c r="T4845" s="183">
        <v>1217</v>
      </c>
      <c r="U4845" s="183">
        <v>100</v>
      </c>
      <c r="V4845" s="183">
        <v>2543</v>
      </c>
      <c r="W4845" s="183">
        <v>1065</v>
      </c>
      <c r="X4845" s="183">
        <v>1252</v>
      </c>
      <c r="Y4845" s="183">
        <v>132</v>
      </c>
    </row>
    <row r="4846" spans="1:25" x14ac:dyDescent="0.2">
      <c r="A4846" s="184">
        <v>13411397</v>
      </c>
      <c r="B4846" s="183" t="str">
        <f>[1]店マスタ!B4845</f>
        <v>（株）たけだ　　東城店</v>
      </c>
      <c r="C4846" s="183">
        <v>1.5</v>
      </c>
      <c r="D4846" s="183">
        <v>1.5</v>
      </c>
      <c r="E4846" s="183">
        <f>_xlfn.XLOOKUP(A4846,[2]Sheet1!$R:$R,[2]Sheet1!$AB:$AB,"",0)</f>
        <v>3.5</v>
      </c>
      <c r="F4846" s="183">
        <f>_xlfn.XLOOKUP($A4846,[3]【2026年03月度_全社】RFM客層一覧表データ!$A:$A,[3]【2026年03月度_全社】RFM客層一覧表データ!C:C,"",0)</f>
        <v>1042</v>
      </c>
      <c r="G4846" s="183">
        <f>_xlfn.XLOOKUP($A4846,[3]【2026年03月度_全社】RFM客層一覧表データ!$A:$A,[3]【2026年03月度_全社】RFM客層一覧表データ!D:D,"",0)</f>
        <v>451</v>
      </c>
      <c r="H4846" s="183">
        <f>_xlfn.XLOOKUP($A4846,[3]【2026年03月度_全社】RFM客層一覧表データ!$A:$A,[3]【2026年03月度_全社】RFM客層一覧表データ!E:E,"",0)</f>
        <v>451</v>
      </c>
      <c r="I4846" s="183">
        <f>_xlfn.XLOOKUP($A4846,[3]【2026年03月度_全社】RFM客層一覧表データ!$A:$A,[3]【2026年03月度_全社】RFM客層一覧表データ!F:F,"",0)</f>
        <v>79</v>
      </c>
      <c r="J4846" s="183">
        <v>1015</v>
      </c>
      <c r="K4846" s="183">
        <v>440</v>
      </c>
      <c r="L4846" s="183">
        <v>433</v>
      </c>
      <c r="M4846" s="183">
        <v>75</v>
      </c>
      <c r="N4846" s="183">
        <v>1003</v>
      </c>
      <c r="O4846" s="183">
        <v>416</v>
      </c>
      <c r="P4846" s="183">
        <v>412</v>
      </c>
      <c r="Q4846" s="183">
        <v>84</v>
      </c>
      <c r="R4846" s="183">
        <v>973</v>
      </c>
      <c r="S4846" s="183">
        <v>439</v>
      </c>
      <c r="T4846" s="183">
        <v>420</v>
      </c>
      <c r="U4846" s="183">
        <v>96</v>
      </c>
      <c r="V4846" s="183">
        <v>948</v>
      </c>
      <c r="W4846" s="183">
        <v>424</v>
      </c>
      <c r="X4846" s="183">
        <v>419</v>
      </c>
      <c r="Y4846" s="183">
        <v>96</v>
      </c>
    </row>
    <row r="4847" spans="1:25" x14ac:dyDescent="0.2">
      <c r="A4847" s="184">
        <v>13411428</v>
      </c>
      <c r="B4847" s="183" t="str">
        <f>[1]店マスタ!B4846</f>
        <v>タカギ電化</v>
      </c>
      <c r="C4847" s="183">
        <v>5</v>
      </c>
      <c r="D4847" s="183">
        <v>5</v>
      </c>
      <c r="E4847" s="183" t="str">
        <f>_xlfn.XLOOKUP(A4847,[2]Sheet1!$R:$R,[2]Sheet1!$AB:$AB,"",0)</f>
        <v/>
      </c>
      <c r="F4847" s="183" t="str">
        <f>_xlfn.XLOOKUP($A4847,[3]【2026年03月度_全社】RFM客層一覧表データ!$A:$A,[3]【2026年03月度_全社】RFM客層一覧表データ!C:C,"",0)</f>
        <v/>
      </c>
      <c r="G4847" s="183" t="str">
        <f>_xlfn.XLOOKUP($A4847,[3]【2026年03月度_全社】RFM客層一覧表データ!$A:$A,[3]【2026年03月度_全社】RFM客層一覧表データ!D:D,"",0)</f>
        <v/>
      </c>
      <c r="H4847" s="183" t="str">
        <f>_xlfn.XLOOKUP($A4847,[3]【2026年03月度_全社】RFM客層一覧表データ!$A:$A,[3]【2026年03月度_全社】RFM客層一覧表データ!E:E,"",0)</f>
        <v/>
      </c>
      <c r="I4847" s="183" t="str">
        <f>_xlfn.XLOOKUP($A4847,[3]【2026年03月度_全社】RFM客層一覧表データ!$A:$A,[3]【2026年03月度_全社】RFM客層一覧表データ!F:F,"",0)</f>
        <v/>
      </c>
      <c r="J4847" s="183">
        <v>4</v>
      </c>
      <c r="K4847" s="183">
        <v>3</v>
      </c>
      <c r="L4847" s="183">
        <v>4</v>
      </c>
      <c r="M4847" s="183">
        <v>0</v>
      </c>
      <c r="N4847" s="183">
        <v>611</v>
      </c>
      <c r="O4847" s="183">
        <v>330</v>
      </c>
      <c r="P4847" s="183">
        <v>409</v>
      </c>
      <c r="Q4847" s="183">
        <v>21</v>
      </c>
      <c r="R4847" s="183">
        <v>623</v>
      </c>
      <c r="S4847" s="183">
        <v>332</v>
      </c>
      <c r="T4847" s="183">
        <v>400</v>
      </c>
      <c r="U4847" s="183">
        <v>12</v>
      </c>
      <c r="V4847" s="183">
        <v>647</v>
      </c>
      <c r="W4847" s="183">
        <v>357</v>
      </c>
      <c r="X4847" s="183">
        <v>408</v>
      </c>
      <c r="Y4847" s="183">
        <v>14</v>
      </c>
    </row>
    <row r="4848" spans="1:25" x14ac:dyDescent="0.2">
      <c r="A4848" s="184">
        <v>13411451</v>
      </c>
      <c r="B4848" s="183" t="str">
        <f>[1]店マスタ!B4847</f>
        <v>でんきやダンジョー</v>
      </c>
      <c r="C4848" s="183">
        <v>3</v>
      </c>
      <c r="D4848" s="183">
        <v>3</v>
      </c>
      <c r="E4848" s="183">
        <f>_xlfn.XLOOKUP(A4848,[2]Sheet1!$R:$R,[2]Sheet1!$AB:$AB,"",0)</f>
        <v>3.5</v>
      </c>
      <c r="F4848" s="183">
        <f>_xlfn.XLOOKUP($A4848,[3]【2026年03月度_全社】RFM客層一覧表データ!$A:$A,[3]【2026年03月度_全社】RFM客層一覧表データ!C:C,"",0)</f>
        <v>227</v>
      </c>
      <c r="G4848" s="183">
        <f>_xlfn.XLOOKUP($A4848,[3]【2026年03月度_全社】RFM客層一覧表データ!$A:$A,[3]【2026年03月度_全社】RFM客層一覧表データ!D:D,"",0)</f>
        <v>16</v>
      </c>
      <c r="H4848" s="183">
        <f>_xlfn.XLOOKUP($A4848,[3]【2026年03月度_全社】RFM客層一覧表データ!$A:$A,[3]【2026年03月度_全社】RFM客層一覧表データ!E:E,"",0)</f>
        <v>138</v>
      </c>
      <c r="I4848" s="183">
        <f>_xlfn.XLOOKUP($A4848,[3]【2026年03月度_全社】RFM客層一覧表データ!$A:$A,[3]【2026年03月度_全社】RFM客層一覧表データ!F:F,"",0)</f>
        <v>1</v>
      </c>
      <c r="J4848" s="183">
        <v>274</v>
      </c>
      <c r="K4848" s="183">
        <v>83</v>
      </c>
      <c r="L4848" s="183">
        <v>154</v>
      </c>
      <c r="M4848" s="183">
        <v>4</v>
      </c>
      <c r="N4848" s="183">
        <v>285</v>
      </c>
      <c r="O4848" s="183">
        <v>62</v>
      </c>
      <c r="P4848" s="183">
        <v>160</v>
      </c>
      <c r="Q4848" s="183">
        <v>11</v>
      </c>
      <c r="R4848" s="183">
        <v>266</v>
      </c>
      <c r="S4848" s="183">
        <v>0</v>
      </c>
      <c r="T4848" s="183">
        <v>148</v>
      </c>
      <c r="U4848" s="183">
        <v>0</v>
      </c>
      <c r="V4848" s="183">
        <v>289</v>
      </c>
      <c r="W4848" s="183">
        <v>121</v>
      </c>
      <c r="X4848" s="183">
        <v>167</v>
      </c>
      <c r="Y4848" s="183">
        <v>9</v>
      </c>
    </row>
    <row r="4849" spans="1:25" x14ac:dyDescent="0.2">
      <c r="A4849" s="184">
        <v>13411452</v>
      </c>
      <c r="B4849" s="183" t="str">
        <f>[1]店マスタ!B4848</f>
        <v>（有）高屋電機サービス</v>
      </c>
      <c r="C4849" s="183">
        <v>2</v>
      </c>
      <c r="D4849" s="183">
        <v>2</v>
      </c>
      <c r="E4849" s="183">
        <f>_xlfn.XLOOKUP(A4849,[2]Sheet1!$R:$R,[2]Sheet1!$AB:$AB,"",0)</f>
        <v>2.5</v>
      </c>
      <c r="F4849" s="183">
        <f>_xlfn.XLOOKUP($A4849,[3]【2026年03月度_全社】RFM客層一覧表データ!$A:$A,[3]【2026年03月度_全社】RFM客層一覧表データ!C:C,"",0)</f>
        <v>174</v>
      </c>
      <c r="G4849" s="183">
        <f>_xlfn.XLOOKUP($A4849,[3]【2026年03月度_全社】RFM客層一覧表データ!$A:$A,[3]【2026年03月度_全社】RFM客層一覧表データ!D:D,"",0)</f>
        <v>2</v>
      </c>
      <c r="H4849" s="183">
        <f>_xlfn.XLOOKUP($A4849,[3]【2026年03月度_全社】RFM客層一覧表データ!$A:$A,[3]【2026年03月度_全社】RFM客層一覧表データ!E:E,"",0)</f>
        <v>6</v>
      </c>
      <c r="I4849" s="183">
        <f>_xlfn.XLOOKUP($A4849,[3]【2026年03月度_全社】RFM客層一覧表データ!$A:$A,[3]【2026年03月度_全社】RFM客層一覧表データ!F:F,"",0)</f>
        <v>2</v>
      </c>
      <c r="J4849" s="183">
        <v>206</v>
      </c>
      <c r="K4849" s="183">
        <v>2</v>
      </c>
      <c r="L4849" s="183">
        <v>5</v>
      </c>
      <c r="M4849" s="183">
        <v>1</v>
      </c>
      <c r="N4849" s="183">
        <v>243</v>
      </c>
      <c r="O4849" s="183">
        <v>23</v>
      </c>
      <c r="P4849" s="183">
        <v>5</v>
      </c>
      <c r="Q4849" s="183">
        <v>7</v>
      </c>
      <c r="R4849" s="183">
        <v>149</v>
      </c>
      <c r="S4849" s="183">
        <v>47</v>
      </c>
      <c r="T4849" s="183">
        <v>0</v>
      </c>
      <c r="U4849" s="183">
        <v>1</v>
      </c>
      <c r="V4849" s="183">
        <v>46</v>
      </c>
      <c r="W4849" s="183">
        <v>13</v>
      </c>
      <c r="X4849" s="183">
        <v>0</v>
      </c>
      <c r="Y4849" s="183">
        <v>0</v>
      </c>
    </row>
    <row r="4850" spans="1:25" x14ac:dyDescent="0.2">
      <c r="A4850" s="184">
        <v>13411453</v>
      </c>
      <c r="B4850" s="183" t="str">
        <f>[1]店マスタ!B4849</f>
        <v>ルック　タカヤ</v>
      </c>
      <c r="C4850" s="183">
        <v>1.5</v>
      </c>
      <c r="D4850" s="183">
        <v>1.5</v>
      </c>
      <c r="E4850" s="183">
        <f>_xlfn.XLOOKUP(A4850,[2]Sheet1!$R:$R,[2]Sheet1!$AB:$AB,"",0)</f>
        <v>1.5</v>
      </c>
      <c r="F4850" s="183">
        <f>_xlfn.XLOOKUP($A4850,[3]【2026年03月度_全社】RFM客層一覧表データ!$A:$A,[3]【2026年03月度_全社】RFM客層一覧表データ!C:C,"",0)</f>
        <v>40</v>
      </c>
      <c r="G4850" s="183">
        <f>_xlfn.XLOOKUP($A4850,[3]【2026年03月度_全社】RFM客層一覧表データ!$A:$A,[3]【2026年03月度_全社】RFM客層一覧表データ!D:D,"",0)</f>
        <v>4</v>
      </c>
      <c r="H4850" s="183">
        <f>_xlfn.XLOOKUP($A4850,[3]【2026年03月度_全社】RFM客層一覧表データ!$A:$A,[3]【2026年03月度_全社】RFM客層一覧表データ!E:E,"",0)</f>
        <v>2</v>
      </c>
      <c r="I4850" s="183">
        <f>_xlfn.XLOOKUP($A4850,[3]【2026年03月度_全社】RFM客層一覧表データ!$A:$A,[3]【2026年03月度_全社】RFM客層一覧表データ!F:F,"",0)</f>
        <v>1</v>
      </c>
      <c r="J4850" s="183">
        <v>41</v>
      </c>
      <c r="K4850" s="183">
        <v>1</v>
      </c>
      <c r="L4850" s="183">
        <v>2</v>
      </c>
      <c r="M4850" s="183">
        <v>0</v>
      </c>
      <c r="N4850" s="183">
        <v>42</v>
      </c>
      <c r="O4850" s="183">
        <v>36</v>
      </c>
      <c r="P4850" s="183">
        <v>1</v>
      </c>
      <c r="Q4850" s="183">
        <v>19</v>
      </c>
      <c r="R4850" s="183">
        <v>1</v>
      </c>
      <c r="S4850" s="183">
        <v>1</v>
      </c>
      <c r="T4850" s="183">
        <v>0</v>
      </c>
      <c r="U4850" s="183">
        <v>1</v>
      </c>
      <c r="V4850" s="183">
        <v>0</v>
      </c>
      <c r="W4850" s="183">
        <v>0</v>
      </c>
      <c r="X4850" s="183">
        <v>0</v>
      </c>
      <c r="Y4850" s="183">
        <v>0</v>
      </c>
    </row>
    <row r="4851" spans="1:25" x14ac:dyDescent="0.2">
      <c r="A4851" s="184">
        <v>13411454</v>
      </c>
      <c r="B4851" s="183" t="str">
        <f>[1]店マスタ!B4850</f>
        <v>タジデンキ（株）</v>
      </c>
      <c r="C4851" s="183">
        <v>1</v>
      </c>
      <c r="D4851" s="183">
        <v>3</v>
      </c>
      <c r="E4851" s="183">
        <f>_xlfn.XLOOKUP(A4851,[2]Sheet1!$R:$R,[2]Sheet1!$AB:$AB,"",0)</f>
        <v>2.5</v>
      </c>
      <c r="F4851" s="183">
        <f>_xlfn.XLOOKUP($A4851,[3]【2026年03月度_全社】RFM客層一覧表データ!$A:$A,[3]【2026年03月度_全社】RFM客層一覧表データ!C:C,"",0)</f>
        <v>625</v>
      </c>
      <c r="G4851" s="183">
        <f>_xlfn.XLOOKUP($A4851,[3]【2026年03月度_全社】RFM客層一覧表データ!$A:$A,[3]【2026年03月度_全社】RFM客層一覧表データ!D:D,"",0)</f>
        <v>286</v>
      </c>
      <c r="H4851" s="183">
        <f>_xlfn.XLOOKUP($A4851,[3]【2026年03月度_全社】RFM客層一覧表データ!$A:$A,[3]【2026年03月度_全社】RFM客層一覧表データ!E:E,"",0)</f>
        <v>323</v>
      </c>
      <c r="I4851" s="183">
        <f>_xlfn.XLOOKUP($A4851,[3]【2026年03月度_全社】RFM客層一覧表データ!$A:$A,[3]【2026年03月度_全社】RFM客層一覧表データ!F:F,"",0)</f>
        <v>33</v>
      </c>
      <c r="J4851" s="183">
        <v>657</v>
      </c>
      <c r="K4851" s="183">
        <v>309</v>
      </c>
      <c r="L4851" s="183">
        <v>338</v>
      </c>
      <c r="M4851" s="183">
        <v>43</v>
      </c>
      <c r="N4851" s="183">
        <v>687</v>
      </c>
      <c r="O4851" s="183">
        <v>286</v>
      </c>
      <c r="P4851" s="183">
        <v>360</v>
      </c>
      <c r="Q4851" s="183">
        <v>40</v>
      </c>
      <c r="R4851" s="183">
        <v>728</v>
      </c>
      <c r="S4851" s="183">
        <v>279</v>
      </c>
      <c r="T4851" s="183">
        <v>384</v>
      </c>
      <c r="U4851" s="183">
        <v>25</v>
      </c>
      <c r="V4851" s="183">
        <v>866</v>
      </c>
      <c r="W4851" s="183">
        <v>287</v>
      </c>
      <c r="X4851" s="183">
        <v>424</v>
      </c>
      <c r="Y4851" s="183">
        <v>25</v>
      </c>
    </row>
    <row r="4852" spans="1:25" x14ac:dyDescent="0.2">
      <c r="A4852" s="184">
        <v>13411455</v>
      </c>
      <c r="B4852" s="183" t="str">
        <f>[1]店マスタ!B4851</f>
        <v>タジデンキ　まなぐら</v>
      </c>
      <c r="C4852" s="183">
        <v>2</v>
      </c>
      <c r="D4852" s="183">
        <v>2</v>
      </c>
      <c r="E4852" s="183">
        <f>_xlfn.XLOOKUP(A4852,[2]Sheet1!$R:$R,[2]Sheet1!$AB:$AB,"",0)</f>
        <v>2.5</v>
      </c>
      <c r="F4852" s="183">
        <f>_xlfn.XLOOKUP($A4852,[3]【2026年03月度_全社】RFM客層一覧表データ!$A:$A,[3]【2026年03月度_全社】RFM客層一覧表データ!C:C,"",0)</f>
        <v>11</v>
      </c>
      <c r="G4852" s="183">
        <f>_xlfn.XLOOKUP($A4852,[3]【2026年03月度_全社】RFM客層一覧表データ!$A:$A,[3]【2026年03月度_全社】RFM客層一覧表データ!D:D,"",0)</f>
        <v>8</v>
      </c>
      <c r="H4852" s="183">
        <f>_xlfn.XLOOKUP($A4852,[3]【2026年03月度_全社】RFM客層一覧表データ!$A:$A,[3]【2026年03月度_全社】RFM客層一覧表データ!E:E,"",0)</f>
        <v>0</v>
      </c>
      <c r="I4852" s="183">
        <f>_xlfn.XLOOKUP($A4852,[3]【2026年03月度_全社】RFM客層一覧表データ!$A:$A,[3]【2026年03月度_全社】RFM客層一覧表データ!F:F,"",0)</f>
        <v>8</v>
      </c>
      <c r="J4852" s="183">
        <v>3</v>
      </c>
      <c r="K4852" s="183">
        <v>3</v>
      </c>
      <c r="L4852" s="183">
        <v>0</v>
      </c>
      <c r="M4852" s="183">
        <v>3</v>
      </c>
      <c r="N4852" s="183">
        <v>0</v>
      </c>
      <c r="O4852" s="183">
        <v>0</v>
      </c>
      <c r="P4852" s="183">
        <v>0</v>
      </c>
      <c r="Q4852" s="183">
        <v>0</v>
      </c>
      <c r="R4852" s="183">
        <v>0</v>
      </c>
      <c r="S4852" s="183">
        <v>0</v>
      </c>
      <c r="T4852" s="183">
        <v>0</v>
      </c>
      <c r="U4852" s="183">
        <v>0</v>
      </c>
      <c r="V4852" s="183">
        <v>0</v>
      </c>
      <c r="W4852" s="183">
        <v>0</v>
      </c>
      <c r="X4852" s="183">
        <v>0</v>
      </c>
      <c r="Y4852" s="183">
        <v>0</v>
      </c>
    </row>
    <row r="4853" spans="1:25" x14ac:dyDescent="0.2">
      <c r="A4853" s="184">
        <v>13411456</v>
      </c>
      <c r="B4853" s="183" t="str">
        <f>[1]店マスタ!B4852</f>
        <v>ＢＳタジ</v>
      </c>
      <c r="C4853" s="183">
        <v>5</v>
      </c>
      <c r="D4853" s="183">
        <v>3</v>
      </c>
      <c r="E4853" s="183">
        <f>_xlfn.XLOOKUP(A4853,[2]Sheet1!$R:$R,[2]Sheet1!$AB:$AB,"",0)</f>
        <v>2.5</v>
      </c>
      <c r="F4853" s="183">
        <f>_xlfn.XLOOKUP($A4853,[3]【2026年03月度_全社】RFM客層一覧表データ!$A:$A,[3]【2026年03月度_全社】RFM客層一覧表データ!C:C,"",0)</f>
        <v>707</v>
      </c>
      <c r="G4853" s="183">
        <f>_xlfn.XLOOKUP($A4853,[3]【2026年03月度_全社】RFM客層一覧表データ!$A:$A,[3]【2026年03月度_全社】RFM客層一覧表データ!D:D,"",0)</f>
        <v>359</v>
      </c>
      <c r="H4853" s="183">
        <f>_xlfn.XLOOKUP($A4853,[3]【2026年03月度_全社】RFM客層一覧表データ!$A:$A,[3]【2026年03月度_全社】RFM客層一覧表データ!E:E,"",0)</f>
        <v>388</v>
      </c>
      <c r="I4853" s="183">
        <f>_xlfn.XLOOKUP($A4853,[3]【2026年03月度_全社】RFM客層一覧表データ!$A:$A,[3]【2026年03月度_全社】RFM客層一覧表データ!F:F,"",0)</f>
        <v>40</v>
      </c>
      <c r="J4853" s="183">
        <v>699</v>
      </c>
      <c r="K4853" s="183">
        <v>355</v>
      </c>
      <c r="L4853" s="183">
        <v>400</v>
      </c>
      <c r="M4853" s="183">
        <v>35</v>
      </c>
      <c r="N4853" s="183">
        <v>709</v>
      </c>
      <c r="O4853" s="183">
        <v>384</v>
      </c>
      <c r="P4853" s="183">
        <v>408</v>
      </c>
      <c r="Q4853" s="183">
        <v>39</v>
      </c>
      <c r="R4853" s="183">
        <v>724</v>
      </c>
      <c r="S4853" s="183">
        <v>360</v>
      </c>
      <c r="T4853" s="183">
        <v>418</v>
      </c>
      <c r="U4853" s="183">
        <v>40</v>
      </c>
      <c r="V4853" s="183">
        <v>748</v>
      </c>
      <c r="W4853" s="183">
        <v>381</v>
      </c>
      <c r="X4853" s="183">
        <v>437</v>
      </c>
      <c r="Y4853" s="183">
        <v>38</v>
      </c>
    </row>
    <row r="4854" spans="1:25" x14ac:dyDescent="0.2">
      <c r="A4854" s="184">
        <v>13411457</v>
      </c>
      <c r="B4854" s="183" t="str">
        <f>[1]店マスタ!B4853</f>
        <v>タジデンキ　福山店</v>
      </c>
      <c r="C4854" s="183">
        <v>1</v>
      </c>
      <c r="D4854" s="183">
        <v>1</v>
      </c>
      <c r="E4854" s="183" t="str">
        <f>_xlfn.XLOOKUP(A4854,[2]Sheet1!$R:$R,[2]Sheet1!$AB:$AB,"",0)</f>
        <v/>
      </c>
      <c r="F4854" s="183" t="str">
        <f>_xlfn.XLOOKUP($A4854,[3]【2026年03月度_全社】RFM客層一覧表データ!$A:$A,[3]【2026年03月度_全社】RFM客層一覧表データ!C:C,"",0)</f>
        <v/>
      </c>
      <c r="G4854" s="183" t="str">
        <f>_xlfn.XLOOKUP($A4854,[3]【2026年03月度_全社】RFM客層一覧表データ!$A:$A,[3]【2026年03月度_全社】RFM客層一覧表データ!D:D,"",0)</f>
        <v/>
      </c>
      <c r="H4854" s="183" t="str">
        <f>_xlfn.XLOOKUP($A4854,[3]【2026年03月度_全社】RFM客層一覧表データ!$A:$A,[3]【2026年03月度_全社】RFM客層一覧表データ!E:E,"",0)</f>
        <v/>
      </c>
      <c r="I4854" s="183" t="str">
        <f>_xlfn.XLOOKUP($A4854,[3]【2026年03月度_全社】RFM客層一覧表データ!$A:$A,[3]【2026年03月度_全社】RFM客層一覧表データ!F:F,"",0)</f>
        <v/>
      </c>
      <c r="J4854" s="183">
        <v>0</v>
      </c>
      <c r="K4854" s="183">
        <v>0</v>
      </c>
      <c r="L4854" s="183">
        <v>0</v>
      </c>
      <c r="M4854" s="183">
        <v>0</v>
      </c>
      <c r="N4854" s="183">
        <v>0</v>
      </c>
      <c r="O4854" s="183">
        <v>0</v>
      </c>
      <c r="P4854" s="183">
        <v>0</v>
      </c>
      <c r="Q4854" s="183">
        <v>0</v>
      </c>
      <c r="R4854" s="183">
        <v>0</v>
      </c>
      <c r="S4854" s="183">
        <v>0</v>
      </c>
      <c r="T4854" s="183">
        <v>0</v>
      </c>
      <c r="U4854" s="183">
        <v>0</v>
      </c>
      <c r="V4854" s="183">
        <v>0</v>
      </c>
      <c r="W4854" s="183">
        <v>0</v>
      </c>
      <c r="X4854" s="183">
        <v>0</v>
      </c>
      <c r="Y4854" s="183">
        <v>0</v>
      </c>
    </row>
    <row r="4855" spans="1:25" x14ac:dyDescent="0.2">
      <c r="A4855" s="184">
        <v>13411458</v>
      </c>
      <c r="B4855" s="183" t="str">
        <f>[1]店マスタ!B4854</f>
        <v>コム立石　本店</v>
      </c>
      <c r="C4855" s="183">
        <v>8</v>
      </c>
      <c r="D4855" s="183">
        <v>9</v>
      </c>
      <c r="E4855" s="183">
        <f>_xlfn.XLOOKUP(A4855,[2]Sheet1!$R:$R,[2]Sheet1!$AB:$AB,"",0)</f>
        <v>9</v>
      </c>
      <c r="F4855" s="183">
        <f>_xlfn.XLOOKUP($A4855,[3]【2026年03月度_全社】RFM客層一覧表データ!$A:$A,[3]【2026年03月度_全社】RFM客層一覧表データ!C:C,"",0)</f>
        <v>1443</v>
      </c>
      <c r="G4855" s="183">
        <f>_xlfn.XLOOKUP($A4855,[3]【2026年03月度_全社】RFM客層一覧表データ!$A:$A,[3]【2026年03月度_全社】RFM客層一覧表データ!D:D,"",0)</f>
        <v>660</v>
      </c>
      <c r="H4855" s="183">
        <f>_xlfn.XLOOKUP($A4855,[3]【2026年03月度_全社】RFM客層一覧表データ!$A:$A,[3]【2026年03月度_全社】RFM客層一覧表データ!E:E,"",0)</f>
        <v>744</v>
      </c>
      <c r="I4855" s="183">
        <f>_xlfn.XLOOKUP($A4855,[3]【2026年03月度_全社】RFM客層一覧表データ!$A:$A,[3]【2026年03月度_全社】RFM客層一覧表データ!F:F,"",0)</f>
        <v>101</v>
      </c>
      <c r="J4855" s="183">
        <v>1465</v>
      </c>
      <c r="K4855" s="183">
        <v>720</v>
      </c>
      <c r="L4855" s="183">
        <v>736</v>
      </c>
      <c r="M4855" s="183">
        <v>137</v>
      </c>
      <c r="N4855" s="183">
        <v>1410</v>
      </c>
      <c r="O4855" s="183">
        <v>691</v>
      </c>
      <c r="P4855" s="183">
        <v>754</v>
      </c>
      <c r="Q4855" s="183">
        <v>109</v>
      </c>
      <c r="R4855" s="183">
        <v>1400</v>
      </c>
      <c r="S4855" s="183">
        <v>682</v>
      </c>
      <c r="T4855" s="183">
        <v>737</v>
      </c>
      <c r="U4855" s="183">
        <v>106</v>
      </c>
      <c r="V4855" s="183">
        <v>1416</v>
      </c>
      <c r="W4855" s="183">
        <v>689</v>
      </c>
      <c r="X4855" s="183">
        <v>749</v>
      </c>
      <c r="Y4855" s="183">
        <v>127</v>
      </c>
    </row>
    <row r="4856" spans="1:25" x14ac:dyDescent="0.2">
      <c r="A4856" s="184">
        <v>13411459</v>
      </c>
      <c r="B4856" s="183" t="str">
        <f>[1]店マスタ!B4855</f>
        <v>コム立石　御幸店</v>
      </c>
      <c r="C4856" s="183">
        <v>3.5</v>
      </c>
      <c r="D4856" s="183">
        <v>3.5</v>
      </c>
      <c r="E4856" s="183">
        <f>_xlfn.XLOOKUP(A4856,[2]Sheet1!$R:$R,[2]Sheet1!$AB:$AB,"",0)</f>
        <v>4.5</v>
      </c>
      <c r="F4856" s="183">
        <f>_xlfn.XLOOKUP($A4856,[3]【2026年03月度_全社】RFM客層一覧表データ!$A:$A,[3]【2026年03月度_全社】RFM客層一覧表データ!C:C,"",0)</f>
        <v>955</v>
      </c>
      <c r="G4856" s="183">
        <f>_xlfn.XLOOKUP($A4856,[3]【2026年03月度_全社】RFM客層一覧表データ!$A:$A,[3]【2026年03月度_全社】RFM客層一覧表データ!D:D,"",0)</f>
        <v>481</v>
      </c>
      <c r="H4856" s="183">
        <f>_xlfn.XLOOKUP($A4856,[3]【2026年03月度_全社】RFM客層一覧表データ!$A:$A,[3]【2026年03月度_全社】RFM客層一覧表データ!E:E,"",0)</f>
        <v>583</v>
      </c>
      <c r="I4856" s="183">
        <f>_xlfn.XLOOKUP($A4856,[3]【2026年03月度_全社】RFM客層一覧表データ!$A:$A,[3]【2026年03月度_全社】RFM客層一覧表データ!F:F,"",0)</f>
        <v>58</v>
      </c>
      <c r="J4856" s="183">
        <v>962</v>
      </c>
      <c r="K4856" s="183">
        <v>453</v>
      </c>
      <c r="L4856" s="183">
        <v>605</v>
      </c>
      <c r="M4856" s="183">
        <v>39</v>
      </c>
      <c r="N4856" s="183">
        <v>995</v>
      </c>
      <c r="O4856" s="183">
        <v>513</v>
      </c>
      <c r="P4856" s="183">
        <v>630</v>
      </c>
      <c r="Q4856" s="183">
        <v>37</v>
      </c>
      <c r="R4856" s="183">
        <v>1011</v>
      </c>
      <c r="S4856" s="183">
        <v>532</v>
      </c>
      <c r="T4856" s="183">
        <v>661</v>
      </c>
      <c r="U4856" s="183">
        <v>43</v>
      </c>
      <c r="V4856" s="183">
        <v>1050</v>
      </c>
      <c r="W4856" s="183">
        <v>562</v>
      </c>
      <c r="X4856" s="183">
        <v>678</v>
      </c>
      <c r="Y4856" s="183">
        <v>43</v>
      </c>
    </row>
    <row r="4857" spans="1:25" x14ac:dyDescent="0.2">
      <c r="A4857" s="184">
        <v>13411551</v>
      </c>
      <c r="B4857" s="183" t="str">
        <f>[1]店マスタ!B4856</f>
        <v>（有）近田電交社</v>
      </c>
      <c r="C4857" s="183">
        <v>3</v>
      </c>
      <c r="D4857" s="183">
        <v>3</v>
      </c>
      <c r="E4857" s="183">
        <f>_xlfn.XLOOKUP(A4857,[2]Sheet1!$R:$R,[2]Sheet1!$AB:$AB,"",0)</f>
        <v>2</v>
      </c>
      <c r="F4857" s="183">
        <f>_xlfn.XLOOKUP($A4857,[3]【2026年03月度_全社】RFM客層一覧表データ!$A:$A,[3]【2026年03月度_全社】RFM客層一覧表データ!C:C,"",0)</f>
        <v>2</v>
      </c>
      <c r="G4857" s="183">
        <f>_xlfn.XLOOKUP($A4857,[3]【2026年03月度_全社】RFM客層一覧表データ!$A:$A,[3]【2026年03月度_全社】RFM客層一覧表データ!D:D,"",0)</f>
        <v>2</v>
      </c>
      <c r="H4857" s="183">
        <f>_xlfn.XLOOKUP($A4857,[3]【2026年03月度_全社】RFM客層一覧表データ!$A:$A,[3]【2026年03月度_全社】RFM客層一覧表データ!E:E,"",0)</f>
        <v>0</v>
      </c>
      <c r="I4857" s="183">
        <f>_xlfn.XLOOKUP($A4857,[3]【2026年03月度_全社】RFM客層一覧表データ!$A:$A,[3]【2026年03月度_全社】RFM客層一覧表データ!F:F,"",0)</f>
        <v>2</v>
      </c>
      <c r="J4857" s="183">
        <v>0</v>
      </c>
      <c r="K4857" s="183">
        <v>0</v>
      </c>
      <c r="L4857" s="183">
        <v>0</v>
      </c>
      <c r="M4857" s="183">
        <v>0</v>
      </c>
      <c r="N4857" s="183">
        <v>0</v>
      </c>
      <c r="O4857" s="183">
        <v>0</v>
      </c>
      <c r="P4857" s="183">
        <v>0</v>
      </c>
      <c r="Q4857" s="183">
        <v>0</v>
      </c>
      <c r="R4857" s="183">
        <v>0</v>
      </c>
      <c r="S4857" s="183">
        <v>0</v>
      </c>
      <c r="T4857" s="183">
        <v>0</v>
      </c>
      <c r="U4857" s="183">
        <v>0</v>
      </c>
      <c r="V4857" s="183">
        <v>0</v>
      </c>
      <c r="W4857" s="183">
        <v>0</v>
      </c>
      <c r="X4857" s="183">
        <v>0</v>
      </c>
      <c r="Y4857" s="183">
        <v>0</v>
      </c>
    </row>
    <row r="4858" spans="1:25" x14ac:dyDescent="0.2">
      <c r="A4858" s="184">
        <v>13411552</v>
      </c>
      <c r="B4858" s="183" t="str">
        <f>[1]店マスタ!B4857</f>
        <v>（有）近田電交社　今岡店</v>
      </c>
      <c r="C4858" s="183">
        <v>2</v>
      </c>
      <c r="D4858" s="183">
        <v>2</v>
      </c>
      <c r="E4858" s="183">
        <f>_xlfn.XLOOKUP(A4858,[2]Sheet1!$R:$R,[2]Sheet1!$AB:$AB,"",0)</f>
        <v>2</v>
      </c>
      <c r="F4858" s="183">
        <f>_xlfn.XLOOKUP($A4858,[3]【2026年03月度_全社】RFM客層一覧表データ!$A:$A,[3]【2026年03月度_全社】RFM客層一覧表データ!C:C,"",0)</f>
        <v>458</v>
      </c>
      <c r="G4858" s="183">
        <f>_xlfn.XLOOKUP($A4858,[3]【2026年03月度_全社】RFM客層一覧表データ!$A:$A,[3]【2026年03月度_全社】RFM客層一覧表データ!D:D,"",0)</f>
        <v>212</v>
      </c>
      <c r="H4858" s="183">
        <f>_xlfn.XLOOKUP($A4858,[3]【2026年03月度_全社】RFM客層一覧表データ!$A:$A,[3]【2026年03月度_全社】RFM客層一覧表データ!E:E,"",0)</f>
        <v>279</v>
      </c>
      <c r="I4858" s="183">
        <f>_xlfn.XLOOKUP($A4858,[3]【2026年03月度_全社】RFM客層一覧表データ!$A:$A,[3]【2026年03月度_全社】RFM客層一覧表データ!F:F,"",0)</f>
        <v>21</v>
      </c>
      <c r="J4858" s="183">
        <v>478</v>
      </c>
      <c r="K4858" s="183">
        <v>214</v>
      </c>
      <c r="L4858" s="183">
        <v>284</v>
      </c>
      <c r="M4858" s="183">
        <v>22</v>
      </c>
      <c r="N4858" s="183">
        <v>478</v>
      </c>
      <c r="O4858" s="183">
        <v>216</v>
      </c>
      <c r="P4858" s="183">
        <v>286</v>
      </c>
      <c r="Q4858" s="183">
        <v>14</v>
      </c>
      <c r="R4858" s="183">
        <v>509</v>
      </c>
      <c r="S4858" s="183">
        <v>224</v>
      </c>
      <c r="T4858" s="183">
        <v>301</v>
      </c>
      <c r="U4858" s="183">
        <v>21</v>
      </c>
      <c r="V4858" s="183">
        <v>514</v>
      </c>
      <c r="W4858" s="183">
        <v>256</v>
      </c>
      <c r="X4858" s="183">
        <v>310</v>
      </c>
      <c r="Y4858" s="183">
        <v>23</v>
      </c>
    </row>
    <row r="4859" spans="1:25" x14ac:dyDescent="0.2">
      <c r="A4859" s="184">
        <v>13411626</v>
      </c>
      <c r="B4859" s="183" t="str">
        <f>[1]店マスタ!B4858</f>
        <v>株式会社　つるみ電器</v>
      </c>
      <c r="C4859" s="183">
        <v>2.5</v>
      </c>
      <c r="D4859" s="183">
        <v>2.5</v>
      </c>
      <c r="E4859" s="183">
        <f>_xlfn.XLOOKUP(A4859,[2]Sheet1!$R:$R,[2]Sheet1!$AB:$AB,"",0)</f>
        <v>3</v>
      </c>
      <c r="F4859" s="183">
        <f>_xlfn.XLOOKUP($A4859,[3]【2026年03月度_全社】RFM客層一覧表データ!$A:$A,[3]【2026年03月度_全社】RFM客層一覧表データ!C:C,"",0)</f>
        <v>1197</v>
      </c>
      <c r="G4859" s="183">
        <f>_xlfn.XLOOKUP($A4859,[3]【2026年03月度_全社】RFM客層一覧表データ!$A:$A,[3]【2026年03月度_全社】RFM客層一覧表データ!D:D,"",0)</f>
        <v>586</v>
      </c>
      <c r="H4859" s="183">
        <f>_xlfn.XLOOKUP($A4859,[3]【2026年03月度_全社】RFM客層一覧表データ!$A:$A,[3]【2026年03月度_全社】RFM客層一覧表データ!E:E,"",0)</f>
        <v>736</v>
      </c>
      <c r="I4859" s="183">
        <f>_xlfn.XLOOKUP($A4859,[3]【2026年03月度_全社】RFM客層一覧表データ!$A:$A,[3]【2026年03月度_全社】RFM客層一覧表データ!F:F,"",0)</f>
        <v>68</v>
      </c>
      <c r="J4859" s="183">
        <v>1190</v>
      </c>
      <c r="K4859" s="183">
        <v>616</v>
      </c>
      <c r="L4859" s="183">
        <v>749</v>
      </c>
      <c r="M4859" s="183">
        <v>47</v>
      </c>
      <c r="N4859" s="183">
        <v>1188</v>
      </c>
      <c r="O4859" s="183">
        <v>615</v>
      </c>
      <c r="P4859" s="183">
        <v>743</v>
      </c>
      <c r="Q4859" s="183">
        <v>50</v>
      </c>
      <c r="R4859" s="183">
        <v>1190</v>
      </c>
      <c r="S4859" s="183">
        <v>669</v>
      </c>
      <c r="T4859" s="183">
        <v>748</v>
      </c>
      <c r="U4859" s="183">
        <v>65</v>
      </c>
      <c r="V4859" s="183">
        <v>1227</v>
      </c>
      <c r="W4859" s="183">
        <v>661</v>
      </c>
      <c r="X4859" s="183">
        <v>739</v>
      </c>
      <c r="Y4859" s="183">
        <v>76</v>
      </c>
    </row>
    <row r="4860" spans="1:25" x14ac:dyDescent="0.2">
      <c r="A4860" s="184">
        <v>13411651</v>
      </c>
      <c r="B4860" s="183" t="str">
        <f>[1]店マスタ!B4859</f>
        <v>Ｔ・Ａ電気商会</v>
      </c>
      <c r="C4860" s="183">
        <v>1.5</v>
      </c>
      <c r="D4860" s="183">
        <v>1.5</v>
      </c>
      <c r="E4860" s="183">
        <f>_xlfn.XLOOKUP(A4860,[2]Sheet1!$R:$R,[2]Sheet1!$AB:$AB,"",0)</f>
        <v>1.5</v>
      </c>
      <c r="F4860" s="183" t="str">
        <f>_xlfn.XLOOKUP($A4860,[3]【2026年03月度_全社】RFM客層一覧表データ!$A:$A,[3]【2026年03月度_全社】RFM客層一覧表データ!C:C,"",0)</f>
        <v/>
      </c>
      <c r="G4860" s="183" t="str">
        <f>_xlfn.XLOOKUP($A4860,[3]【2026年03月度_全社】RFM客層一覧表データ!$A:$A,[3]【2026年03月度_全社】RFM客層一覧表データ!D:D,"",0)</f>
        <v/>
      </c>
      <c r="H4860" s="183" t="str">
        <f>_xlfn.XLOOKUP($A4860,[3]【2026年03月度_全社】RFM客層一覧表データ!$A:$A,[3]【2026年03月度_全社】RFM客層一覧表データ!E:E,"",0)</f>
        <v/>
      </c>
      <c r="I4860" s="183" t="str">
        <f>_xlfn.XLOOKUP($A4860,[3]【2026年03月度_全社】RFM客層一覧表データ!$A:$A,[3]【2026年03月度_全社】RFM客層一覧表データ!F:F,"",0)</f>
        <v/>
      </c>
      <c r="J4860" s="183">
        <v>0</v>
      </c>
      <c r="K4860" s="183">
        <v>0</v>
      </c>
      <c r="L4860" s="183">
        <v>0</v>
      </c>
      <c r="M4860" s="183">
        <v>0</v>
      </c>
      <c r="N4860" s="183">
        <v>0</v>
      </c>
      <c r="O4860" s="183">
        <v>0</v>
      </c>
      <c r="P4860" s="183">
        <v>0</v>
      </c>
      <c r="Q4860" s="183">
        <v>0</v>
      </c>
      <c r="R4860" s="183">
        <v>0</v>
      </c>
      <c r="S4860" s="183">
        <v>0</v>
      </c>
      <c r="T4860" s="183">
        <v>0</v>
      </c>
      <c r="U4860" s="183">
        <v>0</v>
      </c>
      <c r="V4860" s="183">
        <v>0</v>
      </c>
      <c r="W4860" s="183">
        <v>0</v>
      </c>
      <c r="X4860" s="183">
        <v>0</v>
      </c>
      <c r="Y4860" s="183">
        <v>0</v>
      </c>
    </row>
    <row r="4861" spans="1:25" x14ac:dyDescent="0.2">
      <c r="A4861" s="184">
        <v>13412160</v>
      </c>
      <c r="B4861" s="183" t="str">
        <f>[1]店マスタ!B4860</f>
        <v>はしむら電器</v>
      </c>
      <c r="C4861" s="183">
        <v>1</v>
      </c>
      <c r="D4861" s="183">
        <v>1</v>
      </c>
      <c r="E4861" s="183">
        <f>_xlfn.XLOOKUP(A4861,[2]Sheet1!$R:$R,[2]Sheet1!$AB:$AB,"",0)</f>
        <v>1</v>
      </c>
      <c r="F4861" s="183" t="str">
        <f>_xlfn.XLOOKUP($A4861,[3]【2026年03月度_全社】RFM客層一覧表データ!$A:$A,[3]【2026年03月度_全社】RFM客層一覧表データ!C:C,"",0)</f>
        <v/>
      </c>
      <c r="G4861" s="183" t="str">
        <f>_xlfn.XLOOKUP($A4861,[3]【2026年03月度_全社】RFM客層一覧表データ!$A:$A,[3]【2026年03月度_全社】RFM客層一覧表データ!D:D,"",0)</f>
        <v/>
      </c>
      <c r="H4861" s="183" t="str">
        <f>_xlfn.XLOOKUP($A4861,[3]【2026年03月度_全社】RFM客層一覧表データ!$A:$A,[3]【2026年03月度_全社】RFM客層一覧表データ!E:E,"",0)</f>
        <v/>
      </c>
      <c r="I4861" s="183" t="str">
        <f>_xlfn.XLOOKUP($A4861,[3]【2026年03月度_全社】RFM客層一覧表データ!$A:$A,[3]【2026年03月度_全社】RFM客層一覧表データ!F:F,"",0)</f>
        <v/>
      </c>
      <c r="J4861" s="183">
        <v>0</v>
      </c>
      <c r="K4861" s="183">
        <v>0</v>
      </c>
      <c r="L4861" s="183">
        <v>0</v>
      </c>
      <c r="M4861" s="183">
        <v>0</v>
      </c>
      <c r="N4861" s="183">
        <v>0</v>
      </c>
      <c r="O4861" s="183">
        <v>0</v>
      </c>
      <c r="P4861" s="183">
        <v>0</v>
      </c>
      <c r="Q4861" s="183">
        <v>0</v>
      </c>
      <c r="R4861" s="183">
        <v>0</v>
      </c>
      <c r="S4861" s="183">
        <v>0</v>
      </c>
      <c r="T4861" s="183">
        <v>0</v>
      </c>
      <c r="U4861" s="183">
        <v>0</v>
      </c>
      <c r="V4861" s="183">
        <v>0</v>
      </c>
      <c r="W4861" s="183">
        <v>0</v>
      </c>
      <c r="X4861" s="183">
        <v>0</v>
      </c>
      <c r="Y4861" s="183">
        <v>0</v>
      </c>
    </row>
    <row r="4862" spans="1:25" x14ac:dyDescent="0.2">
      <c r="A4862" s="184">
        <v>13412162</v>
      </c>
      <c r="B4862" s="183" t="str">
        <f>[1]店マスタ!B4861</f>
        <v>パナック　ハートフル</v>
      </c>
      <c r="C4862" s="183">
        <v>2</v>
      </c>
      <c r="D4862" s="183">
        <v>2</v>
      </c>
      <c r="E4862" s="183">
        <f>_xlfn.XLOOKUP(A4862,[2]Sheet1!$R:$R,[2]Sheet1!$AB:$AB,"",0)</f>
        <v>2</v>
      </c>
      <c r="F4862" s="183">
        <f>_xlfn.XLOOKUP($A4862,[3]【2026年03月度_全社】RFM客層一覧表データ!$A:$A,[3]【2026年03月度_全社】RFM客層一覧表データ!C:C,"",0)</f>
        <v>315</v>
      </c>
      <c r="G4862" s="183">
        <f>_xlfn.XLOOKUP($A4862,[3]【2026年03月度_全社】RFM客層一覧表データ!$A:$A,[3]【2026年03月度_全社】RFM客層一覧表データ!D:D,"",0)</f>
        <v>141</v>
      </c>
      <c r="H4862" s="183">
        <f>_xlfn.XLOOKUP($A4862,[3]【2026年03月度_全社】RFM客層一覧表データ!$A:$A,[3]【2026年03月度_全社】RFM客層一覧表データ!E:E,"",0)</f>
        <v>183</v>
      </c>
      <c r="I4862" s="183">
        <f>_xlfn.XLOOKUP($A4862,[3]【2026年03月度_全社】RFM客層一覧表データ!$A:$A,[3]【2026年03月度_全社】RFM客層一覧表データ!F:F,"",0)</f>
        <v>14</v>
      </c>
      <c r="J4862" s="183">
        <v>342</v>
      </c>
      <c r="K4862" s="183">
        <v>154</v>
      </c>
      <c r="L4862" s="183">
        <v>197</v>
      </c>
      <c r="M4862" s="183">
        <v>13</v>
      </c>
      <c r="N4862" s="183">
        <v>373</v>
      </c>
      <c r="O4862" s="183">
        <v>147</v>
      </c>
      <c r="P4862" s="183">
        <v>207</v>
      </c>
      <c r="Q4862" s="183">
        <v>17</v>
      </c>
      <c r="R4862" s="183">
        <v>387</v>
      </c>
      <c r="S4862" s="183">
        <v>174</v>
      </c>
      <c r="T4862" s="183">
        <v>225</v>
      </c>
      <c r="U4862" s="183">
        <v>20</v>
      </c>
      <c r="V4862" s="183">
        <v>412</v>
      </c>
      <c r="W4862" s="183">
        <v>175</v>
      </c>
      <c r="X4862" s="183">
        <v>231</v>
      </c>
      <c r="Y4862" s="183">
        <v>15</v>
      </c>
    </row>
    <row r="4863" spans="1:25" x14ac:dyDescent="0.2">
      <c r="A4863" s="184">
        <v>13412409</v>
      </c>
      <c r="B4863" s="183" t="str">
        <f>[1]店マスタ!B4862</f>
        <v>デンキのフジイ</v>
      </c>
      <c r="C4863" s="183">
        <v>1</v>
      </c>
      <c r="D4863" s="183">
        <v>0</v>
      </c>
      <c r="E4863" s="183" t="str">
        <f>_xlfn.XLOOKUP(A4863,[2]Sheet1!$R:$R,[2]Sheet1!$AB:$AB,"",0)</f>
        <v/>
      </c>
      <c r="F4863" s="183" t="str">
        <f>_xlfn.XLOOKUP($A4863,[3]【2026年03月度_全社】RFM客層一覧表データ!$A:$A,[3]【2026年03月度_全社】RFM客層一覧表データ!C:C,"",0)</f>
        <v/>
      </c>
      <c r="G4863" s="183" t="str">
        <f>_xlfn.XLOOKUP($A4863,[3]【2026年03月度_全社】RFM客層一覧表データ!$A:$A,[3]【2026年03月度_全社】RFM客層一覧表データ!D:D,"",0)</f>
        <v/>
      </c>
      <c r="H4863" s="183" t="str">
        <f>_xlfn.XLOOKUP($A4863,[3]【2026年03月度_全社】RFM客層一覧表データ!$A:$A,[3]【2026年03月度_全社】RFM客層一覧表データ!E:E,"",0)</f>
        <v/>
      </c>
      <c r="I4863" s="183" t="str">
        <f>_xlfn.XLOOKUP($A4863,[3]【2026年03月度_全社】RFM客層一覧表データ!$A:$A,[3]【2026年03月度_全社】RFM客層一覧表データ!F:F,"",0)</f>
        <v/>
      </c>
      <c r="J4863" s="183">
        <v>0</v>
      </c>
      <c r="K4863" s="183">
        <v>0</v>
      </c>
      <c r="L4863" s="183">
        <v>0</v>
      </c>
      <c r="M4863" s="183">
        <v>0</v>
      </c>
      <c r="N4863" s="183">
        <v>0</v>
      </c>
      <c r="O4863" s="183">
        <v>0</v>
      </c>
      <c r="P4863" s="183">
        <v>0</v>
      </c>
      <c r="Q4863" s="183">
        <v>0</v>
      </c>
      <c r="R4863" s="183">
        <v>0</v>
      </c>
      <c r="S4863" s="183">
        <v>0</v>
      </c>
      <c r="T4863" s="183">
        <v>0</v>
      </c>
      <c r="U4863" s="183">
        <v>0</v>
      </c>
      <c r="V4863" s="183">
        <v>0</v>
      </c>
      <c r="W4863" s="183">
        <v>0</v>
      </c>
      <c r="X4863" s="183">
        <v>0</v>
      </c>
      <c r="Y4863" s="183">
        <v>0</v>
      </c>
    </row>
    <row r="4864" spans="1:25" x14ac:dyDescent="0.2">
      <c r="A4864" s="184">
        <v>13412431</v>
      </c>
      <c r="B4864" s="183" t="str">
        <f>[1]店マスタ!B4863</f>
        <v>株式会社　アスポート</v>
      </c>
      <c r="C4864" s="183">
        <v>4</v>
      </c>
      <c r="D4864" s="183">
        <v>4</v>
      </c>
      <c r="E4864" s="183">
        <f>_xlfn.XLOOKUP(A4864,[2]Sheet1!$R:$R,[2]Sheet1!$AB:$AB,"",0)</f>
        <v>5</v>
      </c>
      <c r="F4864" s="183">
        <f>_xlfn.XLOOKUP($A4864,[3]【2026年03月度_全社】RFM客層一覧表データ!$A:$A,[3]【2026年03月度_全社】RFM客層一覧表データ!C:C,"",0)</f>
        <v>1741</v>
      </c>
      <c r="G4864" s="183">
        <f>_xlfn.XLOOKUP($A4864,[3]【2026年03月度_全社】RFM客層一覧表データ!$A:$A,[3]【2026年03月度_全社】RFM客層一覧表データ!D:D,"",0)</f>
        <v>667</v>
      </c>
      <c r="H4864" s="183">
        <f>_xlfn.XLOOKUP($A4864,[3]【2026年03月度_全社】RFM客層一覧表データ!$A:$A,[3]【2026年03月度_全社】RFM客層一覧表データ!E:E,"",0)</f>
        <v>433</v>
      </c>
      <c r="I4864" s="183">
        <f>_xlfn.XLOOKUP($A4864,[3]【2026年03月度_全社】RFM客層一覧表データ!$A:$A,[3]【2026年03月度_全社】RFM客層一覧表データ!F:F,"",0)</f>
        <v>258</v>
      </c>
      <c r="J4864" s="183">
        <v>1676</v>
      </c>
      <c r="K4864" s="183">
        <v>646</v>
      </c>
      <c r="L4864" s="183">
        <v>406</v>
      </c>
      <c r="M4864" s="183">
        <v>233</v>
      </c>
      <c r="N4864" s="183">
        <v>1572</v>
      </c>
      <c r="O4864" s="183">
        <v>610</v>
      </c>
      <c r="P4864" s="183">
        <v>412</v>
      </c>
      <c r="Q4864" s="183">
        <v>213</v>
      </c>
      <c r="R4864" s="183">
        <v>1492</v>
      </c>
      <c r="S4864" s="183">
        <v>574</v>
      </c>
      <c r="T4864" s="183">
        <v>399</v>
      </c>
      <c r="U4864" s="183">
        <v>197</v>
      </c>
      <c r="V4864" s="183">
        <v>1411</v>
      </c>
      <c r="W4864" s="183">
        <v>485</v>
      </c>
      <c r="X4864" s="183">
        <v>390</v>
      </c>
      <c r="Y4864" s="183">
        <v>124</v>
      </c>
    </row>
    <row r="4865" spans="1:25" x14ac:dyDescent="0.2">
      <c r="A4865" s="184">
        <v>13412508</v>
      </c>
      <c r="B4865" s="183" t="str">
        <f>[1]店マスタ!B4864</f>
        <v>ホテハマデンキサービス</v>
      </c>
      <c r="C4865" s="183">
        <v>1.5</v>
      </c>
      <c r="D4865" s="183">
        <v>1.5</v>
      </c>
      <c r="E4865" s="183">
        <f>_xlfn.XLOOKUP(A4865,[2]Sheet1!$R:$R,[2]Sheet1!$AB:$AB,"",0)</f>
        <v>1.5</v>
      </c>
      <c r="F4865" s="183">
        <f>_xlfn.XLOOKUP($A4865,[3]【2026年03月度_全社】RFM客層一覧表データ!$A:$A,[3]【2026年03月度_全社】RFM客層一覧表データ!C:C,"",0)</f>
        <v>2</v>
      </c>
      <c r="G4865" s="183">
        <f>_xlfn.XLOOKUP($A4865,[3]【2026年03月度_全社】RFM客層一覧表データ!$A:$A,[3]【2026年03月度_全社】RFM客層一覧表データ!D:D,"",0)</f>
        <v>0</v>
      </c>
      <c r="H4865" s="183">
        <f>_xlfn.XLOOKUP($A4865,[3]【2026年03月度_全社】RFM客層一覧表データ!$A:$A,[3]【2026年03月度_全社】RFM客層一覧表データ!E:E,"",0)</f>
        <v>0</v>
      </c>
      <c r="I4865" s="183">
        <f>_xlfn.XLOOKUP($A4865,[3]【2026年03月度_全社】RFM客層一覧表データ!$A:$A,[3]【2026年03月度_全社】RFM客層一覧表データ!F:F,"",0)</f>
        <v>0</v>
      </c>
      <c r="J4865" s="183">
        <v>2</v>
      </c>
      <c r="K4865" s="183">
        <v>2</v>
      </c>
      <c r="L4865" s="183">
        <v>0</v>
      </c>
      <c r="M4865" s="183">
        <v>1</v>
      </c>
      <c r="N4865" s="183">
        <v>0</v>
      </c>
      <c r="O4865" s="183">
        <v>0</v>
      </c>
      <c r="P4865" s="183">
        <v>0</v>
      </c>
      <c r="Q4865" s="183">
        <v>0</v>
      </c>
      <c r="R4865" s="183">
        <v>0</v>
      </c>
      <c r="S4865" s="183">
        <v>0</v>
      </c>
      <c r="T4865" s="183">
        <v>0</v>
      </c>
      <c r="U4865" s="183">
        <v>0</v>
      </c>
      <c r="V4865" s="183">
        <v>1</v>
      </c>
      <c r="W4865" s="183">
        <v>0</v>
      </c>
      <c r="X4865" s="183">
        <v>0</v>
      </c>
      <c r="Y4865" s="183">
        <v>0</v>
      </c>
    </row>
    <row r="4866" spans="1:25" x14ac:dyDescent="0.2">
      <c r="A4866" s="184">
        <v>13412509</v>
      </c>
      <c r="B4866" s="183" t="str">
        <f>[1]店マスタ!B4865</f>
        <v>ボウナカデンキ</v>
      </c>
      <c r="C4866" s="183">
        <v>2.5</v>
      </c>
      <c r="D4866" s="183">
        <v>2.5</v>
      </c>
      <c r="E4866" s="183">
        <f>_xlfn.XLOOKUP(A4866,[2]Sheet1!$R:$R,[2]Sheet1!$AB:$AB,"",0)</f>
        <v>2.5</v>
      </c>
      <c r="F4866" s="183">
        <f>_xlfn.XLOOKUP($A4866,[3]【2026年03月度_全社】RFM客層一覧表データ!$A:$A,[3]【2026年03月度_全社】RFM客層一覧表データ!C:C,"",0)</f>
        <v>330</v>
      </c>
      <c r="G4866" s="183">
        <f>_xlfn.XLOOKUP($A4866,[3]【2026年03月度_全社】RFM客層一覧表データ!$A:$A,[3]【2026年03月度_全社】RFM客層一覧表データ!D:D,"",0)</f>
        <v>146</v>
      </c>
      <c r="H4866" s="183">
        <f>_xlfn.XLOOKUP($A4866,[3]【2026年03月度_全社】RFM客層一覧表データ!$A:$A,[3]【2026年03月度_全社】RFM客層一覧表データ!E:E,"",0)</f>
        <v>205</v>
      </c>
      <c r="I4866" s="183">
        <f>_xlfn.XLOOKUP($A4866,[3]【2026年03月度_全社】RFM客層一覧表データ!$A:$A,[3]【2026年03月度_全社】RFM客層一覧表データ!F:F,"",0)</f>
        <v>15</v>
      </c>
      <c r="J4866" s="183">
        <v>333</v>
      </c>
      <c r="K4866" s="183">
        <v>167</v>
      </c>
      <c r="L4866" s="183">
        <v>214</v>
      </c>
      <c r="M4866" s="183">
        <v>14</v>
      </c>
      <c r="N4866" s="183">
        <v>349</v>
      </c>
      <c r="O4866" s="183">
        <v>171</v>
      </c>
      <c r="P4866" s="183">
        <v>207</v>
      </c>
      <c r="Q4866" s="183">
        <v>16</v>
      </c>
      <c r="R4866" s="183">
        <v>364</v>
      </c>
      <c r="S4866" s="183">
        <v>170</v>
      </c>
      <c r="T4866" s="183">
        <v>220</v>
      </c>
      <c r="U4866" s="183">
        <v>11</v>
      </c>
      <c r="V4866" s="183">
        <v>371</v>
      </c>
      <c r="W4866" s="183">
        <v>186</v>
      </c>
      <c r="X4866" s="183">
        <v>239</v>
      </c>
      <c r="Y4866" s="183">
        <v>16</v>
      </c>
    </row>
    <row r="4867" spans="1:25" x14ac:dyDescent="0.2">
      <c r="A4867" s="184">
        <v>13412717</v>
      </c>
      <c r="B4867" s="183" t="str">
        <f>[1]店マスタ!B4866</f>
        <v>パナック　みなみ</v>
      </c>
      <c r="C4867" s="183">
        <v>3</v>
      </c>
      <c r="D4867" s="183">
        <v>3</v>
      </c>
      <c r="E4867" s="183">
        <f>_xlfn.XLOOKUP(A4867,[2]Sheet1!$R:$R,[2]Sheet1!$AB:$AB,"",0)</f>
        <v>3</v>
      </c>
      <c r="F4867" s="183">
        <f>_xlfn.XLOOKUP($A4867,[3]【2026年03月度_全社】RFM客層一覧表データ!$A:$A,[3]【2026年03月度_全社】RFM客層一覧表データ!C:C,"",0)</f>
        <v>629</v>
      </c>
      <c r="G4867" s="183">
        <f>_xlfn.XLOOKUP($A4867,[3]【2026年03月度_全社】RFM客層一覧表データ!$A:$A,[3]【2026年03月度_全社】RFM客層一覧表データ!D:D,"",0)</f>
        <v>325</v>
      </c>
      <c r="H4867" s="183">
        <f>_xlfn.XLOOKUP($A4867,[3]【2026年03月度_全社】RFM客層一覧表データ!$A:$A,[3]【2026年03月度_全社】RFM客層一覧表データ!E:E,"",0)</f>
        <v>378</v>
      </c>
      <c r="I4867" s="183">
        <f>_xlfn.XLOOKUP($A4867,[3]【2026年03月度_全社】RFM客層一覧表データ!$A:$A,[3]【2026年03月度_全社】RFM客層一覧表データ!F:F,"",0)</f>
        <v>39</v>
      </c>
      <c r="J4867" s="183">
        <v>625</v>
      </c>
      <c r="K4867" s="183">
        <v>326</v>
      </c>
      <c r="L4867" s="183">
        <v>374</v>
      </c>
      <c r="M4867" s="183">
        <v>29</v>
      </c>
      <c r="N4867" s="183">
        <v>629</v>
      </c>
      <c r="O4867" s="183">
        <v>319</v>
      </c>
      <c r="P4867" s="183">
        <v>370</v>
      </c>
      <c r="Q4867" s="183">
        <v>27</v>
      </c>
      <c r="R4867" s="183">
        <v>625</v>
      </c>
      <c r="S4867" s="183">
        <v>350</v>
      </c>
      <c r="T4867" s="183">
        <v>370</v>
      </c>
      <c r="U4867" s="183">
        <v>24</v>
      </c>
      <c r="V4867" s="183">
        <v>628</v>
      </c>
      <c r="W4867" s="183">
        <v>360</v>
      </c>
      <c r="X4867" s="183">
        <v>361</v>
      </c>
      <c r="Y4867" s="183">
        <v>38</v>
      </c>
    </row>
    <row r="4868" spans="1:25" x14ac:dyDescent="0.2">
      <c r="A4868" s="184">
        <v>13412752</v>
      </c>
      <c r="B4868" s="183" t="str">
        <f>[1]店マスタ!B4867</f>
        <v>（有）三好商店</v>
      </c>
      <c r="C4868" s="183">
        <v>2.5</v>
      </c>
      <c r="D4868" s="183">
        <v>2.5</v>
      </c>
      <c r="E4868" s="183">
        <f>_xlfn.XLOOKUP(A4868,[2]Sheet1!$R:$R,[2]Sheet1!$AB:$AB,"",0)</f>
        <v>2.5</v>
      </c>
      <c r="F4868" s="183" t="str">
        <f>_xlfn.XLOOKUP($A4868,[3]【2026年03月度_全社】RFM客層一覧表データ!$A:$A,[3]【2026年03月度_全社】RFM客層一覧表データ!C:C,"",0)</f>
        <v/>
      </c>
      <c r="G4868" s="183" t="str">
        <f>_xlfn.XLOOKUP($A4868,[3]【2026年03月度_全社】RFM客層一覧表データ!$A:$A,[3]【2026年03月度_全社】RFM客層一覧表データ!D:D,"",0)</f>
        <v/>
      </c>
      <c r="H4868" s="183" t="str">
        <f>_xlfn.XLOOKUP($A4868,[3]【2026年03月度_全社】RFM客層一覧表データ!$A:$A,[3]【2026年03月度_全社】RFM客層一覧表データ!E:E,"",0)</f>
        <v/>
      </c>
      <c r="I4868" s="183" t="str">
        <f>_xlfn.XLOOKUP($A4868,[3]【2026年03月度_全社】RFM客層一覧表データ!$A:$A,[3]【2026年03月度_全社】RFM客層一覧表データ!F:F,"",0)</f>
        <v/>
      </c>
      <c r="J4868" s="183">
        <v>0</v>
      </c>
      <c r="K4868" s="183">
        <v>0</v>
      </c>
      <c r="L4868" s="183">
        <v>0</v>
      </c>
      <c r="M4868" s="183">
        <v>0</v>
      </c>
      <c r="N4868" s="183">
        <v>0</v>
      </c>
      <c r="O4868" s="183">
        <v>0</v>
      </c>
      <c r="P4868" s="183">
        <v>0</v>
      </c>
      <c r="Q4868" s="183">
        <v>0</v>
      </c>
      <c r="R4868" s="183">
        <v>0</v>
      </c>
      <c r="S4868" s="183">
        <v>0</v>
      </c>
      <c r="T4868" s="183">
        <v>0</v>
      </c>
      <c r="U4868" s="183">
        <v>0</v>
      </c>
      <c r="V4868" s="183">
        <v>0</v>
      </c>
      <c r="W4868" s="183">
        <v>0</v>
      </c>
      <c r="X4868" s="183">
        <v>0</v>
      </c>
      <c r="Y4868" s="183">
        <v>0</v>
      </c>
    </row>
    <row r="4869" spans="1:25" x14ac:dyDescent="0.2">
      <c r="A4869" s="184">
        <v>13412801</v>
      </c>
      <c r="B4869" s="183" t="str">
        <f>[1]店マスタ!B4868</f>
        <v>村田電器</v>
      </c>
      <c r="C4869" s="183">
        <v>2.5</v>
      </c>
      <c r="D4869" s="183">
        <v>2.5</v>
      </c>
      <c r="E4869" s="183">
        <f>_xlfn.XLOOKUP(A4869,[2]Sheet1!$R:$R,[2]Sheet1!$AB:$AB,"",0)</f>
        <v>3</v>
      </c>
      <c r="F4869" s="183">
        <f>_xlfn.XLOOKUP($A4869,[3]【2026年03月度_全社】RFM客層一覧表データ!$A:$A,[3]【2026年03月度_全社】RFM客層一覧表データ!C:C,"",0)</f>
        <v>354</v>
      </c>
      <c r="G4869" s="183">
        <f>_xlfn.XLOOKUP($A4869,[3]【2026年03月度_全社】RFM客層一覧表データ!$A:$A,[3]【2026年03月度_全社】RFM客層一覧表データ!D:D,"",0)</f>
        <v>190</v>
      </c>
      <c r="H4869" s="183">
        <f>_xlfn.XLOOKUP($A4869,[3]【2026年03月度_全社】RFM客層一覧表データ!$A:$A,[3]【2026年03月度_全社】RFM客層一覧表データ!E:E,"",0)</f>
        <v>255</v>
      </c>
      <c r="I4869" s="183">
        <f>_xlfn.XLOOKUP($A4869,[3]【2026年03月度_全社】RFM客層一覧表データ!$A:$A,[3]【2026年03月度_全社】RFM客層一覧表データ!F:F,"",0)</f>
        <v>7</v>
      </c>
      <c r="J4869" s="183">
        <v>363</v>
      </c>
      <c r="K4869" s="183">
        <v>196</v>
      </c>
      <c r="L4869" s="183">
        <v>261</v>
      </c>
      <c r="M4869" s="183">
        <v>11</v>
      </c>
      <c r="N4869" s="183">
        <v>389</v>
      </c>
      <c r="O4869" s="183">
        <v>202</v>
      </c>
      <c r="P4869" s="183">
        <v>273</v>
      </c>
      <c r="Q4869" s="183">
        <v>8</v>
      </c>
      <c r="R4869" s="183">
        <v>398</v>
      </c>
      <c r="S4869" s="183">
        <v>233</v>
      </c>
      <c r="T4869" s="183">
        <v>280</v>
      </c>
      <c r="U4869" s="183">
        <v>10</v>
      </c>
      <c r="V4869" s="183">
        <v>404</v>
      </c>
      <c r="W4869" s="183">
        <v>222</v>
      </c>
      <c r="X4869" s="183">
        <v>283</v>
      </c>
      <c r="Y4869" s="183">
        <v>14</v>
      </c>
    </row>
    <row r="4870" spans="1:25" x14ac:dyDescent="0.2">
      <c r="A4870" s="184">
        <v>13412831</v>
      </c>
      <c r="B4870" s="183" t="str">
        <f>[1]店マスタ!B4869</f>
        <v>株式会社村井電機</v>
      </c>
      <c r="C4870" s="183">
        <v>3.5</v>
      </c>
      <c r="D4870" s="183">
        <v>3.5</v>
      </c>
      <c r="E4870" s="183">
        <f>_xlfn.XLOOKUP(A4870,[2]Sheet1!$R:$R,[2]Sheet1!$AB:$AB,"",0)</f>
        <v>4</v>
      </c>
      <c r="F4870" s="183">
        <f>_xlfn.XLOOKUP($A4870,[3]【2026年03月度_全社】RFM客層一覧表データ!$A:$A,[3]【2026年03月度_全社】RFM客層一覧表データ!C:C,"",0)</f>
        <v>650</v>
      </c>
      <c r="G4870" s="183">
        <f>_xlfn.XLOOKUP($A4870,[3]【2026年03月度_全社】RFM客層一覧表データ!$A:$A,[3]【2026年03月度_全社】RFM客層一覧表データ!D:D,"",0)</f>
        <v>373</v>
      </c>
      <c r="H4870" s="183">
        <f>_xlfn.XLOOKUP($A4870,[3]【2026年03月度_全社】RFM客層一覧表データ!$A:$A,[3]【2026年03月度_全社】RFM客層一覧表データ!E:E,"",0)</f>
        <v>395</v>
      </c>
      <c r="I4870" s="183">
        <f>_xlfn.XLOOKUP($A4870,[3]【2026年03月度_全社】RFM客層一覧表データ!$A:$A,[3]【2026年03月度_全社】RFM客層一覧表データ!F:F,"",0)</f>
        <v>62</v>
      </c>
      <c r="J4870" s="183">
        <v>618</v>
      </c>
      <c r="K4870" s="183">
        <v>364</v>
      </c>
      <c r="L4870" s="183">
        <v>388</v>
      </c>
      <c r="M4870" s="183">
        <v>42</v>
      </c>
      <c r="N4870" s="183">
        <v>597</v>
      </c>
      <c r="O4870" s="183">
        <v>356</v>
      </c>
      <c r="P4870" s="183">
        <v>377</v>
      </c>
      <c r="Q4870" s="183">
        <v>49</v>
      </c>
      <c r="R4870" s="183">
        <v>574</v>
      </c>
      <c r="S4870" s="183">
        <v>343</v>
      </c>
      <c r="T4870" s="183">
        <v>374</v>
      </c>
      <c r="U4870" s="183">
        <v>51</v>
      </c>
      <c r="V4870" s="183">
        <v>550</v>
      </c>
      <c r="W4870" s="183">
        <v>333</v>
      </c>
      <c r="X4870" s="183">
        <v>371</v>
      </c>
      <c r="Y4870" s="183">
        <v>36</v>
      </c>
    </row>
    <row r="4871" spans="1:25" x14ac:dyDescent="0.2">
      <c r="A4871" s="184">
        <v>13412879</v>
      </c>
      <c r="B4871" s="183" t="str">
        <f>[1]店マスタ!B4870</f>
        <v>パナック　まつうら</v>
      </c>
      <c r="C4871" s="183">
        <v>3.5</v>
      </c>
      <c r="D4871" s="183">
        <v>3.5</v>
      </c>
      <c r="E4871" s="183">
        <f>_xlfn.XLOOKUP(A4871,[2]Sheet1!$R:$R,[2]Sheet1!$AB:$AB,"",0)</f>
        <v>4</v>
      </c>
      <c r="F4871" s="183">
        <f>_xlfn.XLOOKUP($A4871,[3]【2026年03月度_全社】RFM客層一覧表データ!$A:$A,[3]【2026年03月度_全社】RFM客層一覧表データ!C:C,"",0)</f>
        <v>388</v>
      </c>
      <c r="G4871" s="183">
        <f>_xlfn.XLOOKUP($A4871,[3]【2026年03月度_全社】RFM客層一覧表データ!$A:$A,[3]【2026年03月度_全社】RFM客層一覧表データ!D:D,"",0)</f>
        <v>225</v>
      </c>
      <c r="H4871" s="183">
        <f>_xlfn.XLOOKUP($A4871,[3]【2026年03月度_全社】RFM客層一覧表データ!$A:$A,[3]【2026年03月度_全社】RFM客層一覧表データ!E:E,"",0)</f>
        <v>293</v>
      </c>
      <c r="I4871" s="183">
        <f>_xlfn.XLOOKUP($A4871,[3]【2026年03月度_全社】RFM客層一覧表データ!$A:$A,[3]【2026年03月度_全社】RFM客層一覧表データ!F:F,"",0)</f>
        <v>11</v>
      </c>
      <c r="J4871" s="183">
        <v>399</v>
      </c>
      <c r="K4871" s="183">
        <v>236</v>
      </c>
      <c r="L4871" s="183">
        <v>301</v>
      </c>
      <c r="M4871" s="183">
        <v>10</v>
      </c>
      <c r="N4871" s="183">
        <v>406</v>
      </c>
      <c r="O4871" s="183">
        <v>229</v>
      </c>
      <c r="P4871" s="183">
        <v>305</v>
      </c>
      <c r="Q4871" s="183">
        <v>15</v>
      </c>
      <c r="R4871" s="183">
        <v>404</v>
      </c>
      <c r="S4871" s="183">
        <v>263</v>
      </c>
      <c r="T4871" s="183">
        <v>307</v>
      </c>
      <c r="U4871" s="183">
        <v>15</v>
      </c>
      <c r="V4871" s="183">
        <v>400</v>
      </c>
      <c r="W4871" s="183">
        <v>238</v>
      </c>
      <c r="X4871" s="183">
        <v>308</v>
      </c>
      <c r="Y4871" s="183">
        <v>13</v>
      </c>
    </row>
    <row r="4872" spans="1:25" x14ac:dyDescent="0.2">
      <c r="A4872" s="184">
        <v>13412952</v>
      </c>
      <c r="B4872" s="183" t="str">
        <f>[1]店マスタ!B4871</f>
        <v>ＭＤ　モンデン</v>
      </c>
      <c r="C4872" s="183">
        <v>2.5</v>
      </c>
      <c r="D4872" s="183">
        <v>2.5</v>
      </c>
      <c r="E4872" s="183">
        <f>_xlfn.XLOOKUP(A4872,[2]Sheet1!$R:$R,[2]Sheet1!$AB:$AB,"",0)</f>
        <v>2.5</v>
      </c>
      <c r="F4872" s="183" t="str">
        <f>_xlfn.XLOOKUP($A4872,[3]【2026年03月度_全社】RFM客層一覧表データ!$A:$A,[3]【2026年03月度_全社】RFM客層一覧表データ!C:C,"",0)</f>
        <v/>
      </c>
      <c r="G4872" s="183" t="str">
        <f>_xlfn.XLOOKUP($A4872,[3]【2026年03月度_全社】RFM客層一覧表データ!$A:$A,[3]【2026年03月度_全社】RFM客層一覧表データ!D:D,"",0)</f>
        <v/>
      </c>
      <c r="H4872" s="183" t="str">
        <f>_xlfn.XLOOKUP($A4872,[3]【2026年03月度_全社】RFM客層一覧表データ!$A:$A,[3]【2026年03月度_全社】RFM客層一覧表データ!E:E,"",0)</f>
        <v/>
      </c>
      <c r="I4872" s="183" t="str">
        <f>_xlfn.XLOOKUP($A4872,[3]【2026年03月度_全社】RFM客層一覧表データ!$A:$A,[3]【2026年03月度_全社】RFM客層一覧表データ!F:F,"",0)</f>
        <v/>
      </c>
      <c r="J4872" s="183">
        <v>0</v>
      </c>
      <c r="K4872" s="183">
        <v>0</v>
      </c>
      <c r="L4872" s="183">
        <v>0</v>
      </c>
      <c r="M4872" s="183">
        <v>0</v>
      </c>
      <c r="N4872" s="183">
        <v>0</v>
      </c>
      <c r="O4872" s="183">
        <v>0</v>
      </c>
      <c r="P4872" s="183">
        <v>0</v>
      </c>
      <c r="Q4872" s="183">
        <v>0</v>
      </c>
      <c r="R4872" s="183">
        <v>0</v>
      </c>
      <c r="S4872" s="183">
        <v>0</v>
      </c>
      <c r="T4872" s="183">
        <v>0</v>
      </c>
      <c r="U4872" s="183">
        <v>0</v>
      </c>
      <c r="V4872" s="183">
        <v>0</v>
      </c>
      <c r="W4872" s="183">
        <v>0</v>
      </c>
      <c r="X4872" s="183">
        <v>0</v>
      </c>
      <c r="Y4872" s="183">
        <v>0</v>
      </c>
    </row>
    <row r="4873" spans="1:25" x14ac:dyDescent="0.2">
      <c r="A4873" s="184">
        <v>13412955</v>
      </c>
      <c r="B4873" s="183" t="str">
        <f>[1]店マスタ!B4872</f>
        <v>Ｗｉｎｇ　もりもと</v>
      </c>
      <c r="C4873" s="183">
        <v>3.5</v>
      </c>
      <c r="D4873" s="183">
        <v>3.5</v>
      </c>
      <c r="E4873" s="183">
        <f>_xlfn.XLOOKUP(A4873,[2]Sheet1!$R:$R,[2]Sheet1!$AB:$AB,"",0)</f>
        <v>3.5</v>
      </c>
      <c r="F4873" s="183">
        <f>_xlfn.XLOOKUP($A4873,[3]【2026年03月度_全社】RFM客層一覧表データ!$A:$A,[3]【2026年03月度_全社】RFM客層一覧表データ!C:C,"",0)</f>
        <v>813</v>
      </c>
      <c r="G4873" s="183">
        <f>_xlfn.XLOOKUP($A4873,[3]【2026年03月度_全社】RFM客層一覧表データ!$A:$A,[3]【2026年03月度_全社】RFM客層一覧表データ!D:D,"",0)</f>
        <v>381</v>
      </c>
      <c r="H4873" s="183">
        <f>_xlfn.XLOOKUP($A4873,[3]【2026年03月度_全社】RFM客層一覧表データ!$A:$A,[3]【2026年03月度_全社】RFM客層一覧表データ!E:E,"",0)</f>
        <v>477</v>
      </c>
      <c r="I4873" s="183">
        <f>_xlfn.XLOOKUP($A4873,[3]【2026年03月度_全社】RFM客層一覧表データ!$A:$A,[3]【2026年03月度_全社】RFM客層一覧表データ!F:F,"",0)</f>
        <v>37</v>
      </c>
      <c r="J4873" s="183">
        <v>842</v>
      </c>
      <c r="K4873" s="183">
        <v>396</v>
      </c>
      <c r="L4873" s="183">
        <v>483</v>
      </c>
      <c r="M4873" s="183">
        <v>36</v>
      </c>
      <c r="N4873" s="183">
        <v>846</v>
      </c>
      <c r="O4873" s="183">
        <v>415</v>
      </c>
      <c r="P4873" s="183">
        <v>495</v>
      </c>
      <c r="Q4873" s="183">
        <v>31</v>
      </c>
      <c r="R4873" s="183">
        <v>876</v>
      </c>
      <c r="S4873" s="183">
        <v>438</v>
      </c>
      <c r="T4873" s="183">
        <v>496</v>
      </c>
      <c r="U4873" s="183">
        <v>46</v>
      </c>
      <c r="V4873" s="183">
        <v>908</v>
      </c>
      <c r="W4873" s="183">
        <v>446</v>
      </c>
      <c r="X4873" s="183">
        <v>509</v>
      </c>
      <c r="Y4873" s="183">
        <v>35</v>
      </c>
    </row>
    <row r="4874" spans="1:25" x14ac:dyDescent="0.2">
      <c r="A4874" s="184">
        <v>13413103</v>
      </c>
      <c r="B4874" s="183" t="str">
        <f>[1]店マスタ!B4873</f>
        <v>ユタカヤ</v>
      </c>
      <c r="C4874" s="183">
        <v>3.5</v>
      </c>
      <c r="D4874" s="183">
        <v>3.5</v>
      </c>
      <c r="E4874" s="183">
        <f>_xlfn.XLOOKUP(A4874,[2]Sheet1!$R:$R,[2]Sheet1!$AB:$AB,"",0)</f>
        <v>3.5</v>
      </c>
      <c r="F4874" s="183">
        <f>_xlfn.XLOOKUP($A4874,[3]【2026年03月度_全社】RFM客層一覧表データ!$A:$A,[3]【2026年03月度_全社】RFM客層一覧表データ!C:C,"",0)</f>
        <v>520</v>
      </c>
      <c r="G4874" s="183">
        <f>_xlfn.XLOOKUP($A4874,[3]【2026年03月度_全社】RFM客層一覧表データ!$A:$A,[3]【2026年03月度_全社】RFM客層一覧表データ!D:D,"",0)</f>
        <v>274</v>
      </c>
      <c r="H4874" s="183">
        <f>_xlfn.XLOOKUP($A4874,[3]【2026年03月度_全社】RFM客層一覧表データ!$A:$A,[3]【2026年03月度_全社】RFM客層一覧表データ!E:E,"",0)</f>
        <v>322</v>
      </c>
      <c r="I4874" s="183">
        <f>_xlfn.XLOOKUP($A4874,[3]【2026年03月度_全社】RFM客層一覧表データ!$A:$A,[3]【2026年03月度_全社】RFM客層一覧表データ!F:F,"",0)</f>
        <v>32</v>
      </c>
      <c r="J4874" s="183">
        <v>512</v>
      </c>
      <c r="K4874" s="183">
        <v>266</v>
      </c>
      <c r="L4874" s="183">
        <v>329</v>
      </c>
      <c r="M4874" s="183">
        <v>17</v>
      </c>
      <c r="N4874" s="183">
        <v>512</v>
      </c>
      <c r="O4874" s="183">
        <v>272</v>
      </c>
      <c r="P4874" s="183">
        <v>337</v>
      </c>
      <c r="Q4874" s="183">
        <v>17</v>
      </c>
      <c r="R4874" s="183">
        <v>517</v>
      </c>
      <c r="S4874" s="183">
        <v>278</v>
      </c>
      <c r="T4874" s="183">
        <v>350</v>
      </c>
      <c r="U4874" s="183">
        <v>11</v>
      </c>
      <c r="V4874" s="183">
        <v>538</v>
      </c>
      <c r="W4874" s="183">
        <v>284</v>
      </c>
      <c r="X4874" s="183">
        <v>363</v>
      </c>
      <c r="Y4874" s="183">
        <v>11</v>
      </c>
    </row>
    <row r="4875" spans="1:25" x14ac:dyDescent="0.2">
      <c r="A4875" s="184">
        <v>13413176</v>
      </c>
      <c r="B4875" s="183" t="str">
        <f>[1]店マスタ!B4874</f>
        <v>吉本電器店</v>
      </c>
      <c r="C4875" s="183">
        <v>2</v>
      </c>
      <c r="D4875" s="183">
        <v>1.5</v>
      </c>
      <c r="E4875" s="183" t="str">
        <f>_xlfn.XLOOKUP(A4875,[2]Sheet1!$R:$R,[2]Sheet1!$AB:$AB,"",0)</f>
        <v/>
      </c>
      <c r="F4875" s="183">
        <f>_xlfn.XLOOKUP($A4875,[3]【2026年03月度_全社】RFM客層一覧表データ!$A:$A,[3]【2026年03月度_全社】RFM客層一覧表データ!C:C,"",0)</f>
        <v>8</v>
      </c>
      <c r="G4875" s="183">
        <f>_xlfn.XLOOKUP($A4875,[3]【2026年03月度_全社】RFM客層一覧表データ!$A:$A,[3]【2026年03月度_全社】RFM客層一覧表データ!D:D,"",0)</f>
        <v>3</v>
      </c>
      <c r="H4875" s="183">
        <f>_xlfn.XLOOKUP($A4875,[3]【2026年03月度_全社】RFM客層一覧表データ!$A:$A,[3]【2026年03月度_全社】RFM客層一覧表データ!E:E,"",0)</f>
        <v>0</v>
      </c>
      <c r="I4875" s="183">
        <f>_xlfn.XLOOKUP($A4875,[3]【2026年03月度_全社】RFM客層一覧表データ!$A:$A,[3]【2026年03月度_全社】RFM客層一覧表データ!F:F,"",0)</f>
        <v>3</v>
      </c>
      <c r="J4875" s="183">
        <v>5</v>
      </c>
      <c r="K4875" s="183">
        <v>5</v>
      </c>
      <c r="L4875" s="183">
        <v>0</v>
      </c>
      <c r="M4875" s="183">
        <v>4</v>
      </c>
      <c r="N4875" s="183">
        <v>0</v>
      </c>
      <c r="O4875" s="183">
        <v>0</v>
      </c>
      <c r="P4875" s="183">
        <v>0</v>
      </c>
      <c r="Q4875" s="183">
        <v>0</v>
      </c>
      <c r="R4875" s="183">
        <v>0</v>
      </c>
      <c r="S4875" s="183">
        <v>0</v>
      </c>
      <c r="T4875" s="183">
        <v>0</v>
      </c>
      <c r="U4875" s="183">
        <v>0</v>
      </c>
      <c r="V4875" s="183">
        <v>0</v>
      </c>
      <c r="W4875" s="183">
        <v>0</v>
      </c>
      <c r="X4875" s="183">
        <v>0</v>
      </c>
      <c r="Y4875" s="183">
        <v>0</v>
      </c>
    </row>
    <row r="4876" spans="1:25" x14ac:dyDescent="0.2">
      <c r="A4876" s="184">
        <v>13415035</v>
      </c>
      <c r="B4876" s="183" t="str">
        <f>[1]店マスタ!B4875</f>
        <v>ナラキデンキ</v>
      </c>
      <c r="C4876" s="183">
        <v>2</v>
      </c>
      <c r="D4876" s="183">
        <v>2</v>
      </c>
      <c r="E4876" s="183">
        <f>_xlfn.XLOOKUP(A4876,[2]Sheet1!$R:$R,[2]Sheet1!$AB:$AB,"",0)</f>
        <v>2</v>
      </c>
      <c r="F4876" s="183">
        <f>_xlfn.XLOOKUP($A4876,[3]【2026年03月度_全社】RFM客層一覧表データ!$A:$A,[3]【2026年03月度_全社】RFM客層一覧表データ!C:C,"",0)</f>
        <v>209</v>
      </c>
      <c r="G4876" s="183">
        <f>_xlfn.XLOOKUP($A4876,[3]【2026年03月度_全社】RFM客層一覧表データ!$A:$A,[3]【2026年03月度_全社】RFM客層一覧表データ!D:D,"",0)</f>
        <v>56</v>
      </c>
      <c r="H4876" s="183">
        <f>_xlfn.XLOOKUP($A4876,[3]【2026年03月度_全社】RFM客層一覧表データ!$A:$A,[3]【2026年03月度_全社】RFM客層一覧表データ!E:E,"",0)</f>
        <v>135</v>
      </c>
      <c r="I4876" s="183">
        <f>_xlfn.XLOOKUP($A4876,[3]【2026年03月度_全社】RFM客層一覧表データ!$A:$A,[3]【2026年03月度_全社】RFM客層一覧表データ!F:F,"",0)</f>
        <v>3</v>
      </c>
      <c r="J4876" s="183">
        <v>227</v>
      </c>
      <c r="K4876" s="183">
        <v>96</v>
      </c>
      <c r="L4876" s="183">
        <v>147</v>
      </c>
      <c r="M4876" s="183">
        <v>11</v>
      </c>
      <c r="N4876" s="183">
        <v>235</v>
      </c>
      <c r="O4876" s="183">
        <v>85</v>
      </c>
      <c r="P4876" s="183">
        <v>148</v>
      </c>
      <c r="Q4876" s="183">
        <v>7</v>
      </c>
      <c r="R4876" s="183">
        <v>226</v>
      </c>
      <c r="S4876" s="183">
        <v>34</v>
      </c>
      <c r="T4876" s="183">
        <v>142</v>
      </c>
      <c r="U4876" s="183">
        <v>1</v>
      </c>
      <c r="V4876" s="183">
        <v>228</v>
      </c>
      <c r="W4876" s="183">
        <v>60</v>
      </c>
      <c r="X4876" s="183">
        <v>152</v>
      </c>
      <c r="Y4876" s="183">
        <v>1</v>
      </c>
    </row>
    <row r="4877" spans="1:25" x14ac:dyDescent="0.2">
      <c r="A4877" s="184">
        <v>13415038</v>
      </c>
      <c r="B4877" s="183" t="str">
        <f>[1]店マスタ!B4876</f>
        <v>むらかみでんき　高田店</v>
      </c>
      <c r="C4877" s="183">
        <v>1.5</v>
      </c>
      <c r="D4877" s="183">
        <v>1.5</v>
      </c>
      <c r="E4877" s="183">
        <f>_xlfn.XLOOKUP(A4877,[2]Sheet1!$R:$R,[2]Sheet1!$AB:$AB,"",0)</f>
        <v>1.5</v>
      </c>
      <c r="F4877" s="183">
        <f>_xlfn.XLOOKUP($A4877,[3]【2026年03月度_全社】RFM客層一覧表データ!$A:$A,[3]【2026年03月度_全社】RFM客層一覧表データ!C:C,"",0)</f>
        <v>189</v>
      </c>
      <c r="G4877" s="183">
        <f>_xlfn.XLOOKUP($A4877,[3]【2026年03月度_全社】RFM客層一覧表データ!$A:$A,[3]【2026年03月度_全社】RFM客層一覧表データ!D:D,"",0)</f>
        <v>82</v>
      </c>
      <c r="H4877" s="183">
        <f>_xlfn.XLOOKUP($A4877,[3]【2026年03月度_全社】RFM客層一覧表データ!$A:$A,[3]【2026年03月度_全社】RFM客層一覧表データ!E:E,"",0)</f>
        <v>126</v>
      </c>
      <c r="I4877" s="183">
        <f>_xlfn.XLOOKUP($A4877,[3]【2026年03月度_全社】RFM客層一覧表データ!$A:$A,[3]【2026年03月度_全社】RFM客層一覧表データ!F:F,"",0)</f>
        <v>9</v>
      </c>
      <c r="J4877" s="183">
        <v>194</v>
      </c>
      <c r="K4877" s="183">
        <v>77</v>
      </c>
      <c r="L4877" s="183">
        <v>131</v>
      </c>
      <c r="M4877" s="183">
        <v>6</v>
      </c>
      <c r="N4877" s="183">
        <v>205</v>
      </c>
      <c r="O4877" s="183">
        <v>92</v>
      </c>
      <c r="P4877" s="183">
        <v>139</v>
      </c>
      <c r="Q4877" s="183">
        <v>10</v>
      </c>
      <c r="R4877" s="183">
        <v>207</v>
      </c>
      <c r="S4877" s="183">
        <v>100</v>
      </c>
      <c r="T4877" s="183">
        <v>146</v>
      </c>
      <c r="U4877" s="183">
        <v>7</v>
      </c>
      <c r="V4877" s="183">
        <v>221</v>
      </c>
      <c r="W4877" s="183">
        <v>104</v>
      </c>
      <c r="X4877" s="183">
        <v>149</v>
      </c>
      <c r="Y4877" s="183">
        <v>8</v>
      </c>
    </row>
    <row r="4878" spans="1:25" x14ac:dyDescent="0.2">
      <c r="A4878" s="184">
        <v>13415039</v>
      </c>
      <c r="B4878" s="183" t="str">
        <f>[1]店マスタ!B4877</f>
        <v>むらかみでんき　佐藤店</v>
      </c>
      <c r="C4878" s="183">
        <v>1</v>
      </c>
      <c r="D4878" s="183">
        <v>1</v>
      </c>
      <c r="E4878" s="183">
        <f>_xlfn.XLOOKUP(A4878,[2]Sheet1!$R:$R,[2]Sheet1!$AB:$AB,"",0)</f>
        <v>1</v>
      </c>
      <c r="F4878" s="183">
        <f>_xlfn.XLOOKUP($A4878,[3]【2026年03月度_全社】RFM客層一覧表データ!$A:$A,[3]【2026年03月度_全社】RFM客層一覧表データ!C:C,"",0)</f>
        <v>144</v>
      </c>
      <c r="G4878" s="183">
        <f>_xlfn.XLOOKUP($A4878,[3]【2026年03月度_全社】RFM客層一覧表データ!$A:$A,[3]【2026年03月度_全社】RFM客層一覧表データ!D:D,"",0)</f>
        <v>69</v>
      </c>
      <c r="H4878" s="183">
        <f>_xlfn.XLOOKUP($A4878,[3]【2026年03月度_全社】RFM客層一覧表データ!$A:$A,[3]【2026年03月度_全社】RFM客層一覧表データ!E:E,"",0)</f>
        <v>92</v>
      </c>
      <c r="I4878" s="183">
        <f>_xlfn.XLOOKUP($A4878,[3]【2026年03月度_全社】RFM客層一覧表データ!$A:$A,[3]【2026年03月度_全社】RFM客層一覧表データ!F:F,"",0)</f>
        <v>6</v>
      </c>
      <c r="J4878" s="183">
        <v>149</v>
      </c>
      <c r="K4878" s="183">
        <v>65</v>
      </c>
      <c r="L4878" s="183">
        <v>97</v>
      </c>
      <c r="M4878" s="183">
        <v>1</v>
      </c>
      <c r="N4878" s="183">
        <v>162</v>
      </c>
      <c r="O4878" s="183">
        <v>65</v>
      </c>
      <c r="P4878" s="183">
        <v>104</v>
      </c>
      <c r="Q4878" s="183">
        <v>1</v>
      </c>
      <c r="R4878" s="183">
        <v>169</v>
      </c>
      <c r="S4878" s="183">
        <v>61</v>
      </c>
      <c r="T4878" s="183">
        <v>109</v>
      </c>
      <c r="U4878" s="183">
        <v>3</v>
      </c>
      <c r="V4878" s="183">
        <v>176</v>
      </c>
      <c r="W4878" s="183">
        <v>76</v>
      </c>
      <c r="X4878" s="183">
        <v>119</v>
      </c>
      <c r="Y4878" s="183">
        <v>5</v>
      </c>
    </row>
    <row r="4879" spans="1:25" x14ac:dyDescent="0.2">
      <c r="A4879" s="184">
        <v>13511029</v>
      </c>
      <c r="B4879" s="183" t="str">
        <f>[1]店マスタ!B4878</f>
        <v>パナック　いとう</v>
      </c>
      <c r="C4879" s="183">
        <v>4.5</v>
      </c>
      <c r="D4879" s="183">
        <v>4.5</v>
      </c>
      <c r="E4879" s="183">
        <f>_xlfn.XLOOKUP(A4879,[2]Sheet1!$R:$R,[2]Sheet1!$AB:$AB,"",0)</f>
        <v>4.5</v>
      </c>
      <c r="F4879" s="183">
        <f>_xlfn.XLOOKUP($A4879,[3]【2026年03月度_全社】RFM客層一覧表データ!$A:$A,[3]【2026年03月度_全社】RFM客層一覧表データ!C:C,"",0)</f>
        <v>564</v>
      </c>
      <c r="G4879" s="183">
        <f>_xlfn.XLOOKUP($A4879,[3]【2026年03月度_全社】RFM客層一覧表データ!$A:$A,[3]【2026年03月度_全社】RFM客層一覧表データ!D:D,"",0)</f>
        <v>278</v>
      </c>
      <c r="H4879" s="183">
        <f>_xlfn.XLOOKUP($A4879,[3]【2026年03月度_全社】RFM客層一覧表データ!$A:$A,[3]【2026年03月度_全社】RFM客層一覧表データ!E:E,"",0)</f>
        <v>374</v>
      </c>
      <c r="I4879" s="183">
        <f>_xlfn.XLOOKUP($A4879,[3]【2026年03月度_全社】RFM客層一覧表データ!$A:$A,[3]【2026年03月度_全社】RFM客層一覧表データ!F:F,"",0)</f>
        <v>15</v>
      </c>
      <c r="J4879" s="183">
        <v>584</v>
      </c>
      <c r="K4879" s="183">
        <v>302</v>
      </c>
      <c r="L4879" s="183">
        <v>369</v>
      </c>
      <c r="M4879" s="183">
        <v>22</v>
      </c>
      <c r="N4879" s="183">
        <v>591</v>
      </c>
      <c r="O4879" s="183">
        <v>315</v>
      </c>
      <c r="P4879" s="183">
        <v>374</v>
      </c>
      <c r="Q4879" s="183">
        <v>36</v>
      </c>
      <c r="R4879" s="183">
        <v>582</v>
      </c>
      <c r="S4879" s="183">
        <v>296</v>
      </c>
      <c r="T4879" s="183">
        <v>386</v>
      </c>
      <c r="U4879" s="183">
        <v>25</v>
      </c>
      <c r="V4879" s="183">
        <v>602</v>
      </c>
      <c r="W4879" s="183">
        <v>303</v>
      </c>
      <c r="X4879" s="183">
        <v>389</v>
      </c>
      <c r="Y4879" s="183">
        <v>18</v>
      </c>
    </row>
    <row r="4880" spans="1:25" x14ac:dyDescent="0.2">
      <c r="A4880" s="184">
        <v>13511102</v>
      </c>
      <c r="B4880" s="183" t="str">
        <f>[1]店マスタ!B4879</f>
        <v>（有）岡田電機</v>
      </c>
      <c r="C4880" s="183">
        <v>3</v>
      </c>
      <c r="D4880" s="183">
        <v>4.5</v>
      </c>
      <c r="E4880" s="183">
        <f>_xlfn.XLOOKUP(A4880,[2]Sheet1!$R:$R,[2]Sheet1!$AB:$AB,"",0)</f>
        <v>4.5</v>
      </c>
      <c r="F4880" s="183">
        <f>_xlfn.XLOOKUP($A4880,[3]【2026年03月度_全社】RFM客層一覧表データ!$A:$A,[3]【2026年03月度_全社】RFM客層一覧表データ!C:C,"",0)</f>
        <v>685</v>
      </c>
      <c r="G4880" s="183">
        <f>_xlfn.XLOOKUP($A4880,[3]【2026年03月度_全社】RFM客層一覧表データ!$A:$A,[3]【2026年03月度_全社】RFM客層一覧表データ!D:D,"",0)</f>
        <v>325</v>
      </c>
      <c r="H4880" s="183">
        <f>_xlfn.XLOOKUP($A4880,[3]【2026年03月度_全社】RFM客層一覧表データ!$A:$A,[3]【2026年03月度_全社】RFM客層一覧表データ!E:E,"",0)</f>
        <v>400</v>
      </c>
      <c r="I4880" s="183">
        <f>_xlfn.XLOOKUP($A4880,[3]【2026年03月度_全社】RFM客層一覧表データ!$A:$A,[3]【2026年03月度_全社】RFM客層一覧表データ!F:F,"",0)</f>
        <v>32</v>
      </c>
      <c r="J4880" s="183">
        <v>688</v>
      </c>
      <c r="K4880" s="183">
        <v>374</v>
      </c>
      <c r="L4880" s="183">
        <v>403</v>
      </c>
      <c r="M4880" s="183">
        <v>41</v>
      </c>
      <c r="N4880" s="183">
        <v>683</v>
      </c>
      <c r="O4880" s="183">
        <v>359</v>
      </c>
      <c r="P4880" s="183">
        <v>390</v>
      </c>
      <c r="Q4880" s="183">
        <v>36</v>
      </c>
      <c r="R4880" s="183">
        <v>694</v>
      </c>
      <c r="S4880" s="183">
        <v>379</v>
      </c>
      <c r="T4880" s="183">
        <v>376</v>
      </c>
      <c r="U4880" s="183">
        <v>64</v>
      </c>
      <c r="V4880" s="183">
        <v>664</v>
      </c>
      <c r="W4880" s="183">
        <v>335</v>
      </c>
      <c r="X4880" s="183">
        <v>376</v>
      </c>
      <c r="Y4880" s="183">
        <v>27</v>
      </c>
    </row>
    <row r="4881" spans="1:25" x14ac:dyDescent="0.2">
      <c r="A4881" s="184">
        <v>13511179</v>
      </c>
      <c r="B4881" s="183" t="str">
        <f>[1]店マスタ!B4880</f>
        <v>株式会社　黒崎電器</v>
      </c>
      <c r="C4881" s="183">
        <v>4.5</v>
      </c>
      <c r="D4881" s="183">
        <v>4.5</v>
      </c>
      <c r="E4881" s="183">
        <f>_xlfn.XLOOKUP(A4881,[2]Sheet1!$R:$R,[2]Sheet1!$AB:$AB,"",0)</f>
        <v>3.5</v>
      </c>
      <c r="F4881" s="183">
        <f>_xlfn.XLOOKUP($A4881,[3]【2026年03月度_全社】RFM客層一覧表データ!$A:$A,[3]【2026年03月度_全社】RFM客層一覧表データ!C:C,"",0)</f>
        <v>0</v>
      </c>
      <c r="G4881" s="183">
        <f>_xlfn.XLOOKUP($A4881,[3]【2026年03月度_全社】RFM客層一覧表データ!$A:$A,[3]【2026年03月度_全社】RFM客層一覧表データ!D:D,"",0)</f>
        <v>0</v>
      </c>
      <c r="H4881" s="183">
        <f>_xlfn.XLOOKUP($A4881,[3]【2026年03月度_全社】RFM客層一覧表データ!$A:$A,[3]【2026年03月度_全社】RFM客層一覧表データ!E:E,"",0)</f>
        <v>0</v>
      </c>
      <c r="I4881" s="183">
        <f>_xlfn.XLOOKUP($A4881,[3]【2026年03月度_全社】RFM客層一覧表データ!$A:$A,[3]【2026年03月度_全社】RFM客層一覧表データ!F:F,"",0)</f>
        <v>0</v>
      </c>
      <c r="J4881" s="183">
        <v>0</v>
      </c>
      <c r="K4881" s="183">
        <v>0</v>
      </c>
      <c r="L4881" s="183">
        <v>0</v>
      </c>
      <c r="M4881" s="183">
        <v>0</v>
      </c>
      <c r="N4881" s="183">
        <v>0</v>
      </c>
      <c r="O4881" s="183">
        <v>0</v>
      </c>
      <c r="P4881" s="183">
        <v>0</v>
      </c>
      <c r="Q4881" s="183">
        <v>0</v>
      </c>
      <c r="R4881" s="183">
        <v>0</v>
      </c>
      <c r="S4881" s="183">
        <v>0</v>
      </c>
      <c r="T4881" s="183">
        <v>0</v>
      </c>
      <c r="U4881" s="183">
        <v>0</v>
      </c>
      <c r="V4881" s="183">
        <v>0</v>
      </c>
      <c r="W4881" s="183">
        <v>0</v>
      </c>
      <c r="X4881" s="183">
        <v>0</v>
      </c>
      <c r="Y4881" s="183">
        <v>0</v>
      </c>
    </row>
    <row r="4882" spans="1:25" x14ac:dyDescent="0.2">
      <c r="A4882" s="184">
        <v>13511256</v>
      </c>
      <c r="B4882" s="183" t="str">
        <f>[1]店マスタ!B4881</f>
        <v>（有）西京電子</v>
      </c>
      <c r="C4882" s="183">
        <v>3.5</v>
      </c>
      <c r="D4882" s="183">
        <v>3.5</v>
      </c>
      <c r="E4882" s="183">
        <f>_xlfn.XLOOKUP(A4882,[2]Sheet1!$R:$R,[2]Sheet1!$AB:$AB,"",0)</f>
        <v>4</v>
      </c>
      <c r="F4882" s="183">
        <f>_xlfn.XLOOKUP($A4882,[3]【2026年03月度_全社】RFM客層一覧表データ!$A:$A,[3]【2026年03月度_全社】RFM客層一覧表データ!C:C,"",0)</f>
        <v>537</v>
      </c>
      <c r="G4882" s="183">
        <f>_xlfn.XLOOKUP($A4882,[3]【2026年03月度_全社】RFM客層一覧表データ!$A:$A,[3]【2026年03月度_全社】RFM客層一覧表データ!D:D,"",0)</f>
        <v>234</v>
      </c>
      <c r="H4882" s="183">
        <f>_xlfn.XLOOKUP($A4882,[3]【2026年03月度_全社】RFM客層一覧表データ!$A:$A,[3]【2026年03月度_全社】RFM客層一覧表データ!E:E,"",0)</f>
        <v>268</v>
      </c>
      <c r="I4882" s="183">
        <f>_xlfn.XLOOKUP($A4882,[3]【2026年03月度_全社】RFM客層一覧表データ!$A:$A,[3]【2026年03月度_全社】RFM客層一覧表データ!F:F,"",0)</f>
        <v>33</v>
      </c>
      <c r="J4882" s="183">
        <v>534</v>
      </c>
      <c r="K4882" s="183">
        <v>239</v>
      </c>
      <c r="L4882" s="183">
        <v>267</v>
      </c>
      <c r="M4882" s="183">
        <v>45</v>
      </c>
      <c r="N4882" s="183">
        <v>501</v>
      </c>
      <c r="O4882" s="183">
        <v>228</v>
      </c>
      <c r="P4882" s="183">
        <v>271</v>
      </c>
      <c r="Q4882" s="183">
        <v>34</v>
      </c>
      <c r="R4882" s="183">
        <v>573</v>
      </c>
      <c r="S4882" s="183">
        <v>279</v>
      </c>
      <c r="T4882" s="183">
        <v>297</v>
      </c>
      <c r="U4882" s="183">
        <v>47</v>
      </c>
      <c r="V4882" s="183">
        <v>593</v>
      </c>
      <c r="W4882" s="183">
        <v>250</v>
      </c>
      <c r="X4882" s="183">
        <v>302</v>
      </c>
      <c r="Y4882" s="183">
        <v>48</v>
      </c>
    </row>
    <row r="4883" spans="1:25" x14ac:dyDescent="0.2">
      <c r="A4883" s="184">
        <v>13511301</v>
      </c>
      <c r="B4883" s="183" t="str">
        <f>[1]店マスタ!B4882</f>
        <v>有限会社　杉山電気商会</v>
      </c>
      <c r="C4883" s="183">
        <v>1.5</v>
      </c>
      <c r="D4883" s="183">
        <v>1.5</v>
      </c>
      <c r="E4883" s="183">
        <f>_xlfn.XLOOKUP(A4883,[2]Sheet1!$R:$R,[2]Sheet1!$AB:$AB,"",0)</f>
        <v>1.5</v>
      </c>
      <c r="F4883" s="183">
        <f>_xlfn.XLOOKUP($A4883,[3]【2026年03月度_全社】RFM客層一覧表データ!$A:$A,[3]【2026年03月度_全社】RFM客層一覧表データ!C:C,"",0)</f>
        <v>1</v>
      </c>
      <c r="G4883" s="183">
        <f>_xlfn.XLOOKUP($A4883,[3]【2026年03月度_全社】RFM客層一覧表データ!$A:$A,[3]【2026年03月度_全社】RFM客層一覧表データ!D:D,"",0)</f>
        <v>1</v>
      </c>
      <c r="H4883" s="183">
        <f>_xlfn.XLOOKUP($A4883,[3]【2026年03月度_全社】RFM客層一覧表データ!$A:$A,[3]【2026年03月度_全社】RFM客層一覧表データ!E:E,"",0)</f>
        <v>0</v>
      </c>
      <c r="I4883" s="183">
        <f>_xlfn.XLOOKUP($A4883,[3]【2026年03月度_全社】RFM客層一覧表データ!$A:$A,[3]【2026年03月度_全社】RFM客層一覧表データ!F:F,"",0)</f>
        <v>1</v>
      </c>
      <c r="J4883" s="183">
        <v>0</v>
      </c>
      <c r="K4883" s="183">
        <v>0</v>
      </c>
      <c r="L4883" s="183">
        <v>0</v>
      </c>
      <c r="M4883" s="183">
        <v>0</v>
      </c>
      <c r="N4883" s="183">
        <v>0</v>
      </c>
      <c r="O4883" s="183">
        <v>0</v>
      </c>
      <c r="P4883" s="183">
        <v>0</v>
      </c>
      <c r="Q4883" s="183">
        <v>0</v>
      </c>
      <c r="R4883" s="183">
        <v>0</v>
      </c>
      <c r="S4883" s="183">
        <v>0</v>
      </c>
      <c r="T4883" s="183">
        <v>0</v>
      </c>
      <c r="U4883" s="183">
        <v>0</v>
      </c>
      <c r="V4883" s="183">
        <v>0</v>
      </c>
      <c r="W4883" s="183">
        <v>0</v>
      </c>
      <c r="X4883" s="183">
        <v>0</v>
      </c>
      <c r="Y4883" s="183">
        <v>0</v>
      </c>
    </row>
    <row r="4884" spans="1:25" x14ac:dyDescent="0.2">
      <c r="A4884" s="184">
        <v>13511623</v>
      </c>
      <c r="B4884" s="183" t="str">
        <f>[1]店マスタ!B4883</f>
        <v>服部産業株式会社　山口営業所</v>
      </c>
      <c r="C4884" s="183">
        <v>5</v>
      </c>
      <c r="D4884" s="183">
        <v>5.5</v>
      </c>
      <c r="E4884" s="183">
        <f>_xlfn.XLOOKUP(A4884,[2]Sheet1!$R:$R,[2]Sheet1!$AB:$AB,"",0)</f>
        <v>5.5</v>
      </c>
      <c r="F4884" s="183">
        <f>_xlfn.XLOOKUP($A4884,[3]【2026年03月度_全社】RFM客層一覧表データ!$A:$A,[3]【2026年03月度_全社】RFM客層一覧表データ!C:C,"",0)</f>
        <v>850</v>
      </c>
      <c r="G4884" s="183">
        <f>_xlfn.XLOOKUP($A4884,[3]【2026年03月度_全社】RFM客層一覧表データ!$A:$A,[3]【2026年03月度_全社】RFM客層一覧表データ!D:D,"",0)</f>
        <v>203</v>
      </c>
      <c r="H4884" s="183">
        <f>_xlfn.XLOOKUP($A4884,[3]【2026年03月度_全社】RFM客層一覧表データ!$A:$A,[3]【2026年03月度_全社】RFM客層一覧表データ!E:E,"",0)</f>
        <v>222</v>
      </c>
      <c r="I4884" s="183">
        <f>_xlfn.XLOOKUP($A4884,[3]【2026年03月度_全社】RFM客層一覧表データ!$A:$A,[3]【2026年03月度_全社】RFM客層一覧表データ!F:F,"",0)</f>
        <v>81</v>
      </c>
      <c r="J4884" s="183">
        <v>863</v>
      </c>
      <c r="K4884" s="183">
        <v>181</v>
      </c>
      <c r="L4884" s="183">
        <v>229</v>
      </c>
      <c r="M4884" s="183">
        <v>58</v>
      </c>
      <c r="N4884" s="183">
        <v>889</v>
      </c>
      <c r="O4884" s="183">
        <v>253</v>
      </c>
      <c r="P4884" s="183">
        <v>252</v>
      </c>
      <c r="Q4884" s="183">
        <v>84</v>
      </c>
      <c r="R4884" s="183">
        <v>923</v>
      </c>
      <c r="S4884" s="183">
        <v>389</v>
      </c>
      <c r="T4884" s="183">
        <v>253</v>
      </c>
      <c r="U4884" s="183">
        <v>155</v>
      </c>
      <c r="V4884" s="183">
        <v>854</v>
      </c>
      <c r="W4884" s="183">
        <v>334</v>
      </c>
      <c r="X4884" s="183">
        <v>250</v>
      </c>
      <c r="Y4884" s="183">
        <v>112</v>
      </c>
    </row>
    <row r="4885" spans="1:25" x14ac:dyDescent="0.2">
      <c r="A4885" s="184">
        <v>13511678</v>
      </c>
      <c r="B4885" s="183" t="str">
        <f>[1]店マスタ!B4884</f>
        <v>石井電機</v>
      </c>
      <c r="C4885" s="183">
        <v>2.5</v>
      </c>
      <c r="D4885" s="183">
        <v>2.5</v>
      </c>
      <c r="E4885" s="183">
        <f>_xlfn.XLOOKUP(A4885,[2]Sheet1!$R:$R,[2]Sheet1!$AB:$AB,"",0)</f>
        <v>2.5</v>
      </c>
      <c r="F4885" s="183">
        <f>_xlfn.XLOOKUP($A4885,[3]【2026年03月度_全社】RFM客層一覧表データ!$A:$A,[3]【2026年03月度_全社】RFM客層一覧表データ!C:C,"",0)</f>
        <v>666</v>
      </c>
      <c r="G4885" s="183">
        <f>_xlfn.XLOOKUP($A4885,[3]【2026年03月度_全社】RFM客層一覧表データ!$A:$A,[3]【2026年03月度_全社】RFM客層一覧表データ!D:D,"",0)</f>
        <v>270</v>
      </c>
      <c r="H4885" s="183">
        <f>_xlfn.XLOOKUP($A4885,[3]【2026年03月度_全社】RFM客層一覧表データ!$A:$A,[3]【2026年03月度_全社】RFM客層一覧表データ!E:E,"",0)</f>
        <v>323</v>
      </c>
      <c r="I4885" s="183">
        <f>_xlfn.XLOOKUP($A4885,[3]【2026年03月度_全社】RFM客層一覧表データ!$A:$A,[3]【2026年03月度_全社】RFM客層一覧表データ!F:F,"",0)</f>
        <v>41</v>
      </c>
      <c r="J4885" s="183">
        <v>686</v>
      </c>
      <c r="K4885" s="183">
        <v>272</v>
      </c>
      <c r="L4885" s="183">
        <v>341</v>
      </c>
      <c r="M4885" s="183">
        <v>56</v>
      </c>
      <c r="N4885" s="183">
        <v>690</v>
      </c>
      <c r="O4885" s="183">
        <v>269</v>
      </c>
      <c r="P4885" s="183">
        <v>339</v>
      </c>
      <c r="Q4885" s="183">
        <v>44</v>
      </c>
      <c r="R4885" s="183">
        <v>690</v>
      </c>
      <c r="S4885" s="183">
        <v>300</v>
      </c>
      <c r="T4885" s="183">
        <v>336</v>
      </c>
      <c r="U4885" s="183">
        <v>64</v>
      </c>
      <c r="V4885" s="183">
        <v>687</v>
      </c>
      <c r="W4885" s="183">
        <v>300</v>
      </c>
      <c r="X4885" s="183">
        <v>337</v>
      </c>
      <c r="Y4885" s="183">
        <v>55</v>
      </c>
    </row>
    <row r="4886" spans="1:25" x14ac:dyDescent="0.2">
      <c r="A4886" s="184">
        <v>13512027</v>
      </c>
      <c r="B4886" s="183" t="str">
        <f>[1]店マスタ!B4885</f>
        <v>（有）パナックいまづ</v>
      </c>
      <c r="C4886" s="183">
        <v>4.5</v>
      </c>
      <c r="D4886" s="183">
        <v>3.5</v>
      </c>
      <c r="E4886" s="183">
        <f>_xlfn.XLOOKUP(A4886,[2]Sheet1!$R:$R,[2]Sheet1!$AB:$AB,"",0)</f>
        <v>4.5</v>
      </c>
      <c r="F4886" s="183">
        <f>_xlfn.XLOOKUP($A4886,[3]【2026年03月度_全社】RFM客層一覧表データ!$A:$A,[3]【2026年03月度_全社】RFM客層一覧表データ!C:C,"",0)</f>
        <v>1279</v>
      </c>
      <c r="G4886" s="183">
        <f>_xlfn.XLOOKUP($A4886,[3]【2026年03月度_全社】RFM客層一覧表データ!$A:$A,[3]【2026年03月度_全社】RFM客層一覧表データ!D:D,"",0)</f>
        <v>560</v>
      </c>
      <c r="H4886" s="183">
        <f>_xlfn.XLOOKUP($A4886,[3]【2026年03月度_全社】RFM客層一覧表データ!$A:$A,[3]【2026年03月度_全社】RFM客層一覧表データ!E:E,"",0)</f>
        <v>602</v>
      </c>
      <c r="I4886" s="183">
        <f>_xlfn.XLOOKUP($A4886,[3]【2026年03月度_全社】RFM客層一覧表データ!$A:$A,[3]【2026年03月度_全社】RFM客層一覧表データ!F:F,"",0)</f>
        <v>87</v>
      </c>
      <c r="J4886" s="183">
        <v>1283</v>
      </c>
      <c r="K4886" s="183">
        <v>578</v>
      </c>
      <c r="L4886" s="183">
        <v>605</v>
      </c>
      <c r="M4886" s="183">
        <v>104</v>
      </c>
      <c r="N4886" s="183">
        <v>1255</v>
      </c>
      <c r="O4886" s="183">
        <v>568</v>
      </c>
      <c r="P4886" s="183">
        <v>595</v>
      </c>
      <c r="Q4886" s="183">
        <v>110</v>
      </c>
      <c r="R4886" s="183">
        <v>1217</v>
      </c>
      <c r="S4886" s="183">
        <v>587</v>
      </c>
      <c r="T4886" s="183">
        <v>580</v>
      </c>
      <c r="U4886" s="183">
        <v>104</v>
      </c>
      <c r="V4886" s="183">
        <v>1180</v>
      </c>
      <c r="W4886" s="183">
        <v>552</v>
      </c>
      <c r="X4886" s="183">
        <v>567</v>
      </c>
      <c r="Y4886" s="183">
        <v>108</v>
      </c>
    </row>
    <row r="4887" spans="1:25" x14ac:dyDescent="0.2">
      <c r="A4887" s="184">
        <v>13512127</v>
      </c>
      <c r="B4887" s="183" t="str">
        <f>[1]店マスタ!B4886</f>
        <v>有限会社　マツナガデンキ</v>
      </c>
      <c r="C4887" s="183">
        <v>2.5</v>
      </c>
      <c r="D4887" s="183">
        <v>2.5</v>
      </c>
      <c r="E4887" s="183">
        <f>_xlfn.XLOOKUP(A4887,[2]Sheet1!$R:$R,[2]Sheet1!$AB:$AB,"",0)</f>
        <v>2.5</v>
      </c>
      <c r="F4887" s="183">
        <f>_xlfn.XLOOKUP($A4887,[3]【2026年03月度_全社】RFM客層一覧表データ!$A:$A,[3]【2026年03月度_全社】RFM客層一覧表データ!C:C,"",0)</f>
        <v>505</v>
      </c>
      <c r="G4887" s="183">
        <f>_xlfn.XLOOKUP($A4887,[3]【2026年03月度_全社】RFM客層一覧表データ!$A:$A,[3]【2026年03月度_全社】RFM客層一覧表データ!D:D,"",0)</f>
        <v>181</v>
      </c>
      <c r="H4887" s="183">
        <f>_xlfn.XLOOKUP($A4887,[3]【2026年03月度_全社】RFM客層一覧表データ!$A:$A,[3]【2026年03月度_全社】RFM客層一覧表データ!E:E,"",0)</f>
        <v>215</v>
      </c>
      <c r="I4887" s="183">
        <f>_xlfn.XLOOKUP($A4887,[3]【2026年03月度_全社】RFM客層一覧表データ!$A:$A,[3]【2026年03月度_全社】RFM客層一覧表データ!F:F,"",0)</f>
        <v>24</v>
      </c>
      <c r="J4887" s="183">
        <v>547</v>
      </c>
      <c r="K4887" s="183">
        <v>198</v>
      </c>
      <c r="L4887" s="183">
        <v>228</v>
      </c>
      <c r="M4887" s="183">
        <v>24</v>
      </c>
      <c r="N4887" s="183">
        <v>600</v>
      </c>
      <c r="O4887" s="183">
        <v>220</v>
      </c>
      <c r="P4887" s="183">
        <v>227</v>
      </c>
      <c r="Q4887" s="183">
        <v>42</v>
      </c>
      <c r="R4887" s="183">
        <v>614</v>
      </c>
      <c r="S4887" s="183">
        <v>220</v>
      </c>
      <c r="T4887" s="183">
        <v>225</v>
      </c>
      <c r="U4887" s="183">
        <v>41</v>
      </c>
      <c r="V4887" s="183">
        <v>629</v>
      </c>
      <c r="W4887" s="183">
        <v>281</v>
      </c>
      <c r="X4887" s="183">
        <v>222</v>
      </c>
      <c r="Y4887" s="183">
        <v>89</v>
      </c>
    </row>
    <row r="4888" spans="1:25" x14ac:dyDescent="0.2">
      <c r="A4888" s="184">
        <v>13513031</v>
      </c>
      <c r="B4888" s="183" t="str">
        <f>[1]店マスタ!B4887</f>
        <v>イワオ電機商会</v>
      </c>
      <c r="C4888" s="183">
        <v>1.5</v>
      </c>
      <c r="D4888" s="183">
        <v>1.5</v>
      </c>
      <c r="E4888" s="183">
        <f>_xlfn.XLOOKUP(A4888,[2]Sheet1!$R:$R,[2]Sheet1!$AB:$AB,"",0)</f>
        <v>1.5</v>
      </c>
      <c r="F4888" s="183">
        <f>_xlfn.XLOOKUP($A4888,[3]【2026年03月度_全社】RFM客層一覧表データ!$A:$A,[3]【2026年03月度_全社】RFM客層一覧表データ!C:C,"",0)</f>
        <v>320</v>
      </c>
      <c r="G4888" s="183">
        <f>_xlfn.XLOOKUP($A4888,[3]【2026年03月度_全社】RFM客層一覧表データ!$A:$A,[3]【2026年03月度_全社】RFM客層一覧表データ!D:D,"",0)</f>
        <v>140</v>
      </c>
      <c r="H4888" s="183">
        <f>_xlfn.XLOOKUP($A4888,[3]【2026年03月度_全社】RFM客層一覧表データ!$A:$A,[3]【2026年03月度_全社】RFM客層一覧表データ!E:E,"",0)</f>
        <v>186</v>
      </c>
      <c r="I4888" s="183">
        <f>_xlfn.XLOOKUP($A4888,[3]【2026年03月度_全社】RFM客層一覧表データ!$A:$A,[3]【2026年03月度_全社】RFM客層一覧表データ!F:F,"",0)</f>
        <v>18</v>
      </c>
      <c r="J4888" s="183">
        <v>310</v>
      </c>
      <c r="K4888" s="183">
        <v>160</v>
      </c>
      <c r="L4888" s="183">
        <v>189</v>
      </c>
      <c r="M4888" s="183">
        <v>12</v>
      </c>
      <c r="N4888" s="183">
        <v>314</v>
      </c>
      <c r="O4888" s="183">
        <v>173</v>
      </c>
      <c r="P4888" s="183">
        <v>193</v>
      </c>
      <c r="Q4888" s="183">
        <v>16</v>
      </c>
      <c r="R4888" s="183">
        <v>309</v>
      </c>
      <c r="S4888" s="183">
        <v>160</v>
      </c>
      <c r="T4888" s="183">
        <v>190</v>
      </c>
      <c r="U4888" s="183">
        <v>20</v>
      </c>
      <c r="V4888" s="183">
        <v>322</v>
      </c>
      <c r="W4888" s="183">
        <v>164</v>
      </c>
      <c r="X4888" s="183">
        <v>192</v>
      </c>
      <c r="Y4888" s="183">
        <v>21</v>
      </c>
    </row>
    <row r="4889" spans="1:25" x14ac:dyDescent="0.2">
      <c r="A4889" s="184">
        <v>13513151</v>
      </c>
      <c r="B4889" s="183" t="str">
        <f>[1]店マスタ!B4888</f>
        <v>キシデンキ</v>
      </c>
      <c r="C4889" s="183">
        <v>2</v>
      </c>
      <c r="D4889" s="183">
        <v>2</v>
      </c>
      <c r="E4889" s="183" t="str">
        <f>_xlfn.XLOOKUP(A4889,[2]Sheet1!$R:$R,[2]Sheet1!$AB:$AB,"",0)</f>
        <v/>
      </c>
      <c r="F4889" s="183">
        <f>_xlfn.XLOOKUP($A4889,[3]【2026年03月度_全社】RFM客層一覧表データ!$A:$A,[3]【2026年03月度_全社】RFM客層一覧表データ!C:C,"",0)</f>
        <v>196</v>
      </c>
      <c r="G4889" s="183">
        <f>_xlfn.XLOOKUP($A4889,[3]【2026年03月度_全社】RFM客層一覧表データ!$A:$A,[3]【2026年03月度_全社】RFM客層一覧表データ!D:D,"",0)</f>
        <v>45</v>
      </c>
      <c r="H4889" s="183">
        <f>_xlfn.XLOOKUP($A4889,[3]【2026年03月度_全社】RFM客層一覧表データ!$A:$A,[3]【2026年03月度_全社】RFM客層一覧表データ!E:E,"",0)</f>
        <v>91</v>
      </c>
      <c r="I4889" s="183">
        <f>_xlfn.XLOOKUP($A4889,[3]【2026年03月度_全社】RFM客層一覧表データ!$A:$A,[3]【2026年03月度_全社】RFM客層一覧表データ!F:F,"",0)</f>
        <v>9</v>
      </c>
      <c r="J4889" s="183">
        <v>218</v>
      </c>
      <c r="K4889" s="183">
        <v>52</v>
      </c>
      <c r="L4889" s="183">
        <v>106</v>
      </c>
      <c r="M4889" s="183">
        <v>6</v>
      </c>
      <c r="N4889" s="183">
        <v>247</v>
      </c>
      <c r="O4889" s="183">
        <v>62</v>
      </c>
      <c r="P4889" s="183">
        <v>115</v>
      </c>
      <c r="Q4889" s="183">
        <v>6</v>
      </c>
      <c r="R4889" s="183">
        <v>290</v>
      </c>
      <c r="S4889" s="183">
        <v>96</v>
      </c>
      <c r="T4889" s="183">
        <v>123</v>
      </c>
      <c r="U4889" s="183">
        <v>10</v>
      </c>
      <c r="V4889" s="183">
        <v>305</v>
      </c>
      <c r="W4889" s="183">
        <v>80</v>
      </c>
      <c r="X4889" s="183">
        <v>139</v>
      </c>
      <c r="Y4889" s="183">
        <v>17</v>
      </c>
    </row>
    <row r="4890" spans="1:25" x14ac:dyDescent="0.2">
      <c r="A4890" s="184">
        <v>13513176</v>
      </c>
      <c r="B4890" s="183" t="str">
        <f>[1]店マスタ!B4889</f>
        <v>三光電機　クニサワ店</v>
      </c>
      <c r="C4890" s="183">
        <v>2</v>
      </c>
      <c r="D4890" s="183">
        <v>2</v>
      </c>
      <c r="E4890" s="183">
        <f>_xlfn.XLOOKUP(A4890,[2]Sheet1!$R:$R,[2]Sheet1!$AB:$AB,"",0)</f>
        <v>2</v>
      </c>
      <c r="F4890" s="183">
        <f>_xlfn.XLOOKUP($A4890,[3]【2026年03月度_全社】RFM客層一覧表データ!$A:$A,[3]【2026年03月度_全社】RFM客層一覧表データ!C:C,"",0)</f>
        <v>448</v>
      </c>
      <c r="G4890" s="183">
        <f>_xlfn.XLOOKUP($A4890,[3]【2026年03月度_全社】RFM客層一覧表データ!$A:$A,[3]【2026年03月度_全社】RFM客層一覧表データ!D:D,"",0)</f>
        <v>241</v>
      </c>
      <c r="H4890" s="183">
        <f>_xlfn.XLOOKUP($A4890,[3]【2026年03月度_全社】RFM客層一覧表データ!$A:$A,[3]【2026年03月度_全社】RFM客層一覧表データ!E:E,"",0)</f>
        <v>310</v>
      </c>
      <c r="I4890" s="183">
        <f>_xlfn.XLOOKUP($A4890,[3]【2026年03月度_全社】RFM客層一覧表データ!$A:$A,[3]【2026年03月度_全社】RFM客層一覧表データ!F:F,"",0)</f>
        <v>9</v>
      </c>
      <c r="J4890" s="183">
        <v>471</v>
      </c>
      <c r="K4890" s="183">
        <v>261</v>
      </c>
      <c r="L4890" s="183">
        <v>319</v>
      </c>
      <c r="M4890" s="183">
        <v>20</v>
      </c>
      <c r="N4890" s="183">
        <v>471</v>
      </c>
      <c r="O4890" s="183">
        <v>248</v>
      </c>
      <c r="P4890" s="183">
        <v>323</v>
      </c>
      <c r="Q4890" s="183">
        <v>15</v>
      </c>
      <c r="R4890" s="183">
        <v>473</v>
      </c>
      <c r="S4890" s="183">
        <v>263</v>
      </c>
      <c r="T4890" s="183">
        <v>328</v>
      </c>
      <c r="U4890" s="183">
        <v>16</v>
      </c>
      <c r="V4890" s="183">
        <v>477</v>
      </c>
      <c r="W4890" s="183">
        <v>248</v>
      </c>
      <c r="X4890" s="183">
        <v>329</v>
      </c>
      <c r="Y4890" s="183">
        <v>13</v>
      </c>
    </row>
    <row r="4891" spans="1:25" x14ac:dyDescent="0.2">
      <c r="A4891" s="184">
        <v>13513179</v>
      </c>
      <c r="B4891" s="183" t="str">
        <f>[1]店マスタ!B4890</f>
        <v>株式会社　久和勘商会</v>
      </c>
      <c r="C4891" s="183">
        <v>3.5</v>
      </c>
      <c r="D4891" s="183">
        <v>3</v>
      </c>
      <c r="E4891" s="183">
        <f>_xlfn.XLOOKUP(A4891,[2]Sheet1!$R:$R,[2]Sheet1!$AB:$AB,"",0)</f>
        <v>3</v>
      </c>
      <c r="F4891" s="183">
        <f>_xlfn.XLOOKUP($A4891,[3]【2026年03月度_全社】RFM客層一覧表データ!$A:$A,[3]【2026年03月度_全社】RFM客層一覧表データ!C:C,"",0)</f>
        <v>833</v>
      </c>
      <c r="G4891" s="183">
        <f>_xlfn.XLOOKUP($A4891,[3]【2026年03月度_全社】RFM客層一覧表データ!$A:$A,[3]【2026年03月度_全社】RFM客層一覧表データ!D:D,"",0)</f>
        <v>363</v>
      </c>
      <c r="H4891" s="183">
        <f>_xlfn.XLOOKUP($A4891,[3]【2026年03月度_全社】RFM客層一覧表データ!$A:$A,[3]【2026年03月度_全社】RFM客層一覧表データ!E:E,"",0)</f>
        <v>462</v>
      </c>
      <c r="I4891" s="183">
        <f>_xlfn.XLOOKUP($A4891,[3]【2026年03月度_全社】RFM客層一覧表データ!$A:$A,[3]【2026年03月度_全社】RFM客層一覧表データ!F:F,"",0)</f>
        <v>24</v>
      </c>
      <c r="J4891" s="183">
        <v>902</v>
      </c>
      <c r="K4891" s="183">
        <v>385</v>
      </c>
      <c r="L4891" s="183">
        <v>484</v>
      </c>
      <c r="M4891" s="183">
        <v>36</v>
      </c>
      <c r="N4891" s="183">
        <v>930</v>
      </c>
      <c r="O4891" s="183">
        <v>381</v>
      </c>
      <c r="P4891" s="183">
        <v>516</v>
      </c>
      <c r="Q4891" s="183">
        <v>27</v>
      </c>
      <c r="R4891" s="183">
        <v>993</v>
      </c>
      <c r="S4891" s="183">
        <v>470</v>
      </c>
      <c r="T4891" s="183">
        <v>519</v>
      </c>
      <c r="U4891" s="183">
        <v>49</v>
      </c>
      <c r="V4891" s="183">
        <v>1025</v>
      </c>
      <c r="W4891" s="183">
        <v>466</v>
      </c>
      <c r="X4891" s="183">
        <v>541</v>
      </c>
      <c r="Y4891" s="183">
        <v>39</v>
      </c>
    </row>
    <row r="4892" spans="1:25" x14ac:dyDescent="0.2">
      <c r="A4892" s="184">
        <v>13513227</v>
      </c>
      <c r="B4892" s="183" t="str">
        <f>[1]店マスタ!B4891</f>
        <v>（有）家電のコバシ</v>
      </c>
      <c r="C4892" s="183">
        <v>3.5</v>
      </c>
      <c r="D4892" s="183">
        <v>3.5</v>
      </c>
      <c r="E4892" s="183">
        <f>_xlfn.XLOOKUP(A4892,[2]Sheet1!$R:$R,[2]Sheet1!$AB:$AB,"",0)</f>
        <v>4</v>
      </c>
      <c r="F4892" s="183">
        <f>_xlfn.XLOOKUP($A4892,[3]【2026年03月度_全社】RFM客層一覧表データ!$A:$A,[3]【2026年03月度_全社】RFM客層一覧表データ!C:C,"",0)</f>
        <v>579</v>
      </c>
      <c r="G4892" s="183">
        <f>_xlfn.XLOOKUP($A4892,[3]【2026年03月度_全社】RFM客層一覧表データ!$A:$A,[3]【2026年03月度_全社】RFM客層一覧表データ!D:D,"",0)</f>
        <v>375</v>
      </c>
      <c r="H4892" s="183">
        <f>_xlfn.XLOOKUP($A4892,[3]【2026年03月度_全社】RFM客層一覧表データ!$A:$A,[3]【2026年03月度_全社】RFM客層一覧表データ!E:E,"",0)</f>
        <v>470</v>
      </c>
      <c r="I4892" s="183">
        <f>_xlfn.XLOOKUP($A4892,[3]【2026年03月度_全社】RFM客層一覧表データ!$A:$A,[3]【2026年03月度_全社】RFM客層一覧表データ!F:F,"",0)</f>
        <v>30</v>
      </c>
      <c r="J4892" s="183">
        <v>580</v>
      </c>
      <c r="K4892" s="183">
        <v>371</v>
      </c>
      <c r="L4892" s="183">
        <v>474</v>
      </c>
      <c r="M4892" s="183">
        <v>19</v>
      </c>
      <c r="N4892" s="183">
        <v>623</v>
      </c>
      <c r="O4892" s="183">
        <v>400</v>
      </c>
      <c r="P4892" s="183">
        <v>490</v>
      </c>
      <c r="Q4892" s="183">
        <v>34</v>
      </c>
      <c r="R4892" s="183">
        <v>612</v>
      </c>
      <c r="S4892" s="183">
        <v>405</v>
      </c>
      <c r="T4892" s="183">
        <v>491</v>
      </c>
      <c r="U4892" s="183">
        <v>24</v>
      </c>
      <c r="V4892" s="183">
        <v>668</v>
      </c>
      <c r="W4892" s="183">
        <v>421</v>
      </c>
      <c r="X4892" s="183">
        <v>515</v>
      </c>
      <c r="Y4892" s="183">
        <v>70</v>
      </c>
    </row>
    <row r="4893" spans="1:25" x14ac:dyDescent="0.2">
      <c r="A4893" s="184">
        <v>13513251</v>
      </c>
      <c r="B4893" s="183" t="str">
        <f>[1]店マスタ!B4892</f>
        <v>三光電機商会</v>
      </c>
      <c r="C4893" s="183">
        <v>1.5</v>
      </c>
      <c r="D4893" s="183">
        <v>2</v>
      </c>
      <c r="E4893" s="183">
        <f>_xlfn.XLOOKUP(A4893,[2]Sheet1!$R:$R,[2]Sheet1!$AB:$AB,"",0)</f>
        <v>1.5</v>
      </c>
      <c r="F4893" s="183">
        <f>_xlfn.XLOOKUP($A4893,[3]【2026年03月度_全社】RFM客層一覧表データ!$A:$A,[3]【2026年03月度_全社】RFM客層一覧表データ!C:C,"",0)</f>
        <v>291</v>
      </c>
      <c r="G4893" s="183">
        <f>_xlfn.XLOOKUP($A4893,[3]【2026年03月度_全社】RFM客層一覧表データ!$A:$A,[3]【2026年03月度_全社】RFM客層一覧表データ!D:D,"",0)</f>
        <v>144</v>
      </c>
      <c r="H4893" s="183">
        <f>_xlfn.XLOOKUP($A4893,[3]【2026年03月度_全社】RFM客層一覧表データ!$A:$A,[3]【2026年03月度_全社】RFM客層一覧表データ!E:E,"",0)</f>
        <v>213</v>
      </c>
      <c r="I4893" s="183">
        <f>_xlfn.XLOOKUP($A4893,[3]【2026年03月度_全社】RFM客層一覧表データ!$A:$A,[3]【2026年03月度_全社】RFM客層一覧表データ!F:F,"",0)</f>
        <v>5</v>
      </c>
      <c r="J4893" s="183">
        <v>302</v>
      </c>
      <c r="K4893" s="183">
        <v>149</v>
      </c>
      <c r="L4893" s="183">
        <v>219</v>
      </c>
      <c r="M4893" s="183">
        <v>4</v>
      </c>
      <c r="N4893" s="183">
        <v>320</v>
      </c>
      <c r="O4893" s="183">
        <v>148</v>
      </c>
      <c r="P4893" s="183">
        <v>216</v>
      </c>
      <c r="Q4893" s="183">
        <v>10</v>
      </c>
      <c r="R4893" s="183">
        <v>344</v>
      </c>
      <c r="S4893" s="183">
        <v>170</v>
      </c>
      <c r="T4893" s="183">
        <v>232</v>
      </c>
      <c r="U4893" s="183">
        <v>9</v>
      </c>
      <c r="V4893" s="183">
        <v>366</v>
      </c>
      <c r="W4893" s="183">
        <v>158</v>
      </c>
      <c r="X4893" s="183">
        <v>248</v>
      </c>
      <c r="Y4893" s="183">
        <v>9</v>
      </c>
    </row>
    <row r="4894" spans="1:25" x14ac:dyDescent="0.2">
      <c r="A4894" s="184">
        <v>13513302</v>
      </c>
      <c r="B4894" s="183" t="str">
        <f>[1]店マスタ!B4893</f>
        <v>スエマツ電器</v>
      </c>
      <c r="C4894" s="183">
        <v>1.5</v>
      </c>
      <c r="D4894" s="183">
        <v>0</v>
      </c>
      <c r="E4894" s="183" t="str">
        <f>_xlfn.XLOOKUP(A4894,[2]Sheet1!$R:$R,[2]Sheet1!$AB:$AB,"",0)</f>
        <v/>
      </c>
      <c r="F4894" s="183" t="str">
        <f>_xlfn.XLOOKUP($A4894,[3]【2026年03月度_全社】RFM客層一覧表データ!$A:$A,[3]【2026年03月度_全社】RFM客層一覧表データ!C:C,"",0)</f>
        <v/>
      </c>
      <c r="G4894" s="183" t="str">
        <f>_xlfn.XLOOKUP($A4894,[3]【2026年03月度_全社】RFM客層一覧表データ!$A:$A,[3]【2026年03月度_全社】RFM客層一覧表データ!D:D,"",0)</f>
        <v/>
      </c>
      <c r="H4894" s="183" t="str">
        <f>_xlfn.XLOOKUP($A4894,[3]【2026年03月度_全社】RFM客層一覧表データ!$A:$A,[3]【2026年03月度_全社】RFM客層一覧表データ!E:E,"",0)</f>
        <v/>
      </c>
      <c r="I4894" s="183" t="str">
        <f>_xlfn.XLOOKUP($A4894,[3]【2026年03月度_全社】RFM客層一覧表データ!$A:$A,[3]【2026年03月度_全社】RFM客層一覧表データ!F:F,"",0)</f>
        <v/>
      </c>
      <c r="J4894" s="183">
        <v>0</v>
      </c>
      <c r="K4894" s="183">
        <v>0</v>
      </c>
      <c r="L4894" s="183">
        <v>0</v>
      </c>
      <c r="M4894" s="183">
        <v>0</v>
      </c>
      <c r="N4894" s="183">
        <v>0</v>
      </c>
      <c r="O4894" s="183">
        <v>0</v>
      </c>
      <c r="P4894" s="183">
        <v>0</v>
      </c>
      <c r="Q4894" s="183">
        <v>0</v>
      </c>
      <c r="R4894" s="183">
        <v>0</v>
      </c>
      <c r="S4894" s="183">
        <v>0</v>
      </c>
      <c r="T4894" s="183">
        <v>0</v>
      </c>
      <c r="U4894" s="183">
        <v>0</v>
      </c>
      <c r="V4894" s="183">
        <v>0</v>
      </c>
      <c r="W4894" s="183">
        <v>0</v>
      </c>
      <c r="X4894" s="183">
        <v>0</v>
      </c>
      <c r="Y4894" s="183">
        <v>0</v>
      </c>
    </row>
    <row r="4895" spans="1:25" x14ac:dyDescent="0.2">
      <c r="A4895" s="184">
        <v>13513386</v>
      </c>
      <c r="B4895" s="183" t="str">
        <f>[1]店マスタ!B4894</f>
        <v>（有）竹田　電気</v>
      </c>
      <c r="C4895" s="183">
        <v>1</v>
      </c>
      <c r="D4895" s="183">
        <v>1</v>
      </c>
      <c r="E4895" s="183">
        <f>_xlfn.XLOOKUP(A4895,[2]Sheet1!$R:$R,[2]Sheet1!$AB:$AB,"",0)</f>
        <v>1</v>
      </c>
      <c r="F4895" s="183">
        <f>_xlfn.XLOOKUP($A4895,[3]【2026年03月度_全社】RFM客層一覧表データ!$A:$A,[3]【2026年03月度_全社】RFM客層一覧表データ!C:C,"",0)</f>
        <v>340</v>
      </c>
      <c r="G4895" s="183">
        <f>_xlfn.XLOOKUP($A4895,[3]【2026年03月度_全社】RFM客層一覧表データ!$A:$A,[3]【2026年03月度_全社】RFM客層一覧表データ!D:D,"",0)</f>
        <v>133</v>
      </c>
      <c r="H4895" s="183">
        <f>_xlfn.XLOOKUP($A4895,[3]【2026年03月度_全社】RFM客層一覧表データ!$A:$A,[3]【2026年03月度_全社】RFM客層一覧表データ!E:E,"",0)</f>
        <v>164</v>
      </c>
      <c r="I4895" s="183">
        <f>_xlfn.XLOOKUP($A4895,[3]【2026年03月度_全社】RFM客層一覧表データ!$A:$A,[3]【2026年03月度_全社】RFM客層一覧表データ!F:F,"",0)</f>
        <v>19</v>
      </c>
      <c r="J4895" s="183">
        <v>339</v>
      </c>
      <c r="K4895" s="183">
        <v>148</v>
      </c>
      <c r="L4895" s="183">
        <v>166</v>
      </c>
      <c r="M4895" s="183">
        <v>24</v>
      </c>
      <c r="N4895" s="183">
        <v>341</v>
      </c>
      <c r="O4895" s="183">
        <v>137</v>
      </c>
      <c r="P4895" s="183">
        <v>167</v>
      </c>
      <c r="Q4895" s="183">
        <v>21</v>
      </c>
      <c r="R4895" s="183">
        <v>340</v>
      </c>
      <c r="S4895" s="183">
        <v>155</v>
      </c>
      <c r="T4895" s="183">
        <v>174</v>
      </c>
      <c r="U4895" s="183">
        <v>25</v>
      </c>
      <c r="V4895" s="183">
        <v>347</v>
      </c>
      <c r="W4895" s="183">
        <v>157</v>
      </c>
      <c r="X4895" s="183">
        <v>174</v>
      </c>
      <c r="Y4895" s="183">
        <v>30</v>
      </c>
    </row>
    <row r="4896" spans="1:25" x14ac:dyDescent="0.2">
      <c r="A4896" s="184">
        <v>13513503</v>
      </c>
      <c r="B4896" s="183" t="str">
        <f>[1]店マスタ!B4895</f>
        <v>ながさきでんか</v>
      </c>
      <c r="C4896" s="183">
        <v>9</v>
      </c>
      <c r="D4896" s="183">
        <v>9.5</v>
      </c>
      <c r="E4896" s="183">
        <f>_xlfn.XLOOKUP(A4896,[2]Sheet1!$R:$R,[2]Sheet1!$AB:$AB,"",0)</f>
        <v>9</v>
      </c>
      <c r="F4896" s="183">
        <f>_xlfn.XLOOKUP($A4896,[3]【2026年03月度_全社】RFM客層一覧表データ!$A:$A,[3]【2026年03月度_全社】RFM客層一覧表データ!C:C,"",0)</f>
        <v>1854</v>
      </c>
      <c r="G4896" s="183">
        <f>_xlfn.XLOOKUP($A4896,[3]【2026年03月度_全社】RFM客層一覧表データ!$A:$A,[3]【2026年03月度_全社】RFM客層一覧表データ!D:D,"",0)</f>
        <v>748</v>
      </c>
      <c r="H4896" s="183">
        <f>_xlfn.XLOOKUP($A4896,[3]【2026年03月度_全社】RFM客層一覧表データ!$A:$A,[3]【2026年03月度_全社】RFM客層一覧表データ!E:E,"",0)</f>
        <v>743</v>
      </c>
      <c r="I4896" s="183">
        <f>_xlfn.XLOOKUP($A4896,[3]【2026年03月度_全社】RFM客層一覧表データ!$A:$A,[3]【2026年03月度_全社】RFM客層一覧表データ!F:F,"",0)</f>
        <v>159</v>
      </c>
      <c r="J4896" s="183">
        <v>1913</v>
      </c>
      <c r="K4896" s="183">
        <v>812</v>
      </c>
      <c r="L4896" s="183">
        <v>761</v>
      </c>
      <c r="M4896" s="183">
        <v>205</v>
      </c>
      <c r="N4896" s="183">
        <v>1909</v>
      </c>
      <c r="O4896" s="183">
        <v>730</v>
      </c>
      <c r="P4896" s="183">
        <v>759</v>
      </c>
      <c r="Q4896" s="183">
        <v>192</v>
      </c>
      <c r="R4896" s="183">
        <v>1901</v>
      </c>
      <c r="S4896" s="183">
        <v>792</v>
      </c>
      <c r="T4896" s="183">
        <v>768</v>
      </c>
      <c r="U4896" s="183">
        <v>155</v>
      </c>
      <c r="V4896" s="183">
        <v>1902</v>
      </c>
      <c r="W4896" s="183">
        <v>856</v>
      </c>
      <c r="X4896" s="183">
        <v>742</v>
      </c>
      <c r="Y4896" s="183">
        <v>181</v>
      </c>
    </row>
    <row r="4897" spans="1:25" x14ac:dyDescent="0.2">
      <c r="A4897" s="184">
        <v>13513603</v>
      </c>
      <c r="B4897" s="183" t="str">
        <f>[1]店マスタ!B4896</f>
        <v>株式会社ながさき</v>
      </c>
      <c r="C4897" s="183">
        <v>0.5</v>
      </c>
      <c r="D4897" s="183">
        <v>0.5</v>
      </c>
      <c r="E4897" s="183">
        <f>_xlfn.XLOOKUP(A4897,[2]Sheet1!$R:$R,[2]Sheet1!$AB:$AB,"",0)</f>
        <v>1</v>
      </c>
      <c r="F4897" s="183" t="str">
        <f>_xlfn.XLOOKUP($A4897,[3]【2026年03月度_全社】RFM客層一覧表データ!$A:$A,[3]【2026年03月度_全社】RFM客層一覧表データ!C:C,"",0)</f>
        <v/>
      </c>
      <c r="G4897" s="183" t="str">
        <f>_xlfn.XLOOKUP($A4897,[3]【2026年03月度_全社】RFM客層一覧表データ!$A:$A,[3]【2026年03月度_全社】RFM客層一覧表データ!D:D,"",0)</f>
        <v/>
      </c>
      <c r="H4897" s="183" t="str">
        <f>_xlfn.XLOOKUP($A4897,[3]【2026年03月度_全社】RFM客層一覧表データ!$A:$A,[3]【2026年03月度_全社】RFM客層一覧表データ!E:E,"",0)</f>
        <v/>
      </c>
      <c r="I4897" s="183" t="str">
        <f>_xlfn.XLOOKUP($A4897,[3]【2026年03月度_全社】RFM客層一覧表データ!$A:$A,[3]【2026年03月度_全社】RFM客層一覧表データ!F:F,"",0)</f>
        <v/>
      </c>
      <c r="J4897" s="183">
        <v>0</v>
      </c>
      <c r="K4897" s="183">
        <v>0</v>
      </c>
      <c r="L4897" s="183">
        <v>0</v>
      </c>
      <c r="M4897" s="183">
        <v>0</v>
      </c>
      <c r="N4897" s="183">
        <v>0</v>
      </c>
      <c r="O4897" s="183">
        <v>0</v>
      </c>
      <c r="P4897" s="183">
        <v>0</v>
      </c>
      <c r="Q4897" s="183">
        <v>0</v>
      </c>
      <c r="R4897" s="183">
        <v>0</v>
      </c>
      <c r="S4897" s="183">
        <v>0</v>
      </c>
      <c r="T4897" s="183">
        <v>0</v>
      </c>
      <c r="U4897" s="183">
        <v>0</v>
      </c>
      <c r="V4897" s="183">
        <v>0</v>
      </c>
      <c r="W4897" s="183">
        <v>0</v>
      </c>
      <c r="X4897" s="183">
        <v>0</v>
      </c>
      <c r="Y4897" s="183">
        <v>0</v>
      </c>
    </row>
    <row r="4898" spans="1:25" x14ac:dyDescent="0.2">
      <c r="A4898" s="184">
        <v>13513656</v>
      </c>
      <c r="B4898" s="183" t="str">
        <f>[1]店マスタ!B4897</f>
        <v>福田電気商会</v>
      </c>
      <c r="C4898" s="183">
        <v>1</v>
      </c>
      <c r="D4898" s="183">
        <v>1</v>
      </c>
      <c r="E4898" s="183">
        <f>_xlfn.XLOOKUP(A4898,[2]Sheet1!$R:$R,[2]Sheet1!$AB:$AB,"",0)</f>
        <v>1</v>
      </c>
      <c r="F4898" s="183" t="str">
        <f>_xlfn.XLOOKUP($A4898,[3]【2026年03月度_全社】RFM客層一覧表データ!$A:$A,[3]【2026年03月度_全社】RFM客層一覧表データ!C:C,"",0)</f>
        <v/>
      </c>
      <c r="G4898" s="183" t="str">
        <f>_xlfn.XLOOKUP($A4898,[3]【2026年03月度_全社】RFM客層一覧表データ!$A:$A,[3]【2026年03月度_全社】RFM客層一覧表データ!D:D,"",0)</f>
        <v/>
      </c>
      <c r="H4898" s="183" t="str">
        <f>_xlfn.XLOOKUP($A4898,[3]【2026年03月度_全社】RFM客層一覧表データ!$A:$A,[3]【2026年03月度_全社】RFM客層一覧表データ!E:E,"",0)</f>
        <v/>
      </c>
      <c r="I4898" s="183" t="str">
        <f>_xlfn.XLOOKUP($A4898,[3]【2026年03月度_全社】RFM客層一覧表データ!$A:$A,[3]【2026年03月度_全社】RFM客層一覧表データ!F:F,"",0)</f>
        <v/>
      </c>
      <c r="J4898" s="183">
        <v>0</v>
      </c>
      <c r="K4898" s="183">
        <v>0</v>
      </c>
      <c r="L4898" s="183">
        <v>0</v>
      </c>
      <c r="M4898" s="183">
        <v>0</v>
      </c>
      <c r="N4898" s="183">
        <v>0</v>
      </c>
      <c r="O4898" s="183">
        <v>0</v>
      </c>
      <c r="P4898" s="183">
        <v>0</v>
      </c>
      <c r="Q4898" s="183">
        <v>0</v>
      </c>
      <c r="R4898" s="183">
        <v>0</v>
      </c>
      <c r="S4898" s="183">
        <v>0</v>
      </c>
      <c r="T4898" s="183">
        <v>0</v>
      </c>
      <c r="U4898" s="183">
        <v>0</v>
      </c>
      <c r="V4898" s="183">
        <v>0</v>
      </c>
      <c r="W4898" s="183">
        <v>0</v>
      </c>
      <c r="X4898" s="183">
        <v>0</v>
      </c>
      <c r="Y4898" s="183">
        <v>0</v>
      </c>
    </row>
    <row r="4899" spans="1:25" x14ac:dyDescent="0.2">
      <c r="A4899" s="184">
        <v>13513731</v>
      </c>
      <c r="B4899" s="183" t="str">
        <f>[1]店マスタ!B4898</f>
        <v>馬越電気商会</v>
      </c>
      <c r="C4899" s="183">
        <v>3</v>
      </c>
      <c r="D4899" s="183">
        <v>3</v>
      </c>
      <c r="E4899" s="183">
        <f>_xlfn.XLOOKUP(A4899,[2]Sheet1!$R:$R,[2]Sheet1!$AB:$AB,"",0)</f>
        <v>3</v>
      </c>
      <c r="F4899" s="183">
        <f>_xlfn.XLOOKUP($A4899,[3]【2026年03月度_全社】RFM客層一覧表データ!$A:$A,[3]【2026年03月度_全社】RFM客層一覧表データ!C:C,"",0)</f>
        <v>639</v>
      </c>
      <c r="G4899" s="183">
        <f>_xlfn.XLOOKUP($A4899,[3]【2026年03月度_全社】RFM客層一覧表データ!$A:$A,[3]【2026年03月度_全社】RFM客層一覧表データ!D:D,"",0)</f>
        <v>17</v>
      </c>
      <c r="H4899" s="183">
        <f>_xlfn.XLOOKUP($A4899,[3]【2026年03月度_全社】RFM客層一覧表データ!$A:$A,[3]【2026年03月度_全社】RFM客層一覧表データ!E:E,"",0)</f>
        <v>343</v>
      </c>
      <c r="I4899" s="183">
        <f>_xlfn.XLOOKUP($A4899,[3]【2026年03月度_全社】RFM客層一覧表データ!$A:$A,[3]【2026年03月度_全社】RFM客層一覧表データ!F:F,"",0)</f>
        <v>0</v>
      </c>
      <c r="J4899" s="183">
        <v>673</v>
      </c>
      <c r="K4899" s="183">
        <v>10</v>
      </c>
      <c r="L4899" s="183">
        <v>361</v>
      </c>
      <c r="M4899" s="183">
        <v>1</v>
      </c>
      <c r="N4899" s="183">
        <v>719</v>
      </c>
      <c r="O4899" s="183">
        <v>296</v>
      </c>
      <c r="P4899" s="183">
        <v>399</v>
      </c>
      <c r="Q4899" s="183">
        <v>31</v>
      </c>
      <c r="R4899" s="183">
        <v>735</v>
      </c>
      <c r="S4899" s="183">
        <v>387</v>
      </c>
      <c r="T4899" s="183">
        <v>405</v>
      </c>
      <c r="U4899" s="183">
        <v>57</v>
      </c>
      <c r="V4899" s="183">
        <v>704</v>
      </c>
      <c r="W4899" s="183">
        <v>345</v>
      </c>
      <c r="X4899" s="183">
        <v>396</v>
      </c>
      <c r="Y4899" s="183">
        <v>56</v>
      </c>
    </row>
    <row r="4900" spans="1:25" x14ac:dyDescent="0.2">
      <c r="A4900" s="184">
        <v>13515101</v>
      </c>
      <c r="B4900" s="183" t="str">
        <f>[1]店マスタ!B4899</f>
        <v>おおみねでんき</v>
      </c>
      <c r="C4900" s="183">
        <v>1</v>
      </c>
      <c r="D4900" s="183">
        <v>1</v>
      </c>
      <c r="E4900" s="183">
        <f>_xlfn.XLOOKUP(A4900,[2]Sheet1!$R:$R,[2]Sheet1!$AB:$AB,"",0)</f>
        <v>1</v>
      </c>
      <c r="F4900" s="183">
        <f>_xlfn.XLOOKUP($A4900,[3]【2026年03月度_全社】RFM客層一覧表データ!$A:$A,[3]【2026年03月度_全社】RFM客層一覧表データ!C:C,"",0)</f>
        <v>419</v>
      </c>
      <c r="G4900" s="183">
        <f>_xlfn.XLOOKUP($A4900,[3]【2026年03月度_全社】RFM客層一覧表データ!$A:$A,[3]【2026年03月度_全社】RFM客層一覧表データ!D:D,"",0)</f>
        <v>204</v>
      </c>
      <c r="H4900" s="183">
        <f>_xlfn.XLOOKUP($A4900,[3]【2026年03月度_全社】RFM客層一覧表データ!$A:$A,[3]【2026年03月度_全社】RFM客層一覧表データ!E:E,"",0)</f>
        <v>245</v>
      </c>
      <c r="I4900" s="183">
        <f>_xlfn.XLOOKUP($A4900,[3]【2026年03月度_全社】RFM客層一覧表データ!$A:$A,[3]【2026年03月度_全社】RFM客層一覧表データ!F:F,"",0)</f>
        <v>19</v>
      </c>
      <c r="J4900" s="183">
        <v>429</v>
      </c>
      <c r="K4900" s="183">
        <v>180</v>
      </c>
      <c r="L4900" s="183">
        <v>242</v>
      </c>
      <c r="M4900" s="183">
        <v>25</v>
      </c>
      <c r="N4900" s="183">
        <v>429</v>
      </c>
      <c r="O4900" s="183">
        <v>220</v>
      </c>
      <c r="P4900" s="183">
        <v>253</v>
      </c>
      <c r="Q4900" s="183">
        <v>46</v>
      </c>
      <c r="R4900" s="183">
        <v>405</v>
      </c>
      <c r="S4900" s="183">
        <v>187</v>
      </c>
      <c r="T4900" s="183">
        <v>246</v>
      </c>
      <c r="U4900" s="183">
        <v>13</v>
      </c>
      <c r="V4900" s="183">
        <v>422</v>
      </c>
      <c r="W4900" s="183">
        <v>197</v>
      </c>
      <c r="X4900" s="183">
        <v>262</v>
      </c>
      <c r="Y4900" s="183">
        <v>16</v>
      </c>
    </row>
    <row r="4901" spans="1:25" x14ac:dyDescent="0.2">
      <c r="A4901" s="184">
        <v>13515671</v>
      </c>
      <c r="B4901" s="183" t="str">
        <f>[1]店マスタ!B4900</f>
        <v>（有）藤田時計電器商会</v>
      </c>
      <c r="C4901" s="183">
        <v>5.5</v>
      </c>
      <c r="D4901" s="183">
        <v>5.5</v>
      </c>
      <c r="E4901" s="183">
        <f>_xlfn.XLOOKUP(A4901,[2]Sheet1!$R:$R,[2]Sheet1!$AB:$AB,"",0)</f>
        <v>3.5</v>
      </c>
      <c r="F4901" s="183">
        <f>_xlfn.XLOOKUP($A4901,[3]【2026年03月度_全社】RFM客層一覧表データ!$A:$A,[3]【2026年03月度_全社】RFM客層一覧表データ!C:C,"",0)</f>
        <v>653</v>
      </c>
      <c r="G4901" s="183">
        <f>_xlfn.XLOOKUP($A4901,[3]【2026年03月度_全社】RFM客層一覧表データ!$A:$A,[3]【2026年03月度_全社】RFM客層一覧表データ!D:D,"",0)</f>
        <v>287</v>
      </c>
      <c r="H4901" s="183">
        <f>_xlfn.XLOOKUP($A4901,[3]【2026年03月度_全社】RFM客層一覧表データ!$A:$A,[3]【2026年03月度_全社】RFM客層一覧表データ!E:E,"",0)</f>
        <v>374</v>
      </c>
      <c r="I4901" s="183">
        <f>_xlfn.XLOOKUP($A4901,[3]【2026年03月度_全社】RFM客層一覧表データ!$A:$A,[3]【2026年03月度_全社】RFM客層一覧表データ!F:F,"",0)</f>
        <v>40</v>
      </c>
      <c r="J4901" s="183">
        <v>727</v>
      </c>
      <c r="K4901" s="183">
        <v>320</v>
      </c>
      <c r="L4901" s="183">
        <v>414</v>
      </c>
      <c r="M4901" s="183">
        <v>40</v>
      </c>
      <c r="N4901" s="183">
        <v>717</v>
      </c>
      <c r="O4901" s="183">
        <v>320</v>
      </c>
      <c r="P4901" s="183">
        <v>412</v>
      </c>
      <c r="Q4901" s="183">
        <v>60</v>
      </c>
      <c r="R4901" s="183">
        <v>689</v>
      </c>
      <c r="S4901" s="183">
        <v>386</v>
      </c>
      <c r="T4901" s="183">
        <v>416</v>
      </c>
      <c r="U4901" s="183">
        <v>54</v>
      </c>
      <c r="V4901" s="183">
        <v>638</v>
      </c>
      <c r="W4901" s="183">
        <v>363</v>
      </c>
      <c r="X4901" s="183">
        <v>408</v>
      </c>
      <c r="Y4901" s="183">
        <v>37</v>
      </c>
    </row>
    <row r="4902" spans="1:25" x14ac:dyDescent="0.2">
      <c r="A4902" s="184">
        <v>13516170</v>
      </c>
      <c r="B4902" s="183" t="str">
        <f>[1]店マスタ!B4901</f>
        <v>パナどっと　かわもと美東店</v>
      </c>
      <c r="C4902" s="183">
        <v>6</v>
      </c>
      <c r="D4902" s="183">
        <v>6</v>
      </c>
      <c r="E4902" s="183">
        <f>_xlfn.XLOOKUP(A4902,[2]Sheet1!$R:$R,[2]Sheet1!$AB:$AB,"",0)</f>
        <v>5</v>
      </c>
      <c r="F4902" s="183">
        <f>_xlfn.XLOOKUP($A4902,[3]【2026年03月度_全社】RFM客層一覧表データ!$A:$A,[3]【2026年03月度_全社】RFM客層一覧表データ!C:C,"",0)</f>
        <v>1238</v>
      </c>
      <c r="G4902" s="183">
        <f>_xlfn.XLOOKUP($A4902,[3]【2026年03月度_全社】RFM客層一覧表データ!$A:$A,[3]【2026年03月度_全社】RFM客層一覧表データ!D:D,"",0)</f>
        <v>763</v>
      </c>
      <c r="H4902" s="183">
        <f>_xlfn.XLOOKUP($A4902,[3]【2026年03月度_全社】RFM客層一覧表データ!$A:$A,[3]【2026年03月度_全社】RFM客層一覧表データ!E:E,"",0)</f>
        <v>823</v>
      </c>
      <c r="I4902" s="183">
        <f>_xlfn.XLOOKUP($A4902,[3]【2026年03月度_全社】RFM客層一覧表データ!$A:$A,[3]【2026年03月度_全社】RFM客層一覧表データ!F:F,"",0)</f>
        <v>67</v>
      </c>
      <c r="J4902" s="183">
        <v>1244</v>
      </c>
      <c r="K4902" s="183">
        <v>718</v>
      </c>
      <c r="L4902" s="183">
        <v>809</v>
      </c>
      <c r="M4902" s="183">
        <v>48</v>
      </c>
      <c r="N4902" s="183">
        <v>1251</v>
      </c>
      <c r="O4902" s="183">
        <v>692</v>
      </c>
      <c r="P4902" s="183">
        <v>799</v>
      </c>
      <c r="Q4902" s="183">
        <v>39</v>
      </c>
      <c r="R4902" s="183">
        <v>1312</v>
      </c>
      <c r="S4902" s="183">
        <v>729</v>
      </c>
      <c r="T4902" s="183">
        <v>799</v>
      </c>
      <c r="U4902" s="183">
        <v>45</v>
      </c>
      <c r="V4902" s="183">
        <v>1355</v>
      </c>
      <c r="W4902" s="183">
        <v>718</v>
      </c>
      <c r="X4902" s="183">
        <v>802</v>
      </c>
      <c r="Y4902" s="183">
        <v>51</v>
      </c>
    </row>
    <row r="4903" spans="1:25" x14ac:dyDescent="0.2">
      <c r="A4903" s="184">
        <v>13521000</v>
      </c>
      <c r="B4903" s="183" t="str">
        <f>[1]店マスタ!B4902</f>
        <v>株式会社　ぱわっと</v>
      </c>
      <c r="C4903" s="183">
        <v>0</v>
      </c>
      <c r="D4903" s="183">
        <v>0</v>
      </c>
      <c r="E4903" s="183" t="str">
        <f>_xlfn.XLOOKUP(A4903,[2]Sheet1!$R:$R,[2]Sheet1!$AB:$AB,"",0)</f>
        <v/>
      </c>
      <c r="F4903" s="183" t="str">
        <f>_xlfn.XLOOKUP($A4903,[3]【2026年03月度_全社】RFM客層一覧表データ!$A:$A,[3]【2026年03月度_全社】RFM客層一覧表データ!C:C,"",0)</f>
        <v/>
      </c>
      <c r="G4903" s="183" t="str">
        <f>_xlfn.XLOOKUP($A4903,[3]【2026年03月度_全社】RFM客層一覧表データ!$A:$A,[3]【2026年03月度_全社】RFM客層一覧表データ!D:D,"",0)</f>
        <v/>
      </c>
      <c r="H4903" s="183" t="str">
        <f>_xlfn.XLOOKUP($A4903,[3]【2026年03月度_全社】RFM客層一覧表データ!$A:$A,[3]【2026年03月度_全社】RFM客層一覧表データ!E:E,"",0)</f>
        <v/>
      </c>
      <c r="I4903" s="183" t="str">
        <f>_xlfn.XLOOKUP($A4903,[3]【2026年03月度_全社】RFM客層一覧表データ!$A:$A,[3]【2026年03月度_全社】RFM客層一覧表データ!F:F,"",0)</f>
        <v/>
      </c>
      <c r="J4903" s="183">
        <v>0</v>
      </c>
      <c r="K4903" s="183">
        <v>0</v>
      </c>
      <c r="L4903" s="183">
        <v>0</v>
      </c>
      <c r="M4903" s="183">
        <v>0</v>
      </c>
      <c r="N4903" s="183">
        <v>0</v>
      </c>
      <c r="O4903" s="183">
        <v>0</v>
      </c>
      <c r="P4903" s="183">
        <v>0</v>
      </c>
      <c r="Q4903" s="183">
        <v>0</v>
      </c>
      <c r="R4903" s="183">
        <v>0</v>
      </c>
      <c r="S4903" s="183">
        <v>0</v>
      </c>
      <c r="T4903" s="183">
        <v>0</v>
      </c>
      <c r="U4903" s="183">
        <v>0</v>
      </c>
      <c r="V4903" s="183">
        <v>0</v>
      </c>
      <c r="W4903" s="183">
        <v>0</v>
      </c>
      <c r="X4903" s="183">
        <v>0</v>
      </c>
      <c r="Y4903" s="183">
        <v>0</v>
      </c>
    </row>
    <row r="4904" spans="1:25" x14ac:dyDescent="0.2">
      <c r="A4904" s="184">
        <v>13521151</v>
      </c>
      <c r="B4904" s="183" t="str">
        <f>[1]店マスタ!B4903</f>
        <v>ぱわっと　きんすい参宮通り店</v>
      </c>
      <c r="C4904" s="183">
        <v>8</v>
      </c>
      <c r="D4904" s="183">
        <v>8</v>
      </c>
      <c r="E4904" s="183">
        <f>_xlfn.XLOOKUP(A4904,[2]Sheet1!$R:$R,[2]Sheet1!$AB:$AB,"",0)</f>
        <v>8</v>
      </c>
      <c r="F4904" s="183">
        <f>_xlfn.XLOOKUP($A4904,[3]【2026年03月度_全社】RFM客層一覧表データ!$A:$A,[3]【2026年03月度_全社】RFM客層一覧表データ!C:C,"",0)</f>
        <v>1532</v>
      </c>
      <c r="G4904" s="183">
        <f>_xlfn.XLOOKUP($A4904,[3]【2026年03月度_全社】RFM客層一覧表データ!$A:$A,[3]【2026年03月度_全社】RFM客層一覧表データ!D:D,"",0)</f>
        <v>724</v>
      </c>
      <c r="H4904" s="183">
        <f>_xlfn.XLOOKUP($A4904,[3]【2026年03月度_全社】RFM客層一覧表データ!$A:$A,[3]【2026年03月度_全社】RFM客層一覧表データ!E:E,"",0)</f>
        <v>951</v>
      </c>
      <c r="I4904" s="183">
        <f>_xlfn.XLOOKUP($A4904,[3]【2026年03月度_全社】RFM客層一覧表データ!$A:$A,[3]【2026年03月度_全社】RFM客層一覧表データ!F:F,"",0)</f>
        <v>92</v>
      </c>
      <c r="J4904" s="183">
        <v>1551</v>
      </c>
      <c r="K4904" s="183">
        <v>798</v>
      </c>
      <c r="L4904" s="183">
        <v>966</v>
      </c>
      <c r="M4904" s="183">
        <v>108</v>
      </c>
      <c r="N4904" s="183">
        <v>1522</v>
      </c>
      <c r="O4904" s="183">
        <v>772</v>
      </c>
      <c r="P4904" s="183">
        <v>975</v>
      </c>
      <c r="Q4904" s="183">
        <v>86</v>
      </c>
      <c r="R4904" s="183">
        <v>1531</v>
      </c>
      <c r="S4904" s="183">
        <v>823</v>
      </c>
      <c r="T4904" s="183">
        <v>986</v>
      </c>
      <c r="U4904" s="183">
        <v>88</v>
      </c>
      <c r="V4904" s="183">
        <v>1548</v>
      </c>
      <c r="W4904" s="183">
        <v>809</v>
      </c>
      <c r="X4904" s="183">
        <v>969</v>
      </c>
      <c r="Y4904" s="183">
        <v>72</v>
      </c>
    </row>
    <row r="4905" spans="1:25" x14ac:dyDescent="0.2">
      <c r="A4905" s="184">
        <v>13521260</v>
      </c>
      <c r="B4905" s="183" t="str">
        <f>[1]店マスタ!B4904</f>
        <v>株式会社　スター電器</v>
      </c>
      <c r="C4905" s="183">
        <v>3.5</v>
      </c>
      <c r="D4905" s="183">
        <v>3.5</v>
      </c>
      <c r="E4905" s="183">
        <f>_xlfn.XLOOKUP(A4905,[2]Sheet1!$R:$R,[2]Sheet1!$AB:$AB,"",0)</f>
        <v>3.5</v>
      </c>
      <c r="F4905" s="183">
        <f>_xlfn.XLOOKUP($A4905,[3]【2026年03月度_全社】RFM客層一覧表データ!$A:$A,[3]【2026年03月度_全社】RFM客層一覧表データ!C:C,"",0)</f>
        <v>633</v>
      </c>
      <c r="G4905" s="183">
        <f>_xlfn.XLOOKUP($A4905,[3]【2026年03月度_全社】RFM客層一覧表データ!$A:$A,[3]【2026年03月度_全社】RFM客層一覧表データ!D:D,"",0)</f>
        <v>304</v>
      </c>
      <c r="H4905" s="183">
        <f>_xlfn.XLOOKUP($A4905,[3]【2026年03月度_全社】RFM客層一覧表データ!$A:$A,[3]【2026年03月度_全社】RFM客層一覧表データ!E:E,"",0)</f>
        <v>360</v>
      </c>
      <c r="I4905" s="183">
        <f>_xlfn.XLOOKUP($A4905,[3]【2026年03月度_全社】RFM客層一覧表データ!$A:$A,[3]【2026年03月度_全社】RFM客層一覧表データ!F:F,"",0)</f>
        <v>49</v>
      </c>
      <c r="J4905" s="183">
        <v>634</v>
      </c>
      <c r="K4905" s="183">
        <v>304</v>
      </c>
      <c r="L4905" s="183">
        <v>373</v>
      </c>
      <c r="M4905" s="183">
        <v>39</v>
      </c>
      <c r="N4905" s="183">
        <v>622</v>
      </c>
      <c r="O4905" s="183">
        <v>290</v>
      </c>
      <c r="P4905" s="183">
        <v>376</v>
      </c>
      <c r="Q4905" s="183">
        <v>53</v>
      </c>
      <c r="R4905" s="183">
        <v>610</v>
      </c>
      <c r="S4905" s="183">
        <v>280</v>
      </c>
      <c r="T4905" s="183">
        <v>384</v>
      </c>
      <c r="U4905" s="183">
        <v>52</v>
      </c>
      <c r="V4905" s="183">
        <v>612</v>
      </c>
      <c r="W4905" s="183">
        <v>254</v>
      </c>
      <c r="X4905" s="183">
        <v>386</v>
      </c>
      <c r="Y4905" s="183">
        <v>17</v>
      </c>
    </row>
    <row r="4906" spans="1:25" x14ac:dyDescent="0.2">
      <c r="A4906" s="184">
        <v>13521401</v>
      </c>
      <c r="B4906" s="183" t="str">
        <f>[1]店マスタ!B4905</f>
        <v>中央商会</v>
      </c>
      <c r="C4906" s="183">
        <v>1</v>
      </c>
      <c r="D4906" s="183">
        <v>1</v>
      </c>
      <c r="E4906" s="183">
        <f>_xlfn.XLOOKUP(A4906,[2]Sheet1!$R:$R,[2]Sheet1!$AB:$AB,"",0)</f>
        <v>1</v>
      </c>
      <c r="F4906" s="183">
        <f>_xlfn.XLOOKUP($A4906,[3]【2026年03月度_全社】RFM客層一覧表データ!$A:$A,[3]【2026年03月度_全社】RFM客層一覧表データ!C:C,"",0)</f>
        <v>284</v>
      </c>
      <c r="G4906" s="183">
        <f>_xlfn.XLOOKUP($A4906,[3]【2026年03月度_全社】RFM客層一覧表データ!$A:$A,[3]【2026年03月度_全社】RFM客層一覧表データ!D:D,"",0)</f>
        <v>119</v>
      </c>
      <c r="H4906" s="183">
        <f>_xlfn.XLOOKUP($A4906,[3]【2026年03月度_全社】RFM客層一覧表データ!$A:$A,[3]【2026年03月度_全社】RFM客層一覧表データ!E:E,"",0)</f>
        <v>150</v>
      </c>
      <c r="I4906" s="183">
        <f>_xlfn.XLOOKUP($A4906,[3]【2026年03月度_全社】RFM客層一覧表データ!$A:$A,[3]【2026年03月度_全社】RFM客層一覧表データ!F:F,"",0)</f>
        <v>20</v>
      </c>
      <c r="J4906" s="183">
        <v>284</v>
      </c>
      <c r="K4906" s="183">
        <v>111</v>
      </c>
      <c r="L4906" s="183">
        <v>154</v>
      </c>
      <c r="M4906" s="183">
        <v>12</v>
      </c>
      <c r="N4906" s="183">
        <v>299</v>
      </c>
      <c r="O4906" s="183">
        <v>132</v>
      </c>
      <c r="P4906" s="183">
        <v>156</v>
      </c>
      <c r="Q4906" s="183">
        <v>21</v>
      </c>
      <c r="R4906" s="183">
        <v>315</v>
      </c>
      <c r="S4906" s="183">
        <v>131</v>
      </c>
      <c r="T4906" s="183">
        <v>170</v>
      </c>
      <c r="U4906" s="183">
        <v>13</v>
      </c>
      <c r="V4906" s="183">
        <v>343</v>
      </c>
      <c r="W4906" s="183">
        <v>141</v>
      </c>
      <c r="X4906" s="183">
        <v>191</v>
      </c>
      <c r="Y4906" s="183">
        <v>17</v>
      </c>
    </row>
    <row r="4907" spans="1:25" x14ac:dyDescent="0.2">
      <c r="A4907" s="184">
        <v>13521608</v>
      </c>
      <c r="B4907" s="183" t="str">
        <f>[1]店マスタ!B4906</f>
        <v>ぱわっと　はまだ花園店</v>
      </c>
      <c r="C4907" s="183">
        <v>1</v>
      </c>
      <c r="D4907" s="183">
        <v>1</v>
      </c>
      <c r="E4907" s="183">
        <f>_xlfn.XLOOKUP(A4907,[2]Sheet1!$R:$R,[2]Sheet1!$AB:$AB,"",0)</f>
        <v>1</v>
      </c>
      <c r="F4907" s="183">
        <f>_xlfn.XLOOKUP($A4907,[3]【2026年03月度_全社】RFM客層一覧表データ!$A:$A,[3]【2026年03月度_全社】RFM客層一覧表データ!C:C,"",0)</f>
        <v>210</v>
      </c>
      <c r="G4907" s="183">
        <f>_xlfn.XLOOKUP($A4907,[3]【2026年03月度_全社】RFM客層一覧表データ!$A:$A,[3]【2026年03月度_全社】RFM客層一覧表データ!D:D,"",0)</f>
        <v>87</v>
      </c>
      <c r="H4907" s="183">
        <f>_xlfn.XLOOKUP($A4907,[3]【2026年03月度_全社】RFM客層一覧表データ!$A:$A,[3]【2026年03月度_全社】RFM客層一覧表データ!E:E,"",0)</f>
        <v>116</v>
      </c>
      <c r="I4907" s="183">
        <f>_xlfn.XLOOKUP($A4907,[3]【2026年03月度_全社】RFM客層一覧表データ!$A:$A,[3]【2026年03月度_全社】RFM客層一覧表データ!F:F,"",0)</f>
        <v>11</v>
      </c>
      <c r="J4907" s="183">
        <v>233</v>
      </c>
      <c r="K4907" s="183">
        <v>97</v>
      </c>
      <c r="L4907" s="183">
        <v>126</v>
      </c>
      <c r="M4907" s="183">
        <v>13</v>
      </c>
      <c r="N4907" s="183">
        <v>242</v>
      </c>
      <c r="O4907" s="183">
        <v>86</v>
      </c>
      <c r="P4907" s="183">
        <v>142</v>
      </c>
      <c r="Q4907" s="183">
        <v>5</v>
      </c>
      <c r="R4907" s="183">
        <v>265</v>
      </c>
      <c r="S4907" s="183">
        <v>94</v>
      </c>
      <c r="T4907" s="183">
        <v>148</v>
      </c>
      <c r="U4907" s="183">
        <v>15</v>
      </c>
      <c r="V4907" s="183">
        <v>270</v>
      </c>
      <c r="W4907" s="183">
        <v>99</v>
      </c>
      <c r="X4907" s="183">
        <v>158</v>
      </c>
      <c r="Y4907" s="183">
        <v>8</v>
      </c>
    </row>
    <row r="4908" spans="1:25" x14ac:dyDescent="0.2">
      <c r="A4908" s="184">
        <v>13521610</v>
      </c>
      <c r="B4908" s="183" t="str">
        <f>[1]店マスタ!B4907</f>
        <v>ぱわっと　宍戸野中店</v>
      </c>
      <c r="C4908" s="183">
        <v>1.5</v>
      </c>
      <c r="D4908" s="183">
        <v>1.5</v>
      </c>
      <c r="E4908" s="183">
        <f>_xlfn.XLOOKUP(A4908,[2]Sheet1!$R:$R,[2]Sheet1!$AB:$AB,"",0)</f>
        <v>1.5</v>
      </c>
      <c r="F4908" s="183">
        <f>_xlfn.XLOOKUP($A4908,[3]【2026年03月度_全社】RFM客層一覧表データ!$A:$A,[3]【2026年03月度_全社】RFM客層一覧表データ!C:C,"",0)</f>
        <v>179</v>
      </c>
      <c r="G4908" s="183">
        <f>_xlfn.XLOOKUP($A4908,[3]【2026年03月度_全社】RFM客層一覧表データ!$A:$A,[3]【2026年03月度_全社】RFM客層一覧表データ!D:D,"",0)</f>
        <v>76</v>
      </c>
      <c r="H4908" s="183">
        <f>_xlfn.XLOOKUP($A4908,[3]【2026年03月度_全社】RFM客層一覧表データ!$A:$A,[3]【2026年03月度_全社】RFM客層一覧表データ!E:E,"",0)</f>
        <v>103</v>
      </c>
      <c r="I4908" s="183">
        <f>_xlfn.XLOOKUP($A4908,[3]【2026年03月度_全社】RFM客層一覧表データ!$A:$A,[3]【2026年03月度_全社】RFM客層一覧表データ!F:F,"",0)</f>
        <v>6</v>
      </c>
      <c r="J4908" s="183">
        <v>182</v>
      </c>
      <c r="K4908" s="183">
        <v>76</v>
      </c>
      <c r="L4908" s="183">
        <v>108</v>
      </c>
      <c r="M4908" s="183">
        <v>9</v>
      </c>
      <c r="N4908" s="183">
        <v>196</v>
      </c>
      <c r="O4908" s="183">
        <v>85</v>
      </c>
      <c r="P4908" s="183">
        <v>118</v>
      </c>
      <c r="Q4908" s="183">
        <v>14</v>
      </c>
      <c r="R4908" s="183">
        <v>203</v>
      </c>
      <c r="S4908" s="183">
        <v>94</v>
      </c>
      <c r="T4908" s="183">
        <v>122</v>
      </c>
      <c r="U4908" s="183">
        <v>13</v>
      </c>
      <c r="V4908" s="183">
        <v>209</v>
      </c>
      <c r="W4908" s="183">
        <v>98</v>
      </c>
      <c r="X4908" s="183">
        <v>125</v>
      </c>
      <c r="Y4908" s="183">
        <v>13</v>
      </c>
    </row>
    <row r="4909" spans="1:25" x14ac:dyDescent="0.2">
      <c r="A4909" s="184">
        <v>13521726</v>
      </c>
      <c r="B4909" s="183" t="str">
        <f>[1]店マスタ!B4908</f>
        <v>有限会社　ミツワ電器</v>
      </c>
      <c r="C4909" s="183">
        <v>1.5</v>
      </c>
      <c r="D4909" s="183">
        <v>1.5</v>
      </c>
      <c r="E4909" s="183">
        <f>_xlfn.XLOOKUP(A4909,[2]Sheet1!$R:$R,[2]Sheet1!$AB:$AB,"",0)</f>
        <v>1.5</v>
      </c>
      <c r="F4909" s="183" t="str">
        <f>_xlfn.XLOOKUP($A4909,[3]【2026年03月度_全社】RFM客層一覧表データ!$A:$A,[3]【2026年03月度_全社】RFM客層一覧表データ!C:C,"",0)</f>
        <v/>
      </c>
      <c r="G4909" s="183" t="str">
        <f>_xlfn.XLOOKUP($A4909,[3]【2026年03月度_全社】RFM客層一覧表データ!$A:$A,[3]【2026年03月度_全社】RFM客層一覧表データ!D:D,"",0)</f>
        <v/>
      </c>
      <c r="H4909" s="183" t="str">
        <f>_xlfn.XLOOKUP($A4909,[3]【2026年03月度_全社】RFM客層一覧表データ!$A:$A,[3]【2026年03月度_全社】RFM客層一覧表データ!E:E,"",0)</f>
        <v/>
      </c>
      <c r="I4909" s="183" t="str">
        <f>_xlfn.XLOOKUP($A4909,[3]【2026年03月度_全社】RFM客層一覧表データ!$A:$A,[3]【2026年03月度_全社】RFM客層一覧表データ!F:F,"",0)</f>
        <v/>
      </c>
      <c r="J4909" s="183">
        <v>0</v>
      </c>
      <c r="K4909" s="183">
        <v>0</v>
      </c>
      <c r="L4909" s="183">
        <v>0</v>
      </c>
      <c r="M4909" s="183">
        <v>0</v>
      </c>
      <c r="N4909" s="183">
        <v>0</v>
      </c>
      <c r="O4909" s="183">
        <v>0</v>
      </c>
      <c r="P4909" s="183">
        <v>0</v>
      </c>
      <c r="Q4909" s="183">
        <v>0</v>
      </c>
      <c r="R4909" s="183">
        <v>0</v>
      </c>
      <c r="S4909" s="183">
        <v>0</v>
      </c>
      <c r="T4909" s="183">
        <v>0</v>
      </c>
      <c r="U4909" s="183">
        <v>0</v>
      </c>
      <c r="V4909" s="183">
        <v>0</v>
      </c>
      <c r="W4909" s="183">
        <v>0</v>
      </c>
      <c r="X4909" s="183">
        <v>0</v>
      </c>
      <c r="Y4909" s="183">
        <v>0</v>
      </c>
    </row>
    <row r="4910" spans="1:25" x14ac:dyDescent="0.2">
      <c r="A4910" s="184">
        <v>13521992</v>
      </c>
      <c r="B4910" s="183" t="str">
        <f>[1]店マスタ!B4909</f>
        <v>ぱわっと　ワールド上条店</v>
      </c>
      <c r="C4910" s="183">
        <v>1.5</v>
      </c>
      <c r="D4910" s="183">
        <v>1.5</v>
      </c>
      <c r="E4910" s="183">
        <f>_xlfn.XLOOKUP(A4910,[2]Sheet1!$R:$R,[2]Sheet1!$AB:$AB,"",0)</f>
        <v>1.5</v>
      </c>
      <c r="F4910" s="183">
        <f>_xlfn.XLOOKUP($A4910,[3]【2026年03月度_全社】RFM客層一覧表データ!$A:$A,[3]【2026年03月度_全社】RFM客層一覧表データ!C:C,"",0)</f>
        <v>197</v>
      </c>
      <c r="G4910" s="183">
        <f>_xlfn.XLOOKUP($A4910,[3]【2026年03月度_全社】RFM客層一覧表データ!$A:$A,[3]【2026年03月度_全社】RFM客層一覧表データ!D:D,"",0)</f>
        <v>101</v>
      </c>
      <c r="H4910" s="183">
        <f>_xlfn.XLOOKUP($A4910,[3]【2026年03月度_全社】RFM客層一覧表データ!$A:$A,[3]【2026年03月度_全社】RFM客層一覧表データ!E:E,"",0)</f>
        <v>127</v>
      </c>
      <c r="I4910" s="183">
        <f>_xlfn.XLOOKUP($A4910,[3]【2026年03月度_全社】RFM客層一覧表データ!$A:$A,[3]【2026年03月度_全社】RFM客層一覧表データ!F:F,"",0)</f>
        <v>11</v>
      </c>
      <c r="J4910" s="183">
        <v>191</v>
      </c>
      <c r="K4910" s="183">
        <v>112</v>
      </c>
      <c r="L4910" s="183">
        <v>123</v>
      </c>
      <c r="M4910" s="183">
        <v>16</v>
      </c>
      <c r="N4910" s="183">
        <v>192</v>
      </c>
      <c r="O4910" s="183">
        <v>89</v>
      </c>
      <c r="P4910" s="183">
        <v>128</v>
      </c>
      <c r="Q4910" s="183">
        <v>10</v>
      </c>
      <c r="R4910" s="183">
        <v>198</v>
      </c>
      <c r="S4910" s="183">
        <v>97</v>
      </c>
      <c r="T4910" s="183">
        <v>135</v>
      </c>
      <c r="U4910" s="183">
        <v>13</v>
      </c>
      <c r="V4910" s="183">
        <v>193</v>
      </c>
      <c r="W4910" s="183">
        <v>94</v>
      </c>
      <c r="X4910" s="183">
        <v>144</v>
      </c>
      <c r="Y4910" s="183">
        <v>4</v>
      </c>
    </row>
    <row r="4911" spans="1:25" x14ac:dyDescent="0.2">
      <c r="A4911" s="184">
        <v>13523000</v>
      </c>
      <c r="B4911" s="183" t="str">
        <f>[1]店マスタ!B4910</f>
        <v>オノディア</v>
      </c>
      <c r="C4911" s="183">
        <v>2</v>
      </c>
      <c r="D4911" s="183">
        <v>2</v>
      </c>
      <c r="E4911" s="183">
        <f>_xlfn.XLOOKUP(A4911,[2]Sheet1!$R:$R,[2]Sheet1!$AB:$AB,"",0)</f>
        <v>2</v>
      </c>
      <c r="F4911" s="183">
        <f>_xlfn.XLOOKUP($A4911,[3]【2026年03月度_全社】RFM客層一覧表データ!$A:$A,[3]【2026年03月度_全社】RFM客層一覧表データ!C:C,"",0)</f>
        <v>360</v>
      </c>
      <c r="G4911" s="183">
        <f>_xlfn.XLOOKUP($A4911,[3]【2026年03月度_全社】RFM客層一覧表データ!$A:$A,[3]【2026年03月度_全社】RFM客層一覧表データ!D:D,"",0)</f>
        <v>165</v>
      </c>
      <c r="H4911" s="183">
        <f>_xlfn.XLOOKUP($A4911,[3]【2026年03月度_全社】RFM客層一覧表データ!$A:$A,[3]【2026年03月度_全社】RFM客層一覧表データ!E:E,"",0)</f>
        <v>203</v>
      </c>
      <c r="I4911" s="183">
        <f>_xlfn.XLOOKUP($A4911,[3]【2026年03月度_全社】RFM客層一覧表データ!$A:$A,[3]【2026年03月度_全社】RFM客層一覧表データ!F:F,"",0)</f>
        <v>31</v>
      </c>
      <c r="J4911" s="183">
        <v>351</v>
      </c>
      <c r="K4911" s="183">
        <v>175</v>
      </c>
      <c r="L4911" s="183">
        <v>198</v>
      </c>
      <c r="M4911" s="183">
        <v>23</v>
      </c>
      <c r="N4911" s="183">
        <v>363</v>
      </c>
      <c r="O4911" s="183">
        <v>155</v>
      </c>
      <c r="P4911" s="183">
        <v>199</v>
      </c>
      <c r="Q4911" s="183">
        <v>16</v>
      </c>
      <c r="R4911" s="183">
        <v>428</v>
      </c>
      <c r="S4911" s="183">
        <v>169</v>
      </c>
      <c r="T4911" s="183">
        <v>206</v>
      </c>
      <c r="U4911" s="183">
        <v>25</v>
      </c>
      <c r="V4911" s="183">
        <v>452</v>
      </c>
      <c r="W4911" s="183">
        <v>174</v>
      </c>
      <c r="X4911" s="183">
        <v>219</v>
      </c>
      <c r="Y4911" s="183">
        <v>28</v>
      </c>
    </row>
    <row r="4912" spans="1:25" x14ac:dyDescent="0.2">
      <c r="A4912" s="184">
        <v>13523001</v>
      </c>
      <c r="B4912" s="183" t="str">
        <f>[1]店マスタ!B4911</f>
        <v>（株）ＳＳＳ西中国</v>
      </c>
      <c r="C4912" s="183">
        <v>0</v>
      </c>
      <c r="D4912" s="183">
        <v>0</v>
      </c>
      <c r="E4912" s="183" t="str">
        <f>_xlfn.XLOOKUP(A4912,[2]Sheet1!$R:$R,[2]Sheet1!$AB:$AB,"",0)</f>
        <v/>
      </c>
      <c r="F4912" s="183" t="str">
        <f>_xlfn.XLOOKUP($A4912,[3]【2026年03月度_全社】RFM客層一覧表データ!$A:$A,[3]【2026年03月度_全社】RFM客層一覧表データ!C:C,"",0)</f>
        <v/>
      </c>
      <c r="G4912" s="183" t="str">
        <f>_xlfn.XLOOKUP($A4912,[3]【2026年03月度_全社】RFM客層一覧表データ!$A:$A,[3]【2026年03月度_全社】RFM客層一覧表データ!D:D,"",0)</f>
        <v/>
      </c>
      <c r="H4912" s="183" t="str">
        <f>_xlfn.XLOOKUP($A4912,[3]【2026年03月度_全社】RFM客層一覧表データ!$A:$A,[3]【2026年03月度_全社】RFM客層一覧表データ!E:E,"",0)</f>
        <v/>
      </c>
      <c r="I4912" s="183" t="str">
        <f>_xlfn.XLOOKUP($A4912,[3]【2026年03月度_全社】RFM客層一覧表データ!$A:$A,[3]【2026年03月度_全社】RFM客層一覧表データ!F:F,"",0)</f>
        <v/>
      </c>
      <c r="J4912" s="183">
        <v>0</v>
      </c>
      <c r="K4912" s="183">
        <v>0</v>
      </c>
      <c r="L4912" s="183">
        <v>0</v>
      </c>
      <c r="M4912" s="183">
        <v>0</v>
      </c>
      <c r="N4912" s="183">
        <v>0</v>
      </c>
      <c r="O4912" s="183">
        <v>0</v>
      </c>
      <c r="P4912" s="183">
        <v>0</v>
      </c>
      <c r="Q4912" s="183">
        <v>0</v>
      </c>
      <c r="R4912" s="183">
        <v>0</v>
      </c>
      <c r="S4912" s="183">
        <v>0</v>
      </c>
      <c r="T4912" s="183">
        <v>0</v>
      </c>
      <c r="U4912" s="183">
        <v>0</v>
      </c>
      <c r="V4912" s="183">
        <v>0</v>
      </c>
      <c r="W4912" s="183">
        <v>0</v>
      </c>
      <c r="X4912" s="183">
        <v>0</v>
      </c>
      <c r="Y4912" s="183">
        <v>0</v>
      </c>
    </row>
    <row r="4913" spans="1:25" x14ac:dyDescent="0.2">
      <c r="A4913" s="184">
        <v>13523252</v>
      </c>
      <c r="B4913" s="183" t="str">
        <f>[1]店マスタ!B4912</f>
        <v>Ｓ．くらもと有帆店</v>
      </c>
      <c r="C4913" s="183">
        <v>1.5</v>
      </c>
      <c r="D4913" s="183">
        <v>1.5</v>
      </c>
      <c r="E4913" s="183">
        <f>_xlfn.XLOOKUP(A4913,[2]Sheet1!$R:$R,[2]Sheet1!$AB:$AB,"",0)</f>
        <v>1.5</v>
      </c>
      <c r="F4913" s="183">
        <f>_xlfn.XLOOKUP($A4913,[3]【2026年03月度_全社】RFM客層一覧表データ!$A:$A,[3]【2026年03月度_全社】RFM客層一覧表データ!C:C,"",0)</f>
        <v>248</v>
      </c>
      <c r="G4913" s="183">
        <f>_xlfn.XLOOKUP($A4913,[3]【2026年03月度_全社】RFM客層一覧表データ!$A:$A,[3]【2026年03月度_全社】RFM客層一覧表データ!D:D,"",0)</f>
        <v>146</v>
      </c>
      <c r="H4913" s="183">
        <f>_xlfn.XLOOKUP($A4913,[3]【2026年03月度_全社】RFM客層一覧表データ!$A:$A,[3]【2026年03月度_全社】RFM客層一覧表データ!E:E,"",0)</f>
        <v>190</v>
      </c>
      <c r="I4913" s="183">
        <f>_xlfn.XLOOKUP($A4913,[3]【2026年03月度_全社】RFM客層一覧表データ!$A:$A,[3]【2026年03月度_全社】RFM客層一覧表データ!F:F,"",0)</f>
        <v>7</v>
      </c>
      <c r="J4913" s="183">
        <v>251</v>
      </c>
      <c r="K4913" s="183">
        <v>131</v>
      </c>
      <c r="L4913" s="183">
        <v>196</v>
      </c>
      <c r="M4913" s="183">
        <v>7</v>
      </c>
      <c r="N4913" s="183">
        <v>251</v>
      </c>
      <c r="O4913" s="183">
        <v>141</v>
      </c>
      <c r="P4913" s="183">
        <v>197</v>
      </c>
      <c r="Q4913" s="183">
        <v>6</v>
      </c>
      <c r="R4913" s="183">
        <v>253</v>
      </c>
      <c r="S4913" s="183">
        <v>151</v>
      </c>
      <c r="T4913" s="183">
        <v>191</v>
      </c>
      <c r="U4913" s="183">
        <v>7</v>
      </c>
      <c r="V4913" s="183">
        <v>261</v>
      </c>
      <c r="W4913" s="183">
        <v>159</v>
      </c>
      <c r="X4913" s="183">
        <v>199</v>
      </c>
      <c r="Y4913" s="183">
        <v>5</v>
      </c>
    </row>
    <row r="4914" spans="1:25" x14ac:dyDescent="0.2">
      <c r="A4914" s="184">
        <v>13523731</v>
      </c>
      <c r="B4914" s="183" t="str">
        <f>[1]店マスタ!B4913</f>
        <v>ＳＮＧまつやま</v>
      </c>
      <c r="C4914" s="183">
        <v>4.5</v>
      </c>
      <c r="D4914" s="183">
        <v>4</v>
      </c>
      <c r="E4914" s="183">
        <f>_xlfn.XLOOKUP(A4914,[2]Sheet1!$R:$R,[2]Sheet1!$AB:$AB,"",0)</f>
        <v>4</v>
      </c>
      <c r="F4914" s="183">
        <f>_xlfn.XLOOKUP($A4914,[3]【2026年03月度_全社】RFM客層一覧表データ!$A:$A,[3]【2026年03月度_全社】RFM客層一覧表データ!C:C,"",0)</f>
        <v>1</v>
      </c>
      <c r="G4914" s="183">
        <f>_xlfn.XLOOKUP($A4914,[3]【2026年03月度_全社】RFM客層一覧表データ!$A:$A,[3]【2026年03月度_全社】RFM客層一覧表データ!D:D,"",0)</f>
        <v>0</v>
      </c>
      <c r="H4914" s="183">
        <f>_xlfn.XLOOKUP($A4914,[3]【2026年03月度_全社】RFM客層一覧表データ!$A:$A,[3]【2026年03月度_全社】RFM客層一覧表データ!E:E,"",0)</f>
        <v>0</v>
      </c>
      <c r="I4914" s="183">
        <f>_xlfn.XLOOKUP($A4914,[3]【2026年03月度_全社】RFM客層一覧表データ!$A:$A,[3]【2026年03月度_全社】RFM客層一覧表データ!F:F,"",0)</f>
        <v>0</v>
      </c>
      <c r="J4914" s="183">
        <v>1</v>
      </c>
      <c r="K4914" s="183">
        <v>1</v>
      </c>
      <c r="L4914" s="183">
        <v>0</v>
      </c>
      <c r="M4914" s="183">
        <v>1</v>
      </c>
      <c r="N4914" s="183">
        <v>0</v>
      </c>
      <c r="O4914" s="183">
        <v>0</v>
      </c>
      <c r="P4914" s="183">
        <v>0</v>
      </c>
      <c r="Q4914" s="183">
        <v>0</v>
      </c>
      <c r="R4914" s="183">
        <v>0</v>
      </c>
      <c r="S4914" s="183">
        <v>0</v>
      </c>
      <c r="T4914" s="183">
        <v>0</v>
      </c>
      <c r="U4914" s="183">
        <v>0</v>
      </c>
      <c r="V4914" s="183">
        <v>0</v>
      </c>
      <c r="W4914" s="183">
        <v>0</v>
      </c>
      <c r="X4914" s="183">
        <v>0</v>
      </c>
      <c r="Y4914" s="183">
        <v>0</v>
      </c>
    </row>
    <row r="4915" spans="1:25" x14ac:dyDescent="0.2">
      <c r="A4915" s="184">
        <v>13531623</v>
      </c>
      <c r="B4915" s="183" t="str">
        <f>[1]店マスタ!B4914</f>
        <v>服部産業株式会社</v>
      </c>
      <c r="C4915" s="183">
        <v>16</v>
      </c>
      <c r="D4915" s="183">
        <v>20.5</v>
      </c>
      <c r="E4915" s="183">
        <f>_xlfn.XLOOKUP(A4915,[2]Sheet1!$R:$R,[2]Sheet1!$AB:$AB,"",0)</f>
        <v>22.5</v>
      </c>
      <c r="F4915" s="183">
        <f>_xlfn.XLOOKUP($A4915,[3]【2026年03月度_全社】RFM客層一覧表データ!$A:$A,[3]【2026年03月度_全社】RFM客層一覧表データ!C:C,"",0)</f>
        <v>3604</v>
      </c>
      <c r="G4915" s="183">
        <f>_xlfn.XLOOKUP($A4915,[3]【2026年03月度_全社】RFM客層一覧表データ!$A:$A,[3]【2026年03月度_全社】RFM客層一覧表データ!D:D,"",0)</f>
        <v>825</v>
      </c>
      <c r="H4915" s="183">
        <f>_xlfn.XLOOKUP($A4915,[3]【2026年03月度_全社】RFM客層一覧表データ!$A:$A,[3]【2026年03月度_全社】RFM客層一覧表データ!E:E,"",0)</f>
        <v>1709</v>
      </c>
      <c r="I4915" s="183">
        <f>_xlfn.XLOOKUP($A4915,[3]【2026年03月度_全社】RFM客層一覧表データ!$A:$A,[3]【2026年03月度_全社】RFM客層一覧表データ!F:F,"",0)</f>
        <v>128</v>
      </c>
      <c r="J4915" s="183">
        <v>3887</v>
      </c>
      <c r="K4915" s="183">
        <v>1275</v>
      </c>
      <c r="L4915" s="183">
        <v>1848</v>
      </c>
      <c r="M4915" s="183">
        <v>160</v>
      </c>
      <c r="N4915" s="183">
        <v>4074</v>
      </c>
      <c r="O4915" s="183">
        <v>1814</v>
      </c>
      <c r="P4915" s="183">
        <v>1959</v>
      </c>
      <c r="Q4915" s="183">
        <v>238</v>
      </c>
      <c r="R4915" s="183">
        <v>4242</v>
      </c>
      <c r="S4915" s="183">
        <v>1991</v>
      </c>
      <c r="T4915" s="183">
        <v>1950</v>
      </c>
      <c r="U4915" s="183">
        <v>259</v>
      </c>
      <c r="V4915" s="183">
        <v>4349</v>
      </c>
      <c r="W4915" s="183">
        <v>1981</v>
      </c>
      <c r="X4915" s="183">
        <v>1963</v>
      </c>
      <c r="Y4915" s="183">
        <v>258</v>
      </c>
    </row>
    <row r="4916" spans="1:25" x14ac:dyDescent="0.2">
      <c r="A4916" s="184">
        <v>13532026</v>
      </c>
      <c r="B4916" s="183" t="str">
        <f>[1]店マスタ!B4915</f>
        <v>パナどっと　いいだ須佐店</v>
      </c>
      <c r="C4916" s="183">
        <v>1.5</v>
      </c>
      <c r="D4916" s="183">
        <v>1.5</v>
      </c>
      <c r="E4916" s="183" t="str">
        <f>_xlfn.XLOOKUP(A4916,[2]Sheet1!$R:$R,[2]Sheet1!$AB:$AB,"",0)</f>
        <v/>
      </c>
      <c r="F4916" s="183" t="str">
        <f>_xlfn.XLOOKUP($A4916,[3]【2026年03月度_全社】RFM客層一覧表データ!$A:$A,[3]【2026年03月度_全社】RFM客層一覧表データ!C:C,"",0)</f>
        <v/>
      </c>
      <c r="G4916" s="183" t="str">
        <f>_xlfn.XLOOKUP($A4916,[3]【2026年03月度_全社】RFM客層一覧表データ!$A:$A,[3]【2026年03月度_全社】RFM客層一覧表データ!D:D,"",0)</f>
        <v/>
      </c>
      <c r="H4916" s="183" t="str">
        <f>_xlfn.XLOOKUP($A4916,[3]【2026年03月度_全社】RFM客層一覧表データ!$A:$A,[3]【2026年03月度_全社】RFM客層一覧表データ!E:E,"",0)</f>
        <v/>
      </c>
      <c r="I4916" s="183" t="str">
        <f>_xlfn.XLOOKUP($A4916,[3]【2026年03月度_全社】RFM客層一覧表データ!$A:$A,[3]【2026年03月度_全社】RFM客層一覧表データ!F:F,"",0)</f>
        <v/>
      </c>
      <c r="J4916" s="183">
        <v>287</v>
      </c>
      <c r="K4916" s="183">
        <v>104</v>
      </c>
      <c r="L4916" s="183">
        <v>185</v>
      </c>
      <c r="M4916" s="183">
        <v>13</v>
      </c>
      <c r="N4916" s="183">
        <v>308</v>
      </c>
      <c r="O4916" s="183">
        <v>121</v>
      </c>
      <c r="P4916" s="183">
        <v>201</v>
      </c>
      <c r="Q4916" s="183">
        <v>8</v>
      </c>
      <c r="R4916" s="183">
        <v>334</v>
      </c>
      <c r="S4916" s="183">
        <v>128</v>
      </c>
      <c r="T4916" s="183">
        <v>224</v>
      </c>
      <c r="U4916" s="183">
        <v>8</v>
      </c>
      <c r="V4916" s="183">
        <v>361</v>
      </c>
      <c r="W4916" s="183">
        <v>113</v>
      </c>
      <c r="X4916" s="183">
        <v>248</v>
      </c>
      <c r="Y4916" s="183">
        <v>4</v>
      </c>
    </row>
    <row r="4917" spans="1:25" x14ac:dyDescent="0.2">
      <c r="A4917" s="184">
        <v>13532471</v>
      </c>
      <c r="B4917" s="183" t="str">
        <f>[1]店マスタ!B4916</f>
        <v>豊田電器店</v>
      </c>
      <c r="C4917" s="183">
        <v>3</v>
      </c>
      <c r="D4917" s="183">
        <v>3</v>
      </c>
      <c r="E4917" s="183">
        <f>_xlfn.XLOOKUP(A4917,[2]Sheet1!$R:$R,[2]Sheet1!$AB:$AB,"",0)</f>
        <v>3</v>
      </c>
      <c r="F4917" s="183">
        <f>_xlfn.XLOOKUP($A4917,[3]【2026年03月度_全社】RFM客層一覧表データ!$A:$A,[3]【2026年03月度_全社】RFM客層一覧表データ!C:C,"",0)</f>
        <v>439</v>
      </c>
      <c r="G4917" s="183">
        <f>_xlfn.XLOOKUP($A4917,[3]【2026年03月度_全社】RFM客層一覧表データ!$A:$A,[3]【2026年03月度_全社】RFM客層一覧表データ!D:D,"",0)</f>
        <v>162</v>
      </c>
      <c r="H4917" s="183">
        <f>_xlfn.XLOOKUP($A4917,[3]【2026年03月度_全社】RFM客層一覧表データ!$A:$A,[3]【2026年03月度_全社】RFM客層一覧表データ!E:E,"",0)</f>
        <v>186</v>
      </c>
      <c r="I4917" s="183">
        <f>_xlfn.XLOOKUP($A4917,[3]【2026年03月度_全社】RFM客層一覧表データ!$A:$A,[3]【2026年03月度_全社】RFM客層一覧表データ!F:F,"",0)</f>
        <v>0</v>
      </c>
      <c r="J4917" s="183">
        <v>455</v>
      </c>
      <c r="K4917" s="183">
        <v>170</v>
      </c>
      <c r="L4917" s="183">
        <v>172</v>
      </c>
      <c r="M4917" s="183">
        <v>0</v>
      </c>
      <c r="N4917" s="183">
        <v>447</v>
      </c>
      <c r="O4917" s="183">
        <v>174</v>
      </c>
      <c r="P4917" s="183">
        <v>156</v>
      </c>
      <c r="Q4917" s="183">
        <v>0</v>
      </c>
      <c r="R4917" s="183">
        <v>440</v>
      </c>
      <c r="S4917" s="183">
        <v>166</v>
      </c>
      <c r="T4917" s="183">
        <v>145</v>
      </c>
      <c r="U4917" s="183">
        <v>0</v>
      </c>
      <c r="V4917" s="183">
        <v>451</v>
      </c>
      <c r="W4917" s="183">
        <v>160</v>
      </c>
      <c r="X4917" s="183">
        <v>121</v>
      </c>
      <c r="Y4917" s="183">
        <v>0</v>
      </c>
    </row>
    <row r="4918" spans="1:25" x14ac:dyDescent="0.2">
      <c r="A4918" s="184">
        <v>13534352</v>
      </c>
      <c r="B4918" s="183" t="str">
        <f>[1]店マスタ!B4917</f>
        <v>パナどっとサンデンキ三隅店</v>
      </c>
      <c r="C4918" s="183">
        <v>3.5</v>
      </c>
      <c r="D4918" s="183">
        <v>3.5</v>
      </c>
      <c r="E4918" s="183">
        <f>_xlfn.XLOOKUP(A4918,[2]Sheet1!$R:$R,[2]Sheet1!$AB:$AB,"",0)</f>
        <v>3.5</v>
      </c>
      <c r="F4918" s="183">
        <f>_xlfn.XLOOKUP($A4918,[3]【2026年03月度_全社】RFM客層一覧表データ!$A:$A,[3]【2026年03月度_全社】RFM客層一覧表データ!C:C,"",0)</f>
        <v>934</v>
      </c>
      <c r="G4918" s="183">
        <f>_xlfn.XLOOKUP($A4918,[3]【2026年03月度_全社】RFM客層一覧表データ!$A:$A,[3]【2026年03月度_全社】RFM客層一覧表データ!D:D,"",0)</f>
        <v>536</v>
      </c>
      <c r="H4918" s="183">
        <f>_xlfn.XLOOKUP($A4918,[3]【2026年03月度_全社】RFM客層一覧表データ!$A:$A,[3]【2026年03月度_全社】RFM客層一覧表データ!E:E,"",0)</f>
        <v>580</v>
      </c>
      <c r="I4918" s="183">
        <f>_xlfn.XLOOKUP($A4918,[3]【2026年03月度_全社】RFM客層一覧表データ!$A:$A,[3]【2026年03月度_全社】RFM客層一覧表データ!F:F,"",0)</f>
        <v>78</v>
      </c>
      <c r="J4918" s="183">
        <v>999</v>
      </c>
      <c r="K4918" s="183">
        <v>523</v>
      </c>
      <c r="L4918" s="183">
        <v>604</v>
      </c>
      <c r="M4918" s="183">
        <v>72</v>
      </c>
      <c r="N4918" s="183">
        <v>973</v>
      </c>
      <c r="O4918" s="183">
        <v>511</v>
      </c>
      <c r="P4918" s="183">
        <v>579</v>
      </c>
      <c r="Q4918" s="183">
        <v>60</v>
      </c>
      <c r="R4918" s="183">
        <v>996</v>
      </c>
      <c r="S4918" s="183">
        <v>524</v>
      </c>
      <c r="T4918" s="183">
        <v>593</v>
      </c>
      <c r="U4918" s="183">
        <v>69</v>
      </c>
      <c r="V4918" s="183">
        <v>1054</v>
      </c>
      <c r="W4918" s="183">
        <v>543</v>
      </c>
      <c r="X4918" s="183">
        <v>592</v>
      </c>
      <c r="Y4918" s="183">
        <v>84</v>
      </c>
    </row>
    <row r="4919" spans="1:25" x14ac:dyDescent="0.2">
      <c r="A4919" s="184">
        <v>13534801</v>
      </c>
      <c r="B4919" s="183" t="str">
        <f>[1]店マスタ!B4918</f>
        <v>モトナガ　デンキ</v>
      </c>
      <c r="C4919" s="183">
        <v>1</v>
      </c>
      <c r="D4919" s="183">
        <v>1</v>
      </c>
      <c r="E4919" s="183" t="str">
        <f>_xlfn.XLOOKUP(A4919,[2]Sheet1!$R:$R,[2]Sheet1!$AB:$AB,"",0)</f>
        <v/>
      </c>
      <c r="F4919" s="183" t="str">
        <f>_xlfn.XLOOKUP($A4919,[3]【2026年03月度_全社】RFM客層一覧表データ!$A:$A,[3]【2026年03月度_全社】RFM客層一覧表データ!C:C,"",0)</f>
        <v/>
      </c>
      <c r="G4919" s="183" t="str">
        <f>_xlfn.XLOOKUP($A4919,[3]【2026年03月度_全社】RFM客層一覧表データ!$A:$A,[3]【2026年03月度_全社】RFM客層一覧表データ!D:D,"",0)</f>
        <v/>
      </c>
      <c r="H4919" s="183" t="str">
        <f>_xlfn.XLOOKUP($A4919,[3]【2026年03月度_全社】RFM客層一覧表データ!$A:$A,[3]【2026年03月度_全社】RFM客層一覧表データ!E:E,"",0)</f>
        <v/>
      </c>
      <c r="I4919" s="183" t="str">
        <f>_xlfn.XLOOKUP($A4919,[3]【2026年03月度_全社】RFM客層一覧表データ!$A:$A,[3]【2026年03月度_全社】RFM客層一覧表データ!F:F,"",0)</f>
        <v/>
      </c>
      <c r="J4919" s="183">
        <v>0</v>
      </c>
      <c r="K4919" s="183">
        <v>0</v>
      </c>
      <c r="L4919" s="183">
        <v>0</v>
      </c>
      <c r="M4919" s="183">
        <v>0</v>
      </c>
      <c r="N4919" s="183">
        <v>0</v>
      </c>
      <c r="O4919" s="183">
        <v>0</v>
      </c>
      <c r="P4919" s="183">
        <v>0</v>
      </c>
      <c r="Q4919" s="183">
        <v>0</v>
      </c>
      <c r="R4919" s="183">
        <v>0</v>
      </c>
      <c r="S4919" s="183">
        <v>0</v>
      </c>
      <c r="T4919" s="183">
        <v>0</v>
      </c>
      <c r="U4919" s="183">
        <v>0</v>
      </c>
      <c r="V4919" s="183">
        <v>0</v>
      </c>
      <c r="W4919" s="183">
        <v>0</v>
      </c>
      <c r="X4919" s="183">
        <v>0</v>
      </c>
      <c r="Y4919" s="183">
        <v>0</v>
      </c>
    </row>
    <row r="4920" spans="1:25" x14ac:dyDescent="0.2">
      <c r="A4920" s="184">
        <v>13541178</v>
      </c>
      <c r="B4920" s="183" t="str">
        <f>[1]店マスタ!B4919</f>
        <v>（有）パナックくにかね</v>
      </c>
      <c r="C4920" s="183">
        <v>3</v>
      </c>
      <c r="D4920" s="183">
        <v>2.5</v>
      </c>
      <c r="E4920" s="183">
        <f>_xlfn.XLOOKUP(A4920,[2]Sheet1!$R:$R,[2]Sheet1!$AB:$AB,"",0)</f>
        <v>2.5</v>
      </c>
      <c r="F4920" s="183">
        <f>_xlfn.XLOOKUP($A4920,[3]【2026年03月度_全社】RFM客層一覧表データ!$A:$A,[3]【2026年03月度_全社】RFM客層一覧表データ!C:C,"",0)</f>
        <v>811</v>
      </c>
      <c r="G4920" s="183">
        <f>_xlfn.XLOOKUP($A4920,[3]【2026年03月度_全社】RFM客層一覧表データ!$A:$A,[3]【2026年03月度_全社】RFM客層一覧表データ!D:D,"",0)</f>
        <v>358</v>
      </c>
      <c r="H4920" s="183">
        <f>_xlfn.XLOOKUP($A4920,[3]【2026年03月度_全社】RFM客層一覧表データ!$A:$A,[3]【2026年03月度_全社】RFM客層一覧表データ!E:E,"",0)</f>
        <v>448</v>
      </c>
      <c r="I4920" s="183">
        <f>_xlfn.XLOOKUP($A4920,[3]【2026年03月度_全社】RFM客層一覧表データ!$A:$A,[3]【2026年03月度_全社】RFM客層一覧表データ!F:F,"",0)</f>
        <v>42</v>
      </c>
      <c r="J4920" s="183">
        <v>795</v>
      </c>
      <c r="K4920" s="183">
        <v>395</v>
      </c>
      <c r="L4920" s="183">
        <v>438</v>
      </c>
      <c r="M4920" s="183">
        <v>52</v>
      </c>
      <c r="N4920" s="183">
        <v>782</v>
      </c>
      <c r="O4920" s="183">
        <v>402</v>
      </c>
      <c r="P4920" s="183">
        <v>439</v>
      </c>
      <c r="Q4920" s="183">
        <v>43</v>
      </c>
      <c r="R4920" s="183">
        <v>784</v>
      </c>
      <c r="S4920" s="183">
        <v>417</v>
      </c>
      <c r="T4920" s="183">
        <v>432</v>
      </c>
      <c r="U4920" s="183">
        <v>44</v>
      </c>
      <c r="V4920" s="183">
        <v>759</v>
      </c>
      <c r="W4920" s="183">
        <v>407</v>
      </c>
      <c r="X4920" s="183">
        <v>440</v>
      </c>
      <c r="Y4920" s="183">
        <v>41</v>
      </c>
    </row>
    <row r="4921" spans="1:25" x14ac:dyDescent="0.2">
      <c r="A4921" s="184">
        <v>13543027</v>
      </c>
      <c r="B4921" s="183" t="str">
        <f>[1]店マスタ!B4920</f>
        <v>（有）パナテック</v>
      </c>
      <c r="C4921" s="183">
        <v>1.5</v>
      </c>
      <c r="D4921" s="183">
        <v>1.5</v>
      </c>
      <c r="E4921" s="183">
        <f>_xlfn.XLOOKUP(A4921,[2]Sheet1!$R:$R,[2]Sheet1!$AB:$AB,"",0)</f>
        <v>1.5</v>
      </c>
      <c r="F4921" s="183">
        <f>_xlfn.XLOOKUP($A4921,[3]【2026年03月度_全社】RFM客層一覧表データ!$A:$A,[3]【2026年03月度_全社】RFM客層一覧表データ!C:C,"",0)</f>
        <v>412</v>
      </c>
      <c r="G4921" s="183">
        <f>_xlfn.XLOOKUP($A4921,[3]【2026年03月度_全社】RFM客層一覧表データ!$A:$A,[3]【2026年03月度_全社】RFM客層一覧表データ!D:D,"",0)</f>
        <v>174</v>
      </c>
      <c r="H4921" s="183">
        <f>_xlfn.XLOOKUP($A4921,[3]【2026年03月度_全社】RFM客層一覧表データ!$A:$A,[3]【2026年03月度_全社】RFM客層一覧表データ!E:E,"",0)</f>
        <v>157</v>
      </c>
      <c r="I4921" s="183">
        <f>_xlfn.XLOOKUP($A4921,[3]【2026年03月度_全社】RFM客層一覧表データ!$A:$A,[3]【2026年03月度_全社】RFM客層一覧表データ!F:F,"",0)</f>
        <v>48</v>
      </c>
      <c r="J4921" s="183">
        <v>404</v>
      </c>
      <c r="K4921" s="183">
        <v>155</v>
      </c>
      <c r="L4921" s="183">
        <v>152</v>
      </c>
      <c r="M4921" s="183">
        <v>53</v>
      </c>
      <c r="N4921" s="183">
        <v>386</v>
      </c>
      <c r="O4921" s="183">
        <v>162</v>
      </c>
      <c r="P4921" s="183">
        <v>148</v>
      </c>
      <c r="Q4921" s="183">
        <v>44</v>
      </c>
      <c r="R4921" s="183">
        <v>368</v>
      </c>
      <c r="S4921" s="183">
        <v>142</v>
      </c>
      <c r="T4921" s="183">
        <v>141</v>
      </c>
      <c r="U4921" s="183">
        <v>28</v>
      </c>
      <c r="V4921" s="183">
        <v>407</v>
      </c>
      <c r="W4921" s="183">
        <v>152</v>
      </c>
      <c r="X4921" s="183">
        <v>143</v>
      </c>
      <c r="Y4921" s="183">
        <v>54</v>
      </c>
    </row>
    <row r="4922" spans="1:25" x14ac:dyDescent="0.2">
      <c r="A4922" s="184">
        <v>13544371</v>
      </c>
      <c r="B4922" s="183" t="str">
        <f>[1]店マスタ!B4921</f>
        <v>タケナカ電器</v>
      </c>
      <c r="C4922" s="183">
        <v>2.5</v>
      </c>
      <c r="D4922" s="183">
        <v>2.5</v>
      </c>
      <c r="E4922" s="183">
        <f>_xlfn.XLOOKUP(A4922,[2]Sheet1!$R:$R,[2]Sheet1!$AB:$AB,"",0)</f>
        <v>2.5</v>
      </c>
      <c r="F4922" s="183">
        <f>_xlfn.XLOOKUP($A4922,[3]【2026年03月度_全社】RFM客層一覧表データ!$A:$A,[3]【2026年03月度_全社】RFM客層一覧表データ!C:C,"",0)</f>
        <v>290</v>
      </c>
      <c r="G4922" s="183">
        <f>_xlfn.XLOOKUP($A4922,[3]【2026年03月度_全社】RFM客層一覧表データ!$A:$A,[3]【2026年03月度_全社】RFM客層一覧表データ!D:D,"",0)</f>
        <v>106</v>
      </c>
      <c r="H4922" s="183">
        <f>_xlfn.XLOOKUP($A4922,[3]【2026年03月度_全社】RFM客層一覧表データ!$A:$A,[3]【2026年03月度_全社】RFM客層一覧表データ!E:E,"",0)</f>
        <v>180</v>
      </c>
      <c r="I4922" s="183">
        <f>_xlfn.XLOOKUP($A4922,[3]【2026年03月度_全社】RFM客層一覧表データ!$A:$A,[3]【2026年03月度_全社】RFM客層一覧表データ!F:F,"",0)</f>
        <v>7</v>
      </c>
      <c r="J4922" s="183">
        <v>306</v>
      </c>
      <c r="K4922" s="183">
        <v>121</v>
      </c>
      <c r="L4922" s="183">
        <v>193</v>
      </c>
      <c r="M4922" s="183">
        <v>8</v>
      </c>
      <c r="N4922" s="183">
        <v>323</v>
      </c>
      <c r="O4922" s="183">
        <v>145</v>
      </c>
      <c r="P4922" s="183">
        <v>198</v>
      </c>
      <c r="Q4922" s="183">
        <v>9</v>
      </c>
      <c r="R4922" s="183">
        <v>330</v>
      </c>
      <c r="S4922" s="183">
        <v>145</v>
      </c>
      <c r="T4922" s="183">
        <v>210</v>
      </c>
      <c r="U4922" s="183">
        <v>11</v>
      </c>
      <c r="V4922" s="183">
        <v>343</v>
      </c>
      <c r="W4922" s="183">
        <v>154</v>
      </c>
      <c r="X4922" s="183">
        <v>207</v>
      </c>
      <c r="Y4922" s="183">
        <v>9</v>
      </c>
    </row>
    <row r="4923" spans="1:25" x14ac:dyDescent="0.2">
      <c r="A4923" s="184">
        <v>13544421</v>
      </c>
      <c r="B4923" s="183" t="str">
        <f>[1]店マスタ!B4922</f>
        <v>ＳＮＧ有吉</v>
      </c>
      <c r="C4923" s="183">
        <v>1</v>
      </c>
      <c r="D4923" s="183">
        <v>1</v>
      </c>
      <c r="E4923" s="183">
        <f>_xlfn.XLOOKUP(A4923,[2]Sheet1!$R:$R,[2]Sheet1!$AB:$AB,"",0)</f>
        <v>1</v>
      </c>
      <c r="F4923" s="183" t="str">
        <f>_xlfn.XLOOKUP($A4923,[3]【2026年03月度_全社】RFM客層一覧表データ!$A:$A,[3]【2026年03月度_全社】RFM客層一覧表データ!C:C,"",0)</f>
        <v/>
      </c>
      <c r="G4923" s="183" t="str">
        <f>_xlfn.XLOOKUP($A4923,[3]【2026年03月度_全社】RFM客層一覧表データ!$A:$A,[3]【2026年03月度_全社】RFM客層一覧表データ!D:D,"",0)</f>
        <v/>
      </c>
      <c r="H4923" s="183" t="str">
        <f>_xlfn.XLOOKUP($A4923,[3]【2026年03月度_全社】RFM客層一覧表データ!$A:$A,[3]【2026年03月度_全社】RFM客層一覧表データ!E:E,"",0)</f>
        <v/>
      </c>
      <c r="I4923" s="183" t="str">
        <f>_xlfn.XLOOKUP($A4923,[3]【2026年03月度_全社】RFM客層一覧表データ!$A:$A,[3]【2026年03月度_全社】RFM客層一覧表データ!F:F,"",0)</f>
        <v/>
      </c>
      <c r="J4923" s="183">
        <v>0</v>
      </c>
      <c r="K4923" s="183">
        <v>0</v>
      </c>
      <c r="L4923" s="183">
        <v>0</v>
      </c>
      <c r="M4923" s="183">
        <v>0</v>
      </c>
      <c r="N4923" s="183">
        <v>0</v>
      </c>
      <c r="O4923" s="183">
        <v>0</v>
      </c>
      <c r="P4923" s="183">
        <v>0</v>
      </c>
      <c r="Q4923" s="183">
        <v>0</v>
      </c>
      <c r="R4923" s="183">
        <v>0</v>
      </c>
      <c r="S4923" s="183">
        <v>0</v>
      </c>
      <c r="T4923" s="183">
        <v>0</v>
      </c>
      <c r="U4923" s="183">
        <v>0</v>
      </c>
      <c r="V4923" s="183">
        <v>0</v>
      </c>
      <c r="W4923" s="183">
        <v>0</v>
      </c>
      <c r="X4923" s="183">
        <v>0</v>
      </c>
      <c r="Y4923" s="183">
        <v>0</v>
      </c>
    </row>
    <row r="4924" spans="1:25" x14ac:dyDescent="0.2">
      <c r="A4924" s="184">
        <v>13544871</v>
      </c>
      <c r="B4924" s="183" t="str">
        <f>[1]店マスタ!B4923</f>
        <v>株式会社　山県電器</v>
      </c>
      <c r="C4924" s="183">
        <v>4</v>
      </c>
      <c r="D4924" s="183">
        <v>4</v>
      </c>
      <c r="E4924" s="183">
        <f>_xlfn.XLOOKUP(A4924,[2]Sheet1!$R:$R,[2]Sheet1!$AB:$AB,"",0)</f>
        <v>4</v>
      </c>
      <c r="F4924" s="183">
        <f>_xlfn.XLOOKUP($A4924,[3]【2026年03月度_全社】RFM客層一覧表データ!$A:$A,[3]【2026年03月度_全社】RFM客層一覧表データ!C:C,"",0)</f>
        <v>1405</v>
      </c>
      <c r="G4924" s="183">
        <f>_xlfn.XLOOKUP($A4924,[3]【2026年03月度_全社】RFM客層一覧表データ!$A:$A,[3]【2026年03月度_全社】RFM客層一覧表データ!D:D,"",0)</f>
        <v>611</v>
      </c>
      <c r="H4924" s="183">
        <f>_xlfn.XLOOKUP($A4924,[3]【2026年03月度_全社】RFM客層一覧表データ!$A:$A,[3]【2026年03月度_全社】RFM客層一覧表データ!E:E,"",0)</f>
        <v>774</v>
      </c>
      <c r="I4924" s="183">
        <f>_xlfn.XLOOKUP($A4924,[3]【2026年03月度_全社】RFM客層一覧表データ!$A:$A,[3]【2026年03月度_全社】RFM客層一覧表データ!F:F,"",0)</f>
        <v>80</v>
      </c>
      <c r="J4924" s="183">
        <v>1390</v>
      </c>
      <c r="K4924" s="183">
        <v>585</v>
      </c>
      <c r="L4924" s="183">
        <v>774</v>
      </c>
      <c r="M4924" s="183">
        <v>92</v>
      </c>
      <c r="N4924" s="183">
        <v>1381</v>
      </c>
      <c r="O4924" s="183">
        <v>627</v>
      </c>
      <c r="P4924" s="183">
        <v>781</v>
      </c>
      <c r="Q4924" s="183">
        <v>98</v>
      </c>
      <c r="R4924" s="183">
        <v>1354</v>
      </c>
      <c r="S4924" s="183">
        <v>680</v>
      </c>
      <c r="T4924" s="183">
        <v>807</v>
      </c>
      <c r="U4924" s="183">
        <v>82</v>
      </c>
      <c r="V4924" s="183">
        <v>1355</v>
      </c>
      <c r="W4924" s="183">
        <v>604</v>
      </c>
      <c r="X4924" s="183">
        <v>797</v>
      </c>
      <c r="Y4924" s="183">
        <v>75</v>
      </c>
    </row>
    <row r="4925" spans="1:25" x14ac:dyDescent="0.2">
      <c r="A4925" s="184">
        <v>13545471</v>
      </c>
      <c r="B4925" s="183" t="str">
        <f>[1]店マスタ!B4924</f>
        <v>（株）トミデンキ</v>
      </c>
      <c r="C4925" s="183">
        <v>3.5</v>
      </c>
      <c r="D4925" s="183">
        <v>3</v>
      </c>
      <c r="E4925" s="183">
        <f>_xlfn.XLOOKUP(A4925,[2]Sheet1!$R:$R,[2]Sheet1!$AB:$AB,"",0)</f>
        <v>2.5</v>
      </c>
      <c r="F4925" s="183">
        <f>_xlfn.XLOOKUP($A4925,[3]【2026年03月度_全社】RFM客層一覧表データ!$A:$A,[3]【2026年03月度_全社】RFM客層一覧表データ!C:C,"",0)</f>
        <v>1142</v>
      </c>
      <c r="G4925" s="183">
        <f>_xlfn.XLOOKUP($A4925,[3]【2026年03月度_全社】RFM客層一覧表データ!$A:$A,[3]【2026年03月度_全社】RFM客層一覧表データ!D:D,"",0)</f>
        <v>385</v>
      </c>
      <c r="H4925" s="183">
        <f>_xlfn.XLOOKUP($A4925,[3]【2026年03月度_全社】RFM客層一覧表データ!$A:$A,[3]【2026年03月度_全社】RFM客層一覧表データ!E:E,"",0)</f>
        <v>388</v>
      </c>
      <c r="I4925" s="183">
        <f>_xlfn.XLOOKUP($A4925,[3]【2026年03月度_全社】RFM客層一覧表データ!$A:$A,[3]【2026年03月度_全社】RFM客層一覧表データ!F:F,"",0)</f>
        <v>100</v>
      </c>
      <c r="J4925" s="183">
        <v>1222</v>
      </c>
      <c r="K4925" s="183">
        <v>464</v>
      </c>
      <c r="L4925" s="183">
        <v>442</v>
      </c>
      <c r="M4925" s="183">
        <v>109</v>
      </c>
      <c r="N4925" s="183">
        <v>1225</v>
      </c>
      <c r="O4925" s="183">
        <v>447</v>
      </c>
      <c r="P4925" s="183">
        <v>437</v>
      </c>
      <c r="Q4925" s="183">
        <v>111</v>
      </c>
      <c r="R4925" s="183">
        <v>1161</v>
      </c>
      <c r="S4925" s="183">
        <v>467</v>
      </c>
      <c r="T4925" s="183">
        <v>423</v>
      </c>
      <c r="U4925" s="183">
        <v>151</v>
      </c>
      <c r="V4925" s="183">
        <v>1106</v>
      </c>
      <c r="W4925" s="183">
        <v>428</v>
      </c>
      <c r="X4925" s="183">
        <v>430</v>
      </c>
      <c r="Y4925" s="183">
        <v>109</v>
      </c>
    </row>
    <row r="4926" spans="1:25" x14ac:dyDescent="0.2">
      <c r="A4926" s="184">
        <v>13545496</v>
      </c>
      <c r="B4926" s="183" t="str">
        <f>[1]店マスタ!B4925</f>
        <v>パナック　なかの</v>
      </c>
      <c r="C4926" s="183">
        <v>4</v>
      </c>
      <c r="D4926" s="183">
        <v>5.5</v>
      </c>
      <c r="E4926" s="183">
        <f>_xlfn.XLOOKUP(A4926,[2]Sheet1!$R:$R,[2]Sheet1!$AB:$AB,"",0)</f>
        <v>6.5</v>
      </c>
      <c r="F4926" s="183">
        <f>_xlfn.XLOOKUP($A4926,[3]【2026年03月度_全社】RFM客層一覧表データ!$A:$A,[3]【2026年03月度_全社】RFM客層一覧表データ!C:C,"",0)</f>
        <v>1282</v>
      </c>
      <c r="G4926" s="183">
        <f>_xlfn.XLOOKUP($A4926,[3]【2026年03月度_全社】RFM客層一覧表データ!$A:$A,[3]【2026年03月度_全社】RFM客層一覧表データ!D:D,"",0)</f>
        <v>591</v>
      </c>
      <c r="H4926" s="183">
        <f>_xlfn.XLOOKUP($A4926,[3]【2026年03月度_全社】RFM客層一覧表データ!$A:$A,[3]【2026年03月度_全社】RFM客層一覧表データ!E:E,"",0)</f>
        <v>685</v>
      </c>
      <c r="I4926" s="183">
        <f>_xlfn.XLOOKUP($A4926,[3]【2026年03月度_全社】RFM客層一覧表データ!$A:$A,[3]【2026年03月度_全社】RFM客層一覧表データ!F:F,"",0)</f>
        <v>69</v>
      </c>
      <c r="J4926" s="183">
        <v>1335</v>
      </c>
      <c r="K4926" s="183">
        <v>605</v>
      </c>
      <c r="L4926" s="183">
        <v>706</v>
      </c>
      <c r="M4926" s="183">
        <v>64</v>
      </c>
      <c r="N4926" s="183">
        <v>1375</v>
      </c>
      <c r="O4926" s="183">
        <v>637</v>
      </c>
      <c r="P4926" s="183">
        <v>729</v>
      </c>
      <c r="Q4926" s="183">
        <v>72</v>
      </c>
      <c r="R4926" s="183">
        <v>1392</v>
      </c>
      <c r="S4926" s="183">
        <v>669</v>
      </c>
      <c r="T4926" s="183">
        <v>739</v>
      </c>
      <c r="U4926" s="183">
        <v>65</v>
      </c>
      <c r="V4926" s="183">
        <v>1429</v>
      </c>
      <c r="W4926" s="183">
        <v>715</v>
      </c>
      <c r="X4926" s="183">
        <v>755</v>
      </c>
      <c r="Y4926" s="183">
        <v>69</v>
      </c>
    </row>
    <row r="4927" spans="1:25" x14ac:dyDescent="0.2">
      <c r="A4927" s="184">
        <v>13546126</v>
      </c>
      <c r="B4927" s="183" t="str">
        <f>[1]店マスタ!B4926</f>
        <v>株式会社　兼永</v>
      </c>
      <c r="C4927" s="183">
        <v>2</v>
      </c>
      <c r="D4927" s="183">
        <v>2</v>
      </c>
      <c r="E4927" s="183">
        <f>_xlfn.XLOOKUP(A4927,[2]Sheet1!$R:$R,[2]Sheet1!$AB:$AB,"",0)</f>
        <v>2</v>
      </c>
      <c r="F4927" s="183">
        <f>_xlfn.XLOOKUP($A4927,[3]【2026年03月度_全社】RFM客層一覧表データ!$A:$A,[3]【2026年03月度_全社】RFM客層一覧表データ!C:C,"",0)</f>
        <v>497</v>
      </c>
      <c r="G4927" s="183">
        <f>_xlfn.XLOOKUP($A4927,[3]【2026年03月度_全社】RFM客層一覧表データ!$A:$A,[3]【2026年03月度_全社】RFM客層一覧表データ!D:D,"",0)</f>
        <v>204</v>
      </c>
      <c r="H4927" s="183">
        <f>_xlfn.XLOOKUP($A4927,[3]【2026年03月度_全社】RFM客層一覧表データ!$A:$A,[3]【2026年03月度_全社】RFM客層一覧表データ!E:E,"",0)</f>
        <v>248</v>
      </c>
      <c r="I4927" s="183">
        <f>_xlfn.XLOOKUP($A4927,[3]【2026年03月度_全社】RFM客層一覧表データ!$A:$A,[3]【2026年03月度_全社】RFM客層一覧表データ!F:F,"",0)</f>
        <v>16</v>
      </c>
      <c r="J4927" s="183">
        <v>527</v>
      </c>
      <c r="K4927" s="183">
        <v>232</v>
      </c>
      <c r="L4927" s="183">
        <v>254</v>
      </c>
      <c r="M4927" s="183">
        <v>41</v>
      </c>
      <c r="N4927" s="183">
        <v>530</v>
      </c>
      <c r="O4927" s="183">
        <v>229</v>
      </c>
      <c r="P4927" s="183">
        <v>259</v>
      </c>
      <c r="Q4927" s="183">
        <v>31</v>
      </c>
      <c r="R4927" s="183">
        <v>560</v>
      </c>
      <c r="S4927" s="183">
        <v>248</v>
      </c>
      <c r="T4927" s="183">
        <v>263</v>
      </c>
      <c r="U4927" s="183">
        <v>43</v>
      </c>
      <c r="V4927" s="183">
        <v>554</v>
      </c>
      <c r="W4927" s="183">
        <v>251</v>
      </c>
      <c r="X4927" s="183">
        <v>267</v>
      </c>
      <c r="Y4927" s="183">
        <v>36</v>
      </c>
    </row>
    <row r="4928" spans="1:25" x14ac:dyDescent="0.2">
      <c r="A4928" s="184">
        <v>13546496</v>
      </c>
      <c r="B4928" s="183" t="str">
        <f>[1]店マスタ!B4927</f>
        <v>中本電器　株式会社</v>
      </c>
      <c r="C4928" s="183">
        <v>2.5</v>
      </c>
      <c r="D4928" s="183">
        <v>2.5</v>
      </c>
      <c r="E4928" s="183">
        <f>_xlfn.XLOOKUP(A4928,[2]Sheet1!$R:$R,[2]Sheet1!$AB:$AB,"",0)</f>
        <v>2.5</v>
      </c>
      <c r="F4928" s="183">
        <f>_xlfn.XLOOKUP($A4928,[3]【2026年03月度_全社】RFM客層一覧表データ!$A:$A,[3]【2026年03月度_全社】RFM客層一覧表データ!C:C,"",0)</f>
        <v>679</v>
      </c>
      <c r="G4928" s="183">
        <f>_xlfn.XLOOKUP($A4928,[3]【2026年03月度_全社】RFM客層一覧表データ!$A:$A,[3]【2026年03月度_全社】RFM客層一覧表データ!D:D,"",0)</f>
        <v>269</v>
      </c>
      <c r="H4928" s="183">
        <f>_xlfn.XLOOKUP($A4928,[3]【2026年03月度_全社】RFM客層一覧表データ!$A:$A,[3]【2026年03月度_全社】RFM客層一覧表データ!E:E,"",0)</f>
        <v>374</v>
      </c>
      <c r="I4928" s="183">
        <f>_xlfn.XLOOKUP($A4928,[3]【2026年03月度_全社】RFM客層一覧表データ!$A:$A,[3]【2026年03月度_全社】RFM客層一覧表データ!F:F,"",0)</f>
        <v>32</v>
      </c>
      <c r="J4928" s="183">
        <v>711</v>
      </c>
      <c r="K4928" s="183">
        <v>271</v>
      </c>
      <c r="L4928" s="183">
        <v>395</v>
      </c>
      <c r="M4928" s="183">
        <v>27</v>
      </c>
      <c r="N4928" s="183">
        <v>742</v>
      </c>
      <c r="O4928" s="183">
        <v>301</v>
      </c>
      <c r="P4928" s="183">
        <v>404</v>
      </c>
      <c r="Q4928" s="183">
        <v>37</v>
      </c>
      <c r="R4928" s="183">
        <v>774</v>
      </c>
      <c r="S4928" s="183">
        <v>352</v>
      </c>
      <c r="T4928" s="183">
        <v>415</v>
      </c>
      <c r="U4928" s="183">
        <v>43</v>
      </c>
      <c r="V4928" s="183">
        <v>788</v>
      </c>
      <c r="W4928" s="183">
        <v>310</v>
      </c>
      <c r="X4928" s="183">
        <v>423</v>
      </c>
      <c r="Y4928" s="183">
        <v>36</v>
      </c>
    </row>
    <row r="4929" spans="1:25" x14ac:dyDescent="0.2">
      <c r="A4929" s="184">
        <v>13547070</v>
      </c>
      <c r="B4929" s="183" t="str">
        <f>[1]店マスタ!B4928</f>
        <v>パルレ　エムエム</v>
      </c>
      <c r="C4929" s="183">
        <v>1.5</v>
      </c>
      <c r="D4929" s="183">
        <v>1.5</v>
      </c>
      <c r="E4929" s="183">
        <f>_xlfn.XLOOKUP(A4929,[2]Sheet1!$R:$R,[2]Sheet1!$AB:$AB,"",0)</f>
        <v>1.5</v>
      </c>
      <c r="F4929" s="183">
        <f>_xlfn.XLOOKUP($A4929,[3]【2026年03月度_全社】RFM客層一覧表データ!$A:$A,[3]【2026年03月度_全社】RFM客層一覧表データ!C:C,"",0)</f>
        <v>238</v>
      </c>
      <c r="G4929" s="183">
        <f>_xlfn.XLOOKUP($A4929,[3]【2026年03月度_全社】RFM客層一覧表データ!$A:$A,[3]【2026年03月度_全社】RFM客層一覧表データ!D:D,"",0)</f>
        <v>122</v>
      </c>
      <c r="H4929" s="183">
        <f>_xlfn.XLOOKUP($A4929,[3]【2026年03月度_全社】RFM客層一覧表データ!$A:$A,[3]【2026年03月度_全社】RFM客層一覧表データ!E:E,"",0)</f>
        <v>151</v>
      </c>
      <c r="I4929" s="183">
        <f>_xlfn.XLOOKUP($A4929,[3]【2026年03月度_全社】RFM客層一覧表データ!$A:$A,[3]【2026年03月度_全社】RFM客層一覧表データ!F:F,"",0)</f>
        <v>8</v>
      </c>
      <c r="J4929" s="183">
        <v>246</v>
      </c>
      <c r="K4929" s="183">
        <v>135</v>
      </c>
      <c r="L4929" s="183">
        <v>153</v>
      </c>
      <c r="M4929" s="183">
        <v>15</v>
      </c>
      <c r="N4929" s="183">
        <v>235</v>
      </c>
      <c r="O4929" s="183">
        <v>116</v>
      </c>
      <c r="P4929" s="183">
        <v>158</v>
      </c>
      <c r="Q4929" s="183">
        <v>11</v>
      </c>
      <c r="R4929" s="183">
        <v>237</v>
      </c>
      <c r="S4929" s="183">
        <v>133</v>
      </c>
      <c r="T4929" s="183">
        <v>163</v>
      </c>
      <c r="U4929" s="183">
        <v>16</v>
      </c>
      <c r="V4929" s="183">
        <v>235</v>
      </c>
      <c r="W4929" s="183">
        <v>120</v>
      </c>
      <c r="X4929" s="183">
        <v>169</v>
      </c>
      <c r="Y4929" s="183">
        <v>7</v>
      </c>
    </row>
    <row r="4930" spans="1:25" x14ac:dyDescent="0.2">
      <c r="A4930" s="184">
        <v>13547102</v>
      </c>
      <c r="B4930" s="183" t="str">
        <f>[1]店マスタ!B4929</f>
        <v>有限会社　沖田電機</v>
      </c>
      <c r="C4930" s="183">
        <v>3.5</v>
      </c>
      <c r="D4930" s="183">
        <v>3</v>
      </c>
      <c r="E4930" s="183">
        <f>_xlfn.XLOOKUP(A4930,[2]Sheet1!$R:$R,[2]Sheet1!$AB:$AB,"",0)</f>
        <v>3</v>
      </c>
      <c r="F4930" s="183">
        <f>_xlfn.XLOOKUP($A4930,[3]【2026年03月度_全社】RFM客層一覧表データ!$A:$A,[3]【2026年03月度_全社】RFM客層一覧表データ!C:C,"",0)</f>
        <v>475</v>
      </c>
      <c r="G4930" s="183">
        <f>_xlfn.XLOOKUP($A4930,[3]【2026年03月度_全社】RFM客層一覧表データ!$A:$A,[3]【2026年03月度_全社】RFM客層一覧表データ!D:D,"",0)</f>
        <v>125</v>
      </c>
      <c r="H4930" s="183">
        <f>_xlfn.XLOOKUP($A4930,[3]【2026年03月度_全社】RFM客層一覧表データ!$A:$A,[3]【2026年03月度_全社】RFM客層一覧表データ!E:E,"",0)</f>
        <v>116</v>
      </c>
      <c r="I4930" s="183">
        <f>_xlfn.XLOOKUP($A4930,[3]【2026年03月度_全社】RFM客層一覧表データ!$A:$A,[3]【2026年03月度_全社】RFM客層一覧表データ!F:F,"",0)</f>
        <v>40</v>
      </c>
      <c r="J4930" s="183">
        <v>516</v>
      </c>
      <c r="K4930" s="183">
        <v>164</v>
      </c>
      <c r="L4930" s="183">
        <v>113</v>
      </c>
      <c r="M4930" s="183">
        <v>47</v>
      </c>
      <c r="N4930" s="183">
        <v>522</v>
      </c>
      <c r="O4930" s="183">
        <v>159</v>
      </c>
      <c r="P4930" s="183">
        <v>117</v>
      </c>
      <c r="Q4930" s="183">
        <v>51</v>
      </c>
      <c r="R4930" s="183">
        <v>518</v>
      </c>
      <c r="S4930" s="183">
        <v>155</v>
      </c>
      <c r="T4930" s="183">
        <v>129</v>
      </c>
      <c r="U4930" s="183">
        <v>45</v>
      </c>
      <c r="V4930" s="183">
        <v>510</v>
      </c>
      <c r="W4930" s="183">
        <v>169</v>
      </c>
      <c r="X4930" s="183">
        <v>132</v>
      </c>
      <c r="Y4930" s="183">
        <v>58</v>
      </c>
    </row>
    <row r="4931" spans="1:25" x14ac:dyDescent="0.2">
      <c r="A4931" s="184">
        <v>13547374</v>
      </c>
      <c r="B4931" s="183" t="str">
        <f>[1]店マスタ!B4930</f>
        <v>竹林電化（有）</v>
      </c>
      <c r="C4931" s="183">
        <v>3.5</v>
      </c>
      <c r="D4931" s="183">
        <v>3.5</v>
      </c>
      <c r="E4931" s="183">
        <f>_xlfn.XLOOKUP(A4931,[2]Sheet1!$R:$R,[2]Sheet1!$AB:$AB,"",0)</f>
        <v>3</v>
      </c>
      <c r="F4931" s="183">
        <f>_xlfn.XLOOKUP($A4931,[3]【2026年03月度_全社】RFM客層一覧表データ!$A:$A,[3]【2026年03月度_全社】RFM客層一覧表データ!C:C,"",0)</f>
        <v>564</v>
      </c>
      <c r="G4931" s="183">
        <f>_xlfn.XLOOKUP($A4931,[3]【2026年03月度_全社】RFM客層一覧表データ!$A:$A,[3]【2026年03月度_全社】RFM客層一覧表データ!D:D,"",0)</f>
        <v>278</v>
      </c>
      <c r="H4931" s="183">
        <f>_xlfn.XLOOKUP($A4931,[3]【2026年03月度_全社】RFM客層一覧表データ!$A:$A,[3]【2026年03月度_全社】RFM客層一覧表データ!E:E,"",0)</f>
        <v>349</v>
      </c>
      <c r="I4931" s="183">
        <f>_xlfn.XLOOKUP($A4931,[3]【2026年03月度_全社】RFM客層一覧表データ!$A:$A,[3]【2026年03月度_全社】RFM客層一覧表データ!F:F,"",0)</f>
        <v>19</v>
      </c>
      <c r="J4931" s="183">
        <v>591</v>
      </c>
      <c r="K4931" s="183">
        <v>294</v>
      </c>
      <c r="L4931" s="183">
        <v>355</v>
      </c>
      <c r="M4931" s="183">
        <v>18</v>
      </c>
      <c r="N4931" s="183">
        <v>607</v>
      </c>
      <c r="O4931" s="183">
        <v>299</v>
      </c>
      <c r="P4931" s="183">
        <v>363</v>
      </c>
      <c r="Q4931" s="183">
        <v>28</v>
      </c>
      <c r="R4931" s="183">
        <v>628</v>
      </c>
      <c r="S4931" s="183">
        <v>323</v>
      </c>
      <c r="T4931" s="183">
        <v>368</v>
      </c>
      <c r="U4931" s="183">
        <v>33</v>
      </c>
      <c r="V4931" s="183">
        <v>638</v>
      </c>
      <c r="W4931" s="183">
        <v>334</v>
      </c>
      <c r="X4931" s="183">
        <v>382</v>
      </c>
      <c r="Y4931" s="183">
        <v>35</v>
      </c>
    </row>
    <row r="4932" spans="1:25" x14ac:dyDescent="0.2">
      <c r="A4932" s="184">
        <v>13547377</v>
      </c>
      <c r="B4932" s="183" t="str">
        <f>[1]店マスタ!B4931</f>
        <v>いまい電器</v>
      </c>
      <c r="C4932" s="183">
        <v>2.5</v>
      </c>
      <c r="D4932" s="183">
        <v>2.5</v>
      </c>
      <c r="E4932" s="183">
        <f>_xlfn.XLOOKUP(A4932,[2]Sheet1!$R:$R,[2]Sheet1!$AB:$AB,"",0)</f>
        <v>3</v>
      </c>
      <c r="F4932" s="183">
        <f>_xlfn.XLOOKUP($A4932,[3]【2026年03月度_全社】RFM客層一覧表データ!$A:$A,[3]【2026年03月度_全社】RFM客層一覧表データ!C:C,"",0)</f>
        <v>220</v>
      </c>
      <c r="G4932" s="183">
        <f>_xlfn.XLOOKUP($A4932,[3]【2026年03月度_全社】RFM客層一覧表データ!$A:$A,[3]【2026年03月度_全社】RFM客層一覧表データ!D:D,"",0)</f>
        <v>119</v>
      </c>
      <c r="H4932" s="183">
        <f>_xlfn.XLOOKUP($A4932,[3]【2026年03月度_全社】RFM客層一覧表データ!$A:$A,[3]【2026年03月度_全社】RFM客層一覧表データ!E:E,"",0)</f>
        <v>155</v>
      </c>
      <c r="I4932" s="183">
        <f>_xlfn.XLOOKUP($A4932,[3]【2026年03月度_全社】RFM客層一覧表データ!$A:$A,[3]【2026年03月度_全社】RFM客層一覧表データ!F:F,"",0)</f>
        <v>11</v>
      </c>
      <c r="J4932" s="183">
        <v>220</v>
      </c>
      <c r="K4932" s="183">
        <v>125</v>
      </c>
      <c r="L4932" s="183">
        <v>163</v>
      </c>
      <c r="M4932" s="183">
        <v>13</v>
      </c>
      <c r="N4932" s="183">
        <v>225</v>
      </c>
      <c r="O4932" s="183">
        <v>129</v>
      </c>
      <c r="P4932" s="183">
        <v>163</v>
      </c>
      <c r="Q4932" s="183">
        <v>14</v>
      </c>
      <c r="R4932" s="183">
        <v>233</v>
      </c>
      <c r="S4932" s="183">
        <v>130</v>
      </c>
      <c r="T4932" s="183">
        <v>174</v>
      </c>
      <c r="U4932" s="183">
        <v>6</v>
      </c>
      <c r="V4932" s="183">
        <v>290</v>
      </c>
      <c r="W4932" s="183">
        <v>163</v>
      </c>
      <c r="X4932" s="183">
        <v>188</v>
      </c>
      <c r="Y4932" s="183">
        <v>18</v>
      </c>
    </row>
    <row r="4933" spans="1:25" x14ac:dyDescent="0.2">
      <c r="A4933" s="184">
        <v>13547649</v>
      </c>
      <c r="B4933" s="183" t="str">
        <f>[1]店マスタ!B4932</f>
        <v>パルレ　ひろ</v>
      </c>
      <c r="C4933" s="183">
        <v>2</v>
      </c>
      <c r="D4933" s="183">
        <v>2</v>
      </c>
      <c r="E4933" s="183">
        <f>_xlfn.XLOOKUP(A4933,[2]Sheet1!$R:$R,[2]Sheet1!$AB:$AB,"",0)</f>
        <v>2</v>
      </c>
      <c r="F4933" s="183">
        <f>_xlfn.XLOOKUP($A4933,[3]【2026年03月度_全社】RFM客層一覧表データ!$A:$A,[3]【2026年03月度_全社】RFM客層一覧表データ!C:C,"",0)</f>
        <v>377</v>
      </c>
      <c r="G4933" s="183">
        <f>_xlfn.XLOOKUP($A4933,[3]【2026年03月度_全社】RFM客層一覧表データ!$A:$A,[3]【2026年03月度_全社】RFM客層一覧表データ!D:D,"",0)</f>
        <v>150</v>
      </c>
      <c r="H4933" s="183">
        <f>_xlfn.XLOOKUP($A4933,[3]【2026年03月度_全社】RFM客層一覧表データ!$A:$A,[3]【2026年03月度_全社】RFM客層一覧表データ!E:E,"",0)</f>
        <v>221</v>
      </c>
      <c r="I4933" s="183">
        <f>_xlfn.XLOOKUP($A4933,[3]【2026年03月度_全社】RFM客層一覧表データ!$A:$A,[3]【2026年03月度_全社】RFM客層一覧表データ!F:F,"",0)</f>
        <v>19</v>
      </c>
      <c r="J4933" s="183">
        <v>379</v>
      </c>
      <c r="K4933" s="183">
        <v>178</v>
      </c>
      <c r="L4933" s="183">
        <v>230</v>
      </c>
      <c r="M4933" s="183">
        <v>22</v>
      </c>
      <c r="N4933" s="183">
        <v>384</v>
      </c>
      <c r="O4933" s="183">
        <v>191</v>
      </c>
      <c r="P4933" s="183">
        <v>229</v>
      </c>
      <c r="Q4933" s="183">
        <v>13</v>
      </c>
      <c r="R4933" s="183">
        <v>387</v>
      </c>
      <c r="S4933" s="183">
        <v>186</v>
      </c>
      <c r="T4933" s="183">
        <v>229</v>
      </c>
      <c r="U4933" s="183">
        <v>26</v>
      </c>
      <c r="V4933" s="183">
        <v>397</v>
      </c>
      <c r="W4933" s="183">
        <v>189</v>
      </c>
      <c r="X4933" s="183">
        <v>225</v>
      </c>
      <c r="Y4933" s="183">
        <v>22</v>
      </c>
    </row>
    <row r="4934" spans="1:25" x14ac:dyDescent="0.2">
      <c r="A4934" s="184">
        <v>13552871</v>
      </c>
      <c r="B4934" s="183" t="str">
        <f>[1]店マスタ!B4933</f>
        <v>大和電器（有）</v>
      </c>
      <c r="C4934" s="183">
        <v>5</v>
      </c>
      <c r="D4934" s="183">
        <v>5</v>
      </c>
      <c r="E4934" s="183">
        <f>_xlfn.XLOOKUP(A4934,[2]Sheet1!$R:$R,[2]Sheet1!$AB:$AB,"",0)</f>
        <v>5</v>
      </c>
      <c r="F4934" s="183" t="str">
        <f>_xlfn.XLOOKUP($A4934,[3]【2026年03月度_全社】RFM客層一覧表データ!$A:$A,[3]【2026年03月度_全社】RFM客層一覧表データ!C:C,"",0)</f>
        <v/>
      </c>
      <c r="G4934" s="183" t="str">
        <f>_xlfn.XLOOKUP($A4934,[3]【2026年03月度_全社】RFM客層一覧表データ!$A:$A,[3]【2026年03月度_全社】RFM客層一覧表データ!D:D,"",0)</f>
        <v/>
      </c>
      <c r="H4934" s="183" t="str">
        <f>_xlfn.XLOOKUP($A4934,[3]【2026年03月度_全社】RFM客層一覧表データ!$A:$A,[3]【2026年03月度_全社】RFM客層一覧表データ!E:E,"",0)</f>
        <v/>
      </c>
      <c r="I4934" s="183" t="str">
        <f>_xlfn.XLOOKUP($A4934,[3]【2026年03月度_全社】RFM客層一覧表データ!$A:$A,[3]【2026年03月度_全社】RFM客層一覧表データ!F:F,"",0)</f>
        <v/>
      </c>
      <c r="J4934" s="183">
        <v>0</v>
      </c>
      <c r="K4934" s="183">
        <v>0</v>
      </c>
      <c r="L4934" s="183">
        <v>0</v>
      </c>
      <c r="M4934" s="183">
        <v>0</v>
      </c>
      <c r="N4934" s="183">
        <v>0</v>
      </c>
      <c r="O4934" s="183">
        <v>0</v>
      </c>
      <c r="P4934" s="183">
        <v>0</v>
      </c>
      <c r="Q4934" s="183">
        <v>0</v>
      </c>
      <c r="R4934" s="183">
        <v>0</v>
      </c>
      <c r="S4934" s="183">
        <v>0</v>
      </c>
      <c r="T4934" s="183">
        <v>0</v>
      </c>
      <c r="U4934" s="183">
        <v>0</v>
      </c>
      <c r="V4934" s="183">
        <v>0</v>
      </c>
      <c r="W4934" s="183">
        <v>0</v>
      </c>
      <c r="X4934" s="183">
        <v>0</v>
      </c>
      <c r="Y4934" s="183">
        <v>0</v>
      </c>
    </row>
    <row r="4935" spans="1:25" x14ac:dyDescent="0.2">
      <c r="A4935" s="184">
        <v>13561000</v>
      </c>
      <c r="B4935" s="183" t="str">
        <f>[1]店マスタ!B4934</f>
        <v>株式会社　パナどっと</v>
      </c>
      <c r="C4935" s="183">
        <v>0</v>
      </c>
      <c r="D4935" s="183">
        <v>0</v>
      </c>
      <c r="E4935" s="183" t="str">
        <f>_xlfn.XLOOKUP(A4935,[2]Sheet1!$R:$R,[2]Sheet1!$AB:$AB,"",0)</f>
        <v/>
      </c>
      <c r="F4935" s="183" t="str">
        <f>_xlfn.XLOOKUP($A4935,[3]【2026年03月度_全社】RFM客層一覧表データ!$A:$A,[3]【2026年03月度_全社】RFM客層一覧表データ!C:C,"",0)</f>
        <v/>
      </c>
      <c r="G4935" s="183" t="str">
        <f>_xlfn.XLOOKUP($A4935,[3]【2026年03月度_全社】RFM客層一覧表データ!$A:$A,[3]【2026年03月度_全社】RFM客層一覧表データ!D:D,"",0)</f>
        <v/>
      </c>
      <c r="H4935" s="183" t="str">
        <f>_xlfn.XLOOKUP($A4935,[3]【2026年03月度_全社】RFM客層一覧表データ!$A:$A,[3]【2026年03月度_全社】RFM客層一覧表データ!E:E,"",0)</f>
        <v/>
      </c>
      <c r="I4935" s="183" t="str">
        <f>_xlfn.XLOOKUP($A4935,[3]【2026年03月度_全社】RFM客層一覧表データ!$A:$A,[3]【2026年03月度_全社】RFM客層一覧表データ!F:F,"",0)</f>
        <v/>
      </c>
      <c r="J4935" s="183">
        <v>0</v>
      </c>
      <c r="K4935" s="183">
        <v>0</v>
      </c>
      <c r="L4935" s="183">
        <v>0</v>
      </c>
      <c r="M4935" s="183">
        <v>0</v>
      </c>
      <c r="N4935" s="183">
        <v>0</v>
      </c>
      <c r="O4935" s="183">
        <v>0</v>
      </c>
      <c r="P4935" s="183">
        <v>0</v>
      </c>
      <c r="Q4935" s="183">
        <v>0</v>
      </c>
      <c r="R4935" s="183">
        <v>0</v>
      </c>
      <c r="S4935" s="183">
        <v>0</v>
      </c>
      <c r="T4935" s="183">
        <v>0</v>
      </c>
      <c r="U4935" s="183">
        <v>0</v>
      </c>
      <c r="V4935" s="183">
        <v>0</v>
      </c>
      <c r="W4935" s="183">
        <v>0</v>
      </c>
      <c r="X4935" s="183">
        <v>0</v>
      </c>
      <c r="Y4935" s="183">
        <v>0</v>
      </c>
    </row>
    <row r="4936" spans="1:25" x14ac:dyDescent="0.2">
      <c r="A4936" s="184">
        <v>13561201</v>
      </c>
      <c r="B4936" s="183" t="str">
        <f>[1]店マスタ!B4935</f>
        <v>パナどっと　げんりん宝町店</v>
      </c>
      <c r="C4936" s="183">
        <v>2</v>
      </c>
      <c r="D4936" s="183">
        <v>2</v>
      </c>
      <c r="E4936" s="183">
        <f>_xlfn.XLOOKUP(A4936,[2]Sheet1!$R:$R,[2]Sheet1!$AB:$AB,"",0)</f>
        <v>2.5</v>
      </c>
      <c r="F4936" s="183">
        <f>_xlfn.XLOOKUP($A4936,[3]【2026年03月度_全社】RFM客層一覧表データ!$A:$A,[3]【2026年03月度_全社】RFM客層一覧表データ!C:C,"",0)</f>
        <v>454</v>
      </c>
      <c r="G4936" s="183">
        <f>_xlfn.XLOOKUP($A4936,[3]【2026年03月度_全社】RFM客層一覧表データ!$A:$A,[3]【2026年03月度_全社】RFM客層一覧表データ!D:D,"",0)</f>
        <v>238</v>
      </c>
      <c r="H4936" s="183">
        <f>_xlfn.XLOOKUP($A4936,[3]【2026年03月度_全社】RFM客層一覧表データ!$A:$A,[3]【2026年03月度_全社】RFM客層一覧表データ!E:E,"",0)</f>
        <v>258</v>
      </c>
      <c r="I4936" s="183">
        <f>_xlfn.XLOOKUP($A4936,[3]【2026年03月度_全社】RFM客層一覧表データ!$A:$A,[3]【2026年03月度_全社】RFM客層一覧表データ!F:F,"",0)</f>
        <v>35</v>
      </c>
      <c r="J4936" s="183">
        <v>445</v>
      </c>
      <c r="K4936" s="183">
        <v>233</v>
      </c>
      <c r="L4936" s="183">
        <v>258</v>
      </c>
      <c r="M4936" s="183">
        <v>34</v>
      </c>
      <c r="N4936" s="183">
        <v>437</v>
      </c>
      <c r="O4936" s="183">
        <v>220</v>
      </c>
      <c r="P4936" s="183">
        <v>251</v>
      </c>
      <c r="Q4936" s="183">
        <v>29</v>
      </c>
      <c r="R4936" s="183">
        <v>437</v>
      </c>
      <c r="S4936" s="183">
        <v>231</v>
      </c>
      <c r="T4936" s="183">
        <v>253</v>
      </c>
      <c r="U4936" s="183">
        <v>24</v>
      </c>
      <c r="V4936" s="183">
        <v>447</v>
      </c>
      <c r="W4936" s="183">
        <v>251</v>
      </c>
      <c r="X4936" s="183">
        <v>260</v>
      </c>
      <c r="Y4936" s="183">
        <v>36</v>
      </c>
    </row>
    <row r="4937" spans="1:25" x14ac:dyDescent="0.2">
      <c r="A4937" s="184">
        <v>13561401</v>
      </c>
      <c r="B4937" s="183" t="str">
        <f>[1]店マスタ!B4936</f>
        <v>パナどっと　ちゃやま垢田店</v>
      </c>
      <c r="C4937" s="183">
        <v>9</v>
      </c>
      <c r="D4937" s="183">
        <v>9</v>
      </c>
      <c r="E4937" s="183">
        <f>_xlfn.XLOOKUP(A4937,[2]Sheet1!$R:$R,[2]Sheet1!$AB:$AB,"",0)</f>
        <v>9</v>
      </c>
      <c r="F4937" s="183">
        <f>_xlfn.XLOOKUP($A4937,[3]【2026年03月度_全社】RFM客層一覧表データ!$A:$A,[3]【2026年03月度_全社】RFM客層一覧表データ!C:C,"",0)</f>
        <v>2426</v>
      </c>
      <c r="G4937" s="183">
        <f>_xlfn.XLOOKUP($A4937,[3]【2026年03月度_全社】RFM客層一覧表データ!$A:$A,[3]【2026年03月度_全社】RFM客層一覧表データ!D:D,"",0)</f>
        <v>1453</v>
      </c>
      <c r="H4937" s="183">
        <f>_xlfn.XLOOKUP($A4937,[3]【2026年03月度_全社】RFM客層一覧表データ!$A:$A,[3]【2026年03月度_全社】RFM客層一覧表データ!E:E,"",0)</f>
        <v>1328</v>
      </c>
      <c r="I4937" s="183">
        <f>_xlfn.XLOOKUP($A4937,[3]【2026年03月度_全社】RFM客層一覧表データ!$A:$A,[3]【2026年03月度_全社】RFM客層一覧表データ!F:F,"",0)</f>
        <v>382</v>
      </c>
      <c r="J4937" s="183">
        <v>2138</v>
      </c>
      <c r="K4937" s="183">
        <v>1258</v>
      </c>
      <c r="L4937" s="183">
        <v>1255</v>
      </c>
      <c r="M4937" s="183">
        <v>267</v>
      </c>
      <c r="N4937" s="183">
        <v>2088</v>
      </c>
      <c r="O4937" s="183">
        <v>1212</v>
      </c>
      <c r="P4937" s="183">
        <v>1271</v>
      </c>
      <c r="Q4937" s="183">
        <v>243</v>
      </c>
      <c r="R4937" s="183">
        <v>2021</v>
      </c>
      <c r="S4937" s="183">
        <v>1265</v>
      </c>
      <c r="T4937" s="183">
        <v>1288</v>
      </c>
      <c r="U4937" s="183">
        <v>264</v>
      </c>
      <c r="V4937" s="183">
        <v>1879</v>
      </c>
      <c r="W4937" s="183">
        <v>1186</v>
      </c>
      <c r="X4937" s="183">
        <v>1246</v>
      </c>
      <c r="Y4937" s="183">
        <v>201</v>
      </c>
    </row>
    <row r="4938" spans="1:25" x14ac:dyDescent="0.2">
      <c r="A4938" s="184">
        <v>13561472</v>
      </c>
      <c r="B4938" s="183" t="str">
        <f>[1]店マスタ!B4937</f>
        <v>パナどっと　とうぶ小月駅前店</v>
      </c>
      <c r="C4938" s="183">
        <v>3.5</v>
      </c>
      <c r="D4938" s="183">
        <v>4.5</v>
      </c>
      <c r="E4938" s="183">
        <f>_xlfn.XLOOKUP(A4938,[2]Sheet1!$R:$R,[2]Sheet1!$AB:$AB,"",0)</f>
        <v>4.5</v>
      </c>
      <c r="F4938" s="183">
        <f>_xlfn.XLOOKUP($A4938,[3]【2026年03月度_全社】RFM客層一覧表データ!$A:$A,[3]【2026年03月度_全社】RFM客層一覧表データ!C:C,"",0)</f>
        <v>913</v>
      </c>
      <c r="G4938" s="183">
        <f>_xlfn.XLOOKUP($A4938,[3]【2026年03月度_全社】RFM客層一覧表データ!$A:$A,[3]【2026年03月度_全社】RFM客層一覧表データ!D:D,"",0)</f>
        <v>553</v>
      </c>
      <c r="H4938" s="183">
        <f>_xlfn.XLOOKUP($A4938,[3]【2026年03月度_全社】RFM客層一覧表データ!$A:$A,[3]【2026年03月度_全社】RFM客層一覧表データ!E:E,"",0)</f>
        <v>472</v>
      </c>
      <c r="I4938" s="183">
        <f>_xlfn.XLOOKUP($A4938,[3]【2026年03月度_全社】RFM客層一覧表データ!$A:$A,[3]【2026年03月度_全社】RFM客層一覧表データ!F:F,"",0)</f>
        <v>140</v>
      </c>
      <c r="J4938" s="183">
        <v>823</v>
      </c>
      <c r="K4938" s="183">
        <v>530</v>
      </c>
      <c r="L4938" s="183">
        <v>439</v>
      </c>
      <c r="M4938" s="183">
        <v>122</v>
      </c>
      <c r="N4938" s="183">
        <v>740</v>
      </c>
      <c r="O4938" s="183">
        <v>440</v>
      </c>
      <c r="P4938" s="183">
        <v>413</v>
      </c>
      <c r="Q4938" s="183">
        <v>74</v>
      </c>
      <c r="R4938" s="183">
        <v>710</v>
      </c>
      <c r="S4938" s="183">
        <v>445</v>
      </c>
      <c r="T4938" s="183">
        <v>390</v>
      </c>
      <c r="U4938" s="183">
        <v>93</v>
      </c>
      <c r="V4938" s="183">
        <v>659</v>
      </c>
      <c r="W4938" s="183">
        <v>402</v>
      </c>
      <c r="X4938" s="183">
        <v>361</v>
      </c>
      <c r="Y4938" s="183">
        <v>70</v>
      </c>
    </row>
    <row r="4939" spans="1:25" x14ac:dyDescent="0.2">
      <c r="A4939" s="184">
        <v>13561496</v>
      </c>
      <c r="B4939" s="183" t="str">
        <f>[1]店マスタ!B4938</f>
        <v>パナどっと　ぱれっと富任店</v>
      </c>
      <c r="C4939" s="183">
        <v>3</v>
      </c>
      <c r="D4939" s="183">
        <v>2.5</v>
      </c>
      <c r="E4939" s="183">
        <f>_xlfn.XLOOKUP(A4939,[2]Sheet1!$R:$R,[2]Sheet1!$AB:$AB,"",0)</f>
        <v>2.5</v>
      </c>
      <c r="F4939" s="183">
        <f>_xlfn.XLOOKUP($A4939,[3]【2026年03月度_全社】RFM客層一覧表データ!$A:$A,[3]【2026年03月度_全社】RFM客層一覧表データ!C:C,"",0)</f>
        <v>645</v>
      </c>
      <c r="G4939" s="183">
        <f>_xlfn.XLOOKUP($A4939,[3]【2026年03月度_全社】RFM客層一覧表データ!$A:$A,[3]【2026年03月度_全社】RFM客層一覧表データ!D:D,"",0)</f>
        <v>402</v>
      </c>
      <c r="H4939" s="183">
        <f>_xlfn.XLOOKUP($A4939,[3]【2026年03月度_全社】RFM客層一覧表データ!$A:$A,[3]【2026年03月度_全社】RFM客層一覧表データ!E:E,"",0)</f>
        <v>405</v>
      </c>
      <c r="I4939" s="183">
        <f>_xlfn.XLOOKUP($A4939,[3]【2026年03月度_全社】RFM客層一覧表データ!$A:$A,[3]【2026年03月度_全社】RFM客層一覧表データ!F:F,"",0)</f>
        <v>56</v>
      </c>
      <c r="J4939" s="183">
        <v>670</v>
      </c>
      <c r="K4939" s="183">
        <v>394</v>
      </c>
      <c r="L4939" s="183">
        <v>393</v>
      </c>
      <c r="M4939" s="183">
        <v>50</v>
      </c>
      <c r="N4939" s="183">
        <v>674</v>
      </c>
      <c r="O4939" s="183">
        <v>413</v>
      </c>
      <c r="P4939" s="183">
        <v>384</v>
      </c>
      <c r="Q4939" s="183">
        <v>52</v>
      </c>
      <c r="R4939" s="183">
        <v>666</v>
      </c>
      <c r="S4939" s="183">
        <v>415</v>
      </c>
      <c r="T4939" s="183">
        <v>350</v>
      </c>
      <c r="U4939" s="183">
        <v>66</v>
      </c>
      <c r="V4939" s="183">
        <v>633</v>
      </c>
      <c r="W4939" s="183">
        <v>412</v>
      </c>
      <c r="X4939" s="183">
        <v>333</v>
      </c>
      <c r="Y4939" s="183">
        <v>76</v>
      </c>
    </row>
    <row r="4940" spans="1:25" x14ac:dyDescent="0.2">
      <c r="A4940" s="184">
        <v>13561501</v>
      </c>
      <c r="B4940" s="183" t="str">
        <f>[1]店マスタ!B4939</f>
        <v>パナどっと　なかむら勝山店</v>
      </c>
      <c r="C4940" s="183">
        <v>1.5</v>
      </c>
      <c r="D4940" s="183">
        <v>1.5</v>
      </c>
      <c r="E4940" s="183">
        <f>_xlfn.XLOOKUP(A4940,[2]Sheet1!$R:$R,[2]Sheet1!$AB:$AB,"",0)</f>
        <v>1.5</v>
      </c>
      <c r="F4940" s="183">
        <f>_xlfn.XLOOKUP($A4940,[3]【2026年03月度_全社】RFM客層一覧表データ!$A:$A,[3]【2026年03月度_全社】RFM客層一覧表データ!C:C,"",0)</f>
        <v>174</v>
      </c>
      <c r="G4940" s="183">
        <f>_xlfn.XLOOKUP($A4940,[3]【2026年03月度_全社】RFM客層一覧表データ!$A:$A,[3]【2026年03月度_全社】RFM客層一覧表データ!D:D,"",0)</f>
        <v>78</v>
      </c>
      <c r="H4940" s="183">
        <f>_xlfn.XLOOKUP($A4940,[3]【2026年03月度_全社】RFM客層一覧表データ!$A:$A,[3]【2026年03月度_全社】RFM客層一覧表データ!E:E,"",0)</f>
        <v>115</v>
      </c>
      <c r="I4940" s="183">
        <f>_xlfn.XLOOKUP($A4940,[3]【2026年03月度_全社】RFM客層一覧表データ!$A:$A,[3]【2026年03月度_全社】RFM客層一覧表データ!F:F,"",0)</f>
        <v>3</v>
      </c>
      <c r="J4940" s="183">
        <v>179</v>
      </c>
      <c r="K4940" s="183">
        <v>80</v>
      </c>
      <c r="L4940" s="183">
        <v>120</v>
      </c>
      <c r="M4940" s="183">
        <v>3</v>
      </c>
      <c r="N4940" s="183">
        <v>187</v>
      </c>
      <c r="O4940" s="183">
        <v>94</v>
      </c>
      <c r="P4940" s="183">
        <v>120</v>
      </c>
      <c r="Q4940" s="183">
        <v>6</v>
      </c>
      <c r="R4940" s="183">
        <v>191</v>
      </c>
      <c r="S4940" s="183">
        <v>108</v>
      </c>
      <c r="T4940" s="183">
        <v>123</v>
      </c>
      <c r="U4940" s="183">
        <v>8</v>
      </c>
      <c r="V4940" s="183">
        <v>239</v>
      </c>
      <c r="W4940" s="183">
        <v>108</v>
      </c>
      <c r="X4940" s="183">
        <v>132</v>
      </c>
      <c r="Y4940" s="183">
        <v>12</v>
      </c>
    </row>
    <row r="4941" spans="1:25" x14ac:dyDescent="0.2">
      <c r="A4941" s="184">
        <v>13561502</v>
      </c>
      <c r="B4941" s="183" t="str">
        <f>[1]店マスタ!B4940</f>
        <v>株式会社ナカガワデンキ</v>
      </c>
      <c r="C4941" s="183">
        <v>1.5</v>
      </c>
      <c r="D4941" s="183">
        <v>1.5</v>
      </c>
      <c r="E4941" s="183">
        <f>_xlfn.XLOOKUP(A4941,[2]Sheet1!$R:$R,[2]Sheet1!$AB:$AB,"",0)</f>
        <v>1.5</v>
      </c>
      <c r="F4941" s="183">
        <f>_xlfn.XLOOKUP($A4941,[3]【2026年03月度_全社】RFM客層一覧表データ!$A:$A,[3]【2026年03月度_全社】RFM客層一覧表データ!C:C,"",0)</f>
        <v>20</v>
      </c>
      <c r="G4941" s="183">
        <f>_xlfn.XLOOKUP($A4941,[3]【2026年03月度_全社】RFM客層一覧表データ!$A:$A,[3]【2026年03月度_全社】RFM客層一覧表データ!D:D,"",0)</f>
        <v>16</v>
      </c>
      <c r="H4941" s="183">
        <f>_xlfn.XLOOKUP($A4941,[3]【2026年03月度_全社】RFM客層一覧表データ!$A:$A,[3]【2026年03月度_全社】RFM客層一覧表データ!E:E,"",0)</f>
        <v>0</v>
      </c>
      <c r="I4941" s="183">
        <f>_xlfn.XLOOKUP($A4941,[3]【2026年03月度_全社】RFM客層一覧表データ!$A:$A,[3]【2026年03月度_全社】RFM客層一覧表データ!F:F,"",0)</f>
        <v>0</v>
      </c>
      <c r="J4941" s="183">
        <v>4</v>
      </c>
      <c r="K4941" s="183">
        <v>4</v>
      </c>
      <c r="L4941" s="183">
        <v>0</v>
      </c>
      <c r="M4941" s="183">
        <v>4</v>
      </c>
      <c r="N4941" s="183">
        <v>0</v>
      </c>
      <c r="O4941" s="183">
        <v>0</v>
      </c>
      <c r="P4941" s="183">
        <v>0</v>
      </c>
      <c r="Q4941" s="183">
        <v>0</v>
      </c>
      <c r="R4941" s="183">
        <v>0</v>
      </c>
      <c r="S4941" s="183">
        <v>0</v>
      </c>
      <c r="T4941" s="183">
        <v>0</v>
      </c>
      <c r="U4941" s="183">
        <v>0</v>
      </c>
      <c r="V4941" s="183">
        <v>0</v>
      </c>
      <c r="W4941" s="183">
        <v>0</v>
      </c>
      <c r="X4941" s="183">
        <v>0</v>
      </c>
      <c r="Y4941" s="183">
        <v>0</v>
      </c>
    </row>
    <row r="4942" spans="1:25" x14ac:dyDescent="0.2">
      <c r="A4942" s="184">
        <v>13561630</v>
      </c>
      <c r="B4942" s="183" t="str">
        <f>[1]店マスタ!B4941</f>
        <v>パナどっと　ながおか彦島店</v>
      </c>
      <c r="C4942" s="183">
        <v>1.5</v>
      </c>
      <c r="D4942" s="183">
        <v>1.5</v>
      </c>
      <c r="E4942" s="183">
        <f>_xlfn.XLOOKUP(A4942,[2]Sheet1!$R:$R,[2]Sheet1!$AB:$AB,"",0)</f>
        <v>1.5</v>
      </c>
      <c r="F4942" s="183">
        <f>_xlfn.XLOOKUP($A4942,[3]【2026年03月度_全社】RFM客層一覧表データ!$A:$A,[3]【2026年03月度_全社】RFM客層一覧表データ!C:C,"",0)</f>
        <v>495</v>
      </c>
      <c r="G4942" s="183">
        <f>_xlfn.XLOOKUP($A4942,[3]【2026年03月度_全社】RFM客層一覧表データ!$A:$A,[3]【2026年03月度_全社】RFM客層一覧表データ!D:D,"",0)</f>
        <v>269</v>
      </c>
      <c r="H4942" s="183">
        <f>_xlfn.XLOOKUP($A4942,[3]【2026年03月度_全社】RFM客層一覧表データ!$A:$A,[3]【2026年03月度_全社】RFM客層一覧表データ!E:E,"",0)</f>
        <v>268</v>
      </c>
      <c r="I4942" s="183">
        <f>_xlfn.XLOOKUP($A4942,[3]【2026年03月度_全社】RFM客層一覧表データ!$A:$A,[3]【2026年03月度_全社】RFM客層一覧表データ!F:F,"",0)</f>
        <v>51</v>
      </c>
      <c r="J4942" s="183">
        <v>488</v>
      </c>
      <c r="K4942" s="183">
        <v>230</v>
      </c>
      <c r="L4942" s="183">
        <v>260</v>
      </c>
      <c r="M4942" s="183">
        <v>30</v>
      </c>
      <c r="N4942" s="183">
        <v>501</v>
      </c>
      <c r="O4942" s="183">
        <v>257</v>
      </c>
      <c r="P4942" s="183">
        <v>264</v>
      </c>
      <c r="Q4942" s="183">
        <v>32</v>
      </c>
      <c r="R4942" s="183">
        <v>519</v>
      </c>
      <c r="S4942" s="183">
        <v>258</v>
      </c>
      <c r="T4942" s="183">
        <v>273</v>
      </c>
      <c r="U4942" s="183">
        <v>35</v>
      </c>
      <c r="V4942" s="183">
        <v>550</v>
      </c>
      <c r="W4942" s="183">
        <v>277</v>
      </c>
      <c r="X4942" s="183">
        <v>276</v>
      </c>
      <c r="Y4942" s="183">
        <v>49</v>
      </c>
    </row>
    <row r="4943" spans="1:25" x14ac:dyDescent="0.2">
      <c r="A4943" s="184">
        <v>13561672</v>
      </c>
      <c r="B4943" s="183" t="str">
        <f>[1]店マスタ!B4942</f>
        <v>パナどっと　ふじた吉見店</v>
      </c>
      <c r="C4943" s="183">
        <v>2</v>
      </c>
      <c r="D4943" s="183">
        <v>2</v>
      </c>
      <c r="E4943" s="183">
        <f>_xlfn.XLOOKUP(A4943,[2]Sheet1!$R:$R,[2]Sheet1!$AB:$AB,"",0)</f>
        <v>2</v>
      </c>
      <c r="F4943" s="183">
        <f>_xlfn.XLOOKUP($A4943,[3]【2026年03月度_全社】RFM客層一覧表データ!$A:$A,[3]【2026年03月度_全社】RFM客層一覧表データ!C:C,"",0)</f>
        <v>548</v>
      </c>
      <c r="G4943" s="183">
        <f>_xlfn.XLOOKUP($A4943,[3]【2026年03月度_全社】RFM客層一覧表データ!$A:$A,[3]【2026年03月度_全社】RFM客層一覧表データ!D:D,"",0)</f>
        <v>279</v>
      </c>
      <c r="H4943" s="183">
        <f>_xlfn.XLOOKUP($A4943,[3]【2026年03月度_全社】RFM客層一覧表データ!$A:$A,[3]【2026年03月度_全社】RFM客層一覧表データ!E:E,"",0)</f>
        <v>340</v>
      </c>
      <c r="I4943" s="183">
        <f>_xlfn.XLOOKUP($A4943,[3]【2026年03月度_全社】RFM客層一覧表データ!$A:$A,[3]【2026年03月度_全社】RFM客層一覧表データ!F:F,"",0)</f>
        <v>23</v>
      </c>
      <c r="J4943" s="183">
        <v>566</v>
      </c>
      <c r="K4943" s="183">
        <v>268</v>
      </c>
      <c r="L4943" s="183">
        <v>350</v>
      </c>
      <c r="M4943" s="183">
        <v>27</v>
      </c>
      <c r="N4943" s="183">
        <v>610</v>
      </c>
      <c r="O4943" s="183">
        <v>293</v>
      </c>
      <c r="P4943" s="183">
        <v>369</v>
      </c>
      <c r="Q4943" s="183">
        <v>21</v>
      </c>
      <c r="R4943" s="183">
        <v>683</v>
      </c>
      <c r="S4943" s="183">
        <v>351</v>
      </c>
      <c r="T4943" s="183">
        <v>397</v>
      </c>
      <c r="U4943" s="183">
        <v>36</v>
      </c>
      <c r="V4943" s="183">
        <v>710</v>
      </c>
      <c r="W4943" s="183">
        <v>372</v>
      </c>
      <c r="X4943" s="183">
        <v>409</v>
      </c>
      <c r="Y4943" s="183">
        <v>57</v>
      </c>
    </row>
    <row r="4944" spans="1:25" x14ac:dyDescent="0.2">
      <c r="A4944" s="184">
        <v>13561675</v>
      </c>
      <c r="B4944" s="183" t="str">
        <f>[1]店マスタ!B4943</f>
        <v>デンキの藤原</v>
      </c>
      <c r="C4944" s="183">
        <v>1.5</v>
      </c>
      <c r="D4944" s="183">
        <v>1.5</v>
      </c>
      <c r="E4944" s="183" t="str">
        <f>_xlfn.XLOOKUP(A4944,[2]Sheet1!$R:$R,[2]Sheet1!$AB:$AB,"",0)</f>
        <v/>
      </c>
      <c r="F4944" s="183" t="str">
        <f>_xlfn.XLOOKUP($A4944,[3]【2026年03月度_全社】RFM客層一覧表データ!$A:$A,[3]【2026年03月度_全社】RFM客層一覧表データ!C:C,"",0)</f>
        <v/>
      </c>
      <c r="G4944" s="183" t="str">
        <f>_xlfn.XLOOKUP($A4944,[3]【2026年03月度_全社】RFM客層一覧表データ!$A:$A,[3]【2026年03月度_全社】RFM客層一覧表データ!D:D,"",0)</f>
        <v/>
      </c>
      <c r="H4944" s="183" t="str">
        <f>_xlfn.XLOOKUP($A4944,[3]【2026年03月度_全社】RFM客層一覧表データ!$A:$A,[3]【2026年03月度_全社】RFM客層一覧表データ!E:E,"",0)</f>
        <v/>
      </c>
      <c r="I4944" s="183" t="str">
        <f>_xlfn.XLOOKUP($A4944,[3]【2026年03月度_全社】RFM客層一覧表データ!$A:$A,[3]【2026年03月度_全社】RFM客層一覧表データ!F:F,"",0)</f>
        <v/>
      </c>
      <c r="J4944" s="183">
        <v>0</v>
      </c>
      <c r="K4944" s="183">
        <v>0</v>
      </c>
      <c r="L4944" s="183">
        <v>0</v>
      </c>
      <c r="M4944" s="183">
        <v>0</v>
      </c>
      <c r="N4944" s="183">
        <v>0</v>
      </c>
      <c r="O4944" s="183">
        <v>0</v>
      </c>
      <c r="P4944" s="183">
        <v>0</v>
      </c>
      <c r="Q4944" s="183">
        <v>0</v>
      </c>
      <c r="R4944" s="183">
        <v>0</v>
      </c>
      <c r="S4944" s="183">
        <v>0</v>
      </c>
      <c r="T4944" s="183">
        <v>0</v>
      </c>
      <c r="U4944" s="183">
        <v>0</v>
      </c>
      <c r="V4944" s="183">
        <v>0</v>
      </c>
      <c r="W4944" s="183">
        <v>0</v>
      </c>
      <c r="X4944" s="183">
        <v>0</v>
      </c>
      <c r="Y4944" s="183">
        <v>0</v>
      </c>
    </row>
    <row r="4945" spans="1:25" x14ac:dyDescent="0.2">
      <c r="A4945" s="184">
        <v>13561871</v>
      </c>
      <c r="B4945" s="183" t="str">
        <f>[1]店マスタ!B4944</f>
        <v>パナどっと　やまかわ入江店</v>
      </c>
      <c r="C4945" s="183">
        <v>2.5</v>
      </c>
      <c r="D4945" s="183">
        <v>2.5</v>
      </c>
      <c r="E4945" s="183">
        <f>_xlfn.XLOOKUP(A4945,[2]Sheet1!$R:$R,[2]Sheet1!$AB:$AB,"",0)</f>
        <v>2.5</v>
      </c>
      <c r="F4945" s="183">
        <f>_xlfn.XLOOKUP($A4945,[3]【2026年03月度_全社】RFM客層一覧表データ!$A:$A,[3]【2026年03月度_全社】RFM客層一覧表データ!C:C,"",0)</f>
        <v>657</v>
      </c>
      <c r="G4945" s="183">
        <f>_xlfn.XLOOKUP($A4945,[3]【2026年03月度_全社】RFM客層一覧表データ!$A:$A,[3]【2026年03月度_全社】RFM客層一覧表データ!D:D,"",0)</f>
        <v>304</v>
      </c>
      <c r="H4945" s="183">
        <f>_xlfn.XLOOKUP($A4945,[3]【2026年03月度_全社】RFM客層一覧表データ!$A:$A,[3]【2026年03月度_全社】RFM客層一覧表データ!E:E,"",0)</f>
        <v>340</v>
      </c>
      <c r="I4945" s="183">
        <f>_xlfn.XLOOKUP($A4945,[3]【2026年03月度_全社】RFM客層一覧表データ!$A:$A,[3]【2026年03月度_全社】RFM客層一覧表データ!F:F,"",0)</f>
        <v>52</v>
      </c>
      <c r="J4945" s="183">
        <v>680</v>
      </c>
      <c r="K4945" s="183">
        <v>300</v>
      </c>
      <c r="L4945" s="183">
        <v>354</v>
      </c>
      <c r="M4945" s="183">
        <v>50</v>
      </c>
      <c r="N4945" s="183">
        <v>656</v>
      </c>
      <c r="O4945" s="183">
        <v>284</v>
      </c>
      <c r="P4945" s="183">
        <v>341</v>
      </c>
      <c r="Q4945" s="183">
        <v>50</v>
      </c>
      <c r="R4945" s="183">
        <v>658</v>
      </c>
      <c r="S4945" s="183">
        <v>314</v>
      </c>
      <c r="T4945" s="183">
        <v>351</v>
      </c>
      <c r="U4945" s="183">
        <v>63</v>
      </c>
      <c r="V4945" s="183">
        <v>664</v>
      </c>
      <c r="W4945" s="183">
        <v>343</v>
      </c>
      <c r="X4945" s="183">
        <v>361</v>
      </c>
      <c r="Y4945" s="183">
        <v>75</v>
      </c>
    </row>
    <row r="4946" spans="1:25" x14ac:dyDescent="0.2">
      <c r="A4946" s="184">
        <v>13561896</v>
      </c>
      <c r="B4946" s="183" t="str">
        <f>[1]店マスタ!B4945</f>
        <v>パナどっと　ゆたか梶栗店</v>
      </c>
      <c r="C4946" s="183">
        <v>2.5</v>
      </c>
      <c r="D4946" s="183">
        <v>2.5</v>
      </c>
      <c r="E4946" s="183">
        <f>_xlfn.XLOOKUP(A4946,[2]Sheet1!$R:$R,[2]Sheet1!$AB:$AB,"",0)</f>
        <v>3</v>
      </c>
      <c r="F4946" s="183">
        <f>_xlfn.XLOOKUP($A4946,[3]【2026年03月度_全社】RFM客層一覧表データ!$A:$A,[3]【2026年03月度_全社】RFM客層一覧表データ!C:C,"",0)</f>
        <v>619</v>
      </c>
      <c r="G4946" s="183">
        <f>_xlfn.XLOOKUP($A4946,[3]【2026年03月度_全社】RFM客層一覧表データ!$A:$A,[3]【2026年03月度_全社】RFM客層一覧表データ!D:D,"",0)</f>
        <v>329</v>
      </c>
      <c r="H4946" s="183">
        <f>_xlfn.XLOOKUP($A4946,[3]【2026年03月度_全社】RFM客層一覧表データ!$A:$A,[3]【2026年03月度_全社】RFM客層一覧表データ!E:E,"",0)</f>
        <v>406</v>
      </c>
      <c r="I4946" s="183">
        <f>_xlfn.XLOOKUP($A4946,[3]【2026年03月度_全社】RFM客層一覧表データ!$A:$A,[3]【2026年03月度_全社】RFM客層一覧表データ!F:F,"",0)</f>
        <v>36</v>
      </c>
      <c r="J4946" s="183">
        <v>614</v>
      </c>
      <c r="K4946" s="183">
        <v>318</v>
      </c>
      <c r="L4946" s="183">
        <v>385</v>
      </c>
      <c r="M4946" s="183">
        <v>36</v>
      </c>
      <c r="N4946" s="183">
        <v>627</v>
      </c>
      <c r="O4946" s="183">
        <v>312</v>
      </c>
      <c r="P4946" s="183">
        <v>393</v>
      </c>
      <c r="Q4946" s="183">
        <v>40</v>
      </c>
      <c r="R4946" s="183">
        <v>679</v>
      </c>
      <c r="S4946" s="183">
        <v>374</v>
      </c>
      <c r="T4946" s="183">
        <v>420</v>
      </c>
      <c r="U4946" s="183">
        <v>39</v>
      </c>
      <c r="V4946" s="183">
        <v>705</v>
      </c>
      <c r="W4946" s="183">
        <v>394</v>
      </c>
      <c r="X4946" s="183">
        <v>431</v>
      </c>
      <c r="Y4946" s="183">
        <v>56</v>
      </c>
    </row>
    <row r="4947" spans="1:25" x14ac:dyDescent="0.2">
      <c r="A4947" s="184">
        <v>13562401</v>
      </c>
      <c r="B4947" s="183" t="str">
        <f>[1]店マスタ!B4946</f>
        <v>パナどっと　ちゃやま菊川店</v>
      </c>
      <c r="C4947" s="183">
        <v>1.5</v>
      </c>
      <c r="D4947" s="183">
        <v>1.5</v>
      </c>
      <c r="E4947" s="183">
        <f>_xlfn.XLOOKUP(A4947,[2]Sheet1!$R:$R,[2]Sheet1!$AB:$AB,"",0)</f>
        <v>1.5</v>
      </c>
      <c r="F4947" s="183">
        <f>_xlfn.XLOOKUP($A4947,[3]【2026年03月度_全社】RFM客層一覧表データ!$A:$A,[3]【2026年03月度_全社】RFM客層一覧表データ!C:C,"",0)</f>
        <v>435</v>
      </c>
      <c r="G4947" s="183">
        <f>_xlfn.XLOOKUP($A4947,[3]【2026年03月度_全社】RFM客層一覧表データ!$A:$A,[3]【2026年03月度_全社】RFM客層一覧表データ!D:D,"",0)</f>
        <v>225</v>
      </c>
      <c r="H4947" s="183">
        <f>_xlfn.XLOOKUP($A4947,[3]【2026年03月度_全社】RFM客層一覧表データ!$A:$A,[3]【2026年03月度_全社】RFM客層一覧表データ!E:E,"",0)</f>
        <v>255</v>
      </c>
      <c r="I4947" s="183">
        <f>_xlfn.XLOOKUP($A4947,[3]【2026年03月度_全社】RFM客層一覧表データ!$A:$A,[3]【2026年03月度_全社】RFM客層一覧表データ!F:F,"",0)</f>
        <v>36</v>
      </c>
      <c r="J4947" s="183">
        <v>413</v>
      </c>
      <c r="K4947" s="183">
        <v>248</v>
      </c>
      <c r="L4947" s="183">
        <v>250</v>
      </c>
      <c r="M4947" s="183">
        <v>55</v>
      </c>
      <c r="N4947" s="183">
        <v>387</v>
      </c>
      <c r="O4947" s="183">
        <v>212</v>
      </c>
      <c r="P4947" s="183">
        <v>247</v>
      </c>
      <c r="Q4947" s="183">
        <v>35</v>
      </c>
      <c r="R4947" s="183">
        <v>374</v>
      </c>
      <c r="S4947" s="183">
        <v>224</v>
      </c>
      <c r="T4947" s="183">
        <v>244</v>
      </c>
      <c r="U4947" s="183">
        <v>37</v>
      </c>
      <c r="V4947" s="183">
        <v>527</v>
      </c>
      <c r="W4947" s="183">
        <v>244</v>
      </c>
      <c r="X4947" s="183">
        <v>254</v>
      </c>
      <c r="Y4947" s="183">
        <v>41</v>
      </c>
    </row>
    <row r="4948" spans="1:25" x14ac:dyDescent="0.2">
      <c r="A4948" s="184">
        <v>13562449</v>
      </c>
      <c r="B4948" s="183" t="str">
        <f>[1]店マスタ!B4947</f>
        <v>でんきのかじはら</v>
      </c>
      <c r="C4948" s="183">
        <v>1.5</v>
      </c>
      <c r="D4948" s="183">
        <v>1.5</v>
      </c>
      <c r="E4948" s="183" t="str">
        <f>_xlfn.XLOOKUP(A4948,[2]Sheet1!$R:$R,[2]Sheet1!$AB:$AB,"",0)</f>
        <v/>
      </c>
      <c r="F4948" s="183" t="str">
        <f>_xlfn.XLOOKUP($A4948,[3]【2026年03月度_全社】RFM客層一覧表データ!$A:$A,[3]【2026年03月度_全社】RFM客層一覧表データ!C:C,"",0)</f>
        <v/>
      </c>
      <c r="G4948" s="183" t="str">
        <f>_xlfn.XLOOKUP($A4948,[3]【2026年03月度_全社】RFM客層一覧表データ!$A:$A,[3]【2026年03月度_全社】RFM客層一覧表データ!D:D,"",0)</f>
        <v/>
      </c>
      <c r="H4948" s="183" t="str">
        <f>_xlfn.XLOOKUP($A4948,[3]【2026年03月度_全社】RFM客層一覧表データ!$A:$A,[3]【2026年03月度_全社】RFM客層一覧表データ!E:E,"",0)</f>
        <v/>
      </c>
      <c r="I4948" s="183" t="str">
        <f>_xlfn.XLOOKUP($A4948,[3]【2026年03月度_全社】RFM客層一覧表データ!$A:$A,[3]【2026年03月度_全社】RFM客層一覧表データ!F:F,"",0)</f>
        <v/>
      </c>
      <c r="J4948" s="183">
        <v>0</v>
      </c>
      <c r="K4948" s="183">
        <v>0</v>
      </c>
      <c r="L4948" s="183">
        <v>0</v>
      </c>
      <c r="M4948" s="183">
        <v>0</v>
      </c>
      <c r="N4948" s="183">
        <v>0</v>
      </c>
      <c r="O4948" s="183">
        <v>0</v>
      </c>
      <c r="P4948" s="183">
        <v>0</v>
      </c>
      <c r="Q4948" s="183">
        <v>0</v>
      </c>
      <c r="R4948" s="183">
        <v>0</v>
      </c>
      <c r="S4948" s="183">
        <v>0</v>
      </c>
      <c r="T4948" s="183">
        <v>0</v>
      </c>
      <c r="U4948" s="183">
        <v>0</v>
      </c>
      <c r="V4948" s="183">
        <v>0</v>
      </c>
      <c r="W4948" s="183">
        <v>0</v>
      </c>
      <c r="X4948" s="183">
        <v>0</v>
      </c>
      <c r="Y4948" s="183">
        <v>0</v>
      </c>
    </row>
    <row r="4949" spans="1:25" x14ac:dyDescent="0.2">
      <c r="A4949" s="184">
        <v>13562498</v>
      </c>
      <c r="B4949" s="183" t="str">
        <f>[1]店マスタ!B4948</f>
        <v>パナどっと　なかむら豊洋台店</v>
      </c>
      <c r="C4949" s="183">
        <v>3.5</v>
      </c>
      <c r="D4949" s="183">
        <v>3</v>
      </c>
      <c r="E4949" s="183">
        <f>_xlfn.XLOOKUP(A4949,[2]Sheet1!$R:$R,[2]Sheet1!$AB:$AB,"",0)</f>
        <v>3.5</v>
      </c>
      <c r="F4949" s="183">
        <f>_xlfn.XLOOKUP($A4949,[3]【2026年03月度_全社】RFM客層一覧表データ!$A:$A,[3]【2026年03月度_全社】RFM客層一覧表データ!C:C,"",0)</f>
        <v>878</v>
      </c>
      <c r="G4949" s="183">
        <f>_xlfn.XLOOKUP($A4949,[3]【2026年03月度_全社】RFM客層一覧表データ!$A:$A,[3]【2026年03月度_全社】RFM客層一覧表データ!D:D,"",0)</f>
        <v>421</v>
      </c>
      <c r="H4949" s="183">
        <f>_xlfn.XLOOKUP($A4949,[3]【2026年03月度_全社】RFM客層一覧表データ!$A:$A,[3]【2026年03月度_全社】RFM客層一覧表データ!E:E,"",0)</f>
        <v>424</v>
      </c>
      <c r="I4949" s="183">
        <f>_xlfn.XLOOKUP($A4949,[3]【2026年03月度_全社】RFM客層一覧表データ!$A:$A,[3]【2026年03月度_全社】RFM客層一覧表データ!F:F,"",0)</f>
        <v>79</v>
      </c>
      <c r="J4949" s="183">
        <v>863</v>
      </c>
      <c r="K4949" s="183">
        <v>413</v>
      </c>
      <c r="L4949" s="183">
        <v>422</v>
      </c>
      <c r="M4949" s="183">
        <v>66</v>
      </c>
      <c r="N4949" s="183">
        <v>834</v>
      </c>
      <c r="O4949" s="183">
        <v>397</v>
      </c>
      <c r="P4949" s="183">
        <v>409</v>
      </c>
      <c r="Q4949" s="183">
        <v>69</v>
      </c>
      <c r="R4949" s="183">
        <v>832</v>
      </c>
      <c r="S4949" s="183">
        <v>406</v>
      </c>
      <c r="T4949" s="183">
        <v>402</v>
      </c>
      <c r="U4949" s="183">
        <v>63</v>
      </c>
      <c r="V4949" s="183">
        <v>863</v>
      </c>
      <c r="W4949" s="183">
        <v>406</v>
      </c>
      <c r="X4949" s="183">
        <v>425</v>
      </c>
      <c r="Y4949" s="183">
        <v>54</v>
      </c>
    </row>
    <row r="4950" spans="1:25" x14ac:dyDescent="0.2">
      <c r="A4950" s="184">
        <v>13628000</v>
      </c>
      <c r="B4950" s="183" t="str">
        <f>[1]店マスタ!B4949</f>
        <v>（有）美馬電器商会　本店</v>
      </c>
      <c r="C4950" s="183">
        <v>3</v>
      </c>
      <c r="D4950" s="183">
        <v>0</v>
      </c>
      <c r="E4950" s="183" t="str">
        <f>_xlfn.XLOOKUP(A4950,[2]Sheet1!$R:$R,[2]Sheet1!$AB:$AB,"",0)</f>
        <v/>
      </c>
      <c r="F4950" s="183" t="str">
        <f>_xlfn.XLOOKUP($A4950,[3]【2026年03月度_全社】RFM客層一覧表データ!$A:$A,[3]【2026年03月度_全社】RFM客層一覧表データ!C:C,"",0)</f>
        <v/>
      </c>
      <c r="G4950" s="183" t="str">
        <f>_xlfn.XLOOKUP($A4950,[3]【2026年03月度_全社】RFM客層一覧表データ!$A:$A,[3]【2026年03月度_全社】RFM客層一覧表データ!D:D,"",0)</f>
        <v/>
      </c>
      <c r="H4950" s="183" t="str">
        <f>_xlfn.XLOOKUP($A4950,[3]【2026年03月度_全社】RFM客層一覧表データ!$A:$A,[3]【2026年03月度_全社】RFM客層一覧表データ!E:E,"",0)</f>
        <v/>
      </c>
      <c r="I4950" s="183" t="str">
        <f>_xlfn.XLOOKUP($A4950,[3]【2026年03月度_全社】RFM客層一覧表データ!$A:$A,[3]【2026年03月度_全社】RFM客層一覧表データ!F:F,"",0)</f>
        <v/>
      </c>
      <c r="J4950" s="183">
        <v>584</v>
      </c>
      <c r="K4950" s="183">
        <v>0</v>
      </c>
      <c r="L4950" s="183">
        <v>298</v>
      </c>
      <c r="M4950" s="183">
        <v>0</v>
      </c>
      <c r="N4950" s="183">
        <v>699</v>
      </c>
      <c r="O4950" s="183">
        <v>144</v>
      </c>
      <c r="P4950" s="183">
        <v>354</v>
      </c>
      <c r="Q4950" s="183">
        <v>5</v>
      </c>
      <c r="R4950" s="183">
        <v>781</v>
      </c>
      <c r="S4950" s="183">
        <v>252</v>
      </c>
      <c r="T4950" s="183">
        <v>395</v>
      </c>
      <c r="U4950" s="183">
        <v>28</v>
      </c>
      <c r="V4950" s="183">
        <v>849</v>
      </c>
      <c r="W4950" s="183">
        <v>316</v>
      </c>
      <c r="X4950" s="183">
        <v>422</v>
      </c>
      <c r="Y4950" s="183">
        <v>32</v>
      </c>
    </row>
    <row r="4951" spans="1:25" x14ac:dyDescent="0.2">
      <c r="A4951" s="184">
        <v>13628002</v>
      </c>
      <c r="B4951" s="183" t="str">
        <f>[1]店マスタ!B4950</f>
        <v>でんきのみき</v>
      </c>
      <c r="C4951" s="183">
        <v>2</v>
      </c>
      <c r="D4951" s="183">
        <v>2</v>
      </c>
      <c r="E4951" s="183">
        <f>_xlfn.XLOOKUP(A4951,[2]Sheet1!$R:$R,[2]Sheet1!$AB:$AB,"",0)</f>
        <v>2</v>
      </c>
      <c r="F4951" s="183">
        <f>_xlfn.XLOOKUP($A4951,[3]【2026年03月度_全社】RFM客層一覧表データ!$A:$A,[3]【2026年03月度_全社】RFM客層一覧表データ!C:C,"",0)</f>
        <v>427</v>
      </c>
      <c r="G4951" s="183">
        <f>_xlfn.XLOOKUP($A4951,[3]【2026年03月度_全社】RFM客層一覧表データ!$A:$A,[3]【2026年03月度_全社】RFM客層一覧表データ!D:D,"",0)</f>
        <v>178</v>
      </c>
      <c r="H4951" s="183">
        <f>_xlfn.XLOOKUP($A4951,[3]【2026年03月度_全社】RFM客層一覧表データ!$A:$A,[3]【2026年03月度_全社】RFM客層一覧表データ!E:E,"",0)</f>
        <v>228</v>
      </c>
      <c r="I4951" s="183">
        <f>_xlfn.XLOOKUP($A4951,[3]【2026年03月度_全社】RFM客層一覧表データ!$A:$A,[3]【2026年03月度_全社】RFM客層一覧表データ!F:F,"",0)</f>
        <v>18</v>
      </c>
      <c r="J4951" s="183">
        <v>448</v>
      </c>
      <c r="K4951" s="183">
        <v>201</v>
      </c>
      <c r="L4951" s="183">
        <v>234</v>
      </c>
      <c r="M4951" s="183">
        <v>20</v>
      </c>
      <c r="N4951" s="183">
        <v>452</v>
      </c>
      <c r="O4951" s="183">
        <v>201</v>
      </c>
      <c r="P4951" s="183">
        <v>243</v>
      </c>
      <c r="Q4951" s="183">
        <v>22</v>
      </c>
      <c r="R4951" s="183">
        <v>459</v>
      </c>
      <c r="S4951" s="183">
        <v>213</v>
      </c>
      <c r="T4951" s="183">
        <v>244</v>
      </c>
      <c r="U4951" s="183">
        <v>26</v>
      </c>
      <c r="V4951" s="183">
        <v>469</v>
      </c>
      <c r="W4951" s="183">
        <v>234</v>
      </c>
      <c r="X4951" s="183">
        <v>258</v>
      </c>
      <c r="Y4951" s="183">
        <v>35</v>
      </c>
    </row>
    <row r="4952" spans="1:25" x14ac:dyDescent="0.2">
      <c r="A4952" s="184">
        <v>13628004</v>
      </c>
      <c r="B4952" s="183" t="str">
        <f>[1]店マスタ!B4951</f>
        <v>あかつきでんき</v>
      </c>
      <c r="C4952" s="183">
        <v>3.5</v>
      </c>
      <c r="D4952" s="183">
        <v>3.5</v>
      </c>
      <c r="E4952" s="183">
        <f>_xlfn.XLOOKUP(A4952,[2]Sheet1!$R:$R,[2]Sheet1!$AB:$AB,"",0)</f>
        <v>3.5</v>
      </c>
      <c r="F4952" s="183">
        <f>_xlfn.XLOOKUP($A4952,[3]【2026年03月度_全社】RFM客層一覧表データ!$A:$A,[3]【2026年03月度_全社】RFM客層一覧表データ!C:C,"",0)</f>
        <v>666</v>
      </c>
      <c r="G4952" s="183">
        <f>_xlfn.XLOOKUP($A4952,[3]【2026年03月度_全社】RFM客層一覧表データ!$A:$A,[3]【2026年03月度_全社】RFM客層一覧表データ!D:D,"",0)</f>
        <v>323</v>
      </c>
      <c r="H4952" s="183">
        <f>_xlfn.XLOOKUP($A4952,[3]【2026年03月度_全社】RFM客層一覧表データ!$A:$A,[3]【2026年03月度_全社】RFM客層一覧表データ!E:E,"",0)</f>
        <v>353</v>
      </c>
      <c r="I4952" s="183">
        <f>_xlfn.XLOOKUP($A4952,[3]【2026年03月度_全社】RFM客層一覧表データ!$A:$A,[3]【2026年03月度_全社】RFM客層一覧表データ!F:F,"",0)</f>
        <v>56</v>
      </c>
      <c r="J4952" s="183">
        <v>691</v>
      </c>
      <c r="K4952" s="183">
        <v>331</v>
      </c>
      <c r="L4952" s="183">
        <v>360</v>
      </c>
      <c r="M4952" s="183">
        <v>64</v>
      </c>
      <c r="N4952" s="183">
        <v>689</v>
      </c>
      <c r="O4952" s="183">
        <v>326</v>
      </c>
      <c r="P4952" s="183">
        <v>377</v>
      </c>
      <c r="Q4952" s="183">
        <v>50</v>
      </c>
      <c r="R4952" s="183">
        <v>679</v>
      </c>
      <c r="S4952" s="183">
        <v>322</v>
      </c>
      <c r="T4952" s="183">
        <v>375</v>
      </c>
      <c r="U4952" s="183">
        <v>32</v>
      </c>
      <c r="V4952" s="183">
        <v>696</v>
      </c>
      <c r="W4952" s="183">
        <v>328</v>
      </c>
      <c r="X4952" s="183">
        <v>370</v>
      </c>
      <c r="Y4952" s="183">
        <v>51</v>
      </c>
    </row>
    <row r="4953" spans="1:25" x14ac:dyDescent="0.2">
      <c r="A4953" s="184">
        <v>13628007</v>
      </c>
      <c r="B4953" s="183" t="str">
        <f>[1]店マスタ!B4952</f>
        <v>（有）柏木電機商会</v>
      </c>
      <c r="C4953" s="183">
        <v>3</v>
      </c>
      <c r="D4953" s="183">
        <v>3</v>
      </c>
      <c r="E4953" s="183">
        <f>_xlfn.XLOOKUP(A4953,[2]Sheet1!$R:$R,[2]Sheet1!$AB:$AB,"",0)</f>
        <v>3</v>
      </c>
      <c r="F4953" s="183">
        <f>_xlfn.XLOOKUP($A4953,[3]【2026年03月度_全社】RFM客層一覧表データ!$A:$A,[3]【2026年03月度_全社】RFM客層一覧表データ!C:C,"",0)</f>
        <v>238</v>
      </c>
      <c r="G4953" s="183">
        <f>_xlfn.XLOOKUP($A4953,[3]【2026年03月度_全社】RFM客層一覧表データ!$A:$A,[3]【2026年03月度_全社】RFM客層一覧表データ!D:D,"",0)</f>
        <v>0</v>
      </c>
      <c r="H4953" s="183">
        <f>_xlfn.XLOOKUP($A4953,[3]【2026年03月度_全社】RFM客層一覧表データ!$A:$A,[3]【2026年03月度_全社】RFM客層一覧表データ!E:E,"",0)</f>
        <v>78</v>
      </c>
      <c r="I4953" s="183">
        <f>_xlfn.XLOOKUP($A4953,[3]【2026年03月度_全社】RFM客層一覧表データ!$A:$A,[3]【2026年03月度_全社】RFM客層一覧表データ!F:F,"",0)</f>
        <v>0</v>
      </c>
      <c r="J4953" s="183">
        <v>280</v>
      </c>
      <c r="K4953" s="183">
        <v>56</v>
      </c>
      <c r="L4953" s="183">
        <v>100</v>
      </c>
      <c r="M4953" s="183">
        <v>17</v>
      </c>
      <c r="N4953" s="183">
        <v>306</v>
      </c>
      <c r="O4953" s="183">
        <v>93</v>
      </c>
      <c r="P4953" s="183">
        <v>105</v>
      </c>
      <c r="Q4953" s="183">
        <v>23</v>
      </c>
      <c r="R4953" s="183">
        <v>321</v>
      </c>
      <c r="S4953" s="183">
        <v>94</v>
      </c>
      <c r="T4953" s="183">
        <v>119</v>
      </c>
      <c r="U4953" s="183">
        <v>20</v>
      </c>
      <c r="V4953" s="183">
        <v>330</v>
      </c>
      <c r="W4953" s="183">
        <v>100</v>
      </c>
      <c r="X4953" s="183">
        <v>119</v>
      </c>
      <c r="Y4953" s="183">
        <v>34</v>
      </c>
    </row>
    <row r="4954" spans="1:25" x14ac:dyDescent="0.2">
      <c r="A4954" s="184">
        <v>13628010</v>
      </c>
      <c r="B4954" s="183" t="str">
        <f>[1]店マスタ!B4953</f>
        <v>（株）板東電気　本店</v>
      </c>
      <c r="C4954" s="183">
        <v>4.5</v>
      </c>
      <c r="D4954" s="183">
        <v>4.5</v>
      </c>
      <c r="E4954" s="183">
        <f>_xlfn.XLOOKUP(A4954,[2]Sheet1!$R:$R,[2]Sheet1!$AB:$AB,"",0)</f>
        <v>4.5</v>
      </c>
      <c r="F4954" s="183">
        <f>_xlfn.XLOOKUP($A4954,[3]【2026年03月度_全社】RFM客層一覧表データ!$A:$A,[3]【2026年03月度_全社】RFM客層一覧表データ!C:C,"",0)</f>
        <v>510</v>
      </c>
      <c r="G4954" s="183">
        <f>_xlfn.XLOOKUP($A4954,[3]【2026年03月度_全社】RFM客層一覧表データ!$A:$A,[3]【2026年03月度_全社】RFM客層一覧表データ!D:D,"",0)</f>
        <v>205</v>
      </c>
      <c r="H4954" s="183">
        <f>_xlfn.XLOOKUP($A4954,[3]【2026年03月度_全社】RFM客層一覧表データ!$A:$A,[3]【2026年03月度_全社】RFM客層一覧表データ!E:E,"",0)</f>
        <v>186</v>
      </c>
      <c r="I4954" s="183">
        <f>_xlfn.XLOOKUP($A4954,[3]【2026年03月度_全社】RFM客層一覧表データ!$A:$A,[3]【2026年03月度_全社】RFM客層一覧表データ!F:F,"",0)</f>
        <v>50</v>
      </c>
      <c r="J4954" s="183">
        <v>510</v>
      </c>
      <c r="K4954" s="183">
        <v>228</v>
      </c>
      <c r="L4954" s="183">
        <v>187</v>
      </c>
      <c r="M4954" s="183">
        <v>63</v>
      </c>
      <c r="N4954" s="183">
        <v>478</v>
      </c>
      <c r="O4954" s="183">
        <v>195</v>
      </c>
      <c r="P4954" s="183">
        <v>181</v>
      </c>
      <c r="Q4954" s="183">
        <v>50</v>
      </c>
      <c r="R4954" s="183">
        <v>459</v>
      </c>
      <c r="S4954" s="183">
        <v>199</v>
      </c>
      <c r="T4954" s="183">
        <v>179</v>
      </c>
      <c r="U4954" s="183">
        <v>55</v>
      </c>
      <c r="V4954" s="183">
        <v>448</v>
      </c>
      <c r="W4954" s="183">
        <v>187</v>
      </c>
      <c r="X4954" s="183">
        <v>172</v>
      </c>
      <c r="Y4954" s="183">
        <v>46</v>
      </c>
    </row>
    <row r="4955" spans="1:25" x14ac:dyDescent="0.2">
      <c r="A4955" s="184">
        <v>13628011</v>
      </c>
      <c r="B4955" s="183" t="str">
        <f>[1]店マスタ!B4954</f>
        <v>樫本電器</v>
      </c>
      <c r="C4955" s="183">
        <v>2.5</v>
      </c>
      <c r="D4955" s="183">
        <v>0</v>
      </c>
      <c r="E4955" s="183" t="str">
        <f>_xlfn.XLOOKUP(A4955,[2]Sheet1!$R:$R,[2]Sheet1!$AB:$AB,"",0)</f>
        <v/>
      </c>
      <c r="F4955" s="183" t="str">
        <f>_xlfn.XLOOKUP($A4955,[3]【2026年03月度_全社】RFM客層一覧表データ!$A:$A,[3]【2026年03月度_全社】RFM客層一覧表データ!C:C,"",0)</f>
        <v/>
      </c>
      <c r="G4955" s="183" t="str">
        <f>_xlfn.XLOOKUP($A4955,[3]【2026年03月度_全社】RFM客層一覧表データ!$A:$A,[3]【2026年03月度_全社】RFM客層一覧表データ!D:D,"",0)</f>
        <v/>
      </c>
      <c r="H4955" s="183" t="str">
        <f>_xlfn.XLOOKUP($A4955,[3]【2026年03月度_全社】RFM客層一覧表データ!$A:$A,[3]【2026年03月度_全社】RFM客層一覧表データ!E:E,"",0)</f>
        <v/>
      </c>
      <c r="I4955" s="183" t="str">
        <f>_xlfn.XLOOKUP($A4955,[3]【2026年03月度_全社】RFM客層一覧表データ!$A:$A,[3]【2026年03月度_全社】RFM客層一覧表データ!F:F,"",0)</f>
        <v/>
      </c>
      <c r="J4955" s="183">
        <v>0</v>
      </c>
      <c r="K4955" s="183">
        <v>0</v>
      </c>
      <c r="L4955" s="183">
        <v>0</v>
      </c>
      <c r="M4955" s="183">
        <v>0</v>
      </c>
      <c r="N4955" s="183">
        <v>0</v>
      </c>
      <c r="O4955" s="183">
        <v>0</v>
      </c>
      <c r="P4955" s="183">
        <v>0</v>
      </c>
      <c r="Q4955" s="183">
        <v>0</v>
      </c>
      <c r="R4955" s="183">
        <v>0</v>
      </c>
      <c r="S4955" s="183">
        <v>0</v>
      </c>
      <c r="T4955" s="183">
        <v>0</v>
      </c>
      <c r="U4955" s="183">
        <v>0</v>
      </c>
      <c r="V4955" s="183">
        <v>0</v>
      </c>
      <c r="W4955" s="183">
        <v>0</v>
      </c>
      <c r="X4955" s="183">
        <v>0</v>
      </c>
      <c r="Y4955" s="183">
        <v>0</v>
      </c>
    </row>
    <row r="4956" spans="1:25" x14ac:dyDescent="0.2">
      <c r="A4956" s="184">
        <v>13628068</v>
      </c>
      <c r="B4956" s="183" t="str">
        <f>[1]店マスタ!B4955</f>
        <v>伊原デンキ</v>
      </c>
      <c r="C4956" s="183">
        <v>3</v>
      </c>
      <c r="D4956" s="183">
        <v>3</v>
      </c>
      <c r="E4956" s="183">
        <f>_xlfn.XLOOKUP(A4956,[2]Sheet1!$R:$R,[2]Sheet1!$AB:$AB,"",0)</f>
        <v>3</v>
      </c>
      <c r="F4956" s="183">
        <f>_xlfn.XLOOKUP($A4956,[3]【2026年03月度_全社】RFM客層一覧表データ!$A:$A,[3]【2026年03月度_全社】RFM客層一覧表データ!C:C,"",0)</f>
        <v>908</v>
      </c>
      <c r="G4956" s="183">
        <f>_xlfn.XLOOKUP($A4956,[3]【2026年03月度_全社】RFM客層一覧表データ!$A:$A,[3]【2026年03月度_全社】RFM客層一覧表データ!D:D,"",0)</f>
        <v>287</v>
      </c>
      <c r="H4956" s="183">
        <f>_xlfn.XLOOKUP($A4956,[3]【2026年03月度_全社】RFM客層一覧表データ!$A:$A,[3]【2026年03月度_全社】RFM客層一覧表データ!E:E,"",0)</f>
        <v>181</v>
      </c>
      <c r="I4956" s="183">
        <f>_xlfn.XLOOKUP($A4956,[3]【2026年03月度_全社】RFM客層一覧表データ!$A:$A,[3]【2026年03月度_全社】RFM客層一覧表データ!F:F,"",0)</f>
        <v>132</v>
      </c>
      <c r="J4956" s="183">
        <v>886</v>
      </c>
      <c r="K4956" s="183">
        <v>271</v>
      </c>
      <c r="L4956" s="183">
        <v>177</v>
      </c>
      <c r="M4956" s="183">
        <v>113</v>
      </c>
      <c r="N4956" s="183">
        <v>878</v>
      </c>
      <c r="O4956" s="183">
        <v>251</v>
      </c>
      <c r="P4956" s="183">
        <v>172</v>
      </c>
      <c r="Q4956" s="183">
        <v>117</v>
      </c>
      <c r="R4956" s="183">
        <v>840</v>
      </c>
      <c r="S4956" s="183">
        <v>294</v>
      </c>
      <c r="T4956" s="183">
        <v>163</v>
      </c>
      <c r="U4956" s="183">
        <v>149</v>
      </c>
      <c r="V4956" s="183">
        <v>766</v>
      </c>
      <c r="W4956" s="183">
        <v>270</v>
      </c>
      <c r="X4956" s="183">
        <v>151</v>
      </c>
      <c r="Y4956" s="183">
        <v>128</v>
      </c>
    </row>
    <row r="4957" spans="1:25" x14ac:dyDescent="0.2">
      <c r="A4957" s="184">
        <v>13628088</v>
      </c>
      <c r="B4957" s="183" t="str">
        <f>[1]店マスタ!B4956</f>
        <v>ひうらでんき</v>
      </c>
      <c r="C4957" s="183">
        <v>1.5</v>
      </c>
      <c r="D4957" s="183">
        <v>1.5</v>
      </c>
      <c r="E4957" s="183">
        <f>_xlfn.XLOOKUP(A4957,[2]Sheet1!$R:$R,[2]Sheet1!$AB:$AB,"",0)</f>
        <v>1.5</v>
      </c>
      <c r="F4957" s="183">
        <f>_xlfn.XLOOKUP($A4957,[3]【2026年03月度_全社】RFM客層一覧表データ!$A:$A,[3]【2026年03月度_全社】RFM客層一覧表データ!C:C,"",0)</f>
        <v>145</v>
      </c>
      <c r="G4957" s="183">
        <f>_xlfn.XLOOKUP($A4957,[3]【2026年03月度_全社】RFM客層一覧表データ!$A:$A,[3]【2026年03月度_全社】RFM客層一覧表データ!D:D,"",0)</f>
        <v>54</v>
      </c>
      <c r="H4957" s="183">
        <f>_xlfn.XLOOKUP($A4957,[3]【2026年03月度_全社】RFM客層一覧表データ!$A:$A,[3]【2026年03月度_全社】RFM客層一覧表データ!E:E,"",0)</f>
        <v>113</v>
      </c>
      <c r="I4957" s="183">
        <f>_xlfn.XLOOKUP($A4957,[3]【2026年03月度_全社】RFM客層一覧表データ!$A:$A,[3]【2026年03月度_全社】RFM客層一覧表データ!F:F,"",0)</f>
        <v>1</v>
      </c>
      <c r="J4957" s="183">
        <v>159</v>
      </c>
      <c r="K4957" s="183">
        <v>66</v>
      </c>
      <c r="L4957" s="183">
        <v>112</v>
      </c>
      <c r="M4957" s="183">
        <v>4</v>
      </c>
      <c r="N4957" s="183">
        <v>166</v>
      </c>
      <c r="O4957" s="183">
        <v>79</v>
      </c>
      <c r="P4957" s="183">
        <v>124</v>
      </c>
      <c r="Q4957" s="183">
        <v>3</v>
      </c>
      <c r="R4957" s="183">
        <v>174</v>
      </c>
      <c r="S4957" s="183">
        <v>77</v>
      </c>
      <c r="T4957" s="183">
        <v>126</v>
      </c>
      <c r="U4957" s="183">
        <v>2</v>
      </c>
      <c r="V4957" s="183">
        <v>179</v>
      </c>
      <c r="W4957" s="183">
        <v>83</v>
      </c>
      <c r="X4957" s="183">
        <v>133</v>
      </c>
      <c r="Y4957" s="183">
        <v>7</v>
      </c>
    </row>
    <row r="4958" spans="1:25" x14ac:dyDescent="0.2">
      <c r="A4958" s="184">
        <v>13628310</v>
      </c>
      <c r="B4958" s="183" t="str">
        <f>[1]店マスタ!B4957</f>
        <v>ウィッティばんどう</v>
      </c>
      <c r="C4958" s="183">
        <v>2.5</v>
      </c>
      <c r="D4958" s="183">
        <v>2.5</v>
      </c>
      <c r="E4958" s="183">
        <f>_xlfn.XLOOKUP(A4958,[2]Sheet1!$R:$R,[2]Sheet1!$AB:$AB,"",0)</f>
        <v>1.5</v>
      </c>
      <c r="F4958" s="183">
        <f>_xlfn.XLOOKUP($A4958,[3]【2026年03月度_全社】RFM客層一覧表データ!$A:$A,[3]【2026年03月度_全社】RFM客層一覧表データ!C:C,"",0)</f>
        <v>275</v>
      </c>
      <c r="G4958" s="183">
        <f>_xlfn.XLOOKUP($A4958,[3]【2026年03月度_全社】RFM客層一覧表データ!$A:$A,[3]【2026年03月度_全社】RFM客層一覧表データ!D:D,"",0)</f>
        <v>125</v>
      </c>
      <c r="H4958" s="183">
        <f>_xlfn.XLOOKUP($A4958,[3]【2026年03月度_全社】RFM客層一覧表データ!$A:$A,[3]【2026年03月度_全社】RFM客層一覧表データ!E:E,"",0)</f>
        <v>151</v>
      </c>
      <c r="I4958" s="183">
        <f>_xlfn.XLOOKUP($A4958,[3]【2026年03月度_全社】RFM客層一覧表データ!$A:$A,[3]【2026年03月度_全社】RFM客層一覧表データ!F:F,"",0)</f>
        <v>11</v>
      </c>
      <c r="J4958" s="183">
        <v>288</v>
      </c>
      <c r="K4958" s="183">
        <v>142</v>
      </c>
      <c r="L4958" s="183">
        <v>149</v>
      </c>
      <c r="M4958" s="183">
        <v>20</v>
      </c>
      <c r="N4958" s="183">
        <v>282</v>
      </c>
      <c r="O4958" s="183">
        <v>145</v>
      </c>
      <c r="P4958" s="183">
        <v>154</v>
      </c>
      <c r="Q4958" s="183">
        <v>20</v>
      </c>
      <c r="R4958" s="183">
        <v>294</v>
      </c>
      <c r="S4958" s="183">
        <v>153</v>
      </c>
      <c r="T4958" s="183">
        <v>163</v>
      </c>
      <c r="U4958" s="183">
        <v>24</v>
      </c>
      <c r="V4958" s="183">
        <v>275</v>
      </c>
      <c r="W4958" s="183">
        <v>154</v>
      </c>
      <c r="X4958" s="183">
        <v>161</v>
      </c>
      <c r="Y4958" s="183">
        <v>25</v>
      </c>
    </row>
    <row r="4959" spans="1:25" x14ac:dyDescent="0.2">
      <c r="A4959" s="184">
        <v>13628369</v>
      </c>
      <c r="B4959" s="183" t="str">
        <f>[1]店マスタ!B4958</f>
        <v>パルテばんどう</v>
      </c>
      <c r="C4959" s="183">
        <v>3</v>
      </c>
      <c r="D4959" s="183">
        <v>3</v>
      </c>
      <c r="E4959" s="183">
        <f>_xlfn.XLOOKUP(A4959,[2]Sheet1!$R:$R,[2]Sheet1!$AB:$AB,"",0)</f>
        <v>3</v>
      </c>
      <c r="F4959" s="183">
        <f>_xlfn.XLOOKUP($A4959,[3]【2026年03月度_全社】RFM客層一覧表データ!$A:$A,[3]【2026年03月度_全社】RFM客層一覧表データ!C:C,"",0)</f>
        <v>651</v>
      </c>
      <c r="G4959" s="183">
        <f>_xlfn.XLOOKUP($A4959,[3]【2026年03月度_全社】RFM客層一覧表データ!$A:$A,[3]【2026年03月度_全社】RFM客層一覧表データ!D:D,"",0)</f>
        <v>258</v>
      </c>
      <c r="H4959" s="183">
        <f>_xlfn.XLOOKUP($A4959,[3]【2026年03月度_全社】RFM客層一覧表データ!$A:$A,[3]【2026年03月度_全社】RFM客層一覧表データ!E:E,"",0)</f>
        <v>287</v>
      </c>
      <c r="I4959" s="183">
        <f>_xlfn.XLOOKUP($A4959,[3]【2026年03月度_全社】RFM客層一覧表データ!$A:$A,[3]【2026年03月度_全社】RFM客層一覧表データ!F:F,"",0)</f>
        <v>46</v>
      </c>
      <c r="J4959" s="183">
        <v>637</v>
      </c>
      <c r="K4959" s="183">
        <v>265</v>
      </c>
      <c r="L4959" s="183">
        <v>276</v>
      </c>
      <c r="M4959" s="183">
        <v>47</v>
      </c>
      <c r="N4959" s="183">
        <v>644</v>
      </c>
      <c r="O4959" s="183">
        <v>276</v>
      </c>
      <c r="P4959" s="183">
        <v>277</v>
      </c>
      <c r="Q4959" s="183">
        <v>66</v>
      </c>
      <c r="R4959" s="183">
        <v>614</v>
      </c>
      <c r="S4959" s="183">
        <v>270</v>
      </c>
      <c r="T4959" s="183">
        <v>281</v>
      </c>
      <c r="U4959" s="183">
        <v>49</v>
      </c>
      <c r="V4959" s="183">
        <v>599</v>
      </c>
      <c r="W4959" s="183">
        <v>296</v>
      </c>
      <c r="X4959" s="183">
        <v>279</v>
      </c>
      <c r="Y4959" s="183">
        <v>75</v>
      </c>
    </row>
    <row r="4960" spans="1:25" x14ac:dyDescent="0.2">
      <c r="A4960" s="184">
        <v>13628373</v>
      </c>
      <c r="B4960" s="183" t="str">
        <f>[1]店マスタ!B4959</f>
        <v>有限会社　美木電器商会</v>
      </c>
      <c r="C4960" s="183">
        <v>3</v>
      </c>
      <c r="D4960" s="183">
        <v>3</v>
      </c>
      <c r="E4960" s="183">
        <f>_xlfn.XLOOKUP(A4960,[2]Sheet1!$R:$R,[2]Sheet1!$AB:$AB,"",0)</f>
        <v>3</v>
      </c>
      <c r="F4960" s="183">
        <f>_xlfn.XLOOKUP($A4960,[3]【2026年03月度_全社】RFM客層一覧表データ!$A:$A,[3]【2026年03月度_全社】RFM客層一覧表データ!C:C,"",0)</f>
        <v>549</v>
      </c>
      <c r="G4960" s="183">
        <f>_xlfn.XLOOKUP($A4960,[3]【2026年03月度_全社】RFM客層一覧表データ!$A:$A,[3]【2026年03月度_全社】RFM客層一覧表データ!D:D,"",0)</f>
        <v>302</v>
      </c>
      <c r="H4960" s="183">
        <f>_xlfn.XLOOKUP($A4960,[3]【2026年03月度_全社】RFM客層一覧表データ!$A:$A,[3]【2026年03月度_全社】RFM客層一覧表データ!E:E,"",0)</f>
        <v>348</v>
      </c>
      <c r="I4960" s="183">
        <f>_xlfn.XLOOKUP($A4960,[3]【2026年03月度_全社】RFM客層一覧表データ!$A:$A,[3]【2026年03月度_全社】RFM客層一覧表データ!F:F,"",0)</f>
        <v>35</v>
      </c>
      <c r="J4960" s="183">
        <v>529</v>
      </c>
      <c r="K4960" s="183">
        <v>295</v>
      </c>
      <c r="L4960" s="183">
        <v>347</v>
      </c>
      <c r="M4960" s="183">
        <v>36</v>
      </c>
      <c r="N4960" s="183">
        <v>523</v>
      </c>
      <c r="O4960" s="183">
        <v>295</v>
      </c>
      <c r="P4960" s="183">
        <v>349</v>
      </c>
      <c r="Q4960" s="183">
        <v>27</v>
      </c>
      <c r="R4960" s="183">
        <v>519</v>
      </c>
      <c r="S4960" s="183">
        <v>315</v>
      </c>
      <c r="T4960" s="183">
        <v>363</v>
      </c>
      <c r="U4960" s="183">
        <v>30</v>
      </c>
      <c r="V4960" s="183">
        <v>524</v>
      </c>
      <c r="W4960" s="183">
        <v>309</v>
      </c>
      <c r="X4960" s="183">
        <v>364</v>
      </c>
      <c r="Y4960" s="183">
        <v>16</v>
      </c>
    </row>
    <row r="4961" spans="1:25" x14ac:dyDescent="0.2">
      <c r="A4961" s="184">
        <v>13628375</v>
      </c>
      <c r="B4961" s="183" t="str">
        <f>[1]店マスタ!B4960</f>
        <v>ウィッティまさお</v>
      </c>
      <c r="C4961" s="183">
        <v>2.5</v>
      </c>
      <c r="D4961" s="183">
        <v>2.5</v>
      </c>
      <c r="E4961" s="183">
        <f>_xlfn.XLOOKUP(A4961,[2]Sheet1!$R:$R,[2]Sheet1!$AB:$AB,"",0)</f>
        <v>2.5</v>
      </c>
      <c r="F4961" s="183">
        <f>_xlfn.XLOOKUP($A4961,[3]【2026年03月度_全社】RFM客層一覧表データ!$A:$A,[3]【2026年03月度_全社】RFM客層一覧表データ!C:C,"",0)</f>
        <v>361</v>
      </c>
      <c r="G4961" s="183">
        <f>_xlfn.XLOOKUP($A4961,[3]【2026年03月度_全社】RFM客層一覧表データ!$A:$A,[3]【2026年03月度_全社】RFM客層一覧表データ!D:D,"",0)</f>
        <v>169</v>
      </c>
      <c r="H4961" s="183">
        <f>_xlfn.XLOOKUP($A4961,[3]【2026年03月度_全社】RFM客層一覧表データ!$A:$A,[3]【2026年03月度_全社】RFM客層一覧表データ!E:E,"",0)</f>
        <v>225</v>
      </c>
      <c r="I4961" s="183">
        <f>_xlfn.XLOOKUP($A4961,[3]【2026年03月度_全社】RFM客層一覧表データ!$A:$A,[3]【2026年03月度_全社】RFM客層一覧表データ!F:F,"",0)</f>
        <v>16</v>
      </c>
      <c r="J4961" s="183">
        <v>364</v>
      </c>
      <c r="K4961" s="183">
        <v>179</v>
      </c>
      <c r="L4961" s="183">
        <v>229</v>
      </c>
      <c r="M4961" s="183">
        <v>24</v>
      </c>
      <c r="N4961" s="183">
        <v>349</v>
      </c>
      <c r="O4961" s="183">
        <v>176</v>
      </c>
      <c r="P4961" s="183">
        <v>219</v>
      </c>
      <c r="Q4961" s="183">
        <v>15</v>
      </c>
      <c r="R4961" s="183">
        <v>340</v>
      </c>
      <c r="S4961" s="183">
        <v>168</v>
      </c>
      <c r="T4961" s="183">
        <v>209</v>
      </c>
      <c r="U4961" s="183">
        <v>27</v>
      </c>
      <c r="V4961" s="183">
        <v>292</v>
      </c>
      <c r="W4961" s="183">
        <v>166</v>
      </c>
      <c r="X4961" s="183">
        <v>185</v>
      </c>
      <c r="Y4961" s="183">
        <v>29</v>
      </c>
    </row>
    <row r="4962" spans="1:25" x14ac:dyDescent="0.2">
      <c r="A4962" s="184">
        <v>13628413</v>
      </c>
      <c r="B4962" s="183" t="str">
        <f>[1]店マスタ!B4961</f>
        <v>ナッティーミマデン東館</v>
      </c>
      <c r="C4962" s="183">
        <v>1</v>
      </c>
      <c r="D4962" s="183">
        <v>1</v>
      </c>
      <c r="E4962" s="183">
        <f>_xlfn.XLOOKUP(A4962,[2]Sheet1!$R:$R,[2]Sheet1!$AB:$AB,"",0)</f>
        <v>1</v>
      </c>
      <c r="F4962" s="183">
        <f>_xlfn.XLOOKUP($A4962,[3]【2026年03月度_全社】RFM客層一覧表データ!$A:$A,[3]【2026年03月度_全社】RFM客層一覧表データ!C:C,"",0)</f>
        <v>174</v>
      </c>
      <c r="G4962" s="183">
        <f>_xlfn.XLOOKUP($A4962,[3]【2026年03月度_全社】RFM客層一覧表データ!$A:$A,[3]【2026年03月度_全社】RFM客層一覧表データ!D:D,"",0)</f>
        <v>0</v>
      </c>
      <c r="H4962" s="183">
        <f>_xlfn.XLOOKUP($A4962,[3]【2026年03月度_全社】RFM客層一覧表データ!$A:$A,[3]【2026年03月度_全社】RFM客層一覧表データ!E:E,"",0)</f>
        <v>0</v>
      </c>
      <c r="I4962" s="183">
        <f>_xlfn.XLOOKUP($A4962,[3]【2026年03月度_全社】RFM客層一覧表データ!$A:$A,[3]【2026年03月度_全社】RFM客層一覧表データ!F:F,"",0)</f>
        <v>0</v>
      </c>
      <c r="J4962" s="183">
        <v>289</v>
      </c>
      <c r="K4962" s="183">
        <v>0</v>
      </c>
      <c r="L4962" s="183">
        <v>73</v>
      </c>
      <c r="M4962" s="183">
        <v>0</v>
      </c>
      <c r="N4962" s="183">
        <v>370</v>
      </c>
      <c r="O4962" s="183">
        <v>0</v>
      </c>
      <c r="P4962" s="183">
        <v>114</v>
      </c>
      <c r="Q4962" s="183">
        <v>0</v>
      </c>
      <c r="R4962" s="183">
        <v>439</v>
      </c>
      <c r="S4962" s="183">
        <v>0</v>
      </c>
      <c r="T4962" s="183">
        <v>146</v>
      </c>
      <c r="U4962" s="183">
        <v>0</v>
      </c>
      <c r="V4962" s="183">
        <v>519</v>
      </c>
      <c r="W4962" s="183">
        <v>174</v>
      </c>
      <c r="X4962" s="183">
        <v>170</v>
      </c>
      <c r="Y4962" s="183">
        <v>64</v>
      </c>
    </row>
    <row r="4963" spans="1:25" x14ac:dyDescent="0.2">
      <c r="A4963" s="184">
        <v>13628433</v>
      </c>
      <c r="B4963" s="183" t="str">
        <f>[1]店マスタ!B4962</f>
        <v>ナッティーミマデン夢館</v>
      </c>
      <c r="C4963" s="183">
        <v>3</v>
      </c>
      <c r="D4963" s="183">
        <v>2</v>
      </c>
      <c r="E4963" s="183">
        <f>_xlfn.XLOOKUP(A4963,[2]Sheet1!$R:$R,[2]Sheet1!$AB:$AB,"",0)</f>
        <v>2</v>
      </c>
      <c r="F4963" s="183">
        <f>_xlfn.XLOOKUP($A4963,[3]【2026年03月度_全社】RFM客層一覧表データ!$A:$A,[3]【2026年03月度_全社】RFM客層一覧表データ!C:C,"",0)</f>
        <v>651</v>
      </c>
      <c r="G4963" s="183">
        <f>_xlfn.XLOOKUP($A4963,[3]【2026年03月度_全社】RFM客層一覧表データ!$A:$A,[3]【2026年03月度_全社】RFM客層一覧表データ!D:D,"",0)</f>
        <v>224</v>
      </c>
      <c r="H4963" s="183">
        <f>_xlfn.XLOOKUP($A4963,[3]【2026年03月度_全社】RFM客層一覧表データ!$A:$A,[3]【2026年03月度_全社】RFM客層一覧表データ!E:E,"",0)</f>
        <v>142</v>
      </c>
      <c r="I4963" s="183">
        <f>_xlfn.XLOOKUP($A4963,[3]【2026年03月度_全社】RFM客層一覧表データ!$A:$A,[3]【2026年03月度_全社】RFM客層一覧表データ!F:F,"",0)</f>
        <v>76</v>
      </c>
      <c r="J4963" s="183">
        <v>573</v>
      </c>
      <c r="K4963" s="183">
        <v>238</v>
      </c>
      <c r="L4963" s="183">
        <v>102</v>
      </c>
      <c r="M4963" s="183">
        <v>108</v>
      </c>
      <c r="N4963" s="183">
        <v>462</v>
      </c>
      <c r="O4963" s="183">
        <v>229</v>
      </c>
      <c r="P4963" s="183">
        <v>65</v>
      </c>
      <c r="Q4963" s="183">
        <v>133</v>
      </c>
      <c r="R4963" s="183">
        <v>329</v>
      </c>
      <c r="S4963" s="183">
        <v>259</v>
      </c>
      <c r="T4963" s="183">
        <v>43</v>
      </c>
      <c r="U4963" s="183">
        <v>192</v>
      </c>
      <c r="V4963" s="183">
        <v>136</v>
      </c>
      <c r="W4963" s="183">
        <v>136</v>
      </c>
      <c r="X4963" s="183">
        <v>1</v>
      </c>
      <c r="Y4963" s="183">
        <v>136</v>
      </c>
    </row>
    <row r="4964" spans="1:25" x14ac:dyDescent="0.2">
      <c r="A4964" s="184">
        <v>13628653</v>
      </c>
      <c r="B4964" s="183" t="str">
        <f>[1]店マスタ!B4963</f>
        <v>ナッティーミマデン西須賀</v>
      </c>
      <c r="C4964" s="183">
        <v>2</v>
      </c>
      <c r="D4964" s="183">
        <v>2</v>
      </c>
      <c r="E4964" s="183">
        <f>_xlfn.XLOOKUP(A4964,[2]Sheet1!$R:$R,[2]Sheet1!$AB:$AB,"",0)</f>
        <v>2</v>
      </c>
      <c r="F4964" s="183">
        <f>_xlfn.XLOOKUP($A4964,[3]【2026年03月度_全社】RFM客層一覧表データ!$A:$A,[3]【2026年03月度_全社】RFM客層一覧表データ!C:C,"",0)</f>
        <v>560</v>
      </c>
      <c r="G4964" s="183">
        <f>_xlfn.XLOOKUP($A4964,[3]【2026年03月度_全社】RFM客層一覧表データ!$A:$A,[3]【2026年03月度_全社】RFM客層一覧表データ!D:D,"",0)</f>
        <v>224</v>
      </c>
      <c r="H4964" s="183">
        <f>_xlfn.XLOOKUP($A4964,[3]【2026年03月度_全社】RFM客層一覧表データ!$A:$A,[3]【2026年03月度_全社】RFM客層一覧表データ!E:E,"",0)</f>
        <v>281</v>
      </c>
      <c r="I4964" s="183">
        <f>_xlfn.XLOOKUP($A4964,[3]【2026年03月度_全社】RFM客層一覧表データ!$A:$A,[3]【2026年03月度_全社】RFM客層一覧表データ!F:F,"",0)</f>
        <v>38</v>
      </c>
      <c r="J4964" s="183">
        <v>562</v>
      </c>
      <c r="K4964" s="183">
        <v>227</v>
      </c>
      <c r="L4964" s="183">
        <v>285</v>
      </c>
      <c r="M4964" s="183">
        <v>36</v>
      </c>
      <c r="N4964" s="183">
        <v>574</v>
      </c>
      <c r="O4964" s="183">
        <v>249</v>
      </c>
      <c r="P4964" s="183">
        <v>302</v>
      </c>
      <c r="Q4964" s="183">
        <v>32</v>
      </c>
      <c r="R4964" s="183">
        <v>598</v>
      </c>
      <c r="S4964" s="183">
        <v>221</v>
      </c>
      <c r="T4964" s="183">
        <v>311</v>
      </c>
      <c r="U4964" s="183">
        <v>33</v>
      </c>
      <c r="V4964" s="183">
        <v>612</v>
      </c>
      <c r="W4964" s="183">
        <v>258</v>
      </c>
      <c r="X4964" s="183">
        <v>325</v>
      </c>
      <c r="Y4964" s="183">
        <v>43</v>
      </c>
    </row>
    <row r="4965" spans="1:25" x14ac:dyDescent="0.2">
      <c r="A4965" s="184">
        <v>13628654</v>
      </c>
      <c r="B4965" s="183" t="str">
        <f>[1]店マスタ!B4964</f>
        <v>（有）宮下電器商会</v>
      </c>
      <c r="C4965" s="183">
        <v>3.5</v>
      </c>
      <c r="D4965" s="183">
        <v>3.5</v>
      </c>
      <c r="E4965" s="183">
        <f>_xlfn.XLOOKUP(A4965,[2]Sheet1!$R:$R,[2]Sheet1!$AB:$AB,"",0)</f>
        <v>3.5</v>
      </c>
      <c r="F4965" s="183">
        <f>_xlfn.XLOOKUP($A4965,[3]【2026年03月度_全社】RFM客層一覧表データ!$A:$A,[3]【2026年03月度_全社】RFM客層一覧表データ!C:C,"",0)</f>
        <v>358</v>
      </c>
      <c r="G4965" s="183">
        <f>_xlfn.XLOOKUP($A4965,[3]【2026年03月度_全社】RFM客層一覧表データ!$A:$A,[3]【2026年03月度_全社】RFM客層一覧表データ!D:D,"",0)</f>
        <v>117</v>
      </c>
      <c r="H4965" s="183">
        <f>_xlfn.XLOOKUP($A4965,[3]【2026年03月度_全社】RFM客層一覧表データ!$A:$A,[3]【2026年03月度_全社】RFM客層一覧表データ!E:E,"",0)</f>
        <v>175</v>
      </c>
      <c r="I4965" s="183">
        <f>_xlfn.XLOOKUP($A4965,[3]【2026年03月度_全社】RFM客層一覧表データ!$A:$A,[3]【2026年03月度_全社】RFM客層一覧表データ!F:F,"",0)</f>
        <v>21</v>
      </c>
      <c r="J4965" s="183">
        <v>387</v>
      </c>
      <c r="K4965" s="183">
        <v>129</v>
      </c>
      <c r="L4965" s="183">
        <v>183</v>
      </c>
      <c r="M4965" s="183">
        <v>28</v>
      </c>
      <c r="N4965" s="183">
        <v>381</v>
      </c>
      <c r="O4965" s="183">
        <v>134</v>
      </c>
      <c r="P4965" s="183">
        <v>213</v>
      </c>
      <c r="Q4965" s="183">
        <v>12</v>
      </c>
      <c r="R4965" s="183">
        <v>392</v>
      </c>
      <c r="S4965" s="183">
        <v>88</v>
      </c>
      <c r="T4965" s="183">
        <v>227</v>
      </c>
      <c r="U4965" s="183">
        <v>7</v>
      </c>
      <c r="V4965" s="183">
        <v>448</v>
      </c>
      <c r="W4965" s="183">
        <v>102</v>
      </c>
      <c r="X4965" s="183">
        <v>243</v>
      </c>
      <c r="Y4965" s="183">
        <v>14</v>
      </c>
    </row>
    <row r="4966" spans="1:25" x14ac:dyDescent="0.2">
      <c r="A4966" s="184">
        <v>13628689</v>
      </c>
      <c r="B4966" s="183" t="str">
        <f>[1]店マスタ!B4965</f>
        <v>ＴＡＧにしの</v>
      </c>
      <c r="C4966" s="183">
        <v>2</v>
      </c>
      <c r="D4966" s="183">
        <v>2</v>
      </c>
      <c r="E4966" s="183">
        <f>_xlfn.XLOOKUP(A4966,[2]Sheet1!$R:$R,[2]Sheet1!$AB:$AB,"",0)</f>
        <v>3</v>
      </c>
      <c r="F4966" s="183">
        <f>_xlfn.XLOOKUP($A4966,[3]【2026年03月度_全社】RFM客層一覧表データ!$A:$A,[3]【2026年03月度_全社】RFM客層一覧表データ!C:C,"",0)</f>
        <v>986</v>
      </c>
      <c r="G4966" s="183">
        <f>_xlfn.XLOOKUP($A4966,[3]【2026年03月度_全社】RFM客層一覧表データ!$A:$A,[3]【2026年03月度_全社】RFM客層一覧表データ!D:D,"",0)</f>
        <v>383</v>
      </c>
      <c r="H4966" s="183">
        <f>_xlfn.XLOOKUP($A4966,[3]【2026年03月度_全社】RFM客層一覧表データ!$A:$A,[3]【2026年03月度_全社】RFM客層一覧表データ!E:E,"",0)</f>
        <v>473</v>
      </c>
      <c r="I4966" s="183">
        <f>_xlfn.XLOOKUP($A4966,[3]【2026年03月度_全社】RFM客層一覧表データ!$A:$A,[3]【2026年03月度_全社】RFM客層一覧表データ!F:F,"",0)</f>
        <v>76</v>
      </c>
      <c r="J4966" s="183">
        <v>983</v>
      </c>
      <c r="K4966" s="183">
        <v>391</v>
      </c>
      <c r="L4966" s="183">
        <v>489</v>
      </c>
      <c r="M4966" s="183">
        <v>59</v>
      </c>
      <c r="N4966" s="183">
        <v>962</v>
      </c>
      <c r="O4966" s="183">
        <v>421</v>
      </c>
      <c r="P4966" s="183">
        <v>482</v>
      </c>
      <c r="Q4966" s="183">
        <v>76</v>
      </c>
      <c r="R4966" s="183">
        <v>1009</v>
      </c>
      <c r="S4966" s="183">
        <v>411</v>
      </c>
      <c r="T4966" s="183">
        <v>516</v>
      </c>
      <c r="U4966" s="183">
        <v>65</v>
      </c>
      <c r="V4966" s="183">
        <v>1040</v>
      </c>
      <c r="W4966" s="183">
        <v>451</v>
      </c>
      <c r="X4966" s="183">
        <v>510</v>
      </c>
      <c r="Y4966" s="183">
        <v>83</v>
      </c>
    </row>
    <row r="4967" spans="1:25" x14ac:dyDescent="0.2">
      <c r="A4967" s="184">
        <v>13628698</v>
      </c>
      <c r="B4967" s="183" t="str">
        <f>[1]店マスタ!B4966</f>
        <v>（株）花井電器　八万店</v>
      </c>
      <c r="C4967" s="183">
        <v>2.5</v>
      </c>
      <c r="D4967" s="183">
        <v>2.5</v>
      </c>
      <c r="E4967" s="183">
        <f>_xlfn.XLOOKUP(A4967,[2]Sheet1!$R:$R,[2]Sheet1!$AB:$AB,"",0)</f>
        <v>2.5</v>
      </c>
      <c r="F4967" s="183">
        <f>_xlfn.XLOOKUP($A4967,[3]【2026年03月度_全社】RFM客層一覧表データ!$A:$A,[3]【2026年03月度_全社】RFM客層一覧表データ!C:C,"",0)</f>
        <v>1161</v>
      </c>
      <c r="G4967" s="183">
        <f>_xlfn.XLOOKUP($A4967,[3]【2026年03月度_全社】RFM客層一覧表データ!$A:$A,[3]【2026年03月度_全社】RFM客層一覧表データ!D:D,"",0)</f>
        <v>401</v>
      </c>
      <c r="H4967" s="183">
        <f>_xlfn.XLOOKUP($A4967,[3]【2026年03月度_全社】RFM客層一覧表データ!$A:$A,[3]【2026年03月度_全社】RFM客層一覧表データ!E:E,"",0)</f>
        <v>538</v>
      </c>
      <c r="I4967" s="183">
        <f>_xlfn.XLOOKUP($A4967,[3]【2026年03月度_全社】RFM客層一覧表データ!$A:$A,[3]【2026年03月度_全社】RFM客層一覧表データ!F:F,"",0)</f>
        <v>95</v>
      </c>
      <c r="J4967" s="183">
        <v>1131</v>
      </c>
      <c r="K4967" s="183">
        <v>407</v>
      </c>
      <c r="L4967" s="183">
        <v>539</v>
      </c>
      <c r="M4967" s="183">
        <v>138</v>
      </c>
      <c r="N4967" s="183">
        <v>1121</v>
      </c>
      <c r="O4967" s="183">
        <v>537</v>
      </c>
      <c r="P4967" s="183">
        <v>559</v>
      </c>
      <c r="Q4967" s="183">
        <v>123</v>
      </c>
      <c r="R4967" s="183">
        <v>1046</v>
      </c>
      <c r="S4967" s="183">
        <v>599</v>
      </c>
      <c r="T4967" s="183">
        <v>571</v>
      </c>
      <c r="U4967" s="183">
        <v>78</v>
      </c>
      <c r="V4967" s="183">
        <v>984</v>
      </c>
      <c r="W4967" s="183">
        <v>596</v>
      </c>
      <c r="X4967" s="183">
        <v>553</v>
      </c>
      <c r="Y4967" s="183">
        <v>70</v>
      </c>
    </row>
    <row r="4968" spans="1:25" x14ac:dyDescent="0.2">
      <c r="A4968" s="184">
        <v>13628745</v>
      </c>
      <c r="B4968" s="183" t="str">
        <f>[1]店マスタ!B4967</f>
        <v>はない電遊館</v>
      </c>
      <c r="C4968" s="183">
        <v>4</v>
      </c>
      <c r="D4968" s="183">
        <v>4</v>
      </c>
      <c r="E4968" s="183">
        <f>_xlfn.XLOOKUP(A4968,[2]Sheet1!$R:$R,[2]Sheet1!$AB:$AB,"",0)</f>
        <v>5</v>
      </c>
      <c r="F4968" s="183">
        <f>_xlfn.XLOOKUP($A4968,[3]【2026年03月度_全社】RFM客層一覧表データ!$A:$A,[3]【2026年03月度_全社】RFM客層一覧表データ!C:C,"",0)</f>
        <v>1179</v>
      </c>
      <c r="G4968" s="183">
        <f>_xlfn.XLOOKUP($A4968,[3]【2026年03月度_全社】RFM客層一覧表データ!$A:$A,[3]【2026年03月度_全社】RFM客層一覧表データ!D:D,"",0)</f>
        <v>460</v>
      </c>
      <c r="H4968" s="183">
        <f>_xlfn.XLOOKUP($A4968,[3]【2026年03月度_全社】RFM客層一覧表データ!$A:$A,[3]【2026年03月度_全社】RFM客層一覧表データ!E:E,"",0)</f>
        <v>585</v>
      </c>
      <c r="I4968" s="183">
        <f>_xlfn.XLOOKUP($A4968,[3]【2026年03月度_全社】RFM客層一覧表データ!$A:$A,[3]【2026年03月度_全社】RFM客層一覧表データ!F:F,"",0)</f>
        <v>91</v>
      </c>
      <c r="J4968" s="183">
        <v>1229</v>
      </c>
      <c r="K4968" s="183">
        <v>516</v>
      </c>
      <c r="L4968" s="183">
        <v>599</v>
      </c>
      <c r="M4968" s="183">
        <v>132</v>
      </c>
      <c r="N4968" s="183">
        <v>1196</v>
      </c>
      <c r="O4968" s="183">
        <v>599</v>
      </c>
      <c r="P4968" s="183">
        <v>603</v>
      </c>
      <c r="Q4968" s="183">
        <v>161</v>
      </c>
      <c r="R4968" s="183">
        <v>1136</v>
      </c>
      <c r="S4968" s="183">
        <v>606</v>
      </c>
      <c r="T4968" s="183">
        <v>602</v>
      </c>
      <c r="U4968" s="183">
        <v>125</v>
      </c>
      <c r="V4968" s="183">
        <v>1061</v>
      </c>
      <c r="W4968" s="183">
        <v>604</v>
      </c>
      <c r="X4968" s="183">
        <v>600</v>
      </c>
      <c r="Y4968" s="183">
        <v>128</v>
      </c>
    </row>
    <row r="4969" spans="1:25" x14ac:dyDescent="0.2">
      <c r="A4969" s="184">
        <v>13630006</v>
      </c>
      <c r="B4969" s="183" t="str">
        <f>[1]店マスタ!B4968</f>
        <v>田浦電化サ－ビス</v>
      </c>
      <c r="C4969" s="183">
        <v>2.5</v>
      </c>
      <c r="D4969" s="183">
        <v>2.5</v>
      </c>
      <c r="E4969" s="183">
        <f>_xlfn.XLOOKUP(A4969,[2]Sheet1!$R:$R,[2]Sheet1!$AB:$AB,"",0)</f>
        <v>2.5</v>
      </c>
      <c r="F4969" s="183" t="str">
        <f>_xlfn.XLOOKUP($A4969,[3]【2026年03月度_全社】RFM客層一覧表データ!$A:$A,[3]【2026年03月度_全社】RFM客層一覧表データ!C:C,"",0)</f>
        <v/>
      </c>
      <c r="G4969" s="183" t="str">
        <f>_xlfn.XLOOKUP($A4969,[3]【2026年03月度_全社】RFM客層一覧表データ!$A:$A,[3]【2026年03月度_全社】RFM客層一覧表データ!D:D,"",0)</f>
        <v/>
      </c>
      <c r="H4969" s="183" t="str">
        <f>_xlfn.XLOOKUP($A4969,[3]【2026年03月度_全社】RFM客層一覧表データ!$A:$A,[3]【2026年03月度_全社】RFM客層一覧表データ!E:E,"",0)</f>
        <v/>
      </c>
      <c r="I4969" s="183" t="str">
        <f>_xlfn.XLOOKUP($A4969,[3]【2026年03月度_全社】RFM客層一覧表データ!$A:$A,[3]【2026年03月度_全社】RFM客層一覧表データ!F:F,"",0)</f>
        <v/>
      </c>
      <c r="J4969" s="183">
        <v>0</v>
      </c>
      <c r="K4969" s="183">
        <v>0</v>
      </c>
      <c r="L4969" s="183">
        <v>0</v>
      </c>
      <c r="M4969" s="183">
        <v>0</v>
      </c>
      <c r="N4969" s="183">
        <v>0</v>
      </c>
      <c r="O4969" s="183">
        <v>0</v>
      </c>
      <c r="P4969" s="183">
        <v>0</v>
      </c>
      <c r="Q4969" s="183">
        <v>0</v>
      </c>
      <c r="R4969" s="183">
        <v>0</v>
      </c>
      <c r="S4969" s="183">
        <v>0</v>
      </c>
      <c r="T4969" s="183">
        <v>0</v>
      </c>
      <c r="U4969" s="183">
        <v>0</v>
      </c>
      <c r="V4969" s="183">
        <v>0</v>
      </c>
      <c r="W4969" s="183">
        <v>0</v>
      </c>
      <c r="X4969" s="183">
        <v>0</v>
      </c>
      <c r="Y4969" s="183">
        <v>0</v>
      </c>
    </row>
    <row r="4970" spans="1:25" x14ac:dyDescent="0.2">
      <c r="A4970" s="184">
        <v>13630032</v>
      </c>
      <c r="B4970" s="183" t="str">
        <f>[1]店マスタ!B4969</f>
        <v>宇野電気商会</v>
      </c>
      <c r="C4970" s="183">
        <v>2.5</v>
      </c>
      <c r="D4970" s="183">
        <v>2.5</v>
      </c>
      <c r="E4970" s="183">
        <f>_xlfn.XLOOKUP(A4970,[2]Sheet1!$R:$R,[2]Sheet1!$AB:$AB,"",0)</f>
        <v>2.5</v>
      </c>
      <c r="F4970" s="183" t="str">
        <f>_xlfn.XLOOKUP($A4970,[3]【2026年03月度_全社】RFM客層一覧表データ!$A:$A,[3]【2026年03月度_全社】RFM客層一覧表データ!C:C,"",0)</f>
        <v/>
      </c>
      <c r="G4970" s="183" t="str">
        <f>_xlfn.XLOOKUP($A4970,[3]【2026年03月度_全社】RFM客層一覧表データ!$A:$A,[3]【2026年03月度_全社】RFM客層一覧表データ!D:D,"",0)</f>
        <v/>
      </c>
      <c r="H4970" s="183" t="str">
        <f>_xlfn.XLOOKUP($A4970,[3]【2026年03月度_全社】RFM客層一覧表データ!$A:$A,[3]【2026年03月度_全社】RFM客層一覧表データ!E:E,"",0)</f>
        <v/>
      </c>
      <c r="I4970" s="183" t="str">
        <f>_xlfn.XLOOKUP($A4970,[3]【2026年03月度_全社】RFM客層一覧表データ!$A:$A,[3]【2026年03月度_全社】RFM客層一覧表データ!F:F,"",0)</f>
        <v/>
      </c>
      <c r="J4970" s="183">
        <v>0</v>
      </c>
      <c r="K4970" s="183">
        <v>0</v>
      </c>
      <c r="L4970" s="183">
        <v>0</v>
      </c>
      <c r="M4970" s="183">
        <v>0</v>
      </c>
      <c r="N4970" s="183">
        <v>0</v>
      </c>
      <c r="O4970" s="183">
        <v>0</v>
      </c>
      <c r="P4970" s="183">
        <v>0</v>
      </c>
      <c r="Q4970" s="183">
        <v>0</v>
      </c>
      <c r="R4970" s="183">
        <v>0</v>
      </c>
      <c r="S4970" s="183">
        <v>0</v>
      </c>
      <c r="T4970" s="183">
        <v>0</v>
      </c>
      <c r="U4970" s="183">
        <v>0</v>
      </c>
      <c r="V4970" s="183">
        <v>0</v>
      </c>
      <c r="W4970" s="183">
        <v>0</v>
      </c>
      <c r="X4970" s="183">
        <v>0</v>
      </c>
      <c r="Y4970" s="183">
        <v>0</v>
      </c>
    </row>
    <row r="4971" spans="1:25" x14ac:dyDescent="0.2">
      <c r="A4971" s="184">
        <v>13630040</v>
      </c>
      <c r="B4971" s="183" t="str">
        <f>[1]店マスタ!B4970</f>
        <v>ナッティーミマデン南館</v>
      </c>
      <c r="C4971" s="183">
        <v>1.5</v>
      </c>
      <c r="D4971" s="183">
        <v>1.5</v>
      </c>
      <c r="E4971" s="183">
        <f>_xlfn.XLOOKUP(A4971,[2]Sheet1!$R:$R,[2]Sheet1!$AB:$AB,"",0)</f>
        <v>1.5</v>
      </c>
      <c r="F4971" s="183">
        <f>_xlfn.XLOOKUP($A4971,[3]【2026年03月度_全社】RFM客層一覧表データ!$A:$A,[3]【2026年03月度_全社】RFM客層一覧表データ!C:C,"",0)</f>
        <v>421</v>
      </c>
      <c r="G4971" s="183">
        <f>_xlfn.XLOOKUP($A4971,[3]【2026年03月度_全社】RFM客層一覧表データ!$A:$A,[3]【2026年03月度_全社】RFM客層一覧表データ!D:D,"",0)</f>
        <v>190</v>
      </c>
      <c r="H4971" s="183">
        <f>_xlfn.XLOOKUP($A4971,[3]【2026年03月度_全社】RFM客層一覧表データ!$A:$A,[3]【2026年03月度_全社】RFM客層一覧表データ!E:E,"",0)</f>
        <v>203</v>
      </c>
      <c r="I4971" s="183">
        <f>_xlfn.XLOOKUP($A4971,[3]【2026年03月度_全社】RFM客層一覧表データ!$A:$A,[3]【2026年03月度_全社】RFM客層一覧表データ!F:F,"",0)</f>
        <v>29</v>
      </c>
      <c r="J4971" s="183">
        <v>427</v>
      </c>
      <c r="K4971" s="183">
        <v>191</v>
      </c>
      <c r="L4971" s="183">
        <v>213</v>
      </c>
      <c r="M4971" s="183">
        <v>33</v>
      </c>
      <c r="N4971" s="183">
        <v>436</v>
      </c>
      <c r="O4971" s="183">
        <v>196</v>
      </c>
      <c r="P4971" s="183">
        <v>218</v>
      </c>
      <c r="Q4971" s="183">
        <v>25</v>
      </c>
      <c r="R4971" s="183">
        <v>469</v>
      </c>
      <c r="S4971" s="183">
        <v>187</v>
      </c>
      <c r="T4971" s="183">
        <v>221</v>
      </c>
      <c r="U4971" s="183">
        <v>20</v>
      </c>
      <c r="V4971" s="183">
        <v>496</v>
      </c>
      <c r="W4971" s="183">
        <v>202</v>
      </c>
      <c r="X4971" s="183">
        <v>222</v>
      </c>
      <c r="Y4971" s="183">
        <v>31</v>
      </c>
    </row>
    <row r="4972" spans="1:25" x14ac:dyDescent="0.2">
      <c r="A4972" s="184">
        <v>13630052</v>
      </c>
      <c r="B4972" s="183" t="str">
        <f>[1]店マスタ!B4971</f>
        <v>ブラザー無線電機（株）</v>
      </c>
      <c r="C4972" s="183">
        <v>6</v>
      </c>
      <c r="D4972" s="183">
        <v>6</v>
      </c>
      <c r="E4972" s="183">
        <f>_xlfn.XLOOKUP(A4972,[2]Sheet1!$R:$R,[2]Sheet1!$AB:$AB,"",0)</f>
        <v>6</v>
      </c>
      <c r="F4972" s="183" t="str">
        <f>_xlfn.XLOOKUP($A4972,[3]【2026年03月度_全社】RFM客層一覧表データ!$A:$A,[3]【2026年03月度_全社】RFM客層一覧表データ!C:C,"",0)</f>
        <v/>
      </c>
      <c r="G4972" s="183" t="str">
        <f>_xlfn.XLOOKUP($A4972,[3]【2026年03月度_全社】RFM客層一覧表データ!$A:$A,[3]【2026年03月度_全社】RFM客層一覧表データ!D:D,"",0)</f>
        <v/>
      </c>
      <c r="H4972" s="183" t="str">
        <f>_xlfn.XLOOKUP($A4972,[3]【2026年03月度_全社】RFM客層一覧表データ!$A:$A,[3]【2026年03月度_全社】RFM客層一覧表データ!E:E,"",0)</f>
        <v/>
      </c>
      <c r="I4972" s="183" t="str">
        <f>_xlfn.XLOOKUP($A4972,[3]【2026年03月度_全社】RFM客層一覧表データ!$A:$A,[3]【2026年03月度_全社】RFM客層一覧表データ!F:F,"",0)</f>
        <v/>
      </c>
      <c r="J4972" s="183">
        <v>0</v>
      </c>
      <c r="K4972" s="183">
        <v>0</v>
      </c>
      <c r="L4972" s="183">
        <v>0</v>
      </c>
      <c r="M4972" s="183">
        <v>0</v>
      </c>
      <c r="N4972" s="183">
        <v>0</v>
      </c>
      <c r="O4972" s="183">
        <v>0</v>
      </c>
      <c r="P4972" s="183">
        <v>0</v>
      </c>
      <c r="Q4972" s="183">
        <v>0</v>
      </c>
      <c r="R4972" s="183">
        <v>0</v>
      </c>
      <c r="S4972" s="183">
        <v>0</v>
      </c>
      <c r="T4972" s="183">
        <v>0</v>
      </c>
      <c r="U4972" s="183">
        <v>0</v>
      </c>
      <c r="V4972" s="183">
        <v>0</v>
      </c>
      <c r="W4972" s="183">
        <v>0</v>
      </c>
      <c r="X4972" s="183">
        <v>0</v>
      </c>
      <c r="Y4972" s="183">
        <v>0</v>
      </c>
    </row>
    <row r="4973" spans="1:25" x14ac:dyDescent="0.2">
      <c r="A4973" s="184">
        <v>13632000</v>
      </c>
      <c r="B4973" s="183" t="str">
        <f>[1]店マスタ!B4972</f>
        <v>カルテット松前</v>
      </c>
      <c r="C4973" s="183">
        <v>2.5</v>
      </c>
      <c r="D4973" s="183">
        <v>2.5</v>
      </c>
      <c r="E4973" s="183">
        <f>_xlfn.XLOOKUP(A4973,[2]Sheet1!$R:$R,[2]Sheet1!$AB:$AB,"",0)</f>
        <v>2.5</v>
      </c>
      <c r="F4973" s="183">
        <f>_xlfn.XLOOKUP($A4973,[3]【2026年03月度_全社】RFM客層一覧表データ!$A:$A,[3]【2026年03月度_全社】RFM客層一覧表データ!C:C,"",0)</f>
        <v>336</v>
      </c>
      <c r="G4973" s="183">
        <f>_xlfn.XLOOKUP($A4973,[3]【2026年03月度_全社】RFM客層一覧表データ!$A:$A,[3]【2026年03月度_全社】RFM客層一覧表データ!D:D,"",0)</f>
        <v>152</v>
      </c>
      <c r="H4973" s="183">
        <f>_xlfn.XLOOKUP($A4973,[3]【2026年03月度_全社】RFM客層一覧表データ!$A:$A,[3]【2026年03月度_全社】RFM客層一覧表データ!E:E,"",0)</f>
        <v>205</v>
      </c>
      <c r="I4973" s="183">
        <f>_xlfn.XLOOKUP($A4973,[3]【2026年03月度_全社】RFM客層一覧表データ!$A:$A,[3]【2026年03月度_全社】RFM客層一覧表データ!F:F,"",0)</f>
        <v>14</v>
      </c>
      <c r="J4973" s="183">
        <v>357</v>
      </c>
      <c r="K4973" s="183">
        <v>147</v>
      </c>
      <c r="L4973" s="183">
        <v>208</v>
      </c>
      <c r="M4973" s="183">
        <v>12</v>
      </c>
      <c r="N4973" s="183">
        <v>386</v>
      </c>
      <c r="O4973" s="183">
        <v>163</v>
      </c>
      <c r="P4973" s="183">
        <v>221</v>
      </c>
      <c r="Q4973" s="183">
        <v>9</v>
      </c>
      <c r="R4973" s="183">
        <v>420</v>
      </c>
      <c r="S4973" s="183">
        <v>162</v>
      </c>
      <c r="T4973" s="183">
        <v>235</v>
      </c>
      <c r="U4973" s="183">
        <v>15</v>
      </c>
      <c r="V4973" s="183">
        <v>464</v>
      </c>
      <c r="W4973" s="183">
        <v>166</v>
      </c>
      <c r="X4973" s="183">
        <v>247</v>
      </c>
      <c r="Y4973" s="183">
        <v>13</v>
      </c>
    </row>
    <row r="4974" spans="1:25" x14ac:dyDescent="0.2">
      <c r="A4974" s="184">
        <v>13632002</v>
      </c>
      <c r="B4974" s="183" t="str">
        <f>[1]店マスタ!B4973</f>
        <v>（有）ヤマデン</v>
      </c>
      <c r="C4974" s="183">
        <v>4.5</v>
      </c>
      <c r="D4974" s="183">
        <v>2.5</v>
      </c>
      <c r="E4974" s="183">
        <f>_xlfn.XLOOKUP(A4974,[2]Sheet1!$R:$R,[2]Sheet1!$AB:$AB,"",0)</f>
        <v>3.5</v>
      </c>
      <c r="F4974" s="183">
        <f>_xlfn.XLOOKUP($A4974,[3]【2026年03月度_全社】RFM客層一覧表データ!$A:$A,[3]【2026年03月度_全社】RFM客層一覧表データ!C:C,"",0)</f>
        <v>546</v>
      </c>
      <c r="G4974" s="183">
        <f>_xlfn.XLOOKUP($A4974,[3]【2026年03月度_全社】RFM客層一覧表データ!$A:$A,[3]【2026年03月度_全社】RFM客層一覧表データ!D:D,"",0)</f>
        <v>264</v>
      </c>
      <c r="H4974" s="183">
        <f>_xlfn.XLOOKUP($A4974,[3]【2026年03月度_全社】RFM客層一覧表データ!$A:$A,[3]【2026年03月度_全社】RFM客層一覧表データ!E:E,"",0)</f>
        <v>351</v>
      </c>
      <c r="I4974" s="183">
        <f>_xlfn.XLOOKUP($A4974,[3]【2026年03月度_全社】RFM客層一覧表データ!$A:$A,[3]【2026年03月度_全社】RFM客層一覧表データ!F:F,"",0)</f>
        <v>14</v>
      </c>
      <c r="J4974" s="183">
        <v>554</v>
      </c>
      <c r="K4974" s="183">
        <v>284</v>
      </c>
      <c r="L4974" s="183">
        <v>359</v>
      </c>
      <c r="M4974" s="183">
        <v>25</v>
      </c>
      <c r="N4974" s="183">
        <v>613</v>
      </c>
      <c r="O4974" s="183">
        <v>311</v>
      </c>
      <c r="P4974" s="183">
        <v>388</v>
      </c>
      <c r="Q4974" s="183">
        <v>21</v>
      </c>
      <c r="R4974" s="183">
        <v>621</v>
      </c>
      <c r="S4974" s="183">
        <v>316</v>
      </c>
      <c r="T4974" s="183">
        <v>396</v>
      </c>
      <c r="U4974" s="183">
        <v>32</v>
      </c>
      <c r="V4974" s="183">
        <v>626</v>
      </c>
      <c r="W4974" s="183">
        <v>322</v>
      </c>
      <c r="X4974" s="183">
        <v>413</v>
      </c>
      <c r="Y4974" s="183">
        <v>27</v>
      </c>
    </row>
    <row r="4975" spans="1:25" x14ac:dyDescent="0.2">
      <c r="A4975" s="184">
        <v>13632004</v>
      </c>
      <c r="B4975" s="183" t="str">
        <f>[1]店マスタ!B4974</f>
        <v>ＴＡＧなみき</v>
      </c>
      <c r="C4975" s="183">
        <v>2.5</v>
      </c>
      <c r="D4975" s="183">
        <v>2.5</v>
      </c>
      <c r="E4975" s="183">
        <f>_xlfn.XLOOKUP(A4975,[2]Sheet1!$R:$R,[2]Sheet1!$AB:$AB,"",0)</f>
        <v>2</v>
      </c>
      <c r="F4975" s="183">
        <f>_xlfn.XLOOKUP($A4975,[3]【2026年03月度_全社】RFM客層一覧表データ!$A:$A,[3]【2026年03月度_全社】RFM客層一覧表データ!C:C,"",0)</f>
        <v>515</v>
      </c>
      <c r="G4975" s="183">
        <f>_xlfn.XLOOKUP($A4975,[3]【2026年03月度_全社】RFM客層一覧表データ!$A:$A,[3]【2026年03月度_全社】RFM客層一覧表データ!D:D,"",0)</f>
        <v>209</v>
      </c>
      <c r="H4975" s="183">
        <f>_xlfn.XLOOKUP($A4975,[3]【2026年03月度_全社】RFM客層一覧表データ!$A:$A,[3]【2026年03月度_全社】RFM客層一覧表データ!E:E,"",0)</f>
        <v>315</v>
      </c>
      <c r="I4975" s="183">
        <f>_xlfn.XLOOKUP($A4975,[3]【2026年03月度_全社】RFM客層一覧表データ!$A:$A,[3]【2026年03月度_全社】RFM客層一覧表データ!F:F,"",0)</f>
        <v>25</v>
      </c>
      <c r="J4975" s="183">
        <v>526</v>
      </c>
      <c r="K4975" s="183">
        <v>242</v>
      </c>
      <c r="L4975" s="183">
        <v>333</v>
      </c>
      <c r="M4975" s="183">
        <v>24</v>
      </c>
      <c r="N4975" s="183">
        <v>547</v>
      </c>
      <c r="O4975" s="183">
        <v>258</v>
      </c>
      <c r="P4975" s="183">
        <v>336</v>
      </c>
      <c r="Q4975" s="183">
        <v>16</v>
      </c>
      <c r="R4975" s="183">
        <v>571</v>
      </c>
      <c r="S4975" s="183">
        <v>263</v>
      </c>
      <c r="T4975" s="183">
        <v>350</v>
      </c>
      <c r="U4975" s="183">
        <v>24</v>
      </c>
      <c r="V4975" s="183">
        <v>571</v>
      </c>
      <c r="W4975" s="183">
        <v>280</v>
      </c>
      <c r="X4975" s="183">
        <v>355</v>
      </c>
      <c r="Y4975" s="183">
        <v>33</v>
      </c>
    </row>
    <row r="4976" spans="1:25" x14ac:dyDescent="0.2">
      <c r="A4976" s="184">
        <v>13632005</v>
      </c>
      <c r="B4976" s="183" t="str">
        <f>[1]店マスタ!B4975</f>
        <v>（株）川上電器　本店</v>
      </c>
      <c r="C4976" s="183">
        <v>4</v>
      </c>
      <c r="D4976" s="183">
        <v>4</v>
      </c>
      <c r="E4976" s="183">
        <f>_xlfn.XLOOKUP(A4976,[2]Sheet1!$R:$R,[2]Sheet1!$AB:$AB,"",0)</f>
        <v>4.5</v>
      </c>
      <c r="F4976" s="183">
        <f>_xlfn.XLOOKUP($A4976,[3]【2026年03月度_全社】RFM客層一覧表データ!$A:$A,[3]【2026年03月度_全社】RFM客層一覧表データ!C:C,"",0)</f>
        <v>0</v>
      </c>
      <c r="G4976" s="183">
        <f>_xlfn.XLOOKUP($A4976,[3]【2026年03月度_全社】RFM客層一覧表データ!$A:$A,[3]【2026年03月度_全社】RFM客層一覧表データ!D:D,"",0)</f>
        <v>0</v>
      </c>
      <c r="H4976" s="183">
        <f>_xlfn.XLOOKUP($A4976,[3]【2026年03月度_全社】RFM客層一覧表データ!$A:$A,[3]【2026年03月度_全社】RFM客層一覧表データ!E:E,"",0)</f>
        <v>0</v>
      </c>
      <c r="I4976" s="183">
        <f>_xlfn.XLOOKUP($A4976,[3]【2026年03月度_全社】RFM客層一覧表データ!$A:$A,[3]【2026年03月度_全社】RFM客層一覧表データ!F:F,"",0)</f>
        <v>0</v>
      </c>
      <c r="J4976" s="183">
        <v>0</v>
      </c>
      <c r="K4976" s="183">
        <v>0</v>
      </c>
      <c r="L4976" s="183">
        <v>0</v>
      </c>
      <c r="M4976" s="183">
        <v>0</v>
      </c>
      <c r="N4976" s="183">
        <v>0</v>
      </c>
      <c r="O4976" s="183">
        <v>0</v>
      </c>
      <c r="P4976" s="183">
        <v>0</v>
      </c>
      <c r="Q4976" s="183">
        <v>0</v>
      </c>
      <c r="R4976" s="183">
        <v>0</v>
      </c>
      <c r="S4976" s="183">
        <v>0</v>
      </c>
      <c r="T4976" s="183">
        <v>0</v>
      </c>
      <c r="U4976" s="183">
        <v>0</v>
      </c>
      <c r="V4976" s="183">
        <v>0</v>
      </c>
      <c r="W4976" s="183">
        <v>0</v>
      </c>
      <c r="X4976" s="183">
        <v>0</v>
      </c>
      <c r="Y4976" s="183">
        <v>0</v>
      </c>
    </row>
    <row r="4977" spans="1:25" x14ac:dyDescent="0.2">
      <c r="A4977" s="184">
        <v>13632007</v>
      </c>
      <c r="B4977" s="183" t="str">
        <f>[1]店マスタ!B4976</f>
        <v>ＴＡＧひかり</v>
      </c>
      <c r="C4977" s="183">
        <v>2</v>
      </c>
      <c r="D4977" s="183">
        <v>2</v>
      </c>
      <c r="E4977" s="183">
        <f>_xlfn.XLOOKUP(A4977,[2]Sheet1!$R:$R,[2]Sheet1!$AB:$AB,"",0)</f>
        <v>2</v>
      </c>
      <c r="F4977" s="183">
        <f>_xlfn.XLOOKUP($A4977,[3]【2026年03月度_全社】RFM客層一覧表データ!$A:$A,[3]【2026年03月度_全社】RFM客層一覧表データ!C:C,"",0)</f>
        <v>265</v>
      </c>
      <c r="G4977" s="183">
        <f>_xlfn.XLOOKUP($A4977,[3]【2026年03月度_全社】RFM客層一覧表データ!$A:$A,[3]【2026年03月度_全社】RFM客層一覧表データ!D:D,"",0)</f>
        <v>136</v>
      </c>
      <c r="H4977" s="183">
        <f>_xlfn.XLOOKUP($A4977,[3]【2026年03月度_全社】RFM客層一覧表データ!$A:$A,[3]【2026年03月度_全社】RFM客層一覧表データ!E:E,"",0)</f>
        <v>152</v>
      </c>
      <c r="I4977" s="183">
        <f>_xlfn.XLOOKUP($A4977,[3]【2026年03月度_全社】RFM客層一覧表データ!$A:$A,[3]【2026年03月度_全社】RFM客層一覧表データ!F:F,"",0)</f>
        <v>19</v>
      </c>
      <c r="J4977" s="183">
        <v>264</v>
      </c>
      <c r="K4977" s="183">
        <v>133</v>
      </c>
      <c r="L4977" s="183">
        <v>144</v>
      </c>
      <c r="M4977" s="183">
        <v>18</v>
      </c>
      <c r="N4977" s="183">
        <v>250</v>
      </c>
      <c r="O4977" s="183">
        <v>142</v>
      </c>
      <c r="P4977" s="183">
        <v>147</v>
      </c>
      <c r="Q4977" s="183">
        <v>21</v>
      </c>
      <c r="R4977" s="183">
        <v>230</v>
      </c>
      <c r="S4977" s="183">
        <v>116</v>
      </c>
      <c r="T4977" s="183">
        <v>136</v>
      </c>
      <c r="U4977" s="183">
        <v>13</v>
      </c>
      <c r="V4977" s="183">
        <v>217</v>
      </c>
      <c r="W4977" s="183">
        <v>123</v>
      </c>
      <c r="X4977" s="183">
        <v>129</v>
      </c>
      <c r="Y4977" s="183">
        <v>11</v>
      </c>
    </row>
    <row r="4978" spans="1:25" x14ac:dyDescent="0.2">
      <c r="A4978" s="184">
        <v>13632010</v>
      </c>
      <c r="B4978" s="183" t="str">
        <f>[1]店マスタ!B4977</f>
        <v>ＴＡＧよしだ</v>
      </c>
      <c r="C4978" s="183">
        <v>1.5</v>
      </c>
      <c r="D4978" s="183">
        <v>1.5</v>
      </c>
      <c r="E4978" s="183">
        <f>_xlfn.XLOOKUP(A4978,[2]Sheet1!$R:$R,[2]Sheet1!$AB:$AB,"",0)</f>
        <v>1.5</v>
      </c>
      <c r="F4978" s="183">
        <f>_xlfn.XLOOKUP($A4978,[3]【2026年03月度_全社】RFM客層一覧表データ!$A:$A,[3]【2026年03月度_全社】RFM客層一覧表データ!C:C,"",0)</f>
        <v>523</v>
      </c>
      <c r="G4978" s="183">
        <f>_xlfn.XLOOKUP($A4978,[3]【2026年03月度_全社】RFM客層一覧表データ!$A:$A,[3]【2026年03月度_全社】RFM客層一覧表データ!D:D,"",0)</f>
        <v>212</v>
      </c>
      <c r="H4978" s="183">
        <f>_xlfn.XLOOKUP($A4978,[3]【2026年03月度_全社】RFM客層一覧表データ!$A:$A,[3]【2026年03月度_全社】RFM客層一覧表データ!E:E,"",0)</f>
        <v>230</v>
      </c>
      <c r="I4978" s="183">
        <f>_xlfn.XLOOKUP($A4978,[3]【2026年03月度_全社】RFM客層一覧表データ!$A:$A,[3]【2026年03月度_全社】RFM客層一覧表データ!F:F,"",0)</f>
        <v>50</v>
      </c>
      <c r="J4978" s="183">
        <v>544</v>
      </c>
      <c r="K4978" s="183">
        <v>205</v>
      </c>
      <c r="L4978" s="183">
        <v>241</v>
      </c>
      <c r="M4978" s="183">
        <v>39</v>
      </c>
      <c r="N4978" s="183">
        <v>551</v>
      </c>
      <c r="O4978" s="183">
        <v>218</v>
      </c>
      <c r="P4978" s="183">
        <v>242</v>
      </c>
      <c r="Q4978" s="183">
        <v>53</v>
      </c>
      <c r="R4978" s="183">
        <v>568</v>
      </c>
      <c r="S4978" s="183">
        <v>227</v>
      </c>
      <c r="T4978" s="183">
        <v>241</v>
      </c>
      <c r="U4978" s="183">
        <v>37</v>
      </c>
      <c r="V4978" s="183">
        <v>635</v>
      </c>
      <c r="W4978" s="183">
        <v>236</v>
      </c>
      <c r="X4978" s="183">
        <v>248</v>
      </c>
      <c r="Y4978" s="183">
        <v>43</v>
      </c>
    </row>
    <row r="4979" spans="1:25" x14ac:dyDescent="0.2">
      <c r="A4979" s="184">
        <v>13632026</v>
      </c>
      <c r="B4979" s="183" t="str">
        <f>[1]店マスタ!B4978</f>
        <v>ＴＡＧイマデ</v>
      </c>
      <c r="C4979" s="183">
        <v>2</v>
      </c>
      <c r="D4979" s="183">
        <v>2</v>
      </c>
      <c r="E4979" s="183">
        <f>_xlfn.XLOOKUP(A4979,[2]Sheet1!$R:$R,[2]Sheet1!$AB:$AB,"",0)</f>
        <v>2.5</v>
      </c>
      <c r="F4979" s="183">
        <f>_xlfn.XLOOKUP($A4979,[3]【2026年03月度_全社】RFM客層一覧表データ!$A:$A,[3]【2026年03月度_全社】RFM客層一覧表データ!C:C,"",0)</f>
        <v>275</v>
      </c>
      <c r="G4979" s="183">
        <f>_xlfn.XLOOKUP($A4979,[3]【2026年03月度_全社】RFM客層一覧表データ!$A:$A,[3]【2026年03月度_全社】RFM客層一覧表データ!D:D,"",0)</f>
        <v>159</v>
      </c>
      <c r="H4979" s="183">
        <f>_xlfn.XLOOKUP($A4979,[3]【2026年03月度_全社】RFM客層一覧表データ!$A:$A,[3]【2026年03月度_全社】RFM客層一覧表データ!E:E,"",0)</f>
        <v>199</v>
      </c>
      <c r="I4979" s="183">
        <f>_xlfn.XLOOKUP($A4979,[3]【2026年03月度_全社】RFM客層一覧表データ!$A:$A,[3]【2026年03月度_全社】RFM客層一覧表データ!F:F,"",0)</f>
        <v>15</v>
      </c>
      <c r="J4979" s="183">
        <v>278</v>
      </c>
      <c r="K4979" s="183">
        <v>148</v>
      </c>
      <c r="L4979" s="183">
        <v>207</v>
      </c>
      <c r="M4979" s="183">
        <v>10</v>
      </c>
      <c r="N4979" s="183">
        <v>291</v>
      </c>
      <c r="O4979" s="183">
        <v>168</v>
      </c>
      <c r="P4979" s="183">
        <v>217</v>
      </c>
      <c r="Q4979" s="183">
        <v>11</v>
      </c>
      <c r="R4979" s="183">
        <v>292</v>
      </c>
      <c r="S4979" s="183">
        <v>177</v>
      </c>
      <c r="T4979" s="183">
        <v>215</v>
      </c>
      <c r="U4979" s="183">
        <v>12</v>
      </c>
      <c r="V4979" s="183">
        <v>301</v>
      </c>
      <c r="W4979" s="183">
        <v>179</v>
      </c>
      <c r="X4979" s="183">
        <v>213</v>
      </c>
      <c r="Y4979" s="183">
        <v>14</v>
      </c>
    </row>
    <row r="4980" spans="1:25" x14ac:dyDescent="0.2">
      <c r="A4980" s="184">
        <v>13632029</v>
      </c>
      <c r="B4980" s="183" t="str">
        <f>[1]店マスタ!B4979</f>
        <v>ＴＡＧヤマシン</v>
      </c>
      <c r="C4980" s="183">
        <v>2.5</v>
      </c>
      <c r="D4980" s="183">
        <v>3.5</v>
      </c>
      <c r="E4980" s="183">
        <f>_xlfn.XLOOKUP(A4980,[2]Sheet1!$R:$R,[2]Sheet1!$AB:$AB,"",0)</f>
        <v>4.5</v>
      </c>
      <c r="F4980" s="183">
        <f>_xlfn.XLOOKUP($A4980,[3]【2026年03月度_全社】RFM客層一覧表データ!$A:$A,[3]【2026年03月度_全社】RFM客層一覧表データ!C:C,"",0)</f>
        <v>372</v>
      </c>
      <c r="G4980" s="183">
        <f>_xlfn.XLOOKUP($A4980,[3]【2026年03月度_全社】RFM客層一覧表データ!$A:$A,[3]【2026年03月度_全社】RFM客層一覧表データ!D:D,"",0)</f>
        <v>218</v>
      </c>
      <c r="H4980" s="183">
        <f>_xlfn.XLOOKUP($A4980,[3]【2026年03月度_全社】RFM客層一覧表データ!$A:$A,[3]【2026年03月度_全社】RFM客層一覧表データ!E:E,"",0)</f>
        <v>252</v>
      </c>
      <c r="I4980" s="183">
        <f>_xlfn.XLOOKUP($A4980,[3]【2026年03月度_全社】RFM客層一覧表データ!$A:$A,[3]【2026年03月度_全社】RFM客層一覧表データ!F:F,"",0)</f>
        <v>29</v>
      </c>
      <c r="J4980" s="183">
        <v>348</v>
      </c>
      <c r="K4980" s="183">
        <v>201</v>
      </c>
      <c r="L4980" s="183">
        <v>254</v>
      </c>
      <c r="M4980" s="183">
        <v>15</v>
      </c>
      <c r="N4980" s="183">
        <v>486</v>
      </c>
      <c r="O4980" s="183">
        <v>233</v>
      </c>
      <c r="P4980" s="183">
        <v>297</v>
      </c>
      <c r="Q4980" s="183">
        <v>21</v>
      </c>
      <c r="R4980" s="183">
        <v>536</v>
      </c>
      <c r="S4980" s="183">
        <v>230</v>
      </c>
      <c r="T4980" s="183">
        <v>302</v>
      </c>
      <c r="U4980" s="183">
        <v>27</v>
      </c>
      <c r="V4980" s="183">
        <v>558</v>
      </c>
      <c r="W4980" s="183">
        <v>231</v>
      </c>
      <c r="X4980" s="183">
        <v>354</v>
      </c>
      <c r="Y4980" s="183">
        <v>19</v>
      </c>
    </row>
    <row r="4981" spans="1:25" x14ac:dyDescent="0.2">
      <c r="A4981" s="184">
        <v>13632034</v>
      </c>
      <c r="B4981" s="183" t="str">
        <f>[1]店マスタ!B4980</f>
        <v>ＴＡＧさいとう</v>
      </c>
      <c r="C4981" s="183">
        <v>4</v>
      </c>
      <c r="D4981" s="183">
        <v>4</v>
      </c>
      <c r="E4981" s="183">
        <f>_xlfn.XLOOKUP(A4981,[2]Sheet1!$R:$R,[2]Sheet1!$AB:$AB,"",0)</f>
        <v>4</v>
      </c>
      <c r="F4981" s="183">
        <f>_xlfn.XLOOKUP($A4981,[3]【2026年03月度_全社】RFM客層一覧表データ!$A:$A,[3]【2026年03月度_全社】RFM客層一覧表データ!C:C,"",0)</f>
        <v>699</v>
      </c>
      <c r="G4981" s="183">
        <f>_xlfn.XLOOKUP($A4981,[3]【2026年03月度_全社】RFM客層一覧表データ!$A:$A,[3]【2026年03月度_全社】RFM客層一覧表データ!D:D,"",0)</f>
        <v>317</v>
      </c>
      <c r="H4981" s="183">
        <f>_xlfn.XLOOKUP($A4981,[3]【2026年03月度_全社】RFM客層一覧表データ!$A:$A,[3]【2026年03月度_全社】RFM客層一覧表データ!E:E,"",0)</f>
        <v>355</v>
      </c>
      <c r="I4981" s="183">
        <f>_xlfn.XLOOKUP($A4981,[3]【2026年03月度_全社】RFM客層一覧表データ!$A:$A,[3]【2026年03月度_全社】RFM客層一覧表データ!F:F,"",0)</f>
        <v>52</v>
      </c>
      <c r="J4981" s="183">
        <v>695</v>
      </c>
      <c r="K4981" s="183">
        <v>333</v>
      </c>
      <c r="L4981" s="183">
        <v>354</v>
      </c>
      <c r="M4981" s="183">
        <v>67</v>
      </c>
      <c r="N4981" s="183">
        <v>683</v>
      </c>
      <c r="O4981" s="183">
        <v>329</v>
      </c>
      <c r="P4981" s="183">
        <v>350</v>
      </c>
      <c r="Q4981" s="183">
        <v>53</v>
      </c>
      <c r="R4981" s="183">
        <v>667</v>
      </c>
      <c r="S4981" s="183">
        <v>330</v>
      </c>
      <c r="T4981" s="183">
        <v>363</v>
      </c>
      <c r="U4981" s="183">
        <v>54</v>
      </c>
      <c r="V4981" s="183">
        <v>669</v>
      </c>
      <c r="W4981" s="183">
        <v>318</v>
      </c>
      <c r="X4981" s="183">
        <v>371</v>
      </c>
      <c r="Y4981" s="183">
        <v>31</v>
      </c>
    </row>
    <row r="4982" spans="1:25" x14ac:dyDescent="0.2">
      <c r="A4982" s="184">
        <v>13632036</v>
      </c>
      <c r="B4982" s="183" t="str">
        <f>[1]店マスタ!B4981</f>
        <v>（株）川上電器　中央店</v>
      </c>
      <c r="C4982" s="183">
        <v>1.5</v>
      </c>
      <c r="D4982" s="183">
        <v>1.5</v>
      </c>
      <c r="E4982" s="183">
        <f>_xlfn.XLOOKUP(A4982,[2]Sheet1!$R:$R,[2]Sheet1!$AB:$AB,"",0)</f>
        <v>1.5</v>
      </c>
      <c r="F4982" s="183" t="str">
        <f>_xlfn.XLOOKUP($A4982,[3]【2026年03月度_全社】RFM客層一覧表データ!$A:$A,[3]【2026年03月度_全社】RFM客層一覧表データ!C:C,"",0)</f>
        <v/>
      </c>
      <c r="G4982" s="183" t="str">
        <f>_xlfn.XLOOKUP($A4982,[3]【2026年03月度_全社】RFM客層一覧表データ!$A:$A,[3]【2026年03月度_全社】RFM客層一覧表データ!D:D,"",0)</f>
        <v/>
      </c>
      <c r="H4982" s="183" t="str">
        <f>_xlfn.XLOOKUP($A4982,[3]【2026年03月度_全社】RFM客層一覧表データ!$A:$A,[3]【2026年03月度_全社】RFM客層一覧表データ!E:E,"",0)</f>
        <v/>
      </c>
      <c r="I4982" s="183" t="str">
        <f>_xlfn.XLOOKUP($A4982,[3]【2026年03月度_全社】RFM客層一覧表データ!$A:$A,[3]【2026年03月度_全社】RFM客層一覧表データ!F:F,"",0)</f>
        <v/>
      </c>
      <c r="J4982" s="183">
        <v>0</v>
      </c>
      <c r="K4982" s="183">
        <v>0</v>
      </c>
      <c r="L4982" s="183">
        <v>0</v>
      </c>
      <c r="M4982" s="183">
        <v>0</v>
      </c>
      <c r="N4982" s="183">
        <v>0</v>
      </c>
      <c r="O4982" s="183">
        <v>0</v>
      </c>
      <c r="P4982" s="183">
        <v>0</v>
      </c>
      <c r="Q4982" s="183">
        <v>0</v>
      </c>
      <c r="R4982" s="183">
        <v>0</v>
      </c>
      <c r="S4982" s="183">
        <v>0</v>
      </c>
      <c r="T4982" s="183">
        <v>0</v>
      </c>
      <c r="U4982" s="183">
        <v>0</v>
      </c>
      <c r="V4982" s="183">
        <v>0</v>
      </c>
      <c r="W4982" s="183">
        <v>0</v>
      </c>
      <c r="X4982" s="183">
        <v>0</v>
      </c>
      <c r="Y4982" s="183">
        <v>0</v>
      </c>
    </row>
    <row r="4983" spans="1:25" x14ac:dyDescent="0.2">
      <c r="A4983" s="184">
        <v>13632053</v>
      </c>
      <c r="B4983" s="183" t="str">
        <f>[1]店マスタ!B4982</f>
        <v>やまでん大麻店</v>
      </c>
      <c r="C4983" s="183">
        <v>1.5</v>
      </c>
      <c r="D4983" s="183">
        <v>1.5</v>
      </c>
      <c r="E4983" s="183">
        <f>_xlfn.XLOOKUP(A4983,[2]Sheet1!$R:$R,[2]Sheet1!$AB:$AB,"",0)</f>
        <v>1.5</v>
      </c>
      <c r="F4983" s="183">
        <f>_xlfn.XLOOKUP($A4983,[3]【2026年03月度_全社】RFM客層一覧表データ!$A:$A,[3]【2026年03月度_全社】RFM客層一覧表データ!C:C,"",0)</f>
        <v>366</v>
      </c>
      <c r="G4983" s="183">
        <f>_xlfn.XLOOKUP($A4983,[3]【2026年03月度_全社】RFM客層一覧表データ!$A:$A,[3]【2026年03月度_全社】RFM客層一覧表データ!D:D,"",0)</f>
        <v>164</v>
      </c>
      <c r="H4983" s="183">
        <f>_xlfn.XLOOKUP($A4983,[3]【2026年03月度_全社】RFM客層一覧表データ!$A:$A,[3]【2026年03月度_全社】RFM客層一覧表データ!E:E,"",0)</f>
        <v>161</v>
      </c>
      <c r="I4983" s="183">
        <f>_xlfn.XLOOKUP($A4983,[3]【2026年03月度_全社】RFM客層一覧表データ!$A:$A,[3]【2026年03月度_全社】RFM客層一覧表データ!F:F,"",0)</f>
        <v>39</v>
      </c>
      <c r="J4983" s="183">
        <v>348</v>
      </c>
      <c r="K4983" s="183">
        <v>147</v>
      </c>
      <c r="L4983" s="183">
        <v>157</v>
      </c>
      <c r="M4983" s="183">
        <v>38</v>
      </c>
      <c r="N4983" s="183">
        <v>338</v>
      </c>
      <c r="O4983" s="183">
        <v>140</v>
      </c>
      <c r="P4983" s="183">
        <v>161</v>
      </c>
      <c r="Q4983" s="183">
        <v>26</v>
      </c>
      <c r="R4983" s="183">
        <v>337</v>
      </c>
      <c r="S4983" s="183">
        <v>129</v>
      </c>
      <c r="T4983" s="183">
        <v>163</v>
      </c>
      <c r="U4983" s="183">
        <v>18</v>
      </c>
      <c r="V4983" s="183">
        <v>347</v>
      </c>
      <c r="W4983" s="183">
        <v>136</v>
      </c>
      <c r="X4983" s="183">
        <v>159</v>
      </c>
      <c r="Y4983" s="183">
        <v>19</v>
      </c>
    </row>
    <row r="4984" spans="1:25" x14ac:dyDescent="0.2">
      <c r="A4984" s="184">
        <v>13632100</v>
      </c>
      <c r="B4984" s="183" t="str">
        <f>[1]店マスタ!B4983</f>
        <v>（株）ライフプロデュ－スＴＡＧ</v>
      </c>
      <c r="C4984" s="183">
        <v>3</v>
      </c>
      <c r="D4984" s="183">
        <v>3</v>
      </c>
      <c r="E4984" s="183">
        <f>_xlfn.XLOOKUP(A4984,[2]Sheet1!$R:$R,[2]Sheet1!$AB:$AB,"",0)</f>
        <v>1.5</v>
      </c>
      <c r="F4984" s="183">
        <f>_xlfn.XLOOKUP($A4984,[3]【2026年03月度_全社】RFM客層一覧表データ!$A:$A,[3]【2026年03月度_全社】RFM客層一覧表データ!C:C,"",0)</f>
        <v>14</v>
      </c>
      <c r="G4984" s="183">
        <f>_xlfn.XLOOKUP($A4984,[3]【2026年03月度_全社】RFM客層一覧表データ!$A:$A,[3]【2026年03月度_全社】RFM客層一覧表データ!D:D,"",0)</f>
        <v>10</v>
      </c>
      <c r="H4984" s="183">
        <f>_xlfn.XLOOKUP($A4984,[3]【2026年03月度_全社】RFM客層一覧表データ!$A:$A,[3]【2026年03月度_全社】RFM客層一覧表データ!E:E,"",0)</f>
        <v>11</v>
      </c>
      <c r="I4984" s="183">
        <f>_xlfn.XLOOKUP($A4984,[3]【2026年03月度_全社】RFM客層一覧表データ!$A:$A,[3]【2026年03月度_全社】RFM客層一覧表データ!F:F,"",0)</f>
        <v>0</v>
      </c>
      <c r="J4984" s="183">
        <v>15</v>
      </c>
      <c r="K4984" s="183">
        <v>12</v>
      </c>
      <c r="L4984" s="183">
        <v>11</v>
      </c>
      <c r="M4984" s="183">
        <v>0</v>
      </c>
      <c r="N4984" s="183">
        <v>15</v>
      </c>
      <c r="O4984" s="183">
        <v>11</v>
      </c>
      <c r="P4984" s="183">
        <v>12</v>
      </c>
      <c r="Q4984" s="183">
        <v>0</v>
      </c>
      <c r="R4984" s="183">
        <v>17</v>
      </c>
      <c r="S4984" s="183">
        <v>12</v>
      </c>
      <c r="T4984" s="183">
        <v>12</v>
      </c>
      <c r="U4984" s="183">
        <v>0</v>
      </c>
      <c r="V4984" s="183">
        <v>18</v>
      </c>
      <c r="W4984" s="183">
        <v>14</v>
      </c>
      <c r="X4984" s="183">
        <v>12</v>
      </c>
      <c r="Y4984" s="183">
        <v>0</v>
      </c>
    </row>
    <row r="4985" spans="1:25" x14ac:dyDescent="0.2">
      <c r="A4985" s="184">
        <v>13633000</v>
      </c>
      <c r="B4985" s="183" t="str">
        <f>[1]店マスタ!B4984</f>
        <v>パルテキノウチ</v>
      </c>
      <c r="C4985" s="183">
        <v>3.5</v>
      </c>
      <c r="D4985" s="183">
        <v>3.5</v>
      </c>
      <c r="E4985" s="183">
        <f>_xlfn.XLOOKUP(A4985,[2]Sheet1!$R:$R,[2]Sheet1!$AB:$AB,"",0)</f>
        <v>4.5</v>
      </c>
      <c r="F4985" s="183">
        <f>_xlfn.XLOOKUP($A4985,[3]【2026年03月度_全社】RFM客層一覧表データ!$A:$A,[3]【2026年03月度_全社】RFM客層一覧表データ!C:C,"",0)</f>
        <v>252</v>
      </c>
      <c r="G4985" s="183">
        <f>_xlfn.XLOOKUP($A4985,[3]【2026年03月度_全社】RFM客層一覧表データ!$A:$A,[3]【2026年03月度_全社】RFM客層一覧表データ!D:D,"",0)</f>
        <v>71</v>
      </c>
      <c r="H4985" s="183">
        <f>_xlfn.XLOOKUP($A4985,[3]【2026年03月度_全社】RFM客層一覧表データ!$A:$A,[3]【2026年03月度_全社】RFM客層一覧表データ!E:E,"",0)</f>
        <v>150</v>
      </c>
      <c r="I4985" s="183">
        <f>_xlfn.XLOOKUP($A4985,[3]【2026年03月度_全社】RFM客層一覧表データ!$A:$A,[3]【2026年03月度_全社】RFM客層一覧表データ!F:F,"",0)</f>
        <v>7</v>
      </c>
      <c r="J4985" s="183">
        <v>256</v>
      </c>
      <c r="K4985" s="183">
        <v>62</v>
      </c>
      <c r="L4985" s="183">
        <v>150</v>
      </c>
      <c r="M4985" s="183">
        <v>5</v>
      </c>
      <c r="N4985" s="183">
        <v>274</v>
      </c>
      <c r="O4985" s="183">
        <v>31</v>
      </c>
      <c r="P4985" s="183">
        <v>147</v>
      </c>
      <c r="Q4985" s="183">
        <v>1</v>
      </c>
      <c r="R4985" s="183">
        <v>285</v>
      </c>
      <c r="S4985" s="183">
        <v>46</v>
      </c>
      <c r="T4985" s="183">
        <v>168</v>
      </c>
      <c r="U4985" s="183">
        <v>4</v>
      </c>
      <c r="V4985" s="183">
        <v>296</v>
      </c>
      <c r="W4985" s="183">
        <v>120</v>
      </c>
      <c r="X4985" s="183">
        <v>184</v>
      </c>
      <c r="Y4985" s="183">
        <v>13</v>
      </c>
    </row>
    <row r="4986" spans="1:25" x14ac:dyDescent="0.2">
      <c r="A4986" s="184">
        <v>13633022</v>
      </c>
      <c r="B4986" s="183" t="str">
        <f>[1]店マスタ!B4985</f>
        <v>ＴＡＧみい</v>
      </c>
      <c r="C4986" s="183">
        <v>6.5</v>
      </c>
      <c r="D4986" s="183">
        <v>5</v>
      </c>
      <c r="E4986" s="183">
        <f>_xlfn.XLOOKUP(A4986,[2]Sheet1!$R:$R,[2]Sheet1!$AB:$AB,"",0)</f>
        <v>4</v>
      </c>
      <c r="F4986" s="183">
        <f>_xlfn.XLOOKUP($A4986,[3]【2026年03月度_全社】RFM客層一覧表データ!$A:$A,[3]【2026年03月度_全社】RFM客層一覧表データ!C:C,"",0)</f>
        <v>884</v>
      </c>
      <c r="G4986" s="183">
        <f>_xlfn.XLOOKUP($A4986,[3]【2026年03月度_全社】RFM客層一覧表データ!$A:$A,[3]【2026年03月度_全社】RFM客層一覧表データ!D:D,"",0)</f>
        <v>364</v>
      </c>
      <c r="H4986" s="183">
        <f>_xlfn.XLOOKUP($A4986,[3]【2026年03月度_全社】RFM客層一覧表データ!$A:$A,[3]【2026年03月度_全社】RFM客層一覧表データ!E:E,"",0)</f>
        <v>444</v>
      </c>
      <c r="I4986" s="183">
        <f>_xlfn.XLOOKUP($A4986,[3]【2026年03月度_全社】RFM客層一覧表データ!$A:$A,[3]【2026年03月度_全社】RFM客層一覧表データ!F:F,"",0)</f>
        <v>68</v>
      </c>
      <c r="J4986" s="183">
        <v>887</v>
      </c>
      <c r="K4986" s="183">
        <v>422</v>
      </c>
      <c r="L4986" s="183">
        <v>454</v>
      </c>
      <c r="M4986" s="183">
        <v>96</v>
      </c>
      <c r="N4986" s="183">
        <v>842</v>
      </c>
      <c r="O4986" s="183">
        <v>349</v>
      </c>
      <c r="P4986" s="183">
        <v>435</v>
      </c>
      <c r="Q4986" s="183">
        <v>52</v>
      </c>
      <c r="R4986" s="183">
        <v>857</v>
      </c>
      <c r="S4986" s="183">
        <v>402</v>
      </c>
      <c r="T4986" s="183">
        <v>440</v>
      </c>
      <c r="U4986" s="183">
        <v>79</v>
      </c>
      <c r="V4986" s="183">
        <v>846</v>
      </c>
      <c r="W4986" s="183">
        <v>392</v>
      </c>
      <c r="X4986" s="183">
        <v>439</v>
      </c>
      <c r="Y4986" s="183">
        <v>67</v>
      </c>
    </row>
    <row r="4987" spans="1:25" x14ac:dyDescent="0.2">
      <c r="A4987" s="184">
        <v>13633501</v>
      </c>
      <c r="B4987" s="183" t="str">
        <f>[1]店マスタ!B4986</f>
        <v>ＴＡＧこんどう</v>
      </c>
      <c r="C4987" s="183">
        <v>3.5</v>
      </c>
      <c r="D4987" s="183">
        <v>3.5</v>
      </c>
      <c r="E4987" s="183">
        <f>_xlfn.XLOOKUP(A4987,[2]Sheet1!$R:$R,[2]Sheet1!$AB:$AB,"",0)</f>
        <v>3.5</v>
      </c>
      <c r="F4987" s="183">
        <f>_xlfn.XLOOKUP($A4987,[3]【2026年03月度_全社】RFM客層一覧表データ!$A:$A,[3]【2026年03月度_全社】RFM客層一覧表データ!C:C,"",0)</f>
        <v>1010</v>
      </c>
      <c r="G4987" s="183">
        <f>_xlfn.XLOOKUP($A4987,[3]【2026年03月度_全社】RFM客層一覧表データ!$A:$A,[3]【2026年03月度_全社】RFM客層一覧表データ!D:D,"",0)</f>
        <v>353</v>
      </c>
      <c r="H4987" s="183">
        <f>_xlfn.XLOOKUP($A4987,[3]【2026年03月度_全社】RFM客層一覧表データ!$A:$A,[3]【2026年03月度_全社】RFM客層一覧表データ!E:E,"",0)</f>
        <v>377</v>
      </c>
      <c r="I4987" s="183">
        <f>_xlfn.XLOOKUP($A4987,[3]【2026年03月度_全社】RFM客層一覧表データ!$A:$A,[3]【2026年03月度_全社】RFM客層一覧表データ!F:F,"",0)</f>
        <v>77</v>
      </c>
      <c r="J4987" s="183">
        <v>1019</v>
      </c>
      <c r="K4987" s="183">
        <v>389</v>
      </c>
      <c r="L4987" s="183">
        <v>366</v>
      </c>
      <c r="M4987" s="183">
        <v>86</v>
      </c>
      <c r="N4987" s="183">
        <v>997</v>
      </c>
      <c r="O4987" s="183">
        <v>404</v>
      </c>
      <c r="P4987" s="183">
        <v>342</v>
      </c>
      <c r="Q4987" s="183">
        <v>88</v>
      </c>
      <c r="R4987" s="183">
        <v>971</v>
      </c>
      <c r="S4987" s="183">
        <v>430</v>
      </c>
      <c r="T4987" s="183">
        <v>312</v>
      </c>
      <c r="U4987" s="183">
        <v>130</v>
      </c>
      <c r="V4987" s="183">
        <v>921</v>
      </c>
      <c r="W4987" s="183">
        <v>393</v>
      </c>
      <c r="X4987" s="183">
        <v>269</v>
      </c>
      <c r="Y4987" s="183">
        <v>117</v>
      </c>
    </row>
    <row r="4988" spans="1:25" x14ac:dyDescent="0.2">
      <c r="A4988" s="184">
        <v>13633505</v>
      </c>
      <c r="B4988" s="183" t="str">
        <f>[1]店マスタ!B4987</f>
        <v>森電器商会</v>
      </c>
      <c r="C4988" s="183">
        <v>3</v>
      </c>
      <c r="D4988" s="183">
        <v>2.5</v>
      </c>
      <c r="E4988" s="183">
        <f>_xlfn.XLOOKUP(A4988,[2]Sheet1!$R:$R,[2]Sheet1!$AB:$AB,"",0)</f>
        <v>2.5</v>
      </c>
      <c r="F4988" s="183">
        <f>_xlfn.XLOOKUP($A4988,[3]【2026年03月度_全社】RFM客層一覧表データ!$A:$A,[3]【2026年03月度_全社】RFM客層一覧表データ!C:C,"",0)</f>
        <v>128</v>
      </c>
      <c r="G4988" s="183">
        <f>_xlfn.XLOOKUP($A4988,[3]【2026年03月度_全社】RFM客層一覧表データ!$A:$A,[3]【2026年03月度_全社】RFM客層一覧表データ!D:D,"",0)</f>
        <v>1</v>
      </c>
      <c r="H4988" s="183">
        <f>_xlfn.XLOOKUP($A4988,[3]【2026年03月度_全社】RFM客層一覧表データ!$A:$A,[3]【2026年03月度_全社】RFM客層一覧表データ!E:E,"",0)</f>
        <v>2</v>
      </c>
      <c r="I4988" s="183">
        <f>_xlfn.XLOOKUP($A4988,[3]【2026年03月度_全社】RFM客層一覧表データ!$A:$A,[3]【2026年03月度_全社】RFM客層一覧表データ!F:F,"",0)</f>
        <v>0</v>
      </c>
      <c r="J4988" s="183">
        <v>160</v>
      </c>
      <c r="K4988" s="183">
        <v>48</v>
      </c>
      <c r="L4988" s="183">
        <v>2</v>
      </c>
      <c r="M4988" s="183">
        <v>0</v>
      </c>
      <c r="N4988" s="183">
        <v>52</v>
      </c>
      <c r="O4988" s="183">
        <v>11</v>
      </c>
      <c r="P4988" s="183">
        <v>0</v>
      </c>
      <c r="Q4988" s="183">
        <v>0</v>
      </c>
      <c r="R4988" s="183">
        <v>0</v>
      </c>
      <c r="S4988" s="183">
        <v>0</v>
      </c>
      <c r="T4988" s="183">
        <v>0</v>
      </c>
      <c r="U4988" s="183">
        <v>0</v>
      </c>
      <c r="V4988" s="183">
        <v>0</v>
      </c>
      <c r="W4988" s="183">
        <v>0</v>
      </c>
      <c r="X4988" s="183">
        <v>0</v>
      </c>
      <c r="Y4988" s="183">
        <v>0</v>
      </c>
    </row>
    <row r="4989" spans="1:25" x14ac:dyDescent="0.2">
      <c r="A4989" s="184">
        <v>13633705</v>
      </c>
      <c r="B4989" s="183" t="str">
        <f>[1]店マスタ!B4988</f>
        <v>東亜オンキョーミヨシ店</v>
      </c>
      <c r="C4989" s="183">
        <v>1.5</v>
      </c>
      <c r="D4989" s="183">
        <v>1.5</v>
      </c>
      <c r="E4989" s="183">
        <f>_xlfn.XLOOKUP(A4989,[2]Sheet1!$R:$R,[2]Sheet1!$AB:$AB,"",0)</f>
        <v>1.5</v>
      </c>
      <c r="F4989" s="183">
        <f>_xlfn.XLOOKUP($A4989,[3]【2026年03月度_全社】RFM客層一覧表データ!$A:$A,[3]【2026年03月度_全社】RFM客層一覧表データ!C:C,"",0)</f>
        <v>243</v>
      </c>
      <c r="G4989" s="183">
        <f>_xlfn.XLOOKUP($A4989,[3]【2026年03月度_全社】RFM客層一覧表データ!$A:$A,[3]【2026年03月度_全社】RFM客層一覧表データ!D:D,"",0)</f>
        <v>114</v>
      </c>
      <c r="H4989" s="183">
        <f>_xlfn.XLOOKUP($A4989,[3]【2026年03月度_全社】RFM客層一覧表データ!$A:$A,[3]【2026年03月度_全社】RFM客層一覧表データ!E:E,"",0)</f>
        <v>142</v>
      </c>
      <c r="I4989" s="183">
        <f>_xlfn.XLOOKUP($A4989,[3]【2026年03月度_全社】RFM客層一覧表データ!$A:$A,[3]【2026年03月度_全社】RFM客層一覧表データ!F:F,"",0)</f>
        <v>12</v>
      </c>
      <c r="J4989" s="183">
        <v>247</v>
      </c>
      <c r="K4989" s="183">
        <v>113</v>
      </c>
      <c r="L4989" s="183">
        <v>148</v>
      </c>
      <c r="M4989" s="183">
        <v>11</v>
      </c>
      <c r="N4989" s="183">
        <v>248</v>
      </c>
      <c r="O4989" s="183">
        <v>121</v>
      </c>
      <c r="P4989" s="183">
        <v>152</v>
      </c>
      <c r="Q4989" s="183">
        <v>15</v>
      </c>
      <c r="R4989" s="183">
        <v>251</v>
      </c>
      <c r="S4989" s="183">
        <v>106</v>
      </c>
      <c r="T4989" s="183">
        <v>154</v>
      </c>
      <c r="U4989" s="183">
        <v>4</v>
      </c>
      <c r="V4989" s="183">
        <v>254</v>
      </c>
      <c r="W4989" s="183">
        <v>129</v>
      </c>
      <c r="X4989" s="183">
        <v>157</v>
      </c>
      <c r="Y4989" s="183">
        <v>4</v>
      </c>
    </row>
    <row r="4990" spans="1:25" x14ac:dyDescent="0.2">
      <c r="A4990" s="184">
        <v>13634001</v>
      </c>
      <c r="B4990" s="183" t="str">
        <f>[1]店マスタ!B4989</f>
        <v>（株）ユサデンキ</v>
      </c>
      <c r="C4990" s="183">
        <v>4</v>
      </c>
      <c r="D4990" s="183">
        <v>4</v>
      </c>
      <c r="E4990" s="183">
        <f>_xlfn.XLOOKUP(A4990,[2]Sheet1!$R:$R,[2]Sheet1!$AB:$AB,"",0)</f>
        <v>4</v>
      </c>
      <c r="F4990" s="183">
        <f>_xlfn.XLOOKUP($A4990,[3]【2026年03月度_全社】RFM客層一覧表データ!$A:$A,[3]【2026年03月度_全社】RFM客層一覧表データ!C:C,"",0)</f>
        <v>440</v>
      </c>
      <c r="G4990" s="183">
        <f>_xlfn.XLOOKUP($A4990,[3]【2026年03月度_全社】RFM客層一覧表データ!$A:$A,[3]【2026年03月度_全社】RFM客層一覧表データ!D:D,"",0)</f>
        <v>211</v>
      </c>
      <c r="H4990" s="183">
        <f>_xlfn.XLOOKUP($A4990,[3]【2026年03月度_全社】RFM客層一覧表データ!$A:$A,[3]【2026年03月度_全社】RFM客層一覧表データ!E:E,"",0)</f>
        <v>260</v>
      </c>
      <c r="I4990" s="183">
        <f>_xlfn.XLOOKUP($A4990,[3]【2026年03月度_全社】RFM客層一覧表データ!$A:$A,[3]【2026年03月度_全社】RFM客層一覧表データ!F:F,"",0)</f>
        <v>39</v>
      </c>
      <c r="J4990" s="183">
        <v>426</v>
      </c>
      <c r="K4990" s="183">
        <v>216</v>
      </c>
      <c r="L4990" s="183">
        <v>249</v>
      </c>
      <c r="M4990" s="183">
        <v>32</v>
      </c>
      <c r="N4990" s="183">
        <v>409</v>
      </c>
      <c r="O4990" s="183">
        <v>217</v>
      </c>
      <c r="P4990" s="183">
        <v>246</v>
      </c>
      <c r="Q4990" s="183">
        <v>41</v>
      </c>
      <c r="R4990" s="183">
        <v>391</v>
      </c>
      <c r="S4990" s="183">
        <v>204</v>
      </c>
      <c r="T4990" s="183">
        <v>239</v>
      </c>
      <c r="U4990" s="183">
        <v>25</v>
      </c>
      <c r="V4990" s="183">
        <v>385</v>
      </c>
      <c r="W4990" s="183">
        <v>186</v>
      </c>
      <c r="X4990" s="183">
        <v>237</v>
      </c>
      <c r="Y4990" s="183">
        <v>26</v>
      </c>
    </row>
    <row r="4991" spans="1:25" x14ac:dyDescent="0.2">
      <c r="A4991" s="184">
        <v>13635021</v>
      </c>
      <c r="B4991" s="183" t="str">
        <f>[1]店マスタ!B4990</f>
        <v>ＴＡＧ石井</v>
      </c>
      <c r="C4991" s="183">
        <v>4</v>
      </c>
      <c r="D4991" s="183">
        <v>4</v>
      </c>
      <c r="E4991" s="183">
        <f>_xlfn.XLOOKUP(A4991,[2]Sheet1!$R:$R,[2]Sheet1!$AB:$AB,"",0)</f>
        <v>4</v>
      </c>
      <c r="F4991" s="183">
        <f>_xlfn.XLOOKUP($A4991,[3]【2026年03月度_全社】RFM客層一覧表データ!$A:$A,[3]【2026年03月度_全社】RFM客層一覧表データ!C:C,"",0)</f>
        <v>675</v>
      </c>
      <c r="G4991" s="183">
        <f>_xlfn.XLOOKUP($A4991,[3]【2026年03月度_全社】RFM客層一覧表データ!$A:$A,[3]【2026年03月度_全社】RFM客層一覧表データ!D:D,"",0)</f>
        <v>302</v>
      </c>
      <c r="H4991" s="183">
        <f>_xlfn.XLOOKUP($A4991,[3]【2026年03月度_全社】RFM客層一覧表データ!$A:$A,[3]【2026年03月度_全社】RFM客層一覧表データ!E:E,"",0)</f>
        <v>359</v>
      </c>
      <c r="I4991" s="183">
        <f>_xlfn.XLOOKUP($A4991,[3]【2026年03月度_全社】RFM客層一覧表データ!$A:$A,[3]【2026年03月度_全社】RFM客層一覧表データ!F:F,"",0)</f>
        <v>35</v>
      </c>
      <c r="J4991" s="183">
        <v>709</v>
      </c>
      <c r="K4991" s="183">
        <v>356</v>
      </c>
      <c r="L4991" s="183">
        <v>367</v>
      </c>
      <c r="M4991" s="183">
        <v>46</v>
      </c>
      <c r="N4991" s="183">
        <v>728</v>
      </c>
      <c r="O4991" s="183">
        <v>379</v>
      </c>
      <c r="P4991" s="183">
        <v>381</v>
      </c>
      <c r="Q4991" s="183">
        <v>47</v>
      </c>
      <c r="R4991" s="183">
        <v>709</v>
      </c>
      <c r="S4991" s="183">
        <v>351</v>
      </c>
      <c r="T4991" s="183">
        <v>382</v>
      </c>
      <c r="U4991" s="183">
        <v>52</v>
      </c>
      <c r="V4991" s="183">
        <v>792</v>
      </c>
      <c r="W4991" s="183">
        <v>392</v>
      </c>
      <c r="X4991" s="183">
        <v>397</v>
      </c>
      <c r="Y4991" s="183">
        <v>70</v>
      </c>
    </row>
    <row r="4992" spans="1:25" x14ac:dyDescent="0.2">
      <c r="A4992" s="184">
        <v>13635100</v>
      </c>
      <c r="B4992" s="183" t="str">
        <f>[1]店マスタ!B4991</f>
        <v>（株）花井電器　広野店</v>
      </c>
      <c r="C4992" s="183">
        <v>2.5</v>
      </c>
      <c r="D4992" s="183">
        <v>2.5</v>
      </c>
      <c r="E4992" s="183">
        <f>_xlfn.XLOOKUP(A4992,[2]Sheet1!$R:$R,[2]Sheet1!$AB:$AB,"",0)</f>
        <v>2.5</v>
      </c>
      <c r="F4992" s="183">
        <f>_xlfn.XLOOKUP($A4992,[3]【2026年03月度_全社】RFM客層一覧表データ!$A:$A,[3]【2026年03月度_全社】RFM客層一覧表データ!C:C,"",0)</f>
        <v>570</v>
      </c>
      <c r="G4992" s="183">
        <f>_xlfn.XLOOKUP($A4992,[3]【2026年03月度_全社】RFM客層一覧表データ!$A:$A,[3]【2026年03月度_全社】RFM客層一覧表データ!D:D,"",0)</f>
        <v>283</v>
      </c>
      <c r="H4992" s="183">
        <f>_xlfn.XLOOKUP($A4992,[3]【2026年03月度_全社】RFM客層一覧表データ!$A:$A,[3]【2026年03月度_全社】RFM客層一覧表データ!E:E,"",0)</f>
        <v>335</v>
      </c>
      <c r="I4992" s="183">
        <f>_xlfn.XLOOKUP($A4992,[3]【2026年03月度_全社】RFM客層一覧表データ!$A:$A,[3]【2026年03月度_全社】RFM客層一覧表データ!F:F,"",0)</f>
        <v>16</v>
      </c>
      <c r="J4992" s="183">
        <v>569</v>
      </c>
      <c r="K4992" s="183">
        <v>323</v>
      </c>
      <c r="L4992" s="183">
        <v>343</v>
      </c>
      <c r="M4992" s="183">
        <v>23</v>
      </c>
      <c r="N4992" s="183">
        <v>567</v>
      </c>
      <c r="O4992" s="183">
        <v>354</v>
      </c>
      <c r="P4992" s="183">
        <v>336</v>
      </c>
      <c r="Q4992" s="183">
        <v>29</v>
      </c>
      <c r="R4992" s="183">
        <v>555</v>
      </c>
      <c r="S4992" s="183">
        <v>379</v>
      </c>
      <c r="T4992" s="183">
        <v>336</v>
      </c>
      <c r="U4992" s="183">
        <v>25</v>
      </c>
      <c r="V4992" s="183">
        <v>562</v>
      </c>
      <c r="W4992" s="183">
        <v>378</v>
      </c>
      <c r="X4992" s="183">
        <v>335</v>
      </c>
      <c r="Y4992" s="183">
        <v>31</v>
      </c>
    </row>
    <row r="4993" spans="1:25" x14ac:dyDescent="0.2">
      <c r="A4993" s="184">
        <v>13636205</v>
      </c>
      <c r="B4993" s="183" t="str">
        <f>[1]店マスタ!B4992</f>
        <v>原田電機</v>
      </c>
      <c r="C4993" s="183">
        <v>4</v>
      </c>
      <c r="D4993" s="183">
        <v>4</v>
      </c>
      <c r="E4993" s="183">
        <f>_xlfn.XLOOKUP(A4993,[2]Sheet1!$R:$R,[2]Sheet1!$AB:$AB,"",0)</f>
        <v>4</v>
      </c>
      <c r="F4993" s="183">
        <f>_xlfn.XLOOKUP($A4993,[3]【2026年03月度_全社】RFM客層一覧表データ!$A:$A,[3]【2026年03月度_全社】RFM客層一覧表データ!C:C,"",0)</f>
        <v>351</v>
      </c>
      <c r="G4993" s="183">
        <f>_xlfn.XLOOKUP($A4993,[3]【2026年03月度_全社】RFM客層一覧表データ!$A:$A,[3]【2026年03月度_全社】RFM客層一覧表データ!D:D,"",0)</f>
        <v>154</v>
      </c>
      <c r="H4993" s="183">
        <f>_xlfn.XLOOKUP($A4993,[3]【2026年03月度_全社】RFM客層一覧表データ!$A:$A,[3]【2026年03月度_全社】RFM客層一覧表データ!E:E,"",0)</f>
        <v>166</v>
      </c>
      <c r="I4993" s="183">
        <f>_xlfn.XLOOKUP($A4993,[3]【2026年03月度_全社】RFM客層一覧表データ!$A:$A,[3]【2026年03月度_全社】RFM客層一覧表データ!F:F,"",0)</f>
        <v>25</v>
      </c>
      <c r="J4993" s="183">
        <v>365</v>
      </c>
      <c r="K4993" s="183">
        <v>144</v>
      </c>
      <c r="L4993" s="183">
        <v>165</v>
      </c>
      <c r="M4993" s="183">
        <v>31</v>
      </c>
      <c r="N4993" s="183">
        <v>362</v>
      </c>
      <c r="O4993" s="183">
        <v>144</v>
      </c>
      <c r="P4993" s="183">
        <v>169</v>
      </c>
      <c r="Q4993" s="183">
        <v>20</v>
      </c>
      <c r="R4993" s="183">
        <v>374</v>
      </c>
      <c r="S4993" s="183">
        <v>159</v>
      </c>
      <c r="T4993" s="183">
        <v>170</v>
      </c>
      <c r="U4993" s="183">
        <v>33</v>
      </c>
      <c r="V4993" s="183">
        <v>377</v>
      </c>
      <c r="W4993" s="183">
        <v>144</v>
      </c>
      <c r="X4993" s="183">
        <v>176</v>
      </c>
      <c r="Y4993" s="183">
        <v>19</v>
      </c>
    </row>
    <row r="4994" spans="1:25" x14ac:dyDescent="0.2">
      <c r="A4994" s="184">
        <v>13638005</v>
      </c>
      <c r="B4994" s="183" t="str">
        <f>[1]店マスタ!B4993</f>
        <v>ＴＡＧ坂本</v>
      </c>
      <c r="C4994" s="183">
        <v>4</v>
      </c>
      <c r="D4994" s="183">
        <v>4</v>
      </c>
      <c r="E4994" s="183">
        <f>_xlfn.XLOOKUP(A4994,[2]Sheet1!$R:$R,[2]Sheet1!$AB:$AB,"",0)</f>
        <v>4.5</v>
      </c>
      <c r="F4994" s="183">
        <f>_xlfn.XLOOKUP($A4994,[3]【2026年03月度_全社】RFM客層一覧表データ!$A:$A,[3]【2026年03月度_全社】RFM客層一覧表データ!C:C,"",0)</f>
        <v>530</v>
      </c>
      <c r="G4994" s="183">
        <f>_xlfn.XLOOKUP($A4994,[3]【2026年03月度_全社】RFM客層一覧表データ!$A:$A,[3]【2026年03月度_全社】RFM客層一覧表データ!D:D,"",0)</f>
        <v>256</v>
      </c>
      <c r="H4994" s="183">
        <f>_xlfn.XLOOKUP($A4994,[3]【2026年03月度_全社】RFM客層一覧表データ!$A:$A,[3]【2026年03月度_全社】RFM客層一覧表データ!E:E,"",0)</f>
        <v>300</v>
      </c>
      <c r="I4994" s="183">
        <f>_xlfn.XLOOKUP($A4994,[3]【2026年03月度_全社】RFM客層一覧表データ!$A:$A,[3]【2026年03月度_全社】RFM客層一覧表データ!F:F,"",0)</f>
        <v>27</v>
      </c>
      <c r="J4994" s="183">
        <v>538</v>
      </c>
      <c r="K4994" s="183">
        <v>252</v>
      </c>
      <c r="L4994" s="183">
        <v>303</v>
      </c>
      <c r="M4994" s="183">
        <v>26</v>
      </c>
      <c r="N4994" s="183">
        <v>554</v>
      </c>
      <c r="O4994" s="183">
        <v>249</v>
      </c>
      <c r="P4994" s="183">
        <v>323</v>
      </c>
      <c r="Q4994" s="183">
        <v>22</v>
      </c>
      <c r="R4994" s="183">
        <v>576</v>
      </c>
      <c r="S4994" s="183">
        <v>279</v>
      </c>
      <c r="T4994" s="183">
        <v>324</v>
      </c>
      <c r="U4994" s="183">
        <v>22</v>
      </c>
      <c r="V4994" s="183">
        <v>609</v>
      </c>
      <c r="W4994" s="183">
        <v>303</v>
      </c>
      <c r="X4994" s="183">
        <v>327</v>
      </c>
      <c r="Y4994" s="183">
        <v>52</v>
      </c>
    </row>
    <row r="4995" spans="1:25" x14ac:dyDescent="0.2">
      <c r="A4995" s="184">
        <v>13638103</v>
      </c>
      <c r="B4995" s="183" t="str">
        <f>[1]店マスタ!B4994</f>
        <v>中央電器（有）</v>
      </c>
      <c r="C4995" s="183">
        <v>5.5</v>
      </c>
      <c r="D4995" s="183">
        <v>5</v>
      </c>
      <c r="E4995" s="183">
        <f>_xlfn.XLOOKUP(A4995,[2]Sheet1!$R:$R,[2]Sheet1!$AB:$AB,"",0)</f>
        <v>5</v>
      </c>
      <c r="F4995" s="183">
        <f>_xlfn.XLOOKUP($A4995,[3]【2026年03月度_全社】RFM客層一覧表データ!$A:$A,[3]【2026年03月度_全社】RFM客層一覧表データ!C:C,"",0)</f>
        <v>506</v>
      </c>
      <c r="G4995" s="183">
        <f>_xlfn.XLOOKUP($A4995,[3]【2026年03月度_全社】RFM客層一覧表データ!$A:$A,[3]【2026年03月度_全社】RFM客層一覧表データ!D:D,"",0)</f>
        <v>199</v>
      </c>
      <c r="H4995" s="183">
        <f>_xlfn.XLOOKUP($A4995,[3]【2026年03月度_全社】RFM客層一覧表データ!$A:$A,[3]【2026年03月度_全社】RFM客層一覧表データ!E:E,"",0)</f>
        <v>262</v>
      </c>
      <c r="I4995" s="183">
        <f>_xlfn.XLOOKUP($A4995,[3]【2026年03月度_全社】RFM客層一覧表データ!$A:$A,[3]【2026年03月度_全社】RFM客層一覧表データ!F:F,"",0)</f>
        <v>31</v>
      </c>
      <c r="J4995" s="183">
        <v>546</v>
      </c>
      <c r="K4995" s="183">
        <v>220</v>
      </c>
      <c r="L4995" s="183">
        <v>263</v>
      </c>
      <c r="M4995" s="183">
        <v>52</v>
      </c>
      <c r="N4995" s="183">
        <v>527</v>
      </c>
      <c r="O4995" s="183">
        <v>228</v>
      </c>
      <c r="P4995" s="183">
        <v>272</v>
      </c>
      <c r="Q4995" s="183">
        <v>25</v>
      </c>
      <c r="R4995" s="183">
        <v>534</v>
      </c>
      <c r="S4995" s="183">
        <v>263</v>
      </c>
      <c r="T4995" s="183">
        <v>280</v>
      </c>
      <c r="U4995" s="183">
        <v>42</v>
      </c>
      <c r="V4995" s="183">
        <v>548</v>
      </c>
      <c r="W4995" s="183">
        <v>249</v>
      </c>
      <c r="X4995" s="183">
        <v>288</v>
      </c>
      <c r="Y4995" s="183">
        <v>24</v>
      </c>
    </row>
    <row r="4996" spans="1:25" x14ac:dyDescent="0.2">
      <c r="A4996" s="184">
        <v>13641000</v>
      </c>
      <c r="B4996" s="183" t="str">
        <f>[1]店マスタ!B4995</f>
        <v>新居電器（有）</v>
      </c>
      <c r="C4996" s="183">
        <v>4.5</v>
      </c>
      <c r="D4996" s="183">
        <v>4.5</v>
      </c>
      <c r="E4996" s="183">
        <f>_xlfn.XLOOKUP(A4996,[2]Sheet1!$R:$R,[2]Sheet1!$AB:$AB,"",0)</f>
        <v>4.5</v>
      </c>
      <c r="F4996" s="183">
        <f>_xlfn.XLOOKUP($A4996,[3]【2026年03月度_全社】RFM客層一覧表データ!$A:$A,[3]【2026年03月度_全社】RFM客層一覧表データ!C:C,"",0)</f>
        <v>895</v>
      </c>
      <c r="G4996" s="183">
        <f>_xlfn.XLOOKUP($A4996,[3]【2026年03月度_全社】RFM客層一覧表データ!$A:$A,[3]【2026年03月度_全社】RFM客層一覧表データ!D:D,"",0)</f>
        <v>341</v>
      </c>
      <c r="H4996" s="183">
        <f>_xlfn.XLOOKUP($A4996,[3]【2026年03月度_全社】RFM客層一覧表データ!$A:$A,[3]【2026年03月度_全社】RFM客層一覧表データ!E:E,"",0)</f>
        <v>399</v>
      </c>
      <c r="I4996" s="183">
        <f>_xlfn.XLOOKUP($A4996,[3]【2026年03月度_全社】RFM客層一覧表データ!$A:$A,[3]【2026年03月度_全社】RFM客層一覧表データ!F:F,"",0)</f>
        <v>68</v>
      </c>
      <c r="J4996" s="183">
        <v>889</v>
      </c>
      <c r="K4996" s="183">
        <v>235</v>
      </c>
      <c r="L4996" s="183">
        <v>408</v>
      </c>
      <c r="M4996" s="183">
        <v>50</v>
      </c>
      <c r="N4996" s="183">
        <v>957</v>
      </c>
      <c r="O4996" s="183">
        <v>338</v>
      </c>
      <c r="P4996" s="183">
        <v>436</v>
      </c>
      <c r="Q4996" s="183">
        <v>56</v>
      </c>
      <c r="R4996" s="183">
        <v>975</v>
      </c>
      <c r="S4996" s="183">
        <v>372</v>
      </c>
      <c r="T4996" s="183">
        <v>436</v>
      </c>
      <c r="U4996" s="183">
        <v>48</v>
      </c>
      <c r="V4996" s="183">
        <v>980</v>
      </c>
      <c r="W4996" s="183">
        <v>383</v>
      </c>
      <c r="X4996" s="183">
        <v>457</v>
      </c>
      <c r="Y4996" s="183">
        <v>72</v>
      </c>
    </row>
    <row r="4997" spans="1:25" x14ac:dyDescent="0.2">
      <c r="A4997" s="184">
        <v>13641001</v>
      </c>
      <c r="B4997" s="183" t="str">
        <f>[1]店マスタ!B4996</f>
        <v>ウィッティひらの</v>
      </c>
      <c r="C4997" s="183">
        <v>1</v>
      </c>
      <c r="D4997" s="183">
        <v>1</v>
      </c>
      <c r="E4997" s="183">
        <f>_xlfn.XLOOKUP(A4997,[2]Sheet1!$R:$R,[2]Sheet1!$AB:$AB,"",0)</f>
        <v>1</v>
      </c>
      <c r="F4997" s="183">
        <f>_xlfn.XLOOKUP($A4997,[3]【2026年03月度_全社】RFM客層一覧表データ!$A:$A,[3]【2026年03月度_全社】RFM客層一覧表データ!C:C,"",0)</f>
        <v>43</v>
      </c>
      <c r="G4997" s="183">
        <f>_xlfn.XLOOKUP($A4997,[3]【2026年03月度_全社】RFM客層一覧表データ!$A:$A,[3]【2026年03月度_全社】RFM客層一覧表データ!D:D,"",0)</f>
        <v>26</v>
      </c>
      <c r="H4997" s="183">
        <f>_xlfn.XLOOKUP($A4997,[3]【2026年03月度_全社】RFM客層一覧表データ!$A:$A,[3]【2026年03月度_全社】RFM客層一覧表データ!E:E,"",0)</f>
        <v>3</v>
      </c>
      <c r="I4997" s="183">
        <f>_xlfn.XLOOKUP($A4997,[3]【2026年03月度_全社】RFM客層一覧表データ!$A:$A,[3]【2026年03月度_全社】RFM客層一覧表データ!F:F,"",0)</f>
        <v>0</v>
      </c>
      <c r="J4997" s="183">
        <v>36</v>
      </c>
      <c r="K4997" s="183">
        <v>19</v>
      </c>
      <c r="L4997" s="183">
        <v>7</v>
      </c>
      <c r="M4997" s="183">
        <v>0</v>
      </c>
      <c r="N4997" s="183">
        <v>49</v>
      </c>
      <c r="O4997" s="183">
        <v>1</v>
      </c>
      <c r="P4997" s="183">
        <v>6</v>
      </c>
      <c r="Q4997" s="183">
        <v>0</v>
      </c>
      <c r="R4997" s="183">
        <v>49</v>
      </c>
      <c r="S4997" s="183">
        <v>0</v>
      </c>
      <c r="T4997" s="183">
        <v>21</v>
      </c>
      <c r="U4997" s="183">
        <v>0</v>
      </c>
      <c r="V4997" s="183">
        <v>49</v>
      </c>
      <c r="W4997" s="183">
        <v>0</v>
      </c>
      <c r="X4997" s="183">
        <v>24</v>
      </c>
      <c r="Y4997" s="183">
        <v>0</v>
      </c>
    </row>
    <row r="4998" spans="1:25" x14ac:dyDescent="0.2">
      <c r="A4998" s="184">
        <v>13642002</v>
      </c>
      <c r="B4998" s="183" t="str">
        <f>[1]店マスタ!B4997</f>
        <v>吉田電器商会</v>
      </c>
      <c r="C4998" s="183">
        <v>2</v>
      </c>
      <c r="D4998" s="183">
        <v>2</v>
      </c>
      <c r="E4998" s="183">
        <f>_xlfn.XLOOKUP(A4998,[2]Sheet1!$R:$R,[2]Sheet1!$AB:$AB,"",0)</f>
        <v>2</v>
      </c>
      <c r="F4998" s="183">
        <f>_xlfn.XLOOKUP($A4998,[3]【2026年03月度_全社】RFM客層一覧表データ!$A:$A,[3]【2026年03月度_全社】RFM客層一覧表データ!C:C,"",0)</f>
        <v>0</v>
      </c>
      <c r="G4998" s="183">
        <f>_xlfn.XLOOKUP($A4998,[3]【2026年03月度_全社】RFM客層一覧表データ!$A:$A,[3]【2026年03月度_全社】RFM客層一覧表データ!D:D,"",0)</f>
        <v>0</v>
      </c>
      <c r="H4998" s="183">
        <f>_xlfn.XLOOKUP($A4998,[3]【2026年03月度_全社】RFM客層一覧表データ!$A:$A,[3]【2026年03月度_全社】RFM客層一覧表データ!E:E,"",0)</f>
        <v>0</v>
      </c>
      <c r="I4998" s="183">
        <f>_xlfn.XLOOKUP($A4998,[3]【2026年03月度_全社】RFM客層一覧表データ!$A:$A,[3]【2026年03月度_全社】RFM客層一覧表データ!F:F,"",0)</f>
        <v>0</v>
      </c>
      <c r="J4998" s="183">
        <v>0</v>
      </c>
      <c r="K4998" s="183">
        <v>0</v>
      </c>
      <c r="L4998" s="183">
        <v>0</v>
      </c>
      <c r="M4998" s="183">
        <v>0</v>
      </c>
      <c r="N4998" s="183">
        <v>0</v>
      </c>
      <c r="O4998" s="183">
        <v>0</v>
      </c>
      <c r="P4998" s="183">
        <v>0</v>
      </c>
      <c r="Q4998" s="183">
        <v>0</v>
      </c>
      <c r="R4998" s="183">
        <v>0</v>
      </c>
      <c r="S4998" s="183">
        <v>0</v>
      </c>
      <c r="T4998" s="183">
        <v>0</v>
      </c>
      <c r="U4998" s="183">
        <v>0</v>
      </c>
      <c r="V4998" s="183">
        <v>0</v>
      </c>
      <c r="W4998" s="183">
        <v>0</v>
      </c>
      <c r="X4998" s="183">
        <v>0</v>
      </c>
      <c r="Y4998" s="183">
        <v>0</v>
      </c>
    </row>
    <row r="4999" spans="1:25" x14ac:dyDescent="0.2">
      <c r="A4999" s="184">
        <v>13643307</v>
      </c>
      <c r="B4999" s="183" t="str">
        <f>[1]店マスタ!B4998</f>
        <v>西沢電化センタ－</v>
      </c>
      <c r="C4999" s="183">
        <v>3</v>
      </c>
      <c r="D4999" s="183">
        <v>3</v>
      </c>
      <c r="E4999" s="183">
        <f>_xlfn.XLOOKUP(A4999,[2]Sheet1!$R:$R,[2]Sheet1!$AB:$AB,"",0)</f>
        <v>3</v>
      </c>
      <c r="F4999" s="183">
        <f>_xlfn.XLOOKUP($A4999,[3]【2026年03月度_全社】RFM客層一覧表データ!$A:$A,[3]【2026年03月度_全社】RFM客層一覧表データ!C:C,"",0)</f>
        <v>239</v>
      </c>
      <c r="G4999" s="183">
        <f>_xlfn.XLOOKUP($A4999,[3]【2026年03月度_全社】RFM客層一覧表データ!$A:$A,[3]【2026年03月度_全社】RFM客層一覧表データ!D:D,"",0)</f>
        <v>90</v>
      </c>
      <c r="H4999" s="183">
        <f>_xlfn.XLOOKUP($A4999,[3]【2026年03月度_全社】RFM客層一覧表データ!$A:$A,[3]【2026年03月度_全社】RFM客層一覧表データ!E:E,"",0)</f>
        <v>141</v>
      </c>
      <c r="I4999" s="183">
        <f>_xlfn.XLOOKUP($A4999,[3]【2026年03月度_全社】RFM客層一覧表データ!$A:$A,[3]【2026年03月度_全社】RFM客層一覧表データ!F:F,"",0)</f>
        <v>4</v>
      </c>
      <c r="J4999" s="183">
        <v>253</v>
      </c>
      <c r="K4999" s="183">
        <v>84</v>
      </c>
      <c r="L4999" s="183">
        <v>138</v>
      </c>
      <c r="M4999" s="183">
        <v>3</v>
      </c>
      <c r="N4999" s="183">
        <v>261</v>
      </c>
      <c r="O4999" s="183">
        <v>112</v>
      </c>
      <c r="P4999" s="183">
        <v>143</v>
      </c>
      <c r="Q4999" s="183">
        <v>10</v>
      </c>
      <c r="R4999" s="183">
        <v>262</v>
      </c>
      <c r="S4999" s="183">
        <v>110</v>
      </c>
      <c r="T4999" s="183">
        <v>144</v>
      </c>
      <c r="U4999" s="183">
        <v>7</v>
      </c>
      <c r="V4999" s="183">
        <v>252</v>
      </c>
      <c r="W4999" s="183">
        <v>77</v>
      </c>
      <c r="X4999" s="183">
        <v>138</v>
      </c>
      <c r="Y4999" s="183">
        <v>6</v>
      </c>
    </row>
    <row r="5000" spans="1:25" x14ac:dyDescent="0.2">
      <c r="A5000" s="184">
        <v>13710022</v>
      </c>
      <c r="B5000" s="183" t="str">
        <f>[1]店マスタ!B4999</f>
        <v>（有）濱田電気</v>
      </c>
      <c r="C5000" s="183">
        <v>8</v>
      </c>
      <c r="D5000" s="183">
        <v>8</v>
      </c>
      <c r="E5000" s="183">
        <f>_xlfn.XLOOKUP(A5000,[2]Sheet1!$R:$R,[2]Sheet1!$AB:$AB,"",0)</f>
        <v>9.5</v>
      </c>
      <c r="F5000" s="183">
        <f>_xlfn.XLOOKUP($A5000,[3]【2026年03月度_全社】RFM客層一覧表データ!$A:$A,[3]【2026年03月度_全社】RFM客層一覧表データ!C:C,"",0)</f>
        <v>0</v>
      </c>
      <c r="G5000" s="183">
        <f>_xlfn.XLOOKUP($A5000,[3]【2026年03月度_全社】RFM客層一覧表データ!$A:$A,[3]【2026年03月度_全社】RFM客層一覧表データ!D:D,"",0)</f>
        <v>0</v>
      </c>
      <c r="H5000" s="183">
        <f>_xlfn.XLOOKUP($A5000,[3]【2026年03月度_全社】RFM客層一覧表データ!$A:$A,[3]【2026年03月度_全社】RFM客層一覧表データ!E:E,"",0)</f>
        <v>0</v>
      </c>
      <c r="I5000" s="183">
        <f>_xlfn.XLOOKUP($A5000,[3]【2026年03月度_全社】RFM客層一覧表データ!$A:$A,[3]【2026年03月度_全社】RFM客層一覧表データ!F:F,"",0)</f>
        <v>0</v>
      </c>
      <c r="J5000" s="183">
        <v>0</v>
      </c>
      <c r="K5000" s="183">
        <v>0</v>
      </c>
      <c r="L5000" s="183">
        <v>0</v>
      </c>
      <c r="M5000" s="183">
        <v>0</v>
      </c>
      <c r="N5000" s="183">
        <v>407</v>
      </c>
      <c r="O5000" s="183">
        <v>0</v>
      </c>
      <c r="P5000" s="183">
        <v>0</v>
      </c>
      <c r="Q5000" s="183">
        <v>0</v>
      </c>
      <c r="R5000" s="183">
        <v>880</v>
      </c>
      <c r="S5000" s="183">
        <v>0</v>
      </c>
      <c r="T5000" s="183">
        <v>223</v>
      </c>
      <c r="U5000" s="183">
        <v>0</v>
      </c>
      <c r="V5000" s="183">
        <v>1187</v>
      </c>
      <c r="W5000" s="183">
        <v>0</v>
      </c>
      <c r="X5000" s="183">
        <v>430</v>
      </c>
      <c r="Y5000" s="183">
        <v>0</v>
      </c>
    </row>
    <row r="5001" spans="1:25" x14ac:dyDescent="0.2">
      <c r="A5001" s="184">
        <v>13710028</v>
      </c>
      <c r="B5001" s="183" t="str">
        <f>[1]店マスタ!B5000</f>
        <v>（有）三並電器商会</v>
      </c>
      <c r="C5001" s="183">
        <v>4</v>
      </c>
      <c r="D5001" s="183">
        <v>4</v>
      </c>
      <c r="E5001" s="183">
        <f>_xlfn.XLOOKUP(A5001,[2]Sheet1!$R:$R,[2]Sheet1!$AB:$AB,"",0)</f>
        <v>4</v>
      </c>
      <c r="F5001" s="183">
        <f>_xlfn.XLOOKUP($A5001,[3]【2026年03月度_全社】RFM客層一覧表データ!$A:$A,[3]【2026年03月度_全社】RFM客層一覧表データ!C:C,"",0)</f>
        <v>385</v>
      </c>
      <c r="G5001" s="183">
        <f>_xlfn.XLOOKUP($A5001,[3]【2026年03月度_全社】RFM客層一覧表データ!$A:$A,[3]【2026年03月度_全社】RFM客層一覧表データ!D:D,"",0)</f>
        <v>104</v>
      </c>
      <c r="H5001" s="183">
        <f>_xlfn.XLOOKUP($A5001,[3]【2026年03月度_全社】RFM客層一覧表データ!$A:$A,[3]【2026年03月度_全社】RFM客層一覧表データ!E:E,"",0)</f>
        <v>200</v>
      </c>
      <c r="I5001" s="183">
        <f>_xlfn.XLOOKUP($A5001,[3]【2026年03月度_全社】RFM客層一覧表データ!$A:$A,[3]【2026年03月度_全社】RFM客層一覧表データ!F:F,"",0)</f>
        <v>12</v>
      </c>
      <c r="J5001" s="183">
        <v>432</v>
      </c>
      <c r="K5001" s="183">
        <v>142</v>
      </c>
      <c r="L5001" s="183">
        <v>219</v>
      </c>
      <c r="M5001" s="183">
        <v>14</v>
      </c>
      <c r="N5001" s="183">
        <v>452</v>
      </c>
      <c r="O5001" s="183">
        <v>192</v>
      </c>
      <c r="P5001" s="183">
        <v>232</v>
      </c>
      <c r="Q5001" s="183">
        <v>27</v>
      </c>
      <c r="R5001" s="183">
        <v>455</v>
      </c>
      <c r="S5001" s="183">
        <v>193</v>
      </c>
      <c r="T5001" s="183">
        <v>225</v>
      </c>
      <c r="U5001" s="183">
        <v>24</v>
      </c>
      <c r="V5001" s="183">
        <v>468</v>
      </c>
      <c r="W5001" s="183">
        <v>217</v>
      </c>
      <c r="X5001" s="183">
        <v>219</v>
      </c>
      <c r="Y5001" s="183">
        <v>37</v>
      </c>
    </row>
    <row r="5002" spans="1:25" x14ac:dyDescent="0.2">
      <c r="A5002" s="184">
        <v>13710029</v>
      </c>
      <c r="B5002" s="183" t="str">
        <f>[1]店マスタ!B5001</f>
        <v>ＳＳＧタニモト店</v>
      </c>
      <c r="C5002" s="183">
        <v>3.5</v>
      </c>
      <c r="D5002" s="183">
        <v>4</v>
      </c>
      <c r="E5002" s="183">
        <f>_xlfn.XLOOKUP(A5002,[2]Sheet1!$R:$R,[2]Sheet1!$AB:$AB,"",0)</f>
        <v>4.5</v>
      </c>
      <c r="F5002" s="183">
        <f>_xlfn.XLOOKUP($A5002,[3]【2026年03月度_全社】RFM客層一覧表データ!$A:$A,[3]【2026年03月度_全社】RFM客層一覧表データ!C:C,"",0)</f>
        <v>449</v>
      </c>
      <c r="G5002" s="183">
        <f>_xlfn.XLOOKUP($A5002,[3]【2026年03月度_全社】RFM客層一覧表データ!$A:$A,[3]【2026年03月度_全社】RFM客層一覧表データ!D:D,"",0)</f>
        <v>231</v>
      </c>
      <c r="H5002" s="183">
        <f>_xlfn.XLOOKUP($A5002,[3]【2026年03月度_全社】RFM客層一覧表データ!$A:$A,[3]【2026年03月度_全社】RFM客層一覧表データ!E:E,"",0)</f>
        <v>257</v>
      </c>
      <c r="I5002" s="183">
        <f>_xlfn.XLOOKUP($A5002,[3]【2026年03月度_全社】RFM客層一覧表データ!$A:$A,[3]【2026年03月度_全社】RFM客層一覧表データ!F:F,"",0)</f>
        <v>34</v>
      </c>
      <c r="J5002" s="183">
        <v>448</v>
      </c>
      <c r="K5002" s="183">
        <v>213</v>
      </c>
      <c r="L5002" s="183">
        <v>264</v>
      </c>
      <c r="M5002" s="183">
        <v>18</v>
      </c>
      <c r="N5002" s="183">
        <v>493</v>
      </c>
      <c r="O5002" s="183">
        <v>228</v>
      </c>
      <c r="P5002" s="183">
        <v>263</v>
      </c>
      <c r="Q5002" s="183">
        <v>30</v>
      </c>
      <c r="R5002" s="183">
        <v>505</v>
      </c>
      <c r="S5002" s="183">
        <v>253</v>
      </c>
      <c r="T5002" s="183">
        <v>267</v>
      </c>
      <c r="U5002" s="183">
        <v>37</v>
      </c>
      <c r="V5002" s="183">
        <v>501</v>
      </c>
      <c r="W5002" s="183">
        <v>257</v>
      </c>
      <c r="X5002" s="183">
        <v>259</v>
      </c>
      <c r="Y5002" s="183">
        <v>36</v>
      </c>
    </row>
    <row r="5003" spans="1:25" x14ac:dyDescent="0.2">
      <c r="A5003" s="184">
        <v>13710036</v>
      </c>
      <c r="B5003" s="183" t="str">
        <f>[1]店マスタ!B5002</f>
        <v>（有）小柳電気商会</v>
      </c>
      <c r="C5003" s="183">
        <v>2</v>
      </c>
      <c r="D5003" s="183">
        <v>2</v>
      </c>
      <c r="E5003" s="183">
        <f>_xlfn.XLOOKUP(A5003,[2]Sheet1!$R:$R,[2]Sheet1!$AB:$AB,"",0)</f>
        <v>2.5</v>
      </c>
      <c r="F5003" s="183">
        <f>_xlfn.XLOOKUP($A5003,[3]【2026年03月度_全社】RFM客層一覧表データ!$A:$A,[3]【2026年03月度_全社】RFM客層一覧表データ!C:C,"",0)</f>
        <v>454</v>
      </c>
      <c r="G5003" s="183">
        <f>_xlfn.XLOOKUP($A5003,[3]【2026年03月度_全社】RFM客層一覧表データ!$A:$A,[3]【2026年03月度_全社】RFM客層一覧表データ!D:D,"",0)</f>
        <v>173</v>
      </c>
      <c r="H5003" s="183">
        <f>_xlfn.XLOOKUP($A5003,[3]【2026年03月度_全社】RFM客層一覧表データ!$A:$A,[3]【2026年03月度_全社】RFM客層一覧表データ!E:E,"",0)</f>
        <v>247</v>
      </c>
      <c r="I5003" s="183">
        <f>_xlfn.XLOOKUP($A5003,[3]【2026年03月度_全社】RFM客層一覧表データ!$A:$A,[3]【2026年03月度_全社】RFM客層一覧表データ!F:F,"",0)</f>
        <v>19</v>
      </c>
      <c r="J5003" s="183">
        <v>475</v>
      </c>
      <c r="K5003" s="183">
        <v>186</v>
      </c>
      <c r="L5003" s="183">
        <v>257</v>
      </c>
      <c r="M5003" s="183">
        <v>28</v>
      </c>
      <c r="N5003" s="183">
        <v>485</v>
      </c>
      <c r="O5003" s="183">
        <v>177</v>
      </c>
      <c r="P5003" s="183">
        <v>270</v>
      </c>
      <c r="Q5003" s="183">
        <v>23</v>
      </c>
      <c r="R5003" s="183">
        <v>506</v>
      </c>
      <c r="S5003" s="183">
        <v>210</v>
      </c>
      <c r="T5003" s="183">
        <v>278</v>
      </c>
      <c r="U5003" s="183">
        <v>20</v>
      </c>
      <c r="V5003" s="183">
        <v>515</v>
      </c>
      <c r="W5003" s="183">
        <v>219</v>
      </c>
      <c r="X5003" s="183">
        <v>288</v>
      </c>
      <c r="Y5003" s="183">
        <v>19</v>
      </c>
    </row>
    <row r="5004" spans="1:25" x14ac:dyDescent="0.2">
      <c r="A5004" s="184">
        <v>13710038</v>
      </c>
      <c r="B5004" s="183" t="str">
        <f>[1]店マスタ!B5003</f>
        <v>ナイスくぼ</v>
      </c>
      <c r="C5004" s="183">
        <v>3.5</v>
      </c>
      <c r="D5004" s="183">
        <v>4.5</v>
      </c>
      <c r="E5004" s="183">
        <f>_xlfn.XLOOKUP(A5004,[2]Sheet1!$R:$R,[2]Sheet1!$AB:$AB,"",0)</f>
        <v>3.5</v>
      </c>
      <c r="F5004" s="183">
        <f>_xlfn.XLOOKUP($A5004,[3]【2026年03月度_全社】RFM客層一覧表データ!$A:$A,[3]【2026年03月度_全社】RFM客層一覧表データ!C:C,"",0)</f>
        <v>572</v>
      </c>
      <c r="G5004" s="183">
        <f>_xlfn.XLOOKUP($A5004,[3]【2026年03月度_全社】RFM客層一覧表データ!$A:$A,[3]【2026年03月度_全社】RFM客層一覧表データ!D:D,"",0)</f>
        <v>333</v>
      </c>
      <c r="H5004" s="183">
        <f>_xlfn.XLOOKUP($A5004,[3]【2026年03月度_全社】RFM客層一覧表データ!$A:$A,[3]【2026年03月度_全社】RFM客層一覧表データ!E:E,"",0)</f>
        <v>401</v>
      </c>
      <c r="I5004" s="183">
        <f>_xlfn.XLOOKUP($A5004,[3]【2026年03月度_全社】RFM客層一覧表データ!$A:$A,[3]【2026年03月度_全社】RFM客層一覧表データ!F:F,"",0)</f>
        <v>12</v>
      </c>
      <c r="J5004" s="183">
        <v>606</v>
      </c>
      <c r="K5004" s="183">
        <v>346</v>
      </c>
      <c r="L5004" s="183">
        <v>404</v>
      </c>
      <c r="M5004" s="183">
        <v>20</v>
      </c>
      <c r="N5004" s="183">
        <v>632</v>
      </c>
      <c r="O5004" s="183">
        <v>354</v>
      </c>
      <c r="P5004" s="183">
        <v>417</v>
      </c>
      <c r="Q5004" s="183">
        <v>16</v>
      </c>
      <c r="R5004" s="183">
        <v>654</v>
      </c>
      <c r="S5004" s="183">
        <v>390</v>
      </c>
      <c r="T5004" s="183">
        <v>427</v>
      </c>
      <c r="U5004" s="183">
        <v>31</v>
      </c>
      <c r="V5004" s="183">
        <v>665</v>
      </c>
      <c r="W5004" s="183">
        <v>410</v>
      </c>
      <c r="X5004" s="183">
        <v>445</v>
      </c>
      <c r="Y5004" s="183">
        <v>30</v>
      </c>
    </row>
    <row r="5005" spans="1:25" x14ac:dyDescent="0.2">
      <c r="A5005" s="184">
        <v>13710051</v>
      </c>
      <c r="B5005" s="183" t="str">
        <f>[1]店マスタ!B5004</f>
        <v>（有）和光電化</v>
      </c>
      <c r="C5005" s="183">
        <v>3.5</v>
      </c>
      <c r="D5005" s="183">
        <v>3.5</v>
      </c>
      <c r="E5005" s="183">
        <f>_xlfn.XLOOKUP(A5005,[2]Sheet1!$R:$R,[2]Sheet1!$AB:$AB,"",0)</f>
        <v>3.5</v>
      </c>
      <c r="F5005" s="183">
        <f>_xlfn.XLOOKUP($A5005,[3]【2026年03月度_全社】RFM客層一覧表データ!$A:$A,[3]【2026年03月度_全社】RFM客層一覧表データ!C:C,"",0)</f>
        <v>1168</v>
      </c>
      <c r="G5005" s="183">
        <f>_xlfn.XLOOKUP($A5005,[3]【2026年03月度_全社】RFM客層一覧表データ!$A:$A,[3]【2026年03月度_全社】RFM客層一覧表データ!D:D,"",0)</f>
        <v>514</v>
      </c>
      <c r="H5005" s="183">
        <f>_xlfn.XLOOKUP($A5005,[3]【2026年03月度_全社】RFM客層一覧表データ!$A:$A,[3]【2026年03月度_全社】RFM客層一覧表データ!E:E,"",0)</f>
        <v>606</v>
      </c>
      <c r="I5005" s="183">
        <f>_xlfn.XLOOKUP($A5005,[3]【2026年03月度_全社】RFM客層一覧表データ!$A:$A,[3]【2026年03月度_全社】RFM客層一覧表データ!F:F,"",0)</f>
        <v>68</v>
      </c>
      <c r="J5005" s="183">
        <v>1201</v>
      </c>
      <c r="K5005" s="183">
        <v>520</v>
      </c>
      <c r="L5005" s="183">
        <v>621</v>
      </c>
      <c r="M5005" s="183">
        <v>70</v>
      </c>
      <c r="N5005" s="183">
        <v>1242</v>
      </c>
      <c r="O5005" s="183">
        <v>538</v>
      </c>
      <c r="P5005" s="183">
        <v>612</v>
      </c>
      <c r="Q5005" s="183">
        <v>74</v>
      </c>
      <c r="R5005" s="183">
        <v>1249</v>
      </c>
      <c r="S5005" s="183">
        <v>565</v>
      </c>
      <c r="T5005" s="183">
        <v>616</v>
      </c>
      <c r="U5005" s="183">
        <v>74</v>
      </c>
      <c r="V5005" s="183">
        <v>1268</v>
      </c>
      <c r="W5005" s="183">
        <v>556</v>
      </c>
      <c r="X5005" s="183">
        <v>625</v>
      </c>
      <c r="Y5005" s="183">
        <v>74</v>
      </c>
    </row>
    <row r="5006" spans="1:25" x14ac:dyDescent="0.2">
      <c r="A5006" s="184">
        <v>13710052</v>
      </c>
      <c r="B5006" s="183" t="str">
        <f>[1]店マスタ!B5005</f>
        <v>カルテット川西</v>
      </c>
      <c r="C5006" s="183">
        <v>2</v>
      </c>
      <c r="D5006" s="183">
        <v>2</v>
      </c>
      <c r="E5006" s="183">
        <f>_xlfn.XLOOKUP(A5006,[2]Sheet1!$R:$R,[2]Sheet1!$AB:$AB,"",0)</f>
        <v>2</v>
      </c>
      <c r="F5006" s="183">
        <f>_xlfn.XLOOKUP($A5006,[3]【2026年03月度_全社】RFM客層一覧表データ!$A:$A,[3]【2026年03月度_全社】RFM客層一覧表データ!C:C,"",0)</f>
        <v>353</v>
      </c>
      <c r="G5006" s="183">
        <f>_xlfn.XLOOKUP($A5006,[3]【2026年03月度_全社】RFM客層一覧表データ!$A:$A,[3]【2026年03月度_全社】RFM客層一覧表データ!D:D,"",0)</f>
        <v>127</v>
      </c>
      <c r="H5006" s="183">
        <f>_xlfn.XLOOKUP($A5006,[3]【2026年03月度_全社】RFM客層一覧表データ!$A:$A,[3]【2026年03月度_全社】RFM客層一覧表データ!E:E,"",0)</f>
        <v>177</v>
      </c>
      <c r="I5006" s="183">
        <f>_xlfn.XLOOKUP($A5006,[3]【2026年03月度_全社】RFM客層一覧表データ!$A:$A,[3]【2026年03月度_全社】RFM客層一覧表データ!F:F,"",0)</f>
        <v>19</v>
      </c>
      <c r="J5006" s="183">
        <v>375</v>
      </c>
      <c r="K5006" s="183">
        <v>136</v>
      </c>
      <c r="L5006" s="183">
        <v>182</v>
      </c>
      <c r="M5006" s="183">
        <v>22</v>
      </c>
      <c r="N5006" s="183">
        <v>372</v>
      </c>
      <c r="O5006" s="183">
        <v>151</v>
      </c>
      <c r="P5006" s="183">
        <v>181</v>
      </c>
      <c r="Q5006" s="183">
        <v>14</v>
      </c>
      <c r="R5006" s="183">
        <v>385</v>
      </c>
      <c r="S5006" s="183">
        <v>137</v>
      </c>
      <c r="T5006" s="183">
        <v>194</v>
      </c>
      <c r="U5006" s="183">
        <v>21</v>
      </c>
      <c r="V5006" s="183">
        <v>413</v>
      </c>
      <c r="W5006" s="183">
        <v>101</v>
      </c>
      <c r="X5006" s="183">
        <v>193</v>
      </c>
      <c r="Y5006" s="183">
        <v>12</v>
      </c>
    </row>
    <row r="5007" spans="1:25" x14ac:dyDescent="0.2">
      <c r="A5007" s="184">
        <v>13710055</v>
      </c>
      <c r="B5007" s="183" t="str">
        <f>[1]店マスタ!B5006</f>
        <v>高徳電化株式会社</v>
      </c>
      <c r="C5007" s="183">
        <v>9</v>
      </c>
      <c r="D5007" s="183">
        <v>9</v>
      </c>
      <c r="E5007" s="183">
        <f>_xlfn.XLOOKUP(A5007,[2]Sheet1!$R:$R,[2]Sheet1!$AB:$AB,"",0)</f>
        <v>10</v>
      </c>
      <c r="F5007" s="183">
        <f>_xlfn.XLOOKUP($A5007,[3]【2026年03月度_全社】RFM客層一覧表データ!$A:$A,[3]【2026年03月度_全社】RFM客層一覧表データ!C:C,"",0)</f>
        <v>583</v>
      </c>
      <c r="G5007" s="183">
        <f>_xlfn.XLOOKUP($A5007,[3]【2026年03月度_全社】RFM客層一覧表データ!$A:$A,[3]【2026年03月度_全社】RFM客層一覧表データ!D:D,"",0)</f>
        <v>296</v>
      </c>
      <c r="H5007" s="183">
        <f>_xlfn.XLOOKUP($A5007,[3]【2026年03月度_全社】RFM客層一覧表データ!$A:$A,[3]【2026年03月度_全社】RFM客層一覧表データ!E:E,"",0)</f>
        <v>405</v>
      </c>
      <c r="I5007" s="183">
        <f>_xlfn.XLOOKUP($A5007,[3]【2026年03月度_全社】RFM客層一覧表データ!$A:$A,[3]【2026年03月度_全社】RFM客層一覧表データ!F:F,"",0)</f>
        <v>22</v>
      </c>
      <c r="J5007" s="183">
        <v>590</v>
      </c>
      <c r="K5007" s="183">
        <v>339</v>
      </c>
      <c r="L5007" s="183">
        <v>414</v>
      </c>
      <c r="M5007" s="183">
        <v>21</v>
      </c>
      <c r="N5007" s="183">
        <v>635</v>
      </c>
      <c r="O5007" s="183">
        <v>326</v>
      </c>
      <c r="P5007" s="183">
        <v>433</v>
      </c>
      <c r="Q5007" s="183">
        <v>27</v>
      </c>
      <c r="R5007" s="183">
        <v>662</v>
      </c>
      <c r="S5007" s="183">
        <v>332</v>
      </c>
      <c r="T5007" s="183">
        <v>434</v>
      </c>
      <c r="U5007" s="183">
        <v>18</v>
      </c>
      <c r="V5007" s="183">
        <v>709</v>
      </c>
      <c r="W5007" s="183">
        <v>365</v>
      </c>
      <c r="X5007" s="183">
        <v>456</v>
      </c>
      <c r="Y5007" s="183">
        <v>30</v>
      </c>
    </row>
    <row r="5008" spans="1:25" x14ac:dyDescent="0.2">
      <c r="A5008" s="184">
        <v>13710056</v>
      </c>
      <c r="B5008" s="183" t="str">
        <f>[1]店マスタ!B5007</f>
        <v>パナプラザ　福家</v>
      </c>
      <c r="C5008" s="183">
        <v>3.5</v>
      </c>
      <c r="D5008" s="183">
        <v>3.5</v>
      </c>
      <c r="E5008" s="183">
        <f>_xlfn.XLOOKUP(A5008,[2]Sheet1!$R:$R,[2]Sheet1!$AB:$AB,"",0)</f>
        <v>3.5</v>
      </c>
      <c r="F5008" s="183">
        <f>_xlfn.XLOOKUP($A5008,[3]【2026年03月度_全社】RFM客層一覧表データ!$A:$A,[3]【2026年03月度_全社】RFM客層一覧表データ!C:C,"",0)</f>
        <v>653</v>
      </c>
      <c r="G5008" s="183">
        <f>_xlfn.XLOOKUP($A5008,[3]【2026年03月度_全社】RFM客層一覧表データ!$A:$A,[3]【2026年03月度_全社】RFM客層一覧表データ!D:D,"",0)</f>
        <v>274</v>
      </c>
      <c r="H5008" s="183">
        <f>_xlfn.XLOOKUP($A5008,[3]【2026年03月度_全社】RFM客層一覧表データ!$A:$A,[3]【2026年03月度_全社】RFM客層一覧表データ!E:E,"",0)</f>
        <v>313</v>
      </c>
      <c r="I5008" s="183">
        <f>_xlfn.XLOOKUP($A5008,[3]【2026年03月度_全社】RFM客層一覧表データ!$A:$A,[3]【2026年03月度_全社】RFM客層一覧表データ!F:F,"",0)</f>
        <v>53</v>
      </c>
      <c r="J5008" s="183">
        <v>652</v>
      </c>
      <c r="K5008" s="183">
        <v>292</v>
      </c>
      <c r="L5008" s="183">
        <v>320</v>
      </c>
      <c r="M5008" s="183">
        <v>39</v>
      </c>
      <c r="N5008" s="183">
        <v>651</v>
      </c>
      <c r="O5008" s="183">
        <v>284</v>
      </c>
      <c r="P5008" s="183">
        <v>310</v>
      </c>
      <c r="Q5008" s="183">
        <v>51</v>
      </c>
      <c r="R5008" s="183">
        <v>631</v>
      </c>
      <c r="S5008" s="183">
        <v>264</v>
      </c>
      <c r="T5008" s="183">
        <v>307</v>
      </c>
      <c r="U5008" s="183">
        <v>58</v>
      </c>
      <c r="V5008" s="183">
        <v>631</v>
      </c>
      <c r="W5008" s="183">
        <v>268</v>
      </c>
      <c r="X5008" s="183">
        <v>304</v>
      </c>
      <c r="Y5008" s="183">
        <v>47</v>
      </c>
    </row>
    <row r="5009" spans="1:25" x14ac:dyDescent="0.2">
      <c r="A5009" s="184">
        <v>13710131</v>
      </c>
      <c r="B5009" s="183" t="str">
        <f>[1]店マスタ!B5008</f>
        <v>（有）フレンドやまじ</v>
      </c>
      <c r="C5009" s="183">
        <v>3</v>
      </c>
      <c r="D5009" s="183">
        <v>3</v>
      </c>
      <c r="E5009" s="183">
        <f>_xlfn.XLOOKUP(A5009,[2]Sheet1!$R:$R,[2]Sheet1!$AB:$AB,"",0)</f>
        <v>3</v>
      </c>
      <c r="F5009" s="183">
        <f>_xlfn.XLOOKUP($A5009,[3]【2026年03月度_全社】RFM客層一覧表データ!$A:$A,[3]【2026年03月度_全社】RFM客層一覧表データ!C:C,"",0)</f>
        <v>307</v>
      </c>
      <c r="G5009" s="183">
        <f>_xlfn.XLOOKUP($A5009,[3]【2026年03月度_全社】RFM客層一覧表データ!$A:$A,[3]【2026年03月度_全社】RFM客層一覧表データ!D:D,"",0)</f>
        <v>73</v>
      </c>
      <c r="H5009" s="183">
        <f>_xlfn.XLOOKUP($A5009,[3]【2026年03月度_全社】RFM客層一覧表データ!$A:$A,[3]【2026年03月度_全社】RFM客層一覧表データ!E:E,"",0)</f>
        <v>201</v>
      </c>
      <c r="I5009" s="183">
        <f>_xlfn.XLOOKUP($A5009,[3]【2026年03月度_全社】RFM客層一覧表データ!$A:$A,[3]【2026年03月度_全社】RFM客層一覧表データ!F:F,"",0)</f>
        <v>2</v>
      </c>
      <c r="J5009" s="183">
        <v>292</v>
      </c>
      <c r="K5009" s="183">
        <v>4</v>
      </c>
      <c r="L5009" s="183">
        <v>189</v>
      </c>
      <c r="M5009" s="183">
        <v>2</v>
      </c>
      <c r="N5009" s="183">
        <v>97</v>
      </c>
      <c r="O5009" s="183">
        <v>31</v>
      </c>
      <c r="P5009" s="183">
        <v>37</v>
      </c>
      <c r="Q5009" s="183">
        <v>2</v>
      </c>
      <c r="R5009" s="183">
        <v>56</v>
      </c>
      <c r="S5009" s="183">
        <v>36</v>
      </c>
      <c r="T5009" s="183">
        <v>20</v>
      </c>
      <c r="U5009" s="183">
        <v>27</v>
      </c>
      <c r="V5009" s="183">
        <v>0</v>
      </c>
      <c r="W5009" s="183">
        <v>0</v>
      </c>
      <c r="X5009" s="183">
        <v>0</v>
      </c>
      <c r="Y5009" s="183">
        <v>0</v>
      </c>
    </row>
    <row r="5010" spans="1:25" x14ac:dyDescent="0.2">
      <c r="A5010" s="184">
        <v>13710147</v>
      </c>
      <c r="B5010" s="183" t="str">
        <f>[1]店マスタ!B5009</f>
        <v>（有）まるまんＥ．ＣＯ</v>
      </c>
      <c r="C5010" s="183">
        <v>1.5</v>
      </c>
      <c r="D5010" s="183">
        <v>1.5</v>
      </c>
      <c r="E5010" s="183">
        <f>_xlfn.XLOOKUP(A5010,[2]Sheet1!$R:$R,[2]Sheet1!$AB:$AB,"",0)</f>
        <v>1.5</v>
      </c>
      <c r="F5010" s="183">
        <f>_xlfn.XLOOKUP($A5010,[3]【2026年03月度_全社】RFM客層一覧表データ!$A:$A,[3]【2026年03月度_全社】RFM客層一覧表データ!C:C,"",0)</f>
        <v>329</v>
      </c>
      <c r="G5010" s="183">
        <f>_xlfn.XLOOKUP($A5010,[3]【2026年03月度_全社】RFM客層一覧表データ!$A:$A,[3]【2026年03月度_全社】RFM客層一覧表データ!D:D,"",0)</f>
        <v>141</v>
      </c>
      <c r="H5010" s="183">
        <f>_xlfn.XLOOKUP($A5010,[3]【2026年03月度_全社】RFM客層一覧表データ!$A:$A,[3]【2026年03月度_全社】RFM客層一覧表データ!E:E,"",0)</f>
        <v>159</v>
      </c>
      <c r="I5010" s="183">
        <f>_xlfn.XLOOKUP($A5010,[3]【2026年03月度_全社】RFM客層一覧表データ!$A:$A,[3]【2026年03月度_全社】RFM客層一覧表データ!F:F,"",0)</f>
        <v>3</v>
      </c>
      <c r="J5010" s="183">
        <v>330</v>
      </c>
      <c r="K5010" s="183">
        <v>148</v>
      </c>
      <c r="L5010" s="183">
        <v>138</v>
      </c>
      <c r="M5010" s="183">
        <v>3</v>
      </c>
      <c r="N5010" s="183">
        <v>303</v>
      </c>
      <c r="O5010" s="183">
        <v>110</v>
      </c>
      <c r="P5010" s="183">
        <v>121</v>
      </c>
      <c r="Q5010" s="183">
        <v>1</v>
      </c>
      <c r="R5010" s="183">
        <v>281</v>
      </c>
      <c r="S5010" s="183">
        <v>121</v>
      </c>
      <c r="T5010" s="183">
        <v>124</v>
      </c>
      <c r="U5010" s="183">
        <v>0</v>
      </c>
      <c r="V5010" s="183">
        <v>309</v>
      </c>
      <c r="W5010" s="183">
        <v>90</v>
      </c>
      <c r="X5010" s="183">
        <v>125</v>
      </c>
      <c r="Y5010" s="183">
        <v>0</v>
      </c>
    </row>
    <row r="5011" spans="1:25" x14ac:dyDescent="0.2">
      <c r="A5011" s="184">
        <v>13710156</v>
      </c>
      <c r="B5011" s="183" t="str">
        <f>[1]店マスタ!B5010</f>
        <v>（有）ヤシマ電器</v>
      </c>
      <c r="C5011" s="183">
        <v>2</v>
      </c>
      <c r="D5011" s="183">
        <v>2</v>
      </c>
      <c r="E5011" s="183">
        <f>_xlfn.XLOOKUP(A5011,[2]Sheet1!$R:$R,[2]Sheet1!$AB:$AB,"",0)</f>
        <v>2.5</v>
      </c>
      <c r="F5011" s="183">
        <f>_xlfn.XLOOKUP($A5011,[3]【2026年03月度_全社】RFM客層一覧表データ!$A:$A,[3]【2026年03月度_全社】RFM客層一覧表データ!C:C,"",0)</f>
        <v>524</v>
      </c>
      <c r="G5011" s="183">
        <f>_xlfn.XLOOKUP($A5011,[3]【2026年03月度_全社】RFM客層一覧表データ!$A:$A,[3]【2026年03月度_全社】RFM客層一覧表データ!D:D,"",0)</f>
        <v>186</v>
      </c>
      <c r="H5011" s="183">
        <f>_xlfn.XLOOKUP($A5011,[3]【2026年03月度_全社】RFM客層一覧表データ!$A:$A,[3]【2026年03月度_全社】RFM客層一覧表データ!E:E,"",0)</f>
        <v>226</v>
      </c>
      <c r="I5011" s="183">
        <f>_xlfn.XLOOKUP($A5011,[3]【2026年03月度_全社】RFM客層一覧表データ!$A:$A,[3]【2026年03月度_全社】RFM客層一覧表データ!F:F,"",0)</f>
        <v>31</v>
      </c>
      <c r="J5011" s="183">
        <v>557</v>
      </c>
      <c r="K5011" s="183">
        <v>199</v>
      </c>
      <c r="L5011" s="183">
        <v>230</v>
      </c>
      <c r="M5011" s="183">
        <v>42</v>
      </c>
      <c r="N5011" s="183">
        <v>551</v>
      </c>
      <c r="O5011" s="183">
        <v>225</v>
      </c>
      <c r="P5011" s="183">
        <v>241</v>
      </c>
      <c r="Q5011" s="183">
        <v>42</v>
      </c>
      <c r="R5011" s="183">
        <v>576</v>
      </c>
      <c r="S5011" s="183">
        <v>187</v>
      </c>
      <c r="T5011" s="183">
        <v>244</v>
      </c>
      <c r="U5011" s="183">
        <v>42</v>
      </c>
      <c r="V5011" s="183">
        <v>606</v>
      </c>
      <c r="W5011" s="183">
        <v>214</v>
      </c>
      <c r="X5011" s="183">
        <v>262</v>
      </c>
      <c r="Y5011" s="183">
        <v>33</v>
      </c>
    </row>
    <row r="5012" spans="1:25" x14ac:dyDescent="0.2">
      <c r="A5012" s="184">
        <v>13710165</v>
      </c>
      <c r="B5012" s="183" t="str">
        <f>[1]店マスタ!B5011</f>
        <v>パルテ　ＹＯＵ</v>
      </c>
      <c r="C5012" s="183">
        <v>1.5</v>
      </c>
      <c r="D5012" s="183">
        <v>1.5</v>
      </c>
      <c r="E5012" s="183">
        <f>_xlfn.XLOOKUP(A5012,[2]Sheet1!$R:$R,[2]Sheet1!$AB:$AB,"",0)</f>
        <v>1.5</v>
      </c>
      <c r="F5012" s="183">
        <f>_xlfn.XLOOKUP($A5012,[3]【2026年03月度_全社】RFM客層一覧表データ!$A:$A,[3]【2026年03月度_全社】RFM客層一覧表データ!C:C,"",0)</f>
        <v>286</v>
      </c>
      <c r="G5012" s="183">
        <f>_xlfn.XLOOKUP($A5012,[3]【2026年03月度_全社】RFM客層一覧表データ!$A:$A,[3]【2026年03月度_全社】RFM客層一覧表データ!D:D,"",0)</f>
        <v>81</v>
      </c>
      <c r="H5012" s="183">
        <f>_xlfn.XLOOKUP($A5012,[3]【2026年03月度_全社】RFM客層一覧表データ!$A:$A,[3]【2026年03月度_全社】RFM客層一覧表データ!E:E,"",0)</f>
        <v>170</v>
      </c>
      <c r="I5012" s="183">
        <f>_xlfn.XLOOKUP($A5012,[3]【2026年03月度_全社】RFM客層一覧表データ!$A:$A,[3]【2026年03月度_全社】RFM客層一覧表データ!F:F,"",0)</f>
        <v>7</v>
      </c>
      <c r="J5012" s="183">
        <v>313</v>
      </c>
      <c r="K5012" s="183">
        <v>82</v>
      </c>
      <c r="L5012" s="183">
        <v>185</v>
      </c>
      <c r="M5012" s="183">
        <v>4</v>
      </c>
      <c r="N5012" s="183">
        <v>330</v>
      </c>
      <c r="O5012" s="183">
        <v>86</v>
      </c>
      <c r="P5012" s="183">
        <v>195</v>
      </c>
      <c r="Q5012" s="183">
        <v>7</v>
      </c>
      <c r="R5012" s="183">
        <v>334</v>
      </c>
      <c r="S5012" s="183">
        <v>101</v>
      </c>
      <c r="T5012" s="183">
        <v>199</v>
      </c>
      <c r="U5012" s="183">
        <v>7</v>
      </c>
      <c r="V5012" s="183">
        <v>366</v>
      </c>
      <c r="W5012" s="183">
        <v>145</v>
      </c>
      <c r="X5012" s="183">
        <v>211</v>
      </c>
      <c r="Y5012" s="183">
        <v>11</v>
      </c>
    </row>
    <row r="5013" spans="1:25" x14ac:dyDescent="0.2">
      <c r="A5013" s="184">
        <v>13710179</v>
      </c>
      <c r="B5013" s="183" t="str">
        <f>[1]店マスタ!B5012</f>
        <v>パルテ　モリタ</v>
      </c>
      <c r="C5013" s="183">
        <v>1</v>
      </c>
      <c r="D5013" s="183">
        <v>1</v>
      </c>
      <c r="E5013" s="183" t="str">
        <f>_xlfn.XLOOKUP(A5013,[2]Sheet1!$R:$R,[2]Sheet1!$AB:$AB,"",0)</f>
        <v/>
      </c>
      <c r="F5013" s="183">
        <f>_xlfn.XLOOKUP($A5013,[3]【2026年03月度_全社】RFM客層一覧表データ!$A:$A,[3]【2026年03月度_全社】RFM客層一覧表データ!C:C,"",0)</f>
        <v>190</v>
      </c>
      <c r="G5013" s="183">
        <f>_xlfn.XLOOKUP($A5013,[3]【2026年03月度_全社】RFM客層一覧表データ!$A:$A,[3]【2026年03月度_全社】RFM客層一覧表データ!D:D,"",0)</f>
        <v>66</v>
      </c>
      <c r="H5013" s="183">
        <f>_xlfn.XLOOKUP($A5013,[3]【2026年03月度_全社】RFM客層一覧表データ!$A:$A,[3]【2026年03月度_全社】RFM客層一覧表データ!E:E,"",0)</f>
        <v>124</v>
      </c>
      <c r="I5013" s="183">
        <f>_xlfn.XLOOKUP($A5013,[3]【2026年03月度_全社】RFM客層一覧表データ!$A:$A,[3]【2026年03月度_全社】RFM客層一覧表データ!F:F,"",0)</f>
        <v>2</v>
      </c>
      <c r="J5013" s="183">
        <v>207</v>
      </c>
      <c r="K5013" s="183">
        <v>78</v>
      </c>
      <c r="L5013" s="183">
        <v>132</v>
      </c>
      <c r="M5013" s="183">
        <v>0</v>
      </c>
      <c r="N5013" s="183">
        <v>238</v>
      </c>
      <c r="O5013" s="183">
        <v>88</v>
      </c>
      <c r="P5013" s="183">
        <v>140</v>
      </c>
      <c r="Q5013" s="183">
        <v>1</v>
      </c>
      <c r="R5013" s="183">
        <v>251</v>
      </c>
      <c r="S5013" s="183">
        <v>97</v>
      </c>
      <c r="T5013" s="183">
        <v>153</v>
      </c>
      <c r="U5013" s="183">
        <v>5</v>
      </c>
      <c r="V5013" s="183">
        <v>289</v>
      </c>
      <c r="W5013" s="183">
        <v>98</v>
      </c>
      <c r="X5013" s="183">
        <v>175</v>
      </c>
      <c r="Y5013" s="183">
        <v>6</v>
      </c>
    </row>
    <row r="5014" spans="1:25" x14ac:dyDescent="0.2">
      <c r="A5014" s="184">
        <v>13710240</v>
      </c>
      <c r="B5014" s="183" t="str">
        <f>[1]店マスタ!B5013</f>
        <v>ミゾブチ電化</v>
      </c>
      <c r="C5014" s="183">
        <v>5.5</v>
      </c>
      <c r="D5014" s="183">
        <v>5.5</v>
      </c>
      <c r="E5014" s="183">
        <f>_xlfn.XLOOKUP(A5014,[2]Sheet1!$R:$R,[2]Sheet1!$AB:$AB,"",0)</f>
        <v>6</v>
      </c>
      <c r="F5014" s="183">
        <f>_xlfn.XLOOKUP($A5014,[3]【2026年03月度_全社】RFM客層一覧表データ!$A:$A,[3]【2026年03月度_全社】RFM客層一覧表データ!C:C,"",0)</f>
        <v>59</v>
      </c>
      <c r="G5014" s="183">
        <f>_xlfn.XLOOKUP($A5014,[3]【2026年03月度_全社】RFM客層一覧表データ!$A:$A,[3]【2026年03月度_全社】RFM客層一覧表データ!D:D,"",0)</f>
        <v>0</v>
      </c>
      <c r="H5014" s="183">
        <f>_xlfn.XLOOKUP($A5014,[3]【2026年03月度_全社】RFM客層一覧表データ!$A:$A,[3]【2026年03月度_全社】RFM客層一覧表データ!E:E,"",0)</f>
        <v>2</v>
      </c>
      <c r="I5014" s="183">
        <f>_xlfn.XLOOKUP($A5014,[3]【2026年03月度_全社】RFM客層一覧表データ!$A:$A,[3]【2026年03月度_全社】RFM客層一覧表データ!F:F,"",0)</f>
        <v>0</v>
      </c>
      <c r="J5014" s="183">
        <v>137</v>
      </c>
      <c r="K5014" s="183">
        <v>1</v>
      </c>
      <c r="L5014" s="183">
        <v>24</v>
      </c>
      <c r="M5014" s="183">
        <v>0</v>
      </c>
      <c r="N5014" s="183">
        <v>0</v>
      </c>
      <c r="O5014" s="183">
        <v>0</v>
      </c>
      <c r="P5014" s="183">
        <v>0</v>
      </c>
      <c r="Q5014" s="183">
        <v>0</v>
      </c>
      <c r="R5014" s="183">
        <v>0</v>
      </c>
      <c r="S5014" s="183">
        <v>0</v>
      </c>
      <c r="T5014" s="183">
        <v>0</v>
      </c>
      <c r="U5014" s="183">
        <v>0</v>
      </c>
      <c r="V5014" s="183">
        <v>303</v>
      </c>
      <c r="W5014" s="183">
        <v>58</v>
      </c>
      <c r="X5014" s="183">
        <v>103</v>
      </c>
      <c r="Y5014" s="183">
        <v>12</v>
      </c>
    </row>
    <row r="5015" spans="1:25" x14ac:dyDescent="0.2">
      <c r="A5015" s="184">
        <v>13710270</v>
      </c>
      <c r="B5015" s="183" t="str">
        <f>[1]店マスタ!B5014</f>
        <v>パナプラザアクセスモリタ</v>
      </c>
      <c r="C5015" s="183">
        <v>3.5</v>
      </c>
      <c r="D5015" s="183">
        <v>3.5</v>
      </c>
      <c r="E5015" s="183">
        <f>_xlfn.XLOOKUP(A5015,[2]Sheet1!$R:$R,[2]Sheet1!$AB:$AB,"",0)</f>
        <v>4</v>
      </c>
      <c r="F5015" s="183">
        <f>_xlfn.XLOOKUP($A5015,[3]【2026年03月度_全社】RFM客層一覧表データ!$A:$A,[3]【2026年03月度_全社】RFM客層一覧表データ!C:C,"",0)</f>
        <v>582</v>
      </c>
      <c r="G5015" s="183">
        <f>_xlfn.XLOOKUP($A5015,[3]【2026年03月度_全社】RFM客層一覧表データ!$A:$A,[3]【2026年03月度_全社】RFM客層一覧表データ!D:D,"",0)</f>
        <v>299</v>
      </c>
      <c r="H5015" s="183">
        <f>_xlfn.XLOOKUP($A5015,[3]【2026年03月度_全社】RFM客層一覧表データ!$A:$A,[3]【2026年03月度_全社】RFM客層一覧表データ!E:E,"",0)</f>
        <v>322</v>
      </c>
      <c r="I5015" s="183">
        <f>_xlfn.XLOOKUP($A5015,[3]【2026年03月度_全社】RFM客層一覧表データ!$A:$A,[3]【2026年03月度_全社】RFM客層一覧表データ!F:F,"",0)</f>
        <v>66</v>
      </c>
      <c r="J5015" s="183">
        <v>566</v>
      </c>
      <c r="K5015" s="183">
        <v>275</v>
      </c>
      <c r="L5015" s="183">
        <v>310</v>
      </c>
      <c r="M5015" s="183">
        <v>50</v>
      </c>
      <c r="N5015" s="183">
        <v>559</v>
      </c>
      <c r="O5015" s="183">
        <v>275</v>
      </c>
      <c r="P5015" s="183">
        <v>313</v>
      </c>
      <c r="Q5015" s="183">
        <v>41</v>
      </c>
      <c r="R5015" s="183">
        <v>575</v>
      </c>
      <c r="S5015" s="183">
        <v>270</v>
      </c>
      <c r="T5015" s="183">
        <v>307</v>
      </c>
      <c r="U5015" s="183">
        <v>40</v>
      </c>
      <c r="V5015" s="183">
        <v>610</v>
      </c>
      <c r="W5015" s="183">
        <v>263</v>
      </c>
      <c r="X5015" s="183">
        <v>304</v>
      </c>
      <c r="Y5015" s="183">
        <v>37</v>
      </c>
    </row>
    <row r="5016" spans="1:25" x14ac:dyDescent="0.2">
      <c r="A5016" s="184">
        <v>13710470</v>
      </c>
      <c r="B5016" s="183" t="str">
        <f>[1]店マスタ!B5015</f>
        <v>有限会社　トラスト</v>
      </c>
      <c r="C5016" s="183">
        <v>1.5</v>
      </c>
      <c r="D5016" s="183">
        <v>1.5</v>
      </c>
      <c r="E5016" s="183">
        <f>_xlfn.XLOOKUP(A5016,[2]Sheet1!$R:$R,[2]Sheet1!$AB:$AB,"",0)</f>
        <v>1.5</v>
      </c>
      <c r="F5016" s="183" t="str">
        <f>_xlfn.XLOOKUP($A5016,[3]【2026年03月度_全社】RFM客層一覧表データ!$A:$A,[3]【2026年03月度_全社】RFM客層一覧表データ!C:C,"",0)</f>
        <v/>
      </c>
      <c r="G5016" s="183" t="str">
        <f>_xlfn.XLOOKUP($A5016,[3]【2026年03月度_全社】RFM客層一覧表データ!$A:$A,[3]【2026年03月度_全社】RFM客層一覧表データ!D:D,"",0)</f>
        <v/>
      </c>
      <c r="H5016" s="183" t="str">
        <f>_xlfn.XLOOKUP($A5016,[3]【2026年03月度_全社】RFM客層一覧表データ!$A:$A,[3]【2026年03月度_全社】RFM客層一覧表データ!E:E,"",0)</f>
        <v/>
      </c>
      <c r="I5016" s="183" t="str">
        <f>_xlfn.XLOOKUP($A5016,[3]【2026年03月度_全社】RFM客層一覧表データ!$A:$A,[3]【2026年03月度_全社】RFM客層一覧表データ!F:F,"",0)</f>
        <v/>
      </c>
      <c r="J5016" s="183">
        <v>0</v>
      </c>
      <c r="K5016" s="183">
        <v>0</v>
      </c>
      <c r="L5016" s="183">
        <v>0</v>
      </c>
      <c r="M5016" s="183">
        <v>0</v>
      </c>
      <c r="N5016" s="183">
        <v>0</v>
      </c>
      <c r="O5016" s="183">
        <v>0</v>
      </c>
      <c r="P5016" s="183">
        <v>0</v>
      </c>
      <c r="Q5016" s="183">
        <v>0</v>
      </c>
      <c r="R5016" s="183">
        <v>0</v>
      </c>
      <c r="S5016" s="183">
        <v>0</v>
      </c>
      <c r="T5016" s="183">
        <v>0</v>
      </c>
      <c r="U5016" s="183">
        <v>0</v>
      </c>
      <c r="V5016" s="183">
        <v>0</v>
      </c>
      <c r="W5016" s="183">
        <v>0</v>
      </c>
      <c r="X5016" s="183">
        <v>0</v>
      </c>
      <c r="Y5016" s="183">
        <v>0</v>
      </c>
    </row>
    <row r="5017" spans="1:25" x14ac:dyDescent="0.2">
      <c r="A5017" s="184">
        <v>13710492</v>
      </c>
      <c r="B5017" s="183" t="str">
        <f>[1]店マスタ!B5016</f>
        <v>タカギメンテナンス株式会社</v>
      </c>
      <c r="C5017" s="183">
        <v>2</v>
      </c>
      <c r="D5017" s="183">
        <v>2</v>
      </c>
      <c r="E5017" s="183">
        <f>_xlfn.XLOOKUP(A5017,[2]Sheet1!$R:$R,[2]Sheet1!$AB:$AB,"",0)</f>
        <v>2</v>
      </c>
      <c r="F5017" s="183">
        <f>_xlfn.XLOOKUP($A5017,[3]【2026年03月度_全社】RFM客層一覧表データ!$A:$A,[3]【2026年03月度_全社】RFM客層一覧表データ!C:C,"",0)</f>
        <v>819</v>
      </c>
      <c r="G5017" s="183">
        <f>_xlfn.XLOOKUP($A5017,[3]【2026年03月度_全社】RFM客層一覧表データ!$A:$A,[3]【2026年03月度_全社】RFM客層一覧表データ!D:D,"",0)</f>
        <v>319</v>
      </c>
      <c r="H5017" s="183">
        <f>_xlfn.XLOOKUP($A5017,[3]【2026年03月度_全社】RFM客層一覧表データ!$A:$A,[3]【2026年03月度_全社】RFM客層一覧表データ!E:E,"",0)</f>
        <v>227</v>
      </c>
      <c r="I5017" s="183">
        <f>_xlfn.XLOOKUP($A5017,[3]【2026年03月度_全社】RFM客層一覧表データ!$A:$A,[3]【2026年03月度_全社】RFM客層一覧表データ!F:F,"",0)</f>
        <v>125</v>
      </c>
      <c r="J5017" s="183">
        <v>824</v>
      </c>
      <c r="K5017" s="183">
        <v>278</v>
      </c>
      <c r="L5017" s="183">
        <v>231</v>
      </c>
      <c r="M5017" s="183">
        <v>109</v>
      </c>
      <c r="N5017" s="183">
        <v>888</v>
      </c>
      <c r="O5017" s="183">
        <v>276</v>
      </c>
      <c r="P5017" s="183">
        <v>225</v>
      </c>
      <c r="Q5017" s="183">
        <v>77</v>
      </c>
      <c r="R5017" s="183">
        <v>949</v>
      </c>
      <c r="S5017" s="183">
        <v>264</v>
      </c>
      <c r="T5017" s="183">
        <v>223</v>
      </c>
      <c r="U5017" s="183">
        <v>79</v>
      </c>
      <c r="V5017" s="183">
        <v>1024</v>
      </c>
      <c r="W5017" s="183">
        <v>297</v>
      </c>
      <c r="X5017" s="183">
        <v>225</v>
      </c>
      <c r="Y5017" s="183">
        <v>98</v>
      </c>
    </row>
    <row r="5018" spans="1:25" x14ac:dyDescent="0.2">
      <c r="A5018" s="184">
        <v>13711000</v>
      </c>
      <c r="B5018" s="183" t="str">
        <f>[1]店マスタ!B5017</f>
        <v>株式会社ＳＳＳ四国</v>
      </c>
      <c r="C5018" s="183">
        <v>0.5</v>
      </c>
      <c r="D5018" s="183">
        <v>0.5</v>
      </c>
      <c r="E5018" s="183">
        <f>_xlfn.XLOOKUP(A5018,[2]Sheet1!$R:$R,[2]Sheet1!$AB:$AB,"",0)</f>
        <v>1</v>
      </c>
      <c r="F5018" s="183" t="str">
        <f>_xlfn.XLOOKUP($A5018,[3]【2026年03月度_全社】RFM客層一覧表データ!$A:$A,[3]【2026年03月度_全社】RFM客層一覧表データ!C:C,"",0)</f>
        <v/>
      </c>
      <c r="G5018" s="183" t="str">
        <f>_xlfn.XLOOKUP($A5018,[3]【2026年03月度_全社】RFM客層一覧表データ!$A:$A,[3]【2026年03月度_全社】RFM客層一覧表データ!D:D,"",0)</f>
        <v/>
      </c>
      <c r="H5018" s="183" t="str">
        <f>_xlfn.XLOOKUP($A5018,[3]【2026年03月度_全社】RFM客層一覧表データ!$A:$A,[3]【2026年03月度_全社】RFM客層一覧表データ!E:E,"",0)</f>
        <v/>
      </c>
      <c r="I5018" s="183" t="str">
        <f>_xlfn.XLOOKUP($A5018,[3]【2026年03月度_全社】RFM客層一覧表データ!$A:$A,[3]【2026年03月度_全社】RFM客層一覧表データ!F:F,"",0)</f>
        <v/>
      </c>
      <c r="J5018" s="183">
        <v>0</v>
      </c>
      <c r="K5018" s="183">
        <v>0</v>
      </c>
      <c r="L5018" s="183">
        <v>0</v>
      </c>
      <c r="M5018" s="183">
        <v>0</v>
      </c>
      <c r="N5018" s="183">
        <v>0</v>
      </c>
      <c r="O5018" s="183">
        <v>0</v>
      </c>
      <c r="P5018" s="183">
        <v>0</v>
      </c>
      <c r="Q5018" s="183">
        <v>0</v>
      </c>
      <c r="R5018" s="183">
        <v>0</v>
      </c>
      <c r="S5018" s="183">
        <v>0</v>
      </c>
      <c r="T5018" s="183">
        <v>0</v>
      </c>
      <c r="U5018" s="183">
        <v>0</v>
      </c>
      <c r="V5018" s="183">
        <v>0</v>
      </c>
      <c r="W5018" s="183">
        <v>0</v>
      </c>
      <c r="X5018" s="183">
        <v>0</v>
      </c>
      <c r="Y5018" s="183">
        <v>0</v>
      </c>
    </row>
    <row r="5019" spans="1:25" x14ac:dyDescent="0.2">
      <c r="A5019" s="184">
        <v>13711036</v>
      </c>
      <c r="B5019" s="183" t="str">
        <f>[1]店マスタ!B5018</f>
        <v>ＳＳＧヨコヤマ店</v>
      </c>
      <c r="C5019" s="183">
        <v>4</v>
      </c>
      <c r="D5019" s="183">
        <v>3</v>
      </c>
      <c r="E5019" s="183">
        <f>_xlfn.XLOOKUP(A5019,[2]Sheet1!$R:$R,[2]Sheet1!$AB:$AB,"",0)</f>
        <v>3</v>
      </c>
      <c r="F5019" s="183">
        <f>_xlfn.XLOOKUP($A5019,[3]【2026年03月度_全社】RFM客層一覧表データ!$A:$A,[3]【2026年03月度_全社】RFM客層一覧表データ!C:C,"",0)</f>
        <v>834</v>
      </c>
      <c r="G5019" s="183">
        <f>_xlfn.XLOOKUP($A5019,[3]【2026年03月度_全社】RFM客層一覧表データ!$A:$A,[3]【2026年03月度_全社】RFM客層一覧表データ!D:D,"",0)</f>
        <v>330</v>
      </c>
      <c r="H5019" s="183">
        <f>_xlfn.XLOOKUP($A5019,[3]【2026年03月度_全社】RFM客層一覧表データ!$A:$A,[3]【2026年03月度_全社】RFM客層一覧表データ!E:E,"",0)</f>
        <v>410</v>
      </c>
      <c r="I5019" s="183">
        <f>_xlfn.XLOOKUP($A5019,[3]【2026年03月度_全社】RFM客層一覧表データ!$A:$A,[3]【2026年03月度_全社】RFM客層一覧表データ!F:F,"",0)</f>
        <v>48</v>
      </c>
      <c r="J5019" s="183">
        <v>858</v>
      </c>
      <c r="K5019" s="183">
        <v>343</v>
      </c>
      <c r="L5019" s="183">
        <v>423</v>
      </c>
      <c r="M5019" s="183">
        <v>53</v>
      </c>
      <c r="N5019" s="183">
        <v>874</v>
      </c>
      <c r="O5019" s="183">
        <v>337</v>
      </c>
      <c r="P5019" s="183">
        <v>419</v>
      </c>
      <c r="Q5019" s="183">
        <v>51</v>
      </c>
      <c r="R5019" s="183">
        <v>911</v>
      </c>
      <c r="S5019" s="183">
        <v>353</v>
      </c>
      <c r="T5019" s="183">
        <v>426</v>
      </c>
      <c r="U5019" s="183">
        <v>66</v>
      </c>
      <c r="V5019" s="183">
        <v>919</v>
      </c>
      <c r="W5019" s="183">
        <v>368</v>
      </c>
      <c r="X5019" s="183">
        <v>451</v>
      </c>
      <c r="Y5019" s="183">
        <v>69</v>
      </c>
    </row>
    <row r="5020" spans="1:25" x14ac:dyDescent="0.2">
      <c r="A5020" s="184">
        <v>13711039</v>
      </c>
      <c r="B5020" s="183" t="str">
        <f>[1]店マスタ!B5019</f>
        <v>ＳＳＧサエキ店</v>
      </c>
      <c r="C5020" s="183">
        <v>1.5</v>
      </c>
      <c r="D5020" s="183">
        <v>1.5</v>
      </c>
      <c r="E5020" s="183">
        <f>_xlfn.XLOOKUP(A5020,[2]Sheet1!$R:$R,[2]Sheet1!$AB:$AB,"",0)</f>
        <v>1.5</v>
      </c>
      <c r="F5020" s="183" t="str">
        <f>_xlfn.XLOOKUP($A5020,[3]【2026年03月度_全社】RFM客層一覧表データ!$A:$A,[3]【2026年03月度_全社】RFM客層一覧表データ!C:C,"",0)</f>
        <v/>
      </c>
      <c r="G5020" s="183" t="str">
        <f>_xlfn.XLOOKUP($A5020,[3]【2026年03月度_全社】RFM客層一覧表データ!$A:$A,[3]【2026年03月度_全社】RFM客層一覧表データ!D:D,"",0)</f>
        <v/>
      </c>
      <c r="H5020" s="183" t="str">
        <f>_xlfn.XLOOKUP($A5020,[3]【2026年03月度_全社】RFM客層一覧表データ!$A:$A,[3]【2026年03月度_全社】RFM客層一覧表データ!E:E,"",0)</f>
        <v/>
      </c>
      <c r="I5020" s="183" t="str">
        <f>_xlfn.XLOOKUP($A5020,[3]【2026年03月度_全社】RFM客層一覧表データ!$A:$A,[3]【2026年03月度_全社】RFM客層一覧表データ!F:F,"",0)</f>
        <v/>
      </c>
      <c r="J5020" s="183">
        <v>0</v>
      </c>
      <c r="K5020" s="183">
        <v>0</v>
      </c>
      <c r="L5020" s="183">
        <v>0</v>
      </c>
      <c r="M5020" s="183">
        <v>0</v>
      </c>
      <c r="N5020" s="183">
        <v>0</v>
      </c>
      <c r="O5020" s="183">
        <v>0</v>
      </c>
      <c r="P5020" s="183">
        <v>0</v>
      </c>
      <c r="Q5020" s="183">
        <v>0</v>
      </c>
      <c r="R5020" s="183">
        <v>0</v>
      </c>
      <c r="S5020" s="183">
        <v>0</v>
      </c>
      <c r="T5020" s="183">
        <v>0</v>
      </c>
      <c r="U5020" s="183">
        <v>0</v>
      </c>
      <c r="V5020" s="183">
        <v>0</v>
      </c>
      <c r="W5020" s="183">
        <v>0</v>
      </c>
      <c r="X5020" s="183">
        <v>0</v>
      </c>
      <c r="Y5020" s="183">
        <v>0</v>
      </c>
    </row>
    <row r="5021" spans="1:25" x14ac:dyDescent="0.2">
      <c r="A5021" s="184">
        <v>13711040</v>
      </c>
      <c r="B5021" s="183" t="str">
        <f>[1]店マスタ!B5020</f>
        <v>クロシマデンキ</v>
      </c>
      <c r="C5021" s="183">
        <v>1.5</v>
      </c>
      <c r="D5021" s="183">
        <v>0</v>
      </c>
      <c r="E5021" s="183" t="str">
        <f>_xlfn.XLOOKUP(A5021,[2]Sheet1!$R:$R,[2]Sheet1!$AB:$AB,"",0)</f>
        <v/>
      </c>
      <c r="F5021" s="183" t="str">
        <f>_xlfn.XLOOKUP($A5021,[3]【2026年03月度_全社】RFM客層一覧表データ!$A:$A,[3]【2026年03月度_全社】RFM客層一覧表データ!C:C,"",0)</f>
        <v/>
      </c>
      <c r="G5021" s="183" t="str">
        <f>_xlfn.XLOOKUP($A5021,[3]【2026年03月度_全社】RFM客層一覧表データ!$A:$A,[3]【2026年03月度_全社】RFM客層一覧表データ!D:D,"",0)</f>
        <v/>
      </c>
      <c r="H5021" s="183" t="str">
        <f>_xlfn.XLOOKUP($A5021,[3]【2026年03月度_全社】RFM客層一覧表データ!$A:$A,[3]【2026年03月度_全社】RFM客層一覧表データ!E:E,"",0)</f>
        <v/>
      </c>
      <c r="I5021" s="183" t="str">
        <f>_xlfn.XLOOKUP($A5021,[3]【2026年03月度_全社】RFM客層一覧表データ!$A:$A,[3]【2026年03月度_全社】RFM客層一覧表データ!F:F,"",0)</f>
        <v/>
      </c>
      <c r="J5021" s="183">
        <v>0</v>
      </c>
      <c r="K5021" s="183">
        <v>0</v>
      </c>
      <c r="L5021" s="183">
        <v>0</v>
      </c>
      <c r="M5021" s="183">
        <v>0</v>
      </c>
      <c r="N5021" s="183">
        <v>0</v>
      </c>
      <c r="O5021" s="183">
        <v>0</v>
      </c>
      <c r="P5021" s="183">
        <v>0</v>
      </c>
      <c r="Q5021" s="183">
        <v>0</v>
      </c>
      <c r="R5021" s="183">
        <v>0</v>
      </c>
      <c r="S5021" s="183">
        <v>0</v>
      </c>
      <c r="T5021" s="183">
        <v>0</v>
      </c>
      <c r="U5021" s="183">
        <v>0</v>
      </c>
      <c r="V5021" s="183">
        <v>0</v>
      </c>
      <c r="W5021" s="183">
        <v>0</v>
      </c>
      <c r="X5021" s="183">
        <v>0</v>
      </c>
      <c r="Y5021" s="183">
        <v>0</v>
      </c>
    </row>
    <row r="5022" spans="1:25" x14ac:dyDescent="0.2">
      <c r="A5022" s="184">
        <v>13711041</v>
      </c>
      <c r="B5022" s="183" t="str">
        <f>[1]店マスタ!B5021</f>
        <v>ＳＳＧフジモト店</v>
      </c>
      <c r="C5022" s="183">
        <v>2</v>
      </c>
      <c r="D5022" s="183">
        <v>1.5</v>
      </c>
      <c r="E5022" s="183">
        <f>_xlfn.XLOOKUP(A5022,[2]Sheet1!$R:$R,[2]Sheet1!$AB:$AB,"",0)</f>
        <v>1.5</v>
      </c>
      <c r="F5022" s="183">
        <f>_xlfn.XLOOKUP($A5022,[3]【2026年03月度_全社】RFM客層一覧表データ!$A:$A,[3]【2026年03月度_全社】RFM客層一覧表データ!C:C,"",0)</f>
        <v>598</v>
      </c>
      <c r="G5022" s="183">
        <f>_xlfn.XLOOKUP($A5022,[3]【2026年03月度_全社】RFM客層一覧表データ!$A:$A,[3]【2026年03月度_全社】RFM客層一覧表データ!D:D,"",0)</f>
        <v>326</v>
      </c>
      <c r="H5022" s="183">
        <f>_xlfn.XLOOKUP($A5022,[3]【2026年03月度_全社】RFM客層一覧表データ!$A:$A,[3]【2026年03月度_全社】RFM客層一覧表データ!E:E,"",0)</f>
        <v>334</v>
      </c>
      <c r="I5022" s="183">
        <f>_xlfn.XLOOKUP($A5022,[3]【2026年03月度_全社】RFM客層一覧表データ!$A:$A,[3]【2026年03月度_全社】RFM客層一覧表データ!F:F,"",0)</f>
        <v>27</v>
      </c>
      <c r="J5022" s="183">
        <v>589</v>
      </c>
      <c r="K5022" s="183">
        <v>316</v>
      </c>
      <c r="L5022" s="183">
        <v>320</v>
      </c>
      <c r="M5022" s="183">
        <v>36</v>
      </c>
      <c r="N5022" s="183">
        <v>594</v>
      </c>
      <c r="O5022" s="183">
        <v>333</v>
      </c>
      <c r="P5022" s="183">
        <v>308</v>
      </c>
      <c r="Q5022" s="183">
        <v>29</v>
      </c>
      <c r="R5022" s="183">
        <v>600</v>
      </c>
      <c r="S5022" s="183">
        <v>331</v>
      </c>
      <c r="T5022" s="183">
        <v>281</v>
      </c>
      <c r="U5022" s="183">
        <v>40</v>
      </c>
      <c r="V5022" s="183">
        <v>573</v>
      </c>
      <c r="W5022" s="183">
        <v>330</v>
      </c>
      <c r="X5022" s="183">
        <v>262</v>
      </c>
      <c r="Y5022" s="183">
        <v>39</v>
      </c>
    </row>
    <row r="5023" spans="1:25" x14ac:dyDescent="0.2">
      <c r="A5023" s="184">
        <v>13711046</v>
      </c>
      <c r="B5023" s="183" t="str">
        <f>[1]店マスタ!B5022</f>
        <v>緊急修理センター</v>
      </c>
      <c r="C5023" s="183">
        <v>0</v>
      </c>
      <c r="D5023" s="183">
        <v>0</v>
      </c>
      <c r="E5023" s="183" t="str">
        <f>_xlfn.XLOOKUP(A5023,[2]Sheet1!$R:$R,[2]Sheet1!$AB:$AB,"",0)</f>
        <v/>
      </c>
      <c r="F5023" s="183" t="str">
        <f>_xlfn.XLOOKUP($A5023,[3]【2026年03月度_全社】RFM客層一覧表データ!$A:$A,[3]【2026年03月度_全社】RFM客層一覧表データ!C:C,"",0)</f>
        <v/>
      </c>
      <c r="G5023" s="183" t="str">
        <f>_xlfn.XLOOKUP($A5023,[3]【2026年03月度_全社】RFM客層一覧表データ!$A:$A,[3]【2026年03月度_全社】RFM客層一覧表データ!D:D,"",0)</f>
        <v/>
      </c>
      <c r="H5023" s="183" t="str">
        <f>_xlfn.XLOOKUP($A5023,[3]【2026年03月度_全社】RFM客層一覧表データ!$A:$A,[3]【2026年03月度_全社】RFM客層一覧表データ!E:E,"",0)</f>
        <v/>
      </c>
      <c r="I5023" s="183" t="str">
        <f>_xlfn.XLOOKUP($A5023,[3]【2026年03月度_全社】RFM客層一覧表データ!$A:$A,[3]【2026年03月度_全社】RFM客層一覧表データ!F:F,"",0)</f>
        <v/>
      </c>
      <c r="J5023" s="183">
        <v>0</v>
      </c>
      <c r="K5023" s="183">
        <v>0</v>
      </c>
      <c r="L5023" s="183">
        <v>0</v>
      </c>
      <c r="M5023" s="183">
        <v>0</v>
      </c>
      <c r="N5023" s="183">
        <v>0</v>
      </c>
      <c r="O5023" s="183">
        <v>0</v>
      </c>
      <c r="P5023" s="183">
        <v>0</v>
      </c>
      <c r="Q5023" s="183">
        <v>0</v>
      </c>
      <c r="R5023" s="183">
        <v>0</v>
      </c>
      <c r="S5023" s="183">
        <v>0</v>
      </c>
      <c r="T5023" s="183">
        <v>0</v>
      </c>
      <c r="U5023" s="183">
        <v>0</v>
      </c>
      <c r="V5023" s="183">
        <v>0</v>
      </c>
      <c r="W5023" s="183">
        <v>0</v>
      </c>
      <c r="X5023" s="183">
        <v>0</v>
      </c>
      <c r="Y5023" s="183">
        <v>0</v>
      </c>
    </row>
    <row r="5024" spans="1:25" x14ac:dyDescent="0.2">
      <c r="A5024" s="184">
        <v>13712003</v>
      </c>
      <c r="B5024" s="183" t="str">
        <f>[1]店マスタ!B5023</f>
        <v>ＥＸＣＥＬみたに</v>
      </c>
      <c r="C5024" s="183">
        <v>7</v>
      </c>
      <c r="D5024" s="183">
        <v>7</v>
      </c>
      <c r="E5024" s="183">
        <f>_xlfn.XLOOKUP(A5024,[2]Sheet1!$R:$R,[2]Sheet1!$AB:$AB,"",0)</f>
        <v>7</v>
      </c>
      <c r="F5024" s="183">
        <f>_xlfn.XLOOKUP($A5024,[3]【2026年03月度_全社】RFM客層一覧表データ!$A:$A,[3]【2026年03月度_全社】RFM客層一覧表データ!C:C,"",0)</f>
        <v>2586</v>
      </c>
      <c r="G5024" s="183">
        <f>_xlfn.XLOOKUP($A5024,[3]【2026年03月度_全社】RFM客層一覧表データ!$A:$A,[3]【2026年03月度_全社】RFM客層一覧表データ!D:D,"",0)</f>
        <v>594</v>
      </c>
      <c r="H5024" s="183">
        <f>_xlfn.XLOOKUP($A5024,[3]【2026年03月度_全社】RFM客層一覧表データ!$A:$A,[3]【2026年03月度_全社】RFM客層一覧表データ!E:E,"",0)</f>
        <v>483</v>
      </c>
      <c r="I5024" s="183">
        <f>_xlfn.XLOOKUP($A5024,[3]【2026年03月度_全社】RFM客層一覧表データ!$A:$A,[3]【2026年03月度_全社】RFM客層一覧表データ!F:F,"",0)</f>
        <v>241</v>
      </c>
      <c r="J5024" s="183">
        <v>2661</v>
      </c>
      <c r="K5024" s="183">
        <v>603</v>
      </c>
      <c r="L5024" s="183">
        <v>493</v>
      </c>
      <c r="M5024" s="183">
        <v>204</v>
      </c>
      <c r="N5024" s="183">
        <v>2767</v>
      </c>
      <c r="O5024" s="183">
        <v>642</v>
      </c>
      <c r="P5024" s="183">
        <v>499</v>
      </c>
      <c r="Q5024" s="183">
        <v>206</v>
      </c>
      <c r="R5024" s="183">
        <v>2968</v>
      </c>
      <c r="S5024" s="183">
        <v>800</v>
      </c>
      <c r="T5024" s="183">
        <v>504</v>
      </c>
      <c r="U5024" s="183">
        <v>337</v>
      </c>
      <c r="V5024" s="183">
        <v>3098</v>
      </c>
      <c r="W5024" s="183">
        <v>839</v>
      </c>
      <c r="X5024" s="183">
        <v>508</v>
      </c>
      <c r="Y5024" s="183">
        <v>345</v>
      </c>
    </row>
    <row r="5025" spans="1:25" x14ac:dyDescent="0.2">
      <c r="A5025" s="184">
        <v>13713005</v>
      </c>
      <c r="B5025" s="183" t="str">
        <f>[1]店マスタ!B5024</f>
        <v>吉川電気</v>
      </c>
      <c r="C5025" s="183">
        <v>1.5</v>
      </c>
      <c r="D5025" s="183">
        <v>1.5</v>
      </c>
      <c r="E5025" s="183" t="str">
        <f>_xlfn.XLOOKUP(A5025,[2]Sheet1!$R:$R,[2]Sheet1!$AB:$AB,"",0)</f>
        <v/>
      </c>
      <c r="F5025" s="183" t="str">
        <f>_xlfn.XLOOKUP($A5025,[3]【2026年03月度_全社】RFM客層一覧表データ!$A:$A,[3]【2026年03月度_全社】RFM客層一覧表データ!C:C,"",0)</f>
        <v/>
      </c>
      <c r="G5025" s="183" t="str">
        <f>_xlfn.XLOOKUP($A5025,[3]【2026年03月度_全社】RFM客層一覧表データ!$A:$A,[3]【2026年03月度_全社】RFM客層一覧表データ!D:D,"",0)</f>
        <v/>
      </c>
      <c r="H5025" s="183" t="str">
        <f>_xlfn.XLOOKUP($A5025,[3]【2026年03月度_全社】RFM客層一覧表データ!$A:$A,[3]【2026年03月度_全社】RFM客層一覧表データ!E:E,"",0)</f>
        <v/>
      </c>
      <c r="I5025" s="183" t="str">
        <f>_xlfn.XLOOKUP($A5025,[3]【2026年03月度_全社】RFM客層一覧表データ!$A:$A,[3]【2026年03月度_全社】RFM客層一覧表データ!F:F,"",0)</f>
        <v/>
      </c>
      <c r="J5025" s="183">
        <v>0</v>
      </c>
      <c r="K5025" s="183">
        <v>0</v>
      </c>
      <c r="L5025" s="183">
        <v>0</v>
      </c>
      <c r="M5025" s="183">
        <v>0</v>
      </c>
      <c r="N5025" s="183">
        <v>0</v>
      </c>
      <c r="O5025" s="183">
        <v>0</v>
      </c>
      <c r="P5025" s="183">
        <v>0</v>
      </c>
      <c r="Q5025" s="183">
        <v>0</v>
      </c>
      <c r="R5025" s="183">
        <v>0</v>
      </c>
      <c r="S5025" s="183">
        <v>0</v>
      </c>
      <c r="T5025" s="183">
        <v>0</v>
      </c>
      <c r="U5025" s="183">
        <v>0</v>
      </c>
      <c r="V5025" s="183">
        <v>0</v>
      </c>
      <c r="W5025" s="183">
        <v>0</v>
      </c>
      <c r="X5025" s="183">
        <v>0</v>
      </c>
      <c r="Y5025" s="183">
        <v>0</v>
      </c>
    </row>
    <row r="5026" spans="1:25" x14ac:dyDescent="0.2">
      <c r="A5026" s="184">
        <v>13713006</v>
      </c>
      <c r="B5026" s="183" t="str">
        <f>[1]店マスタ!B5025</f>
        <v>ア―ト引田電化</v>
      </c>
      <c r="C5026" s="183">
        <v>4</v>
      </c>
      <c r="D5026" s="183">
        <v>4</v>
      </c>
      <c r="E5026" s="183" t="str">
        <f>_xlfn.XLOOKUP(A5026,[2]Sheet1!$R:$R,[2]Sheet1!$AB:$AB,"",0)</f>
        <v/>
      </c>
      <c r="F5026" s="183" t="str">
        <f>_xlfn.XLOOKUP($A5026,[3]【2026年03月度_全社】RFM客層一覧表データ!$A:$A,[3]【2026年03月度_全社】RFM客層一覧表データ!C:C,"",0)</f>
        <v/>
      </c>
      <c r="G5026" s="183" t="str">
        <f>_xlfn.XLOOKUP($A5026,[3]【2026年03月度_全社】RFM客層一覧表データ!$A:$A,[3]【2026年03月度_全社】RFM客層一覧表データ!D:D,"",0)</f>
        <v/>
      </c>
      <c r="H5026" s="183" t="str">
        <f>_xlfn.XLOOKUP($A5026,[3]【2026年03月度_全社】RFM客層一覧表データ!$A:$A,[3]【2026年03月度_全社】RFM客層一覧表データ!E:E,"",0)</f>
        <v/>
      </c>
      <c r="I5026" s="183" t="str">
        <f>_xlfn.XLOOKUP($A5026,[3]【2026年03月度_全社】RFM客層一覧表データ!$A:$A,[3]【2026年03月度_全社】RFM客層一覧表データ!F:F,"",0)</f>
        <v/>
      </c>
      <c r="J5026" s="183">
        <v>0</v>
      </c>
      <c r="K5026" s="183">
        <v>0</v>
      </c>
      <c r="L5026" s="183">
        <v>0</v>
      </c>
      <c r="M5026" s="183">
        <v>0</v>
      </c>
      <c r="N5026" s="183">
        <v>0</v>
      </c>
      <c r="O5026" s="183">
        <v>0</v>
      </c>
      <c r="P5026" s="183">
        <v>0</v>
      </c>
      <c r="Q5026" s="183">
        <v>0</v>
      </c>
      <c r="R5026" s="183">
        <v>0</v>
      </c>
      <c r="S5026" s="183">
        <v>0</v>
      </c>
      <c r="T5026" s="183">
        <v>0</v>
      </c>
      <c r="U5026" s="183">
        <v>0</v>
      </c>
      <c r="V5026" s="183">
        <v>0</v>
      </c>
      <c r="W5026" s="183">
        <v>0</v>
      </c>
      <c r="X5026" s="183">
        <v>0</v>
      </c>
      <c r="Y5026" s="183">
        <v>0</v>
      </c>
    </row>
    <row r="5027" spans="1:25" x14ac:dyDescent="0.2">
      <c r="A5027" s="184">
        <v>13713009</v>
      </c>
      <c r="B5027" s="183" t="str">
        <f>[1]店マスタ!B5026</f>
        <v>パナプラザ　カメダ</v>
      </c>
      <c r="C5027" s="183">
        <v>2</v>
      </c>
      <c r="D5027" s="183">
        <v>2</v>
      </c>
      <c r="E5027" s="183">
        <f>_xlfn.XLOOKUP(A5027,[2]Sheet1!$R:$R,[2]Sheet1!$AB:$AB,"",0)</f>
        <v>2.5</v>
      </c>
      <c r="F5027" s="183">
        <f>_xlfn.XLOOKUP($A5027,[3]【2026年03月度_全社】RFM客層一覧表データ!$A:$A,[3]【2026年03月度_全社】RFM客層一覧表データ!C:C,"",0)</f>
        <v>510</v>
      </c>
      <c r="G5027" s="183">
        <f>_xlfn.XLOOKUP($A5027,[3]【2026年03月度_全社】RFM客層一覧表データ!$A:$A,[3]【2026年03月度_全社】RFM客層一覧表データ!D:D,"",0)</f>
        <v>274</v>
      </c>
      <c r="H5027" s="183">
        <f>_xlfn.XLOOKUP($A5027,[3]【2026年03月度_全社】RFM客層一覧表データ!$A:$A,[3]【2026年03月度_全社】RFM客層一覧表データ!E:E,"",0)</f>
        <v>294</v>
      </c>
      <c r="I5027" s="183">
        <f>_xlfn.XLOOKUP($A5027,[3]【2026年03月度_全社】RFM客層一覧表データ!$A:$A,[3]【2026年03月度_全社】RFM客層一覧表データ!F:F,"",0)</f>
        <v>26</v>
      </c>
      <c r="J5027" s="183">
        <v>512</v>
      </c>
      <c r="K5027" s="183">
        <v>282</v>
      </c>
      <c r="L5027" s="183">
        <v>301</v>
      </c>
      <c r="M5027" s="183">
        <v>29</v>
      </c>
      <c r="N5027" s="183">
        <v>505</v>
      </c>
      <c r="O5027" s="183">
        <v>294</v>
      </c>
      <c r="P5027" s="183">
        <v>314</v>
      </c>
      <c r="Q5027" s="183">
        <v>27</v>
      </c>
      <c r="R5027" s="183">
        <v>507</v>
      </c>
      <c r="S5027" s="183">
        <v>282</v>
      </c>
      <c r="T5027" s="183">
        <v>312</v>
      </c>
      <c r="U5027" s="183">
        <v>21</v>
      </c>
      <c r="V5027" s="183">
        <v>515</v>
      </c>
      <c r="W5027" s="183">
        <v>280</v>
      </c>
      <c r="X5027" s="183">
        <v>312</v>
      </c>
      <c r="Y5027" s="183">
        <v>21</v>
      </c>
    </row>
    <row r="5028" spans="1:25" x14ac:dyDescent="0.2">
      <c r="A5028" s="184">
        <v>13713065</v>
      </c>
      <c r="B5028" s="183" t="str">
        <f>[1]店マスタ!B5027</f>
        <v>（有）マルエデンキ</v>
      </c>
      <c r="C5028" s="183">
        <v>3</v>
      </c>
      <c r="D5028" s="183">
        <v>3</v>
      </c>
      <c r="E5028" s="183">
        <f>_xlfn.XLOOKUP(A5028,[2]Sheet1!$R:$R,[2]Sheet1!$AB:$AB,"",0)</f>
        <v>3</v>
      </c>
      <c r="F5028" s="183">
        <f>_xlfn.XLOOKUP($A5028,[3]【2026年03月度_全社】RFM客層一覧表データ!$A:$A,[3]【2026年03月度_全社】RFM客層一覧表データ!C:C,"",0)</f>
        <v>521</v>
      </c>
      <c r="G5028" s="183">
        <f>_xlfn.XLOOKUP($A5028,[3]【2026年03月度_全社】RFM客層一覧表データ!$A:$A,[3]【2026年03月度_全社】RFM客層一覧表データ!D:D,"",0)</f>
        <v>276</v>
      </c>
      <c r="H5028" s="183">
        <f>_xlfn.XLOOKUP($A5028,[3]【2026年03月度_全社】RFM客層一覧表データ!$A:$A,[3]【2026年03月度_全社】RFM客層一覧表データ!E:E,"",0)</f>
        <v>309</v>
      </c>
      <c r="I5028" s="183">
        <f>_xlfn.XLOOKUP($A5028,[3]【2026年03月度_全社】RFM客層一覧表データ!$A:$A,[3]【2026年03月度_全社】RFM客層一覧表データ!F:F,"",0)</f>
        <v>23</v>
      </c>
      <c r="J5028" s="183">
        <v>523</v>
      </c>
      <c r="K5028" s="183">
        <v>273</v>
      </c>
      <c r="L5028" s="183">
        <v>319</v>
      </c>
      <c r="M5028" s="183">
        <v>18</v>
      </c>
      <c r="N5028" s="183">
        <v>541</v>
      </c>
      <c r="O5028" s="183">
        <v>287</v>
      </c>
      <c r="P5028" s="183">
        <v>326</v>
      </c>
      <c r="Q5028" s="183">
        <v>18</v>
      </c>
      <c r="R5028" s="183">
        <v>562</v>
      </c>
      <c r="S5028" s="183">
        <v>300</v>
      </c>
      <c r="T5028" s="183">
        <v>335</v>
      </c>
      <c r="U5028" s="183">
        <v>22</v>
      </c>
      <c r="V5028" s="183">
        <v>571</v>
      </c>
      <c r="W5028" s="183">
        <v>299</v>
      </c>
      <c r="X5028" s="183">
        <v>345</v>
      </c>
      <c r="Y5028" s="183">
        <v>21</v>
      </c>
    </row>
    <row r="5029" spans="1:25" x14ac:dyDescent="0.2">
      <c r="A5029" s="184">
        <v>13713075</v>
      </c>
      <c r="B5029" s="183" t="str">
        <f>[1]店マスタ!B5028</f>
        <v>カルテットみたに</v>
      </c>
      <c r="C5029" s="183">
        <v>2</v>
      </c>
      <c r="D5029" s="183">
        <v>2</v>
      </c>
      <c r="E5029" s="183">
        <f>_xlfn.XLOOKUP(A5029,[2]Sheet1!$R:$R,[2]Sheet1!$AB:$AB,"",0)</f>
        <v>2</v>
      </c>
      <c r="F5029" s="183">
        <f>_xlfn.XLOOKUP($A5029,[3]【2026年03月度_全社】RFM客層一覧表データ!$A:$A,[3]【2026年03月度_全社】RFM客層一覧表データ!C:C,"",0)</f>
        <v>797</v>
      </c>
      <c r="G5029" s="183">
        <f>_xlfn.XLOOKUP($A5029,[3]【2026年03月度_全社】RFM客層一覧表データ!$A:$A,[3]【2026年03月度_全社】RFM客層一覧表データ!D:D,"",0)</f>
        <v>368</v>
      </c>
      <c r="H5029" s="183">
        <f>_xlfn.XLOOKUP($A5029,[3]【2026年03月度_全社】RFM客層一覧表データ!$A:$A,[3]【2026年03月度_全社】RFM客層一覧表データ!E:E,"",0)</f>
        <v>444</v>
      </c>
      <c r="I5029" s="183">
        <f>_xlfn.XLOOKUP($A5029,[3]【2026年03月度_全社】RFM客層一覧表データ!$A:$A,[3]【2026年03月度_全社】RFM客層一覧表データ!F:F,"",0)</f>
        <v>36</v>
      </c>
      <c r="J5029" s="183">
        <v>813</v>
      </c>
      <c r="K5029" s="183">
        <v>380</v>
      </c>
      <c r="L5029" s="183">
        <v>445</v>
      </c>
      <c r="M5029" s="183">
        <v>36</v>
      </c>
      <c r="N5029" s="183">
        <v>849</v>
      </c>
      <c r="O5029" s="183">
        <v>401</v>
      </c>
      <c r="P5029" s="183">
        <v>463</v>
      </c>
      <c r="Q5029" s="183">
        <v>44</v>
      </c>
      <c r="R5029" s="183">
        <v>875</v>
      </c>
      <c r="S5029" s="183">
        <v>443</v>
      </c>
      <c r="T5029" s="183">
        <v>469</v>
      </c>
      <c r="U5029" s="183">
        <v>49</v>
      </c>
      <c r="V5029" s="183">
        <v>889</v>
      </c>
      <c r="W5029" s="183">
        <v>418</v>
      </c>
      <c r="X5029" s="183">
        <v>467</v>
      </c>
      <c r="Y5029" s="183">
        <v>44</v>
      </c>
    </row>
    <row r="5030" spans="1:25" x14ac:dyDescent="0.2">
      <c r="A5030" s="184">
        <v>13718002</v>
      </c>
      <c r="B5030" s="183" t="str">
        <f>[1]店マスタ!B5029</f>
        <v>パナプラザ山内</v>
      </c>
      <c r="C5030" s="183">
        <v>1.5</v>
      </c>
      <c r="D5030" s="183">
        <v>1.5</v>
      </c>
      <c r="E5030" s="183">
        <f>_xlfn.XLOOKUP(A5030,[2]Sheet1!$R:$R,[2]Sheet1!$AB:$AB,"",0)</f>
        <v>1.5</v>
      </c>
      <c r="F5030" s="183">
        <f>_xlfn.XLOOKUP($A5030,[3]【2026年03月度_全社】RFM客層一覧表データ!$A:$A,[3]【2026年03月度_全社】RFM客層一覧表データ!C:C,"",0)</f>
        <v>516</v>
      </c>
      <c r="G5030" s="183">
        <f>_xlfn.XLOOKUP($A5030,[3]【2026年03月度_全社】RFM客層一覧表データ!$A:$A,[3]【2026年03月度_全社】RFM客層一覧表データ!D:D,"",0)</f>
        <v>219</v>
      </c>
      <c r="H5030" s="183">
        <f>_xlfn.XLOOKUP($A5030,[3]【2026年03月度_全社】RFM客層一覧表データ!$A:$A,[3]【2026年03月度_全社】RFM客層一覧表データ!E:E,"",0)</f>
        <v>266</v>
      </c>
      <c r="I5030" s="183">
        <f>_xlfn.XLOOKUP($A5030,[3]【2026年03月度_全社】RFM客層一覧表データ!$A:$A,[3]【2026年03月度_全社】RFM客層一覧表データ!F:F,"",0)</f>
        <v>31</v>
      </c>
      <c r="J5030" s="183">
        <v>530</v>
      </c>
      <c r="K5030" s="183">
        <v>249</v>
      </c>
      <c r="L5030" s="183">
        <v>282</v>
      </c>
      <c r="M5030" s="183">
        <v>33</v>
      </c>
      <c r="N5030" s="183">
        <v>549</v>
      </c>
      <c r="O5030" s="183">
        <v>251</v>
      </c>
      <c r="P5030" s="183">
        <v>281</v>
      </c>
      <c r="Q5030" s="183">
        <v>33</v>
      </c>
      <c r="R5030" s="183">
        <v>574</v>
      </c>
      <c r="S5030" s="183">
        <v>261</v>
      </c>
      <c r="T5030" s="183">
        <v>303</v>
      </c>
      <c r="U5030" s="183">
        <v>40</v>
      </c>
      <c r="V5030" s="183">
        <v>613</v>
      </c>
      <c r="W5030" s="183">
        <v>266</v>
      </c>
      <c r="X5030" s="183">
        <v>310</v>
      </c>
      <c r="Y5030" s="183">
        <v>27</v>
      </c>
    </row>
    <row r="5031" spans="1:25" x14ac:dyDescent="0.2">
      <c r="A5031" s="184">
        <v>13718041</v>
      </c>
      <c r="B5031" s="183" t="str">
        <f>[1]店マスタ!B5030</f>
        <v>（有）富士見電化センター</v>
      </c>
      <c r="C5031" s="183">
        <v>2.5</v>
      </c>
      <c r="D5031" s="183">
        <v>2.5</v>
      </c>
      <c r="E5031" s="183">
        <f>_xlfn.XLOOKUP(A5031,[2]Sheet1!$R:$R,[2]Sheet1!$AB:$AB,"",0)</f>
        <v>2.5</v>
      </c>
      <c r="F5031" s="183">
        <f>_xlfn.XLOOKUP($A5031,[3]【2026年03月度_全社】RFM客層一覧表データ!$A:$A,[3]【2026年03月度_全社】RFM客層一覧表データ!C:C,"",0)</f>
        <v>387</v>
      </c>
      <c r="G5031" s="183">
        <f>_xlfn.XLOOKUP($A5031,[3]【2026年03月度_全社】RFM客層一覧表データ!$A:$A,[3]【2026年03月度_全社】RFM客層一覧表データ!D:D,"",0)</f>
        <v>174</v>
      </c>
      <c r="H5031" s="183">
        <f>_xlfn.XLOOKUP($A5031,[3]【2026年03月度_全社】RFM客層一覧表データ!$A:$A,[3]【2026年03月度_全社】RFM客層一覧表データ!E:E,"",0)</f>
        <v>237</v>
      </c>
      <c r="I5031" s="183">
        <f>_xlfn.XLOOKUP($A5031,[3]【2026年03月度_全社】RFM客層一覧表データ!$A:$A,[3]【2026年03月度_全社】RFM客層一覧表データ!F:F,"",0)</f>
        <v>5</v>
      </c>
      <c r="J5031" s="183">
        <v>400</v>
      </c>
      <c r="K5031" s="183">
        <v>200</v>
      </c>
      <c r="L5031" s="183">
        <v>253</v>
      </c>
      <c r="M5031" s="183">
        <v>14</v>
      </c>
      <c r="N5031" s="183">
        <v>408</v>
      </c>
      <c r="O5031" s="183">
        <v>212</v>
      </c>
      <c r="P5031" s="183">
        <v>253</v>
      </c>
      <c r="Q5031" s="183">
        <v>11</v>
      </c>
      <c r="R5031" s="183">
        <v>425</v>
      </c>
      <c r="S5031" s="183">
        <v>213</v>
      </c>
      <c r="T5031" s="183">
        <v>249</v>
      </c>
      <c r="U5031" s="183">
        <v>10</v>
      </c>
      <c r="V5031" s="183">
        <v>424</v>
      </c>
      <c r="W5031" s="183">
        <v>222</v>
      </c>
      <c r="X5031" s="183">
        <v>258</v>
      </c>
      <c r="Y5031" s="183">
        <v>13</v>
      </c>
    </row>
    <row r="5032" spans="1:25" x14ac:dyDescent="0.2">
      <c r="A5032" s="184">
        <v>13719002</v>
      </c>
      <c r="B5032" s="183" t="str">
        <f>[1]店マスタ!B5031</f>
        <v>有限会社田窪電機</v>
      </c>
      <c r="C5032" s="183">
        <v>1.5</v>
      </c>
      <c r="D5032" s="183">
        <v>1.5</v>
      </c>
      <c r="E5032" s="183">
        <f>_xlfn.XLOOKUP(A5032,[2]Sheet1!$R:$R,[2]Sheet1!$AB:$AB,"",0)</f>
        <v>1.5</v>
      </c>
      <c r="F5032" s="183">
        <f>_xlfn.XLOOKUP($A5032,[3]【2026年03月度_全社】RFM客層一覧表データ!$A:$A,[3]【2026年03月度_全社】RFM客層一覧表データ!C:C,"",0)</f>
        <v>662</v>
      </c>
      <c r="G5032" s="183">
        <f>_xlfn.XLOOKUP($A5032,[3]【2026年03月度_全社】RFM客層一覧表データ!$A:$A,[3]【2026年03月度_全社】RFM客層一覧表データ!D:D,"",0)</f>
        <v>301</v>
      </c>
      <c r="H5032" s="183">
        <f>_xlfn.XLOOKUP($A5032,[3]【2026年03月度_全社】RFM客層一覧表データ!$A:$A,[3]【2026年03月度_全社】RFM客層一覧表データ!E:E,"",0)</f>
        <v>318</v>
      </c>
      <c r="I5032" s="183">
        <f>_xlfn.XLOOKUP($A5032,[3]【2026年03月度_全社】RFM客層一覧表データ!$A:$A,[3]【2026年03月度_全社】RFM客層一覧表データ!F:F,"",0)</f>
        <v>33</v>
      </c>
      <c r="J5032" s="183">
        <v>665</v>
      </c>
      <c r="K5032" s="183">
        <v>347</v>
      </c>
      <c r="L5032" s="183">
        <v>321</v>
      </c>
      <c r="M5032" s="183">
        <v>55</v>
      </c>
      <c r="N5032" s="183">
        <v>656</v>
      </c>
      <c r="O5032" s="183">
        <v>315</v>
      </c>
      <c r="P5032" s="183">
        <v>315</v>
      </c>
      <c r="Q5032" s="183">
        <v>48</v>
      </c>
      <c r="R5032" s="183">
        <v>655</v>
      </c>
      <c r="S5032" s="183">
        <v>302</v>
      </c>
      <c r="T5032" s="183">
        <v>324</v>
      </c>
      <c r="U5032" s="183">
        <v>43</v>
      </c>
      <c r="V5032" s="183">
        <v>672</v>
      </c>
      <c r="W5032" s="183">
        <v>330</v>
      </c>
      <c r="X5032" s="183">
        <v>321</v>
      </c>
      <c r="Y5032" s="183">
        <v>56</v>
      </c>
    </row>
    <row r="5033" spans="1:25" x14ac:dyDescent="0.2">
      <c r="A5033" s="184">
        <v>13719016</v>
      </c>
      <c r="B5033" s="183" t="str">
        <f>[1]店マスタ!B5032</f>
        <v>（有）斉藤電機商会</v>
      </c>
      <c r="C5033" s="183">
        <v>2</v>
      </c>
      <c r="D5033" s="183">
        <v>2</v>
      </c>
      <c r="E5033" s="183">
        <f>_xlfn.XLOOKUP(A5033,[2]Sheet1!$R:$R,[2]Sheet1!$AB:$AB,"",0)</f>
        <v>2.5</v>
      </c>
      <c r="F5033" s="183">
        <f>_xlfn.XLOOKUP($A5033,[3]【2026年03月度_全社】RFM客層一覧表データ!$A:$A,[3]【2026年03月度_全社】RFM客層一覧表データ!C:C,"",0)</f>
        <v>55</v>
      </c>
      <c r="G5033" s="183">
        <f>_xlfn.XLOOKUP($A5033,[3]【2026年03月度_全社】RFM客層一覧表データ!$A:$A,[3]【2026年03月度_全社】RFM客層一覧表データ!D:D,"",0)</f>
        <v>34</v>
      </c>
      <c r="H5033" s="183">
        <f>_xlfn.XLOOKUP($A5033,[3]【2026年03月度_全社】RFM客層一覧表データ!$A:$A,[3]【2026年03月度_全社】RFM客層一覧表データ!E:E,"",0)</f>
        <v>0</v>
      </c>
      <c r="I5033" s="183">
        <f>_xlfn.XLOOKUP($A5033,[3]【2026年03月度_全社】RFM客層一覧表データ!$A:$A,[3]【2026年03月度_全社】RFM客層一覧表データ!F:F,"",0)</f>
        <v>2</v>
      </c>
      <c r="J5033" s="183">
        <v>0</v>
      </c>
      <c r="K5033" s="183">
        <v>0</v>
      </c>
      <c r="L5033" s="183">
        <v>0</v>
      </c>
      <c r="M5033" s="183">
        <v>0</v>
      </c>
      <c r="N5033" s="183">
        <v>0</v>
      </c>
      <c r="O5033" s="183">
        <v>0</v>
      </c>
      <c r="P5033" s="183">
        <v>0</v>
      </c>
      <c r="Q5033" s="183">
        <v>0</v>
      </c>
      <c r="R5033" s="183">
        <v>0</v>
      </c>
      <c r="S5033" s="183">
        <v>0</v>
      </c>
      <c r="T5033" s="183">
        <v>0</v>
      </c>
      <c r="U5033" s="183">
        <v>0</v>
      </c>
      <c r="V5033" s="183">
        <v>0</v>
      </c>
      <c r="W5033" s="183">
        <v>0</v>
      </c>
      <c r="X5033" s="183">
        <v>0</v>
      </c>
      <c r="Y5033" s="183">
        <v>0</v>
      </c>
    </row>
    <row r="5034" spans="1:25" x14ac:dyDescent="0.2">
      <c r="A5034" s="184">
        <v>13719038</v>
      </c>
      <c r="B5034" s="183" t="str">
        <f>[1]店マスタ!B5033</f>
        <v>パナプラザタナカ</v>
      </c>
      <c r="C5034" s="183">
        <v>2.5</v>
      </c>
      <c r="D5034" s="183">
        <v>2.5</v>
      </c>
      <c r="E5034" s="183">
        <f>_xlfn.XLOOKUP(A5034,[2]Sheet1!$R:$R,[2]Sheet1!$AB:$AB,"",0)</f>
        <v>3</v>
      </c>
      <c r="F5034" s="183">
        <f>_xlfn.XLOOKUP($A5034,[3]【2026年03月度_全社】RFM客層一覧表データ!$A:$A,[3]【2026年03月度_全社】RFM客層一覧表データ!C:C,"",0)</f>
        <v>358</v>
      </c>
      <c r="G5034" s="183">
        <f>_xlfn.XLOOKUP($A5034,[3]【2026年03月度_全社】RFM客層一覧表データ!$A:$A,[3]【2026年03月度_全社】RFM客層一覧表データ!D:D,"",0)</f>
        <v>183</v>
      </c>
      <c r="H5034" s="183">
        <f>_xlfn.XLOOKUP($A5034,[3]【2026年03月度_全社】RFM客層一覧表データ!$A:$A,[3]【2026年03月度_全社】RFM客層一覧表データ!E:E,"",0)</f>
        <v>248</v>
      </c>
      <c r="I5034" s="183">
        <f>_xlfn.XLOOKUP($A5034,[3]【2026年03月度_全社】RFM客層一覧表データ!$A:$A,[3]【2026年03月度_全社】RFM客層一覧表データ!F:F,"",0)</f>
        <v>22</v>
      </c>
      <c r="J5034" s="183">
        <v>365</v>
      </c>
      <c r="K5034" s="183">
        <v>190</v>
      </c>
      <c r="L5034" s="183">
        <v>246</v>
      </c>
      <c r="M5034" s="183">
        <v>17</v>
      </c>
      <c r="N5034" s="183">
        <v>378</v>
      </c>
      <c r="O5034" s="183">
        <v>204</v>
      </c>
      <c r="P5034" s="183">
        <v>253</v>
      </c>
      <c r="Q5034" s="183">
        <v>17</v>
      </c>
      <c r="R5034" s="183">
        <v>381</v>
      </c>
      <c r="S5034" s="183">
        <v>198</v>
      </c>
      <c r="T5034" s="183">
        <v>263</v>
      </c>
      <c r="U5034" s="183">
        <v>10</v>
      </c>
      <c r="V5034" s="183">
        <v>397</v>
      </c>
      <c r="W5034" s="183">
        <v>181</v>
      </c>
      <c r="X5034" s="183">
        <v>270</v>
      </c>
      <c r="Y5034" s="183">
        <v>14</v>
      </c>
    </row>
    <row r="5035" spans="1:25" x14ac:dyDescent="0.2">
      <c r="A5035" s="184">
        <v>13720050</v>
      </c>
      <c r="B5035" s="183" t="str">
        <f>[1]店マスタ!B5034</f>
        <v>住まいるネット善通寺店</v>
      </c>
      <c r="C5035" s="183">
        <v>1.5</v>
      </c>
      <c r="D5035" s="183">
        <v>1.5</v>
      </c>
      <c r="E5035" s="183">
        <f>_xlfn.XLOOKUP(A5035,[2]Sheet1!$R:$R,[2]Sheet1!$AB:$AB,"",0)</f>
        <v>2.5</v>
      </c>
      <c r="F5035" s="183">
        <f>_xlfn.XLOOKUP($A5035,[3]【2026年03月度_全社】RFM客層一覧表データ!$A:$A,[3]【2026年03月度_全社】RFM客層一覧表データ!C:C,"",0)</f>
        <v>947</v>
      </c>
      <c r="G5035" s="183">
        <f>_xlfn.XLOOKUP($A5035,[3]【2026年03月度_全社】RFM客層一覧表データ!$A:$A,[3]【2026年03月度_全社】RFM客層一覧表データ!D:D,"",0)</f>
        <v>385</v>
      </c>
      <c r="H5035" s="183">
        <f>_xlfn.XLOOKUP($A5035,[3]【2026年03月度_全社】RFM客層一覧表データ!$A:$A,[3]【2026年03月度_全社】RFM客層一覧表データ!E:E,"",0)</f>
        <v>368</v>
      </c>
      <c r="I5035" s="183">
        <f>_xlfn.XLOOKUP($A5035,[3]【2026年03月度_全社】RFM客層一覧表データ!$A:$A,[3]【2026年03月度_全社】RFM客層一覧表データ!F:F,"",0)</f>
        <v>99</v>
      </c>
      <c r="J5035" s="183">
        <v>944</v>
      </c>
      <c r="K5035" s="183">
        <v>332</v>
      </c>
      <c r="L5035" s="183">
        <v>355</v>
      </c>
      <c r="M5035" s="183">
        <v>66</v>
      </c>
      <c r="N5035" s="183">
        <v>965</v>
      </c>
      <c r="O5035" s="183">
        <v>381</v>
      </c>
      <c r="P5035" s="183">
        <v>344</v>
      </c>
      <c r="Q5035" s="183">
        <v>70</v>
      </c>
      <c r="R5035" s="183">
        <v>1023</v>
      </c>
      <c r="S5035" s="183">
        <v>396</v>
      </c>
      <c r="T5035" s="183">
        <v>324</v>
      </c>
      <c r="U5035" s="183">
        <v>86</v>
      </c>
      <c r="V5035" s="183">
        <v>1071</v>
      </c>
      <c r="W5035" s="183">
        <v>446</v>
      </c>
      <c r="X5035" s="183">
        <v>295</v>
      </c>
      <c r="Y5035" s="183">
        <v>130</v>
      </c>
    </row>
    <row r="5036" spans="1:25" x14ac:dyDescent="0.2">
      <c r="A5036" s="184">
        <v>13721001</v>
      </c>
      <c r="B5036" s="183" t="str">
        <f>[1]店マスタ!B5035</f>
        <v>（有）三好電機店</v>
      </c>
      <c r="C5036" s="183">
        <v>1.5</v>
      </c>
      <c r="D5036" s="183">
        <v>1.5</v>
      </c>
      <c r="E5036" s="183">
        <f>_xlfn.XLOOKUP(A5036,[2]Sheet1!$R:$R,[2]Sheet1!$AB:$AB,"",0)</f>
        <v>1.5</v>
      </c>
      <c r="F5036" s="183">
        <f>_xlfn.XLOOKUP($A5036,[3]【2026年03月度_全社】RFM客層一覧表データ!$A:$A,[3]【2026年03月度_全社】RFM客層一覧表データ!C:C,"",0)</f>
        <v>311</v>
      </c>
      <c r="G5036" s="183">
        <f>_xlfn.XLOOKUP($A5036,[3]【2026年03月度_全社】RFM客層一覧表データ!$A:$A,[3]【2026年03月度_全社】RFM客層一覧表データ!D:D,"",0)</f>
        <v>135</v>
      </c>
      <c r="H5036" s="183">
        <f>_xlfn.XLOOKUP($A5036,[3]【2026年03月度_全社】RFM客層一覧表データ!$A:$A,[3]【2026年03月度_全社】RFM客層一覧表データ!E:E,"",0)</f>
        <v>133</v>
      </c>
      <c r="I5036" s="183">
        <f>_xlfn.XLOOKUP($A5036,[3]【2026年03月度_全社】RFM客層一覧表データ!$A:$A,[3]【2026年03月度_全社】RFM客層一覧表データ!F:F,"",0)</f>
        <v>21</v>
      </c>
      <c r="J5036" s="183">
        <v>327</v>
      </c>
      <c r="K5036" s="183">
        <v>139</v>
      </c>
      <c r="L5036" s="183">
        <v>114</v>
      </c>
      <c r="M5036" s="183">
        <v>34</v>
      </c>
      <c r="N5036" s="183">
        <v>320</v>
      </c>
      <c r="O5036" s="183">
        <v>128</v>
      </c>
      <c r="P5036" s="183">
        <v>97</v>
      </c>
      <c r="Q5036" s="183">
        <v>33</v>
      </c>
      <c r="R5036" s="183">
        <v>287</v>
      </c>
      <c r="S5036" s="183">
        <v>130</v>
      </c>
      <c r="T5036" s="183">
        <v>74</v>
      </c>
      <c r="U5036" s="183">
        <v>34</v>
      </c>
      <c r="V5036" s="183">
        <v>254</v>
      </c>
      <c r="W5036" s="183">
        <v>128</v>
      </c>
      <c r="X5036" s="183">
        <v>53</v>
      </c>
      <c r="Y5036" s="183">
        <v>38</v>
      </c>
    </row>
    <row r="5037" spans="1:25" x14ac:dyDescent="0.2">
      <c r="A5037" s="184">
        <v>13722001</v>
      </c>
      <c r="B5037" s="183" t="str">
        <f>[1]店マスタ!B5036</f>
        <v>（有）篠原電機商会</v>
      </c>
      <c r="C5037" s="183">
        <v>2</v>
      </c>
      <c r="D5037" s="183">
        <v>2</v>
      </c>
      <c r="E5037" s="183">
        <f>_xlfn.XLOOKUP(A5037,[2]Sheet1!$R:$R,[2]Sheet1!$AB:$AB,"",0)</f>
        <v>2</v>
      </c>
      <c r="F5037" s="183">
        <f>_xlfn.XLOOKUP($A5037,[3]【2026年03月度_全社】RFM客層一覧表データ!$A:$A,[3]【2026年03月度_全社】RFM客層一覧表データ!C:C,"",0)</f>
        <v>530</v>
      </c>
      <c r="G5037" s="183">
        <f>_xlfn.XLOOKUP($A5037,[3]【2026年03月度_全社】RFM客層一覧表データ!$A:$A,[3]【2026年03月度_全社】RFM客層一覧表データ!D:D,"",0)</f>
        <v>202</v>
      </c>
      <c r="H5037" s="183">
        <f>_xlfn.XLOOKUP($A5037,[3]【2026年03月度_全社】RFM客層一覧表データ!$A:$A,[3]【2026年03月度_全社】RFM客層一覧表データ!E:E,"",0)</f>
        <v>213</v>
      </c>
      <c r="I5037" s="183">
        <f>_xlfn.XLOOKUP($A5037,[3]【2026年03月度_全社】RFM客層一覧表データ!$A:$A,[3]【2026年03月度_全社】RFM客層一覧表データ!F:F,"",0)</f>
        <v>48</v>
      </c>
      <c r="J5037" s="183">
        <v>540</v>
      </c>
      <c r="K5037" s="183">
        <v>187</v>
      </c>
      <c r="L5037" s="183">
        <v>226</v>
      </c>
      <c r="M5037" s="183">
        <v>45</v>
      </c>
      <c r="N5037" s="183">
        <v>532</v>
      </c>
      <c r="O5037" s="183">
        <v>193</v>
      </c>
      <c r="P5037" s="183">
        <v>238</v>
      </c>
      <c r="Q5037" s="183">
        <v>38</v>
      </c>
      <c r="R5037" s="183">
        <v>547</v>
      </c>
      <c r="S5037" s="183">
        <v>207</v>
      </c>
      <c r="T5037" s="183">
        <v>241</v>
      </c>
      <c r="U5037" s="183">
        <v>36</v>
      </c>
      <c r="V5037" s="183">
        <v>595</v>
      </c>
      <c r="W5037" s="183">
        <v>231</v>
      </c>
      <c r="X5037" s="183">
        <v>253</v>
      </c>
      <c r="Y5037" s="183">
        <v>40</v>
      </c>
    </row>
    <row r="5038" spans="1:25" x14ac:dyDescent="0.2">
      <c r="A5038" s="184">
        <v>13722003</v>
      </c>
      <c r="B5038" s="183" t="str">
        <f>[1]店マスタ!B5037</f>
        <v>秋山電機</v>
      </c>
      <c r="C5038" s="183">
        <v>3.5</v>
      </c>
      <c r="D5038" s="183">
        <v>0</v>
      </c>
      <c r="E5038" s="183" t="str">
        <f>_xlfn.XLOOKUP(A5038,[2]Sheet1!$R:$R,[2]Sheet1!$AB:$AB,"",0)</f>
        <v/>
      </c>
      <c r="F5038" s="183" t="str">
        <f>_xlfn.XLOOKUP($A5038,[3]【2026年03月度_全社】RFM客層一覧表データ!$A:$A,[3]【2026年03月度_全社】RFM客層一覧表データ!C:C,"",0)</f>
        <v/>
      </c>
      <c r="G5038" s="183" t="str">
        <f>_xlfn.XLOOKUP($A5038,[3]【2026年03月度_全社】RFM客層一覧表データ!$A:$A,[3]【2026年03月度_全社】RFM客層一覧表データ!D:D,"",0)</f>
        <v/>
      </c>
      <c r="H5038" s="183" t="str">
        <f>_xlfn.XLOOKUP($A5038,[3]【2026年03月度_全社】RFM客層一覧表データ!$A:$A,[3]【2026年03月度_全社】RFM客層一覧表データ!E:E,"",0)</f>
        <v/>
      </c>
      <c r="I5038" s="183" t="str">
        <f>_xlfn.XLOOKUP($A5038,[3]【2026年03月度_全社】RFM客層一覧表データ!$A:$A,[3]【2026年03月度_全社】RFM客層一覧表データ!F:F,"",0)</f>
        <v/>
      </c>
      <c r="J5038" s="183">
        <v>0</v>
      </c>
      <c r="K5038" s="183">
        <v>0</v>
      </c>
      <c r="L5038" s="183">
        <v>0</v>
      </c>
      <c r="M5038" s="183">
        <v>0</v>
      </c>
      <c r="N5038" s="183">
        <v>0</v>
      </c>
      <c r="O5038" s="183">
        <v>0</v>
      </c>
      <c r="P5038" s="183">
        <v>0</v>
      </c>
      <c r="Q5038" s="183">
        <v>0</v>
      </c>
      <c r="R5038" s="183">
        <v>0</v>
      </c>
      <c r="S5038" s="183">
        <v>0</v>
      </c>
      <c r="T5038" s="183">
        <v>0</v>
      </c>
      <c r="U5038" s="183">
        <v>0</v>
      </c>
      <c r="V5038" s="183">
        <v>0</v>
      </c>
      <c r="W5038" s="183">
        <v>0</v>
      </c>
      <c r="X5038" s="183">
        <v>0</v>
      </c>
      <c r="Y5038" s="183">
        <v>0</v>
      </c>
    </row>
    <row r="5039" spans="1:25" x14ac:dyDescent="0.2">
      <c r="A5039" s="184">
        <v>13722007</v>
      </c>
      <c r="B5039" s="183" t="str">
        <f>[1]店マスタ!B5038</f>
        <v>（株）イケウチ電器</v>
      </c>
      <c r="C5039" s="183">
        <v>3.5</v>
      </c>
      <c r="D5039" s="183">
        <v>3.5</v>
      </c>
      <c r="E5039" s="183">
        <f>_xlfn.XLOOKUP(A5039,[2]Sheet1!$R:$R,[2]Sheet1!$AB:$AB,"",0)</f>
        <v>3.5</v>
      </c>
      <c r="F5039" s="183">
        <f>_xlfn.XLOOKUP($A5039,[3]【2026年03月度_全社】RFM客層一覧表データ!$A:$A,[3]【2026年03月度_全社】RFM客層一覧表データ!C:C,"",0)</f>
        <v>614</v>
      </c>
      <c r="G5039" s="183">
        <f>_xlfn.XLOOKUP($A5039,[3]【2026年03月度_全社】RFM客層一覧表データ!$A:$A,[3]【2026年03月度_全社】RFM客層一覧表データ!D:D,"",0)</f>
        <v>328</v>
      </c>
      <c r="H5039" s="183">
        <f>_xlfn.XLOOKUP($A5039,[3]【2026年03月度_全社】RFM客層一覧表データ!$A:$A,[3]【2026年03月度_全社】RFM客層一覧表データ!E:E,"",0)</f>
        <v>403</v>
      </c>
      <c r="I5039" s="183">
        <f>_xlfn.XLOOKUP($A5039,[3]【2026年03月度_全社】RFM客層一覧表データ!$A:$A,[3]【2026年03月度_全社】RFM客層一覧表データ!F:F,"",0)</f>
        <v>25</v>
      </c>
      <c r="J5039" s="183">
        <v>628</v>
      </c>
      <c r="K5039" s="183">
        <v>354</v>
      </c>
      <c r="L5039" s="183">
        <v>416</v>
      </c>
      <c r="M5039" s="183">
        <v>34</v>
      </c>
      <c r="N5039" s="183">
        <v>630</v>
      </c>
      <c r="O5039" s="183">
        <v>353</v>
      </c>
      <c r="P5039" s="183">
        <v>418</v>
      </c>
      <c r="Q5039" s="183">
        <v>33</v>
      </c>
      <c r="R5039" s="183">
        <v>651</v>
      </c>
      <c r="S5039" s="183">
        <v>373</v>
      </c>
      <c r="T5039" s="183">
        <v>450</v>
      </c>
      <c r="U5039" s="183">
        <v>31</v>
      </c>
      <c r="V5039" s="183">
        <v>659</v>
      </c>
      <c r="W5039" s="183">
        <v>345</v>
      </c>
      <c r="X5039" s="183">
        <v>455</v>
      </c>
      <c r="Y5039" s="183">
        <v>21</v>
      </c>
    </row>
    <row r="5040" spans="1:25" x14ac:dyDescent="0.2">
      <c r="A5040" s="184">
        <v>13722010</v>
      </c>
      <c r="B5040" s="183" t="str">
        <f>[1]店マスタ!B5039</f>
        <v>ＳＳＧミチヒサ店</v>
      </c>
      <c r="C5040" s="183">
        <v>1.5</v>
      </c>
      <c r="D5040" s="183">
        <v>1.5</v>
      </c>
      <c r="E5040" s="183">
        <f>_xlfn.XLOOKUP(A5040,[2]Sheet1!$R:$R,[2]Sheet1!$AB:$AB,"",0)</f>
        <v>1.5</v>
      </c>
      <c r="F5040" s="183" t="str">
        <f>_xlfn.XLOOKUP($A5040,[3]【2026年03月度_全社】RFM客層一覧表データ!$A:$A,[3]【2026年03月度_全社】RFM客層一覧表データ!C:C,"",0)</f>
        <v/>
      </c>
      <c r="G5040" s="183" t="str">
        <f>_xlfn.XLOOKUP($A5040,[3]【2026年03月度_全社】RFM客層一覧表データ!$A:$A,[3]【2026年03月度_全社】RFM客層一覧表データ!D:D,"",0)</f>
        <v/>
      </c>
      <c r="H5040" s="183" t="str">
        <f>_xlfn.XLOOKUP($A5040,[3]【2026年03月度_全社】RFM客層一覧表データ!$A:$A,[3]【2026年03月度_全社】RFM客層一覧表データ!E:E,"",0)</f>
        <v/>
      </c>
      <c r="I5040" s="183" t="str">
        <f>_xlfn.XLOOKUP($A5040,[3]【2026年03月度_全社】RFM客層一覧表データ!$A:$A,[3]【2026年03月度_全社】RFM客層一覧表データ!F:F,"",0)</f>
        <v/>
      </c>
      <c r="J5040" s="183">
        <v>0</v>
      </c>
      <c r="K5040" s="183">
        <v>0</v>
      </c>
      <c r="L5040" s="183">
        <v>0</v>
      </c>
      <c r="M5040" s="183">
        <v>0</v>
      </c>
      <c r="N5040" s="183">
        <v>0</v>
      </c>
      <c r="O5040" s="183">
        <v>0</v>
      </c>
      <c r="P5040" s="183">
        <v>0</v>
      </c>
      <c r="Q5040" s="183">
        <v>0</v>
      </c>
      <c r="R5040" s="183">
        <v>0</v>
      </c>
      <c r="S5040" s="183">
        <v>0</v>
      </c>
      <c r="T5040" s="183">
        <v>0</v>
      </c>
      <c r="U5040" s="183">
        <v>0</v>
      </c>
      <c r="V5040" s="183">
        <v>0</v>
      </c>
      <c r="W5040" s="183">
        <v>0</v>
      </c>
      <c r="X5040" s="183">
        <v>0</v>
      </c>
      <c r="Y5040" s="183">
        <v>0</v>
      </c>
    </row>
    <row r="5041" spans="1:25" x14ac:dyDescent="0.2">
      <c r="A5041" s="184">
        <v>13724004</v>
      </c>
      <c r="B5041" s="183" t="str">
        <f>[1]店マスタ!B5040</f>
        <v>有明電化（株）</v>
      </c>
      <c r="C5041" s="183">
        <v>6</v>
      </c>
      <c r="D5041" s="183">
        <v>6</v>
      </c>
      <c r="E5041" s="183">
        <f>_xlfn.XLOOKUP(A5041,[2]Sheet1!$R:$R,[2]Sheet1!$AB:$AB,"",0)</f>
        <v>6.5</v>
      </c>
      <c r="F5041" s="183" t="str">
        <f>_xlfn.XLOOKUP($A5041,[3]【2026年03月度_全社】RFM客層一覧表データ!$A:$A,[3]【2026年03月度_全社】RFM客層一覧表データ!C:C,"",0)</f>
        <v/>
      </c>
      <c r="G5041" s="183" t="str">
        <f>_xlfn.XLOOKUP($A5041,[3]【2026年03月度_全社】RFM客層一覧表データ!$A:$A,[3]【2026年03月度_全社】RFM客層一覧表データ!D:D,"",0)</f>
        <v/>
      </c>
      <c r="H5041" s="183" t="str">
        <f>_xlfn.XLOOKUP($A5041,[3]【2026年03月度_全社】RFM客層一覧表データ!$A:$A,[3]【2026年03月度_全社】RFM客層一覧表データ!E:E,"",0)</f>
        <v/>
      </c>
      <c r="I5041" s="183" t="str">
        <f>_xlfn.XLOOKUP($A5041,[3]【2026年03月度_全社】RFM客層一覧表データ!$A:$A,[3]【2026年03月度_全社】RFM客層一覧表データ!F:F,"",0)</f>
        <v/>
      </c>
      <c r="J5041" s="183">
        <v>0</v>
      </c>
      <c r="K5041" s="183">
        <v>0</v>
      </c>
      <c r="L5041" s="183">
        <v>0</v>
      </c>
      <c r="M5041" s="183">
        <v>0</v>
      </c>
      <c r="N5041" s="183">
        <v>0</v>
      </c>
      <c r="O5041" s="183">
        <v>0</v>
      </c>
      <c r="P5041" s="183">
        <v>0</v>
      </c>
      <c r="Q5041" s="183">
        <v>0</v>
      </c>
      <c r="R5041" s="183">
        <v>0</v>
      </c>
      <c r="S5041" s="183">
        <v>0</v>
      </c>
      <c r="T5041" s="183">
        <v>0</v>
      </c>
      <c r="U5041" s="183">
        <v>0</v>
      </c>
      <c r="V5041" s="183">
        <v>0</v>
      </c>
      <c r="W5041" s="183">
        <v>0</v>
      </c>
      <c r="X5041" s="183">
        <v>0</v>
      </c>
      <c r="Y5041" s="183">
        <v>0</v>
      </c>
    </row>
    <row r="5042" spans="1:25" x14ac:dyDescent="0.2">
      <c r="A5042" s="184">
        <v>13724045</v>
      </c>
      <c r="B5042" s="183" t="str">
        <f>[1]店マスタ!B5041</f>
        <v>（有）森山電機</v>
      </c>
      <c r="C5042" s="183">
        <v>3</v>
      </c>
      <c r="D5042" s="183">
        <v>2</v>
      </c>
      <c r="E5042" s="183">
        <f>_xlfn.XLOOKUP(A5042,[2]Sheet1!$R:$R,[2]Sheet1!$AB:$AB,"",0)</f>
        <v>2</v>
      </c>
      <c r="F5042" s="183">
        <f>_xlfn.XLOOKUP($A5042,[3]【2026年03月度_全社】RFM客層一覧表データ!$A:$A,[3]【2026年03月度_全社】RFM客層一覧表データ!C:C,"",0)</f>
        <v>0</v>
      </c>
      <c r="G5042" s="183">
        <f>_xlfn.XLOOKUP($A5042,[3]【2026年03月度_全社】RFM客層一覧表データ!$A:$A,[3]【2026年03月度_全社】RFM客層一覧表データ!D:D,"",0)</f>
        <v>0</v>
      </c>
      <c r="H5042" s="183">
        <f>_xlfn.XLOOKUP($A5042,[3]【2026年03月度_全社】RFM客層一覧表データ!$A:$A,[3]【2026年03月度_全社】RFM客層一覧表データ!E:E,"",0)</f>
        <v>0</v>
      </c>
      <c r="I5042" s="183">
        <f>_xlfn.XLOOKUP($A5042,[3]【2026年03月度_全社】RFM客層一覧表データ!$A:$A,[3]【2026年03月度_全社】RFM客層一覧表データ!F:F,"",0)</f>
        <v>0</v>
      </c>
      <c r="J5042" s="183">
        <v>0</v>
      </c>
      <c r="K5042" s="183">
        <v>0</v>
      </c>
      <c r="L5042" s="183">
        <v>0</v>
      </c>
      <c r="M5042" s="183">
        <v>0</v>
      </c>
      <c r="N5042" s="183">
        <v>0</v>
      </c>
      <c r="O5042" s="183">
        <v>0</v>
      </c>
      <c r="P5042" s="183">
        <v>0</v>
      </c>
      <c r="Q5042" s="183">
        <v>0</v>
      </c>
      <c r="R5042" s="183">
        <v>0</v>
      </c>
      <c r="S5042" s="183">
        <v>0</v>
      </c>
      <c r="T5042" s="183">
        <v>0</v>
      </c>
      <c r="U5042" s="183">
        <v>0</v>
      </c>
      <c r="V5042" s="183">
        <v>0</v>
      </c>
      <c r="W5042" s="183">
        <v>0</v>
      </c>
      <c r="X5042" s="183">
        <v>0</v>
      </c>
      <c r="Y5042" s="183">
        <v>0</v>
      </c>
    </row>
    <row r="5043" spans="1:25" x14ac:dyDescent="0.2">
      <c r="A5043" s="184">
        <v>13725000</v>
      </c>
      <c r="B5043" s="183" t="str">
        <f>[1]店マスタ!B5042</f>
        <v>ＳＳＧタカギ店</v>
      </c>
      <c r="C5043" s="183">
        <v>3</v>
      </c>
      <c r="D5043" s="183">
        <v>3</v>
      </c>
      <c r="E5043" s="183">
        <f>_xlfn.XLOOKUP(A5043,[2]Sheet1!$R:$R,[2]Sheet1!$AB:$AB,"",0)</f>
        <v>3</v>
      </c>
      <c r="F5043" s="183">
        <f>_xlfn.XLOOKUP($A5043,[3]【2026年03月度_全社】RFM客層一覧表データ!$A:$A,[3]【2026年03月度_全社】RFM客層一覧表データ!C:C,"",0)</f>
        <v>8</v>
      </c>
      <c r="G5043" s="183">
        <f>_xlfn.XLOOKUP($A5043,[3]【2026年03月度_全社】RFM客層一覧表データ!$A:$A,[3]【2026年03月度_全社】RFM客層一覧表データ!D:D,"",0)</f>
        <v>0</v>
      </c>
      <c r="H5043" s="183">
        <f>_xlfn.XLOOKUP($A5043,[3]【2026年03月度_全社】RFM客層一覧表データ!$A:$A,[3]【2026年03月度_全社】RFM客層一覧表データ!E:E,"",0)</f>
        <v>1</v>
      </c>
      <c r="I5043" s="183">
        <f>_xlfn.XLOOKUP($A5043,[3]【2026年03月度_全社】RFM客層一覧表データ!$A:$A,[3]【2026年03月度_全社】RFM客層一覧表データ!F:F,"",0)</f>
        <v>0</v>
      </c>
      <c r="J5043" s="183">
        <v>23</v>
      </c>
      <c r="K5043" s="183">
        <v>6</v>
      </c>
      <c r="L5043" s="183">
        <v>1</v>
      </c>
      <c r="M5043" s="183">
        <v>3</v>
      </c>
      <c r="N5043" s="183">
        <v>64</v>
      </c>
      <c r="O5043" s="183">
        <v>0</v>
      </c>
      <c r="P5043" s="183">
        <v>5</v>
      </c>
      <c r="Q5043" s="183">
        <v>0</v>
      </c>
      <c r="R5043" s="183">
        <v>0</v>
      </c>
      <c r="S5043" s="183">
        <v>0</v>
      </c>
      <c r="T5043" s="183">
        <v>0</v>
      </c>
      <c r="U5043" s="183">
        <v>0</v>
      </c>
      <c r="V5043" s="183">
        <v>74</v>
      </c>
      <c r="W5043" s="183">
        <v>3</v>
      </c>
      <c r="X5043" s="183">
        <v>8</v>
      </c>
      <c r="Y5043" s="183">
        <v>2</v>
      </c>
    </row>
    <row r="5044" spans="1:25" x14ac:dyDescent="0.2">
      <c r="A5044" s="184">
        <v>13725011</v>
      </c>
      <c r="B5044" s="183" t="str">
        <f>[1]店マスタ!B5043</f>
        <v>パルテおおにし</v>
      </c>
      <c r="C5044" s="183">
        <v>2</v>
      </c>
      <c r="D5044" s="183">
        <v>2</v>
      </c>
      <c r="E5044" s="183">
        <f>_xlfn.XLOOKUP(A5044,[2]Sheet1!$R:$R,[2]Sheet1!$AB:$AB,"",0)</f>
        <v>2.5</v>
      </c>
      <c r="F5044" s="183">
        <f>_xlfn.XLOOKUP($A5044,[3]【2026年03月度_全社】RFM客層一覧表データ!$A:$A,[3]【2026年03月度_全社】RFM客層一覧表データ!C:C,"",0)</f>
        <v>409</v>
      </c>
      <c r="G5044" s="183">
        <f>_xlfn.XLOOKUP($A5044,[3]【2026年03月度_全社】RFM客層一覧表データ!$A:$A,[3]【2026年03月度_全社】RFM客層一覧表データ!D:D,"",0)</f>
        <v>183</v>
      </c>
      <c r="H5044" s="183">
        <f>_xlfn.XLOOKUP($A5044,[3]【2026年03月度_全社】RFM客層一覧表データ!$A:$A,[3]【2026年03月度_全社】RFM客層一覧表データ!E:E,"",0)</f>
        <v>229</v>
      </c>
      <c r="I5044" s="183">
        <f>_xlfn.XLOOKUP($A5044,[3]【2026年03月度_全社】RFM客層一覧表データ!$A:$A,[3]【2026年03月度_全社】RFM客層一覧表データ!F:F,"",0)</f>
        <v>15</v>
      </c>
      <c r="J5044" s="183">
        <v>422</v>
      </c>
      <c r="K5044" s="183">
        <v>185</v>
      </c>
      <c r="L5044" s="183">
        <v>234</v>
      </c>
      <c r="M5044" s="183">
        <v>13</v>
      </c>
      <c r="N5044" s="183">
        <v>437</v>
      </c>
      <c r="O5044" s="183">
        <v>197</v>
      </c>
      <c r="P5044" s="183">
        <v>236</v>
      </c>
      <c r="Q5044" s="183">
        <v>18</v>
      </c>
      <c r="R5044" s="183">
        <v>436</v>
      </c>
      <c r="S5044" s="183">
        <v>223</v>
      </c>
      <c r="T5044" s="183">
        <v>242</v>
      </c>
      <c r="U5044" s="183">
        <v>34</v>
      </c>
      <c r="V5044" s="183">
        <v>438</v>
      </c>
      <c r="W5044" s="183">
        <v>222</v>
      </c>
      <c r="X5044" s="183">
        <v>245</v>
      </c>
      <c r="Y5044" s="183">
        <v>34</v>
      </c>
    </row>
    <row r="5045" spans="1:25" x14ac:dyDescent="0.2">
      <c r="A5045" s="184">
        <v>13725056</v>
      </c>
      <c r="B5045" s="183" t="str">
        <f>[1]店マスタ!B5044</f>
        <v>（有）森山電機　大野原店</v>
      </c>
      <c r="C5045" s="183">
        <v>1</v>
      </c>
      <c r="D5045" s="183">
        <v>1</v>
      </c>
      <c r="E5045" s="183">
        <f>_xlfn.XLOOKUP(A5045,[2]Sheet1!$R:$R,[2]Sheet1!$AB:$AB,"",0)</f>
        <v>1</v>
      </c>
      <c r="F5045" s="183" t="str">
        <f>_xlfn.XLOOKUP($A5045,[3]【2026年03月度_全社】RFM客層一覧表データ!$A:$A,[3]【2026年03月度_全社】RFM客層一覧表データ!C:C,"",0)</f>
        <v/>
      </c>
      <c r="G5045" s="183" t="str">
        <f>_xlfn.XLOOKUP($A5045,[3]【2026年03月度_全社】RFM客層一覧表データ!$A:$A,[3]【2026年03月度_全社】RFM客層一覧表データ!D:D,"",0)</f>
        <v/>
      </c>
      <c r="H5045" s="183" t="str">
        <f>_xlfn.XLOOKUP($A5045,[3]【2026年03月度_全社】RFM客層一覧表データ!$A:$A,[3]【2026年03月度_全社】RFM客層一覧表データ!E:E,"",0)</f>
        <v/>
      </c>
      <c r="I5045" s="183" t="str">
        <f>_xlfn.XLOOKUP($A5045,[3]【2026年03月度_全社】RFM客層一覧表データ!$A:$A,[3]【2026年03月度_全社】RFM客層一覧表データ!F:F,"",0)</f>
        <v/>
      </c>
      <c r="J5045" s="183">
        <v>0</v>
      </c>
      <c r="K5045" s="183">
        <v>0</v>
      </c>
      <c r="L5045" s="183">
        <v>0</v>
      </c>
      <c r="M5045" s="183">
        <v>0</v>
      </c>
      <c r="N5045" s="183">
        <v>0</v>
      </c>
      <c r="O5045" s="183">
        <v>0</v>
      </c>
      <c r="P5045" s="183">
        <v>0</v>
      </c>
      <c r="Q5045" s="183">
        <v>0</v>
      </c>
      <c r="R5045" s="183">
        <v>0</v>
      </c>
      <c r="S5045" s="183">
        <v>0</v>
      </c>
      <c r="T5045" s="183">
        <v>0</v>
      </c>
      <c r="U5045" s="183">
        <v>0</v>
      </c>
      <c r="V5045" s="183">
        <v>0</v>
      </c>
      <c r="W5045" s="183">
        <v>0</v>
      </c>
      <c r="X5045" s="183">
        <v>0</v>
      </c>
      <c r="Y5045" s="183">
        <v>0</v>
      </c>
    </row>
    <row r="5046" spans="1:25" x14ac:dyDescent="0.2">
      <c r="A5046" s="184">
        <v>13801000</v>
      </c>
      <c r="B5046" s="183" t="str">
        <f>[1]店マスタ!B5045</f>
        <v>ＳＳＧ住吉店</v>
      </c>
      <c r="C5046" s="183">
        <v>3.5</v>
      </c>
      <c r="D5046" s="183">
        <v>2.5</v>
      </c>
      <c r="E5046" s="183">
        <f>_xlfn.XLOOKUP(A5046,[2]Sheet1!$R:$R,[2]Sheet1!$AB:$AB,"",0)</f>
        <v>2.5</v>
      </c>
      <c r="F5046" s="183" t="str">
        <f>_xlfn.XLOOKUP($A5046,[3]【2026年03月度_全社】RFM客層一覧表データ!$A:$A,[3]【2026年03月度_全社】RFM客層一覧表データ!C:C,"",0)</f>
        <v/>
      </c>
      <c r="G5046" s="183" t="str">
        <f>_xlfn.XLOOKUP($A5046,[3]【2026年03月度_全社】RFM客層一覧表データ!$A:$A,[3]【2026年03月度_全社】RFM客層一覧表データ!D:D,"",0)</f>
        <v/>
      </c>
      <c r="H5046" s="183" t="str">
        <f>_xlfn.XLOOKUP($A5046,[3]【2026年03月度_全社】RFM客層一覧表データ!$A:$A,[3]【2026年03月度_全社】RFM客層一覧表データ!E:E,"",0)</f>
        <v/>
      </c>
      <c r="I5046" s="183" t="str">
        <f>_xlfn.XLOOKUP($A5046,[3]【2026年03月度_全社】RFM客層一覧表データ!$A:$A,[3]【2026年03月度_全社】RFM客層一覧表データ!F:F,"",0)</f>
        <v/>
      </c>
      <c r="J5046" s="183">
        <v>0</v>
      </c>
      <c r="K5046" s="183">
        <v>0</v>
      </c>
      <c r="L5046" s="183">
        <v>0</v>
      </c>
      <c r="M5046" s="183">
        <v>0</v>
      </c>
      <c r="N5046" s="183">
        <v>0</v>
      </c>
      <c r="O5046" s="183">
        <v>0</v>
      </c>
      <c r="P5046" s="183">
        <v>0</v>
      </c>
      <c r="Q5046" s="183">
        <v>0</v>
      </c>
      <c r="R5046" s="183">
        <v>0</v>
      </c>
      <c r="S5046" s="183">
        <v>0</v>
      </c>
      <c r="T5046" s="183">
        <v>0</v>
      </c>
      <c r="U5046" s="183">
        <v>0</v>
      </c>
      <c r="V5046" s="183">
        <v>0</v>
      </c>
      <c r="W5046" s="183">
        <v>0</v>
      </c>
      <c r="X5046" s="183">
        <v>0</v>
      </c>
      <c r="Y5046" s="183">
        <v>0</v>
      </c>
    </row>
    <row r="5047" spans="1:25" x14ac:dyDescent="0.2">
      <c r="A5047" s="184">
        <v>13801001</v>
      </c>
      <c r="B5047" s="183" t="str">
        <f>[1]店マスタ!B5046</f>
        <v>でんきのヤマグチ</v>
      </c>
      <c r="C5047" s="183">
        <v>3.5</v>
      </c>
      <c r="D5047" s="183">
        <v>3.5</v>
      </c>
      <c r="E5047" s="183">
        <f>_xlfn.XLOOKUP(A5047,[2]Sheet1!$R:$R,[2]Sheet1!$AB:$AB,"",0)</f>
        <v>3.5</v>
      </c>
      <c r="F5047" s="183">
        <f>_xlfn.XLOOKUP($A5047,[3]【2026年03月度_全社】RFM客層一覧表データ!$A:$A,[3]【2026年03月度_全社】RFM客層一覧表データ!C:C,"",0)</f>
        <v>865</v>
      </c>
      <c r="G5047" s="183">
        <f>_xlfn.XLOOKUP($A5047,[3]【2026年03月度_全社】RFM客層一覧表データ!$A:$A,[3]【2026年03月度_全社】RFM客層一覧表データ!D:D,"",0)</f>
        <v>351</v>
      </c>
      <c r="H5047" s="183">
        <f>_xlfn.XLOOKUP($A5047,[3]【2026年03月度_全社】RFM客層一覧表データ!$A:$A,[3]【2026年03月度_全社】RFM客層一覧表データ!E:E,"",0)</f>
        <v>486</v>
      </c>
      <c r="I5047" s="183">
        <f>_xlfn.XLOOKUP($A5047,[3]【2026年03月度_全社】RFM客層一覧表データ!$A:$A,[3]【2026年03月度_全社】RFM客層一覧表データ!F:F,"",0)</f>
        <v>37</v>
      </c>
      <c r="J5047" s="183">
        <v>928</v>
      </c>
      <c r="K5047" s="183">
        <v>400</v>
      </c>
      <c r="L5047" s="183">
        <v>519</v>
      </c>
      <c r="M5047" s="183">
        <v>37</v>
      </c>
      <c r="N5047" s="183">
        <v>1015</v>
      </c>
      <c r="O5047" s="183">
        <v>412</v>
      </c>
      <c r="P5047" s="183">
        <v>562</v>
      </c>
      <c r="Q5047" s="183">
        <v>40</v>
      </c>
      <c r="R5047" s="183">
        <v>1157</v>
      </c>
      <c r="S5047" s="183">
        <v>420</v>
      </c>
      <c r="T5047" s="183">
        <v>598</v>
      </c>
      <c r="U5047" s="183">
        <v>41</v>
      </c>
      <c r="V5047" s="183">
        <v>1261</v>
      </c>
      <c r="W5047" s="183">
        <v>439</v>
      </c>
      <c r="X5047" s="183">
        <v>636</v>
      </c>
      <c r="Y5047" s="183">
        <v>41</v>
      </c>
    </row>
    <row r="5048" spans="1:25" x14ac:dyDescent="0.2">
      <c r="A5048" s="184">
        <v>13801006</v>
      </c>
      <c r="B5048" s="183" t="str">
        <f>[1]店マスタ!B5047</f>
        <v>（有）ナンヨムセンワダ</v>
      </c>
      <c r="C5048" s="183">
        <v>1.5</v>
      </c>
      <c r="D5048" s="183">
        <v>1.5</v>
      </c>
      <c r="E5048" s="183">
        <f>_xlfn.XLOOKUP(A5048,[2]Sheet1!$R:$R,[2]Sheet1!$AB:$AB,"",0)</f>
        <v>1.5</v>
      </c>
      <c r="F5048" s="183">
        <f>_xlfn.XLOOKUP($A5048,[3]【2026年03月度_全社】RFM客層一覧表データ!$A:$A,[3]【2026年03月度_全社】RFM客層一覧表データ!C:C,"",0)</f>
        <v>204</v>
      </c>
      <c r="G5048" s="183">
        <f>_xlfn.XLOOKUP($A5048,[3]【2026年03月度_全社】RFM客層一覧表データ!$A:$A,[3]【2026年03月度_全社】RFM客層一覧表データ!D:D,"",0)</f>
        <v>72</v>
      </c>
      <c r="H5048" s="183">
        <f>_xlfn.XLOOKUP($A5048,[3]【2026年03月度_全社】RFM客層一覧表データ!$A:$A,[3]【2026年03月度_全社】RFM客層一覧表データ!E:E,"",0)</f>
        <v>114</v>
      </c>
      <c r="I5048" s="183">
        <f>_xlfn.XLOOKUP($A5048,[3]【2026年03月度_全社】RFM客層一覧表データ!$A:$A,[3]【2026年03月度_全社】RFM客層一覧表データ!F:F,"",0)</f>
        <v>5</v>
      </c>
      <c r="J5048" s="183">
        <v>215</v>
      </c>
      <c r="K5048" s="183">
        <v>82</v>
      </c>
      <c r="L5048" s="183">
        <v>119</v>
      </c>
      <c r="M5048" s="183">
        <v>8</v>
      </c>
      <c r="N5048" s="183">
        <v>234</v>
      </c>
      <c r="O5048" s="183">
        <v>89</v>
      </c>
      <c r="P5048" s="183">
        <v>126</v>
      </c>
      <c r="Q5048" s="183">
        <v>4</v>
      </c>
      <c r="R5048" s="183">
        <v>255</v>
      </c>
      <c r="S5048" s="183">
        <v>88</v>
      </c>
      <c r="T5048" s="183">
        <v>142</v>
      </c>
      <c r="U5048" s="183">
        <v>7</v>
      </c>
      <c r="V5048" s="183">
        <v>265</v>
      </c>
      <c r="W5048" s="183">
        <v>108</v>
      </c>
      <c r="X5048" s="183">
        <v>160</v>
      </c>
      <c r="Y5048" s="183">
        <v>5</v>
      </c>
    </row>
    <row r="5049" spans="1:25" x14ac:dyDescent="0.2">
      <c r="A5049" s="184">
        <v>13801017</v>
      </c>
      <c r="B5049" s="183" t="str">
        <f>[1]店マスタ!B5048</f>
        <v>オータラジオ店</v>
      </c>
      <c r="C5049" s="183">
        <v>2.5</v>
      </c>
      <c r="D5049" s="183">
        <v>1.5</v>
      </c>
      <c r="E5049" s="183">
        <f>_xlfn.XLOOKUP(A5049,[2]Sheet1!$R:$R,[2]Sheet1!$AB:$AB,"",0)</f>
        <v>1.5</v>
      </c>
      <c r="F5049" s="183" t="str">
        <f>_xlfn.XLOOKUP($A5049,[3]【2026年03月度_全社】RFM客層一覧表データ!$A:$A,[3]【2026年03月度_全社】RFM客層一覧表データ!C:C,"",0)</f>
        <v/>
      </c>
      <c r="G5049" s="183" t="str">
        <f>_xlfn.XLOOKUP($A5049,[3]【2026年03月度_全社】RFM客層一覧表データ!$A:$A,[3]【2026年03月度_全社】RFM客層一覧表データ!D:D,"",0)</f>
        <v/>
      </c>
      <c r="H5049" s="183" t="str">
        <f>_xlfn.XLOOKUP($A5049,[3]【2026年03月度_全社】RFM客層一覧表データ!$A:$A,[3]【2026年03月度_全社】RFM客層一覧表データ!E:E,"",0)</f>
        <v/>
      </c>
      <c r="I5049" s="183" t="str">
        <f>_xlfn.XLOOKUP($A5049,[3]【2026年03月度_全社】RFM客層一覧表データ!$A:$A,[3]【2026年03月度_全社】RFM客層一覧表データ!F:F,"",0)</f>
        <v/>
      </c>
      <c r="J5049" s="183">
        <v>0</v>
      </c>
      <c r="K5049" s="183">
        <v>0</v>
      </c>
      <c r="L5049" s="183">
        <v>0</v>
      </c>
      <c r="M5049" s="183">
        <v>0</v>
      </c>
      <c r="N5049" s="183">
        <v>0</v>
      </c>
      <c r="O5049" s="183">
        <v>0</v>
      </c>
      <c r="P5049" s="183">
        <v>0</v>
      </c>
      <c r="Q5049" s="183">
        <v>0</v>
      </c>
      <c r="R5049" s="183">
        <v>0</v>
      </c>
      <c r="S5049" s="183">
        <v>0</v>
      </c>
      <c r="T5049" s="183">
        <v>0</v>
      </c>
      <c r="U5049" s="183">
        <v>0</v>
      </c>
      <c r="V5049" s="183">
        <v>0</v>
      </c>
      <c r="W5049" s="183">
        <v>0</v>
      </c>
      <c r="X5049" s="183">
        <v>0</v>
      </c>
      <c r="Y5049" s="183">
        <v>0</v>
      </c>
    </row>
    <row r="5050" spans="1:25" x14ac:dyDescent="0.2">
      <c r="A5050" s="184">
        <v>13801137</v>
      </c>
      <c r="B5050" s="183" t="str">
        <f>[1]店マスタ!B5049</f>
        <v>シミズ電器</v>
      </c>
      <c r="C5050" s="183">
        <v>2</v>
      </c>
      <c r="D5050" s="183">
        <v>2</v>
      </c>
      <c r="E5050" s="183">
        <f>_xlfn.XLOOKUP(A5050,[2]Sheet1!$R:$R,[2]Sheet1!$AB:$AB,"",0)</f>
        <v>2.5</v>
      </c>
      <c r="F5050" s="183">
        <f>_xlfn.XLOOKUP($A5050,[3]【2026年03月度_全社】RFM客層一覧表データ!$A:$A,[3]【2026年03月度_全社】RFM客層一覧表データ!C:C,"",0)</f>
        <v>560</v>
      </c>
      <c r="G5050" s="183">
        <f>_xlfn.XLOOKUP($A5050,[3]【2026年03月度_全社】RFM客層一覧表データ!$A:$A,[3]【2026年03月度_全社】RFM客層一覧表データ!D:D,"",0)</f>
        <v>286</v>
      </c>
      <c r="H5050" s="183">
        <f>_xlfn.XLOOKUP($A5050,[3]【2026年03月度_全社】RFM客層一覧表データ!$A:$A,[3]【2026年03月度_全社】RFM客層一覧表データ!E:E,"",0)</f>
        <v>309</v>
      </c>
      <c r="I5050" s="183">
        <f>_xlfn.XLOOKUP($A5050,[3]【2026年03月度_全社】RFM客層一覧表データ!$A:$A,[3]【2026年03月度_全社】RFM客層一覧表データ!F:F,"",0)</f>
        <v>32</v>
      </c>
      <c r="J5050" s="183">
        <v>582</v>
      </c>
      <c r="K5050" s="183">
        <v>281</v>
      </c>
      <c r="L5050" s="183">
        <v>299</v>
      </c>
      <c r="M5050" s="183">
        <v>44</v>
      </c>
      <c r="N5050" s="183">
        <v>563</v>
      </c>
      <c r="O5050" s="183">
        <v>274</v>
      </c>
      <c r="P5050" s="183">
        <v>296</v>
      </c>
      <c r="Q5050" s="183">
        <v>38</v>
      </c>
      <c r="R5050" s="183">
        <v>541</v>
      </c>
      <c r="S5050" s="183">
        <v>260</v>
      </c>
      <c r="T5050" s="183">
        <v>275</v>
      </c>
      <c r="U5050" s="183">
        <v>33</v>
      </c>
      <c r="V5050" s="183">
        <v>529</v>
      </c>
      <c r="W5050" s="183">
        <v>267</v>
      </c>
      <c r="X5050" s="183">
        <v>257</v>
      </c>
      <c r="Y5050" s="183">
        <v>53</v>
      </c>
    </row>
    <row r="5051" spans="1:25" x14ac:dyDescent="0.2">
      <c r="A5051" s="184">
        <v>13801174</v>
      </c>
      <c r="B5051" s="183" t="str">
        <f>[1]店マスタ!B5050</f>
        <v>ＳＳＧダイデン店</v>
      </c>
      <c r="C5051" s="183">
        <v>1.5</v>
      </c>
      <c r="D5051" s="183">
        <v>1.5</v>
      </c>
      <c r="E5051" s="183">
        <f>_xlfn.XLOOKUP(A5051,[2]Sheet1!$R:$R,[2]Sheet1!$AB:$AB,"",0)</f>
        <v>1.5</v>
      </c>
      <c r="F5051" s="183">
        <f>_xlfn.XLOOKUP($A5051,[3]【2026年03月度_全社】RFM客層一覧表データ!$A:$A,[3]【2026年03月度_全社】RFM客層一覧表データ!C:C,"",0)</f>
        <v>7</v>
      </c>
      <c r="G5051" s="183">
        <f>_xlfn.XLOOKUP($A5051,[3]【2026年03月度_全社】RFM客層一覧表データ!$A:$A,[3]【2026年03月度_全社】RFM客層一覧表データ!D:D,"",0)</f>
        <v>0</v>
      </c>
      <c r="H5051" s="183">
        <f>_xlfn.XLOOKUP($A5051,[3]【2026年03月度_全社】RFM客層一覧表データ!$A:$A,[3]【2026年03月度_全社】RFM客層一覧表データ!E:E,"",0)</f>
        <v>0</v>
      </c>
      <c r="I5051" s="183">
        <f>_xlfn.XLOOKUP($A5051,[3]【2026年03月度_全社】RFM客層一覧表データ!$A:$A,[3]【2026年03月度_全社】RFM客層一覧表データ!F:F,"",0)</f>
        <v>0</v>
      </c>
      <c r="J5051" s="183">
        <v>15</v>
      </c>
      <c r="K5051" s="183">
        <v>5</v>
      </c>
      <c r="L5051" s="183">
        <v>2</v>
      </c>
      <c r="M5051" s="183">
        <v>0</v>
      </c>
      <c r="N5051" s="183">
        <v>76</v>
      </c>
      <c r="O5051" s="183">
        <v>0</v>
      </c>
      <c r="P5051" s="183">
        <v>3</v>
      </c>
      <c r="Q5051" s="183">
        <v>0</v>
      </c>
      <c r="R5051" s="183">
        <v>101</v>
      </c>
      <c r="S5051" s="183">
        <v>0</v>
      </c>
      <c r="T5051" s="183">
        <v>31</v>
      </c>
      <c r="U5051" s="183">
        <v>0</v>
      </c>
      <c r="V5051" s="183">
        <v>163</v>
      </c>
      <c r="W5051" s="183">
        <v>3</v>
      </c>
      <c r="X5051" s="183">
        <v>39</v>
      </c>
      <c r="Y5051" s="183">
        <v>0</v>
      </c>
    </row>
    <row r="5052" spans="1:25" x14ac:dyDescent="0.2">
      <c r="A5052" s="184">
        <v>13803000</v>
      </c>
      <c r="B5052" s="183" t="str">
        <f>[1]店マスタ!B5051</f>
        <v>ＳＳＧ西海店</v>
      </c>
      <c r="C5052" s="183">
        <v>1.5</v>
      </c>
      <c r="D5052" s="183">
        <v>1.5</v>
      </c>
      <c r="E5052" s="183">
        <f>_xlfn.XLOOKUP(A5052,[2]Sheet1!$R:$R,[2]Sheet1!$AB:$AB,"",0)</f>
        <v>1.5</v>
      </c>
      <c r="F5052" s="183">
        <f>_xlfn.XLOOKUP($A5052,[3]【2026年03月度_全社】RFM客層一覧表データ!$A:$A,[3]【2026年03月度_全社】RFM客層一覧表データ!C:C,"",0)</f>
        <v>552</v>
      </c>
      <c r="G5052" s="183">
        <f>_xlfn.XLOOKUP($A5052,[3]【2026年03月度_全社】RFM客層一覧表データ!$A:$A,[3]【2026年03月度_全社】RFM客層一覧表データ!D:D,"",0)</f>
        <v>266</v>
      </c>
      <c r="H5052" s="183">
        <f>_xlfn.XLOOKUP($A5052,[3]【2026年03月度_全社】RFM客層一覧表データ!$A:$A,[3]【2026年03月度_全社】RFM客層一覧表データ!E:E,"",0)</f>
        <v>349</v>
      </c>
      <c r="I5052" s="183">
        <f>_xlfn.XLOOKUP($A5052,[3]【2026年03月度_全社】RFM客層一覧表データ!$A:$A,[3]【2026年03月度_全社】RFM客層一覧表データ!F:F,"",0)</f>
        <v>35</v>
      </c>
      <c r="J5052" s="183">
        <v>538</v>
      </c>
      <c r="K5052" s="183">
        <v>262</v>
      </c>
      <c r="L5052" s="183">
        <v>352</v>
      </c>
      <c r="M5052" s="183">
        <v>32</v>
      </c>
      <c r="N5052" s="183">
        <v>534</v>
      </c>
      <c r="O5052" s="183">
        <v>269</v>
      </c>
      <c r="P5052" s="183">
        <v>361</v>
      </c>
      <c r="Q5052" s="183">
        <v>29</v>
      </c>
      <c r="R5052" s="183">
        <v>521</v>
      </c>
      <c r="S5052" s="183">
        <v>273</v>
      </c>
      <c r="T5052" s="183">
        <v>356</v>
      </c>
      <c r="U5052" s="183">
        <v>25</v>
      </c>
      <c r="V5052" s="183">
        <v>520</v>
      </c>
      <c r="W5052" s="183">
        <v>265</v>
      </c>
      <c r="X5052" s="183">
        <v>341</v>
      </c>
      <c r="Y5052" s="183">
        <v>21</v>
      </c>
    </row>
    <row r="5053" spans="1:25" x14ac:dyDescent="0.2">
      <c r="A5053" s="184">
        <v>13803001</v>
      </c>
      <c r="B5053" s="183" t="str">
        <f>[1]店マスタ!B5052</f>
        <v>カルテットながい</v>
      </c>
      <c r="C5053" s="183">
        <v>2.5</v>
      </c>
      <c r="D5053" s="183">
        <v>2.5</v>
      </c>
      <c r="E5053" s="183">
        <f>_xlfn.XLOOKUP(A5053,[2]Sheet1!$R:$R,[2]Sheet1!$AB:$AB,"",0)</f>
        <v>2.5</v>
      </c>
      <c r="F5053" s="183">
        <f>_xlfn.XLOOKUP($A5053,[3]【2026年03月度_全社】RFM客層一覧表データ!$A:$A,[3]【2026年03月度_全社】RFM客層一覧表データ!C:C,"",0)</f>
        <v>874</v>
      </c>
      <c r="G5053" s="183">
        <f>_xlfn.XLOOKUP($A5053,[3]【2026年03月度_全社】RFM客層一覧表データ!$A:$A,[3]【2026年03月度_全社】RFM客層一覧表データ!D:D,"",0)</f>
        <v>370</v>
      </c>
      <c r="H5053" s="183">
        <f>_xlfn.XLOOKUP($A5053,[3]【2026年03月度_全社】RFM客層一覧表データ!$A:$A,[3]【2026年03月度_全社】RFM客層一覧表データ!E:E,"",0)</f>
        <v>457</v>
      </c>
      <c r="I5053" s="183">
        <f>_xlfn.XLOOKUP($A5053,[3]【2026年03月度_全社】RFM客層一覧表データ!$A:$A,[3]【2026年03月度_全社】RFM客層一覧表データ!F:F,"",0)</f>
        <v>39</v>
      </c>
      <c r="J5053" s="183">
        <v>968</v>
      </c>
      <c r="K5053" s="183">
        <v>366</v>
      </c>
      <c r="L5053" s="183">
        <v>485</v>
      </c>
      <c r="M5053" s="183">
        <v>43</v>
      </c>
      <c r="N5053" s="183">
        <v>1085</v>
      </c>
      <c r="O5053" s="183">
        <v>382</v>
      </c>
      <c r="P5053" s="183">
        <v>538</v>
      </c>
      <c r="Q5053" s="183">
        <v>54</v>
      </c>
      <c r="R5053" s="183">
        <v>1166</v>
      </c>
      <c r="S5053" s="183">
        <v>426</v>
      </c>
      <c r="T5053" s="183">
        <v>625</v>
      </c>
      <c r="U5053" s="183">
        <v>50</v>
      </c>
      <c r="V5053" s="183">
        <v>1231</v>
      </c>
      <c r="W5053" s="183">
        <v>455</v>
      </c>
      <c r="X5053" s="183">
        <v>670</v>
      </c>
      <c r="Y5053" s="183">
        <v>50</v>
      </c>
    </row>
    <row r="5054" spans="1:25" x14ac:dyDescent="0.2">
      <c r="A5054" s="184">
        <v>13803009</v>
      </c>
      <c r="B5054" s="183" t="str">
        <f>[1]店マスタ!B5053</f>
        <v>ウィッティごとう</v>
      </c>
      <c r="C5054" s="183">
        <v>1.5</v>
      </c>
      <c r="D5054" s="183">
        <v>1.5</v>
      </c>
      <c r="E5054" s="183">
        <f>_xlfn.XLOOKUP(A5054,[2]Sheet1!$R:$R,[2]Sheet1!$AB:$AB,"",0)</f>
        <v>1.5</v>
      </c>
      <c r="F5054" s="183">
        <f>_xlfn.XLOOKUP($A5054,[3]【2026年03月度_全社】RFM客層一覧表データ!$A:$A,[3]【2026年03月度_全社】RFM客層一覧表データ!C:C,"",0)</f>
        <v>1</v>
      </c>
      <c r="G5054" s="183">
        <f>_xlfn.XLOOKUP($A5054,[3]【2026年03月度_全社】RFM客層一覧表データ!$A:$A,[3]【2026年03月度_全社】RFM客層一覧表データ!D:D,"",0)</f>
        <v>0</v>
      </c>
      <c r="H5054" s="183">
        <f>_xlfn.XLOOKUP($A5054,[3]【2026年03月度_全社】RFM客層一覧表データ!$A:$A,[3]【2026年03月度_全社】RFM客層一覧表データ!E:E,"",0)</f>
        <v>0</v>
      </c>
      <c r="I5054" s="183">
        <f>_xlfn.XLOOKUP($A5054,[3]【2026年03月度_全社】RFM客層一覧表データ!$A:$A,[3]【2026年03月度_全社】RFM客層一覧表データ!F:F,"",0)</f>
        <v>0</v>
      </c>
      <c r="J5054" s="183">
        <v>1</v>
      </c>
      <c r="K5054" s="183">
        <v>1</v>
      </c>
      <c r="L5054" s="183">
        <v>0</v>
      </c>
      <c r="M5054" s="183">
        <v>1</v>
      </c>
      <c r="N5054" s="183">
        <v>0</v>
      </c>
      <c r="O5054" s="183">
        <v>0</v>
      </c>
      <c r="P5054" s="183">
        <v>0</v>
      </c>
      <c r="Q5054" s="183">
        <v>0</v>
      </c>
      <c r="R5054" s="183">
        <v>1</v>
      </c>
      <c r="S5054" s="183">
        <v>0</v>
      </c>
      <c r="T5054" s="183">
        <v>0</v>
      </c>
      <c r="U5054" s="183">
        <v>0</v>
      </c>
      <c r="V5054" s="183">
        <v>3</v>
      </c>
      <c r="W5054" s="183">
        <v>0</v>
      </c>
      <c r="X5054" s="183">
        <v>1</v>
      </c>
      <c r="Y5054" s="183">
        <v>0</v>
      </c>
    </row>
    <row r="5055" spans="1:25" x14ac:dyDescent="0.2">
      <c r="A5055" s="184">
        <v>13805003</v>
      </c>
      <c r="B5055" s="183" t="str">
        <f>[1]店マスタ!B5054</f>
        <v>（株）大高百貨店</v>
      </c>
      <c r="C5055" s="183">
        <v>2.5</v>
      </c>
      <c r="D5055" s="183">
        <v>2.5</v>
      </c>
      <c r="E5055" s="183">
        <f>_xlfn.XLOOKUP(A5055,[2]Sheet1!$R:$R,[2]Sheet1!$AB:$AB,"",0)</f>
        <v>2.5</v>
      </c>
      <c r="F5055" s="183">
        <f>_xlfn.XLOOKUP($A5055,[3]【2026年03月度_全社】RFM客層一覧表データ!$A:$A,[3]【2026年03月度_全社】RFM客層一覧表データ!C:C,"",0)</f>
        <v>8</v>
      </c>
      <c r="G5055" s="183">
        <f>_xlfn.XLOOKUP($A5055,[3]【2026年03月度_全社】RFM客層一覧表データ!$A:$A,[3]【2026年03月度_全社】RFM客層一覧表データ!D:D,"",0)</f>
        <v>3</v>
      </c>
      <c r="H5055" s="183">
        <f>_xlfn.XLOOKUP($A5055,[3]【2026年03月度_全社】RFM客層一覧表データ!$A:$A,[3]【2026年03月度_全社】RFM客層一覧表データ!E:E,"",0)</f>
        <v>0</v>
      </c>
      <c r="I5055" s="183">
        <f>_xlfn.XLOOKUP($A5055,[3]【2026年03月度_全社】RFM客層一覧表データ!$A:$A,[3]【2026年03月度_全社】RFM客層一覧表データ!F:F,"",0)</f>
        <v>2</v>
      </c>
      <c r="J5055" s="183">
        <v>5</v>
      </c>
      <c r="K5055" s="183">
        <v>5</v>
      </c>
      <c r="L5055" s="183">
        <v>0</v>
      </c>
      <c r="M5055" s="183">
        <v>5</v>
      </c>
      <c r="N5055" s="183">
        <v>0</v>
      </c>
      <c r="O5055" s="183">
        <v>0</v>
      </c>
      <c r="P5055" s="183">
        <v>0</v>
      </c>
      <c r="Q5055" s="183">
        <v>0</v>
      </c>
      <c r="R5055" s="183">
        <v>0</v>
      </c>
      <c r="S5055" s="183">
        <v>0</v>
      </c>
      <c r="T5055" s="183">
        <v>0</v>
      </c>
      <c r="U5055" s="183">
        <v>0</v>
      </c>
      <c r="V5055" s="183">
        <v>2</v>
      </c>
      <c r="W5055" s="183">
        <v>0</v>
      </c>
      <c r="X5055" s="183">
        <v>0</v>
      </c>
      <c r="Y5055" s="183">
        <v>0</v>
      </c>
    </row>
    <row r="5056" spans="1:25" x14ac:dyDescent="0.2">
      <c r="A5056" s="184">
        <v>13805014</v>
      </c>
      <c r="B5056" s="183" t="str">
        <f>[1]店マスタ!B5055</f>
        <v>（株）パナ・ワ－ルド</v>
      </c>
      <c r="C5056" s="183">
        <v>4.5</v>
      </c>
      <c r="D5056" s="183">
        <v>4.5</v>
      </c>
      <c r="E5056" s="183">
        <f>_xlfn.XLOOKUP(A5056,[2]Sheet1!$R:$R,[2]Sheet1!$AB:$AB,"",0)</f>
        <v>3.5</v>
      </c>
      <c r="F5056" s="183">
        <f>_xlfn.XLOOKUP($A5056,[3]【2026年03月度_全社】RFM客層一覧表データ!$A:$A,[3]【2026年03月度_全社】RFM客層一覧表データ!C:C,"",0)</f>
        <v>972</v>
      </c>
      <c r="G5056" s="183">
        <f>_xlfn.XLOOKUP($A5056,[3]【2026年03月度_全社】RFM客層一覧表データ!$A:$A,[3]【2026年03月度_全社】RFM客層一覧表データ!D:D,"",0)</f>
        <v>387</v>
      </c>
      <c r="H5056" s="183">
        <f>_xlfn.XLOOKUP($A5056,[3]【2026年03月度_全社】RFM客層一覧表データ!$A:$A,[3]【2026年03月度_全社】RFM客層一覧表データ!E:E,"",0)</f>
        <v>357</v>
      </c>
      <c r="I5056" s="183">
        <f>_xlfn.XLOOKUP($A5056,[3]【2026年03月度_全社】RFM客層一覧表データ!$A:$A,[3]【2026年03月度_全社】RFM客層一覧表データ!F:F,"",0)</f>
        <v>60</v>
      </c>
      <c r="J5056" s="183">
        <v>1010</v>
      </c>
      <c r="K5056" s="183">
        <v>422</v>
      </c>
      <c r="L5056" s="183">
        <v>371</v>
      </c>
      <c r="M5056" s="183">
        <v>55</v>
      </c>
      <c r="N5056" s="183">
        <v>1019</v>
      </c>
      <c r="O5056" s="183">
        <v>431</v>
      </c>
      <c r="P5056" s="183">
        <v>370</v>
      </c>
      <c r="Q5056" s="183">
        <v>74</v>
      </c>
      <c r="R5056" s="183">
        <v>1022</v>
      </c>
      <c r="S5056" s="183">
        <v>443</v>
      </c>
      <c r="T5056" s="183">
        <v>382</v>
      </c>
      <c r="U5056" s="183">
        <v>87</v>
      </c>
      <c r="V5056" s="183">
        <v>1027</v>
      </c>
      <c r="W5056" s="183">
        <v>452</v>
      </c>
      <c r="X5056" s="183">
        <v>397</v>
      </c>
      <c r="Y5056" s="183">
        <v>60</v>
      </c>
    </row>
    <row r="5057" spans="1:25" x14ac:dyDescent="0.2">
      <c r="A5057" s="184">
        <v>13805022</v>
      </c>
      <c r="B5057" s="183" t="str">
        <f>[1]店マスタ!B5056</f>
        <v>パルテあい</v>
      </c>
      <c r="C5057" s="183">
        <v>4</v>
      </c>
      <c r="D5057" s="183">
        <v>4</v>
      </c>
      <c r="E5057" s="183">
        <f>_xlfn.XLOOKUP(A5057,[2]Sheet1!$R:$R,[2]Sheet1!$AB:$AB,"",0)</f>
        <v>4.5</v>
      </c>
      <c r="F5057" s="183">
        <f>_xlfn.XLOOKUP($A5057,[3]【2026年03月度_全社】RFM客層一覧表データ!$A:$A,[3]【2026年03月度_全社】RFM客層一覧表データ!C:C,"",0)</f>
        <v>611</v>
      </c>
      <c r="G5057" s="183">
        <f>_xlfn.XLOOKUP($A5057,[3]【2026年03月度_全社】RFM客層一覧表データ!$A:$A,[3]【2026年03月度_全社】RFM客層一覧表データ!D:D,"",0)</f>
        <v>275</v>
      </c>
      <c r="H5057" s="183">
        <f>_xlfn.XLOOKUP($A5057,[3]【2026年03月度_全社】RFM客層一覧表データ!$A:$A,[3]【2026年03月度_全社】RFM客層一覧表データ!E:E,"",0)</f>
        <v>299</v>
      </c>
      <c r="I5057" s="183">
        <f>_xlfn.XLOOKUP($A5057,[3]【2026年03月度_全社】RFM客層一覧表データ!$A:$A,[3]【2026年03月度_全社】RFM客層一覧表データ!F:F,"",0)</f>
        <v>51</v>
      </c>
      <c r="J5057" s="183">
        <v>622</v>
      </c>
      <c r="K5057" s="183">
        <v>245</v>
      </c>
      <c r="L5057" s="183">
        <v>296</v>
      </c>
      <c r="M5057" s="183">
        <v>40</v>
      </c>
      <c r="N5057" s="183">
        <v>660</v>
      </c>
      <c r="O5057" s="183">
        <v>267</v>
      </c>
      <c r="P5057" s="183">
        <v>306</v>
      </c>
      <c r="Q5057" s="183">
        <v>46</v>
      </c>
      <c r="R5057" s="183">
        <v>676</v>
      </c>
      <c r="S5057" s="183">
        <v>283</v>
      </c>
      <c r="T5057" s="183">
        <v>312</v>
      </c>
      <c r="U5057" s="183">
        <v>50</v>
      </c>
      <c r="V5057" s="183">
        <v>673</v>
      </c>
      <c r="W5057" s="183">
        <v>277</v>
      </c>
      <c r="X5057" s="183">
        <v>315</v>
      </c>
      <c r="Y5057" s="183">
        <v>44</v>
      </c>
    </row>
    <row r="5058" spans="1:25" x14ac:dyDescent="0.2">
      <c r="A5058" s="184">
        <v>13807001</v>
      </c>
      <c r="B5058" s="183" t="str">
        <f>[1]店マスタ!B5057</f>
        <v>（有）ナカタ電器　新町店</v>
      </c>
      <c r="C5058" s="183">
        <v>3.5</v>
      </c>
      <c r="D5058" s="183">
        <v>3</v>
      </c>
      <c r="E5058" s="183">
        <f>_xlfn.XLOOKUP(A5058,[2]Sheet1!$R:$R,[2]Sheet1!$AB:$AB,"",0)</f>
        <v>3</v>
      </c>
      <c r="F5058" s="183">
        <f>_xlfn.XLOOKUP($A5058,[3]【2026年03月度_全社】RFM客層一覧表データ!$A:$A,[3]【2026年03月度_全社】RFM客層一覧表データ!C:C,"",0)</f>
        <v>891</v>
      </c>
      <c r="G5058" s="183">
        <f>_xlfn.XLOOKUP($A5058,[3]【2026年03月度_全社】RFM客層一覧表データ!$A:$A,[3]【2026年03月度_全社】RFM客層一覧表データ!D:D,"",0)</f>
        <v>404</v>
      </c>
      <c r="H5058" s="183">
        <f>_xlfn.XLOOKUP($A5058,[3]【2026年03月度_全社】RFM客層一覧表データ!$A:$A,[3]【2026年03月度_全社】RFM客層一覧表データ!E:E,"",0)</f>
        <v>322</v>
      </c>
      <c r="I5058" s="183">
        <f>_xlfn.XLOOKUP($A5058,[3]【2026年03月度_全社】RFM客層一覧表データ!$A:$A,[3]【2026年03月度_全社】RFM客層一覧表データ!F:F,"",0)</f>
        <v>74</v>
      </c>
      <c r="J5058" s="183">
        <v>907</v>
      </c>
      <c r="K5058" s="183">
        <v>413</v>
      </c>
      <c r="L5058" s="183">
        <v>309</v>
      </c>
      <c r="M5058" s="183">
        <v>100</v>
      </c>
      <c r="N5058" s="183">
        <v>895</v>
      </c>
      <c r="O5058" s="183">
        <v>373</v>
      </c>
      <c r="P5058" s="183">
        <v>312</v>
      </c>
      <c r="Q5058" s="183">
        <v>56</v>
      </c>
      <c r="R5058" s="183">
        <v>930</v>
      </c>
      <c r="S5058" s="183">
        <v>404</v>
      </c>
      <c r="T5058" s="183">
        <v>321</v>
      </c>
      <c r="U5058" s="183">
        <v>98</v>
      </c>
      <c r="V5058" s="183">
        <v>941</v>
      </c>
      <c r="W5058" s="183">
        <v>394</v>
      </c>
      <c r="X5058" s="183">
        <v>331</v>
      </c>
      <c r="Y5058" s="183">
        <v>95</v>
      </c>
    </row>
    <row r="5059" spans="1:25" x14ac:dyDescent="0.2">
      <c r="A5059" s="184">
        <v>13808001</v>
      </c>
      <c r="B5059" s="183" t="str">
        <f>[1]店マスタ!B5058</f>
        <v>（有）ナカタ電器</v>
      </c>
      <c r="C5059" s="183">
        <v>6</v>
      </c>
      <c r="D5059" s="183">
        <v>6</v>
      </c>
      <c r="E5059" s="183">
        <f>_xlfn.XLOOKUP(A5059,[2]Sheet1!$R:$R,[2]Sheet1!$AB:$AB,"",0)</f>
        <v>6.5</v>
      </c>
      <c r="F5059" s="183">
        <f>_xlfn.XLOOKUP($A5059,[3]【2026年03月度_全社】RFM客層一覧表データ!$A:$A,[3]【2026年03月度_全社】RFM客層一覧表データ!C:C,"",0)</f>
        <v>975</v>
      </c>
      <c r="G5059" s="183">
        <f>_xlfn.XLOOKUP($A5059,[3]【2026年03月度_全社】RFM客層一覧表データ!$A:$A,[3]【2026年03月度_全社】RFM客層一覧表データ!D:D,"",0)</f>
        <v>314</v>
      </c>
      <c r="H5059" s="183">
        <f>_xlfn.XLOOKUP($A5059,[3]【2026年03月度_全社】RFM客層一覧表データ!$A:$A,[3]【2026年03月度_全社】RFM客層一覧表データ!E:E,"",0)</f>
        <v>388</v>
      </c>
      <c r="I5059" s="183">
        <f>_xlfn.XLOOKUP($A5059,[3]【2026年03月度_全社】RFM客層一覧表データ!$A:$A,[3]【2026年03月度_全社】RFM客層一覧表データ!F:F,"",0)</f>
        <v>53</v>
      </c>
      <c r="J5059" s="183">
        <v>1038</v>
      </c>
      <c r="K5059" s="183">
        <v>354</v>
      </c>
      <c r="L5059" s="183">
        <v>434</v>
      </c>
      <c r="M5059" s="183">
        <v>45</v>
      </c>
      <c r="N5059" s="183">
        <v>1184</v>
      </c>
      <c r="O5059" s="183">
        <v>348</v>
      </c>
      <c r="P5059" s="183">
        <v>458</v>
      </c>
      <c r="Q5059" s="183">
        <v>60</v>
      </c>
      <c r="R5059" s="183">
        <v>1309</v>
      </c>
      <c r="S5059" s="183">
        <v>405</v>
      </c>
      <c r="T5059" s="183">
        <v>530</v>
      </c>
      <c r="U5059" s="183">
        <v>77</v>
      </c>
      <c r="V5059" s="183">
        <v>1415</v>
      </c>
      <c r="W5059" s="183">
        <v>412</v>
      </c>
      <c r="X5059" s="183">
        <v>574</v>
      </c>
      <c r="Y5059" s="183">
        <v>79</v>
      </c>
    </row>
    <row r="5060" spans="1:25" x14ac:dyDescent="0.2">
      <c r="A5060" s="184">
        <v>13808023</v>
      </c>
      <c r="B5060" s="183" t="str">
        <f>[1]店マスタ!B5059</f>
        <v>（有）ナカタ電器　保内店</v>
      </c>
      <c r="C5060" s="183">
        <v>2.5</v>
      </c>
      <c r="D5060" s="183">
        <v>1.5</v>
      </c>
      <c r="E5060" s="183">
        <f>_xlfn.XLOOKUP(A5060,[2]Sheet1!$R:$R,[2]Sheet1!$AB:$AB,"",0)</f>
        <v>1.5</v>
      </c>
      <c r="F5060" s="183">
        <f>_xlfn.XLOOKUP($A5060,[3]【2026年03月度_全社】RFM客層一覧表データ!$A:$A,[3]【2026年03月度_全社】RFM客層一覧表データ!C:C,"",0)</f>
        <v>1466</v>
      </c>
      <c r="G5060" s="183">
        <f>_xlfn.XLOOKUP($A5060,[3]【2026年03月度_全社】RFM客層一覧表データ!$A:$A,[3]【2026年03月度_全社】RFM客層一覧表データ!D:D,"",0)</f>
        <v>538</v>
      </c>
      <c r="H5060" s="183">
        <f>_xlfn.XLOOKUP($A5060,[3]【2026年03月度_全社】RFM客層一覧表データ!$A:$A,[3]【2026年03月度_全社】RFM客層一覧表データ!E:E,"",0)</f>
        <v>558</v>
      </c>
      <c r="I5060" s="183">
        <f>_xlfn.XLOOKUP($A5060,[3]【2026年03月度_全社】RFM客層一覧表データ!$A:$A,[3]【2026年03月度_全社】RFM客層一覧表データ!F:F,"",0)</f>
        <v>100</v>
      </c>
      <c r="J5060" s="183">
        <v>1552</v>
      </c>
      <c r="K5060" s="183">
        <v>552</v>
      </c>
      <c r="L5060" s="183">
        <v>576</v>
      </c>
      <c r="M5060" s="183">
        <v>110</v>
      </c>
      <c r="N5060" s="183">
        <v>1560</v>
      </c>
      <c r="O5060" s="183">
        <v>549</v>
      </c>
      <c r="P5060" s="183">
        <v>577</v>
      </c>
      <c r="Q5060" s="183">
        <v>94</v>
      </c>
      <c r="R5060" s="183">
        <v>1629</v>
      </c>
      <c r="S5060" s="183">
        <v>611</v>
      </c>
      <c r="T5060" s="183">
        <v>595</v>
      </c>
      <c r="U5060" s="183">
        <v>122</v>
      </c>
      <c r="V5060" s="183">
        <v>1645</v>
      </c>
      <c r="W5060" s="183">
        <v>661</v>
      </c>
      <c r="X5060" s="183">
        <v>619</v>
      </c>
      <c r="Y5060" s="183">
        <v>165</v>
      </c>
    </row>
    <row r="5061" spans="1:25" x14ac:dyDescent="0.2">
      <c r="A5061" s="184">
        <v>13870003</v>
      </c>
      <c r="B5061" s="183" t="str">
        <f>[1]店マスタ!B5060</f>
        <v>ＳＳＧ大三島店</v>
      </c>
      <c r="C5061" s="183">
        <v>4.5</v>
      </c>
      <c r="D5061" s="183">
        <v>4</v>
      </c>
      <c r="E5061" s="183">
        <f>_xlfn.XLOOKUP(A5061,[2]Sheet1!$R:$R,[2]Sheet1!$AB:$AB,"",0)</f>
        <v>5.5</v>
      </c>
      <c r="F5061" s="183">
        <f>_xlfn.XLOOKUP($A5061,[3]【2026年03月度_全社】RFM客層一覧表データ!$A:$A,[3]【2026年03月度_全社】RFM客層一覧表データ!C:C,"",0)</f>
        <v>72</v>
      </c>
      <c r="G5061" s="183">
        <f>_xlfn.XLOOKUP($A5061,[3]【2026年03月度_全社】RFM客層一覧表データ!$A:$A,[3]【2026年03月度_全社】RFM客層一覧表データ!D:D,"",0)</f>
        <v>22</v>
      </c>
      <c r="H5061" s="183">
        <f>_xlfn.XLOOKUP($A5061,[3]【2026年03月度_全社】RFM客層一覧表データ!$A:$A,[3]【2026年03月度_全社】RFM客層一覧表データ!E:E,"",0)</f>
        <v>35</v>
      </c>
      <c r="I5061" s="183">
        <f>_xlfn.XLOOKUP($A5061,[3]【2026年03月度_全社】RFM客層一覧表データ!$A:$A,[3]【2026年03月度_全社】RFM客層一覧表データ!F:F,"",0)</f>
        <v>0</v>
      </c>
      <c r="J5061" s="183">
        <v>0</v>
      </c>
      <c r="K5061" s="183">
        <v>0</v>
      </c>
      <c r="L5061" s="183">
        <v>0</v>
      </c>
      <c r="M5061" s="183">
        <v>0</v>
      </c>
      <c r="N5061" s="183">
        <v>0</v>
      </c>
      <c r="O5061" s="183">
        <v>0</v>
      </c>
      <c r="P5061" s="183">
        <v>0</v>
      </c>
      <c r="Q5061" s="183">
        <v>0</v>
      </c>
      <c r="R5061" s="183">
        <v>0</v>
      </c>
      <c r="S5061" s="183">
        <v>0</v>
      </c>
      <c r="T5061" s="183">
        <v>0</v>
      </c>
      <c r="U5061" s="183">
        <v>0</v>
      </c>
      <c r="V5061" s="183">
        <v>0</v>
      </c>
      <c r="W5061" s="183">
        <v>0</v>
      </c>
      <c r="X5061" s="183">
        <v>0</v>
      </c>
      <c r="Y5061" s="183">
        <v>0</v>
      </c>
    </row>
    <row r="5062" spans="1:25" x14ac:dyDescent="0.2">
      <c r="A5062" s="184">
        <v>13870032</v>
      </c>
      <c r="B5062" s="183" t="str">
        <f>[1]店マスタ!B5061</f>
        <v>（有）渡部電化</v>
      </c>
      <c r="C5062" s="183">
        <v>3.5</v>
      </c>
      <c r="D5062" s="183">
        <v>3.5</v>
      </c>
      <c r="E5062" s="183">
        <f>_xlfn.XLOOKUP(A5062,[2]Sheet1!$R:$R,[2]Sheet1!$AB:$AB,"",0)</f>
        <v>3</v>
      </c>
      <c r="F5062" s="183">
        <f>_xlfn.XLOOKUP($A5062,[3]【2026年03月度_全社】RFM客層一覧表データ!$A:$A,[3]【2026年03月度_全社】RFM客層一覧表データ!C:C,"",0)</f>
        <v>838</v>
      </c>
      <c r="G5062" s="183">
        <f>_xlfn.XLOOKUP($A5062,[3]【2026年03月度_全社】RFM客層一覧表データ!$A:$A,[3]【2026年03月度_全社】RFM客層一覧表データ!D:D,"",0)</f>
        <v>376</v>
      </c>
      <c r="H5062" s="183">
        <f>_xlfn.XLOOKUP($A5062,[3]【2026年03月度_全社】RFM客層一覧表データ!$A:$A,[3]【2026年03月度_全社】RFM客層一覧表データ!E:E,"",0)</f>
        <v>408</v>
      </c>
      <c r="I5062" s="183">
        <f>_xlfn.XLOOKUP($A5062,[3]【2026年03月度_全社】RFM客層一覧表データ!$A:$A,[3]【2026年03月度_全社】RFM客層一覧表データ!F:F,"",0)</f>
        <v>57</v>
      </c>
      <c r="J5062" s="183">
        <v>853</v>
      </c>
      <c r="K5062" s="183">
        <v>382</v>
      </c>
      <c r="L5062" s="183">
        <v>420</v>
      </c>
      <c r="M5062" s="183">
        <v>54</v>
      </c>
      <c r="N5062" s="183">
        <v>868</v>
      </c>
      <c r="O5062" s="183">
        <v>378</v>
      </c>
      <c r="P5062" s="183">
        <v>444</v>
      </c>
      <c r="Q5062" s="183">
        <v>45</v>
      </c>
      <c r="R5062" s="183">
        <v>879</v>
      </c>
      <c r="S5062" s="183">
        <v>415</v>
      </c>
      <c r="T5062" s="183">
        <v>450</v>
      </c>
      <c r="U5062" s="183">
        <v>53</v>
      </c>
      <c r="V5062" s="183">
        <v>888</v>
      </c>
      <c r="W5062" s="183">
        <v>413</v>
      </c>
      <c r="X5062" s="183">
        <v>465</v>
      </c>
      <c r="Y5062" s="183">
        <v>39</v>
      </c>
    </row>
    <row r="5063" spans="1:25" x14ac:dyDescent="0.2">
      <c r="A5063" s="184">
        <v>13870053</v>
      </c>
      <c r="B5063" s="183" t="str">
        <f>[1]店マスタ!B5062</f>
        <v>パルテかどた</v>
      </c>
      <c r="C5063" s="183">
        <v>3.5</v>
      </c>
      <c r="D5063" s="183">
        <v>3</v>
      </c>
      <c r="E5063" s="183">
        <f>_xlfn.XLOOKUP(A5063,[2]Sheet1!$R:$R,[2]Sheet1!$AB:$AB,"",0)</f>
        <v>2.5</v>
      </c>
      <c r="F5063" s="183">
        <f>_xlfn.XLOOKUP($A5063,[3]【2026年03月度_全社】RFM客層一覧表データ!$A:$A,[3]【2026年03月度_全社】RFM客層一覧表データ!C:C,"",0)</f>
        <v>596</v>
      </c>
      <c r="G5063" s="183">
        <f>_xlfn.XLOOKUP($A5063,[3]【2026年03月度_全社】RFM客層一覧表データ!$A:$A,[3]【2026年03月度_全社】RFM客層一覧表データ!D:D,"",0)</f>
        <v>334</v>
      </c>
      <c r="H5063" s="183">
        <f>_xlfn.XLOOKUP($A5063,[3]【2026年03月度_全社】RFM客層一覧表データ!$A:$A,[3]【2026年03月度_全社】RFM客層一覧表データ!E:E,"",0)</f>
        <v>327</v>
      </c>
      <c r="I5063" s="183">
        <f>_xlfn.XLOOKUP($A5063,[3]【2026年03月度_全社】RFM客層一覧表データ!$A:$A,[3]【2026年03月度_全社】RFM客層一覧表データ!F:F,"",0)</f>
        <v>99</v>
      </c>
      <c r="J5063" s="183">
        <v>567</v>
      </c>
      <c r="K5063" s="183">
        <v>321</v>
      </c>
      <c r="L5063" s="183">
        <v>350</v>
      </c>
      <c r="M5063" s="183">
        <v>80</v>
      </c>
      <c r="N5063" s="183">
        <v>700</v>
      </c>
      <c r="O5063" s="183">
        <v>346</v>
      </c>
      <c r="P5063" s="183">
        <v>349</v>
      </c>
      <c r="Q5063" s="183">
        <v>103</v>
      </c>
      <c r="R5063" s="183">
        <v>688</v>
      </c>
      <c r="S5063" s="183">
        <v>397</v>
      </c>
      <c r="T5063" s="183">
        <v>364</v>
      </c>
      <c r="U5063" s="183">
        <v>120</v>
      </c>
      <c r="V5063" s="183">
        <v>608</v>
      </c>
      <c r="W5063" s="183">
        <v>360</v>
      </c>
      <c r="X5063" s="183">
        <v>366</v>
      </c>
      <c r="Y5063" s="183">
        <v>82</v>
      </c>
    </row>
    <row r="5064" spans="1:25" x14ac:dyDescent="0.2">
      <c r="A5064" s="184">
        <v>13871004</v>
      </c>
      <c r="B5064" s="183" t="str">
        <f>[1]店マスタ!B5063</f>
        <v>菊間電工</v>
      </c>
      <c r="C5064" s="183">
        <v>3</v>
      </c>
      <c r="D5064" s="183">
        <v>2.5</v>
      </c>
      <c r="E5064" s="183">
        <f>_xlfn.XLOOKUP(A5064,[2]Sheet1!$R:$R,[2]Sheet1!$AB:$AB,"",0)</f>
        <v>2.5</v>
      </c>
      <c r="F5064" s="183">
        <f>_xlfn.XLOOKUP($A5064,[3]【2026年03月度_全社】RFM客層一覧表データ!$A:$A,[3]【2026年03月度_全社】RFM客層一覧表データ!C:C,"",0)</f>
        <v>466</v>
      </c>
      <c r="G5064" s="183">
        <f>_xlfn.XLOOKUP($A5064,[3]【2026年03月度_全社】RFM客層一覧表データ!$A:$A,[3]【2026年03月度_全社】RFM客層一覧表データ!D:D,"",0)</f>
        <v>147</v>
      </c>
      <c r="H5064" s="183">
        <f>_xlfn.XLOOKUP($A5064,[3]【2026年03月度_全社】RFM客層一覧表データ!$A:$A,[3]【2026年03月度_全社】RFM客層一覧表データ!E:E,"",0)</f>
        <v>220</v>
      </c>
      <c r="I5064" s="183">
        <f>_xlfn.XLOOKUP($A5064,[3]【2026年03月度_全社】RFM客層一覧表データ!$A:$A,[3]【2026年03月度_全社】RFM客層一覧表データ!F:F,"",0)</f>
        <v>21</v>
      </c>
      <c r="J5064" s="183">
        <v>473</v>
      </c>
      <c r="K5064" s="183">
        <v>176</v>
      </c>
      <c r="L5064" s="183">
        <v>235</v>
      </c>
      <c r="M5064" s="183">
        <v>21</v>
      </c>
      <c r="N5064" s="183">
        <v>475</v>
      </c>
      <c r="O5064" s="183">
        <v>177</v>
      </c>
      <c r="P5064" s="183">
        <v>240</v>
      </c>
      <c r="Q5064" s="183">
        <v>31</v>
      </c>
      <c r="R5064" s="183">
        <v>482</v>
      </c>
      <c r="S5064" s="183">
        <v>177</v>
      </c>
      <c r="T5064" s="183">
        <v>246</v>
      </c>
      <c r="U5064" s="183">
        <v>28</v>
      </c>
      <c r="V5064" s="183">
        <v>491</v>
      </c>
      <c r="W5064" s="183">
        <v>192</v>
      </c>
      <c r="X5064" s="183">
        <v>251</v>
      </c>
      <c r="Y5064" s="183">
        <v>23</v>
      </c>
    </row>
    <row r="5065" spans="1:25" x14ac:dyDescent="0.2">
      <c r="A5065" s="184">
        <v>13871015</v>
      </c>
      <c r="B5065" s="183" t="str">
        <f>[1]店マスタ!B5064</f>
        <v>（有）電化サロン・シライシ</v>
      </c>
      <c r="C5065" s="183">
        <v>1.5</v>
      </c>
      <c r="D5065" s="183">
        <v>0</v>
      </c>
      <c r="E5065" s="183" t="str">
        <f>_xlfn.XLOOKUP(A5065,[2]Sheet1!$R:$R,[2]Sheet1!$AB:$AB,"",0)</f>
        <v/>
      </c>
      <c r="F5065" s="183" t="str">
        <f>_xlfn.XLOOKUP($A5065,[3]【2026年03月度_全社】RFM客層一覧表データ!$A:$A,[3]【2026年03月度_全社】RFM客層一覧表データ!C:C,"",0)</f>
        <v/>
      </c>
      <c r="G5065" s="183" t="str">
        <f>_xlfn.XLOOKUP($A5065,[3]【2026年03月度_全社】RFM客層一覧表データ!$A:$A,[3]【2026年03月度_全社】RFM客層一覧表データ!D:D,"",0)</f>
        <v/>
      </c>
      <c r="H5065" s="183" t="str">
        <f>_xlfn.XLOOKUP($A5065,[3]【2026年03月度_全社】RFM客層一覧表データ!$A:$A,[3]【2026年03月度_全社】RFM客層一覧表データ!E:E,"",0)</f>
        <v/>
      </c>
      <c r="I5065" s="183" t="str">
        <f>_xlfn.XLOOKUP($A5065,[3]【2026年03月度_全社】RFM客層一覧表データ!$A:$A,[3]【2026年03月度_全社】RFM客層一覧表データ!F:F,"",0)</f>
        <v/>
      </c>
      <c r="J5065" s="183">
        <v>0</v>
      </c>
      <c r="K5065" s="183">
        <v>0</v>
      </c>
      <c r="L5065" s="183">
        <v>0</v>
      </c>
      <c r="M5065" s="183">
        <v>0</v>
      </c>
      <c r="N5065" s="183">
        <v>0</v>
      </c>
      <c r="O5065" s="183">
        <v>0</v>
      </c>
      <c r="P5065" s="183">
        <v>0</v>
      </c>
      <c r="Q5065" s="183">
        <v>0</v>
      </c>
      <c r="R5065" s="183">
        <v>0</v>
      </c>
      <c r="S5065" s="183">
        <v>0</v>
      </c>
      <c r="T5065" s="183">
        <v>0</v>
      </c>
      <c r="U5065" s="183">
        <v>0</v>
      </c>
      <c r="V5065" s="183">
        <v>0</v>
      </c>
      <c r="W5065" s="183">
        <v>0</v>
      </c>
      <c r="X5065" s="183">
        <v>0</v>
      </c>
      <c r="Y5065" s="183">
        <v>0</v>
      </c>
    </row>
    <row r="5066" spans="1:25" x14ac:dyDescent="0.2">
      <c r="A5066" s="184">
        <v>13872027</v>
      </c>
      <c r="B5066" s="183" t="str">
        <f>[1]店マスタ!B5065</f>
        <v>ＳＳＧ東予店</v>
      </c>
      <c r="C5066" s="183">
        <v>1.5</v>
      </c>
      <c r="D5066" s="183">
        <v>3</v>
      </c>
      <c r="E5066" s="183">
        <f>_xlfn.XLOOKUP(A5066,[2]Sheet1!$R:$R,[2]Sheet1!$AB:$AB,"",0)</f>
        <v>3</v>
      </c>
      <c r="F5066" s="183">
        <f>_xlfn.XLOOKUP($A5066,[3]【2026年03月度_全社】RFM客層一覧表データ!$A:$A,[3]【2026年03月度_全社】RFM客層一覧表データ!C:C,"",0)</f>
        <v>454</v>
      </c>
      <c r="G5066" s="183">
        <f>_xlfn.XLOOKUP($A5066,[3]【2026年03月度_全社】RFM客層一覧表データ!$A:$A,[3]【2026年03月度_全社】RFM客層一覧表データ!D:D,"",0)</f>
        <v>326</v>
      </c>
      <c r="H5066" s="183">
        <f>_xlfn.XLOOKUP($A5066,[3]【2026年03月度_全社】RFM客層一覧表データ!$A:$A,[3]【2026年03月度_全社】RFM客層一覧表データ!E:E,"",0)</f>
        <v>55</v>
      </c>
      <c r="I5066" s="183">
        <f>_xlfn.XLOOKUP($A5066,[3]【2026年03月度_全社】RFM客層一覧表データ!$A:$A,[3]【2026年03月度_全社】RFM客層一覧表データ!F:F,"",0)</f>
        <v>170</v>
      </c>
      <c r="J5066" s="183">
        <v>272</v>
      </c>
      <c r="K5066" s="183">
        <v>256</v>
      </c>
      <c r="L5066" s="183">
        <v>11</v>
      </c>
      <c r="M5066" s="183">
        <v>231</v>
      </c>
      <c r="N5066" s="183">
        <v>0</v>
      </c>
      <c r="O5066" s="183">
        <v>0</v>
      </c>
      <c r="P5066" s="183">
        <v>0</v>
      </c>
      <c r="Q5066" s="183">
        <v>0</v>
      </c>
      <c r="R5066" s="183">
        <v>0</v>
      </c>
      <c r="S5066" s="183">
        <v>0</v>
      </c>
      <c r="T5066" s="183">
        <v>0</v>
      </c>
      <c r="U5066" s="183">
        <v>0</v>
      </c>
      <c r="V5066" s="183">
        <v>0</v>
      </c>
      <c r="W5066" s="183">
        <v>0</v>
      </c>
      <c r="X5066" s="183">
        <v>0</v>
      </c>
      <c r="Y5066" s="183">
        <v>0</v>
      </c>
    </row>
    <row r="5067" spans="1:25" x14ac:dyDescent="0.2">
      <c r="A5067" s="184">
        <v>13873010</v>
      </c>
      <c r="B5067" s="183" t="str">
        <f>[1]店マスタ!B5066</f>
        <v>ＡＣＴ西条</v>
      </c>
      <c r="C5067" s="183">
        <v>5</v>
      </c>
      <c r="D5067" s="183">
        <v>5</v>
      </c>
      <c r="E5067" s="183">
        <f>_xlfn.XLOOKUP(A5067,[2]Sheet1!$R:$R,[2]Sheet1!$AB:$AB,"",0)</f>
        <v>5.5</v>
      </c>
      <c r="F5067" s="183">
        <f>_xlfn.XLOOKUP($A5067,[3]【2026年03月度_全社】RFM客層一覧表データ!$A:$A,[3]【2026年03月度_全社】RFM客層一覧表データ!C:C,"",0)</f>
        <v>1956</v>
      </c>
      <c r="G5067" s="183">
        <f>_xlfn.XLOOKUP($A5067,[3]【2026年03月度_全社】RFM客層一覧表データ!$A:$A,[3]【2026年03月度_全社】RFM客層一覧表データ!D:D,"",0)</f>
        <v>903</v>
      </c>
      <c r="H5067" s="183">
        <f>_xlfn.XLOOKUP($A5067,[3]【2026年03月度_全社】RFM客層一覧表データ!$A:$A,[3]【2026年03月度_全社】RFM客層一覧表データ!E:E,"",0)</f>
        <v>1201</v>
      </c>
      <c r="I5067" s="183">
        <f>_xlfn.XLOOKUP($A5067,[3]【2026年03月度_全社】RFM客層一覧表データ!$A:$A,[3]【2026年03月度_全社】RFM客層一覧表データ!F:F,"",0)</f>
        <v>70</v>
      </c>
      <c r="J5067" s="183">
        <v>2026</v>
      </c>
      <c r="K5067" s="183">
        <v>939</v>
      </c>
      <c r="L5067" s="183">
        <v>1224</v>
      </c>
      <c r="M5067" s="183">
        <v>86</v>
      </c>
      <c r="N5067" s="183">
        <v>2078</v>
      </c>
      <c r="O5067" s="183">
        <v>964</v>
      </c>
      <c r="P5067" s="183">
        <v>1266</v>
      </c>
      <c r="Q5067" s="183">
        <v>103</v>
      </c>
      <c r="R5067" s="183">
        <v>2131</v>
      </c>
      <c r="S5067" s="183">
        <v>1037</v>
      </c>
      <c r="T5067" s="183">
        <v>1288</v>
      </c>
      <c r="U5067" s="183">
        <v>113</v>
      </c>
      <c r="V5067" s="183">
        <v>2157</v>
      </c>
      <c r="W5067" s="183">
        <v>1029</v>
      </c>
      <c r="X5067" s="183">
        <v>1304</v>
      </c>
      <c r="Y5067" s="183">
        <v>101</v>
      </c>
    </row>
    <row r="5068" spans="1:25" x14ac:dyDescent="0.2">
      <c r="A5068" s="184">
        <v>13873013</v>
      </c>
      <c r="B5068" s="183" t="str">
        <f>[1]店マスタ!B5067</f>
        <v>（有）曽我部商店</v>
      </c>
      <c r="C5068" s="183">
        <v>2.5</v>
      </c>
      <c r="D5068" s="183">
        <v>2</v>
      </c>
      <c r="E5068" s="183">
        <f>_xlfn.XLOOKUP(A5068,[2]Sheet1!$R:$R,[2]Sheet1!$AB:$AB,"",0)</f>
        <v>2.5</v>
      </c>
      <c r="F5068" s="183">
        <f>_xlfn.XLOOKUP($A5068,[3]【2026年03月度_全社】RFM客層一覧表データ!$A:$A,[3]【2026年03月度_全社】RFM客層一覧表データ!C:C,"",0)</f>
        <v>701</v>
      </c>
      <c r="G5068" s="183">
        <f>_xlfn.XLOOKUP($A5068,[3]【2026年03月度_全社】RFM客層一覧表データ!$A:$A,[3]【2026年03月度_全社】RFM客層一覧表データ!D:D,"",0)</f>
        <v>271</v>
      </c>
      <c r="H5068" s="183">
        <f>_xlfn.XLOOKUP($A5068,[3]【2026年03月度_全社】RFM客層一覧表データ!$A:$A,[3]【2026年03月度_全社】RFM客層一覧表データ!E:E,"",0)</f>
        <v>306</v>
      </c>
      <c r="I5068" s="183">
        <f>_xlfn.XLOOKUP($A5068,[3]【2026年03月度_全社】RFM客層一覧表データ!$A:$A,[3]【2026年03月度_全社】RFM客層一覧表データ!F:F,"",0)</f>
        <v>53</v>
      </c>
      <c r="J5068" s="183">
        <v>719</v>
      </c>
      <c r="K5068" s="183">
        <v>297</v>
      </c>
      <c r="L5068" s="183">
        <v>304</v>
      </c>
      <c r="M5068" s="183">
        <v>73</v>
      </c>
      <c r="N5068" s="183">
        <v>733</v>
      </c>
      <c r="O5068" s="183">
        <v>281</v>
      </c>
      <c r="P5068" s="183">
        <v>309</v>
      </c>
      <c r="Q5068" s="183">
        <v>56</v>
      </c>
      <c r="R5068" s="183">
        <v>744</v>
      </c>
      <c r="S5068" s="183">
        <v>279</v>
      </c>
      <c r="T5068" s="183">
        <v>295</v>
      </c>
      <c r="U5068" s="183">
        <v>50</v>
      </c>
      <c r="V5068" s="183">
        <v>767</v>
      </c>
      <c r="W5068" s="183">
        <v>294</v>
      </c>
      <c r="X5068" s="183">
        <v>298</v>
      </c>
      <c r="Y5068" s="183">
        <v>65</v>
      </c>
    </row>
    <row r="5069" spans="1:25" x14ac:dyDescent="0.2">
      <c r="A5069" s="184">
        <v>13873017</v>
      </c>
      <c r="B5069" s="183" t="str">
        <f>[1]店マスタ!B5068</f>
        <v>パルテ寺町</v>
      </c>
      <c r="C5069" s="183">
        <v>2.5</v>
      </c>
      <c r="D5069" s="183">
        <v>2.5</v>
      </c>
      <c r="E5069" s="183">
        <f>_xlfn.XLOOKUP(A5069,[2]Sheet1!$R:$R,[2]Sheet1!$AB:$AB,"",0)</f>
        <v>3</v>
      </c>
      <c r="F5069" s="183">
        <f>_xlfn.XLOOKUP($A5069,[3]【2026年03月度_全社】RFM客層一覧表データ!$A:$A,[3]【2026年03月度_全社】RFM客層一覧表データ!C:C,"",0)</f>
        <v>781</v>
      </c>
      <c r="G5069" s="183">
        <f>_xlfn.XLOOKUP($A5069,[3]【2026年03月度_全社】RFM客層一覧表データ!$A:$A,[3]【2026年03月度_全社】RFM客層一覧表データ!D:D,"",0)</f>
        <v>386</v>
      </c>
      <c r="H5069" s="183">
        <f>_xlfn.XLOOKUP($A5069,[3]【2026年03月度_全社】RFM客層一覧表データ!$A:$A,[3]【2026年03月度_全社】RFM客層一覧表データ!E:E,"",0)</f>
        <v>529</v>
      </c>
      <c r="I5069" s="183">
        <f>_xlfn.XLOOKUP($A5069,[3]【2026年03月度_全社】RFM客層一覧表データ!$A:$A,[3]【2026年03月度_全社】RFM客層一覧表データ!F:F,"",0)</f>
        <v>34</v>
      </c>
      <c r="J5069" s="183">
        <v>816</v>
      </c>
      <c r="K5069" s="183">
        <v>410</v>
      </c>
      <c r="L5069" s="183">
        <v>554</v>
      </c>
      <c r="M5069" s="183">
        <v>35</v>
      </c>
      <c r="N5069" s="183">
        <v>867</v>
      </c>
      <c r="O5069" s="183">
        <v>431</v>
      </c>
      <c r="P5069" s="183">
        <v>575</v>
      </c>
      <c r="Q5069" s="183">
        <v>47</v>
      </c>
      <c r="R5069" s="183">
        <v>893</v>
      </c>
      <c r="S5069" s="183">
        <v>414</v>
      </c>
      <c r="T5069" s="183">
        <v>602</v>
      </c>
      <c r="U5069" s="183">
        <v>70</v>
      </c>
      <c r="V5069" s="183">
        <v>758</v>
      </c>
      <c r="W5069" s="183">
        <v>386</v>
      </c>
      <c r="X5069" s="183">
        <v>484</v>
      </c>
      <c r="Y5069" s="183">
        <v>33</v>
      </c>
    </row>
    <row r="5070" spans="1:25" x14ac:dyDescent="0.2">
      <c r="A5070" s="184">
        <v>13873055</v>
      </c>
      <c r="B5070" s="183" t="str">
        <f>[1]店マスタ!B5069</f>
        <v>ａでんき</v>
      </c>
      <c r="C5070" s="183">
        <v>3</v>
      </c>
      <c r="D5070" s="183">
        <v>2.5</v>
      </c>
      <c r="E5070" s="183">
        <f>_xlfn.XLOOKUP(A5070,[2]Sheet1!$R:$R,[2]Sheet1!$AB:$AB,"",0)</f>
        <v>3</v>
      </c>
      <c r="F5070" s="183">
        <f>_xlfn.XLOOKUP($A5070,[3]【2026年03月度_全社】RFM客層一覧表データ!$A:$A,[3]【2026年03月度_全社】RFM客層一覧表データ!C:C,"",0)</f>
        <v>425</v>
      </c>
      <c r="G5070" s="183">
        <f>_xlfn.XLOOKUP($A5070,[3]【2026年03月度_全社】RFM客層一覧表データ!$A:$A,[3]【2026年03月度_全社】RFM客層一覧表データ!D:D,"",0)</f>
        <v>136</v>
      </c>
      <c r="H5070" s="183">
        <f>_xlfn.XLOOKUP($A5070,[3]【2026年03月度_全社】RFM客層一覧表データ!$A:$A,[3]【2026年03月度_全社】RFM客層一覧表データ!E:E,"",0)</f>
        <v>221</v>
      </c>
      <c r="I5070" s="183">
        <f>_xlfn.XLOOKUP($A5070,[3]【2026年03月度_全社】RFM客層一覧表データ!$A:$A,[3]【2026年03月度_全社】RFM客層一覧表データ!F:F,"",0)</f>
        <v>15</v>
      </c>
      <c r="J5070" s="183">
        <v>465</v>
      </c>
      <c r="K5070" s="183">
        <v>149</v>
      </c>
      <c r="L5070" s="183">
        <v>233</v>
      </c>
      <c r="M5070" s="183">
        <v>21</v>
      </c>
      <c r="N5070" s="183">
        <v>527</v>
      </c>
      <c r="O5070" s="183">
        <v>163</v>
      </c>
      <c r="P5070" s="183">
        <v>238</v>
      </c>
      <c r="Q5070" s="183">
        <v>26</v>
      </c>
      <c r="R5070" s="183">
        <v>559</v>
      </c>
      <c r="S5070" s="183">
        <v>169</v>
      </c>
      <c r="T5070" s="183">
        <v>281</v>
      </c>
      <c r="U5070" s="183">
        <v>34</v>
      </c>
      <c r="V5070" s="183">
        <v>582</v>
      </c>
      <c r="W5070" s="183">
        <v>176</v>
      </c>
      <c r="X5070" s="183">
        <v>314</v>
      </c>
      <c r="Y5070" s="183">
        <v>46</v>
      </c>
    </row>
    <row r="5071" spans="1:25" x14ac:dyDescent="0.2">
      <c r="A5071" s="184">
        <v>13873062</v>
      </c>
      <c r="B5071" s="183" t="str">
        <f>[1]店マスタ!B5070</f>
        <v>ＡＣＴささき</v>
      </c>
      <c r="C5071" s="183">
        <v>4</v>
      </c>
      <c r="D5071" s="183">
        <v>4</v>
      </c>
      <c r="E5071" s="183">
        <f>_xlfn.XLOOKUP(A5071,[2]Sheet1!$R:$R,[2]Sheet1!$AB:$AB,"",0)</f>
        <v>4</v>
      </c>
      <c r="F5071" s="183">
        <f>_xlfn.XLOOKUP($A5071,[3]【2026年03月度_全社】RFM客層一覧表データ!$A:$A,[3]【2026年03月度_全社】RFM客層一覧表データ!C:C,"",0)</f>
        <v>1587</v>
      </c>
      <c r="G5071" s="183">
        <f>_xlfn.XLOOKUP($A5071,[3]【2026年03月度_全社】RFM客層一覧表データ!$A:$A,[3]【2026年03月度_全社】RFM客層一覧表データ!D:D,"",0)</f>
        <v>804</v>
      </c>
      <c r="H5071" s="183">
        <f>_xlfn.XLOOKUP($A5071,[3]【2026年03月度_全社】RFM客層一覧表データ!$A:$A,[3]【2026年03月度_全社】RFM客層一覧表データ!E:E,"",0)</f>
        <v>940</v>
      </c>
      <c r="I5071" s="183">
        <f>_xlfn.XLOOKUP($A5071,[3]【2026年03月度_全社】RFM客層一覧表データ!$A:$A,[3]【2026年03月度_全社】RFM客層一覧表データ!F:F,"",0)</f>
        <v>113</v>
      </c>
      <c r="J5071" s="183">
        <v>1556</v>
      </c>
      <c r="K5071" s="183">
        <v>850</v>
      </c>
      <c r="L5071" s="183">
        <v>924</v>
      </c>
      <c r="M5071" s="183">
        <v>124</v>
      </c>
      <c r="N5071" s="183">
        <v>1498</v>
      </c>
      <c r="O5071" s="183">
        <v>790</v>
      </c>
      <c r="P5071" s="183">
        <v>897</v>
      </c>
      <c r="Q5071" s="183">
        <v>109</v>
      </c>
      <c r="R5071" s="183">
        <v>1455</v>
      </c>
      <c r="S5071" s="183">
        <v>752</v>
      </c>
      <c r="T5071" s="183">
        <v>853</v>
      </c>
      <c r="U5071" s="183">
        <v>93</v>
      </c>
      <c r="V5071" s="183">
        <v>1463</v>
      </c>
      <c r="W5071" s="183">
        <v>742</v>
      </c>
      <c r="X5071" s="183">
        <v>846</v>
      </c>
      <c r="Y5071" s="183">
        <v>82</v>
      </c>
    </row>
    <row r="5072" spans="1:25" x14ac:dyDescent="0.2">
      <c r="A5072" s="184">
        <v>13873075</v>
      </c>
      <c r="B5072" s="183" t="str">
        <f>[1]店マスタ!B5071</f>
        <v>じんのでんき</v>
      </c>
      <c r="C5072" s="183">
        <v>1</v>
      </c>
      <c r="D5072" s="183">
        <v>1</v>
      </c>
      <c r="E5072" s="183">
        <f>_xlfn.XLOOKUP(A5072,[2]Sheet1!$R:$R,[2]Sheet1!$AB:$AB,"",0)</f>
        <v>1</v>
      </c>
      <c r="F5072" s="183">
        <f>_xlfn.XLOOKUP($A5072,[3]【2026年03月度_全社】RFM客層一覧表データ!$A:$A,[3]【2026年03月度_全社】RFM客層一覧表データ!C:C,"",0)</f>
        <v>0</v>
      </c>
      <c r="G5072" s="183">
        <f>_xlfn.XLOOKUP($A5072,[3]【2026年03月度_全社】RFM客層一覧表データ!$A:$A,[3]【2026年03月度_全社】RFM客層一覧表データ!D:D,"",0)</f>
        <v>0</v>
      </c>
      <c r="H5072" s="183">
        <f>_xlfn.XLOOKUP($A5072,[3]【2026年03月度_全社】RFM客層一覧表データ!$A:$A,[3]【2026年03月度_全社】RFM客層一覧表データ!E:E,"",0)</f>
        <v>0</v>
      </c>
      <c r="I5072" s="183">
        <f>_xlfn.XLOOKUP($A5072,[3]【2026年03月度_全社】RFM客層一覧表データ!$A:$A,[3]【2026年03月度_全社】RFM客層一覧表データ!F:F,"",0)</f>
        <v>0</v>
      </c>
      <c r="J5072" s="183">
        <v>0</v>
      </c>
      <c r="K5072" s="183">
        <v>0</v>
      </c>
      <c r="L5072" s="183">
        <v>0</v>
      </c>
      <c r="M5072" s="183">
        <v>0</v>
      </c>
      <c r="N5072" s="183">
        <v>0</v>
      </c>
      <c r="O5072" s="183">
        <v>0</v>
      </c>
      <c r="P5072" s="183">
        <v>0</v>
      </c>
      <c r="Q5072" s="183">
        <v>0</v>
      </c>
      <c r="R5072" s="183">
        <v>0</v>
      </c>
      <c r="S5072" s="183">
        <v>0</v>
      </c>
      <c r="T5072" s="183">
        <v>0</v>
      </c>
      <c r="U5072" s="183">
        <v>0</v>
      </c>
      <c r="V5072" s="183">
        <v>0</v>
      </c>
      <c r="W5072" s="183">
        <v>0</v>
      </c>
      <c r="X5072" s="183">
        <v>0</v>
      </c>
      <c r="Y5072" s="183">
        <v>0</v>
      </c>
    </row>
    <row r="5073" spans="1:25" x14ac:dyDescent="0.2">
      <c r="A5073" s="184">
        <v>13874011</v>
      </c>
      <c r="B5073" s="183" t="str">
        <f>[1]店マスタ!B5072</f>
        <v>（有）デンカショップアオノ</v>
      </c>
      <c r="C5073" s="183">
        <v>2.5</v>
      </c>
      <c r="D5073" s="183">
        <v>2.5</v>
      </c>
      <c r="E5073" s="183">
        <f>_xlfn.XLOOKUP(A5073,[2]Sheet1!$R:$R,[2]Sheet1!$AB:$AB,"",0)</f>
        <v>2.5</v>
      </c>
      <c r="F5073" s="183">
        <f>_xlfn.XLOOKUP($A5073,[3]【2026年03月度_全社】RFM客層一覧表データ!$A:$A,[3]【2026年03月度_全社】RFM客層一覧表データ!C:C,"",0)</f>
        <v>165</v>
      </c>
      <c r="G5073" s="183">
        <f>_xlfn.XLOOKUP($A5073,[3]【2026年03月度_全社】RFM客層一覧表データ!$A:$A,[3]【2026年03月度_全社】RFM客層一覧表データ!D:D,"",0)</f>
        <v>0</v>
      </c>
      <c r="H5073" s="183">
        <f>_xlfn.XLOOKUP($A5073,[3]【2026年03月度_全社】RFM客層一覧表データ!$A:$A,[3]【2026年03月度_全社】RFM客層一覧表データ!E:E,"",0)</f>
        <v>48</v>
      </c>
      <c r="I5073" s="183">
        <f>_xlfn.XLOOKUP($A5073,[3]【2026年03月度_全社】RFM客層一覧表データ!$A:$A,[3]【2026年03月度_全社】RFM客層一覧表データ!F:F,"",0)</f>
        <v>0</v>
      </c>
      <c r="J5073" s="183">
        <v>229</v>
      </c>
      <c r="K5073" s="183">
        <v>3</v>
      </c>
      <c r="L5073" s="183">
        <v>67</v>
      </c>
      <c r="M5073" s="183">
        <v>3</v>
      </c>
      <c r="N5073" s="183">
        <v>252</v>
      </c>
      <c r="O5073" s="183">
        <v>1</v>
      </c>
      <c r="P5073" s="183">
        <v>76</v>
      </c>
      <c r="Q5073" s="183">
        <v>1</v>
      </c>
      <c r="R5073" s="183">
        <v>321</v>
      </c>
      <c r="S5073" s="183">
        <v>41</v>
      </c>
      <c r="T5073" s="183">
        <v>97</v>
      </c>
      <c r="U5073" s="183">
        <v>8</v>
      </c>
      <c r="V5073" s="183">
        <v>354</v>
      </c>
      <c r="W5073" s="183">
        <v>48</v>
      </c>
      <c r="X5073" s="183">
        <v>116</v>
      </c>
      <c r="Y5073" s="183">
        <v>12</v>
      </c>
    </row>
    <row r="5074" spans="1:25" x14ac:dyDescent="0.2">
      <c r="A5074" s="184">
        <v>13874020</v>
      </c>
      <c r="B5074" s="183" t="str">
        <f>[1]店マスタ!B5073</f>
        <v>ＳＳＧ丹原店</v>
      </c>
      <c r="C5074" s="183">
        <v>1.5</v>
      </c>
      <c r="D5074" s="183">
        <v>1.5</v>
      </c>
      <c r="E5074" s="183">
        <f>_xlfn.XLOOKUP(A5074,[2]Sheet1!$R:$R,[2]Sheet1!$AB:$AB,"",0)</f>
        <v>1.5</v>
      </c>
      <c r="F5074" s="183">
        <f>_xlfn.XLOOKUP($A5074,[3]【2026年03月度_全社】RFM客層一覧表データ!$A:$A,[3]【2026年03月度_全社】RFM客層一覧表データ!C:C,"",0)</f>
        <v>52</v>
      </c>
      <c r="G5074" s="183">
        <f>_xlfn.XLOOKUP($A5074,[3]【2026年03月度_全社】RFM客層一覧表データ!$A:$A,[3]【2026年03月度_全社】RFM客層一覧表データ!D:D,"",0)</f>
        <v>52</v>
      </c>
      <c r="H5074" s="183">
        <f>_xlfn.XLOOKUP($A5074,[3]【2026年03月度_全社】RFM客層一覧表データ!$A:$A,[3]【2026年03月度_全社】RFM客層一覧表データ!E:E,"",0)</f>
        <v>1</v>
      </c>
      <c r="I5074" s="183">
        <f>_xlfn.XLOOKUP($A5074,[3]【2026年03月度_全社】RFM客層一覧表データ!$A:$A,[3]【2026年03月度_全社】RFM客層一覧表データ!F:F,"",0)</f>
        <v>52</v>
      </c>
      <c r="J5074" s="183">
        <v>0</v>
      </c>
      <c r="K5074" s="183">
        <v>0</v>
      </c>
      <c r="L5074" s="183">
        <v>0</v>
      </c>
      <c r="M5074" s="183">
        <v>0</v>
      </c>
      <c r="N5074" s="183">
        <v>0</v>
      </c>
      <c r="O5074" s="183">
        <v>0</v>
      </c>
      <c r="P5074" s="183">
        <v>0</v>
      </c>
      <c r="Q5074" s="183">
        <v>0</v>
      </c>
      <c r="R5074" s="183">
        <v>0</v>
      </c>
      <c r="S5074" s="183">
        <v>0</v>
      </c>
      <c r="T5074" s="183">
        <v>0</v>
      </c>
      <c r="U5074" s="183">
        <v>0</v>
      </c>
      <c r="V5074" s="183">
        <v>0</v>
      </c>
      <c r="W5074" s="183">
        <v>0</v>
      </c>
      <c r="X5074" s="183">
        <v>0</v>
      </c>
      <c r="Y5074" s="183">
        <v>0</v>
      </c>
    </row>
    <row r="5075" spans="1:25" x14ac:dyDescent="0.2">
      <c r="A5075" s="184">
        <v>13875022</v>
      </c>
      <c r="B5075" s="183" t="str">
        <f>[1]店マスタ!B5074</f>
        <v>尾川電機株式会社</v>
      </c>
      <c r="C5075" s="183">
        <v>1.5</v>
      </c>
      <c r="D5075" s="183">
        <v>1.5</v>
      </c>
      <c r="E5075" s="183" t="str">
        <f>_xlfn.XLOOKUP(A5075,[2]Sheet1!$R:$R,[2]Sheet1!$AB:$AB,"",0)</f>
        <v/>
      </c>
      <c r="F5075" s="183">
        <f>_xlfn.XLOOKUP($A5075,[3]【2026年03月度_全社】RFM客層一覧表データ!$A:$A,[3]【2026年03月度_全社】RFM客層一覧表データ!C:C,"",0)</f>
        <v>25</v>
      </c>
      <c r="G5075" s="183">
        <f>_xlfn.XLOOKUP($A5075,[3]【2026年03月度_全社】RFM客層一覧表データ!$A:$A,[3]【2026年03月度_全社】RFM客層一覧表データ!D:D,"",0)</f>
        <v>1</v>
      </c>
      <c r="H5075" s="183">
        <f>_xlfn.XLOOKUP($A5075,[3]【2026年03月度_全社】RFM客層一覧表データ!$A:$A,[3]【2026年03月度_全社】RFM客層一覧表データ!E:E,"",0)</f>
        <v>0</v>
      </c>
      <c r="I5075" s="183">
        <f>_xlfn.XLOOKUP($A5075,[3]【2026年03月度_全社】RFM客層一覧表データ!$A:$A,[3]【2026年03月度_全社】RFM客層一覧表データ!F:F,"",0)</f>
        <v>0</v>
      </c>
      <c r="J5075" s="183">
        <v>26</v>
      </c>
      <c r="K5075" s="183">
        <v>7</v>
      </c>
      <c r="L5075" s="183">
        <v>0</v>
      </c>
      <c r="M5075" s="183">
        <v>6</v>
      </c>
      <c r="N5075" s="183">
        <v>20</v>
      </c>
      <c r="O5075" s="183">
        <v>17</v>
      </c>
      <c r="P5075" s="183">
        <v>0</v>
      </c>
      <c r="Q5075" s="183">
        <v>11</v>
      </c>
      <c r="R5075" s="183">
        <v>7</v>
      </c>
      <c r="S5075" s="183">
        <v>0</v>
      </c>
      <c r="T5075" s="183">
        <v>0</v>
      </c>
      <c r="U5075" s="183">
        <v>0</v>
      </c>
      <c r="V5075" s="183">
        <v>7</v>
      </c>
      <c r="W5075" s="183">
        <v>0</v>
      </c>
      <c r="X5075" s="183">
        <v>0</v>
      </c>
      <c r="Y5075" s="183">
        <v>0</v>
      </c>
    </row>
    <row r="5076" spans="1:25" x14ac:dyDescent="0.2">
      <c r="A5076" s="184">
        <v>13875075</v>
      </c>
      <c r="B5076" s="183" t="str">
        <f>[1]店マスタ!B5075</f>
        <v>三浦電業社</v>
      </c>
      <c r="C5076" s="183">
        <v>1.5</v>
      </c>
      <c r="D5076" s="183">
        <v>1.5</v>
      </c>
      <c r="E5076" s="183">
        <f>_xlfn.XLOOKUP(A5076,[2]Sheet1!$R:$R,[2]Sheet1!$AB:$AB,"",0)</f>
        <v>1.5</v>
      </c>
      <c r="F5076" s="183">
        <f>_xlfn.XLOOKUP($A5076,[3]【2026年03月度_全社】RFM客層一覧表データ!$A:$A,[3]【2026年03月度_全社】RFM客層一覧表データ!C:C,"",0)</f>
        <v>243</v>
      </c>
      <c r="G5076" s="183">
        <f>_xlfn.XLOOKUP($A5076,[3]【2026年03月度_全社】RFM客層一覧表データ!$A:$A,[3]【2026年03月度_全社】RFM客層一覧表データ!D:D,"",0)</f>
        <v>63</v>
      </c>
      <c r="H5076" s="183">
        <f>_xlfn.XLOOKUP($A5076,[3]【2026年03月度_全社】RFM客層一覧表データ!$A:$A,[3]【2026年03月度_全社】RFM客層一覧表データ!E:E,"",0)</f>
        <v>143</v>
      </c>
      <c r="I5076" s="183">
        <f>_xlfn.XLOOKUP($A5076,[3]【2026年03月度_全社】RFM客層一覧表データ!$A:$A,[3]【2026年03月度_全社】RFM客層一覧表データ!F:F,"",0)</f>
        <v>1</v>
      </c>
      <c r="J5076" s="183">
        <v>276</v>
      </c>
      <c r="K5076" s="183">
        <v>79</v>
      </c>
      <c r="L5076" s="183">
        <v>155</v>
      </c>
      <c r="M5076" s="183">
        <v>8</v>
      </c>
      <c r="N5076" s="183">
        <v>303</v>
      </c>
      <c r="O5076" s="183">
        <v>91</v>
      </c>
      <c r="P5076" s="183">
        <v>168</v>
      </c>
      <c r="Q5076" s="183">
        <v>2</v>
      </c>
      <c r="R5076" s="183">
        <v>347</v>
      </c>
      <c r="S5076" s="183">
        <v>94</v>
      </c>
      <c r="T5076" s="183">
        <v>182</v>
      </c>
      <c r="U5076" s="183">
        <v>19</v>
      </c>
      <c r="V5076" s="183">
        <v>365</v>
      </c>
      <c r="W5076" s="183">
        <v>102</v>
      </c>
      <c r="X5076" s="183">
        <v>204</v>
      </c>
      <c r="Y5076" s="183">
        <v>9</v>
      </c>
    </row>
    <row r="5077" spans="1:25" x14ac:dyDescent="0.2">
      <c r="A5077" s="184">
        <v>13875120</v>
      </c>
      <c r="B5077" s="183" t="str">
        <f>[1]店マスタ!B5076</f>
        <v>パルテアルファしらいし</v>
      </c>
      <c r="C5077" s="183">
        <v>2.5</v>
      </c>
      <c r="D5077" s="183">
        <v>1.5</v>
      </c>
      <c r="E5077" s="183">
        <f>_xlfn.XLOOKUP(A5077,[2]Sheet1!$R:$R,[2]Sheet1!$AB:$AB,"",0)</f>
        <v>1.5</v>
      </c>
      <c r="F5077" s="183">
        <f>_xlfn.XLOOKUP($A5077,[3]【2026年03月度_全社】RFM客層一覧表データ!$A:$A,[3]【2026年03月度_全社】RFM客層一覧表データ!C:C,"",0)</f>
        <v>466</v>
      </c>
      <c r="G5077" s="183">
        <f>_xlfn.XLOOKUP($A5077,[3]【2026年03月度_全社】RFM客層一覧表データ!$A:$A,[3]【2026年03月度_全社】RFM客層一覧表データ!D:D,"",0)</f>
        <v>174</v>
      </c>
      <c r="H5077" s="183">
        <f>_xlfn.XLOOKUP($A5077,[3]【2026年03月度_全社】RFM客層一覧表データ!$A:$A,[3]【2026年03月度_全社】RFM客層一覧表データ!E:E,"",0)</f>
        <v>275</v>
      </c>
      <c r="I5077" s="183">
        <f>_xlfn.XLOOKUP($A5077,[3]【2026年03月度_全社】RFM客層一覧表データ!$A:$A,[3]【2026年03月度_全社】RFM客層一覧表データ!F:F,"",0)</f>
        <v>8</v>
      </c>
      <c r="J5077" s="183">
        <v>501</v>
      </c>
      <c r="K5077" s="183">
        <v>212</v>
      </c>
      <c r="L5077" s="183">
        <v>295</v>
      </c>
      <c r="M5077" s="183">
        <v>27</v>
      </c>
      <c r="N5077" s="183">
        <v>508</v>
      </c>
      <c r="O5077" s="183">
        <v>232</v>
      </c>
      <c r="P5077" s="183">
        <v>312</v>
      </c>
      <c r="Q5077" s="183">
        <v>20</v>
      </c>
      <c r="R5077" s="183">
        <v>534</v>
      </c>
      <c r="S5077" s="183">
        <v>254</v>
      </c>
      <c r="T5077" s="183">
        <v>317</v>
      </c>
      <c r="U5077" s="183">
        <v>34</v>
      </c>
      <c r="V5077" s="183">
        <v>561</v>
      </c>
      <c r="W5077" s="183">
        <v>267</v>
      </c>
      <c r="X5077" s="183">
        <v>328</v>
      </c>
      <c r="Y5077" s="183">
        <v>28</v>
      </c>
    </row>
    <row r="5078" spans="1:25" x14ac:dyDescent="0.2">
      <c r="A5078" s="184">
        <v>13875126</v>
      </c>
      <c r="B5078" s="183" t="str">
        <f>[1]店マスタ!B5077</f>
        <v>ＳＳＧ江口店</v>
      </c>
      <c r="C5078" s="183">
        <v>4.5</v>
      </c>
      <c r="D5078" s="183">
        <v>1</v>
      </c>
      <c r="E5078" s="183">
        <f>_xlfn.XLOOKUP(A5078,[2]Sheet1!$R:$R,[2]Sheet1!$AB:$AB,"",0)</f>
        <v>1</v>
      </c>
      <c r="F5078" s="183">
        <f>_xlfn.XLOOKUP($A5078,[3]【2026年03月度_全社】RFM客層一覧表データ!$A:$A,[3]【2026年03月度_全社】RFM客層一覧表データ!C:C,"",0)</f>
        <v>135</v>
      </c>
      <c r="G5078" s="183">
        <f>_xlfn.XLOOKUP($A5078,[3]【2026年03月度_全社】RFM客層一覧表データ!$A:$A,[3]【2026年03月度_全社】RFM客層一覧表データ!D:D,"",0)</f>
        <v>0</v>
      </c>
      <c r="H5078" s="183">
        <f>_xlfn.XLOOKUP($A5078,[3]【2026年03月度_全社】RFM客層一覧表データ!$A:$A,[3]【2026年03月度_全社】RFM客層一覧表データ!E:E,"",0)</f>
        <v>9</v>
      </c>
      <c r="I5078" s="183">
        <f>_xlfn.XLOOKUP($A5078,[3]【2026年03月度_全社】RFM客層一覧表データ!$A:$A,[3]【2026年03月度_全社】RFM客層一覧表データ!F:F,"",0)</f>
        <v>0</v>
      </c>
      <c r="J5078" s="183">
        <v>135</v>
      </c>
      <c r="K5078" s="183">
        <v>4</v>
      </c>
      <c r="L5078" s="183">
        <v>9</v>
      </c>
      <c r="M5078" s="183">
        <v>2</v>
      </c>
      <c r="N5078" s="183">
        <v>133</v>
      </c>
      <c r="O5078" s="183">
        <v>63</v>
      </c>
      <c r="P5078" s="183">
        <v>9</v>
      </c>
      <c r="Q5078" s="183">
        <v>47</v>
      </c>
      <c r="R5078" s="183">
        <v>86</v>
      </c>
      <c r="S5078" s="183">
        <v>75</v>
      </c>
      <c r="T5078" s="183">
        <v>5</v>
      </c>
      <c r="U5078" s="183">
        <v>63</v>
      </c>
      <c r="V5078" s="183">
        <v>35</v>
      </c>
      <c r="W5078" s="183">
        <v>0</v>
      </c>
      <c r="X5078" s="183">
        <v>0</v>
      </c>
      <c r="Y5078" s="183">
        <v>0</v>
      </c>
    </row>
    <row r="5079" spans="1:25" x14ac:dyDescent="0.2">
      <c r="A5079" s="184">
        <v>13875129</v>
      </c>
      <c r="B5079" s="183" t="str">
        <f>[1]店マスタ!B5078</f>
        <v>パルテいずみ</v>
      </c>
      <c r="C5079" s="183">
        <v>2.5</v>
      </c>
      <c r="D5079" s="183">
        <v>2.5</v>
      </c>
      <c r="E5079" s="183">
        <f>_xlfn.XLOOKUP(A5079,[2]Sheet1!$R:$R,[2]Sheet1!$AB:$AB,"",0)</f>
        <v>2.5</v>
      </c>
      <c r="F5079" s="183">
        <f>_xlfn.XLOOKUP($A5079,[3]【2026年03月度_全社】RFM客層一覧表データ!$A:$A,[3]【2026年03月度_全社】RFM客層一覧表データ!C:C,"",0)</f>
        <v>392</v>
      </c>
      <c r="G5079" s="183">
        <f>_xlfn.XLOOKUP($A5079,[3]【2026年03月度_全社】RFM客層一覧表データ!$A:$A,[3]【2026年03月度_全社】RFM客層一覧表データ!D:D,"",0)</f>
        <v>134</v>
      </c>
      <c r="H5079" s="183">
        <f>_xlfn.XLOOKUP($A5079,[3]【2026年03月度_全社】RFM客層一覧表データ!$A:$A,[3]【2026年03月度_全社】RFM客層一覧表データ!E:E,"",0)</f>
        <v>190</v>
      </c>
      <c r="I5079" s="183">
        <f>_xlfn.XLOOKUP($A5079,[3]【2026年03月度_全社】RFM客層一覧表データ!$A:$A,[3]【2026年03月度_全社】RFM客層一覧表データ!F:F,"",0)</f>
        <v>15</v>
      </c>
      <c r="J5079" s="183">
        <v>438</v>
      </c>
      <c r="K5079" s="183">
        <v>143</v>
      </c>
      <c r="L5079" s="183">
        <v>201</v>
      </c>
      <c r="M5079" s="183">
        <v>17</v>
      </c>
      <c r="N5079" s="183">
        <v>473</v>
      </c>
      <c r="O5079" s="183">
        <v>155</v>
      </c>
      <c r="P5079" s="183">
        <v>225</v>
      </c>
      <c r="Q5079" s="183">
        <v>15</v>
      </c>
      <c r="R5079" s="183">
        <v>505</v>
      </c>
      <c r="S5079" s="183">
        <v>182</v>
      </c>
      <c r="T5079" s="183">
        <v>232</v>
      </c>
      <c r="U5079" s="183">
        <v>31</v>
      </c>
      <c r="V5079" s="183">
        <v>513</v>
      </c>
      <c r="W5079" s="183">
        <v>193</v>
      </c>
      <c r="X5079" s="183">
        <v>240</v>
      </c>
      <c r="Y5079" s="183">
        <v>37</v>
      </c>
    </row>
    <row r="5080" spans="1:25" x14ac:dyDescent="0.2">
      <c r="A5080" s="184">
        <v>13875176</v>
      </c>
      <c r="B5080" s="183" t="str">
        <f>[1]店マスタ!B5079</f>
        <v>パルテアルファうちやま</v>
      </c>
      <c r="C5080" s="183">
        <v>2.5</v>
      </c>
      <c r="D5080" s="183">
        <v>2</v>
      </c>
      <c r="E5080" s="183">
        <f>_xlfn.XLOOKUP(A5080,[2]Sheet1!$R:$R,[2]Sheet1!$AB:$AB,"",0)</f>
        <v>2</v>
      </c>
      <c r="F5080" s="183">
        <f>_xlfn.XLOOKUP($A5080,[3]【2026年03月度_全社】RFM客層一覧表データ!$A:$A,[3]【2026年03月度_全社】RFM客層一覧表データ!C:C,"",0)</f>
        <v>386</v>
      </c>
      <c r="G5080" s="183">
        <f>_xlfn.XLOOKUP($A5080,[3]【2026年03月度_全社】RFM客層一覧表データ!$A:$A,[3]【2026年03月度_全社】RFM客層一覧表データ!D:D,"",0)</f>
        <v>182</v>
      </c>
      <c r="H5080" s="183">
        <f>_xlfn.XLOOKUP($A5080,[3]【2026年03月度_全社】RFM客層一覧表データ!$A:$A,[3]【2026年03月度_全社】RFM客層一覧表データ!E:E,"",0)</f>
        <v>252</v>
      </c>
      <c r="I5080" s="183">
        <f>_xlfn.XLOOKUP($A5080,[3]【2026年03月度_全社】RFM客層一覧表データ!$A:$A,[3]【2026年03月度_全社】RFM客層一覧表データ!F:F,"",0)</f>
        <v>8</v>
      </c>
      <c r="J5080" s="183">
        <v>410</v>
      </c>
      <c r="K5080" s="183">
        <v>206</v>
      </c>
      <c r="L5080" s="183">
        <v>263</v>
      </c>
      <c r="M5080" s="183">
        <v>16</v>
      </c>
      <c r="N5080" s="183">
        <v>444</v>
      </c>
      <c r="O5080" s="183">
        <v>232</v>
      </c>
      <c r="P5080" s="183">
        <v>279</v>
      </c>
      <c r="Q5080" s="183">
        <v>22</v>
      </c>
      <c r="R5080" s="183">
        <v>460</v>
      </c>
      <c r="S5080" s="183">
        <v>255</v>
      </c>
      <c r="T5080" s="183">
        <v>280</v>
      </c>
      <c r="U5080" s="183">
        <v>23</v>
      </c>
      <c r="V5080" s="183">
        <v>473</v>
      </c>
      <c r="W5080" s="183">
        <v>262</v>
      </c>
      <c r="X5080" s="183">
        <v>288</v>
      </c>
      <c r="Y5080" s="183">
        <v>26</v>
      </c>
    </row>
    <row r="5081" spans="1:25" x14ac:dyDescent="0.2">
      <c r="A5081" s="184">
        <v>13875212</v>
      </c>
      <c r="B5081" s="183" t="str">
        <f>[1]店マスタ!B5080</f>
        <v>あさうみ電器</v>
      </c>
      <c r="C5081" s="183">
        <v>1</v>
      </c>
      <c r="D5081" s="183">
        <v>1</v>
      </c>
      <c r="E5081" s="183">
        <f>_xlfn.XLOOKUP(A5081,[2]Sheet1!$R:$R,[2]Sheet1!$AB:$AB,"",0)</f>
        <v>1</v>
      </c>
      <c r="F5081" s="183">
        <f>_xlfn.XLOOKUP($A5081,[3]【2026年03月度_全社】RFM客層一覧表データ!$A:$A,[3]【2026年03月度_全社】RFM客層一覧表データ!C:C,"",0)</f>
        <v>309</v>
      </c>
      <c r="G5081" s="183">
        <f>_xlfn.XLOOKUP($A5081,[3]【2026年03月度_全社】RFM客層一覧表データ!$A:$A,[3]【2026年03月度_全社】RFM客層一覧表データ!D:D,"",0)</f>
        <v>121</v>
      </c>
      <c r="H5081" s="183">
        <f>_xlfn.XLOOKUP($A5081,[3]【2026年03月度_全社】RFM客層一覧表データ!$A:$A,[3]【2026年03月度_全社】RFM客層一覧表データ!E:E,"",0)</f>
        <v>169</v>
      </c>
      <c r="I5081" s="183">
        <f>_xlfn.XLOOKUP($A5081,[3]【2026年03月度_全社】RFM客層一覧表データ!$A:$A,[3]【2026年03月度_全社】RFM客層一覧表データ!F:F,"",0)</f>
        <v>7</v>
      </c>
      <c r="J5081" s="183">
        <v>325</v>
      </c>
      <c r="K5081" s="183">
        <v>119</v>
      </c>
      <c r="L5081" s="183">
        <v>172</v>
      </c>
      <c r="M5081" s="183">
        <v>12</v>
      </c>
      <c r="N5081" s="183">
        <v>332</v>
      </c>
      <c r="O5081" s="183">
        <v>133</v>
      </c>
      <c r="P5081" s="183">
        <v>179</v>
      </c>
      <c r="Q5081" s="183">
        <v>17</v>
      </c>
      <c r="R5081" s="183">
        <v>346</v>
      </c>
      <c r="S5081" s="183">
        <v>157</v>
      </c>
      <c r="T5081" s="183">
        <v>193</v>
      </c>
      <c r="U5081" s="183">
        <v>13</v>
      </c>
      <c r="V5081" s="183">
        <v>353</v>
      </c>
      <c r="W5081" s="183">
        <v>120</v>
      </c>
      <c r="X5081" s="183">
        <v>206</v>
      </c>
      <c r="Y5081" s="183">
        <v>11</v>
      </c>
    </row>
    <row r="5082" spans="1:25" x14ac:dyDescent="0.2">
      <c r="A5082" s="184">
        <v>13876004</v>
      </c>
      <c r="B5082" s="183" t="str">
        <f>[1]店マスタ!B5081</f>
        <v>坂上電業</v>
      </c>
      <c r="C5082" s="183">
        <v>4</v>
      </c>
      <c r="D5082" s="183">
        <v>4</v>
      </c>
      <c r="E5082" s="183">
        <f>_xlfn.XLOOKUP(A5082,[2]Sheet1!$R:$R,[2]Sheet1!$AB:$AB,"",0)</f>
        <v>3</v>
      </c>
      <c r="F5082" s="183">
        <f>_xlfn.XLOOKUP($A5082,[3]【2026年03月度_全社】RFM客層一覧表データ!$A:$A,[3]【2026年03月度_全社】RFM客層一覧表データ!C:C,"",0)</f>
        <v>764</v>
      </c>
      <c r="G5082" s="183">
        <f>_xlfn.XLOOKUP($A5082,[3]【2026年03月度_全社】RFM客層一覧表データ!$A:$A,[3]【2026年03月度_全社】RFM客層一覧表データ!D:D,"",0)</f>
        <v>357</v>
      </c>
      <c r="H5082" s="183">
        <f>_xlfn.XLOOKUP($A5082,[3]【2026年03月度_全社】RFM客層一覧表データ!$A:$A,[3]【2026年03月度_全社】RFM客層一覧表データ!E:E,"",0)</f>
        <v>448</v>
      </c>
      <c r="I5082" s="183">
        <f>_xlfn.XLOOKUP($A5082,[3]【2026年03月度_全社】RFM客層一覧表データ!$A:$A,[3]【2026年03月度_全社】RFM客層一覧表データ!F:F,"",0)</f>
        <v>39</v>
      </c>
      <c r="J5082" s="183">
        <v>759</v>
      </c>
      <c r="K5082" s="183">
        <v>332</v>
      </c>
      <c r="L5082" s="183">
        <v>442</v>
      </c>
      <c r="M5082" s="183">
        <v>47</v>
      </c>
      <c r="N5082" s="183">
        <v>752</v>
      </c>
      <c r="O5082" s="183">
        <v>342</v>
      </c>
      <c r="P5082" s="183">
        <v>448</v>
      </c>
      <c r="Q5082" s="183">
        <v>38</v>
      </c>
      <c r="R5082" s="183">
        <v>759</v>
      </c>
      <c r="S5082" s="183">
        <v>395</v>
      </c>
      <c r="T5082" s="183">
        <v>445</v>
      </c>
      <c r="U5082" s="183">
        <v>56</v>
      </c>
      <c r="V5082" s="183">
        <v>743</v>
      </c>
      <c r="W5082" s="183">
        <v>359</v>
      </c>
      <c r="X5082" s="183">
        <v>429</v>
      </c>
      <c r="Y5082" s="183">
        <v>51</v>
      </c>
    </row>
    <row r="5083" spans="1:25" x14ac:dyDescent="0.2">
      <c r="A5083" s="184">
        <v>13876031</v>
      </c>
      <c r="B5083" s="183" t="str">
        <f>[1]店マスタ!B5082</f>
        <v>フォルムもりた</v>
      </c>
      <c r="C5083" s="183">
        <v>1.5</v>
      </c>
      <c r="D5083" s="183">
        <v>1.5</v>
      </c>
      <c r="E5083" s="183">
        <f>_xlfn.XLOOKUP(A5083,[2]Sheet1!$R:$R,[2]Sheet1!$AB:$AB,"",0)</f>
        <v>1.5</v>
      </c>
      <c r="F5083" s="183">
        <f>_xlfn.XLOOKUP($A5083,[3]【2026年03月度_全社】RFM客層一覧表データ!$A:$A,[3]【2026年03月度_全社】RFM客層一覧表データ!C:C,"",0)</f>
        <v>327</v>
      </c>
      <c r="G5083" s="183">
        <f>_xlfn.XLOOKUP($A5083,[3]【2026年03月度_全社】RFM客層一覧表データ!$A:$A,[3]【2026年03月度_全社】RFM客層一覧表データ!D:D,"",0)</f>
        <v>166</v>
      </c>
      <c r="H5083" s="183">
        <f>_xlfn.XLOOKUP($A5083,[3]【2026年03月度_全社】RFM客層一覧表データ!$A:$A,[3]【2026年03月度_全社】RFM客層一覧表データ!E:E,"",0)</f>
        <v>215</v>
      </c>
      <c r="I5083" s="183">
        <f>_xlfn.XLOOKUP($A5083,[3]【2026年03月度_全社】RFM客層一覧表データ!$A:$A,[3]【2026年03月度_全社】RFM客層一覧表データ!F:F,"",0)</f>
        <v>14</v>
      </c>
      <c r="J5083" s="183">
        <v>326</v>
      </c>
      <c r="K5083" s="183">
        <v>172</v>
      </c>
      <c r="L5083" s="183">
        <v>215</v>
      </c>
      <c r="M5083" s="183">
        <v>18</v>
      </c>
      <c r="N5083" s="183">
        <v>325</v>
      </c>
      <c r="O5083" s="183">
        <v>159</v>
      </c>
      <c r="P5083" s="183">
        <v>218</v>
      </c>
      <c r="Q5083" s="183">
        <v>13</v>
      </c>
      <c r="R5083" s="183">
        <v>340</v>
      </c>
      <c r="S5083" s="183">
        <v>175</v>
      </c>
      <c r="T5083" s="183">
        <v>214</v>
      </c>
      <c r="U5083" s="183">
        <v>13</v>
      </c>
      <c r="V5083" s="183">
        <v>369</v>
      </c>
      <c r="W5083" s="183">
        <v>183</v>
      </c>
      <c r="X5083" s="183">
        <v>228</v>
      </c>
      <c r="Y5083" s="183">
        <v>20</v>
      </c>
    </row>
    <row r="5084" spans="1:25" x14ac:dyDescent="0.2">
      <c r="A5084" s="184">
        <v>13876057</v>
      </c>
      <c r="B5084" s="183" t="str">
        <f>[1]店マスタ!B5083</f>
        <v>フォルムたかはし</v>
      </c>
      <c r="C5084" s="183">
        <v>3</v>
      </c>
      <c r="D5084" s="183">
        <v>3</v>
      </c>
      <c r="E5084" s="183">
        <f>_xlfn.XLOOKUP(A5084,[2]Sheet1!$R:$R,[2]Sheet1!$AB:$AB,"",0)</f>
        <v>3</v>
      </c>
      <c r="F5084" s="183">
        <f>_xlfn.XLOOKUP($A5084,[3]【2026年03月度_全社】RFM客層一覧表データ!$A:$A,[3]【2026年03月度_全社】RFM客層一覧表データ!C:C,"",0)</f>
        <v>787</v>
      </c>
      <c r="G5084" s="183">
        <f>_xlfn.XLOOKUP($A5084,[3]【2026年03月度_全社】RFM客層一覧表データ!$A:$A,[3]【2026年03月度_全社】RFM客層一覧表データ!D:D,"",0)</f>
        <v>366</v>
      </c>
      <c r="H5084" s="183">
        <f>_xlfn.XLOOKUP($A5084,[3]【2026年03月度_全社】RFM客層一覧表データ!$A:$A,[3]【2026年03月度_全社】RFM客層一覧表データ!E:E,"",0)</f>
        <v>407</v>
      </c>
      <c r="I5084" s="183">
        <f>_xlfn.XLOOKUP($A5084,[3]【2026年03月度_全社】RFM客層一覧表データ!$A:$A,[3]【2026年03月度_全社】RFM客層一覧表データ!F:F,"",0)</f>
        <v>57</v>
      </c>
      <c r="J5084" s="183">
        <v>774</v>
      </c>
      <c r="K5084" s="183">
        <v>374</v>
      </c>
      <c r="L5084" s="183">
        <v>392</v>
      </c>
      <c r="M5084" s="183">
        <v>66</v>
      </c>
      <c r="N5084" s="183">
        <v>753</v>
      </c>
      <c r="O5084" s="183">
        <v>365</v>
      </c>
      <c r="P5084" s="183">
        <v>379</v>
      </c>
      <c r="Q5084" s="183">
        <v>57</v>
      </c>
      <c r="R5084" s="183">
        <v>736</v>
      </c>
      <c r="S5084" s="183">
        <v>361</v>
      </c>
      <c r="T5084" s="183">
        <v>359</v>
      </c>
      <c r="U5084" s="183">
        <v>59</v>
      </c>
      <c r="V5084" s="183">
        <v>726</v>
      </c>
      <c r="W5084" s="183">
        <v>375</v>
      </c>
      <c r="X5084" s="183">
        <v>352</v>
      </c>
      <c r="Y5084" s="183">
        <v>76</v>
      </c>
    </row>
    <row r="5085" spans="1:25" x14ac:dyDescent="0.2">
      <c r="A5085" s="184">
        <v>13877006</v>
      </c>
      <c r="B5085" s="183" t="str">
        <f>[1]店マスタ!B5084</f>
        <v>川正電器冷暖株式会社</v>
      </c>
      <c r="C5085" s="183">
        <v>3</v>
      </c>
      <c r="D5085" s="183">
        <v>1.5</v>
      </c>
      <c r="E5085" s="183">
        <f>_xlfn.XLOOKUP(A5085,[2]Sheet1!$R:$R,[2]Sheet1!$AB:$AB,"",0)</f>
        <v>1.5</v>
      </c>
      <c r="F5085" s="183" t="str">
        <f>_xlfn.XLOOKUP($A5085,[3]【2026年03月度_全社】RFM客層一覧表データ!$A:$A,[3]【2026年03月度_全社】RFM客層一覧表データ!C:C,"",0)</f>
        <v/>
      </c>
      <c r="G5085" s="183" t="str">
        <f>_xlfn.XLOOKUP($A5085,[3]【2026年03月度_全社】RFM客層一覧表データ!$A:$A,[3]【2026年03月度_全社】RFM客層一覧表データ!D:D,"",0)</f>
        <v/>
      </c>
      <c r="H5085" s="183" t="str">
        <f>_xlfn.XLOOKUP($A5085,[3]【2026年03月度_全社】RFM客層一覧表データ!$A:$A,[3]【2026年03月度_全社】RFM客層一覧表データ!E:E,"",0)</f>
        <v/>
      </c>
      <c r="I5085" s="183" t="str">
        <f>_xlfn.XLOOKUP($A5085,[3]【2026年03月度_全社】RFM客層一覧表データ!$A:$A,[3]【2026年03月度_全社】RFM客層一覧表データ!F:F,"",0)</f>
        <v/>
      </c>
      <c r="J5085" s="183">
        <v>0</v>
      </c>
      <c r="K5085" s="183">
        <v>0</v>
      </c>
      <c r="L5085" s="183">
        <v>0</v>
      </c>
      <c r="M5085" s="183">
        <v>0</v>
      </c>
      <c r="N5085" s="183">
        <v>0</v>
      </c>
      <c r="O5085" s="183">
        <v>0</v>
      </c>
      <c r="P5085" s="183">
        <v>0</v>
      </c>
      <c r="Q5085" s="183">
        <v>0</v>
      </c>
      <c r="R5085" s="183">
        <v>0</v>
      </c>
      <c r="S5085" s="183">
        <v>0</v>
      </c>
      <c r="T5085" s="183">
        <v>0</v>
      </c>
      <c r="U5085" s="183">
        <v>0</v>
      </c>
      <c r="V5085" s="183">
        <v>0</v>
      </c>
      <c r="W5085" s="183">
        <v>0</v>
      </c>
      <c r="X5085" s="183">
        <v>0</v>
      </c>
      <c r="Y5085" s="183">
        <v>0</v>
      </c>
    </row>
    <row r="5086" spans="1:25" x14ac:dyDescent="0.2">
      <c r="A5086" s="184">
        <v>13877007</v>
      </c>
      <c r="B5086" s="183" t="str">
        <f>[1]店マスタ!B5085</f>
        <v>フォルムかん</v>
      </c>
      <c r="C5086" s="183">
        <v>4.5</v>
      </c>
      <c r="D5086" s="183">
        <v>3.5</v>
      </c>
      <c r="E5086" s="183">
        <f>_xlfn.XLOOKUP(A5086,[2]Sheet1!$R:$R,[2]Sheet1!$AB:$AB,"",0)</f>
        <v>4</v>
      </c>
      <c r="F5086" s="183">
        <f>_xlfn.XLOOKUP($A5086,[3]【2026年03月度_全社】RFM客層一覧表データ!$A:$A,[3]【2026年03月度_全社】RFM客層一覧表データ!C:C,"",0)</f>
        <v>719</v>
      </c>
      <c r="G5086" s="183">
        <f>_xlfn.XLOOKUP($A5086,[3]【2026年03月度_全社】RFM客層一覧表データ!$A:$A,[3]【2026年03月度_全社】RFM客層一覧表データ!D:D,"",0)</f>
        <v>213</v>
      </c>
      <c r="H5086" s="183">
        <f>_xlfn.XLOOKUP($A5086,[3]【2026年03月度_全社】RFM客層一覧表データ!$A:$A,[3]【2026年03月度_全社】RFM客層一覧表データ!E:E,"",0)</f>
        <v>447</v>
      </c>
      <c r="I5086" s="183">
        <f>_xlfn.XLOOKUP($A5086,[3]【2026年03月度_全社】RFM客層一覧表データ!$A:$A,[3]【2026年03月度_全社】RFM客層一覧表データ!F:F,"",0)</f>
        <v>34</v>
      </c>
      <c r="J5086" s="183">
        <v>720</v>
      </c>
      <c r="K5086" s="183">
        <v>371</v>
      </c>
      <c r="L5086" s="183">
        <v>469</v>
      </c>
      <c r="M5086" s="183">
        <v>43</v>
      </c>
      <c r="N5086" s="183">
        <v>713</v>
      </c>
      <c r="O5086" s="183">
        <v>334</v>
      </c>
      <c r="P5086" s="183">
        <v>463</v>
      </c>
      <c r="Q5086" s="183">
        <v>30</v>
      </c>
      <c r="R5086" s="183">
        <v>735</v>
      </c>
      <c r="S5086" s="183">
        <v>333</v>
      </c>
      <c r="T5086" s="183">
        <v>474</v>
      </c>
      <c r="U5086" s="183">
        <v>30</v>
      </c>
      <c r="V5086" s="183">
        <v>721</v>
      </c>
      <c r="W5086" s="183">
        <v>390</v>
      </c>
      <c r="X5086" s="183">
        <v>477</v>
      </c>
      <c r="Y5086" s="183">
        <v>51</v>
      </c>
    </row>
    <row r="5087" spans="1:25" x14ac:dyDescent="0.2">
      <c r="A5087" s="184">
        <v>13877019</v>
      </c>
      <c r="B5087" s="183" t="str">
        <f>[1]店マスタ!B5086</f>
        <v>（有）デンカランドわき</v>
      </c>
      <c r="C5087" s="183">
        <v>5.5</v>
      </c>
      <c r="D5087" s="183">
        <v>5</v>
      </c>
      <c r="E5087" s="183">
        <f>_xlfn.XLOOKUP(A5087,[2]Sheet1!$R:$R,[2]Sheet1!$AB:$AB,"",0)</f>
        <v>5.5</v>
      </c>
      <c r="F5087" s="183">
        <f>_xlfn.XLOOKUP($A5087,[3]【2026年03月度_全社】RFM客層一覧表データ!$A:$A,[3]【2026年03月度_全社】RFM客層一覧表データ!C:C,"",0)</f>
        <v>60</v>
      </c>
      <c r="G5087" s="183">
        <f>_xlfn.XLOOKUP($A5087,[3]【2026年03月度_全社】RFM客層一覧表データ!$A:$A,[3]【2026年03月度_全社】RFM客層一覧表データ!D:D,"",0)</f>
        <v>33</v>
      </c>
      <c r="H5087" s="183">
        <f>_xlfn.XLOOKUP($A5087,[3]【2026年03月度_全社】RFM客層一覧表データ!$A:$A,[3]【2026年03月度_全社】RFM客層一覧表データ!E:E,"",0)</f>
        <v>0</v>
      </c>
      <c r="I5087" s="183">
        <f>_xlfn.XLOOKUP($A5087,[3]【2026年03月度_全社】RFM客層一覧表データ!$A:$A,[3]【2026年03月度_全社】RFM客層一覧表データ!F:F,"",0)</f>
        <v>21</v>
      </c>
      <c r="J5087" s="183">
        <v>22</v>
      </c>
      <c r="K5087" s="183">
        <v>22</v>
      </c>
      <c r="L5087" s="183">
        <v>0</v>
      </c>
      <c r="M5087" s="183">
        <v>22</v>
      </c>
      <c r="N5087" s="183">
        <v>0</v>
      </c>
      <c r="O5087" s="183">
        <v>0</v>
      </c>
      <c r="P5087" s="183">
        <v>0</v>
      </c>
      <c r="Q5087" s="183">
        <v>0</v>
      </c>
      <c r="R5087" s="183">
        <v>0</v>
      </c>
      <c r="S5087" s="183">
        <v>0</v>
      </c>
      <c r="T5087" s="183">
        <v>0</v>
      </c>
      <c r="U5087" s="183">
        <v>0</v>
      </c>
      <c r="V5087" s="183">
        <v>0</v>
      </c>
      <c r="W5087" s="183">
        <v>0</v>
      </c>
      <c r="X5087" s="183">
        <v>0</v>
      </c>
      <c r="Y5087" s="183">
        <v>0</v>
      </c>
    </row>
    <row r="5088" spans="1:25" x14ac:dyDescent="0.2">
      <c r="A5088" s="184">
        <v>13877021</v>
      </c>
      <c r="B5088" s="183" t="str">
        <f>[1]店マスタ!B5087</f>
        <v>フォルムいかわ</v>
      </c>
      <c r="C5088" s="183">
        <v>1.5</v>
      </c>
      <c r="D5088" s="183">
        <v>1.5</v>
      </c>
      <c r="E5088" s="183">
        <f>_xlfn.XLOOKUP(A5088,[2]Sheet1!$R:$R,[2]Sheet1!$AB:$AB,"",0)</f>
        <v>1.5</v>
      </c>
      <c r="F5088" s="183">
        <f>_xlfn.XLOOKUP($A5088,[3]【2026年03月度_全社】RFM客層一覧表データ!$A:$A,[3]【2026年03月度_全社】RFM客層一覧表データ!C:C,"",0)</f>
        <v>279</v>
      </c>
      <c r="G5088" s="183">
        <f>_xlfn.XLOOKUP($A5088,[3]【2026年03月度_全社】RFM客層一覧表データ!$A:$A,[3]【2026年03月度_全社】RFM客層一覧表データ!D:D,"",0)</f>
        <v>102</v>
      </c>
      <c r="H5088" s="183">
        <f>_xlfn.XLOOKUP($A5088,[3]【2026年03月度_全社】RFM客層一覧表データ!$A:$A,[3]【2026年03月度_全社】RFM客層一覧表データ!E:E,"",0)</f>
        <v>177</v>
      </c>
      <c r="I5088" s="183">
        <f>_xlfn.XLOOKUP($A5088,[3]【2026年03月度_全社】RFM客層一覧表データ!$A:$A,[3]【2026年03月度_全社】RFM客層一覧表データ!F:F,"",0)</f>
        <v>7</v>
      </c>
      <c r="J5088" s="183">
        <v>293</v>
      </c>
      <c r="K5088" s="183">
        <v>123</v>
      </c>
      <c r="L5088" s="183">
        <v>184</v>
      </c>
      <c r="M5088" s="183">
        <v>10</v>
      </c>
      <c r="N5088" s="183">
        <v>299</v>
      </c>
      <c r="O5088" s="183">
        <v>115</v>
      </c>
      <c r="P5088" s="183">
        <v>187</v>
      </c>
      <c r="Q5088" s="183">
        <v>8</v>
      </c>
      <c r="R5088" s="183">
        <v>313</v>
      </c>
      <c r="S5088" s="183">
        <v>185</v>
      </c>
      <c r="T5088" s="183">
        <v>192</v>
      </c>
      <c r="U5088" s="183">
        <v>17</v>
      </c>
      <c r="V5088" s="183">
        <v>315</v>
      </c>
      <c r="W5088" s="183">
        <v>176</v>
      </c>
      <c r="X5088" s="183">
        <v>186</v>
      </c>
      <c r="Y5088" s="183">
        <v>11</v>
      </c>
    </row>
    <row r="5089" spans="1:25" x14ac:dyDescent="0.2">
      <c r="A5089" s="184">
        <v>13878000</v>
      </c>
      <c r="B5089" s="183" t="str">
        <f>[1]店マスタ!B5088</f>
        <v>ＳＳＧ土居店</v>
      </c>
      <c r="C5089" s="183">
        <v>1</v>
      </c>
      <c r="D5089" s="183">
        <v>1</v>
      </c>
      <c r="E5089" s="183">
        <f>_xlfn.XLOOKUP(A5089,[2]Sheet1!$R:$R,[2]Sheet1!$AB:$AB,"",0)</f>
        <v>1</v>
      </c>
      <c r="F5089" s="183" t="str">
        <f>_xlfn.XLOOKUP($A5089,[3]【2026年03月度_全社】RFM客層一覧表データ!$A:$A,[3]【2026年03月度_全社】RFM客層一覧表データ!C:C,"",0)</f>
        <v/>
      </c>
      <c r="G5089" s="183" t="str">
        <f>_xlfn.XLOOKUP($A5089,[3]【2026年03月度_全社】RFM客層一覧表データ!$A:$A,[3]【2026年03月度_全社】RFM客層一覧表データ!D:D,"",0)</f>
        <v/>
      </c>
      <c r="H5089" s="183" t="str">
        <f>_xlfn.XLOOKUP($A5089,[3]【2026年03月度_全社】RFM客層一覧表データ!$A:$A,[3]【2026年03月度_全社】RFM客層一覧表データ!E:E,"",0)</f>
        <v/>
      </c>
      <c r="I5089" s="183" t="str">
        <f>_xlfn.XLOOKUP($A5089,[3]【2026年03月度_全社】RFM客層一覧表データ!$A:$A,[3]【2026年03月度_全社】RFM客層一覧表データ!F:F,"",0)</f>
        <v/>
      </c>
      <c r="J5089" s="183">
        <v>0</v>
      </c>
      <c r="K5089" s="183">
        <v>0</v>
      </c>
      <c r="L5089" s="183">
        <v>0</v>
      </c>
      <c r="M5089" s="183">
        <v>0</v>
      </c>
      <c r="N5089" s="183">
        <v>0</v>
      </c>
      <c r="O5089" s="183">
        <v>0</v>
      </c>
      <c r="P5089" s="183">
        <v>0</v>
      </c>
      <c r="Q5089" s="183">
        <v>0</v>
      </c>
      <c r="R5089" s="183">
        <v>0</v>
      </c>
      <c r="S5089" s="183">
        <v>0</v>
      </c>
      <c r="T5089" s="183">
        <v>0</v>
      </c>
      <c r="U5089" s="183">
        <v>0</v>
      </c>
      <c r="V5089" s="183">
        <v>0</v>
      </c>
      <c r="W5089" s="183">
        <v>0</v>
      </c>
      <c r="X5089" s="183">
        <v>0</v>
      </c>
      <c r="Y5089" s="183">
        <v>0</v>
      </c>
    </row>
    <row r="5090" spans="1:25" x14ac:dyDescent="0.2">
      <c r="A5090" s="184">
        <v>13878003</v>
      </c>
      <c r="B5090" s="183" t="str">
        <f>[1]店マスタ!B5089</f>
        <v>エルふたば</v>
      </c>
      <c r="C5090" s="183">
        <v>4.5</v>
      </c>
      <c r="D5090" s="183">
        <v>4.5</v>
      </c>
      <c r="E5090" s="183">
        <f>_xlfn.XLOOKUP(A5090,[2]Sheet1!$R:$R,[2]Sheet1!$AB:$AB,"",0)</f>
        <v>4.5</v>
      </c>
      <c r="F5090" s="183">
        <f>_xlfn.XLOOKUP($A5090,[3]【2026年03月度_全社】RFM客層一覧表データ!$A:$A,[3]【2026年03月度_全社】RFM客層一覧表データ!C:C,"",0)</f>
        <v>986</v>
      </c>
      <c r="G5090" s="183">
        <f>_xlfn.XLOOKUP($A5090,[3]【2026年03月度_全社】RFM客層一覧表データ!$A:$A,[3]【2026年03月度_全社】RFM客層一覧表データ!D:D,"",0)</f>
        <v>532</v>
      </c>
      <c r="H5090" s="183">
        <f>_xlfn.XLOOKUP($A5090,[3]【2026年03月度_全社】RFM客層一覧表データ!$A:$A,[3]【2026年03月度_全社】RFM客層一覧表データ!E:E,"",0)</f>
        <v>687</v>
      </c>
      <c r="I5090" s="183">
        <f>_xlfn.XLOOKUP($A5090,[3]【2026年03月度_全社】RFM客層一覧表データ!$A:$A,[3]【2026年03月度_全社】RFM客層一覧表データ!F:F,"",0)</f>
        <v>49</v>
      </c>
      <c r="J5090" s="183">
        <v>994</v>
      </c>
      <c r="K5090" s="183">
        <v>531</v>
      </c>
      <c r="L5090" s="183">
        <v>691</v>
      </c>
      <c r="M5090" s="183">
        <v>51</v>
      </c>
      <c r="N5090" s="183">
        <v>1044</v>
      </c>
      <c r="O5090" s="183">
        <v>548</v>
      </c>
      <c r="P5090" s="183">
        <v>718</v>
      </c>
      <c r="Q5090" s="183">
        <v>61</v>
      </c>
      <c r="R5090" s="183">
        <v>1073</v>
      </c>
      <c r="S5090" s="183">
        <v>535</v>
      </c>
      <c r="T5090" s="183">
        <v>735</v>
      </c>
      <c r="U5090" s="183">
        <v>69</v>
      </c>
      <c r="V5090" s="183">
        <v>1091</v>
      </c>
      <c r="W5090" s="183">
        <v>538</v>
      </c>
      <c r="X5090" s="183">
        <v>785</v>
      </c>
      <c r="Y5090" s="183">
        <v>57</v>
      </c>
    </row>
    <row r="5091" spans="1:25" x14ac:dyDescent="0.2">
      <c r="A5091" s="184">
        <v>13878008</v>
      </c>
      <c r="B5091" s="183" t="str">
        <f>[1]店マスタ!B5090</f>
        <v>エルふたば長津店</v>
      </c>
      <c r="C5091" s="183">
        <v>4.5</v>
      </c>
      <c r="D5091" s="183">
        <v>5.5</v>
      </c>
      <c r="E5091" s="183">
        <f>_xlfn.XLOOKUP(A5091,[2]Sheet1!$R:$R,[2]Sheet1!$AB:$AB,"",0)</f>
        <v>4</v>
      </c>
      <c r="F5091" s="183">
        <f>_xlfn.XLOOKUP($A5091,[3]【2026年03月度_全社】RFM客層一覧表データ!$A:$A,[3]【2026年03月度_全社】RFM客層一覧表データ!C:C,"",0)</f>
        <v>1394</v>
      </c>
      <c r="G5091" s="183">
        <f>_xlfn.XLOOKUP($A5091,[3]【2026年03月度_全社】RFM客層一覧表データ!$A:$A,[3]【2026年03月度_全社】RFM客層一覧表データ!D:D,"",0)</f>
        <v>693</v>
      </c>
      <c r="H5091" s="183">
        <f>_xlfn.XLOOKUP($A5091,[3]【2026年03月度_全社】RFM客層一覧表データ!$A:$A,[3]【2026年03月度_全社】RFM客層一覧表データ!E:E,"",0)</f>
        <v>800</v>
      </c>
      <c r="I5091" s="183">
        <f>_xlfn.XLOOKUP($A5091,[3]【2026年03月度_全社】RFM客層一覧表データ!$A:$A,[3]【2026年03月度_全社】RFM客層一覧表データ!F:F,"",0)</f>
        <v>67</v>
      </c>
      <c r="J5091" s="183">
        <v>1406</v>
      </c>
      <c r="K5091" s="183">
        <v>719</v>
      </c>
      <c r="L5091" s="183">
        <v>797</v>
      </c>
      <c r="M5091" s="183">
        <v>95</v>
      </c>
      <c r="N5091" s="183">
        <v>1385</v>
      </c>
      <c r="O5091" s="183">
        <v>692</v>
      </c>
      <c r="P5091" s="183">
        <v>807</v>
      </c>
      <c r="Q5091" s="183">
        <v>69</v>
      </c>
      <c r="R5091" s="183">
        <v>1400</v>
      </c>
      <c r="S5091" s="183">
        <v>736</v>
      </c>
      <c r="T5091" s="183">
        <v>817</v>
      </c>
      <c r="U5091" s="183">
        <v>101</v>
      </c>
      <c r="V5091" s="183">
        <v>1377</v>
      </c>
      <c r="W5091" s="183">
        <v>755</v>
      </c>
      <c r="X5091" s="183">
        <v>794</v>
      </c>
      <c r="Y5091" s="183">
        <v>105</v>
      </c>
    </row>
    <row r="5092" spans="1:25" x14ac:dyDescent="0.2">
      <c r="A5092" s="184">
        <v>13880053</v>
      </c>
      <c r="B5092" s="183" t="str">
        <f>[1]店マスタ!B5091</f>
        <v>（有）イヨデン</v>
      </c>
      <c r="C5092" s="183">
        <v>2.5</v>
      </c>
      <c r="D5092" s="183">
        <v>2.5</v>
      </c>
      <c r="E5092" s="183">
        <f>_xlfn.XLOOKUP(A5092,[2]Sheet1!$R:$R,[2]Sheet1!$AB:$AB,"",0)</f>
        <v>2.5</v>
      </c>
      <c r="F5092" s="183">
        <f>_xlfn.XLOOKUP($A5092,[3]【2026年03月度_全社】RFM客層一覧表データ!$A:$A,[3]【2026年03月度_全社】RFM客層一覧表データ!C:C,"",0)</f>
        <v>1099</v>
      </c>
      <c r="G5092" s="183">
        <f>_xlfn.XLOOKUP($A5092,[3]【2026年03月度_全社】RFM客層一覧表データ!$A:$A,[3]【2026年03月度_全社】RFM客層一覧表データ!D:D,"",0)</f>
        <v>464</v>
      </c>
      <c r="H5092" s="183">
        <f>_xlfn.XLOOKUP($A5092,[3]【2026年03月度_全社】RFM客層一覧表データ!$A:$A,[3]【2026年03月度_全社】RFM客層一覧表データ!E:E,"",0)</f>
        <v>458</v>
      </c>
      <c r="I5092" s="183">
        <f>_xlfn.XLOOKUP($A5092,[3]【2026年03月度_全社】RFM客層一覧表データ!$A:$A,[3]【2026年03月度_全社】RFM客層一覧表データ!F:F,"",0)</f>
        <v>84</v>
      </c>
      <c r="J5092" s="183">
        <v>1144</v>
      </c>
      <c r="K5092" s="183">
        <v>455</v>
      </c>
      <c r="L5092" s="183">
        <v>444</v>
      </c>
      <c r="M5092" s="183">
        <v>68</v>
      </c>
      <c r="N5092" s="183">
        <v>1178</v>
      </c>
      <c r="O5092" s="183">
        <v>476</v>
      </c>
      <c r="P5092" s="183">
        <v>456</v>
      </c>
      <c r="Q5092" s="183">
        <v>84</v>
      </c>
      <c r="R5092" s="183">
        <v>1174</v>
      </c>
      <c r="S5092" s="183">
        <v>511</v>
      </c>
      <c r="T5092" s="183">
        <v>459</v>
      </c>
      <c r="U5092" s="183">
        <v>89</v>
      </c>
      <c r="V5092" s="183">
        <v>1183</v>
      </c>
      <c r="W5092" s="183">
        <v>489</v>
      </c>
      <c r="X5092" s="183">
        <v>466</v>
      </c>
      <c r="Y5092" s="183">
        <v>84</v>
      </c>
    </row>
    <row r="5093" spans="1:25" x14ac:dyDescent="0.2">
      <c r="A5093" s="184">
        <v>13880070</v>
      </c>
      <c r="B5093" s="183" t="str">
        <f>[1]店マスタ!B5092</f>
        <v>カマダでんき</v>
      </c>
      <c r="C5093" s="183">
        <v>1</v>
      </c>
      <c r="D5093" s="183">
        <v>1</v>
      </c>
      <c r="E5093" s="183">
        <f>_xlfn.XLOOKUP(A5093,[2]Sheet1!$R:$R,[2]Sheet1!$AB:$AB,"",0)</f>
        <v>1</v>
      </c>
      <c r="F5093" s="183">
        <f>_xlfn.XLOOKUP($A5093,[3]【2026年03月度_全社】RFM客層一覧表データ!$A:$A,[3]【2026年03月度_全社】RFM客層一覧表データ!C:C,"",0)</f>
        <v>8</v>
      </c>
      <c r="G5093" s="183">
        <f>_xlfn.XLOOKUP($A5093,[3]【2026年03月度_全社】RFM客層一覧表データ!$A:$A,[3]【2026年03月度_全社】RFM客層一覧表データ!D:D,"",0)</f>
        <v>3</v>
      </c>
      <c r="H5093" s="183">
        <f>_xlfn.XLOOKUP($A5093,[3]【2026年03月度_全社】RFM客層一覧表データ!$A:$A,[3]【2026年03月度_全社】RFM客層一覧表データ!E:E,"",0)</f>
        <v>2</v>
      </c>
      <c r="I5093" s="183">
        <f>_xlfn.XLOOKUP($A5093,[3]【2026年03月度_全社】RFM客層一覧表データ!$A:$A,[3]【2026年03月度_全社】RFM客層一覧表データ!F:F,"",0)</f>
        <v>1</v>
      </c>
      <c r="J5093" s="183">
        <v>164</v>
      </c>
      <c r="K5093" s="183">
        <v>2</v>
      </c>
      <c r="L5093" s="183">
        <v>2</v>
      </c>
      <c r="M5093" s="183">
        <v>1</v>
      </c>
      <c r="N5093" s="183">
        <v>288</v>
      </c>
      <c r="O5093" s="183">
        <v>2</v>
      </c>
      <c r="P5093" s="183">
        <v>108</v>
      </c>
      <c r="Q5093" s="183">
        <v>1</v>
      </c>
      <c r="R5093" s="183">
        <v>369</v>
      </c>
      <c r="S5093" s="183">
        <v>0</v>
      </c>
      <c r="T5093" s="183">
        <v>177</v>
      </c>
      <c r="U5093" s="183">
        <v>0</v>
      </c>
      <c r="V5093" s="183">
        <v>452</v>
      </c>
      <c r="W5093" s="183">
        <v>1</v>
      </c>
      <c r="X5093" s="183">
        <v>223</v>
      </c>
      <c r="Y5093" s="183">
        <v>1</v>
      </c>
    </row>
    <row r="5094" spans="1:25" x14ac:dyDescent="0.2">
      <c r="A5094" s="184">
        <v>13880089</v>
      </c>
      <c r="B5094" s="183" t="str">
        <f>[1]店マスタ!B5093</f>
        <v>パルテ三原</v>
      </c>
      <c r="C5094" s="183">
        <v>2.5</v>
      </c>
      <c r="D5094" s="183">
        <v>2.5</v>
      </c>
      <c r="E5094" s="183">
        <f>_xlfn.XLOOKUP(A5094,[2]Sheet1!$R:$R,[2]Sheet1!$AB:$AB,"",0)</f>
        <v>3</v>
      </c>
      <c r="F5094" s="183">
        <f>_xlfn.XLOOKUP($A5094,[3]【2026年03月度_全社】RFM客層一覧表データ!$A:$A,[3]【2026年03月度_全社】RFM客層一覧表データ!C:C,"",0)</f>
        <v>749</v>
      </c>
      <c r="G5094" s="183">
        <f>_xlfn.XLOOKUP($A5094,[3]【2026年03月度_全社】RFM客層一覧表データ!$A:$A,[3]【2026年03月度_全社】RFM客層一覧表データ!D:D,"",0)</f>
        <v>306</v>
      </c>
      <c r="H5094" s="183">
        <f>_xlfn.XLOOKUP($A5094,[3]【2026年03月度_全社】RFM客層一覧表データ!$A:$A,[3]【2026年03月度_全社】RFM客層一覧表データ!E:E,"",0)</f>
        <v>393</v>
      </c>
      <c r="I5094" s="183">
        <f>_xlfn.XLOOKUP($A5094,[3]【2026年03月度_全社】RFM客層一覧表データ!$A:$A,[3]【2026年03月度_全社】RFM客層一覧表データ!F:F,"",0)</f>
        <v>36</v>
      </c>
      <c r="J5094" s="183">
        <v>766</v>
      </c>
      <c r="K5094" s="183">
        <v>329</v>
      </c>
      <c r="L5094" s="183">
        <v>403</v>
      </c>
      <c r="M5094" s="183">
        <v>47</v>
      </c>
      <c r="N5094" s="183">
        <v>762</v>
      </c>
      <c r="O5094" s="183">
        <v>328</v>
      </c>
      <c r="P5094" s="183">
        <v>393</v>
      </c>
      <c r="Q5094" s="183">
        <v>49</v>
      </c>
      <c r="R5094" s="183">
        <v>765</v>
      </c>
      <c r="S5094" s="183">
        <v>325</v>
      </c>
      <c r="T5094" s="183">
        <v>400</v>
      </c>
      <c r="U5094" s="183">
        <v>54</v>
      </c>
      <c r="V5094" s="183">
        <v>758</v>
      </c>
      <c r="W5094" s="183">
        <v>344</v>
      </c>
      <c r="X5094" s="183">
        <v>397</v>
      </c>
      <c r="Y5094" s="183">
        <v>49</v>
      </c>
    </row>
    <row r="5095" spans="1:25" x14ac:dyDescent="0.2">
      <c r="A5095" s="184">
        <v>13880229</v>
      </c>
      <c r="B5095" s="183" t="str">
        <f>[1]店マスタ!B5094</f>
        <v>オオイシデンキ</v>
      </c>
      <c r="C5095" s="183">
        <v>3.5</v>
      </c>
      <c r="D5095" s="183">
        <v>3.5</v>
      </c>
      <c r="E5095" s="183">
        <f>_xlfn.XLOOKUP(A5095,[2]Sheet1!$R:$R,[2]Sheet1!$AB:$AB,"",0)</f>
        <v>3.5</v>
      </c>
      <c r="F5095" s="183">
        <f>_xlfn.XLOOKUP($A5095,[3]【2026年03月度_全社】RFM客層一覧表データ!$A:$A,[3]【2026年03月度_全社】RFM客層一覧表データ!C:C,"",0)</f>
        <v>0</v>
      </c>
      <c r="G5095" s="183">
        <f>_xlfn.XLOOKUP($A5095,[3]【2026年03月度_全社】RFM客層一覧表データ!$A:$A,[3]【2026年03月度_全社】RFM客層一覧表データ!D:D,"",0)</f>
        <v>0</v>
      </c>
      <c r="H5095" s="183">
        <f>_xlfn.XLOOKUP($A5095,[3]【2026年03月度_全社】RFM客層一覧表データ!$A:$A,[3]【2026年03月度_全社】RFM客層一覧表データ!E:E,"",0)</f>
        <v>0</v>
      </c>
      <c r="I5095" s="183">
        <f>_xlfn.XLOOKUP($A5095,[3]【2026年03月度_全社】RFM客層一覧表データ!$A:$A,[3]【2026年03月度_全社】RFM客層一覧表データ!F:F,"",0)</f>
        <v>0</v>
      </c>
      <c r="J5095" s="183">
        <v>0</v>
      </c>
      <c r="K5095" s="183">
        <v>0</v>
      </c>
      <c r="L5095" s="183">
        <v>0</v>
      </c>
      <c r="M5095" s="183">
        <v>0</v>
      </c>
      <c r="N5095" s="183">
        <v>0</v>
      </c>
      <c r="O5095" s="183">
        <v>0</v>
      </c>
      <c r="P5095" s="183">
        <v>0</v>
      </c>
      <c r="Q5095" s="183">
        <v>0</v>
      </c>
      <c r="R5095" s="183">
        <v>0</v>
      </c>
      <c r="S5095" s="183">
        <v>0</v>
      </c>
      <c r="T5095" s="183">
        <v>0</v>
      </c>
      <c r="U5095" s="183">
        <v>0</v>
      </c>
      <c r="V5095" s="183">
        <v>0</v>
      </c>
      <c r="W5095" s="183">
        <v>0</v>
      </c>
      <c r="X5095" s="183">
        <v>0</v>
      </c>
      <c r="Y5095" s="183">
        <v>0</v>
      </c>
    </row>
    <row r="5096" spans="1:25" x14ac:dyDescent="0.2">
      <c r="A5096" s="184">
        <v>13880318</v>
      </c>
      <c r="B5096" s="183" t="str">
        <f>[1]店マスタ!B5095</f>
        <v>ウィッティヒラオカ</v>
      </c>
      <c r="C5096" s="183">
        <v>2.5</v>
      </c>
      <c r="D5096" s="183">
        <v>2.5</v>
      </c>
      <c r="E5096" s="183">
        <f>_xlfn.XLOOKUP(A5096,[2]Sheet1!$R:$R,[2]Sheet1!$AB:$AB,"",0)</f>
        <v>2.5</v>
      </c>
      <c r="F5096" s="183">
        <f>_xlfn.XLOOKUP($A5096,[3]【2026年03月度_全社】RFM客層一覧表データ!$A:$A,[3]【2026年03月度_全社】RFM客層一覧表データ!C:C,"",0)</f>
        <v>274</v>
      </c>
      <c r="G5096" s="183">
        <f>_xlfn.XLOOKUP($A5096,[3]【2026年03月度_全社】RFM客層一覧表データ!$A:$A,[3]【2026年03月度_全社】RFM客層一覧表データ!D:D,"",0)</f>
        <v>135</v>
      </c>
      <c r="H5096" s="183">
        <f>_xlfn.XLOOKUP($A5096,[3]【2026年03月度_全社】RFM客層一覧表データ!$A:$A,[3]【2026年03月度_全社】RFM客層一覧表データ!E:E,"",0)</f>
        <v>160</v>
      </c>
      <c r="I5096" s="183">
        <f>_xlfn.XLOOKUP($A5096,[3]【2026年03月度_全社】RFM客層一覧表データ!$A:$A,[3]【2026年03月度_全社】RFM客層一覧表データ!F:F,"",0)</f>
        <v>20</v>
      </c>
      <c r="J5096" s="183">
        <v>278</v>
      </c>
      <c r="K5096" s="183">
        <v>142</v>
      </c>
      <c r="L5096" s="183">
        <v>158</v>
      </c>
      <c r="M5096" s="183">
        <v>25</v>
      </c>
      <c r="N5096" s="183">
        <v>281</v>
      </c>
      <c r="O5096" s="183">
        <v>144</v>
      </c>
      <c r="P5096" s="183">
        <v>161</v>
      </c>
      <c r="Q5096" s="183">
        <v>27</v>
      </c>
      <c r="R5096" s="183">
        <v>271</v>
      </c>
      <c r="S5096" s="183">
        <v>140</v>
      </c>
      <c r="T5096" s="183">
        <v>164</v>
      </c>
      <c r="U5096" s="183">
        <v>17</v>
      </c>
      <c r="V5096" s="183">
        <v>279</v>
      </c>
      <c r="W5096" s="183">
        <v>129</v>
      </c>
      <c r="X5096" s="183">
        <v>169</v>
      </c>
      <c r="Y5096" s="183">
        <v>15</v>
      </c>
    </row>
    <row r="5097" spans="1:25" x14ac:dyDescent="0.2">
      <c r="A5097" s="184">
        <v>13880412</v>
      </c>
      <c r="B5097" s="183" t="str">
        <f>[1]店マスタ!B5096</f>
        <v>ＳＳＧ広橋店</v>
      </c>
      <c r="C5097" s="183">
        <v>1</v>
      </c>
      <c r="D5097" s="183">
        <v>1</v>
      </c>
      <c r="E5097" s="183">
        <f>_xlfn.XLOOKUP(A5097,[2]Sheet1!$R:$R,[2]Sheet1!$AB:$AB,"",0)</f>
        <v>1</v>
      </c>
      <c r="F5097" s="183">
        <f>_xlfn.XLOOKUP($A5097,[3]【2026年03月度_全社】RFM客層一覧表データ!$A:$A,[3]【2026年03月度_全社】RFM客層一覧表データ!C:C,"",0)</f>
        <v>37</v>
      </c>
      <c r="G5097" s="183">
        <f>_xlfn.XLOOKUP($A5097,[3]【2026年03月度_全社】RFM客層一覧表データ!$A:$A,[3]【2026年03月度_全社】RFM客層一覧表データ!D:D,"",0)</f>
        <v>36</v>
      </c>
      <c r="H5097" s="183">
        <f>_xlfn.XLOOKUP($A5097,[3]【2026年03月度_全社】RFM客層一覧表データ!$A:$A,[3]【2026年03月度_全社】RFM客層一覧表データ!E:E,"",0)</f>
        <v>0</v>
      </c>
      <c r="I5097" s="183">
        <f>_xlfn.XLOOKUP($A5097,[3]【2026年03月度_全社】RFM客層一覧表データ!$A:$A,[3]【2026年03月度_全社】RFM客層一覧表データ!F:F,"",0)</f>
        <v>36</v>
      </c>
      <c r="J5097" s="183">
        <v>1</v>
      </c>
      <c r="K5097" s="183">
        <v>1</v>
      </c>
      <c r="L5097" s="183">
        <v>0</v>
      </c>
      <c r="M5097" s="183">
        <v>1</v>
      </c>
      <c r="N5097" s="183">
        <v>0</v>
      </c>
      <c r="O5097" s="183">
        <v>0</v>
      </c>
      <c r="P5097" s="183">
        <v>0</v>
      </c>
      <c r="Q5097" s="183">
        <v>0</v>
      </c>
      <c r="R5097" s="183">
        <v>0</v>
      </c>
      <c r="S5097" s="183">
        <v>0</v>
      </c>
      <c r="T5097" s="183">
        <v>0</v>
      </c>
      <c r="U5097" s="183">
        <v>0</v>
      </c>
      <c r="V5097" s="183">
        <v>0</v>
      </c>
      <c r="W5097" s="183">
        <v>0</v>
      </c>
      <c r="X5097" s="183">
        <v>0</v>
      </c>
      <c r="Y5097" s="183">
        <v>0</v>
      </c>
    </row>
    <row r="5098" spans="1:25" x14ac:dyDescent="0.2">
      <c r="A5098" s="184">
        <v>13881006</v>
      </c>
      <c r="B5098" s="183" t="str">
        <f>[1]店マスタ!B5097</f>
        <v>正岡電機</v>
      </c>
      <c r="C5098" s="183">
        <v>2.5</v>
      </c>
      <c r="D5098" s="183">
        <v>1.5</v>
      </c>
      <c r="E5098" s="183">
        <f>_xlfn.XLOOKUP(A5098,[2]Sheet1!$R:$R,[2]Sheet1!$AB:$AB,"",0)</f>
        <v>1.5</v>
      </c>
      <c r="F5098" s="183">
        <f>_xlfn.XLOOKUP($A5098,[3]【2026年03月度_全社】RFM客層一覧表データ!$A:$A,[3]【2026年03月度_全社】RFM客層一覧表データ!C:C,"",0)</f>
        <v>390</v>
      </c>
      <c r="G5098" s="183">
        <f>_xlfn.XLOOKUP($A5098,[3]【2026年03月度_全社】RFM客層一覧表データ!$A:$A,[3]【2026年03月度_全社】RFM客層一覧表データ!D:D,"",0)</f>
        <v>160</v>
      </c>
      <c r="H5098" s="183">
        <f>_xlfn.XLOOKUP($A5098,[3]【2026年03月度_全社】RFM客層一覧表データ!$A:$A,[3]【2026年03月度_全社】RFM客層一覧表データ!E:E,"",0)</f>
        <v>194</v>
      </c>
      <c r="I5098" s="183">
        <f>_xlfn.XLOOKUP($A5098,[3]【2026年03月度_全社】RFM客層一覧表データ!$A:$A,[3]【2026年03月度_全社】RFM客層一覧表データ!F:F,"",0)</f>
        <v>27</v>
      </c>
      <c r="J5098" s="183">
        <v>403</v>
      </c>
      <c r="K5098" s="183">
        <v>173</v>
      </c>
      <c r="L5098" s="183">
        <v>197</v>
      </c>
      <c r="M5098" s="183">
        <v>29</v>
      </c>
      <c r="N5098" s="183">
        <v>409</v>
      </c>
      <c r="O5098" s="183">
        <v>167</v>
      </c>
      <c r="P5098" s="183">
        <v>198</v>
      </c>
      <c r="Q5098" s="183">
        <v>25</v>
      </c>
      <c r="R5098" s="183">
        <v>407</v>
      </c>
      <c r="S5098" s="183">
        <v>169</v>
      </c>
      <c r="T5098" s="183">
        <v>211</v>
      </c>
      <c r="U5098" s="183">
        <v>18</v>
      </c>
      <c r="V5098" s="183">
        <v>425</v>
      </c>
      <c r="W5098" s="183">
        <v>165</v>
      </c>
      <c r="X5098" s="183">
        <v>216</v>
      </c>
      <c r="Y5098" s="183">
        <v>26</v>
      </c>
    </row>
    <row r="5099" spans="1:25" x14ac:dyDescent="0.2">
      <c r="A5099" s="184">
        <v>13881010</v>
      </c>
      <c r="B5099" s="183" t="str">
        <f>[1]店マスタ!B5098</f>
        <v>（有）シミズ電機</v>
      </c>
      <c r="C5099" s="183">
        <v>3.5</v>
      </c>
      <c r="D5099" s="183">
        <v>3</v>
      </c>
      <c r="E5099" s="183">
        <f>_xlfn.XLOOKUP(A5099,[2]Sheet1!$R:$R,[2]Sheet1!$AB:$AB,"",0)</f>
        <v>3.5</v>
      </c>
      <c r="F5099" s="183">
        <f>_xlfn.XLOOKUP($A5099,[3]【2026年03月度_全社】RFM客層一覧表データ!$A:$A,[3]【2026年03月度_全社】RFM客層一覧表データ!C:C,"",0)</f>
        <v>805</v>
      </c>
      <c r="G5099" s="183">
        <f>_xlfn.XLOOKUP($A5099,[3]【2026年03月度_全社】RFM客層一覧表データ!$A:$A,[3]【2026年03月度_全社】RFM客層一覧表データ!D:D,"",0)</f>
        <v>403</v>
      </c>
      <c r="H5099" s="183">
        <f>_xlfn.XLOOKUP($A5099,[3]【2026年03月度_全社】RFM客層一覧表データ!$A:$A,[3]【2026年03月度_全社】RFM客層一覧表データ!E:E,"",0)</f>
        <v>507</v>
      </c>
      <c r="I5099" s="183">
        <f>_xlfn.XLOOKUP($A5099,[3]【2026年03月度_全社】RFM客層一覧表データ!$A:$A,[3]【2026年03月度_全社】RFM客層一覧表データ!F:F,"",0)</f>
        <v>46</v>
      </c>
      <c r="J5099" s="183">
        <v>851</v>
      </c>
      <c r="K5099" s="183">
        <v>412</v>
      </c>
      <c r="L5099" s="183">
        <v>533</v>
      </c>
      <c r="M5099" s="183">
        <v>26</v>
      </c>
      <c r="N5099" s="183">
        <v>906</v>
      </c>
      <c r="O5099" s="183">
        <v>432</v>
      </c>
      <c r="P5099" s="183">
        <v>544</v>
      </c>
      <c r="Q5099" s="183">
        <v>47</v>
      </c>
      <c r="R5099" s="183">
        <v>928</v>
      </c>
      <c r="S5099" s="183">
        <v>456</v>
      </c>
      <c r="T5099" s="183">
        <v>542</v>
      </c>
      <c r="U5099" s="183">
        <v>72</v>
      </c>
      <c r="V5099" s="183">
        <v>932</v>
      </c>
      <c r="W5099" s="183">
        <v>459</v>
      </c>
      <c r="X5099" s="183">
        <v>523</v>
      </c>
      <c r="Y5099" s="183">
        <v>100</v>
      </c>
    </row>
    <row r="5100" spans="1:25" x14ac:dyDescent="0.2">
      <c r="A5100" s="184">
        <v>13881015</v>
      </c>
      <c r="B5100" s="183" t="str">
        <f>[1]店マスタ!B5099</f>
        <v>ウィッティＮＩＳＨＩＨＡＲＡ</v>
      </c>
      <c r="C5100" s="183">
        <v>1.5</v>
      </c>
      <c r="D5100" s="183">
        <v>1.5</v>
      </c>
      <c r="E5100" s="183">
        <f>_xlfn.XLOOKUP(A5100,[2]Sheet1!$R:$R,[2]Sheet1!$AB:$AB,"",0)</f>
        <v>1.5</v>
      </c>
      <c r="F5100" s="183">
        <f>_xlfn.XLOOKUP($A5100,[3]【2026年03月度_全社】RFM客層一覧表データ!$A:$A,[3]【2026年03月度_全社】RFM客層一覧表データ!C:C,"",0)</f>
        <v>365</v>
      </c>
      <c r="G5100" s="183">
        <f>_xlfn.XLOOKUP($A5100,[3]【2026年03月度_全社】RFM客層一覧表データ!$A:$A,[3]【2026年03月度_全社】RFM客層一覧表データ!D:D,"",0)</f>
        <v>137</v>
      </c>
      <c r="H5100" s="183">
        <f>_xlfn.XLOOKUP($A5100,[3]【2026年03月度_全社】RFM客層一覧表データ!$A:$A,[3]【2026年03月度_全社】RFM客層一覧表データ!E:E,"",0)</f>
        <v>177</v>
      </c>
      <c r="I5100" s="183">
        <f>_xlfn.XLOOKUP($A5100,[3]【2026年03月度_全社】RFM客層一覧表データ!$A:$A,[3]【2026年03月度_全社】RFM客層一覧表データ!F:F,"",0)</f>
        <v>15</v>
      </c>
      <c r="J5100" s="183">
        <v>375</v>
      </c>
      <c r="K5100" s="183">
        <v>129</v>
      </c>
      <c r="L5100" s="183">
        <v>170</v>
      </c>
      <c r="M5100" s="183">
        <v>23</v>
      </c>
      <c r="N5100" s="183">
        <v>378</v>
      </c>
      <c r="O5100" s="183">
        <v>137</v>
      </c>
      <c r="P5100" s="183">
        <v>181</v>
      </c>
      <c r="Q5100" s="183">
        <v>29</v>
      </c>
      <c r="R5100" s="183">
        <v>376</v>
      </c>
      <c r="S5100" s="183">
        <v>133</v>
      </c>
      <c r="T5100" s="183">
        <v>186</v>
      </c>
      <c r="U5100" s="183">
        <v>16</v>
      </c>
      <c r="V5100" s="183">
        <v>389</v>
      </c>
      <c r="W5100" s="183">
        <v>156</v>
      </c>
      <c r="X5100" s="183">
        <v>195</v>
      </c>
      <c r="Y5100" s="183">
        <v>22</v>
      </c>
    </row>
    <row r="5101" spans="1:25" x14ac:dyDescent="0.2">
      <c r="A5101" s="184">
        <v>13882002</v>
      </c>
      <c r="B5101" s="183" t="str">
        <f>[1]店マスタ!B5100</f>
        <v>パルテモリデン栄店</v>
      </c>
      <c r="C5101" s="183">
        <v>3</v>
      </c>
      <c r="D5101" s="183">
        <v>3</v>
      </c>
      <c r="E5101" s="183">
        <f>_xlfn.XLOOKUP(A5101,[2]Sheet1!$R:$R,[2]Sheet1!$AB:$AB,"",0)</f>
        <v>3.5</v>
      </c>
      <c r="F5101" s="183">
        <f>_xlfn.XLOOKUP($A5101,[3]【2026年03月度_全社】RFM客層一覧表データ!$A:$A,[3]【2026年03月度_全社】RFM客層一覧表データ!C:C,"",0)</f>
        <v>629</v>
      </c>
      <c r="G5101" s="183">
        <f>_xlfn.XLOOKUP($A5101,[3]【2026年03月度_全社】RFM客層一覧表データ!$A:$A,[3]【2026年03月度_全社】RFM客層一覧表データ!D:D,"",0)</f>
        <v>255</v>
      </c>
      <c r="H5101" s="183">
        <f>_xlfn.XLOOKUP($A5101,[3]【2026年03月度_全社】RFM客層一覧表データ!$A:$A,[3]【2026年03月度_全社】RFM客層一覧表データ!E:E,"",0)</f>
        <v>370</v>
      </c>
      <c r="I5101" s="183">
        <f>_xlfn.XLOOKUP($A5101,[3]【2026年03月度_全社】RFM客層一覧表データ!$A:$A,[3]【2026年03月度_全社】RFM客層一覧表データ!F:F,"",0)</f>
        <v>25</v>
      </c>
      <c r="J5101" s="183">
        <v>671</v>
      </c>
      <c r="K5101" s="183">
        <v>272</v>
      </c>
      <c r="L5101" s="183">
        <v>395</v>
      </c>
      <c r="M5101" s="183">
        <v>31</v>
      </c>
      <c r="N5101" s="183">
        <v>676</v>
      </c>
      <c r="O5101" s="183">
        <v>269</v>
      </c>
      <c r="P5101" s="183">
        <v>415</v>
      </c>
      <c r="Q5101" s="183">
        <v>33</v>
      </c>
      <c r="R5101" s="183">
        <v>687</v>
      </c>
      <c r="S5101" s="183">
        <v>303</v>
      </c>
      <c r="T5101" s="183">
        <v>429</v>
      </c>
      <c r="U5101" s="183">
        <v>29</v>
      </c>
      <c r="V5101" s="183">
        <v>730</v>
      </c>
      <c r="W5101" s="183">
        <v>331</v>
      </c>
      <c r="X5101" s="183">
        <v>439</v>
      </c>
      <c r="Y5101" s="183">
        <v>35</v>
      </c>
    </row>
    <row r="5102" spans="1:25" x14ac:dyDescent="0.2">
      <c r="A5102" s="184">
        <v>13883002</v>
      </c>
      <c r="B5102" s="183" t="str">
        <f>[1]店マスタ!B5101</f>
        <v>（有）マルタ電機商会</v>
      </c>
      <c r="C5102" s="183">
        <v>3</v>
      </c>
      <c r="D5102" s="183">
        <v>3</v>
      </c>
      <c r="E5102" s="183">
        <f>_xlfn.XLOOKUP(A5102,[2]Sheet1!$R:$R,[2]Sheet1!$AB:$AB,"",0)</f>
        <v>3</v>
      </c>
      <c r="F5102" s="183" t="str">
        <f>_xlfn.XLOOKUP($A5102,[3]【2026年03月度_全社】RFM客層一覧表データ!$A:$A,[3]【2026年03月度_全社】RFM客層一覧表データ!C:C,"",0)</f>
        <v/>
      </c>
      <c r="G5102" s="183" t="str">
        <f>_xlfn.XLOOKUP($A5102,[3]【2026年03月度_全社】RFM客層一覧表データ!$A:$A,[3]【2026年03月度_全社】RFM客層一覧表データ!D:D,"",0)</f>
        <v/>
      </c>
      <c r="H5102" s="183" t="str">
        <f>_xlfn.XLOOKUP($A5102,[3]【2026年03月度_全社】RFM客層一覧表データ!$A:$A,[3]【2026年03月度_全社】RFM客層一覧表データ!E:E,"",0)</f>
        <v/>
      </c>
      <c r="I5102" s="183" t="str">
        <f>_xlfn.XLOOKUP($A5102,[3]【2026年03月度_全社】RFM客層一覧表データ!$A:$A,[3]【2026年03月度_全社】RFM客層一覧表データ!F:F,"",0)</f>
        <v/>
      </c>
      <c r="J5102" s="183">
        <v>0</v>
      </c>
      <c r="K5102" s="183">
        <v>0</v>
      </c>
      <c r="L5102" s="183">
        <v>0</v>
      </c>
      <c r="M5102" s="183">
        <v>0</v>
      </c>
      <c r="N5102" s="183">
        <v>0</v>
      </c>
      <c r="O5102" s="183">
        <v>0</v>
      </c>
      <c r="P5102" s="183">
        <v>0</v>
      </c>
      <c r="Q5102" s="183">
        <v>0</v>
      </c>
      <c r="R5102" s="183">
        <v>0</v>
      </c>
      <c r="S5102" s="183">
        <v>0</v>
      </c>
      <c r="T5102" s="183">
        <v>0</v>
      </c>
      <c r="U5102" s="183">
        <v>0</v>
      </c>
      <c r="V5102" s="183">
        <v>0</v>
      </c>
      <c r="W5102" s="183">
        <v>0</v>
      </c>
      <c r="X5102" s="183">
        <v>0</v>
      </c>
      <c r="Y5102" s="183">
        <v>0</v>
      </c>
    </row>
    <row r="5103" spans="1:25" x14ac:dyDescent="0.2">
      <c r="A5103" s="184">
        <v>13884004</v>
      </c>
      <c r="B5103" s="183" t="str">
        <f>[1]店マスタ!B5102</f>
        <v>パルテきむら</v>
      </c>
      <c r="C5103" s="183">
        <v>1.5</v>
      </c>
      <c r="D5103" s="183">
        <v>1.5</v>
      </c>
      <c r="E5103" s="183">
        <f>_xlfn.XLOOKUP(A5103,[2]Sheet1!$R:$R,[2]Sheet1!$AB:$AB,"",0)</f>
        <v>2.5</v>
      </c>
      <c r="F5103" s="183">
        <f>_xlfn.XLOOKUP($A5103,[3]【2026年03月度_全社】RFM客層一覧表データ!$A:$A,[3]【2026年03月度_全社】RFM客層一覧表データ!C:C,"",0)</f>
        <v>1</v>
      </c>
      <c r="G5103" s="183">
        <f>_xlfn.XLOOKUP($A5103,[3]【2026年03月度_全社】RFM客層一覧表データ!$A:$A,[3]【2026年03月度_全社】RFM客層一覧表データ!D:D,"",0)</f>
        <v>1</v>
      </c>
      <c r="H5103" s="183">
        <f>_xlfn.XLOOKUP($A5103,[3]【2026年03月度_全社】RFM客層一覧表データ!$A:$A,[3]【2026年03月度_全社】RFM客層一覧表データ!E:E,"",0)</f>
        <v>0</v>
      </c>
      <c r="I5103" s="183">
        <f>_xlfn.XLOOKUP($A5103,[3]【2026年03月度_全社】RFM客層一覧表データ!$A:$A,[3]【2026年03月度_全社】RFM客層一覧表データ!F:F,"",0)</f>
        <v>0</v>
      </c>
      <c r="J5103" s="183">
        <v>0</v>
      </c>
      <c r="K5103" s="183">
        <v>0</v>
      </c>
      <c r="L5103" s="183">
        <v>0</v>
      </c>
      <c r="M5103" s="183">
        <v>0</v>
      </c>
      <c r="N5103" s="183">
        <v>0</v>
      </c>
      <c r="O5103" s="183">
        <v>0</v>
      </c>
      <c r="P5103" s="183">
        <v>0</v>
      </c>
      <c r="Q5103" s="183">
        <v>0</v>
      </c>
      <c r="R5103" s="183">
        <v>0</v>
      </c>
      <c r="S5103" s="183">
        <v>0</v>
      </c>
      <c r="T5103" s="183">
        <v>0</v>
      </c>
      <c r="U5103" s="183">
        <v>0</v>
      </c>
      <c r="V5103" s="183">
        <v>0</v>
      </c>
      <c r="W5103" s="183">
        <v>0</v>
      </c>
      <c r="X5103" s="183">
        <v>0</v>
      </c>
      <c r="Y5103" s="183">
        <v>0</v>
      </c>
    </row>
    <row r="5104" spans="1:25" x14ac:dyDescent="0.2">
      <c r="A5104" s="184">
        <v>13885001</v>
      </c>
      <c r="B5104" s="183" t="str">
        <f>[1]店マスタ!B5103</f>
        <v>（有）平兼電気商会</v>
      </c>
      <c r="C5104" s="183">
        <v>1.5</v>
      </c>
      <c r="D5104" s="183">
        <v>1.5</v>
      </c>
      <c r="E5104" s="183" t="str">
        <f>_xlfn.XLOOKUP(A5104,[2]Sheet1!$R:$R,[2]Sheet1!$AB:$AB,"",0)</f>
        <v/>
      </c>
      <c r="F5104" s="183" t="str">
        <f>_xlfn.XLOOKUP($A5104,[3]【2026年03月度_全社】RFM客層一覧表データ!$A:$A,[3]【2026年03月度_全社】RFM客層一覧表データ!C:C,"",0)</f>
        <v/>
      </c>
      <c r="G5104" s="183" t="str">
        <f>_xlfn.XLOOKUP($A5104,[3]【2026年03月度_全社】RFM客層一覧表データ!$A:$A,[3]【2026年03月度_全社】RFM客層一覧表データ!D:D,"",0)</f>
        <v/>
      </c>
      <c r="H5104" s="183" t="str">
        <f>_xlfn.XLOOKUP($A5104,[3]【2026年03月度_全社】RFM客層一覧表データ!$A:$A,[3]【2026年03月度_全社】RFM客層一覧表データ!E:E,"",0)</f>
        <v/>
      </c>
      <c r="I5104" s="183" t="str">
        <f>_xlfn.XLOOKUP($A5104,[3]【2026年03月度_全社】RFM客層一覧表データ!$A:$A,[3]【2026年03月度_全社】RFM客層一覧表データ!F:F,"",0)</f>
        <v/>
      </c>
      <c r="J5104" s="183">
        <v>0</v>
      </c>
      <c r="K5104" s="183">
        <v>0</v>
      </c>
      <c r="L5104" s="183">
        <v>0</v>
      </c>
      <c r="M5104" s="183">
        <v>0</v>
      </c>
      <c r="N5104" s="183">
        <v>0</v>
      </c>
      <c r="O5104" s="183">
        <v>0</v>
      </c>
      <c r="P5104" s="183">
        <v>0</v>
      </c>
      <c r="Q5104" s="183">
        <v>0</v>
      </c>
      <c r="R5104" s="183">
        <v>0</v>
      </c>
      <c r="S5104" s="183">
        <v>0</v>
      </c>
      <c r="T5104" s="183">
        <v>0</v>
      </c>
      <c r="U5104" s="183">
        <v>0</v>
      </c>
      <c r="V5104" s="183">
        <v>0</v>
      </c>
      <c r="W5104" s="183">
        <v>0</v>
      </c>
      <c r="X5104" s="183">
        <v>0</v>
      </c>
      <c r="Y5104" s="183">
        <v>0</v>
      </c>
    </row>
    <row r="5105" spans="1:25" x14ac:dyDescent="0.2">
      <c r="A5105" s="184">
        <v>13885006</v>
      </c>
      <c r="B5105" s="183" t="str">
        <f>[1]店マスタ!B5104</f>
        <v>ＬＩＶＥコロナ</v>
      </c>
      <c r="C5105" s="183">
        <v>2.5</v>
      </c>
      <c r="D5105" s="183">
        <v>2.5</v>
      </c>
      <c r="E5105" s="183">
        <f>_xlfn.XLOOKUP(A5105,[2]Sheet1!$R:$R,[2]Sheet1!$AB:$AB,"",0)</f>
        <v>2.5</v>
      </c>
      <c r="F5105" s="183">
        <f>_xlfn.XLOOKUP($A5105,[3]【2026年03月度_全社】RFM客層一覧表データ!$A:$A,[3]【2026年03月度_全社】RFM客層一覧表データ!C:C,"",0)</f>
        <v>542</v>
      </c>
      <c r="G5105" s="183">
        <f>_xlfn.XLOOKUP($A5105,[3]【2026年03月度_全社】RFM客層一覧表データ!$A:$A,[3]【2026年03月度_全社】RFM客層一覧表データ!D:D,"",0)</f>
        <v>214</v>
      </c>
      <c r="H5105" s="183">
        <f>_xlfn.XLOOKUP($A5105,[3]【2026年03月度_全社】RFM客層一覧表データ!$A:$A,[3]【2026年03月度_全社】RFM客層一覧表データ!E:E,"",0)</f>
        <v>280</v>
      </c>
      <c r="I5105" s="183">
        <f>_xlfn.XLOOKUP($A5105,[3]【2026年03月度_全社】RFM客層一覧表データ!$A:$A,[3]【2026年03月度_全社】RFM客層一覧表データ!F:F,"",0)</f>
        <v>21</v>
      </c>
      <c r="J5105" s="183">
        <v>566</v>
      </c>
      <c r="K5105" s="183">
        <v>270</v>
      </c>
      <c r="L5105" s="183">
        <v>292</v>
      </c>
      <c r="M5105" s="183">
        <v>37</v>
      </c>
      <c r="N5105" s="183">
        <v>593</v>
      </c>
      <c r="O5105" s="183">
        <v>270</v>
      </c>
      <c r="P5105" s="183">
        <v>299</v>
      </c>
      <c r="Q5105" s="183">
        <v>25</v>
      </c>
      <c r="R5105" s="183">
        <v>603</v>
      </c>
      <c r="S5105" s="183">
        <v>270</v>
      </c>
      <c r="T5105" s="183">
        <v>318</v>
      </c>
      <c r="U5105" s="183">
        <v>23</v>
      </c>
      <c r="V5105" s="183">
        <v>642</v>
      </c>
      <c r="W5105" s="183">
        <v>292</v>
      </c>
      <c r="X5105" s="183">
        <v>331</v>
      </c>
      <c r="Y5105" s="183">
        <v>33</v>
      </c>
    </row>
    <row r="5106" spans="1:25" x14ac:dyDescent="0.2">
      <c r="A5106" s="184">
        <v>13885016</v>
      </c>
      <c r="B5106" s="183" t="str">
        <f>[1]店マスタ!B5105</f>
        <v>パルテ　やすい</v>
      </c>
      <c r="C5106" s="183">
        <v>1.5</v>
      </c>
      <c r="D5106" s="183">
        <v>1.5</v>
      </c>
      <c r="E5106" s="183">
        <f>_xlfn.XLOOKUP(A5106,[2]Sheet1!$R:$R,[2]Sheet1!$AB:$AB,"",0)</f>
        <v>1.5</v>
      </c>
      <c r="F5106" s="183">
        <f>_xlfn.XLOOKUP($A5106,[3]【2026年03月度_全社】RFM客層一覧表データ!$A:$A,[3]【2026年03月度_全社】RFM客層一覧表データ!C:C,"",0)</f>
        <v>530</v>
      </c>
      <c r="G5106" s="183">
        <f>_xlfn.XLOOKUP($A5106,[3]【2026年03月度_全社】RFM客層一覧表データ!$A:$A,[3]【2026年03月度_全社】RFM客層一覧表データ!D:D,"",0)</f>
        <v>189</v>
      </c>
      <c r="H5106" s="183">
        <f>_xlfn.XLOOKUP($A5106,[3]【2026年03月度_全社】RFM客層一覧表データ!$A:$A,[3]【2026年03月度_全社】RFM客層一覧表データ!E:E,"",0)</f>
        <v>265</v>
      </c>
      <c r="I5106" s="183">
        <f>_xlfn.XLOOKUP($A5106,[3]【2026年03月度_全社】RFM客層一覧表データ!$A:$A,[3]【2026年03月度_全社】RFM客層一覧表データ!F:F,"",0)</f>
        <v>14</v>
      </c>
      <c r="J5106" s="183">
        <v>558</v>
      </c>
      <c r="K5106" s="183">
        <v>188</v>
      </c>
      <c r="L5106" s="183">
        <v>277</v>
      </c>
      <c r="M5106" s="183">
        <v>20</v>
      </c>
      <c r="N5106" s="183">
        <v>601</v>
      </c>
      <c r="O5106" s="183">
        <v>209</v>
      </c>
      <c r="P5106" s="183">
        <v>292</v>
      </c>
      <c r="Q5106" s="183">
        <v>27</v>
      </c>
      <c r="R5106" s="183">
        <v>602</v>
      </c>
      <c r="S5106" s="183">
        <v>247</v>
      </c>
      <c r="T5106" s="183">
        <v>320</v>
      </c>
      <c r="U5106" s="183">
        <v>45</v>
      </c>
      <c r="V5106" s="183">
        <v>619</v>
      </c>
      <c r="W5106" s="183">
        <v>251</v>
      </c>
      <c r="X5106" s="183">
        <v>331</v>
      </c>
      <c r="Y5106" s="183">
        <v>34</v>
      </c>
    </row>
    <row r="5107" spans="1:25" x14ac:dyDescent="0.2">
      <c r="A5107" s="184">
        <v>13886016</v>
      </c>
      <c r="B5107" s="183" t="str">
        <f>[1]店マスタ!B5106</f>
        <v>家電ハウスたかはし</v>
      </c>
      <c r="C5107" s="183">
        <v>1</v>
      </c>
      <c r="D5107" s="183">
        <v>1</v>
      </c>
      <c r="E5107" s="183" t="str">
        <f>_xlfn.XLOOKUP(A5107,[2]Sheet1!$R:$R,[2]Sheet1!$AB:$AB,"",0)</f>
        <v/>
      </c>
      <c r="F5107" s="183" t="str">
        <f>_xlfn.XLOOKUP($A5107,[3]【2026年03月度_全社】RFM客層一覧表データ!$A:$A,[3]【2026年03月度_全社】RFM客層一覧表データ!C:C,"",0)</f>
        <v/>
      </c>
      <c r="G5107" s="183" t="str">
        <f>_xlfn.XLOOKUP($A5107,[3]【2026年03月度_全社】RFM客層一覧表データ!$A:$A,[3]【2026年03月度_全社】RFM客層一覧表データ!D:D,"",0)</f>
        <v/>
      </c>
      <c r="H5107" s="183" t="str">
        <f>_xlfn.XLOOKUP($A5107,[3]【2026年03月度_全社】RFM客層一覧表データ!$A:$A,[3]【2026年03月度_全社】RFM客層一覧表データ!E:E,"",0)</f>
        <v/>
      </c>
      <c r="I5107" s="183" t="str">
        <f>_xlfn.XLOOKUP($A5107,[3]【2026年03月度_全社】RFM客層一覧表データ!$A:$A,[3]【2026年03月度_全社】RFM客層一覧表データ!F:F,"",0)</f>
        <v/>
      </c>
      <c r="J5107" s="183">
        <v>0</v>
      </c>
      <c r="K5107" s="183">
        <v>0</v>
      </c>
      <c r="L5107" s="183">
        <v>0</v>
      </c>
      <c r="M5107" s="183">
        <v>0</v>
      </c>
      <c r="N5107" s="183">
        <v>0</v>
      </c>
      <c r="O5107" s="183">
        <v>0</v>
      </c>
      <c r="P5107" s="183">
        <v>0</v>
      </c>
      <c r="Q5107" s="183">
        <v>0</v>
      </c>
      <c r="R5107" s="183">
        <v>0</v>
      </c>
      <c r="S5107" s="183">
        <v>0</v>
      </c>
      <c r="T5107" s="183">
        <v>0</v>
      </c>
      <c r="U5107" s="183">
        <v>0</v>
      </c>
      <c r="V5107" s="183">
        <v>0</v>
      </c>
      <c r="W5107" s="183">
        <v>0</v>
      </c>
      <c r="X5107" s="183">
        <v>0</v>
      </c>
      <c r="Y5107" s="183">
        <v>0</v>
      </c>
    </row>
    <row r="5108" spans="1:25" x14ac:dyDescent="0.2">
      <c r="A5108" s="184">
        <v>13887004</v>
      </c>
      <c r="B5108" s="183" t="str">
        <f>[1]店マスタ!B5107</f>
        <v>奥野電器</v>
      </c>
      <c r="C5108" s="183">
        <v>2</v>
      </c>
      <c r="D5108" s="183">
        <v>2</v>
      </c>
      <c r="E5108" s="183">
        <f>_xlfn.XLOOKUP(A5108,[2]Sheet1!$R:$R,[2]Sheet1!$AB:$AB,"",0)</f>
        <v>2</v>
      </c>
      <c r="F5108" s="183" t="str">
        <f>_xlfn.XLOOKUP($A5108,[3]【2026年03月度_全社】RFM客層一覧表データ!$A:$A,[3]【2026年03月度_全社】RFM客層一覧表データ!C:C,"",0)</f>
        <v/>
      </c>
      <c r="G5108" s="183" t="str">
        <f>_xlfn.XLOOKUP($A5108,[3]【2026年03月度_全社】RFM客層一覧表データ!$A:$A,[3]【2026年03月度_全社】RFM客層一覧表データ!D:D,"",0)</f>
        <v/>
      </c>
      <c r="H5108" s="183" t="str">
        <f>_xlfn.XLOOKUP($A5108,[3]【2026年03月度_全社】RFM客層一覧表データ!$A:$A,[3]【2026年03月度_全社】RFM客層一覧表データ!E:E,"",0)</f>
        <v/>
      </c>
      <c r="I5108" s="183" t="str">
        <f>_xlfn.XLOOKUP($A5108,[3]【2026年03月度_全社】RFM客層一覧表データ!$A:$A,[3]【2026年03月度_全社】RFM客層一覧表データ!F:F,"",0)</f>
        <v/>
      </c>
      <c r="J5108" s="183">
        <v>0</v>
      </c>
      <c r="K5108" s="183">
        <v>0</v>
      </c>
      <c r="L5108" s="183">
        <v>0</v>
      </c>
      <c r="M5108" s="183">
        <v>0</v>
      </c>
      <c r="N5108" s="183">
        <v>0</v>
      </c>
      <c r="O5108" s="183">
        <v>0</v>
      </c>
      <c r="P5108" s="183">
        <v>0</v>
      </c>
      <c r="Q5108" s="183">
        <v>0</v>
      </c>
      <c r="R5108" s="183">
        <v>0</v>
      </c>
      <c r="S5108" s="183">
        <v>0</v>
      </c>
      <c r="T5108" s="183">
        <v>0</v>
      </c>
      <c r="U5108" s="183">
        <v>0</v>
      </c>
      <c r="V5108" s="183">
        <v>0</v>
      </c>
      <c r="W5108" s="183">
        <v>0</v>
      </c>
      <c r="X5108" s="183">
        <v>0</v>
      </c>
      <c r="Y5108" s="183">
        <v>0</v>
      </c>
    </row>
    <row r="5109" spans="1:25" x14ac:dyDescent="0.2">
      <c r="A5109" s="184">
        <v>13946002</v>
      </c>
      <c r="B5109" s="183" t="str">
        <f>[1]店マスタ!B5108</f>
        <v>パルテ池上</v>
      </c>
      <c r="C5109" s="183">
        <v>2.5</v>
      </c>
      <c r="D5109" s="183">
        <v>2.5</v>
      </c>
      <c r="E5109" s="183">
        <f>_xlfn.XLOOKUP(A5109,[2]Sheet1!$R:$R,[2]Sheet1!$AB:$AB,"",0)</f>
        <v>2.5</v>
      </c>
      <c r="F5109" s="183">
        <f>_xlfn.XLOOKUP($A5109,[3]【2026年03月度_全社】RFM客層一覧表データ!$A:$A,[3]【2026年03月度_全社】RFM客層一覧表データ!C:C,"",0)</f>
        <v>3</v>
      </c>
      <c r="G5109" s="183">
        <f>_xlfn.XLOOKUP($A5109,[3]【2026年03月度_全社】RFM客層一覧表データ!$A:$A,[3]【2026年03月度_全社】RFM客層一覧表データ!D:D,"",0)</f>
        <v>3</v>
      </c>
      <c r="H5109" s="183">
        <f>_xlfn.XLOOKUP($A5109,[3]【2026年03月度_全社】RFM客層一覧表データ!$A:$A,[3]【2026年03月度_全社】RFM客層一覧表データ!E:E,"",0)</f>
        <v>0</v>
      </c>
      <c r="I5109" s="183">
        <f>_xlfn.XLOOKUP($A5109,[3]【2026年03月度_全社】RFM客層一覧表データ!$A:$A,[3]【2026年03月度_全社】RFM客層一覧表データ!F:F,"",0)</f>
        <v>2</v>
      </c>
      <c r="J5109" s="183">
        <v>0</v>
      </c>
      <c r="K5109" s="183">
        <v>0</v>
      </c>
      <c r="L5109" s="183">
        <v>0</v>
      </c>
      <c r="M5109" s="183">
        <v>0</v>
      </c>
      <c r="N5109" s="183">
        <v>0</v>
      </c>
      <c r="O5109" s="183">
        <v>0</v>
      </c>
      <c r="P5109" s="183">
        <v>0</v>
      </c>
      <c r="Q5109" s="183">
        <v>0</v>
      </c>
      <c r="R5109" s="183">
        <v>0</v>
      </c>
      <c r="S5109" s="183">
        <v>0</v>
      </c>
      <c r="T5109" s="183">
        <v>0</v>
      </c>
      <c r="U5109" s="183">
        <v>0</v>
      </c>
      <c r="V5109" s="183">
        <v>0</v>
      </c>
      <c r="W5109" s="183">
        <v>0</v>
      </c>
      <c r="X5109" s="183">
        <v>0</v>
      </c>
      <c r="Y5109" s="183">
        <v>0</v>
      </c>
    </row>
    <row r="5110" spans="1:25" x14ac:dyDescent="0.2">
      <c r="A5110" s="184">
        <v>13946007</v>
      </c>
      <c r="B5110" s="183" t="str">
        <f>[1]店マスタ!B5109</f>
        <v>（株）潮電気商会</v>
      </c>
      <c r="C5110" s="183">
        <v>4</v>
      </c>
      <c r="D5110" s="183">
        <v>4</v>
      </c>
      <c r="E5110" s="183">
        <f>_xlfn.XLOOKUP(A5110,[2]Sheet1!$R:$R,[2]Sheet1!$AB:$AB,"",0)</f>
        <v>4</v>
      </c>
      <c r="F5110" s="183">
        <f>_xlfn.XLOOKUP($A5110,[3]【2026年03月度_全社】RFM客層一覧表データ!$A:$A,[3]【2026年03月度_全社】RFM客層一覧表データ!C:C,"",0)</f>
        <v>7</v>
      </c>
      <c r="G5110" s="183">
        <f>_xlfn.XLOOKUP($A5110,[3]【2026年03月度_全社】RFM客層一覧表データ!$A:$A,[3]【2026年03月度_全社】RFM客層一覧表データ!D:D,"",0)</f>
        <v>0</v>
      </c>
      <c r="H5110" s="183">
        <f>_xlfn.XLOOKUP($A5110,[3]【2026年03月度_全社】RFM客層一覧表データ!$A:$A,[3]【2026年03月度_全社】RFM客層一覧表データ!E:E,"",0)</f>
        <v>0</v>
      </c>
      <c r="I5110" s="183">
        <f>_xlfn.XLOOKUP($A5110,[3]【2026年03月度_全社】RFM客層一覧表データ!$A:$A,[3]【2026年03月度_全社】RFM客層一覧表データ!F:F,"",0)</f>
        <v>0</v>
      </c>
      <c r="J5110" s="183">
        <v>7</v>
      </c>
      <c r="K5110" s="183">
        <v>7</v>
      </c>
      <c r="L5110" s="183">
        <v>0</v>
      </c>
      <c r="M5110" s="183">
        <v>5</v>
      </c>
      <c r="N5110" s="183">
        <v>0</v>
      </c>
      <c r="O5110" s="183">
        <v>0</v>
      </c>
      <c r="P5110" s="183">
        <v>0</v>
      </c>
      <c r="Q5110" s="183">
        <v>0</v>
      </c>
      <c r="R5110" s="183">
        <v>0</v>
      </c>
      <c r="S5110" s="183">
        <v>0</v>
      </c>
      <c r="T5110" s="183">
        <v>0</v>
      </c>
      <c r="U5110" s="183">
        <v>0</v>
      </c>
      <c r="V5110" s="183">
        <v>0</v>
      </c>
      <c r="W5110" s="183">
        <v>0</v>
      </c>
      <c r="X5110" s="183">
        <v>0</v>
      </c>
      <c r="Y5110" s="183">
        <v>0</v>
      </c>
    </row>
    <row r="5111" spans="1:25" x14ac:dyDescent="0.2">
      <c r="A5111" s="184">
        <v>13946045</v>
      </c>
      <c r="B5111" s="183" t="str">
        <f>[1]店マスタ!B5110</f>
        <v>（株）弘田電器</v>
      </c>
      <c r="C5111" s="183">
        <v>5.5</v>
      </c>
      <c r="D5111" s="183">
        <v>6.5</v>
      </c>
      <c r="E5111" s="183">
        <f>_xlfn.XLOOKUP(A5111,[2]Sheet1!$R:$R,[2]Sheet1!$AB:$AB,"",0)</f>
        <v>6.5</v>
      </c>
      <c r="F5111" s="183">
        <f>_xlfn.XLOOKUP($A5111,[3]【2026年03月度_全社】RFM客層一覧表データ!$A:$A,[3]【2026年03月度_全社】RFM客層一覧表データ!C:C,"",0)</f>
        <v>1732</v>
      </c>
      <c r="G5111" s="183">
        <f>_xlfn.XLOOKUP($A5111,[3]【2026年03月度_全社】RFM客層一覧表データ!$A:$A,[3]【2026年03月度_全社】RFM客層一覧表データ!D:D,"",0)</f>
        <v>693</v>
      </c>
      <c r="H5111" s="183">
        <f>_xlfn.XLOOKUP($A5111,[3]【2026年03月度_全社】RFM客層一覧表データ!$A:$A,[3]【2026年03月度_全社】RFM客層一覧表データ!E:E,"",0)</f>
        <v>803</v>
      </c>
      <c r="I5111" s="183">
        <f>_xlfn.XLOOKUP($A5111,[3]【2026年03月度_全社】RFM客層一覧表データ!$A:$A,[3]【2026年03月度_全社】RFM客層一覧表データ!F:F,"",0)</f>
        <v>121</v>
      </c>
      <c r="J5111" s="183">
        <v>1845</v>
      </c>
      <c r="K5111" s="183">
        <v>704</v>
      </c>
      <c r="L5111" s="183">
        <v>844</v>
      </c>
      <c r="M5111" s="183">
        <v>136</v>
      </c>
      <c r="N5111" s="183">
        <v>1897</v>
      </c>
      <c r="O5111" s="183">
        <v>787</v>
      </c>
      <c r="P5111" s="183">
        <v>875</v>
      </c>
      <c r="Q5111" s="183">
        <v>153</v>
      </c>
      <c r="R5111" s="183">
        <v>2065</v>
      </c>
      <c r="S5111" s="183">
        <v>747</v>
      </c>
      <c r="T5111" s="183">
        <v>906</v>
      </c>
      <c r="U5111" s="183">
        <v>140</v>
      </c>
      <c r="V5111" s="183">
        <v>2255</v>
      </c>
      <c r="W5111" s="183">
        <v>814</v>
      </c>
      <c r="X5111" s="183">
        <v>948</v>
      </c>
      <c r="Y5111" s="183">
        <v>184</v>
      </c>
    </row>
    <row r="5112" spans="1:25" x14ac:dyDescent="0.2">
      <c r="A5112" s="184">
        <v>13946051</v>
      </c>
      <c r="B5112" s="183" t="str">
        <f>[1]店マスタ!B5111</f>
        <v>池電商会</v>
      </c>
      <c r="C5112" s="183">
        <v>2.5</v>
      </c>
      <c r="D5112" s="183">
        <v>2.5</v>
      </c>
      <c r="E5112" s="183" t="str">
        <f>_xlfn.XLOOKUP(A5112,[2]Sheet1!$R:$R,[2]Sheet1!$AB:$AB,"",0)</f>
        <v/>
      </c>
      <c r="F5112" s="183" t="str">
        <f>_xlfn.XLOOKUP($A5112,[3]【2026年03月度_全社】RFM客層一覧表データ!$A:$A,[3]【2026年03月度_全社】RFM客層一覧表データ!C:C,"",0)</f>
        <v/>
      </c>
      <c r="G5112" s="183" t="str">
        <f>_xlfn.XLOOKUP($A5112,[3]【2026年03月度_全社】RFM客層一覧表データ!$A:$A,[3]【2026年03月度_全社】RFM客層一覧表データ!D:D,"",0)</f>
        <v/>
      </c>
      <c r="H5112" s="183" t="str">
        <f>_xlfn.XLOOKUP($A5112,[3]【2026年03月度_全社】RFM客層一覧表データ!$A:$A,[3]【2026年03月度_全社】RFM客層一覧表データ!E:E,"",0)</f>
        <v/>
      </c>
      <c r="I5112" s="183" t="str">
        <f>_xlfn.XLOOKUP($A5112,[3]【2026年03月度_全社】RFM客層一覧表データ!$A:$A,[3]【2026年03月度_全社】RFM客層一覧表データ!F:F,"",0)</f>
        <v/>
      </c>
      <c r="J5112" s="183">
        <v>0</v>
      </c>
      <c r="K5112" s="183">
        <v>0</v>
      </c>
      <c r="L5112" s="183">
        <v>0</v>
      </c>
      <c r="M5112" s="183">
        <v>0</v>
      </c>
      <c r="N5112" s="183">
        <v>0</v>
      </c>
      <c r="O5112" s="183">
        <v>0</v>
      </c>
      <c r="P5112" s="183">
        <v>0</v>
      </c>
      <c r="Q5112" s="183">
        <v>0</v>
      </c>
      <c r="R5112" s="183">
        <v>0</v>
      </c>
      <c r="S5112" s="183">
        <v>0</v>
      </c>
      <c r="T5112" s="183">
        <v>0</v>
      </c>
      <c r="U5112" s="183">
        <v>0</v>
      </c>
      <c r="V5112" s="183">
        <v>0</v>
      </c>
      <c r="W5112" s="183">
        <v>0</v>
      </c>
      <c r="X5112" s="183">
        <v>0</v>
      </c>
      <c r="Y5112" s="183">
        <v>0</v>
      </c>
    </row>
    <row r="5113" spans="1:25" x14ac:dyDescent="0.2">
      <c r="A5113" s="184">
        <v>13946053</v>
      </c>
      <c r="B5113" s="183" t="str">
        <f>[1]店マスタ!B5112</f>
        <v>Ｒｅグループウィッティなかうえ</v>
      </c>
      <c r="C5113" s="183">
        <v>2.5</v>
      </c>
      <c r="D5113" s="183">
        <v>2.5</v>
      </c>
      <c r="E5113" s="183">
        <f>_xlfn.XLOOKUP(A5113,[2]Sheet1!$R:$R,[2]Sheet1!$AB:$AB,"",0)</f>
        <v>2.5</v>
      </c>
      <c r="F5113" s="183">
        <f>_xlfn.XLOOKUP($A5113,[3]【2026年03月度_全社】RFM客層一覧表データ!$A:$A,[3]【2026年03月度_全社】RFM客層一覧表データ!C:C,"",0)</f>
        <v>384</v>
      </c>
      <c r="G5113" s="183">
        <f>_xlfn.XLOOKUP($A5113,[3]【2026年03月度_全社】RFM客層一覧表データ!$A:$A,[3]【2026年03月度_全社】RFM客層一覧表データ!D:D,"",0)</f>
        <v>170</v>
      </c>
      <c r="H5113" s="183">
        <f>_xlfn.XLOOKUP($A5113,[3]【2026年03月度_全社】RFM客層一覧表データ!$A:$A,[3]【2026年03月度_全社】RFM客層一覧表データ!E:E,"",0)</f>
        <v>222</v>
      </c>
      <c r="I5113" s="183">
        <f>_xlfn.XLOOKUP($A5113,[3]【2026年03月度_全社】RFM客層一覧表データ!$A:$A,[3]【2026年03月度_全社】RFM客層一覧表データ!F:F,"",0)</f>
        <v>19</v>
      </c>
      <c r="J5113" s="183">
        <v>389</v>
      </c>
      <c r="K5113" s="183">
        <v>178</v>
      </c>
      <c r="L5113" s="183">
        <v>234</v>
      </c>
      <c r="M5113" s="183">
        <v>17</v>
      </c>
      <c r="N5113" s="183">
        <v>398</v>
      </c>
      <c r="O5113" s="183">
        <v>182</v>
      </c>
      <c r="P5113" s="183">
        <v>221</v>
      </c>
      <c r="Q5113" s="183">
        <v>23</v>
      </c>
      <c r="R5113" s="183">
        <v>389</v>
      </c>
      <c r="S5113" s="183">
        <v>202</v>
      </c>
      <c r="T5113" s="183">
        <v>212</v>
      </c>
      <c r="U5113" s="183">
        <v>26</v>
      </c>
      <c r="V5113" s="183">
        <v>390</v>
      </c>
      <c r="W5113" s="183">
        <v>201</v>
      </c>
      <c r="X5113" s="183">
        <v>193</v>
      </c>
      <c r="Y5113" s="183">
        <v>38</v>
      </c>
    </row>
    <row r="5114" spans="1:25" x14ac:dyDescent="0.2">
      <c r="A5114" s="184">
        <v>13946129</v>
      </c>
      <c r="B5114" s="183" t="str">
        <f>[1]店マスタ!B5113</f>
        <v>筒井電器</v>
      </c>
      <c r="C5114" s="183">
        <v>1.5</v>
      </c>
      <c r="D5114" s="183">
        <v>1.5</v>
      </c>
      <c r="E5114" s="183">
        <f>_xlfn.XLOOKUP(A5114,[2]Sheet1!$R:$R,[2]Sheet1!$AB:$AB,"",0)</f>
        <v>1.5</v>
      </c>
      <c r="F5114" s="183">
        <f>_xlfn.XLOOKUP($A5114,[3]【2026年03月度_全社】RFM客層一覧表データ!$A:$A,[3]【2026年03月度_全社】RFM客層一覧表データ!C:C,"",0)</f>
        <v>8</v>
      </c>
      <c r="G5114" s="183">
        <f>_xlfn.XLOOKUP($A5114,[3]【2026年03月度_全社】RFM客層一覧表データ!$A:$A,[3]【2026年03月度_全社】RFM客層一覧表データ!D:D,"",0)</f>
        <v>6</v>
      </c>
      <c r="H5114" s="183">
        <f>_xlfn.XLOOKUP($A5114,[3]【2026年03月度_全社】RFM客層一覧表データ!$A:$A,[3]【2026年03月度_全社】RFM客層一覧表データ!E:E,"",0)</f>
        <v>0</v>
      </c>
      <c r="I5114" s="183">
        <f>_xlfn.XLOOKUP($A5114,[3]【2026年03月度_全社】RFM客層一覧表データ!$A:$A,[3]【2026年03月度_全社】RFM客層一覧表データ!F:F,"",0)</f>
        <v>4</v>
      </c>
      <c r="J5114" s="183">
        <v>4</v>
      </c>
      <c r="K5114" s="183">
        <v>4</v>
      </c>
      <c r="L5114" s="183">
        <v>0</v>
      </c>
      <c r="M5114" s="183">
        <v>4</v>
      </c>
      <c r="N5114" s="183">
        <v>0</v>
      </c>
      <c r="O5114" s="183">
        <v>0</v>
      </c>
      <c r="P5114" s="183">
        <v>0</v>
      </c>
      <c r="Q5114" s="183">
        <v>0</v>
      </c>
      <c r="R5114" s="183">
        <v>0</v>
      </c>
      <c r="S5114" s="183">
        <v>0</v>
      </c>
      <c r="T5114" s="183">
        <v>0</v>
      </c>
      <c r="U5114" s="183">
        <v>0</v>
      </c>
      <c r="V5114" s="183">
        <v>0</v>
      </c>
      <c r="W5114" s="183">
        <v>0</v>
      </c>
      <c r="X5114" s="183">
        <v>0</v>
      </c>
      <c r="Y5114" s="183">
        <v>0</v>
      </c>
    </row>
    <row r="5115" spans="1:25" x14ac:dyDescent="0.2">
      <c r="A5115" s="184">
        <v>13946203</v>
      </c>
      <c r="B5115" s="183" t="str">
        <f>[1]店マスタ!B5114</f>
        <v>アイテック下知店</v>
      </c>
      <c r="C5115" s="183">
        <v>6</v>
      </c>
      <c r="D5115" s="183">
        <v>3</v>
      </c>
      <c r="E5115" s="183">
        <f>_xlfn.XLOOKUP(A5115,[2]Sheet1!$R:$R,[2]Sheet1!$AB:$AB,"",0)</f>
        <v>1.5</v>
      </c>
      <c r="F5115" s="183">
        <f>_xlfn.XLOOKUP($A5115,[3]【2026年03月度_全社】RFM客層一覧表データ!$A:$A,[3]【2026年03月度_全社】RFM客層一覧表データ!C:C,"",0)</f>
        <v>1199</v>
      </c>
      <c r="G5115" s="183">
        <f>_xlfn.XLOOKUP($A5115,[3]【2026年03月度_全社】RFM客層一覧表データ!$A:$A,[3]【2026年03月度_全社】RFM客層一覧表データ!D:D,"",0)</f>
        <v>387</v>
      </c>
      <c r="H5115" s="183">
        <f>_xlfn.XLOOKUP($A5115,[3]【2026年03月度_全社】RFM客層一覧表データ!$A:$A,[3]【2026年03月度_全社】RFM客層一覧表データ!E:E,"",0)</f>
        <v>625</v>
      </c>
      <c r="I5115" s="183">
        <f>_xlfn.XLOOKUP($A5115,[3]【2026年03月度_全社】RFM客層一覧表データ!$A:$A,[3]【2026年03月度_全社】RFM客層一覧表データ!F:F,"",0)</f>
        <v>31</v>
      </c>
      <c r="J5115" s="183">
        <v>1325</v>
      </c>
      <c r="K5115" s="183">
        <v>418</v>
      </c>
      <c r="L5115" s="183">
        <v>664</v>
      </c>
      <c r="M5115" s="183">
        <v>45</v>
      </c>
      <c r="N5115" s="183">
        <v>1420</v>
      </c>
      <c r="O5115" s="183">
        <v>555</v>
      </c>
      <c r="P5115" s="183">
        <v>689</v>
      </c>
      <c r="Q5115" s="183">
        <v>74</v>
      </c>
      <c r="R5115" s="183">
        <v>1500</v>
      </c>
      <c r="S5115" s="183">
        <v>629</v>
      </c>
      <c r="T5115" s="183">
        <v>692</v>
      </c>
      <c r="U5115" s="183">
        <v>114</v>
      </c>
      <c r="V5115" s="183">
        <v>1616</v>
      </c>
      <c r="W5115" s="183">
        <v>658</v>
      </c>
      <c r="X5115" s="183">
        <v>683</v>
      </c>
      <c r="Y5115" s="183">
        <v>137</v>
      </c>
    </row>
    <row r="5116" spans="1:25" x14ac:dyDescent="0.2">
      <c r="A5116" s="184">
        <v>13946207</v>
      </c>
      <c r="B5116" s="183" t="str">
        <f>[1]店マスタ!B5115</f>
        <v>アイテック上町店</v>
      </c>
      <c r="C5116" s="183">
        <v>2</v>
      </c>
      <c r="D5116" s="183">
        <v>2</v>
      </c>
      <c r="E5116" s="183">
        <f>_xlfn.XLOOKUP(A5116,[2]Sheet1!$R:$R,[2]Sheet1!$AB:$AB,"",0)</f>
        <v>1.5</v>
      </c>
      <c r="F5116" s="183" t="str">
        <f>_xlfn.XLOOKUP($A5116,[3]【2026年03月度_全社】RFM客層一覧表データ!$A:$A,[3]【2026年03月度_全社】RFM客層一覧表データ!C:C,"",0)</f>
        <v/>
      </c>
      <c r="G5116" s="183" t="str">
        <f>_xlfn.XLOOKUP($A5116,[3]【2026年03月度_全社】RFM客層一覧表データ!$A:$A,[3]【2026年03月度_全社】RFM客層一覧表データ!D:D,"",0)</f>
        <v/>
      </c>
      <c r="H5116" s="183" t="str">
        <f>_xlfn.XLOOKUP($A5116,[3]【2026年03月度_全社】RFM客層一覧表データ!$A:$A,[3]【2026年03月度_全社】RFM客層一覧表データ!E:E,"",0)</f>
        <v/>
      </c>
      <c r="I5116" s="183" t="str">
        <f>_xlfn.XLOOKUP($A5116,[3]【2026年03月度_全社】RFM客層一覧表データ!$A:$A,[3]【2026年03月度_全社】RFM客層一覧表データ!F:F,"",0)</f>
        <v/>
      </c>
      <c r="J5116" s="183">
        <v>0</v>
      </c>
      <c r="K5116" s="183">
        <v>0</v>
      </c>
      <c r="L5116" s="183">
        <v>0</v>
      </c>
      <c r="M5116" s="183">
        <v>0</v>
      </c>
      <c r="N5116" s="183">
        <v>0</v>
      </c>
      <c r="O5116" s="183">
        <v>0</v>
      </c>
      <c r="P5116" s="183">
        <v>0</v>
      </c>
      <c r="Q5116" s="183">
        <v>0</v>
      </c>
      <c r="R5116" s="183">
        <v>0</v>
      </c>
      <c r="S5116" s="183">
        <v>0</v>
      </c>
      <c r="T5116" s="183">
        <v>0</v>
      </c>
      <c r="U5116" s="183">
        <v>0</v>
      </c>
      <c r="V5116" s="183">
        <v>0</v>
      </c>
      <c r="W5116" s="183">
        <v>0</v>
      </c>
      <c r="X5116" s="183">
        <v>0</v>
      </c>
      <c r="Y5116" s="183">
        <v>0</v>
      </c>
    </row>
    <row r="5117" spans="1:25" x14ac:dyDescent="0.2">
      <c r="A5117" s="184">
        <v>13946446</v>
      </c>
      <c r="B5117" s="183" t="str">
        <f>[1]店マスタ!B5116</f>
        <v>ウィッティ穂積電器福井店</v>
      </c>
      <c r="C5117" s="183">
        <v>1.5</v>
      </c>
      <c r="D5117" s="183">
        <v>1.5</v>
      </c>
      <c r="E5117" s="183">
        <f>_xlfn.XLOOKUP(A5117,[2]Sheet1!$R:$R,[2]Sheet1!$AB:$AB,"",0)</f>
        <v>1</v>
      </c>
      <c r="F5117" s="183">
        <f>_xlfn.XLOOKUP($A5117,[3]【2026年03月度_全社】RFM客層一覧表データ!$A:$A,[3]【2026年03月度_全社】RFM客層一覧表データ!C:C,"",0)</f>
        <v>252</v>
      </c>
      <c r="G5117" s="183">
        <f>_xlfn.XLOOKUP($A5117,[3]【2026年03月度_全社】RFM客層一覧表データ!$A:$A,[3]【2026年03月度_全社】RFM客層一覧表データ!D:D,"",0)</f>
        <v>111</v>
      </c>
      <c r="H5117" s="183">
        <f>_xlfn.XLOOKUP($A5117,[3]【2026年03月度_全社】RFM客層一覧表データ!$A:$A,[3]【2026年03月度_全社】RFM客層一覧表データ!E:E,"",0)</f>
        <v>147</v>
      </c>
      <c r="I5117" s="183">
        <f>_xlfn.XLOOKUP($A5117,[3]【2026年03月度_全社】RFM客層一覧表データ!$A:$A,[3]【2026年03月度_全社】RFM客層一覧表データ!F:F,"",0)</f>
        <v>9</v>
      </c>
      <c r="J5117" s="183">
        <v>273</v>
      </c>
      <c r="K5117" s="183">
        <v>122</v>
      </c>
      <c r="L5117" s="183">
        <v>155</v>
      </c>
      <c r="M5117" s="183">
        <v>13</v>
      </c>
      <c r="N5117" s="183">
        <v>288</v>
      </c>
      <c r="O5117" s="183">
        <v>120</v>
      </c>
      <c r="P5117" s="183">
        <v>161</v>
      </c>
      <c r="Q5117" s="183">
        <v>9</v>
      </c>
      <c r="R5117" s="183">
        <v>303</v>
      </c>
      <c r="S5117" s="183">
        <v>121</v>
      </c>
      <c r="T5117" s="183">
        <v>167</v>
      </c>
      <c r="U5117" s="183">
        <v>14</v>
      </c>
      <c r="V5117" s="183">
        <v>314</v>
      </c>
      <c r="W5117" s="183">
        <v>131</v>
      </c>
      <c r="X5117" s="183">
        <v>165</v>
      </c>
      <c r="Y5117" s="183">
        <v>14</v>
      </c>
    </row>
    <row r="5118" spans="1:25" x14ac:dyDescent="0.2">
      <c r="A5118" s="184">
        <v>13946458</v>
      </c>
      <c r="B5118" s="183" t="str">
        <f>[1]店マスタ!B5117</f>
        <v>オウデン</v>
      </c>
      <c r="C5118" s="183">
        <v>3</v>
      </c>
      <c r="D5118" s="183">
        <v>2.5</v>
      </c>
      <c r="E5118" s="183">
        <f>_xlfn.XLOOKUP(A5118,[2]Sheet1!$R:$R,[2]Sheet1!$AB:$AB,"",0)</f>
        <v>2</v>
      </c>
      <c r="F5118" s="183">
        <f>_xlfn.XLOOKUP($A5118,[3]【2026年03月度_全社】RFM客層一覧表データ!$A:$A,[3]【2026年03月度_全社】RFM客層一覧表データ!C:C,"",0)</f>
        <v>400</v>
      </c>
      <c r="G5118" s="183">
        <f>_xlfn.XLOOKUP($A5118,[3]【2026年03月度_全社】RFM客層一覧表データ!$A:$A,[3]【2026年03月度_全社】RFM客層一覧表データ!D:D,"",0)</f>
        <v>176</v>
      </c>
      <c r="H5118" s="183">
        <f>_xlfn.XLOOKUP($A5118,[3]【2026年03月度_全社】RFM客層一覧表データ!$A:$A,[3]【2026年03月度_全社】RFM客層一覧表データ!E:E,"",0)</f>
        <v>2</v>
      </c>
      <c r="I5118" s="183">
        <f>_xlfn.XLOOKUP($A5118,[3]【2026年03月度_全社】RFM客層一覧表データ!$A:$A,[3]【2026年03月度_全社】RFM客層一覧表データ!F:F,"",0)</f>
        <v>4</v>
      </c>
      <c r="J5118" s="183">
        <v>422</v>
      </c>
      <c r="K5118" s="183">
        <v>156</v>
      </c>
      <c r="L5118" s="183">
        <v>3</v>
      </c>
      <c r="M5118" s="183">
        <v>6</v>
      </c>
      <c r="N5118" s="183">
        <v>430</v>
      </c>
      <c r="O5118" s="183">
        <v>171</v>
      </c>
      <c r="P5118" s="183">
        <v>2</v>
      </c>
      <c r="Q5118" s="183">
        <v>0</v>
      </c>
      <c r="R5118" s="183">
        <v>434</v>
      </c>
      <c r="S5118" s="183">
        <v>173</v>
      </c>
      <c r="T5118" s="183">
        <v>2</v>
      </c>
      <c r="U5118" s="183">
        <v>0</v>
      </c>
      <c r="V5118" s="183">
        <v>449</v>
      </c>
      <c r="W5118" s="183">
        <v>121</v>
      </c>
      <c r="X5118" s="183">
        <v>3</v>
      </c>
      <c r="Y5118" s="183">
        <v>0</v>
      </c>
    </row>
    <row r="5119" spans="1:25" x14ac:dyDescent="0.2">
      <c r="A5119" s="184">
        <v>13946465</v>
      </c>
      <c r="B5119" s="183" t="str">
        <f>[1]店マスタ!B5118</f>
        <v>（株）城南電化チェーン</v>
      </c>
      <c r="C5119" s="183">
        <v>8</v>
      </c>
      <c r="D5119" s="183">
        <v>8</v>
      </c>
      <c r="E5119" s="183">
        <f>_xlfn.XLOOKUP(A5119,[2]Sheet1!$R:$R,[2]Sheet1!$AB:$AB,"",0)</f>
        <v>8</v>
      </c>
      <c r="F5119" s="183">
        <f>_xlfn.XLOOKUP($A5119,[3]【2026年03月度_全社】RFM客層一覧表データ!$A:$A,[3]【2026年03月度_全社】RFM客層一覧表データ!C:C,"",0)</f>
        <v>1623</v>
      </c>
      <c r="G5119" s="183">
        <f>_xlfn.XLOOKUP($A5119,[3]【2026年03月度_全社】RFM客層一覧表データ!$A:$A,[3]【2026年03月度_全社】RFM客層一覧表データ!D:D,"",0)</f>
        <v>641</v>
      </c>
      <c r="H5119" s="183">
        <f>_xlfn.XLOOKUP($A5119,[3]【2026年03月度_全社】RFM客層一覧表データ!$A:$A,[3]【2026年03月度_全社】RFM客層一覧表データ!E:E,"",0)</f>
        <v>650</v>
      </c>
      <c r="I5119" s="183">
        <f>_xlfn.XLOOKUP($A5119,[3]【2026年03月度_全社】RFM客層一覧表データ!$A:$A,[3]【2026年03月度_全社】RFM客層一覧表データ!F:F,"",0)</f>
        <v>175</v>
      </c>
      <c r="J5119" s="183">
        <v>1603</v>
      </c>
      <c r="K5119" s="183">
        <v>652</v>
      </c>
      <c r="L5119" s="183">
        <v>641</v>
      </c>
      <c r="M5119" s="183">
        <v>209</v>
      </c>
      <c r="N5119" s="183">
        <v>1550</v>
      </c>
      <c r="O5119" s="183">
        <v>612</v>
      </c>
      <c r="P5119" s="183">
        <v>618</v>
      </c>
      <c r="Q5119" s="183">
        <v>148</v>
      </c>
      <c r="R5119" s="183">
        <v>1509</v>
      </c>
      <c r="S5119" s="183">
        <v>615</v>
      </c>
      <c r="T5119" s="183">
        <v>617</v>
      </c>
      <c r="U5119" s="183">
        <v>139</v>
      </c>
      <c r="V5119" s="183">
        <v>1462</v>
      </c>
      <c r="W5119" s="183">
        <v>625</v>
      </c>
      <c r="X5119" s="183">
        <v>591</v>
      </c>
      <c r="Y5119" s="183">
        <v>163</v>
      </c>
    </row>
    <row r="5120" spans="1:25" x14ac:dyDescent="0.2">
      <c r="A5120" s="184">
        <v>13946484</v>
      </c>
      <c r="B5120" s="183" t="str">
        <f>[1]店マスタ!B5119</f>
        <v>フィットキタムラ</v>
      </c>
      <c r="C5120" s="183">
        <v>1.5</v>
      </c>
      <c r="D5120" s="183">
        <v>1.5</v>
      </c>
      <c r="E5120" s="183" t="str">
        <f>_xlfn.XLOOKUP(A5120,[2]Sheet1!$R:$R,[2]Sheet1!$AB:$AB,"",0)</f>
        <v/>
      </c>
      <c r="F5120" s="183" t="str">
        <f>_xlfn.XLOOKUP($A5120,[3]【2026年03月度_全社】RFM客層一覧表データ!$A:$A,[3]【2026年03月度_全社】RFM客層一覧表データ!C:C,"",0)</f>
        <v/>
      </c>
      <c r="G5120" s="183" t="str">
        <f>_xlfn.XLOOKUP($A5120,[3]【2026年03月度_全社】RFM客層一覧表データ!$A:$A,[3]【2026年03月度_全社】RFM客層一覧表データ!D:D,"",0)</f>
        <v/>
      </c>
      <c r="H5120" s="183" t="str">
        <f>_xlfn.XLOOKUP($A5120,[3]【2026年03月度_全社】RFM客層一覧表データ!$A:$A,[3]【2026年03月度_全社】RFM客層一覧表データ!E:E,"",0)</f>
        <v/>
      </c>
      <c r="I5120" s="183" t="str">
        <f>_xlfn.XLOOKUP($A5120,[3]【2026年03月度_全社】RFM客層一覧表データ!$A:$A,[3]【2026年03月度_全社】RFM客層一覧表データ!F:F,"",0)</f>
        <v/>
      </c>
      <c r="J5120" s="183">
        <v>0</v>
      </c>
      <c r="K5120" s="183">
        <v>0</v>
      </c>
      <c r="L5120" s="183">
        <v>0</v>
      </c>
      <c r="M5120" s="183">
        <v>0</v>
      </c>
      <c r="N5120" s="183">
        <v>0</v>
      </c>
      <c r="O5120" s="183">
        <v>0</v>
      </c>
      <c r="P5120" s="183">
        <v>0</v>
      </c>
      <c r="Q5120" s="183">
        <v>0</v>
      </c>
      <c r="R5120" s="183">
        <v>0</v>
      </c>
      <c r="S5120" s="183">
        <v>0</v>
      </c>
      <c r="T5120" s="183">
        <v>0</v>
      </c>
      <c r="U5120" s="183">
        <v>0</v>
      </c>
      <c r="V5120" s="183">
        <v>0</v>
      </c>
      <c r="W5120" s="183">
        <v>0</v>
      </c>
      <c r="X5120" s="183">
        <v>0</v>
      </c>
      <c r="Y5120" s="183">
        <v>0</v>
      </c>
    </row>
    <row r="5121" spans="1:25" x14ac:dyDescent="0.2">
      <c r="A5121" s="184">
        <v>13946518</v>
      </c>
      <c r="B5121" s="183" t="str">
        <f>[1]店マスタ!B5120</f>
        <v>アドおおはら</v>
      </c>
      <c r="C5121" s="183">
        <v>2.5</v>
      </c>
      <c r="D5121" s="183">
        <v>2.5</v>
      </c>
      <c r="E5121" s="183">
        <f>_xlfn.XLOOKUP(A5121,[2]Sheet1!$R:$R,[2]Sheet1!$AB:$AB,"",0)</f>
        <v>2.5</v>
      </c>
      <c r="F5121" s="183">
        <f>_xlfn.XLOOKUP($A5121,[3]【2026年03月度_全社】RFM客層一覧表データ!$A:$A,[3]【2026年03月度_全社】RFM客層一覧表データ!C:C,"",0)</f>
        <v>29</v>
      </c>
      <c r="G5121" s="183">
        <f>_xlfn.XLOOKUP($A5121,[3]【2026年03月度_全社】RFM客層一覧表データ!$A:$A,[3]【2026年03月度_全社】RFM客層一覧表データ!D:D,"",0)</f>
        <v>16</v>
      </c>
      <c r="H5121" s="183">
        <f>_xlfn.XLOOKUP($A5121,[3]【2026年03月度_全社】RFM客層一覧表データ!$A:$A,[3]【2026年03月度_全社】RFM客層一覧表データ!E:E,"",0)</f>
        <v>0</v>
      </c>
      <c r="I5121" s="183">
        <f>_xlfn.XLOOKUP($A5121,[3]【2026年03月度_全社】RFM客層一覧表データ!$A:$A,[3]【2026年03月度_全社】RFM客層一覧表データ!F:F,"",0)</f>
        <v>6</v>
      </c>
      <c r="J5121" s="183">
        <v>14</v>
      </c>
      <c r="K5121" s="183">
        <v>14</v>
      </c>
      <c r="L5121" s="183">
        <v>0</v>
      </c>
      <c r="M5121" s="183">
        <v>10</v>
      </c>
      <c r="N5121" s="183">
        <v>0</v>
      </c>
      <c r="O5121" s="183">
        <v>0</v>
      </c>
      <c r="P5121" s="183">
        <v>0</v>
      </c>
      <c r="Q5121" s="183">
        <v>0</v>
      </c>
      <c r="R5121" s="183">
        <v>0</v>
      </c>
      <c r="S5121" s="183">
        <v>0</v>
      </c>
      <c r="T5121" s="183">
        <v>0</v>
      </c>
      <c r="U5121" s="183">
        <v>0</v>
      </c>
      <c r="V5121" s="183">
        <v>0</v>
      </c>
      <c r="W5121" s="183">
        <v>0</v>
      </c>
      <c r="X5121" s="183">
        <v>0</v>
      </c>
      <c r="Y5121" s="183">
        <v>0</v>
      </c>
    </row>
    <row r="5122" spans="1:25" x14ac:dyDescent="0.2">
      <c r="A5122" s="184">
        <v>13946529</v>
      </c>
      <c r="B5122" s="183" t="str">
        <f>[1]店マスタ!B5121</f>
        <v>株式会社岩井商会</v>
      </c>
      <c r="C5122" s="183">
        <v>4</v>
      </c>
      <c r="D5122" s="183">
        <v>3.5</v>
      </c>
      <c r="E5122" s="183">
        <f>_xlfn.XLOOKUP(A5122,[2]Sheet1!$R:$R,[2]Sheet1!$AB:$AB,"",0)</f>
        <v>4</v>
      </c>
      <c r="F5122" s="183">
        <f>_xlfn.XLOOKUP($A5122,[3]【2026年03月度_全社】RFM客層一覧表データ!$A:$A,[3]【2026年03月度_全社】RFM客層一覧表データ!C:C,"",0)</f>
        <v>1204</v>
      </c>
      <c r="G5122" s="183">
        <f>_xlfn.XLOOKUP($A5122,[3]【2026年03月度_全社】RFM客層一覧表データ!$A:$A,[3]【2026年03月度_全社】RFM客層一覧表データ!D:D,"",0)</f>
        <v>467</v>
      </c>
      <c r="H5122" s="183">
        <f>_xlfn.XLOOKUP($A5122,[3]【2026年03月度_全社】RFM客層一覧表データ!$A:$A,[3]【2026年03月度_全社】RFM客層一覧表データ!E:E,"",0)</f>
        <v>345</v>
      </c>
      <c r="I5122" s="183">
        <f>_xlfn.XLOOKUP($A5122,[3]【2026年03月度_全社】RFM客層一覧表データ!$A:$A,[3]【2026年03月度_全社】RFM客層一覧表データ!F:F,"",0)</f>
        <v>195</v>
      </c>
      <c r="J5122" s="183">
        <v>1113</v>
      </c>
      <c r="K5122" s="183">
        <v>436</v>
      </c>
      <c r="L5122" s="183">
        <v>334</v>
      </c>
      <c r="M5122" s="183">
        <v>158</v>
      </c>
      <c r="N5122" s="183">
        <v>1037</v>
      </c>
      <c r="O5122" s="183">
        <v>372</v>
      </c>
      <c r="P5122" s="183">
        <v>328</v>
      </c>
      <c r="Q5122" s="183">
        <v>141</v>
      </c>
      <c r="R5122" s="183">
        <v>967</v>
      </c>
      <c r="S5122" s="183">
        <v>400</v>
      </c>
      <c r="T5122" s="183">
        <v>302</v>
      </c>
      <c r="U5122" s="183">
        <v>176</v>
      </c>
      <c r="V5122" s="183">
        <v>838</v>
      </c>
      <c r="W5122" s="183">
        <v>372</v>
      </c>
      <c r="X5122" s="183">
        <v>276</v>
      </c>
      <c r="Y5122" s="183">
        <v>139</v>
      </c>
    </row>
    <row r="5123" spans="1:25" x14ac:dyDescent="0.2">
      <c r="A5123" s="184">
        <v>13946536</v>
      </c>
      <c r="B5123" s="183" t="str">
        <f>[1]店マスタ!B5122</f>
        <v>ウィッティ大宮</v>
      </c>
      <c r="C5123" s="183">
        <v>3</v>
      </c>
      <c r="D5123" s="183">
        <v>3</v>
      </c>
      <c r="E5123" s="183">
        <f>_xlfn.XLOOKUP(A5123,[2]Sheet1!$R:$R,[2]Sheet1!$AB:$AB,"",0)</f>
        <v>2.5</v>
      </c>
      <c r="F5123" s="183">
        <f>_xlfn.XLOOKUP($A5123,[3]【2026年03月度_全社】RFM客層一覧表データ!$A:$A,[3]【2026年03月度_全社】RFM客層一覧表データ!C:C,"",0)</f>
        <v>246</v>
      </c>
      <c r="G5123" s="183">
        <f>_xlfn.XLOOKUP($A5123,[3]【2026年03月度_全社】RFM客層一覧表データ!$A:$A,[3]【2026年03月度_全社】RFM客層一覧表データ!D:D,"",0)</f>
        <v>115</v>
      </c>
      <c r="H5123" s="183">
        <f>_xlfn.XLOOKUP($A5123,[3]【2026年03月度_全社】RFM客層一覧表データ!$A:$A,[3]【2026年03月度_全社】RFM客層一覧表データ!E:E,"",0)</f>
        <v>138</v>
      </c>
      <c r="I5123" s="183">
        <f>_xlfn.XLOOKUP($A5123,[3]【2026年03月度_全社】RFM客層一覧表データ!$A:$A,[3]【2026年03月度_全社】RFM客層一覧表データ!F:F,"",0)</f>
        <v>15</v>
      </c>
      <c r="J5123" s="183">
        <v>248</v>
      </c>
      <c r="K5123" s="183">
        <v>100</v>
      </c>
      <c r="L5123" s="183">
        <v>131</v>
      </c>
      <c r="M5123" s="183">
        <v>13</v>
      </c>
      <c r="N5123" s="183">
        <v>244</v>
      </c>
      <c r="O5123" s="183">
        <v>113</v>
      </c>
      <c r="P5123" s="183">
        <v>133</v>
      </c>
      <c r="Q5123" s="183">
        <v>14</v>
      </c>
      <c r="R5123" s="183">
        <v>241</v>
      </c>
      <c r="S5123" s="183">
        <v>121</v>
      </c>
      <c r="T5123" s="183">
        <v>137</v>
      </c>
      <c r="U5123" s="183">
        <v>29</v>
      </c>
      <c r="V5123" s="183">
        <v>225</v>
      </c>
      <c r="W5123" s="183">
        <v>97</v>
      </c>
      <c r="X5123" s="183">
        <v>138</v>
      </c>
      <c r="Y5123" s="183">
        <v>14</v>
      </c>
    </row>
    <row r="5124" spans="1:25" x14ac:dyDescent="0.2">
      <c r="A5124" s="184">
        <v>13946688</v>
      </c>
      <c r="B5124" s="183" t="str">
        <f>[1]店マスタ!B5123</f>
        <v>メック平石電器</v>
      </c>
      <c r="C5124" s="183">
        <v>1.5</v>
      </c>
      <c r="D5124" s="183">
        <v>1.5</v>
      </c>
      <c r="E5124" s="183">
        <f>_xlfn.XLOOKUP(A5124,[2]Sheet1!$R:$R,[2]Sheet1!$AB:$AB,"",0)</f>
        <v>1.5</v>
      </c>
      <c r="F5124" s="183">
        <f>_xlfn.XLOOKUP($A5124,[3]【2026年03月度_全社】RFM客層一覧表データ!$A:$A,[3]【2026年03月度_全社】RFM客層一覧表データ!C:C,"",0)</f>
        <v>138</v>
      </c>
      <c r="G5124" s="183">
        <f>_xlfn.XLOOKUP($A5124,[3]【2026年03月度_全社】RFM客層一覧表データ!$A:$A,[3]【2026年03月度_全社】RFM客層一覧表データ!D:D,"",0)</f>
        <v>81</v>
      </c>
      <c r="H5124" s="183">
        <f>_xlfn.XLOOKUP($A5124,[3]【2026年03月度_全社】RFM客層一覧表データ!$A:$A,[3]【2026年03月度_全社】RFM客層一覧表データ!E:E,"",0)</f>
        <v>4</v>
      </c>
      <c r="I5124" s="183">
        <f>_xlfn.XLOOKUP($A5124,[3]【2026年03月度_全社】RFM客層一覧表データ!$A:$A,[3]【2026年03月度_全社】RFM客層一覧表データ!F:F,"",0)</f>
        <v>68</v>
      </c>
      <c r="J5124" s="183">
        <v>70</v>
      </c>
      <c r="K5124" s="183">
        <v>68</v>
      </c>
      <c r="L5124" s="183">
        <v>2</v>
      </c>
      <c r="M5124" s="183">
        <v>66</v>
      </c>
      <c r="N5124" s="183">
        <v>0</v>
      </c>
      <c r="O5124" s="183">
        <v>0</v>
      </c>
      <c r="P5124" s="183">
        <v>0</v>
      </c>
      <c r="Q5124" s="183">
        <v>0</v>
      </c>
      <c r="R5124" s="183">
        <v>0</v>
      </c>
      <c r="S5124" s="183">
        <v>0</v>
      </c>
      <c r="T5124" s="183">
        <v>0</v>
      </c>
      <c r="U5124" s="183">
        <v>0</v>
      </c>
      <c r="V5124" s="183">
        <v>0</v>
      </c>
      <c r="W5124" s="183">
        <v>0</v>
      </c>
      <c r="X5124" s="183">
        <v>0</v>
      </c>
      <c r="Y5124" s="183">
        <v>0</v>
      </c>
    </row>
    <row r="5125" spans="1:25" x14ac:dyDescent="0.2">
      <c r="A5125" s="184">
        <v>13946750</v>
      </c>
      <c r="B5125" s="183" t="str">
        <f>[1]店マスタ!B5124</f>
        <v>エム．デンキ</v>
      </c>
      <c r="C5125" s="183">
        <v>1</v>
      </c>
      <c r="D5125" s="183">
        <v>1</v>
      </c>
      <c r="E5125" s="183">
        <f>_xlfn.XLOOKUP(A5125,[2]Sheet1!$R:$R,[2]Sheet1!$AB:$AB,"",0)</f>
        <v>1</v>
      </c>
      <c r="F5125" s="183">
        <f>_xlfn.XLOOKUP($A5125,[3]【2026年03月度_全社】RFM客層一覧表データ!$A:$A,[3]【2026年03月度_全社】RFM客層一覧表データ!C:C,"",0)</f>
        <v>4</v>
      </c>
      <c r="G5125" s="183">
        <f>_xlfn.XLOOKUP($A5125,[3]【2026年03月度_全社】RFM客層一覧表データ!$A:$A,[3]【2026年03月度_全社】RFM客層一覧表データ!D:D,"",0)</f>
        <v>0</v>
      </c>
      <c r="H5125" s="183">
        <f>_xlfn.XLOOKUP($A5125,[3]【2026年03月度_全社】RFM客層一覧表データ!$A:$A,[3]【2026年03月度_全社】RFM客層一覧表データ!E:E,"",0)</f>
        <v>0</v>
      </c>
      <c r="I5125" s="183">
        <f>_xlfn.XLOOKUP($A5125,[3]【2026年03月度_全社】RFM客層一覧表データ!$A:$A,[3]【2026年03月度_全社】RFM客層一覧表データ!F:F,"",0)</f>
        <v>0</v>
      </c>
      <c r="J5125" s="183">
        <v>4</v>
      </c>
      <c r="K5125" s="183">
        <v>4</v>
      </c>
      <c r="L5125" s="183">
        <v>0</v>
      </c>
      <c r="M5125" s="183">
        <v>3</v>
      </c>
      <c r="N5125" s="183">
        <v>0</v>
      </c>
      <c r="O5125" s="183">
        <v>0</v>
      </c>
      <c r="P5125" s="183">
        <v>0</v>
      </c>
      <c r="Q5125" s="183">
        <v>0</v>
      </c>
      <c r="R5125" s="183">
        <v>96</v>
      </c>
      <c r="S5125" s="183">
        <v>0</v>
      </c>
      <c r="T5125" s="183">
        <v>0</v>
      </c>
      <c r="U5125" s="183">
        <v>0</v>
      </c>
      <c r="V5125" s="183">
        <v>164</v>
      </c>
      <c r="W5125" s="183">
        <v>0</v>
      </c>
      <c r="X5125" s="183">
        <v>69</v>
      </c>
      <c r="Y5125" s="183">
        <v>0</v>
      </c>
    </row>
    <row r="5126" spans="1:25" x14ac:dyDescent="0.2">
      <c r="A5126" s="184">
        <v>13946762</v>
      </c>
      <c r="B5126" s="183" t="str">
        <f>[1]店マスタ!B5125</f>
        <v>穂積電器</v>
      </c>
      <c r="C5126" s="183">
        <v>4.5</v>
      </c>
      <c r="D5126" s="183">
        <v>4.5</v>
      </c>
      <c r="E5126" s="183">
        <f>_xlfn.XLOOKUP(A5126,[2]Sheet1!$R:$R,[2]Sheet1!$AB:$AB,"",0)</f>
        <v>4.5</v>
      </c>
      <c r="F5126" s="183">
        <f>_xlfn.XLOOKUP($A5126,[3]【2026年03月度_全社】RFM客層一覧表データ!$A:$A,[3]【2026年03月度_全社】RFM客層一覧表データ!C:C,"",0)</f>
        <v>372</v>
      </c>
      <c r="G5126" s="183">
        <f>_xlfn.XLOOKUP($A5126,[3]【2026年03月度_全社】RFM客層一覧表データ!$A:$A,[3]【2026年03月度_全社】RFM客層一覧表データ!D:D,"",0)</f>
        <v>183</v>
      </c>
      <c r="H5126" s="183">
        <f>_xlfn.XLOOKUP($A5126,[3]【2026年03月度_全社】RFM客層一覧表データ!$A:$A,[3]【2026年03月度_全社】RFM客層一覧表データ!E:E,"",0)</f>
        <v>230</v>
      </c>
      <c r="I5126" s="183">
        <f>_xlfn.XLOOKUP($A5126,[3]【2026年03月度_全社】RFM客層一覧表データ!$A:$A,[3]【2026年03月度_全社】RFM客層一覧表データ!F:F,"",0)</f>
        <v>21</v>
      </c>
      <c r="J5126" s="183">
        <v>392</v>
      </c>
      <c r="K5126" s="183">
        <v>176</v>
      </c>
      <c r="L5126" s="183">
        <v>229</v>
      </c>
      <c r="M5126" s="183">
        <v>24</v>
      </c>
      <c r="N5126" s="183">
        <v>396</v>
      </c>
      <c r="O5126" s="183">
        <v>191</v>
      </c>
      <c r="P5126" s="183">
        <v>231</v>
      </c>
      <c r="Q5126" s="183">
        <v>16</v>
      </c>
      <c r="R5126" s="183">
        <v>419</v>
      </c>
      <c r="S5126" s="183">
        <v>179</v>
      </c>
      <c r="T5126" s="183">
        <v>241</v>
      </c>
      <c r="U5126" s="183">
        <v>16</v>
      </c>
      <c r="V5126" s="183">
        <v>445</v>
      </c>
      <c r="W5126" s="183">
        <v>200</v>
      </c>
      <c r="X5126" s="183">
        <v>254</v>
      </c>
      <c r="Y5126" s="183">
        <v>25</v>
      </c>
    </row>
    <row r="5127" spans="1:25" x14ac:dyDescent="0.2">
      <c r="A5127" s="184">
        <v>13947100</v>
      </c>
      <c r="B5127" s="183" t="str">
        <f>[1]店マスタ!B5126</f>
        <v>Ｒｅグループ株式会社</v>
      </c>
      <c r="C5127" s="183">
        <v>0</v>
      </c>
      <c r="D5127" s="183">
        <v>0</v>
      </c>
      <c r="E5127" s="183" t="str">
        <f>_xlfn.XLOOKUP(A5127,[2]Sheet1!$R:$R,[2]Sheet1!$AB:$AB,"",0)</f>
        <v/>
      </c>
      <c r="F5127" s="183">
        <f>_xlfn.XLOOKUP($A5127,[3]【2026年03月度_全社】RFM客層一覧表データ!$A:$A,[3]【2026年03月度_全社】RFM客層一覧表データ!C:C,"",0)</f>
        <v>0</v>
      </c>
      <c r="G5127" s="183">
        <f>_xlfn.XLOOKUP($A5127,[3]【2026年03月度_全社】RFM客層一覧表データ!$A:$A,[3]【2026年03月度_全社】RFM客層一覧表データ!D:D,"",0)</f>
        <v>0</v>
      </c>
      <c r="H5127" s="183">
        <f>_xlfn.XLOOKUP($A5127,[3]【2026年03月度_全社】RFM客層一覧表データ!$A:$A,[3]【2026年03月度_全社】RFM客層一覧表データ!E:E,"",0)</f>
        <v>0</v>
      </c>
      <c r="I5127" s="183">
        <f>_xlfn.XLOOKUP($A5127,[3]【2026年03月度_全社】RFM客層一覧表データ!$A:$A,[3]【2026年03月度_全社】RFM客層一覧表データ!F:F,"",0)</f>
        <v>0</v>
      </c>
      <c r="J5127" s="183">
        <v>0</v>
      </c>
      <c r="K5127" s="183">
        <v>0</v>
      </c>
      <c r="L5127" s="183">
        <v>0</v>
      </c>
      <c r="M5127" s="183">
        <v>0</v>
      </c>
      <c r="N5127" s="183">
        <v>0</v>
      </c>
      <c r="O5127" s="183">
        <v>0</v>
      </c>
      <c r="P5127" s="183">
        <v>0</v>
      </c>
      <c r="Q5127" s="183">
        <v>0</v>
      </c>
      <c r="R5127" s="183">
        <v>0</v>
      </c>
      <c r="S5127" s="183">
        <v>0</v>
      </c>
      <c r="T5127" s="183">
        <v>0</v>
      </c>
      <c r="U5127" s="183">
        <v>0</v>
      </c>
      <c r="V5127" s="183">
        <v>0</v>
      </c>
      <c r="W5127" s="183">
        <v>0</v>
      </c>
      <c r="X5127" s="183">
        <v>0</v>
      </c>
      <c r="Y5127" s="183">
        <v>0</v>
      </c>
    </row>
    <row r="5128" spans="1:25" x14ac:dyDescent="0.2">
      <c r="A5128" s="184">
        <v>13947480</v>
      </c>
      <c r="B5128" s="183" t="str">
        <f>[1]店マスタ!B5127</f>
        <v>Ｒｅグループ　はまでん</v>
      </c>
      <c r="C5128" s="183">
        <v>8.5</v>
      </c>
      <c r="D5128" s="183">
        <v>7.5</v>
      </c>
      <c r="E5128" s="183">
        <f>_xlfn.XLOOKUP(A5128,[2]Sheet1!$R:$R,[2]Sheet1!$AB:$AB,"",0)</f>
        <v>7</v>
      </c>
      <c r="F5128" s="183">
        <f>_xlfn.XLOOKUP($A5128,[3]【2026年03月度_全社】RFM客層一覧表データ!$A:$A,[3]【2026年03月度_全社】RFM客層一覧表データ!C:C,"",0)</f>
        <v>3374</v>
      </c>
      <c r="G5128" s="183">
        <f>_xlfn.XLOOKUP($A5128,[3]【2026年03月度_全社】RFM客層一覧表データ!$A:$A,[3]【2026年03月度_全社】RFM客層一覧表データ!D:D,"",0)</f>
        <v>1136</v>
      </c>
      <c r="H5128" s="183">
        <f>_xlfn.XLOOKUP($A5128,[3]【2026年03月度_全社】RFM客層一覧表データ!$A:$A,[3]【2026年03月度_全社】RFM客層一覧表データ!E:E,"",0)</f>
        <v>1045</v>
      </c>
      <c r="I5128" s="183">
        <f>_xlfn.XLOOKUP($A5128,[3]【2026年03月度_全社】RFM客層一覧表データ!$A:$A,[3]【2026年03月度_全社】RFM客層一覧表データ!F:F,"",0)</f>
        <v>322</v>
      </c>
      <c r="J5128" s="183">
        <v>3442</v>
      </c>
      <c r="K5128" s="183">
        <v>1146</v>
      </c>
      <c r="L5128" s="183">
        <v>1048</v>
      </c>
      <c r="M5128" s="183">
        <v>343</v>
      </c>
      <c r="N5128" s="183">
        <v>3409</v>
      </c>
      <c r="O5128" s="183">
        <v>1216</v>
      </c>
      <c r="P5128" s="183">
        <v>1054</v>
      </c>
      <c r="Q5128" s="183">
        <v>327</v>
      </c>
      <c r="R5128" s="183">
        <v>3432</v>
      </c>
      <c r="S5128" s="183">
        <v>1338</v>
      </c>
      <c r="T5128" s="183">
        <v>1049</v>
      </c>
      <c r="U5128" s="183">
        <v>446</v>
      </c>
      <c r="V5128" s="183">
        <v>3306</v>
      </c>
      <c r="W5128" s="183">
        <v>1206</v>
      </c>
      <c r="X5128" s="183">
        <v>1019</v>
      </c>
      <c r="Y5128" s="183">
        <v>350</v>
      </c>
    </row>
    <row r="5129" spans="1:25" x14ac:dyDescent="0.2">
      <c r="A5129" s="184">
        <v>13948040</v>
      </c>
      <c r="B5129" s="183" t="str">
        <f>[1]店マスタ!B5128</f>
        <v>エレナ（有）ナカウチ電器</v>
      </c>
      <c r="C5129" s="183">
        <v>4.5</v>
      </c>
      <c r="D5129" s="183">
        <v>3</v>
      </c>
      <c r="E5129" s="183">
        <f>_xlfn.XLOOKUP(A5129,[2]Sheet1!$R:$R,[2]Sheet1!$AB:$AB,"",0)</f>
        <v>3</v>
      </c>
      <c r="F5129" s="183">
        <f>_xlfn.XLOOKUP($A5129,[3]【2026年03月度_全社】RFM客層一覧表データ!$A:$A,[3]【2026年03月度_全社】RFM客層一覧表データ!C:C,"",0)</f>
        <v>486</v>
      </c>
      <c r="G5129" s="183">
        <f>_xlfn.XLOOKUP($A5129,[3]【2026年03月度_全社】RFM客層一覧表データ!$A:$A,[3]【2026年03月度_全社】RFM客層一覧表データ!D:D,"",0)</f>
        <v>224</v>
      </c>
      <c r="H5129" s="183">
        <f>_xlfn.XLOOKUP($A5129,[3]【2026年03月度_全社】RFM客層一覧表データ!$A:$A,[3]【2026年03月度_全社】RFM客層一覧表データ!E:E,"",0)</f>
        <v>259</v>
      </c>
      <c r="I5129" s="183">
        <f>_xlfn.XLOOKUP($A5129,[3]【2026年03月度_全社】RFM客層一覧表データ!$A:$A,[3]【2026年03月度_全社】RFM客層一覧表データ!F:F,"",0)</f>
        <v>26</v>
      </c>
      <c r="J5129" s="183">
        <v>487</v>
      </c>
      <c r="K5129" s="183">
        <v>243</v>
      </c>
      <c r="L5129" s="183">
        <v>258</v>
      </c>
      <c r="M5129" s="183">
        <v>41</v>
      </c>
      <c r="N5129" s="183">
        <v>463</v>
      </c>
      <c r="O5129" s="183">
        <v>225</v>
      </c>
      <c r="P5129" s="183">
        <v>259</v>
      </c>
      <c r="Q5129" s="183">
        <v>21</v>
      </c>
      <c r="R5129" s="183">
        <v>476</v>
      </c>
      <c r="S5129" s="183">
        <v>264</v>
      </c>
      <c r="T5129" s="183">
        <v>263</v>
      </c>
      <c r="U5129" s="183">
        <v>33</v>
      </c>
      <c r="V5129" s="183">
        <v>478</v>
      </c>
      <c r="W5129" s="183">
        <v>240</v>
      </c>
      <c r="X5129" s="183">
        <v>258</v>
      </c>
      <c r="Y5129" s="183">
        <v>35</v>
      </c>
    </row>
    <row r="5130" spans="1:25" x14ac:dyDescent="0.2">
      <c r="A5130" s="184">
        <v>13948049</v>
      </c>
      <c r="B5130" s="183" t="str">
        <f>[1]店マスタ!B5129</f>
        <v>パルテフジタ</v>
      </c>
      <c r="C5130" s="183">
        <v>2.5</v>
      </c>
      <c r="D5130" s="183">
        <v>2.5</v>
      </c>
      <c r="E5130" s="183">
        <f>_xlfn.XLOOKUP(A5130,[2]Sheet1!$R:$R,[2]Sheet1!$AB:$AB,"",0)</f>
        <v>2.5</v>
      </c>
      <c r="F5130" s="183">
        <f>_xlfn.XLOOKUP($A5130,[3]【2026年03月度_全社】RFM客層一覧表データ!$A:$A,[3]【2026年03月度_全社】RFM客層一覧表データ!C:C,"",0)</f>
        <v>483</v>
      </c>
      <c r="G5130" s="183">
        <f>_xlfn.XLOOKUP($A5130,[3]【2026年03月度_全社】RFM客層一覧表データ!$A:$A,[3]【2026年03月度_全社】RFM客層一覧表データ!D:D,"",0)</f>
        <v>204</v>
      </c>
      <c r="H5130" s="183">
        <f>_xlfn.XLOOKUP($A5130,[3]【2026年03月度_全社】RFM客層一覧表データ!$A:$A,[3]【2026年03月度_全社】RFM客層一覧表データ!E:E,"",0)</f>
        <v>318</v>
      </c>
      <c r="I5130" s="183">
        <f>_xlfn.XLOOKUP($A5130,[3]【2026年03月度_全社】RFM客層一覧表データ!$A:$A,[3]【2026年03月度_全社】RFM客層一覧表データ!F:F,"",0)</f>
        <v>11</v>
      </c>
      <c r="J5130" s="183">
        <v>511</v>
      </c>
      <c r="K5130" s="183">
        <v>223</v>
      </c>
      <c r="L5130" s="183">
        <v>334</v>
      </c>
      <c r="M5130" s="183">
        <v>11</v>
      </c>
      <c r="N5130" s="183">
        <v>540</v>
      </c>
      <c r="O5130" s="183">
        <v>252</v>
      </c>
      <c r="P5130" s="183">
        <v>350</v>
      </c>
      <c r="Q5130" s="183">
        <v>14</v>
      </c>
      <c r="R5130" s="183">
        <v>558</v>
      </c>
      <c r="S5130" s="183">
        <v>264</v>
      </c>
      <c r="T5130" s="183">
        <v>365</v>
      </c>
      <c r="U5130" s="183">
        <v>16</v>
      </c>
      <c r="V5130" s="183">
        <v>600</v>
      </c>
      <c r="W5130" s="183">
        <v>271</v>
      </c>
      <c r="X5130" s="183">
        <v>377</v>
      </c>
      <c r="Y5130" s="183">
        <v>11</v>
      </c>
    </row>
    <row r="5131" spans="1:25" x14ac:dyDescent="0.2">
      <c r="A5131" s="184">
        <v>13950013</v>
      </c>
      <c r="B5131" s="183" t="str">
        <f>[1]店マスタ!B5130</f>
        <v>パルテ岩崎</v>
      </c>
      <c r="C5131" s="183">
        <v>3</v>
      </c>
      <c r="D5131" s="183">
        <v>2</v>
      </c>
      <c r="E5131" s="183">
        <f>_xlfn.XLOOKUP(A5131,[2]Sheet1!$R:$R,[2]Sheet1!$AB:$AB,"",0)</f>
        <v>2</v>
      </c>
      <c r="F5131" s="183">
        <f>_xlfn.XLOOKUP($A5131,[3]【2026年03月度_全社】RFM客層一覧表データ!$A:$A,[3]【2026年03月度_全社】RFM客層一覧表データ!C:C,"",0)</f>
        <v>383</v>
      </c>
      <c r="G5131" s="183">
        <f>_xlfn.XLOOKUP($A5131,[3]【2026年03月度_全社】RFM客層一覧表データ!$A:$A,[3]【2026年03月度_全社】RFM客層一覧表データ!D:D,"",0)</f>
        <v>89</v>
      </c>
      <c r="H5131" s="183">
        <f>_xlfn.XLOOKUP($A5131,[3]【2026年03月度_全社】RFM客層一覧表データ!$A:$A,[3]【2026年03月度_全社】RFM客層一覧表データ!E:E,"",0)</f>
        <v>146</v>
      </c>
      <c r="I5131" s="183">
        <f>_xlfn.XLOOKUP($A5131,[3]【2026年03月度_全社】RFM客層一覧表データ!$A:$A,[3]【2026年03月度_全社】RFM客層一覧表データ!F:F,"",0)</f>
        <v>15</v>
      </c>
      <c r="J5131" s="183">
        <v>448</v>
      </c>
      <c r="K5131" s="183">
        <v>94</v>
      </c>
      <c r="L5131" s="183">
        <v>187</v>
      </c>
      <c r="M5131" s="183">
        <v>10</v>
      </c>
      <c r="N5131" s="183">
        <v>512</v>
      </c>
      <c r="O5131" s="183">
        <v>121</v>
      </c>
      <c r="P5131" s="183">
        <v>214</v>
      </c>
      <c r="Q5131" s="183">
        <v>20</v>
      </c>
      <c r="R5131" s="183">
        <v>550</v>
      </c>
      <c r="S5131" s="183">
        <v>150</v>
      </c>
      <c r="T5131" s="183">
        <v>233</v>
      </c>
      <c r="U5131" s="183">
        <v>18</v>
      </c>
      <c r="V5131" s="183">
        <v>600</v>
      </c>
      <c r="W5131" s="183">
        <v>188</v>
      </c>
      <c r="X5131" s="183">
        <v>247</v>
      </c>
      <c r="Y5131" s="183">
        <v>30</v>
      </c>
    </row>
    <row r="5132" spans="1:25" x14ac:dyDescent="0.2">
      <c r="A5132" s="184">
        <v>13951042</v>
      </c>
      <c r="B5132" s="183" t="str">
        <f>[1]店マスタ!B5131</f>
        <v>西内テレビ</v>
      </c>
      <c r="C5132" s="183">
        <v>2</v>
      </c>
      <c r="D5132" s="183">
        <v>2</v>
      </c>
      <c r="E5132" s="183">
        <f>_xlfn.XLOOKUP(A5132,[2]Sheet1!$R:$R,[2]Sheet1!$AB:$AB,"",0)</f>
        <v>1.5</v>
      </c>
      <c r="F5132" s="183">
        <f>_xlfn.XLOOKUP($A5132,[3]【2026年03月度_全社】RFM客層一覧表データ!$A:$A,[3]【2026年03月度_全社】RFM客層一覧表データ!C:C,"",0)</f>
        <v>5</v>
      </c>
      <c r="G5132" s="183">
        <f>_xlfn.XLOOKUP($A5132,[3]【2026年03月度_全社】RFM客層一覧表データ!$A:$A,[3]【2026年03月度_全社】RFM客層一覧表データ!D:D,"",0)</f>
        <v>0</v>
      </c>
      <c r="H5132" s="183">
        <f>_xlfn.XLOOKUP($A5132,[3]【2026年03月度_全社】RFM客層一覧表データ!$A:$A,[3]【2026年03月度_全社】RFM客層一覧表データ!E:E,"",0)</f>
        <v>0</v>
      </c>
      <c r="I5132" s="183">
        <f>_xlfn.XLOOKUP($A5132,[3]【2026年03月度_全社】RFM客層一覧表データ!$A:$A,[3]【2026年03月度_全社】RFM客層一覧表データ!F:F,"",0)</f>
        <v>0</v>
      </c>
      <c r="J5132" s="183">
        <v>102</v>
      </c>
      <c r="K5132" s="183">
        <v>2</v>
      </c>
      <c r="L5132" s="183">
        <v>0</v>
      </c>
      <c r="M5132" s="183">
        <v>2</v>
      </c>
      <c r="N5132" s="183">
        <v>116</v>
      </c>
      <c r="O5132" s="183">
        <v>0</v>
      </c>
      <c r="P5132" s="183">
        <v>1</v>
      </c>
      <c r="Q5132" s="183">
        <v>0</v>
      </c>
      <c r="R5132" s="183">
        <v>0</v>
      </c>
      <c r="S5132" s="183">
        <v>0</v>
      </c>
      <c r="T5132" s="183">
        <v>0</v>
      </c>
      <c r="U5132" s="183">
        <v>0</v>
      </c>
      <c r="V5132" s="183">
        <v>134</v>
      </c>
      <c r="W5132" s="183">
        <v>0</v>
      </c>
      <c r="X5132" s="183">
        <v>1</v>
      </c>
      <c r="Y5132" s="183">
        <v>0</v>
      </c>
    </row>
    <row r="5133" spans="1:25" x14ac:dyDescent="0.2">
      <c r="A5133" s="184">
        <v>13952234</v>
      </c>
      <c r="B5133" s="183" t="str">
        <f>[1]店マスタ!B5132</f>
        <v>パルテアドトクヒラ</v>
      </c>
      <c r="C5133" s="183">
        <v>1.5</v>
      </c>
      <c r="D5133" s="183">
        <v>1.5</v>
      </c>
      <c r="E5133" s="183">
        <f>_xlfn.XLOOKUP(A5133,[2]Sheet1!$R:$R,[2]Sheet1!$AB:$AB,"",0)</f>
        <v>1.5</v>
      </c>
      <c r="F5133" s="183">
        <f>_xlfn.XLOOKUP($A5133,[3]【2026年03月度_全社】RFM客層一覧表データ!$A:$A,[3]【2026年03月度_全社】RFM客層一覧表データ!C:C,"",0)</f>
        <v>361</v>
      </c>
      <c r="G5133" s="183">
        <f>_xlfn.XLOOKUP($A5133,[3]【2026年03月度_全社】RFM客層一覧表データ!$A:$A,[3]【2026年03月度_全社】RFM客層一覧表データ!D:D,"",0)</f>
        <v>18</v>
      </c>
      <c r="H5133" s="183">
        <f>_xlfn.XLOOKUP($A5133,[3]【2026年03月度_全社】RFM客層一覧表データ!$A:$A,[3]【2026年03月度_全社】RFM客層一覧表データ!E:E,"",0)</f>
        <v>81</v>
      </c>
      <c r="I5133" s="183">
        <f>_xlfn.XLOOKUP($A5133,[3]【2026年03月度_全社】RFM客層一覧表データ!$A:$A,[3]【2026年03月度_全社】RFM客層一覧表データ!F:F,"",0)</f>
        <v>2</v>
      </c>
      <c r="J5133" s="183">
        <v>371</v>
      </c>
      <c r="K5133" s="183">
        <v>22</v>
      </c>
      <c r="L5133" s="183">
        <v>79</v>
      </c>
      <c r="M5133" s="183">
        <v>1</v>
      </c>
      <c r="N5133" s="183">
        <v>370</v>
      </c>
      <c r="O5133" s="183">
        <v>115</v>
      </c>
      <c r="P5133" s="183">
        <v>74</v>
      </c>
      <c r="Q5133" s="183">
        <v>34</v>
      </c>
      <c r="R5133" s="183">
        <v>328</v>
      </c>
      <c r="S5133" s="183">
        <v>196</v>
      </c>
      <c r="T5133" s="183">
        <v>55</v>
      </c>
      <c r="U5133" s="183">
        <v>72</v>
      </c>
      <c r="V5133" s="183">
        <v>251</v>
      </c>
      <c r="W5133" s="183">
        <v>224</v>
      </c>
      <c r="X5133" s="183">
        <v>26</v>
      </c>
      <c r="Y5133" s="183">
        <v>171</v>
      </c>
    </row>
    <row r="5134" spans="1:25" x14ac:dyDescent="0.2">
      <c r="A5134" s="184">
        <v>13952365</v>
      </c>
      <c r="B5134" s="183" t="str">
        <f>[1]店マスタ!B5133</f>
        <v>石川電器</v>
      </c>
      <c r="C5134" s="183">
        <v>2.5</v>
      </c>
      <c r="D5134" s="183">
        <v>0</v>
      </c>
      <c r="E5134" s="183" t="str">
        <f>_xlfn.XLOOKUP(A5134,[2]Sheet1!$R:$R,[2]Sheet1!$AB:$AB,"",0)</f>
        <v/>
      </c>
      <c r="F5134" s="183" t="str">
        <f>_xlfn.XLOOKUP($A5134,[3]【2026年03月度_全社】RFM客層一覧表データ!$A:$A,[3]【2026年03月度_全社】RFM客層一覧表データ!C:C,"",0)</f>
        <v/>
      </c>
      <c r="G5134" s="183" t="str">
        <f>_xlfn.XLOOKUP($A5134,[3]【2026年03月度_全社】RFM客層一覧表データ!$A:$A,[3]【2026年03月度_全社】RFM客層一覧表データ!D:D,"",0)</f>
        <v/>
      </c>
      <c r="H5134" s="183" t="str">
        <f>_xlfn.XLOOKUP($A5134,[3]【2026年03月度_全社】RFM客層一覧表データ!$A:$A,[3]【2026年03月度_全社】RFM客層一覧表データ!E:E,"",0)</f>
        <v/>
      </c>
      <c r="I5134" s="183" t="str">
        <f>_xlfn.XLOOKUP($A5134,[3]【2026年03月度_全社】RFM客層一覧表データ!$A:$A,[3]【2026年03月度_全社】RFM客層一覧表データ!F:F,"",0)</f>
        <v/>
      </c>
      <c r="J5134" s="183">
        <v>0</v>
      </c>
      <c r="K5134" s="183">
        <v>0</v>
      </c>
      <c r="L5134" s="183">
        <v>0</v>
      </c>
      <c r="M5134" s="183">
        <v>0</v>
      </c>
      <c r="N5134" s="183">
        <v>0</v>
      </c>
      <c r="O5134" s="183">
        <v>0</v>
      </c>
      <c r="P5134" s="183">
        <v>0</v>
      </c>
      <c r="Q5134" s="183">
        <v>0</v>
      </c>
      <c r="R5134" s="183">
        <v>0</v>
      </c>
      <c r="S5134" s="183">
        <v>0</v>
      </c>
      <c r="T5134" s="183">
        <v>0</v>
      </c>
      <c r="U5134" s="183">
        <v>0</v>
      </c>
      <c r="V5134" s="183">
        <v>0</v>
      </c>
      <c r="W5134" s="183">
        <v>0</v>
      </c>
      <c r="X5134" s="183">
        <v>0</v>
      </c>
      <c r="Y5134" s="183">
        <v>0</v>
      </c>
    </row>
    <row r="5135" spans="1:25" x14ac:dyDescent="0.2">
      <c r="A5135" s="184">
        <v>13952472</v>
      </c>
      <c r="B5135" s="183" t="str">
        <f>[1]店マスタ!B5134</f>
        <v>有限会社パルテたにぐち</v>
      </c>
      <c r="C5135" s="183">
        <v>3</v>
      </c>
      <c r="D5135" s="183">
        <v>2.5</v>
      </c>
      <c r="E5135" s="183">
        <f>_xlfn.XLOOKUP(A5135,[2]Sheet1!$R:$R,[2]Sheet1!$AB:$AB,"",0)</f>
        <v>3</v>
      </c>
      <c r="F5135" s="183">
        <f>_xlfn.XLOOKUP($A5135,[3]【2026年03月度_全社】RFM客層一覧表データ!$A:$A,[3]【2026年03月度_全社】RFM客層一覧表データ!C:C,"",0)</f>
        <v>443</v>
      </c>
      <c r="G5135" s="183">
        <f>_xlfn.XLOOKUP($A5135,[3]【2026年03月度_全社】RFM客層一覧表データ!$A:$A,[3]【2026年03月度_全社】RFM客層一覧表データ!D:D,"",0)</f>
        <v>165</v>
      </c>
      <c r="H5135" s="183">
        <f>_xlfn.XLOOKUP($A5135,[3]【2026年03月度_全社】RFM客層一覧表データ!$A:$A,[3]【2026年03月度_全社】RFM客層一覧表データ!E:E,"",0)</f>
        <v>257</v>
      </c>
      <c r="I5135" s="183">
        <f>_xlfn.XLOOKUP($A5135,[3]【2026年03月度_全社】RFM客層一覧表データ!$A:$A,[3]【2026年03月度_全社】RFM客層一覧表データ!F:F,"",0)</f>
        <v>14</v>
      </c>
      <c r="J5135" s="183">
        <v>454</v>
      </c>
      <c r="K5135" s="183">
        <v>179</v>
      </c>
      <c r="L5135" s="183">
        <v>275</v>
      </c>
      <c r="M5135" s="183">
        <v>10</v>
      </c>
      <c r="N5135" s="183">
        <v>475</v>
      </c>
      <c r="O5135" s="183">
        <v>214</v>
      </c>
      <c r="P5135" s="183">
        <v>289</v>
      </c>
      <c r="Q5135" s="183">
        <v>20</v>
      </c>
      <c r="R5135" s="183">
        <v>465</v>
      </c>
      <c r="S5135" s="183">
        <v>215</v>
      </c>
      <c r="T5135" s="183">
        <v>297</v>
      </c>
      <c r="U5135" s="183">
        <v>20</v>
      </c>
      <c r="V5135" s="183">
        <v>462</v>
      </c>
      <c r="W5135" s="183">
        <v>235</v>
      </c>
      <c r="X5135" s="183">
        <v>302</v>
      </c>
      <c r="Y5135" s="183">
        <v>16</v>
      </c>
    </row>
    <row r="5136" spans="1:25" x14ac:dyDescent="0.2">
      <c r="A5136" s="184">
        <v>13952703</v>
      </c>
      <c r="B5136" s="183" t="str">
        <f>[1]店マスタ!B5135</f>
        <v>Ｒｅグループ　おかべ</v>
      </c>
      <c r="C5136" s="183">
        <v>1</v>
      </c>
      <c r="D5136" s="183">
        <v>1</v>
      </c>
      <c r="E5136" s="183">
        <f>_xlfn.XLOOKUP(A5136,[2]Sheet1!$R:$R,[2]Sheet1!$AB:$AB,"",0)</f>
        <v>1</v>
      </c>
      <c r="F5136" s="183">
        <f>_xlfn.XLOOKUP($A5136,[3]【2026年03月度_全社】RFM客層一覧表データ!$A:$A,[3]【2026年03月度_全社】RFM客層一覧表データ!C:C,"",0)</f>
        <v>338</v>
      </c>
      <c r="G5136" s="183">
        <f>_xlfn.XLOOKUP($A5136,[3]【2026年03月度_全社】RFM客層一覧表データ!$A:$A,[3]【2026年03月度_全社】RFM客層一覧表データ!D:D,"",0)</f>
        <v>144</v>
      </c>
      <c r="H5136" s="183">
        <f>_xlfn.XLOOKUP($A5136,[3]【2026年03月度_全社】RFM客層一覧表データ!$A:$A,[3]【2026年03月度_全社】RFM客層一覧表データ!E:E,"",0)</f>
        <v>163</v>
      </c>
      <c r="I5136" s="183">
        <f>_xlfn.XLOOKUP($A5136,[3]【2026年03月度_全社】RFM客層一覧表データ!$A:$A,[3]【2026年03月度_全社】RFM客層一覧表データ!F:F,"",0)</f>
        <v>18</v>
      </c>
      <c r="J5136" s="183">
        <v>340</v>
      </c>
      <c r="K5136" s="183">
        <v>128</v>
      </c>
      <c r="L5136" s="183">
        <v>167</v>
      </c>
      <c r="M5136" s="183">
        <v>15</v>
      </c>
      <c r="N5136" s="183">
        <v>351</v>
      </c>
      <c r="O5136" s="183">
        <v>141</v>
      </c>
      <c r="P5136" s="183">
        <v>156</v>
      </c>
      <c r="Q5136" s="183">
        <v>27</v>
      </c>
      <c r="R5136" s="183">
        <v>342</v>
      </c>
      <c r="S5136" s="183">
        <v>152</v>
      </c>
      <c r="T5136" s="183">
        <v>156</v>
      </c>
      <c r="U5136" s="183">
        <v>19</v>
      </c>
      <c r="V5136" s="183">
        <v>348</v>
      </c>
      <c r="W5136" s="183">
        <v>155</v>
      </c>
      <c r="X5136" s="183">
        <v>147</v>
      </c>
      <c r="Y5136" s="183">
        <v>28</v>
      </c>
    </row>
    <row r="5137" spans="1:25" x14ac:dyDescent="0.2">
      <c r="A5137" s="184">
        <v>13953543</v>
      </c>
      <c r="B5137" s="183" t="str">
        <f>[1]店マスタ!B5136</f>
        <v>パルテほりみ</v>
      </c>
      <c r="C5137" s="183">
        <v>1.5</v>
      </c>
      <c r="D5137" s="183">
        <v>1.5</v>
      </c>
      <c r="E5137" s="183">
        <f>_xlfn.XLOOKUP(A5137,[2]Sheet1!$R:$R,[2]Sheet1!$AB:$AB,"",0)</f>
        <v>1.5</v>
      </c>
      <c r="F5137" s="183">
        <f>_xlfn.XLOOKUP($A5137,[3]【2026年03月度_全社】RFM客層一覧表データ!$A:$A,[3]【2026年03月度_全社】RFM客層一覧表データ!C:C,"",0)</f>
        <v>287</v>
      </c>
      <c r="G5137" s="183">
        <f>_xlfn.XLOOKUP($A5137,[3]【2026年03月度_全社】RFM客層一覧表データ!$A:$A,[3]【2026年03月度_全社】RFM客層一覧表データ!D:D,"",0)</f>
        <v>102</v>
      </c>
      <c r="H5137" s="183">
        <f>_xlfn.XLOOKUP($A5137,[3]【2026年03月度_全社】RFM客層一覧表データ!$A:$A,[3]【2026年03月度_全社】RFM客層一覧表データ!E:E,"",0)</f>
        <v>167</v>
      </c>
      <c r="I5137" s="183">
        <f>_xlfn.XLOOKUP($A5137,[3]【2026年03月度_全社】RFM客層一覧表データ!$A:$A,[3]【2026年03月度_全社】RFM客層一覧表データ!F:F,"",0)</f>
        <v>7</v>
      </c>
      <c r="J5137" s="183">
        <v>311</v>
      </c>
      <c r="K5137" s="183">
        <v>112</v>
      </c>
      <c r="L5137" s="183">
        <v>177</v>
      </c>
      <c r="M5137" s="183">
        <v>8</v>
      </c>
      <c r="N5137" s="183">
        <v>348</v>
      </c>
      <c r="O5137" s="183">
        <v>122</v>
      </c>
      <c r="P5137" s="183">
        <v>189</v>
      </c>
      <c r="Q5137" s="183">
        <v>9</v>
      </c>
      <c r="R5137" s="183">
        <v>360</v>
      </c>
      <c r="S5137" s="183">
        <v>141</v>
      </c>
      <c r="T5137" s="183">
        <v>204</v>
      </c>
      <c r="U5137" s="183">
        <v>6</v>
      </c>
      <c r="V5137" s="183">
        <v>391</v>
      </c>
      <c r="W5137" s="183">
        <v>143</v>
      </c>
      <c r="X5137" s="183">
        <v>200</v>
      </c>
      <c r="Y5137" s="183">
        <v>14</v>
      </c>
    </row>
    <row r="5138" spans="1:25" x14ac:dyDescent="0.2">
      <c r="A5138" s="184">
        <v>13953566</v>
      </c>
      <c r="B5138" s="183" t="str">
        <f>[1]店マスタ!B5137</f>
        <v>Ｒｅグループパル・ナカイテレビ</v>
      </c>
      <c r="C5138" s="183">
        <v>7</v>
      </c>
      <c r="D5138" s="183">
        <v>7</v>
      </c>
      <c r="E5138" s="183">
        <f>_xlfn.XLOOKUP(A5138,[2]Sheet1!$R:$R,[2]Sheet1!$AB:$AB,"",0)</f>
        <v>6</v>
      </c>
      <c r="F5138" s="183">
        <f>_xlfn.XLOOKUP($A5138,[3]【2026年03月度_全社】RFM客層一覧表データ!$A:$A,[3]【2026年03月度_全社】RFM客層一覧表データ!C:C,"",0)</f>
        <v>2138</v>
      </c>
      <c r="G5138" s="183">
        <f>_xlfn.XLOOKUP($A5138,[3]【2026年03月度_全社】RFM客層一覧表データ!$A:$A,[3]【2026年03月度_全社】RFM客層一覧表データ!D:D,"",0)</f>
        <v>1014</v>
      </c>
      <c r="H5138" s="183">
        <f>_xlfn.XLOOKUP($A5138,[3]【2026年03月度_全社】RFM客層一覧表データ!$A:$A,[3]【2026年03月度_全社】RFM客層一覧表データ!E:E,"",0)</f>
        <v>1187</v>
      </c>
      <c r="I5138" s="183">
        <f>_xlfn.XLOOKUP($A5138,[3]【2026年03月度_全社】RFM客層一覧表データ!$A:$A,[3]【2026年03月度_全社】RFM客層一覧表データ!F:F,"",0)</f>
        <v>131</v>
      </c>
      <c r="J5138" s="183">
        <v>2168</v>
      </c>
      <c r="K5138" s="183">
        <v>1018</v>
      </c>
      <c r="L5138" s="183">
        <v>1205</v>
      </c>
      <c r="M5138" s="183">
        <v>101</v>
      </c>
      <c r="N5138" s="183">
        <v>2193</v>
      </c>
      <c r="O5138" s="183">
        <v>1064</v>
      </c>
      <c r="P5138" s="183">
        <v>1204</v>
      </c>
      <c r="Q5138" s="183">
        <v>113</v>
      </c>
      <c r="R5138" s="183">
        <v>2230</v>
      </c>
      <c r="S5138" s="183">
        <v>1112</v>
      </c>
      <c r="T5138" s="183">
        <v>1217</v>
      </c>
      <c r="U5138" s="183">
        <v>144</v>
      </c>
      <c r="V5138" s="183">
        <v>2205</v>
      </c>
      <c r="W5138" s="183">
        <v>1089</v>
      </c>
      <c r="X5138" s="183">
        <v>1212</v>
      </c>
      <c r="Y5138" s="183">
        <v>128</v>
      </c>
    </row>
    <row r="5139" spans="1:25" x14ac:dyDescent="0.2">
      <c r="A5139" s="184">
        <v>13953567</v>
      </c>
      <c r="B5139" s="183" t="str">
        <f>[1]店マスタ!B5138</f>
        <v>Ｒｅグループ　ナカイテレビ</v>
      </c>
      <c r="C5139" s="183">
        <v>5</v>
      </c>
      <c r="D5139" s="183">
        <v>5</v>
      </c>
      <c r="E5139" s="183">
        <f>_xlfn.XLOOKUP(A5139,[2]Sheet1!$R:$R,[2]Sheet1!$AB:$AB,"",0)</f>
        <v>4</v>
      </c>
      <c r="F5139" s="183">
        <f>_xlfn.XLOOKUP($A5139,[3]【2026年03月度_全社】RFM客層一覧表データ!$A:$A,[3]【2026年03月度_全社】RFM客層一覧表データ!C:C,"",0)</f>
        <v>867</v>
      </c>
      <c r="G5139" s="183">
        <f>_xlfn.XLOOKUP($A5139,[3]【2026年03月度_全社】RFM客層一覧表データ!$A:$A,[3]【2026年03月度_全社】RFM客層一覧表データ!D:D,"",0)</f>
        <v>384</v>
      </c>
      <c r="H5139" s="183">
        <f>_xlfn.XLOOKUP($A5139,[3]【2026年03月度_全社】RFM客層一覧表データ!$A:$A,[3]【2026年03月度_全社】RFM客層一覧表データ!E:E,"",0)</f>
        <v>425</v>
      </c>
      <c r="I5139" s="183">
        <f>_xlfn.XLOOKUP($A5139,[3]【2026年03月度_全社】RFM客層一覧表データ!$A:$A,[3]【2026年03月度_全社】RFM客層一覧表データ!F:F,"",0)</f>
        <v>52</v>
      </c>
      <c r="J5139" s="183">
        <v>922</v>
      </c>
      <c r="K5139" s="183">
        <v>396</v>
      </c>
      <c r="L5139" s="183">
        <v>443</v>
      </c>
      <c r="M5139" s="183">
        <v>60</v>
      </c>
      <c r="N5139" s="183">
        <v>962</v>
      </c>
      <c r="O5139" s="183">
        <v>376</v>
      </c>
      <c r="P5139" s="183">
        <v>486</v>
      </c>
      <c r="Q5139" s="183">
        <v>44</v>
      </c>
      <c r="R5139" s="183">
        <v>1069</v>
      </c>
      <c r="S5139" s="183">
        <v>352</v>
      </c>
      <c r="T5139" s="183">
        <v>515</v>
      </c>
      <c r="U5139" s="183">
        <v>36</v>
      </c>
      <c r="V5139" s="183">
        <v>1165</v>
      </c>
      <c r="W5139" s="183">
        <v>383</v>
      </c>
      <c r="X5139" s="183">
        <v>561</v>
      </c>
      <c r="Y5139" s="183">
        <v>29</v>
      </c>
    </row>
    <row r="5140" spans="1:25" x14ac:dyDescent="0.2">
      <c r="A5140" s="184">
        <v>13953568</v>
      </c>
      <c r="B5140" s="183" t="str">
        <f>[1]店マスタ!B5139</f>
        <v>もりしたでんき</v>
      </c>
      <c r="C5140" s="183">
        <v>2</v>
      </c>
      <c r="D5140" s="183">
        <v>2</v>
      </c>
      <c r="E5140" s="183" t="str">
        <f>_xlfn.XLOOKUP(A5140,[2]Sheet1!$R:$R,[2]Sheet1!$AB:$AB,"",0)</f>
        <v/>
      </c>
      <c r="F5140" s="183" t="str">
        <f>_xlfn.XLOOKUP($A5140,[3]【2026年03月度_全社】RFM客層一覧表データ!$A:$A,[3]【2026年03月度_全社】RFM客層一覧表データ!C:C,"",0)</f>
        <v/>
      </c>
      <c r="G5140" s="183" t="str">
        <f>_xlfn.XLOOKUP($A5140,[3]【2026年03月度_全社】RFM客層一覧表データ!$A:$A,[3]【2026年03月度_全社】RFM客層一覧表データ!D:D,"",0)</f>
        <v/>
      </c>
      <c r="H5140" s="183" t="str">
        <f>_xlfn.XLOOKUP($A5140,[3]【2026年03月度_全社】RFM客層一覧表データ!$A:$A,[3]【2026年03月度_全社】RFM客層一覧表データ!E:E,"",0)</f>
        <v/>
      </c>
      <c r="I5140" s="183" t="str">
        <f>_xlfn.XLOOKUP($A5140,[3]【2026年03月度_全社】RFM客層一覧表データ!$A:$A,[3]【2026年03月度_全社】RFM客層一覧表データ!F:F,"",0)</f>
        <v/>
      </c>
      <c r="J5140" s="183">
        <v>0</v>
      </c>
      <c r="K5140" s="183">
        <v>0</v>
      </c>
      <c r="L5140" s="183">
        <v>0</v>
      </c>
      <c r="M5140" s="183">
        <v>0</v>
      </c>
      <c r="N5140" s="183">
        <v>0</v>
      </c>
      <c r="O5140" s="183">
        <v>0</v>
      </c>
      <c r="P5140" s="183">
        <v>0</v>
      </c>
      <c r="Q5140" s="183">
        <v>0</v>
      </c>
      <c r="R5140" s="183">
        <v>0</v>
      </c>
      <c r="S5140" s="183">
        <v>0</v>
      </c>
      <c r="T5140" s="183">
        <v>0</v>
      </c>
      <c r="U5140" s="183">
        <v>0</v>
      </c>
      <c r="V5140" s="183">
        <v>0</v>
      </c>
      <c r="W5140" s="183">
        <v>0</v>
      </c>
      <c r="X5140" s="183">
        <v>0</v>
      </c>
      <c r="Y5140" s="183">
        <v>0</v>
      </c>
    </row>
    <row r="5141" spans="1:25" x14ac:dyDescent="0.2">
      <c r="A5141" s="184">
        <v>13953571</v>
      </c>
      <c r="B5141" s="183" t="str">
        <f>[1]店マスタ!B5140</f>
        <v>ウイッティかなお</v>
      </c>
      <c r="C5141" s="183">
        <v>1.5</v>
      </c>
      <c r="D5141" s="183">
        <v>1.5</v>
      </c>
      <c r="E5141" s="183">
        <f>_xlfn.XLOOKUP(A5141,[2]Sheet1!$R:$R,[2]Sheet1!$AB:$AB,"",0)</f>
        <v>1.5</v>
      </c>
      <c r="F5141" s="183">
        <f>_xlfn.XLOOKUP($A5141,[3]【2026年03月度_全社】RFM客層一覧表データ!$A:$A,[3]【2026年03月度_全社】RFM客層一覧表データ!C:C,"",0)</f>
        <v>512</v>
      </c>
      <c r="G5141" s="183">
        <f>_xlfn.XLOOKUP($A5141,[3]【2026年03月度_全社】RFM客層一覧表データ!$A:$A,[3]【2026年03月度_全社】RFM客層一覧表データ!D:D,"",0)</f>
        <v>227</v>
      </c>
      <c r="H5141" s="183">
        <f>_xlfn.XLOOKUP($A5141,[3]【2026年03月度_全社】RFM客層一覧表データ!$A:$A,[3]【2026年03月度_全社】RFM客層一覧表データ!E:E,"",0)</f>
        <v>265</v>
      </c>
      <c r="I5141" s="183">
        <f>_xlfn.XLOOKUP($A5141,[3]【2026年03月度_全社】RFM客層一覧表データ!$A:$A,[3]【2026年03月度_全社】RFM客層一覧表データ!F:F,"",0)</f>
        <v>8</v>
      </c>
      <c r="J5141" s="183">
        <v>538</v>
      </c>
      <c r="K5141" s="183">
        <v>227</v>
      </c>
      <c r="L5141" s="183">
        <v>276</v>
      </c>
      <c r="M5141" s="183">
        <v>16</v>
      </c>
      <c r="N5141" s="183">
        <v>545</v>
      </c>
      <c r="O5141" s="183">
        <v>258</v>
      </c>
      <c r="P5141" s="183">
        <v>297</v>
      </c>
      <c r="Q5141" s="183">
        <v>21</v>
      </c>
      <c r="R5141" s="183">
        <v>553</v>
      </c>
      <c r="S5141" s="183">
        <v>318</v>
      </c>
      <c r="T5141" s="183">
        <v>297</v>
      </c>
      <c r="U5141" s="183">
        <v>25</v>
      </c>
      <c r="V5141" s="183">
        <v>563</v>
      </c>
      <c r="W5141" s="183">
        <v>303</v>
      </c>
      <c r="X5141" s="183">
        <v>309</v>
      </c>
      <c r="Y5141" s="183">
        <v>17</v>
      </c>
    </row>
    <row r="5142" spans="1:25" x14ac:dyDescent="0.2">
      <c r="A5142" s="184">
        <v>13953617</v>
      </c>
      <c r="B5142" s="183" t="str">
        <f>[1]店マスタ!B5141</f>
        <v>たかはしでんき</v>
      </c>
      <c r="C5142" s="183">
        <v>1.5</v>
      </c>
      <c r="D5142" s="183">
        <v>1.5</v>
      </c>
      <c r="E5142" s="183">
        <f>_xlfn.XLOOKUP(A5142,[2]Sheet1!$R:$R,[2]Sheet1!$AB:$AB,"",0)</f>
        <v>1.5</v>
      </c>
      <c r="F5142" s="183">
        <f>_xlfn.XLOOKUP($A5142,[3]【2026年03月度_全社】RFM客層一覧表データ!$A:$A,[3]【2026年03月度_全社】RFM客層一覧表データ!C:C,"",0)</f>
        <v>503</v>
      </c>
      <c r="G5142" s="183">
        <f>_xlfn.XLOOKUP($A5142,[3]【2026年03月度_全社】RFM客層一覧表データ!$A:$A,[3]【2026年03月度_全社】RFM客層一覧表データ!D:D,"",0)</f>
        <v>186</v>
      </c>
      <c r="H5142" s="183">
        <f>_xlfn.XLOOKUP($A5142,[3]【2026年03月度_全社】RFM客層一覧表データ!$A:$A,[3]【2026年03月度_全社】RFM客層一覧表データ!E:E,"",0)</f>
        <v>233</v>
      </c>
      <c r="I5142" s="183">
        <f>_xlfn.XLOOKUP($A5142,[3]【2026年03月度_全社】RFM客層一覧表データ!$A:$A,[3]【2026年03月度_全社】RFM客層一覧表データ!F:F,"",0)</f>
        <v>26</v>
      </c>
      <c r="J5142" s="183">
        <v>525</v>
      </c>
      <c r="K5142" s="183">
        <v>218</v>
      </c>
      <c r="L5142" s="183">
        <v>236</v>
      </c>
      <c r="M5142" s="183">
        <v>36</v>
      </c>
      <c r="N5142" s="183">
        <v>531</v>
      </c>
      <c r="O5142" s="183">
        <v>206</v>
      </c>
      <c r="P5142" s="183">
        <v>239</v>
      </c>
      <c r="Q5142" s="183">
        <v>33</v>
      </c>
      <c r="R5142" s="183">
        <v>538</v>
      </c>
      <c r="S5142" s="183">
        <v>213</v>
      </c>
      <c r="T5142" s="183">
        <v>250</v>
      </c>
      <c r="U5142" s="183">
        <v>30</v>
      </c>
      <c r="V5142" s="183">
        <v>537</v>
      </c>
      <c r="W5142" s="183">
        <v>194</v>
      </c>
      <c r="X5142" s="183">
        <v>246</v>
      </c>
      <c r="Y5142" s="183">
        <v>31</v>
      </c>
    </row>
    <row r="5143" spans="1:25" x14ac:dyDescent="0.2">
      <c r="A5143" s="184">
        <v>13955348</v>
      </c>
      <c r="B5143" s="183" t="str">
        <f>[1]店マスタ!B5142</f>
        <v>上田電器</v>
      </c>
      <c r="C5143" s="183">
        <v>3</v>
      </c>
      <c r="D5143" s="183">
        <v>3</v>
      </c>
      <c r="E5143" s="183">
        <f>_xlfn.XLOOKUP(A5143,[2]Sheet1!$R:$R,[2]Sheet1!$AB:$AB,"",0)</f>
        <v>3.5</v>
      </c>
      <c r="F5143" s="183" t="str">
        <f>_xlfn.XLOOKUP($A5143,[3]【2026年03月度_全社】RFM客層一覧表データ!$A:$A,[3]【2026年03月度_全社】RFM客層一覧表データ!C:C,"",0)</f>
        <v/>
      </c>
      <c r="G5143" s="183" t="str">
        <f>_xlfn.XLOOKUP($A5143,[3]【2026年03月度_全社】RFM客層一覧表データ!$A:$A,[3]【2026年03月度_全社】RFM客層一覧表データ!D:D,"",0)</f>
        <v/>
      </c>
      <c r="H5143" s="183" t="str">
        <f>_xlfn.XLOOKUP($A5143,[3]【2026年03月度_全社】RFM客層一覧表データ!$A:$A,[3]【2026年03月度_全社】RFM客層一覧表データ!E:E,"",0)</f>
        <v/>
      </c>
      <c r="I5143" s="183" t="str">
        <f>_xlfn.XLOOKUP($A5143,[3]【2026年03月度_全社】RFM客層一覧表データ!$A:$A,[3]【2026年03月度_全社】RFM客層一覧表データ!F:F,"",0)</f>
        <v/>
      </c>
      <c r="J5143" s="183">
        <v>0</v>
      </c>
      <c r="K5143" s="183">
        <v>0</v>
      </c>
      <c r="L5143" s="183">
        <v>0</v>
      </c>
      <c r="M5143" s="183">
        <v>0</v>
      </c>
      <c r="N5143" s="183">
        <v>0</v>
      </c>
      <c r="O5143" s="183">
        <v>0</v>
      </c>
      <c r="P5143" s="183">
        <v>0</v>
      </c>
      <c r="Q5143" s="183">
        <v>0</v>
      </c>
      <c r="R5143" s="183">
        <v>0</v>
      </c>
      <c r="S5143" s="183">
        <v>0</v>
      </c>
      <c r="T5143" s="183">
        <v>0</v>
      </c>
      <c r="U5143" s="183">
        <v>0</v>
      </c>
      <c r="V5143" s="183">
        <v>0</v>
      </c>
      <c r="W5143" s="183">
        <v>0</v>
      </c>
      <c r="X5143" s="183">
        <v>0</v>
      </c>
      <c r="Y5143" s="183">
        <v>0</v>
      </c>
    </row>
    <row r="5144" spans="1:25" x14ac:dyDescent="0.2">
      <c r="A5144" s="184">
        <v>13956011</v>
      </c>
      <c r="B5144" s="183" t="str">
        <f>[1]店マスタ!B5143</f>
        <v>（株）岡林電気店</v>
      </c>
      <c r="C5144" s="183">
        <v>3</v>
      </c>
      <c r="D5144" s="183">
        <v>3</v>
      </c>
      <c r="E5144" s="183">
        <f>_xlfn.XLOOKUP(A5144,[2]Sheet1!$R:$R,[2]Sheet1!$AB:$AB,"",0)</f>
        <v>3.5</v>
      </c>
      <c r="F5144" s="183">
        <f>_xlfn.XLOOKUP($A5144,[3]【2026年03月度_全社】RFM客層一覧表データ!$A:$A,[3]【2026年03月度_全社】RFM客層一覧表データ!C:C,"",0)</f>
        <v>879</v>
      </c>
      <c r="G5144" s="183">
        <f>_xlfn.XLOOKUP($A5144,[3]【2026年03月度_全社】RFM客層一覧表データ!$A:$A,[3]【2026年03月度_全社】RFM客層一覧表データ!D:D,"",0)</f>
        <v>378</v>
      </c>
      <c r="H5144" s="183">
        <f>_xlfn.XLOOKUP($A5144,[3]【2026年03月度_全社】RFM客層一覧表データ!$A:$A,[3]【2026年03月度_全社】RFM客層一覧表データ!E:E,"",0)</f>
        <v>408</v>
      </c>
      <c r="I5144" s="183">
        <f>_xlfn.XLOOKUP($A5144,[3]【2026年03月度_全社】RFM客層一覧表データ!$A:$A,[3]【2026年03月度_全社】RFM客層一覧表データ!F:F,"",0)</f>
        <v>61</v>
      </c>
      <c r="J5144" s="183">
        <v>894</v>
      </c>
      <c r="K5144" s="183">
        <v>388</v>
      </c>
      <c r="L5144" s="183">
        <v>423</v>
      </c>
      <c r="M5144" s="183">
        <v>66</v>
      </c>
      <c r="N5144" s="183">
        <v>872</v>
      </c>
      <c r="O5144" s="183">
        <v>404</v>
      </c>
      <c r="P5144" s="183">
        <v>432</v>
      </c>
      <c r="Q5144" s="183">
        <v>83</v>
      </c>
      <c r="R5144" s="183">
        <v>902</v>
      </c>
      <c r="S5144" s="183">
        <v>397</v>
      </c>
      <c r="T5144" s="183">
        <v>439</v>
      </c>
      <c r="U5144" s="183">
        <v>71</v>
      </c>
      <c r="V5144" s="183">
        <v>909</v>
      </c>
      <c r="W5144" s="183">
        <v>382</v>
      </c>
      <c r="X5144" s="183">
        <v>451</v>
      </c>
      <c r="Y5144" s="183">
        <v>60</v>
      </c>
    </row>
    <row r="5145" spans="1:25" x14ac:dyDescent="0.2">
      <c r="A5145" s="184">
        <v>13956026</v>
      </c>
      <c r="B5145" s="183" t="str">
        <f>[1]店マスタ!B5144</f>
        <v>パレットコマツ</v>
      </c>
      <c r="C5145" s="183">
        <v>2.5</v>
      </c>
      <c r="D5145" s="183">
        <v>2.5</v>
      </c>
      <c r="E5145" s="183">
        <f>_xlfn.XLOOKUP(A5145,[2]Sheet1!$R:$R,[2]Sheet1!$AB:$AB,"",0)</f>
        <v>2.5</v>
      </c>
      <c r="F5145" s="183">
        <f>_xlfn.XLOOKUP($A5145,[3]【2026年03月度_全社】RFM客層一覧表データ!$A:$A,[3]【2026年03月度_全社】RFM客層一覧表データ!C:C,"",0)</f>
        <v>418</v>
      </c>
      <c r="G5145" s="183">
        <f>_xlfn.XLOOKUP($A5145,[3]【2026年03月度_全社】RFM客層一覧表データ!$A:$A,[3]【2026年03月度_全社】RFM客層一覧表データ!D:D,"",0)</f>
        <v>119</v>
      </c>
      <c r="H5145" s="183">
        <f>_xlfn.XLOOKUP($A5145,[3]【2026年03月度_全社】RFM客層一覧表データ!$A:$A,[3]【2026年03月度_全社】RFM客層一覧表データ!E:E,"",0)</f>
        <v>70</v>
      </c>
      <c r="I5145" s="183">
        <f>_xlfn.XLOOKUP($A5145,[3]【2026年03月度_全社】RFM客層一覧表データ!$A:$A,[3]【2026年03月度_全社】RFM客層一覧表データ!F:F,"",0)</f>
        <v>82</v>
      </c>
      <c r="J5145" s="183">
        <v>410</v>
      </c>
      <c r="K5145" s="183">
        <v>120</v>
      </c>
      <c r="L5145" s="183">
        <v>26</v>
      </c>
      <c r="M5145" s="183">
        <v>3</v>
      </c>
      <c r="N5145" s="183">
        <v>390</v>
      </c>
      <c r="O5145" s="183">
        <v>152</v>
      </c>
      <c r="P5145" s="183">
        <v>1</v>
      </c>
      <c r="Q5145" s="183">
        <v>0</v>
      </c>
      <c r="R5145" s="183">
        <v>343</v>
      </c>
      <c r="S5145" s="183">
        <v>138</v>
      </c>
      <c r="T5145" s="183">
        <v>0</v>
      </c>
      <c r="U5145" s="183">
        <v>0</v>
      </c>
      <c r="V5145" s="183">
        <v>321</v>
      </c>
      <c r="W5145" s="183">
        <v>134</v>
      </c>
      <c r="X5145" s="183">
        <v>0</v>
      </c>
      <c r="Y5145" s="183">
        <v>0</v>
      </c>
    </row>
    <row r="5146" spans="1:25" x14ac:dyDescent="0.2">
      <c r="A5146" s="184">
        <v>13956066</v>
      </c>
      <c r="B5146" s="183" t="str">
        <f>[1]店マスタ!B5145</f>
        <v>山本印章堂電気店</v>
      </c>
      <c r="C5146" s="183">
        <v>2.5</v>
      </c>
      <c r="D5146" s="183">
        <v>3.5</v>
      </c>
      <c r="E5146" s="183">
        <f>_xlfn.XLOOKUP(A5146,[2]Sheet1!$R:$R,[2]Sheet1!$AB:$AB,"",0)</f>
        <v>3</v>
      </c>
      <c r="F5146" s="183">
        <f>_xlfn.XLOOKUP($A5146,[3]【2026年03月度_全社】RFM客層一覧表データ!$A:$A,[3]【2026年03月度_全社】RFM客層一覧表データ!C:C,"",0)</f>
        <v>706</v>
      </c>
      <c r="G5146" s="183">
        <f>_xlfn.XLOOKUP($A5146,[3]【2026年03月度_全社】RFM客層一覧表データ!$A:$A,[3]【2026年03月度_全社】RFM客層一覧表データ!D:D,"",0)</f>
        <v>381</v>
      </c>
      <c r="H5146" s="183">
        <f>_xlfn.XLOOKUP($A5146,[3]【2026年03月度_全社】RFM客層一覧表データ!$A:$A,[3]【2026年03月度_全社】RFM客層一覧表データ!E:E,"",0)</f>
        <v>426</v>
      </c>
      <c r="I5146" s="183">
        <f>_xlfn.XLOOKUP($A5146,[3]【2026年03月度_全社】RFM客層一覧表データ!$A:$A,[3]【2026年03月度_全社】RFM客層一覧表データ!F:F,"",0)</f>
        <v>50</v>
      </c>
      <c r="J5146" s="183">
        <v>696</v>
      </c>
      <c r="K5146" s="183">
        <v>384</v>
      </c>
      <c r="L5146" s="183">
        <v>415</v>
      </c>
      <c r="M5146" s="183">
        <v>46</v>
      </c>
      <c r="N5146" s="183">
        <v>683</v>
      </c>
      <c r="O5146" s="183">
        <v>375</v>
      </c>
      <c r="P5146" s="183">
        <v>426</v>
      </c>
      <c r="Q5146" s="183">
        <v>56</v>
      </c>
      <c r="R5146" s="183">
        <v>680</v>
      </c>
      <c r="S5146" s="183">
        <v>341</v>
      </c>
      <c r="T5146" s="183">
        <v>419</v>
      </c>
      <c r="U5146" s="183">
        <v>26</v>
      </c>
      <c r="V5146" s="183">
        <v>679</v>
      </c>
      <c r="W5146" s="183">
        <v>335</v>
      </c>
      <c r="X5146" s="183">
        <v>439</v>
      </c>
      <c r="Y5146" s="183">
        <v>24</v>
      </c>
    </row>
    <row r="5147" spans="1:25" x14ac:dyDescent="0.2">
      <c r="A5147" s="184">
        <v>13956358</v>
      </c>
      <c r="B5147" s="183" t="str">
        <f>[1]店マスタ!B5146</f>
        <v>山本時計電器店</v>
      </c>
      <c r="C5147" s="183">
        <v>2.5</v>
      </c>
      <c r="D5147" s="183">
        <v>2.5</v>
      </c>
      <c r="E5147" s="183">
        <f>_xlfn.XLOOKUP(A5147,[2]Sheet1!$R:$R,[2]Sheet1!$AB:$AB,"",0)</f>
        <v>2.5</v>
      </c>
      <c r="F5147" s="183" t="str">
        <f>_xlfn.XLOOKUP($A5147,[3]【2026年03月度_全社】RFM客層一覧表データ!$A:$A,[3]【2026年03月度_全社】RFM客層一覧表データ!C:C,"",0)</f>
        <v/>
      </c>
      <c r="G5147" s="183" t="str">
        <f>_xlfn.XLOOKUP($A5147,[3]【2026年03月度_全社】RFM客層一覧表データ!$A:$A,[3]【2026年03月度_全社】RFM客層一覧表データ!D:D,"",0)</f>
        <v/>
      </c>
      <c r="H5147" s="183" t="str">
        <f>_xlfn.XLOOKUP($A5147,[3]【2026年03月度_全社】RFM客層一覧表データ!$A:$A,[3]【2026年03月度_全社】RFM客層一覧表データ!E:E,"",0)</f>
        <v/>
      </c>
      <c r="I5147" s="183" t="str">
        <f>_xlfn.XLOOKUP($A5147,[3]【2026年03月度_全社】RFM客層一覧表データ!$A:$A,[3]【2026年03月度_全社】RFM客層一覧表データ!F:F,"",0)</f>
        <v/>
      </c>
      <c r="J5147" s="183">
        <v>0</v>
      </c>
      <c r="K5147" s="183">
        <v>0</v>
      </c>
      <c r="L5147" s="183">
        <v>0</v>
      </c>
      <c r="M5147" s="183">
        <v>0</v>
      </c>
      <c r="N5147" s="183">
        <v>0</v>
      </c>
      <c r="O5147" s="183">
        <v>0</v>
      </c>
      <c r="P5147" s="183">
        <v>0</v>
      </c>
      <c r="Q5147" s="183">
        <v>0</v>
      </c>
      <c r="R5147" s="183">
        <v>0</v>
      </c>
      <c r="S5147" s="183">
        <v>0</v>
      </c>
      <c r="T5147" s="183">
        <v>0</v>
      </c>
      <c r="U5147" s="183">
        <v>0</v>
      </c>
      <c r="V5147" s="183">
        <v>0</v>
      </c>
      <c r="W5147" s="183">
        <v>0</v>
      </c>
      <c r="X5147" s="183">
        <v>0</v>
      </c>
      <c r="Y5147" s="183">
        <v>0</v>
      </c>
    </row>
    <row r="5148" spans="1:25" x14ac:dyDescent="0.2">
      <c r="A5148" s="184">
        <v>13957614</v>
      </c>
      <c r="B5148" s="183" t="str">
        <f>[1]店マスタ!B5147</f>
        <v>（有）パルテショウエイ</v>
      </c>
      <c r="C5148" s="183">
        <v>3.5</v>
      </c>
      <c r="D5148" s="183">
        <v>3</v>
      </c>
      <c r="E5148" s="183">
        <f>_xlfn.XLOOKUP(A5148,[2]Sheet1!$R:$R,[2]Sheet1!$AB:$AB,"",0)</f>
        <v>3</v>
      </c>
      <c r="F5148" s="183">
        <f>_xlfn.XLOOKUP($A5148,[3]【2026年03月度_全社】RFM客層一覧表データ!$A:$A,[3]【2026年03月度_全社】RFM客層一覧表データ!C:C,"",0)</f>
        <v>853</v>
      </c>
      <c r="G5148" s="183">
        <f>_xlfn.XLOOKUP($A5148,[3]【2026年03月度_全社】RFM客層一覧表データ!$A:$A,[3]【2026年03月度_全社】RFM客層一覧表データ!D:D,"",0)</f>
        <v>405</v>
      </c>
      <c r="H5148" s="183">
        <f>_xlfn.XLOOKUP($A5148,[3]【2026年03月度_全社】RFM客層一覧表データ!$A:$A,[3]【2026年03月度_全社】RFM客層一覧表データ!E:E,"",0)</f>
        <v>490</v>
      </c>
      <c r="I5148" s="183">
        <f>_xlfn.XLOOKUP($A5148,[3]【2026年03月度_全社】RFM客層一覧表データ!$A:$A,[3]【2026年03月度_全社】RFM客層一覧表データ!F:F,"",0)</f>
        <v>29</v>
      </c>
      <c r="J5148" s="183">
        <v>883</v>
      </c>
      <c r="K5148" s="183">
        <v>450</v>
      </c>
      <c r="L5148" s="183">
        <v>507</v>
      </c>
      <c r="M5148" s="183">
        <v>35</v>
      </c>
      <c r="N5148" s="183">
        <v>884</v>
      </c>
      <c r="O5148" s="183">
        <v>431</v>
      </c>
      <c r="P5148" s="183">
        <v>502</v>
      </c>
      <c r="Q5148" s="183">
        <v>41</v>
      </c>
      <c r="R5148" s="183">
        <v>893</v>
      </c>
      <c r="S5148" s="183">
        <v>468</v>
      </c>
      <c r="T5148" s="183">
        <v>503</v>
      </c>
      <c r="U5148" s="183">
        <v>40</v>
      </c>
      <c r="V5148" s="183">
        <v>920</v>
      </c>
      <c r="W5148" s="183">
        <v>478</v>
      </c>
      <c r="X5148" s="183">
        <v>514</v>
      </c>
      <c r="Y5148" s="183">
        <v>56</v>
      </c>
    </row>
    <row r="5149" spans="1:25" x14ac:dyDescent="0.2">
      <c r="A5149" s="184">
        <v>13960001</v>
      </c>
      <c r="B5149" s="183" t="str">
        <f>[1]店マスタ!B5148</f>
        <v>でんき家（すさき）</v>
      </c>
      <c r="C5149" s="183">
        <v>2.5</v>
      </c>
      <c r="D5149" s="183">
        <v>2.5</v>
      </c>
      <c r="E5149" s="183">
        <f>_xlfn.XLOOKUP(A5149,[2]Sheet1!$R:$R,[2]Sheet1!$AB:$AB,"",0)</f>
        <v>2</v>
      </c>
      <c r="F5149" s="183">
        <f>_xlfn.XLOOKUP($A5149,[3]【2026年03月度_全社】RFM客層一覧表データ!$A:$A,[3]【2026年03月度_全社】RFM客層一覧表データ!C:C,"",0)</f>
        <v>647</v>
      </c>
      <c r="G5149" s="183">
        <f>_xlfn.XLOOKUP($A5149,[3]【2026年03月度_全社】RFM客層一覧表データ!$A:$A,[3]【2026年03月度_全社】RFM客層一覧表データ!D:D,"",0)</f>
        <v>264</v>
      </c>
      <c r="H5149" s="183">
        <f>_xlfn.XLOOKUP($A5149,[3]【2026年03月度_全社】RFM客層一覧表データ!$A:$A,[3]【2026年03月度_全社】RFM客層一覧表データ!E:E,"",0)</f>
        <v>384</v>
      </c>
      <c r="I5149" s="183">
        <f>_xlfn.XLOOKUP($A5149,[3]【2026年03月度_全社】RFM客層一覧表データ!$A:$A,[3]【2026年03月度_全社】RFM客層一覧表データ!F:F,"",0)</f>
        <v>16</v>
      </c>
      <c r="J5149" s="183">
        <v>718</v>
      </c>
      <c r="K5149" s="183">
        <v>259</v>
      </c>
      <c r="L5149" s="183">
        <v>422</v>
      </c>
      <c r="M5149" s="183">
        <v>18</v>
      </c>
      <c r="N5149" s="183">
        <v>799</v>
      </c>
      <c r="O5149" s="183">
        <v>306</v>
      </c>
      <c r="P5149" s="183">
        <v>471</v>
      </c>
      <c r="Q5149" s="183">
        <v>28</v>
      </c>
      <c r="R5149" s="183">
        <v>966</v>
      </c>
      <c r="S5149" s="183">
        <v>300</v>
      </c>
      <c r="T5149" s="183">
        <v>511</v>
      </c>
      <c r="U5149" s="183">
        <v>19</v>
      </c>
      <c r="V5149" s="183">
        <v>1036</v>
      </c>
      <c r="W5149" s="183">
        <v>303</v>
      </c>
      <c r="X5149" s="183">
        <v>578</v>
      </c>
      <c r="Y5149" s="183">
        <v>15</v>
      </c>
    </row>
    <row r="5150" spans="1:25" x14ac:dyDescent="0.2">
      <c r="A5150" s="184">
        <v>13964001</v>
      </c>
      <c r="B5150" s="183" t="str">
        <f>[1]店マスタ!B5149</f>
        <v>でんき家（なかむら）</v>
      </c>
      <c r="C5150" s="183">
        <v>1</v>
      </c>
      <c r="D5150" s="183">
        <v>1</v>
      </c>
      <c r="E5150" s="183">
        <f>_xlfn.XLOOKUP(A5150,[2]Sheet1!$R:$R,[2]Sheet1!$AB:$AB,"",0)</f>
        <v>1</v>
      </c>
      <c r="F5150" s="183">
        <f>_xlfn.XLOOKUP($A5150,[3]【2026年03月度_全社】RFM客層一覧表データ!$A:$A,[3]【2026年03月度_全社】RFM客層一覧表データ!C:C,"",0)</f>
        <v>1</v>
      </c>
      <c r="G5150" s="183">
        <f>_xlfn.XLOOKUP($A5150,[3]【2026年03月度_全社】RFM客層一覧表データ!$A:$A,[3]【2026年03月度_全社】RFM客層一覧表データ!D:D,"",0)</f>
        <v>0</v>
      </c>
      <c r="H5150" s="183">
        <f>_xlfn.XLOOKUP($A5150,[3]【2026年03月度_全社】RFM客層一覧表データ!$A:$A,[3]【2026年03月度_全社】RFM客層一覧表データ!E:E,"",0)</f>
        <v>0</v>
      </c>
      <c r="I5150" s="183">
        <f>_xlfn.XLOOKUP($A5150,[3]【2026年03月度_全社】RFM客層一覧表データ!$A:$A,[3]【2026年03月度_全社】RFM客層一覧表データ!F:F,"",0)</f>
        <v>0</v>
      </c>
      <c r="J5150" s="183">
        <v>65</v>
      </c>
      <c r="K5150" s="183">
        <v>1</v>
      </c>
      <c r="L5150" s="183">
        <v>0</v>
      </c>
      <c r="M5150" s="183">
        <v>1</v>
      </c>
      <c r="N5150" s="183">
        <v>147</v>
      </c>
      <c r="O5150" s="183">
        <v>0</v>
      </c>
      <c r="P5150" s="183">
        <v>14</v>
      </c>
      <c r="Q5150" s="183">
        <v>0</v>
      </c>
      <c r="R5150" s="183">
        <v>203</v>
      </c>
      <c r="S5150" s="183">
        <v>0</v>
      </c>
      <c r="T5150" s="183">
        <v>36</v>
      </c>
      <c r="U5150" s="183">
        <v>0</v>
      </c>
      <c r="V5150" s="183">
        <v>227</v>
      </c>
      <c r="W5150" s="183">
        <v>0</v>
      </c>
      <c r="X5150" s="183">
        <v>71</v>
      </c>
      <c r="Y5150" s="183">
        <v>0</v>
      </c>
    </row>
    <row r="5151" spans="1:25" x14ac:dyDescent="0.2">
      <c r="A5151" s="184">
        <v>13966017</v>
      </c>
      <c r="B5151" s="183" t="str">
        <f>[1]店マスタ!B5150</f>
        <v>ライフオジマ</v>
      </c>
      <c r="C5151" s="183">
        <v>2.5</v>
      </c>
      <c r="D5151" s="183">
        <v>2.5</v>
      </c>
      <c r="E5151" s="183">
        <f>_xlfn.XLOOKUP(A5151,[2]Sheet1!$R:$R,[2]Sheet1!$AB:$AB,"",0)</f>
        <v>2.5</v>
      </c>
      <c r="F5151" s="183">
        <f>_xlfn.XLOOKUP($A5151,[3]【2026年03月度_全社】RFM客層一覧表データ!$A:$A,[3]【2026年03月度_全社】RFM客層一覧表データ!C:C,"",0)</f>
        <v>213</v>
      </c>
      <c r="G5151" s="183">
        <f>_xlfn.XLOOKUP($A5151,[3]【2026年03月度_全社】RFM客層一覧表データ!$A:$A,[3]【2026年03月度_全社】RFM客層一覧表データ!D:D,"",0)</f>
        <v>77</v>
      </c>
      <c r="H5151" s="183">
        <f>_xlfn.XLOOKUP($A5151,[3]【2026年03月度_全社】RFM客層一覧表データ!$A:$A,[3]【2026年03月度_全社】RFM客層一覧表データ!E:E,"",0)</f>
        <v>118</v>
      </c>
      <c r="I5151" s="183">
        <f>_xlfn.XLOOKUP($A5151,[3]【2026年03月度_全社】RFM客層一覧表データ!$A:$A,[3]【2026年03月度_全社】RFM客層一覧表データ!F:F,"",0)</f>
        <v>10</v>
      </c>
      <c r="J5151" s="183">
        <v>220</v>
      </c>
      <c r="K5151" s="183">
        <v>72</v>
      </c>
      <c r="L5151" s="183">
        <v>117</v>
      </c>
      <c r="M5151" s="183">
        <v>8</v>
      </c>
      <c r="N5151" s="183">
        <v>230</v>
      </c>
      <c r="O5151" s="183">
        <v>63</v>
      </c>
      <c r="P5151" s="183">
        <v>125</v>
      </c>
      <c r="Q5151" s="183">
        <v>8</v>
      </c>
      <c r="R5151" s="183">
        <v>246</v>
      </c>
      <c r="S5151" s="183">
        <v>79</v>
      </c>
      <c r="T5151" s="183">
        <v>131</v>
      </c>
      <c r="U5151" s="183">
        <v>10</v>
      </c>
      <c r="V5151" s="183">
        <v>304</v>
      </c>
      <c r="W5151" s="183">
        <v>65</v>
      </c>
      <c r="X5151" s="183">
        <v>155</v>
      </c>
      <c r="Y5151" s="183">
        <v>10</v>
      </c>
    </row>
    <row r="5152" spans="1:25" x14ac:dyDescent="0.2">
      <c r="A5152" s="184">
        <v>13967001</v>
      </c>
      <c r="B5152" s="183" t="str">
        <f>[1]店マスタ!B5151</f>
        <v>パルテなかひら</v>
      </c>
      <c r="C5152" s="183">
        <v>1.5</v>
      </c>
      <c r="D5152" s="183">
        <v>1.5</v>
      </c>
      <c r="E5152" s="183" t="str">
        <f>_xlfn.XLOOKUP(A5152,[2]Sheet1!$R:$R,[2]Sheet1!$AB:$AB,"",0)</f>
        <v/>
      </c>
      <c r="F5152" s="183">
        <f>_xlfn.XLOOKUP($A5152,[3]【2026年03月度_全社】RFM客層一覧表データ!$A:$A,[3]【2026年03月度_全社】RFM客層一覧表データ!C:C,"",0)</f>
        <v>554</v>
      </c>
      <c r="G5152" s="183">
        <f>_xlfn.XLOOKUP($A5152,[3]【2026年03月度_全社】RFM客層一覧表データ!$A:$A,[3]【2026年03月度_全社】RFM客層一覧表データ!D:D,"",0)</f>
        <v>205</v>
      </c>
      <c r="H5152" s="183">
        <f>_xlfn.XLOOKUP($A5152,[3]【2026年03月度_全社】RFM客層一覧表データ!$A:$A,[3]【2026年03月度_全社】RFM客層一覧表データ!E:E,"",0)</f>
        <v>205</v>
      </c>
      <c r="I5152" s="183">
        <f>_xlfn.XLOOKUP($A5152,[3]【2026年03月度_全社】RFM客層一覧表データ!$A:$A,[3]【2026年03月度_全社】RFM客層一覧表データ!F:F,"",0)</f>
        <v>8</v>
      </c>
      <c r="J5152" s="183">
        <v>607</v>
      </c>
      <c r="K5152" s="183">
        <v>251</v>
      </c>
      <c r="L5152" s="183">
        <v>228</v>
      </c>
      <c r="M5152" s="183">
        <v>13</v>
      </c>
      <c r="N5152" s="183">
        <v>666</v>
      </c>
      <c r="O5152" s="183">
        <v>299</v>
      </c>
      <c r="P5152" s="183">
        <v>240</v>
      </c>
      <c r="Q5152" s="183">
        <v>14</v>
      </c>
      <c r="R5152" s="183">
        <v>682</v>
      </c>
      <c r="S5152" s="183">
        <v>300</v>
      </c>
      <c r="T5152" s="183">
        <v>253</v>
      </c>
      <c r="U5152" s="183">
        <v>13</v>
      </c>
      <c r="V5152" s="183">
        <v>701</v>
      </c>
      <c r="W5152" s="183">
        <v>281</v>
      </c>
      <c r="X5152" s="183">
        <v>268</v>
      </c>
      <c r="Y5152" s="183">
        <v>6</v>
      </c>
    </row>
    <row r="5153" spans="1:25" x14ac:dyDescent="0.2">
      <c r="A5153" s="184">
        <v>13967006</v>
      </c>
      <c r="B5153" s="183" t="str">
        <f>[1]店マスタ!B5152</f>
        <v>Ｒｅグループ　シバサキ</v>
      </c>
      <c r="C5153" s="183">
        <v>3.5</v>
      </c>
      <c r="D5153" s="183">
        <v>3.5</v>
      </c>
      <c r="E5153" s="183">
        <f>_xlfn.XLOOKUP(A5153,[2]Sheet1!$R:$R,[2]Sheet1!$AB:$AB,"",0)</f>
        <v>2.5</v>
      </c>
      <c r="F5153" s="183">
        <f>_xlfn.XLOOKUP($A5153,[3]【2026年03月度_全社】RFM客層一覧表データ!$A:$A,[3]【2026年03月度_全社】RFM客層一覧表データ!C:C,"",0)</f>
        <v>610</v>
      </c>
      <c r="G5153" s="183">
        <f>_xlfn.XLOOKUP($A5153,[3]【2026年03月度_全社】RFM客層一覧表データ!$A:$A,[3]【2026年03月度_全社】RFM客層一覧表データ!D:D,"",0)</f>
        <v>258</v>
      </c>
      <c r="H5153" s="183">
        <f>_xlfn.XLOOKUP($A5153,[3]【2026年03月度_全社】RFM客層一覧表データ!$A:$A,[3]【2026年03月度_全社】RFM客層一覧表データ!E:E,"",0)</f>
        <v>340</v>
      </c>
      <c r="I5153" s="183">
        <f>_xlfn.XLOOKUP($A5153,[3]【2026年03月度_全社】RFM客層一覧表データ!$A:$A,[3]【2026年03月度_全社】RFM客層一覧表データ!F:F,"",0)</f>
        <v>23</v>
      </c>
      <c r="J5153" s="183">
        <v>648</v>
      </c>
      <c r="K5153" s="183">
        <v>283</v>
      </c>
      <c r="L5153" s="183">
        <v>357</v>
      </c>
      <c r="M5153" s="183">
        <v>30</v>
      </c>
      <c r="N5153" s="183">
        <v>695</v>
      </c>
      <c r="O5153" s="183">
        <v>285</v>
      </c>
      <c r="P5153" s="183">
        <v>371</v>
      </c>
      <c r="Q5153" s="183">
        <v>25</v>
      </c>
      <c r="R5153" s="183">
        <v>712</v>
      </c>
      <c r="S5153" s="183">
        <v>331</v>
      </c>
      <c r="T5153" s="183">
        <v>376</v>
      </c>
      <c r="U5153" s="183">
        <v>36</v>
      </c>
      <c r="V5153" s="183">
        <v>735</v>
      </c>
      <c r="W5153" s="183">
        <v>282</v>
      </c>
      <c r="X5153" s="183">
        <v>390</v>
      </c>
      <c r="Y5153" s="183">
        <v>17</v>
      </c>
    </row>
    <row r="5154" spans="1:25" x14ac:dyDescent="0.2">
      <c r="A5154" s="184">
        <v>13967007</v>
      </c>
      <c r="B5154" s="183" t="str">
        <f>[1]店マスタ!B5153</f>
        <v>よしもとでんき</v>
      </c>
      <c r="C5154" s="183">
        <v>1.5</v>
      </c>
      <c r="D5154" s="183">
        <v>1.5</v>
      </c>
      <c r="E5154" s="183">
        <f>_xlfn.XLOOKUP(A5154,[2]Sheet1!$R:$R,[2]Sheet1!$AB:$AB,"",0)</f>
        <v>1.5</v>
      </c>
      <c r="F5154" s="183">
        <f>_xlfn.XLOOKUP($A5154,[3]【2026年03月度_全社】RFM客層一覧表データ!$A:$A,[3]【2026年03月度_全社】RFM客層一覧表データ!C:C,"",0)</f>
        <v>197</v>
      </c>
      <c r="G5154" s="183">
        <f>_xlfn.XLOOKUP($A5154,[3]【2026年03月度_全社】RFM客層一覧表データ!$A:$A,[3]【2026年03月度_全社】RFM客層一覧表データ!D:D,"",0)</f>
        <v>46</v>
      </c>
      <c r="H5154" s="183">
        <f>_xlfn.XLOOKUP($A5154,[3]【2026年03月度_全社】RFM客層一覧表データ!$A:$A,[3]【2026年03月度_全社】RFM客層一覧表データ!E:E,"",0)</f>
        <v>77</v>
      </c>
      <c r="I5154" s="183">
        <f>_xlfn.XLOOKUP($A5154,[3]【2026年03月度_全社】RFM客層一覧表データ!$A:$A,[3]【2026年03月度_全社】RFM客層一覧表データ!F:F,"",0)</f>
        <v>7</v>
      </c>
      <c r="J5154" s="183">
        <v>226</v>
      </c>
      <c r="K5154" s="183">
        <v>12</v>
      </c>
      <c r="L5154" s="183">
        <v>99</v>
      </c>
      <c r="M5154" s="183">
        <v>4</v>
      </c>
      <c r="N5154" s="183">
        <v>268</v>
      </c>
      <c r="O5154" s="183">
        <v>0</v>
      </c>
      <c r="P5154" s="183">
        <v>123</v>
      </c>
      <c r="Q5154" s="183">
        <v>0</v>
      </c>
      <c r="R5154" s="183">
        <v>297</v>
      </c>
      <c r="S5154" s="183">
        <v>89</v>
      </c>
      <c r="T5154" s="183">
        <v>147</v>
      </c>
      <c r="U5154" s="183">
        <v>12</v>
      </c>
      <c r="V5154" s="183">
        <v>310</v>
      </c>
      <c r="W5154" s="183">
        <v>112</v>
      </c>
      <c r="X5154" s="183">
        <v>154</v>
      </c>
      <c r="Y5154" s="183">
        <v>15</v>
      </c>
    </row>
    <row r="5155" spans="1:25" x14ac:dyDescent="0.2">
      <c r="A5155" s="184">
        <v>13967025</v>
      </c>
      <c r="B5155" s="183" t="str">
        <f>[1]店マスタ!B5154</f>
        <v>クボタデンキ</v>
      </c>
      <c r="C5155" s="183">
        <v>2.5</v>
      </c>
      <c r="D5155" s="183">
        <v>2.5</v>
      </c>
      <c r="E5155" s="183">
        <f>_xlfn.XLOOKUP(A5155,[2]Sheet1!$R:$R,[2]Sheet1!$AB:$AB,"",0)</f>
        <v>2.5</v>
      </c>
      <c r="F5155" s="183">
        <f>_xlfn.XLOOKUP($A5155,[3]【2026年03月度_全社】RFM客層一覧表データ!$A:$A,[3]【2026年03月度_全社】RFM客層一覧表データ!C:C,"",0)</f>
        <v>391</v>
      </c>
      <c r="G5155" s="183">
        <f>_xlfn.XLOOKUP($A5155,[3]【2026年03月度_全社】RFM客層一覧表データ!$A:$A,[3]【2026年03月度_全社】RFM客層一覧表データ!D:D,"",0)</f>
        <v>132</v>
      </c>
      <c r="H5155" s="183">
        <f>_xlfn.XLOOKUP($A5155,[3]【2026年03月度_全社】RFM客層一覧表データ!$A:$A,[3]【2026年03月度_全社】RFM客層一覧表データ!E:E,"",0)</f>
        <v>166</v>
      </c>
      <c r="I5155" s="183">
        <f>_xlfn.XLOOKUP($A5155,[3]【2026年03月度_全社】RFM客層一覧表データ!$A:$A,[3]【2026年03月度_全社】RFM客層一覧表データ!F:F,"",0)</f>
        <v>4</v>
      </c>
      <c r="J5155" s="183">
        <v>387</v>
      </c>
      <c r="K5155" s="183">
        <v>138</v>
      </c>
      <c r="L5155" s="183">
        <v>172</v>
      </c>
      <c r="M5155" s="183">
        <v>0</v>
      </c>
      <c r="N5155" s="183">
        <v>364</v>
      </c>
      <c r="O5155" s="183">
        <v>113</v>
      </c>
      <c r="P5155" s="183">
        <v>162</v>
      </c>
      <c r="Q5155" s="183">
        <v>0</v>
      </c>
      <c r="R5155" s="183">
        <v>349</v>
      </c>
      <c r="S5155" s="183">
        <v>92</v>
      </c>
      <c r="T5155" s="183">
        <v>168</v>
      </c>
      <c r="U5155" s="183">
        <v>0</v>
      </c>
      <c r="V5155" s="183">
        <v>351</v>
      </c>
      <c r="W5155" s="183">
        <v>168</v>
      </c>
      <c r="X5155" s="183">
        <v>183</v>
      </c>
      <c r="Y5155" s="183">
        <v>5</v>
      </c>
    </row>
    <row r="5156" spans="1:25" x14ac:dyDescent="0.2">
      <c r="A5156" s="184">
        <v>14001501</v>
      </c>
      <c r="B5156" s="183" t="str">
        <f>[1]店マスタ!B5155</f>
        <v>有限会社　オガタ電機</v>
      </c>
      <c r="C5156" s="183">
        <v>2</v>
      </c>
      <c r="D5156" s="183">
        <v>2</v>
      </c>
      <c r="E5156" s="183">
        <f>_xlfn.XLOOKUP(A5156,[2]Sheet1!$R:$R,[2]Sheet1!$AB:$AB,"",0)</f>
        <v>2</v>
      </c>
      <c r="F5156" s="183" t="str">
        <f>_xlfn.XLOOKUP($A5156,[3]【2026年03月度_全社】RFM客層一覧表データ!$A:$A,[3]【2026年03月度_全社】RFM客層一覧表データ!C:C,"",0)</f>
        <v/>
      </c>
      <c r="G5156" s="183" t="str">
        <f>_xlfn.XLOOKUP($A5156,[3]【2026年03月度_全社】RFM客層一覧表データ!$A:$A,[3]【2026年03月度_全社】RFM客層一覧表データ!D:D,"",0)</f>
        <v/>
      </c>
      <c r="H5156" s="183" t="str">
        <f>_xlfn.XLOOKUP($A5156,[3]【2026年03月度_全社】RFM客層一覧表データ!$A:$A,[3]【2026年03月度_全社】RFM客層一覧表データ!E:E,"",0)</f>
        <v/>
      </c>
      <c r="I5156" s="183" t="str">
        <f>_xlfn.XLOOKUP($A5156,[3]【2026年03月度_全社】RFM客層一覧表データ!$A:$A,[3]【2026年03月度_全社】RFM客層一覧表データ!F:F,"",0)</f>
        <v/>
      </c>
      <c r="J5156" s="183">
        <v>0</v>
      </c>
      <c r="K5156" s="183">
        <v>0</v>
      </c>
      <c r="L5156" s="183">
        <v>0</v>
      </c>
      <c r="M5156" s="183">
        <v>0</v>
      </c>
      <c r="N5156" s="183">
        <v>0</v>
      </c>
      <c r="O5156" s="183">
        <v>0</v>
      </c>
      <c r="P5156" s="183">
        <v>0</v>
      </c>
      <c r="Q5156" s="183">
        <v>0</v>
      </c>
      <c r="R5156" s="183">
        <v>0</v>
      </c>
      <c r="S5156" s="183">
        <v>0</v>
      </c>
      <c r="T5156" s="183">
        <v>0</v>
      </c>
      <c r="U5156" s="183">
        <v>0</v>
      </c>
      <c r="V5156" s="183">
        <v>0</v>
      </c>
      <c r="W5156" s="183">
        <v>0</v>
      </c>
      <c r="X5156" s="183">
        <v>0</v>
      </c>
      <c r="Y5156" s="183">
        <v>0</v>
      </c>
    </row>
    <row r="5157" spans="1:25" x14ac:dyDescent="0.2">
      <c r="A5157" s="184">
        <v>14001505</v>
      </c>
      <c r="B5157" s="183" t="str">
        <f>[1]店マスタ!B5156</f>
        <v>パナプラザ　門司港店</v>
      </c>
      <c r="C5157" s="183">
        <v>6</v>
      </c>
      <c r="D5157" s="183">
        <v>6</v>
      </c>
      <c r="E5157" s="183">
        <f>_xlfn.XLOOKUP(A5157,[2]Sheet1!$R:$R,[2]Sheet1!$AB:$AB,"",0)</f>
        <v>6.5</v>
      </c>
      <c r="F5157" s="183">
        <f>_xlfn.XLOOKUP($A5157,[3]【2026年03月度_全社】RFM客層一覧表データ!$A:$A,[3]【2026年03月度_全社】RFM客層一覧表データ!C:C,"",0)</f>
        <v>834</v>
      </c>
      <c r="G5157" s="183">
        <f>_xlfn.XLOOKUP($A5157,[3]【2026年03月度_全社】RFM客層一覧表データ!$A:$A,[3]【2026年03月度_全社】RFM客層一覧表データ!D:D,"",0)</f>
        <v>279</v>
      </c>
      <c r="H5157" s="183">
        <f>_xlfn.XLOOKUP($A5157,[3]【2026年03月度_全社】RFM客層一覧表データ!$A:$A,[3]【2026年03月度_全社】RFM客層一覧表データ!E:E,"",0)</f>
        <v>391</v>
      </c>
      <c r="I5157" s="183">
        <f>_xlfn.XLOOKUP($A5157,[3]【2026年03月度_全社】RFM客層一覧表データ!$A:$A,[3]【2026年03月度_全社】RFM客層一覧表データ!F:F,"",0)</f>
        <v>45</v>
      </c>
      <c r="J5157" s="183">
        <v>898</v>
      </c>
      <c r="K5157" s="183">
        <v>362</v>
      </c>
      <c r="L5157" s="183">
        <v>407</v>
      </c>
      <c r="M5157" s="183">
        <v>42</v>
      </c>
      <c r="N5157" s="183">
        <v>955</v>
      </c>
      <c r="O5157" s="183">
        <v>444</v>
      </c>
      <c r="P5157" s="183">
        <v>420</v>
      </c>
      <c r="Q5157" s="183">
        <v>48</v>
      </c>
      <c r="R5157" s="183">
        <v>989</v>
      </c>
      <c r="S5157" s="183">
        <v>443</v>
      </c>
      <c r="T5157" s="183">
        <v>419</v>
      </c>
      <c r="U5157" s="183">
        <v>61</v>
      </c>
      <c r="V5157" s="183">
        <v>1049</v>
      </c>
      <c r="W5157" s="183">
        <v>444</v>
      </c>
      <c r="X5157" s="183">
        <v>424</v>
      </c>
      <c r="Y5157" s="183">
        <v>61</v>
      </c>
    </row>
    <row r="5158" spans="1:25" x14ac:dyDescent="0.2">
      <c r="A5158" s="184">
        <v>14001513</v>
      </c>
      <c r="B5158" s="183" t="str">
        <f>[1]店マスタ!B5157</f>
        <v>たかす電化</v>
      </c>
      <c r="C5158" s="183">
        <v>1.5</v>
      </c>
      <c r="D5158" s="183">
        <v>1.5</v>
      </c>
      <c r="E5158" s="183">
        <f>_xlfn.XLOOKUP(A5158,[2]Sheet1!$R:$R,[2]Sheet1!$AB:$AB,"",0)</f>
        <v>2</v>
      </c>
      <c r="F5158" s="183" t="str">
        <f>_xlfn.XLOOKUP($A5158,[3]【2026年03月度_全社】RFM客層一覧表データ!$A:$A,[3]【2026年03月度_全社】RFM客層一覧表データ!C:C,"",0)</f>
        <v/>
      </c>
      <c r="G5158" s="183" t="str">
        <f>_xlfn.XLOOKUP($A5158,[3]【2026年03月度_全社】RFM客層一覧表データ!$A:$A,[3]【2026年03月度_全社】RFM客層一覧表データ!D:D,"",0)</f>
        <v/>
      </c>
      <c r="H5158" s="183" t="str">
        <f>_xlfn.XLOOKUP($A5158,[3]【2026年03月度_全社】RFM客層一覧表データ!$A:$A,[3]【2026年03月度_全社】RFM客層一覧表データ!E:E,"",0)</f>
        <v/>
      </c>
      <c r="I5158" s="183" t="str">
        <f>_xlfn.XLOOKUP($A5158,[3]【2026年03月度_全社】RFM客層一覧表データ!$A:$A,[3]【2026年03月度_全社】RFM客層一覧表データ!F:F,"",0)</f>
        <v/>
      </c>
      <c r="J5158" s="183">
        <v>0</v>
      </c>
      <c r="K5158" s="183">
        <v>0</v>
      </c>
      <c r="L5158" s="183">
        <v>0</v>
      </c>
      <c r="M5158" s="183">
        <v>0</v>
      </c>
      <c r="N5158" s="183">
        <v>0</v>
      </c>
      <c r="O5158" s="183">
        <v>0</v>
      </c>
      <c r="P5158" s="183">
        <v>0</v>
      </c>
      <c r="Q5158" s="183">
        <v>0</v>
      </c>
      <c r="R5158" s="183">
        <v>0</v>
      </c>
      <c r="S5158" s="183">
        <v>0</v>
      </c>
      <c r="T5158" s="183">
        <v>0</v>
      </c>
      <c r="U5158" s="183">
        <v>0</v>
      </c>
      <c r="V5158" s="183">
        <v>0</v>
      </c>
      <c r="W5158" s="183">
        <v>0</v>
      </c>
      <c r="X5158" s="183">
        <v>0</v>
      </c>
      <c r="Y5158" s="183">
        <v>0</v>
      </c>
    </row>
    <row r="5159" spans="1:25" x14ac:dyDescent="0.2">
      <c r="A5159" s="184">
        <v>14001566</v>
      </c>
      <c r="B5159" s="183" t="str">
        <f>[1]店マスタ!B5158</f>
        <v>竹原電機商会</v>
      </c>
      <c r="C5159" s="183">
        <v>2</v>
      </c>
      <c r="D5159" s="183">
        <v>2</v>
      </c>
      <c r="E5159" s="183">
        <f>_xlfn.XLOOKUP(A5159,[2]Sheet1!$R:$R,[2]Sheet1!$AB:$AB,"",0)</f>
        <v>2.5</v>
      </c>
      <c r="F5159" s="183">
        <f>_xlfn.XLOOKUP($A5159,[3]【2026年03月度_全社】RFM客層一覧表データ!$A:$A,[3]【2026年03月度_全社】RFM客層一覧表データ!C:C,"",0)</f>
        <v>604</v>
      </c>
      <c r="G5159" s="183">
        <f>_xlfn.XLOOKUP($A5159,[3]【2026年03月度_全社】RFM客層一覧表データ!$A:$A,[3]【2026年03月度_全社】RFM客層一覧表データ!D:D,"",0)</f>
        <v>228</v>
      </c>
      <c r="H5159" s="183">
        <f>_xlfn.XLOOKUP($A5159,[3]【2026年03月度_全社】RFM客層一覧表データ!$A:$A,[3]【2026年03月度_全社】RFM客層一覧表データ!E:E,"",0)</f>
        <v>273</v>
      </c>
      <c r="I5159" s="183">
        <f>_xlfn.XLOOKUP($A5159,[3]【2026年03月度_全社】RFM客層一覧表データ!$A:$A,[3]【2026年03月度_全社】RFM客層一覧表データ!F:F,"",0)</f>
        <v>32</v>
      </c>
      <c r="J5159" s="183">
        <v>636</v>
      </c>
      <c r="K5159" s="183">
        <v>230</v>
      </c>
      <c r="L5159" s="183">
        <v>301</v>
      </c>
      <c r="M5159" s="183">
        <v>37</v>
      </c>
      <c r="N5159" s="183">
        <v>639</v>
      </c>
      <c r="O5159" s="183">
        <v>233</v>
      </c>
      <c r="P5159" s="183">
        <v>314</v>
      </c>
      <c r="Q5159" s="183">
        <v>29</v>
      </c>
      <c r="R5159" s="183">
        <v>655</v>
      </c>
      <c r="S5159" s="183">
        <v>265</v>
      </c>
      <c r="T5159" s="183">
        <v>318</v>
      </c>
      <c r="U5159" s="183">
        <v>33</v>
      </c>
      <c r="V5159" s="183">
        <v>649</v>
      </c>
      <c r="W5159" s="183">
        <v>272</v>
      </c>
      <c r="X5159" s="183">
        <v>325</v>
      </c>
      <c r="Y5159" s="183">
        <v>38</v>
      </c>
    </row>
    <row r="5160" spans="1:25" x14ac:dyDescent="0.2">
      <c r="A5160" s="184">
        <v>14001603</v>
      </c>
      <c r="B5160" s="183" t="str">
        <f>[1]店マスタ!B5159</f>
        <v>有限会社　和田電気商会</v>
      </c>
      <c r="C5160" s="183">
        <v>4</v>
      </c>
      <c r="D5160" s="183">
        <v>4</v>
      </c>
      <c r="E5160" s="183">
        <f>_xlfn.XLOOKUP(A5160,[2]Sheet1!$R:$R,[2]Sheet1!$AB:$AB,"",0)</f>
        <v>4</v>
      </c>
      <c r="F5160" s="183">
        <f>_xlfn.XLOOKUP($A5160,[3]【2026年03月度_全社】RFM客層一覧表データ!$A:$A,[3]【2026年03月度_全社】RFM客層一覧表データ!C:C,"",0)</f>
        <v>753</v>
      </c>
      <c r="G5160" s="183">
        <f>_xlfn.XLOOKUP($A5160,[3]【2026年03月度_全社】RFM客層一覧表データ!$A:$A,[3]【2026年03月度_全社】RFM客層一覧表データ!D:D,"",0)</f>
        <v>418</v>
      </c>
      <c r="H5160" s="183">
        <f>_xlfn.XLOOKUP($A5160,[3]【2026年03月度_全社】RFM客層一覧表データ!$A:$A,[3]【2026年03月度_全社】RFM客層一覧表データ!E:E,"",0)</f>
        <v>427</v>
      </c>
      <c r="I5160" s="183">
        <f>_xlfn.XLOOKUP($A5160,[3]【2026年03月度_全社】RFM客層一覧表データ!$A:$A,[3]【2026年03月度_全社】RFM客層一覧表データ!F:F,"",0)</f>
        <v>60</v>
      </c>
      <c r="J5160" s="183">
        <v>740</v>
      </c>
      <c r="K5160" s="183">
        <v>444</v>
      </c>
      <c r="L5160" s="183">
        <v>413</v>
      </c>
      <c r="M5160" s="183">
        <v>68</v>
      </c>
      <c r="N5160" s="183">
        <v>785</v>
      </c>
      <c r="O5160" s="183">
        <v>443</v>
      </c>
      <c r="P5160" s="183">
        <v>417</v>
      </c>
      <c r="Q5160" s="183">
        <v>74</v>
      </c>
      <c r="R5160" s="183">
        <v>774</v>
      </c>
      <c r="S5160" s="183">
        <v>443</v>
      </c>
      <c r="T5160" s="183">
        <v>425</v>
      </c>
      <c r="U5160" s="183">
        <v>78</v>
      </c>
      <c r="V5160" s="183">
        <v>781</v>
      </c>
      <c r="W5160" s="183">
        <v>442</v>
      </c>
      <c r="X5160" s="183">
        <v>427</v>
      </c>
      <c r="Y5160" s="183">
        <v>68</v>
      </c>
    </row>
    <row r="5161" spans="1:25" x14ac:dyDescent="0.2">
      <c r="A5161" s="184">
        <v>14001611</v>
      </c>
      <c r="B5161" s="183" t="str">
        <f>[1]店マスタ!B5160</f>
        <v>パナライフ新栄</v>
      </c>
      <c r="C5161" s="183">
        <v>3.5</v>
      </c>
      <c r="D5161" s="183">
        <v>3.5</v>
      </c>
      <c r="E5161" s="183">
        <f>_xlfn.XLOOKUP(A5161,[2]Sheet1!$R:$R,[2]Sheet1!$AB:$AB,"",0)</f>
        <v>4</v>
      </c>
      <c r="F5161" s="183">
        <f>_xlfn.XLOOKUP($A5161,[3]【2026年03月度_全社】RFM客層一覧表データ!$A:$A,[3]【2026年03月度_全社】RFM客層一覧表データ!C:C,"",0)</f>
        <v>671</v>
      </c>
      <c r="G5161" s="183">
        <f>_xlfn.XLOOKUP($A5161,[3]【2026年03月度_全社】RFM客層一覧表データ!$A:$A,[3]【2026年03月度_全社】RFM客層一覧表データ!D:D,"",0)</f>
        <v>353</v>
      </c>
      <c r="H5161" s="183">
        <f>_xlfn.XLOOKUP($A5161,[3]【2026年03月度_全社】RFM客層一覧表データ!$A:$A,[3]【2026年03月度_全社】RFM客層一覧表データ!E:E,"",0)</f>
        <v>457</v>
      </c>
      <c r="I5161" s="183">
        <f>_xlfn.XLOOKUP($A5161,[3]【2026年03月度_全社】RFM客層一覧表データ!$A:$A,[3]【2026年03月度_全社】RFM客層一覧表データ!F:F,"",0)</f>
        <v>26</v>
      </c>
      <c r="J5161" s="183">
        <v>704</v>
      </c>
      <c r="K5161" s="183">
        <v>342</v>
      </c>
      <c r="L5161" s="183">
        <v>468</v>
      </c>
      <c r="M5161" s="183">
        <v>22</v>
      </c>
      <c r="N5161" s="183">
        <v>724</v>
      </c>
      <c r="O5161" s="183">
        <v>392</v>
      </c>
      <c r="P5161" s="183">
        <v>481</v>
      </c>
      <c r="Q5161" s="183">
        <v>16</v>
      </c>
      <c r="R5161" s="183">
        <v>755</v>
      </c>
      <c r="S5161" s="183">
        <v>464</v>
      </c>
      <c r="T5161" s="183">
        <v>492</v>
      </c>
      <c r="U5161" s="183">
        <v>36</v>
      </c>
      <c r="V5161" s="183">
        <v>774</v>
      </c>
      <c r="W5161" s="183">
        <v>455</v>
      </c>
      <c r="X5161" s="183">
        <v>490</v>
      </c>
      <c r="Y5161" s="183">
        <v>44</v>
      </c>
    </row>
    <row r="5162" spans="1:25" x14ac:dyDescent="0.2">
      <c r="A5162" s="184">
        <v>14001620</v>
      </c>
      <c r="B5162" s="183" t="str">
        <f>[1]店マスタ!B5161</f>
        <v>パナプラザなかがわ</v>
      </c>
      <c r="C5162" s="183">
        <v>3</v>
      </c>
      <c r="D5162" s="183">
        <v>3</v>
      </c>
      <c r="E5162" s="183">
        <f>_xlfn.XLOOKUP(A5162,[2]Sheet1!$R:$R,[2]Sheet1!$AB:$AB,"",0)</f>
        <v>3.5</v>
      </c>
      <c r="F5162" s="183">
        <f>_xlfn.XLOOKUP($A5162,[3]【2026年03月度_全社】RFM客層一覧表データ!$A:$A,[3]【2026年03月度_全社】RFM客層一覧表データ!C:C,"",0)</f>
        <v>395</v>
      </c>
      <c r="G5162" s="183">
        <f>_xlfn.XLOOKUP($A5162,[3]【2026年03月度_全社】RFM客層一覧表データ!$A:$A,[3]【2026年03月度_全社】RFM客層一覧表データ!D:D,"",0)</f>
        <v>163</v>
      </c>
      <c r="H5162" s="183">
        <f>_xlfn.XLOOKUP($A5162,[3]【2026年03月度_全社】RFM客層一覧表データ!$A:$A,[3]【2026年03月度_全社】RFM客層一覧表データ!E:E,"",0)</f>
        <v>163</v>
      </c>
      <c r="I5162" s="183">
        <f>_xlfn.XLOOKUP($A5162,[3]【2026年03月度_全社】RFM客層一覧表データ!$A:$A,[3]【2026年03月度_全社】RFM客層一覧表データ!F:F,"",0)</f>
        <v>42</v>
      </c>
      <c r="J5162" s="183">
        <v>392</v>
      </c>
      <c r="K5162" s="183">
        <v>161</v>
      </c>
      <c r="L5162" s="183">
        <v>167</v>
      </c>
      <c r="M5162" s="183">
        <v>45</v>
      </c>
      <c r="N5162" s="183">
        <v>377</v>
      </c>
      <c r="O5162" s="183">
        <v>107</v>
      </c>
      <c r="P5162" s="183">
        <v>173</v>
      </c>
      <c r="Q5162" s="183">
        <v>21</v>
      </c>
      <c r="R5162" s="183">
        <v>384</v>
      </c>
      <c r="S5162" s="183">
        <v>162</v>
      </c>
      <c r="T5162" s="183">
        <v>180</v>
      </c>
      <c r="U5162" s="183">
        <v>33</v>
      </c>
      <c r="V5162" s="183">
        <v>409</v>
      </c>
      <c r="W5162" s="183">
        <v>170</v>
      </c>
      <c r="X5162" s="183">
        <v>179</v>
      </c>
      <c r="Y5162" s="183">
        <v>32</v>
      </c>
    </row>
    <row r="5163" spans="1:25" x14ac:dyDescent="0.2">
      <c r="A5163" s="184">
        <v>14001674</v>
      </c>
      <c r="B5163" s="183" t="str">
        <f>[1]店マスタ!B5162</f>
        <v>パナランド　はやし</v>
      </c>
      <c r="C5163" s="183">
        <v>1</v>
      </c>
      <c r="D5163" s="183">
        <v>0</v>
      </c>
      <c r="E5163" s="183" t="str">
        <f>_xlfn.XLOOKUP(A5163,[2]Sheet1!$R:$R,[2]Sheet1!$AB:$AB,"",0)</f>
        <v/>
      </c>
      <c r="F5163" s="183" t="str">
        <f>_xlfn.XLOOKUP($A5163,[3]【2026年03月度_全社】RFM客層一覧表データ!$A:$A,[3]【2026年03月度_全社】RFM客層一覧表データ!C:C,"",0)</f>
        <v/>
      </c>
      <c r="G5163" s="183" t="str">
        <f>_xlfn.XLOOKUP($A5163,[3]【2026年03月度_全社】RFM客層一覧表データ!$A:$A,[3]【2026年03月度_全社】RFM客層一覧表データ!D:D,"",0)</f>
        <v/>
      </c>
      <c r="H5163" s="183" t="str">
        <f>_xlfn.XLOOKUP($A5163,[3]【2026年03月度_全社】RFM客層一覧表データ!$A:$A,[3]【2026年03月度_全社】RFM客層一覧表データ!E:E,"",0)</f>
        <v/>
      </c>
      <c r="I5163" s="183" t="str">
        <f>_xlfn.XLOOKUP($A5163,[3]【2026年03月度_全社】RFM客層一覧表データ!$A:$A,[3]【2026年03月度_全社】RFM客層一覧表データ!F:F,"",0)</f>
        <v/>
      </c>
      <c r="J5163" s="183">
        <v>0</v>
      </c>
      <c r="K5163" s="183">
        <v>0</v>
      </c>
      <c r="L5163" s="183">
        <v>0</v>
      </c>
      <c r="M5163" s="183">
        <v>0</v>
      </c>
      <c r="N5163" s="183">
        <v>0</v>
      </c>
      <c r="O5163" s="183">
        <v>0</v>
      </c>
      <c r="P5163" s="183">
        <v>0</v>
      </c>
      <c r="Q5163" s="183">
        <v>0</v>
      </c>
      <c r="R5163" s="183">
        <v>0</v>
      </c>
      <c r="S5163" s="183">
        <v>0</v>
      </c>
      <c r="T5163" s="183">
        <v>0</v>
      </c>
      <c r="U5163" s="183">
        <v>0</v>
      </c>
      <c r="V5163" s="183">
        <v>0</v>
      </c>
      <c r="W5163" s="183">
        <v>0</v>
      </c>
      <c r="X5163" s="183">
        <v>0</v>
      </c>
      <c r="Y5163" s="183">
        <v>0</v>
      </c>
    </row>
    <row r="5164" spans="1:25" x14ac:dyDescent="0.2">
      <c r="A5164" s="184">
        <v>14001675</v>
      </c>
      <c r="B5164" s="183" t="str">
        <f>[1]店マスタ!B5163</f>
        <v>えとうでんき　門司店</v>
      </c>
      <c r="C5164" s="183">
        <v>1.5</v>
      </c>
      <c r="D5164" s="183">
        <v>1.5</v>
      </c>
      <c r="E5164" s="183">
        <f>_xlfn.XLOOKUP(A5164,[2]Sheet1!$R:$R,[2]Sheet1!$AB:$AB,"",0)</f>
        <v>1.5</v>
      </c>
      <c r="F5164" s="183">
        <f>_xlfn.XLOOKUP($A5164,[3]【2026年03月度_全社】RFM客層一覧表データ!$A:$A,[3]【2026年03月度_全社】RFM客層一覧表データ!C:C,"",0)</f>
        <v>272</v>
      </c>
      <c r="G5164" s="183">
        <f>_xlfn.XLOOKUP($A5164,[3]【2026年03月度_全社】RFM客層一覧表データ!$A:$A,[3]【2026年03月度_全社】RFM客層一覧表データ!D:D,"",0)</f>
        <v>85</v>
      </c>
      <c r="H5164" s="183">
        <f>_xlfn.XLOOKUP($A5164,[3]【2026年03月度_全社】RFM客層一覧表データ!$A:$A,[3]【2026年03月度_全社】RFM客層一覧表データ!E:E,"",0)</f>
        <v>88</v>
      </c>
      <c r="I5164" s="183">
        <f>_xlfn.XLOOKUP($A5164,[3]【2026年03月度_全社】RFM客層一覧表データ!$A:$A,[3]【2026年03月度_全社】RFM客層一覧表データ!F:F,"",0)</f>
        <v>28</v>
      </c>
      <c r="J5164" s="183">
        <v>274</v>
      </c>
      <c r="K5164" s="183">
        <v>93</v>
      </c>
      <c r="L5164" s="183">
        <v>94</v>
      </c>
      <c r="M5164" s="183">
        <v>19</v>
      </c>
      <c r="N5164" s="183">
        <v>301</v>
      </c>
      <c r="O5164" s="183">
        <v>78</v>
      </c>
      <c r="P5164" s="183">
        <v>97</v>
      </c>
      <c r="Q5164" s="183">
        <v>19</v>
      </c>
      <c r="R5164" s="183">
        <v>314</v>
      </c>
      <c r="S5164" s="183">
        <v>89</v>
      </c>
      <c r="T5164" s="183">
        <v>99</v>
      </c>
      <c r="U5164" s="183">
        <v>20</v>
      </c>
      <c r="V5164" s="183">
        <v>333</v>
      </c>
      <c r="W5164" s="183">
        <v>119</v>
      </c>
      <c r="X5164" s="183">
        <v>110</v>
      </c>
      <c r="Y5164" s="183">
        <v>37</v>
      </c>
    </row>
    <row r="5165" spans="1:25" x14ac:dyDescent="0.2">
      <c r="A5165" s="184">
        <v>14002111</v>
      </c>
      <c r="B5165" s="183" t="str">
        <f>[1]店マスタ!B5164</f>
        <v>電気のリズ・トーチク魚町店</v>
      </c>
      <c r="C5165" s="183">
        <v>5.5</v>
      </c>
      <c r="D5165" s="183">
        <v>5.5</v>
      </c>
      <c r="E5165" s="183">
        <f>_xlfn.XLOOKUP(A5165,[2]Sheet1!$R:$R,[2]Sheet1!$AB:$AB,"",0)</f>
        <v>5.5</v>
      </c>
      <c r="F5165" s="183">
        <f>_xlfn.XLOOKUP($A5165,[3]【2026年03月度_全社】RFM客層一覧表データ!$A:$A,[3]【2026年03月度_全社】RFM客層一覧表データ!C:C,"",0)</f>
        <v>0</v>
      </c>
      <c r="G5165" s="183">
        <f>_xlfn.XLOOKUP($A5165,[3]【2026年03月度_全社】RFM客層一覧表データ!$A:$A,[3]【2026年03月度_全社】RFM客層一覧表データ!D:D,"",0)</f>
        <v>0</v>
      </c>
      <c r="H5165" s="183">
        <f>_xlfn.XLOOKUP($A5165,[3]【2026年03月度_全社】RFM客層一覧表データ!$A:$A,[3]【2026年03月度_全社】RFM客層一覧表データ!E:E,"",0)</f>
        <v>0</v>
      </c>
      <c r="I5165" s="183">
        <f>_xlfn.XLOOKUP($A5165,[3]【2026年03月度_全社】RFM客層一覧表データ!$A:$A,[3]【2026年03月度_全社】RFM客層一覧表データ!F:F,"",0)</f>
        <v>0</v>
      </c>
      <c r="J5165" s="183">
        <v>0</v>
      </c>
      <c r="K5165" s="183">
        <v>0</v>
      </c>
      <c r="L5165" s="183">
        <v>0</v>
      </c>
      <c r="M5165" s="183">
        <v>0</v>
      </c>
      <c r="N5165" s="183">
        <v>1</v>
      </c>
      <c r="O5165" s="183">
        <v>0</v>
      </c>
      <c r="P5165" s="183">
        <v>0</v>
      </c>
      <c r="Q5165" s="183">
        <v>0</v>
      </c>
      <c r="R5165" s="183">
        <v>62</v>
      </c>
      <c r="S5165" s="183">
        <v>0</v>
      </c>
      <c r="T5165" s="183">
        <v>0</v>
      </c>
      <c r="U5165" s="183">
        <v>0</v>
      </c>
      <c r="V5165" s="183">
        <v>63</v>
      </c>
      <c r="W5165" s="183">
        <v>0</v>
      </c>
      <c r="X5165" s="183">
        <v>1</v>
      </c>
      <c r="Y5165" s="183">
        <v>0</v>
      </c>
    </row>
    <row r="5166" spans="1:25" x14ac:dyDescent="0.2">
      <c r="A5166" s="184">
        <v>14002114</v>
      </c>
      <c r="B5166" s="183" t="str">
        <f>[1]店マスタ!B5165</f>
        <v>パナライフ　まつおか</v>
      </c>
      <c r="C5166" s="183">
        <v>4.5</v>
      </c>
      <c r="D5166" s="183">
        <v>4</v>
      </c>
      <c r="E5166" s="183">
        <f>_xlfn.XLOOKUP(A5166,[2]Sheet1!$R:$R,[2]Sheet1!$AB:$AB,"",0)</f>
        <v>5</v>
      </c>
      <c r="F5166" s="183">
        <f>_xlfn.XLOOKUP($A5166,[3]【2026年03月度_全社】RFM客層一覧表データ!$A:$A,[3]【2026年03月度_全社】RFM客層一覧表データ!C:C,"",0)</f>
        <v>638</v>
      </c>
      <c r="G5166" s="183">
        <f>_xlfn.XLOOKUP($A5166,[3]【2026年03月度_全社】RFM客層一覧表データ!$A:$A,[3]【2026年03月度_全社】RFM客層一覧表データ!D:D,"",0)</f>
        <v>315</v>
      </c>
      <c r="H5166" s="183">
        <f>_xlfn.XLOOKUP($A5166,[3]【2026年03月度_全社】RFM客層一覧表データ!$A:$A,[3]【2026年03月度_全社】RFM客層一覧表データ!E:E,"",0)</f>
        <v>380</v>
      </c>
      <c r="I5166" s="183">
        <f>_xlfn.XLOOKUP($A5166,[3]【2026年03月度_全社】RFM客層一覧表データ!$A:$A,[3]【2026年03月度_全社】RFM客層一覧表データ!F:F,"",0)</f>
        <v>49</v>
      </c>
      <c r="J5166" s="183">
        <v>631</v>
      </c>
      <c r="K5166" s="183">
        <v>335</v>
      </c>
      <c r="L5166" s="183">
        <v>381</v>
      </c>
      <c r="M5166" s="183">
        <v>44</v>
      </c>
      <c r="N5166" s="183">
        <v>621</v>
      </c>
      <c r="O5166" s="183">
        <v>328</v>
      </c>
      <c r="P5166" s="183">
        <v>375</v>
      </c>
      <c r="Q5166" s="183">
        <v>31</v>
      </c>
      <c r="R5166" s="183">
        <v>658</v>
      </c>
      <c r="S5166" s="183">
        <v>348</v>
      </c>
      <c r="T5166" s="183">
        <v>385</v>
      </c>
      <c r="U5166" s="183">
        <v>41</v>
      </c>
      <c r="V5166" s="183">
        <v>644</v>
      </c>
      <c r="W5166" s="183">
        <v>347</v>
      </c>
      <c r="X5166" s="183">
        <v>374</v>
      </c>
      <c r="Y5166" s="183">
        <v>45</v>
      </c>
    </row>
    <row r="5167" spans="1:25" x14ac:dyDescent="0.2">
      <c r="A5167" s="184">
        <v>14002117</v>
      </c>
      <c r="B5167" s="183" t="str">
        <f>[1]店マスタ!B5166</f>
        <v>株式会社リズ・トーチク</v>
      </c>
      <c r="C5167" s="183">
        <v>1.5</v>
      </c>
      <c r="D5167" s="183">
        <v>0.5</v>
      </c>
      <c r="E5167" s="183">
        <f>_xlfn.XLOOKUP(A5167,[2]Sheet1!$R:$R,[2]Sheet1!$AB:$AB,"",0)</f>
        <v>0.5</v>
      </c>
      <c r="F5167" s="183" t="str">
        <f>_xlfn.XLOOKUP($A5167,[3]【2026年03月度_全社】RFM客層一覧表データ!$A:$A,[3]【2026年03月度_全社】RFM客層一覧表データ!C:C,"",0)</f>
        <v/>
      </c>
      <c r="G5167" s="183" t="str">
        <f>_xlfn.XLOOKUP($A5167,[3]【2026年03月度_全社】RFM客層一覧表データ!$A:$A,[3]【2026年03月度_全社】RFM客層一覧表データ!D:D,"",0)</f>
        <v/>
      </c>
      <c r="H5167" s="183" t="str">
        <f>_xlfn.XLOOKUP($A5167,[3]【2026年03月度_全社】RFM客層一覧表データ!$A:$A,[3]【2026年03月度_全社】RFM客層一覧表データ!E:E,"",0)</f>
        <v/>
      </c>
      <c r="I5167" s="183" t="str">
        <f>_xlfn.XLOOKUP($A5167,[3]【2026年03月度_全社】RFM客層一覧表データ!$A:$A,[3]【2026年03月度_全社】RFM客層一覧表データ!F:F,"",0)</f>
        <v/>
      </c>
      <c r="J5167" s="183">
        <v>0</v>
      </c>
      <c r="K5167" s="183">
        <v>0</v>
      </c>
      <c r="L5167" s="183">
        <v>0</v>
      </c>
      <c r="M5167" s="183">
        <v>0</v>
      </c>
      <c r="N5167" s="183">
        <v>0</v>
      </c>
      <c r="O5167" s="183">
        <v>0</v>
      </c>
      <c r="P5167" s="183">
        <v>0</v>
      </c>
      <c r="Q5167" s="183">
        <v>0</v>
      </c>
      <c r="R5167" s="183">
        <v>0</v>
      </c>
      <c r="S5167" s="183">
        <v>0</v>
      </c>
      <c r="T5167" s="183">
        <v>0</v>
      </c>
      <c r="U5167" s="183">
        <v>0</v>
      </c>
      <c r="V5167" s="183">
        <v>0</v>
      </c>
      <c r="W5167" s="183">
        <v>0</v>
      </c>
      <c r="X5167" s="183">
        <v>0</v>
      </c>
      <c r="Y5167" s="183">
        <v>0</v>
      </c>
    </row>
    <row r="5168" spans="1:25" x14ac:dyDescent="0.2">
      <c r="A5168" s="184">
        <v>14002200</v>
      </c>
      <c r="B5168" s="183" t="str">
        <f>[1]店マスタ!B5167</f>
        <v>パナライフ　山越</v>
      </c>
      <c r="C5168" s="183">
        <v>3</v>
      </c>
      <c r="D5168" s="183">
        <v>2</v>
      </c>
      <c r="E5168" s="183">
        <f>_xlfn.XLOOKUP(A5168,[2]Sheet1!$R:$R,[2]Sheet1!$AB:$AB,"",0)</f>
        <v>2</v>
      </c>
      <c r="F5168" s="183">
        <f>_xlfn.XLOOKUP($A5168,[3]【2026年03月度_全社】RFM客層一覧表データ!$A:$A,[3]【2026年03月度_全社】RFM客層一覧表データ!C:C,"",0)</f>
        <v>401</v>
      </c>
      <c r="G5168" s="183">
        <f>_xlfn.XLOOKUP($A5168,[3]【2026年03月度_全社】RFM客層一覧表データ!$A:$A,[3]【2026年03月度_全社】RFM客層一覧表データ!D:D,"",0)</f>
        <v>186</v>
      </c>
      <c r="H5168" s="183">
        <f>_xlfn.XLOOKUP($A5168,[3]【2026年03月度_全社】RFM客層一覧表データ!$A:$A,[3]【2026年03月度_全社】RFM客層一覧表データ!E:E,"",0)</f>
        <v>287</v>
      </c>
      <c r="I5168" s="183">
        <f>_xlfn.XLOOKUP($A5168,[3]【2026年03月度_全社】RFM客層一覧表データ!$A:$A,[3]【2026年03月度_全社】RFM客層一覧表データ!F:F,"",0)</f>
        <v>13</v>
      </c>
      <c r="J5168" s="183">
        <v>411</v>
      </c>
      <c r="K5168" s="183">
        <v>217</v>
      </c>
      <c r="L5168" s="183">
        <v>294</v>
      </c>
      <c r="M5168" s="183">
        <v>13</v>
      </c>
      <c r="N5168" s="183">
        <v>480</v>
      </c>
      <c r="O5168" s="183">
        <v>334</v>
      </c>
      <c r="P5168" s="183">
        <v>328</v>
      </c>
      <c r="Q5168" s="183">
        <v>31</v>
      </c>
      <c r="R5168" s="183">
        <v>550</v>
      </c>
      <c r="S5168" s="183">
        <v>386</v>
      </c>
      <c r="T5168" s="183">
        <v>355</v>
      </c>
      <c r="U5168" s="183">
        <v>54</v>
      </c>
      <c r="V5168" s="183">
        <v>606</v>
      </c>
      <c r="W5168" s="183">
        <v>386</v>
      </c>
      <c r="X5168" s="183">
        <v>387</v>
      </c>
      <c r="Y5168" s="183">
        <v>43</v>
      </c>
    </row>
    <row r="5169" spans="1:25" x14ac:dyDescent="0.2">
      <c r="A5169" s="184">
        <v>14002204</v>
      </c>
      <c r="B5169" s="183" t="str">
        <f>[1]店マスタ!B5168</f>
        <v>株式会社　ミナミ電器産業</v>
      </c>
      <c r="C5169" s="183">
        <v>6</v>
      </c>
      <c r="D5169" s="183">
        <v>8.5</v>
      </c>
      <c r="E5169" s="183">
        <f>_xlfn.XLOOKUP(A5169,[2]Sheet1!$R:$R,[2]Sheet1!$AB:$AB,"",0)</f>
        <v>8.5</v>
      </c>
      <c r="F5169" s="183">
        <f>_xlfn.XLOOKUP($A5169,[3]【2026年03月度_全社】RFM客層一覧表データ!$A:$A,[3]【2026年03月度_全社】RFM客層一覧表データ!C:C,"",0)</f>
        <v>579</v>
      </c>
      <c r="G5169" s="183">
        <f>_xlfn.XLOOKUP($A5169,[3]【2026年03月度_全社】RFM客層一覧表データ!$A:$A,[3]【2026年03月度_全社】RFM客層一覧表データ!D:D,"",0)</f>
        <v>249</v>
      </c>
      <c r="H5169" s="183">
        <f>_xlfn.XLOOKUP($A5169,[3]【2026年03月度_全社】RFM客層一覧表データ!$A:$A,[3]【2026年03月度_全社】RFM客層一覧表データ!E:E,"",0)</f>
        <v>338</v>
      </c>
      <c r="I5169" s="183">
        <f>_xlfn.XLOOKUP($A5169,[3]【2026年03月度_全社】RFM客層一覧表データ!$A:$A,[3]【2026年03月度_全社】RFM客層一覧表データ!F:F,"",0)</f>
        <v>20</v>
      </c>
      <c r="J5169" s="183">
        <v>611</v>
      </c>
      <c r="K5169" s="183">
        <v>286</v>
      </c>
      <c r="L5169" s="183">
        <v>351</v>
      </c>
      <c r="M5169" s="183">
        <v>17</v>
      </c>
      <c r="N5169" s="183">
        <v>632</v>
      </c>
      <c r="O5169" s="183">
        <v>275</v>
      </c>
      <c r="P5169" s="183">
        <v>370</v>
      </c>
      <c r="Q5169" s="183">
        <v>21</v>
      </c>
      <c r="R5169" s="183">
        <v>663</v>
      </c>
      <c r="S5169" s="183">
        <v>266</v>
      </c>
      <c r="T5169" s="183">
        <v>374</v>
      </c>
      <c r="U5169" s="183">
        <v>24</v>
      </c>
      <c r="V5169" s="183">
        <v>679</v>
      </c>
      <c r="W5169" s="183">
        <v>289</v>
      </c>
      <c r="X5169" s="183">
        <v>400</v>
      </c>
      <c r="Y5169" s="183">
        <v>23</v>
      </c>
    </row>
    <row r="5170" spans="1:25" x14ac:dyDescent="0.2">
      <c r="A5170" s="184">
        <v>14002268</v>
      </c>
      <c r="B5170" s="183" t="str">
        <f>[1]店マスタ!B5169</f>
        <v>（株）ミナミ電器産業　湯川店</v>
      </c>
      <c r="C5170" s="183">
        <v>4.5</v>
      </c>
      <c r="D5170" s="183">
        <v>2.5</v>
      </c>
      <c r="E5170" s="183">
        <f>_xlfn.XLOOKUP(A5170,[2]Sheet1!$R:$R,[2]Sheet1!$AB:$AB,"",0)</f>
        <v>2.5</v>
      </c>
      <c r="F5170" s="183">
        <f>_xlfn.XLOOKUP($A5170,[3]【2026年03月度_全社】RFM客層一覧表データ!$A:$A,[3]【2026年03月度_全社】RFM客層一覧表データ!C:C,"",0)</f>
        <v>489</v>
      </c>
      <c r="G5170" s="183">
        <f>_xlfn.XLOOKUP($A5170,[3]【2026年03月度_全社】RFM客層一覧表データ!$A:$A,[3]【2026年03月度_全社】RFM客層一覧表データ!D:D,"",0)</f>
        <v>201</v>
      </c>
      <c r="H5170" s="183">
        <f>_xlfn.XLOOKUP($A5170,[3]【2026年03月度_全社】RFM客層一覧表データ!$A:$A,[3]【2026年03月度_全社】RFM客層一覧表データ!E:E,"",0)</f>
        <v>244</v>
      </c>
      <c r="I5170" s="183">
        <f>_xlfn.XLOOKUP($A5170,[3]【2026年03月度_全社】RFM客層一覧表データ!$A:$A,[3]【2026年03月度_全社】RFM客層一覧表データ!F:F,"",0)</f>
        <v>21</v>
      </c>
      <c r="J5170" s="183">
        <v>516</v>
      </c>
      <c r="K5170" s="183">
        <v>222</v>
      </c>
      <c r="L5170" s="183">
        <v>260</v>
      </c>
      <c r="M5170" s="183">
        <v>24</v>
      </c>
      <c r="N5170" s="183">
        <v>544</v>
      </c>
      <c r="O5170" s="183">
        <v>220</v>
      </c>
      <c r="P5170" s="183">
        <v>253</v>
      </c>
      <c r="Q5170" s="183">
        <v>26</v>
      </c>
      <c r="R5170" s="183">
        <v>565</v>
      </c>
      <c r="S5170" s="183">
        <v>242</v>
      </c>
      <c r="T5170" s="183">
        <v>276</v>
      </c>
      <c r="U5170" s="183">
        <v>40</v>
      </c>
      <c r="V5170" s="183">
        <v>575</v>
      </c>
      <c r="W5170" s="183">
        <v>240</v>
      </c>
      <c r="X5170" s="183">
        <v>271</v>
      </c>
      <c r="Y5170" s="183">
        <v>32</v>
      </c>
    </row>
    <row r="5171" spans="1:25" x14ac:dyDescent="0.2">
      <c r="A5171" s="184">
        <v>14002281</v>
      </c>
      <c r="B5171" s="183" t="str">
        <f>[1]店マスタ!B5170</f>
        <v>パナランド　さやわき</v>
      </c>
      <c r="C5171" s="183">
        <v>1</v>
      </c>
      <c r="D5171" s="183">
        <v>1</v>
      </c>
      <c r="E5171" s="183">
        <f>_xlfn.XLOOKUP(A5171,[2]Sheet1!$R:$R,[2]Sheet1!$AB:$AB,"",0)</f>
        <v>1</v>
      </c>
      <c r="F5171" s="183" t="str">
        <f>_xlfn.XLOOKUP($A5171,[3]【2026年03月度_全社】RFM客層一覧表データ!$A:$A,[3]【2026年03月度_全社】RFM客層一覧表データ!C:C,"",0)</f>
        <v/>
      </c>
      <c r="G5171" s="183" t="str">
        <f>_xlfn.XLOOKUP($A5171,[3]【2026年03月度_全社】RFM客層一覧表データ!$A:$A,[3]【2026年03月度_全社】RFM客層一覧表データ!D:D,"",0)</f>
        <v/>
      </c>
      <c r="H5171" s="183" t="str">
        <f>_xlfn.XLOOKUP($A5171,[3]【2026年03月度_全社】RFM客層一覧表データ!$A:$A,[3]【2026年03月度_全社】RFM客層一覧表データ!E:E,"",0)</f>
        <v/>
      </c>
      <c r="I5171" s="183" t="str">
        <f>_xlfn.XLOOKUP($A5171,[3]【2026年03月度_全社】RFM客層一覧表データ!$A:$A,[3]【2026年03月度_全社】RFM客層一覧表データ!F:F,"",0)</f>
        <v/>
      </c>
      <c r="J5171" s="183">
        <v>0</v>
      </c>
      <c r="K5171" s="183">
        <v>0</v>
      </c>
      <c r="L5171" s="183">
        <v>0</v>
      </c>
      <c r="M5171" s="183">
        <v>0</v>
      </c>
      <c r="N5171" s="183">
        <v>0</v>
      </c>
      <c r="O5171" s="183">
        <v>0</v>
      </c>
      <c r="P5171" s="183">
        <v>0</v>
      </c>
      <c r="Q5171" s="183">
        <v>0</v>
      </c>
      <c r="R5171" s="183">
        <v>0</v>
      </c>
      <c r="S5171" s="183">
        <v>0</v>
      </c>
      <c r="T5171" s="183">
        <v>0</v>
      </c>
      <c r="U5171" s="183">
        <v>0</v>
      </c>
      <c r="V5171" s="183">
        <v>0</v>
      </c>
      <c r="W5171" s="183">
        <v>0</v>
      </c>
      <c r="X5171" s="183">
        <v>0</v>
      </c>
      <c r="Y5171" s="183">
        <v>0</v>
      </c>
    </row>
    <row r="5172" spans="1:25" x14ac:dyDescent="0.2">
      <c r="A5172" s="184">
        <v>14002371</v>
      </c>
      <c r="B5172" s="183" t="str">
        <f>[1]店マスタ!B5171</f>
        <v>（有）古川デンキ</v>
      </c>
      <c r="C5172" s="183">
        <v>2</v>
      </c>
      <c r="D5172" s="183">
        <v>2</v>
      </c>
      <c r="E5172" s="183">
        <f>_xlfn.XLOOKUP(A5172,[2]Sheet1!$R:$R,[2]Sheet1!$AB:$AB,"",0)</f>
        <v>2.5</v>
      </c>
      <c r="F5172" s="183">
        <f>_xlfn.XLOOKUP($A5172,[3]【2026年03月度_全社】RFM客層一覧表データ!$A:$A,[3]【2026年03月度_全社】RFM客層一覧表データ!C:C,"",0)</f>
        <v>270</v>
      </c>
      <c r="G5172" s="183">
        <f>_xlfn.XLOOKUP($A5172,[3]【2026年03月度_全社】RFM客層一覧表データ!$A:$A,[3]【2026年03月度_全社】RFM客層一覧表データ!D:D,"",0)</f>
        <v>81</v>
      </c>
      <c r="H5172" s="183">
        <f>_xlfn.XLOOKUP($A5172,[3]【2026年03月度_全社】RFM客層一覧表データ!$A:$A,[3]【2026年03月度_全社】RFM客層一覧表データ!E:E,"",0)</f>
        <v>183</v>
      </c>
      <c r="I5172" s="183">
        <f>_xlfn.XLOOKUP($A5172,[3]【2026年03月度_全社】RFM客層一覧表データ!$A:$A,[3]【2026年03月度_全社】RFM客層一覧表データ!F:F,"",0)</f>
        <v>6</v>
      </c>
      <c r="J5172" s="183">
        <v>337</v>
      </c>
      <c r="K5172" s="183">
        <v>96</v>
      </c>
      <c r="L5172" s="183">
        <v>204</v>
      </c>
      <c r="M5172" s="183">
        <v>3</v>
      </c>
      <c r="N5172" s="183">
        <v>391</v>
      </c>
      <c r="O5172" s="183">
        <v>122</v>
      </c>
      <c r="P5172" s="183">
        <v>247</v>
      </c>
      <c r="Q5172" s="183">
        <v>5</v>
      </c>
      <c r="R5172" s="183">
        <v>428</v>
      </c>
      <c r="S5172" s="183">
        <v>158</v>
      </c>
      <c r="T5172" s="183">
        <v>279</v>
      </c>
      <c r="U5172" s="183">
        <v>8</v>
      </c>
      <c r="V5172" s="183">
        <v>449</v>
      </c>
      <c r="W5172" s="183">
        <v>186</v>
      </c>
      <c r="X5172" s="183">
        <v>308</v>
      </c>
      <c r="Y5172" s="183">
        <v>15</v>
      </c>
    </row>
    <row r="5173" spans="1:25" x14ac:dyDescent="0.2">
      <c r="A5173" s="184">
        <v>14002396</v>
      </c>
      <c r="B5173" s="183" t="str">
        <f>[1]店マスタ!B5172</f>
        <v>有限会社　タケナカデンキ</v>
      </c>
      <c r="C5173" s="183">
        <v>5</v>
      </c>
      <c r="D5173" s="183">
        <v>5</v>
      </c>
      <c r="E5173" s="183">
        <f>_xlfn.XLOOKUP(A5173,[2]Sheet1!$R:$R,[2]Sheet1!$AB:$AB,"",0)</f>
        <v>5</v>
      </c>
      <c r="F5173" s="183" t="str">
        <f>_xlfn.XLOOKUP($A5173,[3]【2026年03月度_全社】RFM客層一覧表データ!$A:$A,[3]【2026年03月度_全社】RFM客層一覧表データ!C:C,"",0)</f>
        <v/>
      </c>
      <c r="G5173" s="183" t="str">
        <f>_xlfn.XLOOKUP($A5173,[3]【2026年03月度_全社】RFM客層一覧表データ!$A:$A,[3]【2026年03月度_全社】RFM客層一覧表データ!D:D,"",0)</f>
        <v/>
      </c>
      <c r="H5173" s="183" t="str">
        <f>_xlfn.XLOOKUP($A5173,[3]【2026年03月度_全社】RFM客層一覧表データ!$A:$A,[3]【2026年03月度_全社】RFM客層一覧表データ!E:E,"",0)</f>
        <v/>
      </c>
      <c r="I5173" s="183" t="str">
        <f>_xlfn.XLOOKUP($A5173,[3]【2026年03月度_全社】RFM客層一覧表データ!$A:$A,[3]【2026年03月度_全社】RFM客層一覧表データ!F:F,"",0)</f>
        <v/>
      </c>
      <c r="J5173" s="183">
        <v>0</v>
      </c>
      <c r="K5173" s="183">
        <v>0</v>
      </c>
      <c r="L5173" s="183">
        <v>0</v>
      </c>
      <c r="M5173" s="183">
        <v>0</v>
      </c>
      <c r="N5173" s="183">
        <v>0</v>
      </c>
      <c r="O5173" s="183">
        <v>0</v>
      </c>
      <c r="P5173" s="183">
        <v>0</v>
      </c>
      <c r="Q5173" s="183">
        <v>0</v>
      </c>
      <c r="R5173" s="183">
        <v>0</v>
      </c>
      <c r="S5173" s="183">
        <v>0</v>
      </c>
      <c r="T5173" s="183">
        <v>0</v>
      </c>
      <c r="U5173" s="183">
        <v>0</v>
      </c>
      <c r="V5173" s="183">
        <v>0</v>
      </c>
      <c r="W5173" s="183">
        <v>0</v>
      </c>
      <c r="X5173" s="183">
        <v>0</v>
      </c>
      <c r="Y5173" s="183">
        <v>0</v>
      </c>
    </row>
    <row r="5174" spans="1:25" x14ac:dyDescent="0.2">
      <c r="A5174" s="184">
        <v>14002400</v>
      </c>
      <c r="B5174" s="183" t="str">
        <f>[1]店マスタ!B5173</f>
        <v>パナライフ　到津</v>
      </c>
      <c r="C5174" s="183">
        <v>4</v>
      </c>
      <c r="D5174" s="183">
        <v>4</v>
      </c>
      <c r="E5174" s="183">
        <f>_xlfn.XLOOKUP(A5174,[2]Sheet1!$R:$R,[2]Sheet1!$AB:$AB,"",0)</f>
        <v>4</v>
      </c>
      <c r="F5174" s="183">
        <f>_xlfn.XLOOKUP($A5174,[3]【2026年03月度_全社】RFM客層一覧表データ!$A:$A,[3]【2026年03月度_全社】RFM客層一覧表データ!C:C,"",0)</f>
        <v>906</v>
      </c>
      <c r="G5174" s="183">
        <f>_xlfn.XLOOKUP($A5174,[3]【2026年03月度_全社】RFM客層一覧表データ!$A:$A,[3]【2026年03月度_全社】RFM客層一覧表データ!D:D,"",0)</f>
        <v>361</v>
      </c>
      <c r="H5174" s="183">
        <f>_xlfn.XLOOKUP($A5174,[3]【2026年03月度_全社】RFM客層一覧表データ!$A:$A,[3]【2026年03月度_全社】RFM客層一覧表データ!E:E,"",0)</f>
        <v>469</v>
      </c>
      <c r="I5174" s="183">
        <f>_xlfn.XLOOKUP($A5174,[3]【2026年03月度_全社】RFM客層一覧表データ!$A:$A,[3]【2026年03月度_全社】RFM客層一覧表データ!F:F,"",0)</f>
        <v>43</v>
      </c>
      <c r="J5174" s="183">
        <v>970</v>
      </c>
      <c r="K5174" s="183">
        <v>395</v>
      </c>
      <c r="L5174" s="183">
        <v>479</v>
      </c>
      <c r="M5174" s="183">
        <v>73</v>
      </c>
      <c r="N5174" s="183">
        <v>974</v>
      </c>
      <c r="O5174" s="183">
        <v>400</v>
      </c>
      <c r="P5174" s="183">
        <v>475</v>
      </c>
      <c r="Q5174" s="183">
        <v>57</v>
      </c>
      <c r="R5174" s="183">
        <v>982</v>
      </c>
      <c r="S5174" s="183">
        <v>474</v>
      </c>
      <c r="T5174" s="183">
        <v>490</v>
      </c>
      <c r="U5174" s="183">
        <v>87</v>
      </c>
      <c r="V5174" s="183">
        <v>988</v>
      </c>
      <c r="W5174" s="183">
        <v>473</v>
      </c>
      <c r="X5174" s="183">
        <v>491</v>
      </c>
      <c r="Y5174" s="183">
        <v>81</v>
      </c>
    </row>
    <row r="5175" spans="1:25" x14ac:dyDescent="0.2">
      <c r="A5175" s="184">
        <v>14002428</v>
      </c>
      <c r="B5175" s="183" t="str">
        <f>[1]店マスタ!B5174</f>
        <v>パナプラザこばち</v>
      </c>
      <c r="C5175" s="183">
        <v>5.5</v>
      </c>
      <c r="D5175" s="183">
        <v>5.5</v>
      </c>
      <c r="E5175" s="183">
        <f>_xlfn.XLOOKUP(A5175,[2]Sheet1!$R:$R,[2]Sheet1!$AB:$AB,"",0)</f>
        <v>6</v>
      </c>
      <c r="F5175" s="183">
        <f>_xlfn.XLOOKUP($A5175,[3]【2026年03月度_全社】RFM客層一覧表データ!$A:$A,[3]【2026年03月度_全社】RFM客層一覧表データ!C:C,"",0)</f>
        <v>760</v>
      </c>
      <c r="G5175" s="183">
        <f>_xlfn.XLOOKUP($A5175,[3]【2026年03月度_全社】RFM客層一覧表データ!$A:$A,[3]【2026年03月度_全社】RFM客層一覧表データ!D:D,"",0)</f>
        <v>329</v>
      </c>
      <c r="H5175" s="183">
        <f>_xlfn.XLOOKUP($A5175,[3]【2026年03月度_全社】RFM客層一覧表データ!$A:$A,[3]【2026年03月度_全社】RFM客層一覧表データ!E:E,"",0)</f>
        <v>396</v>
      </c>
      <c r="I5175" s="183">
        <f>_xlfn.XLOOKUP($A5175,[3]【2026年03月度_全社】RFM客層一覧表データ!$A:$A,[3]【2026年03月度_全社】RFM客層一覧表データ!F:F,"",0)</f>
        <v>72</v>
      </c>
      <c r="J5175" s="183">
        <v>743</v>
      </c>
      <c r="K5175" s="183">
        <v>334</v>
      </c>
      <c r="L5175" s="183">
        <v>412</v>
      </c>
      <c r="M5175" s="183">
        <v>87</v>
      </c>
      <c r="N5175" s="183">
        <v>622</v>
      </c>
      <c r="O5175" s="183">
        <v>299</v>
      </c>
      <c r="P5175" s="183">
        <v>315</v>
      </c>
      <c r="Q5175" s="183">
        <v>114</v>
      </c>
      <c r="R5175" s="183">
        <v>543</v>
      </c>
      <c r="S5175" s="183">
        <v>217</v>
      </c>
      <c r="T5175" s="183">
        <v>254</v>
      </c>
      <c r="U5175" s="183">
        <v>41</v>
      </c>
      <c r="V5175" s="183">
        <v>538</v>
      </c>
      <c r="W5175" s="183">
        <v>241</v>
      </c>
      <c r="X5175" s="183">
        <v>250</v>
      </c>
      <c r="Y5175" s="183">
        <v>61</v>
      </c>
    </row>
    <row r="5176" spans="1:25" x14ac:dyDescent="0.2">
      <c r="A5176" s="184">
        <v>14002458</v>
      </c>
      <c r="B5176" s="183" t="str">
        <f>[1]店マスタ!B5175</f>
        <v>パナプラザ出島</v>
      </c>
      <c r="C5176" s="183">
        <v>4</v>
      </c>
      <c r="D5176" s="183">
        <v>4</v>
      </c>
      <c r="E5176" s="183">
        <f>_xlfn.XLOOKUP(A5176,[2]Sheet1!$R:$R,[2]Sheet1!$AB:$AB,"",0)</f>
        <v>4.5</v>
      </c>
      <c r="F5176" s="183">
        <f>_xlfn.XLOOKUP($A5176,[3]【2026年03月度_全社】RFM客層一覧表データ!$A:$A,[3]【2026年03月度_全社】RFM客層一覧表データ!C:C,"",0)</f>
        <v>803</v>
      </c>
      <c r="G5176" s="183">
        <f>_xlfn.XLOOKUP($A5176,[3]【2026年03月度_全社】RFM客層一覧表データ!$A:$A,[3]【2026年03月度_全社】RFM客層一覧表データ!D:D,"",0)</f>
        <v>341</v>
      </c>
      <c r="H5176" s="183">
        <f>_xlfn.XLOOKUP($A5176,[3]【2026年03月度_全社】RFM客層一覧表データ!$A:$A,[3]【2026年03月度_全社】RFM客層一覧表データ!E:E,"",0)</f>
        <v>304</v>
      </c>
      <c r="I5176" s="183">
        <f>_xlfn.XLOOKUP($A5176,[3]【2026年03月度_全社】RFM客層一覧表データ!$A:$A,[3]【2026年03月度_全社】RFM客層一覧表データ!F:F,"",0)</f>
        <v>102</v>
      </c>
      <c r="J5176" s="183">
        <v>787</v>
      </c>
      <c r="K5176" s="183">
        <v>322</v>
      </c>
      <c r="L5176" s="183">
        <v>301</v>
      </c>
      <c r="M5176" s="183">
        <v>86</v>
      </c>
      <c r="N5176" s="183">
        <v>751</v>
      </c>
      <c r="O5176" s="183">
        <v>407</v>
      </c>
      <c r="P5176" s="183">
        <v>284</v>
      </c>
      <c r="Q5176" s="183">
        <v>73</v>
      </c>
      <c r="R5176" s="183">
        <v>845</v>
      </c>
      <c r="S5176" s="183">
        <v>344</v>
      </c>
      <c r="T5176" s="183">
        <v>300</v>
      </c>
      <c r="U5176" s="183">
        <v>78</v>
      </c>
      <c r="V5176" s="183">
        <v>823</v>
      </c>
      <c r="W5176" s="183">
        <v>351</v>
      </c>
      <c r="X5176" s="183">
        <v>301</v>
      </c>
      <c r="Y5176" s="183">
        <v>67</v>
      </c>
    </row>
    <row r="5177" spans="1:25" x14ac:dyDescent="0.2">
      <c r="A5177" s="184">
        <v>14002466</v>
      </c>
      <c r="B5177" s="183" t="str">
        <f>[1]店マスタ!B5176</f>
        <v>パナランド　ふくだ</v>
      </c>
      <c r="C5177" s="183">
        <v>1.5</v>
      </c>
      <c r="D5177" s="183">
        <v>1.5</v>
      </c>
      <c r="E5177" s="183">
        <f>_xlfn.XLOOKUP(A5177,[2]Sheet1!$R:$R,[2]Sheet1!$AB:$AB,"",0)</f>
        <v>1.5</v>
      </c>
      <c r="F5177" s="183" t="str">
        <f>_xlfn.XLOOKUP($A5177,[3]【2026年03月度_全社】RFM客層一覧表データ!$A:$A,[3]【2026年03月度_全社】RFM客層一覧表データ!C:C,"",0)</f>
        <v/>
      </c>
      <c r="G5177" s="183" t="str">
        <f>_xlfn.XLOOKUP($A5177,[3]【2026年03月度_全社】RFM客層一覧表データ!$A:$A,[3]【2026年03月度_全社】RFM客層一覧表データ!D:D,"",0)</f>
        <v/>
      </c>
      <c r="H5177" s="183" t="str">
        <f>_xlfn.XLOOKUP($A5177,[3]【2026年03月度_全社】RFM客層一覧表データ!$A:$A,[3]【2026年03月度_全社】RFM客層一覧表データ!E:E,"",0)</f>
        <v/>
      </c>
      <c r="I5177" s="183" t="str">
        <f>_xlfn.XLOOKUP($A5177,[3]【2026年03月度_全社】RFM客層一覧表データ!$A:$A,[3]【2026年03月度_全社】RFM客層一覧表データ!F:F,"",0)</f>
        <v/>
      </c>
      <c r="J5177" s="183">
        <v>0</v>
      </c>
      <c r="K5177" s="183">
        <v>0</v>
      </c>
      <c r="L5177" s="183">
        <v>0</v>
      </c>
      <c r="M5177" s="183">
        <v>0</v>
      </c>
      <c r="N5177" s="183">
        <v>0</v>
      </c>
      <c r="O5177" s="183">
        <v>0</v>
      </c>
      <c r="P5177" s="183">
        <v>0</v>
      </c>
      <c r="Q5177" s="183">
        <v>0</v>
      </c>
      <c r="R5177" s="183">
        <v>0</v>
      </c>
      <c r="S5177" s="183">
        <v>0</v>
      </c>
      <c r="T5177" s="183">
        <v>0</v>
      </c>
      <c r="U5177" s="183">
        <v>0</v>
      </c>
      <c r="V5177" s="183">
        <v>0</v>
      </c>
      <c r="W5177" s="183">
        <v>0</v>
      </c>
      <c r="X5177" s="183">
        <v>0</v>
      </c>
      <c r="Y5177" s="183">
        <v>0</v>
      </c>
    </row>
    <row r="5178" spans="1:25" x14ac:dyDescent="0.2">
      <c r="A5178" s="184">
        <v>14002467</v>
      </c>
      <c r="B5178" s="183" t="str">
        <f>[1]店マスタ!B5177</f>
        <v>小林電気商会</v>
      </c>
      <c r="C5178" s="183">
        <v>1.5</v>
      </c>
      <c r="D5178" s="183">
        <v>1.5</v>
      </c>
      <c r="E5178" s="183">
        <f>_xlfn.XLOOKUP(A5178,[2]Sheet1!$R:$R,[2]Sheet1!$AB:$AB,"",0)</f>
        <v>1.5</v>
      </c>
      <c r="F5178" s="183">
        <f>_xlfn.XLOOKUP($A5178,[3]【2026年03月度_全社】RFM客層一覧表データ!$A:$A,[3]【2026年03月度_全社】RFM客層一覧表データ!C:C,"",0)</f>
        <v>142</v>
      </c>
      <c r="G5178" s="183">
        <f>_xlfn.XLOOKUP($A5178,[3]【2026年03月度_全社】RFM客層一覧表データ!$A:$A,[3]【2026年03月度_全社】RFM客層一覧表データ!D:D,"",0)</f>
        <v>0</v>
      </c>
      <c r="H5178" s="183">
        <f>_xlfn.XLOOKUP($A5178,[3]【2026年03月度_全社】RFM客層一覧表データ!$A:$A,[3]【2026年03月度_全社】RFM客層一覧表データ!E:E,"",0)</f>
        <v>76</v>
      </c>
      <c r="I5178" s="183">
        <f>_xlfn.XLOOKUP($A5178,[3]【2026年03月度_全社】RFM客層一覧表データ!$A:$A,[3]【2026年03月度_全社】RFM客層一覧表データ!F:F,"",0)</f>
        <v>0</v>
      </c>
      <c r="J5178" s="183">
        <v>172</v>
      </c>
      <c r="K5178" s="183">
        <v>0</v>
      </c>
      <c r="L5178" s="183">
        <v>93</v>
      </c>
      <c r="M5178" s="183">
        <v>0</v>
      </c>
      <c r="N5178" s="183">
        <v>195</v>
      </c>
      <c r="O5178" s="183">
        <v>45</v>
      </c>
      <c r="P5178" s="183">
        <v>104</v>
      </c>
      <c r="Q5178" s="183">
        <v>3</v>
      </c>
      <c r="R5178" s="183">
        <v>209</v>
      </c>
      <c r="S5178" s="183">
        <v>89</v>
      </c>
      <c r="T5178" s="183">
        <v>110</v>
      </c>
      <c r="U5178" s="183">
        <v>11</v>
      </c>
      <c r="V5178" s="183">
        <v>222</v>
      </c>
      <c r="W5178" s="183">
        <v>95</v>
      </c>
      <c r="X5178" s="183">
        <v>116</v>
      </c>
      <c r="Y5178" s="183">
        <v>11</v>
      </c>
    </row>
    <row r="5179" spans="1:25" x14ac:dyDescent="0.2">
      <c r="A5179" s="184">
        <v>14002707</v>
      </c>
      <c r="B5179" s="183" t="str">
        <f>[1]店マスタ!B5178</f>
        <v>パナライフ　おだ</v>
      </c>
      <c r="C5179" s="183">
        <v>1.5</v>
      </c>
      <c r="D5179" s="183">
        <v>1.5</v>
      </c>
      <c r="E5179" s="183">
        <f>_xlfn.XLOOKUP(A5179,[2]Sheet1!$R:$R,[2]Sheet1!$AB:$AB,"",0)</f>
        <v>1.5</v>
      </c>
      <c r="F5179" s="183">
        <f>_xlfn.XLOOKUP($A5179,[3]【2026年03月度_全社】RFM客層一覧表データ!$A:$A,[3]【2026年03月度_全社】RFM客層一覧表データ!C:C,"",0)</f>
        <v>220</v>
      </c>
      <c r="G5179" s="183">
        <f>_xlfn.XLOOKUP($A5179,[3]【2026年03月度_全社】RFM客層一覧表データ!$A:$A,[3]【2026年03月度_全社】RFM客層一覧表データ!D:D,"",0)</f>
        <v>88</v>
      </c>
      <c r="H5179" s="183">
        <f>_xlfn.XLOOKUP($A5179,[3]【2026年03月度_全社】RFM客層一覧表データ!$A:$A,[3]【2026年03月度_全社】RFM客層一覧表データ!E:E,"",0)</f>
        <v>16</v>
      </c>
      <c r="I5179" s="183">
        <f>_xlfn.XLOOKUP($A5179,[3]【2026年03月度_全社】RFM客層一覧表データ!$A:$A,[3]【2026年03月度_全社】RFM客層一覧表データ!F:F,"",0)</f>
        <v>44</v>
      </c>
      <c r="J5179" s="183">
        <v>197</v>
      </c>
      <c r="K5179" s="183">
        <v>0</v>
      </c>
      <c r="L5179" s="183">
        <v>6</v>
      </c>
      <c r="M5179" s="183">
        <v>0</v>
      </c>
      <c r="N5179" s="183">
        <v>198</v>
      </c>
      <c r="O5179" s="183">
        <v>80</v>
      </c>
      <c r="P5179" s="183">
        <v>6</v>
      </c>
      <c r="Q5179" s="183">
        <v>51</v>
      </c>
      <c r="R5179" s="183">
        <v>155</v>
      </c>
      <c r="S5179" s="183">
        <v>69</v>
      </c>
      <c r="T5179" s="183">
        <v>3</v>
      </c>
      <c r="U5179" s="183">
        <v>37</v>
      </c>
      <c r="V5179" s="183">
        <v>134</v>
      </c>
      <c r="W5179" s="183">
        <v>58</v>
      </c>
      <c r="X5179" s="183">
        <v>0</v>
      </c>
      <c r="Y5179" s="183">
        <v>41</v>
      </c>
    </row>
    <row r="5180" spans="1:25" x14ac:dyDescent="0.2">
      <c r="A5180" s="184">
        <v>14002765</v>
      </c>
      <c r="B5180" s="183" t="str">
        <f>[1]店マスタ!B5179</f>
        <v>パナライフ　ナカシマ</v>
      </c>
      <c r="C5180" s="183">
        <v>1.5</v>
      </c>
      <c r="D5180" s="183">
        <v>1.5</v>
      </c>
      <c r="E5180" s="183">
        <f>_xlfn.XLOOKUP(A5180,[2]Sheet1!$R:$R,[2]Sheet1!$AB:$AB,"",0)</f>
        <v>1.5</v>
      </c>
      <c r="F5180" s="183">
        <f>_xlfn.XLOOKUP($A5180,[3]【2026年03月度_全社】RFM客層一覧表データ!$A:$A,[3]【2026年03月度_全社】RFM客層一覧表データ!C:C,"",0)</f>
        <v>283</v>
      </c>
      <c r="G5180" s="183">
        <f>_xlfn.XLOOKUP($A5180,[3]【2026年03月度_全社】RFM客層一覧表データ!$A:$A,[3]【2026年03月度_全社】RFM客層一覧表データ!D:D,"",0)</f>
        <v>53</v>
      </c>
      <c r="H5180" s="183">
        <f>_xlfn.XLOOKUP($A5180,[3]【2026年03月度_全社】RFM客層一覧表データ!$A:$A,[3]【2026年03月度_全社】RFM客層一覧表データ!E:E,"",0)</f>
        <v>139</v>
      </c>
      <c r="I5180" s="183">
        <f>_xlfn.XLOOKUP($A5180,[3]【2026年03月度_全社】RFM客層一覧表データ!$A:$A,[3]【2026年03月度_全社】RFM客層一覧表データ!F:F,"",0)</f>
        <v>12</v>
      </c>
      <c r="J5180" s="183">
        <v>303</v>
      </c>
      <c r="K5180" s="183">
        <v>87</v>
      </c>
      <c r="L5180" s="183">
        <v>149</v>
      </c>
      <c r="M5180" s="183">
        <v>19</v>
      </c>
      <c r="N5180" s="183">
        <v>312</v>
      </c>
      <c r="O5180" s="183">
        <v>68</v>
      </c>
      <c r="P5180" s="183">
        <v>145</v>
      </c>
      <c r="Q5180" s="183">
        <v>5</v>
      </c>
      <c r="R5180" s="183">
        <v>331</v>
      </c>
      <c r="S5180" s="183">
        <v>167</v>
      </c>
      <c r="T5180" s="183">
        <v>158</v>
      </c>
      <c r="U5180" s="183">
        <v>19</v>
      </c>
      <c r="V5180" s="183">
        <v>324</v>
      </c>
      <c r="W5180" s="183">
        <v>146</v>
      </c>
      <c r="X5180" s="183">
        <v>159</v>
      </c>
      <c r="Y5180" s="183">
        <v>17</v>
      </c>
    </row>
    <row r="5181" spans="1:25" x14ac:dyDescent="0.2">
      <c r="A5181" s="184">
        <v>14002830</v>
      </c>
      <c r="B5181" s="183" t="str">
        <f>[1]店マスタ!B5180</f>
        <v>（有）采原電気</v>
      </c>
      <c r="C5181" s="183">
        <v>1.5</v>
      </c>
      <c r="D5181" s="183">
        <v>0</v>
      </c>
      <c r="E5181" s="183" t="str">
        <f>_xlfn.XLOOKUP(A5181,[2]Sheet1!$R:$R,[2]Sheet1!$AB:$AB,"",0)</f>
        <v/>
      </c>
      <c r="F5181" s="183" t="str">
        <f>_xlfn.XLOOKUP($A5181,[3]【2026年03月度_全社】RFM客層一覧表データ!$A:$A,[3]【2026年03月度_全社】RFM客層一覧表データ!C:C,"",0)</f>
        <v/>
      </c>
      <c r="G5181" s="183" t="str">
        <f>_xlfn.XLOOKUP($A5181,[3]【2026年03月度_全社】RFM客層一覧表データ!$A:$A,[3]【2026年03月度_全社】RFM客層一覧表データ!D:D,"",0)</f>
        <v/>
      </c>
      <c r="H5181" s="183" t="str">
        <f>_xlfn.XLOOKUP($A5181,[3]【2026年03月度_全社】RFM客層一覧表データ!$A:$A,[3]【2026年03月度_全社】RFM客層一覧表データ!E:E,"",0)</f>
        <v/>
      </c>
      <c r="I5181" s="183" t="str">
        <f>_xlfn.XLOOKUP($A5181,[3]【2026年03月度_全社】RFM客層一覧表データ!$A:$A,[3]【2026年03月度_全社】RFM客層一覧表データ!F:F,"",0)</f>
        <v/>
      </c>
      <c r="J5181" s="183">
        <v>0</v>
      </c>
      <c r="K5181" s="183">
        <v>0</v>
      </c>
      <c r="L5181" s="183">
        <v>0</v>
      </c>
      <c r="M5181" s="183">
        <v>0</v>
      </c>
      <c r="N5181" s="183">
        <v>0</v>
      </c>
      <c r="O5181" s="183">
        <v>0</v>
      </c>
      <c r="P5181" s="183">
        <v>0</v>
      </c>
      <c r="Q5181" s="183">
        <v>0</v>
      </c>
      <c r="R5181" s="183">
        <v>0</v>
      </c>
      <c r="S5181" s="183">
        <v>0</v>
      </c>
      <c r="T5181" s="183">
        <v>0</v>
      </c>
      <c r="U5181" s="183">
        <v>0</v>
      </c>
      <c r="V5181" s="183">
        <v>0</v>
      </c>
      <c r="W5181" s="183">
        <v>0</v>
      </c>
      <c r="X5181" s="183">
        <v>0</v>
      </c>
      <c r="Y5181" s="183">
        <v>0</v>
      </c>
    </row>
    <row r="5182" spans="1:25" x14ac:dyDescent="0.2">
      <c r="A5182" s="184">
        <v>14003001</v>
      </c>
      <c r="B5182" s="183" t="str">
        <f>[1]店マスタ!B5181</f>
        <v>ＰＡＺメイデン</v>
      </c>
      <c r="C5182" s="183">
        <v>2</v>
      </c>
      <c r="D5182" s="183">
        <v>2</v>
      </c>
      <c r="E5182" s="183">
        <f>_xlfn.XLOOKUP(A5182,[2]Sheet1!$R:$R,[2]Sheet1!$AB:$AB,"",0)</f>
        <v>2</v>
      </c>
      <c r="F5182" s="183">
        <f>_xlfn.XLOOKUP($A5182,[3]【2026年03月度_全社】RFM客層一覧表データ!$A:$A,[3]【2026年03月度_全社】RFM客層一覧表データ!C:C,"",0)</f>
        <v>1012</v>
      </c>
      <c r="G5182" s="183">
        <f>_xlfn.XLOOKUP($A5182,[3]【2026年03月度_全社】RFM客層一覧表データ!$A:$A,[3]【2026年03月度_全社】RFM客層一覧表データ!D:D,"",0)</f>
        <v>444</v>
      </c>
      <c r="H5182" s="183">
        <f>_xlfn.XLOOKUP($A5182,[3]【2026年03月度_全社】RFM客層一覧表データ!$A:$A,[3]【2026年03月度_全社】RFM客層一覧表データ!E:E,"",0)</f>
        <v>447</v>
      </c>
      <c r="I5182" s="183">
        <f>_xlfn.XLOOKUP($A5182,[3]【2026年03月度_全社】RFM客層一覧表データ!$A:$A,[3]【2026年03月度_全社】RFM客層一覧表データ!F:F,"",0)</f>
        <v>90</v>
      </c>
      <c r="J5182" s="183">
        <v>998</v>
      </c>
      <c r="K5182" s="183">
        <v>472</v>
      </c>
      <c r="L5182" s="183">
        <v>455</v>
      </c>
      <c r="M5182" s="183">
        <v>93</v>
      </c>
      <c r="N5182" s="183">
        <v>972</v>
      </c>
      <c r="O5182" s="183">
        <v>437</v>
      </c>
      <c r="P5182" s="183">
        <v>433</v>
      </c>
      <c r="Q5182" s="183">
        <v>82</v>
      </c>
      <c r="R5182" s="183">
        <v>945</v>
      </c>
      <c r="S5182" s="183">
        <v>464</v>
      </c>
      <c r="T5182" s="183">
        <v>432</v>
      </c>
      <c r="U5182" s="183">
        <v>102</v>
      </c>
      <c r="V5182" s="183">
        <v>910</v>
      </c>
      <c r="W5182" s="183">
        <v>445</v>
      </c>
      <c r="X5182" s="183">
        <v>418</v>
      </c>
      <c r="Y5182" s="183">
        <v>95</v>
      </c>
    </row>
    <row r="5183" spans="1:25" x14ac:dyDescent="0.2">
      <c r="A5183" s="184">
        <v>14003003</v>
      </c>
      <c r="B5183" s="183" t="str">
        <f>[1]店マスタ!B5182</f>
        <v>（有）　白水　電気商会</v>
      </c>
      <c r="C5183" s="183">
        <v>1</v>
      </c>
      <c r="D5183" s="183">
        <v>1</v>
      </c>
      <c r="E5183" s="183">
        <f>_xlfn.XLOOKUP(A5183,[2]Sheet1!$R:$R,[2]Sheet1!$AB:$AB,"",0)</f>
        <v>1</v>
      </c>
      <c r="F5183" s="183">
        <f>_xlfn.XLOOKUP($A5183,[3]【2026年03月度_全社】RFM客層一覧表データ!$A:$A,[3]【2026年03月度_全社】RFM客層一覧表データ!C:C,"",0)</f>
        <v>301</v>
      </c>
      <c r="G5183" s="183">
        <f>_xlfn.XLOOKUP($A5183,[3]【2026年03月度_全社】RFM客層一覧表データ!$A:$A,[3]【2026年03月度_全社】RFM客層一覧表データ!D:D,"",0)</f>
        <v>114</v>
      </c>
      <c r="H5183" s="183">
        <f>_xlfn.XLOOKUP($A5183,[3]【2026年03月度_全社】RFM客層一覧表データ!$A:$A,[3]【2026年03月度_全社】RFM客層一覧表データ!E:E,"",0)</f>
        <v>140</v>
      </c>
      <c r="I5183" s="183">
        <f>_xlfn.XLOOKUP($A5183,[3]【2026年03月度_全社】RFM客層一覧表データ!$A:$A,[3]【2026年03月度_全社】RFM客層一覧表データ!F:F,"",0)</f>
        <v>16</v>
      </c>
      <c r="J5183" s="183">
        <v>303</v>
      </c>
      <c r="K5183" s="183">
        <v>102</v>
      </c>
      <c r="L5183" s="183">
        <v>153</v>
      </c>
      <c r="M5183" s="183">
        <v>13</v>
      </c>
      <c r="N5183" s="183">
        <v>341</v>
      </c>
      <c r="O5183" s="183">
        <v>116</v>
      </c>
      <c r="P5183" s="183">
        <v>170</v>
      </c>
      <c r="Q5183" s="183">
        <v>17</v>
      </c>
      <c r="R5183" s="183">
        <v>399</v>
      </c>
      <c r="S5183" s="183">
        <v>130</v>
      </c>
      <c r="T5183" s="183">
        <v>185</v>
      </c>
      <c r="U5183" s="183">
        <v>16</v>
      </c>
      <c r="V5183" s="183">
        <v>435</v>
      </c>
      <c r="W5183" s="183">
        <v>134</v>
      </c>
      <c r="X5183" s="183">
        <v>215</v>
      </c>
      <c r="Y5183" s="183">
        <v>22</v>
      </c>
    </row>
    <row r="5184" spans="1:25" x14ac:dyDescent="0.2">
      <c r="A5184" s="184">
        <v>14003025</v>
      </c>
      <c r="B5184" s="183" t="str">
        <f>[1]店マスタ!B5183</f>
        <v>ＰＡＺ　花園茶山店</v>
      </c>
      <c r="C5184" s="183">
        <v>2</v>
      </c>
      <c r="D5184" s="183">
        <v>2</v>
      </c>
      <c r="E5184" s="183">
        <f>_xlfn.XLOOKUP(A5184,[2]Sheet1!$R:$R,[2]Sheet1!$AB:$AB,"",0)</f>
        <v>2</v>
      </c>
      <c r="F5184" s="183">
        <f>_xlfn.XLOOKUP($A5184,[3]【2026年03月度_全社】RFM客層一覧表データ!$A:$A,[3]【2026年03月度_全社】RFM客層一覧表データ!C:C,"",0)</f>
        <v>1070</v>
      </c>
      <c r="G5184" s="183">
        <f>_xlfn.XLOOKUP($A5184,[3]【2026年03月度_全社】RFM客層一覧表データ!$A:$A,[3]【2026年03月度_全社】RFM客層一覧表データ!D:D,"",0)</f>
        <v>445</v>
      </c>
      <c r="H5184" s="183">
        <f>_xlfn.XLOOKUP($A5184,[3]【2026年03月度_全社】RFM客層一覧表データ!$A:$A,[3]【2026年03月度_全社】RFM客層一覧表データ!E:E,"",0)</f>
        <v>523</v>
      </c>
      <c r="I5184" s="183">
        <f>_xlfn.XLOOKUP($A5184,[3]【2026年03月度_全社】RFM客層一覧表データ!$A:$A,[3]【2026年03月度_全社】RFM客層一覧表データ!F:F,"",0)</f>
        <v>68</v>
      </c>
      <c r="J5184" s="183">
        <v>1111</v>
      </c>
      <c r="K5184" s="183">
        <v>490</v>
      </c>
      <c r="L5184" s="183">
        <v>539</v>
      </c>
      <c r="M5184" s="183">
        <v>68</v>
      </c>
      <c r="N5184" s="183">
        <v>1193</v>
      </c>
      <c r="O5184" s="183">
        <v>509</v>
      </c>
      <c r="P5184" s="183">
        <v>548</v>
      </c>
      <c r="Q5184" s="183">
        <v>63</v>
      </c>
      <c r="R5184" s="183">
        <v>1280</v>
      </c>
      <c r="S5184" s="183">
        <v>539</v>
      </c>
      <c r="T5184" s="183">
        <v>601</v>
      </c>
      <c r="U5184" s="183">
        <v>69</v>
      </c>
      <c r="V5184" s="183">
        <v>1438</v>
      </c>
      <c r="W5184" s="183">
        <v>579</v>
      </c>
      <c r="X5184" s="183">
        <v>619</v>
      </c>
      <c r="Y5184" s="183">
        <v>72</v>
      </c>
    </row>
    <row r="5185" spans="1:25" x14ac:dyDescent="0.2">
      <c r="A5185" s="184">
        <v>14003027</v>
      </c>
      <c r="B5185" s="183" t="str">
        <f>[1]店マスタ!B5184</f>
        <v>ＰＡＺ　ナガタ</v>
      </c>
      <c r="C5185" s="183">
        <v>1.5</v>
      </c>
      <c r="D5185" s="183">
        <v>1.5</v>
      </c>
      <c r="E5185" s="183">
        <f>_xlfn.XLOOKUP(A5185,[2]Sheet1!$R:$R,[2]Sheet1!$AB:$AB,"",0)</f>
        <v>1.5</v>
      </c>
      <c r="F5185" s="183">
        <f>_xlfn.XLOOKUP($A5185,[3]【2026年03月度_全社】RFM客層一覧表データ!$A:$A,[3]【2026年03月度_全社】RFM客層一覧表データ!C:C,"",0)</f>
        <v>279</v>
      </c>
      <c r="G5185" s="183">
        <f>_xlfn.XLOOKUP($A5185,[3]【2026年03月度_全社】RFM客層一覧表データ!$A:$A,[3]【2026年03月度_全社】RFM客層一覧表データ!D:D,"",0)</f>
        <v>141</v>
      </c>
      <c r="H5185" s="183">
        <f>_xlfn.XLOOKUP($A5185,[3]【2026年03月度_全社】RFM客層一覧表データ!$A:$A,[3]【2026年03月度_全社】RFM客層一覧表データ!E:E,"",0)</f>
        <v>156</v>
      </c>
      <c r="I5185" s="183">
        <f>_xlfn.XLOOKUP($A5185,[3]【2026年03月度_全社】RFM客層一覧表データ!$A:$A,[3]【2026年03月度_全社】RFM客層一覧表データ!F:F,"",0)</f>
        <v>28</v>
      </c>
      <c r="J5185" s="183">
        <v>273</v>
      </c>
      <c r="K5185" s="183">
        <v>122</v>
      </c>
      <c r="L5185" s="183">
        <v>154</v>
      </c>
      <c r="M5185" s="183">
        <v>19</v>
      </c>
      <c r="N5185" s="183">
        <v>278</v>
      </c>
      <c r="O5185" s="183">
        <v>118</v>
      </c>
      <c r="P5185" s="183">
        <v>156</v>
      </c>
      <c r="Q5185" s="183">
        <v>15</v>
      </c>
      <c r="R5185" s="183">
        <v>284</v>
      </c>
      <c r="S5185" s="183">
        <v>124</v>
      </c>
      <c r="T5185" s="183">
        <v>168</v>
      </c>
      <c r="U5185" s="183">
        <v>14</v>
      </c>
      <c r="V5185" s="183">
        <v>291</v>
      </c>
      <c r="W5185" s="183">
        <v>142</v>
      </c>
      <c r="X5185" s="183">
        <v>161</v>
      </c>
      <c r="Y5185" s="183">
        <v>23</v>
      </c>
    </row>
    <row r="5186" spans="1:25" x14ac:dyDescent="0.2">
      <c r="A5186" s="184">
        <v>14003028</v>
      </c>
      <c r="B5186" s="183" t="str">
        <f>[1]店マスタ!B5185</f>
        <v>（有）電化のヤマグチ</v>
      </c>
      <c r="C5186" s="183">
        <v>4</v>
      </c>
      <c r="D5186" s="183">
        <v>4</v>
      </c>
      <c r="E5186" s="183">
        <f>_xlfn.XLOOKUP(A5186,[2]Sheet1!$R:$R,[2]Sheet1!$AB:$AB,"",0)</f>
        <v>4</v>
      </c>
      <c r="F5186" s="183">
        <f>_xlfn.XLOOKUP($A5186,[3]【2026年03月度_全社】RFM客層一覧表データ!$A:$A,[3]【2026年03月度_全社】RFM客層一覧表データ!C:C,"",0)</f>
        <v>1505</v>
      </c>
      <c r="G5186" s="183">
        <f>_xlfn.XLOOKUP($A5186,[3]【2026年03月度_全社】RFM客層一覧表データ!$A:$A,[3]【2026年03月度_全社】RFM客層一覧表データ!D:D,"",0)</f>
        <v>601</v>
      </c>
      <c r="H5186" s="183">
        <f>_xlfn.XLOOKUP($A5186,[3]【2026年03月度_全社】RFM客層一覧表データ!$A:$A,[3]【2026年03月度_全社】RFM客層一覧表データ!E:E,"",0)</f>
        <v>564</v>
      </c>
      <c r="I5186" s="183">
        <f>_xlfn.XLOOKUP($A5186,[3]【2026年03月度_全社】RFM客層一覧表データ!$A:$A,[3]【2026年03月度_全社】RFM客層一覧表データ!F:F,"",0)</f>
        <v>151</v>
      </c>
      <c r="J5186" s="183">
        <v>1522</v>
      </c>
      <c r="K5186" s="183">
        <v>625</v>
      </c>
      <c r="L5186" s="183">
        <v>542</v>
      </c>
      <c r="M5186" s="183">
        <v>163</v>
      </c>
      <c r="N5186" s="183">
        <v>1453</v>
      </c>
      <c r="O5186" s="183">
        <v>583</v>
      </c>
      <c r="P5186" s="183">
        <v>568</v>
      </c>
      <c r="Q5186" s="183">
        <v>128</v>
      </c>
      <c r="R5186" s="183">
        <v>1461</v>
      </c>
      <c r="S5186" s="183">
        <v>614</v>
      </c>
      <c r="T5186" s="183">
        <v>568</v>
      </c>
      <c r="U5186" s="183">
        <v>153</v>
      </c>
      <c r="V5186" s="183">
        <v>1418</v>
      </c>
      <c r="W5186" s="183">
        <v>570</v>
      </c>
      <c r="X5186" s="183">
        <v>558</v>
      </c>
      <c r="Y5186" s="183">
        <v>105</v>
      </c>
    </row>
    <row r="5187" spans="1:25" x14ac:dyDescent="0.2">
      <c r="A5187" s="184">
        <v>14003044</v>
      </c>
      <c r="B5187" s="183" t="str">
        <f>[1]店マスタ!B5186</f>
        <v>西島　電器</v>
      </c>
      <c r="C5187" s="183">
        <v>1.5</v>
      </c>
      <c r="D5187" s="183">
        <v>1.5</v>
      </c>
      <c r="E5187" s="183" t="str">
        <f>_xlfn.XLOOKUP(A5187,[2]Sheet1!$R:$R,[2]Sheet1!$AB:$AB,"",0)</f>
        <v/>
      </c>
      <c r="F5187" s="183" t="str">
        <f>_xlfn.XLOOKUP($A5187,[3]【2026年03月度_全社】RFM客層一覧表データ!$A:$A,[3]【2026年03月度_全社】RFM客層一覧表データ!C:C,"",0)</f>
        <v/>
      </c>
      <c r="G5187" s="183" t="str">
        <f>_xlfn.XLOOKUP($A5187,[3]【2026年03月度_全社】RFM客層一覧表データ!$A:$A,[3]【2026年03月度_全社】RFM客層一覧表データ!D:D,"",0)</f>
        <v/>
      </c>
      <c r="H5187" s="183" t="str">
        <f>_xlfn.XLOOKUP($A5187,[3]【2026年03月度_全社】RFM客層一覧表データ!$A:$A,[3]【2026年03月度_全社】RFM客層一覧表データ!E:E,"",0)</f>
        <v/>
      </c>
      <c r="I5187" s="183" t="str">
        <f>_xlfn.XLOOKUP($A5187,[3]【2026年03月度_全社】RFM客層一覧表データ!$A:$A,[3]【2026年03月度_全社】RFM客層一覧表データ!F:F,"",0)</f>
        <v/>
      </c>
      <c r="J5187" s="183">
        <v>0</v>
      </c>
      <c r="K5187" s="183">
        <v>0</v>
      </c>
      <c r="L5187" s="183">
        <v>0</v>
      </c>
      <c r="M5187" s="183">
        <v>0</v>
      </c>
      <c r="N5187" s="183">
        <v>0</v>
      </c>
      <c r="O5187" s="183">
        <v>0</v>
      </c>
      <c r="P5187" s="183">
        <v>0</v>
      </c>
      <c r="Q5187" s="183">
        <v>0</v>
      </c>
      <c r="R5187" s="183">
        <v>0</v>
      </c>
      <c r="S5187" s="183">
        <v>0</v>
      </c>
      <c r="T5187" s="183">
        <v>0</v>
      </c>
      <c r="U5187" s="183">
        <v>0</v>
      </c>
      <c r="V5187" s="183">
        <v>0</v>
      </c>
      <c r="W5187" s="183">
        <v>0</v>
      </c>
      <c r="X5187" s="183">
        <v>0</v>
      </c>
      <c r="Y5187" s="183">
        <v>0</v>
      </c>
    </row>
    <row r="5188" spans="1:25" x14ac:dyDescent="0.2">
      <c r="A5188" s="184">
        <v>14003045</v>
      </c>
      <c r="B5188" s="183" t="str">
        <f>[1]店マスタ!B5187</f>
        <v>有限会社　フジ電気</v>
      </c>
      <c r="C5188" s="183">
        <v>5</v>
      </c>
      <c r="D5188" s="183">
        <v>5</v>
      </c>
      <c r="E5188" s="183">
        <f>_xlfn.XLOOKUP(A5188,[2]Sheet1!$R:$R,[2]Sheet1!$AB:$AB,"",0)</f>
        <v>5</v>
      </c>
      <c r="F5188" s="183" t="str">
        <f>_xlfn.XLOOKUP($A5188,[3]【2026年03月度_全社】RFM客層一覧表データ!$A:$A,[3]【2026年03月度_全社】RFM客層一覧表データ!C:C,"",0)</f>
        <v/>
      </c>
      <c r="G5188" s="183" t="str">
        <f>_xlfn.XLOOKUP($A5188,[3]【2026年03月度_全社】RFM客層一覧表データ!$A:$A,[3]【2026年03月度_全社】RFM客層一覧表データ!D:D,"",0)</f>
        <v/>
      </c>
      <c r="H5188" s="183" t="str">
        <f>_xlfn.XLOOKUP($A5188,[3]【2026年03月度_全社】RFM客層一覧表データ!$A:$A,[3]【2026年03月度_全社】RFM客層一覧表データ!E:E,"",0)</f>
        <v/>
      </c>
      <c r="I5188" s="183" t="str">
        <f>_xlfn.XLOOKUP($A5188,[3]【2026年03月度_全社】RFM客層一覧表データ!$A:$A,[3]【2026年03月度_全社】RFM客層一覧表データ!F:F,"",0)</f>
        <v/>
      </c>
      <c r="J5188" s="183">
        <v>0</v>
      </c>
      <c r="K5188" s="183">
        <v>0</v>
      </c>
      <c r="L5188" s="183">
        <v>0</v>
      </c>
      <c r="M5188" s="183">
        <v>0</v>
      </c>
      <c r="N5188" s="183">
        <v>0</v>
      </c>
      <c r="O5188" s="183">
        <v>0</v>
      </c>
      <c r="P5188" s="183">
        <v>0</v>
      </c>
      <c r="Q5188" s="183">
        <v>0</v>
      </c>
      <c r="R5188" s="183">
        <v>0</v>
      </c>
      <c r="S5188" s="183">
        <v>0</v>
      </c>
      <c r="T5188" s="183">
        <v>0</v>
      </c>
      <c r="U5188" s="183">
        <v>0</v>
      </c>
      <c r="V5188" s="183">
        <v>0</v>
      </c>
      <c r="W5188" s="183">
        <v>0</v>
      </c>
      <c r="X5188" s="183">
        <v>0</v>
      </c>
      <c r="Y5188" s="183">
        <v>0</v>
      </c>
    </row>
    <row r="5189" spans="1:25" x14ac:dyDescent="0.2">
      <c r="A5189" s="184">
        <v>14003122</v>
      </c>
      <c r="B5189" s="183" t="str">
        <f>[1]店マスタ!B5188</f>
        <v>（有）亀川電器</v>
      </c>
      <c r="C5189" s="183">
        <v>4.5</v>
      </c>
      <c r="D5189" s="183">
        <v>4.5</v>
      </c>
      <c r="E5189" s="183">
        <f>_xlfn.XLOOKUP(A5189,[2]Sheet1!$R:$R,[2]Sheet1!$AB:$AB,"",0)</f>
        <v>5</v>
      </c>
      <c r="F5189" s="183">
        <f>_xlfn.XLOOKUP($A5189,[3]【2026年03月度_全社】RFM客層一覧表データ!$A:$A,[3]【2026年03月度_全社】RFM客層一覧表データ!C:C,"",0)</f>
        <v>253</v>
      </c>
      <c r="G5189" s="183">
        <f>_xlfn.XLOOKUP($A5189,[3]【2026年03月度_全社】RFM客層一覧表データ!$A:$A,[3]【2026年03月度_全社】RFM客層一覧表データ!D:D,"",0)</f>
        <v>97</v>
      </c>
      <c r="H5189" s="183">
        <f>_xlfn.XLOOKUP($A5189,[3]【2026年03月度_全社】RFM客層一覧表データ!$A:$A,[3]【2026年03月度_全社】RFM客層一覧表データ!E:E,"",0)</f>
        <v>125</v>
      </c>
      <c r="I5189" s="183">
        <f>_xlfn.XLOOKUP($A5189,[3]【2026年03月度_全社】RFM客層一覧表データ!$A:$A,[3]【2026年03月度_全社】RFM客層一覧表データ!F:F,"",0)</f>
        <v>18</v>
      </c>
      <c r="J5189" s="183">
        <v>234</v>
      </c>
      <c r="K5189" s="183">
        <v>88</v>
      </c>
      <c r="L5189" s="183">
        <v>108</v>
      </c>
      <c r="M5189" s="183">
        <v>25</v>
      </c>
      <c r="N5189" s="183">
        <v>632</v>
      </c>
      <c r="O5189" s="183">
        <v>64</v>
      </c>
      <c r="P5189" s="183">
        <v>108</v>
      </c>
      <c r="Q5189" s="183">
        <v>17</v>
      </c>
      <c r="R5189" s="183">
        <v>916</v>
      </c>
      <c r="S5189" s="183">
        <v>70</v>
      </c>
      <c r="T5189" s="183">
        <v>378</v>
      </c>
      <c r="U5189" s="183">
        <v>13</v>
      </c>
      <c r="V5189" s="183">
        <v>1107</v>
      </c>
      <c r="W5189" s="183">
        <v>47</v>
      </c>
      <c r="X5189" s="183">
        <v>523</v>
      </c>
      <c r="Y5189" s="183">
        <v>16</v>
      </c>
    </row>
    <row r="5190" spans="1:25" x14ac:dyDescent="0.2">
      <c r="A5190" s="184">
        <v>14003131</v>
      </c>
      <c r="B5190" s="183" t="str">
        <f>[1]店マスタ!B5189</f>
        <v>（有）　正一　電化</v>
      </c>
      <c r="C5190" s="183">
        <v>3.5</v>
      </c>
      <c r="D5190" s="183">
        <v>3.5</v>
      </c>
      <c r="E5190" s="183" t="str">
        <f>_xlfn.XLOOKUP(A5190,[2]Sheet1!$R:$R,[2]Sheet1!$AB:$AB,"",0)</f>
        <v/>
      </c>
      <c r="F5190" s="183" t="str">
        <f>_xlfn.XLOOKUP($A5190,[3]【2026年03月度_全社】RFM客層一覧表データ!$A:$A,[3]【2026年03月度_全社】RFM客層一覧表データ!C:C,"",0)</f>
        <v/>
      </c>
      <c r="G5190" s="183" t="str">
        <f>_xlfn.XLOOKUP($A5190,[3]【2026年03月度_全社】RFM客層一覧表データ!$A:$A,[3]【2026年03月度_全社】RFM客層一覧表データ!D:D,"",0)</f>
        <v/>
      </c>
      <c r="H5190" s="183" t="str">
        <f>_xlfn.XLOOKUP($A5190,[3]【2026年03月度_全社】RFM客層一覧表データ!$A:$A,[3]【2026年03月度_全社】RFM客層一覧表データ!E:E,"",0)</f>
        <v/>
      </c>
      <c r="I5190" s="183" t="str">
        <f>_xlfn.XLOOKUP($A5190,[3]【2026年03月度_全社】RFM客層一覧表データ!$A:$A,[3]【2026年03月度_全社】RFM客層一覧表データ!F:F,"",0)</f>
        <v/>
      </c>
      <c r="J5190" s="183">
        <v>0</v>
      </c>
      <c r="K5190" s="183">
        <v>0</v>
      </c>
      <c r="L5190" s="183">
        <v>0</v>
      </c>
      <c r="M5190" s="183">
        <v>0</v>
      </c>
      <c r="N5190" s="183">
        <v>0</v>
      </c>
      <c r="O5190" s="183">
        <v>0</v>
      </c>
      <c r="P5190" s="183">
        <v>0</v>
      </c>
      <c r="Q5190" s="183">
        <v>0</v>
      </c>
      <c r="R5190" s="183">
        <v>0</v>
      </c>
      <c r="S5190" s="183">
        <v>0</v>
      </c>
      <c r="T5190" s="183">
        <v>0</v>
      </c>
      <c r="U5190" s="183">
        <v>0</v>
      </c>
      <c r="V5190" s="183">
        <v>0</v>
      </c>
      <c r="W5190" s="183">
        <v>0</v>
      </c>
      <c r="X5190" s="183">
        <v>0</v>
      </c>
      <c r="Y5190" s="183">
        <v>0</v>
      </c>
    </row>
    <row r="5191" spans="1:25" x14ac:dyDescent="0.2">
      <c r="A5191" s="184">
        <v>14003136</v>
      </c>
      <c r="B5191" s="183" t="str">
        <f>[1]店マスタ!B5190</f>
        <v>タナマチ電器</v>
      </c>
      <c r="C5191" s="183">
        <v>1.5</v>
      </c>
      <c r="D5191" s="183">
        <v>1.5</v>
      </c>
      <c r="E5191" s="183">
        <f>_xlfn.XLOOKUP(A5191,[2]Sheet1!$R:$R,[2]Sheet1!$AB:$AB,"",0)</f>
        <v>1.5</v>
      </c>
      <c r="F5191" s="183">
        <f>_xlfn.XLOOKUP($A5191,[3]【2026年03月度_全社】RFM客層一覧表データ!$A:$A,[3]【2026年03月度_全社】RFM客層一覧表データ!C:C,"",0)</f>
        <v>1</v>
      </c>
      <c r="G5191" s="183">
        <f>_xlfn.XLOOKUP($A5191,[3]【2026年03月度_全社】RFM客層一覧表データ!$A:$A,[3]【2026年03月度_全社】RFM客層一覧表データ!D:D,"",0)</f>
        <v>0</v>
      </c>
      <c r="H5191" s="183">
        <f>_xlfn.XLOOKUP($A5191,[3]【2026年03月度_全社】RFM客層一覧表データ!$A:$A,[3]【2026年03月度_全社】RFM客層一覧表データ!E:E,"",0)</f>
        <v>0</v>
      </c>
      <c r="I5191" s="183">
        <f>_xlfn.XLOOKUP($A5191,[3]【2026年03月度_全社】RFM客層一覧表データ!$A:$A,[3]【2026年03月度_全社】RFM客層一覧表データ!F:F,"",0)</f>
        <v>0</v>
      </c>
      <c r="J5191" s="183">
        <v>1</v>
      </c>
      <c r="K5191" s="183">
        <v>0</v>
      </c>
      <c r="L5191" s="183">
        <v>1</v>
      </c>
      <c r="M5191" s="183">
        <v>0</v>
      </c>
      <c r="N5191" s="183">
        <v>1</v>
      </c>
      <c r="O5191" s="183">
        <v>1</v>
      </c>
      <c r="P5191" s="183">
        <v>1</v>
      </c>
      <c r="Q5191" s="183">
        <v>0</v>
      </c>
      <c r="R5191" s="183">
        <v>0</v>
      </c>
      <c r="S5191" s="183">
        <v>0</v>
      </c>
      <c r="T5191" s="183">
        <v>0</v>
      </c>
      <c r="U5191" s="183">
        <v>0</v>
      </c>
      <c r="V5191" s="183">
        <v>0</v>
      </c>
      <c r="W5191" s="183">
        <v>0</v>
      </c>
      <c r="X5191" s="183">
        <v>0</v>
      </c>
      <c r="Y5191" s="183">
        <v>0</v>
      </c>
    </row>
    <row r="5192" spans="1:25" x14ac:dyDescent="0.2">
      <c r="A5192" s="184">
        <v>14003140</v>
      </c>
      <c r="B5192" s="183" t="str">
        <f>[1]店マスタ!B5191</f>
        <v>（野芥）　ハマチ　デンキ</v>
      </c>
      <c r="C5192" s="183">
        <v>1.5</v>
      </c>
      <c r="D5192" s="183">
        <v>1.5</v>
      </c>
      <c r="E5192" s="183">
        <f>_xlfn.XLOOKUP(A5192,[2]Sheet1!$R:$R,[2]Sheet1!$AB:$AB,"",0)</f>
        <v>1.5</v>
      </c>
      <c r="F5192" s="183" t="str">
        <f>_xlfn.XLOOKUP($A5192,[3]【2026年03月度_全社】RFM客層一覧表データ!$A:$A,[3]【2026年03月度_全社】RFM客層一覧表データ!C:C,"",0)</f>
        <v/>
      </c>
      <c r="G5192" s="183" t="str">
        <f>_xlfn.XLOOKUP($A5192,[3]【2026年03月度_全社】RFM客層一覧表データ!$A:$A,[3]【2026年03月度_全社】RFM客層一覧表データ!D:D,"",0)</f>
        <v/>
      </c>
      <c r="H5192" s="183" t="str">
        <f>_xlfn.XLOOKUP($A5192,[3]【2026年03月度_全社】RFM客層一覧表データ!$A:$A,[3]【2026年03月度_全社】RFM客層一覧表データ!E:E,"",0)</f>
        <v/>
      </c>
      <c r="I5192" s="183" t="str">
        <f>_xlfn.XLOOKUP($A5192,[3]【2026年03月度_全社】RFM客層一覧表データ!$A:$A,[3]【2026年03月度_全社】RFM客層一覧表データ!F:F,"",0)</f>
        <v/>
      </c>
      <c r="J5192" s="183">
        <v>0</v>
      </c>
      <c r="K5192" s="183">
        <v>0</v>
      </c>
      <c r="L5192" s="183">
        <v>0</v>
      </c>
      <c r="M5192" s="183">
        <v>0</v>
      </c>
      <c r="N5192" s="183">
        <v>0</v>
      </c>
      <c r="O5192" s="183">
        <v>0</v>
      </c>
      <c r="P5192" s="183">
        <v>0</v>
      </c>
      <c r="Q5192" s="183">
        <v>0</v>
      </c>
      <c r="R5192" s="183">
        <v>0</v>
      </c>
      <c r="S5192" s="183">
        <v>0</v>
      </c>
      <c r="T5192" s="183">
        <v>0</v>
      </c>
      <c r="U5192" s="183">
        <v>0</v>
      </c>
      <c r="V5192" s="183">
        <v>0</v>
      </c>
      <c r="W5192" s="183">
        <v>0</v>
      </c>
      <c r="X5192" s="183">
        <v>0</v>
      </c>
      <c r="Y5192" s="183">
        <v>0</v>
      </c>
    </row>
    <row r="5193" spans="1:25" x14ac:dyDescent="0.2">
      <c r="A5193" s="184">
        <v>14003142</v>
      </c>
      <c r="B5193" s="183" t="str">
        <f>[1]店マスタ!B5192</f>
        <v>春日野　電器</v>
      </c>
      <c r="C5193" s="183">
        <v>1.5</v>
      </c>
      <c r="D5193" s="183">
        <v>1.5</v>
      </c>
      <c r="E5193" s="183">
        <f>_xlfn.XLOOKUP(A5193,[2]Sheet1!$R:$R,[2]Sheet1!$AB:$AB,"",0)</f>
        <v>1.5</v>
      </c>
      <c r="F5193" s="183" t="str">
        <f>_xlfn.XLOOKUP($A5193,[3]【2026年03月度_全社】RFM客層一覧表データ!$A:$A,[3]【2026年03月度_全社】RFM客層一覧表データ!C:C,"",0)</f>
        <v/>
      </c>
      <c r="G5193" s="183" t="str">
        <f>_xlfn.XLOOKUP($A5193,[3]【2026年03月度_全社】RFM客層一覧表データ!$A:$A,[3]【2026年03月度_全社】RFM客層一覧表データ!D:D,"",0)</f>
        <v/>
      </c>
      <c r="H5193" s="183" t="str">
        <f>_xlfn.XLOOKUP($A5193,[3]【2026年03月度_全社】RFM客層一覧表データ!$A:$A,[3]【2026年03月度_全社】RFM客層一覧表データ!E:E,"",0)</f>
        <v/>
      </c>
      <c r="I5193" s="183" t="str">
        <f>_xlfn.XLOOKUP($A5193,[3]【2026年03月度_全社】RFM客層一覧表データ!$A:$A,[3]【2026年03月度_全社】RFM客層一覧表データ!F:F,"",0)</f>
        <v/>
      </c>
      <c r="J5193" s="183">
        <v>0</v>
      </c>
      <c r="K5193" s="183">
        <v>0</v>
      </c>
      <c r="L5193" s="183">
        <v>0</v>
      </c>
      <c r="M5193" s="183">
        <v>0</v>
      </c>
      <c r="N5193" s="183">
        <v>0</v>
      </c>
      <c r="O5193" s="183">
        <v>0</v>
      </c>
      <c r="P5193" s="183">
        <v>0</v>
      </c>
      <c r="Q5193" s="183">
        <v>0</v>
      </c>
      <c r="R5193" s="183">
        <v>0</v>
      </c>
      <c r="S5193" s="183">
        <v>0</v>
      </c>
      <c r="T5193" s="183">
        <v>0</v>
      </c>
      <c r="U5193" s="183">
        <v>0</v>
      </c>
      <c r="V5193" s="183">
        <v>0</v>
      </c>
      <c r="W5193" s="183">
        <v>0</v>
      </c>
      <c r="X5193" s="183">
        <v>0</v>
      </c>
      <c r="Y5193" s="183">
        <v>0</v>
      </c>
    </row>
    <row r="5194" spans="1:25" x14ac:dyDescent="0.2">
      <c r="A5194" s="184">
        <v>14003154</v>
      </c>
      <c r="B5194" s="183" t="str">
        <f>[1]店マスタ!B5193</f>
        <v>（有）　　ナカ　電器</v>
      </c>
      <c r="C5194" s="183">
        <v>6</v>
      </c>
      <c r="D5194" s="183">
        <v>6</v>
      </c>
      <c r="E5194" s="183">
        <f>_xlfn.XLOOKUP(A5194,[2]Sheet1!$R:$R,[2]Sheet1!$AB:$AB,"",0)</f>
        <v>6.5</v>
      </c>
      <c r="F5194" s="183">
        <f>_xlfn.XLOOKUP($A5194,[3]【2026年03月度_全社】RFM客層一覧表データ!$A:$A,[3]【2026年03月度_全社】RFM客層一覧表データ!C:C,"",0)</f>
        <v>2071</v>
      </c>
      <c r="G5194" s="183">
        <f>_xlfn.XLOOKUP($A5194,[3]【2026年03月度_全社】RFM客層一覧表データ!$A:$A,[3]【2026年03月度_全社】RFM客層一覧表データ!D:D,"",0)</f>
        <v>956</v>
      </c>
      <c r="H5194" s="183">
        <f>_xlfn.XLOOKUP($A5194,[3]【2026年03月度_全社】RFM客層一覧表データ!$A:$A,[3]【2026年03月度_全社】RFM客層一覧表データ!E:E,"",0)</f>
        <v>1057</v>
      </c>
      <c r="I5194" s="183">
        <f>_xlfn.XLOOKUP($A5194,[3]【2026年03月度_全社】RFM客層一覧表データ!$A:$A,[3]【2026年03月度_全社】RFM客層一覧表データ!F:F,"",0)</f>
        <v>166</v>
      </c>
      <c r="J5194" s="183">
        <v>1960</v>
      </c>
      <c r="K5194" s="183">
        <v>1042</v>
      </c>
      <c r="L5194" s="183">
        <v>1043</v>
      </c>
      <c r="M5194" s="183">
        <v>192</v>
      </c>
      <c r="N5194" s="183">
        <v>1833</v>
      </c>
      <c r="O5194" s="183">
        <v>1043</v>
      </c>
      <c r="P5194" s="183">
        <v>1064</v>
      </c>
      <c r="Q5194" s="183">
        <v>221</v>
      </c>
      <c r="R5194" s="183">
        <v>2056</v>
      </c>
      <c r="S5194" s="183">
        <v>999</v>
      </c>
      <c r="T5194" s="183">
        <v>1128</v>
      </c>
      <c r="U5194" s="183">
        <v>152</v>
      </c>
      <c r="V5194" s="183">
        <v>2022</v>
      </c>
      <c r="W5194" s="183">
        <v>996</v>
      </c>
      <c r="X5194" s="183">
        <v>1137</v>
      </c>
      <c r="Y5194" s="183">
        <v>147</v>
      </c>
    </row>
    <row r="5195" spans="1:25" x14ac:dyDescent="0.2">
      <c r="A5195" s="184">
        <v>14003172</v>
      </c>
      <c r="B5195" s="183" t="str">
        <f>[1]店マスタ!B5194</f>
        <v>エイム　愛幸</v>
      </c>
      <c r="C5195" s="183">
        <v>6.5</v>
      </c>
      <c r="D5195" s="183">
        <v>5.5</v>
      </c>
      <c r="E5195" s="183">
        <f>_xlfn.XLOOKUP(A5195,[2]Sheet1!$R:$R,[2]Sheet1!$AB:$AB,"",0)</f>
        <v>7</v>
      </c>
      <c r="F5195" s="183">
        <f>_xlfn.XLOOKUP($A5195,[3]【2026年03月度_全社】RFM客層一覧表データ!$A:$A,[3]【2026年03月度_全社】RFM客層一覧表データ!C:C,"",0)</f>
        <v>1052</v>
      </c>
      <c r="G5195" s="183">
        <f>_xlfn.XLOOKUP($A5195,[3]【2026年03月度_全社】RFM客層一覧表データ!$A:$A,[3]【2026年03月度_全社】RFM客層一覧表データ!D:D,"",0)</f>
        <v>563</v>
      </c>
      <c r="H5195" s="183">
        <f>_xlfn.XLOOKUP($A5195,[3]【2026年03月度_全社】RFM客層一覧表データ!$A:$A,[3]【2026年03月度_全社】RFM客層一覧表データ!E:E,"",0)</f>
        <v>545</v>
      </c>
      <c r="I5195" s="183">
        <f>_xlfn.XLOOKUP($A5195,[3]【2026年03月度_全社】RFM客層一覧表データ!$A:$A,[3]【2026年03月度_全社】RFM客層一覧表データ!F:F,"",0)</f>
        <v>55</v>
      </c>
      <c r="J5195" s="183">
        <v>1094</v>
      </c>
      <c r="K5195" s="183">
        <v>562</v>
      </c>
      <c r="L5195" s="183">
        <v>543</v>
      </c>
      <c r="M5195" s="183">
        <v>58</v>
      </c>
      <c r="N5195" s="183">
        <v>1135</v>
      </c>
      <c r="O5195" s="183">
        <v>560</v>
      </c>
      <c r="P5195" s="183">
        <v>523</v>
      </c>
      <c r="Q5195" s="183">
        <v>86</v>
      </c>
      <c r="R5195" s="183">
        <v>1115</v>
      </c>
      <c r="S5195" s="183">
        <v>554</v>
      </c>
      <c r="T5195" s="183">
        <v>503</v>
      </c>
      <c r="U5195" s="183">
        <v>86</v>
      </c>
      <c r="V5195" s="183">
        <v>1092</v>
      </c>
      <c r="W5195" s="183">
        <v>553</v>
      </c>
      <c r="X5195" s="183">
        <v>481</v>
      </c>
      <c r="Y5195" s="183">
        <v>110</v>
      </c>
    </row>
    <row r="5196" spans="1:25" x14ac:dyDescent="0.2">
      <c r="A5196" s="184">
        <v>14003193</v>
      </c>
      <c r="B5196" s="183" t="str">
        <f>[1]店マスタ!B5195</f>
        <v>株式会社　福博テレビ</v>
      </c>
      <c r="C5196" s="183">
        <v>1</v>
      </c>
      <c r="D5196" s="183">
        <v>1</v>
      </c>
      <c r="E5196" s="183">
        <f>_xlfn.XLOOKUP(A5196,[2]Sheet1!$R:$R,[2]Sheet1!$AB:$AB,"",0)</f>
        <v>1</v>
      </c>
      <c r="F5196" s="183" t="str">
        <f>_xlfn.XLOOKUP($A5196,[3]【2026年03月度_全社】RFM客層一覧表データ!$A:$A,[3]【2026年03月度_全社】RFM客層一覧表データ!C:C,"",0)</f>
        <v/>
      </c>
      <c r="G5196" s="183" t="str">
        <f>_xlfn.XLOOKUP($A5196,[3]【2026年03月度_全社】RFM客層一覧表データ!$A:$A,[3]【2026年03月度_全社】RFM客層一覧表データ!D:D,"",0)</f>
        <v/>
      </c>
      <c r="H5196" s="183" t="str">
        <f>_xlfn.XLOOKUP($A5196,[3]【2026年03月度_全社】RFM客層一覧表データ!$A:$A,[3]【2026年03月度_全社】RFM客層一覧表データ!E:E,"",0)</f>
        <v/>
      </c>
      <c r="I5196" s="183" t="str">
        <f>_xlfn.XLOOKUP($A5196,[3]【2026年03月度_全社】RFM客層一覧表データ!$A:$A,[3]【2026年03月度_全社】RFM客層一覧表データ!F:F,"",0)</f>
        <v/>
      </c>
      <c r="J5196" s="183">
        <v>0</v>
      </c>
      <c r="K5196" s="183">
        <v>0</v>
      </c>
      <c r="L5196" s="183">
        <v>0</v>
      </c>
      <c r="M5196" s="183">
        <v>0</v>
      </c>
      <c r="N5196" s="183">
        <v>0</v>
      </c>
      <c r="O5196" s="183">
        <v>0</v>
      </c>
      <c r="P5196" s="183">
        <v>0</v>
      </c>
      <c r="Q5196" s="183">
        <v>0</v>
      </c>
      <c r="R5196" s="183">
        <v>0</v>
      </c>
      <c r="S5196" s="183">
        <v>0</v>
      </c>
      <c r="T5196" s="183">
        <v>0</v>
      </c>
      <c r="U5196" s="183">
        <v>0</v>
      </c>
      <c r="V5196" s="183">
        <v>0</v>
      </c>
      <c r="W5196" s="183">
        <v>0</v>
      </c>
      <c r="X5196" s="183">
        <v>0</v>
      </c>
      <c r="Y5196" s="183">
        <v>0</v>
      </c>
    </row>
    <row r="5197" spans="1:25" x14ac:dyDescent="0.2">
      <c r="A5197" s="184">
        <v>14003199</v>
      </c>
      <c r="B5197" s="183" t="str">
        <f>[1]店マスタ!B5196</f>
        <v>（下山門）ナカ　電器</v>
      </c>
      <c r="C5197" s="183">
        <v>6</v>
      </c>
      <c r="D5197" s="183">
        <v>4.5</v>
      </c>
      <c r="E5197" s="183">
        <f>_xlfn.XLOOKUP(A5197,[2]Sheet1!$R:$R,[2]Sheet1!$AB:$AB,"",0)</f>
        <v>5</v>
      </c>
      <c r="F5197" s="183">
        <f>_xlfn.XLOOKUP($A5197,[3]【2026年03月度_全社】RFM客層一覧表データ!$A:$A,[3]【2026年03月度_全社】RFM客層一覧表データ!C:C,"",0)</f>
        <v>1521</v>
      </c>
      <c r="G5197" s="183">
        <f>_xlfn.XLOOKUP($A5197,[3]【2026年03月度_全社】RFM客層一覧表データ!$A:$A,[3]【2026年03月度_全社】RFM客層一覧表データ!D:D,"",0)</f>
        <v>689</v>
      </c>
      <c r="H5197" s="183">
        <f>_xlfn.XLOOKUP($A5197,[3]【2026年03月度_全社】RFM客層一覧表データ!$A:$A,[3]【2026年03月度_全社】RFM客層一覧表データ!E:E,"",0)</f>
        <v>636</v>
      </c>
      <c r="I5197" s="183">
        <f>_xlfn.XLOOKUP($A5197,[3]【2026年03月度_全社】RFM客層一覧表データ!$A:$A,[3]【2026年03月度_全社】RFM客層一覧表データ!F:F,"",0)</f>
        <v>151</v>
      </c>
      <c r="J5197" s="183">
        <v>1422</v>
      </c>
      <c r="K5197" s="183">
        <v>679</v>
      </c>
      <c r="L5197" s="183">
        <v>613</v>
      </c>
      <c r="M5197" s="183">
        <v>159</v>
      </c>
      <c r="N5197" s="183">
        <v>1281</v>
      </c>
      <c r="O5197" s="183">
        <v>751</v>
      </c>
      <c r="P5197" s="183">
        <v>594</v>
      </c>
      <c r="Q5197" s="183">
        <v>203</v>
      </c>
      <c r="R5197" s="183">
        <v>1666</v>
      </c>
      <c r="S5197" s="183">
        <v>706</v>
      </c>
      <c r="T5197" s="183">
        <v>677</v>
      </c>
      <c r="U5197" s="183">
        <v>151</v>
      </c>
      <c r="V5197" s="183">
        <v>1660</v>
      </c>
      <c r="W5197" s="183">
        <v>695</v>
      </c>
      <c r="X5197" s="183">
        <v>670</v>
      </c>
      <c r="Y5197" s="183">
        <v>140</v>
      </c>
    </row>
    <row r="5198" spans="1:25" x14ac:dyDescent="0.2">
      <c r="A5198" s="184">
        <v>14003235</v>
      </c>
      <c r="B5198" s="183" t="str">
        <f>[1]店マスタ!B5197</f>
        <v>井上　電器</v>
      </c>
      <c r="C5198" s="183">
        <v>2.5</v>
      </c>
      <c r="D5198" s="183">
        <v>2.5</v>
      </c>
      <c r="E5198" s="183">
        <f>_xlfn.XLOOKUP(A5198,[2]Sheet1!$R:$R,[2]Sheet1!$AB:$AB,"",0)</f>
        <v>2.5</v>
      </c>
      <c r="F5198" s="183">
        <f>_xlfn.XLOOKUP($A5198,[3]【2026年03月度_全社】RFM客層一覧表データ!$A:$A,[3]【2026年03月度_全社】RFM客層一覧表データ!C:C,"",0)</f>
        <v>117</v>
      </c>
      <c r="G5198" s="183">
        <f>_xlfn.XLOOKUP($A5198,[3]【2026年03月度_全社】RFM客層一覧表データ!$A:$A,[3]【2026年03月度_全社】RFM客層一覧表データ!D:D,"",0)</f>
        <v>59</v>
      </c>
      <c r="H5198" s="183">
        <f>_xlfn.XLOOKUP($A5198,[3]【2026年03月度_全社】RFM客層一覧表データ!$A:$A,[3]【2026年03月度_全社】RFM客層一覧表データ!E:E,"",0)</f>
        <v>64</v>
      </c>
      <c r="I5198" s="183">
        <f>_xlfn.XLOOKUP($A5198,[3]【2026年03月度_全社】RFM客層一覧表データ!$A:$A,[3]【2026年03月度_全社】RFM客層一覧表データ!F:F,"",0)</f>
        <v>14</v>
      </c>
      <c r="J5198" s="183">
        <v>112</v>
      </c>
      <c r="K5198" s="183">
        <v>58</v>
      </c>
      <c r="L5198" s="183">
        <v>63</v>
      </c>
      <c r="M5198" s="183">
        <v>6</v>
      </c>
      <c r="N5198" s="183">
        <v>114</v>
      </c>
      <c r="O5198" s="183">
        <v>58</v>
      </c>
      <c r="P5198" s="183">
        <v>63</v>
      </c>
      <c r="Q5198" s="183">
        <v>8</v>
      </c>
      <c r="R5198" s="183">
        <v>119</v>
      </c>
      <c r="S5198" s="183">
        <v>46</v>
      </c>
      <c r="T5198" s="183">
        <v>66</v>
      </c>
      <c r="U5198" s="183">
        <v>3</v>
      </c>
      <c r="V5198" s="183">
        <v>130</v>
      </c>
      <c r="W5198" s="183">
        <v>57</v>
      </c>
      <c r="X5198" s="183">
        <v>68</v>
      </c>
      <c r="Y5198" s="183">
        <v>8</v>
      </c>
    </row>
    <row r="5199" spans="1:25" x14ac:dyDescent="0.2">
      <c r="A5199" s="184">
        <v>14003274</v>
      </c>
      <c r="B5199" s="183" t="str">
        <f>[1]店マスタ!B5198</f>
        <v>（有）　ミヤコ　　電器</v>
      </c>
      <c r="C5199" s="183">
        <v>2.5</v>
      </c>
      <c r="D5199" s="183">
        <v>2.5</v>
      </c>
      <c r="E5199" s="183">
        <f>_xlfn.XLOOKUP(A5199,[2]Sheet1!$R:$R,[2]Sheet1!$AB:$AB,"",0)</f>
        <v>3</v>
      </c>
      <c r="F5199" s="183" t="str">
        <f>_xlfn.XLOOKUP($A5199,[3]【2026年03月度_全社】RFM客層一覧表データ!$A:$A,[3]【2026年03月度_全社】RFM客層一覧表データ!C:C,"",0)</f>
        <v/>
      </c>
      <c r="G5199" s="183" t="str">
        <f>_xlfn.XLOOKUP($A5199,[3]【2026年03月度_全社】RFM客層一覧表データ!$A:$A,[3]【2026年03月度_全社】RFM客層一覧表データ!D:D,"",0)</f>
        <v/>
      </c>
      <c r="H5199" s="183" t="str">
        <f>_xlfn.XLOOKUP($A5199,[3]【2026年03月度_全社】RFM客層一覧表データ!$A:$A,[3]【2026年03月度_全社】RFM客層一覧表データ!E:E,"",0)</f>
        <v/>
      </c>
      <c r="I5199" s="183" t="str">
        <f>_xlfn.XLOOKUP($A5199,[3]【2026年03月度_全社】RFM客層一覧表データ!$A:$A,[3]【2026年03月度_全社】RFM客層一覧表データ!F:F,"",0)</f>
        <v/>
      </c>
      <c r="J5199" s="183">
        <v>0</v>
      </c>
      <c r="K5199" s="183">
        <v>0</v>
      </c>
      <c r="L5199" s="183">
        <v>0</v>
      </c>
      <c r="M5199" s="183">
        <v>0</v>
      </c>
      <c r="N5199" s="183">
        <v>0</v>
      </c>
      <c r="O5199" s="183">
        <v>0</v>
      </c>
      <c r="P5199" s="183">
        <v>0</v>
      </c>
      <c r="Q5199" s="183">
        <v>0</v>
      </c>
      <c r="R5199" s="183">
        <v>0</v>
      </c>
      <c r="S5199" s="183">
        <v>0</v>
      </c>
      <c r="T5199" s="183">
        <v>0</v>
      </c>
      <c r="U5199" s="183">
        <v>0</v>
      </c>
      <c r="V5199" s="183">
        <v>0</v>
      </c>
      <c r="W5199" s="183">
        <v>0</v>
      </c>
      <c r="X5199" s="183">
        <v>0</v>
      </c>
      <c r="Y5199" s="183">
        <v>0</v>
      </c>
    </row>
    <row r="5200" spans="1:25" x14ac:dyDescent="0.2">
      <c r="A5200" s="184">
        <v>14004033</v>
      </c>
      <c r="B5200" s="183" t="str">
        <f>[1]店マスタ!B5199</f>
        <v>（有）　西村　商店</v>
      </c>
      <c r="C5200" s="183">
        <v>4</v>
      </c>
      <c r="D5200" s="183">
        <v>4</v>
      </c>
      <c r="E5200" s="183">
        <f>_xlfn.XLOOKUP(A5200,[2]Sheet1!$R:$R,[2]Sheet1!$AB:$AB,"",0)</f>
        <v>4</v>
      </c>
      <c r="F5200" s="183">
        <f>_xlfn.XLOOKUP($A5200,[3]【2026年03月度_全社】RFM客層一覧表データ!$A:$A,[3]【2026年03月度_全社】RFM客層一覧表データ!C:C,"",0)</f>
        <v>523</v>
      </c>
      <c r="G5200" s="183">
        <f>_xlfn.XLOOKUP($A5200,[3]【2026年03月度_全社】RFM客層一覧表データ!$A:$A,[3]【2026年03月度_全社】RFM客層一覧表データ!D:D,"",0)</f>
        <v>234</v>
      </c>
      <c r="H5200" s="183">
        <f>_xlfn.XLOOKUP($A5200,[3]【2026年03月度_全社】RFM客層一覧表データ!$A:$A,[3]【2026年03月度_全社】RFM客層一覧表データ!E:E,"",0)</f>
        <v>263</v>
      </c>
      <c r="I5200" s="183">
        <f>_xlfn.XLOOKUP($A5200,[3]【2026年03月度_全社】RFM客層一覧表データ!$A:$A,[3]【2026年03月度_全社】RFM客層一覧表データ!F:F,"",0)</f>
        <v>41</v>
      </c>
      <c r="J5200" s="183">
        <v>514</v>
      </c>
      <c r="K5200" s="183">
        <v>235</v>
      </c>
      <c r="L5200" s="183">
        <v>263</v>
      </c>
      <c r="M5200" s="183">
        <v>40</v>
      </c>
      <c r="N5200" s="183">
        <v>510</v>
      </c>
      <c r="O5200" s="183">
        <v>236</v>
      </c>
      <c r="P5200" s="183">
        <v>257</v>
      </c>
      <c r="Q5200" s="183">
        <v>34</v>
      </c>
      <c r="R5200" s="183">
        <v>509</v>
      </c>
      <c r="S5200" s="183">
        <v>256</v>
      </c>
      <c r="T5200" s="183">
        <v>260</v>
      </c>
      <c r="U5200" s="183">
        <v>37</v>
      </c>
      <c r="V5200" s="183">
        <v>508</v>
      </c>
      <c r="W5200" s="183">
        <v>235</v>
      </c>
      <c r="X5200" s="183">
        <v>267</v>
      </c>
      <c r="Y5200" s="183">
        <v>51</v>
      </c>
    </row>
    <row r="5201" spans="1:25" x14ac:dyDescent="0.2">
      <c r="A5201" s="184">
        <v>14004037</v>
      </c>
      <c r="B5201" s="183" t="str">
        <f>[1]店マスタ!B5200</f>
        <v>（有）ベニヤ　電気商会</v>
      </c>
      <c r="C5201" s="183">
        <v>2</v>
      </c>
      <c r="D5201" s="183">
        <v>2</v>
      </c>
      <c r="E5201" s="183" t="str">
        <f>_xlfn.XLOOKUP(A5201,[2]Sheet1!$R:$R,[2]Sheet1!$AB:$AB,"",0)</f>
        <v/>
      </c>
      <c r="F5201" s="183" t="str">
        <f>_xlfn.XLOOKUP($A5201,[3]【2026年03月度_全社】RFM客層一覧表データ!$A:$A,[3]【2026年03月度_全社】RFM客層一覧表データ!C:C,"",0)</f>
        <v/>
      </c>
      <c r="G5201" s="183" t="str">
        <f>_xlfn.XLOOKUP($A5201,[3]【2026年03月度_全社】RFM客層一覧表データ!$A:$A,[3]【2026年03月度_全社】RFM客層一覧表データ!D:D,"",0)</f>
        <v/>
      </c>
      <c r="H5201" s="183" t="str">
        <f>_xlfn.XLOOKUP($A5201,[3]【2026年03月度_全社】RFM客層一覧表データ!$A:$A,[3]【2026年03月度_全社】RFM客層一覧表データ!E:E,"",0)</f>
        <v/>
      </c>
      <c r="I5201" s="183" t="str">
        <f>_xlfn.XLOOKUP($A5201,[3]【2026年03月度_全社】RFM客層一覧表データ!$A:$A,[3]【2026年03月度_全社】RFM客層一覧表データ!F:F,"",0)</f>
        <v/>
      </c>
      <c r="J5201" s="183">
        <v>145</v>
      </c>
      <c r="K5201" s="183">
        <v>4</v>
      </c>
      <c r="L5201" s="183">
        <v>68</v>
      </c>
      <c r="M5201" s="183">
        <v>0</v>
      </c>
      <c r="N5201" s="183">
        <v>146</v>
      </c>
      <c r="O5201" s="183">
        <v>64</v>
      </c>
      <c r="P5201" s="183">
        <v>81</v>
      </c>
      <c r="Q5201" s="183">
        <v>17</v>
      </c>
      <c r="R5201" s="183">
        <v>180</v>
      </c>
      <c r="S5201" s="183">
        <v>53</v>
      </c>
      <c r="T5201" s="183">
        <v>75</v>
      </c>
      <c r="U5201" s="183">
        <v>5</v>
      </c>
      <c r="V5201" s="183">
        <v>246</v>
      </c>
      <c r="W5201" s="183">
        <v>74</v>
      </c>
      <c r="X5201" s="183">
        <v>94</v>
      </c>
      <c r="Y5201" s="183">
        <v>8</v>
      </c>
    </row>
    <row r="5202" spans="1:25" x14ac:dyDescent="0.2">
      <c r="A5202" s="184">
        <v>14004333</v>
      </c>
      <c r="B5202" s="183" t="str">
        <f>[1]店マスタ!B5201</f>
        <v>熊見　電気設備</v>
      </c>
      <c r="C5202" s="183">
        <v>1.5</v>
      </c>
      <c r="D5202" s="183">
        <v>1.5</v>
      </c>
      <c r="E5202" s="183" t="str">
        <f>_xlfn.XLOOKUP(A5202,[2]Sheet1!$R:$R,[2]Sheet1!$AB:$AB,"",0)</f>
        <v/>
      </c>
      <c r="F5202" s="183" t="str">
        <f>_xlfn.XLOOKUP($A5202,[3]【2026年03月度_全社】RFM客層一覧表データ!$A:$A,[3]【2026年03月度_全社】RFM客層一覧表データ!C:C,"",0)</f>
        <v/>
      </c>
      <c r="G5202" s="183" t="str">
        <f>_xlfn.XLOOKUP($A5202,[3]【2026年03月度_全社】RFM客層一覧表データ!$A:$A,[3]【2026年03月度_全社】RFM客層一覧表データ!D:D,"",0)</f>
        <v/>
      </c>
      <c r="H5202" s="183" t="str">
        <f>_xlfn.XLOOKUP($A5202,[3]【2026年03月度_全社】RFM客層一覧表データ!$A:$A,[3]【2026年03月度_全社】RFM客層一覧表データ!E:E,"",0)</f>
        <v/>
      </c>
      <c r="I5202" s="183" t="str">
        <f>_xlfn.XLOOKUP($A5202,[3]【2026年03月度_全社】RFM客層一覧表データ!$A:$A,[3]【2026年03月度_全社】RFM客層一覧表データ!F:F,"",0)</f>
        <v/>
      </c>
      <c r="J5202" s="183">
        <v>0</v>
      </c>
      <c r="K5202" s="183">
        <v>0</v>
      </c>
      <c r="L5202" s="183">
        <v>0</v>
      </c>
      <c r="M5202" s="183">
        <v>0</v>
      </c>
      <c r="N5202" s="183">
        <v>0</v>
      </c>
      <c r="O5202" s="183">
        <v>0</v>
      </c>
      <c r="P5202" s="183">
        <v>0</v>
      </c>
      <c r="Q5202" s="183">
        <v>0</v>
      </c>
      <c r="R5202" s="183">
        <v>0</v>
      </c>
      <c r="S5202" s="183">
        <v>0</v>
      </c>
      <c r="T5202" s="183">
        <v>0</v>
      </c>
      <c r="U5202" s="183">
        <v>0</v>
      </c>
      <c r="V5202" s="183">
        <v>0</v>
      </c>
      <c r="W5202" s="183">
        <v>0</v>
      </c>
      <c r="X5202" s="183">
        <v>0</v>
      </c>
      <c r="Y5202" s="183">
        <v>0</v>
      </c>
    </row>
    <row r="5203" spans="1:25" x14ac:dyDescent="0.2">
      <c r="A5203" s="184">
        <v>14005000</v>
      </c>
      <c r="B5203" s="183" t="str">
        <f>[1]店マスタ!B5202</f>
        <v>株式会社　ＰＡＺ</v>
      </c>
      <c r="C5203" s="183">
        <v>0.5</v>
      </c>
      <c r="D5203" s="183">
        <v>0.5</v>
      </c>
      <c r="E5203" s="183">
        <f>_xlfn.XLOOKUP(A5203,[2]Sheet1!$R:$R,[2]Sheet1!$AB:$AB,"",0)</f>
        <v>0.5</v>
      </c>
      <c r="F5203" s="183">
        <f>_xlfn.XLOOKUP($A5203,[3]【2026年03月度_全社】RFM客層一覧表データ!$A:$A,[3]【2026年03月度_全社】RFM客層一覧表データ!C:C,"",0)</f>
        <v>0</v>
      </c>
      <c r="G5203" s="183">
        <f>_xlfn.XLOOKUP($A5203,[3]【2026年03月度_全社】RFM客層一覧表データ!$A:$A,[3]【2026年03月度_全社】RFM客層一覧表データ!D:D,"",0)</f>
        <v>0</v>
      </c>
      <c r="H5203" s="183">
        <f>_xlfn.XLOOKUP($A5203,[3]【2026年03月度_全社】RFM客層一覧表データ!$A:$A,[3]【2026年03月度_全社】RFM客層一覧表データ!E:E,"",0)</f>
        <v>0</v>
      </c>
      <c r="I5203" s="183">
        <f>_xlfn.XLOOKUP($A5203,[3]【2026年03月度_全社】RFM客層一覧表データ!$A:$A,[3]【2026年03月度_全社】RFM客層一覧表データ!F:F,"",0)</f>
        <v>0</v>
      </c>
      <c r="J5203" s="183">
        <v>0</v>
      </c>
      <c r="K5203" s="183">
        <v>0</v>
      </c>
      <c r="L5203" s="183">
        <v>0</v>
      </c>
      <c r="M5203" s="183">
        <v>0</v>
      </c>
      <c r="N5203" s="183">
        <v>0</v>
      </c>
      <c r="O5203" s="183">
        <v>0</v>
      </c>
      <c r="P5203" s="183">
        <v>0</v>
      </c>
      <c r="Q5203" s="183">
        <v>0</v>
      </c>
      <c r="R5203" s="183">
        <v>0</v>
      </c>
      <c r="S5203" s="183">
        <v>0</v>
      </c>
      <c r="T5203" s="183">
        <v>0</v>
      </c>
      <c r="U5203" s="183">
        <v>0</v>
      </c>
      <c r="V5203" s="183">
        <v>0</v>
      </c>
      <c r="W5203" s="183">
        <v>0</v>
      </c>
      <c r="X5203" s="183">
        <v>0</v>
      </c>
      <c r="Y5203" s="183">
        <v>0</v>
      </c>
    </row>
    <row r="5204" spans="1:25" x14ac:dyDescent="0.2">
      <c r="A5204" s="184">
        <v>14005002</v>
      </c>
      <c r="B5204" s="183" t="str">
        <f>[1]店マスタ!B5203</f>
        <v>エイム　井尻アトム</v>
      </c>
      <c r="C5204" s="183">
        <v>3</v>
      </c>
      <c r="D5204" s="183">
        <v>3</v>
      </c>
      <c r="E5204" s="183">
        <f>_xlfn.XLOOKUP(A5204,[2]Sheet1!$R:$R,[2]Sheet1!$AB:$AB,"",0)</f>
        <v>3</v>
      </c>
      <c r="F5204" s="183">
        <f>_xlfn.XLOOKUP($A5204,[3]【2026年03月度_全社】RFM客層一覧表データ!$A:$A,[3]【2026年03月度_全社】RFM客層一覧表データ!C:C,"",0)</f>
        <v>850</v>
      </c>
      <c r="G5204" s="183">
        <f>_xlfn.XLOOKUP($A5204,[3]【2026年03月度_全社】RFM客層一覧表データ!$A:$A,[3]【2026年03月度_全社】RFM客層一覧表データ!D:D,"",0)</f>
        <v>344</v>
      </c>
      <c r="H5204" s="183">
        <f>_xlfn.XLOOKUP($A5204,[3]【2026年03月度_全社】RFM客層一覧表データ!$A:$A,[3]【2026年03月度_全社】RFM客層一覧表データ!E:E,"",0)</f>
        <v>252</v>
      </c>
      <c r="I5204" s="183">
        <f>_xlfn.XLOOKUP($A5204,[3]【2026年03月度_全社】RFM客層一覧表データ!$A:$A,[3]【2026年03月度_全社】RFM客層一覧表データ!F:F,"",0)</f>
        <v>108</v>
      </c>
      <c r="J5204" s="183">
        <v>798</v>
      </c>
      <c r="K5204" s="183">
        <v>335</v>
      </c>
      <c r="L5204" s="183">
        <v>244</v>
      </c>
      <c r="M5204" s="183">
        <v>114</v>
      </c>
      <c r="N5204" s="183">
        <v>735</v>
      </c>
      <c r="O5204" s="183">
        <v>328</v>
      </c>
      <c r="P5204" s="183">
        <v>226</v>
      </c>
      <c r="Q5204" s="183">
        <v>125</v>
      </c>
      <c r="R5204" s="183">
        <v>667</v>
      </c>
      <c r="S5204" s="183">
        <v>309</v>
      </c>
      <c r="T5204" s="183">
        <v>218</v>
      </c>
      <c r="U5204" s="183">
        <v>97</v>
      </c>
      <c r="V5204" s="183">
        <v>629</v>
      </c>
      <c r="W5204" s="183">
        <v>295</v>
      </c>
      <c r="X5204" s="183">
        <v>210</v>
      </c>
      <c r="Y5204" s="183">
        <v>74</v>
      </c>
    </row>
    <row r="5205" spans="1:25" x14ac:dyDescent="0.2">
      <c r="A5205" s="184">
        <v>14005020</v>
      </c>
      <c r="B5205" s="183" t="str">
        <f>[1]店マスタ!B5204</f>
        <v>電気のリズ・トーチク水巻店</v>
      </c>
      <c r="C5205" s="183">
        <v>2</v>
      </c>
      <c r="D5205" s="183">
        <v>2</v>
      </c>
      <c r="E5205" s="183">
        <f>_xlfn.XLOOKUP(A5205,[2]Sheet1!$R:$R,[2]Sheet1!$AB:$AB,"",0)</f>
        <v>2</v>
      </c>
      <c r="F5205" s="183">
        <f>_xlfn.XLOOKUP($A5205,[3]【2026年03月度_全社】RFM客層一覧表データ!$A:$A,[3]【2026年03月度_全社】RFM客層一覧表データ!C:C,"",0)</f>
        <v>248</v>
      </c>
      <c r="G5205" s="183">
        <f>_xlfn.XLOOKUP($A5205,[3]【2026年03月度_全社】RFM客層一覧表データ!$A:$A,[3]【2026年03月度_全社】RFM客層一覧表データ!D:D,"",0)</f>
        <v>101</v>
      </c>
      <c r="H5205" s="183">
        <f>_xlfn.XLOOKUP($A5205,[3]【2026年03月度_全社】RFM客層一覧表データ!$A:$A,[3]【2026年03月度_全社】RFM客層一覧表データ!E:E,"",0)</f>
        <v>123</v>
      </c>
      <c r="I5205" s="183">
        <f>_xlfn.XLOOKUP($A5205,[3]【2026年03月度_全社】RFM客層一覧表データ!$A:$A,[3]【2026年03月度_全社】RFM客層一覧表データ!F:F,"",0)</f>
        <v>19</v>
      </c>
      <c r="J5205" s="183">
        <v>260</v>
      </c>
      <c r="K5205" s="183">
        <v>91</v>
      </c>
      <c r="L5205" s="183">
        <v>122</v>
      </c>
      <c r="M5205" s="183">
        <v>23</v>
      </c>
      <c r="N5205" s="183">
        <v>278</v>
      </c>
      <c r="O5205" s="183">
        <v>106</v>
      </c>
      <c r="P5205" s="183">
        <v>130</v>
      </c>
      <c r="Q5205" s="183">
        <v>23</v>
      </c>
      <c r="R5205" s="183">
        <v>278</v>
      </c>
      <c r="S5205" s="183">
        <v>128</v>
      </c>
      <c r="T5205" s="183">
        <v>128</v>
      </c>
      <c r="U5205" s="183">
        <v>32</v>
      </c>
      <c r="V5205" s="183">
        <v>269</v>
      </c>
      <c r="W5205" s="183">
        <v>134</v>
      </c>
      <c r="X5205" s="183">
        <v>120</v>
      </c>
      <c r="Y5205" s="183">
        <v>69</v>
      </c>
    </row>
    <row r="5206" spans="1:25" x14ac:dyDescent="0.2">
      <c r="A5206" s="184">
        <v>14005027</v>
      </c>
      <c r="B5206" s="183" t="str">
        <f>[1]店マスタ!B5205</f>
        <v>エイム　株式会社</v>
      </c>
      <c r="C5206" s="183">
        <v>1</v>
      </c>
      <c r="D5206" s="183">
        <v>1</v>
      </c>
      <c r="E5206" s="183">
        <f>_xlfn.XLOOKUP(A5206,[2]Sheet1!$R:$R,[2]Sheet1!$AB:$AB,"",0)</f>
        <v>1.5</v>
      </c>
      <c r="F5206" s="183">
        <f>_xlfn.XLOOKUP($A5206,[3]【2026年03月度_全社】RFM客層一覧表データ!$A:$A,[3]【2026年03月度_全社】RFM客層一覧表データ!C:C,"",0)</f>
        <v>21</v>
      </c>
      <c r="G5206" s="183">
        <f>_xlfn.XLOOKUP($A5206,[3]【2026年03月度_全社】RFM客層一覧表データ!$A:$A,[3]【2026年03月度_全社】RFM客層一覧表データ!D:D,"",0)</f>
        <v>20</v>
      </c>
      <c r="H5206" s="183">
        <f>_xlfn.XLOOKUP($A5206,[3]【2026年03月度_全社】RFM客層一覧表データ!$A:$A,[3]【2026年03月度_全社】RFM客層一覧表データ!E:E,"",0)</f>
        <v>21</v>
      </c>
      <c r="I5206" s="183">
        <f>_xlfn.XLOOKUP($A5206,[3]【2026年03月度_全社】RFM客層一覧表データ!$A:$A,[3]【2026年03月度_全社】RFM客層一覧表データ!F:F,"",0)</f>
        <v>1</v>
      </c>
      <c r="J5206" s="183">
        <v>20</v>
      </c>
      <c r="K5206" s="183">
        <v>19</v>
      </c>
      <c r="L5206" s="183">
        <v>20</v>
      </c>
      <c r="M5206" s="183">
        <v>0</v>
      </c>
      <c r="N5206" s="183">
        <v>21</v>
      </c>
      <c r="O5206" s="183">
        <v>20</v>
      </c>
      <c r="P5206" s="183">
        <v>20</v>
      </c>
      <c r="Q5206" s="183">
        <v>0</v>
      </c>
      <c r="R5206" s="183">
        <v>21</v>
      </c>
      <c r="S5206" s="183">
        <v>20</v>
      </c>
      <c r="T5206" s="183">
        <v>21</v>
      </c>
      <c r="U5206" s="183">
        <v>0</v>
      </c>
      <c r="V5206" s="183">
        <v>22</v>
      </c>
      <c r="W5206" s="183">
        <v>20</v>
      </c>
      <c r="X5206" s="183">
        <v>21</v>
      </c>
      <c r="Y5206" s="183">
        <v>0</v>
      </c>
    </row>
    <row r="5207" spans="1:25" x14ac:dyDescent="0.2">
      <c r="A5207" s="184">
        <v>14005029</v>
      </c>
      <c r="B5207" s="183" t="str">
        <f>[1]店マスタ!B5206</f>
        <v>エイムかねこ</v>
      </c>
      <c r="C5207" s="183">
        <v>5.5</v>
      </c>
      <c r="D5207" s="183">
        <v>5.5</v>
      </c>
      <c r="E5207" s="183">
        <f>_xlfn.XLOOKUP(A5207,[2]Sheet1!$R:$R,[2]Sheet1!$AB:$AB,"",0)</f>
        <v>5.5</v>
      </c>
      <c r="F5207" s="183">
        <f>_xlfn.XLOOKUP($A5207,[3]【2026年03月度_全社】RFM客層一覧表データ!$A:$A,[3]【2026年03月度_全社】RFM客層一覧表データ!C:C,"",0)</f>
        <v>1216</v>
      </c>
      <c r="G5207" s="183">
        <f>_xlfn.XLOOKUP($A5207,[3]【2026年03月度_全社】RFM客層一覧表データ!$A:$A,[3]【2026年03月度_全社】RFM客層一覧表データ!D:D,"",0)</f>
        <v>482</v>
      </c>
      <c r="H5207" s="183">
        <f>_xlfn.XLOOKUP($A5207,[3]【2026年03月度_全社】RFM客層一覧表データ!$A:$A,[3]【2026年03月度_全社】RFM客層一覧表データ!E:E,"",0)</f>
        <v>570</v>
      </c>
      <c r="I5207" s="183">
        <f>_xlfn.XLOOKUP($A5207,[3]【2026年03月度_全社】RFM客層一覧表データ!$A:$A,[3]【2026年03月度_全社】RFM客層一覧表データ!F:F,"",0)</f>
        <v>96</v>
      </c>
      <c r="J5207" s="183">
        <v>1227</v>
      </c>
      <c r="K5207" s="183">
        <v>612</v>
      </c>
      <c r="L5207" s="183">
        <v>556</v>
      </c>
      <c r="M5207" s="183">
        <v>112</v>
      </c>
      <c r="N5207" s="183">
        <v>1090</v>
      </c>
      <c r="O5207" s="183">
        <v>604</v>
      </c>
      <c r="P5207" s="183">
        <v>516</v>
      </c>
      <c r="Q5207" s="183">
        <v>96</v>
      </c>
      <c r="R5207" s="183">
        <v>1036</v>
      </c>
      <c r="S5207" s="183">
        <v>597</v>
      </c>
      <c r="T5207" s="183">
        <v>472</v>
      </c>
      <c r="U5207" s="183">
        <v>123</v>
      </c>
      <c r="V5207" s="183">
        <v>1107</v>
      </c>
      <c r="W5207" s="183">
        <v>593</v>
      </c>
      <c r="X5207" s="183">
        <v>474</v>
      </c>
      <c r="Y5207" s="183">
        <v>175</v>
      </c>
    </row>
    <row r="5208" spans="1:25" x14ac:dyDescent="0.2">
      <c r="A5208" s="184">
        <v>14005062</v>
      </c>
      <c r="B5208" s="183" t="str">
        <f>[1]店マスタ!B5207</f>
        <v>エイム　ミツエ</v>
      </c>
      <c r="C5208" s="183">
        <v>4.5</v>
      </c>
      <c r="D5208" s="183">
        <v>4.5</v>
      </c>
      <c r="E5208" s="183">
        <f>_xlfn.XLOOKUP(A5208,[2]Sheet1!$R:$R,[2]Sheet1!$AB:$AB,"",0)</f>
        <v>4.5</v>
      </c>
      <c r="F5208" s="183">
        <f>_xlfn.XLOOKUP($A5208,[3]【2026年03月度_全社】RFM客層一覧表データ!$A:$A,[3]【2026年03月度_全社】RFM客層一覧表データ!C:C,"",0)</f>
        <v>1108</v>
      </c>
      <c r="G5208" s="183">
        <f>_xlfn.XLOOKUP($A5208,[3]【2026年03月度_全社】RFM客層一覧表データ!$A:$A,[3]【2026年03月度_全社】RFM客層一覧表データ!D:D,"",0)</f>
        <v>488</v>
      </c>
      <c r="H5208" s="183">
        <f>_xlfn.XLOOKUP($A5208,[3]【2026年03月度_全社】RFM客層一覧表データ!$A:$A,[3]【2026年03月度_全社】RFM客層一覧表データ!E:E,"",0)</f>
        <v>439</v>
      </c>
      <c r="I5208" s="183">
        <f>_xlfn.XLOOKUP($A5208,[3]【2026年03月度_全社】RFM客層一覧表データ!$A:$A,[3]【2026年03月度_全社】RFM客層一覧表データ!F:F,"",0)</f>
        <v>107</v>
      </c>
      <c r="J5208" s="183">
        <v>1077</v>
      </c>
      <c r="K5208" s="183">
        <v>481</v>
      </c>
      <c r="L5208" s="183">
        <v>428</v>
      </c>
      <c r="M5208" s="183">
        <v>129</v>
      </c>
      <c r="N5208" s="183">
        <v>1018</v>
      </c>
      <c r="O5208" s="183">
        <v>444</v>
      </c>
      <c r="P5208" s="183">
        <v>422</v>
      </c>
      <c r="Q5208" s="183">
        <v>111</v>
      </c>
      <c r="R5208" s="183">
        <v>962</v>
      </c>
      <c r="S5208" s="183">
        <v>443</v>
      </c>
      <c r="T5208" s="183">
        <v>411</v>
      </c>
      <c r="U5208" s="183">
        <v>88</v>
      </c>
      <c r="V5208" s="183">
        <v>929</v>
      </c>
      <c r="W5208" s="183">
        <v>440</v>
      </c>
      <c r="X5208" s="183">
        <v>394</v>
      </c>
      <c r="Y5208" s="183">
        <v>119</v>
      </c>
    </row>
    <row r="5209" spans="1:25" x14ac:dyDescent="0.2">
      <c r="A5209" s="184">
        <v>14005070</v>
      </c>
      <c r="B5209" s="183" t="str">
        <f>[1]店マスタ!B5208</f>
        <v>ＰＡＺ　花園</v>
      </c>
      <c r="C5209" s="183">
        <v>8</v>
      </c>
      <c r="D5209" s="183">
        <v>8</v>
      </c>
      <c r="E5209" s="183">
        <f>_xlfn.XLOOKUP(A5209,[2]Sheet1!$R:$R,[2]Sheet1!$AB:$AB,"",0)</f>
        <v>9</v>
      </c>
      <c r="F5209" s="183">
        <f>_xlfn.XLOOKUP($A5209,[3]【2026年03月度_全社】RFM客層一覧表データ!$A:$A,[3]【2026年03月度_全社】RFM客層一覧表データ!C:C,"",0)</f>
        <v>1888</v>
      </c>
      <c r="G5209" s="183">
        <f>_xlfn.XLOOKUP($A5209,[3]【2026年03月度_全社】RFM客層一覧表データ!$A:$A,[3]【2026年03月度_全社】RFM客層一覧表データ!D:D,"",0)</f>
        <v>710</v>
      </c>
      <c r="H5209" s="183">
        <f>_xlfn.XLOOKUP($A5209,[3]【2026年03月度_全社】RFM客層一覧表データ!$A:$A,[3]【2026年03月度_全社】RFM客層一覧表データ!E:E,"",0)</f>
        <v>716</v>
      </c>
      <c r="I5209" s="183">
        <f>_xlfn.XLOOKUP($A5209,[3]【2026年03月度_全社】RFM客層一覧表データ!$A:$A,[3]【2026年03月度_全社】RFM客層一覧表データ!F:F,"",0)</f>
        <v>160</v>
      </c>
      <c r="J5209" s="183">
        <v>1927</v>
      </c>
      <c r="K5209" s="183">
        <v>747</v>
      </c>
      <c r="L5209" s="183">
        <v>708</v>
      </c>
      <c r="M5209" s="183">
        <v>190</v>
      </c>
      <c r="N5209" s="183">
        <v>1912</v>
      </c>
      <c r="O5209" s="183">
        <v>757</v>
      </c>
      <c r="P5209" s="183">
        <v>717</v>
      </c>
      <c r="Q5209" s="183">
        <v>166</v>
      </c>
      <c r="R5209" s="183">
        <v>1917</v>
      </c>
      <c r="S5209" s="183">
        <v>775</v>
      </c>
      <c r="T5209" s="183">
        <v>723</v>
      </c>
      <c r="U5209" s="183">
        <v>184</v>
      </c>
      <c r="V5209" s="183">
        <v>1912</v>
      </c>
      <c r="W5209" s="183">
        <v>793</v>
      </c>
      <c r="X5209" s="183">
        <v>781</v>
      </c>
      <c r="Y5209" s="183">
        <v>220</v>
      </c>
    </row>
    <row r="5210" spans="1:25" x14ac:dyDescent="0.2">
      <c r="A5210" s="184">
        <v>14005108</v>
      </c>
      <c r="B5210" s="183" t="str">
        <f>[1]店マスタ!B5209</f>
        <v>エイムアトム</v>
      </c>
      <c r="C5210" s="183">
        <v>3.5</v>
      </c>
      <c r="D5210" s="183">
        <v>3.5</v>
      </c>
      <c r="E5210" s="183">
        <f>_xlfn.XLOOKUP(A5210,[2]Sheet1!$R:$R,[2]Sheet1!$AB:$AB,"",0)</f>
        <v>4</v>
      </c>
      <c r="F5210" s="183">
        <f>_xlfn.XLOOKUP($A5210,[3]【2026年03月度_全社】RFM客層一覧表データ!$A:$A,[3]【2026年03月度_全社】RFM客層一覧表データ!C:C,"",0)</f>
        <v>630</v>
      </c>
      <c r="G5210" s="183">
        <f>_xlfn.XLOOKUP($A5210,[3]【2026年03月度_全社】RFM客層一覧表データ!$A:$A,[3]【2026年03月度_全社】RFM客層一覧表データ!D:D,"",0)</f>
        <v>328</v>
      </c>
      <c r="H5210" s="183">
        <f>_xlfn.XLOOKUP($A5210,[3]【2026年03月度_全社】RFM客層一覧表データ!$A:$A,[3]【2026年03月度_全社】RFM客層一覧表データ!E:E,"",0)</f>
        <v>294</v>
      </c>
      <c r="I5210" s="183">
        <f>_xlfn.XLOOKUP($A5210,[3]【2026年03月度_全社】RFM客層一覧表データ!$A:$A,[3]【2026年03月度_全社】RFM客層一覧表データ!F:F,"",0)</f>
        <v>80</v>
      </c>
      <c r="J5210" s="183">
        <v>612</v>
      </c>
      <c r="K5210" s="183">
        <v>306</v>
      </c>
      <c r="L5210" s="183">
        <v>292</v>
      </c>
      <c r="M5210" s="183">
        <v>49</v>
      </c>
      <c r="N5210" s="183">
        <v>605</v>
      </c>
      <c r="O5210" s="183">
        <v>304</v>
      </c>
      <c r="P5210" s="183">
        <v>285</v>
      </c>
      <c r="Q5210" s="183">
        <v>42</v>
      </c>
      <c r="R5210" s="183">
        <v>613</v>
      </c>
      <c r="S5210" s="183">
        <v>287</v>
      </c>
      <c r="T5210" s="183">
        <v>273</v>
      </c>
      <c r="U5210" s="183">
        <v>57</v>
      </c>
      <c r="V5210" s="183">
        <v>596</v>
      </c>
      <c r="W5210" s="183">
        <v>301</v>
      </c>
      <c r="X5210" s="183">
        <v>263</v>
      </c>
      <c r="Y5210" s="183">
        <v>73</v>
      </c>
    </row>
    <row r="5211" spans="1:25" x14ac:dyDescent="0.2">
      <c r="A5211" s="184">
        <v>14005138</v>
      </c>
      <c r="B5211" s="183" t="str">
        <f>[1]店マスタ!B5210</f>
        <v>ＰＡＺ　三幸</v>
      </c>
      <c r="C5211" s="183">
        <v>6</v>
      </c>
      <c r="D5211" s="183">
        <v>5</v>
      </c>
      <c r="E5211" s="183">
        <f>_xlfn.XLOOKUP(A5211,[2]Sheet1!$R:$R,[2]Sheet1!$AB:$AB,"",0)</f>
        <v>5</v>
      </c>
      <c r="F5211" s="183">
        <f>_xlfn.XLOOKUP($A5211,[3]【2026年03月度_全社】RFM客層一覧表データ!$A:$A,[3]【2026年03月度_全社】RFM客層一覧表データ!C:C,"",0)</f>
        <v>1161</v>
      </c>
      <c r="G5211" s="183">
        <f>_xlfn.XLOOKUP($A5211,[3]【2026年03月度_全社】RFM客層一覧表データ!$A:$A,[3]【2026年03月度_全社】RFM客層一覧表データ!D:D,"",0)</f>
        <v>505</v>
      </c>
      <c r="H5211" s="183">
        <f>_xlfn.XLOOKUP($A5211,[3]【2026年03月度_全社】RFM客層一覧表データ!$A:$A,[3]【2026年03月度_全社】RFM客層一覧表データ!E:E,"",0)</f>
        <v>562</v>
      </c>
      <c r="I5211" s="183">
        <f>_xlfn.XLOOKUP($A5211,[3]【2026年03月度_全社】RFM客層一覧表データ!$A:$A,[3]【2026年03月度_全社】RFM客層一覧表データ!F:F,"",0)</f>
        <v>93</v>
      </c>
      <c r="J5211" s="183">
        <v>1138</v>
      </c>
      <c r="K5211" s="183">
        <v>510</v>
      </c>
      <c r="L5211" s="183">
        <v>558</v>
      </c>
      <c r="M5211" s="183">
        <v>87</v>
      </c>
      <c r="N5211" s="183">
        <v>1158</v>
      </c>
      <c r="O5211" s="183">
        <v>530</v>
      </c>
      <c r="P5211" s="183">
        <v>567</v>
      </c>
      <c r="Q5211" s="183">
        <v>104</v>
      </c>
      <c r="R5211" s="183">
        <v>1121</v>
      </c>
      <c r="S5211" s="183">
        <v>552</v>
      </c>
      <c r="T5211" s="183">
        <v>571</v>
      </c>
      <c r="U5211" s="183">
        <v>89</v>
      </c>
      <c r="V5211" s="183">
        <v>1177</v>
      </c>
      <c r="W5211" s="183">
        <v>529</v>
      </c>
      <c r="X5211" s="183">
        <v>597</v>
      </c>
      <c r="Y5211" s="183">
        <v>107</v>
      </c>
    </row>
    <row r="5212" spans="1:25" x14ac:dyDescent="0.2">
      <c r="A5212" s="184">
        <v>14005139</v>
      </c>
      <c r="B5212" s="183" t="str">
        <f>[1]店マスタ!B5211</f>
        <v>エイムナカシマ</v>
      </c>
      <c r="C5212" s="183">
        <v>4</v>
      </c>
      <c r="D5212" s="183">
        <v>4</v>
      </c>
      <c r="E5212" s="183">
        <f>_xlfn.XLOOKUP(A5212,[2]Sheet1!$R:$R,[2]Sheet1!$AB:$AB,"",0)</f>
        <v>4</v>
      </c>
      <c r="F5212" s="183">
        <f>_xlfn.XLOOKUP($A5212,[3]【2026年03月度_全社】RFM客層一覧表データ!$A:$A,[3]【2026年03月度_全社】RFM客層一覧表データ!C:C,"",0)</f>
        <v>759</v>
      </c>
      <c r="G5212" s="183">
        <f>_xlfn.XLOOKUP($A5212,[3]【2026年03月度_全社】RFM客層一覧表データ!$A:$A,[3]【2026年03月度_全社】RFM客層一覧表データ!D:D,"",0)</f>
        <v>376</v>
      </c>
      <c r="H5212" s="183">
        <f>_xlfn.XLOOKUP($A5212,[3]【2026年03月度_全社】RFM客層一覧表データ!$A:$A,[3]【2026年03月度_全社】RFM客層一覧表データ!E:E,"",0)</f>
        <v>402</v>
      </c>
      <c r="I5212" s="183">
        <f>_xlfn.XLOOKUP($A5212,[3]【2026年03月度_全社】RFM客層一覧表データ!$A:$A,[3]【2026年03月度_全社】RFM客層一覧表データ!F:F,"",0)</f>
        <v>63</v>
      </c>
      <c r="J5212" s="183">
        <v>734</v>
      </c>
      <c r="K5212" s="183">
        <v>375</v>
      </c>
      <c r="L5212" s="183">
        <v>378</v>
      </c>
      <c r="M5212" s="183">
        <v>64</v>
      </c>
      <c r="N5212" s="183">
        <v>728</v>
      </c>
      <c r="O5212" s="183">
        <v>374</v>
      </c>
      <c r="P5212" s="183">
        <v>356</v>
      </c>
      <c r="Q5212" s="183">
        <v>72</v>
      </c>
      <c r="R5212" s="183">
        <v>693</v>
      </c>
      <c r="S5212" s="183">
        <v>373</v>
      </c>
      <c r="T5212" s="183">
        <v>336</v>
      </c>
      <c r="U5212" s="183">
        <v>68</v>
      </c>
      <c r="V5212" s="183">
        <v>658</v>
      </c>
      <c r="W5212" s="183">
        <v>373</v>
      </c>
      <c r="X5212" s="183">
        <v>305</v>
      </c>
      <c r="Y5212" s="183">
        <v>90</v>
      </c>
    </row>
    <row r="5213" spans="1:25" x14ac:dyDescent="0.2">
      <c r="A5213" s="184">
        <v>14005552</v>
      </c>
      <c r="B5213" s="183" t="str">
        <f>[1]店マスタ!B5212</f>
        <v>（株）インフ</v>
      </c>
      <c r="C5213" s="183">
        <v>2</v>
      </c>
      <c r="D5213" s="183">
        <v>2</v>
      </c>
      <c r="E5213" s="183">
        <f>_xlfn.XLOOKUP(A5213,[2]Sheet1!$R:$R,[2]Sheet1!$AB:$AB,"",0)</f>
        <v>2</v>
      </c>
      <c r="F5213" s="183" t="str">
        <f>_xlfn.XLOOKUP($A5213,[3]【2026年03月度_全社】RFM客層一覧表データ!$A:$A,[3]【2026年03月度_全社】RFM客層一覧表データ!C:C,"",0)</f>
        <v/>
      </c>
      <c r="G5213" s="183" t="str">
        <f>_xlfn.XLOOKUP($A5213,[3]【2026年03月度_全社】RFM客層一覧表データ!$A:$A,[3]【2026年03月度_全社】RFM客層一覧表データ!D:D,"",0)</f>
        <v/>
      </c>
      <c r="H5213" s="183" t="str">
        <f>_xlfn.XLOOKUP($A5213,[3]【2026年03月度_全社】RFM客層一覧表データ!$A:$A,[3]【2026年03月度_全社】RFM客層一覧表データ!E:E,"",0)</f>
        <v/>
      </c>
      <c r="I5213" s="183" t="str">
        <f>_xlfn.XLOOKUP($A5213,[3]【2026年03月度_全社】RFM客層一覧表データ!$A:$A,[3]【2026年03月度_全社】RFM客層一覧表データ!F:F,"",0)</f>
        <v/>
      </c>
      <c r="J5213" s="183">
        <v>0</v>
      </c>
      <c r="K5213" s="183">
        <v>0</v>
      </c>
      <c r="L5213" s="183">
        <v>0</v>
      </c>
      <c r="M5213" s="183">
        <v>0</v>
      </c>
      <c r="N5213" s="183">
        <v>0</v>
      </c>
      <c r="O5213" s="183">
        <v>0</v>
      </c>
      <c r="P5213" s="183">
        <v>0</v>
      </c>
      <c r="Q5213" s="183">
        <v>0</v>
      </c>
      <c r="R5213" s="183">
        <v>0</v>
      </c>
      <c r="S5213" s="183">
        <v>0</v>
      </c>
      <c r="T5213" s="183">
        <v>0</v>
      </c>
      <c r="U5213" s="183">
        <v>0</v>
      </c>
      <c r="V5213" s="183">
        <v>0</v>
      </c>
      <c r="W5213" s="183">
        <v>0</v>
      </c>
      <c r="X5213" s="183">
        <v>0</v>
      </c>
      <c r="Y5213" s="183">
        <v>0</v>
      </c>
    </row>
    <row r="5214" spans="1:25" x14ac:dyDescent="0.2">
      <c r="A5214" s="184">
        <v>14006104</v>
      </c>
      <c r="B5214" s="183" t="str">
        <f>[1]店マスタ!B5213</f>
        <v>（有）　南松堂</v>
      </c>
      <c r="C5214" s="183">
        <v>8</v>
      </c>
      <c r="D5214" s="183">
        <v>8</v>
      </c>
      <c r="E5214" s="183">
        <f>_xlfn.XLOOKUP(A5214,[2]Sheet1!$R:$R,[2]Sheet1!$AB:$AB,"",0)</f>
        <v>8</v>
      </c>
      <c r="F5214" s="183">
        <f>_xlfn.XLOOKUP($A5214,[3]【2026年03月度_全社】RFM客層一覧表データ!$A:$A,[3]【2026年03月度_全社】RFM客層一覧表データ!C:C,"",0)</f>
        <v>2955</v>
      </c>
      <c r="G5214" s="183">
        <f>_xlfn.XLOOKUP($A5214,[3]【2026年03月度_全社】RFM客層一覧表データ!$A:$A,[3]【2026年03月度_全社】RFM客層一覧表データ!D:D,"",0)</f>
        <v>1079</v>
      </c>
      <c r="H5214" s="183">
        <f>_xlfn.XLOOKUP($A5214,[3]【2026年03月度_全社】RFM客層一覧表データ!$A:$A,[3]【2026年03月度_全社】RFM客層一覧表データ!E:E,"",0)</f>
        <v>1189</v>
      </c>
      <c r="I5214" s="183">
        <f>_xlfn.XLOOKUP($A5214,[3]【2026年03月度_全社】RFM客層一覧表データ!$A:$A,[3]【2026年03月度_全社】RFM客層一覧表データ!F:F,"",0)</f>
        <v>200</v>
      </c>
      <c r="J5214" s="183">
        <v>3068</v>
      </c>
      <c r="K5214" s="183">
        <v>1188</v>
      </c>
      <c r="L5214" s="183">
        <v>1242</v>
      </c>
      <c r="M5214" s="183">
        <v>233</v>
      </c>
      <c r="N5214" s="183">
        <v>3007</v>
      </c>
      <c r="O5214" s="183">
        <v>1159</v>
      </c>
      <c r="P5214" s="183">
        <v>1284</v>
      </c>
      <c r="Q5214" s="183">
        <v>199</v>
      </c>
      <c r="R5214" s="183">
        <v>3041</v>
      </c>
      <c r="S5214" s="183">
        <v>1234</v>
      </c>
      <c r="T5214" s="183">
        <v>1317</v>
      </c>
      <c r="U5214" s="183">
        <v>228</v>
      </c>
      <c r="V5214" s="183">
        <v>3104</v>
      </c>
      <c r="W5214" s="183">
        <v>1374</v>
      </c>
      <c r="X5214" s="183">
        <v>1367</v>
      </c>
      <c r="Y5214" s="183">
        <v>302</v>
      </c>
    </row>
    <row r="5215" spans="1:25" x14ac:dyDescent="0.2">
      <c r="A5215" s="184">
        <v>14007040</v>
      </c>
      <c r="B5215" s="183" t="str">
        <f>[1]店マスタ!B5214</f>
        <v>電気のリズ・トーチク戸ノ上店</v>
      </c>
      <c r="C5215" s="183">
        <v>4.5</v>
      </c>
      <c r="D5215" s="183">
        <v>3.5</v>
      </c>
      <c r="E5215" s="183">
        <f>_xlfn.XLOOKUP(A5215,[2]Sheet1!$R:$R,[2]Sheet1!$AB:$AB,"",0)</f>
        <v>3.5</v>
      </c>
      <c r="F5215" s="183">
        <f>_xlfn.XLOOKUP($A5215,[3]【2026年03月度_全社】RFM客層一覧表データ!$A:$A,[3]【2026年03月度_全社】RFM客層一覧表データ!C:C,"",0)</f>
        <v>429</v>
      </c>
      <c r="G5215" s="183">
        <f>_xlfn.XLOOKUP($A5215,[3]【2026年03月度_全社】RFM客層一覧表データ!$A:$A,[3]【2026年03月度_全社】RFM客層一覧表データ!D:D,"",0)</f>
        <v>191</v>
      </c>
      <c r="H5215" s="183">
        <f>_xlfn.XLOOKUP($A5215,[3]【2026年03月度_全社】RFM客層一覧表データ!$A:$A,[3]【2026年03月度_全社】RFM客層一覧表データ!E:E,"",0)</f>
        <v>217</v>
      </c>
      <c r="I5215" s="183">
        <f>_xlfn.XLOOKUP($A5215,[3]【2026年03月度_全社】RFM客層一覧表データ!$A:$A,[3]【2026年03月度_全社】RFM客層一覧表データ!F:F,"",0)</f>
        <v>25</v>
      </c>
      <c r="J5215" s="183">
        <v>465</v>
      </c>
      <c r="K5215" s="183">
        <v>184</v>
      </c>
      <c r="L5215" s="183">
        <v>213</v>
      </c>
      <c r="M5215" s="183">
        <v>18</v>
      </c>
      <c r="N5215" s="183">
        <v>499</v>
      </c>
      <c r="O5215" s="183">
        <v>201</v>
      </c>
      <c r="P5215" s="183">
        <v>207</v>
      </c>
      <c r="Q5215" s="183">
        <v>31</v>
      </c>
      <c r="R5215" s="183">
        <v>506</v>
      </c>
      <c r="S5215" s="183">
        <v>220</v>
      </c>
      <c r="T5215" s="183">
        <v>196</v>
      </c>
      <c r="U5215" s="183">
        <v>38</v>
      </c>
      <c r="V5215" s="183">
        <v>517</v>
      </c>
      <c r="W5215" s="183">
        <v>212</v>
      </c>
      <c r="X5215" s="183">
        <v>175</v>
      </c>
      <c r="Y5215" s="183">
        <v>38</v>
      </c>
    </row>
    <row r="5216" spans="1:25" x14ac:dyDescent="0.2">
      <c r="A5216" s="184">
        <v>14008102</v>
      </c>
      <c r="B5216" s="183" t="str">
        <f>[1]店マスタ!B5215</f>
        <v>エイム　おにき</v>
      </c>
      <c r="C5216" s="183">
        <v>2</v>
      </c>
      <c r="D5216" s="183">
        <v>2</v>
      </c>
      <c r="E5216" s="183">
        <f>_xlfn.XLOOKUP(A5216,[2]Sheet1!$R:$R,[2]Sheet1!$AB:$AB,"",0)</f>
        <v>2.5</v>
      </c>
      <c r="F5216" s="183">
        <f>_xlfn.XLOOKUP($A5216,[3]【2026年03月度_全社】RFM客層一覧表データ!$A:$A,[3]【2026年03月度_全社】RFM客層一覧表データ!C:C,"",0)</f>
        <v>561</v>
      </c>
      <c r="G5216" s="183">
        <f>_xlfn.XLOOKUP($A5216,[3]【2026年03月度_全社】RFM客層一覧表データ!$A:$A,[3]【2026年03月度_全社】RFM客層一覧表データ!D:D,"",0)</f>
        <v>196</v>
      </c>
      <c r="H5216" s="183">
        <f>_xlfn.XLOOKUP($A5216,[3]【2026年03月度_全社】RFM客層一覧表データ!$A:$A,[3]【2026年03月度_全社】RFM客層一覧表データ!E:E,"",0)</f>
        <v>174</v>
      </c>
      <c r="I5216" s="183">
        <f>_xlfn.XLOOKUP($A5216,[3]【2026年03月度_全社】RFM客層一覧表データ!$A:$A,[3]【2026年03月度_全社】RFM客層一覧表データ!F:F,"",0)</f>
        <v>63</v>
      </c>
      <c r="J5216" s="183">
        <v>547</v>
      </c>
      <c r="K5216" s="183">
        <v>224</v>
      </c>
      <c r="L5216" s="183">
        <v>168</v>
      </c>
      <c r="M5216" s="183">
        <v>54</v>
      </c>
      <c r="N5216" s="183">
        <v>551</v>
      </c>
      <c r="O5216" s="183">
        <v>214</v>
      </c>
      <c r="P5216" s="183">
        <v>166</v>
      </c>
      <c r="Q5216" s="183">
        <v>60</v>
      </c>
      <c r="R5216" s="183">
        <v>523</v>
      </c>
      <c r="S5216" s="183">
        <v>209</v>
      </c>
      <c r="T5216" s="183">
        <v>150</v>
      </c>
      <c r="U5216" s="183">
        <v>75</v>
      </c>
      <c r="V5216" s="183">
        <v>475</v>
      </c>
      <c r="W5216" s="183">
        <v>198</v>
      </c>
      <c r="X5216" s="183">
        <v>134</v>
      </c>
      <c r="Y5216" s="183">
        <v>66</v>
      </c>
    </row>
    <row r="5217" spans="1:25" x14ac:dyDescent="0.2">
      <c r="A5217" s="184">
        <v>14010003</v>
      </c>
      <c r="B5217" s="183" t="str">
        <f>[1]店マスタ!B5216</f>
        <v>エイム　はせがわ</v>
      </c>
      <c r="C5217" s="183">
        <v>3</v>
      </c>
      <c r="D5217" s="183">
        <v>3</v>
      </c>
      <c r="E5217" s="183">
        <f>_xlfn.XLOOKUP(A5217,[2]Sheet1!$R:$R,[2]Sheet1!$AB:$AB,"",0)</f>
        <v>3</v>
      </c>
      <c r="F5217" s="183">
        <f>_xlfn.XLOOKUP($A5217,[3]【2026年03月度_全社】RFM客層一覧表データ!$A:$A,[3]【2026年03月度_全社】RFM客層一覧表データ!C:C,"",0)</f>
        <v>520</v>
      </c>
      <c r="G5217" s="183">
        <f>_xlfn.XLOOKUP($A5217,[3]【2026年03月度_全社】RFM客層一覧表データ!$A:$A,[3]【2026年03月度_全社】RFM客層一覧表データ!D:D,"",0)</f>
        <v>254</v>
      </c>
      <c r="H5217" s="183">
        <f>_xlfn.XLOOKUP($A5217,[3]【2026年03月度_全社】RFM客層一覧表データ!$A:$A,[3]【2026年03月度_全社】RFM客層一覧表データ!E:E,"",0)</f>
        <v>217</v>
      </c>
      <c r="I5217" s="183">
        <f>_xlfn.XLOOKUP($A5217,[3]【2026年03月度_全社】RFM客層一覧表データ!$A:$A,[3]【2026年03月度_全社】RFM客層一覧表データ!F:F,"",0)</f>
        <v>61</v>
      </c>
      <c r="J5217" s="183">
        <v>505</v>
      </c>
      <c r="K5217" s="183">
        <v>247</v>
      </c>
      <c r="L5217" s="183">
        <v>206</v>
      </c>
      <c r="M5217" s="183">
        <v>51</v>
      </c>
      <c r="N5217" s="183">
        <v>505</v>
      </c>
      <c r="O5217" s="183">
        <v>246</v>
      </c>
      <c r="P5217" s="183">
        <v>190</v>
      </c>
      <c r="Q5217" s="183">
        <v>60</v>
      </c>
      <c r="R5217" s="183">
        <v>473</v>
      </c>
      <c r="S5217" s="183">
        <v>224</v>
      </c>
      <c r="T5217" s="183">
        <v>181</v>
      </c>
      <c r="U5217" s="183">
        <v>64</v>
      </c>
      <c r="V5217" s="183">
        <v>452</v>
      </c>
      <c r="W5217" s="183">
        <v>205</v>
      </c>
      <c r="X5217" s="183">
        <v>177</v>
      </c>
      <c r="Y5217" s="183">
        <v>52</v>
      </c>
    </row>
    <row r="5218" spans="1:25" x14ac:dyDescent="0.2">
      <c r="A5218" s="184">
        <v>14010007</v>
      </c>
      <c r="B5218" s="183" t="str">
        <f>[1]店マスタ!B5217</f>
        <v>ＰＡＺ　オンズカ</v>
      </c>
      <c r="C5218" s="183">
        <v>4.5</v>
      </c>
      <c r="D5218" s="183">
        <v>4.5</v>
      </c>
      <c r="E5218" s="183">
        <f>_xlfn.XLOOKUP(A5218,[2]Sheet1!$R:$R,[2]Sheet1!$AB:$AB,"",0)</f>
        <v>5</v>
      </c>
      <c r="F5218" s="183">
        <f>_xlfn.XLOOKUP($A5218,[3]【2026年03月度_全社】RFM客層一覧表データ!$A:$A,[3]【2026年03月度_全社】RFM客層一覧表データ!C:C,"",0)</f>
        <v>707</v>
      </c>
      <c r="G5218" s="183">
        <f>_xlfn.XLOOKUP($A5218,[3]【2026年03月度_全社】RFM客層一覧表データ!$A:$A,[3]【2026年03月度_全社】RFM客層一覧表データ!D:D,"",0)</f>
        <v>380</v>
      </c>
      <c r="H5218" s="183">
        <f>_xlfn.XLOOKUP($A5218,[3]【2026年03月度_全社】RFM客層一覧表データ!$A:$A,[3]【2026年03月度_全社】RFM客層一覧表データ!E:E,"",0)</f>
        <v>400</v>
      </c>
      <c r="I5218" s="183">
        <f>_xlfn.XLOOKUP($A5218,[3]【2026年03月度_全社】RFM客層一覧表データ!$A:$A,[3]【2026年03月度_全社】RFM客層一覧表データ!F:F,"",0)</f>
        <v>72</v>
      </c>
      <c r="J5218" s="183">
        <v>696</v>
      </c>
      <c r="K5218" s="183">
        <v>365</v>
      </c>
      <c r="L5218" s="183">
        <v>399</v>
      </c>
      <c r="M5218" s="183">
        <v>48</v>
      </c>
      <c r="N5218" s="183">
        <v>716</v>
      </c>
      <c r="O5218" s="183">
        <v>380</v>
      </c>
      <c r="P5218" s="183">
        <v>400</v>
      </c>
      <c r="Q5218" s="183">
        <v>61</v>
      </c>
      <c r="R5218" s="183">
        <v>726</v>
      </c>
      <c r="S5218" s="183">
        <v>400</v>
      </c>
      <c r="T5218" s="183">
        <v>389</v>
      </c>
      <c r="U5218" s="183">
        <v>87</v>
      </c>
      <c r="V5218" s="183">
        <v>648</v>
      </c>
      <c r="W5218" s="183">
        <v>383</v>
      </c>
      <c r="X5218" s="183">
        <v>370</v>
      </c>
      <c r="Y5218" s="183">
        <v>90</v>
      </c>
    </row>
    <row r="5219" spans="1:25" x14ac:dyDescent="0.2">
      <c r="A5219" s="184">
        <v>14010043</v>
      </c>
      <c r="B5219" s="183" t="str">
        <f>[1]店マスタ!B5218</f>
        <v>エイム　吉野</v>
      </c>
      <c r="C5219" s="183">
        <v>4</v>
      </c>
      <c r="D5219" s="183">
        <v>4</v>
      </c>
      <c r="E5219" s="183">
        <f>_xlfn.XLOOKUP(A5219,[2]Sheet1!$R:$R,[2]Sheet1!$AB:$AB,"",0)</f>
        <v>4</v>
      </c>
      <c r="F5219" s="183">
        <f>_xlfn.XLOOKUP($A5219,[3]【2026年03月度_全社】RFM客層一覧表データ!$A:$A,[3]【2026年03月度_全社】RFM客層一覧表データ!C:C,"",0)</f>
        <v>625</v>
      </c>
      <c r="G5219" s="183">
        <f>_xlfn.XLOOKUP($A5219,[3]【2026年03月度_全社】RFM客層一覧表データ!$A:$A,[3]【2026年03月度_全社】RFM客層一覧表データ!D:D,"",0)</f>
        <v>317</v>
      </c>
      <c r="H5219" s="183">
        <f>_xlfn.XLOOKUP($A5219,[3]【2026年03月度_全社】RFM客層一覧表データ!$A:$A,[3]【2026年03月度_全社】RFM客層一覧表データ!E:E,"",0)</f>
        <v>321</v>
      </c>
      <c r="I5219" s="183">
        <f>_xlfn.XLOOKUP($A5219,[3]【2026年03月度_全社】RFM客層一覧表データ!$A:$A,[3]【2026年03月度_全社】RFM客層一覧表データ!F:F,"",0)</f>
        <v>53</v>
      </c>
      <c r="J5219" s="183">
        <v>625</v>
      </c>
      <c r="K5219" s="183">
        <v>315</v>
      </c>
      <c r="L5219" s="183">
        <v>327</v>
      </c>
      <c r="M5219" s="183">
        <v>41</v>
      </c>
      <c r="N5219" s="183">
        <v>633</v>
      </c>
      <c r="O5219" s="183">
        <v>312</v>
      </c>
      <c r="P5219" s="183">
        <v>333</v>
      </c>
      <c r="Q5219" s="183">
        <v>44</v>
      </c>
      <c r="R5219" s="183">
        <v>630</v>
      </c>
      <c r="S5219" s="183">
        <v>309</v>
      </c>
      <c r="T5219" s="183">
        <v>343</v>
      </c>
      <c r="U5219" s="183">
        <v>41</v>
      </c>
      <c r="V5219" s="183">
        <v>641</v>
      </c>
      <c r="W5219" s="183">
        <v>307</v>
      </c>
      <c r="X5219" s="183">
        <v>351</v>
      </c>
      <c r="Y5219" s="183">
        <v>46</v>
      </c>
    </row>
    <row r="5220" spans="1:25" x14ac:dyDescent="0.2">
      <c r="A5220" s="184">
        <v>14010048</v>
      </c>
      <c r="B5220" s="183" t="str">
        <f>[1]店マスタ!B5219</f>
        <v>双和　電気</v>
      </c>
      <c r="C5220" s="183">
        <v>2.5</v>
      </c>
      <c r="D5220" s="183">
        <v>2.5</v>
      </c>
      <c r="E5220" s="183">
        <f>_xlfn.XLOOKUP(A5220,[2]Sheet1!$R:$R,[2]Sheet1!$AB:$AB,"",0)</f>
        <v>2.5</v>
      </c>
      <c r="F5220" s="183" t="str">
        <f>_xlfn.XLOOKUP($A5220,[3]【2026年03月度_全社】RFM客層一覧表データ!$A:$A,[3]【2026年03月度_全社】RFM客層一覧表データ!C:C,"",0)</f>
        <v/>
      </c>
      <c r="G5220" s="183" t="str">
        <f>_xlfn.XLOOKUP($A5220,[3]【2026年03月度_全社】RFM客層一覧表データ!$A:$A,[3]【2026年03月度_全社】RFM客層一覧表データ!D:D,"",0)</f>
        <v/>
      </c>
      <c r="H5220" s="183" t="str">
        <f>_xlfn.XLOOKUP($A5220,[3]【2026年03月度_全社】RFM客層一覧表データ!$A:$A,[3]【2026年03月度_全社】RFM客層一覧表データ!E:E,"",0)</f>
        <v/>
      </c>
      <c r="I5220" s="183" t="str">
        <f>_xlfn.XLOOKUP($A5220,[3]【2026年03月度_全社】RFM客層一覧表データ!$A:$A,[3]【2026年03月度_全社】RFM客層一覧表データ!F:F,"",0)</f>
        <v/>
      </c>
      <c r="J5220" s="183">
        <v>0</v>
      </c>
      <c r="K5220" s="183">
        <v>0</v>
      </c>
      <c r="L5220" s="183">
        <v>0</v>
      </c>
      <c r="M5220" s="183">
        <v>0</v>
      </c>
      <c r="N5220" s="183">
        <v>0</v>
      </c>
      <c r="O5220" s="183">
        <v>0</v>
      </c>
      <c r="P5220" s="183">
        <v>0</v>
      </c>
      <c r="Q5220" s="183">
        <v>0</v>
      </c>
      <c r="R5220" s="183">
        <v>0</v>
      </c>
      <c r="S5220" s="183">
        <v>0</v>
      </c>
      <c r="T5220" s="183">
        <v>0</v>
      </c>
      <c r="U5220" s="183">
        <v>0</v>
      </c>
      <c r="V5220" s="183">
        <v>0</v>
      </c>
      <c r="W5220" s="183">
        <v>0</v>
      </c>
      <c r="X5220" s="183">
        <v>0</v>
      </c>
      <c r="Y5220" s="183">
        <v>0</v>
      </c>
    </row>
    <row r="5221" spans="1:25" x14ac:dyDescent="0.2">
      <c r="A5221" s="184">
        <v>14010055</v>
      </c>
      <c r="B5221" s="183" t="str">
        <f>[1]店マスタ!B5220</f>
        <v>パナデンキ　筥松店</v>
      </c>
      <c r="C5221" s="183">
        <v>2.5</v>
      </c>
      <c r="D5221" s="183">
        <v>2.5</v>
      </c>
      <c r="E5221" s="183">
        <f>_xlfn.XLOOKUP(A5221,[2]Sheet1!$R:$R,[2]Sheet1!$AB:$AB,"",0)</f>
        <v>2.5</v>
      </c>
      <c r="F5221" s="183" t="str">
        <f>_xlfn.XLOOKUP($A5221,[3]【2026年03月度_全社】RFM客層一覧表データ!$A:$A,[3]【2026年03月度_全社】RFM客層一覧表データ!C:C,"",0)</f>
        <v/>
      </c>
      <c r="G5221" s="183" t="str">
        <f>_xlfn.XLOOKUP($A5221,[3]【2026年03月度_全社】RFM客層一覧表データ!$A:$A,[3]【2026年03月度_全社】RFM客層一覧表データ!D:D,"",0)</f>
        <v/>
      </c>
      <c r="H5221" s="183" t="str">
        <f>_xlfn.XLOOKUP($A5221,[3]【2026年03月度_全社】RFM客層一覧表データ!$A:$A,[3]【2026年03月度_全社】RFM客層一覧表データ!E:E,"",0)</f>
        <v/>
      </c>
      <c r="I5221" s="183" t="str">
        <f>_xlfn.XLOOKUP($A5221,[3]【2026年03月度_全社】RFM客層一覧表データ!$A:$A,[3]【2026年03月度_全社】RFM客層一覧表データ!F:F,"",0)</f>
        <v/>
      </c>
      <c r="J5221" s="183">
        <v>0</v>
      </c>
      <c r="K5221" s="183">
        <v>0</v>
      </c>
      <c r="L5221" s="183">
        <v>0</v>
      </c>
      <c r="M5221" s="183">
        <v>0</v>
      </c>
      <c r="N5221" s="183">
        <v>0</v>
      </c>
      <c r="O5221" s="183">
        <v>0</v>
      </c>
      <c r="P5221" s="183">
        <v>0</v>
      </c>
      <c r="Q5221" s="183">
        <v>0</v>
      </c>
      <c r="R5221" s="183">
        <v>0</v>
      </c>
      <c r="S5221" s="183">
        <v>0</v>
      </c>
      <c r="T5221" s="183">
        <v>0</v>
      </c>
      <c r="U5221" s="183">
        <v>0</v>
      </c>
      <c r="V5221" s="183">
        <v>0</v>
      </c>
      <c r="W5221" s="183">
        <v>0</v>
      </c>
      <c r="X5221" s="183">
        <v>0</v>
      </c>
      <c r="Y5221" s="183">
        <v>0</v>
      </c>
    </row>
    <row r="5222" spans="1:25" x14ac:dyDescent="0.2">
      <c r="A5222" s="184">
        <v>14010060</v>
      </c>
      <c r="B5222" s="183" t="str">
        <f>[1]店マスタ!B5221</f>
        <v>（有）アムズ．コウノ</v>
      </c>
      <c r="C5222" s="183">
        <v>3</v>
      </c>
      <c r="D5222" s="183">
        <v>3</v>
      </c>
      <c r="E5222" s="183">
        <f>_xlfn.XLOOKUP(A5222,[2]Sheet1!$R:$R,[2]Sheet1!$AB:$AB,"",0)</f>
        <v>3.5</v>
      </c>
      <c r="F5222" s="183" t="str">
        <f>_xlfn.XLOOKUP($A5222,[3]【2026年03月度_全社】RFM客層一覧表データ!$A:$A,[3]【2026年03月度_全社】RFM客層一覧表データ!C:C,"",0)</f>
        <v/>
      </c>
      <c r="G5222" s="183" t="str">
        <f>_xlfn.XLOOKUP($A5222,[3]【2026年03月度_全社】RFM客層一覧表データ!$A:$A,[3]【2026年03月度_全社】RFM客層一覧表データ!D:D,"",0)</f>
        <v/>
      </c>
      <c r="H5222" s="183" t="str">
        <f>_xlfn.XLOOKUP($A5222,[3]【2026年03月度_全社】RFM客層一覧表データ!$A:$A,[3]【2026年03月度_全社】RFM客層一覧表データ!E:E,"",0)</f>
        <v/>
      </c>
      <c r="I5222" s="183" t="str">
        <f>_xlfn.XLOOKUP($A5222,[3]【2026年03月度_全社】RFM客層一覧表データ!$A:$A,[3]【2026年03月度_全社】RFM客層一覧表データ!F:F,"",0)</f>
        <v/>
      </c>
      <c r="J5222" s="183">
        <v>0</v>
      </c>
      <c r="K5222" s="183">
        <v>0</v>
      </c>
      <c r="L5222" s="183">
        <v>0</v>
      </c>
      <c r="M5222" s="183">
        <v>0</v>
      </c>
      <c r="N5222" s="183">
        <v>0</v>
      </c>
      <c r="O5222" s="183">
        <v>0</v>
      </c>
      <c r="P5222" s="183">
        <v>0</v>
      </c>
      <c r="Q5222" s="183">
        <v>0</v>
      </c>
      <c r="R5222" s="183">
        <v>0</v>
      </c>
      <c r="S5222" s="183">
        <v>0</v>
      </c>
      <c r="T5222" s="183">
        <v>0</v>
      </c>
      <c r="U5222" s="183">
        <v>0</v>
      </c>
      <c r="V5222" s="183">
        <v>0</v>
      </c>
      <c r="W5222" s="183">
        <v>0</v>
      </c>
      <c r="X5222" s="183">
        <v>0</v>
      </c>
      <c r="Y5222" s="183">
        <v>0</v>
      </c>
    </row>
    <row r="5223" spans="1:25" x14ac:dyDescent="0.2">
      <c r="A5223" s="184">
        <v>14010097</v>
      </c>
      <c r="B5223" s="183" t="str">
        <f>[1]店マスタ!B5222</f>
        <v>おおの電器</v>
      </c>
      <c r="C5223" s="183">
        <v>1</v>
      </c>
      <c r="D5223" s="183">
        <v>1</v>
      </c>
      <c r="E5223" s="183">
        <f>_xlfn.XLOOKUP(A5223,[2]Sheet1!$R:$R,[2]Sheet1!$AB:$AB,"",0)</f>
        <v>1</v>
      </c>
      <c r="F5223" s="183" t="str">
        <f>_xlfn.XLOOKUP($A5223,[3]【2026年03月度_全社】RFM客層一覧表データ!$A:$A,[3]【2026年03月度_全社】RFM客層一覧表データ!C:C,"",0)</f>
        <v/>
      </c>
      <c r="G5223" s="183" t="str">
        <f>_xlfn.XLOOKUP($A5223,[3]【2026年03月度_全社】RFM客層一覧表データ!$A:$A,[3]【2026年03月度_全社】RFM客層一覧表データ!D:D,"",0)</f>
        <v/>
      </c>
      <c r="H5223" s="183" t="str">
        <f>_xlfn.XLOOKUP($A5223,[3]【2026年03月度_全社】RFM客層一覧表データ!$A:$A,[3]【2026年03月度_全社】RFM客層一覧表データ!E:E,"",0)</f>
        <v/>
      </c>
      <c r="I5223" s="183" t="str">
        <f>_xlfn.XLOOKUP($A5223,[3]【2026年03月度_全社】RFM客層一覧表データ!$A:$A,[3]【2026年03月度_全社】RFM客層一覧表データ!F:F,"",0)</f>
        <v/>
      </c>
      <c r="J5223" s="183">
        <v>0</v>
      </c>
      <c r="K5223" s="183">
        <v>0</v>
      </c>
      <c r="L5223" s="183">
        <v>0</v>
      </c>
      <c r="M5223" s="183">
        <v>0</v>
      </c>
      <c r="N5223" s="183">
        <v>0</v>
      </c>
      <c r="O5223" s="183">
        <v>0</v>
      </c>
      <c r="P5223" s="183">
        <v>0</v>
      </c>
      <c r="Q5223" s="183">
        <v>0</v>
      </c>
      <c r="R5223" s="183">
        <v>0</v>
      </c>
      <c r="S5223" s="183">
        <v>0</v>
      </c>
      <c r="T5223" s="183">
        <v>0</v>
      </c>
      <c r="U5223" s="183">
        <v>0</v>
      </c>
      <c r="V5223" s="183">
        <v>0</v>
      </c>
      <c r="W5223" s="183">
        <v>0</v>
      </c>
      <c r="X5223" s="183">
        <v>0</v>
      </c>
      <c r="Y5223" s="183">
        <v>0</v>
      </c>
    </row>
    <row r="5224" spans="1:25" x14ac:dyDescent="0.2">
      <c r="A5224" s="184">
        <v>14011013</v>
      </c>
      <c r="B5224" s="183" t="str">
        <f>[1]店マスタ!B5223</f>
        <v>（有）　濱地　電器商会</v>
      </c>
      <c r="C5224" s="183">
        <v>1</v>
      </c>
      <c r="D5224" s="183">
        <v>1</v>
      </c>
      <c r="E5224" s="183">
        <f>_xlfn.XLOOKUP(A5224,[2]Sheet1!$R:$R,[2]Sheet1!$AB:$AB,"",0)</f>
        <v>1</v>
      </c>
      <c r="F5224" s="183">
        <f>_xlfn.XLOOKUP($A5224,[3]【2026年03月度_全社】RFM客層一覧表データ!$A:$A,[3]【2026年03月度_全社】RFM客層一覧表データ!C:C,"",0)</f>
        <v>114</v>
      </c>
      <c r="G5224" s="183">
        <f>_xlfn.XLOOKUP($A5224,[3]【2026年03月度_全社】RFM客層一覧表データ!$A:$A,[3]【2026年03月度_全社】RFM客層一覧表データ!D:D,"",0)</f>
        <v>41</v>
      </c>
      <c r="H5224" s="183">
        <f>_xlfn.XLOOKUP($A5224,[3]【2026年03月度_全社】RFM客層一覧表データ!$A:$A,[3]【2026年03月度_全社】RFM客層一覧表データ!E:E,"",0)</f>
        <v>72</v>
      </c>
      <c r="I5224" s="183">
        <f>_xlfn.XLOOKUP($A5224,[3]【2026年03月度_全社】RFM客層一覧表データ!$A:$A,[3]【2026年03月度_全社】RFM客層一覧表データ!F:F,"",0)</f>
        <v>2</v>
      </c>
      <c r="J5224" s="183">
        <v>136</v>
      </c>
      <c r="K5224" s="183">
        <v>49</v>
      </c>
      <c r="L5224" s="183">
        <v>73</v>
      </c>
      <c r="M5224" s="183">
        <v>4</v>
      </c>
      <c r="N5224" s="183">
        <v>153</v>
      </c>
      <c r="O5224" s="183">
        <v>52</v>
      </c>
      <c r="P5224" s="183">
        <v>84</v>
      </c>
      <c r="Q5224" s="183">
        <v>5</v>
      </c>
      <c r="R5224" s="183">
        <v>171</v>
      </c>
      <c r="S5224" s="183">
        <v>62</v>
      </c>
      <c r="T5224" s="183">
        <v>88</v>
      </c>
      <c r="U5224" s="183">
        <v>3</v>
      </c>
      <c r="V5224" s="183">
        <v>191</v>
      </c>
      <c r="W5224" s="183">
        <v>65</v>
      </c>
      <c r="X5224" s="183">
        <v>99</v>
      </c>
      <c r="Y5224" s="183">
        <v>10</v>
      </c>
    </row>
    <row r="5225" spans="1:25" x14ac:dyDescent="0.2">
      <c r="A5225" s="184">
        <v>14011023</v>
      </c>
      <c r="B5225" s="183" t="str">
        <f>[1]店マスタ!B5224</f>
        <v>電器のツルミヤ</v>
      </c>
      <c r="C5225" s="183">
        <v>2.5</v>
      </c>
      <c r="D5225" s="183">
        <v>2.5</v>
      </c>
      <c r="E5225" s="183" t="str">
        <f>_xlfn.XLOOKUP(A5225,[2]Sheet1!$R:$R,[2]Sheet1!$AB:$AB,"",0)</f>
        <v/>
      </c>
      <c r="F5225" s="183" t="str">
        <f>_xlfn.XLOOKUP($A5225,[3]【2026年03月度_全社】RFM客層一覧表データ!$A:$A,[3]【2026年03月度_全社】RFM客層一覧表データ!C:C,"",0)</f>
        <v/>
      </c>
      <c r="G5225" s="183" t="str">
        <f>_xlfn.XLOOKUP($A5225,[3]【2026年03月度_全社】RFM客層一覧表データ!$A:$A,[3]【2026年03月度_全社】RFM客層一覧表データ!D:D,"",0)</f>
        <v/>
      </c>
      <c r="H5225" s="183" t="str">
        <f>_xlfn.XLOOKUP($A5225,[3]【2026年03月度_全社】RFM客層一覧表データ!$A:$A,[3]【2026年03月度_全社】RFM客層一覧表データ!E:E,"",0)</f>
        <v/>
      </c>
      <c r="I5225" s="183" t="str">
        <f>_xlfn.XLOOKUP($A5225,[3]【2026年03月度_全社】RFM客層一覧表データ!$A:$A,[3]【2026年03月度_全社】RFM客層一覧表データ!F:F,"",0)</f>
        <v/>
      </c>
      <c r="J5225" s="183">
        <v>0</v>
      </c>
      <c r="K5225" s="183">
        <v>0</v>
      </c>
      <c r="L5225" s="183">
        <v>0</v>
      </c>
      <c r="M5225" s="183">
        <v>0</v>
      </c>
      <c r="N5225" s="183">
        <v>0</v>
      </c>
      <c r="O5225" s="183">
        <v>0</v>
      </c>
      <c r="P5225" s="183">
        <v>0</v>
      </c>
      <c r="Q5225" s="183">
        <v>0</v>
      </c>
      <c r="R5225" s="183">
        <v>0</v>
      </c>
      <c r="S5225" s="183">
        <v>0</v>
      </c>
      <c r="T5225" s="183">
        <v>0</v>
      </c>
      <c r="U5225" s="183">
        <v>0</v>
      </c>
      <c r="V5225" s="183">
        <v>0</v>
      </c>
      <c r="W5225" s="183">
        <v>0</v>
      </c>
      <c r="X5225" s="183">
        <v>0</v>
      </c>
      <c r="Y5225" s="183">
        <v>0</v>
      </c>
    </row>
    <row r="5226" spans="1:25" x14ac:dyDescent="0.2">
      <c r="A5226" s="184">
        <v>14012012</v>
      </c>
      <c r="B5226" s="183" t="str">
        <f>[1]店マスタ!B5225</f>
        <v>たにぐちでんき</v>
      </c>
      <c r="C5226" s="183">
        <v>1.5</v>
      </c>
      <c r="D5226" s="183">
        <v>1.5</v>
      </c>
      <c r="E5226" s="183">
        <f>_xlfn.XLOOKUP(A5226,[2]Sheet1!$R:$R,[2]Sheet1!$AB:$AB,"",0)</f>
        <v>1.5</v>
      </c>
      <c r="F5226" s="183">
        <f>_xlfn.XLOOKUP($A5226,[3]【2026年03月度_全社】RFM客層一覧表データ!$A:$A,[3]【2026年03月度_全社】RFM客層一覧表データ!C:C,"",0)</f>
        <v>348</v>
      </c>
      <c r="G5226" s="183">
        <f>_xlfn.XLOOKUP($A5226,[3]【2026年03月度_全社】RFM客層一覧表データ!$A:$A,[3]【2026年03月度_全社】RFM客層一覧表データ!D:D,"",0)</f>
        <v>147</v>
      </c>
      <c r="H5226" s="183">
        <f>_xlfn.XLOOKUP($A5226,[3]【2026年03月度_全社】RFM客層一覧表データ!$A:$A,[3]【2026年03月度_全社】RFM客層一覧表データ!E:E,"",0)</f>
        <v>221</v>
      </c>
      <c r="I5226" s="183">
        <f>_xlfn.XLOOKUP($A5226,[3]【2026年03月度_全社】RFM客層一覧表データ!$A:$A,[3]【2026年03月度_全社】RFM客層一覧表データ!F:F,"",0)</f>
        <v>7</v>
      </c>
      <c r="J5226" s="183">
        <v>363</v>
      </c>
      <c r="K5226" s="183">
        <v>177</v>
      </c>
      <c r="L5226" s="183">
        <v>229</v>
      </c>
      <c r="M5226" s="183">
        <v>15</v>
      </c>
      <c r="N5226" s="183">
        <v>380</v>
      </c>
      <c r="O5226" s="183">
        <v>162</v>
      </c>
      <c r="P5226" s="183">
        <v>237</v>
      </c>
      <c r="Q5226" s="183">
        <v>8</v>
      </c>
      <c r="R5226" s="183">
        <v>396</v>
      </c>
      <c r="S5226" s="183">
        <v>200</v>
      </c>
      <c r="T5226" s="183">
        <v>254</v>
      </c>
      <c r="U5226" s="183">
        <v>19</v>
      </c>
      <c r="V5226" s="183">
        <v>395</v>
      </c>
      <c r="W5226" s="183">
        <v>221</v>
      </c>
      <c r="X5226" s="183">
        <v>268</v>
      </c>
      <c r="Y5226" s="183">
        <v>19</v>
      </c>
    </row>
    <row r="5227" spans="1:25" x14ac:dyDescent="0.2">
      <c r="A5227" s="184">
        <v>14012026</v>
      </c>
      <c r="B5227" s="183" t="str">
        <f>[1]店マスタ!B5226</f>
        <v>エイム　大和</v>
      </c>
      <c r="C5227" s="183">
        <v>6.5</v>
      </c>
      <c r="D5227" s="183">
        <v>6.5</v>
      </c>
      <c r="E5227" s="183">
        <f>_xlfn.XLOOKUP(A5227,[2]Sheet1!$R:$R,[2]Sheet1!$AB:$AB,"",0)</f>
        <v>7</v>
      </c>
      <c r="F5227" s="183">
        <f>_xlfn.XLOOKUP($A5227,[3]【2026年03月度_全社】RFM客層一覧表データ!$A:$A,[3]【2026年03月度_全社】RFM客層一覧表データ!C:C,"",0)</f>
        <v>1308</v>
      </c>
      <c r="G5227" s="183">
        <f>_xlfn.XLOOKUP($A5227,[3]【2026年03月度_全社】RFM客層一覧表データ!$A:$A,[3]【2026年03月度_全社】RFM客層一覧表データ!D:D,"",0)</f>
        <v>653</v>
      </c>
      <c r="H5227" s="183">
        <f>_xlfn.XLOOKUP($A5227,[3]【2026年03月度_全社】RFM客層一覧表データ!$A:$A,[3]【2026年03月度_全社】RFM客層一覧表データ!E:E,"",0)</f>
        <v>586</v>
      </c>
      <c r="I5227" s="183">
        <f>_xlfn.XLOOKUP($A5227,[3]【2026年03月度_全社】RFM客層一覧表データ!$A:$A,[3]【2026年03月度_全社】RFM客層一覧表データ!F:F,"",0)</f>
        <v>140</v>
      </c>
      <c r="J5227" s="183">
        <v>1240</v>
      </c>
      <c r="K5227" s="183">
        <v>641</v>
      </c>
      <c r="L5227" s="183">
        <v>562</v>
      </c>
      <c r="M5227" s="183">
        <v>132</v>
      </c>
      <c r="N5227" s="183">
        <v>1151</v>
      </c>
      <c r="O5227" s="183">
        <v>574</v>
      </c>
      <c r="P5227" s="183">
        <v>519</v>
      </c>
      <c r="Q5227" s="183">
        <v>148</v>
      </c>
      <c r="R5227" s="183">
        <v>1046</v>
      </c>
      <c r="S5227" s="183">
        <v>551</v>
      </c>
      <c r="T5227" s="183">
        <v>502</v>
      </c>
      <c r="U5227" s="183">
        <v>128</v>
      </c>
      <c r="V5227" s="183">
        <v>973</v>
      </c>
      <c r="W5227" s="183">
        <v>513</v>
      </c>
      <c r="X5227" s="183">
        <v>474</v>
      </c>
      <c r="Y5227" s="183">
        <v>111</v>
      </c>
    </row>
    <row r="5228" spans="1:25" x14ac:dyDescent="0.2">
      <c r="A5228" s="184">
        <v>14012064</v>
      </c>
      <c r="B5228" s="183" t="str">
        <f>[1]店マスタ!B5227</f>
        <v>ヨ　シ　ミ　電　器</v>
      </c>
      <c r="C5228" s="183">
        <v>2</v>
      </c>
      <c r="D5228" s="183">
        <v>2</v>
      </c>
      <c r="E5228" s="183">
        <f>_xlfn.XLOOKUP(A5228,[2]Sheet1!$R:$R,[2]Sheet1!$AB:$AB,"",0)</f>
        <v>2</v>
      </c>
      <c r="F5228" s="183" t="str">
        <f>_xlfn.XLOOKUP($A5228,[3]【2026年03月度_全社】RFM客層一覧表データ!$A:$A,[3]【2026年03月度_全社】RFM客層一覧表データ!C:C,"",0)</f>
        <v/>
      </c>
      <c r="G5228" s="183" t="str">
        <f>_xlfn.XLOOKUP($A5228,[3]【2026年03月度_全社】RFM客層一覧表データ!$A:$A,[3]【2026年03月度_全社】RFM客層一覧表データ!D:D,"",0)</f>
        <v/>
      </c>
      <c r="H5228" s="183" t="str">
        <f>_xlfn.XLOOKUP($A5228,[3]【2026年03月度_全社】RFM客層一覧表データ!$A:$A,[3]【2026年03月度_全社】RFM客層一覧表データ!E:E,"",0)</f>
        <v/>
      </c>
      <c r="I5228" s="183" t="str">
        <f>_xlfn.XLOOKUP($A5228,[3]【2026年03月度_全社】RFM客層一覧表データ!$A:$A,[3]【2026年03月度_全社】RFM客層一覧表データ!F:F,"",0)</f>
        <v/>
      </c>
      <c r="J5228" s="183">
        <v>0</v>
      </c>
      <c r="K5228" s="183">
        <v>0</v>
      </c>
      <c r="L5228" s="183">
        <v>0</v>
      </c>
      <c r="M5228" s="183">
        <v>0</v>
      </c>
      <c r="N5228" s="183">
        <v>0</v>
      </c>
      <c r="O5228" s="183">
        <v>0</v>
      </c>
      <c r="P5228" s="183">
        <v>0</v>
      </c>
      <c r="Q5228" s="183">
        <v>0</v>
      </c>
      <c r="R5228" s="183">
        <v>0</v>
      </c>
      <c r="S5228" s="183">
        <v>0</v>
      </c>
      <c r="T5228" s="183">
        <v>0</v>
      </c>
      <c r="U5228" s="183">
        <v>0</v>
      </c>
      <c r="V5228" s="183">
        <v>0</v>
      </c>
      <c r="W5228" s="183">
        <v>0</v>
      </c>
      <c r="X5228" s="183">
        <v>0</v>
      </c>
      <c r="Y5228" s="183">
        <v>0</v>
      </c>
    </row>
    <row r="5229" spans="1:25" x14ac:dyDescent="0.2">
      <c r="A5229" s="184">
        <v>14012071</v>
      </c>
      <c r="B5229" s="183" t="str">
        <f>[1]店マスタ!B5228</f>
        <v>エイム　吉井</v>
      </c>
      <c r="C5229" s="183">
        <v>3.5</v>
      </c>
      <c r="D5229" s="183">
        <v>3.5</v>
      </c>
      <c r="E5229" s="183">
        <f>_xlfn.XLOOKUP(A5229,[2]Sheet1!$R:$R,[2]Sheet1!$AB:$AB,"",0)</f>
        <v>4</v>
      </c>
      <c r="F5229" s="183">
        <f>_xlfn.XLOOKUP($A5229,[3]【2026年03月度_全社】RFM客層一覧表データ!$A:$A,[3]【2026年03月度_全社】RFM客層一覧表データ!C:C,"",0)</f>
        <v>727</v>
      </c>
      <c r="G5229" s="183">
        <f>_xlfn.XLOOKUP($A5229,[3]【2026年03月度_全社】RFM客層一覧表データ!$A:$A,[3]【2026年03月度_全社】RFM客層一覧表データ!D:D,"",0)</f>
        <v>302</v>
      </c>
      <c r="H5229" s="183">
        <f>_xlfn.XLOOKUP($A5229,[3]【2026年03月度_全社】RFM客層一覧表データ!$A:$A,[3]【2026年03月度_全社】RFM客層一覧表データ!E:E,"",0)</f>
        <v>318</v>
      </c>
      <c r="I5229" s="183">
        <f>_xlfn.XLOOKUP($A5229,[3]【2026年03月度_全社】RFM客層一覧表データ!$A:$A,[3]【2026年03月度_全社】RFM客層一覧表データ!F:F,"",0)</f>
        <v>68</v>
      </c>
      <c r="J5229" s="183">
        <v>739</v>
      </c>
      <c r="K5229" s="183">
        <v>301</v>
      </c>
      <c r="L5229" s="183">
        <v>318</v>
      </c>
      <c r="M5229" s="183">
        <v>42</v>
      </c>
      <c r="N5229" s="183">
        <v>756</v>
      </c>
      <c r="O5229" s="183">
        <v>301</v>
      </c>
      <c r="P5229" s="183">
        <v>328</v>
      </c>
      <c r="Q5229" s="183">
        <v>56</v>
      </c>
      <c r="R5229" s="183">
        <v>770</v>
      </c>
      <c r="S5229" s="183">
        <v>328</v>
      </c>
      <c r="T5229" s="183">
        <v>333</v>
      </c>
      <c r="U5229" s="183">
        <v>62</v>
      </c>
      <c r="V5229" s="183">
        <v>756</v>
      </c>
      <c r="W5229" s="183">
        <v>327</v>
      </c>
      <c r="X5229" s="183">
        <v>335</v>
      </c>
      <c r="Y5229" s="183">
        <v>74</v>
      </c>
    </row>
    <row r="5230" spans="1:25" x14ac:dyDescent="0.2">
      <c r="A5230" s="184">
        <v>14012081</v>
      </c>
      <c r="B5230" s="183" t="str">
        <f>[1]店マスタ!B5229</f>
        <v>エイム　いとう</v>
      </c>
      <c r="C5230" s="183">
        <v>2</v>
      </c>
      <c r="D5230" s="183">
        <v>2</v>
      </c>
      <c r="E5230" s="183">
        <f>_xlfn.XLOOKUP(A5230,[2]Sheet1!$R:$R,[2]Sheet1!$AB:$AB,"",0)</f>
        <v>2</v>
      </c>
      <c r="F5230" s="183">
        <f>_xlfn.XLOOKUP($A5230,[3]【2026年03月度_全社】RFM客層一覧表データ!$A:$A,[3]【2026年03月度_全社】RFM客層一覧表データ!C:C,"",0)</f>
        <v>472</v>
      </c>
      <c r="G5230" s="183">
        <f>_xlfn.XLOOKUP($A5230,[3]【2026年03月度_全社】RFM客層一覧表データ!$A:$A,[3]【2026年03月度_全社】RFM客層一覧表データ!D:D,"",0)</f>
        <v>180</v>
      </c>
      <c r="H5230" s="183">
        <f>_xlfn.XLOOKUP($A5230,[3]【2026年03月度_全社】RFM客層一覧表データ!$A:$A,[3]【2026年03月度_全社】RFM客層一覧表データ!E:E,"",0)</f>
        <v>197</v>
      </c>
      <c r="I5230" s="183">
        <f>_xlfn.XLOOKUP($A5230,[3]【2026年03月度_全社】RFM客層一覧表データ!$A:$A,[3]【2026年03月度_全社】RFM客層一覧表データ!F:F,"",0)</f>
        <v>34</v>
      </c>
      <c r="J5230" s="183">
        <v>479</v>
      </c>
      <c r="K5230" s="183">
        <v>210</v>
      </c>
      <c r="L5230" s="183">
        <v>197</v>
      </c>
      <c r="M5230" s="183">
        <v>44</v>
      </c>
      <c r="N5230" s="183">
        <v>461</v>
      </c>
      <c r="O5230" s="183">
        <v>202</v>
      </c>
      <c r="P5230" s="183">
        <v>184</v>
      </c>
      <c r="Q5230" s="183">
        <v>52</v>
      </c>
      <c r="R5230" s="183">
        <v>464</v>
      </c>
      <c r="S5230" s="183">
        <v>205</v>
      </c>
      <c r="T5230" s="183">
        <v>192</v>
      </c>
      <c r="U5230" s="183">
        <v>61</v>
      </c>
      <c r="V5230" s="183">
        <v>461</v>
      </c>
      <c r="W5230" s="183">
        <v>185</v>
      </c>
      <c r="X5230" s="183">
        <v>185</v>
      </c>
      <c r="Y5230" s="183">
        <v>62</v>
      </c>
    </row>
    <row r="5231" spans="1:25" x14ac:dyDescent="0.2">
      <c r="A5231" s="184">
        <v>14012084</v>
      </c>
      <c r="B5231" s="183" t="str">
        <f>[1]店マスタ!B5230</f>
        <v>エイム　みんな</v>
      </c>
      <c r="C5231" s="183">
        <v>2.5</v>
      </c>
      <c r="D5231" s="183">
        <v>2.5</v>
      </c>
      <c r="E5231" s="183">
        <f>_xlfn.XLOOKUP(A5231,[2]Sheet1!$R:$R,[2]Sheet1!$AB:$AB,"",0)</f>
        <v>2.5</v>
      </c>
      <c r="F5231" s="183">
        <f>_xlfn.XLOOKUP($A5231,[3]【2026年03月度_全社】RFM客層一覧表データ!$A:$A,[3]【2026年03月度_全社】RFM客層一覧表データ!C:C,"",0)</f>
        <v>575</v>
      </c>
      <c r="G5231" s="183">
        <f>_xlfn.XLOOKUP($A5231,[3]【2026年03月度_全社】RFM客層一覧表データ!$A:$A,[3]【2026年03月度_全社】RFM客層一覧表データ!D:D,"",0)</f>
        <v>279</v>
      </c>
      <c r="H5231" s="183">
        <f>_xlfn.XLOOKUP($A5231,[3]【2026年03月度_全社】RFM客層一覧表データ!$A:$A,[3]【2026年03月度_全社】RFM客層一覧表データ!E:E,"",0)</f>
        <v>281</v>
      </c>
      <c r="I5231" s="183">
        <f>_xlfn.XLOOKUP($A5231,[3]【2026年03月度_全社】RFM客層一覧表データ!$A:$A,[3]【2026年03月度_全社】RFM客層一覧表データ!F:F,"",0)</f>
        <v>45</v>
      </c>
      <c r="J5231" s="183">
        <v>560</v>
      </c>
      <c r="K5231" s="183">
        <v>274</v>
      </c>
      <c r="L5231" s="183">
        <v>275</v>
      </c>
      <c r="M5231" s="183">
        <v>51</v>
      </c>
      <c r="N5231" s="183">
        <v>534</v>
      </c>
      <c r="O5231" s="183">
        <v>273</v>
      </c>
      <c r="P5231" s="183">
        <v>262</v>
      </c>
      <c r="Q5231" s="183">
        <v>55</v>
      </c>
      <c r="R5231" s="183">
        <v>505</v>
      </c>
      <c r="S5231" s="183">
        <v>265</v>
      </c>
      <c r="T5231" s="183">
        <v>245</v>
      </c>
      <c r="U5231" s="183">
        <v>63</v>
      </c>
      <c r="V5231" s="183">
        <v>460</v>
      </c>
      <c r="W5231" s="183">
        <v>242</v>
      </c>
      <c r="X5231" s="183">
        <v>242</v>
      </c>
      <c r="Y5231" s="183">
        <v>53</v>
      </c>
    </row>
    <row r="5232" spans="1:25" x14ac:dyDescent="0.2">
      <c r="A5232" s="184">
        <v>14013004</v>
      </c>
      <c r="B5232" s="183" t="str">
        <f>[1]店マスタ!B5231</f>
        <v>（有）いまとう電器</v>
      </c>
      <c r="C5232" s="183">
        <v>2</v>
      </c>
      <c r="D5232" s="183">
        <v>2</v>
      </c>
      <c r="E5232" s="183">
        <f>_xlfn.XLOOKUP(A5232,[2]Sheet1!$R:$R,[2]Sheet1!$AB:$AB,"",0)</f>
        <v>2.5</v>
      </c>
      <c r="F5232" s="183">
        <f>_xlfn.XLOOKUP($A5232,[3]【2026年03月度_全社】RFM客層一覧表データ!$A:$A,[3]【2026年03月度_全社】RFM客層一覧表データ!C:C,"",0)</f>
        <v>565</v>
      </c>
      <c r="G5232" s="183">
        <f>_xlfn.XLOOKUP($A5232,[3]【2026年03月度_全社】RFM客層一覧表データ!$A:$A,[3]【2026年03月度_全社】RFM客層一覧表データ!D:D,"",0)</f>
        <v>201</v>
      </c>
      <c r="H5232" s="183">
        <f>_xlfn.XLOOKUP($A5232,[3]【2026年03月度_全社】RFM客層一覧表データ!$A:$A,[3]【2026年03月度_全社】RFM客層一覧表データ!E:E,"",0)</f>
        <v>209</v>
      </c>
      <c r="I5232" s="183">
        <f>_xlfn.XLOOKUP($A5232,[3]【2026年03月度_全社】RFM客層一覧表データ!$A:$A,[3]【2026年03月度_全社】RFM客層一覧表データ!F:F,"",0)</f>
        <v>33</v>
      </c>
      <c r="J5232" s="183">
        <v>586</v>
      </c>
      <c r="K5232" s="183">
        <v>206</v>
      </c>
      <c r="L5232" s="183">
        <v>207</v>
      </c>
      <c r="M5232" s="183">
        <v>36</v>
      </c>
      <c r="N5232" s="183">
        <v>605</v>
      </c>
      <c r="O5232" s="183">
        <v>208</v>
      </c>
      <c r="P5232" s="183">
        <v>212</v>
      </c>
      <c r="Q5232" s="183">
        <v>40</v>
      </c>
      <c r="R5232" s="183">
        <v>637</v>
      </c>
      <c r="S5232" s="183">
        <v>192</v>
      </c>
      <c r="T5232" s="183">
        <v>210</v>
      </c>
      <c r="U5232" s="183">
        <v>41</v>
      </c>
      <c r="V5232" s="183">
        <v>673</v>
      </c>
      <c r="W5232" s="183">
        <v>234</v>
      </c>
      <c r="X5232" s="183">
        <v>217</v>
      </c>
      <c r="Y5232" s="183">
        <v>47</v>
      </c>
    </row>
    <row r="5233" spans="1:25" x14ac:dyDescent="0.2">
      <c r="A5233" s="184">
        <v>14013019</v>
      </c>
      <c r="B5233" s="183" t="str">
        <f>[1]店マスタ!B5232</f>
        <v>エイム　安永</v>
      </c>
      <c r="C5233" s="183">
        <v>3</v>
      </c>
      <c r="D5233" s="183">
        <v>3</v>
      </c>
      <c r="E5233" s="183">
        <f>_xlfn.XLOOKUP(A5233,[2]Sheet1!$R:$R,[2]Sheet1!$AB:$AB,"",0)</f>
        <v>4</v>
      </c>
      <c r="F5233" s="183">
        <f>_xlfn.XLOOKUP($A5233,[3]【2026年03月度_全社】RFM客層一覧表データ!$A:$A,[3]【2026年03月度_全社】RFM客層一覧表データ!C:C,"",0)</f>
        <v>603</v>
      </c>
      <c r="G5233" s="183">
        <f>_xlfn.XLOOKUP($A5233,[3]【2026年03月度_全社】RFM客層一覧表データ!$A:$A,[3]【2026年03月度_全社】RFM客層一覧表データ!D:D,"",0)</f>
        <v>317</v>
      </c>
      <c r="H5233" s="183">
        <f>_xlfn.XLOOKUP($A5233,[3]【2026年03月度_全社】RFM客層一覧表データ!$A:$A,[3]【2026年03月度_全社】RFM客層一覧表データ!E:E,"",0)</f>
        <v>352</v>
      </c>
      <c r="I5233" s="183">
        <f>_xlfn.XLOOKUP($A5233,[3]【2026年03月度_全社】RFM客層一覧表データ!$A:$A,[3]【2026年03月度_全社】RFM客層一覧表データ!F:F,"",0)</f>
        <v>46</v>
      </c>
      <c r="J5233" s="183">
        <v>577</v>
      </c>
      <c r="K5233" s="183">
        <v>311</v>
      </c>
      <c r="L5233" s="183">
        <v>337</v>
      </c>
      <c r="M5233" s="183">
        <v>56</v>
      </c>
      <c r="N5233" s="183">
        <v>544</v>
      </c>
      <c r="O5233" s="183">
        <v>293</v>
      </c>
      <c r="P5233" s="183">
        <v>321</v>
      </c>
      <c r="Q5233" s="183">
        <v>37</v>
      </c>
      <c r="R5233" s="183">
        <v>625</v>
      </c>
      <c r="S5233" s="183">
        <v>313</v>
      </c>
      <c r="T5233" s="183">
        <v>316</v>
      </c>
      <c r="U5233" s="183">
        <v>54</v>
      </c>
      <c r="V5233" s="183">
        <v>613</v>
      </c>
      <c r="W5233" s="183">
        <v>290</v>
      </c>
      <c r="X5233" s="183">
        <v>322</v>
      </c>
      <c r="Y5233" s="183">
        <v>45</v>
      </c>
    </row>
    <row r="5234" spans="1:25" x14ac:dyDescent="0.2">
      <c r="A5234" s="184">
        <v>14013029</v>
      </c>
      <c r="B5234" s="183" t="str">
        <f>[1]店マスタ!B5233</f>
        <v>パナプラザ　マキヤマ</v>
      </c>
      <c r="C5234" s="183">
        <v>5.5</v>
      </c>
      <c r="D5234" s="183">
        <v>6.5</v>
      </c>
      <c r="E5234" s="183">
        <f>_xlfn.XLOOKUP(A5234,[2]Sheet1!$R:$R,[2]Sheet1!$AB:$AB,"",0)</f>
        <v>6.5</v>
      </c>
      <c r="F5234" s="183">
        <f>_xlfn.XLOOKUP($A5234,[3]【2026年03月度_全社】RFM客層一覧表データ!$A:$A,[3]【2026年03月度_全社】RFM客層一覧表データ!C:C,"",0)</f>
        <v>1712</v>
      </c>
      <c r="G5234" s="183">
        <f>_xlfn.XLOOKUP($A5234,[3]【2026年03月度_全社】RFM客層一覧表データ!$A:$A,[3]【2026年03月度_全社】RFM客層一覧表データ!D:D,"",0)</f>
        <v>948</v>
      </c>
      <c r="H5234" s="183">
        <f>_xlfn.XLOOKUP($A5234,[3]【2026年03月度_全社】RFM客層一覧表データ!$A:$A,[3]【2026年03月度_全社】RFM客層一覧表データ!E:E,"",0)</f>
        <v>745</v>
      </c>
      <c r="I5234" s="183">
        <f>_xlfn.XLOOKUP($A5234,[3]【2026年03月度_全社】RFM客層一覧表データ!$A:$A,[3]【2026年03月度_全社】RFM客層一覧表データ!F:F,"",0)</f>
        <v>117</v>
      </c>
      <c r="J5234" s="183">
        <v>1736</v>
      </c>
      <c r="K5234" s="183">
        <v>803</v>
      </c>
      <c r="L5234" s="183">
        <v>716</v>
      </c>
      <c r="M5234" s="183">
        <v>151</v>
      </c>
      <c r="N5234" s="183">
        <v>1739</v>
      </c>
      <c r="O5234" s="183">
        <v>791</v>
      </c>
      <c r="P5234" s="183">
        <v>704</v>
      </c>
      <c r="Q5234" s="183">
        <v>126</v>
      </c>
      <c r="R5234" s="183">
        <v>1766</v>
      </c>
      <c r="S5234" s="183">
        <v>837</v>
      </c>
      <c r="T5234" s="183">
        <v>696</v>
      </c>
      <c r="U5234" s="183">
        <v>143</v>
      </c>
      <c r="V5234" s="183">
        <v>1800</v>
      </c>
      <c r="W5234" s="183">
        <v>838</v>
      </c>
      <c r="X5234" s="183">
        <v>671</v>
      </c>
      <c r="Y5234" s="183">
        <v>158</v>
      </c>
    </row>
    <row r="5235" spans="1:25" x14ac:dyDescent="0.2">
      <c r="A5235" s="184">
        <v>14013043</v>
      </c>
      <c r="B5235" s="183" t="str">
        <f>[1]店マスタ!B5234</f>
        <v>立石　電器</v>
      </c>
      <c r="C5235" s="183">
        <v>3</v>
      </c>
      <c r="D5235" s="183">
        <v>1.5</v>
      </c>
      <c r="E5235" s="183">
        <f>_xlfn.XLOOKUP(A5235,[2]Sheet1!$R:$R,[2]Sheet1!$AB:$AB,"",0)</f>
        <v>1.5</v>
      </c>
      <c r="F5235" s="183">
        <f>_xlfn.XLOOKUP($A5235,[3]【2026年03月度_全社】RFM客層一覧表データ!$A:$A,[3]【2026年03月度_全社】RFM客層一覧表データ!C:C,"",0)</f>
        <v>496</v>
      </c>
      <c r="G5235" s="183">
        <f>_xlfn.XLOOKUP($A5235,[3]【2026年03月度_全社】RFM客層一覧表データ!$A:$A,[3]【2026年03月度_全社】RFM客層一覧表データ!D:D,"",0)</f>
        <v>213</v>
      </c>
      <c r="H5235" s="183">
        <f>_xlfn.XLOOKUP($A5235,[3]【2026年03月度_全社】RFM客層一覧表データ!$A:$A,[3]【2026年03月度_全社】RFM客層一覧表データ!E:E,"",0)</f>
        <v>223</v>
      </c>
      <c r="I5235" s="183">
        <f>_xlfn.XLOOKUP($A5235,[3]【2026年03月度_全社】RFM客層一覧表データ!$A:$A,[3]【2026年03月度_全社】RFM客層一覧表データ!F:F,"",0)</f>
        <v>38</v>
      </c>
      <c r="J5235" s="183">
        <v>522</v>
      </c>
      <c r="K5235" s="183">
        <v>213</v>
      </c>
      <c r="L5235" s="183">
        <v>224</v>
      </c>
      <c r="M5235" s="183">
        <v>54</v>
      </c>
      <c r="N5235" s="183">
        <v>526</v>
      </c>
      <c r="O5235" s="183">
        <v>185</v>
      </c>
      <c r="P5235" s="183">
        <v>230</v>
      </c>
      <c r="Q5235" s="183">
        <v>42</v>
      </c>
      <c r="R5235" s="183">
        <v>539</v>
      </c>
      <c r="S5235" s="183">
        <v>199</v>
      </c>
      <c r="T5235" s="183">
        <v>236</v>
      </c>
      <c r="U5235" s="183">
        <v>29</v>
      </c>
      <c r="V5235" s="183">
        <v>567</v>
      </c>
      <c r="W5235" s="183">
        <v>238</v>
      </c>
      <c r="X5235" s="183">
        <v>234</v>
      </c>
      <c r="Y5235" s="183">
        <v>49</v>
      </c>
    </row>
    <row r="5236" spans="1:25" x14ac:dyDescent="0.2">
      <c r="A5236" s="184">
        <v>14013045</v>
      </c>
      <c r="B5236" s="183" t="str">
        <f>[1]店マスタ!B5235</f>
        <v>エイム　アキヤマ</v>
      </c>
      <c r="C5236" s="183">
        <v>3.5</v>
      </c>
      <c r="D5236" s="183">
        <v>2.5</v>
      </c>
      <c r="E5236" s="183">
        <f>_xlfn.XLOOKUP(A5236,[2]Sheet1!$R:$R,[2]Sheet1!$AB:$AB,"",0)</f>
        <v>3</v>
      </c>
      <c r="F5236" s="183">
        <f>_xlfn.XLOOKUP($A5236,[3]【2026年03月度_全社】RFM客層一覧表データ!$A:$A,[3]【2026年03月度_全社】RFM客層一覧表データ!C:C,"",0)</f>
        <v>791</v>
      </c>
      <c r="G5236" s="183">
        <f>_xlfn.XLOOKUP($A5236,[3]【2026年03月度_全社】RFM客層一覧表データ!$A:$A,[3]【2026年03月度_全社】RFM客層一覧表データ!D:D,"",0)</f>
        <v>300</v>
      </c>
      <c r="H5236" s="183">
        <f>_xlfn.XLOOKUP($A5236,[3]【2026年03月度_全社】RFM客層一覧表データ!$A:$A,[3]【2026年03月度_全社】RFM客層一覧表データ!E:E,"",0)</f>
        <v>282</v>
      </c>
      <c r="I5236" s="183">
        <f>_xlfn.XLOOKUP($A5236,[3]【2026年03月度_全社】RFM客層一覧表データ!$A:$A,[3]【2026年03月度_全社】RFM客層一覧表データ!F:F,"",0)</f>
        <v>69</v>
      </c>
      <c r="J5236" s="183">
        <v>789</v>
      </c>
      <c r="K5236" s="183">
        <v>324</v>
      </c>
      <c r="L5236" s="183">
        <v>279</v>
      </c>
      <c r="M5236" s="183">
        <v>77</v>
      </c>
      <c r="N5236" s="183">
        <v>763</v>
      </c>
      <c r="O5236" s="183">
        <v>322</v>
      </c>
      <c r="P5236" s="183">
        <v>263</v>
      </c>
      <c r="Q5236" s="183">
        <v>69</v>
      </c>
      <c r="R5236" s="183">
        <v>721</v>
      </c>
      <c r="S5236" s="183">
        <v>324</v>
      </c>
      <c r="T5236" s="183">
        <v>252</v>
      </c>
      <c r="U5236" s="183">
        <v>91</v>
      </c>
      <c r="V5236" s="183">
        <v>658</v>
      </c>
      <c r="W5236" s="183">
        <v>313</v>
      </c>
      <c r="X5236" s="183">
        <v>238</v>
      </c>
      <c r="Y5236" s="183">
        <v>100</v>
      </c>
    </row>
    <row r="5237" spans="1:25" x14ac:dyDescent="0.2">
      <c r="A5237" s="184">
        <v>14013059</v>
      </c>
      <c r="B5237" s="183" t="str">
        <f>[1]店マスタ!B5236</f>
        <v>（有）ガンバル</v>
      </c>
      <c r="C5237" s="183">
        <v>2</v>
      </c>
      <c r="D5237" s="183">
        <v>2</v>
      </c>
      <c r="E5237" s="183">
        <f>_xlfn.XLOOKUP(A5237,[2]Sheet1!$R:$R,[2]Sheet1!$AB:$AB,"",0)</f>
        <v>2</v>
      </c>
      <c r="F5237" s="183">
        <f>_xlfn.XLOOKUP($A5237,[3]【2026年03月度_全社】RFM客層一覧表データ!$A:$A,[3]【2026年03月度_全社】RFM客層一覧表データ!C:C,"",0)</f>
        <v>881</v>
      </c>
      <c r="G5237" s="183">
        <f>_xlfn.XLOOKUP($A5237,[3]【2026年03月度_全社】RFM客層一覧表データ!$A:$A,[3]【2026年03月度_全社】RFM客層一覧表データ!D:D,"",0)</f>
        <v>341</v>
      </c>
      <c r="H5237" s="183">
        <f>_xlfn.XLOOKUP($A5237,[3]【2026年03月度_全社】RFM客層一覧表データ!$A:$A,[3]【2026年03月度_全社】RFM客層一覧表データ!E:E,"",0)</f>
        <v>444</v>
      </c>
      <c r="I5237" s="183">
        <f>_xlfn.XLOOKUP($A5237,[3]【2026年03月度_全社】RFM客層一覧表データ!$A:$A,[3]【2026年03月度_全社】RFM客層一覧表データ!F:F,"",0)</f>
        <v>46</v>
      </c>
      <c r="J5237" s="183">
        <v>912</v>
      </c>
      <c r="K5237" s="183">
        <v>372</v>
      </c>
      <c r="L5237" s="183">
        <v>463</v>
      </c>
      <c r="M5237" s="183">
        <v>67</v>
      </c>
      <c r="N5237" s="183">
        <v>912</v>
      </c>
      <c r="O5237" s="183">
        <v>383</v>
      </c>
      <c r="P5237" s="183">
        <v>468</v>
      </c>
      <c r="Q5237" s="183">
        <v>46</v>
      </c>
      <c r="R5237" s="183">
        <v>919</v>
      </c>
      <c r="S5237" s="183">
        <v>383</v>
      </c>
      <c r="T5237" s="183">
        <v>482</v>
      </c>
      <c r="U5237" s="183">
        <v>60</v>
      </c>
      <c r="V5237" s="183">
        <v>899</v>
      </c>
      <c r="W5237" s="183">
        <v>389</v>
      </c>
      <c r="X5237" s="183">
        <v>475</v>
      </c>
      <c r="Y5237" s="183">
        <v>51</v>
      </c>
    </row>
    <row r="5238" spans="1:25" x14ac:dyDescent="0.2">
      <c r="A5238" s="184">
        <v>14013112</v>
      </c>
      <c r="B5238" s="183" t="str">
        <f>[1]店マスタ!B5237</f>
        <v>デンキのモトムラ</v>
      </c>
      <c r="C5238" s="183">
        <v>2</v>
      </c>
      <c r="D5238" s="183">
        <v>2</v>
      </c>
      <c r="E5238" s="183">
        <f>_xlfn.XLOOKUP(A5238,[2]Sheet1!$R:$R,[2]Sheet1!$AB:$AB,"",0)</f>
        <v>2</v>
      </c>
      <c r="F5238" s="183">
        <f>_xlfn.XLOOKUP($A5238,[3]【2026年03月度_全社】RFM客層一覧表データ!$A:$A,[3]【2026年03月度_全社】RFM客層一覧表データ!C:C,"",0)</f>
        <v>526</v>
      </c>
      <c r="G5238" s="183">
        <f>_xlfn.XLOOKUP($A5238,[3]【2026年03月度_全社】RFM客層一覧表データ!$A:$A,[3]【2026年03月度_全社】RFM客層一覧表データ!D:D,"",0)</f>
        <v>201</v>
      </c>
      <c r="H5238" s="183">
        <f>_xlfn.XLOOKUP($A5238,[3]【2026年03月度_全社】RFM客層一覧表データ!$A:$A,[3]【2026年03月度_全社】RFM客層一覧表データ!E:E,"",0)</f>
        <v>247</v>
      </c>
      <c r="I5238" s="183">
        <f>_xlfn.XLOOKUP($A5238,[3]【2026年03月度_全社】RFM客層一覧表データ!$A:$A,[3]【2026年03月度_全社】RFM客層一覧表データ!F:F,"",0)</f>
        <v>36</v>
      </c>
      <c r="J5238" s="183">
        <v>533</v>
      </c>
      <c r="K5238" s="183">
        <v>204</v>
      </c>
      <c r="L5238" s="183">
        <v>252</v>
      </c>
      <c r="M5238" s="183">
        <v>29</v>
      </c>
      <c r="N5238" s="183">
        <v>602</v>
      </c>
      <c r="O5238" s="183">
        <v>257</v>
      </c>
      <c r="P5238" s="183">
        <v>264</v>
      </c>
      <c r="Q5238" s="183">
        <v>42</v>
      </c>
      <c r="R5238" s="183">
        <v>633</v>
      </c>
      <c r="S5238" s="183">
        <v>262</v>
      </c>
      <c r="T5238" s="183">
        <v>273</v>
      </c>
      <c r="U5238" s="183">
        <v>54</v>
      </c>
      <c r="V5238" s="183">
        <v>659</v>
      </c>
      <c r="W5238" s="183">
        <v>273</v>
      </c>
      <c r="X5238" s="183">
        <v>287</v>
      </c>
      <c r="Y5238" s="183">
        <v>62</v>
      </c>
    </row>
    <row r="5239" spans="1:25" x14ac:dyDescent="0.2">
      <c r="A5239" s="184">
        <v>14013200</v>
      </c>
      <c r="B5239" s="183" t="str">
        <f>[1]店マスタ!B5238</f>
        <v>（有）武内電器商会</v>
      </c>
      <c r="C5239" s="183">
        <v>2</v>
      </c>
      <c r="D5239" s="183">
        <v>2</v>
      </c>
      <c r="E5239" s="183">
        <f>_xlfn.XLOOKUP(A5239,[2]Sheet1!$R:$R,[2]Sheet1!$AB:$AB,"",0)</f>
        <v>2</v>
      </c>
      <c r="F5239" s="183">
        <f>_xlfn.XLOOKUP($A5239,[3]【2026年03月度_全社】RFM客層一覧表データ!$A:$A,[3]【2026年03月度_全社】RFM客層一覧表データ!C:C,"",0)</f>
        <v>559</v>
      </c>
      <c r="G5239" s="183">
        <f>_xlfn.XLOOKUP($A5239,[3]【2026年03月度_全社】RFM客層一覧表データ!$A:$A,[3]【2026年03月度_全社】RFM客層一覧表データ!D:D,"",0)</f>
        <v>160</v>
      </c>
      <c r="H5239" s="183">
        <f>_xlfn.XLOOKUP($A5239,[3]【2026年03月度_全社】RFM客層一覧表データ!$A:$A,[3]【2026年03月度_全社】RFM客層一覧表データ!E:E,"",0)</f>
        <v>267</v>
      </c>
      <c r="I5239" s="183">
        <f>_xlfn.XLOOKUP($A5239,[3]【2026年03月度_全社】RFM客層一覧表データ!$A:$A,[3]【2026年03月度_全社】RFM客層一覧表データ!F:F,"",0)</f>
        <v>16</v>
      </c>
      <c r="J5239" s="183">
        <v>604</v>
      </c>
      <c r="K5239" s="183">
        <v>216</v>
      </c>
      <c r="L5239" s="183">
        <v>281</v>
      </c>
      <c r="M5239" s="183">
        <v>52</v>
      </c>
      <c r="N5239" s="183">
        <v>606</v>
      </c>
      <c r="O5239" s="183">
        <v>228</v>
      </c>
      <c r="P5239" s="183">
        <v>299</v>
      </c>
      <c r="Q5239" s="183">
        <v>49</v>
      </c>
      <c r="R5239" s="183">
        <v>636</v>
      </c>
      <c r="S5239" s="183">
        <v>260</v>
      </c>
      <c r="T5239" s="183">
        <v>314</v>
      </c>
      <c r="U5239" s="183">
        <v>41</v>
      </c>
      <c r="V5239" s="183">
        <v>675</v>
      </c>
      <c r="W5239" s="183">
        <v>257</v>
      </c>
      <c r="X5239" s="183">
        <v>335</v>
      </c>
      <c r="Y5239" s="183">
        <v>40</v>
      </c>
    </row>
    <row r="5240" spans="1:25" x14ac:dyDescent="0.2">
      <c r="A5240" s="184">
        <v>14013211</v>
      </c>
      <c r="B5240" s="183" t="str">
        <f>[1]店マスタ!B5239</f>
        <v>大場　ラジオ商会</v>
      </c>
      <c r="C5240" s="183">
        <v>1.5</v>
      </c>
      <c r="D5240" s="183">
        <v>1.5</v>
      </c>
      <c r="E5240" s="183">
        <f>_xlfn.XLOOKUP(A5240,[2]Sheet1!$R:$R,[2]Sheet1!$AB:$AB,"",0)</f>
        <v>1.5</v>
      </c>
      <c r="F5240" s="183" t="str">
        <f>_xlfn.XLOOKUP($A5240,[3]【2026年03月度_全社】RFM客層一覧表データ!$A:$A,[3]【2026年03月度_全社】RFM客層一覧表データ!C:C,"",0)</f>
        <v/>
      </c>
      <c r="G5240" s="183" t="str">
        <f>_xlfn.XLOOKUP($A5240,[3]【2026年03月度_全社】RFM客層一覧表データ!$A:$A,[3]【2026年03月度_全社】RFM客層一覧表データ!D:D,"",0)</f>
        <v/>
      </c>
      <c r="H5240" s="183" t="str">
        <f>_xlfn.XLOOKUP($A5240,[3]【2026年03月度_全社】RFM客層一覧表データ!$A:$A,[3]【2026年03月度_全社】RFM客層一覧表データ!E:E,"",0)</f>
        <v/>
      </c>
      <c r="I5240" s="183" t="str">
        <f>_xlfn.XLOOKUP($A5240,[3]【2026年03月度_全社】RFM客層一覧表データ!$A:$A,[3]【2026年03月度_全社】RFM客層一覧表データ!F:F,"",0)</f>
        <v/>
      </c>
      <c r="J5240" s="183">
        <v>0</v>
      </c>
      <c r="K5240" s="183">
        <v>0</v>
      </c>
      <c r="L5240" s="183">
        <v>0</v>
      </c>
      <c r="M5240" s="183">
        <v>0</v>
      </c>
      <c r="N5240" s="183">
        <v>0</v>
      </c>
      <c r="O5240" s="183">
        <v>0</v>
      </c>
      <c r="P5240" s="183">
        <v>0</v>
      </c>
      <c r="Q5240" s="183">
        <v>0</v>
      </c>
      <c r="R5240" s="183">
        <v>0</v>
      </c>
      <c r="S5240" s="183">
        <v>0</v>
      </c>
      <c r="T5240" s="183">
        <v>0</v>
      </c>
      <c r="U5240" s="183">
        <v>0</v>
      </c>
      <c r="V5240" s="183">
        <v>0</v>
      </c>
      <c r="W5240" s="183">
        <v>0</v>
      </c>
      <c r="X5240" s="183">
        <v>0</v>
      </c>
      <c r="Y5240" s="183">
        <v>0</v>
      </c>
    </row>
    <row r="5241" spans="1:25" x14ac:dyDescent="0.2">
      <c r="A5241" s="184">
        <v>14013213</v>
      </c>
      <c r="B5241" s="183" t="str">
        <f>[1]店マスタ!B5240</f>
        <v>パナポート　ウシジマ</v>
      </c>
      <c r="C5241" s="183">
        <v>1.5</v>
      </c>
      <c r="D5241" s="183">
        <v>1.5</v>
      </c>
      <c r="E5241" s="183">
        <f>_xlfn.XLOOKUP(A5241,[2]Sheet1!$R:$R,[2]Sheet1!$AB:$AB,"",0)</f>
        <v>1.5</v>
      </c>
      <c r="F5241" s="183">
        <f>_xlfn.XLOOKUP($A5241,[3]【2026年03月度_全社】RFM客層一覧表データ!$A:$A,[3]【2026年03月度_全社】RFM客層一覧表データ!C:C,"",0)</f>
        <v>290</v>
      </c>
      <c r="G5241" s="183">
        <f>_xlfn.XLOOKUP($A5241,[3]【2026年03月度_全社】RFM客層一覧表データ!$A:$A,[3]【2026年03月度_全社】RFM客層一覧表データ!D:D,"",0)</f>
        <v>102</v>
      </c>
      <c r="H5241" s="183">
        <f>_xlfn.XLOOKUP($A5241,[3]【2026年03月度_全社】RFM客層一覧表データ!$A:$A,[3]【2026年03月度_全社】RFM客層一覧表データ!E:E,"",0)</f>
        <v>115</v>
      </c>
      <c r="I5241" s="183">
        <f>_xlfn.XLOOKUP($A5241,[3]【2026年03月度_全社】RFM客層一覧表データ!$A:$A,[3]【2026年03月度_全社】RFM客層一覧表データ!F:F,"",0)</f>
        <v>15</v>
      </c>
      <c r="J5241" s="183">
        <v>320</v>
      </c>
      <c r="K5241" s="183">
        <v>104</v>
      </c>
      <c r="L5241" s="183">
        <v>122</v>
      </c>
      <c r="M5241" s="183">
        <v>18</v>
      </c>
      <c r="N5241" s="183">
        <v>343</v>
      </c>
      <c r="O5241" s="183">
        <v>110</v>
      </c>
      <c r="P5241" s="183">
        <v>133</v>
      </c>
      <c r="Q5241" s="183">
        <v>16</v>
      </c>
      <c r="R5241" s="183">
        <v>364</v>
      </c>
      <c r="S5241" s="183">
        <v>134</v>
      </c>
      <c r="T5241" s="183">
        <v>140</v>
      </c>
      <c r="U5241" s="183">
        <v>27</v>
      </c>
      <c r="V5241" s="183">
        <v>366</v>
      </c>
      <c r="W5241" s="183">
        <v>141</v>
      </c>
      <c r="X5241" s="183">
        <v>145</v>
      </c>
      <c r="Y5241" s="183">
        <v>27</v>
      </c>
    </row>
    <row r="5242" spans="1:25" x14ac:dyDescent="0.2">
      <c r="A5242" s="184">
        <v>14013215</v>
      </c>
      <c r="B5242" s="183" t="str">
        <f>[1]店マスタ!B5241</f>
        <v>パナプラザエース桜丘店</v>
      </c>
      <c r="C5242" s="183">
        <v>4.5</v>
      </c>
      <c r="D5242" s="183">
        <v>4.5</v>
      </c>
      <c r="E5242" s="183">
        <f>_xlfn.XLOOKUP(A5242,[2]Sheet1!$R:$R,[2]Sheet1!$AB:$AB,"",0)</f>
        <v>4.5</v>
      </c>
      <c r="F5242" s="183">
        <f>_xlfn.XLOOKUP($A5242,[3]【2026年03月度_全社】RFM客層一覧表データ!$A:$A,[3]【2026年03月度_全社】RFM客層一覧表データ!C:C,"",0)</f>
        <v>739</v>
      </c>
      <c r="G5242" s="183">
        <f>_xlfn.XLOOKUP($A5242,[3]【2026年03月度_全社】RFM客層一覧表データ!$A:$A,[3]【2026年03月度_全社】RFM客層一覧表データ!D:D,"",0)</f>
        <v>497</v>
      </c>
      <c r="H5242" s="183">
        <f>_xlfn.XLOOKUP($A5242,[3]【2026年03月度_全社】RFM客層一覧表データ!$A:$A,[3]【2026年03月度_全社】RFM客層一覧表データ!E:E,"",0)</f>
        <v>526</v>
      </c>
      <c r="I5242" s="183">
        <f>_xlfn.XLOOKUP($A5242,[3]【2026年03月度_全社】RFM客層一覧表データ!$A:$A,[3]【2026年03月度_全社】RFM客層一覧表データ!F:F,"",0)</f>
        <v>58</v>
      </c>
      <c r="J5242" s="183">
        <v>747</v>
      </c>
      <c r="K5242" s="183">
        <v>517</v>
      </c>
      <c r="L5242" s="183">
        <v>542</v>
      </c>
      <c r="M5242" s="183">
        <v>46</v>
      </c>
      <c r="N5242" s="183">
        <v>748</v>
      </c>
      <c r="O5242" s="183">
        <v>527</v>
      </c>
      <c r="P5242" s="183">
        <v>540</v>
      </c>
      <c r="Q5242" s="183">
        <v>49</v>
      </c>
      <c r="R5242" s="183">
        <v>691</v>
      </c>
      <c r="S5242" s="183">
        <v>521</v>
      </c>
      <c r="T5242" s="183">
        <v>514</v>
      </c>
      <c r="U5242" s="183">
        <v>33</v>
      </c>
      <c r="V5242" s="183">
        <v>871</v>
      </c>
      <c r="W5242" s="183">
        <v>563</v>
      </c>
      <c r="X5242" s="183">
        <v>554</v>
      </c>
      <c r="Y5242" s="183">
        <v>55</v>
      </c>
    </row>
    <row r="5243" spans="1:25" x14ac:dyDescent="0.2">
      <c r="A5243" s="184">
        <v>14013231</v>
      </c>
      <c r="B5243" s="183" t="str">
        <f>[1]店マスタ!B5242</f>
        <v>ＰＡＺヤスコウチ</v>
      </c>
      <c r="C5243" s="183">
        <v>3.5</v>
      </c>
      <c r="D5243" s="183">
        <v>3.5</v>
      </c>
      <c r="E5243" s="183">
        <f>_xlfn.XLOOKUP(A5243,[2]Sheet1!$R:$R,[2]Sheet1!$AB:$AB,"",0)</f>
        <v>4</v>
      </c>
      <c r="F5243" s="183">
        <f>_xlfn.XLOOKUP($A5243,[3]【2026年03月度_全社】RFM客層一覧表データ!$A:$A,[3]【2026年03月度_全社】RFM客層一覧表データ!C:C,"",0)</f>
        <v>948</v>
      </c>
      <c r="G5243" s="183">
        <f>_xlfn.XLOOKUP($A5243,[3]【2026年03月度_全社】RFM客層一覧表データ!$A:$A,[3]【2026年03月度_全社】RFM客層一覧表データ!D:D,"",0)</f>
        <v>402</v>
      </c>
      <c r="H5243" s="183">
        <f>_xlfn.XLOOKUP($A5243,[3]【2026年03月度_全社】RFM客層一覧表データ!$A:$A,[3]【2026年03月度_全社】RFM客層一覧表データ!E:E,"",0)</f>
        <v>397</v>
      </c>
      <c r="I5243" s="183">
        <f>_xlfn.XLOOKUP($A5243,[3]【2026年03月度_全社】RFM客層一覧表データ!$A:$A,[3]【2026年03月度_全社】RFM客層一覧表データ!F:F,"",0)</f>
        <v>81</v>
      </c>
      <c r="J5243" s="183">
        <v>941</v>
      </c>
      <c r="K5243" s="183">
        <v>420</v>
      </c>
      <c r="L5243" s="183">
        <v>385</v>
      </c>
      <c r="M5243" s="183">
        <v>96</v>
      </c>
      <c r="N5243" s="183">
        <v>915</v>
      </c>
      <c r="O5243" s="183">
        <v>373</v>
      </c>
      <c r="P5243" s="183">
        <v>365</v>
      </c>
      <c r="Q5243" s="183">
        <v>91</v>
      </c>
      <c r="R5243" s="183">
        <v>908</v>
      </c>
      <c r="S5243" s="183">
        <v>363</v>
      </c>
      <c r="T5243" s="183">
        <v>367</v>
      </c>
      <c r="U5243" s="183">
        <v>84</v>
      </c>
      <c r="V5243" s="183">
        <v>893</v>
      </c>
      <c r="W5243" s="183">
        <v>351</v>
      </c>
      <c r="X5243" s="183">
        <v>368</v>
      </c>
      <c r="Y5243" s="183">
        <v>69</v>
      </c>
    </row>
    <row r="5244" spans="1:25" x14ac:dyDescent="0.2">
      <c r="A5244" s="184">
        <v>14013250</v>
      </c>
      <c r="B5244" s="183" t="str">
        <f>[1]店マスタ!B5243</f>
        <v>（有）　那須野　電器商会</v>
      </c>
      <c r="C5244" s="183">
        <v>1.5</v>
      </c>
      <c r="D5244" s="183">
        <v>1.5</v>
      </c>
      <c r="E5244" s="183">
        <f>_xlfn.XLOOKUP(A5244,[2]Sheet1!$R:$R,[2]Sheet1!$AB:$AB,"",0)</f>
        <v>1.5</v>
      </c>
      <c r="F5244" s="183">
        <f>_xlfn.XLOOKUP($A5244,[3]【2026年03月度_全社】RFM客層一覧表データ!$A:$A,[3]【2026年03月度_全社】RFM客層一覧表データ!C:C,"",0)</f>
        <v>369</v>
      </c>
      <c r="G5244" s="183">
        <f>_xlfn.XLOOKUP($A5244,[3]【2026年03月度_全社】RFM客層一覧表データ!$A:$A,[3]【2026年03月度_全社】RFM客層一覧表データ!D:D,"",0)</f>
        <v>98</v>
      </c>
      <c r="H5244" s="183">
        <f>_xlfn.XLOOKUP($A5244,[3]【2026年03月度_全社】RFM客層一覧表データ!$A:$A,[3]【2026年03月度_全社】RFM客層一覧表データ!E:E,"",0)</f>
        <v>105</v>
      </c>
      <c r="I5244" s="183">
        <f>_xlfn.XLOOKUP($A5244,[3]【2026年03月度_全社】RFM客層一覧表データ!$A:$A,[3]【2026年03月度_全社】RFM客層一覧表データ!F:F,"",0)</f>
        <v>33</v>
      </c>
      <c r="J5244" s="183">
        <v>393</v>
      </c>
      <c r="K5244" s="183">
        <v>95</v>
      </c>
      <c r="L5244" s="183">
        <v>120</v>
      </c>
      <c r="M5244" s="183">
        <v>26</v>
      </c>
      <c r="N5244" s="183">
        <v>429</v>
      </c>
      <c r="O5244" s="183">
        <v>126</v>
      </c>
      <c r="P5244" s="183">
        <v>132</v>
      </c>
      <c r="Q5244" s="183">
        <v>35</v>
      </c>
      <c r="R5244" s="183">
        <v>493</v>
      </c>
      <c r="S5244" s="183">
        <v>111</v>
      </c>
      <c r="T5244" s="183">
        <v>153</v>
      </c>
      <c r="U5244" s="183">
        <v>27</v>
      </c>
      <c r="V5244" s="183">
        <v>594</v>
      </c>
      <c r="W5244" s="183">
        <v>116</v>
      </c>
      <c r="X5244" s="183">
        <v>182</v>
      </c>
      <c r="Y5244" s="183">
        <v>37</v>
      </c>
    </row>
    <row r="5245" spans="1:25" x14ac:dyDescent="0.2">
      <c r="A5245" s="184">
        <v>14013254</v>
      </c>
      <c r="B5245" s="183" t="str">
        <f>[1]店マスタ!B5244</f>
        <v>とよだ電器</v>
      </c>
      <c r="C5245" s="183">
        <v>1</v>
      </c>
      <c r="D5245" s="183">
        <v>1</v>
      </c>
      <c r="E5245" s="183">
        <f>_xlfn.XLOOKUP(A5245,[2]Sheet1!$R:$R,[2]Sheet1!$AB:$AB,"",0)</f>
        <v>1</v>
      </c>
      <c r="F5245" s="183" t="str">
        <f>_xlfn.XLOOKUP($A5245,[3]【2026年03月度_全社】RFM客層一覧表データ!$A:$A,[3]【2026年03月度_全社】RFM客層一覧表データ!C:C,"",0)</f>
        <v/>
      </c>
      <c r="G5245" s="183" t="str">
        <f>_xlfn.XLOOKUP($A5245,[3]【2026年03月度_全社】RFM客層一覧表データ!$A:$A,[3]【2026年03月度_全社】RFM客層一覧表データ!D:D,"",0)</f>
        <v/>
      </c>
      <c r="H5245" s="183" t="str">
        <f>_xlfn.XLOOKUP($A5245,[3]【2026年03月度_全社】RFM客層一覧表データ!$A:$A,[3]【2026年03月度_全社】RFM客層一覧表データ!E:E,"",0)</f>
        <v/>
      </c>
      <c r="I5245" s="183" t="str">
        <f>_xlfn.XLOOKUP($A5245,[3]【2026年03月度_全社】RFM客層一覧表データ!$A:$A,[3]【2026年03月度_全社】RFM客層一覧表データ!F:F,"",0)</f>
        <v/>
      </c>
      <c r="J5245" s="183">
        <v>0</v>
      </c>
      <c r="K5245" s="183">
        <v>0</v>
      </c>
      <c r="L5245" s="183">
        <v>0</v>
      </c>
      <c r="M5245" s="183">
        <v>0</v>
      </c>
      <c r="N5245" s="183">
        <v>0</v>
      </c>
      <c r="O5245" s="183">
        <v>0</v>
      </c>
      <c r="P5245" s="183">
        <v>0</v>
      </c>
      <c r="Q5245" s="183">
        <v>0</v>
      </c>
      <c r="R5245" s="183">
        <v>0</v>
      </c>
      <c r="S5245" s="183">
        <v>0</v>
      </c>
      <c r="T5245" s="183">
        <v>0</v>
      </c>
      <c r="U5245" s="183">
        <v>0</v>
      </c>
      <c r="V5245" s="183">
        <v>0</v>
      </c>
      <c r="W5245" s="183">
        <v>0</v>
      </c>
      <c r="X5245" s="183">
        <v>0</v>
      </c>
      <c r="Y5245" s="183">
        <v>0</v>
      </c>
    </row>
    <row r="5246" spans="1:25" x14ac:dyDescent="0.2">
      <c r="A5246" s="184">
        <v>14013350</v>
      </c>
      <c r="B5246" s="183" t="str">
        <f>[1]店マスタ!B5245</f>
        <v>インフ　古賀店</v>
      </c>
      <c r="C5246" s="183">
        <v>1</v>
      </c>
      <c r="D5246" s="183">
        <v>1</v>
      </c>
      <c r="E5246" s="183">
        <f>_xlfn.XLOOKUP(A5246,[2]Sheet1!$R:$R,[2]Sheet1!$AB:$AB,"",0)</f>
        <v>1</v>
      </c>
      <c r="F5246" s="183" t="str">
        <f>_xlfn.XLOOKUP($A5246,[3]【2026年03月度_全社】RFM客層一覧表データ!$A:$A,[3]【2026年03月度_全社】RFM客層一覧表データ!C:C,"",0)</f>
        <v/>
      </c>
      <c r="G5246" s="183" t="str">
        <f>_xlfn.XLOOKUP($A5246,[3]【2026年03月度_全社】RFM客層一覧表データ!$A:$A,[3]【2026年03月度_全社】RFM客層一覧表データ!D:D,"",0)</f>
        <v/>
      </c>
      <c r="H5246" s="183" t="str">
        <f>_xlfn.XLOOKUP($A5246,[3]【2026年03月度_全社】RFM客層一覧表データ!$A:$A,[3]【2026年03月度_全社】RFM客層一覧表データ!E:E,"",0)</f>
        <v/>
      </c>
      <c r="I5246" s="183" t="str">
        <f>_xlfn.XLOOKUP($A5246,[3]【2026年03月度_全社】RFM客層一覧表データ!$A:$A,[3]【2026年03月度_全社】RFM客層一覧表データ!F:F,"",0)</f>
        <v/>
      </c>
      <c r="J5246" s="183">
        <v>0</v>
      </c>
      <c r="K5246" s="183">
        <v>0</v>
      </c>
      <c r="L5246" s="183">
        <v>0</v>
      </c>
      <c r="M5246" s="183">
        <v>0</v>
      </c>
      <c r="N5246" s="183">
        <v>0</v>
      </c>
      <c r="O5246" s="183">
        <v>0</v>
      </c>
      <c r="P5246" s="183">
        <v>0</v>
      </c>
      <c r="Q5246" s="183">
        <v>0</v>
      </c>
      <c r="R5246" s="183">
        <v>0</v>
      </c>
      <c r="S5246" s="183">
        <v>0</v>
      </c>
      <c r="T5246" s="183">
        <v>0</v>
      </c>
      <c r="U5246" s="183">
        <v>0</v>
      </c>
      <c r="V5246" s="183">
        <v>0</v>
      </c>
      <c r="W5246" s="183">
        <v>0</v>
      </c>
      <c r="X5246" s="183">
        <v>0</v>
      </c>
      <c r="Y5246" s="183">
        <v>0</v>
      </c>
    </row>
    <row r="5247" spans="1:25" x14ac:dyDescent="0.2">
      <c r="A5247" s="184">
        <v>14014021</v>
      </c>
      <c r="B5247" s="183" t="str">
        <f>[1]店マスタ!B5246</f>
        <v>ツトム電器</v>
      </c>
      <c r="C5247" s="183">
        <v>1</v>
      </c>
      <c r="D5247" s="183">
        <v>0</v>
      </c>
      <c r="E5247" s="183" t="str">
        <f>_xlfn.XLOOKUP(A5247,[2]Sheet1!$R:$R,[2]Sheet1!$AB:$AB,"",0)</f>
        <v/>
      </c>
      <c r="F5247" s="183" t="str">
        <f>_xlfn.XLOOKUP($A5247,[3]【2026年03月度_全社】RFM客層一覧表データ!$A:$A,[3]【2026年03月度_全社】RFM客層一覧表データ!C:C,"",0)</f>
        <v/>
      </c>
      <c r="G5247" s="183" t="str">
        <f>_xlfn.XLOOKUP($A5247,[3]【2026年03月度_全社】RFM客層一覧表データ!$A:$A,[3]【2026年03月度_全社】RFM客層一覧表データ!D:D,"",0)</f>
        <v/>
      </c>
      <c r="H5247" s="183" t="str">
        <f>_xlfn.XLOOKUP($A5247,[3]【2026年03月度_全社】RFM客層一覧表データ!$A:$A,[3]【2026年03月度_全社】RFM客層一覧表データ!E:E,"",0)</f>
        <v/>
      </c>
      <c r="I5247" s="183" t="str">
        <f>_xlfn.XLOOKUP($A5247,[3]【2026年03月度_全社】RFM客層一覧表データ!$A:$A,[3]【2026年03月度_全社】RFM客層一覧表データ!F:F,"",0)</f>
        <v/>
      </c>
      <c r="J5247" s="183">
        <v>0</v>
      </c>
      <c r="K5247" s="183">
        <v>0</v>
      </c>
      <c r="L5247" s="183">
        <v>0</v>
      </c>
      <c r="M5247" s="183">
        <v>0</v>
      </c>
      <c r="N5247" s="183">
        <v>0</v>
      </c>
      <c r="O5247" s="183">
        <v>0</v>
      </c>
      <c r="P5247" s="183">
        <v>0</v>
      </c>
      <c r="Q5247" s="183">
        <v>0</v>
      </c>
      <c r="R5247" s="183">
        <v>0</v>
      </c>
      <c r="S5247" s="183">
        <v>0</v>
      </c>
      <c r="T5247" s="183">
        <v>0</v>
      </c>
      <c r="U5247" s="183">
        <v>0</v>
      </c>
      <c r="V5247" s="183">
        <v>0</v>
      </c>
      <c r="W5247" s="183">
        <v>0</v>
      </c>
      <c r="X5247" s="183">
        <v>0</v>
      </c>
      <c r="Y5247" s="183">
        <v>0</v>
      </c>
    </row>
    <row r="5248" spans="1:25" x14ac:dyDescent="0.2">
      <c r="A5248" s="184">
        <v>14014024</v>
      </c>
      <c r="B5248" s="183" t="str">
        <f>[1]店マスタ!B5247</f>
        <v>ナイス電気</v>
      </c>
      <c r="C5248" s="183">
        <v>3</v>
      </c>
      <c r="D5248" s="183">
        <v>3</v>
      </c>
      <c r="E5248" s="183">
        <f>_xlfn.XLOOKUP(A5248,[2]Sheet1!$R:$R,[2]Sheet1!$AB:$AB,"",0)</f>
        <v>3</v>
      </c>
      <c r="F5248" s="183">
        <f>_xlfn.XLOOKUP($A5248,[3]【2026年03月度_全社】RFM客層一覧表データ!$A:$A,[3]【2026年03月度_全社】RFM客層一覧表データ!C:C,"",0)</f>
        <v>439</v>
      </c>
      <c r="G5248" s="183">
        <f>_xlfn.XLOOKUP($A5248,[3]【2026年03月度_全社】RFM客層一覧表データ!$A:$A,[3]【2026年03月度_全社】RFM客層一覧表データ!D:D,"",0)</f>
        <v>167</v>
      </c>
      <c r="H5248" s="183">
        <f>_xlfn.XLOOKUP($A5248,[3]【2026年03月度_全社】RFM客層一覧表データ!$A:$A,[3]【2026年03月度_全社】RFM客層一覧表データ!E:E,"",0)</f>
        <v>177</v>
      </c>
      <c r="I5248" s="183">
        <f>_xlfn.XLOOKUP($A5248,[3]【2026年03月度_全社】RFM客層一覧表データ!$A:$A,[3]【2026年03月度_全社】RFM客層一覧表データ!F:F,"",0)</f>
        <v>35</v>
      </c>
      <c r="J5248" s="183">
        <v>464</v>
      </c>
      <c r="K5248" s="183">
        <v>178</v>
      </c>
      <c r="L5248" s="183">
        <v>180</v>
      </c>
      <c r="M5248" s="183">
        <v>37</v>
      </c>
      <c r="N5248" s="183">
        <v>449</v>
      </c>
      <c r="O5248" s="183">
        <v>157</v>
      </c>
      <c r="P5248" s="183">
        <v>189</v>
      </c>
      <c r="Q5248" s="183">
        <v>21</v>
      </c>
      <c r="R5248" s="183">
        <v>481</v>
      </c>
      <c r="S5248" s="183">
        <v>195</v>
      </c>
      <c r="T5248" s="183">
        <v>186</v>
      </c>
      <c r="U5248" s="183">
        <v>39</v>
      </c>
      <c r="V5248" s="183">
        <v>496</v>
      </c>
      <c r="W5248" s="183">
        <v>215</v>
      </c>
      <c r="X5248" s="183">
        <v>193</v>
      </c>
      <c r="Y5248" s="183">
        <v>38</v>
      </c>
    </row>
    <row r="5249" spans="1:25" x14ac:dyDescent="0.2">
      <c r="A5249" s="184">
        <v>14014025</v>
      </c>
      <c r="B5249" s="183" t="str">
        <f>[1]店マスタ!B5248</f>
        <v>小川電器　　　　　　　（若松）</v>
      </c>
      <c r="C5249" s="183">
        <v>1.5</v>
      </c>
      <c r="D5249" s="183">
        <v>1.5</v>
      </c>
      <c r="E5249" s="183">
        <f>_xlfn.XLOOKUP(A5249,[2]Sheet1!$R:$R,[2]Sheet1!$AB:$AB,"",0)</f>
        <v>1.5</v>
      </c>
      <c r="F5249" s="183" t="str">
        <f>_xlfn.XLOOKUP($A5249,[3]【2026年03月度_全社】RFM客層一覧表データ!$A:$A,[3]【2026年03月度_全社】RFM客層一覧表データ!C:C,"",0)</f>
        <v/>
      </c>
      <c r="G5249" s="183" t="str">
        <f>_xlfn.XLOOKUP($A5249,[3]【2026年03月度_全社】RFM客層一覧表データ!$A:$A,[3]【2026年03月度_全社】RFM客層一覧表データ!D:D,"",0)</f>
        <v/>
      </c>
      <c r="H5249" s="183" t="str">
        <f>_xlfn.XLOOKUP($A5249,[3]【2026年03月度_全社】RFM客層一覧表データ!$A:$A,[3]【2026年03月度_全社】RFM客層一覧表データ!E:E,"",0)</f>
        <v/>
      </c>
      <c r="I5249" s="183" t="str">
        <f>_xlfn.XLOOKUP($A5249,[3]【2026年03月度_全社】RFM客層一覧表データ!$A:$A,[3]【2026年03月度_全社】RFM客層一覧表データ!F:F,"",0)</f>
        <v/>
      </c>
      <c r="J5249" s="183">
        <v>0</v>
      </c>
      <c r="K5249" s="183">
        <v>0</v>
      </c>
      <c r="L5249" s="183">
        <v>0</v>
      </c>
      <c r="M5249" s="183">
        <v>0</v>
      </c>
      <c r="N5249" s="183">
        <v>0</v>
      </c>
      <c r="O5249" s="183">
        <v>0</v>
      </c>
      <c r="P5249" s="183">
        <v>0</v>
      </c>
      <c r="Q5249" s="183">
        <v>0</v>
      </c>
      <c r="R5249" s="183">
        <v>0</v>
      </c>
      <c r="S5249" s="183">
        <v>0</v>
      </c>
      <c r="T5249" s="183">
        <v>0</v>
      </c>
      <c r="U5249" s="183">
        <v>0</v>
      </c>
      <c r="V5249" s="183">
        <v>0</v>
      </c>
      <c r="W5249" s="183">
        <v>0</v>
      </c>
      <c r="X5249" s="183">
        <v>0</v>
      </c>
      <c r="Y5249" s="183">
        <v>0</v>
      </c>
    </row>
    <row r="5250" spans="1:25" x14ac:dyDescent="0.2">
      <c r="A5250" s="184">
        <v>14014050</v>
      </c>
      <c r="B5250" s="183" t="str">
        <f>[1]店マスタ!B5249</f>
        <v>有限会社　なかにし家電</v>
      </c>
      <c r="C5250" s="183">
        <v>3</v>
      </c>
      <c r="D5250" s="183">
        <v>2.5</v>
      </c>
      <c r="E5250" s="183">
        <f>_xlfn.XLOOKUP(A5250,[2]Sheet1!$R:$R,[2]Sheet1!$AB:$AB,"",0)</f>
        <v>3.5</v>
      </c>
      <c r="F5250" s="183">
        <f>_xlfn.XLOOKUP($A5250,[3]【2026年03月度_全社】RFM客層一覧表データ!$A:$A,[3]【2026年03月度_全社】RFM客層一覧表データ!C:C,"",0)</f>
        <v>0</v>
      </c>
      <c r="G5250" s="183">
        <f>_xlfn.XLOOKUP($A5250,[3]【2026年03月度_全社】RFM客層一覧表データ!$A:$A,[3]【2026年03月度_全社】RFM客層一覧表データ!D:D,"",0)</f>
        <v>0</v>
      </c>
      <c r="H5250" s="183">
        <f>_xlfn.XLOOKUP($A5250,[3]【2026年03月度_全社】RFM客層一覧表データ!$A:$A,[3]【2026年03月度_全社】RFM客層一覧表データ!E:E,"",0)</f>
        <v>0</v>
      </c>
      <c r="I5250" s="183">
        <f>_xlfn.XLOOKUP($A5250,[3]【2026年03月度_全社】RFM客層一覧表データ!$A:$A,[3]【2026年03月度_全社】RFM客層一覧表データ!F:F,"",0)</f>
        <v>0</v>
      </c>
      <c r="J5250" s="183">
        <v>0</v>
      </c>
      <c r="K5250" s="183">
        <v>0</v>
      </c>
      <c r="L5250" s="183">
        <v>0</v>
      </c>
      <c r="M5250" s="183">
        <v>0</v>
      </c>
      <c r="N5250" s="183">
        <v>10</v>
      </c>
      <c r="O5250" s="183">
        <v>0</v>
      </c>
      <c r="P5250" s="183">
        <v>0</v>
      </c>
      <c r="Q5250" s="183">
        <v>0</v>
      </c>
      <c r="R5250" s="183">
        <v>85</v>
      </c>
      <c r="S5250" s="183">
        <v>0</v>
      </c>
      <c r="T5250" s="183">
        <v>0</v>
      </c>
      <c r="U5250" s="183">
        <v>0</v>
      </c>
      <c r="V5250" s="183">
        <v>88</v>
      </c>
      <c r="W5250" s="183">
        <v>0</v>
      </c>
      <c r="X5250" s="183">
        <v>6</v>
      </c>
      <c r="Y5250" s="183">
        <v>0</v>
      </c>
    </row>
    <row r="5251" spans="1:25" x14ac:dyDescent="0.2">
      <c r="A5251" s="184">
        <v>14014073</v>
      </c>
      <c r="B5251" s="183" t="str">
        <f>[1]店マスタ!B5250</f>
        <v>ふじのき電器株式会社</v>
      </c>
      <c r="C5251" s="183">
        <v>5.5</v>
      </c>
      <c r="D5251" s="183">
        <v>5.5</v>
      </c>
      <c r="E5251" s="183">
        <f>_xlfn.XLOOKUP(A5251,[2]Sheet1!$R:$R,[2]Sheet1!$AB:$AB,"",0)</f>
        <v>5.5</v>
      </c>
      <c r="F5251" s="183">
        <f>_xlfn.XLOOKUP($A5251,[3]【2026年03月度_全社】RFM客層一覧表データ!$A:$A,[3]【2026年03月度_全社】RFM客層一覧表データ!C:C,"",0)</f>
        <v>1103</v>
      </c>
      <c r="G5251" s="183">
        <f>_xlfn.XLOOKUP($A5251,[3]【2026年03月度_全社】RFM客層一覧表データ!$A:$A,[3]【2026年03月度_全社】RFM客層一覧表データ!D:D,"",0)</f>
        <v>628</v>
      </c>
      <c r="H5251" s="183">
        <f>_xlfn.XLOOKUP($A5251,[3]【2026年03月度_全社】RFM客層一覧表データ!$A:$A,[3]【2026年03月度_全社】RFM客層一覧表データ!E:E,"",0)</f>
        <v>593</v>
      </c>
      <c r="I5251" s="183">
        <f>_xlfn.XLOOKUP($A5251,[3]【2026年03月度_全社】RFM客層一覧表データ!$A:$A,[3]【2026年03月度_全社】RFM客層一覧表データ!F:F,"",0)</f>
        <v>106</v>
      </c>
      <c r="J5251" s="183">
        <v>1280</v>
      </c>
      <c r="K5251" s="183">
        <v>662</v>
      </c>
      <c r="L5251" s="183">
        <v>598</v>
      </c>
      <c r="M5251" s="183">
        <v>157</v>
      </c>
      <c r="N5251" s="183">
        <v>1187</v>
      </c>
      <c r="O5251" s="183">
        <v>632</v>
      </c>
      <c r="P5251" s="183">
        <v>577</v>
      </c>
      <c r="Q5251" s="183">
        <v>117</v>
      </c>
      <c r="R5251" s="183">
        <v>1202</v>
      </c>
      <c r="S5251" s="183">
        <v>659</v>
      </c>
      <c r="T5251" s="183">
        <v>565</v>
      </c>
      <c r="U5251" s="183">
        <v>131</v>
      </c>
      <c r="V5251" s="183">
        <v>1154</v>
      </c>
      <c r="W5251" s="183">
        <v>602</v>
      </c>
      <c r="X5251" s="183">
        <v>545</v>
      </c>
      <c r="Y5251" s="183">
        <v>88</v>
      </c>
    </row>
    <row r="5252" spans="1:25" x14ac:dyDescent="0.2">
      <c r="A5252" s="184">
        <v>14015016</v>
      </c>
      <c r="B5252" s="183" t="str">
        <f>[1]店マスタ!B5251</f>
        <v>パナライフ　不二</v>
      </c>
      <c r="C5252" s="183">
        <v>2</v>
      </c>
      <c r="D5252" s="183">
        <v>1.5</v>
      </c>
      <c r="E5252" s="183">
        <f>_xlfn.XLOOKUP(A5252,[2]Sheet1!$R:$R,[2]Sheet1!$AB:$AB,"",0)</f>
        <v>2</v>
      </c>
      <c r="F5252" s="183">
        <f>_xlfn.XLOOKUP($A5252,[3]【2026年03月度_全社】RFM客層一覧表データ!$A:$A,[3]【2026年03月度_全社】RFM客層一覧表データ!C:C,"",0)</f>
        <v>374</v>
      </c>
      <c r="G5252" s="183">
        <f>_xlfn.XLOOKUP($A5252,[3]【2026年03月度_全社】RFM客層一覧表データ!$A:$A,[3]【2026年03月度_全社】RFM客層一覧表データ!D:D,"",0)</f>
        <v>167</v>
      </c>
      <c r="H5252" s="183">
        <f>_xlfn.XLOOKUP($A5252,[3]【2026年03月度_全社】RFM客層一覧表データ!$A:$A,[3]【2026年03月度_全社】RFM客層一覧表データ!E:E,"",0)</f>
        <v>215</v>
      </c>
      <c r="I5252" s="183">
        <f>_xlfn.XLOOKUP($A5252,[3]【2026年03月度_全社】RFM客層一覧表データ!$A:$A,[3]【2026年03月度_全社】RFM客層一覧表データ!F:F,"",0)</f>
        <v>18</v>
      </c>
      <c r="J5252" s="183">
        <v>389</v>
      </c>
      <c r="K5252" s="183">
        <v>180</v>
      </c>
      <c r="L5252" s="183">
        <v>228</v>
      </c>
      <c r="M5252" s="183">
        <v>23</v>
      </c>
      <c r="N5252" s="183">
        <v>394</v>
      </c>
      <c r="O5252" s="183">
        <v>194</v>
      </c>
      <c r="P5252" s="183">
        <v>225</v>
      </c>
      <c r="Q5252" s="183">
        <v>31</v>
      </c>
      <c r="R5252" s="183">
        <v>375</v>
      </c>
      <c r="S5252" s="183">
        <v>195</v>
      </c>
      <c r="T5252" s="183">
        <v>224</v>
      </c>
      <c r="U5252" s="183">
        <v>31</v>
      </c>
      <c r="V5252" s="183">
        <v>370</v>
      </c>
      <c r="W5252" s="183">
        <v>197</v>
      </c>
      <c r="X5252" s="183">
        <v>222</v>
      </c>
      <c r="Y5252" s="183">
        <v>35</v>
      </c>
    </row>
    <row r="5253" spans="1:25" x14ac:dyDescent="0.2">
      <c r="A5253" s="184">
        <v>14015035</v>
      </c>
      <c r="B5253" s="183" t="str">
        <f>[1]店マスタ!B5252</f>
        <v>パナライフ　さとう</v>
      </c>
      <c r="C5253" s="183">
        <v>3</v>
      </c>
      <c r="D5253" s="183">
        <v>2</v>
      </c>
      <c r="E5253" s="183" t="str">
        <f>_xlfn.XLOOKUP(A5253,[2]Sheet1!$R:$R,[2]Sheet1!$AB:$AB,"",0)</f>
        <v/>
      </c>
      <c r="F5253" s="183">
        <f>_xlfn.XLOOKUP($A5253,[3]【2026年03月度_全社】RFM客層一覧表データ!$A:$A,[3]【2026年03月度_全社】RFM客層一覧表データ!C:C,"",0)</f>
        <v>242</v>
      </c>
      <c r="G5253" s="183">
        <f>_xlfn.XLOOKUP($A5253,[3]【2026年03月度_全社】RFM客層一覧表データ!$A:$A,[3]【2026年03月度_全社】RFM客層一覧表データ!D:D,"",0)</f>
        <v>4</v>
      </c>
      <c r="H5253" s="183">
        <f>_xlfn.XLOOKUP($A5253,[3]【2026年03月度_全社】RFM客層一覧表データ!$A:$A,[3]【2026年03月度_全社】RFM客層一覧表データ!E:E,"",0)</f>
        <v>94</v>
      </c>
      <c r="I5253" s="183">
        <f>_xlfn.XLOOKUP($A5253,[3]【2026年03月度_全社】RFM客層一覧表データ!$A:$A,[3]【2026年03月度_全社】RFM客層一覧表データ!F:F,"",0)</f>
        <v>1</v>
      </c>
      <c r="J5253" s="183">
        <v>278</v>
      </c>
      <c r="K5253" s="183">
        <v>0</v>
      </c>
      <c r="L5253" s="183">
        <v>127</v>
      </c>
      <c r="M5253" s="183">
        <v>0</v>
      </c>
      <c r="N5253" s="183">
        <v>310</v>
      </c>
      <c r="O5253" s="183">
        <v>56</v>
      </c>
      <c r="P5253" s="183">
        <v>148</v>
      </c>
      <c r="Q5253" s="183">
        <v>5</v>
      </c>
      <c r="R5253" s="183">
        <v>328</v>
      </c>
      <c r="S5253" s="183">
        <v>144</v>
      </c>
      <c r="T5253" s="183">
        <v>161</v>
      </c>
      <c r="U5253" s="183">
        <v>20</v>
      </c>
      <c r="V5253" s="183">
        <v>330</v>
      </c>
      <c r="W5253" s="183">
        <v>156</v>
      </c>
      <c r="X5253" s="183">
        <v>159</v>
      </c>
      <c r="Y5253" s="183">
        <v>28</v>
      </c>
    </row>
    <row r="5254" spans="1:25" x14ac:dyDescent="0.2">
      <c r="A5254" s="184">
        <v>14015047</v>
      </c>
      <c r="B5254" s="183" t="str">
        <f>[1]店マスタ!B5253</f>
        <v>パナライフ　おおの</v>
      </c>
      <c r="C5254" s="183">
        <v>2.5</v>
      </c>
      <c r="D5254" s="183">
        <v>2.5</v>
      </c>
      <c r="E5254" s="183">
        <f>_xlfn.XLOOKUP(A5254,[2]Sheet1!$R:$R,[2]Sheet1!$AB:$AB,"",0)</f>
        <v>2.5</v>
      </c>
      <c r="F5254" s="183">
        <f>_xlfn.XLOOKUP($A5254,[3]【2026年03月度_全社】RFM客層一覧表データ!$A:$A,[3]【2026年03月度_全社】RFM客層一覧表データ!C:C,"",0)</f>
        <v>388</v>
      </c>
      <c r="G5254" s="183">
        <f>_xlfn.XLOOKUP($A5254,[3]【2026年03月度_全社】RFM客層一覧表データ!$A:$A,[3]【2026年03月度_全社】RFM客層一覧表データ!D:D,"",0)</f>
        <v>174</v>
      </c>
      <c r="H5254" s="183">
        <f>_xlfn.XLOOKUP($A5254,[3]【2026年03月度_全社】RFM客層一覧表データ!$A:$A,[3]【2026年03月度_全社】RFM客層一覧表データ!E:E,"",0)</f>
        <v>197</v>
      </c>
      <c r="I5254" s="183">
        <f>_xlfn.XLOOKUP($A5254,[3]【2026年03月度_全社】RFM客層一覧表データ!$A:$A,[3]【2026年03月度_全社】RFM客層一覧表データ!F:F,"",0)</f>
        <v>31</v>
      </c>
      <c r="J5254" s="183">
        <v>392</v>
      </c>
      <c r="K5254" s="183">
        <v>167</v>
      </c>
      <c r="L5254" s="183">
        <v>208</v>
      </c>
      <c r="M5254" s="183">
        <v>25</v>
      </c>
      <c r="N5254" s="183">
        <v>406</v>
      </c>
      <c r="O5254" s="183">
        <v>177</v>
      </c>
      <c r="P5254" s="183">
        <v>215</v>
      </c>
      <c r="Q5254" s="183">
        <v>23</v>
      </c>
      <c r="R5254" s="183">
        <v>405</v>
      </c>
      <c r="S5254" s="183">
        <v>198</v>
      </c>
      <c r="T5254" s="183">
        <v>223</v>
      </c>
      <c r="U5254" s="183">
        <v>27</v>
      </c>
      <c r="V5254" s="183">
        <v>410</v>
      </c>
      <c r="W5254" s="183">
        <v>198</v>
      </c>
      <c r="X5254" s="183">
        <v>230</v>
      </c>
      <c r="Y5254" s="183">
        <v>22</v>
      </c>
    </row>
    <row r="5255" spans="1:25" x14ac:dyDescent="0.2">
      <c r="A5255" s="184">
        <v>14015090</v>
      </c>
      <c r="B5255" s="183" t="str">
        <f>[1]店マスタ!B5254</f>
        <v>株式会社　パナプラザ</v>
      </c>
      <c r="C5255" s="183">
        <v>2.5</v>
      </c>
      <c r="D5255" s="183">
        <v>1</v>
      </c>
      <c r="E5255" s="183">
        <f>_xlfn.XLOOKUP(A5255,[2]Sheet1!$R:$R,[2]Sheet1!$AB:$AB,"",0)</f>
        <v>1</v>
      </c>
      <c r="F5255" s="183">
        <f>_xlfn.XLOOKUP($A5255,[3]【2026年03月度_全社】RFM客層一覧表データ!$A:$A,[3]【2026年03月度_全社】RFM客層一覧表データ!C:C,"",0)</f>
        <v>0</v>
      </c>
      <c r="G5255" s="183">
        <f>_xlfn.XLOOKUP($A5255,[3]【2026年03月度_全社】RFM客層一覧表データ!$A:$A,[3]【2026年03月度_全社】RFM客層一覧表データ!D:D,"",0)</f>
        <v>0</v>
      </c>
      <c r="H5255" s="183">
        <f>_xlfn.XLOOKUP($A5255,[3]【2026年03月度_全社】RFM客層一覧表データ!$A:$A,[3]【2026年03月度_全社】RFM客層一覧表データ!E:E,"",0)</f>
        <v>0</v>
      </c>
      <c r="I5255" s="183">
        <f>_xlfn.XLOOKUP($A5255,[3]【2026年03月度_全社】RFM客層一覧表データ!$A:$A,[3]【2026年03月度_全社】RFM客層一覧表データ!F:F,"",0)</f>
        <v>0</v>
      </c>
      <c r="J5255" s="183">
        <v>0</v>
      </c>
      <c r="K5255" s="183">
        <v>0</v>
      </c>
      <c r="L5255" s="183">
        <v>0</v>
      </c>
      <c r="M5255" s="183">
        <v>0</v>
      </c>
      <c r="N5255" s="183">
        <v>0</v>
      </c>
      <c r="O5255" s="183">
        <v>0</v>
      </c>
      <c r="P5255" s="183">
        <v>0</v>
      </c>
      <c r="Q5255" s="183">
        <v>0</v>
      </c>
      <c r="R5255" s="183">
        <v>0</v>
      </c>
      <c r="S5255" s="183">
        <v>0</v>
      </c>
      <c r="T5255" s="183">
        <v>0</v>
      </c>
      <c r="U5255" s="183">
        <v>0</v>
      </c>
      <c r="V5255" s="183">
        <v>0</v>
      </c>
      <c r="W5255" s="183">
        <v>0</v>
      </c>
      <c r="X5255" s="183">
        <v>0</v>
      </c>
      <c r="Y5255" s="183">
        <v>0</v>
      </c>
    </row>
    <row r="5256" spans="1:25" x14ac:dyDescent="0.2">
      <c r="A5256" s="184">
        <v>14016005</v>
      </c>
      <c r="B5256" s="183" t="str">
        <f>[1]店マスタ!B5255</f>
        <v>パナプラザ　せいじ</v>
      </c>
      <c r="C5256" s="183">
        <v>3</v>
      </c>
      <c r="D5256" s="183">
        <v>3</v>
      </c>
      <c r="E5256" s="183">
        <f>_xlfn.XLOOKUP(A5256,[2]Sheet1!$R:$R,[2]Sheet1!$AB:$AB,"",0)</f>
        <v>3</v>
      </c>
      <c r="F5256" s="183">
        <f>_xlfn.XLOOKUP($A5256,[3]【2026年03月度_全社】RFM客層一覧表データ!$A:$A,[3]【2026年03月度_全社】RFM客層一覧表データ!C:C,"",0)</f>
        <v>941</v>
      </c>
      <c r="G5256" s="183">
        <f>_xlfn.XLOOKUP($A5256,[3]【2026年03月度_全社】RFM客層一覧表データ!$A:$A,[3]【2026年03月度_全社】RFM客層一覧表データ!D:D,"",0)</f>
        <v>330</v>
      </c>
      <c r="H5256" s="183">
        <f>_xlfn.XLOOKUP($A5256,[3]【2026年03月度_全社】RFM客層一覧表データ!$A:$A,[3]【2026年03月度_全社】RFM客層一覧表データ!E:E,"",0)</f>
        <v>437</v>
      </c>
      <c r="I5256" s="183">
        <f>_xlfn.XLOOKUP($A5256,[3]【2026年03月度_全社】RFM客層一覧表データ!$A:$A,[3]【2026年03月度_全社】RFM客層一覧表データ!F:F,"",0)</f>
        <v>64</v>
      </c>
      <c r="J5256" s="183">
        <v>950</v>
      </c>
      <c r="K5256" s="183">
        <v>461</v>
      </c>
      <c r="L5256" s="183">
        <v>437</v>
      </c>
      <c r="M5256" s="183">
        <v>78</v>
      </c>
      <c r="N5256" s="183">
        <v>971</v>
      </c>
      <c r="O5256" s="183">
        <v>454</v>
      </c>
      <c r="P5256" s="183">
        <v>431</v>
      </c>
      <c r="Q5256" s="183">
        <v>85</v>
      </c>
      <c r="R5256" s="183">
        <v>981</v>
      </c>
      <c r="S5256" s="183">
        <v>436</v>
      </c>
      <c r="T5256" s="183">
        <v>450</v>
      </c>
      <c r="U5256" s="183">
        <v>47</v>
      </c>
      <c r="V5256" s="183">
        <v>1057</v>
      </c>
      <c r="W5256" s="183">
        <v>435</v>
      </c>
      <c r="X5256" s="183">
        <v>439</v>
      </c>
      <c r="Y5256" s="183">
        <v>82</v>
      </c>
    </row>
    <row r="5257" spans="1:25" x14ac:dyDescent="0.2">
      <c r="A5257" s="184">
        <v>14016014</v>
      </c>
      <c r="B5257" s="183" t="str">
        <f>[1]店マスタ!B5256</f>
        <v>テライ　電器</v>
      </c>
      <c r="C5257" s="183">
        <v>1.5</v>
      </c>
      <c r="D5257" s="183">
        <v>0</v>
      </c>
      <c r="E5257" s="183" t="str">
        <f>_xlfn.XLOOKUP(A5257,[2]Sheet1!$R:$R,[2]Sheet1!$AB:$AB,"",0)</f>
        <v/>
      </c>
      <c r="F5257" s="183" t="str">
        <f>_xlfn.XLOOKUP($A5257,[3]【2026年03月度_全社】RFM客層一覧表データ!$A:$A,[3]【2026年03月度_全社】RFM客層一覧表データ!C:C,"",0)</f>
        <v/>
      </c>
      <c r="G5257" s="183" t="str">
        <f>_xlfn.XLOOKUP($A5257,[3]【2026年03月度_全社】RFM客層一覧表データ!$A:$A,[3]【2026年03月度_全社】RFM客層一覧表データ!D:D,"",0)</f>
        <v/>
      </c>
      <c r="H5257" s="183" t="str">
        <f>_xlfn.XLOOKUP($A5257,[3]【2026年03月度_全社】RFM客層一覧表データ!$A:$A,[3]【2026年03月度_全社】RFM客層一覧表データ!E:E,"",0)</f>
        <v/>
      </c>
      <c r="I5257" s="183" t="str">
        <f>_xlfn.XLOOKUP($A5257,[3]【2026年03月度_全社】RFM客層一覧表データ!$A:$A,[3]【2026年03月度_全社】RFM客層一覧表データ!F:F,"",0)</f>
        <v/>
      </c>
      <c r="J5257" s="183">
        <v>0</v>
      </c>
      <c r="K5257" s="183">
        <v>0</v>
      </c>
      <c r="L5257" s="183">
        <v>0</v>
      </c>
      <c r="M5257" s="183">
        <v>0</v>
      </c>
      <c r="N5257" s="183">
        <v>0</v>
      </c>
      <c r="O5257" s="183">
        <v>0</v>
      </c>
      <c r="P5257" s="183">
        <v>0</v>
      </c>
      <c r="Q5257" s="183">
        <v>0</v>
      </c>
      <c r="R5257" s="183">
        <v>0</v>
      </c>
      <c r="S5257" s="183">
        <v>0</v>
      </c>
      <c r="T5257" s="183">
        <v>0</v>
      </c>
      <c r="U5257" s="183">
        <v>0</v>
      </c>
      <c r="V5257" s="183">
        <v>0</v>
      </c>
      <c r="W5257" s="183">
        <v>0</v>
      </c>
      <c r="X5257" s="183">
        <v>0</v>
      </c>
      <c r="Y5257" s="183">
        <v>0</v>
      </c>
    </row>
    <row r="5258" spans="1:25" x14ac:dyDescent="0.2">
      <c r="A5258" s="184">
        <v>14016017</v>
      </c>
      <c r="B5258" s="183" t="str">
        <f>[1]店マスタ!B5257</f>
        <v>パナライフ　にしだ</v>
      </c>
      <c r="C5258" s="183">
        <v>2</v>
      </c>
      <c r="D5258" s="183">
        <v>2</v>
      </c>
      <c r="E5258" s="183">
        <f>_xlfn.XLOOKUP(A5258,[2]Sheet1!$R:$R,[2]Sheet1!$AB:$AB,"",0)</f>
        <v>2.5</v>
      </c>
      <c r="F5258" s="183">
        <f>_xlfn.XLOOKUP($A5258,[3]【2026年03月度_全社】RFM客層一覧表データ!$A:$A,[3]【2026年03月度_全社】RFM客層一覧表データ!C:C,"",0)</f>
        <v>562</v>
      </c>
      <c r="G5258" s="183">
        <f>_xlfn.XLOOKUP($A5258,[3]【2026年03月度_全社】RFM客層一覧表データ!$A:$A,[3]【2026年03月度_全社】RFM客層一覧表データ!D:D,"",0)</f>
        <v>231</v>
      </c>
      <c r="H5258" s="183">
        <f>_xlfn.XLOOKUP($A5258,[3]【2026年03月度_全社】RFM客層一覧表データ!$A:$A,[3]【2026年03月度_全社】RFM客層一覧表データ!E:E,"",0)</f>
        <v>270</v>
      </c>
      <c r="I5258" s="183">
        <f>_xlfn.XLOOKUP($A5258,[3]【2026年03月度_全社】RFM客層一覧表データ!$A:$A,[3]【2026年03月度_全社】RFM客層一覧表データ!F:F,"",0)</f>
        <v>37</v>
      </c>
      <c r="J5258" s="183">
        <v>572</v>
      </c>
      <c r="K5258" s="183">
        <v>243</v>
      </c>
      <c r="L5258" s="183">
        <v>268</v>
      </c>
      <c r="M5258" s="183">
        <v>39</v>
      </c>
      <c r="N5258" s="183">
        <v>568</v>
      </c>
      <c r="O5258" s="183">
        <v>258</v>
      </c>
      <c r="P5258" s="183">
        <v>274</v>
      </c>
      <c r="Q5258" s="183">
        <v>40</v>
      </c>
      <c r="R5258" s="183">
        <v>559</v>
      </c>
      <c r="S5258" s="183">
        <v>288</v>
      </c>
      <c r="T5258" s="183">
        <v>282</v>
      </c>
      <c r="U5258" s="183">
        <v>39</v>
      </c>
      <c r="V5258" s="183">
        <v>529</v>
      </c>
      <c r="W5258" s="183">
        <v>287</v>
      </c>
      <c r="X5258" s="183">
        <v>289</v>
      </c>
      <c r="Y5258" s="183">
        <v>39</v>
      </c>
    </row>
    <row r="5259" spans="1:25" x14ac:dyDescent="0.2">
      <c r="A5259" s="184">
        <v>14016018</v>
      </c>
      <c r="B5259" s="183" t="str">
        <f>[1]店マスタ!B5258</f>
        <v>パナライフ　にしやま</v>
      </c>
      <c r="C5259" s="183">
        <v>3.5</v>
      </c>
      <c r="D5259" s="183">
        <v>3.5</v>
      </c>
      <c r="E5259" s="183">
        <f>_xlfn.XLOOKUP(A5259,[2]Sheet1!$R:$R,[2]Sheet1!$AB:$AB,"",0)</f>
        <v>3.5</v>
      </c>
      <c r="F5259" s="183">
        <f>_xlfn.XLOOKUP($A5259,[3]【2026年03月度_全社】RFM客層一覧表データ!$A:$A,[3]【2026年03月度_全社】RFM客層一覧表データ!C:C,"",0)</f>
        <v>698</v>
      </c>
      <c r="G5259" s="183">
        <f>_xlfn.XLOOKUP($A5259,[3]【2026年03月度_全社】RFM客層一覧表データ!$A:$A,[3]【2026年03月度_全社】RFM客層一覧表データ!D:D,"",0)</f>
        <v>281</v>
      </c>
      <c r="H5259" s="183">
        <f>_xlfn.XLOOKUP($A5259,[3]【2026年03月度_全社】RFM客層一覧表データ!$A:$A,[3]【2026年03月度_全社】RFM客層一覧表データ!E:E,"",0)</f>
        <v>417</v>
      </c>
      <c r="I5259" s="183">
        <f>_xlfn.XLOOKUP($A5259,[3]【2026年03月度_全社】RFM客層一覧表データ!$A:$A,[3]【2026年03月度_全社】RFM客層一覧表データ!F:F,"",0)</f>
        <v>22</v>
      </c>
      <c r="J5259" s="183">
        <v>723</v>
      </c>
      <c r="K5259" s="183">
        <v>297</v>
      </c>
      <c r="L5259" s="183">
        <v>445</v>
      </c>
      <c r="M5259" s="183">
        <v>24</v>
      </c>
      <c r="N5259" s="183">
        <v>741</v>
      </c>
      <c r="O5259" s="183">
        <v>318</v>
      </c>
      <c r="P5259" s="183">
        <v>448</v>
      </c>
      <c r="Q5259" s="183">
        <v>29</v>
      </c>
      <c r="R5259" s="183">
        <v>741</v>
      </c>
      <c r="S5259" s="183">
        <v>364</v>
      </c>
      <c r="T5259" s="183">
        <v>463</v>
      </c>
      <c r="U5259" s="183">
        <v>43</v>
      </c>
      <c r="V5259" s="183">
        <v>722</v>
      </c>
      <c r="W5259" s="183">
        <v>380</v>
      </c>
      <c r="X5259" s="183">
        <v>458</v>
      </c>
      <c r="Y5259" s="183">
        <v>40</v>
      </c>
    </row>
    <row r="5260" spans="1:25" x14ac:dyDescent="0.2">
      <c r="A5260" s="184">
        <v>14016019</v>
      </c>
      <c r="B5260" s="183" t="str">
        <f>[1]店マスタ!B5259</f>
        <v>株式会社　のだや電器</v>
      </c>
      <c r="C5260" s="183">
        <v>1.5</v>
      </c>
      <c r="D5260" s="183">
        <v>1</v>
      </c>
      <c r="E5260" s="183">
        <f>_xlfn.XLOOKUP(A5260,[2]Sheet1!$R:$R,[2]Sheet1!$AB:$AB,"",0)</f>
        <v>1</v>
      </c>
      <c r="F5260" s="183">
        <f>_xlfn.XLOOKUP($A5260,[3]【2026年03月度_全社】RFM客層一覧表データ!$A:$A,[3]【2026年03月度_全社】RFM客層一覧表データ!C:C,"",0)</f>
        <v>241</v>
      </c>
      <c r="G5260" s="183">
        <f>_xlfn.XLOOKUP($A5260,[3]【2026年03月度_全社】RFM客層一覧表データ!$A:$A,[3]【2026年03月度_全社】RFM客層一覧表データ!D:D,"",0)</f>
        <v>39</v>
      </c>
      <c r="H5260" s="183">
        <f>_xlfn.XLOOKUP($A5260,[3]【2026年03月度_全社】RFM客層一覧表データ!$A:$A,[3]【2026年03月度_全社】RFM客層一覧表データ!E:E,"",0)</f>
        <v>120</v>
      </c>
      <c r="I5260" s="183">
        <f>_xlfn.XLOOKUP($A5260,[3]【2026年03月度_全社】RFM客層一覧表データ!$A:$A,[3]【2026年03月度_全社】RFM客層一覧表データ!F:F,"",0)</f>
        <v>1</v>
      </c>
      <c r="J5260" s="183">
        <v>277</v>
      </c>
      <c r="K5260" s="183">
        <v>49</v>
      </c>
      <c r="L5260" s="183">
        <v>143</v>
      </c>
      <c r="M5260" s="183">
        <v>2</v>
      </c>
      <c r="N5260" s="183">
        <v>314</v>
      </c>
      <c r="O5260" s="183">
        <v>120</v>
      </c>
      <c r="P5260" s="183">
        <v>160</v>
      </c>
      <c r="Q5260" s="183">
        <v>15</v>
      </c>
      <c r="R5260" s="183">
        <v>338</v>
      </c>
      <c r="S5260" s="183">
        <v>112</v>
      </c>
      <c r="T5260" s="183">
        <v>181</v>
      </c>
      <c r="U5260" s="183">
        <v>15</v>
      </c>
      <c r="V5260" s="183">
        <v>369</v>
      </c>
      <c r="W5260" s="183">
        <v>137</v>
      </c>
      <c r="X5260" s="183">
        <v>198</v>
      </c>
      <c r="Y5260" s="183">
        <v>20</v>
      </c>
    </row>
    <row r="5261" spans="1:25" x14ac:dyDescent="0.2">
      <c r="A5261" s="184">
        <v>14016026</v>
      </c>
      <c r="B5261" s="183" t="str">
        <f>[1]店マスタ!B5260</f>
        <v>パナプラザやまむら</v>
      </c>
      <c r="C5261" s="183">
        <v>6.5</v>
      </c>
      <c r="D5261" s="183">
        <v>5</v>
      </c>
      <c r="E5261" s="183">
        <f>_xlfn.XLOOKUP(A5261,[2]Sheet1!$R:$R,[2]Sheet1!$AB:$AB,"",0)</f>
        <v>5</v>
      </c>
      <c r="F5261" s="183">
        <f>_xlfn.XLOOKUP($A5261,[3]【2026年03月度_全社】RFM客層一覧表データ!$A:$A,[3]【2026年03月度_全社】RFM客層一覧表データ!C:C,"",0)</f>
        <v>1238</v>
      </c>
      <c r="G5261" s="183">
        <f>_xlfn.XLOOKUP($A5261,[3]【2026年03月度_全社】RFM客層一覧表データ!$A:$A,[3]【2026年03月度_全社】RFM客層一覧表データ!D:D,"",0)</f>
        <v>616</v>
      </c>
      <c r="H5261" s="183">
        <f>_xlfn.XLOOKUP($A5261,[3]【2026年03月度_全社】RFM客層一覧表データ!$A:$A,[3]【2026年03月度_全社】RFM客層一覧表データ!E:E,"",0)</f>
        <v>679</v>
      </c>
      <c r="I5261" s="183">
        <f>_xlfn.XLOOKUP($A5261,[3]【2026年03月度_全社】RFM客層一覧表データ!$A:$A,[3]【2026年03月度_全社】RFM客層一覧表データ!F:F,"",0)</f>
        <v>68</v>
      </c>
      <c r="J5261" s="183">
        <v>1232</v>
      </c>
      <c r="K5261" s="183">
        <v>645</v>
      </c>
      <c r="L5261" s="183">
        <v>685</v>
      </c>
      <c r="M5261" s="183">
        <v>71</v>
      </c>
      <c r="N5261" s="183">
        <v>1342</v>
      </c>
      <c r="O5261" s="183">
        <v>680</v>
      </c>
      <c r="P5261" s="183">
        <v>687</v>
      </c>
      <c r="Q5261" s="183">
        <v>71</v>
      </c>
      <c r="R5261" s="183">
        <v>1368</v>
      </c>
      <c r="S5261" s="183">
        <v>701</v>
      </c>
      <c r="T5261" s="183">
        <v>690</v>
      </c>
      <c r="U5261" s="183">
        <v>88</v>
      </c>
      <c r="V5261" s="183">
        <v>1363</v>
      </c>
      <c r="W5261" s="183">
        <v>710</v>
      </c>
      <c r="X5261" s="183">
        <v>674</v>
      </c>
      <c r="Y5261" s="183">
        <v>110</v>
      </c>
    </row>
    <row r="5262" spans="1:25" x14ac:dyDescent="0.2">
      <c r="A5262" s="184">
        <v>14016029</v>
      </c>
      <c r="B5262" s="183" t="str">
        <f>[1]店マスタ!B5261</f>
        <v>わかはらでんき</v>
      </c>
      <c r="C5262" s="183">
        <v>1</v>
      </c>
      <c r="D5262" s="183">
        <v>1</v>
      </c>
      <c r="E5262" s="183">
        <f>_xlfn.XLOOKUP(A5262,[2]Sheet1!$R:$R,[2]Sheet1!$AB:$AB,"",0)</f>
        <v>1</v>
      </c>
      <c r="F5262" s="183" t="str">
        <f>_xlfn.XLOOKUP($A5262,[3]【2026年03月度_全社】RFM客層一覧表データ!$A:$A,[3]【2026年03月度_全社】RFM客層一覧表データ!C:C,"",0)</f>
        <v/>
      </c>
      <c r="G5262" s="183" t="str">
        <f>_xlfn.XLOOKUP($A5262,[3]【2026年03月度_全社】RFM客層一覧表データ!$A:$A,[3]【2026年03月度_全社】RFM客層一覧表データ!D:D,"",0)</f>
        <v/>
      </c>
      <c r="H5262" s="183" t="str">
        <f>_xlfn.XLOOKUP($A5262,[3]【2026年03月度_全社】RFM客層一覧表データ!$A:$A,[3]【2026年03月度_全社】RFM客層一覧表データ!E:E,"",0)</f>
        <v/>
      </c>
      <c r="I5262" s="183" t="str">
        <f>_xlfn.XLOOKUP($A5262,[3]【2026年03月度_全社】RFM客層一覧表データ!$A:$A,[3]【2026年03月度_全社】RFM客層一覧表データ!F:F,"",0)</f>
        <v/>
      </c>
      <c r="J5262" s="183">
        <v>0</v>
      </c>
      <c r="K5262" s="183">
        <v>0</v>
      </c>
      <c r="L5262" s="183">
        <v>0</v>
      </c>
      <c r="M5262" s="183">
        <v>0</v>
      </c>
      <c r="N5262" s="183">
        <v>0</v>
      </c>
      <c r="O5262" s="183">
        <v>0</v>
      </c>
      <c r="P5262" s="183">
        <v>0</v>
      </c>
      <c r="Q5262" s="183">
        <v>0</v>
      </c>
      <c r="R5262" s="183">
        <v>0</v>
      </c>
      <c r="S5262" s="183">
        <v>0</v>
      </c>
      <c r="T5262" s="183">
        <v>0</v>
      </c>
      <c r="U5262" s="183">
        <v>0</v>
      </c>
      <c r="V5262" s="183">
        <v>0</v>
      </c>
      <c r="W5262" s="183">
        <v>0</v>
      </c>
      <c r="X5262" s="183">
        <v>0</v>
      </c>
      <c r="Y5262" s="183">
        <v>0</v>
      </c>
    </row>
    <row r="5263" spans="1:25" x14ac:dyDescent="0.2">
      <c r="A5263" s="184">
        <v>14016062</v>
      </c>
      <c r="B5263" s="183" t="str">
        <f>[1]店マスタ!B5262</f>
        <v>さんえい電気</v>
      </c>
      <c r="C5263" s="183">
        <v>3</v>
      </c>
      <c r="D5263" s="183">
        <v>3</v>
      </c>
      <c r="E5263" s="183">
        <f>_xlfn.XLOOKUP(A5263,[2]Sheet1!$R:$R,[2]Sheet1!$AB:$AB,"",0)</f>
        <v>3</v>
      </c>
      <c r="F5263" s="183">
        <f>_xlfn.XLOOKUP($A5263,[3]【2026年03月度_全社】RFM客層一覧表データ!$A:$A,[3]【2026年03月度_全社】RFM客層一覧表データ!C:C,"",0)</f>
        <v>0</v>
      </c>
      <c r="G5263" s="183">
        <f>_xlfn.XLOOKUP($A5263,[3]【2026年03月度_全社】RFM客層一覧表データ!$A:$A,[3]【2026年03月度_全社】RFM客層一覧表データ!D:D,"",0)</f>
        <v>0</v>
      </c>
      <c r="H5263" s="183">
        <f>_xlfn.XLOOKUP($A5263,[3]【2026年03月度_全社】RFM客層一覧表データ!$A:$A,[3]【2026年03月度_全社】RFM客層一覧表データ!E:E,"",0)</f>
        <v>0</v>
      </c>
      <c r="I5263" s="183">
        <f>_xlfn.XLOOKUP($A5263,[3]【2026年03月度_全社】RFM客層一覧表データ!$A:$A,[3]【2026年03月度_全社】RFM客層一覧表データ!F:F,"",0)</f>
        <v>0</v>
      </c>
      <c r="J5263" s="183">
        <v>0</v>
      </c>
      <c r="K5263" s="183">
        <v>0</v>
      </c>
      <c r="L5263" s="183">
        <v>0</v>
      </c>
      <c r="M5263" s="183">
        <v>0</v>
      </c>
      <c r="N5263" s="183">
        <v>0</v>
      </c>
      <c r="O5263" s="183">
        <v>0</v>
      </c>
      <c r="P5263" s="183">
        <v>0</v>
      </c>
      <c r="Q5263" s="183">
        <v>0</v>
      </c>
      <c r="R5263" s="183">
        <v>0</v>
      </c>
      <c r="S5263" s="183">
        <v>0</v>
      </c>
      <c r="T5263" s="183">
        <v>0</v>
      </c>
      <c r="U5263" s="183">
        <v>0</v>
      </c>
      <c r="V5263" s="183">
        <v>0</v>
      </c>
      <c r="W5263" s="183">
        <v>0</v>
      </c>
      <c r="X5263" s="183">
        <v>0</v>
      </c>
      <c r="Y5263" s="183">
        <v>0</v>
      </c>
    </row>
    <row r="5264" spans="1:25" x14ac:dyDescent="0.2">
      <c r="A5264" s="184">
        <v>14016072</v>
      </c>
      <c r="B5264" s="183" t="str">
        <f>[1]店マスタ!B5263</f>
        <v>有限会社江藤電器商会</v>
      </c>
      <c r="C5264" s="183">
        <v>2</v>
      </c>
      <c r="D5264" s="183">
        <v>2</v>
      </c>
      <c r="E5264" s="183">
        <f>_xlfn.XLOOKUP(A5264,[2]Sheet1!$R:$R,[2]Sheet1!$AB:$AB,"",0)</f>
        <v>2</v>
      </c>
      <c r="F5264" s="183">
        <f>_xlfn.XLOOKUP($A5264,[3]【2026年03月度_全社】RFM客層一覧表データ!$A:$A,[3]【2026年03月度_全社】RFM客層一覧表データ!C:C,"",0)</f>
        <v>316</v>
      </c>
      <c r="G5264" s="183">
        <f>_xlfn.XLOOKUP($A5264,[3]【2026年03月度_全社】RFM客層一覧表データ!$A:$A,[3]【2026年03月度_全社】RFM客層一覧表データ!D:D,"",0)</f>
        <v>160</v>
      </c>
      <c r="H5264" s="183">
        <f>_xlfn.XLOOKUP($A5264,[3]【2026年03月度_全社】RFM客層一覧表データ!$A:$A,[3]【2026年03月度_全社】RFM客層一覧表データ!E:E,"",0)</f>
        <v>192</v>
      </c>
      <c r="I5264" s="183">
        <f>_xlfn.XLOOKUP($A5264,[3]【2026年03月度_全社】RFM客層一覧表データ!$A:$A,[3]【2026年03月度_全社】RFM客層一覧表データ!F:F,"",0)</f>
        <v>17</v>
      </c>
      <c r="J5264" s="183">
        <v>328</v>
      </c>
      <c r="K5264" s="183">
        <v>166</v>
      </c>
      <c r="L5264" s="183">
        <v>191</v>
      </c>
      <c r="M5264" s="183">
        <v>22</v>
      </c>
      <c r="N5264" s="183">
        <v>331</v>
      </c>
      <c r="O5264" s="183">
        <v>165</v>
      </c>
      <c r="P5264" s="183">
        <v>189</v>
      </c>
      <c r="Q5264" s="183">
        <v>20</v>
      </c>
      <c r="R5264" s="183">
        <v>320</v>
      </c>
      <c r="S5264" s="183">
        <v>162</v>
      </c>
      <c r="T5264" s="183">
        <v>195</v>
      </c>
      <c r="U5264" s="183">
        <v>14</v>
      </c>
      <c r="V5264" s="183">
        <v>327</v>
      </c>
      <c r="W5264" s="183">
        <v>154</v>
      </c>
      <c r="X5264" s="183">
        <v>204</v>
      </c>
      <c r="Y5264" s="183">
        <v>10</v>
      </c>
    </row>
    <row r="5265" spans="1:25" x14ac:dyDescent="0.2">
      <c r="A5265" s="184">
        <v>14016075</v>
      </c>
      <c r="B5265" s="183" t="str">
        <f>[1]店マスタ!B5264</f>
        <v>パナプラザ　カンタケ</v>
      </c>
      <c r="C5265" s="183">
        <v>10</v>
      </c>
      <c r="D5265" s="183">
        <v>10</v>
      </c>
      <c r="E5265" s="183">
        <f>_xlfn.XLOOKUP(A5265,[2]Sheet1!$R:$R,[2]Sheet1!$AB:$AB,"",0)</f>
        <v>10</v>
      </c>
      <c r="F5265" s="183">
        <f>_xlfn.XLOOKUP($A5265,[3]【2026年03月度_全社】RFM客層一覧表データ!$A:$A,[3]【2026年03月度_全社】RFM客層一覧表データ!C:C,"",0)</f>
        <v>2160</v>
      </c>
      <c r="G5265" s="183">
        <f>_xlfn.XLOOKUP($A5265,[3]【2026年03月度_全社】RFM客層一覧表データ!$A:$A,[3]【2026年03月度_全社】RFM客層一覧表データ!D:D,"",0)</f>
        <v>1016</v>
      </c>
      <c r="H5265" s="183">
        <f>_xlfn.XLOOKUP($A5265,[3]【2026年03月度_全社】RFM客層一覧表データ!$A:$A,[3]【2026年03月度_全社】RFM客層一覧表データ!E:E,"",0)</f>
        <v>1262</v>
      </c>
      <c r="I5265" s="183">
        <f>_xlfn.XLOOKUP($A5265,[3]【2026年03月度_全社】RFM客層一覧表データ!$A:$A,[3]【2026年03月度_全社】RFM客層一覧表データ!F:F,"",0)</f>
        <v>108</v>
      </c>
      <c r="J5265" s="183">
        <v>2220</v>
      </c>
      <c r="K5265" s="183">
        <v>1294</v>
      </c>
      <c r="L5265" s="183">
        <v>1249</v>
      </c>
      <c r="M5265" s="183">
        <v>126</v>
      </c>
      <c r="N5265" s="183">
        <v>2293</v>
      </c>
      <c r="O5265" s="183">
        <v>1282</v>
      </c>
      <c r="P5265" s="183">
        <v>1264</v>
      </c>
      <c r="Q5265" s="183">
        <v>158</v>
      </c>
      <c r="R5265" s="183">
        <v>2310</v>
      </c>
      <c r="S5265" s="183">
        <v>1282</v>
      </c>
      <c r="T5265" s="183">
        <v>1258</v>
      </c>
      <c r="U5265" s="183">
        <v>155</v>
      </c>
      <c r="V5265" s="183">
        <v>2331</v>
      </c>
      <c r="W5265" s="183">
        <v>1247</v>
      </c>
      <c r="X5265" s="183">
        <v>1202</v>
      </c>
      <c r="Y5265" s="183">
        <v>155</v>
      </c>
    </row>
    <row r="5266" spans="1:25" x14ac:dyDescent="0.2">
      <c r="A5266" s="184">
        <v>14016076</v>
      </c>
      <c r="B5266" s="183" t="str">
        <f>[1]店マスタ!B5265</f>
        <v>パナライフ　なか島</v>
      </c>
      <c r="C5266" s="183">
        <v>3.5</v>
      </c>
      <c r="D5266" s="183">
        <v>3</v>
      </c>
      <c r="E5266" s="183">
        <f>_xlfn.XLOOKUP(A5266,[2]Sheet1!$R:$R,[2]Sheet1!$AB:$AB,"",0)</f>
        <v>4</v>
      </c>
      <c r="F5266" s="183">
        <f>_xlfn.XLOOKUP($A5266,[3]【2026年03月度_全社】RFM客層一覧表データ!$A:$A,[3]【2026年03月度_全社】RFM客層一覧表データ!C:C,"",0)</f>
        <v>971</v>
      </c>
      <c r="G5266" s="183">
        <f>_xlfn.XLOOKUP($A5266,[3]【2026年03月度_全社】RFM客層一覧表データ!$A:$A,[3]【2026年03月度_全社】RFM客層一覧表データ!D:D,"",0)</f>
        <v>407</v>
      </c>
      <c r="H5266" s="183">
        <f>_xlfn.XLOOKUP($A5266,[3]【2026年03月度_全社】RFM客層一覧表データ!$A:$A,[3]【2026年03月度_全社】RFM客層一覧表データ!E:E,"",0)</f>
        <v>441</v>
      </c>
      <c r="I5266" s="183">
        <f>_xlfn.XLOOKUP($A5266,[3]【2026年03月度_全社】RFM客層一覧表データ!$A:$A,[3]【2026年03月度_全社】RFM客層一覧表データ!F:F,"",0)</f>
        <v>66</v>
      </c>
      <c r="J5266" s="183">
        <v>1002</v>
      </c>
      <c r="K5266" s="183">
        <v>404</v>
      </c>
      <c r="L5266" s="183">
        <v>459</v>
      </c>
      <c r="M5266" s="183">
        <v>76</v>
      </c>
      <c r="N5266" s="183">
        <v>1025</v>
      </c>
      <c r="O5266" s="183">
        <v>465</v>
      </c>
      <c r="P5266" s="183">
        <v>467</v>
      </c>
      <c r="Q5266" s="183">
        <v>76</v>
      </c>
      <c r="R5266" s="183">
        <v>1042</v>
      </c>
      <c r="S5266" s="183">
        <v>471</v>
      </c>
      <c r="T5266" s="183">
        <v>464</v>
      </c>
      <c r="U5266" s="183">
        <v>93</v>
      </c>
      <c r="V5266" s="183">
        <v>1019</v>
      </c>
      <c r="W5266" s="183">
        <v>475</v>
      </c>
      <c r="X5266" s="183">
        <v>464</v>
      </c>
      <c r="Y5266" s="183">
        <v>92</v>
      </c>
    </row>
    <row r="5267" spans="1:25" x14ac:dyDescent="0.2">
      <c r="A5267" s="184">
        <v>14016141</v>
      </c>
      <c r="B5267" s="183" t="str">
        <f>[1]店マスタ!B5266</f>
        <v>フジタでんき</v>
      </c>
      <c r="C5267" s="183">
        <v>4</v>
      </c>
      <c r="D5267" s="183">
        <v>4</v>
      </c>
      <c r="E5267" s="183">
        <f>_xlfn.XLOOKUP(A5267,[2]Sheet1!$R:$R,[2]Sheet1!$AB:$AB,"",0)</f>
        <v>4.5</v>
      </c>
      <c r="F5267" s="183">
        <f>_xlfn.XLOOKUP($A5267,[3]【2026年03月度_全社】RFM客層一覧表データ!$A:$A,[3]【2026年03月度_全社】RFM客層一覧表データ!C:C,"",0)</f>
        <v>863</v>
      </c>
      <c r="G5267" s="183">
        <f>_xlfn.XLOOKUP($A5267,[3]【2026年03月度_全社】RFM客層一覧表データ!$A:$A,[3]【2026年03月度_全社】RFM客層一覧表データ!D:D,"",0)</f>
        <v>362</v>
      </c>
      <c r="H5267" s="183">
        <f>_xlfn.XLOOKUP($A5267,[3]【2026年03月度_全社】RFM客層一覧表データ!$A:$A,[3]【2026年03月度_全社】RFM客層一覧表データ!E:E,"",0)</f>
        <v>379</v>
      </c>
      <c r="I5267" s="183">
        <f>_xlfn.XLOOKUP($A5267,[3]【2026年03月度_全社】RFM客層一覧表データ!$A:$A,[3]【2026年03月度_全社】RFM客層一覧表データ!F:F,"",0)</f>
        <v>75</v>
      </c>
      <c r="J5267" s="183">
        <v>853</v>
      </c>
      <c r="K5267" s="183">
        <v>399</v>
      </c>
      <c r="L5267" s="183">
        <v>366</v>
      </c>
      <c r="M5267" s="183">
        <v>83</v>
      </c>
      <c r="N5267" s="183">
        <v>819</v>
      </c>
      <c r="O5267" s="183">
        <v>371</v>
      </c>
      <c r="P5267" s="183">
        <v>366</v>
      </c>
      <c r="Q5267" s="183">
        <v>70</v>
      </c>
      <c r="R5267" s="183">
        <v>796</v>
      </c>
      <c r="S5267" s="183">
        <v>392</v>
      </c>
      <c r="T5267" s="183">
        <v>366</v>
      </c>
      <c r="U5267" s="183">
        <v>69</v>
      </c>
      <c r="V5267" s="183">
        <v>756</v>
      </c>
      <c r="W5267" s="183">
        <v>383</v>
      </c>
      <c r="X5267" s="183">
        <v>351</v>
      </c>
      <c r="Y5267" s="183">
        <v>89</v>
      </c>
    </row>
    <row r="5268" spans="1:25" x14ac:dyDescent="0.2">
      <c r="A5268" s="184">
        <v>14016144</v>
      </c>
      <c r="B5268" s="183" t="str">
        <f>[1]店マスタ!B5267</f>
        <v>パナライフ　ユニオン</v>
      </c>
      <c r="C5268" s="183">
        <v>1.5</v>
      </c>
      <c r="D5268" s="183">
        <v>1.5</v>
      </c>
      <c r="E5268" s="183">
        <f>_xlfn.XLOOKUP(A5268,[2]Sheet1!$R:$R,[2]Sheet1!$AB:$AB,"",0)</f>
        <v>1.5</v>
      </c>
      <c r="F5268" s="183">
        <f>_xlfn.XLOOKUP($A5268,[3]【2026年03月度_全社】RFM客層一覧表データ!$A:$A,[3]【2026年03月度_全社】RFM客層一覧表データ!C:C,"",0)</f>
        <v>307</v>
      </c>
      <c r="G5268" s="183">
        <f>_xlfn.XLOOKUP($A5268,[3]【2026年03月度_全社】RFM客層一覧表データ!$A:$A,[3]【2026年03月度_全社】RFM客層一覧表データ!D:D,"",0)</f>
        <v>96</v>
      </c>
      <c r="H5268" s="183">
        <f>_xlfn.XLOOKUP($A5268,[3]【2026年03月度_全社】RFM客層一覧表データ!$A:$A,[3]【2026年03月度_全社】RFM客層一覧表データ!E:E,"",0)</f>
        <v>130</v>
      </c>
      <c r="I5268" s="183">
        <f>_xlfn.XLOOKUP($A5268,[3]【2026年03月度_全社】RFM客層一覧表データ!$A:$A,[3]【2026年03月度_全社】RFM客層一覧表データ!F:F,"",0)</f>
        <v>10</v>
      </c>
      <c r="J5268" s="183">
        <v>322</v>
      </c>
      <c r="K5268" s="183">
        <v>118</v>
      </c>
      <c r="L5268" s="183">
        <v>137</v>
      </c>
      <c r="M5268" s="183">
        <v>19</v>
      </c>
      <c r="N5268" s="183">
        <v>309</v>
      </c>
      <c r="O5268" s="183">
        <v>180</v>
      </c>
      <c r="P5268" s="183">
        <v>138</v>
      </c>
      <c r="Q5268" s="183">
        <v>30</v>
      </c>
      <c r="R5268" s="183">
        <v>296</v>
      </c>
      <c r="S5268" s="183">
        <v>148</v>
      </c>
      <c r="T5268" s="183">
        <v>128</v>
      </c>
      <c r="U5268" s="183">
        <v>32</v>
      </c>
      <c r="V5268" s="183">
        <v>284</v>
      </c>
      <c r="W5268" s="183">
        <v>144</v>
      </c>
      <c r="X5268" s="183">
        <v>120</v>
      </c>
      <c r="Y5268" s="183">
        <v>34</v>
      </c>
    </row>
    <row r="5269" spans="1:25" x14ac:dyDescent="0.2">
      <c r="A5269" s="184">
        <v>14016213</v>
      </c>
      <c r="B5269" s="183" t="str">
        <f>[1]店マスタ!B5268</f>
        <v>株式会社パナライフ</v>
      </c>
      <c r="C5269" s="183">
        <v>2</v>
      </c>
      <c r="D5269" s="183">
        <v>2</v>
      </c>
      <c r="E5269" s="183">
        <f>_xlfn.XLOOKUP(A5269,[2]Sheet1!$R:$R,[2]Sheet1!$AB:$AB,"",0)</f>
        <v>2</v>
      </c>
      <c r="F5269" s="183">
        <f>_xlfn.XLOOKUP($A5269,[3]【2026年03月度_全社】RFM客層一覧表データ!$A:$A,[3]【2026年03月度_全社】RFM客層一覧表データ!C:C,"",0)</f>
        <v>0</v>
      </c>
      <c r="G5269" s="183">
        <f>_xlfn.XLOOKUP($A5269,[3]【2026年03月度_全社】RFM客層一覧表データ!$A:$A,[3]【2026年03月度_全社】RFM客層一覧表データ!D:D,"",0)</f>
        <v>0</v>
      </c>
      <c r="H5269" s="183">
        <f>_xlfn.XLOOKUP($A5269,[3]【2026年03月度_全社】RFM客層一覧表データ!$A:$A,[3]【2026年03月度_全社】RFM客層一覧表データ!E:E,"",0)</f>
        <v>0</v>
      </c>
      <c r="I5269" s="183">
        <f>_xlfn.XLOOKUP($A5269,[3]【2026年03月度_全社】RFM客層一覧表データ!$A:$A,[3]【2026年03月度_全社】RFM客層一覧表データ!F:F,"",0)</f>
        <v>0</v>
      </c>
      <c r="J5269" s="183">
        <v>0</v>
      </c>
      <c r="K5269" s="183">
        <v>0</v>
      </c>
      <c r="L5269" s="183">
        <v>0</v>
      </c>
      <c r="M5269" s="183">
        <v>0</v>
      </c>
      <c r="N5269" s="183">
        <v>0</v>
      </c>
      <c r="O5269" s="183">
        <v>0</v>
      </c>
      <c r="P5269" s="183">
        <v>0</v>
      </c>
      <c r="Q5269" s="183">
        <v>0</v>
      </c>
      <c r="R5269" s="183">
        <v>0</v>
      </c>
      <c r="S5269" s="183">
        <v>0</v>
      </c>
      <c r="T5269" s="183">
        <v>0</v>
      </c>
      <c r="U5269" s="183">
        <v>0</v>
      </c>
      <c r="V5269" s="183">
        <v>0</v>
      </c>
      <c r="W5269" s="183">
        <v>0</v>
      </c>
      <c r="X5269" s="183">
        <v>0</v>
      </c>
      <c r="Y5269" s="183">
        <v>0</v>
      </c>
    </row>
    <row r="5270" spans="1:25" x14ac:dyDescent="0.2">
      <c r="A5270" s="184">
        <v>14017000</v>
      </c>
      <c r="B5270" s="183" t="str">
        <f>[1]店マスタ!B5269</f>
        <v>有限会社　おおぎ電器</v>
      </c>
      <c r="C5270" s="183">
        <v>1.5</v>
      </c>
      <c r="D5270" s="183">
        <v>1.5</v>
      </c>
      <c r="E5270" s="183">
        <f>_xlfn.XLOOKUP(A5270,[2]Sheet1!$R:$R,[2]Sheet1!$AB:$AB,"",0)</f>
        <v>1.5</v>
      </c>
      <c r="F5270" s="183">
        <f>_xlfn.XLOOKUP($A5270,[3]【2026年03月度_全社】RFM客層一覧表データ!$A:$A,[3]【2026年03月度_全社】RFM客層一覧表データ!C:C,"",0)</f>
        <v>198</v>
      </c>
      <c r="G5270" s="183">
        <f>_xlfn.XLOOKUP($A5270,[3]【2026年03月度_全社】RFM客層一覧表データ!$A:$A,[3]【2026年03月度_全社】RFM客層一覧表データ!D:D,"",0)</f>
        <v>52</v>
      </c>
      <c r="H5270" s="183">
        <f>_xlfn.XLOOKUP($A5270,[3]【2026年03月度_全社】RFM客層一覧表データ!$A:$A,[3]【2026年03月度_全社】RFM客層一覧表データ!E:E,"",0)</f>
        <v>90</v>
      </c>
      <c r="I5270" s="183">
        <f>_xlfn.XLOOKUP($A5270,[3]【2026年03月度_全社】RFM客層一覧表データ!$A:$A,[3]【2026年03月度_全社】RFM客層一覧表データ!F:F,"",0)</f>
        <v>7</v>
      </c>
      <c r="J5270" s="183">
        <v>213</v>
      </c>
      <c r="K5270" s="183">
        <v>58</v>
      </c>
      <c r="L5270" s="183">
        <v>101</v>
      </c>
      <c r="M5270" s="183">
        <v>6</v>
      </c>
      <c r="N5270" s="183">
        <v>226</v>
      </c>
      <c r="O5270" s="183">
        <v>69</v>
      </c>
      <c r="P5270" s="183">
        <v>102</v>
      </c>
      <c r="Q5270" s="183">
        <v>6</v>
      </c>
      <c r="R5270" s="183">
        <v>245</v>
      </c>
      <c r="S5270" s="183">
        <v>83</v>
      </c>
      <c r="T5270" s="183">
        <v>119</v>
      </c>
      <c r="U5270" s="183">
        <v>14</v>
      </c>
      <c r="V5270" s="183">
        <v>267</v>
      </c>
      <c r="W5270" s="183">
        <v>98</v>
      </c>
      <c r="X5270" s="183">
        <v>126</v>
      </c>
      <c r="Y5270" s="183">
        <v>20</v>
      </c>
    </row>
    <row r="5271" spans="1:25" x14ac:dyDescent="0.2">
      <c r="A5271" s="184">
        <v>14017019</v>
      </c>
      <c r="B5271" s="183" t="str">
        <f>[1]店マスタ!B5270</f>
        <v>パナプラザ　きぬ川</v>
      </c>
      <c r="C5271" s="183">
        <v>4</v>
      </c>
      <c r="D5271" s="183">
        <v>4</v>
      </c>
      <c r="E5271" s="183">
        <f>_xlfn.XLOOKUP(A5271,[2]Sheet1!$R:$R,[2]Sheet1!$AB:$AB,"",0)</f>
        <v>4</v>
      </c>
      <c r="F5271" s="183">
        <f>_xlfn.XLOOKUP($A5271,[3]【2026年03月度_全社】RFM客層一覧表データ!$A:$A,[3]【2026年03月度_全社】RFM客層一覧表データ!C:C,"",0)</f>
        <v>1728</v>
      </c>
      <c r="G5271" s="183">
        <f>_xlfn.XLOOKUP($A5271,[3]【2026年03月度_全社】RFM客層一覧表データ!$A:$A,[3]【2026年03月度_全社】RFM客層一覧表データ!D:D,"",0)</f>
        <v>737</v>
      </c>
      <c r="H5271" s="183">
        <f>_xlfn.XLOOKUP($A5271,[3]【2026年03月度_全社】RFM客層一覧表データ!$A:$A,[3]【2026年03月度_全社】RFM客層一覧表データ!E:E,"",0)</f>
        <v>909</v>
      </c>
      <c r="I5271" s="183">
        <f>_xlfn.XLOOKUP($A5271,[3]【2026年03月度_全社】RFM客層一覧表データ!$A:$A,[3]【2026年03月度_全社】RFM客層一覧表データ!F:F,"",0)</f>
        <v>85</v>
      </c>
      <c r="J5271" s="183">
        <v>1823</v>
      </c>
      <c r="K5271" s="183">
        <v>804</v>
      </c>
      <c r="L5271" s="183">
        <v>946</v>
      </c>
      <c r="M5271" s="183">
        <v>118</v>
      </c>
      <c r="N5271" s="183">
        <v>1815</v>
      </c>
      <c r="O5271" s="183">
        <v>801</v>
      </c>
      <c r="P5271" s="183">
        <v>916</v>
      </c>
      <c r="Q5271" s="183">
        <v>90</v>
      </c>
      <c r="R5271" s="183">
        <v>1832</v>
      </c>
      <c r="S5271" s="183">
        <v>899</v>
      </c>
      <c r="T5271" s="183">
        <v>920</v>
      </c>
      <c r="U5271" s="183">
        <v>131</v>
      </c>
      <c r="V5271" s="183">
        <v>1857</v>
      </c>
      <c r="W5271" s="183">
        <v>915</v>
      </c>
      <c r="X5271" s="183">
        <v>893</v>
      </c>
      <c r="Y5271" s="183">
        <v>147</v>
      </c>
    </row>
    <row r="5272" spans="1:25" x14ac:dyDescent="0.2">
      <c r="A5272" s="184">
        <v>14017022</v>
      </c>
      <c r="B5272" s="183" t="str">
        <f>[1]店マスタ!B5271</f>
        <v>有限会社　響電器</v>
      </c>
      <c r="C5272" s="183">
        <v>4</v>
      </c>
      <c r="D5272" s="183">
        <v>3</v>
      </c>
      <c r="E5272" s="183">
        <f>_xlfn.XLOOKUP(A5272,[2]Sheet1!$R:$R,[2]Sheet1!$AB:$AB,"",0)</f>
        <v>3.5</v>
      </c>
      <c r="F5272" s="183">
        <f>_xlfn.XLOOKUP($A5272,[3]【2026年03月度_全社】RFM客層一覧表データ!$A:$A,[3]【2026年03月度_全社】RFM客層一覧表データ!C:C,"",0)</f>
        <v>720</v>
      </c>
      <c r="G5272" s="183">
        <f>_xlfn.XLOOKUP($A5272,[3]【2026年03月度_全社】RFM客層一覧表データ!$A:$A,[3]【2026年03月度_全社】RFM客層一覧表データ!D:D,"",0)</f>
        <v>310</v>
      </c>
      <c r="H5272" s="183">
        <f>_xlfn.XLOOKUP($A5272,[3]【2026年03月度_全社】RFM客層一覧表データ!$A:$A,[3]【2026年03月度_全社】RFM客層一覧表データ!E:E,"",0)</f>
        <v>271</v>
      </c>
      <c r="I5272" s="183">
        <f>_xlfn.XLOOKUP($A5272,[3]【2026年03月度_全社】RFM客層一覧表データ!$A:$A,[3]【2026年03月度_全社】RFM客層一覧表データ!F:F,"",0)</f>
        <v>73</v>
      </c>
      <c r="J5272" s="183">
        <v>741</v>
      </c>
      <c r="K5272" s="183">
        <v>313</v>
      </c>
      <c r="L5272" s="183">
        <v>291</v>
      </c>
      <c r="M5272" s="183">
        <v>70</v>
      </c>
      <c r="N5272" s="183">
        <v>732</v>
      </c>
      <c r="O5272" s="183">
        <v>318</v>
      </c>
      <c r="P5272" s="183">
        <v>279</v>
      </c>
      <c r="Q5272" s="183">
        <v>66</v>
      </c>
      <c r="R5272" s="183">
        <v>740</v>
      </c>
      <c r="S5272" s="183">
        <v>339</v>
      </c>
      <c r="T5272" s="183">
        <v>257</v>
      </c>
      <c r="U5272" s="183">
        <v>84</v>
      </c>
      <c r="V5272" s="183">
        <v>734</v>
      </c>
      <c r="W5272" s="183">
        <v>328</v>
      </c>
      <c r="X5272" s="183">
        <v>254</v>
      </c>
      <c r="Y5272" s="183">
        <v>80</v>
      </c>
    </row>
    <row r="5273" spans="1:25" x14ac:dyDescent="0.2">
      <c r="A5273" s="184">
        <v>14017024</v>
      </c>
      <c r="B5273" s="183" t="str">
        <f>[1]店マスタ!B5272</f>
        <v>はなだ電器　中村店</v>
      </c>
      <c r="C5273" s="183">
        <v>1</v>
      </c>
      <c r="D5273" s="183">
        <v>1</v>
      </c>
      <c r="E5273" s="183">
        <f>_xlfn.XLOOKUP(A5273,[2]Sheet1!$R:$R,[2]Sheet1!$AB:$AB,"",0)</f>
        <v>1</v>
      </c>
      <c r="F5273" s="183" t="str">
        <f>_xlfn.XLOOKUP($A5273,[3]【2026年03月度_全社】RFM客層一覧表データ!$A:$A,[3]【2026年03月度_全社】RFM客層一覧表データ!C:C,"",0)</f>
        <v/>
      </c>
      <c r="G5273" s="183" t="str">
        <f>_xlfn.XLOOKUP($A5273,[3]【2026年03月度_全社】RFM客層一覧表データ!$A:$A,[3]【2026年03月度_全社】RFM客層一覧表データ!D:D,"",0)</f>
        <v/>
      </c>
      <c r="H5273" s="183" t="str">
        <f>_xlfn.XLOOKUP($A5273,[3]【2026年03月度_全社】RFM客層一覧表データ!$A:$A,[3]【2026年03月度_全社】RFM客層一覧表データ!E:E,"",0)</f>
        <v/>
      </c>
      <c r="I5273" s="183" t="str">
        <f>_xlfn.XLOOKUP($A5273,[3]【2026年03月度_全社】RFM客層一覧表データ!$A:$A,[3]【2026年03月度_全社】RFM客層一覧表データ!F:F,"",0)</f>
        <v/>
      </c>
      <c r="J5273" s="183">
        <v>0</v>
      </c>
      <c r="K5273" s="183">
        <v>0</v>
      </c>
      <c r="L5273" s="183">
        <v>0</v>
      </c>
      <c r="M5273" s="183">
        <v>0</v>
      </c>
      <c r="N5273" s="183">
        <v>0</v>
      </c>
      <c r="O5273" s="183">
        <v>0</v>
      </c>
      <c r="P5273" s="183">
        <v>0</v>
      </c>
      <c r="Q5273" s="183">
        <v>0</v>
      </c>
      <c r="R5273" s="183">
        <v>0</v>
      </c>
      <c r="S5273" s="183">
        <v>0</v>
      </c>
      <c r="T5273" s="183">
        <v>0</v>
      </c>
      <c r="U5273" s="183">
        <v>0</v>
      </c>
      <c r="V5273" s="183">
        <v>0</v>
      </c>
      <c r="W5273" s="183">
        <v>0</v>
      </c>
      <c r="X5273" s="183">
        <v>0</v>
      </c>
      <c r="Y5273" s="183">
        <v>0</v>
      </c>
    </row>
    <row r="5274" spans="1:25" x14ac:dyDescent="0.2">
      <c r="A5274" s="184">
        <v>14017032</v>
      </c>
      <c r="B5274" s="183" t="str">
        <f>[1]店マスタ!B5273</f>
        <v>野口デンキ</v>
      </c>
      <c r="C5274" s="183">
        <v>2.5</v>
      </c>
      <c r="D5274" s="183">
        <v>2.5</v>
      </c>
      <c r="E5274" s="183">
        <f>_xlfn.XLOOKUP(A5274,[2]Sheet1!$R:$R,[2]Sheet1!$AB:$AB,"",0)</f>
        <v>3</v>
      </c>
      <c r="F5274" s="183">
        <f>_xlfn.XLOOKUP($A5274,[3]【2026年03月度_全社】RFM客層一覧表データ!$A:$A,[3]【2026年03月度_全社】RFM客層一覧表データ!C:C,"",0)</f>
        <v>196</v>
      </c>
      <c r="G5274" s="183">
        <f>_xlfn.XLOOKUP($A5274,[3]【2026年03月度_全社】RFM客層一覧表データ!$A:$A,[3]【2026年03月度_全社】RFM客層一覧表データ!D:D,"",0)</f>
        <v>64</v>
      </c>
      <c r="H5274" s="183">
        <f>_xlfn.XLOOKUP($A5274,[3]【2026年03月度_全社】RFM客層一覧表データ!$A:$A,[3]【2026年03月度_全社】RFM客層一覧表データ!E:E,"",0)</f>
        <v>85</v>
      </c>
      <c r="I5274" s="183">
        <f>_xlfn.XLOOKUP($A5274,[3]【2026年03月度_全社】RFM客層一覧表データ!$A:$A,[3]【2026年03月度_全社】RFM客層一覧表データ!F:F,"",0)</f>
        <v>4</v>
      </c>
      <c r="J5274" s="183">
        <v>198</v>
      </c>
      <c r="K5274" s="183">
        <v>50</v>
      </c>
      <c r="L5274" s="183">
        <v>86</v>
      </c>
      <c r="M5274" s="183">
        <v>17</v>
      </c>
      <c r="N5274" s="183">
        <v>194</v>
      </c>
      <c r="O5274" s="183">
        <v>36</v>
      </c>
      <c r="P5274" s="183">
        <v>87</v>
      </c>
      <c r="Q5274" s="183">
        <v>16</v>
      </c>
      <c r="R5274" s="183">
        <v>206</v>
      </c>
      <c r="S5274" s="183">
        <v>48</v>
      </c>
      <c r="T5274" s="183">
        <v>102</v>
      </c>
      <c r="U5274" s="183">
        <v>5</v>
      </c>
      <c r="V5274" s="183">
        <v>185</v>
      </c>
      <c r="W5274" s="183">
        <v>17</v>
      </c>
      <c r="X5274" s="183">
        <v>104</v>
      </c>
      <c r="Y5274" s="183">
        <v>2</v>
      </c>
    </row>
    <row r="5275" spans="1:25" x14ac:dyDescent="0.2">
      <c r="A5275" s="184">
        <v>14017040</v>
      </c>
      <c r="B5275" s="183" t="str">
        <f>[1]店マスタ!B5274</f>
        <v>ユキデンキ</v>
      </c>
      <c r="C5275" s="183">
        <v>1.5</v>
      </c>
      <c r="D5275" s="183">
        <v>1.5</v>
      </c>
      <c r="E5275" s="183">
        <f>_xlfn.XLOOKUP(A5275,[2]Sheet1!$R:$R,[2]Sheet1!$AB:$AB,"",0)</f>
        <v>1.5</v>
      </c>
      <c r="F5275" s="183" t="str">
        <f>_xlfn.XLOOKUP($A5275,[3]【2026年03月度_全社】RFM客層一覧表データ!$A:$A,[3]【2026年03月度_全社】RFM客層一覧表データ!C:C,"",0)</f>
        <v/>
      </c>
      <c r="G5275" s="183" t="str">
        <f>_xlfn.XLOOKUP($A5275,[3]【2026年03月度_全社】RFM客層一覧表データ!$A:$A,[3]【2026年03月度_全社】RFM客層一覧表データ!D:D,"",0)</f>
        <v/>
      </c>
      <c r="H5275" s="183" t="str">
        <f>_xlfn.XLOOKUP($A5275,[3]【2026年03月度_全社】RFM客層一覧表データ!$A:$A,[3]【2026年03月度_全社】RFM客層一覧表データ!E:E,"",0)</f>
        <v/>
      </c>
      <c r="I5275" s="183" t="str">
        <f>_xlfn.XLOOKUP($A5275,[3]【2026年03月度_全社】RFM客層一覧表データ!$A:$A,[3]【2026年03月度_全社】RFM客層一覧表データ!F:F,"",0)</f>
        <v/>
      </c>
      <c r="J5275" s="183">
        <v>0</v>
      </c>
      <c r="K5275" s="183">
        <v>0</v>
      </c>
      <c r="L5275" s="183">
        <v>0</v>
      </c>
      <c r="M5275" s="183">
        <v>0</v>
      </c>
      <c r="N5275" s="183">
        <v>0</v>
      </c>
      <c r="O5275" s="183">
        <v>0</v>
      </c>
      <c r="P5275" s="183">
        <v>0</v>
      </c>
      <c r="Q5275" s="183">
        <v>0</v>
      </c>
      <c r="R5275" s="183">
        <v>0</v>
      </c>
      <c r="S5275" s="183">
        <v>0</v>
      </c>
      <c r="T5275" s="183">
        <v>0</v>
      </c>
      <c r="U5275" s="183">
        <v>0</v>
      </c>
      <c r="V5275" s="183">
        <v>0</v>
      </c>
      <c r="W5275" s="183">
        <v>0</v>
      </c>
      <c r="X5275" s="183">
        <v>0</v>
      </c>
      <c r="Y5275" s="183">
        <v>0</v>
      </c>
    </row>
    <row r="5276" spans="1:25" x14ac:dyDescent="0.2">
      <c r="A5276" s="184">
        <v>14017065</v>
      </c>
      <c r="B5276" s="183" t="str">
        <f>[1]店マスタ!B5275</f>
        <v>はなだ電器</v>
      </c>
      <c r="C5276" s="183">
        <v>1</v>
      </c>
      <c r="D5276" s="183">
        <v>1</v>
      </c>
      <c r="E5276" s="183">
        <f>_xlfn.XLOOKUP(A5276,[2]Sheet1!$R:$R,[2]Sheet1!$AB:$AB,"",0)</f>
        <v>1</v>
      </c>
      <c r="F5276" s="183" t="str">
        <f>_xlfn.XLOOKUP($A5276,[3]【2026年03月度_全社】RFM客層一覧表データ!$A:$A,[3]【2026年03月度_全社】RFM客層一覧表データ!C:C,"",0)</f>
        <v/>
      </c>
      <c r="G5276" s="183" t="str">
        <f>_xlfn.XLOOKUP($A5276,[3]【2026年03月度_全社】RFM客層一覧表データ!$A:$A,[3]【2026年03月度_全社】RFM客層一覧表データ!D:D,"",0)</f>
        <v/>
      </c>
      <c r="H5276" s="183" t="str">
        <f>_xlfn.XLOOKUP($A5276,[3]【2026年03月度_全社】RFM客層一覧表データ!$A:$A,[3]【2026年03月度_全社】RFM客層一覧表データ!E:E,"",0)</f>
        <v/>
      </c>
      <c r="I5276" s="183" t="str">
        <f>_xlfn.XLOOKUP($A5276,[3]【2026年03月度_全社】RFM客層一覧表データ!$A:$A,[3]【2026年03月度_全社】RFM客層一覧表データ!F:F,"",0)</f>
        <v/>
      </c>
      <c r="J5276" s="183">
        <v>0</v>
      </c>
      <c r="K5276" s="183">
        <v>0</v>
      </c>
      <c r="L5276" s="183">
        <v>0</v>
      </c>
      <c r="M5276" s="183">
        <v>0</v>
      </c>
      <c r="N5276" s="183">
        <v>0</v>
      </c>
      <c r="O5276" s="183">
        <v>0</v>
      </c>
      <c r="P5276" s="183">
        <v>0</v>
      </c>
      <c r="Q5276" s="183">
        <v>0</v>
      </c>
      <c r="R5276" s="183">
        <v>0</v>
      </c>
      <c r="S5276" s="183">
        <v>0</v>
      </c>
      <c r="T5276" s="183">
        <v>0</v>
      </c>
      <c r="U5276" s="183">
        <v>0</v>
      </c>
      <c r="V5276" s="183">
        <v>0</v>
      </c>
      <c r="W5276" s="183">
        <v>0</v>
      </c>
      <c r="X5276" s="183">
        <v>0</v>
      </c>
      <c r="Y5276" s="183">
        <v>0</v>
      </c>
    </row>
    <row r="5277" spans="1:25" x14ac:dyDescent="0.2">
      <c r="A5277" s="184">
        <v>14017071</v>
      </c>
      <c r="B5277" s="183" t="str">
        <f>[1]店マスタ!B5276</f>
        <v>電気のリズ・トーチクおくしま店</v>
      </c>
      <c r="C5277" s="183">
        <v>2</v>
      </c>
      <c r="D5277" s="183">
        <v>2</v>
      </c>
      <c r="E5277" s="183">
        <f>_xlfn.XLOOKUP(A5277,[2]Sheet1!$R:$R,[2]Sheet1!$AB:$AB,"",0)</f>
        <v>2</v>
      </c>
      <c r="F5277" s="183">
        <f>_xlfn.XLOOKUP($A5277,[3]【2026年03月度_全社】RFM客層一覧表データ!$A:$A,[3]【2026年03月度_全社】RFM客層一覧表データ!C:C,"",0)</f>
        <v>14</v>
      </c>
      <c r="G5277" s="183">
        <f>_xlfn.XLOOKUP($A5277,[3]【2026年03月度_全社】RFM客層一覧表データ!$A:$A,[3]【2026年03月度_全社】RFM客層一覧表データ!D:D,"",0)</f>
        <v>0</v>
      </c>
      <c r="H5277" s="183">
        <f>_xlfn.XLOOKUP($A5277,[3]【2026年03月度_全社】RFM客層一覧表データ!$A:$A,[3]【2026年03月度_全社】RFM客層一覧表データ!E:E,"",0)</f>
        <v>0</v>
      </c>
      <c r="I5277" s="183">
        <f>_xlfn.XLOOKUP($A5277,[3]【2026年03月度_全社】RFM客層一覧表データ!$A:$A,[3]【2026年03月度_全社】RFM客層一覧表データ!F:F,"",0)</f>
        <v>0</v>
      </c>
      <c r="J5277" s="183">
        <v>16</v>
      </c>
      <c r="K5277" s="183">
        <v>0</v>
      </c>
      <c r="L5277" s="183">
        <v>1</v>
      </c>
      <c r="M5277" s="183">
        <v>0</v>
      </c>
      <c r="N5277" s="183">
        <v>25</v>
      </c>
      <c r="O5277" s="183">
        <v>0</v>
      </c>
      <c r="P5277" s="183">
        <v>1</v>
      </c>
      <c r="Q5277" s="183">
        <v>0</v>
      </c>
      <c r="R5277" s="183">
        <v>40</v>
      </c>
      <c r="S5277" s="183">
        <v>0</v>
      </c>
      <c r="T5277" s="183">
        <v>1</v>
      </c>
      <c r="U5277" s="183">
        <v>0</v>
      </c>
      <c r="V5277" s="183">
        <v>49</v>
      </c>
      <c r="W5277" s="183">
        <v>14</v>
      </c>
      <c r="X5277" s="183">
        <v>1</v>
      </c>
      <c r="Y5277" s="183">
        <v>12</v>
      </c>
    </row>
    <row r="5278" spans="1:25" x14ac:dyDescent="0.2">
      <c r="A5278" s="184">
        <v>14017074</v>
      </c>
      <c r="B5278" s="183" t="str">
        <f>[1]店マスタ!B5277</f>
        <v>ひらやま電器</v>
      </c>
      <c r="C5278" s="183">
        <v>1.5</v>
      </c>
      <c r="D5278" s="183">
        <v>1.5</v>
      </c>
      <c r="E5278" s="183">
        <f>_xlfn.XLOOKUP(A5278,[2]Sheet1!$R:$R,[2]Sheet1!$AB:$AB,"",0)</f>
        <v>1.5</v>
      </c>
      <c r="F5278" s="183">
        <f>_xlfn.XLOOKUP($A5278,[3]【2026年03月度_全社】RFM客層一覧表データ!$A:$A,[3]【2026年03月度_全社】RFM客層一覧表データ!C:C,"",0)</f>
        <v>293</v>
      </c>
      <c r="G5278" s="183">
        <f>_xlfn.XLOOKUP($A5278,[3]【2026年03月度_全社】RFM客層一覧表データ!$A:$A,[3]【2026年03月度_全社】RFM客層一覧表データ!D:D,"",0)</f>
        <v>127</v>
      </c>
      <c r="H5278" s="183">
        <f>_xlfn.XLOOKUP($A5278,[3]【2026年03月度_全社】RFM客層一覧表データ!$A:$A,[3]【2026年03月度_全社】RFM客層一覧表データ!E:E,"",0)</f>
        <v>155</v>
      </c>
      <c r="I5278" s="183">
        <f>_xlfn.XLOOKUP($A5278,[3]【2026年03月度_全社】RFM客層一覧表データ!$A:$A,[3]【2026年03月度_全社】RFM客層一覧表データ!F:F,"",0)</f>
        <v>22</v>
      </c>
      <c r="J5278" s="183">
        <v>283</v>
      </c>
      <c r="K5278" s="183">
        <v>142</v>
      </c>
      <c r="L5278" s="183">
        <v>159</v>
      </c>
      <c r="M5278" s="183">
        <v>27</v>
      </c>
      <c r="N5278" s="183">
        <v>328</v>
      </c>
      <c r="O5278" s="183">
        <v>143</v>
      </c>
      <c r="P5278" s="183">
        <v>170</v>
      </c>
      <c r="Q5278" s="183">
        <v>19</v>
      </c>
      <c r="R5278" s="183">
        <v>333</v>
      </c>
      <c r="S5278" s="183">
        <v>167</v>
      </c>
      <c r="T5278" s="183">
        <v>171</v>
      </c>
      <c r="U5278" s="183">
        <v>33</v>
      </c>
      <c r="V5278" s="183">
        <v>322</v>
      </c>
      <c r="W5278" s="183">
        <v>153</v>
      </c>
      <c r="X5278" s="183">
        <v>169</v>
      </c>
      <c r="Y5278" s="183">
        <v>35</v>
      </c>
    </row>
    <row r="5279" spans="1:25" x14ac:dyDescent="0.2">
      <c r="A5279" s="184">
        <v>14019057</v>
      </c>
      <c r="B5279" s="183" t="str">
        <f>[1]店マスタ!B5278</f>
        <v>エイム　愛幸ちくし台</v>
      </c>
      <c r="C5279" s="183">
        <v>3</v>
      </c>
      <c r="D5279" s="183">
        <v>3</v>
      </c>
      <c r="E5279" s="183">
        <f>_xlfn.XLOOKUP(A5279,[2]Sheet1!$R:$R,[2]Sheet1!$AB:$AB,"",0)</f>
        <v>3</v>
      </c>
      <c r="F5279" s="183">
        <f>_xlfn.XLOOKUP($A5279,[3]【2026年03月度_全社】RFM客層一覧表データ!$A:$A,[3]【2026年03月度_全社】RFM客層一覧表データ!C:C,"",0)</f>
        <v>1045</v>
      </c>
      <c r="G5279" s="183">
        <f>_xlfn.XLOOKUP($A5279,[3]【2026年03月度_全社】RFM客層一覧表データ!$A:$A,[3]【2026年03月度_全社】RFM客層一覧表データ!D:D,"",0)</f>
        <v>517</v>
      </c>
      <c r="H5279" s="183">
        <f>_xlfn.XLOOKUP($A5279,[3]【2026年03月度_全社】RFM客層一覧表データ!$A:$A,[3]【2026年03月度_全社】RFM客層一覧表データ!E:E,"",0)</f>
        <v>413</v>
      </c>
      <c r="I5279" s="183">
        <f>_xlfn.XLOOKUP($A5279,[3]【2026年03月度_全社】RFM客層一覧表データ!$A:$A,[3]【2026年03月度_全社】RFM客層一覧表データ!F:F,"",0)</f>
        <v>74</v>
      </c>
      <c r="J5279" s="183">
        <v>1057</v>
      </c>
      <c r="K5279" s="183">
        <v>514</v>
      </c>
      <c r="L5279" s="183">
        <v>401</v>
      </c>
      <c r="M5279" s="183">
        <v>60</v>
      </c>
      <c r="N5279" s="183">
        <v>1096</v>
      </c>
      <c r="O5279" s="183">
        <v>511</v>
      </c>
      <c r="P5279" s="183">
        <v>390</v>
      </c>
      <c r="Q5279" s="183">
        <v>88</v>
      </c>
      <c r="R5279" s="183">
        <v>1093</v>
      </c>
      <c r="S5279" s="183">
        <v>504</v>
      </c>
      <c r="T5279" s="183">
        <v>394</v>
      </c>
      <c r="U5279" s="183">
        <v>118</v>
      </c>
      <c r="V5279" s="183">
        <v>1039</v>
      </c>
      <c r="W5279" s="183">
        <v>492</v>
      </c>
      <c r="X5279" s="183">
        <v>382</v>
      </c>
      <c r="Y5279" s="183">
        <v>122</v>
      </c>
    </row>
    <row r="5280" spans="1:25" x14ac:dyDescent="0.2">
      <c r="A5280" s="184">
        <v>14019066</v>
      </c>
      <c r="B5280" s="183" t="str">
        <f>[1]店マスタ!B5279</f>
        <v>ＰＡＺ　三幸　大野城店</v>
      </c>
      <c r="C5280" s="183">
        <v>1.5</v>
      </c>
      <c r="D5280" s="183">
        <v>2.5</v>
      </c>
      <c r="E5280" s="183">
        <f>_xlfn.XLOOKUP(A5280,[2]Sheet1!$R:$R,[2]Sheet1!$AB:$AB,"",0)</f>
        <v>2.5</v>
      </c>
      <c r="F5280" s="183">
        <f>_xlfn.XLOOKUP($A5280,[3]【2026年03月度_全社】RFM客層一覧表データ!$A:$A,[3]【2026年03月度_全社】RFM客層一覧表データ!C:C,"",0)</f>
        <v>1346</v>
      </c>
      <c r="G5280" s="183">
        <f>_xlfn.XLOOKUP($A5280,[3]【2026年03月度_全社】RFM客層一覧表データ!$A:$A,[3]【2026年03月度_全社】RFM客層一覧表データ!D:D,"",0)</f>
        <v>612</v>
      </c>
      <c r="H5280" s="183">
        <f>_xlfn.XLOOKUP($A5280,[3]【2026年03月度_全社】RFM客層一覧表データ!$A:$A,[3]【2026年03月度_全社】RFM客層一覧表データ!E:E,"",0)</f>
        <v>524</v>
      </c>
      <c r="I5280" s="183">
        <f>_xlfn.XLOOKUP($A5280,[3]【2026年03月度_全社】RFM客層一覧表データ!$A:$A,[3]【2026年03月度_全社】RFM客層一覧表データ!F:F,"",0)</f>
        <v>178</v>
      </c>
      <c r="J5280" s="183">
        <v>1247</v>
      </c>
      <c r="K5280" s="183">
        <v>597</v>
      </c>
      <c r="L5280" s="183">
        <v>503</v>
      </c>
      <c r="M5280" s="183">
        <v>182</v>
      </c>
      <c r="N5280" s="183">
        <v>1174</v>
      </c>
      <c r="O5280" s="183">
        <v>551</v>
      </c>
      <c r="P5280" s="183">
        <v>502</v>
      </c>
      <c r="Q5280" s="183">
        <v>148</v>
      </c>
      <c r="R5280" s="183">
        <v>1112</v>
      </c>
      <c r="S5280" s="183">
        <v>519</v>
      </c>
      <c r="T5280" s="183">
        <v>516</v>
      </c>
      <c r="U5280" s="183">
        <v>133</v>
      </c>
      <c r="V5280" s="183">
        <v>1040</v>
      </c>
      <c r="W5280" s="183">
        <v>478</v>
      </c>
      <c r="X5280" s="183">
        <v>505</v>
      </c>
      <c r="Y5280" s="183">
        <v>117</v>
      </c>
    </row>
    <row r="5281" spans="1:25" x14ac:dyDescent="0.2">
      <c r="A5281" s="184">
        <v>14020002</v>
      </c>
      <c r="B5281" s="183" t="str">
        <f>[1]店マスタ!B5280</f>
        <v>エイム愛幸　イノウエ</v>
      </c>
      <c r="C5281" s="183">
        <v>3</v>
      </c>
      <c r="D5281" s="183">
        <v>4</v>
      </c>
      <c r="E5281" s="183">
        <f>_xlfn.XLOOKUP(A5281,[2]Sheet1!$R:$R,[2]Sheet1!$AB:$AB,"",0)</f>
        <v>4.5</v>
      </c>
      <c r="F5281" s="183">
        <f>_xlfn.XLOOKUP($A5281,[3]【2026年03月度_全社】RFM客層一覧表データ!$A:$A,[3]【2026年03月度_全社】RFM客層一覧表データ!C:C,"",0)</f>
        <v>1053</v>
      </c>
      <c r="G5281" s="183">
        <f>_xlfn.XLOOKUP($A5281,[3]【2026年03月度_全社】RFM客層一覧表データ!$A:$A,[3]【2026年03月度_全社】RFM客層一覧表データ!D:D,"",0)</f>
        <v>479</v>
      </c>
      <c r="H5281" s="183">
        <f>_xlfn.XLOOKUP($A5281,[3]【2026年03月度_全社】RFM客層一覧表データ!$A:$A,[3]【2026年03月度_全社】RFM客層一覧表データ!E:E,"",0)</f>
        <v>435</v>
      </c>
      <c r="I5281" s="183">
        <f>_xlfn.XLOOKUP($A5281,[3]【2026年03月度_全社】RFM客層一覧表データ!$A:$A,[3]【2026年03月度_全社】RFM客層一覧表データ!F:F,"",0)</f>
        <v>93</v>
      </c>
      <c r="J5281" s="183">
        <v>1030</v>
      </c>
      <c r="K5281" s="183">
        <v>478</v>
      </c>
      <c r="L5281" s="183">
        <v>430</v>
      </c>
      <c r="M5281" s="183">
        <v>103</v>
      </c>
      <c r="N5281" s="183">
        <v>990</v>
      </c>
      <c r="O5281" s="183">
        <v>475</v>
      </c>
      <c r="P5281" s="183">
        <v>428</v>
      </c>
      <c r="Q5281" s="183">
        <v>105</v>
      </c>
      <c r="R5281" s="183">
        <v>938</v>
      </c>
      <c r="S5281" s="183">
        <v>473</v>
      </c>
      <c r="T5281" s="183">
        <v>426</v>
      </c>
      <c r="U5281" s="183">
        <v>116</v>
      </c>
      <c r="V5281" s="183">
        <v>982</v>
      </c>
      <c r="W5281" s="183">
        <v>469</v>
      </c>
      <c r="X5281" s="183">
        <v>440</v>
      </c>
      <c r="Y5281" s="183">
        <v>98</v>
      </c>
    </row>
    <row r="5282" spans="1:25" x14ac:dyDescent="0.2">
      <c r="A5282" s="184">
        <v>14021001</v>
      </c>
      <c r="B5282" s="183" t="str">
        <f>[1]店マスタ!B5281</f>
        <v>ユゲデンキ　株式会社</v>
      </c>
      <c r="C5282" s="183">
        <v>8.5</v>
      </c>
      <c r="D5282" s="183">
        <v>8.5</v>
      </c>
      <c r="E5282" s="183">
        <f>_xlfn.XLOOKUP(A5282,[2]Sheet1!$R:$R,[2]Sheet1!$AB:$AB,"",0)</f>
        <v>9</v>
      </c>
      <c r="F5282" s="183" t="str">
        <f>_xlfn.XLOOKUP($A5282,[3]【2026年03月度_全社】RFM客層一覧表データ!$A:$A,[3]【2026年03月度_全社】RFM客層一覧表データ!C:C,"",0)</f>
        <v/>
      </c>
      <c r="G5282" s="183" t="str">
        <f>_xlfn.XLOOKUP($A5282,[3]【2026年03月度_全社】RFM客層一覧表データ!$A:$A,[3]【2026年03月度_全社】RFM客層一覧表データ!D:D,"",0)</f>
        <v/>
      </c>
      <c r="H5282" s="183" t="str">
        <f>_xlfn.XLOOKUP($A5282,[3]【2026年03月度_全社】RFM客層一覧表データ!$A:$A,[3]【2026年03月度_全社】RFM客層一覧表データ!E:E,"",0)</f>
        <v/>
      </c>
      <c r="I5282" s="183" t="str">
        <f>_xlfn.XLOOKUP($A5282,[3]【2026年03月度_全社】RFM客層一覧表データ!$A:$A,[3]【2026年03月度_全社】RFM客層一覧表データ!F:F,"",0)</f>
        <v/>
      </c>
      <c r="J5282" s="183">
        <v>0</v>
      </c>
      <c r="K5282" s="183">
        <v>0</v>
      </c>
      <c r="L5282" s="183">
        <v>0</v>
      </c>
      <c r="M5282" s="183">
        <v>0</v>
      </c>
      <c r="N5282" s="183">
        <v>0</v>
      </c>
      <c r="O5282" s="183">
        <v>0</v>
      </c>
      <c r="P5282" s="183">
        <v>0</v>
      </c>
      <c r="Q5282" s="183">
        <v>0</v>
      </c>
      <c r="R5282" s="183">
        <v>0</v>
      </c>
      <c r="S5282" s="183">
        <v>0</v>
      </c>
      <c r="T5282" s="183">
        <v>0</v>
      </c>
      <c r="U5282" s="183">
        <v>0</v>
      </c>
      <c r="V5282" s="183">
        <v>0</v>
      </c>
      <c r="W5282" s="183">
        <v>0</v>
      </c>
      <c r="X5282" s="183">
        <v>0</v>
      </c>
      <c r="Y5282" s="183">
        <v>0</v>
      </c>
    </row>
    <row r="5283" spans="1:25" x14ac:dyDescent="0.2">
      <c r="A5283" s="184">
        <v>14021002</v>
      </c>
      <c r="B5283" s="183" t="str">
        <f>[1]店マスタ!B5282</f>
        <v>ユゲデンキ（株）　電材部</v>
      </c>
      <c r="C5283" s="183">
        <v>1.5</v>
      </c>
      <c r="D5283" s="183">
        <v>0.5</v>
      </c>
      <c r="E5283" s="183">
        <f>_xlfn.XLOOKUP(A5283,[2]Sheet1!$R:$R,[2]Sheet1!$AB:$AB,"",0)</f>
        <v>1</v>
      </c>
      <c r="F5283" s="183" t="str">
        <f>_xlfn.XLOOKUP($A5283,[3]【2026年03月度_全社】RFM客層一覧表データ!$A:$A,[3]【2026年03月度_全社】RFM客層一覧表データ!C:C,"",0)</f>
        <v/>
      </c>
      <c r="G5283" s="183" t="str">
        <f>_xlfn.XLOOKUP($A5283,[3]【2026年03月度_全社】RFM客層一覧表データ!$A:$A,[3]【2026年03月度_全社】RFM客層一覧表データ!D:D,"",0)</f>
        <v/>
      </c>
      <c r="H5283" s="183" t="str">
        <f>_xlfn.XLOOKUP($A5283,[3]【2026年03月度_全社】RFM客層一覧表データ!$A:$A,[3]【2026年03月度_全社】RFM客層一覧表データ!E:E,"",0)</f>
        <v/>
      </c>
      <c r="I5283" s="183" t="str">
        <f>_xlfn.XLOOKUP($A5283,[3]【2026年03月度_全社】RFM客層一覧表データ!$A:$A,[3]【2026年03月度_全社】RFM客層一覧表データ!F:F,"",0)</f>
        <v/>
      </c>
      <c r="J5283" s="183">
        <v>0</v>
      </c>
      <c r="K5283" s="183">
        <v>0</v>
      </c>
      <c r="L5283" s="183">
        <v>0</v>
      </c>
      <c r="M5283" s="183">
        <v>0</v>
      </c>
      <c r="N5283" s="183">
        <v>0</v>
      </c>
      <c r="O5283" s="183">
        <v>0</v>
      </c>
      <c r="P5283" s="183">
        <v>0</v>
      </c>
      <c r="Q5283" s="183">
        <v>0</v>
      </c>
      <c r="R5283" s="183">
        <v>0</v>
      </c>
      <c r="S5283" s="183">
        <v>0</v>
      </c>
      <c r="T5283" s="183">
        <v>0</v>
      </c>
      <c r="U5283" s="183">
        <v>0</v>
      </c>
      <c r="V5283" s="183">
        <v>0</v>
      </c>
      <c r="W5283" s="183">
        <v>0</v>
      </c>
      <c r="X5283" s="183">
        <v>0</v>
      </c>
      <c r="Y5283" s="183">
        <v>0</v>
      </c>
    </row>
    <row r="5284" spans="1:25" x14ac:dyDescent="0.2">
      <c r="A5284" s="184">
        <v>14021010</v>
      </c>
      <c r="B5284" s="183" t="str">
        <f>[1]店マスタ!B5283</f>
        <v>塚本デンキ</v>
      </c>
      <c r="C5284" s="183">
        <v>2</v>
      </c>
      <c r="D5284" s="183">
        <v>2</v>
      </c>
      <c r="E5284" s="183">
        <f>_xlfn.XLOOKUP(A5284,[2]Sheet1!$R:$R,[2]Sheet1!$AB:$AB,"",0)</f>
        <v>2.5</v>
      </c>
      <c r="F5284" s="183">
        <f>_xlfn.XLOOKUP($A5284,[3]【2026年03月度_全社】RFM客層一覧表データ!$A:$A,[3]【2026年03月度_全社】RFM客層一覧表データ!C:C,"",0)</f>
        <v>141</v>
      </c>
      <c r="G5284" s="183">
        <f>_xlfn.XLOOKUP($A5284,[3]【2026年03月度_全社】RFM客層一覧表データ!$A:$A,[3]【2026年03月度_全社】RFM客層一覧表データ!D:D,"",0)</f>
        <v>49</v>
      </c>
      <c r="H5284" s="183">
        <f>_xlfn.XLOOKUP($A5284,[3]【2026年03月度_全社】RFM客層一覧表データ!$A:$A,[3]【2026年03月度_全社】RFM客層一覧表データ!E:E,"",0)</f>
        <v>98</v>
      </c>
      <c r="I5284" s="183">
        <f>_xlfn.XLOOKUP($A5284,[3]【2026年03月度_全社】RFM客層一覧表データ!$A:$A,[3]【2026年03月度_全社】RFM客層一覧表データ!F:F,"",0)</f>
        <v>2</v>
      </c>
      <c r="J5284" s="183">
        <v>153</v>
      </c>
      <c r="K5284" s="183">
        <v>57</v>
      </c>
      <c r="L5284" s="183">
        <v>100</v>
      </c>
      <c r="M5284" s="183">
        <v>4</v>
      </c>
      <c r="N5284" s="183">
        <v>152</v>
      </c>
      <c r="O5284" s="183">
        <v>68</v>
      </c>
      <c r="P5284" s="183">
        <v>109</v>
      </c>
      <c r="Q5284" s="183">
        <v>4</v>
      </c>
      <c r="R5284" s="183">
        <v>165</v>
      </c>
      <c r="S5284" s="183">
        <v>69</v>
      </c>
      <c r="T5284" s="183">
        <v>106</v>
      </c>
      <c r="U5284" s="183">
        <v>2</v>
      </c>
      <c r="V5284" s="183">
        <v>180</v>
      </c>
      <c r="W5284" s="183">
        <v>68</v>
      </c>
      <c r="X5284" s="183">
        <v>117</v>
      </c>
      <c r="Y5284" s="183">
        <v>2</v>
      </c>
    </row>
    <row r="5285" spans="1:25" x14ac:dyDescent="0.2">
      <c r="A5285" s="184">
        <v>14021015</v>
      </c>
      <c r="B5285" s="183" t="str">
        <f>[1]店マスタ!B5284</f>
        <v>（有）合屋電器店</v>
      </c>
      <c r="C5285" s="183">
        <v>2</v>
      </c>
      <c r="D5285" s="183">
        <v>2</v>
      </c>
      <c r="E5285" s="183">
        <f>_xlfn.XLOOKUP(A5285,[2]Sheet1!$R:$R,[2]Sheet1!$AB:$AB,"",0)</f>
        <v>2.5</v>
      </c>
      <c r="F5285" s="183">
        <f>_xlfn.XLOOKUP($A5285,[3]【2026年03月度_全社】RFM客層一覧表データ!$A:$A,[3]【2026年03月度_全社】RFM客層一覧表データ!C:C,"",0)</f>
        <v>1</v>
      </c>
      <c r="G5285" s="183">
        <f>_xlfn.XLOOKUP($A5285,[3]【2026年03月度_全社】RFM客層一覧表データ!$A:$A,[3]【2026年03月度_全社】RFM客層一覧表データ!D:D,"",0)</f>
        <v>1</v>
      </c>
      <c r="H5285" s="183">
        <f>_xlfn.XLOOKUP($A5285,[3]【2026年03月度_全社】RFM客層一覧表データ!$A:$A,[3]【2026年03月度_全社】RFM客層一覧表データ!E:E,"",0)</f>
        <v>1</v>
      </c>
      <c r="I5285" s="183">
        <f>_xlfn.XLOOKUP($A5285,[3]【2026年03月度_全社】RFM客層一覧表データ!$A:$A,[3]【2026年03月度_全社】RFM客層一覧表データ!F:F,"",0)</f>
        <v>0</v>
      </c>
      <c r="J5285" s="183">
        <v>1</v>
      </c>
      <c r="K5285" s="183">
        <v>1</v>
      </c>
      <c r="L5285" s="183">
        <v>1</v>
      </c>
      <c r="M5285" s="183">
        <v>0</v>
      </c>
      <c r="N5285" s="183">
        <v>1</v>
      </c>
      <c r="O5285" s="183">
        <v>0</v>
      </c>
      <c r="P5285" s="183">
        <v>0</v>
      </c>
      <c r="Q5285" s="183">
        <v>0</v>
      </c>
      <c r="R5285" s="183">
        <v>2</v>
      </c>
      <c r="S5285" s="183">
        <v>0</v>
      </c>
      <c r="T5285" s="183">
        <v>0</v>
      </c>
      <c r="U5285" s="183">
        <v>0</v>
      </c>
      <c r="V5285" s="183">
        <v>30</v>
      </c>
      <c r="W5285" s="183">
        <v>0</v>
      </c>
      <c r="X5285" s="183">
        <v>0</v>
      </c>
      <c r="Y5285" s="183">
        <v>0</v>
      </c>
    </row>
    <row r="5286" spans="1:25" x14ac:dyDescent="0.2">
      <c r="A5286" s="184">
        <v>14021019</v>
      </c>
      <c r="B5286" s="183" t="str">
        <f>[1]店マスタ!B5285</f>
        <v>井上　デンキ</v>
      </c>
      <c r="C5286" s="183">
        <v>1</v>
      </c>
      <c r="D5286" s="183">
        <v>1</v>
      </c>
      <c r="E5286" s="183">
        <f>_xlfn.XLOOKUP(A5286,[2]Sheet1!$R:$R,[2]Sheet1!$AB:$AB,"",0)</f>
        <v>1</v>
      </c>
      <c r="F5286" s="183">
        <f>_xlfn.XLOOKUP($A5286,[3]【2026年03月度_全社】RFM客層一覧表データ!$A:$A,[3]【2026年03月度_全社】RFM客層一覧表データ!C:C,"",0)</f>
        <v>414</v>
      </c>
      <c r="G5286" s="183">
        <f>_xlfn.XLOOKUP($A5286,[3]【2026年03月度_全社】RFM客層一覧表データ!$A:$A,[3]【2026年03月度_全社】RFM客層一覧表データ!D:D,"",0)</f>
        <v>164</v>
      </c>
      <c r="H5286" s="183">
        <f>_xlfn.XLOOKUP($A5286,[3]【2026年03月度_全社】RFM客層一覧表データ!$A:$A,[3]【2026年03月度_全社】RFM客層一覧表データ!E:E,"",0)</f>
        <v>203</v>
      </c>
      <c r="I5286" s="183">
        <f>_xlfn.XLOOKUP($A5286,[3]【2026年03月度_全社】RFM客層一覧表データ!$A:$A,[3]【2026年03月度_全社】RFM客層一覧表データ!F:F,"",0)</f>
        <v>23</v>
      </c>
      <c r="J5286" s="183">
        <v>441</v>
      </c>
      <c r="K5286" s="183">
        <v>160</v>
      </c>
      <c r="L5286" s="183">
        <v>196</v>
      </c>
      <c r="M5286" s="183">
        <v>29</v>
      </c>
      <c r="N5286" s="183">
        <v>432</v>
      </c>
      <c r="O5286" s="183">
        <v>195</v>
      </c>
      <c r="P5286" s="183">
        <v>194</v>
      </c>
      <c r="Q5286" s="183">
        <v>32</v>
      </c>
      <c r="R5286" s="183">
        <v>429</v>
      </c>
      <c r="S5286" s="183">
        <v>187</v>
      </c>
      <c r="T5286" s="183">
        <v>190</v>
      </c>
      <c r="U5286" s="183">
        <v>32</v>
      </c>
      <c r="V5286" s="183">
        <v>426</v>
      </c>
      <c r="W5286" s="183">
        <v>211</v>
      </c>
      <c r="X5286" s="183">
        <v>188</v>
      </c>
      <c r="Y5286" s="183">
        <v>81</v>
      </c>
    </row>
    <row r="5287" spans="1:25" x14ac:dyDescent="0.2">
      <c r="A5287" s="184">
        <v>14021026</v>
      </c>
      <c r="B5287" s="183" t="str">
        <f>[1]店マスタ!B5286</f>
        <v>もりもと電器</v>
      </c>
      <c r="C5287" s="183">
        <v>1.5</v>
      </c>
      <c r="D5287" s="183">
        <v>1.5</v>
      </c>
      <c r="E5287" s="183">
        <f>_xlfn.XLOOKUP(A5287,[2]Sheet1!$R:$R,[2]Sheet1!$AB:$AB,"",0)</f>
        <v>1.5</v>
      </c>
      <c r="F5287" s="183">
        <f>_xlfn.XLOOKUP($A5287,[3]【2026年03月度_全社】RFM客層一覧表データ!$A:$A,[3]【2026年03月度_全社】RFM客層一覧表データ!C:C,"",0)</f>
        <v>77</v>
      </c>
      <c r="G5287" s="183">
        <f>_xlfn.XLOOKUP($A5287,[3]【2026年03月度_全社】RFM客層一覧表データ!$A:$A,[3]【2026年03月度_全社】RFM客層一覧表データ!D:D,"",0)</f>
        <v>23</v>
      </c>
      <c r="H5287" s="183">
        <f>_xlfn.XLOOKUP($A5287,[3]【2026年03月度_全社】RFM客層一覧表データ!$A:$A,[3]【2026年03月度_全社】RFM客層一覧表データ!E:E,"",0)</f>
        <v>3</v>
      </c>
      <c r="I5287" s="183">
        <f>_xlfn.XLOOKUP($A5287,[3]【2026年03月度_全社】RFM客層一覧表データ!$A:$A,[3]【2026年03月度_全社】RFM客層一覧表データ!F:F,"",0)</f>
        <v>0</v>
      </c>
      <c r="J5287" s="183">
        <v>88</v>
      </c>
      <c r="K5287" s="183">
        <v>23</v>
      </c>
      <c r="L5287" s="183">
        <v>5</v>
      </c>
      <c r="M5287" s="183">
        <v>0</v>
      </c>
      <c r="N5287" s="183">
        <v>107</v>
      </c>
      <c r="O5287" s="183">
        <v>18</v>
      </c>
      <c r="P5287" s="183">
        <v>8</v>
      </c>
      <c r="Q5287" s="183">
        <v>0</v>
      </c>
      <c r="R5287" s="183">
        <v>121</v>
      </c>
      <c r="S5287" s="183">
        <v>19</v>
      </c>
      <c r="T5287" s="183">
        <v>11</v>
      </c>
      <c r="U5287" s="183">
        <v>0</v>
      </c>
      <c r="V5287" s="183">
        <v>121</v>
      </c>
      <c r="W5287" s="183">
        <v>9</v>
      </c>
      <c r="X5287" s="183">
        <v>17</v>
      </c>
      <c r="Y5287" s="183">
        <v>0</v>
      </c>
    </row>
    <row r="5288" spans="1:25" x14ac:dyDescent="0.2">
      <c r="A5288" s="184">
        <v>14021070</v>
      </c>
      <c r="B5288" s="183" t="str">
        <f>[1]店マスタ!B5287</f>
        <v>オカベデンキ</v>
      </c>
      <c r="C5288" s="183">
        <v>1.5</v>
      </c>
      <c r="D5288" s="183">
        <v>1.5</v>
      </c>
      <c r="E5288" s="183">
        <f>_xlfn.XLOOKUP(A5288,[2]Sheet1!$R:$R,[2]Sheet1!$AB:$AB,"",0)</f>
        <v>1.5</v>
      </c>
      <c r="F5288" s="183">
        <f>_xlfn.XLOOKUP($A5288,[3]【2026年03月度_全社】RFM客層一覧表データ!$A:$A,[3]【2026年03月度_全社】RFM客層一覧表データ!C:C,"",0)</f>
        <v>460</v>
      </c>
      <c r="G5288" s="183">
        <f>_xlfn.XLOOKUP($A5288,[3]【2026年03月度_全社】RFM客層一覧表データ!$A:$A,[3]【2026年03月度_全社】RFM客層一覧表データ!D:D,"",0)</f>
        <v>152</v>
      </c>
      <c r="H5288" s="183">
        <f>_xlfn.XLOOKUP($A5288,[3]【2026年03月度_全社】RFM客層一覧表データ!$A:$A,[3]【2026年03月度_全社】RFM客層一覧表データ!E:E,"",0)</f>
        <v>203</v>
      </c>
      <c r="I5288" s="183">
        <f>_xlfn.XLOOKUP($A5288,[3]【2026年03月度_全社】RFM客層一覧表データ!$A:$A,[3]【2026年03月度_全社】RFM客層一覧表データ!F:F,"",0)</f>
        <v>25</v>
      </c>
      <c r="J5288" s="183">
        <v>482</v>
      </c>
      <c r="K5288" s="183">
        <v>200</v>
      </c>
      <c r="L5288" s="183">
        <v>213</v>
      </c>
      <c r="M5288" s="183">
        <v>30</v>
      </c>
      <c r="N5288" s="183">
        <v>513</v>
      </c>
      <c r="O5288" s="183">
        <v>181</v>
      </c>
      <c r="P5288" s="183">
        <v>232</v>
      </c>
      <c r="Q5288" s="183">
        <v>26</v>
      </c>
      <c r="R5288" s="183">
        <v>561</v>
      </c>
      <c r="S5288" s="183">
        <v>185</v>
      </c>
      <c r="T5288" s="183">
        <v>270</v>
      </c>
      <c r="U5288" s="183">
        <v>30</v>
      </c>
      <c r="V5288" s="183">
        <v>596</v>
      </c>
      <c r="W5288" s="183">
        <v>185</v>
      </c>
      <c r="X5288" s="183">
        <v>297</v>
      </c>
      <c r="Y5288" s="183">
        <v>20</v>
      </c>
    </row>
    <row r="5289" spans="1:25" x14ac:dyDescent="0.2">
      <c r="A5289" s="184">
        <v>14021147</v>
      </c>
      <c r="B5289" s="183" t="str">
        <f>[1]店マスタ!B5288</f>
        <v>電気のリズ・トーチク柏ノ森店</v>
      </c>
      <c r="C5289" s="183">
        <v>2.5</v>
      </c>
      <c r="D5289" s="183">
        <v>2.5</v>
      </c>
      <c r="E5289" s="183">
        <f>_xlfn.XLOOKUP(A5289,[2]Sheet1!$R:$R,[2]Sheet1!$AB:$AB,"",0)</f>
        <v>2.5</v>
      </c>
      <c r="F5289" s="183" t="str">
        <f>_xlfn.XLOOKUP($A5289,[3]【2026年03月度_全社】RFM客層一覧表データ!$A:$A,[3]【2026年03月度_全社】RFM客層一覧表データ!C:C,"",0)</f>
        <v/>
      </c>
      <c r="G5289" s="183" t="str">
        <f>_xlfn.XLOOKUP($A5289,[3]【2026年03月度_全社】RFM客層一覧表データ!$A:$A,[3]【2026年03月度_全社】RFM客層一覧表データ!D:D,"",0)</f>
        <v/>
      </c>
      <c r="H5289" s="183" t="str">
        <f>_xlfn.XLOOKUP($A5289,[3]【2026年03月度_全社】RFM客層一覧表データ!$A:$A,[3]【2026年03月度_全社】RFM客層一覧表データ!E:E,"",0)</f>
        <v/>
      </c>
      <c r="I5289" s="183" t="str">
        <f>_xlfn.XLOOKUP($A5289,[3]【2026年03月度_全社】RFM客層一覧表データ!$A:$A,[3]【2026年03月度_全社】RFM客層一覧表データ!F:F,"",0)</f>
        <v/>
      </c>
      <c r="J5289" s="183">
        <v>0</v>
      </c>
      <c r="K5289" s="183">
        <v>0</v>
      </c>
      <c r="L5289" s="183">
        <v>0</v>
      </c>
      <c r="M5289" s="183">
        <v>0</v>
      </c>
      <c r="N5289" s="183">
        <v>0</v>
      </c>
      <c r="O5289" s="183">
        <v>0</v>
      </c>
      <c r="P5289" s="183">
        <v>0</v>
      </c>
      <c r="Q5289" s="183">
        <v>0</v>
      </c>
      <c r="R5289" s="183">
        <v>0</v>
      </c>
      <c r="S5289" s="183">
        <v>0</v>
      </c>
      <c r="T5289" s="183">
        <v>0</v>
      </c>
      <c r="U5289" s="183">
        <v>0</v>
      </c>
      <c r="V5289" s="183">
        <v>0</v>
      </c>
      <c r="W5289" s="183">
        <v>0</v>
      </c>
      <c r="X5289" s="183">
        <v>0</v>
      </c>
      <c r="Y5289" s="183">
        <v>0</v>
      </c>
    </row>
    <row r="5290" spans="1:25" x14ac:dyDescent="0.2">
      <c r="A5290" s="184">
        <v>14021151</v>
      </c>
      <c r="B5290" s="183" t="str">
        <f>[1]店マスタ!B5289</f>
        <v>キクデンキ</v>
      </c>
      <c r="C5290" s="183">
        <v>1.5</v>
      </c>
      <c r="D5290" s="183">
        <v>1.5</v>
      </c>
      <c r="E5290" s="183" t="str">
        <f>_xlfn.XLOOKUP(A5290,[2]Sheet1!$R:$R,[2]Sheet1!$AB:$AB,"",0)</f>
        <v/>
      </c>
      <c r="F5290" s="183" t="str">
        <f>_xlfn.XLOOKUP($A5290,[3]【2026年03月度_全社】RFM客層一覧表データ!$A:$A,[3]【2026年03月度_全社】RFM客層一覧表データ!C:C,"",0)</f>
        <v/>
      </c>
      <c r="G5290" s="183" t="str">
        <f>_xlfn.XLOOKUP($A5290,[3]【2026年03月度_全社】RFM客層一覧表データ!$A:$A,[3]【2026年03月度_全社】RFM客層一覧表データ!D:D,"",0)</f>
        <v/>
      </c>
      <c r="H5290" s="183" t="str">
        <f>_xlfn.XLOOKUP($A5290,[3]【2026年03月度_全社】RFM客層一覧表データ!$A:$A,[3]【2026年03月度_全社】RFM客層一覧表データ!E:E,"",0)</f>
        <v/>
      </c>
      <c r="I5290" s="183" t="str">
        <f>_xlfn.XLOOKUP($A5290,[3]【2026年03月度_全社】RFM客層一覧表データ!$A:$A,[3]【2026年03月度_全社】RFM客層一覧表データ!F:F,"",0)</f>
        <v/>
      </c>
      <c r="J5290" s="183">
        <v>0</v>
      </c>
      <c r="K5290" s="183">
        <v>0</v>
      </c>
      <c r="L5290" s="183">
        <v>0</v>
      </c>
      <c r="M5290" s="183">
        <v>0</v>
      </c>
      <c r="N5290" s="183">
        <v>0</v>
      </c>
      <c r="O5290" s="183">
        <v>0</v>
      </c>
      <c r="P5290" s="183">
        <v>0</v>
      </c>
      <c r="Q5290" s="183">
        <v>0</v>
      </c>
      <c r="R5290" s="183">
        <v>0</v>
      </c>
      <c r="S5290" s="183">
        <v>0</v>
      </c>
      <c r="T5290" s="183">
        <v>0</v>
      </c>
      <c r="U5290" s="183">
        <v>0</v>
      </c>
      <c r="V5290" s="183">
        <v>0</v>
      </c>
      <c r="W5290" s="183">
        <v>0</v>
      </c>
      <c r="X5290" s="183">
        <v>0</v>
      </c>
      <c r="Y5290" s="183">
        <v>0</v>
      </c>
    </row>
    <row r="5291" spans="1:25" x14ac:dyDescent="0.2">
      <c r="A5291" s="184">
        <v>14021179</v>
      </c>
      <c r="B5291" s="183" t="str">
        <f>[1]店マスタ!B5290</f>
        <v>つつみＤＥＮＫＩ</v>
      </c>
      <c r="C5291" s="183">
        <v>1.5</v>
      </c>
      <c r="D5291" s="183">
        <v>1.5</v>
      </c>
      <c r="E5291" s="183">
        <f>_xlfn.XLOOKUP(A5291,[2]Sheet1!$R:$R,[2]Sheet1!$AB:$AB,"",0)</f>
        <v>1.5</v>
      </c>
      <c r="F5291" s="183" t="str">
        <f>_xlfn.XLOOKUP($A5291,[3]【2026年03月度_全社】RFM客層一覧表データ!$A:$A,[3]【2026年03月度_全社】RFM客層一覧表データ!C:C,"",0)</f>
        <v/>
      </c>
      <c r="G5291" s="183" t="str">
        <f>_xlfn.XLOOKUP($A5291,[3]【2026年03月度_全社】RFM客層一覧表データ!$A:$A,[3]【2026年03月度_全社】RFM客層一覧表データ!D:D,"",0)</f>
        <v/>
      </c>
      <c r="H5291" s="183" t="str">
        <f>_xlfn.XLOOKUP($A5291,[3]【2026年03月度_全社】RFM客層一覧表データ!$A:$A,[3]【2026年03月度_全社】RFM客層一覧表データ!E:E,"",0)</f>
        <v/>
      </c>
      <c r="I5291" s="183" t="str">
        <f>_xlfn.XLOOKUP($A5291,[3]【2026年03月度_全社】RFM客層一覧表データ!$A:$A,[3]【2026年03月度_全社】RFM客層一覧表データ!F:F,"",0)</f>
        <v/>
      </c>
      <c r="J5291" s="183">
        <v>0</v>
      </c>
      <c r="K5291" s="183">
        <v>0</v>
      </c>
      <c r="L5291" s="183">
        <v>0</v>
      </c>
      <c r="M5291" s="183">
        <v>0</v>
      </c>
      <c r="N5291" s="183">
        <v>0</v>
      </c>
      <c r="O5291" s="183">
        <v>0</v>
      </c>
      <c r="P5291" s="183">
        <v>0</v>
      </c>
      <c r="Q5291" s="183">
        <v>0</v>
      </c>
      <c r="R5291" s="183">
        <v>0</v>
      </c>
      <c r="S5291" s="183">
        <v>0</v>
      </c>
      <c r="T5291" s="183">
        <v>0</v>
      </c>
      <c r="U5291" s="183">
        <v>0</v>
      </c>
      <c r="V5291" s="183">
        <v>0</v>
      </c>
      <c r="W5291" s="183">
        <v>0</v>
      </c>
      <c r="X5291" s="183">
        <v>0</v>
      </c>
      <c r="Y5291" s="183">
        <v>0</v>
      </c>
    </row>
    <row r="5292" spans="1:25" x14ac:dyDescent="0.2">
      <c r="A5292" s="184">
        <v>14021197</v>
      </c>
      <c r="B5292" s="183" t="str">
        <f>[1]店マスタ!B5291</f>
        <v>大庭電器</v>
      </c>
      <c r="C5292" s="183">
        <v>7.5</v>
      </c>
      <c r="D5292" s="183">
        <v>6</v>
      </c>
      <c r="E5292" s="183">
        <f>_xlfn.XLOOKUP(A5292,[2]Sheet1!$R:$R,[2]Sheet1!$AB:$AB,"",0)</f>
        <v>6</v>
      </c>
      <c r="F5292" s="183">
        <f>_xlfn.XLOOKUP($A5292,[3]【2026年03月度_全社】RFM客層一覧表データ!$A:$A,[3]【2026年03月度_全社】RFM客層一覧表データ!C:C,"",0)</f>
        <v>851</v>
      </c>
      <c r="G5292" s="183">
        <f>_xlfn.XLOOKUP($A5292,[3]【2026年03月度_全社】RFM客層一覧表データ!$A:$A,[3]【2026年03月度_全社】RFM客層一覧表データ!D:D,"",0)</f>
        <v>402</v>
      </c>
      <c r="H5292" s="183">
        <f>_xlfn.XLOOKUP($A5292,[3]【2026年03月度_全社】RFM客層一覧表データ!$A:$A,[3]【2026年03月度_全社】RFM客層一覧表データ!E:E,"",0)</f>
        <v>404</v>
      </c>
      <c r="I5292" s="183">
        <f>_xlfn.XLOOKUP($A5292,[3]【2026年03月度_全社】RFM客層一覧表データ!$A:$A,[3]【2026年03月度_全社】RFM客層一覧表データ!F:F,"",0)</f>
        <v>77</v>
      </c>
      <c r="J5292" s="183">
        <v>823</v>
      </c>
      <c r="K5292" s="183">
        <v>401</v>
      </c>
      <c r="L5292" s="183">
        <v>394</v>
      </c>
      <c r="M5292" s="183">
        <v>68</v>
      </c>
      <c r="N5292" s="183">
        <v>809</v>
      </c>
      <c r="O5292" s="183">
        <v>418</v>
      </c>
      <c r="P5292" s="183">
        <v>378</v>
      </c>
      <c r="Q5292" s="183">
        <v>75</v>
      </c>
      <c r="R5292" s="183">
        <v>778</v>
      </c>
      <c r="S5292" s="183">
        <v>427</v>
      </c>
      <c r="T5292" s="183">
        <v>365</v>
      </c>
      <c r="U5292" s="183">
        <v>109</v>
      </c>
      <c r="V5292" s="183">
        <v>783</v>
      </c>
      <c r="W5292" s="183">
        <v>401</v>
      </c>
      <c r="X5292" s="183">
        <v>373</v>
      </c>
      <c r="Y5292" s="183">
        <v>71</v>
      </c>
    </row>
    <row r="5293" spans="1:25" x14ac:dyDescent="0.2">
      <c r="A5293" s="184">
        <v>14022196</v>
      </c>
      <c r="B5293" s="183" t="str">
        <f>[1]店マスタ!B5292</f>
        <v>坂本デンキ</v>
      </c>
      <c r="C5293" s="183">
        <v>1.5</v>
      </c>
      <c r="D5293" s="183">
        <v>1.5</v>
      </c>
      <c r="E5293" s="183">
        <f>_xlfn.XLOOKUP(A5293,[2]Sheet1!$R:$R,[2]Sheet1!$AB:$AB,"",0)</f>
        <v>1.5</v>
      </c>
      <c r="F5293" s="183" t="str">
        <f>_xlfn.XLOOKUP($A5293,[3]【2026年03月度_全社】RFM客層一覧表データ!$A:$A,[3]【2026年03月度_全社】RFM客層一覧表データ!C:C,"",0)</f>
        <v/>
      </c>
      <c r="G5293" s="183" t="str">
        <f>_xlfn.XLOOKUP($A5293,[3]【2026年03月度_全社】RFM客層一覧表データ!$A:$A,[3]【2026年03月度_全社】RFM客層一覧表データ!D:D,"",0)</f>
        <v/>
      </c>
      <c r="H5293" s="183" t="str">
        <f>_xlfn.XLOOKUP($A5293,[3]【2026年03月度_全社】RFM客層一覧表データ!$A:$A,[3]【2026年03月度_全社】RFM客層一覧表データ!E:E,"",0)</f>
        <v/>
      </c>
      <c r="I5293" s="183" t="str">
        <f>_xlfn.XLOOKUP($A5293,[3]【2026年03月度_全社】RFM客層一覧表データ!$A:$A,[3]【2026年03月度_全社】RFM客層一覧表データ!F:F,"",0)</f>
        <v/>
      </c>
      <c r="J5293" s="183">
        <v>0</v>
      </c>
      <c r="K5293" s="183">
        <v>0</v>
      </c>
      <c r="L5293" s="183">
        <v>0</v>
      </c>
      <c r="M5293" s="183">
        <v>0</v>
      </c>
      <c r="N5293" s="183">
        <v>0</v>
      </c>
      <c r="O5293" s="183">
        <v>0</v>
      </c>
      <c r="P5293" s="183">
        <v>0</v>
      </c>
      <c r="Q5293" s="183">
        <v>0</v>
      </c>
      <c r="R5293" s="183">
        <v>0</v>
      </c>
      <c r="S5293" s="183">
        <v>0</v>
      </c>
      <c r="T5293" s="183">
        <v>0</v>
      </c>
      <c r="U5293" s="183">
        <v>0</v>
      </c>
      <c r="V5293" s="183">
        <v>0</v>
      </c>
      <c r="W5293" s="183">
        <v>0</v>
      </c>
      <c r="X5293" s="183">
        <v>0</v>
      </c>
      <c r="Y5293" s="183">
        <v>0</v>
      </c>
    </row>
    <row r="5294" spans="1:25" x14ac:dyDescent="0.2">
      <c r="A5294" s="184">
        <v>14022211</v>
      </c>
      <c r="B5294" s="183" t="str">
        <f>[1]店マスタ!B5293</f>
        <v>たかせ電器</v>
      </c>
      <c r="C5294" s="183">
        <v>1.5</v>
      </c>
      <c r="D5294" s="183">
        <v>1.5</v>
      </c>
      <c r="E5294" s="183" t="str">
        <f>_xlfn.XLOOKUP(A5294,[2]Sheet1!$R:$R,[2]Sheet1!$AB:$AB,"",0)</f>
        <v/>
      </c>
      <c r="F5294" s="183" t="str">
        <f>_xlfn.XLOOKUP($A5294,[3]【2026年03月度_全社】RFM客層一覧表データ!$A:$A,[3]【2026年03月度_全社】RFM客層一覧表データ!C:C,"",0)</f>
        <v/>
      </c>
      <c r="G5294" s="183" t="str">
        <f>_xlfn.XLOOKUP($A5294,[3]【2026年03月度_全社】RFM客層一覧表データ!$A:$A,[3]【2026年03月度_全社】RFM客層一覧表データ!D:D,"",0)</f>
        <v/>
      </c>
      <c r="H5294" s="183" t="str">
        <f>_xlfn.XLOOKUP($A5294,[3]【2026年03月度_全社】RFM客層一覧表データ!$A:$A,[3]【2026年03月度_全社】RFM客層一覧表データ!E:E,"",0)</f>
        <v/>
      </c>
      <c r="I5294" s="183" t="str">
        <f>_xlfn.XLOOKUP($A5294,[3]【2026年03月度_全社】RFM客層一覧表データ!$A:$A,[3]【2026年03月度_全社】RFM客層一覧表データ!F:F,"",0)</f>
        <v/>
      </c>
      <c r="J5294" s="183">
        <v>174</v>
      </c>
      <c r="K5294" s="183">
        <v>35</v>
      </c>
      <c r="L5294" s="183">
        <v>70</v>
      </c>
      <c r="M5294" s="183">
        <v>0</v>
      </c>
      <c r="N5294" s="183">
        <v>192</v>
      </c>
      <c r="O5294" s="183">
        <v>54</v>
      </c>
      <c r="P5294" s="183">
        <v>77</v>
      </c>
      <c r="Q5294" s="183">
        <v>0</v>
      </c>
      <c r="R5294" s="183">
        <v>191</v>
      </c>
      <c r="S5294" s="183">
        <v>33</v>
      </c>
      <c r="T5294" s="183">
        <v>86</v>
      </c>
      <c r="U5294" s="183">
        <v>0</v>
      </c>
      <c r="V5294" s="183">
        <v>205</v>
      </c>
      <c r="W5294" s="183">
        <v>35</v>
      </c>
      <c r="X5294" s="183">
        <v>86</v>
      </c>
      <c r="Y5294" s="183">
        <v>0</v>
      </c>
    </row>
    <row r="5295" spans="1:25" x14ac:dyDescent="0.2">
      <c r="A5295" s="184">
        <v>14022313</v>
      </c>
      <c r="B5295" s="183" t="str">
        <f>[1]店マスタ!B5294</f>
        <v>大村電器</v>
      </c>
      <c r="C5295" s="183">
        <v>2.5</v>
      </c>
      <c r="D5295" s="183">
        <v>2.5</v>
      </c>
      <c r="E5295" s="183">
        <f>_xlfn.XLOOKUP(A5295,[2]Sheet1!$R:$R,[2]Sheet1!$AB:$AB,"",0)</f>
        <v>2.5</v>
      </c>
      <c r="F5295" s="183">
        <f>_xlfn.XLOOKUP($A5295,[3]【2026年03月度_全社】RFM客層一覧表データ!$A:$A,[3]【2026年03月度_全社】RFM客層一覧表データ!C:C,"",0)</f>
        <v>223</v>
      </c>
      <c r="G5295" s="183">
        <f>_xlfn.XLOOKUP($A5295,[3]【2026年03月度_全社】RFM客層一覧表データ!$A:$A,[3]【2026年03月度_全社】RFM客層一覧表データ!D:D,"",0)</f>
        <v>59</v>
      </c>
      <c r="H5295" s="183">
        <f>_xlfn.XLOOKUP($A5295,[3]【2026年03月度_全社】RFM客層一覧表データ!$A:$A,[3]【2026年03月度_全社】RFM客層一覧表データ!E:E,"",0)</f>
        <v>101</v>
      </c>
      <c r="I5295" s="183">
        <f>_xlfn.XLOOKUP($A5295,[3]【2026年03月度_全社】RFM客層一覧表データ!$A:$A,[3]【2026年03月度_全社】RFM客層一覧表データ!F:F,"",0)</f>
        <v>12</v>
      </c>
      <c r="J5295" s="183">
        <v>272</v>
      </c>
      <c r="K5295" s="183">
        <v>63</v>
      </c>
      <c r="L5295" s="183">
        <v>112</v>
      </c>
      <c r="M5295" s="183">
        <v>10</v>
      </c>
      <c r="N5295" s="183">
        <v>379</v>
      </c>
      <c r="O5295" s="183">
        <v>85</v>
      </c>
      <c r="P5295" s="183">
        <v>131</v>
      </c>
      <c r="Q5295" s="183">
        <v>18</v>
      </c>
      <c r="R5295" s="183">
        <v>429</v>
      </c>
      <c r="S5295" s="183">
        <v>80</v>
      </c>
      <c r="T5295" s="183">
        <v>174</v>
      </c>
      <c r="U5295" s="183">
        <v>15</v>
      </c>
      <c r="V5295" s="183">
        <v>474</v>
      </c>
      <c r="W5295" s="183">
        <v>100</v>
      </c>
      <c r="X5295" s="183">
        <v>197</v>
      </c>
      <c r="Y5295" s="183">
        <v>22</v>
      </c>
    </row>
    <row r="5296" spans="1:25" x14ac:dyDescent="0.2">
      <c r="A5296" s="184">
        <v>14022337</v>
      </c>
      <c r="B5296" s="183" t="str">
        <f>[1]店マスタ!B5295</f>
        <v>柴田電器</v>
      </c>
      <c r="C5296" s="183">
        <v>1.5</v>
      </c>
      <c r="D5296" s="183">
        <v>1.5</v>
      </c>
      <c r="E5296" s="183">
        <f>_xlfn.XLOOKUP(A5296,[2]Sheet1!$R:$R,[2]Sheet1!$AB:$AB,"",0)</f>
        <v>1.5</v>
      </c>
      <c r="F5296" s="183">
        <f>_xlfn.XLOOKUP($A5296,[3]【2026年03月度_全社】RFM客層一覧表データ!$A:$A,[3]【2026年03月度_全社】RFM客層一覧表データ!C:C,"",0)</f>
        <v>0</v>
      </c>
      <c r="G5296" s="183">
        <f>_xlfn.XLOOKUP($A5296,[3]【2026年03月度_全社】RFM客層一覧表データ!$A:$A,[3]【2026年03月度_全社】RFM客層一覧表データ!D:D,"",0)</f>
        <v>0</v>
      </c>
      <c r="H5296" s="183">
        <f>_xlfn.XLOOKUP($A5296,[3]【2026年03月度_全社】RFM客層一覧表データ!$A:$A,[3]【2026年03月度_全社】RFM客層一覧表データ!E:E,"",0)</f>
        <v>0</v>
      </c>
      <c r="I5296" s="183">
        <f>_xlfn.XLOOKUP($A5296,[3]【2026年03月度_全社】RFM客層一覧表データ!$A:$A,[3]【2026年03月度_全社】RFM客層一覧表データ!F:F,"",0)</f>
        <v>0</v>
      </c>
      <c r="J5296" s="183">
        <v>0</v>
      </c>
      <c r="K5296" s="183">
        <v>0</v>
      </c>
      <c r="L5296" s="183">
        <v>0</v>
      </c>
      <c r="M5296" s="183">
        <v>0</v>
      </c>
      <c r="N5296" s="183">
        <v>0</v>
      </c>
      <c r="O5296" s="183">
        <v>0</v>
      </c>
      <c r="P5296" s="183">
        <v>0</v>
      </c>
      <c r="Q5296" s="183">
        <v>0</v>
      </c>
      <c r="R5296" s="183">
        <v>0</v>
      </c>
      <c r="S5296" s="183">
        <v>0</v>
      </c>
      <c r="T5296" s="183">
        <v>0</v>
      </c>
      <c r="U5296" s="183">
        <v>0</v>
      </c>
      <c r="V5296" s="183">
        <v>0</v>
      </c>
      <c r="W5296" s="183">
        <v>0</v>
      </c>
      <c r="X5296" s="183">
        <v>0</v>
      </c>
      <c r="Y5296" s="183">
        <v>0</v>
      </c>
    </row>
    <row r="5297" spans="1:25" x14ac:dyDescent="0.2">
      <c r="A5297" s="184">
        <v>14022467</v>
      </c>
      <c r="B5297" s="183" t="str">
        <f>[1]店マスタ!B5296</f>
        <v>井本マサオ電器</v>
      </c>
      <c r="C5297" s="183">
        <v>1.5</v>
      </c>
      <c r="D5297" s="183">
        <v>1.5</v>
      </c>
      <c r="E5297" s="183">
        <f>_xlfn.XLOOKUP(A5297,[2]Sheet1!$R:$R,[2]Sheet1!$AB:$AB,"",0)</f>
        <v>1.5</v>
      </c>
      <c r="F5297" s="183" t="str">
        <f>_xlfn.XLOOKUP($A5297,[3]【2026年03月度_全社】RFM客層一覧表データ!$A:$A,[3]【2026年03月度_全社】RFM客層一覧表データ!C:C,"",0)</f>
        <v/>
      </c>
      <c r="G5297" s="183" t="str">
        <f>_xlfn.XLOOKUP($A5297,[3]【2026年03月度_全社】RFM客層一覧表データ!$A:$A,[3]【2026年03月度_全社】RFM客層一覧表データ!D:D,"",0)</f>
        <v/>
      </c>
      <c r="H5297" s="183" t="str">
        <f>_xlfn.XLOOKUP($A5297,[3]【2026年03月度_全社】RFM客層一覧表データ!$A:$A,[3]【2026年03月度_全社】RFM客層一覧表データ!E:E,"",0)</f>
        <v/>
      </c>
      <c r="I5297" s="183" t="str">
        <f>_xlfn.XLOOKUP($A5297,[3]【2026年03月度_全社】RFM客層一覧表データ!$A:$A,[3]【2026年03月度_全社】RFM客層一覧表データ!F:F,"",0)</f>
        <v/>
      </c>
      <c r="J5297" s="183">
        <v>158</v>
      </c>
      <c r="K5297" s="183">
        <v>55</v>
      </c>
      <c r="L5297" s="183">
        <v>116</v>
      </c>
      <c r="M5297" s="183">
        <v>1</v>
      </c>
      <c r="N5297" s="183">
        <v>175</v>
      </c>
      <c r="O5297" s="183">
        <v>76</v>
      </c>
      <c r="P5297" s="183">
        <v>124</v>
      </c>
      <c r="Q5297" s="183">
        <v>1</v>
      </c>
      <c r="R5297" s="183">
        <v>187</v>
      </c>
      <c r="S5297" s="183">
        <v>54</v>
      </c>
      <c r="T5297" s="183">
        <v>130</v>
      </c>
      <c r="U5297" s="183">
        <v>0</v>
      </c>
      <c r="V5297" s="183">
        <v>194</v>
      </c>
      <c r="W5297" s="183">
        <v>59</v>
      </c>
      <c r="X5297" s="183">
        <v>137</v>
      </c>
      <c r="Y5297" s="183">
        <v>1</v>
      </c>
    </row>
    <row r="5298" spans="1:25" x14ac:dyDescent="0.2">
      <c r="A5298" s="184">
        <v>14022596</v>
      </c>
      <c r="B5298" s="183" t="str">
        <f>[1]店マスタ!B5297</f>
        <v>でんきの信映</v>
      </c>
      <c r="C5298" s="183">
        <v>2.5</v>
      </c>
      <c r="D5298" s="183">
        <v>2.5</v>
      </c>
      <c r="E5298" s="183">
        <f>_xlfn.XLOOKUP(A5298,[2]Sheet1!$R:$R,[2]Sheet1!$AB:$AB,"",0)</f>
        <v>2.5</v>
      </c>
      <c r="F5298" s="183">
        <f>_xlfn.XLOOKUP($A5298,[3]【2026年03月度_全社】RFM客層一覧表データ!$A:$A,[3]【2026年03月度_全社】RFM客層一覧表データ!C:C,"",0)</f>
        <v>188</v>
      </c>
      <c r="G5298" s="183">
        <f>_xlfn.XLOOKUP($A5298,[3]【2026年03月度_全社】RFM客層一覧表データ!$A:$A,[3]【2026年03月度_全社】RFM客層一覧表データ!D:D,"",0)</f>
        <v>61</v>
      </c>
      <c r="H5298" s="183">
        <f>_xlfn.XLOOKUP($A5298,[3]【2026年03月度_全社】RFM客層一覧表データ!$A:$A,[3]【2026年03月度_全社】RFM客層一覧表データ!E:E,"",0)</f>
        <v>78</v>
      </c>
      <c r="I5298" s="183">
        <f>_xlfn.XLOOKUP($A5298,[3]【2026年03月度_全社】RFM客層一覧表データ!$A:$A,[3]【2026年03月度_全社】RFM客層一覧表データ!F:F,"",0)</f>
        <v>5</v>
      </c>
      <c r="J5298" s="183">
        <v>236</v>
      </c>
      <c r="K5298" s="183">
        <v>63</v>
      </c>
      <c r="L5298" s="183">
        <v>79</v>
      </c>
      <c r="M5298" s="183">
        <v>13</v>
      </c>
      <c r="N5298" s="183">
        <v>271</v>
      </c>
      <c r="O5298" s="183">
        <v>61</v>
      </c>
      <c r="P5298" s="183">
        <v>94</v>
      </c>
      <c r="Q5298" s="183">
        <v>10</v>
      </c>
      <c r="R5298" s="183">
        <v>289</v>
      </c>
      <c r="S5298" s="183">
        <v>80</v>
      </c>
      <c r="T5298" s="183">
        <v>108</v>
      </c>
      <c r="U5298" s="183">
        <v>21</v>
      </c>
      <c r="V5298" s="183">
        <v>296</v>
      </c>
      <c r="W5298" s="183">
        <v>63</v>
      </c>
      <c r="X5298" s="183">
        <v>104</v>
      </c>
      <c r="Y5298" s="183">
        <v>18</v>
      </c>
    </row>
    <row r="5299" spans="1:25" x14ac:dyDescent="0.2">
      <c r="A5299" s="184">
        <v>14022663</v>
      </c>
      <c r="B5299" s="183" t="str">
        <f>[1]店マスタ!B5298</f>
        <v>うぐいす台電器</v>
      </c>
      <c r="C5299" s="183">
        <v>3</v>
      </c>
      <c r="D5299" s="183">
        <v>3</v>
      </c>
      <c r="E5299" s="183">
        <f>_xlfn.XLOOKUP(A5299,[2]Sheet1!$R:$R,[2]Sheet1!$AB:$AB,"",0)</f>
        <v>3</v>
      </c>
      <c r="F5299" s="183">
        <f>_xlfn.XLOOKUP($A5299,[3]【2026年03月度_全社】RFM客層一覧表データ!$A:$A,[3]【2026年03月度_全社】RFM客層一覧表データ!C:C,"",0)</f>
        <v>400</v>
      </c>
      <c r="G5299" s="183">
        <f>_xlfn.XLOOKUP($A5299,[3]【2026年03月度_全社】RFM客層一覧表データ!$A:$A,[3]【2026年03月度_全社】RFM客層一覧表データ!D:D,"",0)</f>
        <v>0</v>
      </c>
      <c r="H5299" s="183">
        <f>_xlfn.XLOOKUP($A5299,[3]【2026年03月度_全社】RFM客層一覧表データ!$A:$A,[3]【2026年03月度_全社】RFM客層一覧表データ!E:E,"",0)</f>
        <v>127</v>
      </c>
      <c r="I5299" s="183">
        <f>_xlfn.XLOOKUP($A5299,[3]【2026年03月度_全社】RFM客層一覧表データ!$A:$A,[3]【2026年03月度_全社】RFM客層一覧表データ!F:F,"",0)</f>
        <v>0</v>
      </c>
      <c r="J5299" s="183">
        <v>528</v>
      </c>
      <c r="K5299" s="183">
        <v>0</v>
      </c>
      <c r="L5299" s="183">
        <v>211</v>
      </c>
      <c r="M5299" s="183">
        <v>0</v>
      </c>
      <c r="N5299" s="183">
        <v>633</v>
      </c>
      <c r="O5299" s="183">
        <v>0</v>
      </c>
      <c r="P5299" s="183">
        <v>258</v>
      </c>
      <c r="Q5299" s="183">
        <v>0</v>
      </c>
      <c r="R5299" s="183">
        <v>676</v>
      </c>
      <c r="S5299" s="183">
        <v>75</v>
      </c>
      <c r="T5299" s="183">
        <v>282</v>
      </c>
      <c r="U5299" s="183">
        <v>6</v>
      </c>
      <c r="V5299" s="183">
        <v>696</v>
      </c>
      <c r="W5299" s="183">
        <v>243</v>
      </c>
      <c r="X5299" s="183">
        <v>288</v>
      </c>
      <c r="Y5299" s="183">
        <v>51</v>
      </c>
    </row>
    <row r="5300" spans="1:25" x14ac:dyDescent="0.2">
      <c r="A5300" s="184">
        <v>14022793</v>
      </c>
      <c r="B5300" s="183" t="str">
        <f>[1]店マスタ!B5299</f>
        <v>シノハラ電器</v>
      </c>
      <c r="C5300" s="183">
        <v>1.5</v>
      </c>
      <c r="D5300" s="183">
        <v>1.5</v>
      </c>
      <c r="E5300" s="183">
        <f>_xlfn.XLOOKUP(A5300,[2]Sheet1!$R:$R,[2]Sheet1!$AB:$AB,"",0)</f>
        <v>1.5</v>
      </c>
      <c r="F5300" s="183" t="str">
        <f>_xlfn.XLOOKUP($A5300,[3]【2026年03月度_全社】RFM客層一覧表データ!$A:$A,[3]【2026年03月度_全社】RFM客層一覧表データ!C:C,"",0)</f>
        <v/>
      </c>
      <c r="G5300" s="183" t="str">
        <f>_xlfn.XLOOKUP($A5300,[3]【2026年03月度_全社】RFM客層一覧表データ!$A:$A,[3]【2026年03月度_全社】RFM客層一覧表データ!D:D,"",0)</f>
        <v/>
      </c>
      <c r="H5300" s="183" t="str">
        <f>_xlfn.XLOOKUP($A5300,[3]【2026年03月度_全社】RFM客層一覧表データ!$A:$A,[3]【2026年03月度_全社】RFM客層一覧表データ!E:E,"",0)</f>
        <v/>
      </c>
      <c r="I5300" s="183" t="str">
        <f>_xlfn.XLOOKUP($A5300,[3]【2026年03月度_全社】RFM客層一覧表データ!$A:$A,[3]【2026年03月度_全社】RFM客層一覧表データ!F:F,"",0)</f>
        <v/>
      </c>
      <c r="J5300" s="183">
        <v>0</v>
      </c>
      <c r="K5300" s="183">
        <v>0</v>
      </c>
      <c r="L5300" s="183">
        <v>0</v>
      </c>
      <c r="M5300" s="183">
        <v>0</v>
      </c>
      <c r="N5300" s="183">
        <v>0</v>
      </c>
      <c r="O5300" s="183">
        <v>0</v>
      </c>
      <c r="P5300" s="183">
        <v>0</v>
      </c>
      <c r="Q5300" s="183">
        <v>0</v>
      </c>
      <c r="R5300" s="183">
        <v>0</v>
      </c>
      <c r="S5300" s="183">
        <v>0</v>
      </c>
      <c r="T5300" s="183">
        <v>0</v>
      </c>
      <c r="U5300" s="183">
        <v>0</v>
      </c>
      <c r="V5300" s="183">
        <v>0</v>
      </c>
      <c r="W5300" s="183">
        <v>0</v>
      </c>
      <c r="X5300" s="183">
        <v>0</v>
      </c>
      <c r="Y5300" s="183">
        <v>0</v>
      </c>
    </row>
    <row r="5301" spans="1:25" x14ac:dyDescent="0.2">
      <c r="A5301" s="184">
        <v>14023010</v>
      </c>
      <c r="B5301" s="183" t="str">
        <f>[1]店マスタ!B5300</f>
        <v>株式会社インフ篠栗店</v>
      </c>
      <c r="C5301" s="183">
        <v>1</v>
      </c>
      <c r="D5301" s="183">
        <v>1</v>
      </c>
      <c r="E5301" s="183">
        <f>_xlfn.XLOOKUP(A5301,[2]Sheet1!$R:$R,[2]Sheet1!$AB:$AB,"",0)</f>
        <v>1</v>
      </c>
      <c r="F5301" s="183" t="str">
        <f>_xlfn.XLOOKUP($A5301,[3]【2026年03月度_全社】RFM客層一覧表データ!$A:$A,[3]【2026年03月度_全社】RFM客層一覧表データ!C:C,"",0)</f>
        <v/>
      </c>
      <c r="G5301" s="183" t="str">
        <f>_xlfn.XLOOKUP($A5301,[3]【2026年03月度_全社】RFM客層一覧表データ!$A:$A,[3]【2026年03月度_全社】RFM客層一覧表データ!D:D,"",0)</f>
        <v/>
      </c>
      <c r="H5301" s="183" t="str">
        <f>_xlfn.XLOOKUP($A5301,[3]【2026年03月度_全社】RFM客層一覧表データ!$A:$A,[3]【2026年03月度_全社】RFM客層一覧表データ!E:E,"",0)</f>
        <v/>
      </c>
      <c r="I5301" s="183" t="str">
        <f>_xlfn.XLOOKUP($A5301,[3]【2026年03月度_全社】RFM客層一覧表データ!$A:$A,[3]【2026年03月度_全社】RFM客層一覧表データ!F:F,"",0)</f>
        <v/>
      </c>
      <c r="J5301" s="183">
        <v>0</v>
      </c>
      <c r="K5301" s="183">
        <v>0</v>
      </c>
      <c r="L5301" s="183">
        <v>0</v>
      </c>
      <c r="M5301" s="183">
        <v>0</v>
      </c>
      <c r="N5301" s="183">
        <v>0</v>
      </c>
      <c r="O5301" s="183">
        <v>0</v>
      </c>
      <c r="P5301" s="183">
        <v>0</v>
      </c>
      <c r="Q5301" s="183">
        <v>0</v>
      </c>
      <c r="R5301" s="183">
        <v>0</v>
      </c>
      <c r="S5301" s="183">
        <v>0</v>
      </c>
      <c r="T5301" s="183">
        <v>0</v>
      </c>
      <c r="U5301" s="183">
        <v>0</v>
      </c>
      <c r="V5301" s="183">
        <v>0</v>
      </c>
      <c r="W5301" s="183">
        <v>0</v>
      </c>
      <c r="X5301" s="183">
        <v>0</v>
      </c>
      <c r="Y5301" s="183">
        <v>0</v>
      </c>
    </row>
    <row r="5302" spans="1:25" x14ac:dyDescent="0.2">
      <c r="A5302" s="184">
        <v>14024006</v>
      </c>
      <c r="B5302" s="183" t="str">
        <f>[1]店マスタ!B5301</f>
        <v>出口電器商会</v>
      </c>
      <c r="C5302" s="183">
        <v>2</v>
      </c>
      <c r="D5302" s="183">
        <v>2.5</v>
      </c>
      <c r="E5302" s="183">
        <f>_xlfn.XLOOKUP(A5302,[2]Sheet1!$R:$R,[2]Sheet1!$AB:$AB,"",0)</f>
        <v>2.5</v>
      </c>
      <c r="F5302" s="183">
        <f>_xlfn.XLOOKUP($A5302,[3]【2026年03月度_全社】RFM客層一覧表データ!$A:$A,[3]【2026年03月度_全社】RFM客層一覧表データ!C:C,"",0)</f>
        <v>815</v>
      </c>
      <c r="G5302" s="183">
        <f>_xlfn.XLOOKUP($A5302,[3]【2026年03月度_全社】RFM客層一覧表データ!$A:$A,[3]【2026年03月度_全社】RFM客層一覧表データ!D:D,"",0)</f>
        <v>158</v>
      </c>
      <c r="H5302" s="183">
        <f>_xlfn.XLOOKUP($A5302,[3]【2026年03月度_全社】RFM客層一覧表データ!$A:$A,[3]【2026年03月度_全社】RFM客層一覧表データ!E:E,"",0)</f>
        <v>341</v>
      </c>
      <c r="I5302" s="183">
        <f>_xlfn.XLOOKUP($A5302,[3]【2026年03月度_全社】RFM客層一覧表データ!$A:$A,[3]【2026年03月度_全社】RFM客層一覧表データ!F:F,"",0)</f>
        <v>20</v>
      </c>
      <c r="J5302" s="183">
        <v>998</v>
      </c>
      <c r="K5302" s="183">
        <v>228</v>
      </c>
      <c r="L5302" s="183">
        <v>374</v>
      </c>
      <c r="M5302" s="183">
        <v>25</v>
      </c>
      <c r="N5302" s="183">
        <v>1121</v>
      </c>
      <c r="O5302" s="183">
        <v>312</v>
      </c>
      <c r="P5302" s="183">
        <v>401</v>
      </c>
      <c r="Q5302" s="183">
        <v>82</v>
      </c>
      <c r="R5302" s="183">
        <v>1157</v>
      </c>
      <c r="S5302" s="183">
        <v>306</v>
      </c>
      <c r="T5302" s="183">
        <v>403</v>
      </c>
      <c r="U5302" s="183">
        <v>72</v>
      </c>
      <c r="V5302" s="183">
        <v>1179</v>
      </c>
      <c r="W5302" s="183">
        <v>392</v>
      </c>
      <c r="X5302" s="183">
        <v>384</v>
      </c>
      <c r="Y5302" s="183">
        <v>100</v>
      </c>
    </row>
    <row r="5303" spans="1:25" x14ac:dyDescent="0.2">
      <c r="A5303" s="184">
        <v>14024007</v>
      </c>
      <c r="B5303" s="183" t="str">
        <f>[1]店マスタ!B5302</f>
        <v>ナショナルハウス</v>
      </c>
      <c r="C5303" s="183">
        <v>1.5</v>
      </c>
      <c r="D5303" s="183">
        <v>1.5</v>
      </c>
      <c r="E5303" s="183">
        <f>_xlfn.XLOOKUP(A5303,[2]Sheet1!$R:$R,[2]Sheet1!$AB:$AB,"",0)</f>
        <v>1.5</v>
      </c>
      <c r="F5303" s="183">
        <f>_xlfn.XLOOKUP($A5303,[3]【2026年03月度_全社】RFM客層一覧表データ!$A:$A,[3]【2026年03月度_全社】RFM客層一覧表データ!C:C,"",0)</f>
        <v>411</v>
      </c>
      <c r="G5303" s="183">
        <f>_xlfn.XLOOKUP($A5303,[3]【2026年03月度_全社】RFM客層一覧表データ!$A:$A,[3]【2026年03月度_全社】RFM客層一覧表データ!D:D,"",0)</f>
        <v>162</v>
      </c>
      <c r="H5303" s="183">
        <f>_xlfn.XLOOKUP($A5303,[3]【2026年03月度_全社】RFM客層一覧表データ!$A:$A,[3]【2026年03月度_全社】RFM客層一覧表データ!E:E,"",0)</f>
        <v>200</v>
      </c>
      <c r="I5303" s="183">
        <f>_xlfn.XLOOKUP($A5303,[3]【2026年03月度_全社】RFM客層一覧表データ!$A:$A,[3]【2026年03月度_全社】RFM客層一覧表データ!F:F,"",0)</f>
        <v>23</v>
      </c>
      <c r="J5303" s="183">
        <v>440</v>
      </c>
      <c r="K5303" s="183">
        <v>168</v>
      </c>
      <c r="L5303" s="183">
        <v>200</v>
      </c>
      <c r="M5303" s="183">
        <v>25</v>
      </c>
      <c r="N5303" s="183">
        <v>466</v>
      </c>
      <c r="O5303" s="183">
        <v>171</v>
      </c>
      <c r="P5303" s="183">
        <v>211</v>
      </c>
      <c r="Q5303" s="183">
        <v>19</v>
      </c>
      <c r="R5303" s="183">
        <v>489</v>
      </c>
      <c r="S5303" s="183">
        <v>185</v>
      </c>
      <c r="T5303" s="183">
        <v>224</v>
      </c>
      <c r="U5303" s="183">
        <v>33</v>
      </c>
      <c r="V5303" s="183">
        <v>491</v>
      </c>
      <c r="W5303" s="183">
        <v>180</v>
      </c>
      <c r="X5303" s="183">
        <v>238</v>
      </c>
      <c r="Y5303" s="183">
        <v>19</v>
      </c>
    </row>
    <row r="5304" spans="1:25" x14ac:dyDescent="0.2">
      <c r="A5304" s="184">
        <v>14024085</v>
      </c>
      <c r="B5304" s="183" t="str">
        <f>[1]店マスタ!B5303</f>
        <v>牛島　電器</v>
      </c>
      <c r="C5304" s="183">
        <v>1</v>
      </c>
      <c r="D5304" s="183">
        <v>0</v>
      </c>
      <c r="E5304" s="183" t="str">
        <f>_xlfn.XLOOKUP(A5304,[2]Sheet1!$R:$R,[2]Sheet1!$AB:$AB,"",0)</f>
        <v/>
      </c>
      <c r="F5304" s="183" t="str">
        <f>_xlfn.XLOOKUP($A5304,[3]【2026年03月度_全社】RFM客層一覧表データ!$A:$A,[3]【2026年03月度_全社】RFM客層一覧表データ!C:C,"",0)</f>
        <v/>
      </c>
      <c r="G5304" s="183" t="str">
        <f>_xlfn.XLOOKUP($A5304,[3]【2026年03月度_全社】RFM客層一覧表データ!$A:$A,[3]【2026年03月度_全社】RFM客層一覧表データ!D:D,"",0)</f>
        <v/>
      </c>
      <c r="H5304" s="183" t="str">
        <f>_xlfn.XLOOKUP($A5304,[3]【2026年03月度_全社】RFM客層一覧表データ!$A:$A,[3]【2026年03月度_全社】RFM客層一覧表データ!E:E,"",0)</f>
        <v/>
      </c>
      <c r="I5304" s="183" t="str">
        <f>_xlfn.XLOOKUP($A5304,[3]【2026年03月度_全社】RFM客層一覧表データ!$A:$A,[3]【2026年03月度_全社】RFM客層一覧表データ!F:F,"",0)</f>
        <v/>
      </c>
      <c r="J5304" s="183">
        <v>0</v>
      </c>
      <c r="K5304" s="183">
        <v>0</v>
      </c>
      <c r="L5304" s="183">
        <v>0</v>
      </c>
      <c r="M5304" s="183">
        <v>0</v>
      </c>
      <c r="N5304" s="183">
        <v>0</v>
      </c>
      <c r="O5304" s="183">
        <v>0</v>
      </c>
      <c r="P5304" s="183">
        <v>0</v>
      </c>
      <c r="Q5304" s="183">
        <v>0</v>
      </c>
      <c r="R5304" s="183">
        <v>0</v>
      </c>
      <c r="S5304" s="183">
        <v>0</v>
      </c>
      <c r="T5304" s="183">
        <v>0</v>
      </c>
      <c r="U5304" s="183">
        <v>0</v>
      </c>
      <c r="V5304" s="183">
        <v>0</v>
      </c>
      <c r="W5304" s="183">
        <v>0</v>
      </c>
      <c r="X5304" s="183">
        <v>0</v>
      </c>
      <c r="Y5304" s="183">
        <v>0</v>
      </c>
    </row>
    <row r="5305" spans="1:25" x14ac:dyDescent="0.2">
      <c r="A5305" s="184">
        <v>14024115</v>
      </c>
      <c r="B5305" s="183" t="str">
        <f>[1]店マスタ!B5304</f>
        <v>みやざき電器</v>
      </c>
      <c r="C5305" s="183">
        <v>1</v>
      </c>
      <c r="D5305" s="183">
        <v>1</v>
      </c>
      <c r="E5305" s="183" t="str">
        <f>_xlfn.XLOOKUP(A5305,[2]Sheet1!$R:$R,[2]Sheet1!$AB:$AB,"",0)</f>
        <v/>
      </c>
      <c r="F5305" s="183" t="str">
        <f>_xlfn.XLOOKUP($A5305,[3]【2026年03月度_全社】RFM客層一覧表データ!$A:$A,[3]【2026年03月度_全社】RFM客層一覧表データ!C:C,"",0)</f>
        <v/>
      </c>
      <c r="G5305" s="183" t="str">
        <f>_xlfn.XLOOKUP($A5305,[3]【2026年03月度_全社】RFM客層一覧表データ!$A:$A,[3]【2026年03月度_全社】RFM客層一覧表データ!D:D,"",0)</f>
        <v/>
      </c>
      <c r="H5305" s="183" t="str">
        <f>_xlfn.XLOOKUP($A5305,[3]【2026年03月度_全社】RFM客層一覧表データ!$A:$A,[3]【2026年03月度_全社】RFM客層一覧表データ!E:E,"",0)</f>
        <v/>
      </c>
      <c r="I5305" s="183" t="str">
        <f>_xlfn.XLOOKUP($A5305,[3]【2026年03月度_全社】RFM客層一覧表データ!$A:$A,[3]【2026年03月度_全社】RFM客層一覧表データ!F:F,"",0)</f>
        <v/>
      </c>
      <c r="J5305" s="183">
        <v>0</v>
      </c>
      <c r="K5305" s="183">
        <v>0</v>
      </c>
      <c r="L5305" s="183">
        <v>0</v>
      </c>
      <c r="M5305" s="183">
        <v>0</v>
      </c>
      <c r="N5305" s="183">
        <v>0</v>
      </c>
      <c r="O5305" s="183">
        <v>0</v>
      </c>
      <c r="P5305" s="183">
        <v>0</v>
      </c>
      <c r="Q5305" s="183">
        <v>0</v>
      </c>
      <c r="R5305" s="183">
        <v>0</v>
      </c>
      <c r="S5305" s="183">
        <v>0</v>
      </c>
      <c r="T5305" s="183">
        <v>0</v>
      </c>
      <c r="U5305" s="183">
        <v>0</v>
      </c>
      <c r="V5305" s="183">
        <v>0</v>
      </c>
      <c r="W5305" s="183">
        <v>0</v>
      </c>
      <c r="X5305" s="183">
        <v>0</v>
      </c>
      <c r="Y5305" s="183">
        <v>0</v>
      </c>
    </row>
    <row r="5306" spans="1:25" x14ac:dyDescent="0.2">
      <c r="A5306" s="184">
        <v>14024120</v>
      </c>
      <c r="B5306" s="183" t="str">
        <f>[1]店マスタ!B5305</f>
        <v>ときた電器</v>
      </c>
      <c r="C5306" s="183">
        <v>1</v>
      </c>
      <c r="D5306" s="183">
        <v>1</v>
      </c>
      <c r="E5306" s="183">
        <f>_xlfn.XLOOKUP(A5306,[2]Sheet1!$R:$R,[2]Sheet1!$AB:$AB,"",0)</f>
        <v>1</v>
      </c>
      <c r="F5306" s="183" t="str">
        <f>_xlfn.XLOOKUP($A5306,[3]【2026年03月度_全社】RFM客層一覧表データ!$A:$A,[3]【2026年03月度_全社】RFM客層一覧表データ!C:C,"",0)</f>
        <v/>
      </c>
      <c r="G5306" s="183" t="str">
        <f>_xlfn.XLOOKUP($A5306,[3]【2026年03月度_全社】RFM客層一覧表データ!$A:$A,[3]【2026年03月度_全社】RFM客層一覧表データ!D:D,"",0)</f>
        <v/>
      </c>
      <c r="H5306" s="183" t="str">
        <f>_xlfn.XLOOKUP($A5306,[3]【2026年03月度_全社】RFM客層一覧表データ!$A:$A,[3]【2026年03月度_全社】RFM客層一覧表データ!E:E,"",0)</f>
        <v/>
      </c>
      <c r="I5306" s="183" t="str">
        <f>_xlfn.XLOOKUP($A5306,[3]【2026年03月度_全社】RFM客層一覧表データ!$A:$A,[3]【2026年03月度_全社】RFM客層一覧表データ!F:F,"",0)</f>
        <v/>
      </c>
      <c r="J5306" s="183">
        <v>0</v>
      </c>
      <c r="K5306" s="183">
        <v>0</v>
      </c>
      <c r="L5306" s="183">
        <v>0</v>
      </c>
      <c r="M5306" s="183">
        <v>0</v>
      </c>
      <c r="N5306" s="183">
        <v>0</v>
      </c>
      <c r="O5306" s="183">
        <v>0</v>
      </c>
      <c r="P5306" s="183">
        <v>0</v>
      </c>
      <c r="Q5306" s="183">
        <v>0</v>
      </c>
      <c r="R5306" s="183">
        <v>0</v>
      </c>
      <c r="S5306" s="183">
        <v>0</v>
      </c>
      <c r="T5306" s="183">
        <v>0</v>
      </c>
      <c r="U5306" s="183">
        <v>0</v>
      </c>
      <c r="V5306" s="183">
        <v>0</v>
      </c>
      <c r="W5306" s="183">
        <v>0</v>
      </c>
      <c r="X5306" s="183">
        <v>0</v>
      </c>
      <c r="Y5306" s="183">
        <v>0</v>
      </c>
    </row>
    <row r="5307" spans="1:25" x14ac:dyDescent="0.2">
      <c r="A5307" s="184">
        <v>14024150</v>
      </c>
      <c r="B5307" s="183" t="str">
        <f>[1]店マスタ!B5306</f>
        <v>フローラ　シンゲン</v>
      </c>
      <c r="C5307" s="183">
        <v>3</v>
      </c>
      <c r="D5307" s="183">
        <v>3</v>
      </c>
      <c r="E5307" s="183">
        <f>_xlfn.XLOOKUP(A5307,[2]Sheet1!$R:$R,[2]Sheet1!$AB:$AB,"",0)</f>
        <v>3</v>
      </c>
      <c r="F5307" s="183">
        <f>_xlfn.XLOOKUP($A5307,[3]【2026年03月度_全社】RFM客層一覧表データ!$A:$A,[3]【2026年03月度_全社】RFM客層一覧表データ!C:C,"",0)</f>
        <v>382</v>
      </c>
      <c r="G5307" s="183">
        <f>_xlfn.XLOOKUP($A5307,[3]【2026年03月度_全社】RFM客層一覧表データ!$A:$A,[3]【2026年03月度_全社】RFM客層一覧表データ!D:D,"",0)</f>
        <v>172</v>
      </c>
      <c r="H5307" s="183">
        <f>_xlfn.XLOOKUP($A5307,[3]【2026年03月度_全社】RFM客層一覧表データ!$A:$A,[3]【2026年03月度_全社】RFM客層一覧表データ!E:E,"",0)</f>
        <v>214</v>
      </c>
      <c r="I5307" s="183">
        <f>_xlfn.XLOOKUP($A5307,[3]【2026年03月度_全社】RFM客層一覧表データ!$A:$A,[3]【2026年03月度_全社】RFM客層一覧表データ!F:F,"",0)</f>
        <v>26</v>
      </c>
      <c r="J5307" s="183">
        <v>389</v>
      </c>
      <c r="K5307" s="183">
        <v>163</v>
      </c>
      <c r="L5307" s="183">
        <v>212</v>
      </c>
      <c r="M5307" s="183">
        <v>18</v>
      </c>
      <c r="N5307" s="183">
        <v>394</v>
      </c>
      <c r="O5307" s="183">
        <v>178</v>
      </c>
      <c r="P5307" s="183">
        <v>206</v>
      </c>
      <c r="Q5307" s="183">
        <v>29</v>
      </c>
      <c r="R5307" s="183">
        <v>395</v>
      </c>
      <c r="S5307" s="183">
        <v>171</v>
      </c>
      <c r="T5307" s="183">
        <v>212</v>
      </c>
      <c r="U5307" s="183">
        <v>29</v>
      </c>
      <c r="V5307" s="183">
        <v>377</v>
      </c>
      <c r="W5307" s="183">
        <v>167</v>
      </c>
      <c r="X5307" s="183">
        <v>218</v>
      </c>
      <c r="Y5307" s="183">
        <v>32</v>
      </c>
    </row>
    <row r="5308" spans="1:25" x14ac:dyDescent="0.2">
      <c r="A5308" s="184">
        <v>14025001</v>
      </c>
      <c r="B5308" s="183" t="str">
        <f>[1]店マスタ!B5307</f>
        <v>ユーデン　南町店</v>
      </c>
      <c r="C5308" s="183">
        <v>3</v>
      </c>
      <c r="D5308" s="183">
        <v>3</v>
      </c>
      <c r="E5308" s="183">
        <f>_xlfn.XLOOKUP(A5308,[2]Sheet1!$R:$R,[2]Sheet1!$AB:$AB,"",0)</f>
        <v>3</v>
      </c>
      <c r="F5308" s="183">
        <f>_xlfn.XLOOKUP($A5308,[3]【2026年03月度_全社】RFM客層一覧表データ!$A:$A,[3]【2026年03月度_全社】RFM客層一覧表データ!C:C,"",0)</f>
        <v>964</v>
      </c>
      <c r="G5308" s="183">
        <f>_xlfn.XLOOKUP($A5308,[3]【2026年03月度_全社】RFM客層一覧表データ!$A:$A,[3]【2026年03月度_全社】RFM客層一覧表データ!D:D,"",0)</f>
        <v>396</v>
      </c>
      <c r="H5308" s="183">
        <f>_xlfn.XLOOKUP($A5308,[3]【2026年03月度_全社】RFM客層一覧表データ!$A:$A,[3]【2026年03月度_全社】RFM客層一覧表データ!E:E,"",0)</f>
        <v>511</v>
      </c>
      <c r="I5308" s="183">
        <f>_xlfn.XLOOKUP($A5308,[3]【2026年03月度_全社】RFM客層一覧表データ!$A:$A,[3]【2026年03月度_全社】RFM客層一覧表データ!F:F,"",0)</f>
        <v>58</v>
      </c>
      <c r="J5308" s="183">
        <v>995</v>
      </c>
      <c r="K5308" s="183">
        <v>419</v>
      </c>
      <c r="L5308" s="183">
        <v>526</v>
      </c>
      <c r="M5308" s="183">
        <v>69</v>
      </c>
      <c r="N5308" s="183">
        <v>995</v>
      </c>
      <c r="O5308" s="183">
        <v>427</v>
      </c>
      <c r="P5308" s="183">
        <v>544</v>
      </c>
      <c r="Q5308" s="183">
        <v>69</v>
      </c>
      <c r="R5308" s="183">
        <v>993</v>
      </c>
      <c r="S5308" s="183">
        <v>474</v>
      </c>
      <c r="T5308" s="183">
        <v>552</v>
      </c>
      <c r="U5308" s="183">
        <v>76</v>
      </c>
      <c r="V5308" s="183">
        <v>981</v>
      </c>
      <c r="W5308" s="183">
        <v>494</v>
      </c>
      <c r="X5308" s="183">
        <v>550</v>
      </c>
      <c r="Y5308" s="183">
        <v>82</v>
      </c>
    </row>
    <row r="5309" spans="1:25" x14ac:dyDescent="0.2">
      <c r="A5309" s="184">
        <v>14025002</v>
      </c>
      <c r="B5309" s="183" t="str">
        <f>[1]店マスタ!B5308</f>
        <v>（有）三好デンキ</v>
      </c>
      <c r="C5309" s="183">
        <v>2.5</v>
      </c>
      <c r="D5309" s="183">
        <v>2.5</v>
      </c>
      <c r="E5309" s="183">
        <f>_xlfn.XLOOKUP(A5309,[2]Sheet1!$R:$R,[2]Sheet1!$AB:$AB,"",0)</f>
        <v>2.5</v>
      </c>
      <c r="F5309" s="183">
        <f>_xlfn.XLOOKUP($A5309,[3]【2026年03月度_全社】RFM客層一覧表データ!$A:$A,[3]【2026年03月度_全社】RFM客層一覧表データ!C:C,"",0)</f>
        <v>2</v>
      </c>
      <c r="G5309" s="183">
        <f>_xlfn.XLOOKUP($A5309,[3]【2026年03月度_全社】RFM客層一覧表データ!$A:$A,[3]【2026年03月度_全社】RFM客層一覧表データ!D:D,"",0)</f>
        <v>0</v>
      </c>
      <c r="H5309" s="183">
        <f>_xlfn.XLOOKUP($A5309,[3]【2026年03月度_全社】RFM客層一覧表データ!$A:$A,[3]【2026年03月度_全社】RFM客層一覧表データ!E:E,"",0)</f>
        <v>0</v>
      </c>
      <c r="I5309" s="183">
        <f>_xlfn.XLOOKUP($A5309,[3]【2026年03月度_全社】RFM客層一覧表データ!$A:$A,[3]【2026年03月度_全社】RFM客層一覧表データ!F:F,"",0)</f>
        <v>0</v>
      </c>
      <c r="J5309" s="183">
        <v>2</v>
      </c>
      <c r="K5309" s="183">
        <v>1</v>
      </c>
      <c r="L5309" s="183">
        <v>0</v>
      </c>
      <c r="M5309" s="183">
        <v>0</v>
      </c>
      <c r="N5309" s="183">
        <v>1</v>
      </c>
      <c r="O5309" s="183">
        <v>1</v>
      </c>
      <c r="P5309" s="183">
        <v>0</v>
      </c>
      <c r="Q5309" s="183">
        <v>1</v>
      </c>
      <c r="R5309" s="183">
        <v>1</v>
      </c>
      <c r="S5309" s="183">
        <v>0</v>
      </c>
      <c r="T5309" s="183">
        <v>0</v>
      </c>
      <c r="U5309" s="183">
        <v>0</v>
      </c>
      <c r="V5309" s="183">
        <v>1</v>
      </c>
      <c r="W5309" s="183">
        <v>0</v>
      </c>
      <c r="X5309" s="183">
        <v>0</v>
      </c>
      <c r="Y5309" s="183">
        <v>0</v>
      </c>
    </row>
    <row r="5310" spans="1:25" x14ac:dyDescent="0.2">
      <c r="A5310" s="184">
        <v>14025003</v>
      </c>
      <c r="B5310" s="183" t="str">
        <f>[1]店マスタ!B5309</f>
        <v>ＴＯＰ３　オガワ</v>
      </c>
      <c r="C5310" s="183">
        <v>2.5</v>
      </c>
      <c r="D5310" s="183">
        <v>2.5</v>
      </c>
      <c r="E5310" s="183">
        <f>_xlfn.XLOOKUP(A5310,[2]Sheet1!$R:$R,[2]Sheet1!$AB:$AB,"",0)</f>
        <v>2.5</v>
      </c>
      <c r="F5310" s="183">
        <f>_xlfn.XLOOKUP($A5310,[3]【2026年03月度_全社】RFM客層一覧表データ!$A:$A,[3]【2026年03月度_全社】RFM客層一覧表データ!C:C,"",0)</f>
        <v>296</v>
      </c>
      <c r="G5310" s="183">
        <f>_xlfn.XLOOKUP($A5310,[3]【2026年03月度_全社】RFM客層一覧表データ!$A:$A,[3]【2026年03月度_全社】RFM客層一覧表データ!D:D,"",0)</f>
        <v>67</v>
      </c>
      <c r="H5310" s="183">
        <f>_xlfn.XLOOKUP($A5310,[3]【2026年03月度_全社】RFM客層一覧表データ!$A:$A,[3]【2026年03月度_全社】RFM客層一覧表データ!E:E,"",0)</f>
        <v>116</v>
      </c>
      <c r="I5310" s="183">
        <f>_xlfn.XLOOKUP($A5310,[3]【2026年03月度_全社】RFM客層一覧表データ!$A:$A,[3]【2026年03月度_全社】RFM客層一覧表データ!F:F,"",0)</f>
        <v>16</v>
      </c>
      <c r="J5310" s="183">
        <v>306</v>
      </c>
      <c r="K5310" s="183">
        <v>75</v>
      </c>
      <c r="L5310" s="183">
        <v>132</v>
      </c>
      <c r="M5310" s="183">
        <v>23</v>
      </c>
      <c r="N5310" s="183">
        <v>320</v>
      </c>
      <c r="O5310" s="183">
        <v>83</v>
      </c>
      <c r="P5310" s="183">
        <v>133</v>
      </c>
      <c r="Q5310" s="183">
        <v>19</v>
      </c>
      <c r="R5310" s="183">
        <v>330</v>
      </c>
      <c r="S5310" s="183">
        <v>123</v>
      </c>
      <c r="T5310" s="183">
        <v>140</v>
      </c>
      <c r="U5310" s="183">
        <v>25</v>
      </c>
      <c r="V5310" s="183">
        <v>329</v>
      </c>
      <c r="W5310" s="183">
        <v>123</v>
      </c>
      <c r="X5310" s="183">
        <v>146</v>
      </c>
      <c r="Y5310" s="183">
        <v>22</v>
      </c>
    </row>
    <row r="5311" spans="1:25" x14ac:dyDescent="0.2">
      <c r="A5311" s="184">
        <v>14025005</v>
      </c>
      <c r="B5311" s="183" t="str">
        <f>[1]店マスタ!B5310</f>
        <v>ユーデン　津福店</v>
      </c>
      <c r="C5311" s="183">
        <v>5.5</v>
      </c>
      <c r="D5311" s="183">
        <v>4</v>
      </c>
      <c r="E5311" s="183">
        <f>_xlfn.XLOOKUP(A5311,[2]Sheet1!$R:$R,[2]Sheet1!$AB:$AB,"",0)</f>
        <v>6.5</v>
      </c>
      <c r="F5311" s="183">
        <f>_xlfn.XLOOKUP($A5311,[3]【2026年03月度_全社】RFM客層一覧表データ!$A:$A,[3]【2026年03月度_全社】RFM客層一覧表データ!C:C,"",0)</f>
        <v>1893</v>
      </c>
      <c r="G5311" s="183">
        <f>_xlfn.XLOOKUP($A5311,[3]【2026年03月度_全社】RFM客層一覧表データ!$A:$A,[3]【2026年03月度_全社】RFM客層一覧表データ!D:D,"",0)</f>
        <v>888</v>
      </c>
      <c r="H5311" s="183">
        <f>_xlfn.XLOOKUP($A5311,[3]【2026年03月度_全社】RFM客層一覧表データ!$A:$A,[3]【2026年03月度_全社】RFM客層一覧表データ!E:E,"",0)</f>
        <v>1162</v>
      </c>
      <c r="I5311" s="183">
        <f>_xlfn.XLOOKUP($A5311,[3]【2026年03月度_全社】RFM客層一覧表データ!$A:$A,[3]【2026年03月度_全社】RFM客層一覧表データ!F:F,"",0)</f>
        <v>115</v>
      </c>
      <c r="J5311" s="183">
        <v>1914</v>
      </c>
      <c r="K5311" s="183">
        <v>925</v>
      </c>
      <c r="L5311" s="183">
        <v>1194</v>
      </c>
      <c r="M5311" s="183">
        <v>110</v>
      </c>
      <c r="N5311" s="183">
        <v>1910</v>
      </c>
      <c r="O5311" s="183">
        <v>951</v>
      </c>
      <c r="P5311" s="183">
        <v>1205</v>
      </c>
      <c r="Q5311" s="183">
        <v>94</v>
      </c>
      <c r="R5311" s="183">
        <v>1942</v>
      </c>
      <c r="S5311" s="183">
        <v>944</v>
      </c>
      <c r="T5311" s="183">
        <v>1193</v>
      </c>
      <c r="U5311" s="183">
        <v>115</v>
      </c>
      <c r="V5311" s="183">
        <v>1939</v>
      </c>
      <c r="W5311" s="183">
        <v>972</v>
      </c>
      <c r="X5311" s="183">
        <v>1195</v>
      </c>
      <c r="Y5311" s="183">
        <v>108</v>
      </c>
    </row>
    <row r="5312" spans="1:25" x14ac:dyDescent="0.2">
      <c r="A5312" s="184">
        <v>14025011</v>
      </c>
      <c r="B5312" s="183" t="str">
        <f>[1]店マスタ!B5311</f>
        <v>ユーデン　通東町</v>
      </c>
      <c r="C5312" s="183">
        <v>4.5</v>
      </c>
      <c r="D5312" s="183">
        <v>4.5</v>
      </c>
      <c r="E5312" s="183">
        <f>_xlfn.XLOOKUP(A5312,[2]Sheet1!$R:$R,[2]Sheet1!$AB:$AB,"",0)</f>
        <v>4.5</v>
      </c>
      <c r="F5312" s="183">
        <f>_xlfn.XLOOKUP($A5312,[3]【2026年03月度_全社】RFM客層一覧表データ!$A:$A,[3]【2026年03月度_全社】RFM客層一覧表データ!C:C,"",0)</f>
        <v>715</v>
      </c>
      <c r="G5312" s="183">
        <f>_xlfn.XLOOKUP($A5312,[3]【2026年03月度_全社】RFM客層一覧表データ!$A:$A,[3]【2026年03月度_全社】RFM客層一覧表データ!D:D,"",0)</f>
        <v>395</v>
      </c>
      <c r="H5312" s="183">
        <f>_xlfn.XLOOKUP($A5312,[3]【2026年03月度_全社】RFM客層一覧表データ!$A:$A,[3]【2026年03月度_全社】RFM客層一覧表データ!E:E,"",0)</f>
        <v>450</v>
      </c>
      <c r="I5312" s="183">
        <f>_xlfn.XLOOKUP($A5312,[3]【2026年03月度_全社】RFM客層一覧表データ!$A:$A,[3]【2026年03月度_全社】RFM客層一覧表データ!F:F,"",0)</f>
        <v>49</v>
      </c>
      <c r="J5312" s="183">
        <v>715</v>
      </c>
      <c r="K5312" s="183">
        <v>408</v>
      </c>
      <c r="L5312" s="183">
        <v>456</v>
      </c>
      <c r="M5312" s="183">
        <v>47</v>
      </c>
      <c r="N5312" s="183">
        <v>717</v>
      </c>
      <c r="O5312" s="183">
        <v>378</v>
      </c>
      <c r="P5312" s="183">
        <v>443</v>
      </c>
      <c r="Q5312" s="183">
        <v>35</v>
      </c>
      <c r="R5312" s="183">
        <v>726</v>
      </c>
      <c r="S5312" s="183">
        <v>403</v>
      </c>
      <c r="T5312" s="183">
        <v>465</v>
      </c>
      <c r="U5312" s="183">
        <v>40</v>
      </c>
      <c r="V5312" s="183">
        <v>751</v>
      </c>
      <c r="W5312" s="183">
        <v>392</v>
      </c>
      <c r="X5312" s="183">
        <v>464</v>
      </c>
      <c r="Y5312" s="183">
        <v>28</v>
      </c>
    </row>
    <row r="5313" spans="1:25" x14ac:dyDescent="0.2">
      <c r="A5313" s="184">
        <v>14025019</v>
      </c>
      <c r="B5313" s="183" t="str">
        <f>[1]店マスタ!B5312</f>
        <v>ウエノ　デンキ</v>
      </c>
      <c r="C5313" s="183">
        <v>1.5</v>
      </c>
      <c r="D5313" s="183">
        <v>1.5</v>
      </c>
      <c r="E5313" s="183">
        <f>_xlfn.XLOOKUP(A5313,[2]Sheet1!$R:$R,[2]Sheet1!$AB:$AB,"",0)</f>
        <v>1.5</v>
      </c>
      <c r="F5313" s="183">
        <f>_xlfn.XLOOKUP($A5313,[3]【2026年03月度_全社】RFM客層一覧表データ!$A:$A,[3]【2026年03月度_全社】RFM客層一覧表データ!C:C,"",0)</f>
        <v>0</v>
      </c>
      <c r="G5313" s="183">
        <f>_xlfn.XLOOKUP($A5313,[3]【2026年03月度_全社】RFM客層一覧表データ!$A:$A,[3]【2026年03月度_全社】RFM客層一覧表データ!D:D,"",0)</f>
        <v>0</v>
      </c>
      <c r="H5313" s="183">
        <f>_xlfn.XLOOKUP($A5313,[3]【2026年03月度_全社】RFM客層一覧表データ!$A:$A,[3]【2026年03月度_全社】RFM客層一覧表データ!E:E,"",0)</f>
        <v>0</v>
      </c>
      <c r="I5313" s="183">
        <f>_xlfn.XLOOKUP($A5313,[3]【2026年03月度_全社】RFM客層一覧表データ!$A:$A,[3]【2026年03月度_全社】RFM客層一覧表データ!F:F,"",0)</f>
        <v>0</v>
      </c>
      <c r="J5313" s="183">
        <v>0</v>
      </c>
      <c r="K5313" s="183">
        <v>0</v>
      </c>
      <c r="L5313" s="183">
        <v>0</v>
      </c>
      <c r="M5313" s="183">
        <v>0</v>
      </c>
      <c r="N5313" s="183">
        <v>0</v>
      </c>
      <c r="O5313" s="183">
        <v>0</v>
      </c>
      <c r="P5313" s="183">
        <v>0</v>
      </c>
      <c r="Q5313" s="183">
        <v>0</v>
      </c>
      <c r="R5313" s="183">
        <v>0</v>
      </c>
      <c r="S5313" s="183">
        <v>0</v>
      </c>
      <c r="T5313" s="183">
        <v>0</v>
      </c>
      <c r="U5313" s="183">
        <v>0</v>
      </c>
      <c r="V5313" s="183">
        <v>0</v>
      </c>
      <c r="W5313" s="183">
        <v>0</v>
      </c>
      <c r="X5313" s="183">
        <v>0</v>
      </c>
      <c r="Y5313" s="183">
        <v>0</v>
      </c>
    </row>
    <row r="5314" spans="1:25" x14ac:dyDescent="0.2">
      <c r="A5314" s="184">
        <v>14025022</v>
      </c>
      <c r="B5314" s="183" t="str">
        <f>[1]店マスタ!B5313</f>
        <v>ユーデン　やなが善導寺</v>
      </c>
      <c r="C5314" s="183">
        <v>2.5</v>
      </c>
      <c r="D5314" s="183">
        <v>2.5</v>
      </c>
      <c r="E5314" s="183">
        <f>_xlfn.XLOOKUP(A5314,[2]Sheet1!$R:$R,[2]Sheet1!$AB:$AB,"",0)</f>
        <v>2.5</v>
      </c>
      <c r="F5314" s="183">
        <f>_xlfn.XLOOKUP($A5314,[3]【2026年03月度_全社】RFM客層一覧表データ!$A:$A,[3]【2026年03月度_全社】RFM客層一覧表データ!C:C,"",0)</f>
        <v>480</v>
      </c>
      <c r="G5314" s="183">
        <f>_xlfn.XLOOKUP($A5314,[3]【2026年03月度_全社】RFM客層一覧表データ!$A:$A,[3]【2026年03月度_全社】RFM客層一覧表データ!D:D,"",0)</f>
        <v>196</v>
      </c>
      <c r="H5314" s="183">
        <f>_xlfn.XLOOKUP($A5314,[3]【2026年03月度_全社】RFM客層一覧表データ!$A:$A,[3]【2026年03月度_全社】RFM客層一覧表データ!E:E,"",0)</f>
        <v>277</v>
      </c>
      <c r="I5314" s="183">
        <f>_xlfn.XLOOKUP($A5314,[3]【2026年03月度_全社】RFM客層一覧表データ!$A:$A,[3]【2026年03月度_全社】RFM客層一覧表データ!F:F,"",0)</f>
        <v>18</v>
      </c>
      <c r="J5314" s="183">
        <v>496</v>
      </c>
      <c r="K5314" s="183">
        <v>184</v>
      </c>
      <c r="L5314" s="183">
        <v>279</v>
      </c>
      <c r="M5314" s="183">
        <v>26</v>
      </c>
      <c r="N5314" s="183">
        <v>483</v>
      </c>
      <c r="O5314" s="183">
        <v>200</v>
      </c>
      <c r="P5314" s="183">
        <v>283</v>
      </c>
      <c r="Q5314" s="183">
        <v>27</v>
      </c>
      <c r="R5314" s="183">
        <v>475</v>
      </c>
      <c r="S5314" s="183">
        <v>185</v>
      </c>
      <c r="T5314" s="183">
        <v>271</v>
      </c>
      <c r="U5314" s="183">
        <v>25</v>
      </c>
      <c r="V5314" s="183">
        <v>468</v>
      </c>
      <c r="W5314" s="183">
        <v>225</v>
      </c>
      <c r="X5314" s="183">
        <v>273</v>
      </c>
      <c r="Y5314" s="183">
        <v>29</v>
      </c>
    </row>
    <row r="5315" spans="1:25" x14ac:dyDescent="0.2">
      <c r="A5315" s="184">
        <v>14025029</v>
      </c>
      <c r="B5315" s="183" t="str">
        <f>[1]店マスタ!B5314</f>
        <v>ユーデン　山本店</v>
      </c>
      <c r="C5315" s="183">
        <v>1</v>
      </c>
      <c r="D5315" s="183">
        <v>1</v>
      </c>
      <c r="E5315" s="183">
        <f>_xlfn.XLOOKUP(A5315,[2]Sheet1!$R:$R,[2]Sheet1!$AB:$AB,"",0)</f>
        <v>1</v>
      </c>
      <c r="F5315" s="183">
        <f>_xlfn.XLOOKUP($A5315,[3]【2026年03月度_全社】RFM客層一覧表データ!$A:$A,[3]【2026年03月度_全社】RFM客層一覧表データ!C:C,"",0)</f>
        <v>62</v>
      </c>
      <c r="G5315" s="183">
        <f>_xlfn.XLOOKUP($A5315,[3]【2026年03月度_全社】RFM客層一覧表データ!$A:$A,[3]【2026年03月度_全社】RFM客層一覧表データ!D:D,"",0)</f>
        <v>2</v>
      </c>
      <c r="H5315" s="183">
        <f>_xlfn.XLOOKUP($A5315,[3]【2026年03月度_全社】RFM客層一覧表データ!$A:$A,[3]【2026年03月度_全社】RFM客層一覧表データ!E:E,"",0)</f>
        <v>0</v>
      </c>
      <c r="I5315" s="183">
        <f>_xlfn.XLOOKUP($A5315,[3]【2026年03月度_全社】RFM客層一覧表データ!$A:$A,[3]【2026年03月度_全社】RFM客層一覧表データ!F:F,"",0)</f>
        <v>2</v>
      </c>
      <c r="J5315" s="183">
        <v>60</v>
      </c>
      <c r="K5315" s="183">
        <v>0</v>
      </c>
      <c r="L5315" s="183">
        <v>0</v>
      </c>
      <c r="M5315" s="183">
        <v>0</v>
      </c>
      <c r="N5315" s="183">
        <v>60</v>
      </c>
      <c r="O5315" s="183">
        <v>0</v>
      </c>
      <c r="P5315" s="183">
        <v>0</v>
      </c>
      <c r="Q5315" s="183">
        <v>0</v>
      </c>
      <c r="R5315" s="183">
        <v>60</v>
      </c>
      <c r="S5315" s="183">
        <v>20</v>
      </c>
      <c r="T5315" s="183">
        <v>1</v>
      </c>
      <c r="U5315" s="183">
        <v>19</v>
      </c>
      <c r="V5315" s="183">
        <v>0</v>
      </c>
      <c r="W5315" s="183">
        <v>0</v>
      </c>
      <c r="X5315" s="183">
        <v>0</v>
      </c>
      <c r="Y5315" s="183">
        <v>0</v>
      </c>
    </row>
    <row r="5316" spans="1:25" x14ac:dyDescent="0.2">
      <c r="A5316" s="184">
        <v>14025030</v>
      </c>
      <c r="B5316" s="183" t="str">
        <f>[1]店マスタ!B5315</f>
        <v>電’ｓ　オオハラ久留米店</v>
      </c>
      <c r="C5316" s="183">
        <v>2</v>
      </c>
      <c r="D5316" s="183">
        <v>1.5</v>
      </c>
      <c r="E5316" s="183">
        <f>_xlfn.XLOOKUP(A5316,[2]Sheet1!$R:$R,[2]Sheet1!$AB:$AB,"",0)</f>
        <v>1.5</v>
      </c>
      <c r="F5316" s="183">
        <f>_xlfn.XLOOKUP($A5316,[3]【2026年03月度_全社】RFM客層一覧表データ!$A:$A,[3]【2026年03月度_全社】RFM客層一覧表データ!C:C,"",0)</f>
        <v>433</v>
      </c>
      <c r="G5316" s="183">
        <f>_xlfn.XLOOKUP($A5316,[3]【2026年03月度_全社】RFM客層一覧表データ!$A:$A,[3]【2026年03月度_全社】RFM客層一覧表データ!D:D,"",0)</f>
        <v>211</v>
      </c>
      <c r="H5316" s="183">
        <f>_xlfn.XLOOKUP($A5316,[3]【2026年03月度_全社】RFM客層一覧表データ!$A:$A,[3]【2026年03月度_全社】RFM客層一覧表データ!E:E,"",0)</f>
        <v>310</v>
      </c>
      <c r="I5316" s="183">
        <f>_xlfn.XLOOKUP($A5316,[3]【2026年03月度_全社】RFM客層一覧表データ!$A:$A,[3]【2026年03月度_全社】RFM客層一覧表データ!F:F,"",0)</f>
        <v>7</v>
      </c>
      <c r="J5316" s="183">
        <v>463</v>
      </c>
      <c r="K5316" s="183">
        <v>233</v>
      </c>
      <c r="L5316" s="183">
        <v>339</v>
      </c>
      <c r="M5316" s="183">
        <v>11</v>
      </c>
      <c r="N5316" s="183">
        <v>467</v>
      </c>
      <c r="O5316" s="183">
        <v>258</v>
      </c>
      <c r="P5316" s="183">
        <v>350</v>
      </c>
      <c r="Q5316" s="183">
        <v>18</v>
      </c>
      <c r="R5316" s="183">
        <v>494</v>
      </c>
      <c r="S5316" s="183">
        <v>270</v>
      </c>
      <c r="T5316" s="183">
        <v>358</v>
      </c>
      <c r="U5316" s="183">
        <v>15</v>
      </c>
      <c r="V5316" s="183">
        <v>526</v>
      </c>
      <c r="W5316" s="183">
        <v>320</v>
      </c>
      <c r="X5316" s="183">
        <v>382</v>
      </c>
      <c r="Y5316" s="183">
        <v>19</v>
      </c>
    </row>
    <row r="5317" spans="1:25" x14ac:dyDescent="0.2">
      <c r="A5317" s="184">
        <v>14025047</v>
      </c>
      <c r="B5317" s="183" t="str">
        <f>[1]店マスタ!B5316</f>
        <v>電’ｓ　サトウ</v>
      </c>
      <c r="C5317" s="183">
        <v>3</v>
      </c>
      <c r="D5317" s="183">
        <v>1.5</v>
      </c>
      <c r="E5317" s="183">
        <f>_xlfn.XLOOKUP(A5317,[2]Sheet1!$R:$R,[2]Sheet1!$AB:$AB,"",0)</f>
        <v>1.5</v>
      </c>
      <c r="F5317" s="183">
        <f>_xlfn.XLOOKUP($A5317,[3]【2026年03月度_全社】RFM客層一覧表データ!$A:$A,[3]【2026年03月度_全社】RFM客層一覧表データ!C:C,"",0)</f>
        <v>528</v>
      </c>
      <c r="G5317" s="183">
        <f>_xlfn.XLOOKUP($A5317,[3]【2026年03月度_全社】RFM客層一覧表データ!$A:$A,[3]【2026年03月度_全社】RFM客層一覧表データ!D:D,"",0)</f>
        <v>302</v>
      </c>
      <c r="H5317" s="183">
        <f>_xlfn.XLOOKUP($A5317,[3]【2026年03月度_全社】RFM客層一覧表データ!$A:$A,[3]【2026年03月度_全社】RFM客層一覧表データ!E:E,"",0)</f>
        <v>378</v>
      </c>
      <c r="I5317" s="183">
        <f>_xlfn.XLOOKUP($A5317,[3]【2026年03月度_全社】RFM客層一覧表データ!$A:$A,[3]【2026年03月度_全社】RFM客層一覧表データ!F:F,"",0)</f>
        <v>19</v>
      </c>
      <c r="J5317" s="183">
        <v>550</v>
      </c>
      <c r="K5317" s="183">
        <v>310</v>
      </c>
      <c r="L5317" s="183">
        <v>378</v>
      </c>
      <c r="M5317" s="183">
        <v>23</v>
      </c>
      <c r="N5317" s="183">
        <v>554</v>
      </c>
      <c r="O5317" s="183">
        <v>313</v>
      </c>
      <c r="P5317" s="183">
        <v>381</v>
      </c>
      <c r="Q5317" s="183">
        <v>22</v>
      </c>
      <c r="R5317" s="183">
        <v>539</v>
      </c>
      <c r="S5317" s="183">
        <v>330</v>
      </c>
      <c r="T5317" s="183">
        <v>356</v>
      </c>
      <c r="U5317" s="183">
        <v>45</v>
      </c>
      <c r="V5317" s="183">
        <v>545</v>
      </c>
      <c r="W5317" s="183">
        <v>321</v>
      </c>
      <c r="X5317" s="183">
        <v>358</v>
      </c>
      <c r="Y5317" s="183">
        <v>43</v>
      </c>
    </row>
    <row r="5318" spans="1:25" x14ac:dyDescent="0.2">
      <c r="A5318" s="184">
        <v>14025048</v>
      </c>
      <c r="B5318" s="183" t="str">
        <f>[1]店マスタ!B5317</f>
        <v>ユーデンはらぐち</v>
      </c>
      <c r="C5318" s="183">
        <v>3.5</v>
      </c>
      <c r="D5318" s="183">
        <v>2.5</v>
      </c>
      <c r="E5318" s="183">
        <f>_xlfn.XLOOKUP(A5318,[2]Sheet1!$R:$R,[2]Sheet1!$AB:$AB,"",0)</f>
        <v>3</v>
      </c>
      <c r="F5318" s="183">
        <f>_xlfn.XLOOKUP($A5318,[3]【2026年03月度_全社】RFM客層一覧表データ!$A:$A,[3]【2026年03月度_全社】RFM客層一覧表データ!C:C,"",0)</f>
        <v>440</v>
      </c>
      <c r="G5318" s="183">
        <f>_xlfn.XLOOKUP($A5318,[3]【2026年03月度_全社】RFM客層一覧表データ!$A:$A,[3]【2026年03月度_全社】RFM客層一覧表データ!D:D,"",0)</f>
        <v>228</v>
      </c>
      <c r="H5318" s="183">
        <f>_xlfn.XLOOKUP($A5318,[3]【2026年03月度_全社】RFM客層一覧表データ!$A:$A,[3]【2026年03月度_全社】RFM客層一覧表データ!E:E,"",0)</f>
        <v>269</v>
      </c>
      <c r="I5318" s="183">
        <f>_xlfn.XLOOKUP($A5318,[3]【2026年03月度_全社】RFM客層一覧表データ!$A:$A,[3]【2026年03月度_全社】RFM客層一覧表データ!F:F,"",0)</f>
        <v>31</v>
      </c>
      <c r="J5318" s="183">
        <v>456</v>
      </c>
      <c r="K5318" s="183">
        <v>226</v>
      </c>
      <c r="L5318" s="183">
        <v>269</v>
      </c>
      <c r="M5318" s="183">
        <v>29</v>
      </c>
      <c r="N5318" s="183">
        <v>454</v>
      </c>
      <c r="O5318" s="183">
        <v>236</v>
      </c>
      <c r="P5318" s="183">
        <v>281</v>
      </c>
      <c r="Q5318" s="183">
        <v>31</v>
      </c>
      <c r="R5318" s="183">
        <v>550</v>
      </c>
      <c r="S5318" s="183">
        <v>257</v>
      </c>
      <c r="T5318" s="183">
        <v>303</v>
      </c>
      <c r="U5318" s="183">
        <v>30</v>
      </c>
      <c r="V5318" s="183">
        <v>576</v>
      </c>
      <c r="W5318" s="183">
        <v>256</v>
      </c>
      <c r="X5318" s="183">
        <v>302</v>
      </c>
      <c r="Y5318" s="183">
        <v>25</v>
      </c>
    </row>
    <row r="5319" spans="1:25" x14ac:dyDescent="0.2">
      <c r="A5319" s="184">
        <v>14025100</v>
      </c>
      <c r="B5319" s="183" t="str">
        <f>[1]店マスタ!B5318</f>
        <v>ユーデン　国分店</v>
      </c>
      <c r="C5319" s="183">
        <v>3</v>
      </c>
      <c r="D5319" s="183">
        <v>3</v>
      </c>
      <c r="E5319" s="183">
        <f>_xlfn.XLOOKUP(A5319,[2]Sheet1!$R:$R,[2]Sheet1!$AB:$AB,"",0)</f>
        <v>3</v>
      </c>
      <c r="F5319" s="183">
        <f>_xlfn.XLOOKUP($A5319,[3]【2026年03月度_全社】RFM客層一覧表データ!$A:$A,[3]【2026年03月度_全社】RFM客層一覧表データ!C:C,"",0)</f>
        <v>321</v>
      </c>
      <c r="G5319" s="183">
        <f>_xlfn.XLOOKUP($A5319,[3]【2026年03月度_全社】RFM客層一覧表データ!$A:$A,[3]【2026年03月度_全社】RFM客層一覧表データ!D:D,"",0)</f>
        <v>142</v>
      </c>
      <c r="H5319" s="183">
        <f>_xlfn.XLOOKUP($A5319,[3]【2026年03月度_全社】RFM客層一覧表データ!$A:$A,[3]【2026年03月度_全社】RFM客層一覧表データ!E:E,"",0)</f>
        <v>166</v>
      </c>
      <c r="I5319" s="183">
        <f>_xlfn.XLOOKUP($A5319,[3]【2026年03月度_全社】RFM客層一覧表データ!$A:$A,[3]【2026年03月度_全社】RFM客層一覧表データ!F:F,"",0)</f>
        <v>30</v>
      </c>
      <c r="J5319" s="183">
        <v>317</v>
      </c>
      <c r="K5319" s="183">
        <v>145</v>
      </c>
      <c r="L5319" s="183">
        <v>174</v>
      </c>
      <c r="M5319" s="183">
        <v>19</v>
      </c>
      <c r="N5319" s="183">
        <v>324</v>
      </c>
      <c r="O5319" s="183">
        <v>140</v>
      </c>
      <c r="P5319" s="183">
        <v>178</v>
      </c>
      <c r="Q5319" s="183">
        <v>25</v>
      </c>
      <c r="R5319" s="183">
        <v>317</v>
      </c>
      <c r="S5319" s="183">
        <v>138</v>
      </c>
      <c r="T5319" s="183">
        <v>194</v>
      </c>
      <c r="U5319" s="183">
        <v>17</v>
      </c>
      <c r="V5319" s="183">
        <v>332</v>
      </c>
      <c r="W5319" s="183">
        <v>149</v>
      </c>
      <c r="X5319" s="183">
        <v>197</v>
      </c>
      <c r="Y5319" s="183">
        <v>20</v>
      </c>
    </row>
    <row r="5320" spans="1:25" x14ac:dyDescent="0.2">
      <c r="A5320" s="184">
        <v>14025125</v>
      </c>
      <c r="B5320" s="183" t="str">
        <f>[1]店マスタ!B5319</f>
        <v>ユーデン　大善寺店</v>
      </c>
      <c r="C5320" s="183">
        <v>5</v>
      </c>
      <c r="D5320" s="183">
        <v>5</v>
      </c>
      <c r="E5320" s="183">
        <f>_xlfn.XLOOKUP(A5320,[2]Sheet1!$R:$R,[2]Sheet1!$AB:$AB,"",0)</f>
        <v>5.5</v>
      </c>
      <c r="F5320" s="183">
        <f>_xlfn.XLOOKUP($A5320,[3]【2026年03月度_全社】RFM客層一覧表データ!$A:$A,[3]【2026年03月度_全社】RFM客層一覧表データ!C:C,"",0)</f>
        <v>1160</v>
      </c>
      <c r="G5320" s="183">
        <f>_xlfn.XLOOKUP($A5320,[3]【2026年03月度_全社】RFM客層一覧表データ!$A:$A,[3]【2026年03月度_全社】RFM客層一覧表データ!D:D,"",0)</f>
        <v>536</v>
      </c>
      <c r="H5320" s="183">
        <f>_xlfn.XLOOKUP($A5320,[3]【2026年03月度_全社】RFM客層一覧表データ!$A:$A,[3]【2026年03月度_全社】RFM客層一覧表データ!E:E,"",0)</f>
        <v>666</v>
      </c>
      <c r="I5320" s="183">
        <f>_xlfn.XLOOKUP($A5320,[3]【2026年03月度_全社】RFM客層一覧表データ!$A:$A,[3]【2026年03月度_全社】RFM客層一覧表データ!F:F,"",0)</f>
        <v>50</v>
      </c>
      <c r="J5320" s="183">
        <v>1179</v>
      </c>
      <c r="K5320" s="183">
        <v>571</v>
      </c>
      <c r="L5320" s="183">
        <v>655</v>
      </c>
      <c r="M5320" s="183">
        <v>94</v>
      </c>
      <c r="N5320" s="183">
        <v>1159</v>
      </c>
      <c r="O5320" s="183">
        <v>547</v>
      </c>
      <c r="P5320" s="183">
        <v>657</v>
      </c>
      <c r="Q5320" s="183">
        <v>62</v>
      </c>
      <c r="R5320" s="183">
        <v>1160</v>
      </c>
      <c r="S5320" s="183">
        <v>579</v>
      </c>
      <c r="T5320" s="183">
        <v>647</v>
      </c>
      <c r="U5320" s="183">
        <v>88</v>
      </c>
      <c r="V5320" s="183">
        <v>1117</v>
      </c>
      <c r="W5320" s="183">
        <v>568</v>
      </c>
      <c r="X5320" s="183">
        <v>655</v>
      </c>
      <c r="Y5320" s="183">
        <v>81</v>
      </c>
    </row>
    <row r="5321" spans="1:25" x14ac:dyDescent="0.2">
      <c r="A5321" s="184">
        <v>14025138</v>
      </c>
      <c r="B5321" s="183" t="str">
        <f>[1]店マスタ!B5320</f>
        <v>ユーデン　おがた</v>
      </c>
      <c r="C5321" s="183">
        <v>4</v>
      </c>
      <c r="D5321" s="183">
        <v>4</v>
      </c>
      <c r="E5321" s="183">
        <f>_xlfn.XLOOKUP(A5321,[2]Sheet1!$R:$R,[2]Sheet1!$AB:$AB,"",0)</f>
        <v>4.5</v>
      </c>
      <c r="F5321" s="183">
        <f>_xlfn.XLOOKUP($A5321,[3]【2026年03月度_全社】RFM客層一覧表データ!$A:$A,[3]【2026年03月度_全社】RFM客層一覧表データ!C:C,"",0)</f>
        <v>406</v>
      </c>
      <c r="G5321" s="183">
        <f>_xlfn.XLOOKUP($A5321,[3]【2026年03月度_全社】RFM客層一覧表データ!$A:$A,[3]【2026年03月度_全社】RFM客層一覧表データ!D:D,"",0)</f>
        <v>2</v>
      </c>
      <c r="H5321" s="183">
        <f>_xlfn.XLOOKUP($A5321,[3]【2026年03月度_全社】RFM客層一覧表データ!$A:$A,[3]【2026年03月度_全社】RFM客層一覧表データ!E:E,"",0)</f>
        <v>11</v>
      </c>
      <c r="I5321" s="183">
        <f>_xlfn.XLOOKUP($A5321,[3]【2026年03月度_全社】RFM客層一覧表データ!$A:$A,[3]【2026年03月度_全社】RFM客層一覧表データ!F:F,"",0)</f>
        <v>1</v>
      </c>
      <c r="J5321" s="183">
        <v>405</v>
      </c>
      <c r="K5321" s="183">
        <v>0</v>
      </c>
      <c r="L5321" s="183">
        <v>96</v>
      </c>
      <c r="M5321" s="183">
        <v>0</v>
      </c>
      <c r="N5321" s="183">
        <v>405</v>
      </c>
      <c r="O5321" s="183">
        <v>0</v>
      </c>
      <c r="P5321" s="183">
        <v>120</v>
      </c>
      <c r="Q5321" s="183">
        <v>0</v>
      </c>
      <c r="R5321" s="183">
        <v>405</v>
      </c>
      <c r="S5321" s="183">
        <v>123</v>
      </c>
      <c r="T5321" s="183">
        <v>138</v>
      </c>
      <c r="U5321" s="183">
        <v>62</v>
      </c>
      <c r="V5321" s="183">
        <v>265</v>
      </c>
      <c r="W5321" s="183">
        <v>27</v>
      </c>
      <c r="X5321" s="183">
        <v>20</v>
      </c>
      <c r="Y5321" s="183">
        <v>2</v>
      </c>
    </row>
    <row r="5322" spans="1:25" x14ac:dyDescent="0.2">
      <c r="A5322" s="184">
        <v>14025140</v>
      </c>
      <c r="B5322" s="183" t="str">
        <f>[1]店マスタ!B5321</f>
        <v>ユーデン　みやき店</v>
      </c>
      <c r="C5322" s="183">
        <v>3</v>
      </c>
      <c r="D5322" s="183">
        <v>3</v>
      </c>
      <c r="E5322" s="183">
        <f>_xlfn.XLOOKUP(A5322,[2]Sheet1!$R:$R,[2]Sheet1!$AB:$AB,"",0)</f>
        <v>3</v>
      </c>
      <c r="F5322" s="183">
        <f>_xlfn.XLOOKUP($A5322,[3]【2026年03月度_全社】RFM客層一覧表データ!$A:$A,[3]【2026年03月度_全社】RFM客層一覧表データ!C:C,"",0)</f>
        <v>808</v>
      </c>
      <c r="G5322" s="183">
        <f>_xlfn.XLOOKUP($A5322,[3]【2026年03月度_全社】RFM客層一覧表データ!$A:$A,[3]【2026年03月度_全社】RFM客層一覧表データ!D:D,"",0)</f>
        <v>470</v>
      </c>
      <c r="H5322" s="183">
        <f>_xlfn.XLOOKUP($A5322,[3]【2026年03月度_全社】RFM客層一覧表データ!$A:$A,[3]【2026年03月度_全社】RFM客層一覧表データ!E:E,"",0)</f>
        <v>522</v>
      </c>
      <c r="I5322" s="183">
        <f>_xlfn.XLOOKUP($A5322,[3]【2026年03月度_全社】RFM客層一覧表データ!$A:$A,[3]【2026年03月度_全社】RFM客層一覧表データ!F:F,"",0)</f>
        <v>49</v>
      </c>
      <c r="J5322" s="183">
        <v>811</v>
      </c>
      <c r="K5322" s="183">
        <v>464</v>
      </c>
      <c r="L5322" s="183">
        <v>508</v>
      </c>
      <c r="M5322" s="183">
        <v>38</v>
      </c>
      <c r="N5322" s="183">
        <v>798</v>
      </c>
      <c r="O5322" s="183">
        <v>488</v>
      </c>
      <c r="P5322" s="183">
        <v>511</v>
      </c>
      <c r="Q5322" s="183">
        <v>58</v>
      </c>
      <c r="R5322" s="183">
        <v>737</v>
      </c>
      <c r="S5322" s="183">
        <v>484</v>
      </c>
      <c r="T5322" s="183">
        <v>488</v>
      </c>
      <c r="U5322" s="183">
        <v>55</v>
      </c>
      <c r="V5322" s="183">
        <v>931</v>
      </c>
      <c r="W5322" s="183">
        <v>494</v>
      </c>
      <c r="X5322" s="183">
        <v>505</v>
      </c>
      <c r="Y5322" s="183">
        <v>71</v>
      </c>
    </row>
    <row r="5323" spans="1:25" x14ac:dyDescent="0.2">
      <c r="A5323" s="184">
        <v>14025141</v>
      </c>
      <c r="B5323" s="183" t="str">
        <f>[1]店マスタ!B5322</f>
        <v>野中　デンキ</v>
      </c>
      <c r="C5323" s="183">
        <v>1.5</v>
      </c>
      <c r="D5323" s="183">
        <v>0</v>
      </c>
      <c r="E5323" s="183" t="str">
        <f>_xlfn.XLOOKUP(A5323,[2]Sheet1!$R:$R,[2]Sheet1!$AB:$AB,"",0)</f>
        <v/>
      </c>
      <c r="F5323" s="183" t="str">
        <f>_xlfn.XLOOKUP($A5323,[3]【2026年03月度_全社】RFM客層一覧表データ!$A:$A,[3]【2026年03月度_全社】RFM客層一覧表データ!C:C,"",0)</f>
        <v/>
      </c>
      <c r="G5323" s="183" t="str">
        <f>_xlfn.XLOOKUP($A5323,[3]【2026年03月度_全社】RFM客層一覧表データ!$A:$A,[3]【2026年03月度_全社】RFM客層一覧表データ!D:D,"",0)</f>
        <v/>
      </c>
      <c r="H5323" s="183" t="str">
        <f>_xlfn.XLOOKUP($A5323,[3]【2026年03月度_全社】RFM客層一覧表データ!$A:$A,[3]【2026年03月度_全社】RFM客層一覧表データ!E:E,"",0)</f>
        <v/>
      </c>
      <c r="I5323" s="183" t="str">
        <f>_xlfn.XLOOKUP($A5323,[3]【2026年03月度_全社】RFM客層一覧表データ!$A:$A,[3]【2026年03月度_全社】RFM客層一覧表データ!F:F,"",0)</f>
        <v/>
      </c>
      <c r="J5323" s="183">
        <v>0</v>
      </c>
      <c r="K5323" s="183">
        <v>0</v>
      </c>
      <c r="L5323" s="183">
        <v>0</v>
      </c>
      <c r="M5323" s="183">
        <v>0</v>
      </c>
      <c r="N5323" s="183">
        <v>0</v>
      </c>
      <c r="O5323" s="183">
        <v>0</v>
      </c>
      <c r="P5323" s="183">
        <v>0</v>
      </c>
      <c r="Q5323" s="183">
        <v>0</v>
      </c>
      <c r="R5323" s="183">
        <v>0</v>
      </c>
      <c r="S5323" s="183">
        <v>0</v>
      </c>
      <c r="T5323" s="183">
        <v>0</v>
      </c>
      <c r="U5323" s="183">
        <v>0</v>
      </c>
      <c r="V5323" s="183">
        <v>0</v>
      </c>
      <c r="W5323" s="183">
        <v>0</v>
      </c>
      <c r="X5323" s="183">
        <v>0</v>
      </c>
      <c r="Y5323" s="183">
        <v>0</v>
      </c>
    </row>
    <row r="5324" spans="1:25" x14ac:dyDescent="0.2">
      <c r="A5324" s="184">
        <v>14025166</v>
      </c>
      <c r="B5324" s="183" t="str">
        <f>[1]店マスタ!B5323</f>
        <v>さとう電器善導寺店</v>
      </c>
      <c r="C5324" s="183">
        <v>1.5</v>
      </c>
      <c r="D5324" s="183">
        <v>1.5</v>
      </c>
      <c r="E5324" s="183">
        <f>_xlfn.XLOOKUP(A5324,[2]Sheet1!$R:$R,[2]Sheet1!$AB:$AB,"",0)</f>
        <v>1.5</v>
      </c>
      <c r="F5324" s="183">
        <f>_xlfn.XLOOKUP($A5324,[3]【2026年03月度_全社】RFM客層一覧表データ!$A:$A,[3]【2026年03月度_全社】RFM客層一覧表データ!C:C,"",0)</f>
        <v>304</v>
      </c>
      <c r="G5324" s="183">
        <f>_xlfn.XLOOKUP($A5324,[3]【2026年03月度_全社】RFM客層一覧表データ!$A:$A,[3]【2026年03月度_全社】RFM客層一覧表データ!D:D,"",0)</f>
        <v>138</v>
      </c>
      <c r="H5324" s="183">
        <f>_xlfn.XLOOKUP($A5324,[3]【2026年03月度_全社】RFM客層一覧表データ!$A:$A,[3]【2026年03月度_全社】RFM客層一覧表データ!E:E,"",0)</f>
        <v>183</v>
      </c>
      <c r="I5324" s="183">
        <f>_xlfn.XLOOKUP($A5324,[3]【2026年03月度_全社】RFM客層一覧表データ!$A:$A,[3]【2026年03月度_全社】RFM客層一覧表データ!F:F,"",0)</f>
        <v>12</v>
      </c>
      <c r="J5324" s="183">
        <v>301</v>
      </c>
      <c r="K5324" s="183">
        <v>153</v>
      </c>
      <c r="L5324" s="183">
        <v>189</v>
      </c>
      <c r="M5324" s="183">
        <v>22</v>
      </c>
      <c r="N5324" s="183">
        <v>288</v>
      </c>
      <c r="O5324" s="183">
        <v>141</v>
      </c>
      <c r="P5324" s="183">
        <v>187</v>
      </c>
      <c r="Q5324" s="183">
        <v>14</v>
      </c>
      <c r="R5324" s="183">
        <v>287</v>
      </c>
      <c r="S5324" s="183">
        <v>163</v>
      </c>
      <c r="T5324" s="183">
        <v>188</v>
      </c>
      <c r="U5324" s="183">
        <v>14</v>
      </c>
      <c r="V5324" s="183">
        <v>313</v>
      </c>
      <c r="W5324" s="183">
        <v>145</v>
      </c>
      <c r="X5324" s="183">
        <v>186</v>
      </c>
      <c r="Y5324" s="183">
        <v>28</v>
      </c>
    </row>
    <row r="5325" spans="1:25" x14ac:dyDescent="0.2">
      <c r="A5325" s="184">
        <v>14025190</v>
      </c>
      <c r="B5325" s="183" t="str">
        <f>[1]店マスタ!B5324</f>
        <v>アズ　荒木店</v>
      </c>
      <c r="C5325" s="183">
        <v>3.5</v>
      </c>
      <c r="D5325" s="183">
        <v>3.5</v>
      </c>
      <c r="E5325" s="183">
        <f>_xlfn.XLOOKUP(A5325,[2]Sheet1!$R:$R,[2]Sheet1!$AB:$AB,"",0)</f>
        <v>3.5</v>
      </c>
      <c r="F5325" s="183">
        <f>_xlfn.XLOOKUP($A5325,[3]【2026年03月度_全社】RFM客層一覧表データ!$A:$A,[3]【2026年03月度_全社】RFM客層一覧表データ!C:C,"",0)</f>
        <v>1179</v>
      </c>
      <c r="G5325" s="183">
        <f>_xlfn.XLOOKUP($A5325,[3]【2026年03月度_全社】RFM客層一覧表データ!$A:$A,[3]【2026年03月度_全社】RFM客層一覧表データ!D:D,"",0)</f>
        <v>666</v>
      </c>
      <c r="H5325" s="183">
        <f>_xlfn.XLOOKUP($A5325,[3]【2026年03月度_全社】RFM客層一覧表データ!$A:$A,[3]【2026年03月度_全社】RFM客層一覧表データ!E:E,"",0)</f>
        <v>831</v>
      </c>
      <c r="I5325" s="183">
        <f>_xlfn.XLOOKUP($A5325,[3]【2026年03月度_全社】RFM客層一覧表データ!$A:$A,[3]【2026年03月度_全社】RFM客層一覧表データ!F:F,"",0)</f>
        <v>49</v>
      </c>
      <c r="J5325" s="183">
        <v>1190</v>
      </c>
      <c r="K5325" s="183">
        <v>674</v>
      </c>
      <c r="L5325" s="183">
        <v>833</v>
      </c>
      <c r="M5325" s="183">
        <v>45</v>
      </c>
      <c r="N5325" s="183">
        <v>1211</v>
      </c>
      <c r="O5325" s="183">
        <v>681</v>
      </c>
      <c r="P5325" s="183">
        <v>808</v>
      </c>
      <c r="Q5325" s="183">
        <v>58</v>
      </c>
      <c r="R5325" s="183">
        <v>1143</v>
      </c>
      <c r="S5325" s="183">
        <v>646</v>
      </c>
      <c r="T5325" s="183">
        <v>786</v>
      </c>
      <c r="U5325" s="183">
        <v>52</v>
      </c>
      <c r="V5325" s="183">
        <v>1143</v>
      </c>
      <c r="W5325" s="183">
        <v>687</v>
      </c>
      <c r="X5325" s="183">
        <v>746</v>
      </c>
      <c r="Y5325" s="183">
        <v>52</v>
      </c>
    </row>
    <row r="5326" spans="1:25" x14ac:dyDescent="0.2">
      <c r="A5326" s="184">
        <v>14025197</v>
      </c>
      <c r="B5326" s="183" t="str">
        <f>[1]店マスタ!B5325</f>
        <v>サンエコライフ　久留米店</v>
      </c>
      <c r="C5326" s="183">
        <v>3</v>
      </c>
      <c r="D5326" s="183">
        <v>2</v>
      </c>
      <c r="E5326" s="183">
        <f>_xlfn.XLOOKUP(A5326,[2]Sheet1!$R:$R,[2]Sheet1!$AB:$AB,"",0)</f>
        <v>2</v>
      </c>
      <c r="F5326" s="183">
        <f>_xlfn.XLOOKUP($A5326,[3]【2026年03月度_全社】RFM客層一覧表データ!$A:$A,[3]【2026年03月度_全社】RFM客層一覧表データ!C:C,"",0)</f>
        <v>346</v>
      </c>
      <c r="G5326" s="183">
        <f>_xlfn.XLOOKUP($A5326,[3]【2026年03月度_全社】RFM客層一覧表データ!$A:$A,[3]【2026年03月度_全社】RFM客層一覧表データ!D:D,"",0)</f>
        <v>173</v>
      </c>
      <c r="H5326" s="183">
        <f>_xlfn.XLOOKUP($A5326,[3]【2026年03月度_全社】RFM客層一覧表データ!$A:$A,[3]【2026年03月度_全社】RFM客層一覧表データ!E:E,"",0)</f>
        <v>116</v>
      </c>
      <c r="I5326" s="183">
        <f>_xlfn.XLOOKUP($A5326,[3]【2026年03月度_全社】RFM客層一覧表データ!$A:$A,[3]【2026年03月度_全社】RFM客層一覧表データ!F:F,"",0)</f>
        <v>69</v>
      </c>
      <c r="J5326" s="183">
        <v>306</v>
      </c>
      <c r="K5326" s="183">
        <v>136</v>
      </c>
      <c r="L5326" s="183">
        <v>107</v>
      </c>
      <c r="M5326" s="183">
        <v>39</v>
      </c>
      <c r="N5326" s="183">
        <v>329</v>
      </c>
      <c r="O5326" s="183">
        <v>127</v>
      </c>
      <c r="P5326" s="183">
        <v>108</v>
      </c>
      <c r="Q5326" s="183">
        <v>43</v>
      </c>
      <c r="R5326" s="183">
        <v>316</v>
      </c>
      <c r="S5326" s="183">
        <v>117</v>
      </c>
      <c r="T5326" s="183">
        <v>111</v>
      </c>
      <c r="U5326" s="183">
        <v>39</v>
      </c>
      <c r="V5326" s="183">
        <v>315</v>
      </c>
      <c r="W5326" s="183">
        <v>107</v>
      </c>
      <c r="X5326" s="183">
        <v>101</v>
      </c>
      <c r="Y5326" s="183">
        <v>35</v>
      </c>
    </row>
    <row r="5327" spans="1:25" x14ac:dyDescent="0.2">
      <c r="A5327" s="184">
        <v>14025223</v>
      </c>
      <c r="B5327" s="183" t="str">
        <f>[1]店マスタ!B5326</f>
        <v>（株）　ユーデン</v>
      </c>
      <c r="C5327" s="183">
        <v>2.5</v>
      </c>
      <c r="D5327" s="183">
        <v>2</v>
      </c>
      <c r="E5327" s="183">
        <f>_xlfn.XLOOKUP(A5327,[2]Sheet1!$R:$R,[2]Sheet1!$AB:$AB,"",0)</f>
        <v>2.5</v>
      </c>
      <c r="F5327" s="183">
        <f>_xlfn.XLOOKUP($A5327,[3]【2026年03月度_全社】RFM客層一覧表データ!$A:$A,[3]【2026年03月度_全社】RFM客層一覧表データ!C:C,"",0)</f>
        <v>22</v>
      </c>
      <c r="G5327" s="183">
        <f>_xlfn.XLOOKUP($A5327,[3]【2026年03月度_全社】RFM客層一覧表データ!$A:$A,[3]【2026年03月度_全社】RFM客層一覧表データ!D:D,"",0)</f>
        <v>21</v>
      </c>
      <c r="H5327" s="183">
        <f>_xlfn.XLOOKUP($A5327,[3]【2026年03月度_全社】RFM客層一覧表データ!$A:$A,[3]【2026年03月度_全社】RFM客層一覧表データ!E:E,"",0)</f>
        <v>22</v>
      </c>
      <c r="I5327" s="183">
        <f>_xlfn.XLOOKUP($A5327,[3]【2026年03月度_全社】RFM客層一覧表データ!$A:$A,[3]【2026年03月度_全社】RFM客層一覧表データ!F:F,"",0)</f>
        <v>0</v>
      </c>
      <c r="J5327" s="183">
        <v>20</v>
      </c>
      <c r="K5327" s="183">
        <v>20</v>
      </c>
      <c r="L5327" s="183">
        <v>20</v>
      </c>
      <c r="M5327" s="183">
        <v>0</v>
      </c>
      <c r="N5327" s="183">
        <v>21</v>
      </c>
      <c r="O5327" s="183">
        <v>21</v>
      </c>
      <c r="P5327" s="183">
        <v>19</v>
      </c>
      <c r="Q5327" s="183">
        <v>4</v>
      </c>
      <c r="R5327" s="183">
        <v>17</v>
      </c>
      <c r="S5327" s="183">
        <v>17</v>
      </c>
      <c r="T5327" s="183">
        <v>7</v>
      </c>
      <c r="U5327" s="183">
        <v>17</v>
      </c>
      <c r="V5327" s="183">
        <v>0</v>
      </c>
      <c r="W5327" s="183">
        <v>0</v>
      </c>
      <c r="X5327" s="183">
        <v>0</v>
      </c>
      <c r="Y5327" s="183">
        <v>0</v>
      </c>
    </row>
    <row r="5328" spans="1:25" x14ac:dyDescent="0.2">
      <c r="A5328" s="184">
        <v>14026006</v>
      </c>
      <c r="B5328" s="183" t="str">
        <f>[1]店マスタ!B5327</f>
        <v>（有）椎木電器</v>
      </c>
      <c r="C5328" s="183">
        <v>2</v>
      </c>
      <c r="D5328" s="183">
        <v>2</v>
      </c>
      <c r="E5328" s="183">
        <f>_xlfn.XLOOKUP(A5328,[2]Sheet1!$R:$R,[2]Sheet1!$AB:$AB,"",0)</f>
        <v>2</v>
      </c>
      <c r="F5328" s="183">
        <f>_xlfn.XLOOKUP($A5328,[3]【2026年03月度_全社】RFM客層一覧表データ!$A:$A,[3]【2026年03月度_全社】RFM客層一覧表データ!C:C,"",0)</f>
        <v>307</v>
      </c>
      <c r="G5328" s="183">
        <f>_xlfn.XLOOKUP($A5328,[3]【2026年03月度_全社】RFM客層一覧表データ!$A:$A,[3]【2026年03月度_全社】RFM客層一覧表データ!D:D,"",0)</f>
        <v>102</v>
      </c>
      <c r="H5328" s="183">
        <f>_xlfn.XLOOKUP($A5328,[3]【2026年03月度_全社】RFM客層一覧表データ!$A:$A,[3]【2026年03月度_全社】RFM客層一覧表データ!E:E,"",0)</f>
        <v>194</v>
      </c>
      <c r="I5328" s="183">
        <f>_xlfn.XLOOKUP($A5328,[3]【2026年03月度_全社】RFM客層一覧表データ!$A:$A,[3]【2026年03月度_全社】RFM客層一覧表データ!F:F,"",0)</f>
        <v>12</v>
      </c>
      <c r="J5328" s="183">
        <v>324</v>
      </c>
      <c r="K5328" s="183">
        <v>124</v>
      </c>
      <c r="L5328" s="183">
        <v>196</v>
      </c>
      <c r="M5328" s="183">
        <v>12</v>
      </c>
      <c r="N5328" s="183">
        <v>328</v>
      </c>
      <c r="O5328" s="183">
        <v>115</v>
      </c>
      <c r="P5328" s="183">
        <v>200</v>
      </c>
      <c r="Q5328" s="183">
        <v>12</v>
      </c>
      <c r="R5328" s="183">
        <v>339</v>
      </c>
      <c r="S5328" s="183">
        <v>142</v>
      </c>
      <c r="T5328" s="183">
        <v>216</v>
      </c>
      <c r="U5328" s="183">
        <v>15</v>
      </c>
      <c r="V5328" s="183">
        <v>350</v>
      </c>
      <c r="W5328" s="183">
        <v>152</v>
      </c>
      <c r="X5328" s="183">
        <v>219</v>
      </c>
      <c r="Y5328" s="183">
        <v>16</v>
      </c>
    </row>
    <row r="5329" spans="1:25" x14ac:dyDescent="0.2">
      <c r="A5329" s="184">
        <v>14026008</v>
      </c>
      <c r="B5329" s="183" t="str">
        <f>[1]店マスタ!B5328</f>
        <v>電気のリズ・トーチク朝日店</v>
      </c>
      <c r="C5329" s="183">
        <v>2</v>
      </c>
      <c r="D5329" s="183">
        <v>2</v>
      </c>
      <c r="E5329" s="183">
        <f>_xlfn.XLOOKUP(A5329,[2]Sheet1!$R:$R,[2]Sheet1!$AB:$AB,"",0)</f>
        <v>2</v>
      </c>
      <c r="F5329" s="183" t="str">
        <f>_xlfn.XLOOKUP($A5329,[3]【2026年03月度_全社】RFM客層一覧表データ!$A:$A,[3]【2026年03月度_全社】RFM客層一覧表データ!C:C,"",0)</f>
        <v/>
      </c>
      <c r="G5329" s="183" t="str">
        <f>_xlfn.XLOOKUP($A5329,[3]【2026年03月度_全社】RFM客層一覧表データ!$A:$A,[3]【2026年03月度_全社】RFM客層一覧表データ!D:D,"",0)</f>
        <v/>
      </c>
      <c r="H5329" s="183" t="str">
        <f>_xlfn.XLOOKUP($A5329,[3]【2026年03月度_全社】RFM客層一覧表データ!$A:$A,[3]【2026年03月度_全社】RFM客層一覧表データ!E:E,"",0)</f>
        <v/>
      </c>
      <c r="I5329" s="183" t="str">
        <f>_xlfn.XLOOKUP($A5329,[3]【2026年03月度_全社】RFM客層一覧表データ!$A:$A,[3]【2026年03月度_全社】RFM客層一覧表データ!F:F,"",0)</f>
        <v/>
      </c>
      <c r="J5329" s="183">
        <v>0</v>
      </c>
      <c r="K5329" s="183">
        <v>0</v>
      </c>
      <c r="L5329" s="183">
        <v>0</v>
      </c>
      <c r="M5329" s="183">
        <v>0</v>
      </c>
      <c r="N5329" s="183">
        <v>0</v>
      </c>
      <c r="O5329" s="183">
        <v>0</v>
      </c>
      <c r="P5329" s="183">
        <v>0</v>
      </c>
      <c r="Q5329" s="183">
        <v>0</v>
      </c>
      <c r="R5329" s="183">
        <v>0</v>
      </c>
      <c r="S5329" s="183">
        <v>0</v>
      </c>
      <c r="T5329" s="183">
        <v>0</v>
      </c>
      <c r="U5329" s="183">
        <v>0</v>
      </c>
      <c r="V5329" s="183">
        <v>0</v>
      </c>
      <c r="W5329" s="183">
        <v>0</v>
      </c>
      <c r="X5329" s="183">
        <v>0</v>
      </c>
      <c r="Y5329" s="183">
        <v>0</v>
      </c>
    </row>
    <row r="5330" spans="1:25" x14ac:dyDescent="0.2">
      <c r="A5330" s="184">
        <v>14026129</v>
      </c>
      <c r="B5330" s="183" t="str">
        <f>[1]店マスタ!B5329</f>
        <v>電気のリズ・トーチク直方店</v>
      </c>
      <c r="C5330" s="183">
        <v>1.5</v>
      </c>
      <c r="D5330" s="183">
        <v>1.5</v>
      </c>
      <c r="E5330" s="183">
        <f>_xlfn.XLOOKUP(A5330,[2]Sheet1!$R:$R,[2]Sheet1!$AB:$AB,"",0)</f>
        <v>1.5</v>
      </c>
      <c r="F5330" s="183" t="str">
        <f>_xlfn.XLOOKUP($A5330,[3]【2026年03月度_全社】RFM客層一覧表データ!$A:$A,[3]【2026年03月度_全社】RFM客層一覧表データ!C:C,"",0)</f>
        <v/>
      </c>
      <c r="G5330" s="183" t="str">
        <f>_xlfn.XLOOKUP($A5330,[3]【2026年03月度_全社】RFM客層一覧表データ!$A:$A,[3]【2026年03月度_全社】RFM客層一覧表データ!D:D,"",0)</f>
        <v/>
      </c>
      <c r="H5330" s="183" t="str">
        <f>_xlfn.XLOOKUP($A5330,[3]【2026年03月度_全社】RFM客層一覧表データ!$A:$A,[3]【2026年03月度_全社】RFM客層一覧表データ!E:E,"",0)</f>
        <v/>
      </c>
      <c r="I5330" s="183" t="str">
        <f>_xlfn.XLOOKUP($A5330,[3]【2026年03月度_全社】RFM客層一覧表データ!$A:$A,[3]【2026年03月度_全社】RFM客層一覧表データ!F:F,"",0)</f>
        <v/>
      </c>
      <c r="J5330" s="183">
        <v>0</v>
      </c>
      <c r="K5330" s="183">
        <v>0</v>
      </c>
      <c r="L5330" s="183">
        <v>0</v>
      </c>
      <c r="M5330" s="183">
        <v>0</v>
      </c>
      <c r="N5330" s="183">
        <v>0</v>
      </c>
      <c r="O5330" s="183">
        <v>0</v>
      </c>
      <c r="P5330" s="183">
        <v>0</v>
      </c>
      <c r="Q5330" s="183">
        <v>0</v>
      </c>
      <c r="R5330" s="183">
        <v>0</v>
      </c>
      <c r="S5330" s="183">
        <v>0</v>
      </c>
      <c r="T5330" s="183">
        <v>0</v>
      </c>
      <c r="U5330" s="183">
        <v>0</v>
      </c>
      <c r="V5330" s="183">
        <v>0</v>
      </c>
      <c r="W5330" s="183">
        <v>0</v>
      </c>
      <c r="X5330" s="183">
        <v>0</v>
      </c>
      <c r="Y5330" s="183">
        <v>0</v>
      </c>
    </row>
    <row r="5331" spans="1:25" x14ac:dyDescent="0.2">
      <c r="A5331" s="184">
        <v>14026178</v>
      </c>
      <c r="B5331" s="183" t="str">
        <f>[1]店マスタ!B5330</f>
        <v>（株）ＮＡＫＡＧＡＷＡ</v>
      </c>
      <c r="C5331" s="183">
        <v>3</v>
      </c>
      <c r="D5331" s="183">
        <v>3</v>
      </c>
      <c r="E5331" s="183">
        <f>_xlfn.XLOOKUP(A5331,[2]Sheet1!$R:$R,[2]Sheet1!$AB:$AB,"",0)</f>
        <v>3</v>
      </c>
      <c r="F5331" s="183">
        <f>_xlfn.XLOOKUP($A5331,[3]【2026年03月度_全社】RFM客層一覧表データ!$A:$A,[3]【2026年03月度_全社】RFM客層一覧表データ!C:C,"",0)</f>
        <v>767</v>
      </c>
      <c r="G5331" s="183">
        <f>_xlfn.XLOOKUP($A5331,[3]【2026年03月度_全社】RFM客層一覧表データ!$A:$A,[3]【2026年03月度_全社】RFM客層一覧表データ!D:D,"",0)</f>
        <v>316</v>
      </c>
      <c r="H5331" s="183">
        <f>_xlfn.XLOOKUP($A5331,[3]【2026年03月度_全社】RFM客層一覧表データ!$A:$A,[3]【2026年03月度_全社】RFM客層一覧表データ!E:E,"",0)</f>
        <v>230</v>
      </c>
      <c r="I5331" s="183">
        <f>_xlfn.XLOOKUP($A5331,[3]【2026年03月度_全社】RFM客層一覧表データ!$A:$A,[3]【2026年03月度_全社】RFM客層一覧表データ!F:F,"",0)</f>
        <v>115</v>
      </c>
      <c r="J5331" s="183">
        <v>716</v>
      </c>
      <c r="K5331" s="183">
        <v>287</v>
      </c>
      <c r="L5331" s="183">
        <v>230</v>
      </c>
      <c r="M5331" s="183">
        <v>93</v>
      </c>
      <c r="N5331" s="183">
        <v>696</v>
      </c>
      <c r="O5331" s="183">
        <v>249</v>
      </c>
      <c r="P5331" s="183">
        <v>225</v>
      </c>
      <c r="Q5331" s="183">
        <v>76</v>
      </c>
      <c r="R5331" s="183">
        <v>681</v>
      </c>
      <c r="S5331" s="183">
        <v>232</v>
      </c>
      <c r="T5331" s="183">
        <v>244</v>
      </c>
      <c r="U5331" s="183">
        <v>69</v>
      </c>
      <c r="V5331" s="183">
        <v>738</v>
      </c>
      <c r="W5331" s="183">
        <v>204</v>
      </c>
      <c r="X5331" s="183">
        <v>254</v>
      </c>
      <c r="Y5331" s="183">
        <v>52</v>
      </c>
    </row>
    <row r="5332" spans="1:25" x14ac:dyDescent="0.2">
      <c r="A5332" s="184">
        <v>14027102</v>
      </c>
      <c r="B5332" s="183" t="str">
        <f>[1]店マスタ!B5331</f>
        <v>パナプラザ　カトー</v>
      </c>
      <c r="C5332" s="183">
        <v>4</v>
      </c>
      <c r="D5332" s="183">
        <v>3.5</v>
      </c>
      <c r="E5332" s="183">
        <f>_xlfn.XLOOKUP(A5332,[2]Sheet1!$R:$R,[2]Sheet1!$AB:$AB,"",0)</f>
        <v>3.5</v>
      </c>
      <c r="F5332" s="183">
        <f>_xlfn.XLOOKUP($A5332,[3]【2026年03月度_全社】RFM客層一覧表データ!$A:$A,[3]【2026年03月度_全社】RFM客層一覧表データ!C:C,"",0)</f>
        <v>1098</v>
      </c>
      <c r="G5332" s="183">
        <f>_xlfn.XLOOKUP($A5332,[3]【2026年03月度_全社】RFM客層一覧表データ!$A:$A,[3]【2026年03月度_全社】RFM客層一覧表データ!D:D,"",0)</f>
        <v>673</v>
      </c>
      <c r="H5332" s="183">
        <f>_xlfn.XLOOKUP($A5332,[3]【2026年03月度_全社】RFM客層一覧表データ!$A:$A,[3]【2026年03月度_全社】RFM客層一覧表データ!E:E,"",0)</f>
        <v>683</v>
      </c>
      <c r="I5332" s="183">
        <f>_xlfn.XLOOKUP($A5332,[3]【2026年03月度_全社】RFM客層一覧表データ!$A:$A,[3]【2026年03月度_全社】RFM客層一覧表データ!F:F,"",0)</f>
        <v>55</v>
      </c>
      <c r="J5332" s="183">
        <v>1075</v>
      </c>
      <c r="K5332" s="183">
        <v>670</v>
      </c>
      <c r="L5332" s="183">
        <v>661</v>
      </c>
      <c r="M5332" s="183">
        <v>53</v>
      </c>
      <c r="N5332" s="183">
        <v>1077</v>
      </c>
      <c r="O5332" s="183">
        <v>667</v>
      </c>
      <c r="P5332" s="183">
        <v>665</v>
      </c>
      <c r="Q5332" s="183">
        <v>50</v>
      </c>
      <c r="R5332" s="183">
        <v>1058</v>
      </c>
      <c r="S5332" s="183">
        <v>664</v>
      </c>
      <c r="T5332" s="183">
        <v>669</v>
      </c>
      <c r="U5332" s="183">
        <v>65</v>
      </c>
      <c r="V5332" s="183">
        <v>1049</v>
      </c>
      <c r="W5332" s="183">
        <v>662</v>
      </c>
      <c r="X5332" s="183">
        <v>671</v>
      </c>
      <c r="Y5332" s="183">
        <v>64</v>
      </c>
    </row>
    <row r="5333" spans="1:25" x14ac:dyDescent="0.2">
      <c r="A5333" s="184">
        <v>14027134</v>
      </c>
      <c r="B5333" s="183" t="str">
        <f>[1]店マスタ!B5332</f>
        <v>パナプラザ　ワタナベ</v>
      </c>
      <c r="C5333" s="183">
        <v>3.5</v>
      </c>
      <c r="D5333" s="183">
        <v>3.5</v>
      </c>
      <c r="E5333" s="183">
        <f>_xlfn.XLOOKUP(A5333,[2]Sheet1!$R:$R,[2]Sheet1!$AB:$AB,"",0)</f>
        <v>3.5</v>
      </c>
      <c r="F5333" s="183">
        <f>_xlfn.XLOOKUP($A5333,[3]【2026年03月度_全社】RFM客層一覧表データ!$A:$A,[3]【2026年03月度_全社】RFM客層一覧表データ!C:C,"",0)</f>
        <v>509</v>
      </c>
      <c r="G5333" s="183">
        <f>_xlfn.XLOOKUP($A5333,[3]【2026年03月度_全社】RFM客層一覧表データ!$A:$A,[3]【2026年03月度_全社】RFM客層一覧表データ!D:D,"",0)</f>
        <v>347</v>
      </c>
      <c r="H5333" s="183">
        <f>_xlfn.XLOOKUP($A5333,[3]【2026年03月度_全社】RFM客層一覧表データ!$A:$A,[3]【2026年03月度_全社】RFM客層一覧表データ!E:E,"",0)</f>
        <v>304</v>
      </c>
      <c r="I5333" s="183">
        <f>_xlfn.XLOOKUP($A5333,[3]【2026年03月度_全社】RFM客層一覧表データ!$A:$A,[3]【2026年03月度_全社】RFM客層一覧表データ!F:F,"",0)</f>
        <v>15</v>
      </c>
      <c r="J5333" s="183">
        <v>500</v>
      </c>
      <c r="K5333" s="183">
        <v>314</v>
      </c>
      <c r="L5333" s="183">
        <v>300</v>
      </c>
      <c r="M5333" s="183">
        <v>26</v>
      </c>
      <c r="N5333" s="183">
        <v>508</v>
      </c>
      <c r="O5333" s="183">
        <v>303</v>
      </c>
      <c r="P5333" s="183">
        <v>293</v>
      </c>
      <c r="Q5333" s="183">
        <v>21</v>
      </c>
      <c r="R5333" s="183">
        <v>536</v>
      </c>
      <c r="S5333" s="183">
        <v>289</v>
      </c>
      <c r="T5333" s="183">
        <v>298</v>
      </c>
      <c r="U5333" s="183">
        <v>26</v>
      </c>
      <c r="V5333" s="183">
        <v>525</v>
      </c>
      <c r="W5333" s="183">
        <v>241</v>
      </c>
      <c r="X5333" s="183">
        <v>303</v>
      </c>
      <c r="Y5333" s="183">
        <v>28</v>
      </c>
    </row>
    <row r="5334" spans="1:25" x14ac:dyDescent="0.2">
      <c r="A5334" s="184">
        <v>14028001</v>
      </c>
      <c r="B5334" s="183" t="str">
        <f>[1]店マスタ!B5333</f>
        <v>電’ｓ　しまぞえ</v>
      </c>
      <c r="C5334" s="183">
        <v>2.5</v>
      </c>
      <c r="D5334" s="183">
        <v>2</v>
      </c>
      <c r="E5334" s="183">
        <f>_xlfn.XLOOKUP(A5334,[2]Sheet1!$R:$R,[2]Sheet1!$AB:$AB,"",0)</f>
        <v>2</v>
      </c>
      <c r="F5334" s="183">
        <f>_xlfn.XLOOKUP($A5334,[3]【2026年03月度_全社】RFM客層一覧表データ!$A:$A,[3]【2026年03月度_全社】RFM客層一覧表データ!C:C,"",0)</f>
        <v>460</v>
      </c>
      <c r="G5334" s="183">
        <f>_xlfn.XLOOKUP($A5334,[3]【2026年03月度_全社】RFM客層一覧表データ!$A:$A,[3]【2026年03月度_全社】RFM客層一覧表データ!D:D,"",0)</f>
        <v>189</v>
      </c>
      <c r="H5334" s="183">
        <f>_xlfn.XLOOKUP($A5334,[3]【2026年03月度_全社】RFM客層一覧表データ!$A:$A,[3]【2026年03月度_全社】RFM客層一覧表データ!E:E,"",0)</f>
        <v>263</v>
      </c>
      <c r="I5334" s="183">
        <f>_xlfn.XLOOKUP($A5334,[3]【2026年03月度_全社】RFM客層一覧表データ!$A:$A,[3]【2026年03月度_全社】RFM客層一覧表データ!F:F,"",0)</f>
        <v>18</v>
      </c>
      <c r="J5334" s="183">
        <v>482</v>
      </c>
      <c r="K5334" s="183">
        <v>225</v>
      </c>
      <c r="L5334" s="183">
        <v>271</v>
      </c>
      <c r="M5334" s="183">
        <v>27</v>
      </c>
      <c r="N5334" s="183">
        <v>497</v>
      </c>
      <c r="O5334" s="183">
        <v>228</v>
      </c>
      <c r="P5334" s="183">
        <v>282</v>
      </c>
      <c r="Q5334" s="183">
        <v>23</v>
      </c>
      <c r="R5334" s="183">
        <v>523</v>
      </c>
      <c r="S5334" s="183">
        <v>230</v>
      </c>
      <c r="T5334" s="183">
        <v>303</v>
      </c>
      <c r="U5334" s="183">
        <v>17</v>
      </c>
      <c r="V5334" s="183">
        <v>560</v>
      </c>
      <c r="W5334" s="183">
        <v>255</v>
      </c>
      <c r="X5334" s="183">
        <v>319</v>
      </c>
      <c r="Y5334" s="183">
        <v>32</v>
      </c>
    </row>
    <row r="5335" spans="1:25" x14ac:dyDescent="0.2">
      <c r="A5335" s="184">
        <v>14028008</v>
      </c>
      <c r="B5335" s="183" t="str">
        <f>[1]店マスタ!B5334</f>
        <v>柳川）椛島電化サ－ビス</v>
      </c>
      <c r="C5335" s="183">
        <v>2.5</v>
      </c>
      <c r="D5335" s="183">
        <v>2.5</v>
      </c>
      <c r="E5335" s="183">
        <f>_xlfn.XLOOKUP(A5335,[2]Sheet1!$R:$R,[2]Sheet1!$AB:$AB,"",0)</f>
        <v>2.5</v>
      </c>
      <c r="F5335" s="183">
        <f>_xlfn.XLOOKUP($A5335,[3]【2026年03月度_全社】RFM客層一覧表データ!$A:$A,[3]【2026年03月度_全社】RFM客層一覧表データ!C:C,"",0)</f>
        <v>335</v>
      </c>
      <c r="G5335" s="183">
        <f>_xlfn.XLOOKUP($A5335,[3]【2026年03月度_全社】RFM客層一覧表データ!$A:$A,[3]【2026年03月度_全社】RFM客層一覧表データ!D:D,"",0)</f>
        <v>139</v>
      </c>
      <c r="H5335" s="183">
        <f>_xlfn.XLOOKUP($A5335,[3]【2026年03月度_全社】RFM客層一覧表データ!$A:$A,[3]【2026年03月度_全社】RFM客層一覧表データ!E:E,"",0)</f>
        <v>131</v>
      </c>
      <c r="I5335" s="183">
        <f>_xlfn.XLOOKUP($A5335,[3]【2026年03月度_全社】RFM客層一覧表データ!$A:$A,[3]【2026年03月度_全社】RFM客層一覧表データ!F:F,"",0)</f>
        <v>31</v>
      </c>
      <c r="J5335" s="183">
        <v>376</v>
      </c>
      <c r="K5335" s="183">
        <v>119</v>
      </c>
      <c r="L5335" s="183">
        <v>137</v>
      </c>
      <c r="M5335" s="183">
        <v>23</v>
      </c>
      <c r="N5335" s="183">
        <v>385</v>
      </c>
      <c r="O5335" s="183">
        <v>119</v>
      </c>
      <c r="P5335" s="183">
        <v>139</v>
      </c>
      <c r="Q5335" s="183">
        <v>22</v>
      </c>
      <c r="R5335" s="183">
        <v>431</v>
      </c>
      <c r="S5335" s="183">
        <v>122</v>
      </c>
      <c r="T5335" s="183">
        <v>137</v>
      </c>
      <c r="U5335" s="183">
        <v>28</v>
      </c>
      <c r="V5335" s="183">
        <v>458</v>
      </c>
      <c r="W5335" s="183">
        <v>148</v>
      </c>
      <c r="X5335" s="183">
        <v>138</v>
      </c>
      <c r="Y5335" s="183">
        <v>34</v>
      </c>
    </row>
    <row r="5336" spans="1:25" x14ac:dyDescent="0.2">
      <c r="A5336" s="184">
        <v>14028033</v>
      </c>
      <c r="B5336" s="183" t="str">
        <f>[1]店マスタ!B5335</f>
        <v>電’ｓ　ニシダ</v>
      </c>
      <c r="C5336" s="183">
        <v>2.5</v>
      </c>
      <c r="D5336" s="183">
        <v>2.5</v>
      </c>
      <c r="E5336" s="183">
        <f>_xlfn.XLOOKUP(A5336,[2]Sheet1!$R:$R,[2]Sheet1!$AB:$AB,"",0)</f>
        <v>2.5</v>
      </c>
      <c r="F5336" s="183">
        <f>_xlfn.XLOOKUP($A5336,[3]【2026年03月度_全社】RFM客層一覧表データ!$A:$A,[3]【2026年03月度_全社】RFM客層一覧表データ!C:C,"",0)</f>
        <v>175</v>
      </c>
      <c r="G5336" s="183">
        <f>_xlfn.XLOOKUP($A5336,[3]【2026年03月度_全社】RFM客層一覧表データ!$A:$A,[3]【2026年03月度_全社】RFM客層一覧表データ!D:D,"",0)</f>
        <v>146</v>
      </c>
      <c r="H5336" s="183">
        <f>_xlfn.XLOOKUP($A5336,[3]【2026年03月度_全社】RFM客層一覧表データ!$A:$A,[3]【2026年03月度_全社】RFM客層一覧表データ!E:E,"",0)</f>
        <v>27</v>
      </c>
      <c r="I5336" s="183">
        <f>_xlfn.XLOOKUP($A5336,[3]【2026年03月度_全社】RFM客層一覧表データ!$A:$A,[3]【2026年03月度_全社】RFM客層一覧表データ!F:F,"",0)</f>
        <v>96</v>
      </c>
      <c r="J5336" s="183">
        <v>1</v>
      </c>
      <c r="K5336" s="183">
        <v>0</v>
      </c>
      <c r="L5336" s="183">
        <v>0</v>
      </c>
      <c r="M5336" s="183">
        <v>0</v>
      </c>
      <c r="N5336" s="183">
        <v>46</v>
      </c>
      <c r="O5336" s="183">
        <v>0</v>
      </c>
      <c r="P5336" s="183">
        <v>1</v>
      </c>
      <c r="Q5336" s="183">
        <v>0</v>
      </c>
      <c r="R5336" s="183">
        <v>104</v>
      </c>
      <c r="S5336" s="183">
        <v>0</v>
      </c>
      <c r="T5336" s="183">
        <v>36</v>
      </c>
      <c r="U5336" s="183">
        <v>0</v>
      </c>
      <c r="V5336" s="183">
        <v>137</v>
      </c>
      <c r="W5336" s="183">
        <v>0</v>
      </c>
      <c r="X5336" s="183">
        <v>67</v>
      </c>
      <c r="Y5336" s="183">
        <v>0</v>
      </c>
    </row>
    <row r="5337" spans="1:25" x14ac:dyDescent="0.2">
      <c r="A5337" s="184">
        <v>14028202</v>
      </c>
      <c r="B5337" s="183" t="str">
        <f>[1]店マスタ!B5336</f>
        <v>エコ電ＳＢＱ　沖端店</v>
      </c>
      <c r="C5337" s="183">
        <v>5</v>
      </c>
      <c r="D5337" s="183">
        <v>5</v>
      </c>
      <c r="E5337" s="183">
        <f>_xlfn.XLOOKUP(A5337,[2]Sheet1!$R:$R,[2]Sheet1!$AB:$AB,"",0)</f>
        <v>5</v>
      </c>
      <c r="F5337" s="183">
        <f>_xlfn.XLOOKUP($A5337,[3]【2026年03月度_全社】RFM客層一覧表データ!$A:$A,[3]【2026年03月度_全社】RFM客層一覧表データ!C:C,"",0)</f>
        <v>132</v>
      </c>
      <c r="G5337" s="183">
        <f>_xlfn.XLOOKUP($A5337,[3]【2026年03月度_全社】RFM客層一覧表データ!$A:$A,[3]【2026年03月度_全社】RFM客層一覧表データ!D:D,"",0)</f>
        <v>65</v>
      </c>
      <c r="H5337" s="183">
        <f>_xlfn.XLOOKUP($A5337,[3]【2026年03月度_全社】RFM客層一覧表データ!$A:$A,[3]【2026年03月度_全社】RFM客層一覧表データ!E:E,"",0)</f>
        <v>4</v>
      </c>
      <c r="I5337" s="183">
        <f>_xlfn.XLOOKUP($A5337,[3]【2026年03月度_全社】RFM客層一覧表データ!$A:$A,[3]【2026年03月度_全社】RFM客層一覧表データ!F:F,"",0)</f>
        <v>39</v>
      </c>
      <c r="J5337" s="183">
        <v>93</v>
      </c>
      <c r="K5337" s="183">
        <v>72</v>
      </c>
      <c r="L5337" s="183">
        <v>2</v>
      </c>
      <c r="M5337" s="183">
        <v>63</v>
      </c>
      <c r="N5337" s="183">
        <v>30</v>
      </c>
      <c r="O5337" s="183">
        <v>30</v>
      </c>
      <c r="P5337" s="183">
        <v>0</v>
      </c>
      <c r="Q5337" s="183">
        <v>30</v>
      </c>
      <c r="R5337" s="183">
        <v>0</v>
      </c>
      <c r="S5337" s="183">
        <v>0</v>
      </c>
      <c r="T5337" s="183">
        <v>0</v>
      </c>
      <c r="U5337" s="183">
        <v>0</v>
      </c>
      <c r="V5337" s="183">
        <v>0</v>
      </c>
      <c r="W5337" s="183">
        <v>0</v>
      </c>
      <c r="X5337" s="183">
        <v>0</v>
      </c>
      <c r="Y5337" s="183">
        <v>0</v>
      </c>
    </row>
    <row r="5338" spans="1:25" x14ac:dyDescent="0.2">
      <c r="A5338" s="184">
        <v>14028203</v>
      </c>
      <c r="B5338" s="183" t="str">
        <f>[1]店マスタ!B5337</f>
        <v>金子　電器商会</v>
      </c>
      <c r="C5338" s="183">
        <v>2</v>
      </c>
      <c r="D5338" s="183">
        <v>2</v>
      </c>
      <c r="E5338" s="183" t="str">
        <f>_xlfn.XLOOKUP(A5338,[2]Sheet1!$R:$R,[2]Sheet1!$AB:$AB,"",0)</f>
        <v/>
      </c>
      <c r="F5338" s="183" t="str">
        <f>_xlfn.XLOOKUP($A5338,[3]【2026年03月度_全社】RFM客層一覧表データ!$A:$A,[3]【2026年03月度_全社】RFM客層一覧表データ!C:C,"",0)</f>
        <v/>
      </c>
      <c r="G5338" s="183" t="str">
        <f>_xlfn.XLOOKUP($A5338,[3]【2026年03月度_全社】RFM客層一覧表データ!$A:$A,[3]【2026年03月度_全社】RFM客層一覧表データ!D:D,"",0)</f>
        <v/>
      </c>
      <c r="H5338" s="183" t="str">
        <f>_xlfn.XLOOKUP($A5338,[3]【2026年03月度_全社】RFM客層一覧表データ!$A:$A,[3]【2026年03月度_全社】RFM客層一覧表データ!E:E,"",0)</f>
        <v/>
      </c>
      <c r="I5338" s="183" t="str">
        <f>_xlfn.XLOOKUP($A5338,[3]【2026年03月度_全社】RFM客層一覧表データ!$A:$A,[3]【2026年03月度_全社】RFM客層一覧表データ!F:F,"",0)</f>
        <v/>
      </c>
      <c r="J5338" s="183">
        <v>0</v>
      </c>
      <c r="K5338" s="183">
        <v>0</v>
      </c>
      <c r="L5338" s="183">
        <v>0</v>
      </c>
      <c r="M5338" s="183">
        <v>0</v>
      </c>
      <c r="N5338" s="183">
        <v>0</v>
      </c>
      <c r="O5338" s="183">
        <v>0</v>
      </c>
      <c r="P5338" s="183">
        <v>0</v>
      </c>
      <c r="Q5338" s="183">
        <v>0</v>
      </c>
      <c r="R5338" s="183">
        <v>0</v>
      </c>
      <c r="S5338" s="183">
        <v>0</v>
      </c>
      <c r="T5338" s="183">
        <v>0</v>
      </c>
      <c r="U5338" s="183">
        <v>0</v>
      </c>
      <c r="V5338" s="183">
        <v>0</v>
      </c>
      <c r="W5338" s="183">
        <v>0</v>
      </c>
      <c r="X5338" s="183">
        <v>0</v>
      </c>
      <c r="Y5338" s="183">
        <v>0</v>
      </c>
    </row>
    <row r="5339" spans="1:25" x14ac:dyDescent="0.2">
      <c r="A5339" s="184">
        <v>14028204</v>
      </c>
      <c r="B5339" s="183" t="str">
        <f>[1]店マスタ!B5338</f>
        <v>エコ電ＳＢＱ　有明店</v>
      </c>
      <c r="C5339" s="183">
        <v>1.5</v>
      </c>
      <c r="D5339" s="183">
        <v>1.5</v>
      </c>
      <c r="E5339" s="183">
        <f>_xlfn.XLOOKUP(A5339,[2]Sheet1!$R:$R,[2]Sheet1!$AB:$AB,"",0)</f>
        <v>1.5</v>
      </c>
      <c r="F5339" s="183" t="str">
        <f>_xlfn.XLOOKUP($A5339,[3]【2026年03月度_全社】RFM客層一覧表データ!$A:$A,[3]【2026年03月度_全社】RFM客層一覧表データ!C:C,"",0)</f>
        <v/>
      </c>
      <c r="G5339" s="183" t="str">
        <f>_xlfn.XLOOKUP($A5339,[3]【2026年03月度_全社】RFM客層一覧表データ!$A:$A,[3]【2026年03月度_全社】RFM客層一覧表データ!D:D,"",0)</f>
        <v/>
      </c>
      <c r="H5339" s="183" t="str">
        <f>_xlfn.XLOOKUP($A5339,[3]【2026年03月度_全社】RFM客層一覧表データ!$A:$A,[3]【2026年03月度_全社】RFM客層一覧表データ!E:E,"",0)</f>
        <v/>
      </c>
      <c r="I5339" s="183" t="str">
        <f>_xlfn.XLOOKUP($A5339,[3]【2026年03月度_全社】RFM客層一覧表データ!$A:$A,[3]【2026年03月度_全社】RFM客層一覧表データ!F:F,"",0)</f>
        <v/>
      </c>
      <c r="J5339" s="183">
        <v>0</v>
      </c>
      <c r="K5339" s="183">
        <v>0</v>
      </c>
      <c r="L5339" s="183">
        <v>0</v>
      </c>
      <c r="M5339" s="183">
        <v>0</v>
      </c>
      <c r="N5339" s="183">
        <v>0</v>
      </c>
      <c r="O5339" s="183">
        <v>0</v>
      </c>
      <c r="P5339" s="183">
        <v>0</v>
      </c>
      <c r="Q5339" s="183">
        <v>0</v>
      </c>
      <c r="R5339" s="183">
        <v>0</v>
      </c>
      <c r="S5339" s="183">
        <v>0</v>
      </c>
      <c r="T5339" s="183">
        <v>0</v>
      </c>
      <c r="U5339" s="183">
        <v>0</v>
      </c>
      <c r="V5339" s="183">
        <v>0</v>
      </c>
      <c r="W5339" s="183">
        <v>0</v>
      </c>
      <c r="X5339" s="183">
        <v>0</v>
      </c>
      <c r="Y5339" s="183">
        <v>0</v>
      </c>
    </row>
    <row r="5340" spans="1:25" x14ac:dyDescent="0.2">
      <c r="A5340" s="184">
        <v>14028205</v>
      </c>
      <c r="B5340" s="183" t="str">
        <f>[1]店マスタ!B5339</f>
        <v>しぶたでんき</v>
      </c>
      <c r="C5340" s="183">
        <v>1.5</v>
      </c>
      <c r="D5340" s="183">
        <v>1.5</v>
      </c>
      <c r="E5340" s="183" t="str">
        <f>_xlfn.XLOOKUP(A5340,[2]Sheet1!$R:$R,[2]Sheet1!$AB:$AB,"",0)</f>
        <v/>
      </c>
      <c r="F5340" s="183" t="str">
        <f>_xlfn.XLOOKUP($A5340,[3]【2026年03月度_全社】RFM客層一覧表データ!$A:$A,[3]【2026年03月度_全社】RFM客層一覧表データ!C:C,"",0)</f>
        <v/>
      </c>
      <c r="G5340" s="183" t="str">
        <f>_xlfn.XLOOKUP($A5340,[3]【2026年03月度_全社】RFM客層一覧表データ!$A:$A,[3]【2026年03月度_全社】RFM客層一覧表データ!D:D,"",0)</f>
        <v/>
      </c>
      <c r="H5340" s="183" t="str">
        <f>_xlfn.XLOOKUP($A5340,[3]【2026年03月度_全社】RFM客層一覧表データ!$A:$A,[3]【2026年03月度_全社】RFM客層一覧表データ!E:E,"",0)</f>
        <v/>
      </c>
      <c r="I5340" s="183" t="str">
        <f>_xlfn.XLOOKUP($A5340,[3]【2026年03月度_全社】RFM客層一覧表データ!$A:$A,[3]【2026年03月度_全社】RFM客層一覧表データ!F:F,"",0)</f>
        <v/>
      </c>
      <c r="J5340" s="183">
        <v>203</v>
      </c>
      <c r="K5340" s="183">
        <v>72</v>
      </c>
      <c r="L5340" s="183">
        <v>118</v>
      </c>
      <c r="M5340" s="183">
        <v>12</v>
      </c>
      <c r="N5340" s="183">
        <v>209</v>
      </c>
      <c r="O5340" s="183">
        <v>85</v>
      </c>
      <c r="P5340" s="183">
        <v>120</v>
      </c>
      <c r="Q5340" s="183">
        <v>11</v>
      </c>
      <c r="R5340" s="183">
        <v>222</v>
      </c>
      <c r="S5340" s="183">
        <v>92</v>
      </c>
      <c r="T5340" s="183">
        <v>128</v>
      </c>
      <c r="U5340" s="183">
        <v>23</v>
      </c>
      <c r="V5340" s="183">
        <v>227</v>
      </c>
      <c r="W5340" s="183">
        <v>94</v>
      </c>
      <c r="X5340" s="183">
        <v>125</v>
      </c>
      <c r="Y5340" s="183">
        <v>30</v>
      </c>
    </row>
    <row r="5341" spans="1:25" x14ac:dyDescent="0.2">
      <c r="A5341" s="184">
        <v>14028209</v>
      </c>
      <c r="B5341" s="183" t="str">
        <f>[1]店マスタ!B5340</f>
        <v>エコ電ＳＢＱ　上宮永店</v>
      </c>
      <c r="C5341" s="183">
        <v>2</v>
      </c>
      <c r="D5341" s="183">
        <v>2</v>
      </c>
      <c r="E5341" s="183" t="str">
        <f>_xlfn.XLOOKUP(A5341,[2]Sheet1!$R:$R,[2]Sheet1!$AB:$AB,"",0)</f>
        <v/>
      </c>
      <c r="F5341" s="183" t="str">
        <f>_xlfn.XLOOKUP($A5341,[3]【2026年03月度_全社】RFM客層一覧表データ!$A:$A,[3]【2026年03月度_全社】RFM客層一覧表データ!C:C,"",0)</f>
        <v/>
      </c>
      <c r="G5341" s="183" t="str">
        <f>_xlfn.XLOOKUP($A5341,[3]【2026年03月度_全社】RFM客層一覧表データ!$A:$A,[3]【2026年03月度_全社】RFM客層一覧表データ!D:D,"",0)</f>
        <v/>
      </c>
      <c r="H5341" s="183" t="str">
        <f>_xlfn.XLOOKUP($A5341,[3]【2026年03月度_全社】RFM客層一覧表データ!$A:$A,[3]【2026年03月度_全社】RFM客層一覧表データ!E:E,"",0)</f>
        <v/>
      </c>
      <c r="I5341" s="183" t="str">
        <f>_xlfn.XLOOKUP($A5341,[3]【2026年03月度_全社】RFM客層一覧表データ!$A:$A,[3]【2026年03月度_全社】RFM客層一覧表データ!F:F,"",0)</f>
        <v/>
      </c>
      <c r="J5341" s="183">
        <v>0</v>
      </c>
      <c r="K5341" s="183">
        <v>0</v>
      </c>
      <c r="L5341" s="183">
        <v>0</v>
      </c>
      <c r="M5341" s="183">
        <v>0</v>
      </c>
      <c r="N5341" s="183">
        <v>0</v>
      </c>
      <c r="O5341" s="183">
        <v>0</v>
      </c>
      <c r="P5341" s="183">
        <v>0</v>
      </c>
      <c r="Q5341" s="183">
        <v>0</v>
      </c>
      <c r="R5341" s="183">
        <v>0</v>
      </c>
      <c r="S5341" s="183">
        <v>0</v>
      </c>
      <c r="T5341" s="183">
        <v>0</v>
      </c>
      <c r="U5341" s="183">
        <v>0</v>
      </c>
      <c r="V5341" s="183">
        <v>0</v>
      </c>
      <c r="W5341" s="183">
        <v>0</v>
      </c>
      <c r="X5341" s="183">
        <v>0</v>
      </c>
      <c r="Y5341" s="183">
        <v>0</v>
      </c>
    </row>
    <row r="5342" spans="1:25" x14ac:dyDescent="0.2">
      <c r="A5342" s="184">
        <v>14028211</v>
      </c>
      <c r="B5342" s="183" t="str">
        <f>[1]店マスタ!B5341</f>
        <v>エコ電ＳＢＱ本部</v>
      </c>
      <c r="C5342" s="183">
        <v>1</v>
      </c>
      <c r="D5342" s="183">
        <v>0</v>
      </c>
      <c r="E5342" s="183" t="str">
        <f>_xlfn.XLOOKUP(A5342,[2]Sheet1!$R:$R,[2]Sheet1!$AB:$AB,"",0)</f>
        <v/>
      </c>
      <c r="F5342" s="183" t="str">
        <f>_xlfn.XLOOKUP($A5342,[3]【2026年03月度_全社】RFM客層一覧表データ!$A:$A,[3]【2026年03月度_全社】RFM客層一覧表データ!C:C,"",0)</f>
        <v/>
      </c>
      <c r="G5342" s="183" t="str">
        <f>_xlfn.XLOOKUP($A5342,[3]【2026年03月度_全社】RFM客層一覧表データ!$A:$A,[3]【2026年03月度_全社】RFM客層一覧表データ!D:D,"",0)</f>
        <v/>
      </c>
      <c r="H5342" s="183" t="str">
        <f>_xlfn.XLOOKUP($A5342,[3]【2026年03月度_全社】RFM客層一覧表データ!$A:$A,[3]【2026年03月度_全社】RFM客層一覧表データ!E:E,"",0)</f>
        <v/>
      </c>
      <c r="I5342" s="183" t="str">
        <f>_xlfn.XLOOKUP($A5342,[3]【2026年03月度_全社】RFM客層一覧表データ!$A:$A,[3]【2026年03月度_全社】RFM客層一覧表データ!F:F,"",0)</f>
        <v/>
      </c>
      <c r="J5342" s="183">
        <v>0</v>
      </c>
      <c r="K5342" s="183">
        <v>0</v>
      </c>
      <c r="L5342" s="183">
        <v>0</v>
      </c>
      <c r="M5342" s="183">
        <v>0</v>
      </c>
      <c r="N5342" s="183">
        <v>0</v>
      </c>
      <c r="O5342" s="183">
        <v>0</v>
      </c>
      <c r="P5342" s="183">
        <v>0</v>
      </c>
      <c r="Q5342" s="183">
        <v>0</v>
      </c>
      <c r="R5342" s="183">
        <v>0</v>
      </c>
      <c r="S5342" s="183">
        <v>0</v>
      </c>
      <c r="T5342" s="183">
        <v>0</v>
      </c>
      <c r="U5342" s="183">
        <v>0</v>
      </c>
      <c r="V5342" s="183">
        <v>0</v>
      </c>
      <c r="W5342" s="183">
        <v>0</v>
      </c>
      <c r="X5342" s="183">
        <v>0</v>
      </c>
      <c r="Y5342" s="183">
        <v>0</v>
      </c>
    </row>
    <row r="5343" spans="1:25" x14ac:dyDescent="0.2">
      <c r="A5343" s="184">
        <v>14029002</v>
      </c>
      <c r="B5343" s="183" t="str">
        <f>[1]店マスタ!B5342</f>
        <v>ユーデン　きむらや</v>
      </c>
      <c r="C5343" s="183">
        <v>1.5</v>
      </c>
      <c r="D5343" s="183">
        <v>2.5</v>
      </c>
      <c r="E5343" s="183">
        <f>_xlfn.XLOOKUP(A5343,[2]Sheet1!$R:$R,[2]Sheet1!$AB:$AB,"",0)</f>
        <v>2.5</v>
      </c>
      <c r="F5343" s="183">
        <f>_xlfn.XLOOKUP($A5343,[3]【2026年03月度_全社】RFM客層一覧表データ!$A:$A,[3]【2026年03月度_全社】RFM客層一覧表データ!C:C,"",0)</f>
        <v>349</v>
      </c>
      <c r="G5343" s="183">
        <f>_xlfn.XLOOKUP($A5343,[3]【2026年03月度_全社】RFM客層一覧表データ!$A:$A,[3]【2026年03月度_全社】RFM客層一覧表データ!D:D,"",0)</f>
        <v>185</v>
      </c>
      <c r="H5343" s="183">
        <f>_xlfn.XLOOKUP($A5343,[3]【2026年03月度_全社】RFM客層一覧表データ!$A:$A,[3]【2026年03月度_全社】RFM客層一覧表データ!E:E,"",0)</f>
        <v>224</v>
      </c>
      <c r="I5343" s="183">
        <f>_xlfn.XLOOKUP($A5343,[3]【2026年03月度_全社】RFM客層一覧表データ!$A:$A,[3]【2026年03月度_全社】RFM客層一覧表データ!F:F,"",0)</f>
        <v>30</v>
      </c>
      <c r="J5343" s="183">
        <v>343</v>
      </c>
      <c r="K5343" s="183">
        <v>161</v>
      </c>
      <c r="L5343" s="183">
        <v>213</v>
      </c>
      <c r="M5343" s="183">
        <v>19</v>
      </c>
      <c r="N5343" s="183">
        <v>352</v>
      </c>
      <c r="O5343" s="183">
        <v>150</v>
      </c>
      <c r="P5343" s="183">
        <v>212</v>
      </c>
      <c r="Q5343" s="183">
        <v>20</v>
      </c>
      <c r="R5343" s="183">
        <v>357</v>
      </c>
      <c r="S5343" s="183">
        <v>165</v>
      </c>
      <c r="T5343" s="183">
        <v>220</v>
      </c>
      <c r="U5343" s="183">
        <v>16</v>
      </c>
      <c r="V5343" s="183">
        <v>364</v>
      </c>
      <c r="W5343" s="183">
        <v>162</v>
      </c>
      <c r="X5343" s="183">
        <v>226</v>
      </c>
      <c r="Y5343" s="183">
        <v>21</v>
      </c>
    </row>
    <row r="5344" spans="1:25" x14ac:dyDescent="0.2">
      <c r="A5344" s="184">
        <v>14029004</v>
      </c>
      <c r="B5344" s="183" t="str">
        <f>[1]店マスタ!B5343</f>
        <v>竹下　電器</v>
      </c>
      <c r="C5344" s="183">
        <v>1</v>
      </c>
      <c r="D5344" s="183">
        <v>1</v>
      </c>
      <c r="E5344" s="183">
        <f>_xlfn.XLOOKUP(A5344,[2]Sheet1!$R:$R,[2]Sheet1!$AB:$AB,"",0)</f>
        <v>1</v>
      </c>
      <c r="F5344" s="183">
        <f>_xlfn.XLOOKUP($A5344,[3]【2026年03月度_全社】RFM客層一覧表データ!$A:$A,[3]【2026年03月度_全社】RFM客層一覧表データ!C:C,"",0)</f>
        <v>542</v>
      </c>
      <c r="G5344" s="183">
        <f>_xlfn.XLOOKUP($A5344,[3]【2026年03月度_全社】RFM客層一覧表データ!$A:$A,[3]【2026年03月度_全社】RFM客層一覧表データ!D:D,"",0)</f>
        <v>257</v>
      </c>
      <c r="H5344" s="183">
        <f>_xlfn.XLOOKUP($A5344,[3]【2026年03月度_全社】RFM客層一覧表データ!$A:$A,[3]【2026年03月度_全社】RFM客層一覧表データ!E:E,"",0)</f>
        <v>287</v>
      </c>
      <c r="I5344" s="183">
        <f>_xlfn.XLOOKUP($A5344,[3]【2026年03月度_全社】RFM客層一覧表データ!$A:$A,[3]【2026年03月度_全社】RFM客層一覧表データ!F:F,"",0)</f>
        <v>45</v>
      </c>
      <c r="J5344" s="183">
        <v>531</v>
      </c>
      <c r="K5344" s="183">
        <v>265</v>
      </c>
      <c r="L5344" s="183">
        <v>291</v>
      </c>
      <c r="M5344" s="183">
        <v>39</v>
      </c>
      <c r="N5344" s="183">
        <v>510</v>
      </c>
      <c r="O5344" s="183">
        <v>252</v>
      </c>
      <c r="P5344" s="183">
        <v>291</v>
      </c>
      <c r="Q5344" s="183">
        <v>26</v>
      </c>
      <c r="R5344" s="183">
        <v>513</v>
      </c>
      <c r="S5344" s="183">
        <v>255</v>
      </c>
      <c r="T5344" s="183">
        <v>294</v>
      </c>
      <c r="U5344" s="183">
        <v>32</v>
      </c>
      <c r="V5344" s="183">
        <v>508</v>
      </c>
      <c r="W5344" s="183">
        <v>277</v>
      </c>
      <c r="X5344" s="183">
        <v>284</v>
      </c>
      <c r="Y5344" s="183">
        <v>43</v>
      </c>
    </row>
    <row r="5345" spans="1:25" x14ac:dyDescent="0.2">
      <c r="A5345" s="184">
        <v>14029005</v>
      </c>
      <c r="B5345" s="183" t="str">
        <f>[1]店マスタ!B5344</f>
        <v>ユーデン　大川店</v>
      </c>
      <c r="C5345" s="183">
        <v>1.5</v>
      </c>
      <c r="D5345" s="183">
        <v>1.5</v>
      </c>
      <c r="E5345" s="183">
        <f>_xlfn.XLOOKUP(A5345,[2]Sheet1!$R:$R,[2]Sheet1!$AB:$AB,"",0)</f>
        <v>1.5</v>
      </c>
      <c r="F5345" s="183">
        <f>_xlfn.XLOOKUP($A5345,[3]【2026年03月度_全社】RFM客層一覧表データ!$A:$A,[3]【2026年03月度_全社】RFM客層一覧表データ!C:C,"",0)</f>
        <v>349</v>
      </c>
      <c r="G5345" s="183">
        <f>_xlfn.XLOOKUP($A5345,[3]【2026年03月度_全社】RFM客層一覧表データ!$A:$A,[3]【2026年03月度_全社】RFM客層一覧表データ!D:D,"",0)</f>
        <v>162</v>
      </c>
      <c r="H5345" s="183">
        <f>_xlfn.XLOOKUP($A5345,[3]【2026年03月度_全社】RFM客層一覧表データ!$A:$A,[3]【2026年03月度_全社】RFM客層一覧表データ!E:E,"",0)</f>
        <v>227</v>
      </c>
      <c r="I5345" s="183">
        <f>_xlfn.XLOOKUP($A5345,[3]【2026年03月度_全社】RFM客層一覧表データ!$A:$A,[3]【2026年03月度_全社】RFM客層一覧表データ!F:F,"",0)</f>
        <v>17</v>
      </c>
      <c r="J5345" s="183">
        <v>361</v>
      </c>
      <c r="K5345" s="183">
        <v>158</v>
      </c>
      <c r="L5345" s="183">
        <v>239</v>
      </c>
      <c r="M5345" s="183">
        <v>20</v>
      </c>
      <c r="N5345" s="183">
        <v>378</v>
      </c>
      <c r="O5345" s="183">
        <v>166</v>
      </c>
      <c r="P5345" s="183">
        <v>257</v>
      </c>
      <c r="Q5345" s="183">
        <v>14</v>
      </c>
      <c r="R5345" s="183">
        <v>386</v>
      </c>
      <c r="S5345" s="183">
        <v>169</v>
      </c>
      <c r="T5345" s="183">
        <v>276</v>
      </c>
      <c r="U5345" s="183">
        <v>13</v>
      </c>
      <c r="V5345" s="183">
        <v>403</v>
      </c>
      <c r="W5345" s="183">
        <v>178</v>
      </c>
      <c r="X5345" s="183">
        <v>294</v>
      </c>
      <c r="Y5345" s="183">
        <v>10</v>
      </c>
    </row>
    <row r="5346" spans="1:25" x14ac:dyDescent="0.2">
      <c r="A5346" s="184">
        <v>14029032</v>
      </c>
      <c r="B5346" s="183" t="str">
        <f>[1]店マスタ!B5345</f>
        <v>ユーデン　なんちく</v>
      </c>
      <c r="C5346" s="183">
        <v>1.5</v>
      </c>
      <c r="D5346" s="183">
        <v>1.5</v>
      </c>
      <c r="E5346" s="183">
        <f>_xlfn.XLOOKUP(A5346,[2]Sheet1!$R:$R,[2]Sheet1!$AB:$AB,"",0)</f>
        <v>1.5</v>
      </c>
      <c r="F5346" s="183">
        <f>_xlfn.XLOOKUP($A5346,[3]【2026年03月度_全社】RFM客層一覧表データ!$A:$A,[3]【2026年03月度_全社】RFM客層一覧表データ!C:C,"",0)</f>
        <v>491</v>
      </c>
      <c r="G5346" s="183">
        <f>_xlfn.XLOOKUP($A5346,[3]【2026年03月度_全社】RFM客層一覧表データ!$A:$A,[3]【2026年03月度_全社】RFM客層一覧表データ!D:D,"",0)</f>
        <v>233</v>
      </c>
      <c r="H5346" s="183">
        <f>_xlfn.XLOOKUP($A5346,[3]【2026年03月度_全社】RFM客層一覧表データ!$A:$A,[3]【2026年03月度_全社】RFM客層一覧表データ!E:E,"",0)</f>
        <v>293</v>
      </c>
      <c r="I5346" s="183">
        <f>_xlfn.XLOOKUP($A5346,[3]【2026年03月度_全社】RFM客層一覧表データ!$A:$A,[3]【2026年03月度_全社】RFM客層一覧表データ!F:F,"",0)</f>
        <v>19</v>
      </c>
      <c r="J5346" s="183">
        <v>490</v>
      </c>
      <c r="K5346" s="183">
        <v>252</v>
      </c>
      <c r="L5346" s="183">
        <v>295</v>
      </c>
      <c r="M5346" s="183">
        <v>25</v>
      </c>
      <c r="N5346" s="183">
        <v>486</v>
      </c>
      <c r="O5346" s="183">
        <v>229</v>
      </c>
      <c r="P5346" s="183">
        <v>286</v>
      </c>
      <c r="Q5346" s="183">
        <v>21</v>
      </c>
      <c r="R5346" s="183">
        <v>489</v>
      </c>
      <c r="S5346" s="183">
        <v>249</v>
      </c>
      <c r="T5346" s="183">
        <v>284</v>
      </c>
      <c r="U5346" s="183">
        <v>28</v>
      </c>
      <c r="V5346" s="183">
        <v>492</v>
      </c>
      <c r="W5346" s="183">
        <v>246</v>
      </c>
      <c r="X5346" s="183">
        <v>285</v>
      </c>
      <c r="Y5346" s="183">
        <v>31</v>
      </c>
    </row>
    <row r="5347" spans="1:25" x14ac:dyDescent="0.2">
      <c r="A5347" s="184">
        <v>14030002</v>
      </c>
      <c r="B5347" s="183" t="str">
        <f>[1]店マスタ!B5346</f>
        <v>パナ．スペ‐ス　アラマキ</v>
      </c>
      <c r="C5347" s="183">
        <v>3.5</v>
      </c>
      <c r="D5347" s="183">
        <v>3.5</v>
      </c>
      <c r="E5347" s="183">
        <f>_xlfn.XLOOKUP(A5347,[2]Sheet1!$R:$R,[2]Sheet1!$AB:$AB,"",0)</f>
        <v>3.5</v>
      </c>
      <c r="F5347" s="183" t="str">
        <f>_xlfn.XLOOKUP($A5347,[3]【2026年03月度_全社】RFM客層一覧表データ!$A:$A,[3]【2026年03月度_全社】RFM客層一覧表データ!C:C,"",0)</f>
        <v/>
      </c>
      <c r="G5347" s="183" t="str">
        <f>_xlfn.XLOOKUP($A5347,[3]【2026年03月度_全社】RFM客層一覧表データ!$A:$A,[3]【2026年03月度_全社】RFM客層一覧表データ!D:D,"",0)</f>
        <v/>
      </c>
      <c r="H5347" s="183" t="str">
        <f>_xlfn.XLOOKUP($A5347,[3]【2026年03月度_全社】RFM客層一覧表データ!$A:$A,[3]【2026年03月度_全社】RFM客層一覧表データ!E:E,"",0)</f>
        <v/>
      </c>
      <c r="I5347" s="183" t="str">
        <f>_xlfn.XLOOKUP($A5347,[3]【2026年03月度_全社】RFM客層一覧表データ!$A:$A,[3]【2026年03月度_全社】RFM客層一覧表データ!F:F,"",0)</f>
        <v/>
      </c>
      <c r="J5347" s="183">
        <v>0</v>
      </c>
      <c r="K5347" s="183">
        <v>0</v>
      </c>
      <c r="L5347" s="183">
        <v>0</v>
      </c>
      <c r="M5347" s="183">
        <v>0</v>
      </c>
      <c r="N5347" s="183">
        <v>0</v>
      </c>
      <c r="O5347" s="183">
        <v>0</v>
      </c>
      <c r="P5347" s="183">
        <v>0</v>
      </c>
      <c r="Q5347" s="183">
        <v>0</v>
      </c>
      <c r="R5347" s="183">
        <v>0</v>
      </c>
      <c r="S5347" s="183">
        <v>0</v>
      </c>
      <c r="T5347" s="183">
        <v>0</v>
      </c>
      <c r="U5347" s="183">
        <v>0</v>
      </c>
      <c r="V5347" s="183">
        <v>0</v>
      </c>
      <c r="W5347" s="183">
        <v>0</v>
      </c>
      <c r="X5347" s="183">
        <v>0</v>
      </c>
      <c r="Y5347" s="183">
        <v>0</v>
      </c>
    </row>
    <row r="5348" spans="1:25" x14ac:dyDescent="0.2">
      <c r="A5348" s="184">
        <v>14030003</v>
      </c>
      <c r="B5348" s="183" t="str">
        <f>[1]店マスタ!B5347</f>
        <v>電’ｓ　ホリオ</v>
      </c>
      <c r="C5348" s="183">
        <v>1.5</v>
      </c>
      <c r="D5348" s="183">
        <v>1.5</v>
      </c>
      <c r="E5348" s="183">
        <f>_xlfn.XLOOKUP(A5348,[2]Sheet1!$R:$R,[2]Sheet1!$AB:$AB,"",0)</f>
        <v>1.5</v>
      </c>
      <c r="F5348" s="183">
        <f>_xlfn.XLOOKUP($A5348,[3]【2026年03月度_全社】RFM客層一覧表データ!$A:$A,[3]【2026年03月度_全社】RFM客層一覧表データ!C:C,"",0)</f>
        <v>1</v>
      </c>
      <c r="G5348" s="183">
        <f>_xlfn.XLOOKUP($A5348,[3]【2026年03月度_全社】RFM客層一覧表データ!$A:$A,[3]【2026年03月度_全社】RFM客層一覧表データ!D:D,"",0)</f>
        <v>0</v>
      </c>
      <c r="H5348" s="183">
        <f>_xlfn.XLOOKUP($A5348,[3]【2026年03月度_全社】RFM客層一覧表データ!$A:$A,[3]【2026年03月度_全社】RFM客層一覧表データ!E:E,"",0)</f>
        <v>0</v>
      </c>
      <c r="I5348" s="183">
        <f>_xlfn.XLOOKUP($A5348,[3]【2026年03月度_全社】RFM客層一覧表データ!$A:$A,[3]【2026年03月度_全社】RFM客層一覧表データ!F:F,"",0)</f>
        <v>0</v>
      </c>
      <c r="J5348" s="183">
        <v>1</v>
      </c>
      <c r="K5348" s="183">
        <v>0</v>
      </c>
      <c r="L5348" s="183">
        <v>0</v>
      </c>
      <c r="M5348" s="183">
        <v>0</v>
      </c>
      <c r="N5348" s="183">
        <v>1</v>
      </c>
      <c r="O5348" s="183">
        <v>1</v>
      </c>
      <c r="P5348" s="183">
        <v>0</v>
      </c>
      <c r="Q5348" s="183">
        <v>0</v>
      </c>
      <c r="R5348" s="183">
        <v>0</v>
      </c>
      <c r="S5348" s="183">
        <v>0</v>
      </c>
      <c r="T5348" s="183">
        <v>0</v>
      </c>
      <c r="U5348" s="183">
        <v>0</v>
      </c>
      <c r="V5348" s="183">
        <v>0</v>
      </c>
      <c r="W5348" s="183">
        <v>0</v>
      </c>
      <c r="X5348" s="183">
        <v>0</v>
      </c>
      <c r="Y5348" s="183">
        <v>0</v>
      </c>
    </row>
    <row r="5349" spans="1:25" x14ac:dyDescent="0.2">
      <c r="A5349" s="184">
        <v>14030028</v>
      </c>
      <c r="B5349" s="183" t="str">
        <f>[1]店マスタ!B5348</f>
        <v>アズ　甘木店</v>
      </c>
      <c r="C5349" s="183">
        <v>2.5</v>
      </c>
      <c r="D5349" s="183">
        <v>3.5</v>
      </c>
      <c r="E5349" s="183">
        <f>_xlfn.XLOOKUP(A5349,[2]Sheet1!$R:$R,[2]Sheet1!$AB:$AB,"",0)</f>
        <v>3.5</v>
      </c>
      <c r="F5349" s="183">
        <f>_xlfn.XLOOKUP($A5349,[3]【2026年03月度_全社】RFM客層一覧表データ!$A:$A,[3]【2026年03月度_全社】RFM客層一覧表データ!C:C,"",0)</f>
        <v>1545</v>
      </c>
      <c r="G5349" s="183">
        <f>_xlfn.XLOOKUP($A5349,[3]【2026年03月度_全社】RFM客層一覧表データ!$A:$A,[3]【2026年03月度_全社】RFM客層一覧表データ!D:D,"",0)</f>
        <v>774</v>
      </c>
      <c r="H5349" s="183">
        <f>_xlfn.XLOOKUP($A5349,[3]【2026年03月度_全社】RFM客層一覧表データ!$A:$A,[3]【2026年03月度_全社】RFM客層一覧表データ!E:E,"",0)</f>
        <v>970</v>
      </c>
      <c r="I5349" s="183">
        <f>_xlfn.XLOOKUP($A5349,[3]【2026年03月度_全社】RFM客層一覧表データ!$A:$A,[3]【2026年03月度_全社】RFM客層一覧表データ!F:F,"",0)</f>
        <v>66</v>
      </c>
      <c r="J5349" s="183">
        <v>1607</v>
      </c>
      <c r="K5349" s="183">
        <v>804</v>
      </c>
      <c r="L5349" s="183">
        <v>1003</v>
      </c>
      <c r="M5349" s="183">
        <v>65</v>
      </c>
      <c r="N5349" s="183">
        <v>1652</v>
      </c>
      <c r="O5349" s="183">
        <v>807</v>
      </c>
      <c r="P5349" s="183">
        <v>1024</v>
      </c>
      <c r="Q5349" s="183">
        <v>62</v>
      </c>
      <c r="R5349" s="183">
        <v>1703</v>
      </c>
      <c r="S5349" s="183">
        <v>849</v>
      </c>
      <c r="T5349" s="183">
        <v>1067</v>
      </c>
      <c r="U5349" s="183">
        <v>74</v>
      </c>
      <c r="V5349" s="183">
        <v>1774</v>
      </c>
      <c r="W5349" s="183">
        <v>888</v>
      </c>
      <c r="X5349" s="183">
        <v>1076</v>
      </c>
      <c r="Y5349" s="183">
        <v>61</v>
      </c>
    </row>
    <row r="5350" spans="1:25" x14ac:dyDescent="0.2">
      <c r="A5350" s="184">
        <v>14031002</v>
      </c>
      <c r="B5350" s="183" t="str">
        <f>[1]店マスタ!B5349</f>
        <v>パナプラザ　本村</v>
      </c>
      <c r="C5350" s="183">
        <v>6.5</v>
      </c>
      <c r="D5350" s="183">
        <v>6.5</v>
      </c>
      <c r="E5350" s="183">
        <f>_xlfn.XLOOKUP(A5350,[2]Sheet1!$R:$R,[2]Sheet1!$AB:$AB,"",0)</f>
        <v>7</v>
      </c>
      <c r="F5350" s="183">
        <f>_xlfn.XLOOKUP($A5350,[3]【2026年03月度_全社】RFM客層一覧表データ!$A:$A,[3]【2026年03月度_全社】RFM客層一覧表データ!C:C,"",0)</f>
        <v>1042</v>
      </c>
      <c r="G5350" s="183">
        <f>_xlfn.XLOOKUP($A5350,[3]【2026年03月度_全社】RFM客層一覧表データ!$A:$A,[3]【2026年03月度_全社】RFM客層一覧表データ!D:D,"",0)</f>
        <v>431</v>
      </c>
      <c r="H5350" s="183">
        <f>_xlfn.XLOOKUP($A5350,[3]【2026年03月度_全社】RFM客層一覧表データ!$A:$A,[3]【2026年03月度_全社】RFM客層一覧表データ!E:E,"",0)</f>
        <v>436</v>
      </c>
      <c r="I5350" s="183">
        <f>_xlfn.XLOOKUP($A5350,[3]【2026年03月度_全社】RFM客層一覧表データ!$A:$A,[3]【2026年03月度_全社】RFM客層一覧表データ!F:F,"",0)</f>
        <v>79</v>
      </c>
      <c r="J5350" s="183">
        <v>1050</v>
      </c>
      <c r="K5350" s="183">
        <v>478</v>
      </c>
      <c r="L5350" s="183">
        <v>437</v>
      </c>
      <c r="M5350" s="183">
        <v>63</v>
      </c>
      <c r="N5350" s="183">
        <v>1069</v>
      </c>
      <c r="O5350" s="183">
        <v>523</v>
      </c>
      <c r="P5350" s="183">
        <v>424</v>
      </c>
      <c r="Q5350" s="183">
        <v>105</v>
      </c>
      <c r="R5350" s="183">
        <v>1054</v>
      </c>
      <c r="S5350" s="183">
        <v>495</v>
      </c>
      <c r="T5350" s="183">
        <v>411</v>
      </c>
      <c r="U5350" s="183">
        <v>74</v>
      </c>
      <c r="V5350" s="183">
        <v>1069</v>
      </c>
      <c r="W5350" s="183">
        <v>493</v>
      </c>
      <c r="X5350" s="183">
        <v>390</v>
      </c>
      <c r="Y5350" s="183">
        <v>80</v>
      </c>
    </row>
    <row r="5351" spans="1:25" x14ac:dyDescent="0.2">
      <c r="A5351" s="184">
        <v>14031004</v>
      </c>
      <c r="B5351" s="183" t="str">
        <f>[1]店マスタ!B5350</f>
        <v>パナライフ　いわた</v>
      </c>
      <c r="C5351" s="183">
        <v>1.5</v>
      </c>
      <c r="D5351" s="183">
        <v>2</v>
      </c>
      <c r="E5351" s="183">
        <f>_xlfn.XLOOKUP(A5351,[2]Sheet1!$R:$R,[2]Sheet1!$AB:$AB,"",0)</f>
        <v>2</v>
      </c>
      <c r="F5351" s="183">
        <f>_xlfn.XLOOKUP($A5351,[3]【2026年03月度_全社】RFM客層一覧表データ!$A:$A,[3]【2026年03月度_全社】RFM客層一覧表データ!C:C,"",0)</f>
        <v>484</v>
      </c>
      <c r="G5351" s="183">
        <f>_xlfn.XLOOKUP($A5351,[3]【2026年03月度_全社】RFM客層一覧表データ!$A:$A,[3]【2026年03月度_全社】RFM客層一覧表データ!D:D,"",0)</f>
        <v>186</v>
      </c>
      <c r="H5351" s="183">
        <f>_xlfn.XLOOKUP($A5351,[3]【2026年03月度_全社】RFM客層一覧表データ!$A:$A,[3]【2026年03月度_全社】RFM客層一覧表データ!E:E,"",0)</f>
        <v>200</v>
      </c>
      <c r="I5351" s="183">
        <f>_xlfn.XLOOKUP($A5351,[3]【2026年03月度_全社】RFM客層一覧表データ!$A:$A,[3]【2026年03月度_全社】RFM客層一覧表データ!F:F,"",0)</f>
        <v>30</v>
      </c>
      <c r="J5351" s="183">
        <v>482</v>
      </c>
      <c r="K5351" s="183">
        <v>173</v>
      </c>
      <c r="L5351" s="183">
        <v>199</v>
      </c>
      <c r="M5351" s="183">
        <v>40</v>
      </c>
      <c r="N5351" s="183">
        <v>506</v>
      </c>
      <c r="O5351" s="183">
        <v>212</v>
      </c>
      <c r="P5351" s="183">
        <v>219</v>
      </c>
      <c r="Q5351" s="183">
        <v>68</v>
      </c>
      <c r="R5351" s="183">
        <v>460</v>
      </c>
      <c r="S5351" s="183">
        <v>228</v>
      </c>
      <c r="T5351" s="183">
        <v>208</v>
      </c>
      <c r="U5351" s="183">
        <v>35</v>
      </c>
      <c r="V5351" s="183">
        <v>435</v>
      </c>
      <c r="W5351" s="183">
        <v>227</v>
      </c>
      <c r="X5351" s="183">
        <v>197</v>
      </c>
      <c r="Y5351" s="183">
        <v>46</v>
      </c>
    </row>
    <row r="5352" spans="1:25" x14ac:dyDescent="0.2">
      <c r="A5352" s="184">
        <v>14031014</v>
      </c>
      <c r="B5352" s="183" t="str">
        <f>[1]店マスタ!B5351</f>
        <v>パナプラザ　こじま</v>
      </c>
      <c r="C5352" s="183">
        <v>3</v>
      </c>
      <c r="D5352" s="183">
        <v>2.5</v>
      </c>
      <c r="E5352" s="183">
        <f>_xlfn.XLOOKUP(A5352,[2]Sheet1!$R:$R,[2]Sheet1!$AB:$AB,"",0)</f>
        <v>2.5</v>
      </c>
      <c r="F5352" s="183">
        <f>_xlfn.XLOOKUP($A5352,[3]【2026年03月度_全社】RFM客層一覧表データ!$A:$A,[3]【2026年03月度_全社】RFM客層一覧表データ!C:C,"",0)</f>
        <v>505</v>
      </c>
      <c r="G5352" s="183">
        <f>_xlfn.XLOOKUP($A5352,[3]【2026年03月度_全社】RFM客層一覧表データ!$A:$A,[3]【2026年03月度_全社】RFM客層一覧表データ!D:D,"",0)</f>
        <v>225</v>
      </c>
      <c r="H5352" s="183">
        <f>_xlfn.XLOOKUP($A5352,[3]【2026年03月度_全社】RFM客層一覧表データ!$A:$A,[3]【2026年03月度_全社】RFM客層一覧表データ!E:E,"",0)</f>
        <v>287</v>
      </c>
      <c r="I5352" s="183">
        <f>_xlfn.XLOOKUP($A5352,[3]【2026年03月度_全社】RFM客層一覧表データ!$A:$A,[3]【2026年03月度_全社】RFM客層一覧表データ!F:F,"",0)</f>
        <v>50</v>
      </c>
      <c r="J5352" s="183">
        <v>361</v>
      </c>
      <c r="K5352" s="183">
        <v>181</v>
      </c>
      <c r="L5352" s="183">
        <v>172</v>
      </c>
      <c r="M5352" s="183">
        <v>22</v>
      </c>
      <c r="N5352" s="183">
        <v>369</v>
      </c>
      <c r="O5352" s="183">
        <v>150</v>
      </c>
      <c r="P5352" s="183">
        <v>163</v>
      </c>
      <c r="Q5352" s="183">
        <v>22</v>
      </c>
      <c r="R5352" s="183">
        <v>373</v>
      </c>
      <c r="S5352" s="183">
        <v>143</v>
      </c>
      <c r="T5352" s="183">
        <v>149</v>
      </c>
      <c r="U5352" s="183">
        <v>25</v>
      </c>
      <c r="V5352" s="183">
        <v>382</v>
      </c>
      <c r="W5352" s="183">
        <v>170</v>
      </c>
      <c r="X5352" s="183">
        <v>140</v>
      </c>
      <c r="Y5352" s="183">
        <v>38</v>
      </c>
    </row>
    <row r="5353" spans="1:25" x14ac:dyDescent="0.2">
      <c r="A5353" s="184">
        <v>14031024</v>
      </c>
      <c r="B5353" s="183" t="str">
        <f>[1]店マスタ!B5352</f>
        <v>パナランド　なかお</v>
      </c>
      <c r="C5353" s="183">
        <v>1.5</v>
      </c>
      <c r="D5353" s="183">
        <v>0</v>
      </c>
      <c r="E5353" s="183" t="str">
        <f>_xlfn.XLOOKUP(A5353,[2]Sheet1!$R:$R,[2]Sheet1!$AB:$AB,"",0)</f>
        <v/>
      </c>
      <c r="F5353" s="183" t="str">
        <f>_xlfn.XLOOKUP($A5353,[3]【2026年03月度_全社】RFM客層一覧表データ!$A:$A,[3]【2026年03月度_全社】RFM客層一覧表データ!C:C,"",0)</f>
        <v/>
      </c>
      <c r="G5353" s="183" t="str">
        <f>_xlfn.XLOOKUP($A5353,[3]【2026年03月度_全社】RFM客層一覧表データ!$A:$A,[3]【2026年03月度_全社】RFM客層一覧表データ!D:D,"",0)</f>
        <v/>
      </c>
      <c r="H5353" s="183" t="str">
        <f>_xlfn.XLOOKUP($A5353,[3]【2026年03月度_全社】RFM客層一覧表データ!$A:$A,[3]【2026年03月度_全社】RFM客層一覧表データ!E:E,"",0)</f>
        <v/>
      </c>
      <c r="I5353" s="183" t="str">
        <f>_xlfn.XLOOKUP($A5353,[3]【2026年03月度_全社】RFM客層一覧表データ!$A:$A,[3]【2026年03月度_全社】RFM客層一覧表データ!F:F,"",0)</f>
        <v/>
      </c>
      <c r="J5353" s="183">
        <v>0</v>
      </c>
      <c r="K5353" s="183">
        <v>0</v>
      </c>
      <c r="L5353" s="183">
        <v>0</v>
      </c>
      <c r="M5353" s="183">
        <v>0</v>
      </c>
      <c r="N5353" s="183">
        <v>0</v>
      </c>
      <c r="O5353" s="183">
        <v>0</v>
      </c>
      <c r="P5353" s="183">
        <v>0</v>
      </c>
      <c r="Q5353" s="183">
        <v>0</v>
      </c>
      <c r="R5353" s="183">
        <v>0</v>
      </c>
      <c r="S5353" s="183">
        <v>0</v>
      </c>
      <c r="T5353" s="183">
        <v>0</v>
      </c>
      <c r="U5353" s="183">
        <v>0</v>
      </c>
      <c r="V5353" s="183">
        <v>0</v>
      </c>
      <c r="W5353" s="183">
        <v>0</v>
      </c>
      <c r="X5353" s="183">
        <v>0</v>
      </c>
      <c r="Y5353" s="183">
        <v>0</v>
      </c>
    </row>
    <row r="5354" spans="1:25" x14ac:dyDescent="0.2">
      <c r="A5354" s="184">
        <v>14031047</v>
      </c>
      <c r="B5354" s="183" t="str">
        <f>[1]店マスタ!B5353</f>
        <v>なかむらデンキ</v>
      </c>
      <c r="C5354" s="183">
        <v>1.5</v>
      </c>
      <c r="D5354" s="183">
        <v>1.5</v>
      </c>
      <c r="E5354" s="183">
        <f>_xlfn.XLOOKUP(A5354,[2]Sheet1!$R:$R,[2]Sheet1!$AB:$AB,"",0)</f>
        <v>1.5</v>
      </c>
      <c r="F5354" s="183" t="str">
        <f>_xlfn.XLOOKUP($A5354,[3]【2026年03月度_全社】RFM客層一覧表データ!$A:$A,[3]【2026年03月度_全社】RFM客層一覧表データ!C:C,"",0)</f>
        <v/>
      </c>
      <c r="G5354" s="183" t="str">
        <f>_xlfn.XLOOKUP($A5354,[3]【2026年03月度_全社】RFM客層一覧表データ!$A:$A,[3]【2026年03月度_全社】RFM客層一覧表データ!D:D,"",0)</f>
        <v/>
      </c>
      <c r="H5354" s="183" t="str">
        <f>_xlfn.XLOOKUP($A5354,[3]【2026年03月度_全社】RFM客層一覧表データ!$A:$A,[3]【2026年03月度_全社】RFM客層一覧表データ!E:E,"",0)</f>
        <v/>
      </c>
      <c r="I5354" s="183" t="str">
        <f>_xlfn.XLOOKUP($A5354,[3]【2026年03月度_全社】RFM客層一覧表データ!$A:$A,[3]【2026年03月度_全社】RFM客層一覧表データ!F:F,"",0)</f>
        <v/>
      </c>
      <c r="J5354" s="183">
        <v>0</v>
      </c>
      <c r="K5354" s="183">
        <v>0</v>
      </c>
      <c r="L5354" s="183">
        <v>0</v>
      </c>
      <c r="M5354" s="183">
        <v>0</v>
      </c>
      <c r="N5354" s="183">
        <v>0</v>
      </c>
      <c r="O5354" s="183">
        <v>0</v>
      </c>
      <c r="P5354" s="183">
        <v>0</v>
      </c>
      <c r="Q5354" s="183">
        <v>0</v>
      </c>
      <c r="R5354" s="183">
        <v>0</v>
      </c>
      <c r="S5354" s="183">
        <v>0</v>
      </c>
      <c r="T5354" s="183">
        <v>0</v>
      </c>
      <c r="U5354" s="183">
        <v>0</v>
      </c>
      <c r="V5354" s="183">
        <v>0</v>
      </c>
      <c r="W5354" s="183">
        <v>0</v>
      </c>
      <c r="X5354" s="183">
        <v>0</v>
      </c>
      <c r="Y5354" s="183">
        <v>0</v>
      </c>
    </row>
    <row r="5355" spans="1:25" x14ac:dyDescent="0.2">
      <c r="A5355" s="184">
        <v>14032001</v>
      </c>
      <c r="B5355" s="183" t="str">
        <f>[1]店マスタ!B5354</f>
        <v>パナプラザ　エイシン</v>
      </c>
      <c r="C5355" s="183">
        <v>6.5</v>
      </c>
      <c r="D5355" s="183">
        <v>7.5</v>
      </c>
      <c r="E5355" s="183">
        <f>_xlfn.XLOOKUP(A5355,[2]Sheet1!$R:$R,[2]Sheet1!$AB:$AB,"",0)</f>
        <v>8.5</v>
      </c>
      <c r="F5355" s="183">
        <f>_xlfn.XLOOKUP($A5355,[3]【2026年03月度_全社】RFM客層一覧表データ!$A:$A,[3]【2026年03月度_全社】RFM客層一覧表データ!C:C,"",0)</f>
        <v>1580</v>
      </c>
      <c r="G5355" s="183">
        <f>_xlfn.XLOOKUP($A5355,[3]【2026年03月度_全社】RFM客層一覧表データ!$A:$A,[3]【2026年03月度_全社】RFM客層一覧表データ!D:D,"",0)</f>
        <v>708</v>
      </c>
      <c r="H5355" s="183">
        <f>_xlfn.XLOOKUP($A5355,[3]【2026年03月度_全社】RFM客層一覧表データ!$A:$A,[3]【2026年03月度_全社】RFM客層一覧表データ!E:E,"",0)</f>
        <v>808</v>
      </c>
      <c r="I5355" s="183">
        <f>_xlfn.XLOOKUP($A5355,[3]【2026年03月度_全社】RFM客層一覧表データ!$A:$A,[3]【2026年03月度_全社】RFM客層一覧表データ!F:F,"",0)</f>
        <v>165</v>
      </c>
      <c r="J5355" s="183">
        <v>1498</v>
      </c>
      <c r="K5355" s="183">
        <v>823</v>
      </c>
      <c r="L5355" s="183">
        <v>807</v>
      </c>
      <c r="M5355" s="183">
        <v>137</v>
      </c>
      <c r="N5355" s="183">
        <v>1475</v>
      </c>
      <c r="O5355" s="183">
        <v>789</v>
      </c>
      <c r="P5355" s="183">
        <v>783</v>
      </c>
      <c r="Q5355" s="183">
        <v>110</v>
      </c>
      <c r="R5355" s="183">
        <v>1470</v>
      </c>
      <c r="S5355" s="183">
        <v>760</v>
      </c>
      <c r="T5355" s="183">
        <v>780</v>
      </c>
      <c r="U5355" s="183">
        <v>86</v>
      </c>
      <c r="V5355" s="183">
        <v>1480</v>
      </c>
      <c r="W5355" s="183">
        <v>745</v>
      </c>
      <c r="X5355" s="183">
        <v>791</v>
      </c>
      <c r="Y5355" s="183">
        <v>128</v>
      </c>
    </row>
    <row r="5356" spans="1:25" x14ac:dyDescent="0.2">
      <c r="A5356" s="184">
        <v>14032002</v>
      </c>
      <c r="B5356" s="183" t="str">
        <f>[1]店マスタ!B5355</f>
        <v>パナプラザ　フジワラ</v>
      </c>
      <c r="C5356" s="183">
        <v>2.5</v>
      </c>
      <c r="D5356" s="183">
        <v>2</v>
      </c>
      <c r="E5356" s="183" t="str">
        <f>_xlfn.XLOOKUP(A5356,[2]Sheet1!$R:$R,[2]Sheet1!$AB:$AB,"",0)</f>
        <v/>
      </c>
      <c r="F5356" s="183" t="str">
        <f>_xlfn.XLOOKUP($A5356,[3]【2026年03月度_全社】RFM客層一覧表データ!$A:$A,[3]【2026年03月度_全社】RFM客層一覧表データ!C:C,"",0)</f>
        <v/>
      </c>
      <c r="G5356" s="183" t="str">
        <f>_xlfn.XLOOKUP($A5356,[3]【2026年03月度_全社】RFM客層一覧表データ!$A:$A,[3]【2026年03月度_全社】RFM客層一覧表データ!D:D,"",0)</f>
        <v/>
      </c>
      <c r="H5356" s="183" t="str">
        <f>_xlfn.XLOOKUP($A5356,[3]【2026年03月度_全社】RFM客層一覧表データ!$A:$A,[3]【2026年03月度_全社】RFM客層一覧表データ!E:E,"",0)</f>
        <v/>
      </c>
      <c r="I5356" s="183" t="str">
        <f>_xlfn.XLOOKUP($A5356,[3]【2026年03月度_全社】RFM客層一覧表データ!$A:$A,[3]【2026年03月度_全社】RFM客層一覧表データ!F:F,"",0)</f>
        <v/>
      </c>
      <c r="J5356" s="183">
        <v>202</v>
      </c>
      <c r="K5356" s="183">
        <v>85</v>
      </c>
      <c r="L5356" s="183">
        <v>121</v>
      </c>
      <c r="M5356" s="183">
        <v>11</v>
      </c>
      <c r="N5356" s="183">
        <v>222</v>
      </c>
      <c r="O5356" s="183">
        <v>104</v>
      </c>
      <c r="P5356" s="183">
        <v>122</v>
      </c>
      <c r="Q5356" s="183">
        <v>8</v>
      </c>
      <c r="R5356" s="183">
        <v>232</v>
      </c>
      <c r="S5356" s="183">
        <v>104</v>
      </c>
      <c r="T5356" s="183">
        <v>119</v>
      </c>
      <c r="U5356" s="183">
        <v>16</v>
      </c>
      <c r="V5356" s="183">
        <v>254</v>
      </c>
      <c r="W5356" s="183">
        <v>115</v>
      </c>
      <c r="X5356" s="183">
        <v>116</v>
      </c>
      <c r="Y5356" s="183">
        <v>12</v>
      </c>
    </row>
    <row r="5357" spans="1:25" x14ac:dyDescent="0.2">
      <c r="A5357" s="184">
        <v>14032016</v>
      </c>
      <c r="B5357" s="183" t="str">
        <f>[1]店マスタ!B5356</f>
        <v>ミヤニシデンキ</v>
      </c>
      <c r="C5357" s="183">
        <v>1</v>
      </c>
      <c r="D5357" s="183">
        <v>0</v>
      </c>
      <c r="E5357" s="183" t="str">
        <f>_xlfn.XLOOKUP(A5357,[2]Sheet1!$R:$R,[2]Sheet1!$AB:$AB,"",0)</f>
        <v/>
      </c>
      <c r="F5357" s="183" t="str">
        <f>_xlfn.XLOOKUP($A5357,[3]【2026年03月度_全社】RFM客層一覧表データ!$A:$A,[3]【2026年03月度_全社】RFM客層一覧表データ!C:C,"",0)</f>
        <v/>
      </c>
      <c r="G5357" s="183" t="str">
        <f>_xlfn.XLOOKUP($A5357,[3]【2026年03月度_全社】RFM客層一覧表データ!$A:$A,[3]【2026年03月度_全社】RFM客層一覧表データ!D:D,"",0)</f>
        <v/>
      </c>
      <c r="H5357" s="183" t="str">
        <f>_xlfn.XLOOKUP($A5357,[3]【2026年03月度_全社】RFM客層一覧表データ!$A:$A,[3]【2026年03月度_全社】RFM客層一覧表データ!E:E,"",0)</f>
        <v/>
      </c>
      <c r="I5357" s="183" t="str">
        <f>_xlfn.XLOOKUP($A5357,[3]【2026年03月度_全社】RFM客層一覧表データ!$A:$A,[3]【2026年03月度_全社】RFM客層一覧表データ!F:F,"",0)</f>
        <v/>
      </c>
      <c r="J5357" s="183">
        <v>0</v>
      </c>
      <c r="K5357" s="183">
        <v>0</v>
      </c>
      <c r="L5357" s="183">
        <v>0</v>
      </c>
      <c r="M5357" s="183">
        <v>0</v>
      </c>
      <c r="N5357" s="183">
        <v>0</v>
      </c>
      <c r="O5357" s="183">
        <v>0</v>
      </c>
      <c r="P5357" s="183">
        <v>0</v>
      </c>
      <c r="Q5357" s="183">
        <v>0</v>
      </c>
      <c r="R5357" s="183">
        <v>0</v>
      </c>
      <c r="S5357" s="183">
        <v>0</v>
      </c>
      <c r="T5357" s="183">
        <v>0</v>
      </c>
      <c r="U5357" s="183">
        <v>0</v>
      </c>
      <c r="V5357" s="183">
        <v>0</v>
      </c>
      <c r="W5357" s="183">
        <v>0</v>
      </c>
      <c r="X5357" s="183">
        <v>0</v>
      </c>
      <c r="Y5357" s="183">
        <v>0</v>
      </c>
    </row>
    <row r="5358" spans="1:25" x14ac:dyDescent="0.2">
      <c r="A5358" s="184">
        <v>14033002</v>
      </c>
      <c r="B5358" s="183" t="str">
        <f>[1]店マスタ!B5357</f>
        <v>パナプラザ　かじや</v>
      </c>
      <c r="C5358" s="183">
        <v>8</v>
      </c>
      <c r="D5358" s="183">
        <v>8</v>
      </c>
      <c r="E5358" s="183">
        <f>_xlfn.XLOOKUP(A5358,[2]Sheet1!$R:$R,[2]Sheet1!$AB:$AB,"",0)</f>
        <v>7.5</v>
      </c>
      <c r="F5358" s="183">
        <f>_xlfn.XLOOKUP($A5358,[3]【2026年03月度_全社】RFM客層一覧表データ!$A:$A,[3]【2026年03月度_全社】RFM客層一覧表データ!C:C,"",0)</f>
        <v>1062</v>
      </c>
      <c r="G5358" s="183">
        <f>_xlfn.XLOOKUP($A5358,[3]【2026年03月度_全社】RFM客層一覧表データ!$A:$A,[3]【2026年03月度_全社】RFM客層一覧表データ!D:D,"",0)</f>
        <v>671</v>
      </c>
      <c r="H5358" s="183">
        <f>_xlfn.XLOOKUP($A5358,[3]【2026年03月度_全社】RFM客層一覧表データ!$A:$A,[3]【2026年03月度_全社】RFM客層一覧表データ!E:E,"",0)</f>
        <v>492</v>
      </c>
      <c r="I5358" s="183">
        <f>_xlfn.XLOOKUP($A5358,[3]【2026年03月度_全社】RFM客層一覧表データ!$A:$A,[3]【2026年03月度_全社】RFM客層一覧表データ!F:F,"",0)</f>
        <v>118</v>
      </c>
      <c r="J5358" s="183">
        <v>1017</v>
      </c>
      <c r="K5358" s="183">
        <v>574</v>
      </c>
      <c r="L5358" s="183">
        <v>438</v>
      </c>
      <c r="M5358" s="183">
        <v>126</v>
      </c>
      <c r="N5358" s="183">
        <v>936</v>
      </c>
      <c r="O5358" s="183">
        <v>567</v>
      </c>
      <c r="P5358" s="183">
        <v>382</v>
      </c>
      <c r="Q5358" s="183">
        <v>141</v>
      </c>
      <c r="R5358" s="183">
        <v>829</v>
      </c>
      <c r="S5358" s="183">
        <v>433</v>
      </c>
      <c r="T5358" s="183">
        <v>326</v>
      </c>
      <c r="U5358" s="183">
        <v>104</v>
      </c>
      <c r="V5358" s="183">
        <v>830</v>
      </c>
      <c r="W5358" s="183">
        <v>435</v>
      </c>
      <c r="X5358" s="183">
        <v>295</v>
      </c>
      <c r="Y5358" s="183">
        <v>115</v>
      </c>
    </row>
    <row r="5359" spans="1:25" x14ac:dyDescent="0.2">
      <c r="A5359" s="184">
        <v>14033003</v>
      </c>
      <c r="B5359" s="183" t="str">
        <f>[1]店マスタ!B5358</f>
        <v>パナライフちくじょう</v>
      </c>
      <c r="C5359" s="183">
        <v>4</v>
      </c>
      <c r="D5359" s="183">
        <v>4</v>
      </c>
      <c r="E5359" s="183">
        <f>_xlfn.XLOOKUP(A5359,[2]Sheet1!$R:$R,[2]Sheet1!$AB:$AB,"",0)</f>
        <v>4</v>
      </c>
      <c r="F5359" s="183">
        <f>_xlfn.XLOOKUP($A5359,[3]【2026年03月度_全社】RFM客層一覧表データ!$A:$A,[3]【2026年03月度_全社】RFM客層一覧表データ!C:C,"",0)</f>
        <v>949</v>
      </c>
      <c r="G5359" s="183">
        <f>_xlfn.XLOOKUP($A5359,[3]【2026年03月度_全社】RFM客層一覧表データ!$A:$A,[3]【2026年03月度_全社】RFM客層一覧表データ!D:D,"",0)</f>
        <v>311</v>
      </c>
      <c r="H5359" s="183">
        <f>_xlfn.XLOOKUP($A5359,[3]【2026年03月度_全社】RFM客層一覧表データ!$A:$A,[3]【2026年03月度_全社】RFM客層一覧表データ!E:E,"",0)</f>
        <v>285</v>
      </c>
      <c r="I5359" s="183">
        <f>_xlfn.XLOOKUP($A5359,[3]【2026年03月度_全社】RFM客層一覧表データ!$A:$A,[3]【2026年03月度_全社】RFM客層一覧表データ!F:F,"",0)</f>
        <v>97</v>
      </c>
      <c r="J5359" s="183">
        <v>927</v>
      </c>
      <c r="K5359" s="183">
        <v>326</v>
      </c>
      <c r="L5359" s="183">
        <v>269</v>
      </c>
      <c r="M5359" s="183">
        <v>114</v>
      </c>
      <c r="N5359" s="183">
        <v>881</v>
      </c>
      <c r="O5359" s="183">
        <v>320</v>
      </c>
      <c r="P5359" s="183">
        <v>248</v>
      </c>
      <c r="Q5359" s="183">
        <v>112</v>
      </c>
      <c r="R5359" s="183">
        <v>841</v>
      </c>
      <c r="S5359" s="183">
        <v>305</v>
      </c>
      <c r="T5359" s="183">
        <v>228</v>
      </c>
      <c r="U5359" s="183">
        <v>126</v>
      </c>
      <c r="V5359" s="183">
        <v>770</v>
      </c>
      <c r="W5359" s="183">
        <v>289</v>
      </c>
      <c r="X5359" s="183">
        <v>207</v>
      </c>
      <c r="Y5359" s="183">
        <v>110</v>
      </c>
    </row>
    <row r="5360" spans="1:25" x14ac:dyDescent="0.2">
      <c r="A5360" s="184">
        <v>14033024</v>
      </c>
      <c r="B5360" s="183" t="str">
        <f>[1]店マスタ!B5359</f>
        <v>株式会社　吉本無線</v>
      </c>
      <c r="C5360" s="183">
        <v>1</v>
      </c>
      <c r="D5360" s="183">
        <v>1.5</v>
      </c>
      <c r="E5360" s="183">
        <f>_xlfn.XLOOKUP(A5360,[2]Sheet1!$R:$R,[2]Sheet1!$AB:$AB,"",0)</f>
        <v>1.5</v>
      </c>
      <c r="F5360" s="183" t="str">
        <f>_xlfn.XLOOKUP($A5360,[3]【2026年03月度_全社】RFM客層一覧表データ!$A:$A,[3]【2026年03月度_全社】RFM客層一覧表データ!C:C,"",0)</f>
        <v/>
      </c>
      <c r="G5360" s="183" t="str">
        <f>_xlfn.XLOOKUP($A5360,[3]【2026年03月度_全社】RFM客層一覧表データ!$A:$A,[3]【2026年03月度_全社】RFM客層一覧表データ!D:D,"",0)</f>
        <v/>
      </c>
      <c r="H5360" s="183" t="str">
        <f>_xlfn.XLOOKUP($A5360,[3]【2026年03月度_全社】RFM客層一覧表データ!$A:$A,[3]【2026年03月度_全社】RFM客層一覧表データ!E:E,"",0)</f>
        <v/>
      </c>
      <c r="I5360" s="183" t="str">
        <f>_xlfn.XLOOKUP($A5360,[3]【2026年03月度_全社】RFM客層一覧表データ!$A:$A,[3]【2026年03月度_全社】RFM客層一覧表データ!F:F,"",0)</f>
        <v/>
      </c>
      <c r="J5360" s="183">
        <v>0</v>
      </c>
      <c r="K5360" s="183">
        <v>0</v>
      </c>
      <c r="L5360" s="183">
        <v>0</v>
      </c>
      <c r="M5360" s="183">
        <v>0</v>
      </c>
      <c r="N5360" s="183">
        <v>0</v>
      </c>
      <c r="O5360" s="183">
        <v>0</v>
      </c>
      <c r="P5360" s="183">
        <v>0</v>
      </c>
      <c r="Q5360" s="183">
        <v>0</v>
      </c>
      <c r="R5360" s="183">
        <v>0</v>
      </c>
      <c r="S5360" s="183">
        <v>0</v>
      </c>
      <c r="T5360" s="183">
        <v>0</v>
      </c>
      <c r="U5360" s="183">
        <v>0</v>
      </c>
      <c r="V5360" s="183">
        <v>0</v>
      </c>
      <c r="W5360" s="183">
        <v>0</v>
      </c>
      <c r="X5360" s="183">
        <v>0</v>
      </c>
      <c r="Y5360" s="183">
        <v>0</v>
      </c>
    </row>
    <row r="5361" spans="1:25" x14ac:dyDescent="0.2">
      <c r="A5361" s="184">
        <v>14034000</v>
      </c>
      <c r="B5361" s="183" t="str">
        <f>[1]店マスタ!B5360</f>
        <v>株式会社　アズ</v>
      </c>
      <c r="C5361" s="183">
        <v>2</v>
      </c>
      <c r="D5361" s="183">
        <v>1</v>
      </c>
      <c r="E5361" s="183">
        <f>_xlfn.XLOOKUP(A5361,[2]Sheet1!$R:$R,[2]Sheet1!$AB:$AB,"",0)</f>
        <v>1.5</v>
      </c>
      <c r="F5361" s="183">
        <f>_xlfn.XLOOKUP($A5361,[3]【2026年03月度_全社】RFM客層一覧表データ!$A:$A,[3]【2026年03月度_全社】RFM客層一覧表データ!C:C,"",0)</f>
        <v>0</v>
      </c>
      <c r="G5361" s="183">
        <f>_xlfn.XLOOKUP($A5361,[3]【2026年03月度_全社】RFM客層一覧表データ!$A:$A,[3]【2026年03月度_全社】RFM客層一覧表データ!D:D,"",0)</f>
        <v>0</v>
      </c>
      <c r="H5361" s="183">
        <f>_xlfn.XLOOKUP($A5361,[3]【2026年03月度_全社】RFM客層一覧表データ!$A:$A,[3]【2026年03月度_全社】RFM客層一覧表データ!E:E,"",0)</f>
        <v>0</v>
      </c>
      <c r="I5361" s="183">
        <f>_xlfn.XLOOKUP($A5361,[3]【2026年03月度_全社】RFM客層一覧表データ!$A:$A,[3]【2026年03月度_全社】RFM客層一覧表データ!F:F,"",0)</f>
        <v>0</v>
      </c>
      <c r="J5361" s="183">
        <v>0</v>
      </c>
      <c r="K5361" s="183">
        <v>0</v>
      </c>
      <c r="L5361" s="183">
        <v>0</v>
      </c>
      <c r="M5361" s="183">
        <v>0</v>
      </c>
      <c r="N5361" s="183">
        <v>0</v>
      </c>
      <c r="O5361" s="183">
        <v>0</v>
      </c>
      <c r="P5361" s="183">
        <v>0</v>
      </c>
      <c r="Q5361" s="183">
        <v>0</v>
      </c>
      <c r="R5361" s="183">
        <v>0</v>
      </c>
      <c r="S5361" s="183">
        <v>0</v>
      </c>
      <c r="T5361" s="183">
        <v>0</v>
      </c>
      <c r="U5361" s="183">
        <v>0</v>
      </c>
      <c r="V5361" s="183">
        <v>0</v>
      </c>
      <c r="W5361" s="183">
        <v>0</v>
      </c>
      <c r="X5361" s="183">
        <v>0</v>
      </c>
      <c r="Y5361" s="183">
        <v>0</v>
      </c>
    </row>
    <row r="5362" spans="1:25" x14ac:dyDescent="0.2">
      <c r="A5362" s="184">
        <v>14034002</v>
      </c>
      <c r="B5362" s="183" t="str">
        <f>[1]店マスタ!B5361</f>
        <v>ユーデン　ひめの</v>
      </c>
      <c r="C5362" s="183">
        <v>2.5</v>
      </c>
      <c r="D5362" s="183">
        <v>2.5</v>
      </c>
      <c r="E5362" s="183">
        <f>_xlfn.XLOOKUP(A5362,[2]Sheet1!$R:$R,[2]Sheet1!$AB:$AB,"",0)</f>
        <v>3</v>
      </c>
      <c r="F5362" s="183">
        <f>_xlfn.XLOOKUP($A5362,[3]【2026年03月度_全社】RFM客層一覧表データ!$A:$A,[3]【2026年03月度_全社】RFM客層一覧表データ!C:C,"",0)</f>
        <v>320</v>
      </c>
      <c r="G5362" s="183">
        <f>_xlfn.XLOOKUP($A5362,[3]【2026年03月度_全社】RFM客層一覧表データ!$A:$A,[3]【2026年03月度_全社】RFM客層一覧表データ!D:D,"",0)</f>
        <v>165</v>
      </c>
      <c r="H5362" s="183">
        <f>_xlfn.XLOOKUP($A5362,[3]【2026年03月度_全社】RFM客層一覧表データ!$A:$A,[3]【2026年03月度_全社】RFM客層一覧表データ!E:E,"",0)</f>
        <v>228</v>
      </c>
      <c r="I5362" s="183">
        <f>_xlfn.XLOOKUP($A5362,[3]【2026年03月度_全社】RFM客層一覧表データ!$A:$A,[3]【2026年03月度_全社】RFM客層一覧表データ!F:F,"",0)</f>
        <v>13</v>
      </c>
      <c r="J5362" s="183">
        <v>321</v>
      </c>
      <c r="K5362" s="183">
        <v>166</v>
      </c>
      <c r="L5362" s="183">
        <v>233</v>
      </c>
      <c r="M5362" s="183">
        <v>5</v>
      </c>
      <c r="N5362" s="183">
        <v>329</v>
      </c>
      <c r="O5362" s="183">
        <v>188</v>
      </c>
      <c r="P5362" s="183">
        <v>236</v>
      </c>
      <c r="Q5362" s="183">
        <v>10</v>
      </c>
      <c r="R5362" s="183">
        <v>336</v>
      </c>
      <c r="S5362" s="183">
        <v>210</v>
      </c>
      <c r="T5362" s="183">
        <v>233</v>
      </c>
      <c r="U5362" s="183">
        <v>15</v>
      </c>
      <c r="V5362" s="183">
        <v>334</v>
      </c>
      <c r="W5362" s="183">
        <v>193</v>
      </c>
      <c r="X5362" s="183">
        <v>241</v>
      </c>
      <c r="Y5362" s="183">
        <v>8</v>
      </c>
    </row>
    <row r="5363" spans="1:25" x14ac:dyDescent="0.2">
      <c r="A5363" s="184">
        <v>14034007</v>
      </c>
      <c r="B5363" s="183" t="str">
        <f>[1]店マスタ!B5362</f>
        <v>チヨダ　デンキ</v>
      </c>
      <c r="C5363" s="183">
        <v>1.5</v>
      </c>
      <c r="D5363" s="183">
        <v>0</v>
      </c>
      <c r="E5363" s="183" t="str">
        <f>_xlfn.XLOOKUP(A5363,[2]Sheet1!$R:$R,[2]Sheet1!$AB:$AB,"",0)</f>
        <v/>
      </c>
      <c r="F5363" s="183" t="str">
        <f>_xlfn.XLOOKUP($A5363,[3]【2026年03月度_全社】RFM客層一覧表データ!$A:$A,[3]【2026年03月度_全社】RFM客層一覧表データ!C:C,"",0)</f>
        <v/>
      </c>
      <c r="G5363" s="183" t="str">
        <f>_xlfn.XLOOKUP($A5363,[3]【2026年03月度_全社】RFM客層一覧表データ!$A:$A,[3]【2026年03月度_全社】RFM客層一覧表データ!D:D,"",0)</f>
        <v/>
      </c>
      <c r="H5363" s="183" t="str">
        <f>_xlfn.XLOOKUP($A5363,[3]【2026年03月度_全社】RFM客層一覧表データ!$A:$A,[3]【2026年03月度_全社】RFM客層一覧表データ!E:E,"",0)</f>
        <v/>
      </c>
      <c r="I5363" s="183" t="str">
        <f>_xlfn.XLOOKUP($A5363,[3]【2026年03月度_全社】RFM客層一覧表データ!$A:$A,[3]【2026年03月度_全社】RFM客層一覧表データ!F:F,"",0)</f>
        <v/>
      </c>
      <c r="J5363" s="183">
        <v>0</v>
      </c>
      <c r="K5363" s="183">
        <v>0</v>
      </c>
      <c r="L5363" s="183">
        <v>0</v>
      </c>
      <c r="M5363" s="183">
        <v>0</v>
      </c>
      <c r="N5363" s="183">
        <v>0</v>
      </c>
      <c r="O5363" s="183">
        <v>0</v>
      </c>
      <c r="P5363" s="183">
        <v>0</v>
      </c>
      <c r="Q5363" s="183">
        <v>0</v>
      </c>
      <c r="R5363" s="183">
        <v>0</v>
      </c>
      <c r="S5363" s="183">
        <v>0</v>
      </c>
      <c r="T5363" s="183">
        <v>0</v>
      </c>
      <c r="U5363" s="183">
        <v>0</v>
      </c>
      <c r="V5363" s="183">
        <v>0</v>
      </c>
      <c r="W5363" s="183">
        <v>0</v>
      </c>
      <c r="X5363" s="183">
        <v>0</v>
      </c>
      <c r="Y5363" s="183">
        <v>0</v>
      </c>
    </row>
    <row r="5364" spans="1:25" x14ac:dyDescent="0.2">
      <c r="A5364" s="184">
        <v>14034034</v>
      </c>
      <c r="B5364" s="183" t="str">
        <f>[1]店マスタ!B5363</f>
        <v>アズ　浮羽店</v>
      </c>
      <c r="C5364" s="183">
        <v>3.5</v>
      </c>
      <c r="D5364" s="183">
        <v>4</v>
      </c>
      <c r="E5364" s="183">
        <f>_xlfn.XLOOKUP(A5364,[2]Sheet1!$R:$R,[2]Sheet1!$AB:$AB,"",0)</f>
        <v>4</v>
      </c>
      <c r="F5364" s="183">
        <f>_xlfn.XLOOKUP($A5364,[3]【2026年03月度_全社】RFM客層一覧表データ!$A:$A,[3]【2026年03月度_全社】RFM客層一覧表データ!C:C,"",0)</f>
        <v>1873</v>
      </c>
      <c r="G5364" s="183">
        <f>_xlfn.XLOOKUP($A5364,[3]【2026年03月度_全社】RFM客層一覧表データ!$A:$A,[3]【2026年03月度_全社】RFM客層一覧表データ!D:D,"",0)</f>
        <v>903</v>
      </c>
      <c r="H5364" s="183">
        <f>_xlfn.XLOOKUP($A5364,[3]【2026年03月度_全社】RFM客層一覧表データ!$A:$A,[3]【2026年03月度_全社】RFM客層一覧表データ!E:E,"",0)</f>
        <v>1025</v>
      </c>
      <c r="I5364" s="183">
        <f>_xlfn.XLOOKUP($A5364,[3]【2026年03月度_全社】RFM客層一覧表データ!$A:$A,[3]【2026年03月度_全社】RFM客層一覧表データ!F:F,"",0)</f>
        <v>74</v>
      </c>
      <c r="J5364" s="183">
        <v>1868</v>
      </c>
      <c r="K5364" s="183">
        <v>947</v>
      </c>
      <c r="L5364" s="183">
        <v>1043</v>
      </c>
      <c r="M5364" s="183">
        <v>76</v>
      </c>
      <c r="N5364" s="183">
        <v>1840</v>
      </c>
      <c r="O5364" s="183">
        <v>990</v>
      </c>
      <c r="P5364" s="183">
        <v>1037</v>
      </c>
      <c r="Q5364" s="183">
        <v>84</v>
      </c>
      <c r="R5364" s="183">
        <v>1847</v>
      </c>
      <c r="S5364" s="183">
        <v>1004</v>
      </c>
      <c r="T5364" s="183">
        <v>1064</v>
      </c>
      <c r="U5364" s="183">
        <v>67</v>
      </c>
      <c r="V5364" s="183">
        <v>1881</v>
      </c>
      <c r="W5364" s="183">
        <v>1025</v>
      </c>
      <c r="X5364" s="183">
        <v>1089</v>
      </c>
      <c r="Y5364" s="183">
        <v>82</v>
      </c>
    </row>
    <row r="5365" spans="1:25" x14ac:dyDescent="0.2">
      <c r="A5365" s="184">
        <v>14034036</v>
      </c>
      <c r="B5365" s="183" t="str">
        <f>[1]店マスタ!B5364</f>
        <v>電’ｓ　庄島</v>
      </c>
      <c r="C5365" s="183">
        <v>3</v>
      </c>
      <c r="D5365" s="183">
        <v>3</v>
      </c>
      <c r="E5365" s="183">
        <f>_xlfn.XLOOKUP(A5365,[2]Sheet1!$R:$R,[2]Sheet1!$AB:$AB,"",0)</f>
        <v>3</v>
      </c>
      <c r="F5365" s="183">
        <f>_xlfn.XLOOKUP($A5365,[3]【2026年03月度_全社】RFM客層一覧表データ!$A:$A,[3]【2026年03月度_全社】RFM客層一覧表データ!C:C,"",0)</f>
        <v>362</v>
      </c>
      <c r="G5365" s="183">
        <f>_xlfn.XLOOKUP($A5365,[3]【2026年03月度_全社】RFM客層一覧表データ!$A:$A,[3]【2026年03月度_全社】RFM客層一覧表データ!D:D,"",0)</f>
        <v>189</v>
      </c>
      <c r="H5365" s="183">
        <f>_xlfn.XLOOKUP($A5365,[3]【2026年03月度_全社】RFM客層一覧表データ!$A:$A,[3]【2026年03月度_全社】RFM客層一覧表データ!E:E,"",0)</f>
        <v>244</v>
      </c>
      <c r="I5365" s="183">
        <f>_xlfn.XLOOKUP($A5365,[3]【2026年03月度_全社】RFM客層一覧表データ!$A:$A,[3]【2026年03月度_全社】RFM客層一覧表データ!F:F,"",0)</f>
        <v>10</v>
      </c>
      <c r="J5365" s="183">
        <v>370</v>
      </c>
      <c r="K5365" s="183">
        <v>197</v>
      </c>
      <c r="L5365" s="183">
        <v>248</v>
      </c>
      <c r="M5365" s="183">
        <v>12</v>
      </c>
      <c r="N5365" s="183">
        <v>357</v>
      </c>
      <c r="O5365" s="183">
        <v>204</v>
      </c>
      <c r="P5365" s="183">
        <v>238</v>
      </c>
      <c r="Q5365" s="183">
        <v>19</v>
      </c>
      <c r="R5365" s="183">
        <v>348</v>
      </c>
      <c r="S5365" s="183">
        <v>201</v>
      </c>
      <c r="T5365" s="183">
        <v>247</v>
      </c>
      <c r="U5365" s="183">
        <v>22</v>
      </c>
      <c r="V5365" s="183">
        <v>339</v>
      </c>
      <c r="W5365" s="183">
        <v>192</v>
      </c>
      <c r="X5365" s="183">
        <v>248</v>
      </c>
      <c r="Y5365" s="183">
        <v>13</v>
      </c>
    </row>
    <row r="5366" spans="1:25" x14ac:dyDescent="0.2">
      <c r="A5366" s="184">
        <v>14034038</v>
      </c>
      <c r="B5366" s="183" t="str">
        <f>[1]店マスタ!B5365</f>
        <v>電’ｓ　江藤</v>
      </c>
      <c r="C5366" s="183">
        <v>1</v>
      </c>
      <c r="D5366" s="183">
        <v>1</v>
      </c>
      <c r="E5366" s="183">
        <f>_xlfn.XLOOKUP(A5366,[2]Sheet1!$R:$R,[2]Sheet1!$AB:$AB,"",0)</f>
        <v>1</v>
      </c>
      <c r="F5366" s="183">
        <f>_xlfn.XLOOKUP($A5366,[3]【2026年03月度_全社】RFM客層一覧表データ!$A:$A,[3]【2026年03月度_全社】RFM客層一覧表データ!C:C,"",0)</f>
        <v>0</v>
      </c>
      <c r="G5366" s="183">
        <f>_xlfn.XLOOKUP($A5366,[3]【2026年03月度_全社】RFM客層一覧表データ!$A:$A,[3]【2026年03月度_全社】RFM客層一覧表データ!D:D,"",0)</f>
        <v>0</v>
      </c>
      <c r="H5366" s="183">
        <f>_xlfn.XLOOKUP($A5366,[3]【2026年03月度_全社】RFM客層一覧表データ!$A:$A,[3]【2026年03月度_全社】RFM客層一覧表データ!E:E,"",0)</f>
        <v>0</v>
      </c>
      <c r="I5366" s="183">
        <f>_xlfn.XLOOKUP($A5366,[3]【2026年03月度_全社】RFM客層一覧表データ!$A:$A,[3]【2026年03月度_全社】RFM客層一覧表データ!F:F,"",0)</f>
        <v>0</v>
      </c>
      <c r="J5366" s="183">
        <v>0</v>
      </c>
      <c r="K5366" s="183">
        <v>0</v>
      </c>
      <c r="L5366" s="183">
        <v>0</v>
      </c>
      <c r="M5366" s="183">
        <v>0</v>
      </c>
      <c r="N5366" s="183">
        <v>0</v>
      </c>
      <c r="O5366" s="183">
        <v>0</v>
      </c>
      <c r="P5366" s="183">
        <v>0</v>
      </c>
      <c r="Q5366" s="183">
        <v>0</v>
      </c>
      <c r="R5366" s="183">
        <v>0</v>
      </c>
      <c r="S5366" s="183">
        <v>0</v>
      </c>
      <c r="T5366" s="183">
        <v>0</v>
      </c>
      <c r="U5366" s="183">
        <v>0</v>
      </c>
      <c r="V5366" s="183">
        <v>0</v>
      </c>
      <c r="W5366" s="183">
        <v>0</v>
      </c>
      <c r="X5366" s="183">
        <v>0</v>
      </c>
      <c r="Y5366" s="183">
        <v>0</v>
      </c>
    </row>
    <row r="5367" spans="1:25" x14ac:dyDescent="0.2">
      <c r="A5367" s="184">
        <v>14034041</v>
      </c>
      <c r="B5367" s="183" t="str">
        <f>[1]店マスタ!B5366</f>
        <v>アズ田主丸本店</v>
      </c>
      <c r="C5367" s="183">
        <v>10.5</v>
      </c>
      <c r="D5367" s="183">
        <v>9</v>
      </c>
      <c r="E5367" s="183">
        <f>_xlfn.XLOOKUP(A5367,[2]Sheet1!$R:$R,[2]Sheet1!$AB:$AB,"",0)</f>
        <v>9.5</v>
      </c>
      <c r="F5367" s="183">
        <f>_xlfn.XLOOKUP($A5367,[3]【2026年03月度_全社】RFM客層一覧表データ!$A:$A,[3]【2026年03月度_全社】RFM客層一覧表データ!C:C,"",0)</f>
        <v>3690</v>
      </c>
      <c r="G5367" s="183">
        <f>_xlfn.XLOOKUP($A5367,[3]【2026年03月度_全社】RFM客層一覧表データ!$A:$A,[3]【2026年03月度_全社】RFM客層一覧表データ!D:D,"",0)</f>
        <v>1811</v>
      </c>
      <c r="H5367" s="183">
        <f>_xlfn.XLOOKUP($A5367,[3]【2026年03月度_全社】RFM客層一覧表データ!$A:$A,[3]【2026年03月度_全社】RFM客層一覧表データ!E:E,"",0)</f>
        <v>2176</v>
      </c>
      <c r="I5367" s="183">
        <f>_xlfn.XLOOKUP($A5367,[3]【2026年03月度_全社】RFM客層一覧表データ!$A:$A,[3]【2026年03月度_全社】RFM客層一覧表データ!F:F,"",0)</f>
        <v>125</v>
      </c>
      <c r="J5367" s="183">
        <v>3761</v>
      </c>
      <c r="K5367" s="183">
        <v>1918</v>
      </c>
      <c r="L5367" s="183">
        <v>2187</v>
      </c>
      <c r="M5367" s="183">
        <v>158</v>
      </c>
      <c r="N5367" s="183">
        <v>3804</v>
      </c>
      <c r="O5367" s="183">
        <v>1988</v>
      </c>
      <c r="P5367" s="183">
        <v>2178</v>
      </c>
      <c r="Q5367" s="183">
        <v>151</v>
      </c>
      <c r="R5367" s="183">
        <v>3817</v>
      </c>
      <c r="S5367" s="183">
        <v>2073</v>
      </c>
      <c r="T5367" s="183">
        <v>2189</v>
      </c>
      <c r="U5367" s="183">
        <v>191</v>
      </c>
      <c r="V5367" s="183">
        <v>3867</v>
      </c>
      <c r="W5367" s="183">
        <v>2024</v>
      </c>
      <c r="X5367" s="183">
        <v>2203</v>
      </c>
      <c r="Y5367" s="183">
        <v>146</v>
      </c>
    </row>
    <row r="5368" spans="1:25" x14ac:dyDescent="0.2">
      <c r="A5368" s="184">
        <v>14034042</v>
      </c>
      <c r="B5368" s="183" t="str">
        <f>[1]店マスタ!B5367</f>
        <v>アズ　朝倉店</v>
      </c>
      <c r="C5368" s="183">
        <v>3</v>
      </c>
      <c r="D5368" s="183">
        <v>3</v>
      </c>
      <c r="E5368" s="183">
        <f>_xlfn.XLOOKUP(A5368,[2]Sheet1!$R:$R,[2]Sheet1!$AB:$AB,"",0)</f>
        <v>3</v>
      </c>
      <c r="F5368" s="183">
        <f>_xlfn.XLOOKUP($A5368,[3]【2026年03月度_全社】RFM客層一覧表データ!$A:$A,[3]【2026年03月度_全社】RFM客層一覧表データ!C:C,"",0)</f>
        <v>735</v>
      </c>
      <c r="G5368" s="183">
        <f>_xlfn.XLOOKUP($A5368,[3]【2026年03月度_全社】RFM客層一覧表データ!$A:$A,[3]【2026年03月度_全社】RFM客層一覧表データ!D:D,"",0)</f>
        <v>375</v>
      </c>
      <c r="H5368" s="183">
        <f>_xlfn.XLOOKUP($A5368,[3]【2026年03月度_全社】RFM客層一覧表データ!$A:$A,[3]【2026年03月度_全社】RFM客層一覧表データ!E:E,"",0)</f>
        <v>482</v>
      </c>
      <c r="I5368" s="183">
        <f>_xlfn.XLOOKUP($A5368,[3]【2026年03月度_全社】RFM客層一覧表データ!$A:$A,[3]【2026年03月度_全社】RFM客層一覧表データ!F:F,"",0)</f>
        <v>28</v>
      </c>
      <c r="J5368" s="183">
        <v>755</v>
      </c>
      <c r="K5368" s="183">
        <v>400</v>
      </c>
      <c r="L5368" s="183">
        <v>479</v>
      </c>
      <c r="M5368" s="183">
        <v>38</v>
      </c>
      <c r="N5368" s="183">
        <v>754</v>
      </c>
      <c r="O5368" s="183">
        <v>385</v>
      </c>
      <c r="P5368" s="183">
        <v>483</v>
      </c>
      <c r="Q5368" s="183">
        <v>21</v>
      </c>
      <c r="R5368" s="183">
        <v>774</v>
      </c>
      <c r="S5368" s="183">
        <v>429</v>
      </c>
      <c r="T5368" s="183">
        <v>487</v>
      </c>
      <c r="U5368" s="183">
        <v>48</v>
      </c>
      <c r="V5368" s="183">
        <v>761</v>
      </c>
      <c r="W5368" s="183">
        <v>403</v>
      </c>
      <c r="X5368" s="183">
        <v>499</v>
      </c>
      <c r="Y5368" s="183">
        <v>27</v>
      </c>
    </row>
    <row r="5369" spans="1:25" x14ac:dyDescent="0.2">
      <c r="A5369" s="184">
        <v>14034054</v>
      </c>
      <c r="B5369" s="183" t="str">
        <f>[1]店マスタ!B5368</f>
        <v>ワイズ　吉井店</v>
      </c>
      <c r="C5369" s="183">
        <v>5.5</v>
      </c>
      <c r="D5369" s="183">
        <v>5.5</v>
      </c>
      <c r="E5369" s="183">
        <f>_xlfn.XLOOKUP(A5369,[2]Sheet1!$R:$R,[2]Sheet1!$AB:$AB,"",0)</f>
        <v>5.5</v>
      </c>
      <c r="F5369" s="183">
        <f>_xlfn.XLOOKUP($A5369,[3]【2026年03月度_全社】RFM客層一覧表データ!$A:$A,[3]【2026年03月度_全社】RFM客層一覧表データ!C:C,"",0)</f>
        <v>984</v>
      </c>
      <c r="G5369" s="183">
        <f>_xlfn.XLOOKUP($A5369,[3]【2026年03月度_全社】RFM客層一覧表データ!$A:$A,[3]【2026年03月度_全社】RFM客層一覧表データ!D:D,"",0)</f>
        <v>405</v>
      </c>
      <c r="H5369" s="183">
        <f>_xlfn.XLOOKUP($A5369,[3]【2026年03月度_全社】RFM客層一覧表データ!$A:$A,[3]【2026年03月度_全社】RFM客層一覧表データ!E:E,"",0)</f>
        <v>525</v>
      </c>
      <c r="I5369" s="183">
        <f>_xlfn.XLOOKUP($A5369,[3]【2026年03月度_全社】RFM客層一覧表データ!$A:$A,[3]【2026年03月度_全社】RFM客層一覧表データ!F:F,"",0)</f>
        <v>61</v>
      </c>
      <c r="J5369" s="183">
        <v>982</v>
      </c>
      <c r="K5369" s="183">
        <v>455</v>
      </c>
      <c r="L5369" s="183">
        <v>523</v>
      </c>
      <c r="M5369" s="183">
        <v>74</v>
      </c>
      <c r="N5369" s="183">
        <v>996</v>
      </c>
      <c r="O5369" s="183">
        <v>425</v>
      </c>
      <c r="P5369" s="183">
        <v>533</v>
      </c>
      <c r="Q5369" s="183">
        <v>59</v>
      </c>
      <c r="R5369" s="183">
        <v>1036</v>
      </c>
      <c r="S5369" s="183">
        <v>430</v>
      </c>
      <c r="T5369" s="183">
        <v>573</v>
      </c>
      <c r="U5369" s="183">
        <v>65</v>
      </c>
      <c r="V5369" s="183">
        <v>1108</v>
      </c>
      <c r="W5369" s="183">
        <v>422</v>
      </c>
      <c r="X5369" s="183">
        <v>623</v>
      </c>
      <c r="Y5369" s="183">
        <v>60</v>
      </c>
    </row>
    <row r="5370" spans="1:25" x14ac:dyDescent="0.2">
      <c r="A5370" s="184">
        <v>14034057</v>
      </c>
      <c r="B5370" s="183" t="str">
        <f>[1]店マスタ!B5369</f>
        <v>アズ　吉井店</v>
      </c>
      <c r="C5370" s="183">
        <v>2.5</v>
      </c>
      <c r="D5370" s="183">
        <v>4</v>
      </c>
      <c r="E5370" s="183">
        <f>_xlfn.XLOOKUP(A5370,[2]Sheet1!$R:$R,[2]Sheet1!$AB:$AB,"",0)</f>
        <v>4</v>
      </c>
      <c r="F5370" s="183">
        <f>_xlfn.XLOOKUP($A5370,[3]【2026年03月度_全社】RFM客層一覧表データ!$A:$A,[3]【2026年03月度_全社】RFM客層一覧表データ!C:C,"",0)</f>
        <v>1687</v>
      </c>
      <c r="G5370" s="183">
        <f>_xlfn.XLOOKUP($A5370,[3]【2026年03月度_全社】RFM客層一覧表データ!$A:$A,[3]【2026年03月度_全社】RFM客層一覧表データ!D:D,"",0)</f>
        <v>796</v>
      </c>
      <c r="H5370" s="183">
        <f>_xlfn.XLOOKUP($A5370,[3]【2026年03月度_全社】RFM客層一覧表データ!$A:$A,[3]【2026年03月度_全社】RFM客層一覧表データ!E:E,"",0)</f>
        <v>913</v>
      </c>
      <c r="I5370" s="183">
        <f>_xlfn.XLOOKUP($A5370,[3]【2026年03月度_全社】RFM客層一覧表データ!$A:$A,[3]【2026年03月度_全社】RFM客層一覧表データ!F:F,"",0)</f>
        <v>72</v>
      </c>
      <c r="J5370" s="183">
        <v>1767</v>
      </c>
      <c r="K5370" s="183">
        <v>850</v>
      </c>
      <c r="L5370" s="183">
        <v>931</v>
      </c>
      <c r="M5370" s="183">
        <v>97</v>
      </c>
      <c r="N5370" s="183">
        <v>1794</v>
      </c>
      <c r="O5370" s="183">
        <v>836</v>
      </c>
      <c r="P5370" s="183">
        <v>936</v>
      </c>
      <c r="Q5370" s="183">
        <v>95</v>
      </c>
      <c r="R5370" s="183">
        <v>1839</v>
      </c>
      <c r="S5370" s="183">
        <v>910</v>
      </c>
      <c r="T5370" s="183">
        <v>958</v>
      </c>
      <c r="U5370" s="183">
        <v>116</v>
      </c>
      <c r="V5370" s="183">
        <v>1881</v>
      </c>
      <c r="W5370" s="183">
        <v>898</v>
      </c>
      <c r="X5370" s="183">
        <v>975</v>
      </c>
      <c r="Y5370" s="183">
        <v>121</v>
      </c>
    </row>
    <row r="5371" spans="1:25" x14ac:dyDescent="0.2">
      <c r="A5371" s="184">
        <v>14034060</v>
      </c>
      <c r="B5371" s="183" t="str">
        <f>[1]店マスタ!B5370</f>
        <v>ワイズ　浮羽店</v>
      </c>
      <c r="C5371" s="183">
        <v>1.5</v>
      </c>
      <c r="D5371" s="183">
        <v>1.5</v>
      </c>
      <c r="E5371" s="183">
        <f>_xlfn.XLOOKUP(A5371,[2]Sheet1!$R:$R,[2]Sheet1!$AB:$AB,"",0)</f>
        <v>1.5</v>
      </c>
      <c r="F5371" s="183" t="str">
        <f>_xlfn.XLOOKUP($A5371,[3]【2026年03月度_全社】RFM客層一覧表データ!$A:$A,[3]【2026年03月度_全社】RFM客層一覧表データ!C:C,"",0)</f>
        <v/>
      </c>
      <c r="G5371" s="183" t="str">
        <f>_xlfn.XLOOKUP($A5371,[3]【2026年03月度_全社】RFM客層一覧表データ!$A:$A,[3]【2026年03月度_全社】RFM客層一覧表データ!D:D,"",0)</f>
        <v/>
      </c>
      <c r="H5371" s="183" t="str">
        <f>_xlfn.XLOOKUP($A5371,[3]【2026年03月度_全社】RFM客層一覧表データ!$A:$A,[3]【2026年03月度_全社】RFM客層一覧表データ!E:E,"",0)</f>
        <v/>
      </c>
      <c r="I5371" s="183" t="str">
        <f>_xlfn.XLOOKUP($A5371,[3]【2026年03月度_全社】RFM客層一覧表データ!$A:$A,[3]【2026年03月度_全社】RFM客層一覧表データ!F:F,"",0)</f>
        <v/>
      </c>
      <c r="J5371" s="183">
        <v>0</v>
      </c>
      <c r="K5371" s="183">
        <v>0</v>
      </c>
      <c r="L5371" s="183">
        <v>0</v>
      </c>
      <c r="M5371" s="183">
        <v>0</v>
      </c>
      <c r="N5371" s="183">
        <v>0</v>
      </c>
      <c r="O5371" s="183">
        <v>0</v>
      </c>
      <c r="P5371" s="183">
        <v>0</v>
      </c>
      <c r="Q5371" s="183">
        <v>0</v>
      </c>
      <c r="R5371" s="183">
        <v>0</v>
      </c>
      <c r="S5371" s="183">
        <v>0</v>
      </c>
      <c r="T5371" s="183">
        <v>0</v>
      </c>
      <c r="U5371" s="183">
        <v>0</v>
      </c>
      <c r="V5371" s="183">
        <v>0</v>
      </c>
      <c r="W5371" s="183">
        <v>0</v>
      </c>
      <c r="X5371" s="183">
        <v>0</v>
      </c>
      <c r="Y5371" s="183">
        <v>0</v>
      </c>
    </row>
    <row r="5372" spans="1:25" x14ac:dyDescent="0.2">
      <c r="A5372" s="184">
        <v>14035010</v>
      </c>
      <c r="B5372" s="183" t="str">
        <f>[1]店マスタ!B5371</f>
        <v>マルバヤシ電器</v>
      </c>
      <c r="C5372" s="183">
        <v>3</v>
      </c>
      <c r="D5372" s="183">
        <v>2.5</v>
      </c>
      <c r="E5372" s="183">
        <f>_xlfn.XLOOKUP(A5372,[2]Sheet1!$R:$R,[2]Sheet1!$AB:$AB,"",0)</f>
        <v>2.5</v>
      </c>
      <c r="F5372" s="183" t="str">
        <f>_xlfn.XLOOKUP($A5372,[3]【2026年03月度_全社】RFM客層一覧表データ!$A:$A,[3]【2026年03月度_全社】RFM客層一覧表データ!C:C,"",0)</f>
        <v/>
      </c>
      <c r="G5372" s="183" t="str">
        <f>_xlfn.XLOOKUP($A5372,[3]【2026年03月度_全社】RFM客層一覧表データ!$A:$A,[3]【2026年03月度_全社】RFM客層一覧表データ!D:D,"",0)</f>
        <v/>
      </c>
      <c r="H5372" s="183" t="str">
        <f>_xlfn.XLOOKUP($A5372,[3]【2026年03月度_全社】RFM客層一覧表データ!$A:$A,[3]【2026年03月度_全社】RFM客層一覧表データ!E:E,"",0)</f>
        <v/>
      </c>
      <c r="I5372" s="183" t="str">
        <f>_xlfn.XLOOKUP($A5372,[3]【2026年03月度_全社】RFM客層一覧表データ!$A:$A,[3]【2026年03月度_全社】RFM客層一覧表データ!F:F,"",0)</f>
        <v/>
      </c>
      <c r="J5372" s="183">
        <v>0</v>
      </c>
      <c r="K5372" s="183">
        <v>0</v>
      </c>
      <c r="L5372" s="183">
        <v>0</v>
      </c>
      <c r="M5372" s="183">
        <v>0</v>
      </c>
      <c r="N5372" s="183">
        <v>0</v>
      </c>
      <c r="O5372" s="183">
        <v>0</v>
      </c>
      <c r="P5372" s="183">
        <v>0</v>
      </c>
      <c r="Q5372" s="183">
        <v>0</v>
      </c>
      <c r="R5372" s="183">
        <v>0</v>
      </c>
      <c r="S5372" s="183">
        <v>0</v>
      </c>
      <c r="T5372" s="183">
        <v>0</v>
      </c>
      <c r="U5372" s="183">
        <v>0</v>
      </c>
      <c r="V5372" s="183">
        <v>0</v>
      </c>
      <c r="W5372" s="183">
        <v>0</v>
      </c>
      <c r="X5372" s="183">
        <v>0</v>
      </c>
      <c r="Y5372" s="183">
        <v>0</v>
      </c>
    </row>
    <row r="5373" spans="1:25" x14ac:dyDescent="0.2">
      <c r="A5373" s="184">
        <v>14036003</v>
      </c>
      <c r="B5373" s="183" t="str">
        <f>[1]店マスタ!B5372</f>
        <v>電’ｓ　しらべ</v>
      </c>
      <c r="C5373" s="183">
        <v>1.5</v>
      </c>
      <c r="D5373" s="183">
        <v>1</v>
      </c>
      <c r="E5373" s="183">
        <f>_xlfn.XLOOKUP(A5373,[2]Sheet1!$R:$R,[2]Sheet1!$AB:$AB,"",0)</f>
        <v>1</v>
      </c>
      <c r="F5373" s="183">
        <f>_xlfn.XLOOKUP($A5373,[3]【2026年03月度_全社】RFM客層一覧表データ!$A:$A,[3]【2026年03月度_全社】RFM客層一覧表データ!C:C,"",0)</f>
        <v>317</v>
      </c>
      <c r="G5373" s="183">
        <f>_xlfn.XLOOKUP($A5373,[3]【2026年03月度_全社】RFM客層一覧表データ!$A:$A,[3]【2026年03月度_全社】RFM客層一覧表データ!D:D,"",0)</f>
        <v>121</v>
      </c>
      <c r="H5373" s="183">
        <f>_xlfn.XLOOKUP($A5373,[3]【2026年03月度_全社】RFM客層一覧表データ!$A:$A,[3]【2026年03月度_全社】RFM客層一覧表データ!E:E,"",0)</f>
        <v>176</v>
      </c>
      <c r="I5373" s="183">
        <f>_xlfn.XLOOKUP($A5373,[3]【2026年03月度_全社】RFM客層一覧表データ!$A:$A,[3]【2026年03月度_全社】RFM客層一覧表データ!F:F,"",0)</f>
        <v>8</v>
      </c>
      <c r="J5373" s="183">
        <v>343</v>
      </c>
      <c r="K5373" s="183">
        <v>139</v>
      </c>
      <c r="L5373" s="183">
        <v>184</v>
      </c>
      <c r="M5373" s="183">
        <v>15</v>
      </c>
      <c r="N5373" s="183">
        <v>360</v>
      </c>
      <c r="O5373" s="183">
        <v>157</v>
      </c>
      <c r="P5373" s="183">
        <v>195</v>
      </c>
      <c r="Q5373" s="183">
        <v>16</v>
      </c>
      <c r="R5373" s="183">
        <v>372</v>
      </c>
      <c r="S5373" s="183">
        <v>157</v>
      </c>
      <c r="T5373" s="183">
        <v>206</v>
      </c>
      <c r="U5373" s="183">
        <v>22</v>
      </c>
      <c r="V5373" s="183">
        <v>369</v>
      </c>
      <c r="W5373" s="183">
        <v>162</v>
      </c>
      <c r="X5373" s="183">
        <v>207</v>
      </c>
      <c r="Y5373" s="183">
        <v>16</v>
      </c>
    </row>
    <row r="5374" spans="1:25" x14ac:dyDescent="0.2">
      <c r="A5374" s="184">
        <v>14036004</v>
      </c>
      <c r="B5374" s="183" t="str">
        <f>[1]店マスタ!B5373</f>
        <v>電’ｓ　タカヤマ</v>
      </c>
      <c r="C5374" s="183">
        <v>3.5</v>
      </c>
      <c r="D5374" s="183">
        <v>3</v>
      </c>
      <c r="E5374" s="183">
        <f>_xlfn.XLOOKUP(A5374,[2]Sheet1!$R:$R,[2]Sheet1!$AB:$AB,"",0)</f>
        <v>3</v>
      </c>
      <c r="F5374" s="183">
        <f>_xlfn.XLOOKUP($A5374,[3]【2026年03月度_全社】RFM客層一覧表データ!$A:$A,[3]【2026年03月度_全社】RFM客層一覧表データ!C:C,"",0)</f>
        <v>371</v>
      </c>
      <c r="G5374" s="183">
        <f>_xlfn.XLOOKUP($A5374,[3]【2026年03月度_全社】RFM客層一覧表データ!$A:$A,[3]【2026年03月度_全社】RFM客層一覧表データ!D:D,"",0)</f>
        <v>135</v>
      </c>
      <c r="H5374" s="183">
        <f>_xlfn.XLOOKUP($A5374,[3]【2026年03月度_全社】RFM客層一覧表データ!$A:$A,[3]【2026年03月度_全社】RFM客層一覧表データ!E:E,"",0)</f>
        <v>117</v>
      </c>
      <c r="I5374" s="183">
        <f>_xlfn.XLOOKUP($A5374,[3]【2026年03月度_全社】RFM客層一覧表データ!$A:$A,[3]【2026年03月度_全社】RFM客層一覧表データ!F:F,"",0)</f>
        <v>26</v>
      </c>
      <c r="J5374" s="183">
        <v>368</v>
      </c>
      <c r="K5374" s="183">
        <v>112</v>
      </c>
      <c r="L5374" s="183">
        <v>112</v>
      </c>
      <c r="M5374" s="183">
        <v>32</v>
      </c>
      <c r="N5374" s="183">
        <v>361</v>
      </c>
      <c r="O5374" s="183">
        <v>125</v>
      </c>
      <c r="P5374" s="183">
        <v>100</v>
      </c>
      <c r="Q5374" s="183">
        <v>44</v>
      </c>
      <c r="R5374" s="183">
        <v>340</v>
      </c>
      <c r="S5374" s="183">
        <v>149</v>
      </c>
      <c r="T5374" s="183">
        <v>101</v>
      </c>
      <c r="U5374" s="183">
        <v>43</v>
      </c>
      <c r="V5374" s="183">
        <v>304</v>
      </c>
      <c r="W5374" s="183">
        <v>114</v>
      </c>
      <c r="X5374" s="183">
        <v>99</v>
      </c>
      <c r="Y5374" s="183">
        <v>34</v>
      </c>
    </row>
    <row r="5375" spans="1:25" x14ac:dyDescent="0.2">
      <c r="A5375" s="184">
        <v>14036005</v>
      </c>
      <c r="B5375" s="183" t="str">
        <f>[1]店マスタ!B5374</f>
        <v>株式会社　山口電気</v>
      </c>
      <c r="C5375" s="183">
        <v>8</v>
      </c>
      <c r="D5375" s="183">
        <v>8</v>
      </c>
      <c r="E5375" s="183">
        <f>_xlfn.XLOOKUP(A5375,[2]Sheet1!$R:$R,[2]Sheet1!$AB:$AB,"",0)</f>
        <v>8</v>
      </c>
      <c r="F5375" s="183">
        <f>_xlfn.XLOOKUP($A5375,[3]【2026年03月度_全社】RFM客層一覧表データ!$A:$A,[3]【2026年03月度_全社】RFM客層一覧表データ!C:C,"",0)</f>
        <v>995</v>
      </c>
      <c r="G5375" s="183">
        <f>_xlfn.XLOOKUP($A5375,[3]【2026年03月度_全社】RFM客層一覧表データ!$A:$A,[3]【2026年03月度_全社】RFM客層一覧表データ!D:D,"",0)</f>
        <v>485</v>
      </c>
      <c r="H5375" s="183">
        <f>_xlfn.XLOOKUP($A5375,[3]【2026年03月度_全社】RFM客層一覧表データ!$A:$A,[3]【2026年03月度_全社】RFM客層一覧表データ!E:E,"",0)</f>
        <v>427</v>
      </c>
      <c r="I5375" s="183">
        <f>_xlfn.XLOOKUP($A5375,[3]【2026年03月度_全社】RFM客層一覧表データ!$A:$A,[3]【2026年03月度_全社】RFM客層一覧表データ!F:F,"",0)</f>
        <v>39</v>
      </c>
      <c r="J5375" s="183">
        <v>1035</v>
      </c>
      <c r="K5375" s="183">
        <v>521</v>
      </c>
      <c r="L5375" s="183">
        <v>456</v>
      </c>
      <c r="M5375" s="183">
        <v>41</v>
      </c>
      <c r="N5375" s="183">
        <v>1036</v>
      </c>
      <c r="O5375" s="183">
        <v>508</v>
      </c>
      <c r="P5375" s="183">
        <v>485</v>
      </c>
      <c r="Q5375" s="183">
        <v>44</v>
      </c>
      <c r="R5375" s="183">
        <v>1004</v>
      </c>
      <c r="S5375" s="183">
        <v>514</v>
      </c>
      <c r="T5375" s="183">
        <v>492</v>
      </c>
      <c r="U5375" s="183">
        <v>46</v>
      </c>
      <c r="V5375" s="183">
        <v>980</v>
      </c>
      <c r="W5375" s="183">
        <v>516</v>
      </c>
      <c r="X5375" s="183">
        <v>510</v>
      </c>
      <c r="Y5375" s="183">
        <v>44</v>
      </c>
    </row>
    <row r="5376" spans="1:25" x14ac:dyDescent="0.2">
      <c r="A5376" s="184">
        <v>14036007</v>
      </c>
      <c r="B5376" s="183" t="str">
        <f>[1]店マスタ!B5375</f>
        <v>野口電器株式会社</v>
      </c>
      <c r="C5376" s="183">
        <v>2.5</v>
      </c>
      <c r="D5376" s="183">
        <v>2.5</v>
      </c>
      <c r="E5376" s="183">
        <f>_xlfn.XLOOKUP(A5376,[2]Sheet1!$R:$R,[2]Sheet1!$AB:$AB,"",0)</f>
        <v>3</v>
      </c>
      <c r="F5376" s="183">
        <f>_xlfn.XLOOKUP($A5376,[3]【2026年03月度_全社】RFM客層一覧表データ!$A:$A,[3]【2026年03月度_全社】RFM客層一覧表データ!C:C,"",0)</f>
        <v>791</v>
      </c>
      <c r="G5376" s="183">
        <f>_xlfn.XLOOKUP($A5376,[3]【2026年03月度_全社】RFM客層一覧表データ!$A:$A,[3]【2026年03月度_全社】RFM客層一覧表データ!D:D,"",0)</f>
        <v>477</v>
      </c>
      <c r="H5376" s="183">
        <f>_xlfn.XLOOKUP($A5376,[3]【2026年03月度_全社】RFM客層一覧表データ!$A:$A,[3]【2026年03月度_全社】RFM客層一覧表データ!E:E,"",0)</f>
        <v>549</v>
      </c>
      <c r="I5376" s="183">
        <f>_xlfn.XLOOKUP($A5376,[3]【2026年03月度_全社】RFM客層一覧表データ!$A:$A,[3]【2026年03月度_全社】RFM客層一覧表データ!F:F,"",0)</f>
        <v>31</v>
      </c>
      <c r="J5376" s="183">
        <v>707</v>
      </c>
      <c r="K5376" s="183">
        <v>455</v>
      </c>
      <c r="L5376" s="183">
        <v>518</v>
      </c>
      <c r="M5376" s="183">
        <v>42</v>
      </c>
      <c r="N5376" s="183">
        <v>689</v>
      </c>
      <c r="O5376" s="183">
        <v>462</v>
      </c>
      <c r="P5376" s="183">
        <v>514</v>
      </c>
      <c r="Q5376" s="183">
        <v>41</v>
      </c>
      <c r="R5376" s="183">
        <v>683</v>
      </c>
      <c r="S5376" s="183">
        <v>458</v>
      </c>
      <c r="T5376" s="183">
        <v>503</v>
      </c>
      <c r="U5376" s="183">
        <v>44</v>
      </c>
      <c r="V5376" s="183">
        <v>657</v>
      </c>
      <c r="W5376" s="183">
        <v>423</v>
      </c>
      <c r="X5376" s="183">
        <v>480</v>
      </c>
      <c r="Y5376" s="183">
        <v>42</v>
      </c>
    </row>
    <row r="5377" spans="1:25" x14ac:dyDescent="0.2">
      <c r="A5377" s="184">
        <v>14036011</v>
      </c>
      <c r="B5377" s="183" t="str">
        <f>[1]店マスタ!B5376</f>
        <v>株式会社　高田　電気</v>
      </c>
      <c r="C5377" s="183">
        <v>8</v>
      </c>
      <c r="D5377" s="183">
        <v>8</v>
      </c>
      <c r="E5377" s="183">
        <f>_xlfn.XLOOKUP(A5377,[2]Sheet1!$R:$R,[2]Sheet1!$AB:$AB,"",0)</f>
        <v>8.5</v>
      </c>
      <c r="F5377" s="183">
        <f>_xlfn.XLOOKUP($A5377,[3]【2026年03月度_全社】RFM客層一覧表データ!$A:$A,[3]【2026年03月度_全社】RFM客層一覧表データ!C:C,"",0)</f>
        <v>911</v>
      </c>
      <c r="G5377" s="183">
        <f>_xlfn.XLOOKUP($A5377,[3]【2026年03月度_全社】RFM客層一覧表データ!$A:$A,[3]【2026年03月度_全社】RFM客層一覧表データ!D:D,"",0)</f>
        <v>329</v>
      </c>
      <c r="H5377" s="183">
        <f>_xlfn.XLOOKUP($A5377,[3]【2026年03月度_全社】RFM客層一覧表データ!$A:$A,[3]【2026年03月度_全社】RFM客層一覧表データ!E:E,"",0)</f>
        <v>390</v>
      </c>
      <c r="I5377" s="183">
        <f>_xlfn.XLOOKUP($A5377,[3]【2026年03月度_全社】RFM客層一覧表データ!$A:$A,[3]【2026年03月度_全社】RFM客層一覧表データ!F:F,"",0)</f>
        <v>66</v>
      </c>
      <c r="J5377" s="183">
        <v>960</v>
      </c>
      <c r="K5377" s="183">
        <v>320</v>
      </c>
      <c r="L5377" s="183">
        <v>404</v>
      </c>
      <c r="M5377" s="183">
        <v>64</v>
      </c>
      <c r="N5377" s="183">
        <v>1018</v>
      </c>
      <c r="O5377" s="183">
        <v>344</v>
      </c>
      <c r="P5377" s="183">
        <v>410</v>
      </c>
      <c r="Q5377" s="183">
        <v>65</v>
      </c>
      <c r="R5377" s="183">
        <v>1049</v>
      </c>
      <c r="S5377" s="183">
        <v>405</v>
      </c>
      <c r="T5377" s="183">
        <v>412</v>
      </c>
      <c r="U5377" s="183">
        <v>86</v>
      </c>
      <c r="V5377" s="183">
        <v>1060</v>
      </c>
      <c r="W5377" s="183">
        <v>393</v>
      </c>
      <c r="X5377" s="183">
        <v>401</v>
      </c>
      <c r="Y5377" s="183">
        <v>66</v>
      </c>
    </row>
    <row r="5378" spans="1:25" x14ac:dyDescent="0.2">
      <c r="A5378" s="184">
        <v>14036027</v>
      </c>
      <c r="B5378" s="183" t="str">
        <f>[1]店マスタ!B5377</f>
        <v>アズ　黒木店</v>
      </c>
      <c r="C5378" s="183">
        <v>3</v>
      </c>
      <c r="D5378" s="183">
        <v>3</v>
      </c>
      <c r="E5378" s="183">
        <f>_xlfn.XLOOKUP(A5378,[2]Sheet1!$R:$R,[2]Sheet1!$AB:$AB,"",0)</f>
        <v>3</v>
      </c>
      <c r="F5378" s="183">
        <f>_xlfn.XLOOKUP($A5378,[3]【2026年03月度_全社】RFM客層一覧表データ!$A:$A,[3]【2026年03月度_全社】RFM客層一覧表データ!C:C,"",0)</f>
        <v>829</v>
      </c>
      <c r="G5378" s="183">
        <f>_xlfn.XLOOKUP($A5378,[3]【2026年03月度_全社】RFM客層一覧表データ!$A:$A,[3]【2026年03月度_全社】RFM客層一覧表データ!D:D,"",0)</f>
        <v>412</v>
      </c>
      <c r="H5378" s="183">
        <f>_xlfn.XLOOKUP($A5378,[3]【2026年03月度_全社】RFM客層一覧表データ!$A:$A,[3]【2026年03月度_全社】RFM客層一覧表データ!E:E,"",0)</f>
        <v>520</v>
      </c>
      <c r="I5378" s="183">
        <f>_xlfn.XLOOKUP($A5378,[3]【2026年03月度_全社】RFM客層一覧表データ!$A:$A,[3]【2026年03月度_全社】RFM客層一覧表データ!F:F,"",0)</f>
        <v>33</v>
      </c>
      <c r="J5378" s="183">
        <v>836</v>
      </c>
      <c r="K5378" s="183">
        <v>388</v>
      </c>
      <c r="L5378" s="183">
        <v>512</v>
      </c>
      <c r="M5378" s="183">
        <v>37</v>
      </c>
      <c r="N5378" s="183">
        <v>839</v>
      </c>
      <c r="O5378" s="183">
        <v>406</v>
      </c>
      <c r="P5378" s="183">
        <v>509</v>
      </c>
      <c r="Q5378" s="183">
        <v>38</v>
      </c>
      <c r="R5378" s="183">
        <v>836</v>
      </c>
      <c r="S5378" s="183">
        <v>423</v>
      </c>
      <c r="T5378" s="183">
        <v>516</v>
      </c>
      <c r="U5378" s="183">
        <v>41</v>
      </c>
      <c r="V5378" s="183">
        <v>860</v>
      </c>
      <c r="W5378" s="183">
        <v>418</v>
      </c>
      <c r="X5378" s="183">
        <v>524</v>
      </c>
      <c r="Y5378" s="183">
        <v>31</v>
      </c>
    </row>
    <row r="5379" spans="1:25" x14ac:dyDescent="0.2">
      <c r="A5379" s="184">
        <v>14037016</v>
      </c>
      <c r="B5379" s="183" t="str">
        <f>[1]店マスタ!B5378</f>
        <v>ユーデン　みづま店</v>
      </c>
      <c r="C5379" s="183">
        <v>3</v>
      </c>
      <c r="D5379" s="183">
        <v>3</v>
      </c>
      <c r="E5379" s="183">
        <f>_xlfn.XLOOKUP(A5379,[2]Sheet1!$R:$R,[2]Sheet1!$AB:$AB,"",0)</f>
        <v>3</v>
      </c>
      <c r="F5379" s="183" t="str">
        <f>_xlfn.XLOOKUP($A5379,[3]【2026年03月度_全社】RFM客層一覧表データ!$A:$A,[3]【2026年03月度_全社】RFM客層一覧表データ!C:C,"",0)</f>
        <v/>
      </c>
      <c r="G5379" s="183" t="str">
        <f>_xlfn.XLOOKUP($A5379,[3]【2026年03月度_全社】RFM客層一覧表データ!$A:$A,[3]【2026年03月度_全社】RFM客層一覧表データ!D:D,"",0)</f>
        <v/>
      </c>
      <c r="H5379" s="183" t="str">
        <f>_xlfn.XLOOKUP($A5379,[3]【2026年03月度_全社】RFM客層一覧表データ!$A:$A,[3]【2026年03月度_全社】RFM客層一覧表データ!E:E,"",0)</f>
        <v/>
      </c>
      <c r="I5379" s="183" t="str">
        <f>_xlfn.XLOOKUP($A5379,[3]【2026年03月度_全社】RFM客層一覧表データ!$A:$A,[3]【2026年03月度_全社】RFM客層一覧表データ!F:F,"",0)</f>
        <v/>
      </c>
      <c r="J5379" s="183">
        <v>0</v>
      </c>
      <c r="K5379" s="183">
        <v>0</v>
      </c>
      <c r="L5379" s="183">
        <v>0</v>
      </c>
      <c r="M5379" s="183">
        <v>0</v>
      </c>
      <c r="N5379" s="183">
        <v>0</v>
      </c>
      <c r="O5379" s="183">
        <v>0</v>
      </c>
      <c r="P5379" s="183">
        <v>0</v>
      </c>
      <c r="Q5379" s="183">
        <v>0</v>
      </c>
      <c r="R5379" s="183">
        <v>0</v>
      </c>
      <c r="S5379" s="183">
        <v>0</v>
      </c>
      <c r="T5379" s="183">
        <v>0</v>
      </c>
      <c r="U5379" s="183">
        <v>0</v>
      </c>
      <c r="V5379" s="183">
        <v>0</v>
      </c>
      <c r="W5379" s="183">
        <v>0</v>
      </c>
      <c r="X5379" s="183">
        <v>0</v>
      </c>
      <c r="Y5379" s="183">
        <v>0</v>
      </c>
    </row>
    <row r="5380" spans="1:25" x14ac:dyDescent="0.2">
      <c r="A5380" s="184">
        <v>14037019</v>
      </c>
      <c r="B5380" s="183" t="str">
        <f>[1]店マスタ!B5379</f>
        <v>執行　電器</v>
      </c>
      <c r="C5380" s="183">
        <v>1.5</v>
      </c>
      <c r="D5380" s="183">
        <v>0</v>
      </c>
      <c r="E5380" s="183" t="str">
        <f>_xlfn.XLOOKUP(A5380,[2]Sheet1!$R:$R,[2]Sheet1!$AB:$AB,"",0)</f>
        <v/>
      </c>
      <c r="F5380" s="183" t="str">
        <f>_xlfn.XLOOKUP($A5380,[3]【2026年03月度_全社】RFM客層一覧表データ!$A:$A,[3]【2026年03月度_全社】RFM客層一覧表データ!C:C,"",0)</f>
        <v/>
      </c>
      <c r="G5380" s="183" t="str">
        <f>_xlfn.XLOOKUP($A5380,[3]【2026年03月度_全社】RFM客層一覧表データ!$A:$A,[3]【2026年03月度_全社】RFM客層一覧表データ!D:D,"",0)</f>
        <v/>
      </c>
      <c r="H5380" s="183" t="str">
        <f>_xlfn.XLOOKUP($A5380,[3]【2026年03月度_全社】RFM客層一覧表データ!$A:$A,[3]【2026年03月度_全社】RFM客層一覧表データ!E:E,"",0)</f>
        <v/>
      </c>
      <c r="I5380" s="183" t="str">
        <f>_xlfn.XLOOKUP($A5380,[3]【2026年03月度_全社】RFM客層一覧表データ!$A:$A,[3]【2026年03月度_全社】RFM客層一覧表データ!F:F,"",0)</f>
        <v/>
      </c>
      <c r="J5380" s="183">
        <v>0</v>
      </c>
      <c r="K5380" s="183">
        <v>0</v>
      </c>
      <c r="L5380" s="183">
        <v>0</v>
      </c>
      <c r="M5380" s="183">
        <v>0</v>
      </c>
      <c r="N5380" s="183">
        <v>0</v>
      </c>
      <c r="O5380" s="183">
        <v>0</v>
      </c>
      <c r="P5380" s="183">
        <v>0</v>
      </c>
      <c r="Q5380" s="183">
        <v>0</v>
      </c>
      <c r="R5380" s="183">
        <v>0</v>
      </c>
      <c r="S5380" s="183">
        <v>0</v>
      </c>
      <c r="T5380" s="183">
        <v>0</v>
      </c>
      <c r="U5380" s="183">
        <v>0</v>
      </c>
      <c r="V5380" s="183">
        <v>0</v>
      </c>
      <c r="W5380" s="183">
        <v>0</v>
      </c>
      <c r="X5380" s="183">
        <v>0</v>
      </c>
      <c r="Y5380" s="183">
        <v>0</v>
      </c>
    </row>
    <row r="5381" spans="1:25" x14ac:dyDescent="0.2">
      <c r="A5381" s="184">
        <v>14037024</v>
      </c>
      <c r="B5381" s="183" t="str">
        <f>[1]店マスタ!B5380</f>
        <v>アズ　城島店</v>
      </c>
      <c r="C5381" s="183">
        <v>2.5</v>
      </c>
      <c r="D5381" s="183">
        <v>2.5</v>
      </c>
      <c r="E5381" s="183">
        <f>_xlfn.XLOOKUP(A5381,[2]Sheet1!$R:$R,[2]Sheet1!$AB:$AB,"",0)</f>
        <v>2.5</v>
      </c>
      <c r="F5381" s="183">
        <f>_xlfn.XLOOKUP($A5381,[3]【2026年03月度_全社】RFM客層一覧表データ!$A:$A,[3]【2026年03月度_全社】RFM客層一覧表データ!C:C,"",0)</f>
        <v>679</v>
      </c>
      <c r="G5381" s="183">
        <f>_xlfn.XLOOKUP($A5381,[3]【2026年03月度_全社】RFM客層一覧表データ!$A:$A,[3]【2026年03月度_全社】RFM客層一覧表データ!D:D,"",0)</f>
        <v>331</v>
      </c>
      <c r="H5381" s="183">
        <f>_xlfn.XLOOKUP($A5381,[3]【2026年03月度_全社】RFM客層一覧表データ!$A:$A,[3]【2026年03月度_全社】RFM客層一覧表データ!E:E,"",0)</f>
        <v>441</v>
      </c>
      <c r="I5381" s="183">
        <f>_xlfn.XLOOKUP($A5381,[3]【2026年03月度_全社】RFM客層一覧表データ!$A:$A,[3]【2026年03月度_全社】RFM客層一覧表データ!F:F,"",0)</f>
        <v>25</v>
      </c>
      <c r="J5381" s="183">
        <v>734</v>
      </c>
      <c r="K5381" s="183">
        <v>407</v>
      </c>
      <c r="L5381" s="183">
        <v>465</v>
      </c>
      <c r="M5381" s="183">
        <v>30</v>
      </c>
      <c r="N5381" s="183">
        <v>746</v>
      </c>
      <c r="O5381" s="183">
        <v>401</v>
      </c>
      <c r="P5381" s="183">
        <v>461</v>
      </c>
      <c r="Q5381" s="183">
        <v>26</v>
      </c>
      <c r="R5381" s="183">
        <v>755</v>
      </c>
      <c r="S5381" s="183">
        <v>388</v>
      </c>
      <c r="T5381" s="183">
        <v>458</v>
      </c>
      <c r="U5381" s="183">
        <v>23</v>
      </c>
      <c r="V5381" s="183">
        <v>762</v>
      </c>
      <c r="W5381" s="183">
        <v>398</v>
      </c>
      <c r="X5381" s="183">
        <v>477</v>
      </c>
      <c r="Y5381" s="183">
        <v>22</v>
      </c>
    </row>
    <row r="5382" spans="1:25" x14ac:dyDescent="0.2">
      <c r="A5382" s="184">
        <v>14037030</v>
      </c>
      <c r="B5382" s="183" t="str">
        <f>[1]店マスタ!B5381</f>
        <v>電気のリズ・トーチク相田店</v>
      </c>
      <c r="C5382" s="183">
        <v>1</v>
      </c>
      <c r="D5382" s="183">
        <v>1</v>
      </c>
      <c r="E5382" s="183">
        <f>_xlfn.XLOOKUP(A5382,[2]Sheet1!$R:$R,[2]Sheet1!$AB:$AB,"",0)</f>
        <v>1</v>
      </c>
      <c r="F5382" s="183" t="str">
        <f>_xlfn.XLOOKUP($A5382,[3]【2026年03月度_全社】RFM客層一覧表データ!$A:$A,[3]【2026年03月度_全社】RFM客層一覧表データ!C:C,"",0)</f>
        <v/>
      </c>
      <c r="G5382" s="183" t="str">
        <f>_xlfn.XLOOKUP($A5382,[3]【2026年03月度_全社】RFM客層一覧表データ!$A:$A,[3]【2026年03月度_全社】RFM客層一覧表データ!D:D,"",0)</f>
        <v/>
      </c>
      <c r="H5382" s="183" t="str">
        <f>_xlfn.XLOOKUP($A5382,[3]【2026年03月度_全社】RFM客層一覧表データ!$A:$A,[3]【2026年03月度_全社】RFM客層一覧表データ!E:E,"",0)</f>
        <v/>
      </c>
      <c r="I5382" s="183" t="str">
        <f>_xlfn.XLOOKUP($A5382,[3]【2026年03月度_全社】RFM客層一覧表データ!$A:$A,[3]【2026年03月度_全社】RFM客層一覧表データ!F:F,"",0)</f>
        <v/>
      </c>
      <c r="J5382" s="183">
        <v>0</v>
      </c>
      <c r="K5382" s="183">
        <v>0</v>
      </c>
      <c r="L5382" s="183">
        <v>0</v>
      </c>
      <c r="M5382" s="183">
        <v>0</v>
      </c>
      <c r="N5382" s="183">
        <v>0</v>
      </c>
      <c r="O5382" s="183">
        <v>0</v>
      </c>
      <c r="P5382" s="183">
        <v>0</v>
      </c>
      <c r="Q5382" s="183">
        <v>0</v>
      </c>
      <c r="R5382" s="183">
        <v>0</v>
      </c>
      <c r="S5382" s="183">
        <v>0</v>
      </c>
      <c r="T5382" s="183">
        <v>0</v>
      </c>
      <c r="U5382" s="183">
        <v>0</v>
      </c>
      <c r="V5382" s="183">
        <v>0</v>
      </c>
      <c r="W5382" s="183">
        <v>0</v>
      </c>
      <c r="X5382" s="183">
        <v>0</v>
      </c>
      <c r="Y5382" s="183">
        <v>0</v>
      </c>
    </row>
    <row r="5383" spans="1:25" x14ac:dyDescent="0.2">
      <c r="A5383" s="184">
        <v>14038002</v>
      </c>
      <c r="B5383" s="183" t="str">
        <f>[1]店マスタ!B5382</f>
        <v>ユーデン　せたかや</v>
      </c>
      <c r="C5383" s="183">
        <v>6.5</v>
      </c>
      <c r="D5383" s="183">
        <v>6.5</v>
      </c>
      <c r="E5383" s="183">
        <f>_xlfn.XLOOKUP(A5383,[2]Sheet1!$R:$R,[2]Sheet1!$AB:$AB,"",0)</f>
        <v>6.5</v>
      </c>
      <c r="F5383" s="183">
        <f>_xlfn.XLOOKUP($A5383,[3]【2026年03月度_全社】RFM客層一覧表データ!$A:$A,[3]【2026年03月度_全社】RFM客層一覧表データ!C:C,"",0)</f>
        <v>1119</v>
      </c>
      <c r="G5383" s="183">
        <f>_xlfn.XLOOKUP($A5383,[3]【2026年03月度_全社】RFM客層一覧表データ!$A:$A,[3]【2026年03月度_全社】RFM客層一覧表データ!D:D,"",0)</f>
        <v>575</v>
      </c>
      <c r="H5383" s="183">
        <f>_xlfn.XLOOKUP($A5383,[3]【2026年03月度_全社】RFM客層一覧表データ!$A:$A,[3]【2026年03月度_全社】RFM客層一覧表データ!E:E,"",0)</f>
        <v>780</v>
      </c>
      <c r="I5383" s="183">
        <f>_xlfn.XLOOKUP($A5383,[3]【2026年03月度_全社】RFM客層一覧表データ!$A:$A,[3]【2026年03月度_全社】RFM客層一覧表データ!F:F,"",0)</f>
        <v>21</v>
      </c>
      <c r="J5383" s="183">
        <v>1159</v>
      </c>
      <c r="K5383" s="183">
        <v>636</v>
      </c>
      <c r="L5383" s="183">
        <v>800</v>
      </c>
      <c r="M5383" s="183">
        <v>40</v>
      </c>
      <c r="N5383" s="183">
        <v>1154</v>
      </c>
      <c r="O5383" s="183">
        <v>661</v>
      </c>
      <c r="P5383" s="183">
        <v>799</v>
      </c>
      <c r="Q5383" s="183">
        <v>64</v>
      </c>
      <c r="R5383" s="183">
        <v>1144</v>
      </c>
      <c r="S5383" s="183">
        <v>658</v>
      </c>
      <c r="T5383" s="183">
        <v>800</v>
      </c>
      <c r="U5383" s="183">
        <v>39</v>
      </c>
      <c r="V5383" s="183">
        <v>1153</v>
      </c>
      <c r="W5383" s="183">
        <v>700</v>
      </c>
      <c r="X5383" s="183">
        <v>810</v>
      </c>
      <c r="Y5383" s="183">
        <v>69</v>
      </c>
    </row>
    <row r="5384" spans="1:25" x14ac:dyDescent="0.2">
      <c r="A5384" s="184">
        <v>14038016</v>
      </c>
      <c r="B5384" s="183" t="str">
        <f>[1]店マスタ!B5383</f>
        <v>アズ　柳川店</v>
      </c>
      <c r="C5384" s="183">
        <v>4</v>
      </c>
      <c r="D5384" s="183">
        <v>4.5</v>
      </c>
      <c r="E5384" s="183">
        <f>_xlfn.XLOOKUP(A5384,[2]Sheet1!$R:$R,[2]Sheet1!$AB:$AB,"",0)</f>
        <v>4.5</v>
      </c>
      <c r="F5384" s="183">
        <f>_xlfn.XLOOKUP($A5384,[3]【2026年03月度_全社】RFM客層一覧表データ!$A:$A,[3]【2026年03月度_全社】RFM客層一覧表データ!C:C,"",0)</f>
        <v>1183</v>
      </c>
      <c r="G5384" s="183">
        <f>_xlfn.XLOOKUP($A5384,[3]【2026年03月度_全社】RFM客層一覧表データ!$A:$A,[3]【2026年03月度_全社】RFM客層一覧表データ!D:D,"",0)</f>
        <v>653</v>
      </c>
      <c r="H5384" s="183">
        <f>_xlfn.XLOOKUP($A5384,[3]【2026年03月度_全社】RFM客層一覧表データ!$A:$A,[3]【2026年03月度_全社】RFM客層一覧表データ!E:E,"",0)</f>
        <v>740</v>
      </c>
      <c r="I5384" s="183">
        <f>_xlfn.XLOOKUP($A5384,[3]【2026年03月度_全社】RFM客層一覧表データ!$A:$A,[3]【2026年03月度_全社】RFM客層一覧表データ!F:F,"",0)</f>
        <v>62</v>
      </c>
      <c r="J5384" s="183">
        <v>1271</v>
      </c>
      <c r="K5384" s="183">
        <v>688</v>
      </c>
      <c r="L5384" s="183">
        <v>770</v>
      </c>
      <c r="M5384" s="183">
        <v>67</v>
      </c>
      <c r="N5384" s="183">
        <v>1292</v>
      </c>
      <c r="O5384" s="183">
        <v>634</v>
      </c>
      <c r="P5384" s="183">
        <v>797</v>
      </c>
      <c r="Q5384" s="183">
        <v>47</v>
      </c>
      <c r="R5384" s="183">
        <v>1496</v>
      </c>
      <c r="S5384" s="183">
        <v>702</v>
      </c>
      <c r="T5384" s="183">
        <v>909</v>
      </c>
      <c r="U5384" s="183">
        <v>59</v>
      </c>
      <c r="V5384" s="183">
        <v>1331</v>
      </c>
      <c r="W5384" s="183">
        <v>744</v>
      </c>
      <c r="X5384" s="183">
        <v>888</v>
      </c>
      <c r="Y5384" s="183">
        <v>73</v>
      </c>
    </row>
    <row r="5385" spans="1:25" x14ac:dyDescent="0.2">
      <c r="A5385" s="184">
        <v>14038024</v>
      </c>
      <c r="B5385" s="183" t="str">
        <f>[1]店マスタ!B5384</f>
        <v>電’ｓ　あさひ</v>
      </c>
      <c r="C5385" s="183">
        <v>2.5</v>
      </c>
      <c r="D5385" s="183">
        <v>2.5</v>
      </c>
      <c r="E5385" s="183">
        <f>_xlfn.XLOOKUP(A5385,[2]Sheet1!$R:$R,[2]Sheet1!$AB:$AB,"",0)</f>
        <v>2.5</v>
      </c>
      <c r="F5385" s="183">
        <f>_xlfn.XLOOKUP($A5385,[3]【2026年03月度_全社】RFM客層一覧表データ!$A:$A,[3]【2026年03月度_全社】RFM客層一覧表データ!C:C,"",0)</f>
        <v>657</v>
      </c>
      <c r="G5385" s="183">
        <f>_xlfn.XLOOKUP($A5385,[3]【2026年03月度_全社】RFM客層一覧表データ!$A:$A,[3]【2026年03月度_全社】RFM客層一覧表データ!D:D,"",0)</f>
        <v>266</v>
      </c>
      <c r="H5385" s="183">
        <f>_xlfn.XLOOKUP($A5385,[3]【2026年03月度_全社】RFM客層一覧表データ!$A:$A,[3]【2026年03月度_全社】RFM客層一覧表データ!E:E,"",0)</f>
        <v>345</v>
      </c>
      <c r="I5385" s="183">
        <f>_xlfn.XLOOKUP($A5385,[3]【2026年03月度_全社】RFM客層一覧表データ!$A:$A,[3]【2026年03月度_全社】RFM客層一覧表データ!F:F,"",0)</f>
        <v>33</v>
      </c>
      <c r="J5385" s="183">
        <v>677</v>
      </c>
      <c r="K5385" s="183">
        <v>268</v>
      </c>
      <c r="L5385" s="183">
        <v>371</v>
      </c>
      <c r="M5385" s="183">
        <v>25</v>
      </c>
      <c r="N5385" s="183">
        <v>683</v>
      </c>
      <c r="O5385" s="183">
        <v>266</v>
      </c>
      <c r="P5385" s="183">
        <v>388</v>
      </c>
      <c r="Q5385" s="183">
        <v>23</v>
      </c>
      <c r="R5385" s="183">
        <v>689</v>
      </c>
      <c r="S5385" s="183">
        <v>320</v>
      </c>
      <c r="T5385" s="183">
        <v>394</v>
      </c>
      <c r="U5385" s="183">
        <v>54</v>
      </c>
      <c r="V5385" s="183">
        <v>672</v>
      </c>
      <c r="W5385" s="183">
        <v>328</v>
      </c>
      <c r="X5385" s="183">
        <v>401</v>
      </c>
      <c r="Y5385" s="183">
        <v>44</v>
      </c>
    </row>
    <row r="5386" spans="1:25" x14ac:dyDescent="0.2">
      <c r="A5386" s="184">
        <v>14038050</v>
      </c>
      <c r="B5386" s="183" t="str">
        <f>[1]店マスタ!B5385</f>
        <v>ユーデン　大和</v>
      </c>
      <c r="C5386" s="183">
        <v>4.5</v>
      </c>
      <c r="D5386" s="183">
        <v>4.5</v>
      </c>
      <c r="E5386" s="183">
        <f>_xlfn.XLOOKUP(A5386,[2]Sheet1!$R:$R,[2]Sheet1!$AB:$AB,"",0)</f>
        <v>4.5</v>
      </c>
      <c r="F5386" s="183">
        <f>_xlfn.XLOOKUP($A5386,[3]【2026年03月度_全社】RFM客層一覧表データ!$A:$A,[3]【2026年03月度_全社】RFM客層一覧表データ!C:C,"",0)</f>
        <v>427</v>
      </c>
      <c r="G5386" s="183">
        <f>_xlfn.XLOOKUP($A5386,[3]【2026年03月度_全社】RFM客層一覧表データ!$A:$A,[3]【2026年03月度_全社】RFM客層一覧表データ!D:D,"",0)</f>
        <v>130</v>
      </c>
      <c r="H5386" s="183">
        <f>_xlfn.XLOOKUP($A5386,[3]【2026年03月度_全社】RFM客層一覧表データ!$A:$A,[3]【2026年03月度_全社】RFM客層一覧表データ!E:E,"",0)</f>
        <v>264</v>
      </c>
      <c r="I5386" s="183">
        <f>_xlfn.XLOOKUP($A5386,[3]【2026年03月度_全社】RFM客層一覧表データ!$A:$A,[3]【2026年03月度_全社】RFM客層一覧表データ!F:F,"",0)</f>
        <v>10</v>
      </c>
      <c r="J5386" s="183">
        <v>443</v>
      </c>
      <c r="K5386" s="183">
        <v>135</v>
      </c>
      <c r="L5386" s="183">
        <v>277</v>
      </c>
      <c r="M5386" s="183">
        <v>10</v>
      </c>
      <c r="N5386" s="183">
        <v>459</v>
      </c>
      <c r="O5386" s="183">
        <v>243</v>
      </c>
      <c r="P5386" s="183">
        <v>281</v>
      </c>
      <c r="Q5386" s="183">
        <v>14</v>
      </c>
      <c r="R5386" s="183">
        <v>480</v>
      </c>
      <c r="S5386" s="183">
        <v>262</v>
      </c>
      <c r="T5386" s="183">
        <v>297</v>
      </c>
      <c r="U5386" s="183">
        <v>16</v>
      </c>
      <c r="V5386" s="183">
        <v>529</v>
      </c>
      <c r="W5386" s="183">
        <v>275</v>
      </c>
      <c r="X5386" s="183">
        <v>307</v>
      </c>
      <c r="Y5386" s="183">
        <v>26</v>
      </c>
    </row>
    <row r="5387" spans="1:25" x14ac:dyDescent="0.2">
      <c r="A5387" s="184">
        <v>14038053</v>
      </c>
      <c r="B5387" s="183" t="str">
        <f>[1]店マスタ!B5386</f>
        <v>三小田電器</v>
      </c>
      <c r="C5387" s="183">
        <v>1</v>
      </c>
      <c r="D5387" s="183">
        <v>1</v>
      </c>
      <c r="E5387" s="183">
        <f>_xlfn.XLOOKUP(A5387,[2]Sheet1!$R:$R,[2]Sheet1!$AB:$AB,"",0)</f>
        <v>1</v>
      </c>
      <c r="F5387" s="183" t="str">
        <f>_xlfn.XLOOKUP($A5387,[3]【2026年03月度_全社】RFM客層一覧表データ!$A:$A,[3]【2026年03月度_全社】RFM客層一覧表データ!C:C,"",0)</f>
        <v/>
      </c>
      <c r="G5387" s="183" t="str">
        <f>_xlfn.XLOOKUP($A5387,[3]【2026年03月度_全社】RFM客層一覧表データ!$A:$A,[3]【2026年03月度_全社】RFM客層一覧表データ!D:D,"",0)</f>
        <v/>
      </c>
      <c r="H5387" s="183" t="str">
        <f>_xlfn.XLOOKUP($A5387,[3]【2026年03月度_全社】RFM客層一覧表データ!$A:$A,[3]【2026年03月度_全社】RFM客層一覧表データ!E:E,"",0)</f>
        <v/>
      </c>
      <c r="I5387" s="183" t="str">
        <f>_xlfn.XLOOKUP($A5387,[3]【2026年03月度_全社】RFM客層一覧表データ!$A:$A,[3]【2026年03月度_全社】RFM客層一覧表データ!F:F,"",0)</f>
        <v/>
      </c>
      <c r="J5387" s="183">
        <v>0</v>
      </c>
      <c r="K5387" s="183">
        <v>0</v>
      </c>
      <c r="L5387" s="183">
        <v>0</v>
      </c>
      <c r="M5387" s="183">
        <v>0</v>
      </c>
      <c r="N5387" s="183">
        <v>0</v>
      </c>
      <c r="O5387" s="183">
        <v>0</v>
      </c>
      <c r="P5387" s="183">
        <v>0</v>
      </c>
      <c r="Q5387" s="183">
        <v>0</v>
      </c>
      <c r="R5387" s="183">
        <v>0</v>
      </c>
      <c r="S5387" s="183">
        <v>0</v>
      </c>
      <c r="T5387" s="183">
        <v>0</v>
      </c>
      <c r="U5387" s="183">
        <v>0</v>
      </c>
      <c r="V5387" s="183">
        <v>0</v>
      </c>
      <c r="W5387" s="183">
        <v>0</v>
      </c>
      <c r="X5387" s="183">
        <v>0</v>
      </c>
      <c r="Y5387" s="183">
        <v>0</v>
      </c>
    </row>
    <row r="5388" spans="1:25" x14ac:dyDescent="0.2">
      <c r="A5388" s="184">
        <v>14038203</v>
      </c>
      <c r="B5388" s="183" t="str">
        <f>[1]店マスタ!B5387</f>
        <v>電’ｓ　はらだ</v>
      </c>
      <c r="C5388" s="183">
        <v>2</v>
      </c>
      <c r="D5388" s="183">
        <v>2</v>
      </c>
      <c r="E5388" s="183">
        <f>_xlfn.XLOOKUP(A5388,[2]Sheet1!$R:$R,[2]Sheet1!$AB:$AB,"",0)</f>
        <v>2</v>
      </c>
      <c r="F5388" s="183">
        <f>_xlfn.XLOOKUP($A5388,[3]【2026年03月度_全社】RFM客層一覧表データ!$A:$A,[3]【2026年03月度_全社】RFM客層一覧表データ!C:C,"",0)</f>
        <v>303</v>
      </c>
      <c r="G5388" s="183">
        <f>_xlfn.XLOOKUP($A5388,[3]【2026年03月度_全社】RFM客層一覧表データ!$A:$A,[3]【2026年03月度_全社】RFM客層一覧表データ!D:D,"",0)</f>
        <v>155</v>
      </c>
      <c r="H5388" s="183">
        <f>_xlfn.XLOOKUP($A5388,[3]【2026年03月度_全社】RFM客層一覧表データ!$A:$A,[3]【2026年03月度_全社】RFM客層一覧表データ!E:E,"",0)</f>
        <v>221</v>
      </c>
      <c r="I5388" s="183">
        <f>_xlfn.XLOOKUP($A5388,[3]【2026年03月度_全社】RFM客層一覧表データ!$A:$A,[3]【2026年03月度_全社】RFM客層一覧表データ!F:F,"",0)</f>
        <v>1</v>
      </c>
      <c r="J5388" s="183">
        <v>328</v>
      </c>
      <c r="K5388" s="183">
        <v>170</v>
      </c>
      <c r="L5388" s="183">
        <v>244</v>
      </c>
      <c r="M5388" s="183">
        <v>0</v>
      </c>
      <c r="N5388" s="183">
        <v>355</v>
      </c>
      <c r="O5388" s="183">
        <v>185</v>
      </c>
      <c r="P5388" s="183">
        <v>262</v>
      </c>
      <c r="Q5388" s="183">
        <v>1</v>
      </c>
      <c r="R5388" s="183">
        <v>377</v>
      </c>
      <c r="S5388" s="183">
        <v>194</v>
      </c>
      <c r="T5388" s="183">
        <v>286</v>
      </c>
      <c r="U5388" s="183">
        <v>3</v>
      </c>
      <c r="V5388" s="183">
        <v>394</v>
      </c>
      <c r="W5388" s="183">
        <v>237</v>
      </c>
      <c r="X5388" s="183">
        <v>297</v>
      </c>
      <c r="Y5388" s="183">
        <v>9</v>
      </c>
    </row>
    <row r="5389" spans="1:25" x14ac:dyDescent="0.2">
      <c r="A5389" s="184">
        <v>14039001</v>
      </c>
      <c r="B5389" s="183" t="str">
        <f>[1]店マスタ!B5388</f>
        <v>電’ｓ　ナカシマ</v>
      </c>
      <c r="C5389" s="183">
        <v>3</v>
      </c>
      <c r="D5389" s="183">
        <v>3.5</v>
      </c>
      <c r="E5389" s="183">
        <f>_xlfn.XLOOKUP(A5389,[2]Sheet1!$R:$R,[2]Sheet1!$AB:$AB,"",0)</f>
        <v>4.5</v>
      </c>
      <c r="F5389" s="183">
        <f>_xlfn.XLOOKUP($A5389,[3]【2026年03月度_全社】RFM客層一覧表データ!$A:$A,[3]【2026年03月度_全社】RFM客層一覧表データ!C:C,"",0)</f>
        <v>773</v>
      </c>
      <c r="G5389" s="183">
        <f>_xlfn.XLOOKUP($A5389,[3]【2026年03月度_全社】RFM客層一覧表データ!$A:$A,[3]【2026年03月度_全社】RFM客層一覧表データ!D:D,"",0)</f>
        <v>365</v>
      </c>
      <c r="H5389" s="183">
        <f>_xlfn.XLOOKUP($A5389,[3]【2026年03月度_全社】RFM客層一覧表データ!$A:$A,[3]【2026年03月度_全社】RFM客層一覧表データ!E:E,"",0)</f>
        <v>441</v>
      </c>
      <c r="I5389" s="183">
        <f>_xlfn.XLOOKUP($A5389,[3]【2026年03月度_全社】RFM客層一覧表データ!$A:$A,[3]【2026年03月度_全社】RFM客層一覧表データ!F:F,"",0)</f>
        <v>53</v>
      </c>
      <c r="J5389" s="183">
        <v>775</v>
      </c>
      <c r="K5389" s="183">
        <v>400</v>
      </c>
      <c r="L5389" s="183">
        <v>449</v>
      </c>
      <c r="M5389" s="183">
        <v>61</v>
      </c>
      <c r="N5389" s="183">
        <v>772</v>
      </c>
      <c r="O5389" s="183">
        <v>375</v>
      </c>
      <c r="P5389" s="183">
        <v>446</v>
      </c>
      <c r="Q5389" s="183">
        <v>29</v>
      </c>
      <c r="R5389" s="183">
        <v>960</v>
      </c>
      <c r="S5389" s="183">
        <v>462</v>
      </c>
      <c r="T5389" s="183">
        <v>554</v>
      </c>
      <c r="U5389" s="183">
        <v>60</v>
      </c>
      <c r="V5389" s="183">
        <v>966</v>
      </c>
      <c r="W5389" s="183">
        <v>472</v>
      </c>
      <c r="X5389" s="183">
        <v>558</v>
      </c>
      <c r="Y5389" s="183">
        <v>53</v>
      </c>
    </row>
    <row r="5390" spans="1:25" x14ac:dyDescent="0.2">
      <c r="A5390" s="184">
        <v>14039004</v>
      </c>
      <c r="B5390" s="183" t="str">
        <f>[1]店マスタ!B5389</f>
        <v>ユーデン　基山店</v>
      </c>
      <c r="C5390" s="183">
        <v>6</v>
      </c>
      <c r="D5390" s="183">
        <v>6</v>
      </c>
      <c r="E5390" s="183">
        <f>_xlfn.XLOOKUP(A5390,[2]Sheet1!$R:$R,[2]Sheet1!$AB:$AB,"",0)</f>
        <v>6.5</v>
      </c>
      <c r="F5390" s="183">
        <f>_xlfn.XLOOKUP($A5390,[3]【2026年03月度_全社】RFM客層一覧表データ!$A:$A,[3]【2026年03月度_全社】RFM客層一覧表データ!C:C,"",0)</f>
        <v>1139</v>
      </c>
      <c r="G5390" s="183">
        <f>_xlfn.XLOOKUP($A5390,[3]【2026年03月度_全社】RFM客層一覧表データ!$A:$A,[3]【2026年03月度_全社】RFM客層一覧表データ!D:D,"",0)</f>
        <v>509</v>
      </c>
      <c r="H5390" s="183">
        <f>_xlfn.XLOOKUP($A5390,[3]【2026年03月度_全社】RFM客層一覧表データ!$A:$A,[3]【2026年03月度_全社】RFM客層一覧表データ!E:E,"",0)</f>
        <v>443</v>
      </c>
      <c r="I5390" s="183">
        <f>_xlfn.XLOOKUP($A5390,[3]【2026年03月度_全社】RFM客層一覧表データ!$A:$A,[3]【2026年03月度_全社】RFM客層一覧表データ!F:F,"",0)</f>
        <v>145</v>
      </c>
      <c r="J5390" s="183">
        <v>1067</v>
      </c>
      <c r="K5390" s="183">
        <v>494</v>
      </c>
      <c r="L5390" s="183">
        <v>442</v>
      </c>
      <c r="M5390" s="183">
        <v>116</v>
      </c>
      <c r="N5390" s="183">
        <v>1036</v>
      </c>
      <c r="O5390" s="183">
        <v>490</v>
      </c>
      <c r="P5390" s="183">
        <v>434</v>
      </c>
      <c r="Q5390" s="183">
        <v>119</v>
      </c>
      <c r="R5390" s="183">
        <v>987</v>
      </c>
      <c r="S5390" s="183">
        <v>499</v>
      </c>
      <c r="T5390" s="183">
        <v>431</v>
      </c>
      <c r="U5390" s="183">
        <v>117</v>
      </c>
      <c r="V5390" s="183">
        <v>1090</v>
      </c>
      <c r="W5390" s="183">
        <v>503</v>
      </c>
      <c r="X5390" s="183">
        <v>477</v>
      </c>
      <c r="Y5390" s="183">
        <v>120</v>
      </c>
    </row>
    <row r="5391" spans="1:25" x14ac:dyDescent="0.2">
      <c r="A5391" s="184">
        <v>14039008</v>
      </c>
      <c r="B5391" s="183" t="str">
        <f>[1]店マスタ!B5390</f>
        <v>（株）プラザワン</v>
      </c>
      <c r="C5391" s="183">
        <v>3.5</v>
      </c>
      <c r="D5391" s="183">
        <v>2.5</v>
      </c>
      <c r="E5391" s="183">
        <f>_xlfn.XLOOKUP(A5391,[2]Sheet1!$R:$R,[2]Sheet1!$AB:$AB,"",0)</f>
        <v>2.5</v>
      </c>
      <c r="F5391" s="183">
        <f>_xlfn.XLOOKUP($A5391,[3]【2026年03月度_全社】RFM客層一覧表データ!$A:$A,[3]【2026年03月度_全社】RFM客層一覧表データ!C:C,"",0)</f>
        <v>1211</v>
      </c>
      <c r="G5391" s="183">
        <f>_xlfn.XLOOKUP($A5391,[3]【2026年03月度_全社】RFM客層一覧表データ!$A:$A,[3]【2026年03月度_全社】RFM客層一覧表データ!D:D,"",0)</f>
        <v>614</v>
      </c>
      <c r="H5391" s="183">
        <f>_xlfn.XLOOKUP($A5391,[3]【2026年03月度_全社】RFM客層一覧表データ!$A:$A,[3]【2026年03月度_全社】RFM客層一覧表データ!E:E,"",0)</f>
        <v>743</v>
      </c>
      <c r="I5391" s="183">
        <f>_xlfn.XLOOKUP($A5391,[3]【2026年03月度_全社】RFM客層一覧表データ!$A:$A,[3]【2026年03月度_全社】RFM客層一覧表データ!F:F,"",0)</f>
        <v>66</v>
      </c>
      <c r="J5391" s="183">
        <v>1203</v>
      </c>
      <c r="K5391" s="183">
        <v>641</v>
      </c>
      <c r="L5391" s="183">
        <v>757</v>
      </c>
      <c r="M5391" s="183">
        <v>45</v>
      </c>
      <c r="N5391" s="183">
        <v>1217</v>
      </c>
      <c r="O5391" s="183">
        <v>652</v>
      </c>
      <c r="P5391" s="183">
        <v>762</v>
      </c>
      <c r="Q5391" s="183">
        <v>47</v>
      </c>
      <c r="R5391" s="183">
        <v>1220</v>
      </c>
      <c r="S5391" s="183">
        <v>678</v>
      </c>
      <c r="T5391" s="183">
        <v>778</v>
      </c>
      <c r="U5391" s="183">
        <v>64</v>
      </c>
      <c r="V5391" s="183">
        <v>1195</v>
      </c>
      <c r="W5391" s="183">
        <v>703</v>
      </c>
      <c r="X5391" s="183">
        <v>782</v>
      </c>
      <c r="Y5391" s="183">
        <v>77</v>
      </c>
    </row>
    <row r="5392" spans="1:25" x14ac:dyDescent="0.2">
      <c r="A5392" s="184">
        <v>14039038</v>
      </c>
      <c r="B5392" s="183" t="str">
        <f>[1]店マスタ!B5391</f>
        <v>電気のリズ・トーチク砂津店</v>
      </c>
      <c r="C5392" s="183">
        <v>6.5</v>
      </c>
      <c r="D5392" s="183">
        <v>6.5</v>
      </c>
      <c r="E5392" s="183">
        <f>_xlfn.XLOOKUP(A5392,[2]Sheet1!$R:$R,[2]Sheet1!$AB:$AB,"",0)</f>
        <v>6.5</v>
      </c>
      <c r="F5392" s="183">
        <f>_xlfn.XLOOKUP($A5392,[3]【2026年03月度_全社】RFM客層一覧表データ!$A:$A,[3]【2026年03月度_全社】RFM客層一覧表データ!C:C,"",0)</f>
        <v>0</v>
      </c>
      <c r="G5392" s="183">
        <f>_xlfn.XLOOKUP($A5392,[3]【2026年03月度_全社】RFM客層一覧表データ!$A:$A,[3]【2026年03月度_全社】RFM客層一覧表データ!D:D,"",0)</f>
        <v>0</v>
      </c>
      <c r="H5392" s="183">
        <f>_xlfn.XLOOKUP($A5392,[3]【2026年03月度_全社】RFM客層一覧表データ!$A:$A,[3]【2026年03月度_全社】RFM客層一覧表データ!E:E,"",0)</f>
        <v>0</v>
      </c>
      <c r="I5392" s="183">
        <f>_xlfn.XLOOKUP($A5392,[3]【2026年03月度_全社】RFM客層一覧表データ!$A:$A,[3]【2026年03月度_全社】RFM客層一覧表データ!F:F,"",0)</f>
        <v>0</v>
      </c>
      <c r="J5392" s="183">
        <v>0</v>
      </c>
      <c r="K5392" s="183">
        <v>0</v>
      </c>
      <c r="L5392" s="183">
        <v>0</v>
      </c>
      <c r="M5392" s="183">
        <v>0</v>
      </c>
      <c r="N5392" s="183">
        <v>0</v>
      </c>
      <c r="O5392" s="183">
        <v>0</v>
      </c>
      <c r="P5392" s="183">
        <v>0</v>
      </c>
      <c r="Q5392" s="183">
        <v>0</v>
      </c>
      <c r="R5392" s="183">
        <v>0</v>
      </c>
      <c r="S5392" s="183">
        <v>0</v>
      </c>
      <c r="T5392" s="183">
        <v>0</v>
      </c>
      <c r="U5392" s="183">
        <v>0</v>
      </c>
      <c r="V5392" s="183">
        <v>53</v>
      </c>
      <c r="W5392" s="183">
        <v>0</v>
      </c>
      <c r="X5392" s="183">
        <v>0</v>
      </c>
      <c r="Y5392" s="183">
        <v>0</v>
      </c>
    </row>
    <row r="5393" spans="1:25" x14ac:dyDescent="0.2">
      <c r="A5393" s="184">
        <v>14043002</v>
      </c>
      <c r="B5393" s="183" t="str">
        <f>[1]店マスタ!B5392</f>
        <v>電器館　よしかわ</v>
      </c>
      <c r="C5393" s="183">
        <v>4.5</v>
      </c>
      <c r="D5393" s="183">
        <v>4.5</v>
      </c>
      <c r="E5393" s="183">
        <f>_xlfn.XLOOKUP(A5393,[2]Sheet1!$R:$R,[2]Sheet1!$AB:$AB,"",0)</f>
        <v>4.5</v>
      </c>
      <c r="F5393" s="183" t="str">
        <f>_xlfn.XLOOKUP($A5393,[3]【2026年03月度_全社】RFM客層一覧表データ!$A:$A,[3]【2026年03月度_全社】RFM客層一覧表データ!C:C,"",0)</f>
        <v/>
      </c>
      <c r="G5393" s="183" t="str">
        <f>_xlfn.XLOOKUP($A5393,[3]【2026年03月度_全社】RFM客層一覧表データ!$A:$A,[3]【2026年03月度_全社】RFM客層一覧表データ!D:D,"",0)</f>
        <v/>
      </c>
      <c r="H5393" s="183" t="str">
        <f>_xlfn.XLOOKUP($A5393,[3]【2026年03月度_全社】RFM客層一覧表データ!$A:$A,[3]【2026年03月度_全社】RFM客層一覧表データ!E:E,"",0)</f>
        <v/>
      </c>
      <c r="I5393" s="183" t="str">
        <f>_xlfn.XLOOKUP($A5393,[3]【2026年03月度_全社】RFM客層一覧表データ!$A:$A,[3]【2026年03月度_全社】RFM客層一覧表データ!F:F,"",0)</f>
        <v/>
      </c>
      <c r="J5393" s="183">
        <v>0</v>
      </c>
      <c r="K5393" s="183">
        <v>0</v>
      </c>
      <c r="L5393" s="183">
        <v>0</v>
      </c>
      <c r="M5393" s="183">
        <v>0</v>
      </c>
      <c r="N5393" s="183">
        <v>0</v>
      </c>
      <c r="O5393" s="183">
        <v>0</v>
      </c>
      <c r="P5393" s="183">
        <v>0</v>
      </c>
      <c r="Q5393" s="183">
        <v>0</v>
      </c>
      <c r="R5393" s="183">
        <v>0</v>
      </c>
      <c r="S5393" s="183">
        <v>0</v>
      </c>
      <c r="T5393" s="183">
        <v>0</v>
      </c>
      <c r="U5393" s="183">
        <v>0</v>
      </c>
      <c r="V5393" s="183">
        <v>0</v>
      </c>
      <c r="W5393" s="183">
        <v>0</v>
      </c>
      <c r="X5393" s="183">
        <v>0</v>
      </c>
      <c r="Y5393" s="183">
        <v>0</v>
      </c>
    </row>
    <row r="5394" spans="1:25" x14ac:dyDescent="0.2">
      <c r="A5394" s="184">
        <v>14043005</v>
      </c>
      <c r="B5394" s="183" t="str">
        <f>[1]店マスタ!B5393</f>
        <v>電’ｓ　うちだ</v>
      </c>
      <c r="C5394" s="183">
        <v>2</v>
      </c>
      <c r="D5394" s="183">
        <v>2</v>
      </c>
      <c r="E5394" s="183">
        <f>_xlfn.XLOOKUP(A5394,[2]Sheet1!$R:$R,[2]Sheet1!$AB:$AB,"",0)</f>
        <v>2</v>
      </c>
      <c r="F5394" s="183">
        <f>_xlfn.XLOOKUP($A5394,[3]【2026年03月度_全社】RFM客層一覧表データ!$A:$A,[3]【2026年03月度_全社】RFM客層一覧表データ!C:C,"",0)</f>
        <v>633</v>
      </c>
      <c r="G5394" s="183">
        <f>_xlfn.XLOOKUP($A5394,[3]【2026年03月度_全社】RFM客層一覧表データ!$A:$A,[3]【2026年03月度_全社】RFM客層一覧表データ!D:D,"",0)</f>
        <v>260</v>
      </c>
      <c r="H5394" s="183">
        <f>_xlfn.XLOOKUP($A5394,[3]【2026年03月度_全社】RFM客層一覧表データ!$A:$A,[3]【2026年03月度_全社】RFM客層一覧表データ!E:E,"",0)</f>
        <v>330</v>
      </c>
      <c r="I5394" s="183">
        <f>_xlfn.XLOOKUP($A5394,[3]【2026年03月度_全社】RFM客層一覧表データ!$A:$A,[3]【2026年03月度_全社】RFM客層一覧表データ!F:F,"",0)</f>
        <v>39</v>
      </c>
      <c r="J5394" s="183">
        <v>644</v>
      </c>
      <c r="K5394" s="183">
        <v>251</v>
      </c>
      <c r="L5394" s="183">
        <v>341</v>
      </c>
      <c r="M5394" s="183">
        <v>35</v>
      </c>
      <c r="N5394" s="183">
        <v>684</v>
      </c>
      <c r="O5394" s="183">
        <v>263</v>
      </c>
      <c r="P5394" s="183">
        <v>355</v>
      </c>
      <c r="Q5394" s="183">
        <v>31</v>
      </c>
      <c r="R5394" s="183">
        <v>744</v>
      </c>
      <c r="S5394" s="183">
        <v>291</v>
      </c>
      <c r="T5394" s="183">
        <v>382</v>
      </c>
      <c r="U5394" s="183">
        <v>48</v>
      </c>
      <c r="V5394" s="183">
        <v>775</v>
      </c>
      <c r="W5394" s="183">
        <v>296</v>
      </c>
      <c r="X5394" s="183">
        <v>402</v>
      </c>
      <c r="Y5394" s="183">
        <v>45</v>
      </c>
    </row>
    <row r="5395" spans="1:25" x14ac:dyDescent="0.2">
      <c r="A5395" s="184">
        <v>14043007</v>
      </c>
      <c r="B5395" s="183" t="str">
        <f>[1]店マスタ!B5394</f>
        <v>電’ｓ　永田</v>
      </c>
      <c r="C5395" s="183">
        <v>3.5</v>
      </c>
      <c r="D5395" s="183">
        <v>3.5</v>
      </c>
      <c r="E5395" s="183">
        <f>_xlfn.XLOOKUP(A5395,[2]Sheet1!$R:$R,[2]Sheet1!$AB:$AB,"",0)</f>
        <v>4.5</v>
      </c>
      <c r="F5395" s="183">
        <f>_xlfn.XLOOKUP($A5395,[3]【2026年03月度_全社】RFM客層一覧表データ!$A:$A,[3]【2026年03月度_全社】RFM客層一覧表データ!C:C,"",0)</f>
        <v>950</v>
      </c>
      <c r="G5395" s="183">
        <f>_xlfn.XLOOKUP($A5395,[3]【2026年03月度_全社】RFM客層一覧表データ!$A:$A,[3]【2026年03月度_全社】RFM客層一覧表データ!D:D,"",0)</f>
        <v>510</v>
      </c>
      <c r="H5395" s="183">
        <f>_xlfn.XLOOKUP($A5395,[3]【2026年03月度_全社】RFM客層一覧表データ!$A:$A,[3]【2026年03月度_全社】RFM客層一覧表データ!E:E,"",0)</f>
        <v>545</v>
      </c>
      <c r="I5395" s="183">
        <f>_xlfn.XLOOKUP($A5395,[3]【2026年03月度_全社】RFM客層一覧表データ!$A:$A,[3]【2026年03月度_全社】RFM客層一覧表データ!F:F,"",0)</f>
        <v>67</v>
      </c>
      <c r="J5395" s="183">
        <v>948</v>
      </c>
      <c r="K5395" s="183">
        <v>503</v>
      </c>
      <c r="L5395" s="183">
        <v>556</v>
      </c>
      <c r="M5395" s="183">
        <v>47</v>
      </c>
      <c r="N5395" s="183">
        <v>941</v>
      </c>
      <c r="O5395" s="183">
        <v>501</v>
      </c>
      <c r="P5395" s="183">
        <v>552</v>
      </c>
      <c r="Q5395" s="183">
        <v>58</v>
      </c>
      <c r="R5395" s="183">
        <v>925</v>
      </c>
      <c r="S5395" s="183">
        <v>526</v>
      </c>
      <c r="T5395" s="183">
        <v>548</v>
      </c>
      <c r="U5395" s="183">
        <v>69</v>
      </c>
      <c r="V5395" s="183">
        <v>878</v>
      </c>
      <c r="W5395" s="183">
        <v>518</v>
      </c>
      <c r="X5395" s="183">
        <v>533</v>
      </c>
      <c r="Y5395" s="183">
        <v>68</v>
      </c>
    </row>
    <row r="5396" spans="1:25" x14ac:dyDescent="0.2">
      <c r="A5396" s="184">
        <v>14043008</v>
      </c>
      <c r="B5396" s="183" t="str">
        <f>[1]店マスタ!B5395</f>
        <v>みいけ２１</v>
      </c>
      <c r="C5396" s="183">
        <v>2.5</v>
      </c>
      <c r="D5396" s="183">
        <v>2.5</v>
      </c>
      <c r="E5396" s="183" t="str">
        <f>_xlfn.XLOOKUP(A5396,[2]Sheet1!$R:$R,[2]Sheet1!$AB:$AB,"",0)</f>
        <v/>
      </c>
      <c r="F5396" s="183" t="str">
        <f>_xlfn.XLOOKUP($A5396,[3]【2026年03月度_全社】RFM客層一覧表データ!$A:$A,[3]【2026年03月度_全社】RFM客層一覧表データ!C:C,"",0)</f>
        <v/>
      </c>
      <c r="G5396" s="183" t="str">
        <f>_xlfn.XLOOKUP($A5396,[3]【2026年03月度_全社】RFM客層一覧表データ!$A:$A,[3]【2026年03月度_全社】RFM客層一覧表データ!D:D,"",0)</f>
        <v/>
      </c>
      <c r="H5396" s="183" t="str">
        <f>_xlfn.XLOOKUP($A5396,[3]【2026年03月度_全社】RFM客層一覧表データ!$A:$A,[3]【2026年03月度_全社】RFM客層一覧表データ!E:E,"",0)</f>
        <v/>
      </c>
      <c r="I5396" s="183" t="str">
        <f>_xlfn.XLOOKUP($A5396,[3]【2026年03月度_全社】RFM客層一覧表データ!$A:$A,[3]【2026年03月度_全社】RFM客層一覧表データ!F:F,"",0)</f>
        <v/>
      </c>
      <c r="J5396" s="183">
        <v>0</v>
      </c>
      <c r="K5396" s="183">
        <v>0</v>
      </c>
      <c r="L5396" s="183">
        <v>0</v>
      </c>
      <c r="M5396" s="183">
        <v>0</v>
      </c>
      <c r="N5396" s="183">
        <v>0</v>
      </c>
      <c r="O5396" s="183">
        <v>0</v>
      </c>
      <c r="P5396" s="183">
        <v>0</v>
      </c>
      <c r="Q5396" s="183">
        <v>0</v>
      </c>
      <c r="R5396" s="183">
        <v>0</v>
      </c>
      <c r="S5396" s="183">
        <v>0</v>
      </c>
      <c r="T5396" s="183">
        <v>0</v>
      </c>
      <c r="U5396" s="183">
        <v>0</v>
      </c>
      <c r="V5396" s="183">
        <v>0</v>
      </c>
      <c r="W5396" s="183">
        <v>0</v>
      </c>
      <c r="X5396" s="183">
        <v>0</v>
      </c>
      <c r="Y5396" s="183">
        <v>0</v>
      </c>
    </row>
    <row r="5397" spans="1:25" x14ac:dyDescent="0.2">
      <c r="A5397" s="184">
        <v>14043029</v>
      </c>
      <c r="B5397" s="183" t="str">
        <f>[1]店マスタ!B5396</f>
        <v>電’ｓ　東京</v>
      </c>
      <c r="C5397" s="183">
        <v>4.5</v>
      </c>
      <c r="D5397" s="183">
        <v>4.5</v>
      </c>
      <c r="E5397" s="183">
        <f>_xlfn.XLOOKUP(A5397,[2]Sheet1!$R:$R,[2]Sheet1!$AB:$AB,"",0)</f>
        <v>5</v>
      </c>
      <c r="F5397" s="183">
        <f>_xlfn.XLOOKUP($A5397,[3]【2026年03月度_全社】RFM客層一覧表データ!$A:$A,[3]【2026年03月度_全社】RFM客層一覧表データ!C:C,"",0)</f>
        <v>593</v>
      </c>
      <c r="G5397" s="183">
        <f>_xlfn.XLOOKUP($A5397,[3]【2026年03月度_全社】RFM客層一覧表データ!$A:$A,[3]【2026年03月度_全社】RFM客層一覧表データ!D:D,"",0)</f>
        <v>248</v>
      </c>
      <c r="H5397" s="183">
        <f>_xlfn.XLOOKUP($A5397,[3]【2026年03月度_全社】RFM客層一覧表データ!$A:$A,[3]【2026年03月度_全社】RFM客層一覧表データ!E:E,"",0)</f>
        <v>344</v>
      </c>
      <c r="I5397" s="183">
        <f>_xlfn.XLOOKUP($A5397,[3]【2026年03月度_全社】RFM客層一覧表データ!$A:$A,[3]【2026年03月度_全社】RFM客層一覧表データ!F:F,"",0)</f>
        <v>37</v>
      </c>
      <c r="J5397" s="183">
        <v>665</v>
      </c>
      <c r="K5397" s="183">
        <v>273</v>
      </c>
      <c r="L5397" s="183">
        <v>373</v>
      </c>
      <c r="M5397" s="183">
        <v>23</v>
      </c>
      <c r="N5397" s="183">
        <v>711</v>
      </c>
      <c r="O5397" s="183">
        <v>262</v>
      </c>
      <c r="P5397" s="183">
        <v>375</v>
      </c>
      <c r="Q5397" s="183">
        <v>52</v>
      </c>
      <c r="R5397" s="183">
        <v>747</v>
      </c>
      <c r="S5397" s="183">
        <v>330</v>
      </c>
      <c r="T5397" s="183">
        <v>419</v>
      </c>
      <c r="U5397" s="183">
        <v>44</v>
      </c>
      <c r="V5397" s="183">
        <v>768</v>
      </c>
      <c r="W5397" s="183">
        <v>359</v>
      </c>
      <c r="X5397" s="183">
        <v>412</v>
      </c>
      <c r="Y5397" s="183">
        <v>53</v>
      </c>
    </row>
    <row r="5398" spans="1:25" x14ac:dyDescent="0.2">
      <c r="A5398" s="184">
        <v>14043083</v>
      </c>
      <c r="B5398" s="183" t="str">
        <f>[1]店マスタ!B5397</f>
        <v>電’ｓ　イノウエ</v>
      </c>
      <c r="C5398" s="183">
        <v>1.5</v>
      </c>
      <c r="D5398" s="183">
        <v>1.5</v>
      </c>
      <c r="E5398" s="183" t="str">
        <f>_xlfn.XLOOKUP(A5398,[2]Sheet1!$R:$R,[2]Sheet1!$AB:$AB,"",0)</f>
        <v/>
      </c>
      <c r="F5398" s="183" t="str">
        <f>_xlfn.XLOOKUP($A5398,[3]【2026年03月度_全社】RFM客層一覧表データ!$A:$A,[3]【2026年03月度_全社】RFM客層一覧表データ!C:C,"",0)</f>
        <v/>
      </c>
      <c r="G5398" s="183" t="str">
        <f>_xlfn.XLOOKUP($A5398,[3]【2026年03月度_全社】RFM客層一覧表データ!$A:$A,[3]【2026年03月度_全社】RFM客層一覧表データ!D:D,"",0)</f>
        <v/>
      </c>
      <c r="H5398" s="183" t="str">
        <f>_xlfn.XLOOKUP($A5398,[3]【2026年03月度_全社】RFM客層一覧表データ!$A:$A,[3]【2026年03月度_全社】RFM客層一覧表データ!E:E,"",0)</f>
        <v/>
      </c>
      <c r="I5398" s="183" t="str">
        <f>_xlfn.XLOOKUP($A5398,[3]【2026年03月度_全社】RFM客層一覧表データ!$A:$A,[3]【2026年03月度_全社】RFM客層一覧表データ!F:F,"",0)</f>
        <v/>
      </c>
      <c r="J5398" s="183">
        <v>0</v>
      </c>
      <c r="K5398" s="183">
        <v>0</v>
      </c>
      <c r="L5398" s="183">
        <v>0</v>
      </c>
      <c r="M5398" s="183">
        <v>0</v>
      </c>
      <c r="N5398" s="183">
        <v>0</v>
      </c>
      <c r="O5398" s="183">
        <v>0</v>
      </c>
      <c r="P5398" s="183">
        <v>0</v>
      </c>
      <c r="Q5398" s="183">
        <v>0</v>
      </c>
      <c r="R5398" s="183">
        <v>0</v>
      </c>
      <c r="S5398" s="183">
        <v>0</v>
      </c>
      <c r="T5398" s="183">
        <v>0</v>
      </c>
      <c r="U5398" s="183">
        <v>0</v>
      </c>
      <c r="V5398" s="183">
        <v>0</v>
      </c>
      <c r="W5398" s="183">
        <v>0</v>
      </c>
      <c r="X5398" s="183">
        <v>0</v>
      </c>
      <c r="Y5398" s="183">
        <v>0</v>
      </c>
    </row>
    <row r="5399" spans="1:25" x14ac:dyDescent="0.2">
      <c r="A5399" s="184">
        <v>14043114</v>
      </c>
      <c r="B5399" s="183" t="str">
        <f>[1]店マスタ!B5398</f>
        <v>アズ　大牟田店</v>
      </c>
      <c r="C5399" s="183">
        <v>3</v>
      </c>
      <c r="D5399" s="183">
        <v>2.5</v>
      </c>
      <c r="E5399" s="183">
        <f>_xlfn.XLOOKUP(A5399,[2]Sheet1!$R:$R,[2]Sheet1!$AB:$AB,"",0)</f>
        <v>2.5</v>
      </c>
      <c r="F5399" s="183">
        <f>_xlfn.XLOOKUP($A5399,[3]【2026年03月度_全社】RFM客層一覧表データ!$A:$A,[3]【2026年03月度_全社】RFM客層一覧表データ!C:C,"",0)</f>
        <v>533</v>
      </c>
      <c r="G5399" s="183">
        <f>_xlfn.XLOOKUP($A5399,[3]【2026年03月度_全社】RFM客層一覧表データ!$A:$A,[3]【2026年03月度_全社】RFM客層一覧表データ!D:D,"",0)</f>
        <v>233</v>
      </c>
      <c r="H5399" s="183">
        <f>_xlfn.XLOOKUP($A5399,[3]【2026年03月度_全社】RFM客層一覧表データ!$A:$A,[3]【2026年03月度_全社】RFM客層一覧表データ!E:E,"",0)</f>
        <v>310</v>
      </c>
      <c r="I5399" s="183">
        <f>_xlfn.XLOOKUP($A5399,[3]【2026年03月度_全社】RFM客層一覧表データ!$A:$A,[3]【2026年03月度_全社】RFM客層一覧表データ!F:F,"",0)</f>
        <v>28</v>
      </c>
      <c r="J5399" s="183">
        <v>564</v>
      </c>
      <c r="K5399" s="183">
        <v>270</v>
      </c>
      <c r="L5399" s="183">
        <v>321</v>
      </c>
      <c r="M5399" s="183">
        <v>45</v>
      </c>
      <c r="N5399" s="183">
        <v>583</v>
      </c>
      <c r="O5399" s="183">
        <v>266</v>
      </c>
      <c r="P5399" s="183">
        <v>339</v>
      </c>
      <c r="Q5399" s="183">
        <v>33</v>
      </c>
      <c r="R5399" s="183">
        <v>589</v>
      </c>
      <c r="S5399" s="183">
        <v>286</v>
      </c>
      <c r="T5399" s="183">
        <v>357</v>
      </c>
      <c r="U5399" s="183">
        <v>35</v>
      </c>
      <c r="V5399" s="183">
        <v>579</v>
      </c>
      <c r="W5399" s="183">
        <v>278</v>
      </c>
      <c r="X5399" s="183">
        <v>350</v>
      </c>
      <c r="Y5399" s="183">
        <v>34</v>
      </c>
    </row>
    <row r="5400" spans="1:25" x14ac:dyDescent="0.2">
      <c r="A5400" s="184">
        <v>14043182</v>
      </c>
      <c r="B5400" s="183" t="str">
        <f>[1]店マスタ!B5399</f>
        <v>ユアーズたなか株式会社</v>
      </c>
      <c r="C5400" s="183">
        <v>6</v>
      </c>
      <c r="D5400" s="183">
        <v>6</v>
      </c>
      <c r="E5400" s="183">
        <f>_xlfn.XLOOKUP(A5400,[2]Sheet1!$R:$R,[2]Sheet1!$AB:$AB,"",0)</f>
        <v>6</v>
      </c>
      <c r="F5400" s="183">
        <f>_xlfn.XLOOKUP($A5400,[3]【2026年03月度_全社】RFM客層一覧表データ!$A:$A,[3]【2026年03月度_全社】RFM客層一覧表データ!C:C,"",0)</f>
        <v>1150</v>
      </c>
      <c r="G5400" s="183">
        <f>_xlfn.XLOOKUP($A5400,[3]【2026年03月度_全社】RFM客層一覧表データ!$A:$A,[3]【2026年03月度_全社】RFM客層一覧表データ!D:D,"",0)</f>
        <v>531</v>
      </c>
      <c r="H5400" s="183">
        <f>_xlfn.XLOOKUP($A5400,[3]【2026年03月度_全社】RFM客層一覧表データ!$A:$A,[3]【2026年03月度_全社】RFM客層一覧表データ!E:E,"",0)</f>
        <v>572</v>
      </c>
      <c r="I5400" s="183">
        <f>_xlfn.XLOOKUP($A5400,[3]【2026年03月度_全社】RFM客層一覧表データ!$A:$A,[3]【2026年03月度_全社】RFM客層一覧表データ!F:F,"",0)</f>
        <v>100</v>
      </c>
      <c r="J5400" s="183">
        <v>1129</v>
      </c>
      <c r="K5400" s="183">
        <v>548</v>
      </c>
      <c r="L5400" s="183">
        <v>550</v>
      </c>
      <c r="M5400" s="183">
        <v>108</v>
      </c>
      <c r="N5400" s="183">
        <v>1070</v>
      </c>
      <c r="O5400" s="183">
        <v>511</v>
      </c>
      <c r="P5400" s="183">
        <v>530</v>
      </c>
      <c r="Q5400" s="183">
        <v>102</v>
      </c>
      <c r="R5400" s="183">
        <v>1014</v>
      </c>
      <c r="S5400" s="183">
        <v>510</v>
      </c>
      <c r="T5400" s="183">
        <v>510</v>
      </c>
      <c r="U5400" s="183">
        <v>95</v>
      </c>
      <c r="V5400" s="183">
        <v>964</v>
      </c>
      <c r="W5400" s="183">
        <v>493</v>
      </c>
      <c r="X5400" s="183">
        <v>475</v>
      </c>
      <c r="Y5400" s="183">
        <v>102</v>
      </c>
    </row>
    <row r="5401" spans="1:25" x14ac:dyDescent="0.2">
      <c r="A5401" s="184">
        <v>14043213</v>
      </c>
      <c r="B5401" s="183" t="str">
        <f>[1]店マスタ!B5400</f>
        <v>ニシヤマ電機</v>
      </c>
      <c r="C5401" s="183">
        <v>1.5</v>
      </c>
      <c r="D5401" s="183">
        <v>1.5</v>
      </c>
      <c r="E5401" s="183">
        <f>_xlfn.XLOOKUP(A5401,[2]Sheet1!$R:$R,[2]Sheet1!$AB:$AB,"",0)</f>
        <v>1.5</v>
      </c>
      <c r="F5401" s="183" t="str">
        <f>_xlfn.XLOOKUP($A5401,[3]【2026年03月度_全社】RFM客層一覧表データ!$A:$A,[3]【2026年03月度_全社】RFM客層一覧表データ!C:C,"",0)</f>
        <v/>
      </c>
      <c r="G5401" s="183" t="str">
        <f>_xlfn.XLOOKUP($A5401,[3]【2026年03月度_全社】RFM客層一覧表データ!$A:$A,[3]【2026年03月度_全社】RFM客層一覧表データ!D:D,"",0)</f>
        <v/>
      </c>
      <c r="H5401" s="183" t="str">
        <f>_xlfn.XLOOKUP($A5401,[3]【2026年03月度_全社】RFM客層一覧表データ!$A:$A,[3]【2026年03月度_全社】RFM客層一覧表データ!E:E,"",0)</f>
        <v/>
      </c>
      <c r="I5401" s="183" t="str">
        <f>_xlfn.XLOOKUP($A5401,[3]【2026年03月度_全社】RFM客層一覧表データ!$A:$A,[3]【2026年03月度_全社】RFM客層一覧表データ!F:F,"",0)</f>
        <v/>
      </c>
      <c r="J5401" s="183">
        <v>0</v>
      </c>
      <c r="K5401" s="183">
        <v>0</v>
      </c>
      <c r="L5401" s="183">
        <v>0</v>
      </c>
      <c r="M5401" s="183">
        <v>0</v>
      </c>
      <c r="N5401" s="183">
        <v>0</v>
      </c>
      <c r="O5401" s="183">
        <v>0</v>
      </c>
      <c r="P5401" s="183">
        <v>0</v>
      </c>
      <c r="Q5401" s="183">
        <v>0</v>
      </c>
      <c r="R5401" s="183">
        <v>0</v>
      </c>
      <c r="S5401" s="183">
        <v>0</v>
      </c>
      <c r="T5401" s="183">
        <v>0</v>
      </c>
      <c r="U5401" s="183">
        <v>0</v>
      </c>
      <c r="V5401" s="183">
        <v>0</v>
      </c>
      <c r="W5401" s="183">
        <v>0</v>
      </c>
      <c r="X5401" s="183">
        <v>0</v>
      </c>
      <c r="Y5401" s="183">
        <v>0</v>
      </c>
    </row>
    <row r="5402" spans="1:25" x14ac:dyDescent="0.2">
      <c r="A5402" s="184">
        <v>14043214</v>
      </c>
      <c r="B5402" s="183" t="str">
        <f>[1]店マスタ!B5401</f>
        <v>セブンプラザ通町店</v>
      </c>
      <c r="C5402" s="183">
        <v>1.5</v>
      </c>
      <c r="D5402" s="183">
        <v>1.5</v>
      </c>
      <c r="E5402" s="183">
        <f>_xlfn.XLOOKUP(A5402,[2]Sheet1!$R:$R,[2]Sheet1!$AB:$AB,"",0)</f>
        <v>1.5</v>
      </c>
      <c r="F5402" s="183">
        <f>_xlfn.XLOOKUP($A5402,[3]【2026年03月度_全社】RFM客層一覧表データ!$A:$A,[3]【2026年03月度_全社】RFM客層一覧表データ!C:C,"",0)</f>
        <v>659</v>
      </c>
      <c r="G5402" s="183">
        <f>_xlfn.XLOOKUP($A5402,[3]【2026年03月度_全社】RFM客層一覧表データ!$A:$A,[3]【2026年03月度_全社】RFM客層一覧表データ!D:D,"",0)</f>
        <v>294</v>
      </c>
      <c r="H5402" s="183">
        <f>_xlfn.XLOOKUP($A5402,[3]【2026年03月度_全社】RFM客層一覧表データ!$A:$A,[3]【2026年03月度_全社】RFM客層一覧表データ!E:E,"",0)</f>
        <v>311</v>
      </c>
      <c r="I5402" s="183">
        <f>_xlfn.XLOOKUP($A5402,[3]【2026年03月度_全社】RFM客層一覧表データ!$A:$A,[3]【2026年03月度_全社】RFM客層一覧表データ!F:F,"",0)</f>
        <v>44</v>
      </c>
      <c r="J5402" s="183">
        <v>698</v>
      </c>
      <c r="K5402" s="183">
        <v>349</v>
      </c>
      <c r="L5402" s="183">
        <v>321</v>
      </c>
      <c r="M5402" s="183">
        <v>63</v>
      </c>
      <c r="N5402" s="183">
        <v>674</v>
      </c>
      <c r="O5402" s="183">
        <v>349</v>
      </c>
      <c r="P5402" s="183">
        <v>315</v>
      </c>
      <c r="Q5402" s="183">
        <v>99</v>
      </c>
      <c r="R5402" s="183">
        <v>616</v>
      </c>
      <c r="S5402" s="183">
        <v>324</v>
      </c>
      <c r="T5402" s="183">
        <v>310</v>
      </c>
      <c r="U5402" s="183">
        <v>39</v>
      </c>
      <c r="V5402" s="183">
        <v>616</v>
      </c>
      <c r="W5402" s="183">
        <v>328</v>
      </c>
      <c r="X5402" s="183">
        <v>306</v>
      </c>
      <c r="Y5402" s="183">
        <v>48</v>
      </c>
    </row>
    <row r="5403" spans="1:25" x14ac:dyDescent="0.2">
      <c r="A5403" s="184">
        <v>14044001</v>
      </c>
      <c r="B5403" s="183" t="str">
        <f>[1]店マスタ!B5402</f>
        <v>電’ｓ　たなか</v>
      </c>
      <c r="C5403" s="183">
        <v>2.5</v>
      </c>
      <c r="D5403" s="183">
        <v>2.5</v>
      </c>
      <c r="E5403" s="183">
        <f>_xlfn.XLOOKUP(A5403,[2]Sheet1!$R:$R,[2]Sheet1!$AB:$AB,"",0)</f>
        <v>2.5</v>
      </c>
      <c r="F5403" s="183">
        <f>_xlfn.XLOOKUP($A5403,[3]【2026年03月度_全社】RFM客層一覧表データ!$A:$A,[3]【2026年03月度_全社】RFM客層一覧表データ!C:C,"",0)</f>
        <v>400</v>
      </c>
      <c r="G5403" s="183">
        <f>_xlfn.XLOOKUP($A5403,[3]【2026年03月度_全社】RFM客層一覧表データ!$A:$A,[3]【2026年03月度_全社】RFM客層一覧表データ!D:D,"",0)</f>
        <v>174</v>
      </c>
      <c r="H5403" s="183">
        <f>_xlfn.XLOOKUP($A5403,[3]【2026年03月度_全社】RFM客層一覧表データ!$A:$A,[3]【2026年03月度_全社】RFM客層一覧表データ!E:E,"",0)</f>
        <v>98</v>
      </c>
      <c r="I5403" s="183">
        <f>_xlfn.XLOOKUP($A5403,[3]【2026年03月度_全社】RFM客層一覧表データ!$A:$A,[3]【2026年03月度_全社】RFM客層一覧表データ!F:F,"",0)</f>
        <v>54</v>
      </c>
      <c r="J5403" s="183">
        <v>382</v>
      </c>
      <c r="K5403" s="183">
        <v>132</v>
      </c>
      <c r="L5403" s="183">
        <v>76</v>
      </c>
      <c r="M5403" s="183">
        <v>48</v>
      </c>
      <c r="N5403" s="183">
        <v>360</v>
      </c>
      <c r="O5403" s="183">
        <v>123</v>
      </c>
      <c r="P5403" s="183">
        <v>65</v>
      </c>
      <c r="Q5403" s="183">
        <v>45</v>
      </c>
      <c r="R5403" s="183">
        <v>337</v>
      </c>
      <c r="S5403" s="183">
        <v>118</v>
      </c>
      <c r="T5403" s="183">
        <v>65</v>
      </c>
      <c r="U5403" s="183">
        <v>50</v>
      </c>
      <c r="V5403" s="183">
        <v>320</v>
      </c>
      <c r="W5403" s="183">
        <v>104</v>
      </c>
      <c r="X5403" s="183">
        <v>67</v>
      </c>
      <c r="Y5403" s="183">
        <v>40</v>
      </c>
    </row>
    <row r="5404" spans="1:25" x14ac:dyDescent="0.2">
      <c r="A5404" s="184">
        <v>14044002</v>
      </c>
      <c r="B5404" s="183" t="str">
        <f>[1]店マスタ!B5403</f>
        <v>中尾電器商会</v>
      </c>
      <c r="C5404" s="183">
        <v>1.5</v>
      </c>
      <c r="D5404" s="183">
        <v>1.5</v>
      </c>
      <c r="E5404" s="183">
        <f>_xlfn.XLOOKUP(A5404,[2]Sheet1!$R:$R,[2]Sheet1!$AB:$AB,"",0)</f>
        <v>2</v>
      </c>
      <c r="F5404" s="183">
        <f>_xlfn.XLOOKUP($A5404,[3]【2026年03月度_全社】RFM客層一覧表データ!$A:$A,[3]【2026年03月度_全社】RFM客層一覧表データ!C:C,"",0)</f>
        <v>483</v>
      </c>
      <c r="G5404" s="183">
        <f>_xlfn.XLOOKUP($A5404,[3]【2026年03月度_全社】RFM客層一覧表データ!$A:$A,[3]【2026年03月度_全社】RFM客層一覧表データ!D:D,"",0)</f>
        <v>162</v>
      </c>
      <c r="H5404" s="183">
        <f>_xlfn.XLOOKUP($A5404,[3]【2026年03月度_全社】RFM客層一覧表データ!$A:$A,[3]【2026年03月度_全社】RFM客層一覧表データ!E:E,"",0)</f>
        <v>220</v>
      </c>
      <c r="I5404" s="183">
        <f>_xlfn.XLOOKUP($A5404,[3]【2026年03月度_全社】RFM客層一覧表データ!$A:$A,[3]【2026年03月度_全社】RFM客層一覧表データ!F:F,"",0)</f>
        <v>30</v>
      </c>
      <c r="J5404" s="183">
        <v>506</v>
      </c>
      <c r="K5404" s="183">
        <v>174</v>
      </c>
      <c r="L5404" s="183">
        <v>217</v>
      </c>
      <c r="M5404" s="183">
        <v>45</v>
      </c>
      <c r="N5404" s="183">
        <v>511</v>
      </c>
      <c r="O5404" s="183">
        <v>162</v>
      </c>
      <c r="P5404" s="183">
        <v>209</v>
      </c>
      <c r="Q5404" s="183">
        <v>42</v>
      </c>
      <c r="R5404" s="183">
        <v>540</v>
      </c>
      <c r="S5404" s="183">
        <v>202</v>
      </c>
      <c r="T5404" s="183">
        <v>209</v>
      </c>
      <c r="U5404" s="183">
        <v>44</v>
      </c>
      <c r="V5404" s="183">
        <v>553</v>
      </c>
      <c r="W5404" s="183">
        <v>191</v>
      </c>
      <c r="X5404" s="183">
        <v>197</v>
      </c>
      <c r="Y5404" s="183">
        <v>50</v>
      </c>
    </row>
    <row r="5405" spans="1:25" x14ac:dyDescent="0.2">
      <c r="A5405" s="184">
        <v>14045001</v>
      </c>
      <c r="B5405" s="183" t="str">
        <f>[1]店マスタ!B5404</f>
        <v>電’ｓ　栗山</v>
      </c>
      <c r="C5405" s="183">
        <v>4.5</v>
      </c>
      <c r="D5405" s="183">
        <v>4</v>
      </c>
      <c r="E5405" s="183">
        <f>_xlfn.XLOOKUP(A5405,[2]Sheet1!$R:$R,[2]Sheet1!$AB:$AB,"",0)</f>
        <v>4.5</v>
      </c>
      <c r="F5405" s="183">
        <f>_xlfn.XLOOKUP($A5405,[3]【2026年03月度_全社】RFM客層一覧表データ!$A:$A,[3]【2026年03月度_全社】RFM客層一覧表データ!C:C,"",0)</f>
        <v>821</v>
      </c>
      <c r="G5405" s="183">
        <f>_xlfn.XLOOKUP($A5405,[3]【2026年03月度_全社】RFM客層一覧表データ!$A:$A,[3]【2026年03月度_全社】RFM客層一覧表データ!D:D,"",0)</f>
        <v>277</v>
      </c>
      <c r="H5405" s="183">
        <f>_xlfn.XLOOKUP($A5405,[3]【2026年03月度_全社】RFM客層一覧表データ!$A:$A,[3]【2026年03月度_全社】RFM客層一覧表データ!E:E,"",0)</f>
        <v>298</v>
      </c>
      <c r="I5405" s="183">
        <f>_xlfn.XLOOKUP($A5405,[3]【2026年03月度_全社】RFM客層一覧表データ!$A:$A,[3]【2026年03月度_全社】RFM客層一覧表データ!F:F,"",0)</f>
        <v>64</v>
      </c>
      <c r="J5405" s="183">
        <v>836</v>
      </c>
      <c r="K5405" s="183">
        <v>261</v>
      </c>
      <c r="L5405" s="183">
        <v>313</v>
      </c>
      <c r="M5405" s="183">
        <v>65</v>
      </c>
      <c r="N5405" s="183">
        <v>818</v>
      </c>
      <c r="O5405" s="183">
        <v>309</v>
      </c>
      <c r="P5405" s="183">
        <v>319</v>
      </c>
      <c r="Q5405" s="183">
        <v>68</v>
      </c>
      <c r="R5405" s="183">
        <v>767</v>
      </c>
      <c r="S5405" s="183">
        <v>347</v>
      </c>
      <c r="T5405" s="183">
        <v>315</v>
      </c>
      <c r="U5405" s="183">
        <v>109</v>
      </c>
      <c r="V5405" s="183">
        <v>690</v>
      </c>
      <c r="W5405" s="183">
        <v>351</v>
      </c>
      <c r="X5405" s="183">
        <v>313</v>
      </c>
      <c r="Y5405" s="183">
        <v>90</v>
      </c>
    </row>
    <row r="5406" spans="1:25" x14ac:dyDescent="0.2">
      <c r="A5406" s="184">
        <v>14045014</v>
      </c>
      <c r="B5406" s="183" t="str">
        <f>[1]店マスタ!B5405</f>
        <v>電’ｓ　井川</v>
      </c>
      <c r="C5406" s="183">
        <v>1.5</v>
      </c>
      <c r="D5406" s="183">
        <v>1.5</v>
      </c>
      <c r="E5406" s="183">
        <f>_xlfn.XLOOKUP(A5406,[2]Sheet1!$R:$R,[2]Sheet1!$AB:$AB,"",0)</f>
        <v>1.5</v>
      </c>
      <c r="F5406" s="183">
        <f>_xlfn.XLOOKUP($A5406,[3]【2026年03月度_全社】RFM客層一覧表データ!$A:$A,[3]【2026年03月度_全社】RFM客層一覧表データ!C:C,"",0)</f>
        <v>0</v>
      </c>
      <c r="G5406" s="183">
        <f>_xlfn.XLOOKUP($A5406,[3]【2026年03月度_全社】RFM客層一覧表データ!$A:$A,[3]【2026年03月度_全社】RFM客層一覧表データ!D:D,"",0)</f>
        <v>0</v>
      </c>
      <c r="H5406" s="183">
        <f>_xlfn.XLOOKUP($A5406,[3]【2026年03月度_全社】RFM客層一覧表データ!$A:$A,[3]【2026年03月度_全社】RFM客層一覧表データ!E:E,"",0)</f>
        <v>0</v>
      </c>
      <c r="I5406" s="183">
        <f>_xlfn.XLOOKUP($A5406,[3]【2026年03月度_全社】RFM客層一覧表データ!$A:$A,[3]【2026年03月度_全社】RFM客層一覧表データ!F:F,"",0)</f>
        <v>0</v>
      </c>
      <c r="J5406" s="183">
        <v>0</v>
      </c>
      <c r="K5406" s="183">
        <v>0</v>
      </c>
      <c r="L5406" s="183">
        <v>0</v>
      </c>
      <c r="M5406" s="183">
        <v>0</v>
      </c>
      <c r="N5406" s="183">
        <v>0</v>
      </c>
      <c r="O5406" s="183">
        <v>0</v>
      </c>
      <c r="P5406" s="183">
        <v>0</v>
      </c>
      <c r="Q5406" s="183">
        <v>0</v>
      </c>
      <c r="R5406" s="183">
        <v>0</v>
      </c>
      <c r="S5406" s="183">
        <v>0</v>
      </c>
      <c r="T5406" s="183">
        <v>0</v>
      </c>
      <c r="U5406" s="183">
        <v>0</v>
      </c>
      <c r="V5406" s="183">
        <v>0</v>
      </c>
      <c r="W5406" s="183">
        <v>0</v>
      </c>
      <c r="X5406" s="183">
        <v>0</v>
      </c>
      <c r="Y5406" s="183">
        <v>0</v>
      </c>
    </row>
    <row r="5407" spans="1:25" x14ac:dyDescent="0.2">
      <c r="A5407" s="184">
        <v>14045024</v>
      </c>
      <c r="B5407" s="183" t="str">
        <f>[1]店マスタ!B5406</f>
        <v>セブンプラザ　野原店</v>
      </c>
      <c r="C5407" s="183">
        <v>3.5</v>
      </c>
      <c r="D5407" s="183">
        <v>1.5</v>
      </c>
      <c r="E5407" s="183">
        <f>_xlfn.XLOOKUP(A5407,[2]Sheet1!$R:$R,[2]Sheet1!$AB:$AB,"",0)</f>
        <v>1.5</v>
      </c>
      <c r="F5407" s="183">
        <f>_xlfn.XLOOKUP($A5407,[3]【2026年03月度_全社】RFM客層一覧表データ!$A:$A,[3]【2026年03月度_全社】RFM客層一覧表データ!C:C,"",0)</f>
        <v>717</v>
      </c>
      <c r="G5407" s="183">
        <f>_xlfn.XLOOKUP($A5407,[3]【2026年03月度_全社】RFM客層一覧表データ!$A:$A,[3]【2026年03月度_全社】RFM客層一覧表データ!D:D,"",0)</f>
        <v>297</v>
      </c>
      <c r="H5407" s="183">
        <f>_xlfn.XLOOKUP($A5407,[3]【2026年03月度_全社】RFM客層一覧表データ!$A:$A,[3]【2026年03月度_全社】RFM客層一覧表データ!E:E,"",0)</f>
        <v>428</v>
      </c>
      <c r="I5407" s="183">
        <f>_xlfn.XLOOKUP($A5407,[3]【2026年03月度_全社】RFM客層一覧表データ!$A:$A,[3]【2026年03月度_全社】RFM客層一覧表データ!F:F,"",0)</f>
        <v>28</v>
      </c>
      <c r="J5407" s="183">
        <v>752</v>
      </c>
      <c r="K5407" s="183">
        <v>314</v>
      </c>
      <c r="L5407" s="183">
        <v>456</v>
      </c>
      <c r="M5407" s="183">
        <v>14</v>
      </c>
      <c r="N5407" s="183">
        <v>783</v>
      </c>
      <c r="O5407" s="183">
        <v>337</v>
      </c>
      <c r="P5407" s="183">
        <v>469</v>
      </c>
      <c r="Q5407" s="183">
        <v>34</v>
      </c>
      <c r="R5407" s="183">
        <v>800</v>
      </c>
      <c r="S5407" s="183">
        <v>391</v>
      </c>
      <c r="T5407" s="183">
        <v>473</v>
      </c>
      <c r="U5407" s="183">
        <v>41</v>
      </c>
      <c r="V5407" s="183">
        <v>798</v>
      </c>
      <c r="W5407" s="183">
        <v>422</v>
      </c>
      <c r="X5407" s="183">
        <v>479</v>
      </c>
      <c r="Y5407" s="183">
        <v>51</v>
      </c>
    </row>
    <row r="5408" spans="1:25" x14ac:dyDescent="0.2">
      <c r="A5408" s="184">
        <v>14046003</v>
      </c>
      <c r="B5408" s="183" t="str">
        <f>[1]店マスタ!B5407</f>
        <v>寺本電気商会</v>
      </c>
      <c r="C5408" s="183">
        <v>2</v>
      </c>
      <c r="D5408" s="183">
        <v>2</v>
      </c>
      <c r="E5408" s="183" t="str">
        <f>_xlfn.XLOOKUP(A5408,[2]Sheet1!$R:$R,[2]Sheet1!$AB:$AB,"",0)</f>
        <v/>
      </c>
      <c r="F5408" s="183" t="str">
        <f>_xlfn.XLOOKUP($A5408,[3]【2026年03月度_全社】RFM客層一覧表データ!$A:$A,[3]【2026年03月度_全社】RFM客層一覧表データ!C:C,"",0)</f>
        <v/>
      </c>
      <c r="G5408" s="183" t="str">
        <f>_xlfn.XLOOKUP($A5408,[3]【2026年03月度_全社】RFM客層一覧表データ!$A:$A,[3]【2026年03月度_全社】RFM客層一覧表データ!D:D,"",0)</f>
        <v/>
      </c>
      <c r="H5408" s="183" t="str">
        <f>_xlfn.XLOOKUP($A5408,[3]【2026年03月度_全社】RFM客層一覧表データ!$A:$A,[3]【2026年03月度_全社】RFM客層一覧表データ!E:E,"",0)</f>
        <v/>
      </c>
      <c r="I5408" s="183" t="str">
        <f>_xlfn.XLOOKUP($A5408,[3]【2026年03月度_全社】RFM客層一覧表データ!$A:$A,[3]【2026年03月度_全社】RFM客層一覧表データ!F:F,"",0)</f>
        <v/>
      </c>
      <c r="J5408" s="183">
        <v>0</v>
      </c>
      <c r="K5408" s="183">
        <v>0</v>
      </c>
      <c r="L5408" s="183">
        <v>0</v>
      </c>
      <c r="M5408" s="183">
        <v>0</v>
      </c>
      <c r="N5408" s="183">
        <v>0</v>
      </c>
      <c r="O5408" s="183">
        <v>0</v>
      </c>
      <c r="P5408" s="183">
        <v>0</v>
      </c>
      <c r="Q5408" s="183">
        <v>0</v>
      </c>
      <c r="R5408" s="183">
        <v>0</v>
      </c>
      <c r="S5408" s="183">
        <v>0</v>
      </c>
      <c r="T5408" s="183">
        <v>0</v>
      </c>
      <c r="U5408" s="183">
        <v>0</v>
      </c>
      <c r="V5408" s="183">
        <v>0</v>
      </c>
      <c r="W5408" s="183">
        <v>0</v>
      </c>
      <c r="X5408" s="183">
        <v>0</v>
      </c>
      <c r="Y5408" s="183">
        <v>0</v>
      </c>
    </row>
    <row r="5409" spans="1:25" x14ac:dyDescent="0.2">
      <c r="A5409" s="184">
        <v>14051001</v>
      </c>
      <c r="B5409" s="183" t="str">
        <f>[1]店マスタ!B5408</f>
        <v>井川　電機商会</v>
      </c>
      <c r="C5409" s="183">
        <v>3.5</v>
      </c>
      <c r="D5409" s="183">
        <v>3</v>
      </c>
      <c r="E5409" s="183">
        <f>_xlfn.XLOOKUP(A5409,[2]Sheet1!$R:$R,[2]Sheet1!$AB:$AB,"",0)</f>
        <v>3.5</v>
      </c>
      <c r="F5409" s="183">
        <f>_xlfn.XLOOKUP($A5409,[3]【2026年03月度_全社】RFM客層一覧表データ!$A:$A,[3]【2026年03月度_全社】RFM客層一覧表データ!C:C,"",0)</f>
        <v>254</v>
      </c>
      <c r="G5409" s="183">
        <f>_xlfn.XLOOKUP($A5409,[3]【2026年03月度_全社】RFM客層一覧表データ!$A:$A,[3]【2026年03月度_全社】RFM客層一覧表データ!D:D,"",0)</f>
        <v>101</v>
      </c>
      <c r="H5409" s="183">
        <f>_xlfn.XLOOKUP($A5409,[3]【2026年03月度_全社】RFM客層一覧表データ!$A:$A,[3]【2026年03月度_全社】RFM客層一覧表データ!E:E,"",0)</f>
        <v>124</v>
      </c>
      <c r="I5409" s="183">
        <f>_xlfn.XLOOKUP($A5409,[3]【2026年03月度_全社】RFM客層一覧表データ!$A:$A,[3]【2026年03月度_全社】RFM客層一覧表データ!F:F,"",0)</f>
        <v>18</v>
      </c>
      <c r="J5409" s="183">
        <v>282</v>
      </c>
      <c r="K5409" s="183">
        <v>86</v>
      </c>
      <c r="L5409" s="183">
        <v>128</v>
      </c>
      <c r="M5409" s="183">
        <v>11</v>
      </c>
      <c r="N5409" s="183">
        <v>319</v>
      </c>
      <c r="O5409" s="183">
        <v>103</v>
      </c>
      <c r="P5409" s="183">
        <v>135</v>
      </c>
      <c r="Q5409" s="183">
        <v>19</v>
      </c>
      <c r="R5409" s="183">
        <v>348</v>
      </c>
      <c r="S5409" s="183">
        <v>95</v>
      </c>
      <c r="T5409" s="183">
        <v>159</v>
      </c>
      <c r="U5409" s="183">
        <v>11</v>
      </c>
      <c r="V5409" s="183">
        <v>385</v>
      </c>
      <c r="W5409" s="183">
        <v>82</v>
      </c>
      <c r="X5409" s="183">
        <v>167</v>
      </c>
      <c r="Y5409" s="183">
        <v>18</v>
      </c>
    </row>
    <row r="5410" spans="1:25" x14ac:dyDescent="0.2">
      <c r="A5410" s="184">
        <v>14051005</v>
      </c>
      <c r="B5410" s="183" t="str">
        <f>[1]店マスタ!B5409</f>
        <v>有限会社　堀江ガス・デンキ</v>
      </c>
      <c r="C5410" s="183">
        <v>4.5</v>
      </c>
      <c r="D5410" s="183">
        <v>2.5</v>
      </c>
      <c r="E5410" s="183">
        <f>_xlfn.XLOOKUP(A5410,[2]Sheet1!$R:$R,[2]Sheet1!$AB:$AB,"",0)</f>
        <v>2.5</v>
      </c>
      <c r="F5410" s="183">
        <f>_xlfn.XLOOKUP($A5410,[3]【2026年03月度_全社】RFM客層一覧表データ!$A:$A,[3]【2026年03月度_全社】RFM客層一覧表データ!C:C,"",0)</f>
        <v>560</v>
      </c>
      <c r="G5410" s="183">
        <f>_xlfn.XLOOKUP($A5410,[3]【2026年03月度_全社】RFM客層一覧表データ!$A:$A,[3]【2026年03月度_全社】RFM客層一覧表データ!D:D,"",0)</f>
        <v>71</v>
      </c>
      <c r="H5410" s="183">
        <f>_xlfn.XLOOKUP($A5410,[3]【2026年03月度_全社】RFM客層一覧表データ!$A:$A,[3]【2026年03月度_全社】RFM客層一覧表データ!E:E,"",0)</f>
        <v>216</v>
      </c>
      <c r="I5410" s="183">
        <f>_xlfn.XLOOKUP($A5410,[3]【2026年03月度_全社】RFM客層一覧表データ!$A:$A,[3]【2026年03月度_全社】RFM客層一覧表データ!F:F,"",0)</f>
        <v>8</v>
      </c>
      <c r="J5410" s="183">
        <v>674</v>
      </c>
      <c r="K5410" s="183">
        <v>123</v>
      </c>
      <c r="L5410" s="183">
        <v>263</v>
      </c>
      <c r="M5410" s="183">
        <v>10</v>
      </c>
      <c r="N5410" s="183">
        <v>751</v>
      </c>
      <c r="O5410" s="183">
        <v>169</v>
      </c>
      <c r="P5410" s="183">
        <v>301</v>
      </c>
      <c r="Q5410" s="183">
        <v>18</v>
      </c>
      <c r="R5410" s="183">
        <v>824</v>
      </c>
      <c r="S5410" s="183">
        <v>248</v>
      </c>
      <c r="T5410" s="183">
        <v>329</v>
      </c>
      <c r="U5410" s="183">
        <v>33</v>
      </c>
      <c r="V5410" s="183">
        <v>862</v>
      </c>
      <c r="W5410" s="183">
        <v>343</v>
      </c>
      <c r="X5410" s="183">
        <v>348</v>
      </c>
      <c r="Y5410" s="183">
        <v>61</v>
      </c>
    </row>
    <row r="5411" spans="1:25" x14ac:dyDescent="0.2">
      <c r="A5411" s="184">
        <v>14051016</v>
      </c>
      <c r="B5411" s="183" t="str">
        <f>[1]店マスタ!B5410</f>
        <v>壱岐市　農業協同組合</v>
      </c>
      <c r="C5411" s="183">
        <v>2</v>
      </c>
      <c r="D5411" s="183">
        <v>2</v>
      </c>
      <c r="E5411" s="183">
        <f>_xlfn.XLOOKUP(A5411,[2]Sheet1!$R:$R,[2]Sheet1!$AB:$AB,"",0)</f>
        <v>2</v>
      </c>
      <c r="F5411" s="183" t="str">
        <f>_xlfn.XLOOKUP($A5411,[3]【2026年03月度_全社】RFM客層一覧表データ!$A:$A,[3]【2026年03月度_全社】RFM客層一覧表データ!C:C,"",0)</f>
        <v/>
      </c>
      <c r="G5411" s="183" t="str">
        <f>_xlfn.XLOOKUP($A5411,[3]【2026年03月度_全社】RFM客層一覧表データ!$A:$A,[3]【2026年03月度_全社】RFM客層一覧表データ!D:D,"",0)</f>
        <v/>
      </c>
      <c r="H5411" s="183" t="str">
        <f>_xlfn.XLOOKUP($A5411,[3]【2026年03月度_全社】RFM客層一覧表データ!$A:$A,[3]【2026年03月度_全社】RFM客層一覧表データ!E:E,"",0)</f>
        <v/>
      </c>
      <c r="I5411" s="183" t="str">
        <f>_xlfn.XLOOKUP($A5411,[3]【2026年03月度_全社】RFM客層一覧表データ!$A:$A,[3]【2026年03月度_全社】RFM客層一覧表データ!F:F,"",0)</f>
        <v/>
      </c>
      <c r="J5411" s="183">
        <v>0</v>
      </c>
      <c r="K5411" s="183">
        <v>0</v>
      </c>
      <c r="L5411" s="183">
        <v>0</v>
      </c>
      <c r="M5411" s="183">
        <v>0</v>
      </c>
      <c r="N5411" s="183">
        <v>0</v>
      </c>
      <c r="O5411" s="183">
        <v>0</v>
      </c>
      <c r="P5411" s="183">
        <v>0</v>
      </c>
      <c r="Q5411" s="183">
        <v>0</v>
      </c>
      <c r="R5411" s="183">
        <v>0</v>
      </c>
      <c r="S5411" s="183">
        <v>0</v>
      </c>
      <c r="T5411" s="183">
        <v>0</v>
      </c>
      <c r="U5411" s="183">
        <v>0</v>
      </c>
      <c r="V5411" s="183">
        <v>0</v>
      </c>
      <c r="W5411" s="183">
        <v>0</v>
      </c>
      <c r="X5411" s="183">
        <v>0</v>
      </c>
      <c r="Y5411" s="183">
        <v>0</v>
      </c>
    </row>
    <row r="5412" spans="1:25" x14ac:dyDescent="0.2">
      <c r="A5412" s="184">
        <v>14051020</v>
      </c>
      <c r="B5412" s="183" t="str">
        <f>[1]店マスタ!B5411</f>
        <v>（有）橋川家電サービス</v>
      </c>
      <c r="C5412" s="183">
        <v>2.5</v>
      </c>
      <c r="D5412" s="183">
        <v>2.5</v>
      </c>
      <c r="E5412" s="183">
        <f>_xlfn.XLOOKUP(A5412,[2]Sheet1!$R:$R,[2]Sheet1!$AB:$AB,"",0)</f>
        <v>2.5</v>
      </c>
      <c r="F5412" s="183">
        <f>_xlfn.XLOOKUP($A5412,[3]【2026年03月度_全社】RFM客層一覧表データ!$A:$A,[3]【2026年03月度_全社】RFM客層一覧表データ!C:C,"",0)</f>
        <v>404</v>
      </c>
      <c r="G5412" s="183">
        <f>_xlfn.XLOOKUP($A5412,[3]【2026年03月度_全社】RFM客層一覧表データ!$A:$A,[3]【2026年03月度_全社】RFM客層一覧表データ!D:D,"",0)</f>
        <v>168</v>
      </c>
      <c r="H5412" s="183">
        <f>_xlfn.XLOOKUP($A5412,[3]【2026年03月度_全社】RFM客層一覧表データ!$A:$A,[3]【2026年03月度_全社】RFM客層一覧表データ!E:E,"",0)</f>
        <v>223</v>
      </c>
      <c r="I5412" s="183">
        <f>_xlfn.XLOOKUP($A5412,[3]【2026年03月度_全社】RFM客層一覧表データ!$A:$A,[3]【2026年03月度_全社】RFM客層一覧表データ!F:F,"",0)</f>
        <v>20</v>
      </c>
      <c r="J5412" s="183">
        <v>424</v>
      </c>
      <c r="K5412" s="183">
        <v>184</v>
      </c>
      <c r="L5412" s="183">
        <v>226</v>
      </c>
      <c r="M5412" s="183">
        <v>22</v>
      </c>
      <c r="N5412" s="183">
        <v>424</v>
      </c>
      <c r="O5412" s="183">
        <v>185</v>
      </c>
      <c r="P5412" s="183">
        <v>230</v>
      </c>
      <c r="Q5412" s="183">
        <v>18</v>
      </c>
      <c r="R5412" s="183">
        <v>428</v>
      </c>
      <c r="S5412" s="183">
        <v>187</v>
      </c>
      <c r="T5412" s="183">
        <v>228</v>
      </c>
      <c r="U5412" s="183">
        <v>19</v>
      </c>
      <c r="V5412" s="183">
        <v>434</v>
      </c>
      <c r="W5412" s="183">
        <v>203</v>
      </c>
      <c r="X5412" s="183">
        <v>229</v>
      </c>
      <c r="Y5412" s="183">
        <v>25</v>
      </c>
    </row>
    <row r="5413" spans="1:25" x14ac:dyDescent="0.2">
      <c r="A5413" s="184">
        <v>14052004</v>
      </c>
      <c r="B5413" s="183" t="str">
        <f>[1]店マスタ!B5412</f>
        <v>株式会社　天瀬電機</v>
      </c>
      <c r="C5413" s="183">
        <v>4.5</v>
      </c>
      <c r="D5413" s="183">
        <v>4.5</v>
      </c>
      <c r="E5413" s="183">
        <f>_xlfn.XLOOKUP(A5413,[2]Sheet1!$R:$R,[2]Sheet1!$AB:$AB,"",0)</f>
        <v>4.5</v>
      </c>
      <c r="F5413" s="183">
        <f>_xlfn.XLOOKUP($A5413,[3]【2026年03月度_全社】RFM客層一覧表データ!$A:$A,[3]【2026年03月度_全社】RFM客層一覧表データ!C:C,"",0)</f>
        <v>737</v>
      </c>
      <c r="G5413" s="183">
        <f>_xlfn.XLOOKUP($A5413,[3]【2026年03月度_全社】RFM客層一覧表データ!$A:$A,[3]【2026年03月度_全社】RFM客層一覧表データ!D:D,"",0)</f>
        <v>338</v>
      </c>
      <c r="H5413" s="183">
        <f>_xlfn.XLOOKUP($A5413,[3]【2026年03月度_全社】RFM客層一覧表データ!$A:$A,[3]【2026年03月度_全社】RFM客層一覧表データ!E:E,"",0)</f>
        <v>383</v>
      </c>
      <c r="I5413" s="183">
        <f>_xlfn.XLOOKUP($A5413,[3]【2026年03月度_全社】RFM客層一覧表データ!$A:$A,[3]【2026年03月度_全社】RFM客層一覧表データ!F:F,"",0)</f>
        <v>53</v>
      </c>
      <c r="J5413" s="183">
        <v>711</v>
      </c>
      <c r="K5413" s="183">
        <v>308</v>
      </c>
      <c r="L5413" s="183">
        <v>372</v>
      </c>
      <c r="M5413" s="183">
        <v>36</v>
      </c>
      <c r="N5413" s="183">
        <v>698</v>
      </c>
      <c r="O5413" s="183">
        <v>306</v>
      </c>
      <c r="P5413" s="183">
        <v>363</v>
      </c>
      <c r="Q5413" s="183">
        <v>49</v>
      </c>
      <c r="R5413" s="183">
        <v>708</v>
      </c>
      <c r="S5413" s="183">
        <v>341</v>
      </c>
      <c r="T5413" s="183">
        <v>354</v>
      </c>
      <c r="U5413" s="183">
        <v>39</v>
      </c>
      <c r="V5413" s="183">
        <v>705</v>
      </c>
      <c r="W5413" s="183">
        <v>337</v>
      </c>
      <c r="X5413" s="183">
        <v>337</v>
      </c>
      <c r="Y5413" s="183">
        <v>43</v>
      </c>
    </row>
    <row r="5414" spans="1:25" x14ac:dyDescent="0.2">
      <c r="A5414" s="184">
        <v>14052014</v>
      </c>
      <c r="B5414" s="183" t="str">
        <f>[1]店マスタ!B5413</f>
        <v>おおばでんき</v>
      </c>
      <c r="C5414" s="183">
        <v>2</v>
      </c>
      <c r="D5414" s="183">
        <v>2</v>
      </c>
      <c r="E5414" s="183">
        <f>_xlfn.XLOOKUP(A5414,[2]Sheet1!$R:$R,[2]Sheet1!$AB:$AB,"",0)</f>
        <v>2</v>
      </c>
      <c r="F5414" s="183">
        <f>_xlfn.XLOOKUP($A5414,[3]【2026年03月度_全社】RFM客層一覧表データ!$A:$A,[3]【2026年03月度_全社】RFM客層一覧表データ!C:C,"",0)</f>
        <v>429</v>
      </c>
      <c r="G5414" s="183">
        <f>_xlfn.XLOOKUP($A5414,[3]【2026年03月度_全社】RFM客層一覧表データ!$A:$A,[3]【2026年03月度_全社】RFM客層一覧表データ!D:D,"",0)</f>
        <v>137</v>
      </c>
      <c r="H5414" s="183">
        <f>_xlfn.XLOOKUP($A5414,[3]【2026年03月度_全社】RFM客層一覧表データ!$A:$A,[3]【2026年03月度_全社】RFM客層一覧表データ!E:E,"",0)</f>
        <v>200</v>
      </c>
      <c r="I5414" s="183">
        <f>_xlfn.XLOOKUP($A5414,[3]【2026年03月度_全社】RFM客層一覧表データ!$A:$A,[3]【2026年03月度_全社】RFM客層一覧表データ!F:F,"",0)</f>
        <v>24</v>
      </c>
      <c r="J5414" s="183">
        <v>437</v>
      </c>
      <c r="K5414" s="183">
        <v>173</v>
      </c>
      <c r="L5414" s="183">
        <v>210</v>
      </c>
      <c r="M5414" s="183">
        <v>38</v>
      </c>
      <c r="N5414" s="183">
        <v>432</v>
      </c>
      <c r="O5414" s="183">
        <v>182</v>
      </c>
      <c r="P5414" s="183">
        <v>206</v>
      </c>
      <c r="Q5414" s="183">
        <v>35</v>
      </c>
      <c r="R5414" s="183">
        <v>423</v>
      </c>
      <c r="S5414" s="183">
        <v>196</v>
      </c>
      <c r="T5414" s="183">
        <v>205</v>
      </c>
      <c r="U5414" s="183">
        <v>31</v>
      </c>
      <c r="V5414" s="183">
        <v>422</v>
      </c>
      <c r="W5414" s="183">
        <v>203</v>
      </c>
      <c r="X5414" s="183">
        <v>197</v>
      </c>
      <c r="Y5414" s="183">
        <v>48</v>
      </c>
    </row>
    <row r="5415" spans="1:25" x14ac:dyDescent="0.2">
      <c r="A5415" s="184">
        <v>14052016</v>
      </c>
      <c r="B5415" s="183" t="str">
        <f>[1]店マスタ!B5414</f>
        <v>エイムサゴ</v>
      </c>
      <c r="C5415" s="183">
        <v>1.5</v>
      </c>
      <c r="D5415" s="183">
        <v>1.5</v>
      </c>
      <c r="E5415" s="183">
        <f>_xlfn.XLOOKUP(A5415,[2]Sheet1!$R:$R,[2]Sheet1!$AB:$AB,"",0)</f>
        <v>1.5</v>
      </c>
      <c r="F5415" s="183">
        <f>_xlfn.XLOOKUP($A5415,[3]【2026年03月度_全社】RFM客層一覧表データ!$A:$A,[3]【2026年03月度_全社】RFM客層一覧表データ!C:C,"",0)</f>
        <v>272</v>
      </c>
      <c r="G5415" s="183">
        <f>_xlfn.XLOOKUP($A5415,[3]【2026年03月度_全社】RFM客層一覧表データ!$A:$A,[3]【2026年03月度_全社】RFM客層一覧表データ!D:D,"",0)</f>
        <v>154</v>
      </c>
      <c r="H5415" s="183">
        <f>_xlfn.XLOOKUP($A5415,[3]【2026年03月度_全社】RFM客層一覧表データ!$A:$A,[3]【2026年03月度_全社】RFM客層一覧表データ!E:E,"",0)</f>
        <v>135</v>
      </c>
      <c r="I5415" s="183">
        <f>_xlfn.XLOOKUP($A5415,[3]【2026年03月度_全社】RFM客層一覧表データ!$A:$A,[3]【2026年03月度_全社】RFM客層一覧表データ!F:F,"",0)</f>
        <v>24</v>
      </c>
      <c r="J5415" s="183">
        <v>264</v>
      </c>
      <c r="K5415" s="183">
        <v>140</v>
      </c>
      <c r="L5415" s="183">
        <v>133</v>
      </c>
      <c r="M5415" s="183">
        <v>17</v>
      </c>
      <c r="N5415" s="183">
        <v>264</v>
      </c>
      <c r="O5415" s="183">
        <v>130</v>
      </c>
      <c r="P5415" s="183">
        <v>128</v>
      </c>
      <c r="Q5415" s="183">
        <v>9</v>
      </c>
      <c r="R5415" s="183">
        <v>279</v>
      </c>
      <c r="S5415" s="183">
        <v>128</v>
      </c>
      <c r="T5415" s="183">
        <v>127</v>
      </c>
      <c r="U5415" s="183">
        <v>19</v>
      </c>
      <c r="V5415" s="183">
        <v>274</v>
      </c>
      <c r="W5415" s="183">
        <v>124</v>
      </c>
      <c r="X5415" s="183">
        <v>126</v>
      </c>
      <c r="Y5415" s="183">
        <v>22</v>
      </c>
    </row>
    <row r="5416" spans="1:25" x14ac:dyDescent="0.2">
      <c r="A5416" s="184">
        <v>14052031</v>
      </c>
      <c r="B5416" s="183" t="str">
        <f>[1]店マスタ!B5415</f>
        <v>一宮　電器サ―ビス</v>
      </c>
      <c r="C5416" s="183">
        <v>1.5</v>
      </c>
      <c r="D5416" s="183">
        <v>0</v>
      </c>
      <c r="E5416" s="183" t="str">
        <f>_xlfn.XLOOKUP(A5416,[2]Sheet1!$R:$R,[2]Sheet1!$AB:$AB,"",0)</f>
        <v/>
      </c>
      <c r="F5416" s="183" t="str">
        <f>_xlfn.XLOOKUP($A5416,[3]【2026年03月度_全社】RFM客層一覧表データ!$A:$A,[3]【2026年03月度_全社】RFM客層一覧表データ!C:C,"",0)</f>
        <v/>
      </c>
      <c r="G5416" s="183" t="str">
        <f>_xlfn.XLOOKUP($A5416,[3]【2026年03月度_全社】RFM客層一覧表データ!$A:$A,[3]【2026年03月度_全社】RFM客層一覧表データ!D:D,"",0)</f>
        <v/>
      </c>
      <c r="H5416" s="183" t="str">
        <f>_xlfn.XLOOKUP($A5416,[3]【2026年03月度_全社】RFM客層一覧表データ!$A:$A,[3]【2026年03月度_全社】RFM客層一覧表データ!E:E,"",0)</f>
        <v/>
      </c>
      <c r="I5416" s="183" t="str">
        <f>_xlfn.XLOOKUP($A5416,[3]【2026年03月度_全社】RFM客層一覧表データ!$A:$A,[3]【2026年03月度_全社】RFM客層一覧表データ!F:F,"",0)</f>
        <v/>
      </c>
      <c r="J5416" s="183">
        <v>0</v>
      </c>
      <c r="K5416" s="183">
        <v>0</v>
      </c>
      <c r="L5416" s="183">
        <v>0</v>
      </c>
      <c r="M5416" s="183">
        <v>0</v>
      </c>
      <c r="N5416" s="183">
        <v>0</v>
      </c>
      <c r="O5416" s="183">
        <v>0</v>
      </c>
      <c r="P5416" s="183">
        <v>0</v>
      </c>
      <c r="Q5416" s="183">
        <v>0</v>
      </c>
      <c r="R5416" s="183">
        <v>0</v>
      </c>
      <c r="S5416" s="183">
        <v>0</v>
      </c>
      <c r="T5416" s="183">
        <v>0</v>
      </c>
      <c r="U5416" s="183">
        <v>0</v>
      </c>
      <c r="V5416" s="183">
        <v>0</v>
      </c>
      <c r="W5416" s="183">
        <v>0</v>
      </c>
      <c r="X5416" s="183">
        <v>0</v>
      </c>
      <c r="Y5416" s="183">
        <v>0</v>
      </c>
    </row>
    <row r="5417" spans="1:25" x14ac:dyDescent="0.2">
      <c r="A5417" s="184">
        <v>14052033</v>
      </c>
      <c r="B5417" s="183" t="str">
        <f>[1]店マスタ!B5416</f>
        <v>エイム中島</v>
      </c>
      <c r="C5417" s="183">
        <v>3</v>
      </c>
      <c r="D5417" s="183">
        <v>3</v>
      </c>
      <c r="E5417" s="183">
        <f>_xlfn.XLOOKUP(A5417,[2]Sheet1!$R:$R,[2]Sheet1!$AB:$AB,"",0)</f>
        <v>3</v>
      </c>
      <c r="F5417" s="183">
        <f>_xlfn.XLOOKUP($A5417,[3]【2026年03月度_全社】RFM客層一覧表データ!$A:$A,[3]【2026年03月度_全社】RFM客層一覧表データ!C:C,"",0)</f>
        <v>464</v>
      </c>
      <c r="G5417" s="183">
        <f>_xlfn.XLOOKUP($A5417,[3]【2026年03月度_全社】RFM客層一覧表データ!$A:$A,[3]【2026年03月度_全社】RFM客層一覧表データ!D:D,"",0)</f>
        <v>245</v>
      </c>
      <c r="H5417" s="183">
        <f>_xlfn.XLOOKUP($A5417,[3]【2026年03月度_全社】RFM客層一覧表データ!$A:$A,[3]【2026年03月度_全社】RFM客層一覧表データ!E:E,"",0)</f>
        <v>242</v>
      </c>
      <c r="I5417" s="183">
        <f>_xlfn.XLOOKUP($A5417,[3]【2026年03月度_全社】RFM客層一覧表データ!$A:$A,[3]【2026年03月度_全社】RFM客層一覧表データ!F:F,"",0)</f>
        <v>30</v>
      </c>
      <c r="J5417" s="183">
        <v>467</v>
      </c>
      <c r="K5417" s="183">
        <v>240</v>
      </c>
      <c r="L5417" s="183">
        <v>223</v>
      </c>
      <c r="M5417" s="183">
        <v>31</v>
      </c>
      <c r="N5417" s="183">
        <v>455</v>
      </c>
      <c r="O5417" s="183">
        <v>234</v>
      </c>
      <c r="P5417" s="183">
        <v>221</v>
      </c>
      <c r="Q5417" s="183">
        <v>31</v>
      </c>
      <c r="R5417" s="183">
        <v>447</v>
      </c>
      <c r="S5417" s="183">
        <v>223</v>
      </c>
      <c r="T5417" s="183">
        <v>208</v>
      </c>
      <c r="U5417" s="183">
        <v>37</v>
      </c>
      <c r="V5417" s="183">
        <v>434</v>
      </c>
      <c r="W5417" s="183">
        <v>213</v>
      </c>
      <c r="X5417" s="183">
        <v>202</v>
      </c>
      <c r="Y5417" s="183">
        <v>36</v>
      </c>
    </row>
    <row r="5418" spans="1:25" x14ac:dyDescent="0.2">
      <c r="A5418" s="184">
        <v>14052051</v>
      </c>
      <c r="B5418" s="183" t="str">
        <f>[1]店マスタ!B5417</f>
        <v>（対馬）　古藤電器サービス</v>
      </c>
      <c r="C5418" s="183">
        <v>3</v>
      </c>
      <c r="D5418" s="183">
        <v>2.5</v>
      </c>
      <c r="E5418" s="183">
        <f>_xlfn.XLOOKUP(A5418,[2]Sheet1!$R:$R,[2]Sheet1!$AB:$AB,"",0)</f>
        <v>2.5</v>
      </c>
      <c r="F5418" s="183">
        <f>_xlfn.XLOOKUP($A5418,[3]【2026年03月度_全社】RFM客層一覧表データ!$A:$A,[3]【2026年03月度_全社】RFM客層一覧表データ!C:C,"",0)</f>
        <v>0</v>
      </c>
      <c r="G5418" s="183">
        <f>_xlfn.XLOOKUP($A5418,[3]【2026年03月度_全社】RFM客層一覧表データ!$A:$A,[3]【2026年03月度_全社】RFM客層一覧表データ!D:D,"",0)</f>
        <v>0</v>
      </c>
      <c r="H5418" s="183">
        <f>_xlfn.XLOOKUP($A5418,[3]【2026年03月度_全社】RFM客層一覧表データ!$A:$A,[3]【2026年03月度_全社】RFM客層一覧表データ!E:E,"",0)</f>
        <v>0</v>
      </c>
      <c r="I5418" s="183">
        <f>_xlfn.XLOOKUP($A5418,[3]【2026年03月度_全社】RFM客層一覧表データ!$A:$A,[3]【2026年03月度_全社】RFM客層一覧表データ!F:F,"",0)</f>
        <v>0</v>
      </c>
      <c r="J5418" s="183">
        <v>0</v>
      </c>
      <c r="K5418" s="183">
        <v>0</v>
      </c>
      <c r="L5418" s="183">
        <v>0</v>
      </c>
      <c r="M5418" s="183">
        <v>0</v>
      </c>
      <c r="N5418" s="183">
        <v>0</v>
      </c>
      <c r="O5418" s="183">
        <v>0</v>
      </c>
      <c r="P5418" s="183">
        <v>0</v>
      </c>
      <c r="Q5418" s="183">
        <v>0</v>
      </c>
      <c r="R5418" s="183">
        <v>0</v>
      </c>
      <c r="S5418" s="183">
        <v>0</v>
      </c>
      <c r="T5418" s="183">
        <v>0</v>
      </c>
      <c r="U5418" s="183">
        <v>0</v>
      </c>
      <c r="V5418" s="183">
        <v>0</v>
      </c>
      <c r="W5418" s="183">
        <v>0</v>
      </c>
      <c r="X5418" s="183">
        <v>0</v>
      </c>
      <c r="Y5418" s="183">
        <v>0</v>
      </c>
    </row>
    <row r="5419" spans="1:25" x14ac:dyDescent="0.2">
      <c r="A5419" s="184">
        <v>14059020</v>
      </c>
      <c r="B5419" s="183" t="str">
        <f>[1]店マスタ!B5418</f>
        <v>エコ電ＳＢＱ　筑紫野店</v>
      </c>
      <c r="C5419" s="183">
        <v>3</v>
      </c>
      <c r="D5419" s="183">
        <v>3</v>
      </c>
      <c r="E5419" s="183">
        <f>_xlfn.XLOOKUP(A5419,[2]Sheet1!$R:$R,[2]Sheet1!$AB:$AB,"",0)</f>
        <v>3.5</v>
      </c>
      <c r="F5419" s="183" t="str">
        <f>_xlfn.XLOOKUP($A5419,[3]【2026年03月度_全社】RFM客層一覧表データ!$A:$A,[3]【2026年03月度_全社】RFM客層一覧表データ!C:C,"",0)</f>
        <v/>
      </c>
      <c r="G5419" s="183" t="str">
        <f>_xlfn.XLOOKUP($A5419,[3]【2026年03月度_全社】RFM客層一覧表データ!$A:$A,[3]【2026年03月度_全社】RFM客層一覧表データ!D:D,"",0)</f>
        <v/>
      </c>
      <c r="H5419" s="183" t="str">
        <f>_xlfn.XLOOKUP($A5419,[3]【2026年03月度_全社】RFM客層一覧表データ!$A:$A,[3]【2026年03月度_全社】RFM客層一覧表データ!E:E,"",0)</f>
        <v/>
      </c>
      <c r="I5419" s="183" t="str">
        <f>_xlfn.XLOOKUP($A5419,[3]【2026年03月度_全社】RFM客層一覧表データ!$A:$A,[3]【2026年03月度_全社】RFM客層一覧表データ!F:F,"",0)</f>
        <v/>
      </c>
      <c r="J5419" s="183">
        <v>0</v>
      </c>
      <c r="K5419" s="183">
        <v>0</v>
      </c>
      <c r="L5419" s="183">
        <v>0</v>
      </c>
      <c r="M5419" s="183">
        <v>0</v>
      </c>
      <c r="N5419" s="183">
        <v>0</v>
      </c>
      <c r="O5419" s="183">
        <v>0</v>
      </c>
      <c r="P5419" s="183">
        <v>0</v>
      </c>
      <c r="Q5419" s="183">
        <v>0</v>
      </c>
      <c r="R5419" s="183">
        <v>0</v>
      </c>
      <c r="S5419" s="183">
        <v>0</v>
      </c>
      <c r="T5419" s="183">
        <v>0</v>
      </c>
      <c r="U5419" s="183">
        <v>0</v>
      </c>
      <c r="V5419" s="183">
        <v>0</v>
      </c>
      <c r="W5419" s="183">
        <v>0</v>
      </c>
      <c r="X5419" s="183">
        <v>0</v>
      </c>
      <c r="Y5419" s="183">
        <v>0</v>
      </c>
    </row>
    <row r="5420" spans="1:25" x14ac:dyDescent="0.2">
      <c r="A5420" s="184">
        <v>14063002</v>
      </c>
      <c r="B5420" s="183" t="str">
        <f>[1]店マスタ!B5419</f>
        <v>有限会社　オール電器</v>
      </c>
      <c r="C5420" s="183">
        <v>3</v>
      </c>
      <c r="D5420" s="183">
        <v>3</v>
      </c>
      <c r="E5420" s="183">
        <f>_xlfn.XLOOKUP(A5420,[2]Sheet1!$R:$R,[2]Sheet1!$AB:$AB,"",0)</f>
        <v>3</v>
      </c>
      <c r="F5420" s="183" t="str">
        <f>_xlfn.XLOOKUP($A5420,[3]【2026年03月度_全社】RFM客層一覧表データ!$A:$A,[3]【2026年03月度_全社】RFM客層一覧表データ!C:C,"",0)</f>
        <v/>
      </c>
      <c r="G5420" s="183" t="str">
        <f>_xlfn.XLOOKUP($A5420,[3]【2026年03月度_全社】RFM客層一覧表データ!$A:$A,[3]【2026年03月度_全社】RFM客層一覧表データ!D:D,"",0)</f>
        <v/>
      </c>
      <c r="H5420" s="183" t="str">
        <f>_xlfn.XLOOKUP($A5420,[3]【2026年03月度_全社】RFM客層一覧表データ!$A:$A,[3]【2026年03月度_全社】RFM客層一覧表データ!E:E,"",0)</f>
        <v/>
      </c>
      <c r="I5420" s="183" t="str">
        <f>_xlfn.XLOOKUP($A5420,[3]【2026年03月度_全社】RFM客層一覧表データ!$A:$A,[3]【2026年03月度_全社】RFM客層一覧表データ!F:F,"",0)</f>
        <v/>
      </c>
      <c r="J5420" s="183">
        <v>0</v>
      </c>
      <c r="K5420" s="183">
        <v>0</v>
      </c>
      <c r="L5420" s="183">
        <v>0</v>
      </c>
      <c r="M5420" s="183">
        <v>0</v>
      </c>
      <c r="N5420" s="183">
        <v>0</v>
      </c>
      <c r="O5420" s="183">
        <v>0</v>
      </c>
      <c r="P5420" s="183">
        <v>0</v>
      </c>
      <c r="Q5420" s="183">
        <v>0</v>
      </c>
      <c r="R5420" s="183">
        <v>0</v>
      </c>
      <c r="S5420" s="183">
        <v>0</v>
      </c>
      <c r="T5420" s="183">
        <v>0</v>
      </c>
      <c r="U5420" s="183">
        <v>0</v>
      </c>
      <c r="V5420" s="183">
        <v>0</v>
      </c>
      <c r="W5420" s="183">
        <v>0</v>
      </c>
      <c r="X5420" s="183">
        <v>0</v>
      </c>
      <c r="Y5420" s="183">
        <v>0</v>
      </c>
    </row>
    <row r="5421" spans="1:25" x14ac:dyDescent="0.2">
      <c r="A5421" s="184">
        <v>14063008</v>
      </c>
      <c r="B5421" s="183" t="str">
        <f>[1]店マスタ!B5420</f>
        <v>西城電機商会</v>
      </c>
      <c r="C5421" s="183">
        <v>1.5</v>
      </c>
      <c r="D5421" s="183">
        <v>0</v>
      </c>
      <c r="E5421" s="183" t="str">
        <f>_xlfn.XLOOKUP(A5421,[2]Sheet1!$R:$R,[2]Sheet1!$AB:$AB,"",0)</f>
        <v/>
      </c>
      <c r="F5421" s="183" t="str">
        <f>_xlfn.XLOOKUP($A5421,[3]【2026年03月度_全社】RFM客層一覧表データ!$A:$A,[3]【2026年03月度_全社】RFM客層一覧表データ!C:C,"",0)</f>
        <v/>
      </c>
      <c r="G5421" s="183" t="str">
        <f>_xlfn.XLOOKUP($A5421,[3]【2026年03月度_全社】RFM客層一覧表データ!$A:$A,[3]【2026年03月度_全社】RFM客層一覧表データ!D:D,"",0)</f>
        <v/>
      </c>
      <c r="H5421" s="183" t="str">
        <f>_xlfn.XLOOKUP($A5421,[3]【2026年03月度_全社】RFM客層一覧表データ!$A:$A,[3]【2026年03月度_全社】RFM客層一覧表データ!E:E,"",0)</f>
        <v/>
      </c>
      <c r="I5421" s="183" t="str">
        <f>_xlfn.XLOOKUP($A5421,[3]【2026年03月度_全社】RFM客層一覧表データ!$A:$A,[3]【2026年03月度_全社】RFM客層一覧表データ!F:F,"",0)</f>
        <v/>
      </c>
      <c r="J5421" s="183">
        <v>0</v>
      </c>
      <c r="K5421" s="183">
        <v>0</v>
      </c>
      <c r="L5421" s="183">
        <v>0</v>
      </c>
      <c r="M5421" s="183">
        <v>0</v>
      </c>
      <c r="N5421" s="183">
        <v>0</v>
      </c>
      <c r="O5421" s="183">
        <v>0</v>
      </c>
      <c r="P5421" s="183">
        <v>0</v>
      </c>
      <c r="Q5421" s="183">
        <v>0</v>
      </c>
      <c r="R5421" s="183">
        <v>0</v>
      </c>
      <c r="S5421" s="183">
        <v>0</v>
      </c>
      <c r="T5421" s="183">
        <v>0</v>
      </c>
      <c r="U5421" s="183">
        <v>0</v>
      </c>
      <c r="V5421" s="183">
        <v>0</v>
      </c>
      <c r="W5421" s="183">
        <v>0</v>
      </c>
      <c r="X5421" s="183">
        <v>0</v>
      </c>
      <c r="Y5421" s="183">
        <v>0</v>
      </c>
    </row>
    <row r="5422" spans="1:25" x14ac:dyDescent="0.2">
      <c r="A5422" s="184">
        <v>14063010</v>
      </c>
      <c r="B5422" s="183" t="str">
        <f>[1]店マスタ!B5421</f>
        <v>中村電機商会</v>
      </c>
      <c r="C5422" s="183">
        <v>1.5</v>
      </c>
      <c r="D5422" s="183">
        <v>1.5</v>
      </c>
      <c r="E5422" s="183">
        <f>_xlfn.XLOOKUP(A5422,[2]Sheet1!$R:$R,[2]Sheet1!$AB:$AB,"",0)</f>
        <v>1.5</v>
      </c>
      <c r="F5422" s="183" t="str">
        <f>_xlfn.XLOOKUP($A5422,[3]【2026年03月度_全社】RFM客層一覧表データ!$A:$A,[3]【2026年03月度_全社】RFM客層一覧表データ!C:C,"",0)</f>
        <v/>
      </c>
      <c r="G5422" s="183" t="str">
        <f>_xlfn.XLOOKUP($A5422,[3]【2026年03月度_全社】RFM客層一覧表データ!$A:$A,[3]【2026年03月度_全社】RFM客層一覧表データ!D:D,"",0)</f>
        <v/>
      </c>
      <c r="H5422" s="183" t="str">
        <f>_xlfn.XLOOKUP($A5422,[3]【2026年03月度_全社】RFM客層一覧表データ!$A:$A,[3]【2026年03月度_全社】RFM客層一覧表データ!E:E,"",0)</f>
        <v/>
      </c>
      <c r="I5422" s="183" t="str">
        <f>_xlfn.XLOOKUP($A5422,[3]【2026年03月度_全社】RFM客層一覧表データ!$A:$A,[3]【2026年03月度_全社】RFM客層一覧表データ!F:F,"",0)</f>
        <v/>
      </c>
      <c r="J5422" s="183">
        <v>0</v>
      </c>
      <c r="K5422" s="183">
        <v>0</v>
      </c>
      <c r="L5422" s="183">
        <v>0</v>
      </c>
      <c r="M5422" s="183">
        <v>0</v>
      </c>
      <c r="N5422" s="183">
        <v>0</v>
      </c>
      <c r="O5422" s="183">
        <v>0</v>
      </c>
      <c r="P5422" s="183">
        <v>0</v>
      </c>
      <c r="Q5422" s="183">
        <v>0</v>
      </c>
      <c r="R5422" s="183">
        <v>0</v>
      </c>
      <c r="S5422" s="183">
        <v>0</v>
      </c>
      <c r="T5422" s="183">
        <v>0</v>
      </c>
      <c r="U5422" s="183">
        <v>0</v>
      </c>
      <c r="V5422" s="183">
        <v>0</v>
      </c>
      <c r="W5422" s="183">
        <v>0</v>
      </c>
      <c r="X5422" s="183">
        <v>0</v>
      </c>
      <c r="Y5422" s="183">
        <v>0</v>
      </c>
    </row>
    <row r="5423" spans="1:25" x14ac:dyDescent="0.2">
      <c r="A5423" s="184">
        <v>14063014</v>
      </c>
      <c r="B5423" s="183" t="str">
        <f>[1]店マスタ!B5422</f>
        <v>（有）ムラカミ電器　　（戸畑）</v>
      </c>
      <c r="C5423" s="183">
        <v>1.5</v>
      </c>
      <c r="D5423" s="183">
        <v>0</v>
      </c>
      <c r="E5423" s="183" t="str">
        <f>_xlfn.XLOOKUP(A5423,[2]Sheet1!$R:$R,[2]Sheet1!$AB:$AB,"",0)</f>
        <v/>
      </c>
      <c r="F5423" s="183" t="str">
        <f>_xlfn.XLOOKUP($A5423,[3]【2026年03月度_全社】RFM客層一覧表データ!$A:$A,[3]【2026年03月度_全社】RFM客層一覧表データ!C:C,"",0)</f>
        <v/>
      </c>
      <c r="G5423" s="183" t="str">
        <f>_xlfn.XLOOKUP($A5423,[3]【2026年03月度_全社】RFM客層一覧表データ!$A:$A,[3]【2026年03月度_全社】RFM客層一覧表データ!D:D,"",0)</f>
        <v/>
      </c>
      <c r="H5423" s="183" t="str">
        <f>_xlfn.XLOOKUP($A5423,[3]【2026年03月度_全社】RFM客層一覧表データ!$A:$A,[3]【2026年03月度_全社】RFM客層一覧表データ!E:E,"",0)</f>
        <v/>
      </c>
      <c r="I5423" s="183" t="str">
        <f>_xlfn.XLOOKUP($A5423,[3]【2026年03月度_全社】RFM客層一覧表データ!$A:$A,[3]【2026年03月度_全社】RFM客層一覧表データ!F:F,"",0)</f>
        <v/>
      </c>
      <c r="J5423" s="183">
        <v>0</v>
      </c>
      <c r="K5423" s="183">
        <v>0</v>
      </c>
      <c r="L5423" s="183">
        <v>0</v>
      </c>
      <c r="M5423" s="183">
        <v>0</v>
      </c>
      <c r="N5423" s="183">
        <v>0</v>
      </c>
      <c r="O5423" s="183">
        <v>0</v>
      </c>
      <c r="P5423" s="183">
        <v>0</v>
      </c>
      <c r="Q5423" s="183">
        <v>0</v>
      </c>
      <c r="R5423" s="183">
        <v>0</v>
      </c>
      <c r="S5423" s="183">
        <v>0</v>
      </c>
      <c r="T5423" s="183">
        <v>0</v>
      </c>
      <c r="U5423" s="183">
        <v>0</v>
      </c>
      <c r="V5423" s="183">
        <v>0</v>
      </c>
      <c r="W5423" s="183">
        <v>0</v>
      </c>
      <c r="X5423" s="183">
        <v>0</v>
      </c>
      <c r="Y5423" s="183">
        <v>0</v>
      </c>
    </row>
    <row r="5424" spans="1:25" x14ac:dyDescent="0.2">
      <c r="A5424" s="184">
        <v>14071001</v>
      </c>
      <c r="B5424" s="183" t="str">
        <f>[1]店マスタ!B5423</f>
        <v>電’ｓ　さとう鳥栖店</v>
      </c>
      <c r="C5424" s="183">
        <v>3.5</v>
      </c>
      <c r="D5424" s="183">
        <v>4</v>
      </c>
      <c r="E5424" s="183">
        <f>_xlfn.XLOOKUP(A5424,[2]Sheet1!$R:$R,[2]Sheet1!$AB:$AB,"",0)</f>
        <v>4</v>
      </c>
      <c r="F5424" s="183">
        <f>_xlfn.XLOOKUP($A5424,[3]【2026年03月度_全社】RFM客層一覧表データ!$A:$A,[3]【2026年03月度_全社】RFM客層一覧表データ!C:C,"",0)</f>
        <v>1239</v>
      </c>
      <c r="G5424" s="183">
        <f>_xlfn.XLOOKUP($A5424,[3]【2026年03月度_全社】RFM客層一覧表データ!$A:$A,[3]【2026年03月度_全社】RFM客層一覧表データ!D:D,"",0)</f>
        <v>576</v>
      </c>
      <c r="H5424" s="183">
        <f>_xlfn.XLOOKUP($A5424,[3]【2026年03月度_全社】RFM客層一覧表データ!$A:$A,[3]【2026年03月度_全社】RFM客層一覧表データ!E:E,"",0)</f>
        <v>713</v>
      </c>
      <c r="I5424" s="183">
        <f>_xlfn.XLOOKUP($A5424,[3]【2026年03月度_全社】RFM客層一覧表データ!$A:$A,[3]【2026年03月度_全社】RFM客層一覧表データ!F:F,"",0)</f>
        <v>78</v>
      </c>
      <c r="J5424" s="183">
        <v>1260</v>
      </c>
      <c r="K5424" s="183">
        <v>577</v>
      </c>
      <c r="L5424" s="183">
        <v>724</v>
      </c>
      <c r="M5424" s="183">
        <v>68</v>
      </c>
      <c r="N5424" s="183">
        <v>1273</v>
      </c>
      <c r="O5424" s="183">
        <v>595</v>
      </c>
      <c r="P5424" s="183">
        <v>737</v>
      </c>
      <c r="Q5424" s="183">
        <v>67</v>
      </c>
      <c r="R5424" s="183">
        <v>1303</v>
      </c>
      <c r="S5424" s="183">
        <v>619</v>
      </c>
      <c r="T5424" s="183">
        <v>722</v>
      </c>
      <c r="U5424" s="183">
        <v>59</v>
      </c>
      <c r="V5424" s="183">
        <v>1319</v>
      </c>
      <c r="W5424" s="183">
        <v>635</v>
      </c>
      <c r="X5424" s="183">
        <v>733</v>
      </c>
      <c r="Y5424" s="183">
        <v>71</v>
      </c>
    </row>
    <row r="5425" spans="1:25" x14ac:dyDescent="0.2">
      <c r="A5425" s="184">
        <v>14071002</v>
      </c>
      <c r="B5425" s="183" t="str">
        <f>[1]店マスタ!B5424</f>
        <v>電’ｓ旭店</v>
      </c>
      <c r="C5425" s="183">
        <v>1.5</v>
      </c>
      <c r="D5425" s="183">
        <v>1.5</v>
      </c>
      <c r="E5425" s="183">
        <f>_xlfn.XLOOKUP(A5425,[2]Sheet1!$R:$R,[2]Sheet1!$AB:$AB,"",0)</f>
        <v>1.5</v>
      </c>
      <c r="F5425" s="183">
        <f>_xlfn.XLOOKUP($A5425,[3]【2026年03月度_全社】RFM客層一覧表データ!$A:$A,[3]【2026年03月度_全社】RFM客層一覧表データ!C:C,"",0)</f>
        <v>225</v>
      </c>
      <c r="G5425" s="183">
        <f>_xlfn.XLOOKUP($A5425,[3]【2026年03月度_全社】RFM客層一覧表データ!$A:$A,[3]【2026年03月度_全社】RFM客層一覧表データ!D:D,"",0)</f>
        <v>26</v>
      </c>
      <c r="H5425" s="183">
        <f>_xlfn.XLOOKUP($A5425,[3]【2026年03月度_全社】RFM客層一覧表データ!$A:$A,[3]【2026年03月度_全社】RFM客層一覧表データ!E:E,"",0)</f>
        <v>133</v>
      </c>
      <c r="I5425" s="183">
        <f>_xlfn.XLOOKUP($A5425,[3]【2026年03月度_全社】RFM客層一覧表データ!$A:$A,[3]【2026年03月度_全社】RFM客層一覧表データ!F:F,"",0)</f>
        <v>3</v>
      </c>
      <c r="J5425" s="183">
        <v>237</v>
      </c>
      <c r="K5425" s="183">
        <v>5</v>
      </c>
      <c r="L5425" s="183">
        <v>132</v>
      </c>
      <c r="M5425" s="183">
        <v>1</v>
      </c>
      <c r="N5425" s="183">
        <v>265</v>
      </c>
      <c r="O5425" s="183">
        <v>60</v>
      </c>
      <c r="P5425" s="183">
        <v>158</v>
      </c>
      <c r="Q5425" s="183">
        <v>5</v>
      </c>
      <c r="R5425" s="183">
        <v>275</v>
      </c>
      <c r="S5425" s="183">
        <v>122</v>
      </c>
      <c r="T5425" s="183">
        <v>165</v>
      </c>
      <c r="U5425" s="183">
        <v>17</v>
      </c>
      <c r="V5425" s="183">
        <v>268</v>
      </c>
      <c r="W5425" s="183">
        <v>28</v>
      </c>
      <c r="X5425" s="183">
        <v>152</v>
      </c>
      <c r="Y5425" s="183">
        <v>2</v>
      </c>
    </row>
    <row r="5426" spans="1:25" x14ac:dyDescent="0.2">
      <c r="A5426" s="184">
        <v>14071008</v>
      </c>
      <c r="B5426" s="183" t="str">
        <f>[1]店マスタ!B5425</f>
        <v>成幸　電気</v>
      </c>
      <c r="C5426" s="183">
        <v>1</v>
      </c>
      <c r="D5426" s="183">
        <v>1</v>
      </c>
      <c r="E5426" s="183" t="str">
        <f>_xlfn.XLOOKUP(A5426,[2]Sheet1!$R:$R,[2]Sheet1!$AB:$AB,"",0)</f>
        <v/>
      </c>
      <c r="F5426" s="183" t="str">
        <f>_xlfn.XLOOKUP($A5426,[3]【2026年03月度_全社】RFM客層一覧表データ!$A:$A,[3]【2026年03月度_全社】RFM客層一覧表データ!C:C,"",0)</f>
        <v/>
      </c>
      <c r="G5426" s="183" t="str">
        <f>_xlfn.XLOOKUP($A5426,[3]【2026年03月度_全社】RFM客層一覧表データ!$A:$A,[3]【2026年03月度_全社】RFM客層一覧表データ!D:D,"",0)</f>
        <v/>
      </c>
      <c r="H5426" s="183" t="str">
        <f>_xlfn.XLOOKUP($A5426,[3]【2026年03月度_全社】RFM客層一覧表データ!$A:$A,[3]【2026年03月度_全社】RFM客層一覧表データ!E:E,"",0)</f>
        <v/>
      </c>
      <c r="I5426" s="183" t="str">
        <f>_xlfn.XLOOKUP($A5426,[3]【2026年03月度_全社】RFM客層一覧表データ!$A:$A,[3]【2026年03月度_全社】RFM客層一覧表データ!F:F,"",0)</f>
        <v/>
      </c>
      <c r="J5426" s="183">
        <v>0</v>
      </c>
      <c r="K5426" s="183">
        <v>0</v>
      </c>
      <c r="L5426" s="183">
        <v>0</v>
      </c>
      <c r="M5426" s="183">
        <v>0</v>
      </c>
      <c r="N5426" s="183">
        <v>0</v>
      </c>
      <c r="O5426" s="183">
        <v>0</v>
      </c>
      <c r="P5426" s="183">
        <v>0</v>
      </c>
      <c r="Q5426" s="183">
        <v>0</v>
      </c>
      <c r="R5426" s="183">
        <v>0</v>
      </c>
      <c r="S5426" s="183">
        <v>0</v>
      </c>
      <c r="T5426" s="183">
        <v>0</v>
      </c>
      <c r="U5426" s="183">
        <v>0</v>
      </c>
      <c r="V5426" s="183">
        <v>0</v>
      </c>
      <c r="W5426" s="183">
        <v>0</v>
      </c>
      <c r="X5426" s="183">
        <v>0</v>
      </c>
      <c r="Y5426" s="183">
        <v>0</v>
      </c>
    </row>
    <row r="5427" spans="1:25" x14ac:dyDescent="0.2">
      <c r="A5427" s="184">
        <v>14071015</v>
      </c>
      <c r="B5427" s="183" t="str">
        <f>[1]店マスタ!B5426</f>
        <v>徳渕電気商会</v>
      </c>
      <c r="C5427" s="183">
        <v>1.5</v>
      </c>
      <c r="D5427" s="183">
        <v>0</v>
      </c>
      <c r="E5427" s="183" t="str">
        <f>_xlfn.XLOOKUP(A5427,[2]Sheet1!$R:$R,[2]Sheet1!$AB:$AB,"",0)</f>
        <v/>
      </c>
      <c r="F5427" s="183" t="str">
        <f>_xlfn.XLOOKUP($A5427,[3]【2026年03月度_全社】RFM客層一覧表データ!$A:$A,[3]【2026年03月度_全社】RFM客層一覧表データ!C:C,"",0)</f>
        <v/>
      </c>
      <c r="G5427" s="183" t="str">
        <f>_xlfn.XLOOKUP($A5427,[3]【2026年03月度_全社】RFM客層一覧表データ!$A:$A,[3]【2026年03月度_全社】RFM客層一覧表データ!D:D,"",0)</f>
        <v/>
      </c>
      <c r="H5427" s="183" t="str">
        <f>_xlfn.XLOOKUP($A5427,[3]【2026年03月度_全社】RFM客層一覧表データ!$A:$A,[3]【2026年03月度_全社】RFM客層一覧表データ!E:E,"",0)</f>
        <v/>
      </c>
      <c r="I5427" s="183" t="str">
        <f>_xlfn.XLOOKUP($A5427,[3]【2026年03月度_全社】RFM客層一覧表データ!$A:$A,[3]【2026年03月度_全社】RFM客層一覧表データ!F:F,"",0)</f>
        <v/>
      </c>
      <c r="J5427" s="183">
        <v>364</v>
      </c>
      <c r="K5427" s="183">
        <v>112</v>
      </c>
      <c r="L5427" s="183">
        <v>117</v>
      </c>
      <c r="M5427" s="183">
        <v>22</v>
      </c>
      <c r="N5427" s="183">
        <v>399</v>
      </c>
      <c r="O5427" s="183">
        <v>113</v>
      </c>
      <c r="P5427" s="183">
        <v>110</v>
      </c>
      <c r="Q5427" s="183">
        <v>16</v>
      </c>
      <c r="R5427" s="183">
        <v>449</v>
      </c>
      <c r="S5427" s="183">
        <v>119</v>
      </c>
      <c r="T5427" s="183">
        <v>108</v>
      </c>
      <c r="U5427" s="183">
        <v>24</v>
      </c>
      <c r="V5427" s="183">
        <v>427</v>
      </c>
      <c r="W5427" s="183">
        <v>146</v>
      </c>
      <c r="X5427" s="183">
        <v>102</v>
      </c>
      <c r="Y5427" s="183">
        <v>37</v>
      </c>
    </row>
    <row r="5428" spans="1:25" x14ac:dyDescent="0.2">
      <c r="A5428" s="184">
        <v>14071017</v>
      </c>
      <c r="B5428" s="183" t="str">
        <f>[1]店マスタ!B5427</f>
        <v>ユーデン　松下</v>
      </c>
      <c r="C5428" s="183">
        <v>4</v>
      </c>
      <c r="D5428" s="183">
        <v>4</v>
      </c>
      <c r="E5428" s="183">
        <f>_xlfn.XLOOKUP(A5428,[2]Sheet1!$R:$R,[2]Sheet1!$AB:$AB,"",0)</f>
        <v>4</v>
      </c>
      <c r="F5428" s="183">
        <f>_xlfn.XLOOKUP($A5428,[3]【2026年03月度_全社】RFM客層一覧表データ!$A:$A,[3]【2026年03月度_全社】RFM客層一覧表データ!C:C,"",0)</f>
        <v>805</v>
      </c>
      <c r="G5428" s="183">
        <f>_xlfn.XLOOKUP($A5428,[3]【2026年03月度_全社】RFM客層一覧表データ!$A:$A,[3]【2026年03月度_全社】RFM客層一覧表データ!D:D,"",0)</f>
        <v>387</v>
      </c>
      <c r="H5428" s="183">
        <f>_xlfn.XLOOKUP($A5428,[3]【2026年03月度_全社】RFM客層一覧表データ!$A:$A,[3]【2026年03月度_全社】RFM客層一覧表データ!E:E,"",0)</f>
        <v>474</v>
      </c>
      <c r="I5428" s="183">
        <f>_xlfn.XLOOKUP($A5428,[3]【2026年03月度_全社】RFM客層一覧表データ!$A:$A,[3]【2026年03月度_全社】RFM客層一覧表データ!F:F,"",0)</f>
        <v>41</v>
      </c>
      <c r="J5428" s="183">
        <v>849</v>
      </c>
      <c r="K5428" s="183">
        <v>409</v>
      </c>
      <c r="L5428" s="183">
        <v>490</v>
      </c>
      <c r="M5428" s="183">
        <v>46</v>
      </c>
      <c r="N5428" s="183">
        <v>900</v>
      </c>
      <c r="O5428" s="183">
        <v>427</v>
      </c>
      <c r="P5428" s="183">
        <v>522</v>
      </c>
      <c r="Q5428" s="183">
        <v>37</v>
      </c>
      <c r="R5428" s="183">
        <v>924</v>
      </c>
      <c r="S5428" s="183">
        <v>447</v>
      </c>
      <c r="T5428" s="183">
        <v>525</v>
      </c>
      <c r="U5428" s="183">
        <v>50</v>
      </c>
      <c r="V5428" s="183">
        <v>923</v>
      </c>
      <c r="W5428" s="183">
        <v>467</v>
      </c>
      <c r="X5428" s="183">
        <v>542</v>
      </c>
      <c r="Y5428" s="183">
        <v>55</v>
      </c>
    </row>
    <row r="5429" spans="1:25" x14ac:dyDescent="0.2">
      <c r="A5429" s="184">
        <v>14071020</v>
      </c>
      <c r="B5429" s="183" t="str">
        <f>[1]店マスタ!B5428</f>
        <v>電’ｓ　酒井</v>
      </c>
      <c r="C5429" s="183">
        <v>1.5</v>
      </c>
      <c r="D5429" s="183">
        <v>1.5</v>
      </c>
      <c r="E5429" s="183">
        <f>_xlfn.XLOOKUP(A5429,[2]Sheet1!$R:$R,[2]Sheet1!$AB:$AB,"",0)</f>
        <v>1.5</v>
      </c>
      <c r="F5429" s="183">
        <f>_xlfn.XLOOKUP($A5429,[3]【2026年03月度_全社】RFM客層一覧表データ!$A:$A,[3]【2026年03月度_全社】RFM客層一覧表データ!C:C,"",0)</f>
        <v>269</v>
      </c>
      <c r="G5429" s="183">
        <f>_xlfn.XLOOKUP($A5429,[3]【2026年03月度_全社】RFM客層一覧表データ!$A:$A,[3]【2026年03月度_全社】RFM客層一覧表データ!D:D,"",0)</f>
        <v>103</v>
      </c>
      <c r="H5429" s="183">
        <f>_xlfn.XLOOKUP($A5429,[3]【2026年03月度_全社】RFM客層一覧表データ!$A:$A,[3]【2026年03月度_全社】RFM客層一覧表データ!E:E,"",0)</f>
        <v>143</v>
      </c>
      <c r="I5429" s="183">
        <f>_xlfn.XLOOKUP($A5429,[3]【2026年03月度_全社】RFM客層一覧表データ!$A:$A,[3]【2026年03月度_全社】RFM客層一覧表データ!F:F,"",0)</f>
        <v>16</v>
      </c>
      <c r="J5429" s="183">
        <v>273</v>
      </c>
      <c r="K5429" s="183">
        <v>107</v>
      </c>
      <c r="L5429" s="183">
        <v>149</v>
      </c>
      <c r="M5429" s="183">
        <v>19</v>
      </c>
      <c r="N5429" s="183">
        <v>274</v>
      </c>
      <c r="O5429" s="183">
        <v>108</v>
      </c>
      <c r="P5429" s="183">
        <v>162</v>
      </c>
      <c r="Q5429" s="183">
        <v>11</v>
      </c>
      <c r="R5429" s="183">
        <v>283</v>
      </c>
      <c r="S5429" s="183">
        <v>114</v>
      </c>
      <c r="T5429" s="183">
        <v>173</v>
      </c>
      <c r="U5429" s="183">
        <v>18</v>
      </c>
      <c r="V5429" s="183">
        <v>277</v>
      </c>
      <c r="W5429" s="183">
        <v>111</v>
      </c>
      <c r="X5429" s="183">
        <v>164</v>
      </c>
      <c r="Y5429" s="183">
        <v>12</v>
      </c>
    </row>
    <row r="5430" spans="1:25" x14ac:dyDescent="0.2">
      <c r="A5430" s="184">
        <v>14072001</v>
      </c>
      <c r="B5430" s="183" t="str">
        <f>[1]店マスタ!B5429</f>
        <v>小郡）前田　電器商会</v>
      </c>
      <c r="C5430" s="183">
        <v>5</v>
      </c>
      <c r="D5430" s="183">
        <v>1</v>
      </c>
      <c r="E5430" s="183">
        <f>_xlfn.XLOOKUP(A5430,[2]Sheet1!$R:$R,[2]Sheet1!$AB:$AB,"",0)</f>
        <v>1</v>
      </c>
      <c r="F5430" s="183">
        <f>_xlfn.XLOOKUP($A5430,[3]【2026年03月度_全社】RFM客層一覧表データ!$A:$A,[3]【2026年03月度_全社】RFM客層一覧表データ!C:C,"",0)</f>
        <v>254</v>
      </c>
      <c r="G5430" s="183">
        <f>_xlfn.XLOOKUP($A5430,[3]【2026年03月度_全社】RFM客層一覧表データ!$A:$A,[3]【2026年03月度_全社】RFM客層一覧表データ!D:D,"",0)</f>
        <v>0</v>
      </c>
      <c r="H5430" s="183">
        <f>_xlfn.XLOOKUP($A5430,[3]【2026年03月度_全社】RFM客層一覧表データ!$A:$A,[3]【2026年03月度_全社】RFM客層一覧表データ!E:E,"",0)</f>
        <v>85</v>
      </c>
      <c r="I5430" s="183">
        <f>_xlfn.XLOOKUP($A5430,[3]【2026年03月度_全社】RFM客層一覧表データ!$A:$A,[3]【2026年03月度_全社】RFM客層一覧表データ!F:F,"",0)</f>
        <v>0</v>
      </c>
      <c r="J5430" s="183">
        <v>334</v>
      </c>
      <c r="K5430" s="183">
        <v>0</v>
      </c>
      <c r="L5430" s="183">
        <v>116</v>
      </c>
      <c r="M5430" s="183">
        <v>0</v>
      </c>
      <c r="N5430" s="183">
        <v>378</v>
      </c>
      <c r="O5430" s="183">
        <v>94</v>
      </c>
      <c r="P5430" s="183">
        <v>149</v>
      </c>
      <c r="Q5430" s="183">
        <v>25</v>
      </c>
      <c r="R5430" s="183">
        <v>389</v>
      </c>
      <c r="S5430" s="183">
        <v>109</v>
      </c>
      <c r="T5430" s="183">
        <v>168</v>
      </c>
      <c r="U5430" s="183">
        <v>25</v>
      </c>
      <c r="V5430" s="183">
        <v>404</v>
      </c>
      <c r="W5430" s="183">
        <v>145</v>
      </c>
      <c r="X5430" s="183">
        <v>177</v>
      </c>
      <c r="Y5430" s="183">
        <v>41</v>
      </c>
    </row>
    <row r="5431" spans="1:25" x14ac:dyDescent="0.2">
      <c r="A5431" s="184">
        <v>14072100</v>
      </c>
      <c r="B5431" s="183" t="str">
        <f>[1]店マスタ!B5430</f>
        <v>電’ｓ　ながお</v>
      </c>
      <c r="C5431" s="183">
        <v>3</v>
      </c>
      <c r="D5431" s="183">
        <v>3</v>
      </c>
      <c r="E5431" s="183">
        <f>_xlfn.XLOOKUP(A5431,[2]Sheet1!$R:$R,[2]Sheet1!$AB:$AB,"",0)</f>
        <v>3.5</v>
      </c>
      <c r="F5431" s="183">
        <f>_xlfn.XLOOKUP($A5431,[3]【2026年03月度_全社】RFM客層一覧表データ!$A:$A,[3]【2026年03月度_全社】RFM客層一覧表データ!C:C,"",0)</f>
        <v>356</v>
      </c>
      <c r="G5431" s="183">
        <f>_xlfn.XLOOKUP($A5431,[3]【2026年03月度_全社】RFM客層一覧表データ!$A:$A,[3]【2026年03月度_全社】RFM客層一覧表データ!D:D,"",0)</f>
        <v>158</v>
      </c>
      <c r="H5431" s="183">
        <f>_xlfn.XLOOKUP($A5431,[3]【2026年03月度_全社】RFM客層一覧表データ!$A:$A,[3]【2026年03月度_全社】RFM客層一覧表データ!E:E,"",0)</f>
        <v>163</v>
      </c>
      <c r="I5431" s="183">
        <f>_xlfn.XLOOKUP($A5431,[3]【2026年03月度_全社】RFM客層一覧表データ!$A:$A,[3]【2026年03月度_全社】RFM客層一覧表データ!F:F,"",0)</f>
        <v>32</v>
      </c>
      <c r="J5431" s="183">
        <v>342</v>
      </c>
      <c r="K5431" s="183">
        <v>159</v>
      </c>
      <c r="L5431" s="183">
        <v>157</v>
      </c>
      <c r="M5431" s="183">
        <v>33</v>
      </c>
      <c r="N5431" s="183">
        <v>330</v>
      </c>
      <c r="O5431" s="183">
        <v>125</v>
      </c>
      <c r="P5431" s="183">
        <v>162</v>
      </c>
      <c r="Q5431" s="183">
        <v>20</v>
      </c>
      <c r="R5431" s="183">
        <v>314</v>
      </c>
      <c r="S5431" s="183">
        <v>135</v>
      </c>
      <c r="T5431" s="183">
        <v>167</v>
      </c>
      <c r="U5431" s="183">
        <v>20</v>
      </c>
      <c r="V5431" s="183">
        <v>330</v>
      </c>
      <c r="W5431" s="183">
        <v>148</v>
      </c>
      <c r="X5431" s="183">
        <v>161</v>
      </c>
      <c r="Y5431" s="183">
        <v>33</v>
      </c>
    </row>
    <row r="5432" spans="1:25" x14ac:dyDescent="0.2">
      <c r="A5432" s="184">
        <v>14073002</v>
      </c>
      <c r="B5432" s="183" t="str">
        <f>[1]店マスタ!B5431</f>
        <v>パル　いのくち</v>
      </c>
      <c r="C5432" s="183">
        <v>2.5</v>
      </c>
      <c r="D5432" s="183">
        <v>2</v>
      </c>
      <c r="E5432" s="183">
        <f>_xlfn.XLOOKUP(A5432,[2]Sheet1!$R:$R,[2]Sheet1!$AB:$AB,"",0)</f>
        <v>2.5</v>
      </c>
      <c r="F5432" s="183">
        <f>_xlfn.XLOOKUP($A5432,[3]【2026年03月度_全社】RFM客層一覧表データ!$A:$A,[3]【2026年03月度_全社】RFM客層一覧表データ!C:C,"",0)</f>
        <v>128</v>
      </c>
      <c r="G5432" s="183">
        <f>_xlfn.XLOOKUP($A5432,[3]【2026年03月度_全社】RFM客層一覧表データ!$A:$A,[3]【2026年03月度_全社】RFM客層一覧表データ!D:D,"",0)</f>
        <v>64</v>
      </c>
      <c r="H5432" s="183">
        <f>_xlfn.XLOOKUP($A5432,[3]【2026年03月度_全社】RFM客層一覧表データ!$A:$A,[3]【2026年03月度_全社】RFM客層一覧表データ!E:E,"",0)</f>
        <v>72</v>
      </c>
      <c r="I5432" s="183">
        <f>_xlfn.XLOOKUP($A5432,[3]【2026年03月度_全社】RFM客層一覧表データ!$A:$A,[3]【2026年03月度_全社】RFM客層一覧表データ!F:F,"",0)</f>
        <v>8</v>
      </c>
      <c r="J5432" s="183">
        <v>121</v>
      </c>
      <c r="K5432" s="183">
        <v>60</v>
      </c>
      <c r="L5432" s="183">
        <v>64</v>
      </c>
      <c r="M5432" s="183">
        <v>9</v>
      </c>
      <c r="N5432" s="183">
        <v>120</v>
      </c>
      <c r="O5432" s="183">
        <v>63</v>
      </c>
      <c r="P5432" s="183">
        <v>54</v>
      </c>
      <c r="Q5432" s="183">
        <v>15</v>
      </c>
      <c r="R5432" s="183">
        <v>108</v>
      </c>
      <c r="S5432" s="183">
        <v>69</v>
      </c>
      <c r="T5432" s="183">
        <v>50</v>
      </c>
      <c r="U5432" s="183">
        <v>18</v>
      </c>
      <c r="V5432" s="183">
        <v>91</v>
      </c>
      <c r="W5432" s="183">
        <v>41</v>
      </c>
      <c r="X5432" s="183">
        <v>49</v>
      </c>
      <c r="Y5432" s="183">
        <v>11</v>
      </c>
    </row>
    <row r="5433" spans="1:25" x14ac:dyDescent="0.2">
      <c r="A5433" s="184">
        <v>14073009</v>
      </c>
      <c r="B5433" s="183" t="str">
        <f>[1]店マスタ!B5432</f>
        <v>電’ｓ　かねしま</v>
      </c>
      <c r="C5433" s="183">
        <v>1.5</v>
      </c>
      <c r="D5433" s="183">
        <v>1.5</v>
      </c>
      <c r="E5433" s="183">
        <f>_xlfn.XLOOKUP(A5433,[2]Sheet1!$R:$R,[2]Sheet1!$AB:$AB,"",0)</f>
        <v>1.5</v>
      </c>
      <c r="F5433" s="183">
        <f>_xlfn.XLOOKUP($A5433,[3]【2026年03月度_全社】RFM客層一覧表データ!$A:$A,[3]【2026年03月度_全社】RFM客層一覧表データ!C:C,"",0)</f>
        <v>43</v>
      </c>
      <c r="G5433" s="183">
        <f>_xlfn.XLOOKUP($A5433,[3]【2026年03月度_全社】RFM客層一覧表データ!$A:$A,[3]【2026年03月度_全社】RFM客層一覧表データ!D:D,"",0)</f>
        <v>0</v>
      </c>
      <c r="H5433" s="183">
        <f>_xlfn.XLOOKUP($A5433,[3]【2026年03月度_全社】RFM客層一覧表データ!$A:$A,[3]【2026年03月度_全社】RFM客層一覧表データ!E:E,"",0)</f>
        <v>1</v>
      </c>
      <c r="I5433" s="183">
        <f>_xlfn.XLOOKUP($A5433,[3]【2026年03月度_全社】RFM客層一覧表データ!$A:$A,[3]【2026年03月度_全社】RFM客層一覧表データ!F:F,"",0)</f>
        <v>0</v>
      </c>
      <c r="J5433" s="183">
        <v>63</v>
      </c>
      <c r="K5433" s="183">
        <v>0</v>
      </c>
      <c r="L5433" s="183">
        <v>4</v>
      </c>
      <c r="M5433" s="183">
        <v>0</v>
      </c>
      <c r="N5433" s="183">
        <v>64</v>
      </c>
      <c r="O5433" s="183">
        <v>11</v>
      </c>
      <c r="P5433" s="183">
        <v>15</v>
      </c>
      <c r="Q5433" s="183">
        <v>4</v>
      </c>
      <c r="R5433" s="183">
        <v>46</v>
      </c>
      <c r="S5433" s="183">
        <v>0</v>
      </c>
      <c r="T5433" s="183">
        <v>19</v>
      </c>
      <c r="U5433" s="183">
        <v>0</v>
      </c>
      <c r="V5433" s="183">
        <v>53</v>
      </c>
      <c r="W5433" s="183">
        <v>13</v>
      </c>
      <c r="X5433" s="183">
        <v>23</v>
      </c>
      <c r="Y5433" s="183">
        <v>1</v>
      </c>
    </row>
    <row r="5434" spans="1:25" x14ac:dyDescent="0.2">
      <c r="A5434" s="184">
        <v>14076004</v>
      </c>
      <c r="B5434" s="183" t="str">
        <f>[1]店マスタ!B5433</f>
        <v>電’ｓ　田中</v>
      </c>
      <c r="C5434" s="183">
        <v>2.5</v>
      </c>
      <c r="D5434" s="183">
        <v>2.5</v>
      </c>
      <c r="E5434" s="183">
        <f>_xlfn.XLOOKUP(A5434,[2]Sheet1!$R:$R,[2]Sheet1!$AB:$AB,"",0)</f>
        <v>2.5</v>
      </c>
      <c r="F5434" s="183">
        <f>_xlfn.XLOOKUP($A5434,[3]【2026年03月度_全社】RFM客層一覧表データ!$A:$A,[3]【2026年03月度_全社】RFM客層一覧表データ!C:C,"",0)</f>
        <v>462</v>
      </c>
      <c r="G5434" s="183">
        <f>_xlfn.XLOOKUP($A5434,[3]【2026年03月度_全社】RFM客層一覧表データ!$A:$A,[3]【2026年03月度_全社】RFM客層一覧表データ!D:D,"",0)</f>
        <v>159</v>
      </c>
      <c r="H5434" s="183">
        <f>_xlfn.XLOOKUP($A5434,[3]【2026年03月度_全社】RFM客層一覧表データ!$A:$A,[3]【2026年03月度_全社】RFM客層一覧表データ!E:E,"",0)</f>
        <v>215</v>
      </c>
      <c r="I5434" s="183">
        <f>_xlfn.XLOOKUP($A5434,[3]【2026年03月度_全社】RFM客層一覧表データ!$A:$A,[3]【2026年03月度_全社】RFM客層一覧表データ!F:F,"",0)</f>
        <v>27</v>
      </c>
      <c r="J5434" s="183">
        <v>473</v>
      </c>
      <c r="K5434" s="183">
        <v>178</v>
      </c>
      <c r="L5434" s="183">
        <v>211</v>
      </c>
      <c r="M5434" s="183">
        <v>20</v>
      </c>
      <c r="N5434" s="183">
        <v>485</v>
      </c>
      <c r="O5434" s="183">
        <v>179</v>
      </c>
      <c r="P5434" s="183">
        <v>219</v>
      </c>
      <c r="Q5434" s="183">
        <v>24</v>
      </c>
      <c r="R5434" s="183">
        <v>495</v>
      </c>
      <c r="S5434" s="183">
        <v>223</v>
      </c>
      <c r="T5434" s="183">
        <v>223</v>
      </c>
      <c r="U5434" s="183">
        <v>59</v>
      </c>
      <c r="V5434" s="183">
        <v>471</v>
      </c>
      <c r="W5434" s="183">
        <v>189</v>
      </c>
      <c r="X5434" s="183">
        <v>219</v>
      </c>
      <c r="Y5434" s="183">
        <v>29</v>
      </c>
    </row>
    <row r="5435" spans="1:25" x14ac:dyDescent="0.2">
      <c r="A5435" s="184">
        <v>14076005</v>
      </c>
      <c r="B5435" s="183" t="str">
        <f>[1]店マスタ!B5434</f>
        <v>ユーデン　八女店</v>
      </c>
      <c r="C5435" s="183">
        <v>3.5</v>
      </c>
      <c r="D5435" s="183">
        <v>3.5</v>
      </c>
      <c r="E5435" s="183">
        <f>_xlfn.XLOOKUP(A5435,[2]Sheet1!$R:$R,[2]Sheet1!$AB:$AB,"",0)</f>
        <v>3.5</v>
      </c>
      <c r="F5435" s="183">
        <f>_xlfn.XLOOKUP($A5435,[3]【2026年03月度_全社】RFM客層一覧表データ!$A:$A,[3]【2026年03月度_全社】RFM客層一覧表データ!C:C,"",0)</f>
        <v>1095</v>
      </c>
      <c r="G5435" s="183">
        <f>_xlfn.XLOOKUP($A5435,[3]【2026年03月度_全社】RFM客層一覧表データ!$A:$A,[3]【2026年03月度_全社】RFM客層一覧表データ!D:D,"",0)</f>
        <v>544</v>
      </c>
      <c r="H5435" s="183">
        <f>_xlfn.XLOOKUP($A5435,[3]【2026年03月度_全社】RFM客層一覧表データ!$A:$A,[3]【2026年03月度_全社】RFM客層一覧表データ!E:E,"",0)</f>
        <v>681</v>
      </c>
      <c r="I5435" s="183">
        <f>_xlfn.XLOOKUP($A5435,[3]【2026年03月度_全社】RFM客層一覧表データ!$A:$A,[3]【2026年03月度_全社】RFM客層一覧表データ!F:F,"",0)</f>
        <v>56</v>
      </c>
      <c r="J5435" s="183">
        <v>1131</v>
      </c>
      <c r="K5435" s="183">
        <v>574</v>
      </c>
      <c r="L5435" s="183">
        <v>699</v>
      </c>
      <c r="M5435" s="183">
        <v>57</v>
      </c>
      <c r="N5435" s="183">
        <v>1134</v>
      </c>
      <c r="O5435" s="183">
        <v>564</v>
      </c>
      <c r="P5435" s="183">
        <v>704</v>
      </c>
      <c r="Q5435" s="183">
        <v>53</v>
      </c>
      <c r="R5435" s="183">
        <v>1151</v>
      </c>
      <c r="S5435" s="183">
        <v>589</v>
      </c>
      <c r="T5435" s="183">
        <v>719</v>
      </c>
      <c r="U5435" s="183">
        <v>70</v>
      </c>
      <c r="V5435" s="183">
        <v>1140</v>
      </c>
      <c r="W5435" s="183">
        <v>600</v>
      </c>
      <c r="X5435" s="183">
        <v>717</v>
      </c>
      <c r="Y5435" s="183">
        <v>50</v>
      </c>
    </row>
    <row r="5436" spans="1:25" x14ac:dyDescent="0.2">
      <c r="A5436" s="184">
        <v>14076031</v>
      </c>
      <c r="B5436" s="183" t="str">
        <f>[1]店マスタ!B5435</f>
        <v>電’ｓ　みやけ</v>
      </c>
      <c r="C5436" s="183">
        <v>1.5</v>
      </c>
      <c r="D5436" s="183">
        <v>1.5</v>
      </c>
      <c r="E5436" s="183">
        <f>_xlfn.XLOOKUP(A5436,[2]Sheet1!$R:$R,[2]Sheet1!$AB:$AB,"",0)</f>
        <v>1.5</v>
      </c>
      <c r="F5436" s="183">
        <f>_xlfn.XLOOKUP($A5436,[3]【2026年03月度_全社】RFM客層一覧表データ!$A:$A,[3]【2026年03月度_全社】RFM客層一覧表データ!C:C,"",0)</f>
        <v>540</v>
      </c>
      <c r="G5436" s="183">
        <f>_xlfn.XLOOKUP($A5436,[3]【2026年03月度_全社】RFM客層一覧表データ!$A:$A,[3]【2026年03月度_全社】RFM客層一覧表データ!D:D,"",0)</f>
        <v>188</v>
      </c>
      <c r="H5436" s="183">
        <f>_xlfn.XLOOKUP($A5436,[3]【2026年03月度_全社】RFM客層一覧表データ!$A:$A,[3]【2026年03月度_全社】RFM客層一覧表データ!E:E,"",0)</f>
        <v>285</v>
      </c>
      <c r="I5436" s="183">
        <f>_xlfn.XLOOKUP($A5436,[3]【2026年03月度_全社】RFM客層一覧表データ!$A:$A,[3]【2026年03月度_全社】RFM客層一覧表データ!F:F,"",0)</f>
        <v>30</v>
      </c>
      <c r="J5436" s="183">
        <v>559</v>
      </c>
      <c r="K5436" s="183">
        <v>200</v>
      </c>
      <c r="L5436" s="183">
        <v>301</v>
      </c>
      <c r="M5436" s="183">
        <v>24</v>
      </c>
      <c r="N5436" s="183">
        <v>586</v>
      </c>
      <c r="O5436" s="183">
        <v>254</v>
      </c>
      <c r="P5436" s="183">
        <v>307</v>
      </c>
      <c r="Q5436" s="183">
        <v>35</v>
      </c>
      <c r="R5436" s="183">
        <v>598</v>
      </c>
      <c r="S5436" s="183">
        <v>260</v>
      </c>
      <c r="T5436" s="183">
        <v>315</v>
      </c>
      <c r="U5436" s="183">
        <v>43</v>
      </c>
      <c r="V5436" s="183">
        <v>603</v>
      </c>
      <c r="W5436" s="183">
        <v>261</v>
      </c>
      <c r="X5436" s="183">
        <v>324</v>
      </c>
      <c r="Y5436" s="183">
        <v>34</v>
      </c>
    </row>
    <row r="5437" spans="1:25" x14ac:dyDescent="0.2">
      <c r="A5437" s="184">
        <v>14076056</v>
      </c>
      <c r="B5437" s="183" t="str">
        <f>[1]店マスタ!B5436</f>
        <v>アズ　八女店</v>
      </c>
      <c r="C5437" s="183">
        <v>5</v>
      </c>
      <c r="D5437" s="183">
        <v>5</v>
      </c>
      <c r="E5437" s="183">
        <f>_xlfn.XLOOKUP(A5437,[2]Sheet1!$R:$R,[2]Sheet1!$AB:$AB,"",0)</f>
        <v>5.5</v>
      </c>
      <c r="F5437" s="183">
        <f>_xlfn.XLOOKUP($A5437,[3]【2026年03月度_全社】RFM客層一覧表データ!$A:$A,[3]【2026年03月度_全社】RFM客層一覧表データ!C:C,"",0)</f>
        <v>1393</v>
      </c>
      <c r="G5437" s="183">
        <f>_xlfn.XLOOKUP($A5437,[3]【2026年03月度_全社】RFM客層一覧表データ!$A:$A,[3]【2026年03月度_全社】RFM客層一覧表データ!D:D,"",0)</f>
        <v>804</v>
      </c>
      <c r="H5437" s="183">
        <f>_xlfn.XLOOKUP($A5437,[3]【2026年03月度_全社】RFM客層一覧表データ!$A:$A,[3]【2026年03月度_全社】RFM客層一覧表データ!E:E,"",0)</f>
        <v>886</v>
      </c>
      <c r="I5437" s="183">
        <f>_xlfn.XLOOKUP($A5437,[3]【2026年03月度_全社】RFM客層一覧表データ!$A:$A,[3]【2026年03月度_全社】RFM客層一覧表データ!F:F,"",0)</f>
        <v>107</v>
      </c>
      <c r="J5437" s="183">
        <v>1388</v>
      </c>
      <c r="K5437" s="183">
        <v>778</v>
      </c>
      <c r="L5437" s="183">
        <v>868</v>
      </c>
      <c r="M5437" s="183">
        <v>95</v>
      </c>
      <c r="N5437" s="183">
        <v>1362</v>
      </c>
      <c r="O5437" s="183">
        <v>750</v>
      </c>
      <c r="P5437" s="183">
        <v>851</v>
      </c>
      <c r="Q5437" s="183">
        <v>79</v>
      </c>
      <c r="R5437" s="183">
        <v>1372</v>
      </c>
      <c r="S5437" s="183">
        <v>812</v>
      </c>
      <c r="T5437" s="183">
        <v>835</v>
      </c>
      <c r="U5437" s="183">
        <v>124</v>
      </c>
      <c r="V5437" s="183">
        <v>1301</v>
      </c>
      <c r="W5437" s="183">
        <v>775</v>
      </c>
      <c r="X5437" s="183">
        <v>801</v>
      </c>
      <c r="Y5437" s="183">
        <v>113</v>
      </c>
    </row>
    <row r="5438" spans="1:25" x14ac:dyDescent="0.2">
      <c r="A5438" s="184">
        <v>14077000</v>
      </c>
      <c r="B5438" s="183" t="str">
        <f>[1]店マスタ!B5437</f>
        <v>株式会社　でんず</v>
      </c>
      <c r="C5438" s="183">
        <v>2.5</v>
      </c>
      <c r="D5438" s="183">
        <v>2</v>
      </c>
      <c r="E5438" s="183">
        <f>_xlfn.XLOOKUP(A5438,[2]Sheet1!$R:$R,[2]Sheet1!$AB:$AB,"",0)</f>
        <v>2</v>
      </c>
      <c r="F5438" s="183" t="str">
        <f>_xlfn.XLOOKUP($A5438,[3]【2026年03月度_全社】RFM客層一覧表データ!$A:$A,[3]【2026年03月度_全社】RFM客層一覧表データ!C:C,"",0)</f>
        <v/>
      </c>
      <c r="G5438" s="183" t="str">
        <f>_xlfn.XLOOKUP($A5438,[3]【2026年03月度_全社】RFM客層一覧表データ!$A:$A,[3]【2026年03月度_全社】RFM客層一覧表データ!D:D,"",0)</f>
        <v/>
      </c>
      <c r="H5438" s="183" t="str">
        <f>_xlfn.XLOOKUP($A5438,[3]【2026年03月度_全社】RFM客層一覧表データ!$A:$A,[3]【2026年03月度_全社】RFM客層一覧表データ!E:E,"",0)</f>
        <v/>
      </c>
      <c r="I5438" s="183" t="str">
        <f>_xlfn.XLOOKUP($A5438,[3]【2026年03月度_全社】RFM客層一覧表データ!$A:$A,[3]【2026年03月度_全社】RFM客層一覧表データ!F:F,"",0)</f>
        <v/>
      </c>
      <c r="J5438" s="183">
        <v>0</v>
      </c>
      <c r="K5438" s="183">
        <v>0</v>
      </c>
      <c r="L5438" s="183">
        <v>0</v>
      </c>
      <c r="M5438" s="183">
        <v>0</v>
      </c>
      <c r="N5438" s="183">
        <v>0</v>
      </c>
      <c r="O5438" s="183">
        <v>0</v>
      </c>
      <c r="P5438" s="183">
        <v>0</v>
      </c>
      <c r="Q5438" s="183">
        <v>0</v>
      </c>
      <c r="R5438" s="183">
        <v>0</v>
      </c>
      <c r="S5438" s="183">
        <v>0</v>
      </c>
      <c r="T5438" s="183">
        <v>0</v>
      </c>
      <c r="U5438" s="183">
        <v>0</v>
      </c>
      <c r="V5438" s="183">
        <v>0</v>
      </c>
      <c r="W5438" s="183">
        <v>0</v>
      </c>
      <c r="X5438" s="183">
        <v>0</v>
      </c>
      <c r="Y5438" s="183">
        <v>0</v>
      </c>
    </row>
    <row r="5439" spans="1:25" x14ac:dyDescent="0.2">
      <c r="A5439" s="184">
        <v>14077001</v>
      </c>
      <c r="B5439" s="183" t="str">
        <f>[1]店マスタ!B5438</f>
        <v>ユーデン　筑後店</v>
      </c>
      <c r="C5439" s="183">
        <v>1</v>
      </c>
      <c r="D5439" s="183">
        <v>1</v>
      </c>
      <c r="E5439" s="183">
        <f>_xlfn.XLOOKUP(A5439,[2]Sheet1!$R:$R,[2]Sheet1!$AB:$AB,"",0)</f>
        <v>1</v>
      </c>
      <c r="F5439" s="183">
        <f>_xlfn.XLOOKUP($A5439,[3]【2026年03月度_全社】RFM客層一覧表データ!$A:$A,[3]【2026年03月度_全社】RFM客層一覧表データ!C:C,"",0)</f>
        <v>62</v>
      </c>
      <c r="G5439" s="183">
        <f>_xlfn.XLOOKUP($A5439,[3]【2026年03月度_全社】RFM客層一覧表データ!$A:$A,[3]【2026年03月度_全社】RFM客層一覧表データ!D:D,"",0)</f>
        <v>0</v>
      </c>
      <c r="H5439" s="183">
        <f>_xlfn.XLOOKUP($A5439,[3]【2026年03月度_全社】RFM客層一覧表データ!$A:$A,[3]【2026年03月度_全社】RFM客層一覧表データ!E:E,"",0)</f>
        <v>13</v>
      </c>
      <c r="I5439" s="183">
        <f>_xlfn.XLOOKUP($A5439,[3]【2026年03月度_全社】RFM客層一覧表データ!$A:$A,[3]【2026年03月度_全社】RFM客層一覧表データ!F:F,"",0)</f>
        <v>0</v>
      </c>
      <c r="J5439" s="183">
        <v>89</v>
      </c>
      <c r="K5439" s="183">
        <v>0</v>
      </c>
      <c r="L5439" s="183">
        <v>49</v>
      </c>
      <c r="M5439" s="183">
        <v>0</v>
      </c>
      <c r="N5439" s="183">
        <v>111</v>
      </c>
      <c r="O5439" s="183">
        <v>1</v>
      </c>
      <c r="P5439" s="183">
        <v>65</v>
      </c>
      <c r="Q5439" s="183">
        <v>1</v>
      </c>
      <c r="R5439" s="183">
        <v>125</v>
      </c>
      <c r="S5439" s="183">
        <v>15</v>
      </c>
      <c r="T5439" s="183">
        <v>83</v>
      </c>
      <c r="U5439" s="183">
        <v>3</v>
      </c>
      <c r="V5439" s="183">
        <v>133</v>
      </c>
      <c r="W5439" s="183">
        <v>56</v>
      </c>
      <c r="X5439" s="183">
        <v>92</v>
      </c>
      <c r="Y5439" s="183">
        <v>0</v>
      </c>
    </row>
    <row r="5440" spans="1:25" x14ac:dyDescent="0.2">
      <c r="A5440" s="184">
        <v>14077005</v>
      </c>
      <c r="B5440" s="183" t="str">
        <f>[1]店マスタ!B5439</f>
        <v>ユーデン　南筑後店</v>
      </c>
      <c r="C5440" s="183">
        <v>4</v>
      </c>
      <c r="D5440" s="183">
        <v>3</v>
      </c>
      <c r="E5440" s="183">
        <f>_xlfn.XLOOKUP(A5440,[2]Sheet1!$R:$R,[2]Sheet1!$AB:$AB,"",0)</f>
        <v>3</v>
      </c>
      <c r="F5440" s="183">
        <f>_xlfn.XLOOKUP($A5440,[3]【2026年03月度_全社】RFM客層一覧表データ!$A:$A,[3]【2026年03月度_全社】RFM客層一覧表データ!C:C,"",0)</f>
        <v>503</v>
      </c>
      <c r="G5440" s="183">
        <f>_xlfn.XLOOKUP($A5440,[3]【2026年03月度_全社】RFM客層一覧表データ!$A:$A,[3]【2026年03月度_全社】RFM客層一覧表データ!D:D,"",0)</f>
        <v>312</v>
      </c>
      <c r="H5440" s="183">
        <f>_xlfn.XLOOKUP($A5440,[3]【2026年03月度_全社】RFM客層一覧表データ!$A:$A,[3]【2026年03月度_全社】RFM客層一覧表データ!E:E,"",0)</f>
        <v>328</v>
      </c>
      <c r="I5440" s="183">
        <f>_xlfn.XLOOKUP($A5440,[3]【2026年03月度_全社】RFM客層一覧表データ!$A:$A,[3]【2026年03月度_全社】RFM客層一覧表データ!F:F,"",0)</f>
        <v>36</v>
      </c>
      <c r="J5440" s="183">
        <v>491</v>
      </c>
      <c r="K5440" s="183">
        <v>297</v>
      </c>
      <c r="L5440" s="183">
        <v>324</v>
      </c>
      <c r="M5440" s="183">
        <v>33</v>
      </c>
      <c r="N5440" s="183">
        <v>472</v>
      </c>
      <c r="O5440" s="183">
        <v>291</v>
      </c>
      <c r="P5440" s="183">
        <v>322</v>
      </c>
      <c r="Q5440" s="183">
        <v>36</v>
      </c>
      <c r="R5440" s="183">
        <v>480</v>
      </c>
      <c r="S5440" s="183">
        <v>280</v>
      </c>
      <c r="T5440" s="183">
        <v>326</v>
      </c>
      <c r="U5440" s="183">
        <v>26</v>
      </c>
      <c r="V5440" s="183">
        <v>479</v>
      </c>
      <c r="W5440" s="183">
        <v>305</v>
      </c>
      <c r="X5440" s="183">
        <v>341</v>
      </c>
      <c r="Y5440" s="183">
        <v>21</v>
      </c>
    </row>
    <row r="5441" spans="1:25" x14ac:dyDescent="0.2">
      <c r="A5441" s="184">
        <v>14077006</v>
      </c>
      <c r="B5441" s="183" t="str">
        <f>[1]店マスタ!B5440</f>
        <v>電’ｓ　ムロゾノ筑後店</v>
      </c>
      <c r="C5441" s="183">
        <v>4</v>
      </c>
      <c r="D5441" s="183">
        <v>4</v>
      </c>
      <c r="E5441" s="183">
        <f>_xlfn.XLOOKUP(A5441,[2]Sheet1!$R:$R,[2]Sheet1!$AB:$AB,"",0)</f>
        <v>4</v>
      </c>
      <c r="F5441" s="183">
        <f>_xlfn.XLOOKUP($A5441,[3]【2026年03月度_全社】RFM客層一覧表データ!$A:$A,[3]【2026年03月度_全社】RFM客層一覧表データ!C:C,"",0)</f>
        <v>1798</v>
      </c>
      <c r="G5441" s="183">
        <f>_xlfn.XLOOKUP($A5441,[3]【2026年03月度_全社】RFM客層一覧表データ!$A:$A,[3]【2026年03月度_全社】RFM客層一覧表データ!D:D,"",0)</f>
        <v>681</v>
      </c>
      <c r="H5441" s="183">
        <f>_xlfn.XLOOKUP($A5441,[3]【2026年03月度_全社】RFM客層一覧表データ!$A:$A,[3]【2026年03月度_全社】RFM客層一覧表データ!E:E,"",0)</f>
        <v>937</v>
      </c>
      <c r="I5441" s="183">
        <f>_xlfn.XLOOKUP($A5441,[3]【2026年03月度_全社】RFM客層一覧表データ!$A:$A,[3]【2026年03月度_全社】RFM客層一覧表データ!F:F,"",0)</f>
        <v>83</v>
      </c>
      <c r="J5441" s="183">
        <v>1892</v>
      </c>
      <c r="K5441" s="183">
        <v>722</v>
      </c>
      <c r="L5441" s="183">
        <v>985</v>
      </c>
      <c r="M5441" s="183">
        <v>111</v>
      </c>
      <c r="N5441" s="183">
        <v>1890</v>
      </c>
      <c r="O5441" s="183">
        <v>738</v>
      </c>
      <c r="P5441" s="183">
        <v>1006</v>
      </c>
      <c r="Q5441" s="183">
        <v>113</v>
      </c>
      <c r="R5441" s="183">
        <v>1876</v>
      </c>
      <c r="S5441" s="183">
        <v>926</v>
      </c>
      <c r="T5441" s="183">
        <v>1021</v>
      </c>
      <c r="U5441" s="183">
        <v>148</v>
      </c>
      <c r="V5441" s="183">
        <v>1829</v>
      </c>
      <c r="W5441" s="183">
        <v>940</v>
      </c>
      <c r="X5441" s="183">
        <v>1022</v>
      </c>
      <c r="Y5441" s="183">
        <v>150</v>
      </c>
    </row>
    <row r="5442" spans="1:25" x14ac:dyDescent="0.2">
      <c r="A5442" s="184">
        <v>14077023</v>
      </c>
      <c r="B5442" s="183" t="str">
        <f>[1]店マスタ!B5441</f>
        <v>電’ｓ　鶴岡</v>
      </c>
      <c r="C5442" s="183">
        <v>1.5</v>
      </c>
      <c r="D5442" s="183">
        <v>1.5</v>
      </c>
      <c r="E5442" s="183" t="str">
        <f>_xlfn.XLOOKUP(A5442,[2]Sheet1!$R:$R,[2]Sheet1!$AB:$AB,"",0)</f>
        <v/>
      </c>
      <c r="F5442" s="183">
        <f>_xlfn.XLOOKUP($A5442,[3]【2026年03月度_全社】RFM客層一覧表データ!$A:$A,[3]【2026年03月度_全社】RFM客層一覧表データ!C:C,"",0)</f>
        <v>0</v>
      </c>
      <c r="G5442" s="183">
        <f>_xlfn.XLOOKUP($A5442,[3]【2026年03月度_全社】RFM客層一覧表データ!$A:$A,[3]【2026年03月度_全社】RFM客層一覧表データ!D:D,"",0)</f>
        <v>0</v>
      </c>
      <c r="H5442" s="183">
        <f>_xlfn.XLOOKUP($A5442,[3]【2026年03月度_全社】RFM客層一覧表データ!$A:$A,[3]【2026年03月度_全社】RFM客層一覧表データ!E:E,"",0)</f>
        <v>0</v>
      </c>
      <c r="I5442" s="183">
        <f>_xlfn.XLOOKUP($A5442,[3]【2026年03月度_全社】RFM客層一覧表データ!$A:$A,[3]【2026年03月度_全社】RFM客層一覧表データ!F:F,"",0)</f>
        <v>0</v>
      </c>
      <c r="J5442" s="183">
        <v>0</v>
      </c>
      <c r="K5442" s="183">
        <v>0</v>
      </c>
      <c r="L5442" s="183">
        <v>0</v>
      </c>
      <c r="M5442" s="183">
        <v>0</v>
      </c>
      <c r="N5442" s="183">
        <v>0</v>
      </c>
      <c r="O5442" s="183">
        <v>0</v>
      </c>
      <c r="P5442" s="183">
        <v>0</v>
      </c>
      <c r="Q5442" s="183">
        <v>0</v>
      </c>
      <c r="R5442" s="183">
        <v>0</v>
      </c>
      <c r="S5442" s="183">
        <v>0</v>
      </c>
      <c r="T5442" s="183">
        <v>0</v>
      </c>
      <c r="U5442" s="183">
        <v>0</v>
      </c>
      <c r="V5442" s="183">
        <v>4</v>
      </c>
      <c r="W5442" s="183">
        <v>0</v>
      </c>
      <c r="X5442" s="183">
        <v>0</v>
      </c>
      <c r="Y5442" s="183">
        <v>0</v>
      </c>
    </row>
    <row r="5443" spans="1:25" x14ac:dyDescent="0.2">
      <c r="A5443" s="184">
        <v>14085106</v>
      </c>
      <c r="B5443" s="183" t="str">
        <f>[1]店マスタ!B5442</f>
        <v>（有）川崎電器商会</v>
      </c>
      <c r="C5443" s="183">
        <v>2.5</v>
      </c>
      <c r="D5443" s="183">
        <v>2.5</v>
      </c>
      <c r="E5443" s="183">
        <f>_xlfn.XLOOKUP(A5443,[2]Sheet1!$R:$R,[2]Sheet1!$AB:$AB,"",0)</f>
        <v>2.5</v>
      </c>
      <c r="F5443" s="183">
        <f>_xlfn.XLOOKUP($A5443,[3]【2026年03月度_全社】RFM客層一覧表データ!$A:$A,[3]【2026年03月度_全社】RFM客層一覧表データ!C:C,"",0)</f>
        <v>187</v>
      </c>
      <c r="G5443" s="183">
        <f>_xlfn.XLOOKUP($A5443,[3]【2026年03月度_全社】RFM客層一覧表データ!$A:$A,[3]【2026年03月度_全社】RFM客層一覧表データ!D:D,"",0)</f>
        <v>0</v>
      </c>
      <c r="H5443" s="183">
        <f>_xlfn.XLOOKUP($A5443,[3]【2026年03月度_全社】RFM客層一覧表データ!$A:$A,[3]【2026年03月度_全社】RFM客層一覧表データ!E:E,"",0)</f>
        <v>107</v>
      </c>
      <c r="I5443" s="183">
        <f>_xlfn.XLOOKUP($A5443,[3]【2026年03月度_全社】RFM客層一覧表データ!$A:$A,[3]【2026年03月度_全社】RFM客層一覧表データ!F:F,"",0)</f>
        <v>0</v>
      </c>
      <c r="J5443" s="183">
        <v>227</v>
      </c>
      <c r="K5443" s="183">
        <v>0</v>
      </c>
      <c r="L5443" s="183">
        <v>133</v>
      </c>
      <c r="M5443" s="183">
        <v>0</v>
      </c>
      <c r="N5443" s="183">
        <v>261</v>
      </c>
      <c r="O5443" s="183">
        <v>95</v>
      </c>
      <c r="P5443" s="183">
        <v>154</v>
      </c>
      <c r="Q5443" s="183">
        <v>5</v>
      </c>
      <c r="R5443" s="183">
        <v>281</v>
      </c>
      <c r="S5443" s="183">
        <v>105</v>
      </c>
      <c r="T5443" s="183">
        <v>162</v>
      </c>
      <c r="U5443" s="183">
        <v>7</v>
      </c>
      <c r="V5443" s="183">
        <v>291</v>
      </c>
      <c r="W5443" s="183">
        <v>114</v>
      </c>
      <c r="X5443" s="183">
        <v>169</v>
      </c>
      <c r="Y5443" s="183">
        <v>14</v>
      </c>
    </row>
    <row r="5444" spans="1:25" x14ac:dyDescent="0.2">
      <c r="A5444" s="184">
        <v>14085108</v>
      </c>
      <c r="B5444" s="183" t="str">
        <f>[1]店マスタ!B5443</f>
        <v>（有）福山商会</v>
      </c>
      <c r="C5444" s="183">
        <v>2.5</v>
      </c>
      <c r="D5444" s="183">
        <v>2.5</v>
      </c>
      <c r="E5444" s="183" t="str">
        <f>_xlfn.XLOOKUP(A5444,[2]Sheet1!$R:$R,[2]Sheet1!$AB:$AB,"",0)</f>
        <v/>
      </c>
      <c r="F5444" s="183" t="str">
        <f>_xlfn.XLOOKUP($A5444,[3]【2026年03月度_全社】RFM客層一覧表データ!$A:$A,[3]【2026年03月度_全社】RFM客層一覧表データ!C:C,"",0)</f>
        <v/>
      </c>
      <c r="G5444" s="183" t="str">
        <f>_xlfn.XLOOKUP($A5444,[3]【2026年03月度_全社】RFM客層一覧表データ!$A:$A,[3]【2026年03月度_全社】RFM客層一覧表データ!D:D,"",0)</f>
        <v/>
      </c>
      <c r="H5444" s="183" t="str">
        <f>_xlfn.XLOOKUP($A5444,[3]【2026年03月度_全社】RFM客層一覧表データ!$A:$A,[3]【2026年03月度_全社】RFM客層一覧表データ!E:E,"",0)</f>
        <v/>
      </c>
      <c r="I5444" s="183" t="str">
        <f>_xlfn.XLOOKUP($A5444,[3]【2026年03月度_全社】RFM客層一覧表データ!$A:$A,[3]【2026年03月度_全社】RFM客層一覧表データ!F:F,"",0)</f>
        <v/>
      </c>
      <c r="J5444" s="183">
        <v>183</v>
      </c>
      <c r="K5444" s="183">
        <v>56</v>
      </c>
      <c r="L5444" s="183">
        <v>91</v>
      </c>
      <c r="M5444" s="183">
        <v>6</v>
      </c>
      <c r="N5444" s="183">
        <v>181</v>
      </c>
      <c r="O5444" s="183">
        <v>53</v>
      </c>
      <c r="P5444" s="183">
        <v>103</v>
      </c>
      <c r="Q5444" s="183">
        <v>4</v>
      </c>
      <c r="R5444" s="183">
        <v>190</v>
      </c>
      <c r="S5444" s="183">
        <v>61</v>
      </c>
      <c r="T5444" s="183">
        <v>111</v>
      </c>
      <c r="U5444" s="183">
        <v>8</v>
      </c>
      <c r="V5444" s="183">
        <v>202</v>
      </c>
      <c r="W5444" s="183">
        <v>74</v>
      </c>
      <c r="X5444" s="183">
        <v>118</v>
      </c>
      <c r="Y5444" s="183">
        <v>14</v>
      </c>
    </row>
    <row r="5445" spans="1:25" x14ac:dyDescent="0.2">
      <c r="A5445" s="184">
        <v>14085110</v>
      </c>
      <c r="B5445" s="183" t="str">
        <f>[1]店マスタ!B5444</f>
        <v>コガデンキ</v>
      </c>
      <c r="C5445" s="183">
        <v>2.5</v>
      </c>
      <c r="D5445" s="183">
        <v>2</v>
      </c>
      <c r="E5445" s="183">
        <f>_xlfn.XLOOKUP(A5445,[2]Sheet1!$R:$R,[2]Sheet1!$AB:$AB,"",0)</f>
        <v>2.5</v>
      </c>
      <c r="F5445" s="183">
        <f>_xlfn.XLOOKUP($A5445,[3]【2026年03月度_全社】RFM客層一覧表データ!$A:$A,[3]【2026年03月度_全社】RFM客層一覧表データ!C:C,"",0)</f>
        <v>0</v>
      </c>
      <c r="G5445" s="183">
        <f>_xlfn.XLOOKUP($A5445,[3]【2026年03月度_全社】RFM客層一覧表データ!$A:$A,[3]【2026年03月度_全社】RFM客層一覧表データ!D:D,"",0)</f>
        <v>0</v>
      </c>
      <c r="H5445" s="183">
        <f>_xlfn.XLOOKUP($A5445,[3]【2026年03月度_全社】RFM客層一覧表データ!$A:$A,[3]【2026年03月度_全社】RFM客層一覧表データ!E:E,"",0)</f>
        <v>0</v>
      </c>
      <c r="I5445" s="183">
        <f>_xlfn.XLOOKUP($A5445,[3]【2026年03月度_全社】RFM客層一覧表データ!$A:$A,[3]【2026年03月度_全社】RFM客層一覧表データ!F:F,"",0)</f>
        <v>0</v>
      </c>
      <c r="J5445" s="183">
        <v>0</v>
      </c>
      <c r="K5445" s="183">
        <v>0</v>
      </c>
      <c r="L5445" s="183">
        <v>0</v>
      </c>
      <c r="M5445" s="183">
        <v>0</v>
      </c>
      <c r="N5445" s="183">
        <v>0</v>
      </c>
      <c r="O5445" s="183">
        <v>0</v>
      </c>
      <c r="P5445" s="183">
        <v>0</v>
      </c>
      <c r="Q5445" s="183">
        <v>0</v>
      </c>
      <c r="R5445" s="183">
        <v>0</v>
      </c>
      <c r="S5445" s="183">
        <v>0</v>
      </c>
      <c r="T5445" s="183">
        <v>0</v>
      </c>
      <c r="U5445" s="183">
        <v>0</v>
      </c>
      <c r="V5445" s="183">
        <v>0</v>
      </c>
      <c r="W5445" s="183">
        <v>0</v>
      </c>
      <c r="X5445" s="183">
        <v>0</v>
      </c>
      <c r="Y5445" s="183">
        <v>0</v>
      </c>
    </row>
    <row r="5446" spans="1:25" x14ac:dyDescent="0.2">
      <c r="A5446" s="184">
        <v>14085113</v>
      </c>
      <c r="B5446" s="183" t="str">
        <f>[1]店マスタ!B5445</f>
        <v>タニモト　デンキ</v>
      </c>
      <c r="C5446" s="183">
        <v>1.5</v>
      </c>
      <c r="D5446" s="183">
        <v>1</v>
      </c>
      <c r="E5446" s="183" t="str">
        <f>_xlfn.XLOOKUP(A5446,[2]Sheet1!$R:$R,[2]Sheet1!$AB:$AB,"",0)</f>
        <v/>
      </c>
      <c r="F5446" s="183" t="str">
        <f>_xlfn.XLOOKUP($A5446,[3]【2026年03月度_全社】RFM客層一覧表データ!$A:$A,[3]【2026年03月度_全社】RFM客層一覧表データ!C:C,"",0)</f>
        <v/>
      </c>
      <c r="G5446" s="183" t="str">
        <f>_xlfn.XLOOKUP($A5446,[3]【2026年03月度_全社】RFM客層一覧表データ!$A:$A,[3]【2026年03月度_全社】RFM客層一覧表データ!D:D,"",0)</f>
        <v/>
      </c>
      <c r="H5446" s="183" t="str">
        <f>_xlfn.XLOOKUP($A5446,[3]【2026年03月度_全社】RFM客層一覧表データ!$A:$A,[3]【2026年03月度_全社】RFM客層一覧表データ!E:E,"",0)</f>
        <v/>
      </c>
      <c r="I5446" s="183" t="str">
        <f>_xlfn.XLOOKUP($A5446,[3]【2026年03月度_全社】RFM客層一覧表データ!$A:$A,[3]【2026年03月度_全社】RFM客層一覧表データ!F:F,"",0)</f>
        <v/>
      </c>
      <c r="J5446" s="183">
        <v>0</v>
      </c>
      <c r="K5446" s="183">
        <v>0</v>
      </c>
      <c r="L5446" s="183">
        <v>0</v>
      </c>
      <c r="M5446" s="183">
        <v>0</v>
      </c>
      <c r="N5446" s="183">
        <v>0</v>
      </c>
      <c r="O5446" s="183">
        <v>0</v>
      </c>
      <c r="P5446" s="183">
        <v>0</v>
      </c>
      <c r="Q5446" s="183">
        <v>0</v>
      </c>
      <c r="R5446" s="183">
        <v>0</v>
      </c>
      <c r="S5446" s="183">
        <v>0</v>
      </c>
      <c r="T5446" s="183">
        <v>0</v>
      </c>
      <c r="U5446" s="183">
        <v>0</v>
      </c>
      <c r="V5446" s="183">
        <v>0</v>
      </c>
      <c r="W5446" s="183">
        <v>0</v>
      </c>
      <c r="X5446" s="183">
        <v>0</v>
      </c>
      <c r="Y5446" s="183">
        <v>0</v>
      </c>
    </row>
    <row r="5447" spans="1:25" x14ac:dyDescent="0.2">
      <c r="A5447" s="184">
        <v>14085149</v>
      </c>
      <c r="B5447" s="183" t="str">
        <f>[1]店マスタ!B5446</f>
        <v>藤川　電気　　　　　　（田川）</v>
      </c>
      <c r="C5447" s="183">
        <v>0.5</v>
      </c>
      <c r="D5447" s="183">
        <v>0.5</v>
      </c>
      <c r="E5447" s="183">
        <f>_xlfn.XLOOKUP(A5447,[2]Sheet1!$R:$R,[2]Sheet1!$AB:$AB,"",0)</f>
        <v>0.5</v>
      </c>
      <c r="F5447" s="183">
        <f>_xlfn.XLOOKUP($A5447,[3]【2026年03月度_全社】RFM客層一覧表データ!$A:$A,[3]【2026年03月度_全社】RFM客層一覧表データ!C:C,"",0)</f>
        <v>24</v>
      </c>
      <c r="G5447" s="183">
        <f>_xlfn.XLOOKUP($A5447,[3]【2026年03月度_全社】RFM客層一覧表データ!$A:$A,[3]【2026年03月度_全社】RFM客層一覧表データ!D:D,"",0)</f>
        <v>0</v>
      </c>
      <c r="H5447" s="183">
        <f>_xlfn.XLOOKUP($A5447,[3]【2026年03月度_全社】RFM客層一覧表データ!$A:$A,[3]【2026年03月度_全社】RFM客層一覧表データ!E:E,"",0)</f>
        <v>0</v>
      </c>
      <c r="I5447" s="183">
        <f>_xlfn.XLOOKUP($A5447,[3]【2026年03月度_全社】RFM客層一覧表データ!$A:$A,[3]【2026年03月度_全社】RFM客層一覧表データ!F:F,"",0)</f>
        <v>0</v>
      </c>
      <c r="J5447" s="183">
        <v>60</v>
      </c>
      <c r="K5447" s="183">
        <v>0</v>
      </c>
      <c r="L5447" s="183">
        <v>2</v>
      </c>
      <c r="M5447" s="183">
        <v>0</v>
      </c>
      <c r="N5447" s="183">
        <v>119</v>
      </c>
      <c r="O5447" s="183">
        <v>0</v>
      </c>
      <c r="P5447" s="183">
        <v>5</v>
      </c>
      <c r="Q5447" s="183">
        <v>0</v>
      </c>
      <c r="R5447" s="183">
        <v>172</v>
      </c>
      <c r="S5447" s="183">
        <v>11</v>
      </c>
      <c r="T5447" s="183">
        <v>8</v>
      </c>
      <c r="U5447" s="183">
        <v>5</v>
      </c>
      <c r="V5447" s="183">
        <v>229</v>
      </c>
      <c r="W5447" s="183">
        <v>3</v>
      </c>
      <c r="X5447" s="183">
        <v>8</v>
      </c>
      <c r="Y5447" s="183">
        <v>0</v>
      </c>
    </row>
    <row r="5448" spans="1:25" x14ac:dyDescent="0.2">
      <c r="A5448" s="184">
        <v>14085150</v>
      </c>
      <c r="B5448" s="183" t="str">
        <f>[1]店マスタ!B5447</f>
        <v>１ＢＡＮＫＡＮ　マルコー</v>
      </c>
      <c r="C5448" s="183">
        <v>3</v>
      </c>
      <c r="D5448" s="183">
        <v>3</v>
      </c>
      <c r="E5448" s="183">
        <f>_xlfn.XLOOKUP(A5448,[2]Sheet1!$R:$R,[2]Sheet1!$AB:$AB,"",0)</f>
        <v>3</v>
      </c>
      <c r="F5448" s="183">
        <f>_xlfn.XLOOKUP($A5448,[3]【2026年03月度_全社】RFM客層一覧表データ!$A:$A,[3]【2026年03月度_全社】RFM客層一覧表データ!C:C,"",0)</f>
        <v>195</v>
      </c>
      <c r="G5448" s="183">
        <f>_xlfn.XLOOKUP($A5448,[3]【2026年03月度_全社】RFM客層一覧表データ!$A:$A,[3]【2026年03月度_全社】RFM客層一覧表データ!D:D,"",0)</f>
        <v>37</v>
      </c>
      <c r="H5448" s="183">
        <f>_xlfn.XLOOKUP($A5448,[3]【2026年03月度_全社】RFM客層一覧表データ!$A:$A,[3]【2026年03月度_全社】RFM客層一覧表データ!E:E,"",0)</f>
        <v>1</v>
      </c>
      <c r="I5448" s="183">
        <f>_xlfn.XLOOKUP($A5448,[3]【2026年03月度_全社】RFM客層一覧表データ!$A:$A,[3]【2026年03月度_全社】RFM客層一覧表データ!F:F,"",0)</f>
        <v>0</v>
      </c>
      <c r="J5448" s="183">
        <v>267</v>
      </c>
      <c r="K5448" s="183">
        <v>81</v>
      </c>
      <c r="L5448" s="183">
        <v>3</v>
      </c>
      <c r="M5448" s="183">
        <v>0</v>
      </c>
      <c r="N5448" s="183">
        <v>304</v>
      </c>
      <c r="O5448" s="183">
        <v>66</v>
      </c>
      <c r="P5448" s="183">
        <v>4</v>
      </c>
      <c r="Q5448" s="183">
        <v>2</v>
      </c>
      <c r="R5448" s="183">
        <v>323</v>
      </c>
      <c r="S5448" s="183">
        <v>6</v>
      </c>
      <c r="T5448" s="183">
        <v>25</v>
      </c>
      <c r="U5448" s="183">
        <v>2</v>
      </c>
      <c r="V5448" s="183">
        <v>351</v>
      </c>
      <c r="W5448" s="183">
        <v>45</v>
      </c>
      <c r="X5448" s="183">
        <v>30</v>
      </c>
      <c r="Y5448" s="183">
        <v>13</v>
      </c>
    </row>
    <row r="5449" spans="1:25" x14ac:dyDescent="0.2">
      <c r="A5449" s="184">
        <v>14085213</v>
      </c>
      <c r="B5449" s="183" t="str">
        <f>[1]店マスタ!B5448</f>
        <v>せいじ電器</v>
      </c>
      <c r="C5449" s="183">
        <v>1.5</v>
      </c>
      <c r="D5449" s="183">
        <v>0</v>
      </c>
      <c r="E5449" s="183" t="str">
        <f>_xlfn.XLOOKUP(A5449,[2]Sheet1!$R:$R,[2]Sheet1!$AB:$AB,"",0)</f>
        <v/>
      </c>
      <c r="F5449" s="183" t="str">
        <f>_xlfn.XLOOKUP($A5449,[3]【2026年03月度_全社】RFM客層一覧表データ!$A:$A,[3]【2026年03月度_全社】RFM客層一覧表データ!C:C,"",0)</f>
        <v/>
      </c>
      <c r="G5449" s="183" t="str">
        <f>_xlfn.XLOOKUP($A5449,[3]【2026年03月度_全社】RFM客層一覧表データ!$A:$A,[3]【2026年03月度_全社】RFM客層一覧表データ!D:D,"",0)</f>
        <v/>
      </c>
      <c r="H5449" s="183" t="str">
        <f>_xlfn.XLOOKUP($A5449,[3]【2026年03月度_全社】RFM客層一覧表データ!$A:$A,[3]【2026年03月度_全社】RFM客層一覧表データ!E:E,"",0)</f>
        <v/>
      </c>
      <c r="I5449" s="183" t="str">
        <f>_xlfn.XLOOKUP($A5449,[3]【2026年03月度_全社】RFM客層一覧表データ!$A:$A,[3]【2026年03月度_全社】RFM客層一覧表データ!F:F,"",0)</f>
        <v/>
      </c>
      <c r="J5449" s="183">
        <v>0</v>
      </c>
      <c r="K5449" s="183">
        <v>0</v>
      </c>
      <c r="L5449" s="183">
        <v>0</v>
      </c>
      <c r="M5449" s="183">
        <v>0</v>
      </c>
      <c r="N5449" s="183">
        <v>0</v>
      </c>
      <c r="O5449" s="183">
        <v>0</v>
      </c>
      <c r="P5449" s="183">
        <v>0</v>
      </c>
      <c r="Q5449" s="183">
        <v>0</v>
      </c>
      <c r="R5449" s="183">
        <v>0</v>
      </c>
      <c r="S5449" s="183">
        <v>0</v>
      </c>
      <c r="T5449" s="183">
        <v>0</v>
      </c>
      <c r="U5449" s="183">
        <v>0</v>
      </c>
      <c r="V5449" s="183">
        <v>0</v>
      </c>
      <c r="W5449" s="183">
        <v>0</v>
      </c>
      <c r="X5449" s="183">
        <v>0</v>
      </c>
      <c r="Y5449" s="183">
        <v>0</v>
      </c>
    </row>
    <row r="5450" spans="1:25" x14ac:dyDescent="0.2">
      <c r="A5450" s="184">
        <v>14085255</v>
      </c>
      <c r="B5450" s="183" t="str">
        <f>[1]店マスタ!B5449</f>
        <v>岩田　電器</v>
      </c>
      <c r="C5450" s="183">
        <v>1.5</v>
      </c>
      <c r="D5450" s="183">
        <v>1.5</v>
      </c>
      <c r="E5450" s="183">
        <f>_xlfn.XLOOKUP(A5450,[2]Sheet1!$R:$R,[2]Sheet1!$AB:$AB,"",0)</f>
        <v>1.5</v>
      </c>
      <c r="F5450" s="183">
        <f>_xlfn.XLOOKUP($A5450,[3]【2026年03月度_全社】RFM客層一覧表データ!$A:$A,[3]【2026年03月度_全社】RFM客層一覧表データ!C:C,"",0)</f>
        <v>653</v>
      </c>
      <c r="G5450" s="183">
        <f>_xlfn.XLOOKUP($A5450,[3]【2026年03月度_全社】RFM客層一覧表データ!$A:$A,[3]【2026年03月度_全社】RFM客層一覧表データ!D:D,"",0)</f>
        <v>294</v>
      </c>
      <c r="H5450" s="183">
        <f>_xlfn.XLOOKUP($A5450,[3]【2026年03月度_全社】RFM客層一覧表データ!$A:$A,[3]【2026年03月度_全社】RFM客層一覧表データ!E:E,"",0)</f>
        <v>350</v>
      </c>
      <c r="I5450" s="183">
        <f>_xlfn.XLOOKUP($A5450,[3]【2026年03月度_全社】RFM客層一覧表データ!$A:$A,[3]【2026年03月度_全社】RFM客層一覧表データ!F:F,"",0)</f>
        <v>38</v>
      </c>
      <c r="J5450" s="183">
        <v>697</v>
      </c>
      <c r="K5450" s="183">
        <v>280</v>
      </c>
      <c r="L5450" s="183">
        <v>344</v>
      </c>
      <c r="M5450" s="183">
        <v>36</v>
      </c>
      <c r="N5450" s="183">
        <v>712</v>
      </c>
      <c r="O5450" s="183">
        <v>272</v>
      </c>
      <c r="P5450" s="183">
        <v>357</v>
      </c>
      <c r="Q5450" s="183">
        <v>32</v>
      </c>
      <c r="R5450" s="183">
        <v>736</v>
      </c>
      <c r="S5450" s="183">
        <v>315</v>
      </c>
      <c r="T5450" s="183">
        <v>361</v>
      </c>
      <c r="U5450" s="183">
        <v>48</v>
      </c>
      <c r="V5450" s="183">
        <v>735</v>
      </c>
      <c r="W5450" s="183">
        <v>305</v>
      </c>
      <c r="X5450" s="183">
        <v>370</v>
      </c>
      <c r="Y5450" s="183">
        <v>43</v>
      </c>
    </row>
    <row r="5451" spans="1:25" x14ac:dyDescent="0.2">
      <c r="A5451" s="184">
        <v>14085445</v>
      </c>
      <c r="B5451" s="183" t="str">
        <f>[1]店マスタ!B5450</f>
        <v>おおもり　電器</v>
      </c>
      <c r="C5451" s="183">
        <v>1</v>
      </c>
      <c r="D5451" s="183">
        <v>0</v>
      </c>
      <c r="E5451" s="183" t="str">
        <f>_xlfn.XLOOKUP(A5451,[2]Sheet1!$R:$R,[2]Sheet1!$AB:$AB,"",0)</f>
        <v/>
      </c>
      <c r="F5451" s="183" t="str">
        <f>_xlfn.XLOOKUP($A5451,[3]【2026年03月度_全社】RFM客層一覧表データ!$A:$A,[3]【2026年03月度_全社】RFM客層一覧表データ!C:C,"",0)</f>
        <v/>
      </c>
      <c r="G5451" s="183" t="str">
        <f>_xlfn.XLOOKUP($A5451,[3]【2026年03月度_全社】RFM客層一覧表データ!$A:$A,[3]【2026年03月度_全社】RFM客層一覧表データ!D:D,"",0)</f>
        <v/>
      </c>
      <c r="H5451" s="183" t="str">
        <f>_xlfn.XLOOKUP($A5451,[3]【2026年03月度_全社】RFM客層一覧表データ!$A:$A,[3]【2026年03月度_全社】RFM客層一覧表データ!E:E,"",0)</f>
        <v/>
      </c>
      <c r="I5451" s="183" t="str">
        <f>_xlfn.XLOOKUP($A5451,[3]【2026年03月度_全社】RFM客層一覧表データ!$A:$A,[3]【2026年03月度_全社】RFM客層一覧表データ!F:F,"",0)</f>
        <v/>
      </c>
      <c r="J5451" s="183">
        <v>0</v>
      </c>
      <c r="K5451" s="183">
        <v>0</v>
      </c>
      <c r="L5451" s="183">
        <v>0</v>
      </c>
      <c r="M5451" s="183">
        <v>0</v>
      </c>
      <c r="N5451" s="183">
        <v>0</v>
      </c>
      <c r="O5451" s="183">
        <v>0</v>
      </c>
      <c r="P5451" s="183">
        <v>0</v>
      </c>
      <c r="Q5451" s="183">
        <v>0</v>
      </c>
      <c r="R5451" s="183">
        <v>0</v>
      </c>
      <c r="S5451" s="183">
        <v>0</v>
      </c>
      <c r="T5451" s="183">
        <v>0</v>
      </c>
      <c r="U5451" s="183">
        <v>0</v>
      </c>
      <c r="V5451" s="183">
        <v>0</v>
      </c>
      <c r="W5451" s="183">
        <v>0</v>
      </c>
      <c r="X5451" s="183">
        <v>0</v>
      </c>
      <c r="Y5451" s="183">
        <v>0</v>
      </c>
    </row>
    <row r="5452" spans="1:25" x14ac:dyDescent="0.2">
      <c r="A5452" s="184">
        <v>14085725</v>
      </c>
      <c r="B5452" s="183" t="str">
        <f>[1]店マスタ!B5451</f>
        <v>荒牧　電器</v>
      </c>
      <c r="C5452" s="183">
        <v>2.5</v>
      </c>
      <c r="D5452" s="183">
        <v>2</v>
      </c>
      <c r="E5452" s="183">
        <f>_xlfn.XLOOKUP(A5452,[2]Sheet1!$R:$R,[2]Sheet1!$AB:$AB,"",0)</f>
        <v>2</v>
      </c>
      <c r="F5452" s="183" t="str">
        <f>_xlfn.XLOOKUP($A5452,[3]【2026年03月度_全社】RFM客層一覧表データ!$A:$A,[3]【2026年03月度_全社】RFM客層一覧表データ!C:C,"",0)</f>
        <v/>
      </c>
      <c r="G5452" s="183" t="str">
        <f>_xlfn.XLOOKUP($A5452,[3]【2026年03月度_全社】RFM客層一覧表データ!$A:$A,[3]【2026年03月度_全社】RFM客層一覧表データ!D:D,"",0)</f>
        <v/>
      </c>
      <c r="H5452" s="183" t="str">
        <f>_xlfn.XLOOKUP($A5452,[3]【2026年03月度_全社】RFM客層一覧表データ!$A:$A,[3]【2026年03月度_全社】RFM客層一覧表データ!E:E,"",0)</f>
        <v/>
      </c>
      <c r="I5452" s="183" t="str">
        <f>_xlfn.XLOOKUP($A5452,[3]【2026年03月度_全社】RFM客層一覧表データ!$A:$A,[3]【2026年03月度_全社】RFM客層一覧表データ!F:F,"",0)</f>
        <v/>
      </c>
      <c r="J5452" s="183">
        <v>126</v>
      </c>
      <c r="K5452" s="183">
        <v>38</v>
      </c>
      <c r="L5452" s="183">
        <v>40</v>
      </c>
      <c r="M5452" s="183">
        <v>7</v>
      </c>
      <c r="N5452" s="183">
        <v>133</v>
      </c>
      <c r="O5452" s="183">
        <v>45</v>
      </c>
      <c r="P5452" s="183">
        <v>41</v>
      </c>
      <c r="Q5452" s="183">
        <v>14</v>
      </c>
      <c r="R5452" s="183">
        <v>136</v>
      </c>
      <c r="S5452" s="183">
        <v>50</v>
      </c>
      <c r="T5452" s="183">
        <v>45</v>
      </c>
      <c r="U5452" s="183">
        <v>14</v>
      </c>
      <c r="V5452" s="183">
        <v>155</v>
      </c>
      <c r="W5452" s="183">
        <v>54</v>
      </c>
      <c r="X5452" s="183">
        <v>50</v>
      </c>
      <c r="Y5452" s="183">
        <v>19</v>
      </c>
    </row>
    <row r="5453" spans="1:25" x14ac:dyDescent="0.2">
      <c r="A5453" s="184">
        <v>14085826</v>
      </c>
      <c r="B5453" s="183" t="str">
        <f>[1]店マスタ!B5452</f>
        <v>神吉　電器</v>
      </c>
      <c r="C5453" s="183">
        <v>3</v>
      </c>
      <c r="D5453" s="183">
        <v>3</v>
      </c>
      <c r="E5453" s="183">
        <f>_xlfn.XLOOKUP(A5453,[2]Sheet1!$R:$R,[2]Sheet1!$AB:$AB,"",0)</f>
        <v>3</v>
      </c>
      <c r="F5453" s="183">
        <f>_xlfn.XLOOKUP($A5453,[3]【2026年03月度_全社】RFM客層一覧表データ!$A:$A,[3]【2026年03月度_全社】RFM客層一覧表データ!C:C,"",0)</f>
        <v>451</v>
      </c>
      <c r="G5453" s="183">
        <f>_xlfn.XLOOKUP($A5453,[3]【2026年03月度_全社】RFM客層一覧表データ!$A:$A,[3]【2026年03月度_全社】RFM客層一覧表データ!D:D,"",0)</f>
        <v>178</v>
      </c>
      <c r="H5453" s="183">
        <f>_xlfn.XLOOKUP($A5453,[3]【2026年03月度_全社】RFM客層一覧表データ!$A:$A,[3]【2026年03月度_全社】RFM客層一覧表データ!E:E,"",0)</f>
        <v>223</v>
      </c>
      <c r="I5453" s="183">
        <f>_xlfn.XLOOKUP($A5453,[3]【2026年03月度_全社】RFM客層一覧表データ!$A:$A,[3]【2026年03月度_全社】RFM客層一覧表データ!F:F,"",0)</f>
        <v>40</v>
      </c>
      <c r="J5453" s="183">
        <v>441</v>
      </c>
      <c r="K5453" s="183">
        <v>195</v>
      </c>
      <c r="L5453" s="183">
        <v>226</v>
      </c>
      <c r="M5453" s="183">
        <v>38</v>
      </c>
      <c r="N5453" s="183">
        <v>441</v>
      </c>
      <c r="O5453" s="183">
        <v>175</v>
      </c>
      <c r="P5453" s="183">
        <v>221</v>
      </c>
      <c r="Q5453" s="183">
        <v>31</v>
      </c>
      <c r="R5453" s="183">
        <v>387</v>
      </c>
      <c r="S5453" s="183">
        <v>0</v>
      </c>
      <c r="T5453" s="183">
        <v>174</v>
      </c>
      <c r="U5453" s="183">
        <v>0</v>
      </c>
      <c r="V5453" s="183">
        <v>441</v>
      </c>
      <c r="W5453" s="183">
        <v>84</v>
      </c>
      <c r="X5453" s="183">
        <v>212</v>
      </c>
      <c r="Y5453" s="183">
        <v>16</v>
      </c>
    </row>
    <row r="5454" spans="1:25" x14ac:dyDescent="0.2">
      <c r="A5454" s="184">
        <v>14085838</v>
      </c>
      <c r="B5454" s="183" t="str">
        <f>[1]店マスタ!B5453</f>
        <v>電気のリズ・トーチク糸田店</v>
      </c>
      <c r="C5454" s="183">
        <v>1</v>
      </c>
      <c r="D5454" s="183">
        <v>1</v>
      </c>
      <c r="E5454" s="183">
        <f>_xlfn.XLOOKUP(A5454,[2]Sheet1!$R:$R,[2]Sheet1!$AB:$AB,"",0)</f>
        <v>1</v>
      </c>
      <c r="F5454" s="183" t="str">
        <f>_xlfn.XLOOKUP($A5454,[3]【2026年03月度_全社】RFM客層一覧表データ!$A:$A,[3]【2026年03月度_全社】RFM客層一覧表データ!C:C,"",0)</f>
        <v/>
      </c>
      <c r="G5454" s="183" t="str">
        <f>_xlfn.XLOOKUP($A5454,[3]【2026年03月度_全社】RFM客層一覧表データ!$A:$A,[3]【2026年03月度_全社】RFM客層一覧表データ!D:D,"",0)</f>
        <v/>
      </c>
      <c r="H5454" s="183" t="str">
        <f>_xlfn.XLOOKUP($A5454,[3]【2026年03月度_全社】RFM客層一覧表データ!$A:$A,[3]【2026年03月度_全社】RFM客層一覧表データ!E:E,"",0)</f>
        <v/>
      </c>
      <c r="I5454" s="183" t="str">
        <f>_xlfn.XLOOKUP($A5454,[3]【2026年03月度_全社】RFM客層一覧表データ!$A:$A,[3]【2026年03月度_全社】RFM客層一覧表データ!F:F,"",0)</f>
        <v/>
      </c>
      <c r="J5454" s="183">
        <v>0</v>
      </c>
      <c r="K5454" s="183">
        <v>0</v>
      </c>
      <c r="L5454" s="183">
        <v>0</v>
      </c>
      <c r="M5454" s="183">
        <v>0</v>
      </c>
      <c r="N5454" s="183">
        <v>0</v>
      </c>
      <c r="O5454" s="183">
        <v>0</v>
      </c>
      <c r="P5454" s="183">
        <v>0</v>
      </c>
      <c r="Q5454" s="183">
        <v>0</v>
      </c>
      <c r="R5454" s="183">
        <v>0</v>
      </c>
      <c r="S5454" s="183">
        <v>0</v>
      </c>
      <c r="T5454" s="183">
        <v>0</v>
      </c>
      <c r="U5454" s="183">
        <v>0</v>
      </c>
      <c r="V5454" s="183">
        <v>0</v>
      </c>
      <c r="W5454" s="183">
        <v>0</v>
      </c>
      <c r="X5454" s="183">
        <v>0</v>
      </c>
      <c r="Y5454" s="183">
        <v>0</v>
      </c>
    </row>
    <row r="5455" spans="1:25" x14ac:dyDescent="0.2">
      <c r="A5455" s="184">
        <v>14085852</v>
      </c>
      <c r="B5455" s="183" t="str">
        <f>[1]店マスタ!B5454</f>
        <v>マツイ　でんき</v>
      </c>
      <c r="C5455" s="183">
        <v>2.5</v>
      </c>
      <c r="D5455" s="183">
        <v>2.5</v>
      </c>
      <c r="E5455" s="183">
        <f>_xlfn.XLOOKUP(A5455,[2]Sheet1!$R:$R,[2]Sheet1!$AB:$AB,"",0)</f>
        <v>3</v>
      </c>
      <c r="F5455" s="183">
        <f>_xlfn.XLOOKUP($A5455,[3]【2026年03月度_全社】RFM客層一覧表データ!$A:$A,[3]【2026年03月度_全社】RFM客層一覧表データ!C:C,"",0)</f>
        <v>0</v>
      </c>
      <c r="G5455" s="183">
        <f>_xlfn.XLOOKUP($A5455,[3]【2026年03月度_全社】RFM客層一覧表データ!$A:$A,[3]【2026年03月度_全社】RFM客層一覧表データ!D:D,"",0)</f>
        <v>0</v>
      </c>
      <c r="H5455" s="183">
        <f>_xlfn.XLOOKUP($A5455,[3]【2026年03月度_全社】RFM客層一覧表データ!$A:$A,[3]【2026年03月度_全社】RFM客層一覧表データ!E:E,"",0)</f>
        <v>0</v>
      </c>
      <c r="I5455" s="183">
        <f>_xlfn.XLOOKUP($A5455,[3]【2026年03月度_全社】RFM客層一覧表データ!$A:$A,[3]【2026年03月度_全社】RFM客層一覧表データ!F:F,"",0)</f>
        <v>0</v>
      </c>
      <c r="J5455" s="183">
        <v>0</v>
      </c>
      <c r="K5455" s="183">
        <v>0</v>
      </c>
      <c r="L5455" s="183">
        <v>0</v>
      </c>
      <c r="M5455" s="183">
        <v>0</v>
      </c>
      <c r="N5455" s="183">
        <v>0</v>
      </c>
      <c r="O5455" s="183">
        <v>0</v>
      </c>
      <c r="P5455" s="183">
        <v>0</v>
      </c>
      <c r="Q5455" s="183">
        <v>0</v>
      </c>
      <c r="R5455" s="183">
        <v>0</v>
      </c>
      <c r="S5455" s="183">
        <v>0</v>
      </c>
      <c r="T5455" s="183">
        <v>0</v>
      </c>
      <c r="U5455" s="183">
        <v>0</v>
      </c>
      <c r="V5455" s="183">
        <v>0</v>
      </c>
      <c r="W5455" s="183">
        <v>0</v>
      </c>
      <c r="X5455" s="183">
        <v>0</v>
      </c>
      <c r="Y5455" s="183">
        <v>0</v>
      </c>
    </row>
    <row r="5456" spans="1:25" x14ac:dyDescent="0.2">
      <c r="A5456" s="184">
        <v>14085854</v>
      </c>
      <c r="B5456" s="183" t="str">
        <f>[1]店マスタ!B5455</f>
        <v>モチダ電器</v>
      </c>
      <c r="C5456" s="183">
        <v>1</v>
      </c>
      <c r="D5456" s="183">
        <v>1</v>
      </c>
      <c r="E5456" s="183">
        <f>_xlfn.XLOOKUP(A5456,[2]Sheet1!$R:$R,[2]Sheet1!$AB:$AB,"",0)</f>
        <v>1</v>
      </c>
      <c r="F5456" s="183" t="str">
        <f>_xlfn.XLOOKUP($A5456,[3]【2026年03月度_全社】RFM客層一覧表データ!$A:$A,[3]【2026年03月度_全社】RFM客層一覧表データ!C:C,"",0)</f>
        <v/>
      </c>
      <c r="G5456" s="183" t="str">
        <f>_xlfn.XLOOKUP($A5456,[3]【2026年03月度_全社】RFM客層一覧表データ!$A:$A,[3]【2026年03月度_全社】RFM客層一覧表データ!D:D,"",0)</f>
        <v/>
      </c>
      <c r="H5456" s="183" t="str">
        <f>_xlfn.XLOOKUP($A5456,[3]【2026年03月度_全社】RFM客層一覧表データ!$A:$A,[3]【2026年03月度_全社】RFM客層一覧表データ!E:E,"",0)</f>
        <v/>
      </c>
      <c r="I5456" s="183" t="str">
        <f>_xlfn.XLOOKUP($A5456,[3]【2026年03月度_全社】RFM客層一覧表データ!$A:$A,[3]【2026年03月度_全社】RFM客層一覧表データ!F:F,"",0)</f>
        <v/>
      </c>
      <c r="J5456" s="183">
        <v>0</v>
      </c>
      <c r="K5456" s="183">
        <v>0</v>
      </c>
      <c r="L5456" s="183">
        <v>0</v>
      </c>
      <c r="M5456" s="183">
        <v>0</v>
      </c>
      <c r="N5456" s="183">
        <v>0</v>
      </c>
      <c r="O5456" s="183">
        <v>0</v>
      </c>
      <c r="P5456" s="183">
        <v>0</v>
      </c>
      <c r="Q5456" s="183">
        <v>0</v>
      </c>
      <c r="R5456" s="183">
        <v>0</v>
      </c>
      <c r="S5456" s="183">
        <v>0</v>
      </c>
      <c r="T5456" s="183">
        <v>0</v>
      </c>
      <c r="U5456" s="183">
        <v>0</v>
      </c>
      <c r="V5456" s="183">
        <v>0</v>
      </c>
      <c r="W5456" s="183">
        <v>0</v>
      </c>
      <c r="X5456" s="183">
        <v>0</v>
      </c>
      <c r="Y5456" s="183">
        <v>0</v>
      </c>
    </row>
    <row r="5457" spans="1:25" x14ac:dyDescent="0.2">
      <c r="A5457" s="184">
        <v>14157002</v>
      </c>
      <c r="B5457" s="183" t="str">
        <f>[1]店マスタ!B5456</f>
        <v>パナパナ１４０</v>
      </c>
      <c r="C5457" s="183">
        <v>10</v>
      </c>
      <c r="D5457" s="183">
        <v>8</v>
      </c>
      <c r="E5457" s="183">
        <f>_xlfn.XLOOKUP(A5457,[2]Sheet1!$R:$R,[2]Sheet1!$AB:$AB,"",0)</f>
        <v>8</v>
      </c>
      <c r="F5457" s="183">
        <f>_xlfn.XLOOKUP($A5457,[3]【2026年03月度_全社】RFM客層一覧表データ!$A:$A,[3]【2026年03月度_全社】RFM客層一覧表データ!C:C,"",0)</f>
        <v>954</v>
      </c>
      <c r="G5457" s="183">
        <f>_xlfn.XLOOKUP($A5457,[3]【2026年03月度_全社】RFM客層一覧表データ!$A:$A,[3]【2026年03月度_全社】RFM客層一覧表データ!D:D,"",0)</f>
        <v>687</v>
      </c>
      <c r="H5457" s="183">
        <f>_xlfn.XLOOKUP($A5457,[3]【2026年03月度_全社】RFM客層一覧表データ!$A:$A,[3]【2026年03月度_全社】RFM客層一覧表データ!E:E,"",0)</f>
        <v>848</v>
      </c>
      <c r="I5457" s="183">
        <f>_xlfn.XLOOKUP($A5457,[3]【2026年03月度_全社】RFM客層一覧表データ!$A:$A,[3]【2026年03月度_全社】RFM客層一覧表データ!F:F,"",0)</f>
        <v>7</v>
      </c>
      <c r="J5457" s="183">
        <v>943</v>
      </c>
      <c r="K5457" s="183">
        <v>701</v>
      </c>
      <c r="L5457" s="183">
        <v>854</v>
      </c>
      <c r="M5457" s="183">
        <v>5</v>
      </c>
      <c r="N5457" s="183">
        <v>916</v>
      </c>
      <c r="O5457" s="183">
        <v>696</v>
      </c>
      <c r="P5457" s="183">
        <v>811</v>
      </c>
      <c r="Q5457" s="183">
        <v>14</v>
      </c>
      <c r="R5457" s="183">
        <v>955</v>
      </c>
      <c r="S5457" s="183">
        <v>682</v>
      </c>
      <c r="T5457" s="183">
        <v>831</v>
      </c>
      <c r="U5457" s="183">
        <v>16</v>
      </c>
      <c r="V5457" s="183">
        <v>963</v>
      </c>
      <c r="W5457" s="183">
        <v>733</v>
      </c>
      <c r="X5457" s="183">
        <v>840</v>
      </c>
      <c r="Y5457" s="183">
        <v>14</v>
      </c>
    </row>
    <row r="5458" spans="1:25" x14ac:dyDescent="0.2">
      <c r="A5458" s="184">
        <v>14157005</v>
      </c>
      <c r="B5458" s="183" t="str">
        <f>[1]店マスタ!B5457</f>
        <v>パナランド　カトウ</v>
      </c>
      <c r="C5458" s="183">
        <v>3.5</v>
      </c>
      <c r="D5458" s="183">
        <v>2</v>
      </c>
      <c r="E5458" s="183">
        <f>_xlfn.XLOOKUP(A5458,[2]Sheet1!$R:$R,[2]Sheet1!$AB:$AB,"",0)</f>
        <v>2.5</v>
      </c>
      <c r="F5458" s="183">
        <f>_xlfn.XLOOKUP($A5458,[3]【2026年03月度_全社】RFM客層一覧表データ!$A:$A,[3]【2026年03月度_全社】RFM客層一覧表データ!C:C,"",0)</f>
        <v>656</v>
      </c>
      <c r="G5458" s="183">
        <f>_xlfn.XLOOKUP($A5458,[3]【2026年03月度_全社】RFM客層一覧表データ!$A:$A,[3]【2026年03月度_全社】RFM客層一覧表データ!D:D,"",0)</f>
        <v>268</v>
      </c>
      <c r="H5458" s="183">
        <f>_xlfn.XLOOKUP($A5458,[3]【2026年03月度_全社】RFM客層一覧表データ!$A:$A,[3]【2026年03月度_全社】RFM客層一覧表データ!E:E,"",0)</f>
        <v>368</v>
      </c>
      <c r="I5458" s="183">
        <f>_xlfn.XLOOKUP($A5458,[3]【2026年03月度_全社】RFM客層一覧表データ!$A:$A,[3]【2026年03月度_全社】RFM客層一覧表データ!F:F,"",0)</f>
        <v>33</v>
      </c>
      <c r="J5458" s="183">
        <v>688</v>
      </c>
      <c r="K5458" s="183">
        <v>305</v>
      </c>
      <c r="L5458" s="183">
        <v>382</v>
      </c>
      <c r="M5458" s="183">
        <v>40</v>
      </c>
      <c r="N5458" s="183">
        <v>698</v>
      </c>
      <c r="O5458" s="183">
        <v>303</v>
      </c>
      <c r="P5458" s="183">
        <v>389</v>
      </c>
      <c r="Q5458" s="183">
        <v>38</v>
      </c>
      <c r="R5458" s="183">
        <v>706</v>
      </c>
      <c r="S5458" s="183">
        <v>324</v>
      </c>
      <c r="T5458" s="183">
        <v>406</v>
      </c>
      <c r="U5458" s="183">
        <v>44</v>
      </c>
      <c r="V5458" s="183">
        <v>711</v>
      </c>
      <c r="W5458" s="183">
        <v>332</v>
      </c>
      <c r="X5458" s="183">
        <v>408</v>
      </c>
      <c r="Y5458" s="183">
        <v>41</v>
      </c>
    </row>
    <row r="5459" spans="1:25" x14ac:dyDescent="0.2">
      <c r="A5459" s="184">
        <v>14157006</v>
      </c>
      <c r="B5459" s="183" t="str">
        <f>[1]店マスタ!B5458</f>
        <v>セブンプラザ佐賀店</v>
      </c>
      <c r="C5459" s="183">
        <v>2.5</v>
      </c>
      <c r="D5459" s="183">
        <v>2.5</v>
      </c>
      <c r="E5459" s="183">
        <f>_xlfn.XLOOKUP(A5459,[2]Sheet1!$R:$R,[2]Sheet1!$AB:$AB,"",0)</f>
        <v>2.5</v>
      </c>
      <c r="F5459" s="183">
        <f>_xlfn.XLOOKUP($A5459,[3]【2026年03月度_全社】RFM客層一覧表データ!$A:$A,[3]【2026年03月度_全社】RFM客層一覧表データ!C:C,"",0)</f>
        <v>783</v>
      </c>
      <c r="G5459" s="183">
        <f>_xlfn.XLOOKUP($A5459,[3]【2026年03月度_全社】RFM客層一覧表データ!$A:$A,[3]【2026年03月度_全社】RFM客層一覧表データ!D:D,"",0)</f>
        <v>366</v>
      </c>
      <c r="H5459" s="183">
        <f>_xlfn.XLOOKUP($A5459,[3]【2026年03月度_全社】RFM客層一覧表データ!$A:$A,[3]【2026年03月度_全社】RFM客層一覧表データ!E:E,"",0)</f>
        <v>439</v>
      </c>
      <c r="I5459" s="183">
        <f>_xlfn.XLOOKUP($A5459,[3]【2026年03月度_全社】RFM客層一覧表データ!$A:$A,[3]【2026年03月度_全社】RFM客層一覧表データ!F:F,"",0)</f>
        <v>24</v>
      </c>
      <c r="J5459" s="183">
        <v>839</v>
      </c>
      <c r="K5459" s="183">
        <v>400</v>
      </c>
      <c r="L5459" s="183">
        <v>462</v>
      </c>
      <c r="M5459" s="183">
        <v>20</v>
      </c>
      <c r="N5459" s="183">
        <v>885</v>
      </c>
      <c r="O5459" s="183">
        <v>450</v>
      </c>
      <c r="P5459" s="183">
        <v>485</v>
      </c>
      <c r="Q5459" s="183">
        <v>29</v>
      </c>
      <c r="R5459" s="183">
        <v>928</v>
      </c>
      <c r="S5459" s="183">
        <v>466</v>
      </c>
      <c r="T5459" s="183">
        <v>503</v>
      </c>
      <c r="U5459" s="183">
        <v>39</v>
      </c>
      <c r="V5459" s="183">
        <v>964</v>
      </c>
      <c r="W5459" s="183">
        <v>510</v>
      </c>
      <c r="X5459" s="183">
        <v>517</v>
      </c>
      <c r="Y5459" s="183">
        <v>39</v>
      </c>
    </row>
    <row r="5460" spans="1:25" x14ac:dyDescent="0.2">
      <c r="A5460" s="184">
        <v>14157019</v>
      </c>
      <c r="B5460" s="183" t="str">
        <f>[1]店マスタ!B5459</f>
        <v>パナパナ　ふくおか</v>
      </c>
      <c r="C5460" s="183">
        <v>1.5</v>
      </c>
      <c r="D5460" s="183">
        <v>1.5</v>
      </c>
      <c r="E5460" s="183">
        <f>_xlfn.XLOOKUP(A5460,[2]Sheet1!$R:$R,[2]Sheet1!$AB:$AB,"",0)</f>
        <v>1.5</v>
      </c>
      <c r="F5460" s="183">
        <f>_xlfn.XLOOKUP($A5460,[3]【2026年03月度_全社】RFM客層一覧表データ!$A:$A,[3]【2026年03月度_全社】RFM客層一覧表データ!C:C,"",0)</f>
        <v>5</v>
      </c>
      <c r="G5460" s="183">
        <f>_xlfn.XLOOKUP($A5460,[3]【2026年03月度_全社】RFM客層一覧表データ!$A:$A,[3]【2026年03月度_全社】RFM客層一覧表データ!D:D,"",0)</f>
        <v>1</v>
      </c>
      <c r="H5460" s="183">
        <f>_xlfn.XLOOKUP($A5460,[3]【2026年03月度_全社】RFM客層一覧表データ!$A:$A,[3]【2026年03月度_全社】RFM客層一覧表データ!E:E,"",0)</f>
        <v>1</v>
      </c>
      <c r="I5460" s="183">
        <f>_xlfn.XLOOKUP($A5460,[3]【2026年03月度_全社】RFM客層一覧表データ!$A:$A,[3]【2026年03月度_全社】RFM客層一覧表データ!F:F,"",0)</f>
        <v>1</v>
      </c>
      <c r="J5460" s="183">
        <v>42</v>
      </c>
      <c r="K5460" s="183">
        <v>0</v>
      </c>
      <c r="L5460" s="183">
        <v>1</v>
      </c>
      <c r="M5460" s="183">
        <v>0</v>
      </c>
      <c r="N5460" s="183">
        <v>63</v>
      </c>
      <c r="O5460" s="183">
        <v>4</v>
      </c>
      <c r="P5460" s="183">
        <v>3</v>
      </c>
      <c r="Q5460" s="183">
        <v>3</v>
      </c>
      <c r="R5460" s="183">
        <v>71</v>
      </c>
      <c r="S5460" s="183">
        <v>0</v>
      </c>
      <c r="T5460" s="183">
        <v>2</v>
      </c>
      <c r="U5460" s="183">
        <v>0</v>
      </c>
      <c r="V5460" s="183">
        <v>71</v>
      </c>
      <c r="W5460" s="183">
        <v>0</v>
      </c>
      <c r="X5460" s="183">
        <v>2</v>
      </c>
      <c r="Y5460" s="183">
        <v>0</v>
      </c>
    </row>
    <row r="5461" spans="1:25" x14ac:dyDescent="0.2">
      <c r="A5461" s="184">
        <v>14157045</v>
      </c>
      <c r="B5461" s="183" t="str">
        <f>[1]店マスタ!B5460</f>
        <v>栗田電器</v>
      </c>
      <c r="C5461" s="183">
        <v>1.5</v>
      </c>
      <c r="D5461" s="183">
        <v>0</v>
      </c>
      <c r="E5461" s="183" t="str">
        <f>_xlfn.XLOOKUP(A5461,[2]Sheet1!$R:$R,[2]Sheet1!$AB:$AB,"",0)</f>
        <v/>
      </c>
      <c r="F5461" s="183" t="str">
        <f>_xlfn.XLOOKUP($A5461,[3]【2026年03月度_全社】RFM客層一覧表データ!$A:$A,[3]【2026年03月度_全社】RFM客層一覧表データ!C:C,"",0)</f>
        <v/>
      </c>
      <c r="G5461" s="183" t="str">
        <f>_xlfn.XLOOKUP($A5461,[3]【2026年03月度_全社】RFM客層一覧表データ!$A:$A,[3]【2026年03月度_全社】RFM客層一覧表データ!D:D,"",0)</f>
        <v/>
      </c>
      <c r="H5461" s="183" t="str">
        <f>_xlfn.XLOOKUP($A5461,[3]【2026年03月度_全社】RFM客層一覧表データ!$A:$A,[3]【2026年03月度_全社】RFM客層一覧表データ!E:E,"",0)</f>
        <v/>
      </c>
      <c r="I5461" s="183" t="str">
        <f>_xlfn.XLOOKUP($A5461,[3]【2026年03月度_全社】RFM客層一覧表データ!$A:$A,[3]【2026年03月度_全社】RFM客層一覧表データ!F:F,"",0)</f>
        <v/>
      </c>
      <c r="J5461" s="183">
        <v>36</v>
      </c>
      <c r="K5461" s="183">
        <v>33</v>
      </c>
      <c r="L5461" s="183">
        <v>0</v>
      </c>
      <c r="M5461" s="183">
        <v>26</v>
      </c>
      <c r="N5461" s="183">
        <v>12</v>
      </c>
      <c r="O5461" s="183">
        <v>7</v>
      </c>
      <c r="P5461" s="183">
        <v>0</v>
      </c>
      <c r="Q5461" s="183">
        <v>7</v>
      </c>
      <c r="R5461" s="183">
        <v>0</v>
      </c>
      <c r="S5461" s="183">
        <v>0</v>
      </c>
      <c r="T5461" s="183">
        <v>0</v>
      </c>
      <c r="U5461" s="183">
        <v>0</v>
      </c>
      <c r="V5461" s="183">
        <v>3</v>
      </c>
      <c r="W5461" s="183">
        <v>0</v>
      </c>
      <c r="X5461" s="183">
        <v>0</v>
      </c>
      <c r="Y5461" s="183">
        <v>0</v>
      </c>
    </row>
    <row r="5462" spans="1:25" x14ac:dyDescent="0.2">
      <c r="A5462" s="184">
        <v>14157138</v>
      </c>
      <c r="B5462" s="183" t="str">
        <f>[1]店マスタ!B5461</f>
        <v>木下デンキ</v>
      </c>
      <c r="C5462" s="183">
        <v>1.5</v>
      </c>
      <c r="D5462" s="183">
        <v>1.5</v>
      </c>
      <c r="E5462" s="183">
        <f>_xlfn.XLOOKUP(A5462,[2]Sheet1!$R:$R,[2]Sheet1!$AB:$AB,"",0)</f>
        <v>1.5</v>
      </c>
      <c r="F5462" s="183" t="str">
        <f>_xlfn.XLOOKUP($A5462,[3]【2026年03月度_全社】RFM客層一覧表データ!$A:$A,[3]【2026年03月度_全社】RFM客層一覧表データ!C:C,"",0)</f>
        <v/>
      </c>
      <c r="G5462" s="183" t="str">
        <f>_xlfn.XLOOKUP($A5462,[3]【2026年03月度_全社】RFM客層一覧表データ!$A:$A,[3]【2026年03月度_全社】RFM客層一覧表データ!D:D,"",0)</f>
        <v/>
      </c>
      <c r="H5462" s="183" t="str">
        <f>_xlfn.XLOOKUP($A5462,[3]【2026年03月度_全社】RFM客層一覧表データ!$A:$A,[3]【2026年03月度_全社】RFM客層一覧表データ!E:E,"",0)</f>
        <v/>
      </c>
      <c r="I5462" s="183" t="str">
        <f>_xlfn.XLOOKUP($A5462,[3]【2026年03月度_全社】RFM客層一覧表データ!$A:$A,[3]【2026年03月度_全社】RFM客層一覧表データ!F:F,"",0)</f>
        <v/>
      </c>
      <c r="J5462" s="183">
        <v>0</v>
      </c>
      <c r="K5462" s="183">
        <v>0</v>
      </c>
      <c r="L5462" s="183">
        <v>0</v>
      </c>
      <c r="M5462" s="183">
        <v>0</v>
      </c>
      <c r="N5462" s="183">
        <v>0</v>
      </c>
      <c r="O5462" s="183">
        <v>0</v>
      </c>
      <c r="P5462" s="183">
        <v>0</v>
      </c>
      <c r="Q5462" s="183">
        <v>0</v>
      </c>
      <c r="R5462" s="183">
        <v>0</v>
      </c>
      <c r="S5462" s="183">
        <v>0</v>
      </c>
      <c r="T5462" s="183">
        <v>0</v>
      </c>
      <c r="U5462" s="183">
        <v>0</v>
      </c>
      <c r="V5462" s="183">
        <v>0</v>
      </c>
      <c r="W5462" s="183">
        <v>0</v>
      </c>
      <c r="X5462" s="183">
        <v>0</v>
      </c>
      <c r="Y5462" s="183">
        <v>0</v>
      </c>
    </row>
    <row r="5463" spans="1:25" x14ac:dyDescent="0.2">
      <c r="A5463" s="184">
        <v>14157311</v>
      </c>
      <c r="B5463" s="183" t="str">
        <f>[1]店マスタ!B5462</f>
        <v>堀田デンキ</v>
      </c>
      <c r="C5463" s="183">
        <v>1.5</v>
      </c>
      <c r="D5463" s="183">
        <v>1.5</v>
      </c>
      <c r="E5463" s="183">
        <f>_xlfn.XLOOKUP(A5463,[2]Sheet1!$R:$R,[2]Sheet1!$AB:$AB,"",0)</f>
        <v>1.5</v>
      </c>
      <c r="F5463" s="183">
        <f>_xlfn.XLOOKUP($A5463,[3]【2026年03月度_全社】RFM客層一覧表データ!$A:$A,[3]【2026年03月度_全社】RFM客層一覧表データ!C:C,"",0)</f>
        <v>121</v>
      </c>
      <c r="G5463" s="183">
        <f>_xlfn.XLOOKUP($A5463,[3]【2026年03月度_全社】RFM客層一覧表データ!$A:$A,[3]【2026年03月度_全社】RFM客層一覧表データ!D:D,"",0)</f>
        <v>42</v>
      </c>
      <c r="H5463" s="183">
        <f>_xlfn.XLOOKUP($A5463,[3]【2026年03月度_全社】RFM客層一覧表データ!$A:$A,[3]【2026年03月度_全社】RFM客層一覧表データ!E:E,"",0)</f>
        <v>65</v>
      </c>
      <c r="I5463" s="183">
        <f>_xlfn.XLOOKUP($A5463,[3]【2026年03月度_全社】RFM客層一覧表データ!$A:$A,[3]【2026年03月度_全社】RFM客層一覧表データ!F:F,"",0)</f>
        <v>0</v>
      </c>
      <c r="J5463" s="183">
        <v>136</v>
      </c>
      <c r="K5463" s="183">
        <v>29</v>
      </c>
      <c r="L5463" s="183">
        <v>67</v>
      </c>
      <c r="M5463" s="183">
        <v>0</v>
      </c>
      <c r="N5463" s="183">
        <v>159</v>
      </c>
      <c r="O5463" s="183">
        <v>27</v>
      </c>
      <c r="P5463" s="183">
        <v>73</v>
      </c>
      <c r="Q5463" s="183">
        <v>2</v>
      </c>
      <c r="R5463" s="183">
        <v>173</v>
      </c>
      <c r="S5463" s="183">
        <v>46</v>
      </c>
      <c r="T5463" s="183">
        <v>94</v>
      </c>
      <c r="U5463" s="183">
        <v>2</v>
      </c>
      <c r="V5463" s="183">
        <v>172</v>
      </c>
      <c r="W5463" s="183">
        <v>52</v>
      </c>
      <c r="X5463" s="183">
        <v>95</v>
      </c>
      <c r="Y5463" s="183">
        <v>6</v>
      </c>
    </row>
    <row r="5464" spans="1:25" x14ac:dyDescent="0.2">
      <c r="A5464" s="184">
        <v>14157491</v>
      </c>
      <c r="B5464" s="183" t="str">
        <f>[1]店マスタ!B5463</f>
        <v>株式会社　パナパナ</v>
      </c>
      <c r="C5464" s="183">
        <v>1</v>
      </c>
      <c r="D5464" s="183">
        <v>1</v>
      </c>
      <c r="E5464" s="183">
        <f>_xlfn.XLOOKUP(A5464,[2]Sheet1!$R:$R,[2]Sheet1!$AB:$AB,"",0)</f>
        <v>1</v>
      </c>
      <c r="F5464" s="183">
        <f>_xlfn.XLOOKUP($A5464,[3]【2026年03月度_全社】RFM客層一覧表データ!$A:$A,[3]【2026年03月度_全社】RFM客層一覧表データ!C:C,"",0)</f>
        <v>0</v>
      </c>
      <c r="G5464" s="183">
        <f>_xlfn.XLOOKUP($A5464,[3]【2026年03月度_全社】RFM客層一覧表データ!$A:$A,[3]【2026年03月度_全社】RFM客層一覧表データ!D:D,"",0)</f>
        <v>0</v>
      </c>
      <c r="H5464" s="183">
        <f>_xlfn.XLOOKUP($A5464,[3]【2026年03月度_全社】RFM客層一覧表データ!$A:$A,[3]【2026年03月度_全社】RFM客層一覧表データ!E:E,"",0)</f>
        <v>0</v>
      </c>
      <c r="I5464" s="183">
        <f>_xlfn.XLOOKUP($A5464,[3]【2026年03月度_全社】RFM客層一覧表データ!$A:$A,[3]【2026年03月度_全社】RFM客層一覧表データ!F:F,"",0)</f>
        <v>0</v>
      </c>
      <c r="J5464" s="183">
        <v>0</v>
      </c>
      <c r="K5464" s="183">
        <v>0</v>
      </c>
      <c r="L5464" s="183">
        <v>0</v>
      </c>
      <c r="M5464" s="183">
        <v>0</v>
      </c>
      <c r="N5464" s="183">
        <v>0</v>
      </c>
      <c r="O5464" s="183">
        <v>0</v>
      </c>
      <c r="P5464" s="183">
        <v>0</v>
      </c>
      <c r="Q5464" s="183">
        <v>0</v>
      </c>
      <c r="R5464" s="183">
        <v>0</v>
      </c>
      <c r="S5464" s="183">
        <v>0</v>
      </c>
      <c r="T5464" s="183">
        <v>0</v>
      </c>
      <c r="U5464" s="183">
        <v>0</v>
      </c>
      <c r="V5464" s="183">
        <v>0</v>
      </c>
      <c r="W5464" s="183">
        <v>0</v>
      </c>
      <c r="X5464" s="183">
        <v>0</v>
      </c>
      <c r="Y5464" s="183">
        <v>0</v>
      </c>
    </row>
    <row r="5465" spans="1:25" x14ac:dyDescent="0.2">
      <c r="A5465" s="184">
        <v>14157494</v>
      </c>
      <c r="B5465" s="183" t="str">
        <f>[1]店マスタ!B5464</f>
        <v>ナカシマ電器</v>
      </c>
      <c r="C5465" s="183">
        <v>1</v>
      </c>
      <c r="D5465" s="183">
        <v>0</v>
      </c>
      <c r="E5465" s="183" t="str">
        <f>_xlfn.XLOOKUP(A5465,[2]Sheet1!$R:$R,[2]Sheet1!$AB:$AB,"",0)</f>
        <v/>
      </c>
      <c r="F5465" s="183" t="str">
        <f>_xlfn.XLOOKUP($A5465,[3]【2026年03月度_全社】RFM客層一覧表データ!$A:$A,[3]【2026年03月度_全社】RFM客層一覧表データ!C:C,"",0)</f>
        <v/>
      </c>
      <c r="G5465" s="183" t="str">
        <f>_xlfn.XLOOKUP($A5465,[3]【2026年03月度_全社】RFM客層一覧表データ!$A:$A,[3]【2026年03月度_全社】RFM客層一覧表データ!D:D,"",0)</f>
        <v/>
      </c>
      <c r="H5465" s="183" t="str">
        <f>_xlfn.XLOOKUP($A5465,[3]【2026年03月度_全社】RFM客層一覧表データ!$A:$A,[3]【2026年03月度_全社】RFM客層一覧表データ!E:E,"",0)</f>
        <v/>
      </c>
      <c r="I5465" s="183" t="str">
        <f>_xlfn.XLOOKUP($A5465,[3]【2026年03月度_全社】RFM客層一覧表データ!$A:$A,[3]【2026年03月度_全社】RFM客層一覧表データ!F:F,"",0)</f>
        <v/>
      </c>
      <c r="J5465" s="183">
        <v>1</v>
      </c>
      <c r="K5465" s="183">
        <v>0</v>
      </c>
      <c r="L5465" s="183">
        <v>0</v>
      </c>
      <c r="M5465" s="183">
        <v>0</v>
      </c>
      <c r="N5465" s="183">
        <v>1</v>
      </c>
      <c r="O5465" s="183">
        <v>1</v>
      </c>
      <c r="P5465" s="183">
        <v>0</v>
      </c>
      <c r="Q5465" s="183">
        <v>1</v>
      </c>
      <c r="R5465" s="183">
        <v>0</v>
      </c>
      <c r="S5465" s="183">
        <v>0</v>
      </c>
      <c r="T5465" s="183">
        <v>0</v>
      </c>
      <c r="U5465" s="183">
        <v>0</v>
      </c>
      <c r="V5465" s="183">
        <v>6</v>
      </c>
      <c r="W5465" s="183">
        <v>0</v>
      </c>
      <c r="X5465" s="183">
        <v>0</v>
      </c>
      <c r="Y5465" s="183">
        <v>0</v>
      </c>
    </row>
    <row r="5466" spans="1:25" x14ac:dyDescent="0.2">
      <c r="A5466" s="184">
        <v>14158007</v>
      </c>
      <c r="B5466" s="183" t="str">
        <f>[1]店マスタ!B5465</f>
        <v>水町電器商会</v>
      </c>
      <c r="C5466" s="183">
        <v>1.5</v>
      </c>
      <c r="D5466" s="183">
        <v>1.5</v>
      </c>
      <c r="E5466" s="183">
        <f>_xlfn.XLOOKUP(A5466,[2]Sheet1!$R:$R,[2]Sheet1!$AB:$AB,"",0)</f>
        <v>1.5</v>
      </c>
      <c r="F5466" s="183">
        <f>_xlfn.XLOOKUP($A5466,[3]【2026年03月度_全社】RFM客層一覧表データ!$A:$A,[3]【2026年03月度_全社】RFM客層一覧表データ!C:C,"",0)</f>
        <v>177</v>
      </c>
      <c r="G5466" s="183">
        <f>_xlfn.XLOOKUP($A5466,[3]【2026年03月度_全社】RFM客層一覧表データ!$A:$A,[3]【2026年03月度_全社】RFM客層一覧表データ!D:D,"",0)</f>
        <v>59</v>
      </c>
      <c r="H5466" s="183">
        <f>_xlfn.XLOOKUP($A5466,[3]【2026年03月度_全社】RFM客層一覧表データ!$A:$A,[3]【2026年03月度_全社】RFM客層一覧表データ!E:E,"",0)</f>
        <v>83</v>
      </c>
      <c r="I5466" s="183">
        <f>_xlfn.XLOOKUP($A5466,[3]【2026年03月度_全社】RFM客層一覧表データ!$A:$A,[3]【2026年03月度_全社】RFM客層一覧表データ!F:F,"",0)</f>
        <v>8</v>
      </c>
      <c r="J5466" s="183">
        <v>176</v>
      </c>
      <c r="K5466" s="183">
        <v>69</v>
      </c>
      <c r="L5466" s="183">
        <v>85</v>
      </c>
      <c r="M5466" s="183">
        <v>8</v>
      </c>
      <c r="N5466" s="183">
        <v>180</v>
      </c>
      <c r="O5466" s="183">
        <v>55</v>
      </c>
      <c r="P5466" s="183">
        <v>89</v>
      </c>
      <c r="Q5466" s="183">
        <v>7</v>
      </c>
      <c r="R5466" s="183">
        <v>184</v>
      </c>
      <c r="S5466" s="183">
        <v>66</v>
      </c>
      <c r="T5466" s="183">
        <v>95</v>
      </c>
      <c r="U5466" s="183">
        <v>12</v>
      </c>
      <c r="V5466" s="183">
        <v>188</v>
      </c>
      <c r="W5466" s="183">
        <v>83</v>
      </c>
      <c r="X5466" s="183">
        <v>105</v>
      </c>
      <c r="Y5466" s="183">
        <v>12</v>
      </c>
    </row>
    <row r="5467" spans="1:25" x14ac:dyDescent="0.2">
      <c r="A5467" s="184">
        <v>14158015</v>
      </c>
      <c r="B5467" s="183" t="str">
        <f>[1]店マスタ!B5466</f>
        <v>フジノ電器</v>
      </c>
      <c r="C5467" s="183">
        <v>1.5</v>
      </c>
      <c r="D5467" s="183">
        <v>1.5</v>
      </c>
      <c r="E5467" s="183" t="str">
        <f>_xlfn.XLOOKUP(A5467,[2]Sheet1!$R:$R,[2]Sheet1!$AB:$AB,"",0)</f>
        <v/>
      </c>
      <c r="F5467" s="183" t="str">
        <f>_xlfn.XLOOKUP($A5467,[3]【2026年03月度_全社】RFM客層一覧表データ!$A:$A,[3]【2026年03月度_全社】RFM客層一覧表データ!C:C,"",0)</f>
        <v/>
      </c>
      <c r="G5467" s="183" t="str">
        <f>_xlfn.XLOOKUP($A5467,[3]【2026年03月度_全社】RFM客層一覧表データ!$A:$A,[3]【2026年03月度_全社】RFM客層一覧表データ!D:D,"",0)</f>
        <v/>
      </c>
      <c r="H5467" s="183" t="str">
        <f>_xlfn.XLOOKUP($A5467,[3]【2026年03月度_全社】RFM客層一覧表データ!$A:$A,[3]【2026年03月度_全社】RFM客層一覧表データ!E:E,"",0)</f>
        <v/>
      </c>
      <c r="I5467" s="183" t="str">
        <f>_xlfn.XLOOKUP($A5467,[3]【2026年03月度_全社】RFM客層一覧表データ!$A:$A,[3]【2026年03月度_全社】RFM客層一覧表データ!F:F,"",0)</f>
        <v/>
      </c>
      <c r="J5467" s="183">
        <v>57</v>
      </c>
      <c r="K5467" s="183">
        <v>0</v>
      </c>
      <c r="L5467" s="183">
        <v>35</v>
      </c>
      <c r="M5467" s="183">
        <v>0</v>
      </c>
      <c r="N5467" s="183">
        <v>70</v>
      </c>
      <c r="O5467" s="183">
        <v>1</v>
      </c>
      <c r="P5467" s="183">
        <v>47</v>
      </c>
      <c r="Q5467" s="183">
        <v>0</v>
      </c>
      <c r="R5467" s="183">
        <v>86</v>
      </c>
      <c r="S5467" s="183">
        <v>23</v>
      </c>
      <c r="T5467" s="183">
        <v>57</v>
      </c>
      <c r="U5467" s="183">
        <v>0</v>
      </c>
      <c r="V5467" s="183">
        <v>93</v>
      </c>
      <c r="W5467" s="183">
        <v>26</v>
      </c>
      <c r="X5467" s="183">
        <v>67</v>
      </c>
      <c r="Y5467" s="183">
        <v>0</v>
      </c>
    </row>
    <row r="5468" spans="1:25" x14ac:dyDescent="0.2">
      <c r="A5468" s="184">
        <v>14158040</v>
      </c>
      <c r="B5468" s="183" t="str">
        <f>[1]店マスタ!B5467</f>
        <v>パナランド　倉重</v>
      </c>
      <c r="C5468" s="183">
        <v>2</v>
      </c>
      <c r="D5468" s="183">
        <v>1.5</v>
      </c>
      <c r="E5468" s="183">
        <f>_xlfn.XLOOKUP(A5468,[2]Sheet1!$R:$R,[2]Sheet1!$AB:$AB,"",0)</f>
        <v>1.5</v>
      </c>
      <c r="F5468" s="183">
        <f>_xlfn.XLOOKUP($A5468,[3]【2026年03月度_全社】RFM客層一覧表データ!$A:$A,[3]【2026年03月度_全社】RFM客層一覧表データ!C:C,"",0)</f>
        <v>508</v>
      </c>
      <c r="G5468" s="183">
        <f>_xlfn.XLOOKUP($A5468,[3]【2026年03月度_全社】RFM客層一覧表データ!$A:$A,[3]【2026年03月度_全社】RFM客層一覧表データ!D:D,"",0)</f>
        <v>247</v>
      </c>
      <c r="H5468" s="183">
        <f>_xlfn.XLOOKUP($A5468,[3]【2026年03月度_全社】RFM客層一覧表データ!$A:$A,[3]【2026年03月度_全社】RFM客層一覧表データ!E:E,"",0)</f>
        <v>261</v>
      </c>
      <c r="I5468" s="183">
        <f>_xlfn.XLOOKUP($A5468,[3]【2026年03月度_全社】RFM客層一覧表データ!$A:$A,[3]【2026年03月度_全社】RFM客層一覧表データ!F:F,"",0)</f>
        <v>28</v>
      </c>
      <c r="J5468" s="183">
        <v>513</v>
      </c>
      <c r="K5468" s="183">
        <v>266</v>
      </c>
      <c r="L5468" s="183">
        <v>240</v>
      </c>
      <c r="M5468" s="183">
        <v>41</v>
      </c>
      <c r="N5468" s="183">
        <v>501</v>
      </c>
      <c r="O5468" s="183">
        <v>241</v>
      </c>
      <c r="P5468" s="183">
        <v>244</v>
      </c>
      <c r="Q5468" s="183">
        <v>25</v>
      </c>
      <c r="R5468" s="183">
        <v>516</v>
      </c>
      <c r="S5468" s="183">
        <v>257</v>
      </c>
      <c r="T5468" s="183">
        <v>243</v>
      </c>
      <c r="U5468" s="183">
        <v>54</v>
      </c>
      <c r="V5468" s="183">
        <v>498</v>
      </c>
      <c r="W5468" s="183">
        <v>228</v>
      </c>
      <c r="X5468" s="183">
        <v>241</v>
      </c>
      <c r="Y5468" s="183">
        <v>36</v>
      </c>
    </row>
    <row r="5469" spans="1:25" x14ac:dyDescent="0.2">
      <c r="A5469" s="184">
        <v>14159001</v>
      </c>
      <c r="B5469" s="183" t="str">
        <f>[1]店マスタ!B5468</f>
        <v>オブチ電気商会</v>
      </c>
      <c r="C5469" s="183">
        <v>3.5</v>
      </c>
      <c r="D5469" s="183">
        <v>3.5</v>
      </c>
      <c r="E5469" s="183" t="str">
        <f>_xlfn.XLOOKUP(A5469,[2]Sheet1!$R:$R,[2]Sheet1!$AB:$AB,"",0)</f>
        <v/>
      </c>
      <c r="F5469" s="183" t="str">
        <f>_xlfn.XLOOKUP($A5469,[3]【2026年03月度_全社】RFM客層一覧表データ!$A:$A,[3]【2026年03月度_全社】RFM客層一覧表データ!C:C,"",0)</f>
        <v/>
      </c>
      <c r="G5469" s="183" t="str">
        <f>_xlfn.XLOOKUP($A5469,[3]【2026年03月度_全社】RFM客層一覧表データ!$A:$A,[3]【2026年03月度_全社】RFM客層一覧表データ!D:D,"",0)</f>
        <v/>
      </c>
      <c r="H5469" s="183" t="str">
        <f>_xlfn.XLOOKUP($A5469,[3]【2026年03月度_全社】RFM客層一覧表データ!$A:$A,[3]【2026年03月度_全社】RFM客層一覧表データ!E:E,"",0)</f>
        <v/>
      </c>
      <c r="I5469" s="183" t="str">
        <f>_xlfn.XLOOKUP($A5469,[3]【2026年03月度_全社】RFM客層一覧表データ!$A:$A,[3]【2026年03月度_全社】RFM客層一覧表データ!F:F,"",0)</f>
        <v/>
      </c>
      <c r="J5469" s="183">
        <v>0</v>
      </c>
      <c r="K5469" s="183">
        <v>0</v>
      </c>
      <c r="L5469" s="183">
        <v>0</v>
      </c>
      <c r="M5469" s="183">
        <v>0</v>
      </c>
      <c r="N5469" s="183">
        <v>0</v>
      </c>
      <c r="O5469" s="183">
        <v>0</v>
      </c>
      <c r="P5469" s="183">
        <v>0</v>
      </c>
      <c r="Q5469" s="183">
        <v>0</v>
      </c>
      <c r="R5469" s="183">
        <v>0</v>
      </c>
      <c r="S5469" s="183">
        <v>0</v>
      </c>
      <c r="T5469" s="183">
        <v>0</v>
      </c>
      <c r="U5469" s="183">
        <v>0</v>
      </c>
      <c r="V5469" s="183">
        <v>0</v>
      </c>
      <c r="W5469" s="183">
        <v>0</v>
      </c>
      <c r="X5469" s="183">
        <v>0</v>
      </c>
      <c r="Y5469" s="183">
        <v>0</v>
      </c>
    </row>
    <row r="5470" spans="1:25" x14ac:dyDescent="0.2">
      <c r="A5470" s="184">
        <v>14161021</v>
      </c>
      <c r="B5470" s="183" t="str">
        <f>[1]店マスタ!B5469</f>
        <v>有限会社　原田電気</v>
      </c>
      <c r="C5470" s="183">
        <v>7</v>
      </c>
      <c r="D5470" s="183">
        <v>5</v>
      </c>
      <c r="E5470" s="183">
        <f>_xlfn.XLOOKUP(A5470,[2]Sheet1!$R:$R,[2]Sheet1!$AB:$AB,"",0)</f>
        <v>5.5</v>
      </c>
      <c r="F5470" s="183" t="str">
        <f>_xlfn.XLOOKUP($A5470,[3]【2026年03月度_全社】RFM客層一覧表データ!$A:$A,[3]【2026年03月度_全社】RFM客層一覧表データ!C:C,"",0)</f>
        <v/>
      </c>
      <c r="G5470" s="183" t="str">
        <f>_xlfn.XLOOKUP($A5470,[3]【2026年03月度_全社】RFM客層一覧表データ!$A:$A,[3]【2026年03月度_全社】RFM客層一覧表データ!D:D,"",0)</f>
        <v/>
      </c>
      <c r="H5470" s="183" t="str">
        <f>_xlfn.XLOOKUP($A5470,[3]【2026年03月度_全社】RFM客層一覧表データ!$A:$A,[3]【2026年03月度_全社】RFM客層一覧表データ!E:E,"",0)</f>
        <v/>
      </c>
      <c r="I5470" s="183" t="str">
        <f>_xlfn.XLOOKUP($A5470,[3]【2026年03月度_全社】RFM客層一覧表データ!$A:$A,[3]【2026年03月度_全社】RFM客層一覧表データ!F:F,"",0)</f>
        <v/>
      </c>
      <c r="J5470" s="183">
        <v>0</v>
      </c>
      <c r="K5470" s="183">
        <v>0</v>
      </c>
      <c r="L5470" s="183">
        <v>0</v>
      </c>
      <c r="M5470" s="183">
        <v>0</v>
      </c>
      <c r="N5470" s="183">
        <v>0</v>
      </c>
      <c r="O5470" s="183">
        <v>0</v>
      </c>
      <c r="P5470" s="183">
        <v>0</v>
      </c>
      <c r="Q5470" s="183">
        <v>0</v>
      </c>
      <c r="R5470" s="183">
        <v>0</v>
      </c>
      <c r="S5470" s="183">
        <v>0</v>
      </c>
      <c r="T5470" s="183">
        <v>0</v>
      </c>
      <c r="U5470" s="183">
        <v>0</v>
      </c>
      <c r="V5470" s="183">
        <v>0</v>
      </c>
      <c r="W5470" s="183">
        <v>0</v>
      </c>
      <c r="X5470" s="183">
        <v>0</v>
      </c>
      <c r="Y5470" s="183">
        <v>0</v>
      </c>
    </row>
    <row r="5471" spans="1:25" x14ac:dyDescent="0.2">
      <c r="A5471" s="184">
        <v>14161027</v>
      </c>
      <c r="B5471" s="183" t="str">
        <f>[1]店マスタ!B5470</f>
        <v>（小城）ヤマダ電器</v>
      </c>
      <c r="C5471" s="183">
        <v>1.5</v>
      </c>
      <c r="D5471" s="183">
        <v>1.5</v>
      </c>
      <c r="E5471" s="183" t="str">
        <f>_xlfn.XLOOKUP(A5471,[2]Sheet1!$R:$R,[2]Sheet1!$AB:$AB,"",0)</f>
        <v/>
      </c>
      <c r="F5471" s="183" t="str">
        <f>_xlfn.XLOOKUP($A5471,[3]【2026年03月度_全社】RFM客層一覧表データ!$A:$A,[3]【2026年03月度_全社】RFM客層一覧表データ!C:C,"",0)</f>
        <v/>
      </c>
      <c r="G5471" s="183" t="str">
        <f>_xlfn.XLOOKUP($A5471,[3]【2026年03月度_全社】RFM客層一覧表データ!$A:$A,[3]【2026年03月度_全社】RFM客層一覧表データ!D:D,"",0)</f>
        <v/>
      </c>
      <c r="H5471" s="183" t="str">
        <f>_xlfn.XLOOKUP($A5471,[3]【2026年03月度_全社】RFM客層一覧表データ!$A:$A,[3]【2026年03月度_全社】RFM客層一覧表データ!E:E,"",0)</f>
        <v/>
      </c>
      <c r="I5471" s="183" t="str">
        <f>_xlfn.XLOOKUP($A5471,[3]【2026年03月度_全社】RFM客層一覧表データ!$A:$A,[3]【2026年03月度_全社】RFM客層一覧表データ!F:F,"",0)</f>
        <v/>
      </c>
      <c r="J5471" s="183">
        <v>0</v>
      </c>
      <c r="K5471" s="183">
        <v>0</v>
      </c>
      <c r="L5471" s="183">
        <v>0</v>
      </c>
      <c r="M5471" s="183">
        <v>0</v>
      </c>
      <c r="N5471" s="183">
        <v>0</v>
      </c>
      <c r="O5471" s="183">
        <v>0</v>
      </c>
      <c r="P5471" s="183">
        <v>0</v>
      </c>
      <c r="Q5471" s="183">
        <v>0</v>
      </c>
      <c r="R5471" s="183">
        <v>0</v>
      </c>
      <c r="S5471" s="183">
        <v>0</v>
      </c>
      <c r="T5471" s="183">
        <v>0</v>
      </c>
      <c r="U5471" s="183">
        <v>0</v>
      </c>
      <c r="V5471" s="183">
        <v>0</v>
      </c>
      <c r="W5471" s="183">
        <v>0</v>
      </c>
      <c r="X5471" s="183">
        <v>0</v>
      </c>
      <c r="Y5471" s="183">
        <v>0</v>
      </c>
    </row>
    <row r="5472" spans="1:25" x14ac:dyDescent="0.2">
      <c r="A5472" s="184">
        <v>14162004</v>
      </c>
      <c r="B5472" s="183" t="str">
        <f>[1]店マスタ!B5471</f>
        <v>中小田電器</v>
      </c>
      <c r="C5472" s="183">
        <v>3</v>
      </c>
      <c r="D5472" s="183">
        <v>3</v>
      </c>
      <c r="E5472" s="183">
        <f>_xlfn.XLOOKUP(A5472,[2]Sheet1!$R:$R,[2]Sheet1!$AB:$AB,"",0)</f>
        <v>3</v>
      </c>
      <c r="F5472" s="183">
        <f>_xlfn.XLOOKUP($A5472,[3]【2026年03月度_全社】RFM客層一覧表データ!$A:$A,[3]【2026年03月度_全社】RFM客層一覧表データ!C:C,"",0)</f>
        <v>300</v>
      </c>
      <c r="G5472" s="183">
        <f>_xlfn.XLOOKUP($A5472,[3]【2026年03月度_全社】RFM客層一覧表データ!$A:$A,[3]【2026年03月度_全社】RFM客層一覧表データ!D:D,"",0)</f>
        <v>115</v>
      </c>
      <c r="H5472" s="183">
        <f>_xlfn.XLOOKUP($A5472,[3]【2026年03月度_全社】RFM客層一覧表データ!$A:$A,[3]【2026年03月度_全社】RFM客層一覧表データ!E:E,"",0)</f>
        <v>158</v>
      </c>
      <c r="I5472" s="183">
        <f>_xlfn.XLOOKUP($A5472,[3]【2026年03月度_全社】RFM客層一覧表データ!$A:$A,[3]【2026年03月度_全社】RFM客層一覧表データ!F:F,"",0)</f>
        <v>14</v>
      </c>
      <c r="J5472" s="183">
        <v>298</v>
      </c>
      <c r="K5472" s="183">
        <v>125</v>
      </c>
      <c r="L5472" s="183">
        <v>156</v>
      </c>
      <c r="M5472" s="183">
        <v>23</v>
      </c>
      <c r="N5472" s="183">
        <v>310</v>
      </c>
      <c r="O5472" s="183">
        <v>135</v>
      </c>
      <c r="P5472" s="183">
        <v>159</v>
      </c>
      <c r="Q5472" s="183">
        <v>22</v>
      </c>
      <c r="R5472" s="183">
        <v>317</v>
      </c>
      <c r="S5472" s="183">
        <v>130</v>
      </c>
      <c r="T5472" s="183">
        <v>166</v>
      </c>
      <c r="U5472" s="183">
        <v>15</v>
      </c>
      <c r="V5472" s="183">
        <v>337</v>
      </c>
      <c r="W5472" s="183">
        <v>154</v>
      </c>
      <c r="X5472" s="183">
        <v>164</v>
      </c>
      <c r="Y5472" s="183">
        <v>24</v>
      </c>
    </row>
    <row r="5473" spans="1:25" x14ac:dyDescent="0.2">
      <c r="A5473" s="184">
        <v>14162009</v>
      </c>
      <c r="B5473" s="183" t="str">
        <f>[1]店マスタ!B5472</f>
        <v>パナパナ　ミタカ</v>
      </c>
      <c r="C5473" s="183">
        <v>2.5</v>
      </c>
      <c r="D5473" s="183">
        <v>2</v>
      </c>
      <c r="E5473" s="183">
        <f>_xlfn.XLOOKUP(A5473,[2]Sheet1!$R:$R,[2]Sheet1!$AB:$AB,"",0)</f>
        <v>2</v>
      </c>
      <c r="F5473" s="183">
        <f>_xlfn.XLOOKUP($A5473,[3]【2026年03月度_全社】RFM客層一覧表データ!$A:$A,[3]【2026年03月度_全社】RFM客層一覧表データ!C:C,"",0)</f>
        <v>428</v>
      </c>
      <c r="G5473" s="183">
        <f>_xlfn.XLOOKUP($A5473,[3]【2026年03月度_全社】RFM客層一覧表データ!$A:$A,[3]【2026年03月度_全社】RFM客層一覧表データ!D:D,"",0)</f>
        <v>181</v>
      </c>
      <c r="H5473" s="183">
        <f>_xlfn.XLOOKUP($A5473,[3]【2026年03月度_全社】RFM客層一覧表データ!$A:$A,[3]【2026年03月度_全社】RFM客層一覧表データ!E:E,"",0)</f>
        <v>217</v>
      </c>
      <c r="I5473" s="183">
        <f>_xlfn.XLOOKUP($A5473,[3]【2026年03月度_全社】RFM客層一覧表データ!$A:$A,[3]【2026年03月度_全社】RFM客層一覧表データ!F:F,"",0)</f>
        <v>20</v>
      </c>
      <c r="J5473" s="183">
        <v>416</v>
      </c>
      <c r="K5473" s="183">
        <v>118</v>
      </c>
      <c r="L5473" s="183">
        <v>205</v>
      </c>
      <c r="M5473" s="183">
        <v>12</v>
      </c>
      <c r="N5473" s="183">
        <v>405</v>
      </c>
      <c r="O5473" s="183">
        <v>119</v>
      </c>
      <c r="P5473" s="183">
        <v>211</v>
      </c>
      <c r="Q5473" s="183">
        <v>19</v>
      </c>
      <c r="R5473" s="183">
        <v>433</v>
      </c>
      <c r="S5473" s="183">
        <v>187</v>
      </c>
      <c r="T5473" s="183">
        <v>231</v>
      </c>
      <c r="U5473" s="183">
        <v>21</v>
      </c>
      <c r="V5473" s="183">
        <v>459</v>
      </c>
      <c r="W5473" s="183">
        <v>179</v>
      </c>
      <c r="X5473" s="183">
        <v>242</v>
      </c>
      <c r="Y5473" s="183">
        <v>23</v>
      </c>
    </row>
    <row r="5474" spans="1:25" x14ac:dyDescent="0.2">
      <c r="A5474" s="184">
        <v>14162015</v>
      </c>
      <c r="B5474" s="183" t="str">
        <f>[1]店マスタ!B5473</f>
        <v>かわぞえ電気</v>
      </c>
      <c r="C5474" s="183">
        <v>1.5</v>
      </c>
      <c r="D5474" s="183">
        <v>0</v>
      </c>
      <c r="E5474" s="183" t="str">
        <f>_xlfn.XLOOKUP(A5474,[2]Sheet1!$R:$R,[2]Sheet1!$AB:$AB,"",0)</f>
        <v/>
      </c>
      <c r="F5474" s="183" t="str">
        <f>_xlfn.XLOOKUP($A5474,[3]【2026年03月度_全社】RFM客層一覧表データ!$A:$A,[3]【2026年03月度_全社】RFM客層一覧表データ!C:C,"",0)</f>
        <v/>
      </c>
      <c r="G5474" s="183" t="str">
        <f>_xlfn.XLOOKUP($A5474,[3]【2026年03月度_全社】RFM客層一覧表データ!$A:$A,[3]【2026年03月度_全社】RFM客層一覧表データ!D:D,"",0)</f>
        <v/>
      </c>
      <c r="H5474" s="183" t="str">
        <f>_xlfn.XLOOKUP($A5474,[3]【2026年03月度_全社】RFM客層一覧表データ!$A:$A,[3]【2026年03月度_全社】RFM客層一覧表データ!E:E,"",0)</f>
        <v/>
      </c>
      <c r="I5474" s="183" t="str">
        <f>_xlfn.XLOOKUP($A5474,[3]【2026年03月度_全社】RFM客層一覧表データ!$A:$A,[3]【2026年03月度_全社】RFM客層一覧表データ!F:F,"",0)</f>
        <v/>
      </c>
      <c r="J5474" s="183">
        <v>103</v>
      </c>
      <c r="K5474" s="183">
        <v>41</v>
      </c>
      <c r="L5474" s="183">
        <v>70</v>
      </c>
      <c r="M5474" s="183">
        <v>3</v>
      </c>
      <c r="N5474" s="183">
        <v>115</v>
      </c>
      <c r="O5474" s="183">
        <v>46</v>
      </c>
      <c r="P5474" s="183">
        <v>76</v>
      </c>
      <c r="Q5474" s="183">
        <v>1</v>
      </c>
      <c r="R5474" s="183">
        <v>116</v>
      </c>
      <c r="S5474" s="183">
        <v>46</v>
      </c>
      <c r="T5474" s="183">
        <v>80</v>
      </c>
      <c r="U5474" s="183">
        <v>2</v>
      </c>
      <c r="V5474" s="183">
        <v>125</v>
      </c>
      <c r="W5474" s="183">
        <v>51</v>
      </c>
      <c r="X5474" s="183">
        <v>79</v>
      </c>
      <c r="Y5474" s="183">
        <v>1</v>
      </c>
    </row>
    <row r="5475" spans="1:25" x14ac:dyDescent="0.2">
      <c r="A5475" s="184">
        <v>14162016</v>
      </c>
      <c r="B5475" s="183" t="str">
        <f>[1]店マスタ!B5474</f>
        <v>ミネデンキ</v>
      </c>
      <c r="C5475" s="183">
        <v>3</v>
      </c>
      <c r="D5475" s="183">
        <v>3</v>
      </c>
      <c r="E5475" s="183">
        <f>_xlfn.XLOOKUP(A5475,[2]Sheet1!$R:$R,[2]Sheet1!$AB:$AB,"",0)</f>
        <v>4</v>
      </c>
      <c r="F5475" s="183">
        <f>_xlfn.XLOOKUP($A5475,[3]【2026年03月度_全社】RFM客層一覧表データ!$A:$A,[3]【2026年03月度_全社】RFM客層一覧表データ!C:C,"",0)</f>
        <v>434</v>
      </c>
      <c r="G5475" s="183">
        <f>_xlfn.XLOOKUP($A5475,[3]【2026年03月度_全社】RFM客層一覧表データ!$A:$A,[3]【2026年03月度_全社】RFM客層一覧表データ!D:D,"",0)</f>
        <v>205</v>
      </c>
      <c r="H5475" s="183">
        <f>_xlfn.XLOOKUP($A5475,[3]【2026年03月度_全社】RFM客層一覧表データ!$A:$A,[3]【2026年03月度_全社】RFM客層一覧表データ!E:E,"",0)</f>
        <v>241</v>
      </c>
      <c r="I5475" s="183">
        <f>_xlfn.XLOOKUP($A5475,[3]【2026年03月度_全社】RFM客層一覧表データ!$A:$A,[3]【2026年03月度_全社】RFM客層一覧表データ!F:F,"",0)</f>
        <v>23</v>
      </c>
      <c r="J5475" s="183">
        <v>455</v>
      </c>
      <c r="K5475" s="183">
        <v>206</v>
      </c>
      <c r="L5475" s="183">
        <v>243</v>
      </c>
      <c r="M5475" s="183">
        <v>25</v>
      </c>
      <c r="N5475" s="183">
        <v>461</v>
      </c>
      <c r="O5475" s="183">
        <v>222</v>
      </c>
      <c r="P5475" s="183">
        <v>243</v>
      </c>
      <c r="Q5475" s="183">
        <v>25</v>
      </c>
      <c r="R5475" s="183">
        <v>467</v>
      </c>
      <c r="S5475" s="183">
        <v>198</v>
      </c>
      <c r="T5475" s="183">
        <v>247</v>
      </c>
      <c r="U5475" s="183">
        <v>27</v>
      </c>
      <c r="V5475" s="183">
        <v>475</v>
      </c>
      <c r="W5475" s="183">
        <v>224</v>
      </c>
      <c r="X5475" s="183">
        <v>251</v>
      </c>
      <c r="Y5475" s="183">
        <v>35</v>
      </c>
    </row>
    <row r="5476" spans="1:25" x14ac:dyDescent="0.2">
      <c r="A5476" s="184">
        <v>14162058</v>
      </c>
      <c r="B5476" s="183" t="str">
        <f>[1]店マスタ!B5475</f>
        <v>パナパナ　カズタ</v>
      </c>
      <c r="C5476" s="183">
        <v>1.5</v>
      </c>
      <c r="D5476" s="183">
        <v>1.5</v>
      </c>
      <c r="E5476" s="183">
        <f>_xlfn.XLOOKUP(A5476,[2]Sheet1!$R:$R,[2]Sheet1!$AB:$AB,"",0)</f>
        <v>1.5</v>
      </c>
      <c r="F5476" s="183">
        <f>_xlfn.XLOOKUP($A5476,[3]【2026年03月度_全社】RFM客層一覧表データ!$A:$A,[3]【2026年03月度_全社】RFM客層一覧表データ!C:C,"",0)</f>
        <v>413</v>
      </c>
      <c r="G5476" s="183">
        <f>_xlfn.XLOOKUP($A5476,[3]【2026年03月度_全社】RFM客層一覧表データ!$A:$A,[3]【2026年03月度_全社】RFM客層一覧表データ!D:D,"",0)</f>
        <v>254</v>
      </c>
      <c r="H5476" s="183">
        <f>_xlfn.XLOOKUP($A5476,[3]【2026年03月度_全社】RFM客層一覧表データ!$A:$A,[3]【2026年03月度_全社】RFM客層一覧表データ!E:E,"",0)</f>
        <v>274</v>
      </c>
      <c r="I5476" s="183">
        <f>_xlfn.XLOOKUP($A5476,[3]【2026年03月度_全社】RFM客層一覧表データ!$A:$A,[3]【2026年03月度_全社】RFM客層一覧表データ!F:F,"",0)</f>
        <v>24</v>
      </c>
      <c r="J5476" s="183">
        <v>419</v>
      </c>
      <c r="K5476" s="183">
        <v>261</v>
      </c>
      <c r="L5476" s="183">
        <v>264</v>
      </c>
      <c r="M5476" s="183">
        <v>31</v>
      </c>
      <c r="N5476" s="183">
        <v>414</v>
      </c>
      <c r="O5476" s="183">
        <v>244</v>
      </c>
      <c r="P5476" s="183">
        <v>278</v>
      </c>
      <c r="Q5476" s="183">
        <v>26</v>
      </c>
      <c r="R5476" s="183">
        <v>410</v>
      </c>
      <c r="S5476" s="183">
        <v>255</v>
      </c>
      <c r="T5476" s="183">
        <v>276</v>
      </c>
      <c r="U5476" s="183">
        <v>21</v>
      </c>
      <c r="V5476" s="183">
        <v>410</v>
      </c>
      <c r="W5476" s="183">
        <v>251</v>
      </c>
      <c r="X5476" s="183">
        <v>269</v>
      </c>
      <c r="Y5476" s="183">
        <v>16</v>
      </c>
    </row>
    <row r="5477" spans="1:25" x14ac:dyDescent="0.2">
      <c r="A5477" s="184">
        <v>14162059</v>
      </c>
      <c r="B5477" s="183" t="str">
        <f>[1]店マスタ!B5476</f>
        <v>パナランド　マキ</v>
      </c>
      <c r="C5477" s="183">
        <v>1.5</v>
      </c>
      <c r="D5477" s="183">
        <v>1.5</v>
      </c>
      <c r="E5477" s="183">
        <f>_xlfn.XLOOKUP(A5477,[2]Sheet1!$R:$R,[2]Sheet1!$AB:$AB,"",0)</f>
        <v>1.5</v>
      </c>
      <c r="F5477" s="183">
        <f>_xlfn.XLOOKUP($A5477,[3]【2026年03月度_全社】RFM客層一覧表データ!$A:$A,[3]【2026年03月度_全社】RFM客層一覧表データ!C:C,"",0)</f>
        <v>391</v>
      </c>
      <c r="G5477" s="183">
        <f>_xlfn.XLOOKUP($A5477,[3]【2026年03月度_全社】RFM客層一覧表データ!$A:$A,[3]【2026年03月度_全社】RFM客層一覧表データ!D:D,"",0)</f>
        <v>183</v>
      </c>
      <c r="H5477" s="183">
        <f>_xlfn.XLOOKUP($A5477,[3]【2026年03月度_全社】RFM客層一覧表データ!$A:$A,[3]【2026年03月度_全社】RFM客層一覧表データ!E:E,"",0)</f>
        <v>236</v>
      </c>
      <c r="I5477" s="183">
        <f>_xlfn.XLOOKUP($A5477,[3]【2026年03月度_全社】RFM客層一覧表データ!$A:$A,[3]【2026年03月度_全社】RFM客層一覧表データ!F:F,"",0)</f>
        <v>26</v>
      </c>
      <c r="J5477" s="183">
        <v>399</v>
      </c>
      <c r="K5477" s="183">
        <v>216</v>
      </c>
      <c r="L5477" s="183">
        <v>229</v>
      </c>
      <c r="M5477" s="183">
        <v>21</v>
      </c>
      <c r="N5477" s="183">
        <v>401</v>
      </c>
      <c r="O5477" s="183">
        <v>206</v>
      </c>
      <c r="P5477" s="183">
        <v>208</v>
      </c>
      <c r="Q5477" s="183">
        <v>31</v>
      </c>
      <c r="R5477" s="183">
        <v>407</v>
      </c>
      <c r="S5477" s="183">
        <v>207</v>
      </c>
      <c r="T5477" s="183">
        <v>188</v>
      </c>
      <c r="U5477" s="183">
        <v>29</v>
      </c>
      <c r="V5477" s="183">
        <v>383</v>
      </c>
      <c r="W5477" s="183">
        <v>207</v>
      </c>
      <c r="X5477" s="183">
        <v>165</v>
      </c>
      <c r="Y5477" s="183">
        <v>40</v>
      </c>
    </row>
    <row r="5478" spans="1:25" x14ac:dyDescent="0.2">
      <c r="A5478" s="184">
        <v>14162062</v>
      </c>
      <c r="B5478" s="183" t="str">
        <f>[1]店マスタ!B5477</f>
        <v>千代田電気西唐津店</v>
      </c>
      <c r="C5478" s="183">
        <v>1.5</v>
      </c>
      <c r="D5478" s="183">
        <v>0</v>
      </c>
      <c r="E5478" s="183" t="str">
        <f>_xlfn.XLOOKUP(A5478,[2]Sheet1!$R:$R,[2]Sheet1!$AB:$AB,"",0)</f>
        <v/>
      </c>
      <c r="F5478" s="183" t="str">
        <f>_xlfn.XLOOKUP($A5478,[3]【2026年03月度_全社】RFM客層一覧表データ!$A:$A,[3]【2026年03月度_全社】RFM客層一覧表データ!C:C,"",0)</f>
        <v/>
      </c>
      <c r="G5478" s="183" t="str">
        <f>_xlfn.XLOOKUP($A5478,[3]【2026年03月度_全社】RFM客層一覧表データ!$A:$A,[3]【2026年03月度_全社】RFM客層一覧表データ!D:D,"",0)</f>
        <v/>
      </c>
      <c r="H5478" s="183" t="str">
        <f>_xlfn.XLOOKUP($A5478,[3]【2026年03月度_全社】RFM客層一覧表データ!$A:$A,[3]【2026年03月度_全社】RFM客層一覧表データ!E:E,"",0)</f>
        <v/>
      </c>
      <c r="I5478" s="183" t="str">
        <f>_xlfn.XLOOKUP($A5478,[3]【2026年03月度_全社】RFM客層一覧表データ!$A:$A,[3]【2026年03月度_全社】RFM客層一覧表データ!F:F,"",0)</f>
        <v/>
      </c>
      <c r="J5478" s="183">
        <v>159</v>
      </c>
      <c r="K5478" s="183">
        <v>56</v>
      </c>
      <c r="L5478" s="183">
        <v>80</v>
      </c>
      <c r="M5478" s="183">
        <v>3</v>
      </c>
      <c r="N5478" s="183">
        <v>171</v>
      </c>
      <c r="O5478" s="183">
        <v>65</v>
      </c>
      <c r="P5478" s="183">
        <v>97</v>
      </c>
      <c r="Q5478" s="183">
        <v>7</v>
      </c>
      <c r="R5478" s="183">
        <v>177</v>
      </c>
      <c r="S5478" s="183">
        <v>71</v>
      </c>
      <c r="T5478" s="183">
        <v>103</v>
      </c>
      <c r="U5478" s="183">
        <v>3</v>
      </c>
      <c r="V5478" s="183">
        <v>185</v>
      </c>
      <c r="W5478" s="183">
        <v>78</v>
      </c>
      <c r="X5478" s="183">
        <v>103</v>
      </c>
      <c r="Y5478" s="183">
        <v>5</v>
      </c>
    </row>
    <row r="5479" spans="1:25" x14ac:dyDescent="0.2">
      <c r="A5479" s="184">
        <v>14162081</v>
      </c>
      <c r="B5479" s="183" t="str">
        <f>[1]店マスタ!B5478</f>
        <v>シントウＡＶサービス</v>
      </c>
      <c r="C5479" s="183">
        <v>1.5</v>
      </c>
      <c r="D5479" s="183">
        <v>1.5</v>
      </c>
      <c r="E5479" s="183">
        <f>_xlfn.XLOOKUP(A5479,[2]Sheet1!$R:$R,[2]Sheet1!$AB:$AB,"",0)</f>
        <v>1.5</v>
      </c>
      <c r="F5479" s="183">
        <f>_xlfn.XLOOKUP($A5479,[3]【2026年03月度_全社】RFM客層一覧表データ!$A:$A,[3]【2026年03月度_全社】RFM客層一覧表データ!C:C,"",0)</f>
        <v>232</v>
      </c>
      <c r="G5479" s="183">
        <f>_xlfn.XLOOKUP($A5479,[3]【2026年03月度_全社】RFM客層一覧表データ!$A:$A,[3]【2026年03月度_全社】RFM客層一覧表データ!D:D,"",0)</f>
        <v>75</v>
      </c>
      <c r="H5479" s="183">
        <f>_xlfn.XLOOKUP($A5479,[3]【2026年03月度_全社】RFM客層一覧表データ!$A:$A,[3]【2026年03月度_全社】RFM客層一覧表データ!E:E,"",0)</f>
        <v>129</v>
      </c>
      <c r="I5479" s="183">
        <f>_xlfn.XLOOKUP($A5479,[3]【2026年03月度_全社】RFM客層一覧表データ!$A:$A,[3]【2026年03月度_全社】RFM客層一覧表データ!F:F,"",0)</f>
        <v>12</v>
      </c>
      <c r="J5479" s="183">
        <v>249</v>
      </c>
      <c r="K5479" s="183">
        <v>97</v>
      </c>
      <c r="L5479" s="183">
        <v>132</v>
      </c>
      <c r="M5479" s="183">
        <v>12</v>
      </c>
      <c r="N5479" s="183">
        <v>265</v>
      </c>
      <c r="O5479" s="183">
        <v>94</v>
      </c>
      <c r="P5479" s="183">
        <v>144</v>
      </c>
      <c r="Q5479" s="183">
        <v>14</v>
      </c>
      <c r="R5479" s="183">
        <v>263</v>
      </c>
      <c r="S5479" s="183">
        <v>89</v>
      </c>
      <c r="T5479" s="183">
        <v>157</v>
      </c>
      <c r="U5479" s="183">
        <v>5</v>
      </c>
      <c r="V5479" s="183">
        <v>282</v>
      </c>
      <c r="W5479" s="183">
        <v>88</v>
      </c>
      <c r="X5479" s="183">
        <v>166</v>
      </c>
      <c r="Y5479" s="183">
        <v>9</v>
      </c>
    </row>
    <row r="5480" spans="1:25" x14ac:dyDescent="0.2">
      <c r="A5480" s="184">
        <v>14163006</v>
      </c>
      <c r="B5480" s="183" t="str">
        <f>[1]店マスタ!B5479</f>
        <v>（有）柴田電器商会</v>
      </c>
      <c r="C5480" s="183">
        <v>2.5</v>
      </c>
      <c r="D5480" s="183">
        <v>2.5</v>
      </c>
      <c r="E5480" s="183">
        <f>_xlfn.XLOOKUP(A5480,[2]Sheet1!$R:$R,[2]Sheet1!$AB:$AB,"",0)</f>
        <v>2.5</v>
      </c>
      <c r="F5480" s="183">
        <f>_xlfn.XLOOKUP($A5480,[3]【2026年03月度_全社】RFM客層一覧表データ!$A:$A,[3]【2026年03月度_全社】RFM客層一覧表データ!C:C,"",0)</f>
        <v>235</v>
      </c>
      <c r="G5480" s="183">
        <f>_xlfn.XLOOKUP($A5480,[3]【2026年03月度_全社】RFM客層一覧表データ!$A:$A,[3]【2026年03月度_全社】RFM客層一覧表データ!D:D,"",0)</f>
        <v>92</v>
      </c>
      <c r="H5480" s="183">
        <f>_xlfn.XLOOKUP($A5480,[3]【2026年03月度_全社】RFM客層一覧表データ!$A:$A,[3]【2026年03月度_全社】RFM客層一覧表データ!E:E,"",0)</f>
        <v>137</v>
      </c>
      <c r="I5480" s="183">
        <f>_xlfn.XLOOKUP($A5480,[3]【2026年03月度_全社】RFM客層一覧表データ!$A:$A,[3]【2026年03月度_全社】RFM客層一覧表データ!F:F,"",0)</f>
        <v>4</v>
      </c>
      <c r="J5480" s="183">
        <v>254</v>
      </c>
      <c r="K5480" s="183">
        <v>93</v>
      </c>
      <c r="L5480" s="183">
        <v>150</v>
      </c>
      <c r="M5480" s="183">
        <v>7</v>
      </c>
      <c r="N5480" s="183">
        <v>272</v>
      </c>
      <c r="O5480" s="183">
        <v>110</v>
      </c>
      <c r="P5480" s="183">
        <v>156</v>
      </c>
      <c r="Q5480" s="183">
        <v>13</v>
      </c>
      <c r="R5480" s="183">
        <v>293</v>
      </c>
      <c r="S5480" s="183">
        <v>127</v>
      </c>
      <c r="T5480" s="183">
        <v>165</v>
      </c>
      <c r="U5480" s="183">
        <v>10</v>
      </c>
      <c r="V5480" s="183">
        <v>291</v>
      </c>
      <c r="W5480" s="183">
        <v>113</v>
      </c>
      <c r="X5480" s="183">
        <v>169</v>
      </c>
      <c r="Y5480" s="183">
        <v>11</v>
      </c>
    </row>
    <row r="5481" spans="1:25" x14ac:dyDescent="0.2">
      <c r="A5481" s="184">
        <v>14166002</v>
      </c>
      <c r="B5481" s="183" t="str">
        <f>[1]店マスタ!B5480</f>
        <v>パナパナ　昭栄</v>
      </c>
      <c r="C5481" s="183">
        <v>6</v>
      </c>
      <c r="D5481" s="183">
        <v>6.5</v>
      </c>
      <c r="E5481" s="183">
        <f>_xlfn.XLOOKUP(A5481,[2]Sheet1!$R:$R,[2]Sheet1!$AB:$AB,"",0)</f>
        <v>7</v>
      </c>
      <c r="F5481" s="183">
        <f>_xlfn.XLOOKUP($A5481,[3]【2026年03月度_全社】RFM客層一覧表データ!$A:$A,[3]【2026年03月度_全社】RFM客層一覧表データ!C:C,"",0)</f>
        <v>1315</v>
      </c>
      <c r="G5481" s="183">
        <f>_xlfn.XLOOKUP($A5481,[3]【2026年03月度_全社】RFM客層一覧表データ!$A:$A,[3]【2026年03月度_全社】RFM客層一覧表データ!D:D,"",0)</f>
        <v>609</v>
      </c>
      <c r="H5481" s="183">
        <f>_xlfn.XLOOKUP($A5481,[3]【2026年03月度_全社】RFM客層一覧表データ!$A:$A,[3]【2026年03月度_全社】RFM客層一覧表データ!E:E,"",0)</f>
        <v>687</v>
      </c>
      <c r="I5481" s="183">
        <f>_xlfn.XLOOKUP($A5481,[3]【2026年03月度_全社】RFM客層一覧表データ!$A:$A,[3]【2026年03月度_全社】RFM客層一覧表データ!F:F,"",0)</f>
        <v>88</v>
      </c>
      <c r="J5481" s="183">
        <v>1314</v>
      </c>
      <c r="K5481" s="183">
        <v>609</v>
      </c>
      <c r="L5481" s="183">
        <v>667</v>
      </c>
      <c r="M5481" s="183">
        <v>76</v>
      </c>
      <c r="N5481" s="183">
        <v>1346</v>
      </c>
      <c r="O5481" s="183">
        <v>604</v>
      </c>
      <c r="P5481" s="183">
        <v>669</v>
      </c>
      <c r="Q5481" s="183">
        <v>83</v>
      </c>
      <c r="R5481" s="183">
        <v>1360</v>
      </c>
      <c r="S5481" s="183">
        <v>625</v>
      </c>
      <c r="T5481" s="183">
        <v>688</v>
      </c>
      <c r="U5481" s="183">
        <v>99</v>
      </c>
      <c r="V5481" s="183">
        <v>1382</v>
      </c>
      <c r="W5481" s="183">
        <v>621</v>
      </c>
      <c r="X5481" s="183">
        <v>699</v>
      </c>
      <c r="Y5481" s="183">
        <v>80</v>
      </c>
    </row>
    <row r="5482" spans="1:25" x14ac:dyDescent="0.2">
      <c r="A5482" s="184">
        <v>14166009</v>
      </c>
      <c r="B5482" s="183" t="str">
        <f>[1]店マスタ!B5481</f>
        <v>きしがわ電水</v>
      </c>
      <c r="C5482" s="183">
        <v>1.5</v>
      </c>
      <c r="D5482" s="183">
        <v>0</v>
      </c>
      <c r="E5482" s="183" t="str">
        <f>_xlfn.XLOOKUP(A5482,[2]Sheet1!$R:$R,[2]Sheet1!$AB:$AB,"",0)</f>
        <v/>
      </c>
      <c r="F5482" s="183" t="str">
        <f>_xlfn.XLOOKUP($A5482,[3]【2026年03月度_全社】RFM客層一覧表データ!$A:$A,[3]【2026年03月度_全社】RFM客層一覧表データ!C:C,"",0)</f>
        <v/>
      </c>
      <c r="G5482" s="183" t="str">
        <f>_xlfn.XLOOKUP($A5482,[3]【2026年03月度_全社】RFM客層一覧表データ!$A:$A,[3]【2026年03月度_全社】RFM客層一覧表データ!D:D,"",0)</f>
        <v/>
      </c>
      <c r="H5482" s="183" t="str">
        <f>_xlfn.XLOOKUP($A5482,[3]【2026年03月度_全社】RFM客層一覧表データ!$A:$A,[3]【2026年03月度_全社】RFM客層一覧表データ!E:E,"",0)</f>
        <v/>
      </c>
      <c r="I5482" s="183" t="str">
        <f>_xlfn.XLOOKUP($A5482,[3]【2026年03月度_全社】RFM客層一覧表データ!$A:$A,[3]【2026年03月度_全社】RFM客層一覧表データ!F:F,"",0)</f>
        <v/>
      </c>
      <c r="J5482" s="183">
        <v>414</v>
      </c>
      <c r="K5482" s="183">
        <v>110</v>
      </c>
      <c r="L5482" s="183">
        <v>142</v>
      </c>
      <c r="M5482" s="183">
        <v>32</v>
      </c>
      <c r="N5482" s="183">
        <v>444</v>
      </c>
      <c r="O5482" s="183">
        <v>143</v>
      </c>
      <c r="P5482" s="183">
        <v>161</v>
      </c>
      <c r="Q5482" s="183">
        <v>40</v>
      </c>
      <c r="R5482" s="183">
        <v>436</v>
      </c>
      <c r="S5482" s="183">
        <v>153</v>
      </c>
      <c r="T5482" s="183">
        <v>169</v>
      </c>
      <c r="U5482" s="183">
        <v>47</v>
      </c>
      <c r="V5482" s="183">
        <v>446</v>
      </c>
      <c r="W5482" s="183">
        <v>139</v>
      </c>
      <c r="X5482" s="183">
        <v>182</v>
      </c>
      <c r="Y5482" s="183">
        <v>44</v>
      </c>
    </row>
    <row r="5483" spans="1:25" x14ac:dyDescent="0.2">
      <c r="A5483" s="184">
        <v>14166010</v>
      </c>
      <c r="B5483" s="183" t="str">
        <f>[1]店マスタ!B5482</f>
        <v>（有）いわもと電器</v>
      </c>
      <c r="C5483" s="183">
        <v>1.5</v>
      </c>
      <c r="D5483" s="183">
        <v>1.5</v>
      </c>
      <c r="E5483" s="183" t="str">
        <f>_xlfn.XLOOKUP(A5483,[2]Sheet1!$R:$R,[2]Sheet1!$AB:$AB,"",0)</f>
        <v/>
      </c>
      <c r="F5483" s="183" t="str">
        <f>_xlfn.XLOOKUP($A5483,[3]【2026年03月度_全社】RFM客層一覧表データ!$A:$A,[3]【2026年03月度_全社】RFM客層一覧表データ!C:C,"",0)</f>
        <v/>
      </c>
      <c r="G5483" s="183" t="str">
        <f>_xlfn.XLOOKUP($A5483,[3]【2026年03月度_全社】RFM客層一覧表データ!$A:$A,[3]【2026年03月度_全社】RFM客層一覧表データ!D:D,"",0)</f>
        <v/>
      </c>
      <c r="H5483" s="183" t="str">
        <f>_xlfn.XLOOKUP($A5483,[3]【2026年03月度_全社】RFM客層一覧表データ!$A:$A,[3]【2026年03月度_全社】RFM客層一覧表データ!E:E,"",0)</f>
        <v/>
      </c>
      <c r="I5483" s="183" t="str">
        <f>_xlfn.XLOOKUP($A5483,[3]【2026年03月度_全社】RFM客層一覧表データ!$A:$A,[3]【2026年03月度_全社】RFM客層一覧表データ!F:F,"",0)</f>
        <v/>
      </c>
      <c r="J5483" s="183">
        <v>116</v>
      </c>
      <c r="K5483" s="183">
        <v>50</v>
      </c>
      <c r="L5483" s="183">
        <v>78</v>
      </c>
      <c r="M5483" s="183">
        <v>2</v>
      </c>
      <c r="N5483" s="183">
        <v>130</v>
      </c>
      <c r="O5483" s="183">
        <v>55</v>
      </c>
      <c r="P5483" s="183">
        <v>82</v>
      </c>
      <c r="Q5483" s="183">
        <v>9</v>
      </c>
      <c r="R5483" s="183">
        <v>136</v>
      </c>
      <c r="S5483" s="183">
        <v>61</v>
      </c>
      <c r="T5483" s="183">
        <v>91</v>
      </c>
      <c r="U5483" s="183">
        <v>1</v>
      </c>
      <c r="V5483" s="183">
        <v>156</v>
      </c>
      <c r="W5483" s="183">
        <v>69</v>
      </c>
      <c r="X5483" s="183">
        <v>98</v>
      </c>
      <c r="Y5483" s="183">
        <v>2</v>
      </c>
    </row>
    <row r="5484" spans="1:25" x14ac:dyDescent="0.2">
      <c r="A5484" s="184">
        <v>14166011</v>
      </c>
      <c r="B5484" s="183" t="str">
        <f>[1]店マスタ!B5483</f>
        <v>パナパナ　ことぶきや</v>
      </c>
      <c r="C5484" s="183">
        <v>3.5</v>
      </c>
      <c r="D5484" s="183">
        <v>3.5</v>
      </c>
      <c r="E5484" s="183">
        <f>_xlfn.XLOOKUP(A5484,[2]Sheet1!$R:$R,[2]Sheet1!$AB:$AB,"",0)</f>
        <v>3.5</v>
      </c>
      <c r="F5484" s="183">
        <f>_xlfn.XLOOKUP($A5484,[3]【2026年03月度_全社】RFM客層一覧表データ!$A:$A,[3]【2026年03月度_全社】RFM客層一覧表データ!C:C,"",0)</f>
        <v>744</v>
      </c>
      <c r="G5484" s="183">
        <f>_xlfn.XLOOKUP($A5484,[3]【2026年03月度_全社】RFM客層一覧表データ!$A:$A,[3]【2026年03月度_全社】RFM客層一覧表データ!D:D,"",0)</f>
        <v>306</v>
      </c>
      <c r="H5484" s="183">
        <f>_xlfn.XLOOKUP($A5484,[3]【2026年03月度_全社】RFM客層一覧表データ!$A:$A,[3]【2026年03月度_全社】RFM客層一覧表データ!E:E,"",0)</f>
        <v>350</v>
      </c>
      <c r="I5484" s="183">
        <f>_xlfn.XLOOKUP($A5484,[3]【2026年03月度_全社】RFM客層一覧表データ!$A:$A,[3]【2026年03月度_全社】RFM客層一覧表データ!F:F,"",0)</f>
        <v>32</v>
      </c>
      <c r="J5484" s="183">
        <v>773</v>
      </c>
      <c r="K5484" s="183">
        <v>348</v>
      </c>
      <c r="L5484" s="183">
        <v>350</v>
      </c>
      <c r="M5484" s="183">
        <v>36</v>
      </c>
      <c r="N5484" s="183">
        <v>774</v>
      </c>
      <c r="O5484" s="183">
        <v>361</v>
      </c>
      <c r="P5484" s="183">
        <v>363</v>
      </c>
      <c r="Q5484" s="183">
        <v>46</v>
      </c>
      <c r="R5484" s="183">
        <v>784</v>
      </c>
      <c r="S5484" s="183">
        <v>384</v>
      </c>
      <c r="T5484" s="183">
        <v>360</v>
      </c>
      <c r="U5484" s="183">
        <v>53</v>
      </c>
      <c r="V5484" s="183">
        <v>773</v>
      </c>
      <c r="W5484" s="183">
        <v>352</v>
      </c>
      <c r="X5484" s="183">
        <v>349</v>
      </c>
      <c r="Y5484" s="183">
        <v>42</v>
      </c>
    </row>
    <row r="5485" spans="1:25" x14ac:dyDescent="0.2">
      <c r="A5485" s="184">
        <v>14166012</v>
      </c>
      <c r="B5485" s="183" t="str">
        <f>[1]店マスタ!B5484</f>
        <v>パナパナ　えんどう</v>
      </c>
      <c r="C5485" s="183">
        <v>2.5</v>
      </c>
      <c r="D5485" s="183">
        <v>2.5</v>
      </c>
      <c r="E5485" s="183">
        <f>_xlfn.XLOOKUP(A5485,[2]Sheet1!$R:$R,[2]Sheet1!$AB:$AB,"",0)</f>
        <v>2.5</v>
      </c>
      <c r="F5485" s="183">
        <f>_xlfn.XLOOKUP($A5485,[3]【2026年03月度_全社】RFM客層一覧表データ!$A:$A,[3]【2026年03月度_全社】RFM客層一覧表データ!C:C,"",0)</f>
        <v>403</v>
      </c>
      <c r="G5485" s="183">
        <f>_xlfn.XLOOKUP($A5485,[3]【2026年03月度_全社】RFM客層一覧表データ!$A:$A,[3]【2026年03月度_全社】RFM客層一覧表データ!D:D,"",0)</f>
        <v>186</v>
      </c>
      <c r="H5485" s="183">
        <f>_xlfn.XLOOKUP($A5485,[3]【2026年03月度_全社】RFM客層一覧表データ!$A:$A,[3]【2026年03月度_全社】RFM客層一覧表データ!E:E,"",0)</f>
        <v>190</v>
      </c>
      <c r="I5485" s="183">
        <f>_xlfn.XLOOKUP($A5485,[3]【2026年03月度_全社】RFM客層一覧表データ!$A:$A,[3]【2026年03月度_全社】RFM客層一覧表データ!F:F,"",0)</f>
        <v>38</v>
      </c>
      <c r="J5485" s="183">
        <v>391</v>
      </c>
      <c r="K5485" s="183">
        <v>159</v>
      </c>
      <c r="L5485" s="183">
        <v>204</v>
      </c>
      <c r="M5485" s="183">
        <v>11</v>
      </c>
      <c r="N5485" s="183">
        <v>415</v>
      </c>
      <c r="O5485" s="183">
        <v>189</v>
      </c>
      <c r="P5485" s="183">
        <v>214</v>
      </c>
      <c r="Q5485" s="183">
        <v>23</v>
      </c>
      <c r="R5485" s="183">
        <v>417</v>
      </c>
      <c r="S5485" s="183">
        <v>197</v>
      </c>
      <c r="T5485" s="183">
        <v>222</v>
      </c>
      <c r="U5485" s="183">
        <v>25</v>
      </c>
      <c r="V5485" s="183">
        <v>430</v>
      </c>
      <c r="W5485" s="183">
        <v>185</v>
      </c>
      <c r="X5485" s="183">
        <v>224</v>
      </c>
      <c r="Y5485" s="183">
        <v>18</v>
      </c>
    </row>
    <row r="5486" spans="1:25" x14ac:dyDescent="0.2">
      <c r="A5486" s="184">
        <v>14166029</v>
      </c>
      <c r="B5486" s="183" t="str">
        <f>[1]店マスタ!B5485</f>
        <v>ヤマモト電器</v>
      </c>
      <c r="C5486" s="183">
        <v>1.5</v>
      </c>
      <c r="D5486" s="183">
        <v>1.5</v>
      </c>
      <c r="E5486" s="183" t="str">
        <f>_xlfn.XLOOKUP(A5486,[2]Sheet1!$R:$R,[2]Sheet1!$AB:$AB,"",0)</f>
        <v/>
      </c>
      <c r="F5486" s="183" t="str">
        <f>_xlfn.XLOOKUP($A5486,[3]【2026年03月度_全社】RFM客層一覧表データ!$A:$A,[3]【2026年03月度_全社】RFM客層一覧表データ!C:C,"",0)</f>
        <v/>
      </c>
      <c r="G5486" s="183" t="str">
        <f>_xlfn.XLOOKUP($A5486,[3]【2026年03月度_全社】RFM客層一覧表データ!$A:$A,[3]【2026年03月度_全社】RFM客層一覧表データ!D:D,"",0)</f>
        <v/>
      </c>
      <c r="H5486" s="183" t="str">
        <f>_xlfn.XLOOKUP($A5486,[3]【2026年03月度_全社】RFM客層一覧表データ!$A:$A,[3]【2026年03月度_全社】RFM客層一覧表データ!E:E,"",0)</f>
        <v/>
      </c>
      <c r="I5486" s="183" t="str">
        <f>_xlfn.XLOOKUP($A5486,[3]【2026年03月度_全社】RFM客層一覧表データ!$A:$A,[3]【2026年03月度_全社】RFM客層一覧表データ!F:F,"",0)</f>
        <v/>
      </c>
      <c r="J5486" s="183">
        <v>0</v>
      </c>
      <c r="K5486" s="183">
        <v>0</v>
      </c>
      <c r="L5486" s="183">
        <v>0</v>
      </c>
      <c r="M5486" s="183">
        <v>0</v>
      </c>
      <c r="N5486" s="183">
        <v>0</v>
      </c>
      <c r="O5486" s="183">
        <v>0</v>
      </c>
      <c r="P5486" s="183">
        <v>0</v>
      </c>
      <c r="Q5486" s="183">
        <v>0</v>
      </c>
      <c r="R5486" s="183">
        <v>0</v>
      </c>
      <c r="S5486" s="183">
        <v>0</v>
      </c>
      <c r="T5486" s="183">
        <v>0</v>
      </c>
      <c r="U5486" s="183">
        <v>0</v>
      </c>
      <c r="V5486" s="183">
        <v>0</v>
      </c>
      <c r="W5486" s="183">
        <v>0</v>
      </c>
      <c r="X5486" s="183">
        <v>0</v>
      </c>
      <c r="Y5486" s="183">
        <v>0</v>
      </c>
    </row>
    <row r="5487" spans="1:25" x14ac:dyDescent="0.2">
      <c r="A5487" s="184">
        <v>14166032</v>
      </c>
      <c r="B5487" s="183" t="str">
        <f>[1]店マスタ!B5486</f>
        <v>アベェイル　福恒</v>
      </c>
      <c r="C5487" s="183">
        <v>1.5</v>
      </c>
      <c r="D5487" s="183">
        <v>1.5</v>
      </c>
      <c r="E5487" s="183" t="str">
        <f>_xlfn.XLOOKUP(A5487,[2]Sheet1!$R:$R,[2]Sheet1!$AB:$AB,"",0)</f>
        <v/>
      </c>
      <c r="F5487" s="183" t="str">
        <f>_xlfn.XLOOKUP($A5487,[3]【2026年03月度_全社】RFM客層一覧表データ!$A:$A,[3]【2026年03月度_全社】RFM客層一覧表データ!C:C,"",0)</f>
        <v/>
      </c>
      <c r="G5487" s="183" t="str">
        <f>_xlfn.XLOOKUP($A5487,[3]【2026年03月度_全社】RFM客層一覧表データ!$A:$A,[3]【2026年03月度_全社】RFM客層一覧表データ!D:D,"",0)</f>
        <v/>
      </c>
      <c r="H5487" s="183" t="str">
        <f>_xlfn.XLOOKUP($A5487,[3]【2026年03月度_全社】RFM客層一覧表データ!$A:$A,[3]【2026年03月度_全社】RFM客層一覧表データ!E:E,"",0)</f>
        <v/>
      </c>
      <c r="I5487" s="183" t="str">
        <f>_xlfn.XLOOKUP($A5487,[3]【2026年03月度_全社】RFM客層一覧表データ!$A:$A,[3]【2026年03月度_全社】RFM客層一覧表データ!F:F,"",0)</f>
        <v/>
      </c>
      <c r="J5487" s="183">
        <v>0</v>
      </c>
      <c r="K5487" s="183">
        <v>0</v>
      </c>
      <c r="L5487" s="183">
        <v>0</v>
      </c>
      <c r="M5487" s="183">
        <v>0</v>
      </c>
      <c r="N5487" s="183">
        <v>0</v>
      </c>
      <c r="O5487" s="183">
        <v>0</v>
      </c>
      <c r="P5487" s="183">
        <v>0</v>
      </c>
      <c r="Q5487" s="183">
        <v>0</v>
      </c>
      <c r="R5487" s="183">
        <v>0</v>
      </c>
      <c r="S5487" s="183">
        <v>0</v>
      </c>
      <c r="T5487" s="183">
        <v>0</v>
      </c>
      <c r="U5487" s="183">
        <v>0</v>
      </c>
      <c r="V5487" s="183">
        <v>0</v>
      </c>
      <c r="W5487" s="183">
        <v>0</v>
      </c>
      <c r="X5487" s="183">
        <v>0</v>
      </c>
      <c r="Y5487" s="183">
        <v>0</v>
      </c>
    </row>
    <row r="5488" spans="1:25" x14ac:dyDescent="0.2">
      <c r="A5488" s="184">
        <v>14166034</v>
      </c>
      <c r="B5488" s="183" t="str">
        <f>[1]店マスタ!B5487</f>
        <v>パナパナ　でんき館</v>
      </c>
      <c r="C5488" s="183">
        <v>2.5</v>
      </c>
      <c r="D5488" s="183">
        <v>2.5</v>
      </c>
      <c r="E5488" s="183">
        <f>_xlfn.XLOOKUP(A5488,[2]Sheet1!$R:$R,[2]Sheet1!$AB:$AB,"",0)</f>
        <v>3</v>
      </c>
      <c r="F5488" s="183">
        <f>_xlfn.XLOOKUP($A5488,[3]【2026年03月度_全社】RFM客層一覧表データ!$A:$A,[3]【2026年03月度_全社】RFM客層一覧表データ!C:C,"",0)</f>
        <v>523</v>
      </c>
      <c r="G5488" s="183">
        <f>_xlfn.XLOOKUP($A5488,[3]【2026年03月度_全社】RFM客層一覧表データ!$A:$A,[3]【2026年03月度_全社】RFM客層一覧表データ!D:D,"",0)</f>
        <v>256</v>
      </c>
      <c r="H5488" s="183">
        <f>_xlfn.XLOOKUP($A5488,[3]【2026年03月度_全社】RFM客層一覧表データ!$A:$A,[3]【2026年03月度_全社】RFM客層一覧表データ!E:E,"",0)</f>
        <v>326</v>
      </c>
      <c r="I5488" s="183">
        <f>_xlfn.XLOOKUP($A5488,[3]【2026年03月度_全社】RFM客層一覧表データ!$A:$A,[3]【2026年03月度_全社】RFM客層一覧表データ!F:F,"",0)</f>
        <v>24</v>
      </c>
      <c r="J5488" s="183">
        <v>532</v>
      </c>
      <c r="K5488" s="183">
        <v>228</v>
      </c>
      <c r="L5488" s="183">
        <v>334</v>
      </c>
      <c r="M5488" s="183">
        <v>19</v>
      </c>
      <c r="N5488" s="183">
        <v>543</v>
      </c>
      <c r="O5488" s="183">
        <v>277</v>
      </c>
      <c r="P5488" s="183">
        <v>344</v>
      </c>
      <c r="Q5488" s="183">
        <v>28</v>
      </c>
      <c r="R5488" s="183">
        <v>523</v>
      </c>
      <c r="S5488" s="183">
        <v>262</v>
      </c>
      <c r="T5488" s="183">
        <v>347</v>
      </c>
      <c r="U5488" s="183">
        <v>21</v>
      </c>
      <c r="V5488" s="183">
        <v>535</v>
      </c>
      <c r="W5488" s="183">
        <v>270</v>
      </c>
      <c r="X5488" s="183">
        <v>348</v>
      </c>
      <c r="Y5488" s="183">
        <v>21</v>
      </c>
    </row>
    <row r="5489" spans="1:25" x14ac:dyDescent="0.2">
      <c r="A5489" s="184">
        <v>14167003</v>
      </c>
      <c r="B5489" s="183" t="str">
        <f>[1]店マスタ!B5488</f>
        <v>パナランド　のうどみ</v>
      </c>
      <c r="C5489" s="183">
        <v>3</v>
      </c>
      <c r="D5489" s="183">
        <v>3</v>
      </c>
      <c r="E5489" s="183">
        <f>_xlfn.XLOOKUP(A5489,[2]Sheet1!$R:$R,[2]Sheet1!$AB:$AB,"",0)</f>
        <v>3</v>
      </c>
      <c r="F5489" s="183">
        <f>_xlfn.XLOOKUP($A5489,[3]【2026年03月度_全社】RFM客層一覧表データ!$A:$A,[3]【2026年03月度_全社】RFM客層一覧表データ!C:C,"",0)</f>
        <v>578</v>
      </c>
      <c r="G5489" s="183">
        <f>_xlfn.XLOOKUP($A5489,[3]【2026年03月度_全社】RFM客層一覧表データ!$A:$A,[3]【2026年03月度_全社】RFM客層一覧表データ!D:D,"",0)</f>
        <v>303</v>
      </c>
      <c r="H5489" s="183">
        <f>_xlfn.XLOOKUP($A5489,[3]【2026年03月度_全社】RFM客層一覧表データ!$A:$A,[3]【2026年03月度_全社】RFM客層一覧表データ!E:E,"",0)</f>
        <v>352</v>
      </c>
      <c r="I5489" s="183">
        <f>_xlfn.XLOOKUP($A5489,[3]【2026年03月度_全社】RFM客層一覧表データ!$A:$A,[3]【2026年03月度_全社】RFM客層一覧表データ!F:F,"",0)</f>
        <v>44</v>
      </c>
      <c r="J5489" s="183">
        <v>575</v>
      </c>
      <c r="K5489" s="183">
        <v>285</v>
      </c>
      <c r="L5489" s="183">
        <v>345</v>
      </c>
      <c r="M5489" s="183">
        <v>32</v>
      </c>
      <c r="N5489" s="183">
        <v>559</v>
      </c>
      <c r="O5489" s="183">
        <v>308</v>
      </c>
      <c r="P5489" s="183">
        <v>342</v>
      </c>
      <c r="Q5489" s="183">
        <v>49</v>
      </c>
      <c r="R5489" s="183">
        <v>592</v>
      </c>
      <c r="S5489" s="183">
        <v>304</v>
      </c>
      <c r="T5489" s="183">
        <v>340</v>
      </c>
      <c r="U5489" s="183">
        <v>45</v>
      </c>
      <c r="V5489" s="183">
        <v>566</v>
      </c>
      <c r="W5489" s="183">
        <v>312</v>
      </c>
      <c r="X5489" s="183">
        <v>332</v>
      </c>
      <c r="Y5489" s="183">
        <v>44</v>
      </c>
    </row>
    <row r="5490" spans="1:25" x14ac:dyDescent="0.2">
      <c r="A5490" s="184">
        <v>14168001</v>
      </c>
      <c r="B5490" s="183" t="str">
        <f>[1]店マスタ!B5489</f>
        <v>（有）福　恵　無　線</v>
      </c>
      <c r="C5490" s="183">
        <v>2.5</v>
      </c>
      <c r="D5490" s="183">
        <v>0</v>
      </c>
      <c r="E5490" s="183" t="str">
        <f>_xlfn.XLOOKUP(A5490,[2]Sheet1!$R:$R,[2]Sheet1!$AB:$AB,"",0)</f>
        <v/>
      </c>
      <c r="F5490" s="183" t="str">
        <f>_xlfn.XLOOKUP($A5490,[3]【2026年03月度_全社】RFM客層一覧表データ!$A:$A,[3]【2026年03月度_全社】RFM客層一覧表データ!C:C,"",0)</f>
        <v/>
      </c>
      <c r="G5490" s="183" t="str">
        <f>_xlfn.XLOOKUP($A5490,[3]【2026年03月度_全社】RFM客層一覧表データ!$A:$A,[3]【2026年03月度_全社】RFM客層一覧表データ!D:D,"",0)</f>
        <v/>
      </c>
      <c r="H5490" s="183" t="str">
        <f>_xlfn.XLOOKUP($A5490,[3]【2026年03月度_全社】RFM客層一覧表データ!$A:$A,[3]【2026年03月度_全社】RFM客層一覧表データ!E:E,"",0)</f>
        <v/>
      </c>
      <c r="I5490" s="183" t="str">
        <f>_xlfn.XLOOKUP($A5490,[3]【2026年03月度_全社】RFM客層一覧表データ!$A:$A,[3]【2026年03月度_全社】RFM客層一覧表データ!F:F,"",0)</f>
        <v/>
      </c>
      <c r="J5490" s="183">
        <v>0</v>
      </c>
      <c r="K5490" s="183">
        <v>0</v>
      </c>
      <c r="L5490" s="183">
        <v>0</v>
      </c>
      <c r="M5490" s="183">
        <v>0</v>
      </c>
      <c r="N5490" s="183">
        <v>0</v>
      </c>
      <c r="O5490" s="183">
        <v>0</v>
      </c>
      <c r="P5490" s="183">
        <v>0</v>
      </c>
      <c r="Q5490" s="183">
        <v>0</v>
      </c>
      <c r="R5490" s="183">
        <v>0</v>
      </c>
      <c r="S5490" s="183">
        <v>0</v>
      </c>
      <c r="T5490" s="183">
        <v>0</v>
      </c>
      <c r="U5490" s="183">
        <v>0</v>
      </c>
      <c r="V5490" s="183">
        <v>0</v>
      </c>
      <c r="W5490" s="183">
        <v>0</v>
      </c>
      <c r="X5490" s="183">
        <v>0</v>
      </c>
      <c r="Y5490" s="183">
        <v>0</v>
      </c>
    </row>
    <row r="5491" spans="1:25" x14ac:dyDescent="0.2">
      <c r="A5491" s="184">
        <v>14168030</v>
      </c>
      <c r="B5491" s="183" t="str">
        <f>[1]店マスタ!B5490</f>
        <v>あらかわ電器</v>
      </c>
      <c r="C5491" s="183">
        <v>2.5</v>
      </c>
      <c r="D5491" s="183">
        <v>2.5</v>
      </c>
      <c r="E5491" s="183">
        <f>_xlfn.XLOOKUP(A5491,[2]Sheet1!$R:$R,[2]Sheet1!$AB:$AB,"",0)</f>
        <v>2.5</v>
      </c>
      <c r="F5491" s="183">
        <f>_xlfn.XLOOKUP($A5491,[3]【2026年03月度_全社】RFM客層一覧表データ!$A:$A,[3]【2026年03月度_全社】RFM客層一覧表データ!C:C,"",0)</f>
        <v>554</v>
      </c>
      <c r="G5491" s="183">
        <f>_xlfn.XLOOKUP($A5491,[3]【2026年03月度_全社】RFM客層一覧表データ!$A:$A,[3]【2026年03月度_全社】RFM客層一覧表データ!D:D,"",0)</f>
        <v>206</v>
      </c>
      <c r="H5491" s="183">
        <f>_xlfn.XLOOKUP($A5491,[3]【2026年03月度_全社】RFM客層一覧表データ!$A:$A,[3]【2026年03月度_全社】RFM客層一覧表データ!E:E,"",0)</f>
        <v>296</v>
      </c>
      <c r="I5491" s="183">
        <f>_xlfn.XLOOKUP($A5491,[3]【2026年03月度_全社】RFM客層一覧表データ!$A:$A,[3]【2026年03月度_全社】RFM客層一覧表データ!F:F,"",0)</f>
        <v>31</v>
      </c>
      <c r="J5491" s="183">
        <v>586</v>
      </c>
      <c r="K5491" s="183">
        <v>245</v>
      </c>
      <c r="L5491" s="183">
        <v>303</v>
      </c>
      <c r="M5491" s="183">
        <v>29</v>
      </c>
      <c r="N5491" s="183">
        <v>594</v>
      </c>
      <c r="O5491" s="183">
        <v>219</v>
      </c>
      <c r="P5491" s="183">
        <v>324</v>
      </c>
      <c r="Q5491" s="183">
        <v>26</v>
      </c>
      <c r="R5491" s="183">
        <v>612</v>
      </c>
      <c r="S5491" s="183">
        <v>251</v>
      </c>
      <c r="T5491" s="183">
        <v>346</v>
      </c>
      <c r="U5491" s="183">
        <v>21</v>
      </c>
      <c r="V5491" s="183">
        <v>614</v>
      </c>
      <c r="W5491" s="183">
        <v>236</v>
      </c>
      <c r="X5491" s="183">
        <v>341</v>
      </c>
      <c r="Y5491" s="183">
        <v>19</v>
      </c>
    </row>
    <row r="5492" spans="1:25" x14ac:dyDescent="0.2">
      <c r="A5492" s="184">
        <v>14168045</v>
      </c>
      <c r="B5492" s="183" t="str">
        <f>[1]店マスタ!B5491</f>
        <v>荒川電化</v>
      </c>
      <c r="C5492" s="183">
        <v>2</v>
      </c>
      <c r="D5492" s="183">
        <v>0</v>
      </c>
      <c r="E5492" s="183" t="str">
        <f>_xlfn.XLOOKUP(A5492,[2]Sheet1!$R:$R,[2]Sheet1!$AB:$AB,"",0)</f>
        <v/>
      </c>
      <c r="F5492" s="183" t="str">
        <f>_xlfn.XLOOKUP($A5492,[3]【2026年03月度_全社】RFM客層一覧表データ!$A:$A,[3]【2026年03月度_全社】RFM客層一覧表データ!C:C,"",0)</f>
        <v/>
      </c>
      <c r="G5492" s="183" t="str">
        <f>_xlfn.XLOOKUP($A5492,[3]【2026年03月度_全社】RFM客層一覧表データ!$A:$A,[3]【2026年03月度_全社】RFM客層一覧表データ!D:D,"",0)</f>
        <v/>
      </c>
      <c r="H5492" s="183" t="str">
        <f>_xlfn.XLOOKUP($A5492,[3]【2026年03月度_全社】RFM客層一覧表データ!$A:$A,[3]【2026年03月度_全社】RFM客層一覧表データ!E:E,"",0)</f>
        <v/>
      </c>
      <c r="I5492" s="183" t="str">
        <f>_xlfn.XLOOKUP($A5492,[3]【2026年03月度_全社】RFM客層一覧表データ!$A:$A,[3]【2026年03月度_全社】RFM客層一覧表データ!F:F,"",0)</f>
        <v/>
      </c>
      <c r="J5492" s="183">
        <v>0</v>
      </c>
      <c r="K5492" s="183">
        <v>0</v>
      </c>
      <c r="L5492" s="183">
        <v>0</v>
      </c>
      <c r="M5492" s="183">
        <v>0</v>
      </c>
      <c r="N5492" s="183">
        <v>0</v>
      </c>
      <c r="O5492" s="183">
        <v>0</v>
      </c>
      <c r="P5492" s="183">
        <v>0</v>
      </c>
      <c r="Q5492" s="183">
        <v>0</v>
      </c>
      <c r="R5492" s="183">
        <v>0</v>
      </c>
      <c r="S5492" s="183">
        <v>0</v>
      </c>
      <c r="T5492" s="183">
        <v>0</v>
      </c>
      <c r="U5492" s="183">
        <v>0</v>
      </c>
      <c r="V5492" s="183">
        <v>0</v>
      </c>
      <c r="W5492" s="183">
        <v>0</v>
      </c>
      <c r="X5492" s="183">
        <v>0</v>
      </c>
      <c r="Y5492" s="183">
        <v>0</v>
      </c>
    </row>
    <row r="5493" spans="1:25" x14ac:dyDescent="0.2">
      <c r="A5493" s="184">
        <v>14169003</v>
      </c>
      <c r="B5493" s="183" t="str">
        <f>[1]店マスタ!B5492</f>
        <v>パナパナ　大串</v>
      </c>
      <c r="C5493" s="183">
        <v>3</v>
      </c>
      <c r="D5493" s="183">
        <v>2.5</v>
      </c>
      <c r="E5493" s="183">
        <f>_xlfn.XLOOKUP(A5493,[2]Sheet1!$R:$R,[2]Sheet1!$AB:$AB,"",0)</f>
        <v>3</v>
      </c>
      <c r="F5493" s="183">
        <f>_xlfn.XLOOKUP($A5493,[3]【2026年03月度_全社】RFM客層一覧表データ!$A:$A,[3]【2026年03月度_全社】RFM客層一覧表データ!C:C,"",0)</f>
        <v>886</v>
      </c>
      <c r="G5493" s="183">
        <f>_xlfn.XLOOKUP($A5493,[3]【2026年03月度_全社】RFM客層一覧表データ!$A:$A,[3]【2026年03月度_全社】RFM客層一覧表データ!D:D,"",0)</f>
        <v>419</v>
      </c>
      <c r="H5493" s="183">
        <f>_xlfn.XLOOKUP($A5493,[3]【2026年03月度_全社】RFM客層一覧表データ!$A:$A,[3]【2026年03月度_全社】RFM客層一覧表データ!E:E,"",0)</f>
        <v>512</v>
      </c>
      <c r="I5493" s="183">
        <f>_xlfn.XLOOKUP($A5493,[3]【2026年03月度_全社】RFM客層一覧表データ!$A:$A,[3]【2026年03月度_全社】RFM客層一覧表データ!F:F,"",0)</f>
        <v>28</v>
      </c>
      <c r="J5493" s="183">
        <v>908</v>
      </c>
      <c r="K5493" s="183">
        <v>458</v>
      </c>
      <c r="L5493" s="183">
        <v>503</v>
      </c>
      <c r="M5493" s="183">
        <v>48</v>
      </c>
      <c r="N5493" s="183">
        <v>932</v>
      </c>
      <c r="O5493" s="183">
        <v>497</v>
      </c>
      <c r="P5493" s="183">
        <v>492</v>
      </c>
      <c r="Q5493" s="183">
        <v>42</v>
      </c>
      <c r="R5493" s="183">
        <v>933</v>
      </c>
      <c r="S5493" s="183">
        <v>506</v>
      </c>
      <c r="T5493" s="183">
        <v>492</v>
      </c>
      <c r="U5493" s="183">
        <v>70</v>
      </c>
      <c r="V5493" s="183">
        <v>916</v>
      </c>
      <c r="W5493" s="183">
        <v>463</v>
      </c>
      <c r="X5493" s="183">
        <v>476</v>
      </c>
      <c r="Y5493" s="183">
        <v>58</v>
      </c>
    </row>
    <row r="5494" spans="1:25" x14ac:dyDescent="0.2">
      <c r="A5494" s="184">
        <v>14169004</v>
      </c>
      <c r="B5494" s="183" t="str">
        <f>[1]店マスタ!B5493</f>
        <v>パナパナ　奥村</v>
      </c>
      <c r="C5494" s="183">
        <v>3</v>
      </c>
      <c r="D5494" s="183">
        <v>3</v>
      </c>
      <c r="E5494" s="183">
        <f>_xlfn.XLOOKUP(A5494,[2]Sheet1!$R:$R,[2]Sheet1!$AB:$AB,"",0)</f>
        <v>3.5</v>
      </c>
      <c r="F5494" s="183">
        <f>_xlfn.XLOOKUP($A5494,[3]【2026年03月度_全社】RFM客層一覧表データ!$A:$A,[3]【2026年03月度_全社】RFM客層一覧表データ!C:C,"",0)</f>
        <v>919</v>
      </c>
      <c r="G5494" s="183">
        <f>_xlfn.XLOOKUP($A5494,[3]【2026年03月度_全社】RFM客層一覧表データ!$A:$A,[3]【2026年03月度_全社】RFM客層一覧表データ!D:D,"",0)</f>
        <v>448</v>
      </c>
      <c r="H5494" s="183">
        <f>_xlfn.XLOOKUP($A5494,[3]【2026年03月度_全社】RFM客層一覧表データ!$A:$A,[3]【2026年03月度_全社】RFM客層一覧表データ!E:E,"",0)</f>
        <v>517</v>
      </c>
      <c r="I5494" s="183">
        <f>_xlfn.XLOOKUP($A5494,[3]【2026年03月度_全社】RFM客層一覧表データ!$A:$A,[3]【2026年03月度_全社】RFM客層一覧表データ!F:F,"",0)</f>
        <v>39</v>
      </c>
      <c r="J5494" s="183">
        <v>942</v>
      </c>
      <c r="K5494" s="183">
        <v>466</v>
      </c>
      <c r="L5494" s="183">
        <v>505</v>
      </c>
      <c r="M5494" s="183">
        <v>43</v>
      </c>
      <c r="N5494" s="183">
        <v>937</v>
      </c>
      <c r="O5494" s="183">
        <v>502</v>
      </c>
      <c r="P5494" s="183">
        <v>497</v>
      </c>
      <c r="Q5494" s="183">
        <v>71</v>
      </c>
      <c r="R5494" s="183">
        <v>909</v>
      </c>
      <c r="S5494" s="183">
        <v>476</v>
      </c>
      <c r="T5494" s="183">
        <v>493</v>
      </c>
      <c r="U5494" s="183">
        <v>69</v>
      </c>
      <c r="V5494" s="183">
        <v>908</v>
      </c>
      <c r="W5494" s="183">
        <v>440</v>
      </c>
      <c r="X5494" s="183">
        <v>484</v>
      </c>
      <c r="Y5494" s="183">
        <v>50</v>
      </c>
    </row>
    <row r="5495" spans="1:25" x14ac:dyDescent="0.2">
      <c r="A5495" s="184">
        <v>14169006</v>
      </c>
      <c r="B5495" s="183" t="str">
        <f>[1]店マスタ!B5494</f>
        <v>（有田）松永電器</v>
      </c>
      <c r="C5495" s="183">
        <v>2</v>
      </c>
      <c r="D5495" s="183">
        <v>2</v>
      </c>
      <c r="E5495" s="183" t="str">
        <f>_xlfn.XLOOKUP(A5495,[2]Sheet1!$R:$R,[2]Sheet1!$AB:$AB,"",0)</f>
        <v/>
      </c>
      <c r="F5495" s="183" t="str">
        <f>_xlfn.XLOOKUP($A5495,[3]【2026年03月度_全社】RFM客層一覧表データ!$A:$A,[3]【2026年03月度_全社】RFM客層一覧表データ!C:C,"",0)</f>
        <v/>
      </c>
      <c r="G5495" s="183" t="str">
        <f>_xlfn.XLOOKUP($A5495,[3]【2026年03月度_全社】RFM客層一覧表データ!$A:$A,[3]【2026年03月度_全社】RFM客層一覧表データ!D:D,"",0)</f>
        <v/>
      </c>
      <c r="H5495" s="183" t="str">
        <f>_xlfn.XLOOKUP($A5495,[3]【2026年03月度_全社】RFM客層一覧表データ!$A:$A,[3]【2026年03月度_全社】RFM客層一覧表データ!E:E,"",0)</f>
        <v/>
      </c>
      <c r="I5495" s="183" t="str">
        <f>_xlfn.XLOOKUP($A5495,[3]【2026年03月度_全社】RFM客層一覧表データ!$A:$A,[3]【2026年03月度_全社】RFM客層一覧表データ!F:F,"",0)</f>
        <v/>
      </c>
      <c r="J5495" s="183">
        <v>0</v>
      </c>
      <c r="K5495" s="183">
        <v>0</v>
      </c>
      <c r="L5495" s="183">
        <v>0</v>
      </c>
      <c r="M5495" s="183">
        <v>0</v>
      </c>
      <c r="N5495" s="183">
        <v>0</v>
      </c>
      <c r="O5495" s="183">
        <v>0</v>
      </c>
      <c r="P5495" s="183">
        <v>0</v>
      </c>
      <c r="Q5495" s="183">
        <v>0</v>
      </c>
      <c r="R5495" s="183">
        <v>0</v>
      </c>
      <c r="S5495" s="183">
        <v>0</v>
      </c>
      <c r="T5495" s="183">
        <v>0</v>
      </c>
      <c r="U5495" s="183">
        <v>0</v>
      </c>
      <c r="V5495" s="183">
        <v>0</v>
      </c>
      <c r="W5495" s="183">
        <v>0</v>
      </c>
      <c r="X5495" s="183">
        <v>0</v>
      </c>
      <c r="Y5495" s="183">
        <v>0</v>
      </c>
    </row>
    <row r="5496" spans="1:25" x14ac:dyDescent="0.2">
      <c r="A5496" s="184">
        <v>14169016</v>
      </c>
      <c r="B5496" s="183" t="str">
        <f>[1]店マスタ!B5495</f>
        <v>アトダデンキ</v>
      </c>
      <c r="C5496" s="183">
        <v>2.5</v>
      </c>
      <c r="D5496" s="183">
        <v>2.5</v>
      </c>
      <c r="E5496" s="183">
        <f>_xlfn.XLOOKUP(A5496,[2]Sheet1!$R:$R,[2]Sheet1!$AB:$AB,"",0)</f>
        <v>2.5</v>
      </c>
      <c r="F5496" s="183">
        <f>_xlfn.XLOOKUP($A5496,[3]【2026年03月度_全社】RFM客層一覧表データ!$A:$A,[3]【2026年03月度_全社】RFM客層一覧表データ!C:C,"",0)</f>
        <v>388</v>
      </c>
      <c r="G5496" s="183">
        <f>_xlfn.XLOOKUP($A5496,[3]【2026年03月度_全社】RFM客層一覧表データ!$A:$A,[3]【2026年03月度_全社】RFM客層一覧表データ!D:D,"",0)</f>
        <v>150</v>
      </c>
      <c r="H5496" s="183">
        <f>_xlfn.XLOOKUP($A5496,[3]【2026年03月度_全社】RFM客層一覧表データ!$A:$A,[3]【2026年03月度_全社】RFM客層一覧表データ!E:E,"",0)</f>
        <v>188</v>
      </c>
      <c r="I5496" s="183">
        <f>_xlfn.XLOOKUP($A5496,[3]【2026年03月度_全社】RFM客層一覧表データ!$A:$A,[3]【2026年03月度_全社】RFM客層一覧表データ!F:F,"",0)</f>
        <v>19</v>
      </c>
      <c r="J5496" s="183">
        <v>408</v>
      </c>
      <c r="K5496" s="183">
        <v>152</v>
      </c>
      <c r="L5496" s="183">
        <v>201</v>
      </c>
      <c r="M5496" s="183">
        <v>17</v>
      </c>
      <c r="N5496" s="183">
        <v>426</v>
      </c>
      <c r="O5496" s="183">
        <v>183</v>
      </c>
      <c r="P5496" s="183">
        <v>216</v>
      </c>
      <c r="Q5496" s="183">
        <v>24</v>
      </c>
      <c r="R5496" s="183">
        <v>434</v>
      </c>
      <c r="S5496" s="183">
        <v>192</v>
      </c>
      <c r="T5496" s="183">
        <v>231</v>
      </c>
      <c r="U5496" s="183">
        <v>16</v>
      </c>
      <c r="V5496" s="183">
        <v>447</v>
      </c>
      <c r="W5496" s="183">
        <v>225</v>
      </c>
      <c r="X5496" s="183">
        <v>225</v>
      </c>
      <c r="Y5496" s="183">
        <v>29</v>
      </c>
    </row>
    <row r="5497" spans="1:25" x14ac:dyDescent="0.2">
      <c r="A5497" s="184">
        <v>14169019</v>
      </c>
      <c r="B5497" s="183" t="str">
        <f>[1]店マスタ!B5496</f>
        <v>パナパナ　生活館</v>
      </c>
      <c r="C5497" s="183">
        <v>2.5</v>
      </c>
      <c r="D5497" s="183">
        <v>2</v>
      </c>
      <c r="E5497" s="183">
        <f>_xlfn.XLOOKUP(A5497,[2]Sheet1!$R:$R,[2]Sheet1!$AB:$AB,"",0)</f>
        <v>2.5</v>
      </c>
      <c r="F5497" s="183">
        <f>_xlfn.XLOOKUP($A5497,[3]【2026年03月度_全社】RFM客層一覧表データ!$A:$A,[3]【2026年03月度_全社】RFM客層一覧表データ!C:C,"",0)</f>
        <v>630</v>
      </c>
      <c r="G5497" s="183">
        <f>_xlfn.XLOOKUP($A5497,[3]【2026年03月度_全社】RFM客層一覧表データ!$A:$A,[3]【2026年03月度_全社】RFM客層一覧表データ!D:D,"",0)</f>
        <v>295</v>
      </c>
      <c r="H5497" s="183">
        <f>_xlfn.XLOOKUP($A5497,[3]【2026年03月度_全社】RFM客層一覧表データ!$A:$A,[3]【2026年03月度_全社】RFM客層一覧表データ!E:E,"",0)</f>
        <v>352</v>
      </c>
      <c r="I5497" s="183">
        <f>_xlfn.XLOOKUP($A5497,[3]【2026年03月度_全社】RFM客層一覧表データ!$A:$A,[3]【2026年03月度_全社】RFM客層一覧表データ!F:F,"",0)</f>
        <v>35</v>
      </c>
      <c r="J5497" s="183">
        <v>628</v>
      </c>
      <c r="K5497" s="183">
        <v>320</v>
      </c>
      <c r="L5497" s="183">
        <v>352</v>
      </c>
      <c r="M5497" s="183">
        <v>44</v>
      </c>
      <c r="N5497" s="183">
        <v>611</v>
      </c>
      <c r="O5497" s="183">
        <v>320</v>
      </c>
      <c r="P5497" s="183">
        <v>354</v>
      </c>
      <c r="Q5497" s="183">
        <v>29</v>
      </c>
      <c r="R5497" s="183">
        <v>619</v>
      </c>
      <c r="S5497" s="183">
        <v>311</v>
      </c>
      <c r="T5497" s="183">
        <v>350</v>
      </c>
      <c r="U5497" s="183">
        <v>43</v>
      </c>
      <c r="V5497" s="183">
        <v>604</v>
      </c>
      <c r="W5497" s="183">
        <v>299</v>
      </c>
      <c r="X5497" s="183">
        <v>351</v>
      </c>
      <c r="Y5497" s="183">
        <v>39</v>
      </c>
    </row>
    <row r="5498" spans="1:25" x14ac:dyDescent="0.2">
      <c r="A5498" s="184">
        <v>14170023</v>
      </c>
      <c r="B5498" s="183" t="str">
        <f>[1]店マスタ!B5497</f>
        <v>いで電器</v>
      </c>
      <c r="C5498" s="183">
        <v>1.5</v>
      </c>
      <c r="D5498" s="183">
        <v>0</v>
      </c>
      <c r="E5498" s="183" t="str">
        <f>_xlfn.XLOOKUP(A5498,[2]Sheet1!$R:$R,[2]Sheet1!$AB:$AB,"",0)</f>
        <v/>
      </c>
      <c r="F5498" s="183" t="str">
        <f>_xlfn.XLOOKUP($A5498,[3]【2026年03月度_全社】RFM客層一覧表データ!$A:$A,[3]【2026年03月度_全社】RFM客層一覧表データ!C:C,"",0)</f>
        <v/>
      </c>
      <c r="G5498" s="183" t="str">
        <f>_xlfn.XLOOKUP($A5498,[3]【2026年03月度_全社】RFM客層一覧表データ!$A:$A,[3]【2026年03月度_全社】RFM客層一覧表データ!D:D,"",0)</f>
        <v/>
      </c>
      <c r="H5498" s="183" t="str">
        <f>_xlfn.XLOOKUP($A5498,[3]【2026年03月度_全社】RFM客層一覧表データ!$A:$A,[3]【2026年03月度_全社】RFM客層一覧表データ!E:E,"",0)</f>
        <v/>
      </c>
      <c r="I5498" s="183" t="str">
        <f>_xlfn.XLOOKUP($A5498,[3]【2026年03月度_全社】RFM客層一覧表データ!$A:$A,[3]【2026年03月度_全社】RFM客層一覧表データ!F:F,"",0)</f>
        <v/>
      </c>
      <c r="J5498" s="183">
        <v>194</v>
      </c>
      <c r="K5498" s="183">
        <v>83</v>
      </c>
      <c r="L5498" s="183">
        <v>113</v>
      </c>
      <c r="M5498" s="183">
        <v>3</v>
      </c>
      <c r="N5498" s="183">
        <v>211</v>
      </c>
      <c r="O5498" s="183">
        <v>94</v>
      </c>
      <c r="P5498" s="183">
        <v>124</v>
      </c>
      <c r="Q5498" s="183">
        <v>6</v>
      </c>
      <c r="R5498" s="183">
        <v>222</v>
      </c>
      <c r="S5498" s="183">
        <v>96</v>
      </c>
      <c r="T5498" s="183">
        <v>131</v>
      </c>
      <c r="U5498" s="183">
        <v>8</v>
      </c>
      <c r="V5498" s="183">
        <v>238</v>
      </c>
      <c r="W5498" s="183">
        <v>96</v>
      </c>
      <c r="X5498" s="183">
        <v>139</v>
      </c>
      <c r="Y5498" s="183">
        <v>2</v>
      </c>
    </row>
    <row r="5499" spans="1:25" x14ac:dyDescent="0.2">
      <c r="A5499" s="184">
        <v>14170071</v>
      </c>
      <c r="B5499" s="183" t="str">
        <f>[1]店マスタ!B5498</f>
        <v>永尾デンキ</v>
      </c>
      <c r="C5499" s="183">
        <v>1.5</v>
      </c>
      <c r="D5499" s="183">
        <v>1.5</v>
      </c>
      <c r="E5499" s="183">
        <f>_xlfn.XLOOKUP(A5499,[2]Sheet1!$R:$R,[2]Sheet1!$AB:$AB,"",0)</f>
        <v>1.5</v>
      </c>
      <c r="F5499" s="183">
        <f>_xlfn.XLOOKUP($A5499,[3]【2026年03月度_全社】RFM客層一覧表データ!$A:$A,[3]【2026年03月度_全社】RFM客層一覧表データ!C:C,"",0)</f>
        <v>0</v>
      </c>
      <c r="G5499" s="183">
        <f>_xlfn.XLOOKUP($A5499,[3]【2026年03月度_全社】RFM客層一覧表データ!$A:$A,[3]【2026年03月度_全社】RFM客層一覧表データ!D:D,"",0)</f>
        <v>0</v>
      </c>
      <c r="H5499" s="183">
        <f>_xlfn.XLOOKUP($A5499,[3]【2026年03月度_全社】RFM客層一覧表データ!$A:$A,[3]【2026年03月度_全社】RFM客層一覧表データ!E:E,"",0)</f>
        <v>0</v>
      </c>
      <c r="I5499" s="183">
        <f>_xlfn.XLOOKUP($A5499,[3]【2026年03月度_全社】RFM客層一覧表データ!$A:$A,[3]【2026年03月度_全社】RFM客層一覧表データ!F:F,"",0)</f>
        <v>0</v>
      </c>
      <c r="J5499" s="183">
        <v>0</v>
      </c>
      <c r="K5499" s="183">
        <v>0</v>
      </c>
      <c r="L5499" s="183">
        <v>0</v>
      </c>
      <c r="M5499" s="183">
        <v>0</v>
      </c>
      <c r="N5499" s="183">
        <v>1</v>
      </c>
      <c r="O5499" s="183">
        <v>0</v>
      </c>
      <c r="P5499" s="183">
        <v>0</v>
      </c>
      <c r="Q5499" s="183">
        <v>0</v>
      </c>
      <c r="R5499" s="183">
        <v>0</v>
      </c>
      <c r="S5499" s="183">
        <v>0</v>
      </c>
      <c r="T5499" s="183">
        <v>0</v>
      </c>
      <c r="U5499" s="183">
        <v>0</v>
      </c>
      <c r="V5499" s="183">
        <v>1</v>
      </c>
      <c r="W5499" s="183">
        <v>0</v>
      </c>
      <c r="X5499" s="183">
        <v>0</v>
      </c>
      <c r="Y5499" s="183">
        <v>0</v>
      </c>
    </row>
    <row r="5500" spans="1:25" x14ac:dyDescent="0.2">
      <c r="A5500" s="184">
        <v>14171004</v>
      </c>
      <c r="B5500" s="183" t="str">
        <f>[1]店マスタ!B5499</f>
        <v>パナランド　フジヤ</v>
      </c>
      <c r="C5500" s="183">
        <v>3</v>
      </c>
      <c r="D5500" s="183">
        <v>3</v>
      </c>
      <c r="E5500" s="183">
        <f>_xlfn.XLOOKUP(A5500,[2]Sheet1!$R:$R,[2]Sheet1!$AB:$AB,"",0)</f>
        <v>3</v>
      </c>
      <c r="F5500" s="183">
        <f>_xlfn.XLOOKUP($A5500,[3]【2026年03月度_全社】RFM客層一覧表データ!$A:$A,[3]【2026年03月度_全社】RFM客層一覧表データ!C:C,"",0)</f>
        <v>447</v>
      </c>
      <c r="G5500" s="183">
        <f>_xlfn.XLOOKUP($A5500,[3]【2026年03月度_全社】RFM客層一覧表データ!$A:$A,[3]【2026年03月度_全社】RFM客層一覧表データ!D:D,"",0)</f>
        <v>219</v>
      </c>
      <c r="H5500" s="183">
        <f>_xlfn.XLOOKUP($A5500,[3]【2026年03月度_全社】RFM客層一覧表データ!$A:$A,[3]【2026年03月度_全社】RFM客層一覧表データ!E:E,"",0)</f>
        <v>278</v>
      </c>
      <c r="I5500" s="183">
        <f>_xlfn.XLOOKUP($A5500,[3]【2026年03月度_全社】RFM客層一覧表データ!$A:$A,[3]【2026年03月度_全社】RFM客層一覧表データ!F:F,"",0)</f>
        <v>22</v>
      </c>
      <c r="J5500" s="183">
        <v>454</v>
      </c>
      <c r="K5500" s="183">
        <v>224</v>
      </c>
      <c r="L5500" s="183">
        <v>286</v>
      </c>
      <c r="M5500" s="183">
        <v>14</v>
      </c>
      <c r="N5500" s="183">
        <v>455</v>
      </c>
      <c r="O5500" s="183">
        <v>241</v>
      </c>
      <c r="P5500" s="183">
        <v>299</v>
      </c>
      <c r="Q5500" s="183">
        <v>21</v>
      </c>
      <c r="R5500" s="183">
        <v>452</v>
      </c>
      <c r="S5500" s="183">
        <v>274</v>
      </c>
      <c r="T5500" s="183">
        <v>303</v>
      </c>
      <c r="U5500" s="183">
        <v>26</v>
      </c>
      <c r="V5500" s="183">
        <v>445</v>
      </c>
      <c r="W5500" s="183">
        <v>254</v>
      </c>
      <c r="X5500" s="183">
        <v>299</v>
      </c>
      <c r="Y5500" s="183">
        <v>17</v>
      </c>
    </row>
    <row r="5501" spans="1:25" x14ac:dyDescent="0.2">
      <c r="A5501" s="184">
        <v>14171015</v>
      </c>
      <c r="B5501" s="183" t="str">
        <f>[1]店マスタ!B5500</f>
        <v>クサバ電化</v>
      </c>
      <c r="C5501" s="183">
        <v>1.5</v>
      </c>
      <c r="D5501" s="183">
        <v>1.5</v>
      </c>
      <c r="E5501" s="183" t="str">
        <f>_xlfn.XLOOKUP(A5501,[2]Sheet1!$R:$R,[2]Sheet1!$AB:$AB,"",0)</f>
        <v/>
      </c>
      <c r="F5501" s="183" t="str">
        <f>_xlfn.XLOOKUP($A5501,[3]【2026年03月度_全社】RFM客層一覧表データ!$A:$A,[3]【2026年03月度_全社】RFM客層一覧表データ!C:C,"",0)</f>
        <v/>
      </c>
      <c r="G5501" s="183" t="str">
        <f>_xlfn.XLOOKUP($A5501,[3]【2026年03月度_全社】RFM客層一覧表データ!$A:$A,[3]【2026年03月度_全社】RFM客層一覧表データ!D:D,"",0)</f>
        <v/>
      </c>
      <c r="H5501" s="183" t="str">
        <f>_xlfn.XLOOKUP($A5501,[3]【2026年03月度_全社】RFM客層一覧表データ!$A:$A,[3]【2026年03月度_全社】RFM客層一覧表データ!E:E,"",0)</f>
        <v/>
      </c>
      <c r="I5501" s="183" t="str">
        <f>_xlfn.XLOOKUP($A5501,[3]【2026年03月度_全社】RFM客層一覧表データ!$A:$A,[3]【2026年03月度_全社】RFM客層一覧表データ!F:F,"",0)</f>
        <v/>
      </c>
      <c r="J5501" s="183">
        <v>0</v>
      </c>
      <c r="K5501" s="183">
        <v>0</v>
      </c>
      <c r="L5501" s="183">
        <v>0</v>
      </c>
      <c r="M5501" s="183">
        <v>0</v>
      </c>
      <c r="N5501" s="183">
        <v>0</v>
      </c>
      <c r="O5501" s="183">
        <v>0</v>
      </c>
      <c r="P5501" s="183">
        <v>0</v>
      </c>
      <c r="Q5501" s="183">
        <v>0</v>
      </c>
      <c r="R5501" s="183">
        <v>0</v>
      </c>
      <c r="S5501" s="183">
        <v>0</v>
      </c>
      <c r="T5501" s="183">
        <v>0</v>
      </c>
      <c r="U5501" s="183">
        <v>0</v>
      </c>
      <c r="V5501" s="183">
        <v>0</v>
      </c>
      <c r="W5501" s="183">
        <v>0</v>
      </c>
      <c r="X5501" s="183">
        <v>0</v>
      </c>
      <c r="Y5501" s="183">
        <v>0</v>
      </c>
    </row>
    <row r="5502" spans="1:25" x14ac:dyDescent="0.2">
      <c r="A5502" s="184">
        <v>14171016</v>
      </c>
      <c r="B5502" s="183" t="str">
        <f>[1]店マスタ!B5501</f>
        <v>パナランドもろおか</v>
      </c>
      <c r="C5502" s="183">
        <v>4</v>
      </c>
      <c r="D5502" s="183">
        <v>4</v>
      </c>
      <c r="E5502" s="183">
        <f>_xlfn.XLOOKUP(A5502,[2]Sheet1!$R:$R,[2]Sheet1!$AB:$AB,"",0)</f>
        <v>4.5</v>
      </c>
      <c r="F5502" s="183">
        <f>_xlfn.XLOOKUP($A5502,[3]【2026年03月度_全社】RFM客層一覧表データ!$A:$A,[3]【2026年03月度_全社】RFM客層一覧表データ!C:C,"",0)</f>
        <v>718</v>
      </c>
      <c r="G5502" s="183">
        <f>_xlfn.XLOOKUP($A5502,[3]【2026年03月度_全社】RFM客層一覧表データ!$A:$A,[3]【2026年03月度_全社】RFM客層一覧表データ!D:D,"",0)</f>
        <v>260</v>
      </c>
      <c r="H5502" s="183">
        <f>_xlfn.XLOOKUP($A5502,[3]【2026年03月度_全社】RFM客層一覧表データ!$A:$A,[3]【2026年03月度_全社】RFM客層一覧表データ!E:E,"",0)</f>
        <v>279</v>
      </c>
      <c r="I5502" s="183">
        <f>_xlfn.XLOOKUP($A5502,[3]【2026年03月度_全社】RFM客層一覧表データ!$A:$A,[3]【2026年03月度_全社】RFM客層一覧表データ!F:F,"",0)</f>
        <v>71</v>
      </c>
      <c r="J5502" s="183">
        <v>757</v>
      </c>
      <c r="K5502" s="183">
        <v>286</v>
      </c>
      <c r="L5502" s="183">
        <v>276</v>
      </c>
      <c r="M5502" s="183">
        <v>85</v>
      </c>
      <c r="N5502" s="183">
        <v>747</v>
      </c>
      <c r="O5502" s="183">
        <v>255</v>
      </c>
      <c r="P5502" s="183">
        <v>276</v>
      </c>
      <c r="Q5502" s="183">
        <v>54</v>
      </c>
      <c r="R5502" s="183">
        <v>751</v>
      </c>
      <c r="S5502" s="183">
        <v>272</v>
      </c>
      <c r="T5502" s="183">
        <v>254</v>
      </c>
      <c r="U5502" s="183">
        <v>62</v>
      </c>
      <c r="V5502" s="183">
        <v>744</v>
      </c>
      <c r="W5502" s="183">
        <v>253</v>
      </c>
      <c r="X5502" s="183">
        <v>233</v>
      </c>
      <c r="Y5502" s="183">
        <v>46</v>
      </c>
    </row>
    <row r="5503" spans="1:25" x14ac:dyDescent="0.2">
      <c r="A5503" s="184">
        <v>14171035</v>
      </c>
      <c r="B5503" s="183" t="str">
        <f>[1]店マスタ!B5502</f>
        <v>カワチノ電器</v>
      </c>
      <c r="C5503" s="183">
        <v>1.5</v>
      </c>
      <c r="D5503" s="183">
        <v>0</v>
      </c>
      <c r="E5503" s="183" t="str">
        <f>_xlfn.XLOOKUP(A5503,[2]Sheet1!$R:$R,[2]Sheet1!$AB:$AB,"",0)</f>
        <v/>
      </c>
      <c r="F5503" s="183" t="str">
        <f>_xlfn.XLOOKUP($A5503,[3]【2026年03月度_全社】RFM客層一覧表データ!$A:$A,[3]【2026年03月度_全社】RFM客層一覧表データ!C:C,"",0)</f>
        <v/>
      </c>
      <c r="G5503" s="183" t="str">
        <f>_xlfn.XLOOKUP($A5503,[3]【2026年03月度_全社】RFM客層一覧表データ!$A:$A,[3]【2026年03月度_全社】RFM客層一覧表データ!D:D,"",0)</f>
        <v/>
      </c>
      <c r="H5503" s="183" t="str">
        <f>_xlfn.XLOOKUP($A5503,[3]【2026年03月度_全社】RFM客層一覧表データ!$A:$A,[3]【2026年03月度_全社】RFM客層一覧表データ!E:E,"",0)</f>
        <v/>
      </c>
      <c r="I5503" s="183" t="str">
        <f>_xlfn.XLOOKUP($A5503,[3]【2026年03月度_全社】RFM客層一覧表データ!$A:$A,[3]【2026年03月度_全社】RFM客層一覧表データ!F:F,"",0)</f>
        <v/>
      </c>
      <c r="J5503" s="183">
        <v>111</v>
      </c>
      <c r="K5503" s="183">
        <v>28</v>
      </c>
      <c r="L5503" s="183">
        <v>58</v>
      </c>
      <c r="M5503" s="183">
        <v>2</v>
      </c>
      <c r="N5503" s="183">
        <v>136</v>
      </c>
      <c r="O5503" s="183">
        <v>34</v>
      </c>
      <c r="P5503" s="183">
        <v>65</v>
      </c>
      <c r="Q5503" s="183">
        <v>3</v>
      </c>
      <c r="R5503" s="183">
        <v>143</v>
      </c>
      <c r="S5503" s="183">
        <v>43</v>
      </c>
      <c r="T5503" s="183">
        <v>79</v>
      </c>
      <c r="U5503" s="183">
        <v>1</v>
      </c>
      <c r="V5503" s="183">
        <v>149</v>
      </c>
      <c r="W5503" s="183">
        <v>35</v>
      </c>
      <c r="X5503" s="183">
        <v>82</v>
      </c>
      <c r="Y5503" s="183">
        <v>4</v>
      </c>
    </row>
    <row r="5504" spans="1:25" x14ac:dyDescent="0.2">
      <c r="A5504" s="184">
        <v>14172002</v>
      </c>
      <c r="B5504" s="183" t="str">
        <f>[1]店マスタ!B5503</f>
        <v>あおぞら電器合同会社</v>
      </c>
      <c r="C5504" s="183">
        <v>1.5</v>
      </c>
      <c r="D5504" s="183">
        <v>0</v>
      </c>
      <c r="E5504" s="183" t="str">
        <f>_xlfn.XLOOKUP(A5504,[2]Sheet1!$R:$R,[2]Sheet1!$AB:$AB,"",0)</f>
        <v/>
      </c>
      <c r="F5504" s="183" t="str">
        <f>_xlfn.XLOOKUP($A5504,[3]【2026年03月度_全社】RFM客層一覧表データ!$A:$A,[3]【2026年03月度_全社】RFM客層一覧表データ!C:C,"",0)</f>
        <v/>
      </c>
      <c r="G5504" s="183" t="str">
        <f>_xlfn.XLOOKUP($A5504,[3]【2026年03月度_全社】RFM客層一覧表データ!$A:$A,[3]【2026年03月度_全社】RFM客層一覧表データ!D:D,"",0)</f>
        <v/>
      </c>
      <c r="H5504" s="183" t="str">
        <f>_xlfn.XLOOKUP($A5504,[3]【2026年03月度_全社】RFM客層一覧表データ!$A:$A,[3]【2026年03月度_全社】RFM客層一覧表データ!E:E,"",0)</f>
        <v/>
      </c>
      <c r="I5504" s="183" t="str">
        <f>_xlfn.XLOOKUP($A5504,[3]【2026年03月度_全社】RFM客層一覧表データ!$A:$A,[3]【2026年03月度_全社】RFM客層一覧表データ!F:F,"",0)</f>
        <v/>
      </c>
      <c r="J5504" s="183">
        <v>408</v>
      </c>
      <c r="K5504" s="183">
        <v>138</v>
      </c>
      <c r="L5504" s="183">
        <v>80</v>
      </c>
      <c r="M5504" s="183">
        <v>47</v>
      </c>
      <c r="N5504" s="183">
        <v>385</v>
      </c>
      <c r="O5504" s="183">
        <v>157</v>
      </c>
      <c r="P5504" s="183">
        <v>71</v>
      </c>
      <c r="Q5504" s="183">
        <v>55</v>
      </c>
      <c r="R5504" s="183">
        <v>335</v>
      </c>
      <c r="S5504" s="183">
        <v>162</v>
      </c>
      <c r="T5504" s="183">
        <v>47</v>
      </c>
      <c r="U5504" s="183">
        <v>77</v>
      </c>
      <c r="V5504" s="183">
        <v>259</v>
      </c>
      <c r="W5504" s="183">
        <v>144</v>
      </c>
      <c r="X5504" s="183">
        <v>30</v>
      </c>
      <c r="Y5504" s="183">
        <v>78</v>
      </c>
    </row>
    <row r="5505" spans="1:25" x14ac:dyDescent="0.2">
      <c r="A5505" s="184">
        <v>14209150</v>
      </c>
      <c r="B5505" s="183" t="str">
        <f>[1]店マスタ!B5504</f>
        <v>サンエコライフ　長崎福田店</v>
      </c>
      <c r="C5505" s="183">
        <v>6</v>
      </c>
      <c r="D5505" s="183">
        <v>6</v>
      </c>
      <c r="E5505" s="183">
        <f>_xlfn.XLOOKUP(A5505,[2]Sheet1!$R:$R,[2]Sheet1!$AB:$AB,"",0)</f>
        <v>6.5</v>
      </c>
      <c r="F5505" s="183">
        <f>_xlfn.XLOOKUP($A5505,[3]【2026年03月度_全社】RFM客層一覧表データ!$A:$A,[3]【2026年03月度_全社】RFM客層一覧表データ!C:C,"",0)</f>
        <v>1026</v>
      </c>
      <c r="G5505" s="183">
        <f>_xlfn.XLOOKUP($A5505,[3]【2026年03月度_全社】RFM客層一覧表データ!$A:$A,[3]【2026年03月度_全社】RFM客層一覧表データ!D:D,"",0)</f>
        <v>482</v>
      </c>
      <c r="H5505" s="183">
        <f>_xlfn.XLOOKUP($A5505,[3]【2026年03月度_全社】RFM客層一覧表データ!$A:$A,[3]【2026年03月度_全社】RFM客層一覧表データ!E:E,"",0)</f>
        <v>482</v>
      </c>
      <c r="I5505" s="183">
        <f>_xlfn.XLOOKUP($A5505,[3]【2026年03月度_全社】RFM客層一覧表データ!$A:$A,[3]【2026年03月度_全社】RFM客層一覧表データ!F:F,"",0)</f>
        <v>106</v>
      </c>
      <c r="J5505" s="183">
        <v>977</v>
      </c>
      <c r="K5505" s="183">
        <v>490</v>
      </c>
      <c r="L5505" s="183">
        <v>467</v>
      </c>
      <c r="M5505" s="183">
        <v>140</v>
      </c>
      <c r="N5505" s="183">
        <v>896</v>
      </c>
      <c r="O5505" s="183">
        <v>375</v>
      </c>
      <c r="P5505" s="183">
        <v>457</v>
      </c>
      <c r="Q5505" s="183">
        <v>75</v>
      </c>
      <c r="R5505" s="183">
        <v>919</v>
      </c>
      <c r="S5505" s="183">
        <v>413</v>
      </c>
      <c r="T5505" s="183">
        <v>452</v>
      </c>
      <c r="U5505" s="183">
        <v>86</v>
      </c>
      <c r="V5505" s="183">
        <v>906</v>
      </c>
      <c r="W5505" s="183">
        <v>357</v>
      </c>
      <c r="X5505" s="183">
        <v>437</v>
      </c>
      <c r="Y5505" s="183">
        <v>60</v>
      </c>
    </row>
    <row r="5506" spans="1:25" x14ac:dyDescent="0.2">
      <c r="A5506" s="184">
        <v>14237040</v>
      </c>
      <c r="B5506" s="183" t="str">
        <f>[1]店マスタ!B5505</f>
        <v>でんきのリビング谷川店</v>
      </c>
      <c r="C5506" s="183">
        <v>1</v>
      </c>
      <c r="D5506" s="183">
        <v>1</v>
      </c>
      <c r="E5506" s="183" t="str">
        <f>_xlfn.XLOOKUP(A5506,[2]Sheet1!$R:$R,[2]Sheet1!$AB:$AB,"",0)</f>
        <v/>
      </c>
      <c r="F5506" s="183" t="str">
        <f>_xlfn.XLOOKUP($A5506,[3]【2026年03月度_全社】RFM客層一覧表データ!$A:$A,[3]【2026年03月度_全社】RFM客層一覧表データ!C:C,"",0)</f>
        <v/>
      </c>
      <c r="G5506" s="183" t="str">
        <f>_xlfn.XLOOKUP($A5506,[3]【2026年03月度_全社】RFM客層一覧表データ!$A:$A,[3]【2026年03月度_全社】RFM客層一覧表データ!D:D,"",0)</f>
        <v/>
      </c>
      <c r="H5506" s="183" t="str">
        <f>_xlfn.XLOOKUP($A5506,[3]【2026年03月度_全社】RFM客層一覧表データ!$A:$A,[3]【2026年03月度_全社】RFM客層一覧表データ!E:E,"",0)</f>
        <v/>
      </c>
      <c r="I5506" s="183" t="str">
        <f>_xlfn.XLOOKUP($A5506,[3]【2026年03月度_全社】RFM客層一覧表データ!$A:$A,[3]【2026年03月度_全社】RFM客層一覧表データ!F:F,"",0)</f>
        <v/>
      </c>
      <c r="J5506" s="183">
        <v>0</v>
      </c>
      <c r="K5506" s="183">
        <v>0</v>
      </c>
      <c r="L5506" s="183">
        <v>0</v>
      </c>
      <c r="M5506" s="183">
        <v>0</v>
      </c>
      <c r="N5506" s="183">
        <v>0</v>
      </c>
      <c r="O5506" s="183">
        <v>0</v>
      </c>
      <c r="P5506" s="183">
        <v>0</v>
      </c>
      <c r="Q5506" s="183">
        <v>0</v>
      </c>
      <c r="R5506" s="183">
        <v>0</v>
      </c>
      <c r="S5506" s="183">
        <v>0</v>
      </c>
      <c r="T5506" s="183">
        <v>0</v>
      </c>
      <c r="U5506" s="183">
        <v>0</v>
      </c>
      <c r="V5506" s="183">
        <v>0</v>
      </c>
      <c r="W5506" s="183">
        <v>0</v>
      </c>
      <c r="X5506" s="183">
        <v>0</v>
      </c>
      <c r="Y5506" s="183">
        <v>0</v>
      </c>
    </row>
    <row r="5507" spans="1:25" x14ac:dyDescent="0.2">
      <c r="A5507" s="184">
        <v>14261090</v>
      </c>
      <c r="B5507" s="183" t="str">
        <f>[1]店マスタ!B5506</f>
        <v>まつい電器</v>
      </c>
      <c r="C5507" s="183">
        <v>1.5</v>
      </c>
      <c r="D5507" s="183">
        <v>0</v>
      </c>
      <c r="E5507" s="183" t="str">
        <f>_xlfn.XLOOKUP(A5507,[2]Sheet1!$R:$R,[2]Sheet1!$AB:$AB,"",0)</f>
        <v/>
      </c>
      <c r="F5507" s="183" t="str">
        <f>_xlfn.XLOOKUP($A5507,[3]【2026年03月度_全社】RFM客層一覧表データ!$A:$A,[3]【2026年03月度_全社】RFM客層一覧表データ!C:C,"",0)</f>
        <v/>
      </c>
      <c r="G5507" s="183" t="str">
        <f>_xlfn.XLOOKUP($A5507,[3]【2026年03月度_全社】RFM客層一覧表データ!$A:$A,[3]【2026年03月度_全社】RFM客層一覧表データ!D:D,"",0)</f>
        <v/>
      </c>
      <c r="H5507" s="183" t="str">
        <f>_xlfn.XLOOKUP($A5507,[3]【2026年03月度_全社】RFM客層一覧表データ!$A:$A,[3]【2026年03月度_全社】RFM客層一覧表データ!E:E,"",0)</f>
        <v/>
      </c>
      <c r="I5507" s="183" t="str">
        <f>_xlfn.XLOOKUP($A5507,[3]【2026年03月度_全社】RFM客層一覧表データ!$A:$A,[3]【2026年03月度_全社】RFM客層一覧表データ!F:F,"",0)</f>
        <v/>
      </c>
      <c r="J5507" s="183">
        <v>0</v>
      </c>
      <c r="K5507" s="183">
        <v>0</v>
      </c>
      <c r="L5507" s="183">
        <v>0</v>
      </c>
      <c r="M5507" s="183">
        <v>0</v>
      </c>
      <c r="N5507" s="183">
        <v>0</v>
      </c>
      <c r="O5507" s="183">
        <v>0</v>
      </c>
      <c r="P5507" s="183">
        <v>0</v>
      </c>
      <c r="Q5507" s="183">
        <v>0</v>
      </c>
      <c r="R5507" s="183">
        <v>0</v>
      </c>
      <c r="S5507" s="183">
        <v>0</v>
      </c>
      <c r="T5507" s="183">
        <v>0</v>
      </c>
      <c r="U5507" s="183">
        <v>0</v>
      </c>
      <c r="V5507" s="183">
        <v>0</v>
      </c>
      <c r="W5507" s="183">
        <v>0</v>
      </c>
      <c r="X5507" s="183">
        <v>0</v>
      </c>
      <c r="Y5507" s="183">
        <v>0</v>
      </c>
    </row>
    <row r="5508" spans="1:25" x14ac:dyDescent="0.2">
      <c r="A5508" s="184">
        <v>14267060</v>
      </c>
      <c r="B5508" s="183" t="str">
        <f>[1]店マスタ!B5507</f>
        <v>メールチェーン油木</v>
      </c>
      <c r="C5508" s="183">
        <v>1</v>
      </c>
      <c r="D5508" s="183">
        <v>0</v>
      </c>
      <c r="E5508" s="183" t="str">
        <f>_xlfn.XLOOKUP(A5508,[2]Sheet1!$R:$R,[2]Sheet1!$AB:$AB,"",0)</f>
        <v/>
      </c>
      <c r="F5508" s="183" t="str">
        <f>_xlfn.XLOOKUP($A5508,[3]【2026年03月度_全社】RFM客層一覧表データ!$A:$A,[3]【2026年03月度_全社】RFM客層一覧表データ!C:C,"",0)</f>
        <v/>
      </c>
      <c r="G5508" s="183" t="str">
        <f>_xlfn.XLOOKUP($A5508,[3]【2026年03月度_全社】RFM客層一覧表データ!$A:$A,[3]【2026年03月度_全社】RFM客層一覧表データ!D:D,"",0)</f>
        <v/>
      </c>
      <c r="H5508" s="183" t="str">
        <f>_xlfn.XLOOKUP($A5508,[3]【2026年03月度_全社】RFM客層一覧表データ!$A:$A,[3]【2026年03月度_全社】RFM客層一覧表データ!E:E,"",0)</f>
        <v/>
      </c>
      <c r="I5508" s="183" t="str">
        <f>_xlfn.XLOOKUP($A5508,[3]【2026年03月度_全社】RFM客層一覧表データ!$A:$A,[3]【2026年03月度_全社】RFM客層一覧表データ!F:F,"",0)</f>
        <v/>
      </c>
      <c r="J5508" s="183">
        <v>0</v>
      </c>
      <c r="K5508" s="183">
        <v>0</v>
      </c>
      <c r="L5508" s="183">
        <v>0</v>
      </c>
      <c r="M5508" s="183">
        <v>0</v>
      </c>
      <c r="N5508" s="183">
        <v>0</v>
      </c>
      <c r="O5508" s="183">
        <v>0</v>
      </c>
      <c r="P5508" s="183">
        <v>0</v>
      </c>
      <c r="Q5508" s="183">
        <v>0</v>
      </c>
      <c r="R5508" s="183">
        <v>0</v>
      </c>
      <c r="S5508" s="183">
        <v>0</v>
      </c>
      <c r="T5508" s="183">
        <v>0</v>
      </c>
      <c r="U5508" s="183">
        <v>0</v>
      </c>
      <c r="V5508" s="183">
        <v>0</v>
      </c>
      <c r="W5508" s="183">
        <v>0</v>
      </c>
      <c r="X5508" s="183">
        <v>0</v>
      </c>
      <c r="Y5508" s="183">
        <v>0</v>
      </c>
    </row>
    <row r="5509" spans="1:25" x14ac:dyDescent="0.2">
      <c r="A5509" s="184">
        <v>14274000</v>
      </c>
      <c r="B5509" s="183" t="str">
        <f>[1]店マスタ!B5508</f>
        <v>有限会社　でんきや</v>
      </c>
      <c r="C5509" s="183">
        <v>2</v>
      </c>
      <c r="D5509" s="183">
        <v>1</v>
      </c>
      <c r="E5509" s="183">
        <f>_xlfn.XLOOKUP(A5509,[2]Sheet1!$R:$R,[2]Sheet1!$AB:$AB,"",0)</f>
        <v>1.5</v>
      </c>
      <c r="F5509" s="183">
        <f>_xlfn.XLOOKUP($A5509,[3]【2026年03月度_全社】RFM客層一覧表データ!$A:$A,[3]【2026年03月度_全社】RFM客層一覧表データ!C:C,"",0)</f>
        <v>1</v>
      </c>
      <c r="G5509" s="183">
        <f>_xlfn.XLOOKUP($A5509,[3]【2026年03月度_全社】RFM客層一覧表データ!$A:$A,[3]【2026年03月度_全社】RFM客層一覧表データ!D:D,"",0)</f>
        <v>1</v>
      </c>
      <c r="H5509" s="183">
        <f>_xlfn.XLOOKUP($A5509,[3]【2026年03月度_全社】RFM客層一覧表データ!$A:$A,[3]【2026年03月度_全社】RFM客層一覧表データ!E:E,"",0)</f>
        <v>0</v>
      </c>
      <c r="I5509" s="183">
        <f>_xlfn.XLOOKUP($A5509,[3]【2026年03月度_全社】RFM客層一覧表データ!$A:$A,[3]【2026年03月度_全社】RFM客層一覧表データ!F:F,"",0)</f>
        <v>1</v>
      </c>
      <c r="J5509" s="183">
        <v>0</v>
      </c>
      <c r="K5509" s="183">
        <v>0</v>
      </c>
      <c r="L5509" s="183">
        <v>0</v>
      </c>
      <c r="M5509" s="183">
        <v>0</v>
      </c>
      <c r="N5509" s="183">
        <v>0</v>
      </c>
      <c r="O5509" s="183">
        <v>0</v>
      </c>
      <c r="P5509" s="183">
        <v>0</v>
      </c>
      <c r="Q5509" s="183">
        <v>0</v>
      </c>
      <c r="R5509" s="183">
        <v>0</v>
      </c>
      <c r="S5509" s="183">
        <v>0</v>
      </c>
      <c r="T5509" s="183">
        <v>0</v>
      </c>
      <c r="U5509" s="183">
        <v>0</v>
      </c>
      <c r="V5509" s="183">
        <v>0</v>
      </c>
      <c r="W5509" s="183">
        <v>0</v>
      </c>
      <c r="X5509" s="183">
        <v>0</v>
      </c>
      <c r="Y5509" s="183">
        <v>0</v>
      </c>
    </row>
    <row r="5510" spans="1:25" x14ac:dyDescent="0.2">
      <c r="A5510" s="184">
        <v>14274008</v>
      </c>
      <c r="B5510" s="183" t="str">
        <f>[1]店マスタ!B5509</f>
        <v>（有）ひかり電気商会（宮田町）</v>
      </c>
      <c r="C5510" s="183">
        <v>1.5</v>
      </c>
      <c r="D5510" s="183">
        <v>0</v>
      </c>
      <c r="E5510" s="183" t="str">
        <f>_xlfn.XLOOKUP(A5510,[2]Sheet1!$R:$R,[2]Sheet1!$AB:$AB,"",0)</f>
        <v/>
      </c>
      <c r="F5510" s="183" t="str">
        <f>_xlfn.XLOOKUP($A5510,[3]【2026年03月度_全社】RFM客層一覧表データ!$A:$A,[3]【2026年03月度_全社】RFM客層一覧表データ!C:C,"",0)</f>
        <v/>
      </c>
      <c r="G5510" s="183" t="str">
        <f>_xlfn.XLOOKUP($A5510,[3]【2026年03月度_全社】RFM客層一覧表データ!$A:$A,[3]【2026年03月度_全社】RFM客層一覧表データ!D:D,"",0)</f>
        <v/>
      </c>
      <c r="H5510" s="183" t="str">
        <f>_xlfn.XLOOKUP($A5510,[3]【2026年03月度_全社】RFM客層一覧表データ!$A:$A,[3]【2026年03月度_全社】RFM客層一覧表データ!E:E,"",0)</f>
        <v/>
      </c>
      <c r="I5510" s="183" t="str">
        <f>_xlfn.XLOOKUP($A5510,[3]【2026年03月度_全社】RFM客層一覧表データ!$A:$A,[3]【2026年03月度_全社】RFM客層一覧表データ!F:F,"",0)</f>
        <v/>
      </c>
      <c r="J5510" s="183">
        <v>0</v>
      </c>
      <c r="K5510" s="183">
        <v>0</v>
      </c>
      <c r="L5510" s="183">
        <v>0</v>
      </c>
      <c r="M5510" s="183">
        <v>0</v>
      </c>
      <c r="N5510" s="183">
        <v>0</v>
      </c>
      <c r="O5510" s="183">
        <v>0</v>
      </c>
      <c r="P5510" s="183">
        <v>0</v>
      </c>
      <c r="Q5510" s="183">
        <v>0</v>
      </c>
      <c r="R5510" s="183">
        <v>0</v>
      </c>
      <c r="S5510" s="183">
        <v>0</v>
      </c>
      <c r="T5510" s="183">
        <v>0</v>
      </c>
      <c r="U5510" s="183">
        <v>0</v>
      </c>
      <c r="V5510" s="183">
        <v>0</v>
      </c>
      <c r="W5510" s="183">
        <v>0</v>
      </c>
      <c r="X5510" s="183">
        <v>0</v>
      </c>
      <c r="Y5510" s="183">
        <v>0</v>
      </c>
    </row>
    <row r="5511" spans="1:25" x14ac:dyDescent="0.2">
      <c r="A5511" s="184">
        <v>14274014</v>
      </c>
      <c r="B5511" s="183" t="str">
        <f>[1]店マスタ!B5510</f>
        <v>（有）　ミツオカ電器</v>
      </c>
      <c r="C5511" s="183">
        <v>1.5</v>
      </c>
      <c r="D5511" s="183">
        <v>0</v>
      </c>
      <c r="E5511" s="183" t="str">
        <f>_xlfn.XLOOKUP(A5511,[2]Sheet1!$R:$R,[2]Sheet1!$AB:$AB,"",0)</f>
        <v/>
      </c>
      <c r="F5511" s="183" t="str">
        <f>_xlfn.XLOOKUP($A5511,[3]【2026年03月度_全社】RFM客層一覧表データ!$A:$A,[3]【2026年03月度_全社】RFM客層一覧表データ!C:C,"",0)</f>
        <v/>
      </c>
      <c r="G5511" s="183" t="str">
        <f>_xlfn.XLOOKUP($A5511,[3]【2026年03月度_全社】RFM客層一覧表データ!$A:$A,[3]【2026年03月度_全社】RFM客層一覧表データ!D:D,"",0)</f>
        <v/>
      </c>
      <c r="H5511" s="183" t="str">
        <f>_xlfn.XLOOKUP($A5511,[3]【2026年03月度_全社】RFM客層一覧表データ!$A:$A,[3]【2026年03月度_全社】RFM客層一覧表データ!E:E,"",0)</f>
        <v/>
      </c>
      <c r="I5511" s="183" t="str">
        <f>_xlfn.XLOOKUP($A5511,[3]【2026年03月度_全社】RFM客層一覧表データ!$A:$A,[3]【2026年03月度_全社】RFM客層一覧表データ!F:F,"",0)</f>
        <v/>
      </c>
      <c r="J5511" s="183">
        <v>271</v>
      </c>
      <c r="K5511" s="183">
        <v>112</v>
      </c>
      <c r="L5511" s="183">
        <v>125</v>
      </c>
      <c r="M5511" s="183">
        <v>20</v>
      </c>
      <c r="N5511" s="183">
        <v>284</v>
      </c>
      <c r="O5511" s="183">
        <v>121</v>
      </c>
      <c r="P5511" s="183">
        <v>125</v>
      </c>
      <c r="Q5511" s="183">
        <v>26</v>
      </c>
      <c r="R5511" s="183">
        <v>291</v>
      </c>
      <c r="S5511" s="183">
        <v>107</v>
      </c>
      <c r="T5511" s="183">
        <v>125</v>
      </c>
      <c r="U5511" s="183">
        <v>17</v>
      </c>
      <c r="V5511" s="183">
        <v>294</v>
      </c>
      <c r="W5511" s="183">
        <v>127</v>
      </c>
      <c r="X5511" s="183">
        <v>123</v>
      </c>
      <c r="Y5511" s="183">
        <v>28</v>
      </c>
    </row>
    <row r="5512" spans="1:25" x14ac:dyDescent="0.2">
      <c r="A5512" s="184">
        <v>14274031</v>
      </c>
      <c r="B5512" s="183" t="str">
        <f>[1]店マスタ!B5511</f>
        <v>パピオ　キョウエイ</v>
      </c>
      <c r="C5512" s="183">
        <v>1.5</v>
      </c>
      <c r="D5512" s="183">
        <v>1.5</v>
      </c>
      <c r="E5512" s="183">
        <f>_xlfn.XLOOKUP(A5512,[2]Sheet1!$R:$R,[2]Sheet1!$AB:$AB,"",0)</f>
        <v>1.5</v>
      </c>
      <c r="F5512" s="183">
        <f>_xlfn.XLOOKUP($A5512,[3]【2026年03月度_全社】RFM客層一覧表データ!$A:$A,[3]【2026年03月度_全社】RFM客層一覧表データ!C:C,"",0)</f>
        <v>127</v>
      </c>
      <c r="G5512" s="183">
        <f>_xlfn.XLOOKUP($A5512,[3]【2026年03月度_全社】RFM客層一覧表データ!$A:$A,[3]【2026年03月度_全社】RFM客層一覧表データ!D:D,"",0)</f>
        <v>53</v>
      </c>
      <c r="H5512" s="183">
        <f>_xlfn.XLOOKUP($A5512,[3]【2026年03月度_全社】RFM客層一覧表データ!$A:$A,[3]【2026年03月度_全社】RFM客層一覧表データ!E:E,"",0)</f>
        <v>75</v>
      </c>
      <c r="I5512" s="183">
        <f>_xlfn.XLOOKUP($A5512,[3]【2026年03月度_全社】RFM客層一覧表データ!$A:$A,[3]【2026年03月度_全社】RFM客層一覧表データ!F:F,"",0)</f>
        <v>7</v>
      </c>
      <c r="J5512" s="183">
        <v>138</v>
      </c>
      <c r="K5512" s="183">
        <v>51</v>
      </c>
      <c r="L5512" s="183">
        <v>83</v>
      </c>
      <c r="M5512" s="183">
        <v>7</v>
      </c>
      <c r="N5512" s="183">
        <v>154</v>
      </c>
      <c r="O5512" s="183">
        <v>54</v>
      </c>
      <c r="P5512" s="183">
        <v>92</v>
      </c>
      <c r="Q5512" s="183">
        <v>4</v>
      </c>
      <c r="R5512" s="183">
        <v>159</v>
      </c>
      <c r="S5512" s="183">
        <v>36</v>
      </c>
      <c r="T5512" s="183">
        <v>95</v>
      </c>
      <c r="U5512" s="183">
        <v>3</v>
      </c>
      <c r="V5512" s="183">
        <v>175</v>
      </c>
      <c r="W5512" s="183">
        <v>50</v>
      </c>
      <c r="X5512" s="183">
        <v>99</v>
      </c>
      <c r="Y5512" s="183">
        <v>5</v>
      </c>
    </row>
    <row r="5513" spans="1:25" x14ac:dyDescent="0.2">
      <c r="A5513" s="184">
        <v>14274057</v>
      </c>
      <c r="B5513" s="183" t="str">
        <f>[1]店マスタ!B5512</f>
        <v>グリーン電器</v>
      </c>
      <c r="C5513" s="183">
        <v>1</v>
      </c>
      <c r="D5513" s="183">
        <v>0</v>
      </c>
      <c r="E5513" s="183" t="str">
        <f>_xlfn.XLOOKUP(A5513,[2]Sheet1!$R:$R,[2]Sheet1!$AB:$AB,"",0)</f>
        <v/>
      </c>
      <c r="F5513" s="183" t="str">
        <f>_xlfn.XLOOKUP($A5513,[3]【2026年03月度_全社】RFM客層一覧表データ!$A:$A,[3]【2026年03月度_全社】RFM客層一覧表データ!C:C,"",0)</f>
        <v/>
      </c>
      <c r="G5513" s="183" t="str">
        <f>_xlfn.XLOOKUP($A5513,[3]【2026年03月度_全社】RFM客層一覧表データ!$A:$A,[3]【2026年03月度_全社】RFM客層一覧表データ!D:D,"",0)</f>
        <v/>
      </c>
      <c r="H5513" s="183" t="str">
        <f>_xlfn.XLOOKUP($A5513,[3]【2026年03月度_全社】RFM客層一覧表データ!$A:$A,[3]【2026年03月度_全社】RFM客層一覧表データ!E:E,"",0)</f>
        <v/>
      </c>
      <c r="I5513" s="183" t="str">
        <f>_xlfn.XLOOKUP($A5513,[3]【2026年03月度_全社】RFM客層一覧表データ!$A:$A,[3]【2026年03月度_全社】RFM客層一覧表データ!F:F,"",0)</f>
        <v/>
      </c>
      <c r="J5513" s="183">
        <v>144</v>
      </c>
      <c r="K5513" s="183">
        <v>44</v>
      </c>
      <c r="L5513" s="183">
        <v>42</v>
      </c>
      <c r="M5513" s="183">
        <v>8</v>
      </c>
      <c r="N5513" s="183">
        <v>135</v>
      </c>
      <c r="O5513" s="183">
        <v>56</v>
      </c>
      <c r="P5513" s="183">
        <v>40</v>
      </c>
      <c r="Q5513" s="183">
        <v>13</v>
      </c>
      <c r="R5513" s="183">
        <v>120</v>
      </c>
      <c r="S5513" s="183">
        <v>29</v>
      </c>
      <c r="T5513" s="183">
        <v>45</v>
      </c>
      <c r="U5513" s="183">
        <v>11</v>
      </c>
      <c r="V5513" s="183">
        <v>130</v>
      </c>
      <c r="W5513" s="183">
        <v>56</v>
      </c>
      <c r="X5513" s="183">
        <v>56</v>
      </c>
      <c r="Y5513" s="183">
        <v>5</v>
      </c>
    </row>
    <row r="5514" spans="1:25" x14ac:dyDescent="0.2">
      <c r="A5514" s="184">
        <v>14274067</v>
      </c>
      <c r="B5514" s="183" t="str">
        <f>[1]店マスタ!B5513</f>
        <v>（有）原野住宅器材店</v>
      </c>
      <c r="C5514" s="183">
        <v>2.5</v>
      </c>
      <c r="D5514" s="183">
        <v>0</v>
      </c>
      <c r="E5514" s="183" t="str">
        <f>_xlfn.XLOOKUP(A5514,[2]Sheet1!$R:$R,[2]Sheet1!$AB:$AB,"",0)</f>
        <v/>
      </c>
      <c r="F5514" s="183" t="str">
        <f>_xlfn.XLOOKUP($A5514,[3]【2026年03月度_全社】RFM客層一覧表データ!$A:$A,[3]【2026年03月度_全社】RFM客層一覧表データ!C:C,"",0)</f>
        <v/>
      </c>
      <c r="G5514" s="183" t="str">
        <f>_xlfn.XLOOKUP($A5514,[3]【2026年03月度_全社】RFM客層一覧表データ!$A:$A,[3]【2026年03月度_全社】RFM客層一覧表データ!D:D,"",0)</f>
        <v/>
      </c>
      <c r="H5514" s="183" t="str">
        <f>_xlfn.XLOOKUP($A5514,[3]【2026年03月度_全社】RFM客層一覧表データ!$A:$A,[3]【2026年03月度_全社】RFM客層一覧表データ!E:E,"",0)</f>
        <v/>
      </c>
      <c r="I5514" s="183" t="str">
        <f>_xlfn.XLOOKUP($A5514,[3]【2026年03月度_全社】RFM客層一覧表データ!$A:$A,[3]【2026年03月度_全社】RFM客層一覧表データ!F:F,"",0)</f>
        <v/>
      </c>
      <c r="J5514" s="183">
        <v>232</v>
      </c>
      <c r="K5514" s="183">
        <v>89</v>
      </c>
      <c r="L5514" s="183">
        <v>99</v>
      </c>
      <c r="M5514" s="183">
        <v>15</v>
      </c>
      <c r="N5514" s="183">
        <v>235</v>
      </c>
      <c r="O5514" s="183">
        <v>87</v>
      </c>
      <c r="P5514" s="183">
        <v>105</v>
      </c>
      <c r="Q5514" s="183">
        <v>22</v>
      </c>
      <c r="R5514" s="183">
        <v>233</v>
      </c>
      <c r="S5514" s="183">
        <v>88</v>
      </c>
      <c r="T5514" s="183">
        <v>103</v>
      </c>
      <c r="U5514" s="183">
        <v>21</v>
      </c>
      <c r="V5514" s="183">
        <v>224</v>
      </c>
      <c r="W5514" s="183">
        <v>97</v>
      </c>
      <c r="X5514" s="183">
        <v>106</v>
      </c>
      <c r="Y5514" s="183">
        <v>29</v>
      </c>
    </row>
    <row r="5515" spans="1:25" x14ac:dyDescent="0.2">
      <c r="A5515" s="184">
        <v>14274201</v>
      </c>
      <c r="B5515" s="183" t="str">
        <f>[1]店マスタ!B5514</f>
        <v>でんきや　ヤマグチ</v>
      </c>
      <c r="C5515" s="183">
        <v>1.5</v>
      </c>
      <c r="D5515" s="183">
        <v>1.5</v>
      </c>
      <c r="E5515" s="183">
        <f>_xlfn.XLOOKUP(A5515,[2]Sheet1!$R:$R,[2]Sheet1!$AB:$AB,"",0)</f>
        <v>1.5</v>
      </c>
      <c r="F5515" s="183">
        <f>_xlfn.XLOOKUP($A5515,[3]【2026年03月度_全社】RFM客層一覧表データ!$A:$A,[3]【2026年03月度_全社】RFM客層一覧表データ!C:C,"",0)</f>
        <v>456</v>
      </c>
      <c r="G5515" s="183">
        <f>_xlfn.XLOOKUP($A5515,[3]【2026年03月度_全社】RFM客層一覧表データ!$A:$A,[3]【2026年03月度_全社】RFM客層一覧表データ!D:D,"",0)</f>
        <v>127</v>
      </c>
      <c r="H5515" s="183">
        <f>_xlfn.XLOOKUP($A5515,[3]【2026年03月度_全社】RFM客層一覧表データ!$A:$A,[3]【2026年03月度_全社】RFM客層一覧表データ!E:E,"",0)</f>
        <v>143</v>
      </c>
      <c r="I5515" s="183">
        <f>_xlfn.XLOOKUP($A5515,[3]【2026年03月度_全社】RFM客層一覧表データ!$A:$A,[3]【2026年03月度_全社】RFM客層一覧表データ!F:F,"",0)</f>
        <v>29</v>
      </c>
      <c r="J5515" s="183">
        <v>476</v>
      </c>
      <c r="K5515" s="183">
        <v>206</v>
      </c>
      <c r="L5515" s="183">
        <v>164</v>
      </c>
      <c r="M5515" s="183">
        <v>36</v>
      </c>
      <c r="N5515" s="183">
        <v>475</v>
      </c>
      <c r="O5515" s="183">
        <v>210</v>
      </c>
      <c r="P5515" s="183">
        <v>175</v>
      </c>
      <c r="Q5515" s="183">
        <v>52</v>
      </c>
      <c r="R5515" s="183">
        <v>445</v>
      </c>
      <c r="S5515" s="183">
        <v>203</v>
      </c>
      <c r="T5515" s="183">
        <v>181</v>
      </c>
      <c r="U5515" s="183">
        <v>59</v>
      </c>
      <c r="V5515" s="183">
        <v>403</v>
      </c>
      <c r="W5515" s="183">
        <v>196</v>
      </c>
      <c r="X5515" s="183">
        <v>190</v>
      </c>
      <c r="Y5515" s="183">
        <v>26</v>
      </c>
    </row>
    <row r="5516" spans="1:25" x14ac:dyDescent="0.2">
      <c r="A5516" s="184">
        <v>14274202</v>
      </c>
      <c r="B5516" s="183" t="str">
        <f>[1]店マスタ!B5515</f>
        <v>相ノ浦（有）光電機商会</v>
      </c>
      <c r="C5516" s="183">
        <v>3</v>
      </c>
      <c r="D5516" s="183">
        <v>3</v>
      </c>
      <c r="E5516" s="183">
        <f>_xlfn.XLOOKUP(A5516,[2]Sheet1!$R:$R,[2]Sheet1!$AB:$AB,"",0)</f>
        <v>3</v>
      </c>
      <c r="F5516" s="183">
        <f>_xlfn.XLOOKUP($A5516,[3]【2026年03月度_全社】RFM客層一覧表データ!$A:$A,[3]【2026年03月度_全社】RFM客層一覧表データ!C:C,"",0)</f>
        <v>283</v>
      </c>
      <c r="G5516" s="183">
        <f>_xlfn.XLOOKUP($A5516,[3]【2026年03月度_全社】RFM客層一覧表データ!$A:$A,[3]【2026年03月度_全社】RFM客層一覧表データ!D:D,"",0)</f>
        <v>132</v>
      </c>
      <c r="H5516" s="183">
        <f>_xlfn.XLOOKUP($A5516,[3]【2026年03月度_全社】RFM客層一覧表データ!$A:$A,[3]【2026年03月度_全社】RFM客層一覧表データ!E:E,"",0)</f>
        <v>171</v>
      </c>
      <c r="I5516" s="183">
        <f>_xlfn.XLOOKUP($A5516,[3]【2026年03月度_全社】RFM客層一覧表データ!$A:$A,[3]【2026年03月度_全社】RFM客層一覧表データ!F:F,"",0)</f>
        <v>25</v>
      </c>
      <c r="J5516" s="183">
        <v>296</v>
      </c>
      <c r="K5516" s="183">
        <v>141</v>
      </c>
      <c r="L5516" s="183">
        <v>176</v>
      </c>
      <c r="M5516" s="183">
        <v>23</v>
      </c>
      <c r="N5516" s="183">
        <v>291</v>
      </c>
      <c r="O5516" s="183">
        <v>178</v>
      </c>
      <c r="P5516" s="183">
        <v>173</v>
      </c>
      <c r="Q5516" s="183">
        <v>27</v>
      </c>
      <c r="R5516" s="183">
        <v>293</v>
      </c>
      <c r="S5516" s="183">
        <v>175</v>
      </c>
      <c r="T5516" s="183">
        <v>177</v>
      </c>
      <c r="U5516" s="183">
        <v>18</v>
      </c>
      <c r="V5516" s="183">
        <v>303</v>
      </c>
      <c r="W5516" s="183">
        <v>173</v>
      </c>
      <c r="X5516" s="183">
        <v>171</v>
      </c>
      <c r="Y5516" s="183">
        <v>12</v>
      </c>
    </row>
    <row r="5517" spans="1:25" x14ac:dyDescent="0.2">
      <c r="A5517" s="184">
        <v>14274203</v>
      </c>
      <c r="B5517" s="183" t="str">
        <f>[1]店マスタ!B5516</f>
        <v>パナプラザ　フカエ</v>
      </c>
      <c r="C5517" s="183">
        <v>4</v>
      </c>
      <c r="D5517" s="183">
        <v>4</v>
      </c>
      <c r="E5517" s="183">
        <f>_xlfn.XLOOKUP(A5517,[2]Sheet1!$R:$R,[2]Sheet1!$AB:$AB,"",0)</f>
        <v>4</v>
      </c>
      <c r="F5517" s="183">
        <f>_xlfn.XLOOKUP($A5517,[3]【2026年03月度_全社】RFM客層一覧表データ!$A:$A,[3]【2026年03月度_全社】RFM客層一覧表データ!C:C,"",0)</f>
        <v>1086</v>
      </c>
      <c r="G5517" s="183">
        <f>_xlfn.XLOOKUP($A5517,[3]【2026年03月度_全社】RFM客層一覧表データ!$A:$A,[3]【2026年03月度_全社】RFM客層一覧表データ!D:D,"",0)</f>
        <v>513</v>
      </c>
      <c r="H5517" s="183">
        <f>_xlfn.XLOOKUP($A5517,[3]【2026年03月度_全社】RFM客層一覧表データ!$A:$A,[3]【2026年03月度_全社】RFM客層一覧表データ!E:E,"",0)</f>
        <v>516</v>
      </c>
      <c r="I5517" s="183">
        <f>_xlfn.XLOOKUP($A5517,[3]【2026年03月度_全社】RFM客層一覧表データ!$A:$A,[3]【2026年03月度_全社】RFM客層一覧表データ!F:F,"",0)</f>
        <v>91</v>
      </c>
      <c r="J5517" s="183">
        <v>1058</v>
      </c>
      <c r="K5517" s="183">
        <v>508</v>
      </c>
      <c r="L5517" s="183">
        <v>485</v>
      </c>
      <c r="M5517" s="183">
        <v>93</v>
      </c>
      <c r="N5517" s="183">
        <v>1032</v>
      </c>
      <c r="O5517" s="183">
        <v>501</v>
      </c>
      <c r="P5517" s="183">
        <v>477</v>
      </c>
      <c r="Q5517" s="183">
        <v>120</v>
      </c>
      <c r="R5517" s="183">
        <v>947</v>
      </c>
      <c r="S5517" s="183">
        <v>481</v>
      </c>
      <c r="T5517" s="183">
        <v>464</v>
      </c>
      <c r="U5517" s="183">
        <v>104</v>
      </c>
      <c r="V5517" s="183">
        <v>879</v>
      </c>
      <c r="W5517" s="183">
        <v>477</v>
      </c>
      <c r="X5517" s="183">
        <v>444</v>
      </c>
      <c r="Y5517" s="183">
        <v>115</v>
      </c>
    </row>
    <row r="5518" spans="1:25" x14ac:dyDescent="0.2">
      <c r="A5518" s="184">
        <v>14274208</v>
      </c>
      <c r="B5518" s="183" t="str">
        <f>[1]店マスタ!B5517</f>
        <v>アズ　サンフクダ店</v>
      </c>
      <c r="C5518" s="183">
        <v>2.5</v>
      </c>
      <c r="D5518" s="183">
        <v>2.5</v>
      </c>
      <c r="E5518" s="183">
        <f>_xlfn.XLOOKUP(A5518,[2]Sheet1!$R:$R,[2]Sheet1!$AB:$AB,"",0)</f>
        <v>2.5</v>
      </c>
      <c r="F5518" s="183">
        <f>_xlfn.XLOOKUP($A5518,[3]【2026年03月度_全社】RFM客層一覧表データ!$A:$A,[3]【2026年03月度_全社】RFM客層一覧表データ!C:C,"",0)</f>
        <v>811</v>
      </c>
      <c r="G5518" s="183">
        <f>_xlfn.XLOOKUP($A5518,[3]【2026年03月度_全社】RFM客層一覧表データ!$A:$A,[3]【2026年03月度_全社】RFM客層一覧表データ!D:D,"",0)</f>
        <v>391</v>
      </c>
      <c r="H5518" s="183">
        <f>_xlfn.XLOOKUP($A5518,[3]【2026年03月度_全社】RFM客層一覧表データ!$A:$A,[3]【2026年03月度_全社】RFM客層一覧表データ!E:E,"",0)</f>
        <v>518</v>
      </c>
      <c r="I5518" s="183">
        <f>_xlfn.XLOOKUP($A5518,[3]【2026年03月度_全社】RFM客層一覧表データ!$A:$A,[3]【2026年03月度_全社】RFM客層一覧表データ!F:F,"",0)</f>
        <v>34</v>
      </c>
      <c r="J5518" s="183">
        <v>824</v>
      </c>
      <c r="K5518" s="183">
        <v>412</v>
      </c>
      <c r="L5518" s="183">
        <v>526</v>
      </c>
      <c r="M5518" s="183">
        <v>36</v>
      </c>
      <c r="N5518" s="183">
        <v>834</v>
      </c>
      <c r="O5518" s="183">
        <v>418</v>
      </c>
      <c r="P5518" s="183">
        <v>545</v>
      </c>
      <c r="Q5518" s="183">
        <v>32</v>
      </c>
      <c r="R5518" s="183">
        <v>845</v>
      </c>
      <c r="S5518" s="183">
        <v>427</v>
      </c>
      <c r="T5518" s="183">
        <v>550</v>
      </c>
      <c r="U5518" s="183">
        <v>45</v>
      </c>
      <c r="V5518" s="183">
        <v>860</v>
      </c>
      <c r="W5518" s="183">
        <v>436</v>
      </c>
      <c r="X5518" s="183">
        <v>555</v>
      </c>
      <c r="Y5518" s="183">
        <v>33</v>
      </c>
    </row>
    <row r="5519" spans="1:25" x14ac:dyDescent="0.2">
      <c r="A5519" s="184">
        <v>14274214</v>
      </c>
      <c r="B5519" s="183" t="str">
        <f>[1]店マスタ!B5518</f>
        <v>ヤミネ電器店</v>
      </c>
      <c r="C5519" s="183">
        <v>2.5</v>
      </c>
      <c r="D5519" s="183">
        <v>0</v>
      </c>
      <c r="E5519" s="183" t="str">
        <f>_xlfn.XLOOKUP(A5519,[2]Sheet1!$R:$R,[2]Sheet1!$AB:$AB,"",0)</f>
        <v/>
      </c>
      <c r="F5519" s="183" t="str">
        <f>_xlfn.XLOOKUP($A5519,[3]【2026年03月度_全社】RFM客層一覧表データ!$A:$A,[3]【2026年03月度_全社】RFM客層一覧表データ!C:C,"",0)</f>
        <v/>
      </c>
      <c r="G5519" s="183" t="str">
        <f>_xlfn.XLOOKUP($A5519,[3]【2026年03月度_全社】RFM客層一覧表データ!$A:$A,[3]【2026年03月度_全社】RFM客層一覧表データ!D:D,"",0)</f>
        <v/>
      </c>
      <c r="H5519" s="183" t="str">
        <f>_xlfn.XLOOKUP($A5519,[3]【2026年03月度_全社】RFM客層一覧表データ!$A:$A,[3]【2026年03月度_全社】RFM客層一覧表データ!E:E,"",0)</f>
        <v/>
      </c>
      <c r="I5519" s="183" t="str">
        <f>_xlfn.XLOOKUP($A5519,[3]【2026年03月度_全社】RFM客層一覧表データ!$A:$A,[3]【2026年03月度_全社】RFM客層一覧表データ!F:F,"",0)</f>
        <v/>
      </c>
      <c r="J5519" s="183">
        <v>321</v>
      </c>
      <c r="K5519" s="183">
        <v>53</v>
      </c>
      <c r="L5519" s="183">
        <v>141</v>
      </c>
      <c r="M5519" s="183">
        <v>2</v>
      </c>
      <c r="N5519" s="183">
        <v>332</v>
      </c>
      <c r="O5519" s="183">
        <v>17</v>
      </c>
      <c r="P5519" s="183">
        <v>137</v>
      </c>
      <c r="Q5519" s="183">
        <v>1</v>
      </c>
      <c r="R5519" s="183">
        <v>352</v>
      </c>
      <c r="S5519" s="183">
        <v>114</v>
      </c>
      <c r="T5519" s="183">
        <v>153</v>
      </c>
      <c r="U5519" s="183">
        <v>12</v>
      </c>
      <c r="V5519" s="183">
        <v>359</v>
      </c>
      <c r="W5519" s="183">
        <v>147</v>
      </c>
      <c r="X5519" s="183">
        <v>158</v>
      </c>
      <c r="Y5519" s="183">
        <v>26</v>
      </c>
    </row>
    <row r="5520" spans="1:25" x14ac:dyDescent="0.2">
      <c r="A5520" s="184">
        <v>14274303</v>
      </c>
      <c r="B5520" s="183" t="str">
        <f>[1]店マスタ!B5519</f>
        <v>（有）遠武時計電気店</v>
      </c>
      <c r="C5520" s="183">
        <v>1.5</v>
      </c>
      <c r="D5520" s="183">
        <v>1.5</v>
      </c>
      <c r="E5520" s="183">
        <f>_xlfn.XLOOKUP(A5520,[2]Sheet1!$R:$R,[2]Sheet1!$AB:$AB,"",0)</f>
        <v>1.5</v>
      </c>
      <c r="F5520" s="183" t="str">
        <f>_xlfn.XLOOKUP($A5520,[3]【2026年03月度_全社】RFM客層一覧表データ!$A:$A,[3]【2026年03月度_全社】RFM客層一覧表データ!C:C,"",0)</f>
        <v/>
      </c>
      <c r="G5520" s="183" t="str">
        <f>_xlfn.XLOOKUP($A5520,[3]【2026年03月度_全社】RFM客層一覧表データ!$A:$A,[3]【2026年03月度_全社】RFM客層一覧表データ!D:D,"",0)</f>
        <v/>
      </c>
      <c r="H5520" s="183" t="str">
        <f>_xlfn.XLOOKUP($A5520,[3]【2026年03月度_全社】RFM客層一覧表データ!$A:$A,[3]【2026年03月度_全社】RFM客層一覧表データ!E:E,"",0)</f>
        <v/>
      </c>
      <c r="I5520" s="183" t="str">
        <f>_xlfn.XLOOKUP($A5520,[3]【2026年03月度_全社】RFM客層一覧表データ!$A:$A,[3]【2026年03月度_全社】RFM客層一覧表データ!F:F,"",0)</f>
        <v/>
      </c>
      <c r="J5520" s="183">
        <v>0</v>
      </c>
      <c r="K5520" s="183">
        <v>0</v>
      </c>
      <c r="L5520" s="183">
        <v>0</v>
      </c>
      <c r="M5520" s="183">
        <v>0</v>
      </c>
      <c r="N5520" s="183">
        <v>0</v>
      </c>
      <c r="O5520" s="183">
        <v>0</v>
      </c>
      <c r="P5520" s="183">
        <v>0</v>
      </c>
      <c r="Q5520" s="183">
        <v>0</v>
      </c>
      <c r="R5520" s="183">
        <v>0</v>
      </c>
      <c r="S5520" s="183">
        <v>0</v>
      </c>
      <c r="T5520" s="183">
        <v>0</v>
      </c>
      <c r="U5520" s="183">
        <v>0</v>
      </c>
      <c r="V5520" s="183">
        <v>0</v>
      </c>
      <c r="W5520" s="183">
        <v>0</v>
      </c>
      <c r="X5520" s="183">
        <v>0</v>
      </c>
      <c r="Y5520" s="183">
        <v>0</v>
      </c>
    </row>
    <row r="5521" spans="1:25" x14ac:dyDescent="0.2">
      <c r="A5521" s="184">
        <v>14274335</v>
      </c>
      <c r="B5521" s="183" t="str">
        <f>[1]店マスタ!B5520</f>
        <v>でんきや　パナサン</v>
      </c>
      <c r="C5521" s="183">
        <v>2</v>
      </c>
      <c r="D5521" s="183">
        <v>1.5</v>
      </c>
      <c r="E5521" s="183">
        <f>_xlfn.XLOOKUP(A5521,[2]Sheet1!$R:$R,[2]Sheet1!$AB:$AB,"",0)</f>
        <v>1.5</v>
      </c>
      <c r="F5521" s="183">
        <f>_xlfn.XLOOKUP($A5521,[3]【2026年03月度_全社】RFM客層一覧表データ!$A:$A,[3]【2026年03月度_全社】RFM客層一覧表データ!C:C,"",0)</f>
        <v>965</v>
      </c>
      <c r="G5521" s="183">
        <f>_xlfn.XLOOKUP($A5521,[3]【2026年03月度_全社】RFM客層一覧表データ!$A:$A,[3]【2026年03月度_全社】RFM客層一覧表データ!D:D,"",0)</f>
        <v>355</v>
      </c>
      <c r="H5521" s="183">
        <f>_xlfn.XLOOKUP($A5521,[3]【2026年03月度_全社】RFM客層一覧表データ!$A:$A,[3]【2026年03月度_全社】RFM客層一覧表データ!E:E,"",0)</f>
        <v>401</v>
      </c>
      <c r="I5521" s="183">
        <f>_xlfn.XLOOKUP($A5521,[3]【2026年03月度_全社】RFM客層一覧表データ!$A:$A,[3]【2026年03月度_全社】RFM客層一覧表データ!F:F,"",0)</f>
        <v>45</v>
      </c>
      <c r="J5521" s="183">
        <v>1072</v>
      </c>
      <c r="K5521" s="183">
        <v>439</v>
      </c>
      <c r="L5521" s="183">
        <v>413</v>
      </c>
      <c r="M5521" s="183">
        <v>80</v>
      </c>
      <c r="N5521" s="183">
        <v>1041</v>
      </c>
      <c r="O5521" s="183">
        <v>436</v>
      </c>
      <c r="P5521" s="183">
        <v>405</v>
      </c>
      <c r="Q5521" s="183">
        <v>87</v>
      </c>
      <c r="R5521" s="183">
        <v>1000</v>
      </c>
      <c r="S5521" s="183">
        <v>475</v>
      </c>
      <c r="T5521" s="183">
        <v>398</v>
      </c>
      <c r="U5521" s="183">
        <v>94</v>
      </c>
      <c r="V5521" s="183">
        <v>961</v>
      </c>
      <c r="W5521" s="183">
        <v>471</v>
      </c>
      <c r="X5521" s="183">
        <v>379</v>
      </c>
      <c r="Y5521" s="183">
        <v>102</v>
      </c>
    </row>
    <row r="5522" spans="1:25" x14ac:dyDescent="0.2">
      <c r="A5522" s="184">
        <v>14274400</v>
      </c>
      <c r="B5522" s="183" t="str">
        <f>[1]店マスタ!B5521</f>
        <v>サンコウ電器</v>
      </c>
      <c r="C5522" s="183">
        <v>2.5</v>
      </c>
      <c r="D5522" s="183">
        <v>2.5</v>
      </c>
      <c r="E5522" s="183">
        <f>_xlfn.XLOOKUP(A5522,[2]Sheet1!$R:$R,[2]Sheet1!$AB:$AB,"",0)</f>
        <v>2.5</v>
      </c>
      <c r="F5522" s="183">
        <f>_xlfn.XLOOKUP($A5522,[3]【2026年03月度_全社】RFM客層一覧表データ!$A:$A,[3]【2026年03月度_全社】RFM客層一覧表データ!C:C,"",0)</f>
        <v>492</v>
      </c>
      <c r="G5522" s="183">
        <f>_xlfn.XLOOKUP($A5522,[3]【2026年03月度_全社】RFM客層一覧表データ!$A:$A,[3]【2026年03月度_全社】RFM客層一覧表データ!D:D,"",0)</f>
        <v>187</v>
      </c>
      <c r="H5522" s="183">
        <f>_xlfn.XLOOKUP($A5522,[3]【2026年03月度_全社】RFM客層一覧表データ!$A:$A,[3]【2026年03月度_全社】RFM客層一覧表データ!E:E,"",0)</f>
        <v>255</v>
      </c>
      <c r="I5522" s="183">
        <f>_xlfn.XLOOKUP($A5522,[3]【2026年03月度_全社】RFM客層一覧表データ!$A:$A,[3]【2026年03月度_全社】RFM客層一覧表データ!F:F,"",0)</f>
        <v>38</v>
      </c>
      <c r="J5522" s="183">
        <v>533</v>
      </c>
      <c r="K5522" s="183">
        <v>209</v>
      </c>
      <c r="L5522" s="183">
        <v>278</v>
      </c>
      <c r="M5522" s="183">
        <v>24</v>
      </c>
      <c r="N5522" s="183">
        <v>572</v>
      </c>
      <c r="O5522" s="183">
        <v>222</v>
      </c>
      <c r="P5522" s="183">
        <v>305</v>
      </c>
      <c r="Q5522" s="183">
        <v>29</v>
      </c>
      <c r="R5522" s="183">
        <v>588</v>
      </c>
      <c r="S5522" s="183">
        <v>232</v>
      </c>
      <c r="T5522" s="183">
        <v>309</v>
      </c>
      <c r="U5522" s="183">
        <v>26</v>
      </c>
      <c r="V5522" s="183">
        <v>638</v>
      </c>
      <c r="W5522" s="183">
        <v>254</v>
      </c>
      <c r="X5522" s="183">
        <v>336</v>
      </c>
      <c r="Y5522" s="183">
        <v>29</v>
      </c>
    </row>
    <row r="5523" spans="1:25" x14ac:dyDescent="0.2">
      <c r="A5523" s="184">
        <v>14275002</v>
      </c>
      <c r="B5523" s="183" t="str">
        <f>[1]店マスタ!B5522</f>
        <v>でんきや　おおた</v>
      </c>
      <c r="C5523" s="183">
        <v>3.5</v>
      </c>
      <c r="D5523" s="183">
        <v>3.5</v>
      </c>
      <c r="E5523" s="183">
        <f>_xlfn.XLOOKUP(A5523,[2]Sheet1!$R:$R,[2]Sheet1!$AB:$AB,"",0)</f>
        <v>3.5</v>
      </c>
      <c r="F5523" s="183">
        <f>_xlfn.XLOOKUP($A5523,[3]【2026年03月度_全社】RFM客層一覧表データ!$A:$A,[3]【2026年03月度_全社】RFM客層一覧表データ!C:C,"",0)</f>
        <v>1606</v>
      </c>
      <c r="G5523" s="183">
        <f>_xlfn.XLOOKUP($A5523,[3]【2026年03月度_全社】RFM客層一覧表データ!$A:$A,[3]【2026年03月度_全社】RFM客層一覧表データ!D:D,"",0)</f>
        <v>578</v>
      </c>
      <c r="H5523" s="183">
        <f>_xlfn.XLOOKUP($A5523,[3]【2026年03月度_全社】RFM客層一覧表データ!$A:$A,[3]【2026年03月度_全社】RFM客層一覧表データ!E:E,"",0)</f>
        <v>620</v>
      </c>
      <c r="I5523" s="183">
        <f>_xlfn.XLOOKUP($A5523,[3]【2026年03月度_全社】RFM客層一覧表データ!$A:$A,[3]【2026年03月度_全社】RFM客層一覧表データ!F:F,"",0)</f>
        <v>123</v>
      </c>
      <c r="J5523" s="183">
        <v>1626</v>
      </c>
      <c r="K5523" s="183">
        <v>630</v>
      </c>
      <c r="L5523" s="183">
        <v>611</v>
      </c>
      <c r="M5523" s="183">
        <v>131</v>
      </c>
      <c r="N5523" s="183">
        <v>1594</v>
      </c>
      <c r="O5523" s="183">
        <v>701</v>
      </c>
      <c r="P5523" s="183">
        <v>604</v>
      </c>
      <c r="Q5523" s="183">
        <v>180</v>
      </c>
      <c r="R5523" s="183">
        <v>1546</v>
      </c>
      <c r="S5523" s="183">
        <v>651</v>
      </c>
      <c r="T5523" s="183">
        <v>603</v>
      </c>
      <c r="U5523" s="183">
        <v>140</v>
      </c>
      <c r="V5523" s="183">
        <v>1491</v>
      </c>
      <c r="W5523" s="183">
        <v>635</v>
      </c>
      <c r="X5523" s="183">
        <v>594</v>
      </c>
      <c r="Y5523" s="183">
        <v>119</v>
      </c>
    </row>
    <row r="5524" spans="1:25" x14ac:dyDescent="0.2">
      <c r="A5524" s="184">
        <v>14275005</v>
      </c>
      <c r="B5524" s="183" t="str">
        <f>[1]店マスタ!B5523</f>
        <v>サンエコライフ　世知原店</v>
      </c>
      <c r="C5524" s="183">
        <v>2.5</v>
      </c>
      <c r="D5524" s="183">
        <v>2.5</v>
      </c>
      <c r="E5524" s="183">
        <f>_xlfn.XLOOKUP(A5524,[2]Sheet1!$R:$R,[2]Sheet1!$AB:$AB,"",0)</f>
        <v>2.5</v>
      </c>
      <c r="F5524" s="183">
        <f>_xlfn.XLOOKUP($A5524,[3]【2026年03月度_全社】RFM客層一覧表データ!$A:$A,[3]【2026年03月度_全社】RFM客層一覧表データ!C:C,"",0)</f>
        <v>283</v>
      </c>
      <c r="G5524" s="183">
        <f>_xlfn.XLOOKUP($A5524,[3]【2026年03月度_全社】RFM客層一覧表データ!$A:$A,[3]【2026年03月度_全社】RFM客層一覧表データ!D:D,"",0)</f>
        <v>101</v>
      </c>
      <c r="H5524" s="183">
        <f>_xlfn.XLOOKUP($A5524,[3]【2026年03月度_全社】RFM客層一覧表データ!$A:$A,[3]【2026年03月度_全社】RFM客層一覧表データ!E:E,"",0)</f>
        <v>96</v>
      </c>
      <c r="I5524" s="183">
        <f>_xlfn.XLOOKUP($A5524,[3]【2026年03月度_全社】RFM客層一覧表データ!$A:$A,[3]【2026年03月度_全社】RFM客層一覧表データ!F:F,"",0)</f>
        <v>29</v>
      </c>
      <c r="J5524" s="183">
        <v>299</v>
      </c>
      <c r="K5524" s="183">
        <v>95</v>
      </c>
      <c r="L5524" s="183">
        <v>102</v>
      </c>
      <c r="M5524" s="183">
        <v>28</v>
      </c>
      <c r="N5524" s="183">
        <v>291</v>
      </c>
      <c r="O5524" s="183">
        <v>122</v>
      </c>
      <c r="P5524" s="183">
        <v>103</v>
      </c>
      <c r="Q5524" s="183">
        <v>29</v>
      </c>
      <c r="R5524" s="183">
        <v>282</v>
      </c>
      <c r="S5524" s="183">
        <v>108</v>
      </c>
      <c r="T5524" s="183">
        <v>95</v>
      </c>
      <c r="U5524" s="183">
        <v>30</v>
      </c>
      <c r="V5524" s="183">
        <v>261</v>
      </c>
      <c r="W5524" s="183">
        <v>107</v>
      </c>
      <c r="X5524" s="183">
        <v>86</v>
      </c>
      <c r="Y5524" s="183">
        <v>29</v>
      </c>
    </row>
    <row r="5525" spans="1:25" x14ac:dyDescent="0.2">
      <c r="A5525" s="184">
        <v>14275012</v>
      </c>
      <c r="B5525" s="183" t="str">
        <f>[1]店マスタ!B5524</f>
        <v>（有）　佐々木無線</v>
      </c>
      <c r="C5525" s="183">
        <v>2.5</v>
      </c>
      <c r="D5525" s="183">
        <v>2.5</v>
      </c>
      <c r="E5525" s="183">
        <f>_xlfn.XLOOKUP(A5525,[2]Sheet1!$R:$R,[2]Sheet1!$AB:$AB,"",0)</f>
        <v>2.5</v>
      </c>
      <c r="F5525" s="183">
        <f>_xlfn.XLOOKUP($A5525,[3]【2026年03月度_全社】RFM客層一覧表データ!$A:$A,[3]【2026年03月度_全社】RFM客層一覧表データ!C:C,"",0)</f>
        <v>36</v>
      </c>
      <c r="G5525" s="183">
        <f>_xlfn.XLOOKUP($A5525,[3]【2026年03月度_全社】RFM客層一覧表データ!$A:$A,[3]【2026年03月度_全社】RFM客層一覧表データ!D:D,"",0)</f>
        <v>1</v>
      </c>
      <c r="H5525" s="183">
        <f>_xlfn.XLOOKUP($A5525,[3]【2026年03月度_全社】RFM客層一覧表データ!$A:$A,[3]【2026年03月度_全社】RFM客層一覧表データ!E:E,"",0)</f>
        <v>0</v>
      </c>
      <c r="I5525" s="183">
        <f>_xlfn.XLOOKUP($A5525,[3]【2026年03月度_全社】RFM客層一覧表データ!$A:$A,[3]【2026年03月度_全社】RFM客層一覧表データ!F:F,"",0)</f>
        <v>0</v>
      </c>
      <c r="J5525" s="183">
        <v>84</v>
      </c>
      <c r="K5525" s="183">
        <v>0</v>
      </c>
      <c r="L5525" s="183">
        <v>3</v>
      </c>
      <c r="M5525" s="183">
        <v>0</v>
      </c>
      <c r="N5525" s="183">
        <v>101</v>
      </c>
      <c r="O5525" s="183">
        <v>0</v>
      </c>
      <c r="P5525" s="183">
        <v>6</v>
      </c>
      <c r="Q5525" s="183">
        <v>0</v>
      </c>
      <c r="R5525" s="183">
        <v>120</v>
      </c>
      <c r="S5525" s="183">
        <v>0</v>
      </c>
      <c r="T5525" s="183">
        <v>11</v>
      </c>
      <c r="U5525" s="183">
        <v>0</v>
      </c>
      <c r="V5525" s="183">
        <v>128</v>
      </c>
      <c r="W5525" s="183">
        <v>35</v>
      </c>
      <c r="X5525" s="183">
        <v>30</v>
      </c>
      <c r="Y5525" s="183">
        <v>14</v>
      </c>
    </row>
    <row r="5526" spans="1:25" x14ac:dyDescent="0.2">
      <c r="A5526" s="184">
        <v>14275032</v>
      </c>
      <c r="B5526" s="183" t="str">
        <f>[1]店マスタ!B5525</f>
        <v>アズ　こんどう店</v>
      </c>
      <c r="C5526" s="183">
        <v>5</v>
      </c>
      <c r="D5526" s="183">
        <v>5</v>
      </c>
      <c r="E5526" s="183">
        <f>_xlfn.XLOOKUP(A5526,[2]Sheet1!$R:$R,[2]Sheet1!$AB:$AB,"",0)</f>
        <v>5</v>
      </c>
      <c r="F5526" s="183">
        <f>_xlfn.XLOOKUP($A5526,[3]【2026年03月度_全社】RFM客層一覧表データ!$A:$A,[3]【2026年03月度_全社】RFM客層一覧表データ!C:C,"",0)</f>
        <v>972</v>
      </c>
      <c r="G5526" s="183">
        <f>_xlfn.XLOOKUP($A5526,[3]【2026年03月度_全社】RFM客層一覧表データ!$A:$A,[3]【2026年03月度_全社】RFM客層一覧表データ!D:D,"",0)</f>
        <v>567</v>
      </c>
      <c r="H5526" s="183">
        <f>_xlfn.XLOOKUP($A5526,[3]【2026年03月度_全社】RFM客層一覧表データ!$A:$A,[3]【2026年03月度_全社】RFM客層一覧表データ!E:E,"",0)</f>
        <v>745</v>
      </c>
      <c r="I5526" s="183">
        <f>_xlfn.XLOOKUP($A5526,[3]【2026年03月度_全社】RFM客層一覧表データ!$A:$A,[3]【2026年03月度_全社】RFM客層一覧表データ!F:F,"",0)</f>
        <v>37</v>
      </c>
      <c r="J5526" s="183">
        <v>970</v>
      </c>
      <c r="K5526" s="183">
        <v>559</v>
      </c>
      <c r="L5526" s="183">
        <v>744</v>
      </c>
      <c r="M5526" s="183">
        <v>36</v>
      </c>
      <c r="N5526" s="183">
        <v>968</v>
      </c>
      <c r="O5526" s="183">
        <v>571</v>
      </c>
      <c r="P5526" s="183">
        <v>751</v>
      </c>
      <c r="Q5526" s="183">
        <v>38</v>
      </c>
      <c r="R5526" s="183">
        <v>943</v>
      </c>
      <c r="S5526" s="183">
        <v>584</v>
      </c>
      <c r="T5526" s="183">
        <v>741</v>
      </c>
      <c r="U5526" s="183">
        <v>40</v>
      </c>
      <c r="V5526" s="183">
        <v>916</v>
      </c>
      <c r="W5526" s="183">
        <v>578</v>
      </c>
      <c r="X5526" s="183">
        <v>710</v>
      </c>
      <c r="Y5526" s="183">
        <v>50</v>
      </c>
    </row>
    <row r="5527" spans="1:25" x14ac:dyDescent="0.2">
      <c r="A5527" s="184">
        <v>14275111</v>
      </c>
      <c r="B5527" s="183" t="str">
        <f>[1]店マスタ!B5526</f>
        <v>たなか電器（上五島）</v>
      </c>
      <c r="C5527" s="183">
        <v>1.5</v>
      </c>
      <c r="D5527" s="183">
        <v>1.5</v>
      </c>
      <c r="E5527" s="183">
        <f>_xlfn.XLOOKUP(A5527,[2]Sheet1!$R:$R,[2]Sheet1!$AB:$AB,"",0)</f>
        <v>1.5</v>
      </c>
      <c r="F5527" s="183" t="str">
        <f>_xlfn.XLOOKUP($A5527,[3]【2026年03月度_全社】RFM客層一覧表データ!$A:$A,[3]【2026年03月度_全社】RFM客層一覧表データ!C:C,"",0)</f>
        <v/>
      </c>
      <c r="G5527" s="183" t="str">
        <f>_xlfn.XLOOKUP($A5527,[3]【2026年03月度_全社】RFM客層一覧表データ!$A:$A,[3]【2026年03月度_全社】RFM客層一覧表データ!D:D,"",0)</f>
        <v/>
      </c>
      <c r="H5527" s="183" t="str">
        <f>_xlfn.XLOOKUP($A5527,[3]【2026年03月度_全社】RFM客層一覧表データ!$A:$A,[3]【2026年03月度_全社】RFM客層一覧表データ!E:E,"",0)</f>
        <v/>
      </c>
      <c r="I5527" s="183" t="str">
        <f>_xlfn.XLOOKUP($A5527,[3]【2026年03月度_全社】RFM客層一覧表データ!$A:$A,[3]【2026年03月度_全社】RFM客層一覧表データ!F:F,"",0)</f>
        <v/>
      </c>
      <c r="J5527" s="183">
        <v>0</v>
      </c>
      <c r="K5527" s="183">
        <v>0</v>
      </c>
      <c r="L5527" s="183">
        <v>0</v>
      </c>
      <c r="M5527" s="183">
        <v>0</v>
      </c>
      <c r="N5527" s="183">
        <v>0</v>
      </c>
      <c r="O5527" s="183">
        <v>0</v>
      </c>
      <c r="P5527" s="183">
        <v>0</v>
      </c>
      <c r="Q5527" s="183">
        <v>0</v>
      </c>
      <c r="R5527" s="183">
        <v>0</v>
      </c>
      <c r="S5527" s="183">
        <v>0</v>
      </c>
      <c r="T5527" s="183">
        <v>0</v>
      </c>
      <c r="U5527" s="183">
        <v>0</v>
      </c>
      <c r="V5527" s="183">
        <v>0</v>
      </c>
      <c r="W5527" s="183">
        <v>0</v>
      </c>
      <c r="X5527" s="183">
        <v>0</v>
      </c>
      <c r="Y5527" s="183">
        <v>0</v>
      </c>
    </row>
    <row r="5528" spans="1:25" x14ac:dyDescent="0.2">
      <c r="A5528" s="184">
        <v>14276004</v>
      </c>
      <c r="B5528" s="183" t="str">
        <f>[1]店マスタ!B5527</f>
        <v>パピオ　にしけん</v>
      </c>
      <c r="C5528" s="183">
        <v>3.5</v>
      </c>
      <c r="D5528" s="183">
        <v>3.5</v>
      </c>
      <c r="E5528" s="183">
        <f>_xlfn.XLOOKUP(A5528,[2]Sheet1!$R:$R,[2]Sheet1!$AB:$AB,"",0)</f>
        <v>3.5</v>
      </c>
      <c r="F5528" s="183">
        <f>_xlfn.XLOOKUP($A5528,[3]【2026年03月度_全社】RFM客層一覧表データ!$A:$A,[3]【2026年03月度_全社】RFM客層一覧表データ!C:C,"",0)</f>
        <v>486</v>
      </c>
      <c r="G5528" s="183">
        <f>_xlfn.XLOOKUP($A5528,[3]【2026年03月度_全社】RFM客層一覧表データ!$A:$A,[3]【2026年03月度_全社】RFM客層一覧表データ!D:D,"",0)</f>
        <v>213</v>
      </c>
      <c r="H5528" s="183">
        <f>_xlfn.XLOOKUP($A5528,[3]【2026年03月度_全社】RFM客層一覧表データ!$A:$A,[3]【2026年03月度_全社】RFM客層一覧表データ!E:E,"",0)</f>
        <v>250</v>
      </c>
      <c r="I5528" s="183">
        <f>_xlfn.XLOOKUP($A5528,[3]【2026年03月度_全社】RFM客層一覧表データ!$A:$A,[3]【2026年03月度_全社】RFM客層一覧表データ!F:F,"",0)</f>
        <v>45</v>
      </c>
      <c r="J5528" s="183">
        <v>488</v>
      </c>
      <c r="K5528" s="183">
        <v>221</v>
      </c>
      <c r="L5528" s="183">
        <v>241</v>
      </c>
      <c r="M5528" s="183">
        <v>38</v>
      </c>
      <c r="N5528" s="183">
        <v>491</v>
      </c>
      <c r="O5528" s="183">
        <v>234</v>
      </c>
      <c r="P5528" s="183">
        <v>233</v>
      </c>
      <c r="Q5528" s="183">
        <v>46</v>
      </c>
      <c r="R5528" s="183">
        <v>512</v>
      </c>
      <c r="S5528" s="183">
        <v>198</v>
      </c>
      <c r="T5528" s="183">
        <v>233</v>
      </c>
      <c r="U5528" s="183">
        <v>21</v>
      </c>
      <c r="V5528" s="183">
        <v>543</v>
      </c>
      <c r="W5528" s="183">
        <v>197</v>
      </c>
      <c r="X5528" s="183">
        <v>231</v>
      </c>
      <c r="Y5528" s="183">
        <v>22</v>
      </c>
    </row>
    <row r="5529" spans="1:25" x14ac:dyDescent="0.2">
      <c r="A5529" s="184">
        <v>14276005</v>
      </c>
      <c r="B5529" s="183" t="str">
        <f>[1]店マスタ!B5528</f>
        <v>染川鉄工</v>
      </c>
      <c r="C5529" s="183">
        <v>2.5</v>
      </c>
      <c r="D5529" s="183">
        <v>0</v>
      </c>
      <c r="E5529" s="183" t="str">
        <f>_xlfn.XLOOKUP(A5529,[2]Sheet1!$R:$R,[2]Sheet1!$AB:$AB,"",0)</f>
        <v/>
      </c>
      <c r="F5529" s="183" t="str">
        <f>_xlfn.XLOOKUP($A5529,[3]【2026年03月度_全社】RFM客層一覧表データ!$A:$A,[3]【2026年03月度_全社】RFM客層一覧表データ!C:C,"",0)</f>
        <v/>
      </c>
      <c r="G5529" s="183" t="str">
        <f>_xlfn.XLOOKUP($A5529,[3]【2026年03月度_全社】RFM客層一覧表データ!$A:$A,[3]【2026年03月度_全社】RFM客層一覧表データ!D:D,"",0)</f>
        <v/>
      </c>
      <c r="H5529" s="183" t="str">
        <f>_xlfn.XLOOKUP($A5529,[3]【2026年03月度_全社】RFM客層一覧表データ!$A:$A,[3]【2026年03月度_全社】RFM客層一覧表データ!E:E,"",0)</f>
        <v/>
      </c>
      <c r="I5529" s="183" t="str">
        <f>_xlfn.XLOOKUP($A5529,[3]【2026年03月度_全社】RFM客層一覧表データ!$A:$A,[3]【2026年03月度_全社】RFM客層一覧表データ!F:F,"",0)</f>
        <v/>
      </c>
      <c r="J5529" s="183">
        <v>0</v>
      </c>
      <c r="K5529" s="183">
        <v>0</v>
      </c>
      <c r="L5529" s="183">
        <v>0</v>
      </c>
      <c r="M5529" s="183">
        <v>0</v>
      </c>
      <c r="N5529" s="183">
        <v>0</v>
      </c>
      <c r="O5529" s="183">
        <v>0</v>
      </c>
      <c r="P5529" s="183">
        <v>0</v>
      </c>
      <c r="Q5529" s="183">
        <v>0</v>
      </c>
      <c r="R5529" s="183">
        <v>0</v>
      </c>
      <c r="S5529" s="183">
        <v>0</v>
      </c>
      <c r="T5529" s="183">
        <v>0</v>
      </c>
      <c r="U5529" s="183">
        <v>0</v>
      </c>
      <c r="V5529" s="183">
        <v>0</v>
      </c>
      <c r="W5529" s="183">
        <v>0</v>
      </c>
      <c r="X5529" s="183">
        <v>0</v>
      </c>
      <c r="Y5529" s="183">
        <v>0</v>
      </c>
    </row>
    <row r="5530" spans="1:25" x14ac:dyDescent="0.2">
      <c r="A5530" s="184">
        <v>14277011</v>
      </c>
      <c r="B5530" s="183" t="str">
        <f>[1]店マスタ!B5529</f>
        <v>でんきや　みやざき</v>
      </c>
      <c r="C5530" s="183">
        <v>2.5</v>
      </c>
      <c r="D5530" s="183">
        <v>2.5</v>
      </c>
      <c r="E5530" s="183">
        <f>_xlfn.XLOOKUP(A5530,[2]Sheet1!$R:$R,[2]Sheet1!$AB:$AB,"",0)</f>
        <v>2.5</v>
      </c>
      <c r="F5530" s="183">
        <f>_xlfn.XLOOKUP($A5530,[3]【2026年03月度_全社】RFM客層一覧表データ!$A:$A,[3]【2026年03月度_全社】RFM客層一覧表データ!C:C,"",0)</f>
        <v>776</v>
      </c>
      <c r="G5530" s="183">
        <f>_xlfn.XLOOKUP($A5530,[3]【2026年03月度_全社】RFM客層一覧表データ!$A:$A,[3]【2026年03月度_全社】RFM客層一覧表データ!D:D,"",0)</f>
        <v>281</v>
      </c>
      <c r="H5530" s="183">
        <f>_xlfn.XLOOKUP($A5530,[3]【2026年03月度_全社】RFM客層一覧表データ!$A:$A,[3]【2026年03月度_全社】RFM客層一覧表データ!E:E,"",0)</f>
        <v>341</v>
      </c>
      <c r="I5530" s="183">
        <f>_xlfn.XLOOKUP($A5530,[3]【2026年03月度_全社】RFM客層一覧表データ!$A:$A,[3]【2026年03月度_全社】RFM客層一覧表データ!F:F,"",0)</f>
        <v>49</v>
      </c>
      <c r="J5530" s="183">
        <v>827</v>
      </c>
      <c r="K5530" s="183">
        <v>285</v>
      </c>
      <c r="L5530" s="183">
        <v>345</v>
      </c>
      <c r="M5530" s="183">
        <v>53</v>
      </c>
      <c r="N5530" s="183">
        <v>820</v>
      </c>
      <c r="O5530" s="183">
        <v>344</v>
      </c>
      <c r="P5530" s="183">
        <v>349</v>
      </c>
      <c r="Q5530" s="183">
        <v>33</v>
      </c>
      <c r="R5530" s="183">
        <v>813</v>
      </c>
      <c r="S5530" s="183">
        <v>418</v>
      </c>
      <c r="T5530" s="183">
        <v>352</v>
      </c>
      <c r="U5530" s="183">
        <v>78</v>
      </c>
      <c r="V5530" s="183">
        <v>771</v>
      </c>
      <c r="W5530" s="183">
        <v>436</v>
      </c>
      <c r="X5530" s="183">
        <v>349</v>
      </c>
      <c r="Y5530" s="183">
        <v>91</v>
      </c>
    </row>
    <row r="5531" spans="1:25" x14ac:dyDescent="0.2">
      <c r="A5531" s="184">
        <v>14278001</v>
      </c>
      <c r="B5531" s="183" t="str">
        <f>[1]店マスタ!B5530</f>
        <v>（有）　山口電気商店</v>
      </c>
      <c r="C5531" s="183">
        <v>2.5</v>
      </c>
      <c r="D5531" s="183">
        <v>2.5</v>
      </c>
      <c r="E5531" s="183">
        <f>_xlfn.XLOOKUP(A5531,[2]Sheet1!$R:$R,[2]Sheet1!$AB:$AB,"",0)</f>
        <v>2.5</v>
      </c>
      <c r="F5531" s="183">
        <f>_xlfn.XLOOKUP($A5531,[3]【2026年03月度_全社】RFM客層一覧表データ!$A:$A,[3]【2026年03月度_全社】RFM客層一覧表データ!C:C,"",0)</f>
        <v>536</v>
      </c>
      <c r="G5531" s="183">
        <f>_xlfn.XLOOKUP($A5531,[3]【2026年03月度_全社】RFM客層一覧表データ!$A:$A,[3]【2026年03月度_全社】RFM客層一覧表データ!D:D,"",0)</f>
        <v>230</v>
      </c>
      <c r="H5531" s="183">
        <f>_xlfn.XLOOKUP($A5531,[3]【2026年03月度_全社】RFM客層一覧表データ!$A:$A,[3]【2026年03月度_全社】RFM客層一覧表データ!E:E,"",0)</f>
        <v>283</v>
      </c>
      <c r="I5531" s="183">
        <f>_xlfn.XLOOKUP($A5531,[3]【2026年03月度_全社】RFM客層一覧表データ!$A:$A,[3]【2026年03月度_全社】RFM客層一覧表データ!F:F,"",0)</f>
        <v>46</v>
      </c>
      <c r="J5531" s="183">
        <v>554</v>
      </c>
      <c r="K5531" s="183">
        <v>230</v>
      </c>
      <c r="L5531" s="183">
        <v>294</v>
      </c>
      <c r="M5531" s="183">
        <v>39</v>
      </c>
      <c r="N5531" s="183">
        <v>547</v>
      </c>
      <c r="O5531" s="183">
        <v>156</v>
      </c>
      <c r="P5531" s="183">
        <v>309</v>
      </c>
      <c r="Q5531" s="183">
        <v>23</v>
      </c>
      <c r="R5531" s="183">
        <v>564</v>
      </c>
      <c r="S5531" s="183">
        <v>229</v>
      </c>
      <c r="T5531" s="183">
        <v>323</v>
      </c>
      <c r="U5531" s="183">
        <v>27</v>
      </c>
      <c r="V5531" s="183">
        <v>557</v>
      </c>
      <c r="W5531" s="183">
        <v>235</v>
      </c>
      <c r="X5531" s="183">
        <v>336</v>
      </c>
      <c r="Y5531" s="183">
        <v>22</v>
      </c>
    </row>
    <row r="5532" spans="1:25" x14ac:dyDescent="0.2">
      <c r="A5532" s="184">
        <v>14278002</v>
      </c>
      <c r="B5532" s="183" t="str">
        <f>[1]店マスタ!B5531</f>
        <v>（有）　堀池電器商会</v>
      </c>
      <c r="C5532" s="183">
        <v>2.5</v>
      </c>
      <c r="D5532" s="183">
        <v>2.5</v>
      </c>
      <c r="E5532" s="183">
        <f>_xlfn.XLOOKUP(A5532,[2]Sheet1!$R:$R,[2]Sheet1!$AB:$AB,"",0)</f>
        <v>2.5</v>
      </c>
      <c r="F5532" s="183">
        <f>_xlfn.XLOOKUP($A5532,[3]【2026年03月度_全社】RFM客層一覧表データ!$A:$A,[3]【2026年03月度_全社】RFM客層一覧表データ!C:C,"",0)</f>
        <v>514</v>
      </c>
      <c r="G5532" s="183">
        <f>_xlfn.XLOOKUP($A5532,[3]【2026年03月度_全社】RFM客層一覧表データ!$A:$A,[3]【2026年03月度_全社】RFM客層一覧表データ!D:D,"",0)</f>
        <v>231</v>
      </c>
      <c r="H5532" s="183">
        <f>_xlfn.XLOOKUP($A5532,[3]【2026年03月度_全社】RFM客層一覧表データ!$A:$A,[3]【2026年03月度_全社】RFM客層一覧表データ!E:E,"",0)</f>
        <v>274</v>
      </c>
      <c r="I5532" s="183">
        <f>_xlfn.XLOOKUP($A5532,[3]【2026年03月度_全社】RFM客層一覧表データ!$A:$A,[3]【2026年03月度_全社】RFM客層一覧表データ!F:F,"",0)</f>
        <v>24</v>
      </c>
      <c r="J5532" s="183">
        <v>553</v>
      </c>
      <c r="K5532" s="183">
        <v>238</v>
      </c>
      <c r="L5532" s="183">
        <v>284</v>
      </c>
      <c r="M5532" s="183">
        <v>24</v>
      </c>
      <c r="N5532" s="183">
        <v>575</v>
      </c>
      <c r="O5532" s="183">
        <v>257</v>
      </c>
      <c r="P5532" s="183">
        <v>295</v>
      </c>
      <c r="Q5532" s="183">
        <v>26</v>
      </c>
      <c r="R5532" s="183">
        <v>589</v>
      </c>
      <c r="S5532" s="183">
        <v>243</v>
      </c>
      <c r="T5532" s="183">
        <v>309</v>
      </c>
      <c r="U5532" s="183">
        <v>20</v>
      </c>
      <c r="V5532" s="183">
        <v>619</v>
      </c>
      <c r="W5532" s="183">
        <v>258</v>
      </c>
      <c r="X5532" s="183">
        <v>313</v>
      </c>
      <c r="Y5532" s="183">
        <v>33</v>
      </c>
    </row>
    <row r="5533" spans="1:25" x14ac:dyDescent="0.2">
      <c r="A5533" s="184">
        <v>14278020</v>
      </c>
      <c r="B5533" s="183" t="str">
        <f>[1]店マスタ!B5532</f>
        <v>でんきや　ワイズ１</v>
      </c>
      <c r="C5533" s="183">
        <v>2.5</v>
      </c>
      <c r="D5533" s="183">
        <v>2.5</v>
      </c>
      <c r="E5533" s="183">
        <f>_xlfn.XLOOKUP(A5533,[2]Sheet1!$R:$R,[2]Sheet1!$AB:$AB,"",0)</f>
        <v>2.5</v>
      </c>
      <c r="F5533" s="183">
        <f>_xlfn.XLOOKUP($A5533,[3]【2026年03月度_全社】RFM客層一覧表データ!$A:$A,[3]【2026年03月度_全社】RFM客層一覧表データ!C:C,"",0)</f>
        <v>469</v>
      </c>
      <c r="G5533" s="183">
        <f>_xlfn.XLOOKUP($A5533,[3]【2026年03月度_全社】RFM客層一覧表データ!$A:$A,[3]【2026年03月度_全社】RFM客層一覧表データ!D:D,"",0)</f>
        <v>149</v>
      </c>
      <c r="H5533" s="183">
        <f>_xlfn.XLOOKUP($A5533,[3]【2026年03月度_全社】RFM客層一覧表データ!$A:$A,[3]【2026年03月度_全社】RFM客層一覧表データ!E:E,"",0)</f>
        <v>200</v>
      </c>
      <c r="I5533" s="183">
        <f>_xlfn.XLOOKUP($A5533,[3]【2026年03月度_全社】RFM客層一覧表データ!$A:$A,[3]【2026年03月度_全社】RFM客層一覧表データ!F:F,"",0)</f>
        <v>29</v>
      </c>
      <c r="J5533" s="183">
        <v>484</v>
      </c>
      <c r="K5533" s="183">
        <v>164</v>
      </c>
      <c r="L5533" s="183">
        <v>201</v>
      </c>
      <c r="M5533" s="183">
        <v>38</v>
      </c>
      <c r="N5533" s="183">
        <v>484</v>
      </c>
      <c r="O5533" s="183">
        <v>169</v>
      </c>
      <c r="P5533" s="183">
        <v>214</v>
      </c>
      <c r="Q5533" s="183">
        <v>31</v>
      </c>
      <c r="R5533" s="183">
        <v>500</v>
      </c>
      <c r="S5533" s="183">
        <v>211</v>
      </c>
      <c r="T5533" s="183">
        <v>222</v>
      </c>
      <c r="U5533" s="183">
        <v>51</v>
      </c>
      <c r="V5533" s="183">
        <v>480</v>
      </c>
      <c r="W5533" s="183">
        <v>196</v>
      </c>
      <c r="X5533" s="183">
        <v>221</v>
      </c>
      <c r="Y5533" s="183">
        <v>59</v>
      </c>
    </row>
    <row r="5534" spans="1:25" x14ac:dyDescent="0.2">
      <c r="A5534" s="184">
        <v>14279017</v>
      </c>
      <c r="B5534" s="183" t="str">
        <f>[1]店マスタ!B5533</f>
        <v>ナカムラ電化</v>
      </c>
      <c r="C5534" s="183">
        <v>1.5</v>
      </c>
      <c r="D5534" s="183">
        <v>1</v>
      </c>
      <c r="E5534" s="183">
        <f>_xlfn.XLOOKUP(A5534,[2]Sheet1!$R:$R,[2]Sheet1!$AB:$AB,"",0)</f>
        <v>1</v>
      </c>
      <c r="F5534" s="183">
        <f>_xlfn.XLOOKUP($A5534,[3]【2026年03月度_全社】RFM客層一覧表データ!$A:$A,[3]【2026年03月度_全社】RFM客層一覧表データ!C:C,"",0)</f>
        <v>0</v>
      </c>
      <c r="G5534" s="183">
        <f>_xlfn.XLOOKUP($A5534,[3]【2026年03月度_全社】RFM客層一覧表データ!$A:$A,[3]【2026年03月度_全社】RFM客層一覧表データ!D:D,"",0)</f>
        <v>0</v>
      </c>
      <c r="H5534" s="183">
        <f>_xlfn.XLOOKUP($A5534,[3]【2026年03月度_全社】RFM客層一覧表データ!$A:$A,[3]【2026年03月度_全社】RFM客層一覧表データ!E:E,"",0)</f>
        <v>0</v>
      </c>
      <c r="I5534" s="183">
        <f>_xlfn.XLOOKUP($A5534,[3]【2026年03月度_全社】RFM客層一覧表データ!$A:$A,[3]【2026年03月度_全社】RFM客層一覧表データ!F:F,"",0)</f>
        <v>0</v>
      </c>
      <c r="J5534" s="183">
        <v>13</v>
      </c>
      <c r="K5534" s="183">
        <v>0</v>
      </c>
      <c r="L5534" s="183">
        <v>0</v>
      </c>
      <c r="M5534" s="183">
        <v>0</v>
      </c>
      <c r="N5534" s="183">
        <v>285</v>
      </c>
      <c r="O5534" s="183">
        <v>0</v>
      </c>
      <c r="P5534" s="183">
        <v>10</v>
      </c>
      <c r="Q5534" s="183">
        <v>0</v>
      </c>
      <c r="R5534" s="183">
        <v>0</v>
      </c>
      <c r="S5534" s="183">
        <v>0</v>
      </c>
      <c r="T5534" s="183">
        <v>0</v>
      </c>
      <c r="U5534" s="183">
        <v>0</v>
      </c>
      <c r="V5534" s="183">
        <v>798</v>
      </c>
      <c r="W5534" s="183">
        <v>0</v>
      </c>
      <c r="X5534" s="183">
        <v>263</v>
      </c>
      <c r="Y5534" s="183">
        <v>0</v>
      </c>
    </row>
    <row r="5535" spans="1:25" x14ac:dyDescent="0.2">
      <c r="A5535" s="184">
        <v>14279018</v>
      </c>
      <c r="B5535" s="183" t="str">
        <f>[1]店マスタ!B5534</f>
        <v>でんきやナカムラ三原店</v>
      </c>
      <c r="C5535" s="183">
        <v>2</v>
      </c>
      <c r="D5535" s="183">
        <v>2</v>
      </c>
      <c r="E5535" s="183" t="str">
        <f>_xlfn.XLOOKUP(A5535,[2]Sheet1!$R:$R,[2]Sheet1!$AB:$AB,"",0)</f>
        <v/>
      </c>
      <c r="F5535" s="183" t="str">
        <f>_xlfn.XLOOKUP($A5535,[3]【2026年03月度_全社】RFM客層一覧表データ!$A:$A,[3]【2026年03月度_全社】RFM客層一覧表データ!C:C,"",0)</f>
        <v/>
      </c>
      <c r="G5535" s="183" t="str">
        <f>_xlfn.XLOOKUP($A5535,[3]【2026年03月度_全社】RFM客層一覧表データ!$A:$A,[3]【2026年03月度_全社】RFM客層一覧表データ!D:D,"",0)</f>
        <v/>
      </c>
      <c r="H5535" s="183" t="str">
        <f>_xlfn.XLOOKUP($A5535,[3]【2026年03月度_全社】RFM客層一覧表データ!$A:$A,[3]【2026年03月度_全社】RFM客層一覧表データ!E:E,"",0)</f>
        <v/>
      </c>
      <c r="I5535" s="183" t="str">
        <f>_xlfn.XLOOKUP($A5535,[3]【2026年03月度_全社】RFM客層一覧表データ!$A:$A,[3]【2026年03月度_全社】RFM客層一覧表データ!F:F,"",0)</f>
        <v/>
      </c>
      <c r="J5535" s="183">
        <v>258</v>
      </c>
      <c r="K5535" s="183">
        <v>77</v>
      </c>
      <c r="L5535" s="183">
        <v>117</v>
      </c>
      <c r="M5535" s="183">
        <v>6</v>
      </c>
      <c r="N5535" s="183">
        <v>274</v>
      </c>
      <c r="O5535" s="183">
        <v>99</v>
      </c>
      <c r="P5535" s="183">
        <v>120</v>
      </c>
      <c r="Q5535" s="183">
        <v>25</v>
      </c>
      <c r="R5535" s="183">
        <v>275</v>
      </c>
      <c r="S5535" s="183">
        <v>127</v>
      </c>
      <c r="T5535" s="183">
        <v>125</v>
      </c>
      <c r="U5535" s="183">
        <v>48</v>
      </c>
      <c r="V5535" s="183">
        <v>248</v>
      </c>
      <c r="W5535" s="183">
        <v>116</v>
      </c>
      <c r="X5535" s="183">
        <v>131</v>
      </c>
      <c r="Y5535" s="183">
        <v>21</v>
      </c>
    </row>
    <row r="5536" spans="1:25" x14ac:dyDescent="0.2">
      <c r="A5536" s="184">
        <v>14279511</v>
      </c>
      <c r="B5536" s="183" t="str">
        <f>[1]店マスタ!B5535</f>
        <v>カサ電機</v>
      </c>
      <c r="C5536" s="183">
        <v>3</v>
      </c>
      <c r="D5536" s="183">
        <v>1.5</v>
      </c>
      <c r="E5536" s="183">
        <f>_xlfn.XLOOKUP(A5536,[2]Sheet1!$R:$R,[2]Sheet1!$AB:$AB,"",0)</f>
        <v>1.5</v>
      </c>
      <c r="F5536" s="183" t="str">
        <f>_xlfn.XLOOKUP($A5536,[3]【2026年03月度_全社】RFM客層一覧表データ!$A:$A,[3]【2026年03月度_全社】RFM客層一覧表データ!C:C,"",0)</f>
        <v/>
      </c>
      <c r="G5536" s="183" t="str">
        <f>_xlfn.XLOOKUP($A5536,[3]【2026年03月度_全社】RFM客層一覧表データ!$A:$A,[3]【2026年03月度_全社】RFM客層一覧表データ!D:D,"",0)</f>
        <v/>
      </c>
      <c r="H5536" s="183" t="str">
        <f>_xlfn.XLOOKUP($A5536,[3]【2026年03月度_全社】RFM客層一覧表データ!$A:$A,[3]【2026年03月度_全社】RFM客層一覧表データ!E:E,"",0)</f>
        <v/>
      </c>
      <c r="I5536" s="183" t="str">
        <f>_xlfn.XLOOKUP($A5536,[3]【2026年03月度_全社】RFM客層一覧表データ!$A:$A,[3]【2026年03月度_全社】RFM客層一覧表データ!F:F,"",0)</f>
        <v/>
      </c>
      <c r="J5536" s="183">
        <v>0</v>
      </c>
      <c r="K5536" s="183">
        <v>0</v>
      </c>
      <c r="L5536" s="183">
        <v>0</v>
      </c>
      <c r="M5536" s="183">
        <v>0</v>
      </c>
      <c r="N5536" s="183">
        <v>0</v>
      </c>
      <c r="O5536" s="183">
        <v>0</v>
      </c>
      <c r="P5536" s="183">
        <v>0</v>
      </c>
      <c r="Q5536" s="183">
        <v>0</v>
      </c>
      <c r="R5536" s="183">
        <v>0</v>
      </c>
      <c r="S5536" s="183">
        <v>0</v>
      </c>
      <c r="T5536" s="183">
        <v>0</v>
      </c>
      <c r="U5536" s="183">
        <v>0</v>
      </c>
      <c r="V5536" s="183">
        <v>0</v>
      </c>
      <c r="W5536" s="183">
        <v>0</v>
      </c>
      <c r="X5536" s="183">
        <v>0</v>
      </c>
      <c r="Y5536" s="183">
        <v>0</v>
      </c>
    </row>
    <row r="5537" spans="1:25" x14ac:dyDescent="0.2">
      <c r="A5537" s="184">
        <v>14279543</v>
      </c>
      <c r="B5537" s="183" t="str">
        <f>[1]店マスタ!B5536</f>
        <v>福田電機　長与店</v>
      </c>
      <c r="C5537" s="183">
        <v>2.5</v>
      </c>
      <c r="D5537" s="183">
        <v>2.5</v>
      </c>
      <c r="E5537" s="183">
        <f>_xlfn.XLOOKUP(A5537,[2]Sheet1!$R:$R,[2]Sheet1!$AB:$AB,"",0)</f>
        <v>3</v>
      </c>
      <c r="F5537" s="183">
        <f>_xlfn.XLOOKUP($A5537,[3]【2026年03月度_全社】RFM客層一覧表データ!$A:$A,[3]【2026年03月度_全社】RFM客層一覧表データ!C:C,"",0)</f>
        <v>444</v>
      </c>
      <c r="G5537" s="183">
        <f>_xlfn.XLOOKUP($A5537,[3]【2026年03月度_全社】RFM客層一覧表データ!$A:$A,[3]【2026年03月度_全社】RFM客層一覧表データ!D:D,"",0)</f>
        <v>265</v>
      </c>
      <c r="H5537" s="183">
        <f>_xlfn.XLOOKUP($A5537,[3]【2026年03月度_全社】RFM客層一覧表データ!$A:$A,[3]【2026年03月度_全社】RFM客層一覧表データ!E:E,"",0)</f>
        <v>231</v>
      </c>
      <c r="I5537" s="183">
        <f>_xlfn.XLOOKUP($A5537,[3]【2026年03月度_全社】RFM客層一覧表データ!$A:$A,[3]【2026年03月度_全社】RFM客層一覧表データ!F:F,"",0)</f>
        <v>57</v>
      </c>
      <c r="J5537" s="183">
        <v>438</v>
      </c>
      <c r="K5537" s="183">
        <v>293</v>
      </c>
      <c r="L5537" s="183">
        <v>239</v>
      </c>
      <c r="M5537" s="183">
        <v>78</v>
      </c>
      <c r="N5537" s="183">
        <v>418</v>
      </c>
      <c r="O5537" s="183">
        <v>308</v>
      </c>
      <c r="P5537" s="183">
        <v>227</v>
      </c>
      <c r="Q5537" s="183">
        <v>63</v>
      </c>
      <c r="R5537" s="183">
        <v>366</v>
      </c>
      <c r="S5537" s="183">
        <v>280</v>
      </c>
      <c r="T5537" s="183">
        <v>212</v>
      </c>
      <c r="U5537" s="183">
        <v>65</v>
      </c>
      <c r="V5537" s="183">
        <v>357</v>
      </c>
      <c r="W5537" s="183">
        <v>253</v>
      </c>
      <c r="X5537" s="183">
        <v>197</v>
      </c>
      <c r="Y5537" s="183">
        <v>62</v>
      </c>
    </row>
    <row r="5538" spans="1:25" x14ac:dyDescent="0.2">
      <c r="A5538" s="184">
        <v>14279548</v>
      </c>
      <c r="B5538" s="183" t="str">
        <f>[1]店マスタ!B5537</f>
        <v>パナプラザイナマツ</v>
      </c>
      <c r="C5538" s="183">
        <v>7</v>
      </c>
      <c r="D5538" s="183">
        <v>7</v>
      </c>
      <c r="E5538" s="183">
        <f>_xlfn.XLOOKUP(A5538,[2]Sheet1!$R:$R,[2]Sheet1!$AB:$AB,"",0)</f>
        <v>7.5</v>
      </c>
      <c r="F5538" s="183">
        <f>_xlfn.XLOOKUP($A5538,[3]【2026年03月度_全社】RFM客層一覧表データ!$A:$A,[3]【2026年03月度_全社】RFM客層一覧表データ!C:C,"",0)</f>
        <v>2222</v>
      </c>
      <c r="G5538" s="183">
        <f>_xlfn.XLOOKUP($A5538,[3]【2026年03月度_全社】RFM客層一覧表データ!$A:$A,[3]【2026年03月度_全社】RFM客層一覧表データ!D:D,"",0)</f>
        <v>1014</v>
      </c>
      <c r="H5538" s="183">
        <f>_xlfn.XLOOKUP($A5538,[3]【2026年03月度_全社】RFM客層一覧表データ!$A:$A,[3]【2026年03月度_全社】RFM客層一覧表データ!E:E,"",0)</f>
        <v>877</v>
      </c>
      <c r="I5538" s="183">
        <f>_xlfn.XLOOKUP($A5538,[3]【2026年03月度_全社】RFM客層一覧表データ!$A:$A,[3]【2026年03月度_全社】RFM客層一覧表データ!F:F,"",0)</f>
        <v>202</v>
      </c>
      <c r="J5538" s="183">
        <v>2176</v>
      </c>
      <c r="K5538" s="183">
        <v>1010</v>
      </c>
      <c r="L5538" s="183">
        <v>836</v>
      </c>
      <c r="M5538" s="183">
        <v>225</v>
      </c>
      <c r="N5538" s="183">
        <v>2087</v>
      </c>
      <c r="O5538" s="183">
        <v>993</v>
      </c>
      <c r="P5538" s="183">
        <v>808</v>
      </c>
      <c r="Q5538" s="183">
        <v>190</v>
      </c>
      <c r="R5538" s="183">
        <v>1992</v>
      </c>
      <c r="S5538" s="183">
        <v>986</v>
      </c>
      <c r="T5538" s="183">
        <v>788</v>
      </c>
      <c r="U5538" s="183">
        <v>199</v>
      </c>
      <c r="V5538" s="183">
        <v>1894</v>
      </c>
      <c r="W5538" s="183">
        <v>872</v>
      </c>
      <c r="X5538" s="183">
        <v>761</v>
      </c>
      <c r="Y5538" s="183">
        <v>215</v>
      </c>
    </row>
    <row r="5539" spans="1:25" x14ac:dyDescent="0.2">
      <c r="A5539" s="184">
        <v>14279562</v>
      </c>
      <c r="B5539" s="183" t="str">
        <f>[1]店マスタ!B5538</f>
        <v>パナプラザタムラ</v>
      </c>
      <c r="C5539" s="183">
        <v>6</v>
      </c>
      <c r="D5539" s="183">
        <v>6</v>
      </c>
      <c r="E5539" s="183">
        <f>_xlfn.XLOOKUP(A5539,[2]Sheet1!$R:$R,[2]Sheet1!$AB:$AB,"",0)</f>
        <v>6</v>
      </c>
      <c r="F5539" s="183">
        <f>_xlfn.XLOOKUP($A5539,[3]【2026年03月度_全社】RFM客層一覧表データ!$A:$A,[3]【2026年03月度_全社】RFM客層一覧表データ!C:C,"",0)</f>
        <v>1748</v>
      </c>
      <c r="G5539" s="183">
        <f>_xlfn.XLOOKUP($A5539,[3]【2026年03月度_全社】RFM客層一覧表データ!$A:$A,[3]【2026年03月度_全社】RFM客層一覧表データ!D:D,"",0)</f>
        <v>910</v>
      </c>
      <c r="H5539" s="183">
        <f>_xlfn.XLOOKUP($A5539,[3]【2026年03月度_全社】RFM客層一覧表データ!$A:$A,[3]【2026年03月度_全社】RFM客層一覧表データ!E:E,"",0)</f>
        <v>935</v>
      </c>
      <c r="I5539" s="183">
        <f>_xlfn.XLOOKUP($A5539,[3]【2026年03月度_全社】RFM客層一覧表データ!$A:$A,[3]【2026年03月度_全社】RFM客層一覧表データ!F:F,"",0)</f>
        <v>99</v>
      </c>
      <c r="J5539" s="183">
        <v>1748</v>
      </c>
      <c r="K5539" s="183">
        <v>908</v>
      </c>
      <c r="L5539" s="183">
        <v>940</v>
      </c>
      <c r="M5539" s="183">
        <v>82</v>
      </c>
      <c r="N5539" s="183">
        <v>1775</v>
      </c>
      <c r="O5539" s="183">
        <v>898</v>
      </c>
      <c r="P5539" s="183">
        <v>928</v>
      </c>
      <c r="Q5539" s="183">
        <v>121</v>
      </c>
      <c r="R5539" s="183">
        <v>1748</v>
      </c>
      <c r="S5539" s="183">
        <v>889</v>
      </c>
      <c r="T5539" s="183">
        <v>925</v>
      </c>
      <c r="U5539" s="183">
        <v>95</v>
      </c>
      <c r="V5539" s="183">
        <v>1777</v>
      </c>
      <c r="W5539" s="183">
        <v>880</v>
      </c>
      <c r="X5539" s="183">
        <v>940</v>
      </c>
      <c r="Y5539" s="183">
        <v>113</v>
      </c>
    </row>
    <row r="5540" spans="1:25" x14ac:dyDescent="0.2">
      <c r="A5540" s="184">
        <v>14279563</v>
      </c>
      <c r="B5540" s="183" t="str">
        <f>[1]店マスタ!B5539</f>
        <v>パナプラザ　サークル</v>
      </c>
      <c r="C5540" s="183">
        <v>5</v>
      </c>
      <c r="D5540" s="183">
        <v>5</v>
      </c>
      <c r="E5540" s="183">
        <f>_xlfn.XLOOKUP(A5540,[2]Sheet1!$R:$R,[2]Sheet1!$AB:$AB,"",0)</f>
        <v>4.5</v>
      </c>
      <c r="F5540" s="183">
        <f>_xlfn.XLOOKUP($A5540,[3]【2026年03月度_全社】RFM客層一覧表データ!$A:$A,[3]【2026年03月度_全社】RFM客層一覧表データ!C:C,"",0)</f>
        <v>887</v>
      </c>
      <c r="G5540" s="183">
        <f>_xlfn.XLOOKUP($A5540,[3]【2026年03月度_全社】RFM客層一覧表データ!$A:$A,[3]【2026年03月度_全社】RFM客層一覧表データ!D:D,"",0)</f>
        <v>494</v>
      </c>
      <c r="H5540" s="183">
        <f>_xlfn.XLOOKUP($A5540,[3]【2026年03月度_全社】RFM客層一覧表データ!$A:$A,[3]【2026年03月度_全社】RFM客層一覧表データ!E:E,"",0)</f>
        <v>462</v>
      </c>
      <c r="I5540" s="183">
        <f>_xlfn.XLOOKUP($A5540,[3]【2026年03月度_全社】RFM客層一覧表データ!$A:$A,[3]【2026年03月度_全社】RFM客層一覧表データ!F:F,"",0)</f>
        <v>73</v>
      </c>
      <c r="J5540" s="183">
        <v>877</v>
      </c>
      <c r="K5540" s="183">
        <v>488</v>
      </c>
      <c r="L5540" s="183">
        <v>452</v>
      </c>
      <c r="M5540" s="183">
        <v>84</v>
      </c>
      <c r="N5540" s="183">
        <v>889</v>
      </c>
      <c r="O5540" s="183">
        <v>484</v>
      </c>
      <c r="P5540" s="183">
        <v>457</v>
      </c>
      <c r="Q5540" s="183">
        <v>86</v>
      </c>
      <c r="R5540" s="183">
        <v>872</v>
      </c>
      <c r="S5540" s="183">
        <v>480</v>
      </c>
      <c r="T5540" s="183">
        <v>455</v>
      </c>
      <c r="U5540" s="183">
        <v>97</v>
      </c>
      <c r="V5540" s="183">
        <v>831</v>
      </c>
      <c r="W5540" s="183">
        <v>439</v>
      </c>
      <c r="X5540" s="183">
        <v>426</v>
      </c>
      <c r="Y5540" s="183">
        <v>75</v>
      </c>
    </row>
    <row r="5541" spans="1:25" x14ac:dyDescent="0.2">
      <c r="A5541" s="184">
        <v>14279573</v>
      </c>
      <c r="B5541" s="183" t="str">
        <f>[1]店マスタ!B5540</f>
        <v>ウチモト電器</v>
      </c>
      <c r="C5541" s="183">
        <v>1.5</v>
      </c>
      <c r="D5541" s="183">
        <v>1.5</v>
      </c>
      <c r="E5541" s="183">
        <f>_xlfn.XLOOKUP(A5541,[2]Sheet1!$R:$R,[2]Sheet1!$AB:$AB,"",0)</f>
        <v>1.5</v>
      </c>
      <c r="F5541" s="183">
        <f>_xlfn.XLOOKUP($A5541,[3]【2026年03月度_全社】RFM客層一覧表データ!$A:$A,[3]【2026年03月度_全社】RFM客層一覧表データ!C:C,"",0)</f>
        <v>92</v>
      </c>
      <c r="G5541" s="183">
        <f>_xlfn.XLOOKUP($A5541,[3]【2026年03月度_全社】RFM客層一覧表データ!$A:$A,[3]【2026年03月度_全社】RFM客層一覧表データ!D:D,"",0)</f>
        <v>2</v>
      </c>
      <c r="H5541" s="183">
        <f>_xlfn.XLOOKUP($A5541,[3]【2026年03月度_全社】RFM客層一覧表データ!$A:$A,[3]【2026年03月度_全社】RFM客層一覧表データ!E:E,"",0)</f>
        <v>0</v>
      </c>
      <c r="I5541" s="183">
        <f>_xlfn.XLOOKUP($A5541,[3]【2026年03月度_全社】RFM客層一覧表データ!$A:$A,[3]【2026年03月度_全社】RFM客層一覧表データ!F:F,"",0)</f>
        <v>0</v>
      </c>
      <c r="J5541" s="183">
        <v>187</v>
      </c>
      <c r="K5541" s="183">
        <v>0</v>
      </c>
      <c r="L5541" s="183">
        <v>53</v>
      </c>
      <c r="M5541" s="183">
        <v>0</v>
      </c>
      <c r="N5541" s="183">
        <v>242</v>
      </c>
      <c r="O5541" s="183">
        <v>0</v>
      </c>
      <c r="P5541" s="183">
        <v>87</v>
      </c>
      <c r="Q5541" s="183">
        <v>0</v>
      </c>
      <c r="R5541" s="183">
        <v>286</v>
      </c>
      <c r="S5541" s="183">
        <v>0</v>
      </c>
      <c r="T5541" s="183">
        <v>101</v>
      </c>
      <c r="U5541" s="183">
        <v>0</v>
      </c>
      <c r="V5541" s="183">
        <v>301</v>
      </c>
      <c r="W5541" s="183">
        <v>88</v>
      </c>
      <c r="X5541" s="183">
        <v>111</v>
      </c>
      <c r="Y5541" s="183">
        <v>14</v>
      </c>
    </row>
    <row r="5542" spans="1:25" x14ac:dyDescent="0.2">
      <c r="A5542" s="184">
        <v>14279604</v>
      </c>
      <c r="B5542" s="183" t="str">
        <f>[1]店マスタ!B5541</f>
        <v>寺　尾　電　器</v>
      </c>
      <c r="C5542" s="183">
        <v>1.5</v>
      </c>
      <c r="D5542" s="183">
        <v>0</v>
      </c>
      <c r="E5542" s="183" t="str">
        <f>_xlfn.XLOOKUP(A5542,[2]Sheet1!$R:$R,[2]Sheet1!$AB:$AB,"",0)</f>
        <v/>
      </c>
      <c r="F5542" s="183" t="str">
        <f>_xlfn.XLOOKUP($A5542,[3]【2026年03月度_全社】RFM客層一覧表データ!$A:$A,[3]【2026年03月度_全社】RFM客層一覧表データ!C:C,"",0)</f>
        <v/>
      </c>
      <c r="G5542" s="183" t="str">
        <f>_xlfn.XLOOKUP($A5542,[3]【2026年03月度_全社】RFM客層一覧表データ!$A:$A,[3]【2026年03月度_全社】RFM客層一覧表データ!D:D,"",0)</f>
        <v/>
      </c>
      <c r="H5542" s="183" t="str">
        <f>_xlfn.XLOOKUP($A5542,[3]【2026年03月度_全社】RFM客層一覧表データ!$A:$A,[3]【2026年03月度_全社】RFM客層一覧表データ!E:E,"",0)</f>
        <v/>
      </c>
      <c r="I5542" s="183" t="str">
        <f>_xlfn.XLOOKUP($A5542,[3]【2026年03月度_全社】RFM客層一覧表データ!$A:$A,[3]【2026年03月度_全社】RFM客層一覧表データ!F:F,"",0)</f>
        <v/>
      </c>
      <c r="J5542" s="183">
        <v>0</v>
      </c>
      <c r="K5542" s="183">
        <v>0</v>
      </c>
      <c r="L5542" s="183">
        <v>0</v>
      </c>
      <c r="M5542" s="183">
        <v>0</v>
      </c>
      <c r="N5542" s="183">
        <v>0</v>
      </c>
      <c r="O5542" s="183">
        <v>0</v>
      </c>
      <c r="P5542" s="183">
        <v>0</v>
      </c>
      <c r="Q5542" s="183">
        <v>0</v>
      </c>
      <c r="R5542" s="183">
        <v>0</v>
      </c>
      <c r="S5542" s="183">
        <v>0</v>
      </c>
      <c r="T5542" s="183">
        <v>0</v>
      </c>
      <c r="U5542" s="183">
        <v>0</v>
      </c>
      <c r="V5542" s="183">
        <v>0</v>
      </c>
      <c r="W5542" s="183">
        <v>0</v>
      </c>
      <c r="X5542" s="183">
        <v>0</v>
      </c>
      <c r="Y5542" s="183">
        <v>0</v>
      </c>
    </row>
    <row r="5543" spans="1:25" x14ac:dyDescent="0.2">
      <c r="A5543" s="184">
        <v>14280001</v>
      </c>
      <c r="B5543" s="183" t="str">
        <f>[1]店マスタ!B5542</f>
        <v>でんきや南松</v>
      </c>
      <c r="C5543" s="183">
        <v>7</v>
      </c>
      <c r="D5543" s="183">
        <v>5</v>
      </c>
      <c r="E5543" s="183">
        <f>_xlfn.XLOOKUP(A5543,[2]Sheet1!$R:$R,[2]Sheet1!$AB:$AB,"",0)</f>
        <v>5</v>
      </c>
      <c r="F5543" s="183">
        <f>_xlfn.XLOOKUP($A5543,[3]【2026年03月度_全社】RFM客層一覧表データ!$A:$A,[3]【2026年03月度_全社】RFM客層一覧表データ!C:C,"",0)</f>
        <v>946</v>
      </c>
      <c r="G5543" s="183">
        <f>_xlfn.XLOOKUP($A5543,[3]【2026年03月度_全社】RFM客層一覧表データ!$A:$A,[3]【2026年03月度_全社】RFM客層一覧表データ!D:D,"",0)</f>
        <v>440</v>
      </c>
      <c r="H5543" s="183">
        <f>_xlfn.XLOOKUP($A5543,[3]【2026年03月度_全社】RFM客層一覧表データ!$A:$A,[3]【2026年03月度_全社】RFM客層一覧表データ!E:E,"",0)</f>
        <v>534</v>
      </c>
      <c r="I5543" s="183">
        <f>_xlfn.XLOOKUP($A5543,[3]【2026年03月度_全社】RFM客層一覧表データ!$A:$A,[3]【2026年03月度_全社】RFM客層一覧表データ!F:F,"",0)</f>
        <v>52</v>
      </c>
      <c r="J5543" s="183">
        <v>947</v>
      </c>
      <c r="K5543" s="183">
        <v>461</v>
      </c>
      <c r="L5543" s="183">
        <v>537</v>
      </c>
      <c r="M5543" s="183">
        <v>49</v>
      </c>
      <c r="N5543" s="183">
        <v>942</v>
      </c>
      <c r="O5543" s="183">
        <v>458</v>
      </c>
      <c r="P5543" s="183">
        <v>535</v>
      </c>
      <c r="Q5543" s="183">
        <v>38</v>
      </c>
      <c r="R5543" s="183">
        <v>996</v>
      </c>
      <c r="S5543" s="183">
        <v>564</v>
      </c>
      <c r="T5543" s="183">
        <v>572</v>
      </c>
      <c r="U5543" s="183">
        <v>57</v>
      </c>
      <c r="V5543" s="183">
        <v>972</v>
      </c>
      <c r="W5543" s="183">
        <v>539</v>
      </c>
      <c r="X5543" s="183">
        <v>561</v>
      </c>
      <c r="Y5543" s="183">
        <v>61</v>
      </c>
    </row>
    <row r="5544" spans="1:25" x14ac:dyDescent="0.2">
      <c r="A5544" s="184">
        <v>14280002</v>
      </c>
      <c r="B5544" s="183" t="str">
        <f>[1]店マスタ!B5543</f>
        <v>でんきや　イシダ</v>
      </c>
      <c r="C5544" s="183">
        <v>3</v>
      </c>
      <c r="D5544" s="183">
        <v>3</v>
      </c>
      <c r="E5544" s="183">
        <f>_xlfn.XLOOKUP(A5544,[2]Sheet1!$R:$R,[2]Sheet1!$AB:$AB,"",0)</f>
        <v>3</v>
      </c>
      <c r="F5544" s="183">
        <f>_xlfn.XLOOKUP($A5544,[3]【2026年03月度_全社】RFM客層一覧表データ!$A:$A,[3]【2026年03月度_全社】RFM客層一覧表データ!C:C,"",0)</f>
        <v>917</v>
      </c>
      <c r="G5544" s="183">
        <f>_xlfn.XLOOKUP($A5544,[3]【2026年03月度_全社】RFM客層一覧表データ!$A:$A,[3]【2026年03月度_全社】RFM客層一覧表データ!D:D,"",0)</f>
        <v>401</v>
      </c>
      <c r="H5544" s="183">
        <f>_xlfn.XLOOKUP($A5544,[3]【2026年03月度_全社】RFM客層一覧表データ!$A:$A,[3]【2026年03月度_全社】RFM客層一覧表データ!E:E,"",0)</f>
        <v>454</v>
      </c>
      <c r="I5544" s="183">
        <f>_xlfn.XLOOKUP($A5544,[3]【2026年03月度_全社】RFM客層一覧表データ!$A:$A,[3]【2026年03月度_全社】RFM客層一覧表データ!F:F,"",0)</f>
        <v>54</v>
      </c>
      <c r="J5544" s="183">
        <v>903</v>
      </c>
      <c r="K5544" s="183">
        <v>394</v>
      </c>
      <c r="L5544" s="183">
        <v>466</v>
      </c>
      <c r="M5544" s="183">
        <v>48</v>
      </c>
      <c r="N5544" s="183">
        <v>900</v>
      </c>
      <c r="O5544" s="183">
        <v>408</v>
      </c>
      <c r="P5544" s="183">
        <v>473</v>
      </c>
      <c r="Q5544" s="183">
        <v>55</v>
      </c>
      <c r="R5544" s="183">
        <v>869</v>
      </c>
      <c r="S5544" s="183">
        <v>520</v>
      </c>
      <c r="T5544" s="183">
        <v>454</v>
      </c>
      <c r="U5544" s="183">
        <v>73</v>
      </c>
      <c r="V5544" s="183">
        <v>834</v>
      </c>
      <c r="W5544" s="183">
        <v>499</v>
      </c>
      <c r="X5544" s="183">
        <v>443</v>
      </c>
      <c r="Y5544" s="183">
        <v>58</v>
      </c>
    </row>
    <row r="5545" spans="1:25" x14ac:dyDescent="0.2">
      <c r="A5545" s="184">
        <v>14280019</v>
      </c>
      <c r="B5545" s="183" t="str">
        <f>[1]店マスタ!B5544</f>
        <v>（奈良尾）南松堂</v>
      </c>
      <c r="C5545" s="183">
        <v>1.5</v>
      </c>
      <c r="D5545" s="183">
        <v>1.5</v>
      </c>
      <c r="E5545" s="183">
        <f>_xlfn.XLOOKUP(A5545,[2]Sheet1!$R:$R,[2]Sheet1!$AB:$AB,"",0)</f>
        <v>1.5</v>
      </c>
      <c r="F5545" s="183" t="str">
        <f>_xlfn.XLOOKUP($A5545,[3]【2026年03月度_全社】RFM客層一覧表データ!$A:$A,[3]【2026年03月度_全社】RFM客層一覧表データ!C:C,"",0)</f>
        <v/>
      </c>
      <c r="G5545" s="183" t="str">
        <f>_xlfn.XLOOKUP($A5545,[3]【2026年03月度_全社】RFM客層一覧表データ!$A:$A,[3]【2026年03月度_全社】RFM客層一覧表データ!D:D,"",0)</f>
        <v/>
      </c>
      <c r="H5545" s="183" t="str">
        <f>_xlfn.XLOOKUP($A5545,[3]【2026年03月度_全社】RFM客層一覧表データ!$A:$A,[3]【2026年03月度_全社】RFM客層一覧表データ!E:E,"",0)</f>
        <v/>
      </c>
      <c r="I5545" s="183" t="str">
        <f>_xlfn.XLOOKUP($A5545,[3]【2026年03月度_全社】RFM客層一覧表データ!$A:$A,[3]【2026年03月度_全社】RFM客層一覧表データ!F:F,"",0)</f>
        <v/>
      </c>
      <c r="J5545" s="183">
        <v>0</v>
      </c>
      <c r="K5545" s="183">
        <v>0</v>
      </c>
      <c r="L5545" s="183">
        <v>0</v>
      </c>
      <c r="M5545" s="183">
        <v>0</v>
      </c>
      <c r="N5545" s="183">
        <v>0</v>
      </c>
      <c r="O5545" s="183">
        <v>0</v>
      </c>
      <c r="P5545" s="183">
        <v>0</v>
      </c>
      <c r="Q5545" s="183">
        <v>0</v>
      </c>
      <c r="R5545" s="183">
        <v>0</v>
      </c>
      <c r="S5545" s="183">
        <v>0</v>
      </c>
      <c r="T5545" s="183">
        <v>0</v>
      </c>
      <c r="U5545" s="183">
        <v>0</v>
      </c>
      <c r="V5545" s="183">
        <v>0</v>
      </c>
      <c r="W5545" s="183">
        <v>0</v>
      </c>
      <c r="X5545" s="183">
        <v>0</v>
      </c>
      <c r="Y5545" s="183">
        <v>0</v>
      </c>
    </row>
    <row r="5546" spans="1:25" x14ac:dyDescent="0.2">
      <c r="A5546" s="184">
        <v>14280020</v>
      </c>
      <c r="B5546" s="183" t="str">
        <f>[1]店マスタ!B5545</f>
        <v>井上電化サービス</v>
      </c>
      <c r="C5546" s="183">
        <v>1</v>
      </c>
      <c r="D5546" s="183">
        <v>0</v>
      </c>
      <c r="E5546" s="183" t="str">
        <f>_xlfn.XLOOKUP(A5546,[2]Sheet1!$R:$R,[2]Sheet1!$AB:$AB,"",0)</f>
        <v/>
      </c>
      <c r="F5546" s="183" t="str">
        <f>_xlfn.XLOOKUP($A5546,[3]【2026年03月度_全社】RFM客層一覧表データ!$A:$A,[3]【2026年03月度_全社】RFM客層一覧表データ!C:C,"",0)</f>
        <v/>
      </c>
      <c r="G5546" s="183" t="str">
        <f>_xlfn.XLOOKUP($A5546,[3]【2026年03月度_全社】RFM客層一覧表データ!$A:$A,[3]【2026年03月度_全社】RFM客層一覧表データ!D:D,"",0)</f>
        <v/>
      </c>
      <c r="H5546" s="183" t="str">
        <f>_xlfn.XLOOKUP($A5546,[3]【2026年03月度_全社】RFM客層一覧表データ!$A:$A,[3]【2026年03月度_全社】RFM客層一覧表データ!E:E,"",0)</f>
        <v/>
      </c>
      <c r="I5546" s="183" t="str">
        <f>_xlfn.XLOOKUP($A5546,[3]【2026年03月度_全社】RFM客層一覧表データ!$A:$A,[3]【2026年03月度_全社】RFM客層一覧表データ!F:F,"",0)</f>
        <v/>
      </c>
      <c r="J5546" s="183">
        <v>0</v>
      </c>
      <c r="K5546" s="183">
        <v>0</v>
      </c>
      <c r="L5546" s="183">
        <v>0</v>
      </c>
      <c r="M5546" s="183">
        <v>0</v>
      </c>
      <c r="N5546" s="183">
        <v>0</v>
      </c>
      <c r="O5546" s="183">
        <v>0</v>
      </c>
      <c r="P5546" s="183">
        <v>0</v>
      </c>
      <c r="Q5546" s="183">
        <v>0</v>
      </c>
      <c r="R5546" s="183">
        <v>0</v>
      </c>
      <c r="S5546" s="183">
        <v>0</v>
      </c>
      <c r="T5546" s="183">
        <v>0</v>
      </c>
      <c r="U5546" s="183">
        <v>0</v>
      </c>
      <c r="V5546" s="183">
        <v>0</v>
      </c>
      <c r="W5546" s="183">
        <v>0</v>
      </c>
      <c r="X5546" s="183">
        <v>0</v>
      </c>
      <c r="Y5546" s="183">
        <v>0</v>
      </c>
    </row>
    <row r="5547" spans="1:25" x14ac:dyDescent="0.2">
      <c r="A5547" s="184">
        <v>14280501</v>
      </c>
      <c r="B5547" s="183" t="str">
        <f>[1]店マスタ!B5546</f>
        <v>（株）アライ</v>
      </c>
      <c r="C5547" s="183">
        <v>4.5</v>
      </c>
      <c r="D5547" s="183">
        <v>4.5</v>
      </c>
      <c r="E5547" s="183">
        <f>_xlfn.XLOOKUP(A5547,[2]Sheet1!$R:$R,[2]Sheet1!$AB:$AB,"",0)</f>
        <v>5</v>
      </c>
      <c r="F5547" s="183" t="str">
        <f>_xlfn.XLOOKUP($A5547,[3]【2026年03月度_全社】RFM客層一覧表データ!$A:$A,[3]【2026年03月度_全社】RFM客層一覧表データ!C:C,"",0)</f>
        <v/>
      </c>
      <c r="G5547" s="183" t="str">
        <f>_xlfn.XLOOKUP($A5547,[3]【2026年03月度_全社】RFM客層一覧表データ!$A:$A,[3]【2026年03月度_全社】RFM客層一覧表データ!D:D,"",0)</f>
        <v/>
      </c>
      <c r="H5547" s="183" t="str">
        <f>_xlfn.XLOOKUP($A5547,[3]【2026年03月度_全社】RFM客層一覧表データ!$A:$A,[3]【2026年03月度_全社】RFM客層一覧表データ!E:E,"",0)</f>
        <v/>
      </c>
      <c r="I5547" s="183" t="str">
        <f>_xlfn.XLOOKUP($A5547,[3]【2026年03月度_全社】RFM客層一覧表データ!$A:$A,[3]【2026年03月度_全社】RFM客層一覧表データ!F:F,"",0)</f>
        <v/>
      </c>
      <c r="J5547" s="183">
        <v>0</v>
      </c>
      <c r="K5547" s="183">
        <v>0</v>
      </c>
      <c r="L5547" s="183">
        <v>0</v>
      </c>
      <c r="M5547" s="183">
        <v>0</v>
      </c>
      <c r="N5547" s="183">
        <v>0</v>
      </c>
      <c r="O5547" s="183">
        <v>0</v>
      </c>
      <c r="P5547" s="183">
        <v>0</v>
      </c>
      <c r="Q5547" s="183">
        <v>0</v>
      </c>
      <c r="R5547" s="183">
        <v>0</v>
      </c>
      <c r="S5547" s="183">
        <v>0</v>
      </c>
      <c r="T5547" s="183">
        <v>0</v>
      </c>
      <c r="U5547" s="183">
        <v>0</v>
      </c>
      <c r="V5547" s="183">
        <v>0</v>
      </c>
      <c r="W5547" s="183">
        <v>0</v>
      </c>
      <c r="X5547" s="183">
        <v>0</v>
      </c>
      <c r="Y5547" s="183">
        <v>0</v>
      </c>
    </row>
    <row r="5548" spans="1:25" x14ac:dyDescent="0.2">
      <c r="A5548" s="184">
        <v>14280502</v>
      </c>
      <c r="B5548" s="183" t="str">
        <f>[1]店マスタ!B5547</f>
        <v>緒方電機商会</v>
      </c>
      <c r="C5548" s="183">
        <v>1.5</v>
      </c>
      <c r="D5548" s="183">
        <v>1.5</v>
      </c>
      <c r="E5548" s="183">
        <f>_xlfn.XLOOKUP(A5548,[2]Sheet1!$R:$R,[2]Sheet1!$AB:$AB,"",0)</f>
        <v>1.5</v>
      </c>
      <c r="F5548" s="183">
        <f>_xlfn.XLOOKUP($A5548,[3]【2026年03月度_全社】RFM客層一覧表データ!$A:$A,[3]【2026年03月度_全社】RFM客層一覧表データ!C:C,"",0)</f>
        <v>47</v>
      </c>
      <c r="G5548" s="183">
        <f>_xlfn.XLOOKUP($A5548,[3]【2026年03月度_全社】RFM客層一覧表データ!$A:$A,[3]【2026年03月度_全社】RFM客層一覧表データ!D:D,"",0)</f>
        <v>0</v>
      </c>
      <c r="H5548" s="183">
        <f>_xlfn.XLOOKUP($A5548,[3]【2026年03月度_全社】RFM客層一覧表データ!$A:$A,[3]【2026年03月度_全社】RFM客層一覧表データ!E:E,"",0)</f>
        <v>5</v>
      </c>
      <c r="I5548" s="183">
        <f>_xlfn.XLOOKUP($A5548,[3]【2026年03月度_全社】RFM客層一覧表データ!$A:$A,[3]【2026年03月度_全社】RFM客層一覧表データ!F:F,"",0)</f>
        <v>0</v>
      </c>
      <c r="J5548" s="183">
        <v>61</v>
      </c>
      <c r="K5548" s="183">
        <v>0</v>
      </c>
      <c r="L5548" s="183">
        <v>10</v>
      </c>
      <c r="M5548" s="183">
        <v>0</v>
      </c>
      <c r="N5548" s="183">
        <v>102</v>
      </c>
      <c r="O5548" s="183">
        <v>17</v>
      </c>
      <c r="P5548" s="183">
        <v>18</v>
      </c>
      <c r="Q5548" s="183">
        <v>2</v>
      </c>
      <c r="R5548" s="183">
        <v>123</v>
      </c>
      <c r="S5548" s="183">
        <v>8</v>
      </c>
      <c r="T5548" s="183">
        <v>39</v>
      </c>
      <c r="U5548" s="183">
        <v>1</v>
      </c>
      <c r="V5548" s="183">
        <v>131</v>
      </c>
      <c r="W5548" s="183">
        <v>29</v>
      </c>
      <c r="X5548" s="183">
        <v>49</v>
      </c>
      <c r="Y5548" s="183">
        <v>5</v>
      </c>
    </row>
    <row r="5549" spans="1:25" x14ac:dyDescent="0.2">
      <c r="A5549" s="184">
        <v>14280505</v>
      </c>
      <c r="B5549" s="183" t="str">
        <f>[1]店マスタ!B5548</f>
        <v>（有）マルイ電機（三井楽）</v>
      </c>
      <c r="C5549" s="183">
        <v>7</v>
      </c>
      <c r="D5549" s="183">
        <v>7</v>
      </c>
      <c r="E5549" s="183">
        <f>_xlfn.XLOOKUP(A5549,[2]Sheet1!$R:$R,[2]Sheet1!$AB:$AB,"",0)</f>
        <v>7</v>
      </c>
      <c r="F5549" s="183" t="str">
        <f>_xlfn.XLOOKUP($A5549,[3]【2026年03月度_全社】RFM客層一覧表データ!$A:$A,[3]【2026年03月度_全社】RFM客層一覧表データ!C:C,"",0)</f>
        <v/>
      </c>
      <c r="G5549" s="183" t="str">
        <f>_xlfn.XLOOKUP($A5549,[3]【2026年03月度_全社】RFM客層一覧表データ!$A:$A,[3]【2026年03月度_全社】RFM客層一覧表データ!D:D,"",0)</f>
        <v/>
      </c>
      <c r="H5549" s="183" t="str">
        <f>_xlfn.XLOOKUP($A5549,[3]【2026年03月度_全社】RFM客層一覧表データ!$A:$A,[3]【2026年03月度_全社】RFM客層一覧表データ!E:E,"",0)</f>
        <v/>
      </c>
      <c r="I5549" s="183" t="str">
        <f>_xlfn.XLOOKUP($A5549,[3]【2026年03月度_全社】RFM客層一覧表データ!$A:$A,[3]【2026年03月度_全社】RFM客層一覧表データ!F:F,"",0)</f>
        <v/>
      </c>
      <c r="J5549" s="183">
        <v>0</v>
      </c>
      <c r="K5549" s="183">
        <v>0</v>
      </c>
      <c r="L5549" s="183">
        <v>0</v>
      </c>
      <c r="M5549" s="183">
        <v>0</v>
      </c>
      <c r="N5549" s="183">
        <v>0</v>
      </c>
      <c r="O5549" s="183">
        <v>0</v>
      </c>
      <c r="P5549" s="183">
        <v>0</v>
      </c>
      <c r="Q5549" s="183">
        <v>0</v>
      </c>
      <c r="R5549" s="183">
        <v>0</v>
      </c>
      <c r="S5549" s="183">
        <v>0</v>
      </c>
      <c r="T5549" s="183">
        <v>0</v>
      </c>
      <c r="U5549" s="183">
        <v>0</v>
      </c>
      <c r="V5549" s="183">
        <v>0</v>
      </c>
      <c r="W5549" s="183">
        <v>0</v>
      </c>
      <c r="X5549" s="183">
        <v>0</v>
      </c>
      <c r="Y5549" s="183">
        <v>0</v>
      </c>
    </row>
    <row r="5550" spans="1:25" x14ac:dyDescent="0.2">
      <c r="A5550" s="184">
        <v>14280508</v>
      </c>
      <c r="B5550" s="183" t="str">
        <f>[1]店マスタ!B5549</f>
        <v>でんきや若松</v>
      </c>
      <c r="C5550" s="183">
        <v>4</v>
      </c>
      <c r="D5550" s="183">
        <v>4</v>
      </c>
      <c r="E5550" s="183">
        <f>_xlfn.XLOOKUP(A5550,[2]Sheet1!$R:$R,[2]Sheet1!$AB:$AB,"",0)</f>
        <v>4</v>
      </c>
      <c r="F5550" s="183">
        <f>_xlfn.XLOOKUP($A5550,[3]【2026年03月度_全社】RFM客層一覧表データ!$A:$A,[3]【2026年03月度_全社】RFM客層一覧表データ!C:C,"",0)</f>
        <v>431</v>
      </c>
      <c r="G5550" s="183">
        <f>_xlfn.XLOOKUP($A5550,[3]【2026年03月度_全社】RFM客層一覧表データ!$A:$A,[3]【2026年03月度_全社】RFM客層一覧表データ!D:D,"",0)</f>
        <v>218</v>
      </c>
      <c r="H5550" s="183">
        <f>_xlfn.XLOOKUP($A5550,[3]【2026年03月度_全社】RFM客層一覧表データ!$A:$A,[3]【2026年03月度_全社】RFM客層一覧表データ!E:E,"",0)</f>
        <v>226</v>
      </c>
      <c r="I5550" s="183">
        <f>_xlfn.XLOOKUP($A5550,[3]【2026年03月度_全社】RFM客層一覧表データ!$A:$A,[3]【2026年03月度_全社】RFM客層一覧表データ!F:F,"",0)</f>
        <v>34</v>
      </c>
      <c r="J5550" s="183">
        <v>410</v>
      </c>
      <c r="K5550" s="183">
        <v>166</v>
      </c>
      <c r="L5550" s="183">
        <v>212</v>
      </c>
      <c r="M5550" s="183">
        <v>26</v>
      </c>
      <c r="N5550" s="183">
        <v>414</v>
      </c>
      <c r="O5550" s="183">
        <v>172</v>
      </c>
      <c r="P5550" s="183">
        <v>230</v>
      </c>
      <c r="Q5550" s="183">
        <v>16</v>
      </c>
      <c r="R5550" s="183">
        <v>424</v>
      </c>
      <c r="S5550" s="183">
        <v>198</v>
      </c>
      <c r="T5550" s="183">
        <v>232</v>
      </c>
      <c r="U5550" s="183">
        <v>17</v>
      </c>
      <c r="V5550" s="183">
        <v>420</v>
      </c>
      <c r="W5550" s="183">
        <v>198</v>
      </c>
      <c r="X5550" s="183">
        <v>240</v>
      </c>
      <c r="Y5550" s="183">
        <v>17</v>
      </c>
    </row>
    <row r="5551" spans="1:25" x14ac:dyDescent="0.2">
      <c r="A5551" s="184">
        <v>14280526</v>
      </c>
      <c r="B5551" s="183" t="str">
        <f>[1]店マスタ!B5550</f>
        <v>富江）ミウラ電器</v>
      </c>
      <c r="C5551" s="183">
        <v>1.5</v>
      </c>
      <c r="D5551" s="183">
        <v>1.5</v>
      </c>
      <c r="E5551" s="183">
        <f>_xlfn.XLOOKUP(A5551,[2]Sheet1!$R:$R,[2]Sheet1!$AB:$AB,"",0)</f>
        <v>1.5</v>
      </c>
      <c r="F5551" s="183">
        <f>_xlfn.XLOOKUP($A5551,[3]【2026年03月度_全社】RFM客層一覧表データ!$A:$A,[3]【2026年03月度_全社】RFM客層一覧表データ!C:C,"",0)</f>
        <v>268</v>
      </c>
      <c r="G5551" s="183">
        <f>_xlfn.XLOOKUP($A5551,[3]【2026年03月度_全社】RFM客層一覧表データ!$A:$A,[3]【2026年03月度_全社】RFM客層一覧表データ!D:D,"",0)</f>
        <v>0</v>
      </c>
      <c r="H5551" s="183">
        <f>_xlfn.XLOOKUP($A5551,[3]【2026年03月度_全社】RFM客層一覧表データ!$A:$A,[3]【2026年03月度_全社】RFM客層一覧表データ!E:E,"",0)</f>
        <v>138</v>
      </c>
      <c r="I5551" s="183">
        <f>_xlfn.XLOOKUP($A5551,[3]【2026年03月度_全社】RFM客層一覧表データ!$A:$A,[3]【2026年03月度_全社】RFM客層一覧表データ!F:F,"",0)</f>
        <v>0</v>
      </c>
      <c r="J5551" s="183">
        <v>315</v>
      </c>
      <c r="K5551" s="183">
        <v>113</v>
      </c>
      <c r="L5551" s="183">
        <v>161</v>
      </c>
      <c r="M5551" s="183">
        <v>8</v>
      </c>
      <c r="N5551" s="183">
        <v>300</v>
      </c>
      <c r="O5551" s="183">
        <v>0</v>
      </c>
      <c r="P5551" s="183">
        <v>146</v>
      </c>
      <c r="Q5551" s="183">
        <v>0</v>
      </c>
      <c r="R5551" s="183">
        <v>332</v>
      </c>
      <c r="S5551" s="183">
        <v>111</v>
      </c>
      <c r="T5551" s="183">
        <v>169</v>
      </c>
      <c r="U5551" s="183">
        <v>10</v>
      </c>
      <c r="V5551" s="183">
        <v>345</v>
      </c>
      <c r="W5551" s="183">
        <v>142</v>
      </c>
      <c r="X5551" s="183">
        <v>173</v>
      </c>
      <c r="Y5551" s="183">
        <v>16</v>
      </c>
    </row>
    <row r="5552" spans="1:25" x14ac:dyDescent="0.2">
      <c r="A5552" s="184">
        <v>14280527</v>
      </c>
      <c r="B5552" s="183" t="str">
        <f>[1]店マスタ!B5551</f>
        <v>平野電器</v>
      </c>
      <c r="C5552" s="183">
        <v>1.5</v>
      </c>
      <c r="D5552" s="183">
        <v>0</v>
      </c>
      <c r="E5552" s="183" t="str">
        <f>_xlfn.XLOOKUP(A5552,[2]Sheet1!$R:$R,[2]Sheet1!$AB:$AB,"",0)</f>
        <v/>
      </c>
      <c r="F5552" s="183" t="str">
        <f>_xlfn.XLOOKUP($A5552,[3]【2026年03月度_全社】RFM客層一覧表データ!$A:$A,[3]【2026年03月度_全社】RFM客層一覧表データ!C:C,"",0)</f>
        <v/>
      </c>
      <c r="G5552" s="183" t="str">
        <f>_xlfn.XLOOKUP($A5552,[3]【2026年03月度_全社】RFM客層一覧表データ!$A:$A,[3]【2026年03月度_全社】RFM客層一覧表データ!D:D,"",0)</f>
        <v/>
      </c>
      <c r="H5552" s="183" t="str">
        <f>_xlfn.XLOOKUP($A5552,[3]【2026年03月度_全社】RFM客層一覧表データ!$A:$A,[3]【2026年03月度_全社】RFM客層一覧表データ!E:E,"",0)</f>
        <v/>
      </c>
      <c r="I5552" s="183" t="str">
        <f>_xlfn.XLOOKUP($A5552,[3]【2026年03月度_全社】RFM客層一覧表データ!$A:$A,[3]【2026年03月度_全社】RFM客層一覧表データ!F:F,"",0)</f>
        <v/>
      </c>
      <c r="J5552" s="183">
        <v>0</v>
      </c>
      <c r="K5552" s="183">
        <v>0</v>
      </c>
      <c r="L5552" s="183">
        <v>0</v>
      </c>
      <c r="M5552" s="183">
        <v>0</v>
      </c>
      <c r="N5552" s="183">
        <v>0</v>
      </c>
      <c r="O5552" s="183">
        <v>0</v>
      </c>
      <c r="P5552" s="183">
        <v>0</v>
      </c>
      <c r="Q5552" s="183">
        <v>0</v>
      </c>
      <c r="R5552" s="183">
        <v>0</v>
      </c>
      <c r="S5552" s="183">
        <v>0</v>
      </c>
      <c r="T5552" s="183">
        <v>0</v>
      </c>
      <c r="U5552" s="183">
        <v>0</v>
      </c>
      <c r="V5552" s="183">
        <v>0</v>
      </c>
      <c r="W5552" s="183">
        <v>0</v>
      </c>
      <c r="X5552" s="183">
        <v>0</v>
      </c>
      <c r="Y5552" s="183">
        <v>0</v>
      </c>
    </row>
    <row r="5553" spans="1:25" x14ac:dyDescent="0.2">
      <c r="A5553" s="184">
        <v>14283005</v>
      </c>
      <c r="B5553" s="183" t="str">
        <f>[1]店マスタ!B5552</f>
        <v>長崎（有）金子電器商会</v>
      </c>
      <c r="C5553" s="183">
        <v>2.5</v>
      </c>
      <c r="D5553" s="183">
        <v>2</v>
      </c>
      <c r="E5553" s="183">
        <f>_xlfn.XLOOKUP(A5553,[2]Sheet1!$R:$R,[2]Sheet1!$AB:$AB,"",0)</f>
        <v>2.5</v>
      </c>
      <c r="F5553" s="183" t="str">
        <f>_xlfn.XLOOKUP($A5553,[3]【2026年03月度_全社】RFM客層一覧表データ!$A:$A,[3]【2026年03月度_全社】RFM客層一覧表データ!C:C,"",0)</f>
        <v/>
      </c>
      <c r="G5553" s="183" t="str">
        <f>_xlfn.XLOOKUP($A5553,[3]【2026年03月度_全社】RFM客層一覧表データ!$A:$A,[3]【2026年03月度_全社】RFM客層一覧表データ!D:D,"",0)</f>
        <v/>
      </c>
      <c r="H5553" s="183" t="str">
        <f>_xlfn.XLOOKUP($A5553,[3]【2026年03月度_全社】RFM客層一覧表データ!$A:$A,[3]【2026年03月度_全社】RFM客層一覧表データ!E:E,"",0)</f>
        <v/>
      </c>
      <c r="I5553" s="183" t="str">
        <f>_xlfn.XLOOKUP($A5553,[3]【2026年03月度_全社】RFM客層一覧表データ!$A:$A,[3]【2026年03月度_全社】RFM客層一覧表データ!F:F,"",0)</f>
        <v/>
      </c>
      <c r="J5553" s="183">
        <v>0</v>
      </c>
      <c r="K5553" s="183">
        <v>0</v>
      </c>
      <c r="L5553" s="183">
        <v>0</v>
      </c>
      <c r="M5553" s="183">
        <v>0</v>
      </c>
      <c r="N5553" s="183">
        <v>0</v>
      </c>
      <c r="O5553" s="183">
        <v>0</v>
      </c>
      <c r="P5553" s="183">
        <v>0</v>
      </c>
      <c r="Q5553" s="183">
        <v>0</v>
      </c>
      <c r="R5553" s="183">
        <v>0</v>
      </c>
      <c r="S5553" s="183">
        <v>0</v>
      </c>
      <c r="T5553" s="183">
        <v>0</v>
      </c>
      <c r="U5553" s="183">
        <v>0</v>
      </c>
      <c r="V5553" s="183">
        <v>0</v>
      </c>
      <c r="W5553" s="183">
        <v>0</v>
      </c>
      <c r="X5553" s="183">
        <v>0</v>
      </c>
      <c r="Y5553" s="183">
        <v>0</v>
      </c>
    </row>
    <row r="5554" spans="1:25" x14ac:dyDescent="0.2">
      <c r="A5554" s="184">
        <v>14283008</v>
      </c>
      <c r="B5554" s="183" t="str">
        <f>[1]店マスタ!B5553</f>
        <v>ノダデンキ（長崎）</v>
      </c>
      <c r="C5554" s="183">
        <v>2</v>
      </c>
      <c r="D5554" s="183">
        <v>2</v>
      </c>
      <c r="E5554" s="183" t="str">
        <f>_xlfn.XLOOKUP(A5554,[2]Sheet1!$R:$R,[2]Sheet1!$AB:$AB,"",0)</f>
        <v/>
      </c>
      <c r="F5554" s="183" t="str">
        <f>_xlfn.XLOOKUP($A5554,[3]【2026年03月度_全社】RFM客層一覧表データ!$A:$A,[3]【2026年03月度_全社】RFM客層一覧表データ!C:C,"",0)</f>
        <v/>
      </c>
      <c r="G5554" s="183" t="str">
        <f>_xlfn.XLOOKUP($A5554,[3]【2026年03月度_全社】RFM客層一覧表データ!$A:$A,[3]【2026年03月度_全社】RFM客層一覧表データ!D:D,"",0)</f>
        <v/>
      </c>
      <c r="H5554" s="183" t="str">
        <f>_xlfn.XLOOKUP($A5554,[3]【2026年03月度_全社】RFM客層一覧表データ!$A:$A,[3]【2026年03月度_全社】RFM客層一覧表データ!E:E,"",0)</f>
        <v/>
      </c>
      <c r="I5554" s="183" t="str">
        <f>_xlfn.XLOOKUP($A5554,[3]【2026年03月度_全社】RFM客層一覧表データ!$A:$A,[3]【2026年03月度_全社】RFM客層一覧表データ!F:F,"",0)</f>
        <v/>
      </c>
      <c r="J5554" s="183">
        <v>0</v>
      </c>
      <c r="K5554" s="183">
        <v>0</v>
      </c>
      <c r="L5554" s="183">
        <v>0</v>
      </c>
      <c r="M5554" s="183">
        <v>0</v>
      </c>
      <c r="N5554" s="183">
        <v>0</v>
      </c>
      <c r="O5554" s="183">
        <v>0</v>
      </c>
      <c r="P5554" s="183">
        <v>0</v>
      </c>
      <c r="Q5554" s="183">
        <v>0</v>
      </c>
      <c r="R5554" s="183">
        <v>0</v>
      </c>
      <c r="S5554" s="183">
        <v>0</v>
      </c>
      <c r="T5554" s="183">
        <v>0</v>
      </c>
      <c r="U5554" s="183">
        <v>0</v>
      </c>
      <c r="V5554" s="183">
        <v>0</v>
      </c>
      <c r="W5554" s="183">
        <v>0</v>
      </c>
      <c r="X5554" s="183">
        <v>0</v>
      </c>
      <c r="Y5554" s="183">
        <v>0</v>
      </c>
    </row>
    <row r="5555" spans="1:25" x14ac:dyDescent="0.2">
      <c r="A5555" s="184">
        <v>14283015</v>
      </c>
      <c r="B5555" s="183" t="str">
        <f>[1]店マスタ!B5554</f>
        <v>パナプラザマツオ</v>
      </c>
      <c r="C5555" s="183">
        <v>2.5</v>
      </c>
      <c r="D5555" s="183">
        <v>2.5</v>
      </c>
      <c r="E5555" s="183">
        <f>_xlfn.XLOOKUP(A5555,[2]Sheet1!$R:$R,[2]Sheet1!$AB:$AB,"",0)</f>
        <v>2.5</v>
      </c>
      <c r="F5555" s="183">
        <f>_xlfn.XLOOKUP($A5555,[3]【2026年03月度_全社】RFM客層一覧表データ!$A:$A,[3]【2026年03月度_全社】RFM客層一覧表データ!C:C,"",0)</f>
        <v>354</v>
      </c>
      <c r="G5555" s="183">
        <f>_xlfn.XLOOKUP($A5555,[3]【2026年03月度_全社】RFM客層一覧表データ!$A:$A,[3]【2026年03月度_全社】RFM客層一覧表データ!D:D,"",0)</f>
        <v>162</v>
      </c>
      <c r="H5555" s="183">
        <f>_xlfn.XLOOKUP($A5555,[3]【2026年03月度_全社】RFM客層一覧表データ!$A:$A,[3]【2026年03月度_全社】RFM客層一覧表データ!E:E,"",0)</f>
        <v>166</v>
      </c>
      <c r="I5555" s="183">
        <f>_xlfn.XLOOKUP($A5555,[3]【2026年03月度_全社】RFM客層一覧表データ!$A:$A,[3]【2026年03月度_全社】RFM客層一覧表データ!F:F,"",0)</f>
        <v>22</v>
      </c>
      <c r="J5555" s="183">
        <v>366</v>
      </c>
      <c r="K5555" s="183">
        <v>158</v>
      </c>
      <c r="L5555" s="183">
        <v>170</v>
      </c>
      <c r="M5555" s="183">
        <v>18</v>
      </c>
      <c r="N5555" s="183">
        <v>373</v>
      </c>
      <c r="O5555" s="183">
        <v>151</v>
      </c>
      <c r="P5555" s="183">
        <v>167</v>
      </c>
      <c r="Q5555" s="183">
        <v>23</v>
      </c>
      <c r="R5555" s="183">
        <v>371</v>
      </c>
      <c r="S5555" s="183">
        <v>148</v>
      </c>
      <c r="T5555" s="183">
        <v>167</v>
      </c>
      <c r="U5555" s="183">
        <v>26</v>
      </c>
      <c r="V5555" s="183">
        <v>352</v>
      </c>
      <c r="W5555" s="183">
        <v>145</v>
      </c>
      <c r="X5555" s="183">
        <v>168</v>
      </c>
      <c r="Y5555" s="183">
        <v>26</v>
      </c>
    </row>
    <row r="5556" spans="1:25" x14ac:dyDescent="0.2">
      <c r="A5556" s="184">
        <v>14283027</v>
      </c>
      <c r="B5556" s="183" t="str">
        <f>[1]店マスタ!B5555</f>
        <v>（ダイヤランド）サト‐デンキ</v>
      </c>
      <c r="C5556" s="183">
        <v>1.5</v>
      </c>
      <c r="D5556" s="183">
        <v>1.5</v>
      </c>
      <c r="E5556" s="183">
        <f>_xlfn.XLOOKUP(A5556,[2]Sheet1!$R:$R,[2]Sheet1!$AB:$AB,"",0)</f>
        <v>1.5</v>
      </c>
      <c r="F5556" s="183" t="str">
        <f>_xlfn.XLOOKUP($A5556,[3]【2026年03月度_全社】RFM客層一覧表データ!$A:$A,[3]【2026年03月度_全社】RFM客層一覧表データ!C:C,"",0)</f>
        <v/>
      </c>
      <c r="G5556" s="183" t="str">
        <f>_xlfn.XLOOKUP($A5556,[3]【2026年03月度_全社】RFM客層一覧表データ!$A:$A,[3]【2026年03月度_全社】RFM客層一覧表データ!D:D,"",0)</f>
        <v/>
      </c>
      <c r="H5556" s="183" t="str">
        <f>_xlfn.XLOOKUP($A5556,[3]【2026年03月度_全社】RFM客層一覧表データ!$A:$A,[3]【2026年03月度_全社】RFM客層一覧表データ!E:E,"",0)</f>
        <v/>
      </c>
      <c r="I5556" s="183" t="str">
        <f>_xlfn.XLOOKUP($A5556,[3]【2026年03月度_全社】RFM客層一覧表データ!$A:$A,[3]【2026年03月度_全社】RFM客層一覧表データ!F:F,"",0)</f>
        <v/>
      </c>
      <c r="J5556" s="183">
        <v>0</v>
      </c>
      <c r="K5556" s="183">
        <v>0</v>
      </c>
      <c r="L5556" s="183">
        <v>0</v>
      </c>
      <c r="M5556" s="183">
        <v>0</v>
      </c>
      <c r="N5556" s="183">
        <v>0</v>
      </c>
      <c r="O5556" s="183">
        <v>0</v>
      </c>
      <c r="P5556" s="183">
        <v>0</v>
      </c>
      <c r="Q5556" s="183">
        <v>0</v>
      </c>
      <c r="R5556" s="183">
        <v>0</v>
      </c>
      <c r="S5556" s="183">
        <v>0</v>
      </c>
      <c r="T5556" s="183">
        <v>0</v>
      </c>
      <c r="U5556" s="183">
        <v>0</v>
      </c>
      <c r="V5556" s="183">
        <v>0</v>
      </c>
      <c r="W5556" s="183">
        <v>0</v>
      </c>
      <c r="X5556" s="183">
        <v>0</v>
      </c>
      <c r="Y5556" s="183">
        <v>0</v>
      </c>
    </row>
    <row r="5557" spans="1:25" x14ac:dyDescent="0.2">
      <c r="A5557" s="184">
        <v>14283035</v>
      </c>
      <c r="B5557" s="183" t="str">
        <f>[1]店マスタ!B5556</f>
        <v>パナプラザきたじま</v>
      </c>
      <c r="C5557" s="183">
        <v>4.5</v>
      </c>
      <c r="D5557" s="183">
        <v>4.5</v>
      </c>
      <c r="E5557" s="183">
        <f>_xlfn.XLOOKUP(A5557,[2]Sheet1!$R:$R,[2]Sheet1!$AB:$AB,"",0)</f>
        <v>5</v>
      </c>
      <c r="F5557" s="183">
        <f>_xlfn.XLOOKUP($A5557,[3]【2026年03月度_全社】RFM客層一覧表データ!$A:$A,[3]【2026年03月度_全社】RFM客層一覧表データ!C:C,"",0)</f>
        <v>824</v>
      </c>
      <c r="G5557" s="183">
        <f>_xlfn.XLOOKUP($A5557,[3]【2026年03月度_全社】RFM客層一覧表データ!$A:$A,[3]【2026年03月度_全社】RFM客層一覧表データ!D:D,"",0)</f>
        <v>409</v>
      </c>
      <c r="H5557" s="183">
        <f>_xlfn.XLOOKUP($A5557,[3]【2026年03月度_全社】RFM客層一覧表データ!$A:$A,[3]【2026年03月度_全社】RFM客層一覧表データ!E:E,"",0)</f>
        <v>369</v>
      </c>
      <c r="I5557" s="183">
        <f>_xlfn.XLOOKUP($A5557,[3]【2026年03月度_全社】RFM客層一覧表データ!$A:$A,[3]【2026年03月度_全社】RFM客層一覧表データ!F:F,"",0)</f>
        <v>64</v>
      </c>
      <c r="J5557" s="183">
        <v>792</v>
      </c>
      <c r="K5557" s="183">
        <v>395</v>
      </c>
      <c r="L5557" s="183">
        <v>360</v>
      </c>
      <c r="M5557" s="183">
        <v>66</v>
      </c>
      <c r="N5557" s="183">
        <v>767</v>
      </c>
      <c r="O5557" s="183">
        <v>375</v>
      </c>
      <c r="P5557" s="183">
        <v>349</v>
      </c>
      <c r="Q5557" s="183">
        <v>60</v>
      </c>
      <c r="R5557" s="183">
        <v>742</v>
      </c>
      <c r="S5557" s="183">
        <v>374</v>
      </c>
      <c r="T5557" s="183">
        <v>339</v>
      </c>
      <c r="U5557" s="183">
        <v>80</v>
      </c>
      <c r="V5557" s="183">
        <v>721</v>
      </c>
      <c r="W5557" s="183">
        <v>366</v>
      </c>
      <c r="X5557" s="183">
        <v>355</v>
      </c>
      <c r="Y5557" s="183">
        <v>82</v>
      </c>
    </row>
    <row r="5558" spans="1:25" x14ac:dyDescent="0.2">
      <c r="A5558" s="184">
        <v>14283045</v>
      </c>
      <c r="B5558" s="183" t="str">
        <f>[1]店マスタ!B5557</f>
        <v>キムラ電気</v>
      </c>
      <c r="C5558" s="183">
        <v>7</v>
      </c>
      <c r="D5558" s="183">
        <v>7</v>
      </c>
      <c r="E5558" s="183" t="str">
        <f>_xlfn.XLOOKUP(A5558,[2]Sheet1!$R:$R,[2]Sheet1!$AB:$AB,"",0)</f>
        <v/>
      </c>
      <c r="F5558" s="183" t="str">
        <f>_xlfn.XLOOKUP($A5558,[3]【2026年03月度_全社】RFM客層一覧表データ!$A:$A,[3]【2026年03月度_全社】RFM客層一覧表データ!C:C,"",0)</f>
        <v/>
      </c>
      <c r="G5558" s="183" t="str">
        <f>_xlfn.XLOOKUP($A5558,[3]【2026年03月度_全社】RFM客層一覧表データ!$A:$A,[3]【2026年03月度_全社】RFM客層一覧表データ!D:D,"",0)</f>
        <v/>
      </c>
      <c r="H5558" s="183" t="str">
        <f>_xlfn.XLOOKUP($A5558,[3]【2026年03月度_全社】RFM客層一覧表データ!$A:$A,[3]【2026年03月度_全社】RFM客層一覧表データ!E:E,"",0)</f>
        <v/>
      </c>
      <c r="I5558" s="183" t="str">
        <f>_xlfn.XLOOKUP($A5558,[3]【2026年03月度_全社】RFM客層一覧表データ!$A:$A,[3]【2026年03月度_全社】RFM客層一覧表データ!F:F,"",0)</f>
        <v/>
      </c>
      <c r="J5558" s="183">
        <v>107</v>
      </c>
      <c r="K5558" s="183">
        <v>19</v>
      </c>
      <c r="L5558" s="183">
        <v>45</v>
      </c>
      <c r="M5558" s="183">
        <v>4</v>
      </c>
      <c r="N5558" s="183">
        <v>129</v>
      </c>
      <c r="O5558" s="183">
        <v>22</v>
      </c>
      <c r="P5558" s="183">
        <v>54</v>
      </c>
      <c r="Q5558" s="183">
        <v>4</v>
      </c>
      <c r="R5558" s="183">
        <v>147</v>
      </c>
      <c r="S5558" s="183">
        <v>30</v>
      </c>
      <c r="T5558" s="183">
        <v>61</v>
      </c>
      <c r="U5558" s="183">
        <v>4</v>
      </c>
      <c r="V5558" s="183">
        <v>168</v>
      </c>
      <c r="W5558" s="183">
        <v>40</v>
      </c>
      <c r="X5558" s="183">
        <v>75</v>
      </c>
      <c r="Y5558" s="183">
        <v>4</v>
      </c>
    </row>
    <row r="5559" spans="1:25" x14ac:dyDescent="0.2">
      <c r="A5559" s="184">
        <v>14283048</v>
      </c>
      <c r="B5559" s="183" t="str">
        <f>[1]店マスタ!B5558</f>
        <v>パナプラザうちだ</v>
      </c>
      <c r="C5559" s="183">
        <v>3</v>
      </c>
      <c r="D5559" s="183">
        <v>3</v>
      </c>
      <c r="E5559" s="183">
        <f>_xlfn.XLOOKUP(A5559,[2]Sheet1!$R:$R,[2]Sheet1!$AB:$AB,"",0)</f>
        <v>3</v>
      </c>
      <c r="F5559" s="183">
        <f>_xlfn.XLOOKUP($A5559,[3]【2026年03月度_全社】RFM客層一覧表データ!$A:$A,[3]【2026年03月度_全社】RFM客層一覧表データ!C:C,"",0)</f>
        <v>711</v>
      </c>
      <c r="G5559" s="183">
        <f>_xlfn.XLOOKUP($A5559,[3]【2026年03月度_全社】RFM客層一覧表データ!$A:$A,[3]【2026年03月度_全社】RFM客層一覧表データ!D:D,"",0)</f>
        <v>296</v>
      </c>
      <c r="H5559" s="183">
        <f>_xlfn.XLOOKUP($A5559,[3]【2026年03月度_全社】RFM客層一覧表データ!$A:$A,[3]【2026年03月度_全社】RFM客層一覧表データ!E:E,"",0)</f>
        <v>245</v>
      </c>
      <c r="I5559" s="183">
        <f>_xlfn.XLOOKUP($A5559,[3]【2026年03月度_全社】RFM客層一覧表データ!$A:$A,[3]【2026年03月度_全社】RFM客層一覧表データ!F:F,"",0)</f>
        <v>92</v>
      </c>
      <c r="J5559" s="183">
        <v>671</v>
      </c>
      <c r="K5559" s="183">
        <v>291</v>
      </c>
      <c r="L5559" s="183">
        <v>240</v>
      </c>
      <c r="M5559" s="183">
        <v>71</v>
      </c>
      <c r="N5559" s="183">
        <v>619</v>
      </c>
      <c r="O5559" s="183">
        <v>281</v>
      </c>
      <c r="P5559" s="183">
        <v>219</v>
      </c>
      <c r="Q5559" s="183">
        <v>71</v>
      </c>
      <c r="R5559" s="183">
        <v>567</v>
      </c>
      <c r="S5559" s="183">
        <v>278</v>
      </c>
      <c r="T5559" s="183">
        <v>197</v>
      </c>
      <c r="U5559" s="183">
        <v>80</v>
      </c>
      <c r="V5559" s="183">
        <v>505</v>
      </c>
      <c r="W5559" s="183">
        <v>248</v>
      </c>
      <c r="X5559" s="183">
        <v>169</v>
      </c>
      <c r="Y5559" s="183">
        <v>86</v>
      </c>
    </row>
    <row r="5560" spans="1:25" x14ac:dyDescent="0.2">
      <c r="A5560" s="184">
        <v>14283053</v>
      </c>
      <c r="B5560" s="183" t="str">
        <f>[1]店マスタ!B5559</f>
        <v>パナプラザおおつ</v>
      </c>
      <c r="C5560" s="183">
        <v>6.5</v>
      </c>
      <c r="D5560" s="183">
        <v>6.5</v>
      </c>
      <c r="E5560" s="183">
        <f>_xlfn.XLOOKUP(A5560,[2]Sheet1!$R:$R,[2]Sheet1!$AB:$AB,"",0)</f>
        <v>7</v>
      </c>
      <c r="F5560" s="183">
        <f>_xlfn.XLOOKUP($A5560,[3]【2026年03月度_全社】RFM客層一覧表データ!$A:$A,[3]【2026年03月度_全社】RFM客層一覧表データ!C:C,"",0)</f>
        <v>1509</v>
      </c>
      <c r="G5560" s="183">
        <f>_xlfn.XLOOKUP($A5560,[3]【2026年03月度_全社】RFM客層一覧表データ!$A:$A,[3]【2026年03月度_全社】RFM客層一覧表データ!D:D,"",0)</f>
        <v>846</v>
      </c>
      <c r="H5560" s="183">
        <f>_xlfn.XLOOKUP($A5560,[3]【2026年03月度_全社】RFM客層一覧表データ!$A:$A,[3]【2026年03月度_全社】RFM客層一覧表データ!E:E,"",0)</f>
        <v>881</v>
      </c>
      <c r="I5560" s="183">
        <f>_xlfn.XLOOKUP($A5560,[3]【2026年03月度_全社】RFM客層一覧表データ!$A:$A,[3]【2026年03月度_全社】RFM客層一覧表データ!F:F,"",0)</f>
        <v>97</v>
      </c>
      <c r="J5560" s="183">
        <v>1514</v>
      </c>
      <c r="K5560" s="183">
        <v>832</v>
      </c>
      <c r="L5560" s="183">
        <v>889</v>
      </c>
      <c r="M5560" s="183">
        <v>123</v>
      </c>
      <c r="N5560" s="183">
        <v>1427</v>
      </c>
      <c r="O5560" s="183">
        <v>817</v>
      </c>
      <c r="P5560" s="183">
        <v>879</v>
      </c>
      <c r="Q5560" s="183">
        <v>110</v>
      </c>
      <c r="R5560" s="183">
        <v>1333</v>
      </c>
      <c r="S5560" s="183">
        <v>812</v>
      </c>
      <c r="T5560" s="183">
        <v>852</v>
      </c>
      <c r="U5560" s="183">
        <v>114</v>
      </c>
      <c r="V5560" s="183">
        <v>1250</v>
      </c>
      <c r="W5560" s="183">
        <v>775</v>
      </c>
      <c r="X5560" s="183">
        <v>830</v>
      </c>
      <c r="Y5560" s="183">
        <v>94</v>
      </c>
    </row>
    <row r="5561" spans="1:25" x14ac:dyDescent="0.2">
      <c r="A5561" s="184">
        <v>14283227</v>
      </c>
      <c r="B5561" s="183" t="str">
        <f>[1]店マスタ!B5560</f>
        <v>パナップ　シラハマ</v>
      </c>
      <c r="C5561" s="183">
        <v>1.5</v>
      </c>
      <c r="D5561" s="183">
        <v>1.5</v>
      </c>
      <c r="E5561" s="183">
        <f>_xlfn.XLOOKUP(A5561,[2]Sheet1!$R:$R,[2]Sheet1!$AB:$AB,"",0)</f>
        <v>1.5</v>
      </c>
      <c r="F5561" s="183" t="str">
        <f>_xlfn.XLOOKUP($A5561,[3]【2026年03月度_全社】RFM客層一覧表データ!$A:$A,[3]【2026年03月度_全社】RFM客層一覧表データ!C:C,"",0)</f>
        <v/>
      </c>
      <c r="G5561" s="183" t="str">
        <f>_xlfn.XLOOKUP($A5561,[3]【2026年03月度_全社】RFM客層一覧表データ!$A:$A,[3]【2026年03月度_全社】RFM客層一覧表データ!D:D,"",0)</f>
        <v/>
      </c>
      <c r="H5561" s="183" t="str">
        <f>_xlfn.XLOOKUP($A5561,[3]【2026年03月度_全社】RFM客層一覧表データ!$A:$A,[3]【2026年03月度_全社】RFM客層一覧表データ!E:E,"",0)</f>
        <v/>
      </c>
      <c r="I5561" s="183" t="str">
        <f>_xlfn.XLOOKUP($A5561,[3]【2026年03月度_全社】RFM客層一覧表データ!$A:$A,[3]【2026年03月度_全社】RFM客層一覧表データ!F:F,"",0)</f>
        <v/>
      </c>
      <c r="J5561" s="183">
        <v>0</v>
      </c>
      <c r="K5561" s="183">
        <v>0</v>
      </c>
      <c r="L5561" s="183">
        <v>0</v>
      </c>
      <c r="M5561" s="183">
        <v>0</v>
      </c>
      <c r="N5561" s="183">
        <v>0</v>
      </c>
      <c r="O5561" s="183">
        <v>0</v>
      </c>
      <c r="P5561" s="183">
        <v>0</v>
      </c>
      <c r="Q5561" s="183">
        <v>0</v>
      </c>
      <c r="R5561" s="183">
        <v>0</v>
      </c>
      <c r="S5561" s="183">
        <v>0</v>
      </c>
      <c r="T5561" s="183">
        <v>0</v>
      </c>
      <c r="U5561" s="183">
        <v>0</v>
      </c>
      <c r="V5561" s="183">
        <v>0</v>
      </c>
      <c r="W5561" s="183">
        <v>0</v>
      </c>
      <c r="X5561" s="183">
        <v>0</v>
      </c>
      <c r="Y5561" s="183">
        <v>0</v>
      </c>
    </row>
    <row r="5562" spans="1:25" x14ac:dyDescent="0.2">
      <c r="A5562" s="184">
        <v>14283277</v>
      </c>
      <c r="B5562" s="183" t="str">
        <f>[1]店マスタ!B5561</f>
        <v>パナプラザヤマダ</v>
      </c>
      <c r="C5562" s="183">
        <v>3.5</v>
      </c>
      <c r="D5562" s="183">
        <v>2.5</v>
      </c>
      <c r="E5562" s="183">
        <f>_xlfn.XLOOKUP(A5562,[2]Sheet1!$R:$R,[2]Sheet1!$AB:$AB,"",0)</f>
        <v>2</v>
      </c>
      <c r="F5562" s="183">
        <f>_xlfn.XLOOKUP($A5562,[3]【2026年03月度_全社】RFM客層一覧表データ!$A:$A,[3]【2026年03月度_全社】RFM客層一覧表データ!C:C,"",0)</f>
        <v>880</v>
      </c>
      <c r="G5562" s="183">
        <f>_xlfn.XLOOKUP($A5562,[3]【2026年03月度_全社】RFM客層一覧表データ!$A:$A,[3]【2026年03月度_全社】RFM客層一覧表データ!D:D,"",0)</f>
        <v>513</v>
      </c>
      <c r="H5562" s="183">
        <f>_xlfn.XLOOKUP($A5562,[3]【2026年03月度_全社】RFM客層一覧表データ!$A:$A,[3]【2026年03月度_全社】RFM客層一覧表データ!E:E,"",0)</f>
        <v>544</v>
      </c>
      <c r="I5562" s="183">
        <f>_xlfn.XLOOKUP($A5562,[3]【2026年03月度_全社】RFM客層一覧表データ!$A:$A,[3]【2026年03月度_全社】RFM客層一覧表データ!F:F,"",0)</f>
        <v>40</v>
      </c>
      <c r="J5562" s="183">
        <v>902</v>
      </c>
      <c r="K5562" s="183">
        <v>509</v>
      </c>
      <c r="L5562" s="183">
        <v>537</v>
      </c>
      <c r="M5562" s="183">
        <v>45</v>
      </c>
      <c r="N5562" s="183">
        <v>923</v>
      </c>
      <c r="O5562" s="183">
        <v>508</v>
      </c>
      <c r="P5562" s="183">
        <v>543</v>
      </c>
      <c r="Q5562" s="183">
        <v>55</v>
      </c>
      <c r="R5562" s="183">
        <v>887</v>
      </c>
      <c r="S5562" s="183">
        <v>505</v>
      </c>
      <c r="T5562" s="183">
        <v>524</v>
      </c>
      <c r="U5562" s="183">
        <v>67</v>
      </c>
      <c r="V5562" s="183">
        <v>847</v>
      </c>
      <c r="W5562" s="183">
        <v>464</v>
      </c>
      <c r="X5562" s="183">
        <v>502</v>
      </c>
      <c r="Y5562" s="183">
        <v>55</v>
      </c>
    </row>
    <row r="5563" spans="1:25" x14ac:dyDescent="0.2">
      <c r="A5563" s="184">
        <v>14283280</v>
      </c>
      <c r="B5563" s="183" t="str">
        <f>[1]店マスタ!B5562</f>
        <v>電化シヨツプ集い</v>
      </c>
      <c r="C5563" s="183">
        <v>1.5</v>
      </c>
      <c r="D5563" s="183">
        <v>0</v>
      </c>
      <c r="E5563" s="183" t="str">
        <f>_xlfn.XLOOKUP(A5563,[2]Sheet1!$R:$R,[2]Sheet1!$AB:$AB,"",0)</f>
        <v/>
      </c>
      <c r="F5563" s="183" t="str">
        <f>_xlfn.XLOOKUP($A5563,[3]【2026年03月度_全社】RFM客層一覧表データ!$A:$A,[3]【2026年03月度_全社】RFM客層一覧表データ!C:C,"",0)</f>
        <v/>
      </c>
      <c r="G5563" s="183" t="str">
        <f>_xlfn.XLOOKUP($A5563,[3]【2026年03月度_全社】RFM客層一覧表データ!$A:$A,[3]【2026年03月度_全社】RFM客層一覧表データ!D:D,"",0)</f>
        <v/>
      </c>
      <c r="H5563" s="183" t="str">
        <f>_xlfn.XLOOKUP($A5563,[3]【2026年03月度_全社】RFM客層一覧表データ!$A:$A,[3]【2026年03月度_全社】RFM客層一覧表データ!E:E,"",0)</f>
        <v/>
      </c>
      <c r="I5563" s="183" t="str">
        <f>_xlfn.XLOOKUP($A5563,[3]【2026年03月度_全社】RFM客層一覧表データ!$A:$A,[3]【2026年03月度_全社】RFM客層一覧表データ!F:F,"",0)</f>
        <v/>
      </c>
      <c r="J5563" s="183">
        <v>0</v>
      </c>
      <c r="K5563" s="183">
        <v>0</v>
      </c>
      <c r="L5563" s="183">
        <v>0</v>
      </c>
      <c r="M5563" s="183">
        <v>0</v>
      </c>
      <c r="N5563" s="183">
        <v>0</v>
      </c>
      <c r="O5563" s="183">
        <v>0</v>
      </c>
      <c r="P5563" s="183">
        <v>0</v>
      </c>
      <c r="Q5563" s="183">
        <v>0</v>
      </c>
      <c r="R5563" s="183">
        <v>0</v>
      </c>
      <c r="S5563" s="183">
        <v>0</v>
      </c>
      <c r="T5563" s="183">
        <v>0</v>
      </c>
      <c r="U5563" s="183">
        <v>0</v>
      </c>
      <c r="V5563" s="183">
        <v>0</v>
      </c>
      <c r="W5563" s="183">
        <v>0</v>
      </c>
      <c r="X5563" s="183">
        <v>0</v>
      </c>
      <c r="Y5563" s="183">
        <v>0</v>
      </c>
    </row>
    <row r="5564" spans="1:25" x14ac:dyDescent="0.2">
      <c r="A5564" s="184">
        <v>14283286</v>
      </c>
      <c r="B5564" s="183" t="str">
        <f>[1]店マスタ!B5563</f>
        <v>有限会社　中通無線</v>
      </c>
      <c r="C5564" s="183">
        <v>1.5</v>
      </c>
      <c r="D5564" s="183">
        <v>0</v>
      </c>
      <c r="E5564" s="183" t="str">
        <f>_xlfn.XLOOKUP(A5564,[2]Sheet1!$R:$R,[2]Sheet1!$AB:$AB,"",0)</f>
        <v/>
      </c>
      <c r="F5564" s="183" t="str">
        <f>_xlfn.XLOOKUP($A5564,[3]【2026年03月度_全社】RFM客層一覧表データ!$A:$A,[3]【2026年03月度_全社】RFM客層一覧表データ!C:C,"",0)</f>
        <v/>
      </c>
      <c r="G5564" s="183" t="str">
        <f>_xlfn.XLOOKUP($A5564,[3]【2026年03月度_全社】RFM客層一覧表データ!$A:$A,[3]【2026年03月度_全社】RFM客層一覧表データ!D:D,"",0)</f>
        <v/>
      </c>
      <c r="H5564" s="183" t="str">
        <f>_xlfn.XLOOKUP($A5564,[3]【2026年03月度_全社】RFM客層一覧表データ!$A:$A,[3]【2026年03月度_全社】RFM客層一覧表データ!E:E,"",0)</f>
        <v/>
      </c>
      <c r="I5564" s="183" t="str">
        <f>_xlfn.XLOOKUP($A5564,[3]【2026年03月度_全社】RFM客層一覧表データ!$A:$A,[3]【2026年03月度_全社】RFM客層一覧表データ!F:F,"",0)</f>
        <v/>
      </c>
      <c r="J5564" s="183">
        <v>240</v>
      </c>
      <c r="K5564" s="183">
        <v>63</v>
      </c>
      <c r="L5564" s="183">
        <v>107</v>
      </c>
      <c r="M5564" s="183">
        <v>5</v>
      </c>
      <c r="N5564" s="183">
        <v>256</v>
      </c>
      <c r="O5564" s="183">
        <v>82</v>
      </c>
      <c r="P5564" s="183">
        <v>125</v>
      </c>
      <c r="Q5564" s="183">
        <v>9</v>
      </c>
      <c r="R5564" s="183">
        <v>278</v>
      </c>
      <c r="S5564" s="183">
        <v>100</v>
      </c>
      <c r="T5564" s="183">
        <v>134</v>
      </c>
      <c r="U5564" s="183">
        <v>8</v>
      </c>
      <c r="V5564" s="183">
        <v>287</v>
      </c>
      <c r="W5564" s="183">
        <v>132</v>
      </c>
      <c r="X5564" s="183">
        <v>139</v>
      </c>
      <c r="Y5564" s="183">
        <v>14</v>
      </c>
    </row>
    <row r="5565" spans="1:25" x14ac:dyDescent="0.2">
      <c r="A5565" s="184">
        <v>14283301</v>
      </c>
      <c r="B5565" s="183" t="str">
        <f>[1]店マスタ!B5564</f>
        <v>パピオ　さと</v>
      </c>
      <c r="C5565" s="183">
        <v>1.5</v>
      </c>
      <c r="D5565" s="183">
        <v>0</v>
      </c>
      <c r="E5565" s="183" t="str">
        <f>_xlfn.XLOOKUP(A5565,[2]Sheet1!$R:$R,[2]Sheet1!$AB:$AB,"",0)</f>
        <v/>
      </c>
      <c r="F5565" s="183" t="str">
        <f>_xlfn.XLOOKUP($A5565,[3]【2026年03月度_全社】RFM客層一覧表データ!$A:$A,[3]【2026年03月度_全社】RFM客層一覧表データ!C:C,"",0)</f>
        <v/>
      </c>
      <c r="G5565" s="183" t="str">
        <f>_xlfn.XLOOKUP($A5565,[3]【2026年03月度_全社】RFM客層一覧表データ!$A:$A,[3]【2026年03月度_全社】RFM客層一覧表データ!D:D,"",0)</f>
        <v/>
      </c>
      <c r="H5565" s="183" t="str">
        <f>_xlfn.XLOOKUP($A5565,[3]【2026年03月度_全社】RFM客層一覧表データ!$A:$A,[3]【2026年03月度_全社】RFM客層一覧表データ!E:E,"",0)</f>
        <v/>
      </c>
      <c r="I5565" s="183" t="str">
        <f>_xlfn.XLOOKUP($A5565,[3]【2026年03月度_全社】RFM客層一覧表データ!$A:$A,[3]【2026年03月度_全社】RFM客層一覧表データ!F:F,"",0)</f>
        <v/>
      </c>
      <c r="J5565" s="183">
        <v>0</v>
      </c>
      <c r="K5565" s="183">
        <v>0</v>
      </c>
      <c r="L5565" s="183">
        <v>0</v>
      </c>
      <c r="M5565" s="183">
        <v>0</v>
      </c>
      <c r="N5565" s="183">
        <v>0</v>
      </c>
      <c r="O5565" s="183">
        <v>0</v>
      </c>
      <c r="P5565" s="183">
        <v>0</v>
      </c>
      <c r="Q5565" s="183">
        <v>0</v>
      </c>
      <c r="R5565" s="183">
        <v>0</v>
      </c>
      <c r="S5565" s="183">
        <v>0</v>
      </c>
      <c r="T5565" s="183">
        <v>0</v>
      </c>
      <c r="U5565" s="183">
        <v>0</v>
      </c>
      <c r="V5565" s="183">
        <v>0</v>
      </c>
      <c r="W5565" s="183">
        <v>0</v>
      </c>
      <c r="X5565" s="183">
        <v>0</v>
      </c>
      <c r="Y5565" s="183">
        <v>0</v>
      </c>
    </row>
    <row r="5566" spans="1:25" x14ac:dyDescent="0.2">
      <c r="A5566" s="184">
        <v>14283330</v>
      </c>
      <c r="B5566" s="183" t="str">
        <f>[1]店マスタ!B5565</f>
        <v>パピオ　ヤマウチ</v>
      </c>
      <c r="C5566" s="183">
        <v>1.5</v>
      </c>
      <c r="D5566" s="183">
        <v>0</v>
      </c>
      <c r="E5566" s="183" t="str">
        <f>_xlfn.XLOOKUP(A5566,[2]Sheet1!$R:$R,[2]Sheet1!$AB:$AB,"",0)</f>
        <v/>
      </c>
      <c r="F5566" s="183" t="str">
        <f>_xlfn.XLOOKUP($A5566,[3]【2026年03月度_全社】RFM客層一覧表データ!$A:$A,[3]【2026年03月度_全社】RFM客層一覧表データ!C:C,"",0)</f>
        <v/>
      </c>
      <c r="G5566" s="183" t="str">
        <f>_xlfn.XLOOKUP($A5566,[3]【2026年03月度_全社】RFM客層一覧表データ!$A:$A,[3]【2026年03月度_全社】RFM客層一覧表データ!D:D,"",0)</f>
        <v/>
      </c>
      <c r="H5566" s="183" t="str">
        <f>_xlfn.XLOOKUP($A5566,[3]【2026年03月度_全社】RFM客層一覧表データ!$A:$A,[3]【2026年03月度_全社】RFM客層一覧表データ!E:E,"",0)</f>
        <v/>
      </c>
      <c r="I5566" s="183" t="str">
        <f>_xlfn.XLOOKUP($A5566,[3]【2026年03月度_全社】RFM客層一覧表データ!$A:$A,[3]【2026年03月度_全社】RFM客層一覧表データ!F:F,"",0)</f>
        <v/>
      </c>
      <c r="J5566" s="183">
        <v>0</v>
      </c>
      <c r="K5566" s="183">
        <v>0</v>
      </c>
      <c r="L5566" s="183">
        <v>0</v>
      </c>
      <c r="M5566" s="183">
        <v>0</v>
      </c>
      <c r="N5566" s="183">
        <v>0</v>
      </c>
      <c r="O5566" s="183">
        <v>0</v>
      </c>
      <c r="P5566" s="183">
        <v>0</v>
      </c>
      <c r="Q5566" s="183">
        <v>0</v>
      </c>
      <c r="R5566" s="183">
        <v>0</v>
      </c>
      <c r="S5566" s="183">
        <v>0</v>
      </c>
      <c r="T5566" s="183">
        <v>0</v>
      </c>
      <c r="U5566" s="183">
        <v>0</v>
      </c>
      <c r="V5566" s="183">
        <v>0</v>
      </c>
      <c r="W5566" s="183">
        <v>0</v>
      </c>
      <c r="X5566" s="183">
        <v>0</v>
      </c>
      <c r="Y5566" s="183">
        <v>0</v>
      </c>
    </row>
    <row r="5567" spans="1:25" x14ac:dyDescent="0.2">
      <c r="A5567" s="184">
        <v>14283332</v>
      </c>
      <c r="B5567" s="183" t="str">
        <f>[1]店マスタ!B5566</f>
        <v>パナプラザトクヨシ</v>
      </c>
      <c r="C5567" s="183">
        <v>3.5</v>
      </c>
      <c r="D5567" s="183">
        <v>3.5</v>
      </c>
      <c r="E5567" s="183">
        <f>_xlfn.XLOOKUP(A5567,[2]Sheet1!$R:$R,[2]Sheet1!$AB:$AB,"",0)</f>
        <v>4</v>
      </c>
      <c r="F5567" s="183">
        <f>_xlfn.XLOOKUP($A5567,[3]【2026年03月度_全社】RFM客層一覧表データ!$A:$A,[3]【2026年03月度_全社】RFM客層一覧表データ!C:C,"",0)</f>
        <v>918</v>
      </c>
      <c r="G5567" s="183">
        <f>_xlfn.XLOOKUP($A5567,[3]【2026年03月度_全社】RFM客層一覧表データ!$A:$A,[3]【2026年03月度_全社】RFM客層一覧表データ!D:D,"",0)</f>
        <v>435</v>
      </c>
      <c r="H5567" s="183">
        <f>_xlfn.XLOOKUP($A5567,[3]【2026年03月度_全社】RFM客層一覧表データ!$A:$A,[3]【2026年03月度_全社】RFM客層一覧表データ!E:E,"",0)</f>
        <v>423</v>
      </c>
      <c r="I5567" s="183">
        <f>_xlfn.XLOOKUP($A5567,[3]【2026年03月度_全社】RFM客層一覧表データ!$A:$A,[3]【2026年03月度_全社】RFM客層一覧表データ!F:F,"",0)</f>
        <v>67</v>
      </c>
      <c r="J5567" s="183">
        <v>937</v>
      </c>
      <c r="K5567" s="183">
        <v>433</v>
      </c>
      <c r="L5567" s="183">
        <v>413</v>
      </c>
      <c r="M5567" s="183">
        <v>80</v>
      </c>
      <c r="N5567" s="183">
        <v>908</v>
      </c>
      <c r="O5567" s="183">
        <v>431</v>
      </c>
      <c r="P5567" s="183">
        <v>394</v>
      </c>
      <c r="Q5567" s="183">
        <v>69</v>
      </c>
      <c r="R5567" s="183">
        <v>904</v>
      </c>
      <c r="S5567" s="183">
        <v>426</v>
      </c>
      <c r="T5567" s="183">
        <v>389</v>
      </c>
      <c r="U5567" s="183">
        <v>74</v>
      </c>
      <c r="V5567" s="183">
        <v>889</v>
      </c>
      <c r="W5567" s="183">
        <v>416</v>
      </c>
      <c r="X5567" s="183">
        <v>376</v>
      </c>
      <c r="Y5567" s="183">
        <v>105</v>
      </c>
    </row>
    <row r="5568" spans="1:25" x14ac:dyDescent="0.2">
      <c r="A5568" s="184">
        <v>14283362</v>
      </c>
      <c r="B5568" s="183" t="str">
        <f>[1]店マスタ!B5567</f>
        <v>（合資）エコー電化</v>
      </c>
      <c r="C5568" s="183">
        <v>1.5</v>
      </c>
      <c r="D5568" s="183">
        <v>1.5</v>
      </c>
      <c r="E5568" s="183">
        <f>_xlfn.XLOOKUP(A5568,[2]Sheet1!$R:$R,[2]Sheet1!$AB:$AB,"",0)</f>
        <v>1.5</v>
      </c>
      <c r="F5568" s="183" t="str">
        <f>_xlfn.XLOOKUP($A5568,[3]【2026年03月度_全社】RFM客層一覧表データ!$A:$A,[3]【2026年03月度_全社】RFM客層一覧表データ!C:C,"",0)</f>
        <v/>
      </c>
      <c r="G5568" s="183" t="str">
        <f>_xlfn.XLOOKUP($A5568,[3]【2026年03月度_全社】RFM客層一覧表データ!$A:$A,[3]【2026年03月度_全社】RFM客層一覧表データ!D:D,"",0)</f>
        <v/>
      </c>
      <c r="H5568" s="183" t="str">
        <f>_xlfn.XLOOKUP($A5568,[3]【2026年03月度_全社】RFM客層一覧表データ!$A:$A,[3]【2026年03月度_全社】RFM客層一覧表データ!E:E,"",0)</f>
        <v/>
      </c>
      <c r="I5568" s="183" t="str">
        <f>_xlfn.XLOOKUP($A5568,[3]【2026年03月度_全社】RFM客層一覧表データ!$A:$A,[3]【2026年03月度_全社】RFM客層一覧表データ!F:F,"",0)</f>
        <v/>
      </c>
      <c r="J5568" s="183">
        <v>0</v>
      </c>
      <c r="K5568" s="183">
        <v>0</v>
      </c>
      <c r="L5568" s="183">
        <v>0</v>
      </c>
      <c r="M5568" s="183">
        <v>0</v>
      </c>
      <c r="N5568" s="183">
        <v>0</v>
      </c>
      <c r="O5568" s="183">
        <v>0</v>
      </c>
      <c r="P5568" s="183">
        <v>0</v>
      </c>
      <c r="Q5568" s="183">
        <v>0</v>
      </c>
      <c r="R5568" s="183">
        <v>0</v>
      </c>
      <c r="S5568" s="183">
        <v>0</v>
      </c>
      <c r="T5568" s="183">
        <v>0</v>
      </c>
      <c r="U5568" s="183">
        <v>0</v>
      </c>
      <c r="V5568" s="183">
        <v>0</v>
      </c>
      <c r="W5568" s="183">
        <v>0</v>
      </c>
      <c r="X5568" s="183">
        <v>0</v>
      </c>
      <c r="Y5568" s="183">
        <v>0</v>
      </c>
    </row>
    <row r="5569" spans="1:25" x14ac:dyDescent="0.2">
      <c r="A5569" s="184">
        <v>14283397</v>
      </c>
      <c r="B5569" s="183" t="str">
        <f>[1]店マスタ!B5568</f>
        <v>パピオ　フクデン</v>
      </c>
      <c r="C5569" s="183">
        <v>2.5</v>
      </c>
      <c r="D5569" s="183">
        <v>2</v>
      </c>
      <c r="E5569" s="183">
        <f>_xlfn.XLOOKUP(A5569,[2]Sheet1!$R:$R,[2]Sheet1!$AB:$AB,"",0)</f>
        <v>2</v>
      </c>
      <c r="F5569" s="183">
        <f>_xlfn.XLOOKUP($A5569,[3]【2026年03月度_全社】RFM客層一覧表データ!$A:$A,[3]【2026年03月度_全社】RFM客層一覧表データ!C:C,"",0)</f>
        <v>145</v>
      </c>
      <c r="G5569" s="183">
        <f>_xlfn.XLOOKUP($A5569,[3]【2026年03月度_全社】RFM客層一覧表データ!$A:$A,[3]【2026年03月度_全社】RFM客層一覧表データ!D:D,"",0)</f>
        <v>117</v>
      </c>
      <c r="H5569" s="183">
        <f>_xlfn.XLOOKUP($A5569,[3]【2026年03月度_全社】RFM客層一覧表データ!$A:$A,[3]【2026年03月度_全社】RFM客層一覧表データ!E:E,"",0)</f>
        <v>15</v>
      </c>
      <c r="I5569" s="183">
        <f>_xlfn.XLOOKUP($A5569,[3]【2026年03月度_全社】RFM客層一覧表データ!$A:$A,[3]【2026年03月度_全社】RFM客層一覧表データ!F:F,"",0)</f>
        <v>65</v>
      </c>
      <c r="J5569" s="183">
        <v>80</v>
      </c>
      <c r="K5569" s="183">
        <v>80</v>
      </c>
      <c r="L5569" s="183">
        <v>2</v>
      </c>
      <c r="M5569" s="183">
        <v>80</v>
      </c>
      <c r="N5569" s="183">
        <v>0</v>
      </c>
      <c r="O5569" s="183">
        <v>0</v>
      </c>
      <c r="P5569" s="183">
        <v>0</v>
      </c>
      <c r="Q5569" s="183">
        <v>0</v>
      </c>
      <c r="R5569" s="183">
        <v>0</v>
      </c>
      <c r="S5569" s="183">
        <v>0</v>
      </c>
      <c r="T5569" s="183">
        <v>0</v>
      </c>
      <c r="U5569" s="183">
        <v>0</v>
      </c>
      <c r="V5569" s="183">
        <v>0</v>
      </c>
      <c r="W5569" s="183">
        <v>0</v>
      </c>
      <c r="X5569" s="183">
        <v>0</v>
      </c>
      <c r="Y5569" s="183">
        <v>0</v>
      </c>
    </row>
    <row r="5570" spans="1:25" x14ac:dyDescent="0.2">
      <c r="A5570" s="184">
        <v>14283428</v>
      </c>
      <c r="B5570" s="183" t="str">
        <f>[1]店マスタ!B5569</f>
        <v>パピオ　さかもと</v>
      </c>
      <c r="C5570" s="183">
        <v>1.5</v>
      </c>
      <c r="D5570" s="183">
        <v>0</v>
      </c>
      <c r="E5570" s="183" t="str">
        <f>_xlfn.XLOOKUP(A5570,[2]Sheet1!$R:$R,[2]Sheet1!$AB:$AB,"",0)</f>
        <v/>
      </c>
      <c r="F5570" s="183" t="str">
        <f>_xlfn.XLOOKUP($A5570,[3]【2026年03月度_全社】RFM客層一覧表データ!$A:$A,[3]【2026年03月度_全社】RFM客層一覧表データ!C:C,"",0)</f>
        <v/>
      </c>
      <c r="G5570" s="183" t="str">
        <f>_xlfn.XLOOKUP($A5570,[3]【2026年03月度_全社】RFM客層一覧表データ!$A:$A,[3]【2026年03月度_全社】RFM客層一覧表データ!D:D,"",0)</f>
        <v/>
      </c>
      <c r="H5570" s="183" t="str">
        <f>_xlfn.XLOOKUP($A5570,[3]【2026年03月度_全社】RFM客層一覧表データ!$A:$A,[3]【2026年03月度_全社】RFM客層一覧表データ!E:E,"",0)</f>
        <v/>
      </c>
      <c r="I5570" s="183" t="str">
        <f>_xlfn.XLOOKUP($A5570,[3]【2026年03月度_全社】RFM客層一覧表データ!$A:$A,[3]【2026年03月度_全社】RFM客層一覧表データ!F:F,"",0)</f>
        <v/>
      </c>
      <c r="J5570" s="183">
        <v>0</v>
      </c>
      <c r="K5570" s="183">
        <v>0</v>
      </c>
      <c r="L5570" s="183">
        <v>0</v>
      </c>
      <c r="M5570" s="183">
        <v>0</v>
      </c>
      <c r="N5570" s="183">
        <v>0</v>
      </c>
      <c r="O5570" s="183">
        <v>0</v>
      </c>
      <c r="P5570" s="183">
        <v>0</v>
      </c>
      <c r="Q5570" s="183">
        <v>0</v>
      </c>
      <c r="R5570" s="183">
        <v>0</v>
      </c>
      <c r="S5570" s="183">
        <v>0</v>
      </c>
      <c r="T5570" s="183">
        <v>0</v>
      </c>
      <c r="U5570" s="183">
        <v>0</v>
      </c>
      <c r="V5570" s="183">
        <v>0</v>
      </c>
      <c r="W5570" s="183">
        <v>0</v>
      </c>
      <c r="X5570" s="183">
        <v>0</v>
      </c>
      <c r="Y5570" s="183">
        <v>0</v>
      </c>
    </row>
    <row r="5571" spans="1:25" x14ac:dyDescent="0.2">
      <c r="A5571" s="184">
        <v>14283602</v>
      </c>
      <c r="B5571" s="183" t="str">
        <f>[1]店マスタ!B5570</f>
        <v>電化プラザサークル畝刈</v>
      </c>
      <c r="C5571" s="183">
        <v>2.5</v>
      </c>
      <c r="D5571" s="183">
        <v>2.5</v>
      </c>
      <c r="E5571" s="183">
        <f>_xlfn.XLOOKUP(A5571,[2]Sheet1!$R:$R,[2]Sheet1!$AB:$AB,"",0)</f>
        <v>2.5</v>
      </c>
      <c r="F5571" s="183">
        <f>_xlfn.XLOOKUP($A5571,[3]【2026年03月度_全社】RFM客層一覧表データ!$A:$A,[3]【2026年03月度_全社】RFM客層一覧表データ!C:C,"",0)</f>
        <v>591</v>
      </c>
      <c r="G5571" s="183">
        <f>_xlfn.XLOOKUP($A5571,[3]【2026年03月度_全社】RFM客層一覧表データ!$A:$A,[3]【2026年03月度_全社】RFM客層一覧表データ!D:D,"",0)</f>
        <v>266</v>
      </c>
      <c r="H5571" s="183">
        <f>_xlfn.XLOOKUP($A5571,[3]【2026年03月度_全社】RFM客層一覧表データ!$A:$A,[3]【2026年03月度_全社】RFM客層一覧表データ!E:E,"",0)</f>
        <v>222</v>
      </c>
      <c r="I5571" s="183">
        <f>_xlfn.XLOOKUP($A5571,[3]【2026年03月度_全社】RFM客層一覧表データ!$A:$A,[3]【2026年03月度_全社】RFM客層一覧表データ!F:F,"",0)</f>
        <v>68</v>
      </c>
      <c r="J5571" s="183">
        <v>596</v>
      </c>
      <c r="K5571" s="183">
        <v>260</v>
      </c>
      <c r="L5571" s="183">
        <v>216</v>
      </c>
      <c r="M5571" s="183">
        <v>64</v>
      </c>
      <c r="N5571" s="183">
        <v>587</v>
      </c>
      <c r="O5571" s="183">
        <v>246</v>
      </c>
      <c r="P5571" s="183">
        <v>204</v>
      </c>
      <c r="Q5571" s="183">
        <v>59</v>
      </c>
      <c r="R5571" s="183">
        <v>586</v>
      </c>
      <c r="S5571" s="183">
        <v>243</v>
      </c>
      <c r="T5571" s="183">
        <v>207</v>
      </c>
      <c r="U5571" s="183">
        <v>56</v>
      </c>
      <c r="V5571" s="183">
        <v>578</v>
      </c>
      <c r="W5571" s="183">
        <v>233</v>
      </c>
      <c r="X5571" s="183">
        <v>206</v>
      </c>
      <c r="Y5571" s="183">
        <v>47</v>
      </c>
    </row>
    <row r="5572" spans="1:25" x14ac:dyDescent="0.2">
      <c r="A5572" s="184">
        <v>14284003</v>
      </c>
      <c r="B5572" s="183" t="str">
        <f>[1]店マスタ!B5571</f>
        <v>川端電器</v>
      </c>
      <c r="C5572" s="183">
        <v>2</v>
      </c>
      <c r="D5572" s="183">
        <v>2</v>
      </c>
      <c r="E5572" s="183">
        <f>_xlfn.XLOOKUP(A5572,[2]Sheet1!$R:$R,[2]Sheet1!$AB:$AB,"",0)</f>
        <v>2</v>
      </c>
      <c r="F5572" s="183">
        <f>_xlfn.XLOOKUP($A5572,[3]【2026年03月度_全社】RFM客層一覧表データ!$A:$A,[3]【2026年03月度_全社】RFM客層一覧表データ!C:C,"",0)</f>
        <v>561</v>
      </c>
      <c r="G5572" s="183">
        <f>_xlfn.XLOOKUP($A5572,[3]【2026年03月度_全社】RFM客層一覧表データ!$A:$A,[3]【2026年03月度_全社】RFM客層一覧表データ!D:D,"",0)</f>
        <v>209</v>
      </c>
      <c r="H5572" s="183">
        <f>_xlfn.XLOOKUP($A5572,[3]【2026年03月度_全社】RFM客層一覧表データ!$A:$A,[3]【2026年03月度_全社】RFM客層一覧表データ!E:E,"",0)</f>
        <v>296</v>
      </c>
      <c r="I5572" s="183">
        <f>_xlfn.XLOOKUP($A5572,[3]【2026年03月度_全社】RFM客層一覧表データ!$A:$A,[3]【2026年03月度_全社】RFM客層一覧表データ!F:F,"",0)</f>
        <v>0</v>
      </c>
      <c r="J5572" s="183">
        <v>592</v>
      </c>
      <c r="K5572" s="183">
        <v>238</v>
      </c>
      <c r="L5572" s="183">
        <v>304</v>
      </c>
      <c r="M5572" s="183">
        <v>0</v>
      </c>
      <c r="N5572" s="183">
        <v>586</v>
      </c>
      <c r="O5572" s="183">
        <v>230</v>
      </c>
      <c r="P5572" s="183">
        <v>294</v>
      </c>
      <c r="Q5572" s="183">
        <v>0</v>
      </c>
      <c r="R5572" s="183">
        <v>592</v>
      </c>
      <c r="S5572" s="183">
        <v>228</v>
      </c>
      <c r="T5572" s="183">
        <v>296</v>
      </c>
      <c r="U5572" s="183">
        <v>0</v>
      </c>
      <c r="V5572" s="183">
        <v>595</v>
      </c>
      <c r="W5572" s="183">
        <v>251</v>
      </c>
      <c r="X5572" s="183">
        <v>295</v>
      </c>
      <c r="Y5572" s="183">
        <v>0</v>
      </c>
    </row>
    <row r="5573" spans="1:25" x14ac:dyDescent="0.2">
      <c r="A5573" s="184">
        <v>14284005</v>
      </c>
      <c r="B5573" s="183" t="str">
        <f>[1]店マスタ!B5572</f>
        <v>平山電気店</v>
      </c>
      <c r="C5573" s="183">
        <v>2</v>
      </c>
      <c r="D5573" s="183">
        <v>2</v>
      </c>
      <c r="E5573" s="183">
        <f>_xlfn.XLOOKUP(A5573,[2]Sheet1!$R:$R,[2]Sheet1!$AB:$AB,"",0)</f>
        <v>2</v>
      </c>
      <c r="F5573" s="183" t="str">
        <f>_xlfn.XLOOKUP($A5573,[3]【2026年03月度_全社】RFM客層一覧表データ!$A:$A,[3]【2026年03月度_全社】RFM客層一覧表データ!C:C,"",0)</f>
        <v/>
      </c>
      <c r="G5573" s="183" t="str">
        <f>_xlfn.XLOOKUP($A5573,[3]【2026年03月度_全社】RFM客層一覧表データ!$A:$A,[3]【2026年03月度_全社】RFM客層一覧表データ!D:D,"",0)</f>
        <v/>
      </c>
      <c r="H5573" s="183" t="str">
        <f>_xlfn.XLOOKUP($A5573,[3]【2026年03月度_全社】RFM客層一覧表データ!$A:$A,[3]【2026年03月度_全社】RFM客層一覧表データ!E:E,"",0)</f>
        <v/>
      </c>
      <c r="I5573" s="183" t="str">
        <f>_xlfn.XLOOKUP($A5573,[3]【2026年03月度_全社】RFM客層一覧表データ!$A:$A,[3]【2026年03月度_全社】RFM客層一覧表データ!F:F,"",0)</f>
        <v/>
      </c>
      <c r="J5573" s="183">
        <v>0</v>
      </c>
      <c r="K5573" s="183">
        <v>0</v>
      </c>
      <c r="L5573" s="183">
        <v>0</v>
      </c>
      <c r="M5573" s="183">
        <v>0</v>
      </c>
      <c r="N5573" s="183">
        <v>0</v>
      </c>
      <c r="O5573" s="183">
        <v>0</v>
      </c>
      <c r="P5573" s="183">
        <v>0</v>
      </c>
      <c r="Q5573" s="183">
        <v>0</v>
      </c>
      <c r="R5573" s="183">
        <v>0</v>
      </c>
      <c r="S5573" s="183">
        <v>0</v>
      </c>
      <c r="T5573" s="183">
        <v>0</v>
      </c>
      <c r="U5573" s="183">
        <v>0</v>
      </c>
      <c r="V5573" s="183">
        <v>0</v>
      </c>
      <c r="W5573" s="183">
        <v>0</v>
      </c>
      <c r="X5573" s="183">
        <v>0</v>
      </c>
      <c r="Y5573" s="183">
        <v>0</v>
      </c>
    </row>
    <row r="5574" spans="1:25" x14ac:dyDescent="0.2">
      <c r="A5574" s="184">
        <v>14286000</v>
      </c>
      <c r="B5574" s="183" t="str">
        <f>[1]店マスタ!B5573</f>
        <v>株式会社パナプラザ　長崎支社</v>
      </c>
      <c r="C5574" s="183">
        <v>1.5</v>
      </c>
      <c r="D5574" s="183">
        <v>0.5</v>
      </c>
      <c r="E5574" s="183">
        <f>_xlfn.XLOOKUP(A5574,[2]Sheet1!$R:$R,[2]Sheet1!$AB:$AB,"",0)</f>
        <v>0.5</v>
      </c>
      <c r="F5574" s="183">
        <f>_xlfn.XLOOKUP($A5574,[3]【2026年03月度_全社】RFM客層一覧表データ!$A:$A,[3]【2026年03月度_全社】RFM客層一覧表データ!C:C,"",0)</f>
        <v>0</v>
      </c>
      <c r="G5574" s="183">
        <f>_xlfn.XLOOKUP($A5574,[3]【2026年03月度_全社】RFM客層一覧表データ!$A:$A,[3]【2026年03月度_全社】RFM客層一覧表データ!D:D,"",0)</f>
        <v>0</v>
      </c>
      <c r="H5574" s="183">
        <f>_xlfn.XLOOKUP($A5574,[3]【2026年03月度_全社】RFM客層一覧表データ!$A:$A,[3]【2026年03月度_全社】RFM客層一覧表データ!E:E,"",0)</f>
        <v>0</v>
      </c>
      <c r="I5574" s="183">
        <f>_xlfn.XLOOKUP($A5574,[3]【2026年03月度_全社】RFM客層一覧表データ!$A:$A,[3]【2026年03月度_全社】RFM客層一覧表データ!F:F,"",0)</f>
        <v>0</v>
      </c>
      <c r="J5574" s="183">
        <v>0</v>
      </c>
      <c r="K5574" s="183">
        <v>0</v>
      </c>
      <c r="L5574" s="183">
        <v>0</v>
      </c>
      <c r="M5574" s="183">
        <v>0</v>
      </c>
      <c r="N5574" s="183">
        <v>0</v>
      </c>
      <c r="O5574" s="183">
        <v>0</v>
      </c>
      <c r="P5574" s="183">
        <v>0</v>
      </c>
      <c r="Q5574" s="183">
        <v>0</v>
      </c>
      <c r="R5574" s="183">
        <v>0</v>
      </c>
      <c r="S5574" s="183">
        <v>0</v>
      </c>
      <c r="T5574" s="183">
        <v>0</v>
      </c>
      <c r="U5574" s="183">
        <v>0</v>
      </c>
      <c r="V5574" s="183">
        <v>0</v>
      </c>
      <c r="W5574" s="183">
        <v>0</v>
      </c>
      <c r="X5574" s="183">
        <v>0</v>
      </c>
      <c r="Y5574" s="183">
        <v>0</v>
      </c>
    </row>
    <row r="5575" spans="1:25" x14ac:dyDescent="0.2">
      <c r="A5575" s="184">
        <v>14286001</v>
      </c>
      <c r="B5575" s="183" t="str">
        <f>[1]店マスタ!B5574</f>
        <v>パナプラザきよしや</v>
      </c>
      <c r="C5575" s="183">
        <v>8.5</v>
      </c>
      <c r="D5575" s="183">
        <v>8.5</v>
      </c>
      <c r="E5575" s="183">
        <f>_xlfn.XLOOKUP(A5575,[2]Sheet1!$R:$R,[2]Sheet1!$AB:$AB,"",0)</f>
        <v>9.5</v>
      </c>
      <c r="F5575" s="183">
        <f>_xlfn.XLOOKUP($A5575,[3]【2026年03月度_全社】RFM客層一覧表データ!$A:$A,[3]【2026年03月度_全社】RFM客層一覧表データ!C:C,"",0)</f>
        <v>2179</v>
      </c>
      <c r="G5575" s="183">
        <f>_xlfn.XLOOKUP($A5575,[3]【2026年03月度_全社】RFM客層一覧表データ!$A:$A,[3]【2026年03月度_全社】RFM客層一覧表データ!D:D,"",0)</f>
        <v>1385</v>
      </c>
      <c r="H5575" s="183">
        <f>_xlfn.XLOOKUP($A5575,[3]【2026年03月度_全社】RFM客層一覧表データ!$A:$A,[3]【2026年03月度_全社】RFM客層一覧表データ!E:E,"",0)</f>
        <v>1321</v>
      </c>
      <c r="I5575" s="183">
        <f>_xlfn.XLOOKUP($A5575,[3]【2026年03月度_全社】RFM客層一覧表データ!$A:$A,[3]【2026年03月度_全社】RFM客層一覧表データ!F:F,"",0)</f>
        <v>113</v>
      </c>
      <c r="J5575" s="183">
        <v>2277</v>
      </c>
      <c r="K5575" s="183">
        <v>1384</v>
      </c>
      <c r="L5575" s="183">
        <v>1371</v>
      </c>
      <c r="M5575" s="183">
        <v>108</v>
      </c>
      <c r="N5575" s="183">
        <v>2323</v>
      </c>
      <c r="O5575" s="183">
        <v>1373</v>
      </c>
      <c r="P5575" s="183">
        <v>1382</v>
      </c>
      <c r="Q5575" s="183">
        <v>98</v>
      </c>
      <c r="R5575" s="183">
        <v>2350</v>
      </c>
      <c r="S5575" s="183">
        <v>1370</v>
      </c>
      <c r="T5575" s="183">
        <v>1415</v>
      </c>
      <c r="U5575" s="183">
        <v>115</v>
      </c>
      <c r="V5575" s="183">
        <v>2322</v>
      </c>
      <c r="W5575" s="183">
        <v>1362</v>
      </c>
      <c r="X5575" s="183">
        <v>1432</v>
      </c>
      <c r="Y5575" s="183">
        <v>112</v>
      </c>
    </row>
    <row r="5576" spans="1:25" x14ac:dyDescent="0.2">
      <c r="A5576" s="184">
        <v>14286004</v>
      </c>
      <c r="B5576" s="183" t="str">
        <f>[1]店マスタ!B5575</f>
        <v>みつぼし電器</v>
      </c>
      <c r="C5576" s="183">
        <v>1.5</v>
      </c>
      <c r="D5576" s="183">
        <v>0</v>
      </c>
      <c r="E5576" s="183" t="str">
        <f>_xlfn.XLOOKUP(A5576,[2]Sheet1!$R:$R,[2]Sheet1!$AB:$AB,"",0)</f>
        <v/>
      </c>
      <c r="F5576" s="183" t="str">
        <f>_xlfn.XLOOKUP($A5576,[3]【2026年03月度_全社】RFM客層一覧表データ!$A:$A,[3]【2026年03月度_全社】RFM客層一覧表データ!C:C,"",0)</f>
        <v/>
      </c>
      <c r="G5576" s="183" t="str">
        <f>_xlfn.XLOOKUP($A5576,[3]【2026年03月度_全社】RFM客層一覧表データ!$A:$A,[3]【2026年03月度_全社】RFM客層一覧表データ!D:D,"",0)</f>
        <v/>
      </c>
      <c r="H5576" s="183" t="str">
        <f>_xlfn.XLOOKUP($A5576,[3]【2026年03月度_全社】RFM客層一覧表データ!$A:$A,[3]【2026年03月度_全社】RFM客層一覧表データ!E:E,"",0)</f>
        <v/>
      </c>
      <c r="I5576" s="183" t="str">
        <f>_xlfn.XLOOKUP($A5576,[3]【2026年03月度_全社】RFM客層一覧表データ!$A:$A,[3]【2026年03月度_全社】RFM客層一覧表データ!F:F,"",0)</f>
        <v/>
      </c>
      <c r="J5576" s="183">
        <v>496</v>
      </c>
      <c r="K5576" s="183">
        <v>149</v>
      </c>
      <c r="L5576" s="183">
        <v>139</v>
      </c>
      <c r="M5576" s="183">
        <v>18</v>
      </c>
      <c r="N5576" s="183">
        <v>526</v>
      </c>
      <c r="O5576" s="183">
        <v>161</v>
      </c>
      <c r="P5576" s="183">
        <v>177</v>
      </c>
      <c r="Q5576" s="183">
        <v>21</v>
      </c>
      <c r="R5576" s="183">
        <v>550</v>
      </c>
      <c r="S5576" s="183">
        <v>214</v>
      </c>
      <c r="T5576" s="183">
        <v>202</v>
      </c>
      <c r="U5576" s="183">
        <v>41</v>
      </c>
      <c r="V5576" s="183">
        <v>556</v>
      </c>
      <c r="W5576" s="183">
        <v>211</v>
      </c>
      <c r="X5576" s="183">
        <v>225</v>
      </c>
      <c r="Y5576" s="183">
        <v>33</v>
      </c>
    </row>
    <row r="5577" spans="1:25" x14ac:dyDescent="0.2">
      <c r="A5577" s="184">
        <v>14286005</v>
      </c>
      <c r="B5577" s="183" t="str">
        <f>[1]店マスタ!B5576</f>
        <v>（有喜）　中村電器商会</v>
      </c>
      <c r="C5577" s="183">
        <v>1.5</v>
      </c>
      <c r="D5577" s="183">
        <v>1.5</v>
      </c>
      <c r="E5577" s="183" t="str">
        <f>_xlfn.XLOOKUP(A5577,[2]Sheet1!$R:$R,[2]Sheet1!$AB:$AB,"",0)</f>
        <v/>
      </c>
      <c r="F5577" s="183" t="str">
        <f>_xlfn.XLOOKUP($A5577,[3]【2026年03月度_全社】RFM客層一覧表データ!$A:$A,[3]【2026年03月度_全社】RFM客層一覧表データ!C:C,"",0)</f>
        <v/>
      </c>
      <c r="G5577" s="183" t="str">
        <f>_xlfn.XLOOKUP($A5577,[3]【2026年03月度_全社】RFM客層一覧表データ!$A:$A,[3]【2026年03月度_全社】RFM客層一覧表データ!D:D,"",0)</f>
        <v/>
      </c>
      <c r="H5577" s="183" t="str">
        <f>_xlfn.XLOOKUP($A5577,[3]【2026年03月度_全社】RFM客層一覧表データ!$A:$A,[3]【2026年03月度_全社】RFM客層一覧表データ!E:E,"",0)</f>
        <v/>
      </c>
      <c r="I5577" s="183" t="str">
        <f>_xlfn.XLOOKUP($A5577,[3]【2026年03月度_全社】RFM客層一覧表データ!$A:$A,[3]【2026年03月度_全社】RFM客層一覧表データ!F:F,"",0)</f>
        <v/>
      </c>
      <c r="J5577" s="183">
        <v>0</v>
      </c>
      <c r="K5577" s="183">
        <v>0</v>
      </c>
      <c r="L5577" s="183">
        <v>0</v>
      </c>
      <c r="M5577" s="183">
        <v>0</v>
      </c>
      <c r="N5577" s="183">
        <v>0</v>
      </c>
      <c r="O5577" s="183">
        <v>0</v>
      </c>
      <c r="P5577" s="183">
        <v>0</v>
      </c>
      <c r="Q5577" s="183">
        <v>0</v>
      </c>
      <c r="R5577" s="183">
        <v>0</v>
      </c>
      <c r="S5577" s="183">
        <v>0</v>
      </c>
      <c r="T5577" s="183">
        <v>0</v>
      </c>
      <c r="U5577" s="183">
        <v>0</v>
      </c>
      <c r="V5577" s="183">
        <v>0</v>
      </c>
      <c r="W5577" s="183">
        <v>0</v>
      </c>
      <c r="X5577" s="183">
        <v>0</v>
      </c>
      <c r="Y5577" s="183">
        <v>0</v>
      </c>
    </row>
    <row r="5578" spans="1:25" x14ac:dyDescent="0.2">
      <c r="A5578" s="184">
        <v>14286006</v>
      </c>
      <c r="B5578" s="183" t="str">
        <f>[1]店マスタ!B5577</f>
        <v>パナプラザモリシタ</v>
      </c>
      <c r="C5578" s="183">
        <v>5</v>
      </c>
      <c r="D5578" s="183">
        <v>5</v>
      </c>
      <c r="E5578" s="183">
        <f>_xlfn.XLOOKUP(A5578,[2]Sheet1!$R:$R,[2]Sheet1!$AB:$AB,"",0)</f>
        <v>5.5</v>
      </c>
      <c r="F5578" s="183">
        <f>_xlfn.XLOOKUP($A5578,[3]【2026年03月度_全社】RFM客層一覧表データ!$A:$A,[3]【2026年03月度_全社】RFM客層一覧表データ!C:C,"",0)</f>
        <v>1009</v>
      </c>
      <c r="G5578" s="183">
        <f>_xlfn.XLOOKUP($A5578,[3]【2026年03月度_全社】RFM客層一覧表データ!$A:$A,[3]【2026年03月度_全社】RFM客層一覧表データ!D:D,"",0)</f>
        <v>449</v>
      </c>
      <c r="H5578" s="183">
        <f>_xlfn.XLOOKUP($A5578,[3]【2026年03月度_全社】RFM客層一覧表データ!$A:$A,[3]【2026年03月度_全社】RFM客層一覧表データ!E:E,"",0)</f>
        <v>422</v>
      </c>
      <c r="I5578" s="183">
        <f>_xlfn.XLOOKUP($A5578,[3]【2026年03月度_全社】RFM客層一覧表データ!$A:$A,[3]【2026年03月度_全社】RFM客層一覧表データ!F:F,"",0)</f>
        <v>100</v>
      </c>
      <c r="J5578" s="183">
        <v>993</v>
      </c>
      <c r="K5578" s="183">
        <v>443</v>
      </c>
      <c r="L5578" s="183">
        <v>423</v>
      </c>
      <c r="M5578" s="183">
        <v>96</v>
      </c>
      <c r="N5578" s="183">
        <v>957</v>
      </c>
      <c r="O5578" s="183">
        <v>425</v>
      </c>
      <c r="P5578" s="183">
        <v>411</v>
      </c>
      <c r="Q5578" s="183">
        <v>94</v>
      </c>
      <c r="R5578" s="183">
        <v>919</v>
      </c>
      <c r="S5578" s="183">
        <v>423</v>
      </c>
      <c r="T5578" s="183">
        <v>416</v>
      </c>
      <c r="U5578" s="183">
        <v>86</v>
      </c>
      <c r="V5578" s="183">
        <v>881</v>
      </c>
      <c r="W5578" s="183">
        <v>400</v>
      </c>
      <c r="X5578" s="183">
        <v>413</v>
      </c>
      <c r="Y5578" s="183">
        <v>81</v>
      </c>
    </row>
    <row r="5579" spans="1:25" x14ac:dyDescent="0.2">
      <c r="A5579" s="184">
        <v>14286016</v>
      </c>
      <c r="B5579" s="183" t="str">
        <f>[1]店マスタ!B5578</f>
        <v>下山電器商会</v>
      </c>
      <c r="C5579" s="183">
        <v>2.5</v>
      </c>
      <c r="D5579" s="183">
        <v>2.5</v>
      </c>
      <c r="E5579" s="183">
        <f>_xlfn.XLOOKUP(A5579,[2]Sheet1!$R:$R,[2]Sheet1!$AB:$AB,"",0)</f>
        <v>2.5</v>
      </c>
      <c r="F5579" s="183" t="str">
        <f>_xlfn.XLOOKUP($A5579,[3]【2026年03月度_全社】RFM客層一覧表データ!$A:$A,[3]【2026年03月度_全社】RFM客層一覧表データ!C:C,"",0)</f>
        <v/>
      </c>
      <c r="G5579" s="183" t="str">
        <f>_xlfn.XLOOKUP($A5579,[3]【2026年03月度_全社】RFM客層一覧表データ!$A:$A,[3]【2026年03月度_全社】RFM客層一覧表データ!D:D,"",0)</f>
        <v/>
      </c>
      <c r="H5579" s="183" t="str">
        <f>_xlfn.XLOOKUP($A5579,[3]【2026年03月度_全社】RFM客層一覧表データ!$A:$A,[3]【2026年03月度_全社】RFM客層一覧表データ!E:E,"",0)</f>
        <v/>
      </c>
      <c r="I5579" s="183" t="str">
        <f>_xlfn.XLOOKUP($A5579,[3]【2026年03月度_全社】RFM客層一覧表データ!$A:$A,[3]【2026年03月度_全社】RFM客層一覧表データ!F:F,"",0)</f>
        <v/>
      </c>
      <c r="J5579" s="183">
        <v>0</v>
      </c>
      <c r="K5579" s="183">
        <v>0</v>
      </c>
      <c r="L5579" s="183">
        <v>0</v>
      </c>
      <c r="M5579" s="183">
        <v>0</v>
      </c>
      <c r="N5579" s="183">
        <v>0</v>
      </c>
      <c r="O5579" s="183">
        <v>0</v>
      </c>
      <c r="P5579" s="183">
        <v>0</v>
      </c>
      <c r="Q5579" s="183">
        <v>0</v>
      </c>
      <c r="R5579" s="183">
        <v>0</v>
      </c>
      <c r="S5579" s="183">
        <v>0</v>
      </c>
      <c r="T5579" s="183">
        <v>0</v>
      </c>
      <c r="U5579" s="183">
        <v>0</v>
      </c>
      <c r="V5579" s="183">
        <v>0</v>
      </c>
      <c r="W5579" s="183">
        <v>0</v>
      </c>
      <c r="X5579" s="183">
        <v>0</v>
      </c>
      <c r="Y5579" s="183">
        <v>0</v>
      </c>
    </row>
    <row r="5580" spans="1:25" x14ac:dyDescent="0.2">
      <c r="A5580" s="184">
        <v>14286052</v>
      </c>
      <c r="B5580" s="183" t="str">
        <f>[1]店マスタ!B5579</f>
        <v>（有）パピオ　フジヤ</v>
      </c>
      <c r="C5580" s="183">
        <v>1.5</v>
      </c>
      <c r="D5580" s="183">
        <v>1.5</v>
      </c>
      <c r="E5580" s="183">
        <f>_xlfn.XLOOKUP(A5580,[2]Sheet1!$R:$R,[2]Sheet1!$AB:$AB,"",0)</f>
        <v>1.5</v>
      </c>
      <c r="F5580" s="183" t="str">
        <f>_xlfn.XLOOKUP($A5580,[3]【2026年03月度_全社】RFM客層一覧表データ!$A:$A,[3]【2026年03月度_全社】RFM客層一覧表データ!C:C,"",0)</f>
        <v/>
      </c>
      <c r="G5580" s="183" t="str">
        <f>_xlfn.XLOOKUP($A5580,[3]【2026年03月度_全社】RFM客層一覧表データ!$A:$A,[3]【2026年03月度_全社】RFM客層一覧表データ!D:D,"",0)</f>
        <v/>
      </c>
      <c r="H5580" s="183" t="str">
        <f>_xlfn.XLOOKUP($A5580,[3]【2026年03月度_全社】RFM客層一覧表データ!$A:$A,[3]【2026年03月度_全社】RFM客層一覧表データ!E:E,"",0)</f>
        <v/>
      </c>
      <c r="I5580" s="183" t="str">
        <f>_xlfn.XLOOKUP($A5580,[3]【2026年03月度_全社】RFM客層一覧表データ!$A:$A,[3]【2026年03月度_全社】RFM客層一覧表データ!F:F,"",0)</f>
        <v/>
      </c>
      <c r="J5580" s="183">
        <v>0</v>
      </c>
      <c r="K5580" s="183">
        <v>0</v>
      </c>
      <c r="L5580" s="183">
        <v>0</v>
      </c>
      <c r="M5580" s="183">
        <v>0</v>
      </c>
      <c r="N5580" s="183">
        <v>0</v>
      </c>
      <c r="O5580" s="183">
        <v>0</v>
      </c>
      <c r="P5580" s="183">
        <v>0</v>
      </c>
      <c r="Q5580" s="183">
        <v>0</v>
      </c>
      <c r="R5580" s="183">
        <v>0</v>
      </c>
      <c r="S5580" s="183">
        <v>0</v>
      </c>
      <c r="T5580" s="183">
        <v>0</v>
      </c>
      <c r="U5580" s="183">
        <v>0</v>
      </c>
      <c r="V5580" s="183">
        <v>0</v>
      </c>
      <c r="W5580" s="183">
        <v>0</v>
      </c>
      <c r="X5580" s="183">
        <v>0</v>
      </c>
      <c r="Y5580" s="183">
        <v>0</v>
      </c>
    </row>
    <row r="5581" spans="1:25" x14ac:dyDescent="0.2">
      <c r="A5581" s="184">
        <v>14287001</v>
      </c>
      <c r="B5581" s="183" t="str">
        <f>[1]店マスタ!B5580</f>
        <v>（有）　アオバラジオ商会</v>
      </c>
      <c r="C5581" s="183">
        <v>6.5</v>
      </c>
      <c r="D5581" s="183">
        <v>6.5</v>
      </c>
      <c r="E5581" s="183">
        <f>_xlfn.XLOOKUP(A5581,[2]Sheet1!$R:$R,[2]Sheet1!$AB:$AB,"",0)</f>
        <v>6.5</v>
      </c>
      <c r="F5581" s="183">
        <f>_xlfn.XLOOKUP($A5581,[3]【2026年03月度_全社】RFM客層一覧表データ!$A:$A,[3]【2026年03月度_全社】RFM客層一覧表データ!C:C,"",0)</f>
        <v>1450</v>
      </c>
      <c r="G5581" s="183">
        <f>_xlfn.XLOOKUP($A5581,[3]【2026年03月度_全社】RFM客層一覧表データ!$A:$A,[3]【2026年03月度_全社】RFM客層一覧表データ!D:D,"",0)</f>
        <v>806</v>
      </c>
      <c r="H5581" s="183">
        <f>_xlfn.XLOOKUP($A5581,[3]【2026年03月度_全社】RFM客層一覧表データ!$A:$A,[3]【2026年03月度_全社】RFM客層一覧表データ!E:E,"",0)</f>
        <v>826</v>
      </c>
      <c r="I5581" s="183">
        <f>_xlfn.XLOOKUP($A5581,[3]【2026年03月度_全社】RFM客層一覧表データ!$A:$A,[3]【2026年03月度_全社】RFM客層一覧表データ!F:F,"",0)</f>
        <v>127</v>
      </c>
      <c r="J5581" s="183">
        <v>1394</v>
      </c>
      <c r="K5581" s="183">
        <v>787</v>
      </c>
      <c r="L5581" s="183">
        <v>809</v>
      </c>
      <c r="M5581" s="183">
        <v>103</v>
      </c>
      <c r="N5581" s="183">
        <v>1390</v>
      </c>
      <c r="O5581" s="183">
        <v>741</v>
      </c>
      <c r="P5581" s="183">
        <v>809</v>
      </c>
      <c r="Q5581" s="183">
        <v>79</v>
      </c>
      <c r="R5581" s="183">
        <v>1335</v>
      </c>
      <c r="S5581" s="183">
        <v>795</v>
      </c>
      <c r="T5581" s="183">
        <v>840</v>
      </c>
      <c r="U5581" s="183">
        <v>109</v>
      </c>
      <c r="V5581" s="183">
        <v>1454</v>
      </c>
      <c r="W5581" s="183">
        <v>791</v>
      </c>
      <c r="X5581" s="183">
        <v>891</v>
      </c>
      <c r="Y5581" s="183">
        <v>100</v>
      </c>
    </row>
    <row r="5582" spans="1:25" x14ac:dyDescent="0.2">
      <c r="A5582" s="184">
        <v>14287011</v>
      </c>
      <c r="B5582" s="183" t="str">
        <f>[1]店マスタ!B5581</f>
        <v>ことぶき電器</v>
      </c>
      <c r="C5582" s="183">
        <v>1</v>
      </c>
      <c r="D5582" s="183">
        <v>1</v>
      </c>
      <c r="E5582" s="183">
        <f>_xlfn.XLOOKUP(A5582,[2]Sheet1!$R:$R,[2]Sheet1!$AB:$AB,"",0)</f>
        <v>1</v>
      </c>
      <c r="F5582" s="183" t="str">
        <f>_xlfn.XLOOKUP($A5582,[3]【2026年03月度_全社】RFM客層一覧表データ!$A:$A,[3]【2026年03月度_全社】RFM客層一覧表データ!C:C,"",0)</f>
        <v/>
      </c>
      <c r="G5582" s="183" t="str">
        <f>_xlfn.XLOOKUP($A5582,[3]【2026年03月度_全社】RFM客層一覧表データ!$A:$A,[3]【2026年03月度_全社】RFM客層一覧表データ!D:D,"",0)</f>
        <v/>
      </c>
      <c r="H5582" s="183" t="str">
        <f>_xlfn.XLOOKUP($A5582,[3]【2026年03月度_全社】RFM客層一覧表データ!$A:$A,[3]【2026年03月度_全社】RFM客層一覧表データ!E:E,"",0)</f>
        <v/>
      </c>
      <c r="I5582" s="183" t="str">
        <f>_xlfn.XLOOKUP($A5582,[3]【2026年03月度_全社】RFM客層一覧表データ!$A:$A,[3]【2026年03月度_全社】RFM客層一覧表データ!F:F,"",0)</f>
        <v/>
      </c>
      <c r="J5582" s="183">
        <v>0</v>
      </c>
      <c r="K5582" s="183">
        <v>0</v>
      </c>
      <c r="L5582" s="183">
        <v>0</v>
      </c>
      <c r="M5582" s="183">
        <v>0</v>
      </c>
      <c r="N5582" s="183">
        <v>0</v>
      </c>
      <c r="O5582" s="183">
        <v>0</v>
      </c>
      <c r="P5582" s="183">
        <v>0</v>
      </c>
      <c r="Q5582" s="183">
        <v>0</v>
      </c>
      <c r="R5582" s="183">
        <v>0</v>
      </c>
      <c r="S5582" s="183">
        <v>0</v>
      </c>
      <c r="T5582" s="183">
        <v>0</v>
      </c>
      <c r="U5582" s="183">
        <v>0</v>
      </c>
      <c r="V5582" s="183">
        <v>0</v>
      </c>
      <c r="W5582" s="183">
        <v>0</v>
      </c>
      <c r="X5582" s="183">
        <v>0</v>
      </c>
      <c r="Y5582" s="183">
        <v>0</v>
      </c>
    </row>
    <row r="5583" spans="1:25" x14ac:dyDescent="0.2">
      <c r="A5583" s="184">
        <v>14287019</v>
      </c>
      <c r="B5583" s="183" t="str">
        <f>[1]店マスタ!B5582</f>
        <v>たにうえ電器</v>
      </c>
      <c r="C5583" s="183">
        <v>1.5</v>
      </c>
      <c r="D5583" s="183">
        <v>1.5</v>
      </c>
      <c r="E5583" s="183">
        <f>_xlfn.XLOOKUP(A5583,[2]Sheet1!$R:$R,[2]Sheet1!$AB:$AB,"",0)</f>
        <v>1.5</v>
      </c>
      <c r="F5583" s="183">
        <f>_xlfn.XLOOKUP($A5583,[3]【2026年03月度_全社】RFM客層一覧表データ!$A:$A,[3]【2026年03月度_全社】RFM客層一覧表データ!C:C,"",0)</f>
        <v>187</v>
      </c>
      <c r="G5583" s="183">
        <f>_xlfn.XLOOKUP($A5583,[3]【2026年03月度_全社】RFM客層一覧表データ!$A:$A,[3]【2026年03月度_全社】RFM客層一覧表データ!D:D,"",0)</f>
        <v>89</v>
      </c>
      <c r="H5583" s="183">
        <f>_xlfn.XLOOKUP($A5583,[3]【2026年03月度_全社】RFM客層一覧表データ!$A:$A,[3]【2026年03月度_全社】RFM客層一覧表データ!E:E,"",0)</f>
        <v>85</v>
      </c>
      <c r="I5583" s="183">
        <f>_xlfn.XLOOKUP($A5583,[3]【2026年03月度_全社】RFM客層一覧表データ!$A:$A,[3]【2026年03月度_全社】RFM客層一覧表データ!F:F,"",0)</f>
        <v>23</v>
      </c>
      <c r="J5583" s="183">
        <v>187</v>
      </c>
      <c r="K5583" s="183">
        <v>85</v>
      </c>
      <c r="L5583" s="183">
        <v>91</v>
      </c>
      <c r="M5583" s="183">
        <v>24</v>
      </c>
      <c r="N5583" s="183">
        <v>202</v>
      </c>
      <c r="O5583" s="183">
        <v>81</v>
      </c>
      <c r="P5583" s="183">
        <v>106</v>
      </c>
      <c r="Q5583" s="183">
        <v>15</v>
      </c>
      <c r="R5583" s="183">
        <v>194</v>
      </c>
      <c r="S5583" s="183">
        <v>100</v>
      </c>
      <c r="T5583" s="183">
        <v>98</v>
      </c>
      <c r="U5583" s="183">
        <v>13</v>
      </c>
      <c r="V5583" s="183">
        <v>251</v>
      </c>
      <c r="W5583" s="183">
        <v>94</v>
      </c>
      <c r="X5583" s="183">
        <v>122</v>
      </c>
      <c r="Y5583" s="183">
        <v>19</v>
      </c>
    </row>
    <row r="5584" spans="1:25" x14ac:dyDescent="0.2">
      <c r="A5584" s="184">
        <v>14287043</v>
      </c>
      <c r="B5584" s="183" t="str">
        <f>[1]店マスタ!B5583</f>
        <v>ヒサマツでんき</v>
      </c>
      <c r="C5584" s="183">
        <v>2</v>
      </c>
      <c r="D5584" s="183">
        <v>2</v>
      </c>
      <c r="E5584" s="183">
        <f>_xlfn.XLOOKUP(A5584,[2]Sheet1!$R:$R,[2]Sheet1!$AB:$AB,"",0)</f>
        <v>2</v>
      </c>
      <c r="F5584" s="183">
        <f>_xlfn.XLOOKUP($A5584,[3]【2026年03月度_全社】RFM客層一覧表データ!$A:$A,[3]【2026年03月度_全社】RFM客層一覧表データ!C:C,"",0)</f>
        <v>797</v>
      </c>
      <c r="G5584" s="183">
        <f>_xlfn.XLOOKUP($A5584,[3]【2026年03月度_全社】RFM客層一覧表データ!$A:$A,[3]【2026年03月度_全社】RFM客層一覧表データ!D:D,"",0)</f>
        <v>360</v>
      </c>
      <c r="H5584" s="183">
        <f>_xlfn.XLOOKUP($A5584,[3]【2026年03月度_全社】RFM客層一覧表データ!$A:$A,[3]【2026年03月度_全社】RFM客層一覧表データ!E:E,"",0)</f>
        <v>472</v>
      </c>
      <c r="I5584" s="183">
        <f>_xlfn.XLOOKUP($A5584,[3]【2026年03月度_全社】RFM客層一覧表データ!$A:$A,[3]【2026年03月度_全社】RFM客層一覧表データ!F:F,"",0)</f>
        <v>39</v>
      </c>
      <c r="J5584" s="183">
        <v>764</v>
      </c>
      <c r="K5584" s="183">
        <v>373</v>
      </c>
      <c r="L5584" s="183">
        <v>458</v>
      </c>
      <c r="M5584" s="183">
        <v>50</v>
      </c>
      <c r="N5584" s="183">
        <v>745</v>
      </c>
      <c r="O5584" s="183">
        <v>331</v>
      </c>
      <c r="P5584" s="183">
        <v>455</v>
      </c>
      <c r="Q5584" s="183">
        <v>32</v>
      </c>
      <c r="R5584" s="183">
        <v>862</v>
      </c>
      <c r="S5584" s="183">
        <v>413</v>
      </c>
      <c r="T5584" s="183">
        <v>481</v>
      </c>
      <c r="U5584" s="183">
        <v>60</v>
      </c>
      <c r="V5584" s="183">
        <v>890</v>
      </c>
      <c r="W5584" s="183">
        <v>447</v>
      </c>
      <c r="X5584" s="183">
        <v>496</v>
      </c>
      <c r="Y5584" s="183">
        <v>61</v>
      </c>
    </row>
    <row r="5585" spans="1:25" x14ac:dyDescent="0.2">
      <c r="A5585" s="184">
        <v>14287070</v>
      </c>
      <c r="B5585" s="183" t="str">
        <f>[1]店マスタ!B5584</f>
        <v>（大村）パピオ　みずほ</v>
      </c>
      <c r="C5585" s="183">
        <v>1.5</v>
      </c>
      <c r="D5585" s="183">
        <v>1.5</v>
      </c>
      <c r="E5585" s="183" t="str">
        <f>_xlfn.XLOOKUP(A5585,[2]Sheet1!$R:$R,[2]Sheet1!$AB:$AB,"",0)</f>
        <v/>
      </c>
      <c r="F5585" s="183" t="str">
        <f>_xlfn.XLOOKUP($A5585,[3]【2026年03月度_全社】RFM客層一覧表データ!$A:$A,[3]【2026年03月度_全社】RFM客層一覧表データ!C:C,"",0)</f>
        <v/>
      </c>
      <c r="G5585" s="183" t="str">
        <f>_xlfn.XLOOKUP($A5585,[3]【2026年03月度_全社】RFM客層一覧表データ!$A:$A,[3]【2026年03月度_全社】RFM客層一覧表データ!D:D,"",0)</f>
        <v/>
      </c>
      <c r="H5585" s="183" t="str">
        <f>_xlfn.XLOOKUP($A5585,[3]【2026年03月度_全社】RFM客層一覧表データ!$A:$A,[3]【2026年03月度_全社】RFM客層一覧表データ!E:E,"",0)</f>
        <v/>
      </c>
      <c r="I5585" s="183" t="str">
        <f>_xlfn.XLOOKUP($A5585,[3]【2026年03月度_全社】RFM客層一覧表データ!$A:$A,[3]【2026年03月度_全社】RFM客層一覧表データ!F:F,"",0)</f>
        <v/>
      </c>
      <c r="J5585" s="183">
        <v>0</v>
      </c>
      <c r="K5585" s="183">
        <v>0</v>
      </c>
      <c r="L5585" s="183">
        <v>0</v>
      </c>
      <c r="M5585" s="183">
        <v>0</v>
      </c>
      <c r="N5585" s="183">
        <v>0</v>
      </c>
      <c r="O5585" s="183">
        <v>0</v>
      </c>
      <c r="P5585" s="183">
        <v>0</v>
      </c>
      <c r="Q5585" s="183">
        <v>0</v>
      </c>
      <c r="R5585" s="183">
        <v>0</v>
      </c>
      <c r="S5585" s="183">
        <v>0</v>
      </c>
      <c r="T5585" s="183">
        <v>0</v>
      </c>
      <c r="U5585" s="183">
        <v>0</v>
      </c>
      <c r="V5585" s="183">
        <v>0</v>
      </c>
      <c r="W5585" s="183">
        <v>0</v>
      </c>
      <c r="X5585" s="183">
        <v>0</v>
      </c>
      <c r="Y5585" s="183">
        <v>0</v>
      </c>
    </row>
    <row r="5586" spans="1:25" x14ac:dyDescent="0.2">
      <c r="A5586" s="184">
        <v>14288021</v>
      </c>
      <c r="B5586" s="183" t="str">
        <f>[1]店マスタ!B5585</f>
        <v>パナプラザミヤショウ</v>
      </c>
      <c r="C5586" s="183">
        <v>4.5</v>
      </c>
      <c r="D5586" s="183">
        <v>4.5</v>
      </c>
      <c r="E5586" s="183">
        <f>_xlfn.XLOOKUP(A5586,[2]Sheet1!$R:$R,[2]Sheet1!$AB:$AB,"",0)</f>
        <v>5</v>
      </c>
      <c r="F5586" s="183">
        <f>_xlfn.XLOOKUP($A5586,[3]【2026年03月度_全社】RFM客層一覧表データ!$A:$A,[3]【2026年03月度_全社】RFM客層一覧表データ!C:C,"",0)</f>
        <v>1098</v>
      </c>
      <c r="G5586" s="183">
        <f>_xlfn.XLOOKUP($A5586,[3]【2026年03月度_全社】RFM客層一覧表データ!$A:$A,[3]【2026年03月度_全社】RFM客層一覧表データ!D:D,"",0)</f>
        <v>499</v>
      </c>
      <c r="H5586" s="183">
        <f>_xlfn.XLOOKUP($A5586,[3]【2026年03月度_全社】RFM客層一覧表データ!$A:$A,[3]【2026年03月度_全社】RFM客層一覧表データ!E:E,"",0)</f>
        <v>518</v>
      </c>
      <c r="I5586" s="183">
        <f>_xlfn.XLOOKUP($A5586,[3]【2026年03月度_全社】RFM客層一覧表データ!$A:$A,[3]【2026年03月度_全社】RFM客層一覧表データ!F:F,"",0)</f>
        <v>82</v>
      </c>
      <c r="J5586" s="183">
        <v>1103</v>
      </c>
      <c r="K5586" s="183">
        <v>494</v>
      </c>
      <c r="L5586" s="183">
        <v>501</v>
      </c>
      <c r="M5586" s="183">
        <v>68</v>
      </c>
      <c r="N5586" s="183">
        <v>1080</v>
      </c>
      <c r="O5586" s="183">
        <v>490</v>
      </c>
      <c r="P5586" s="183">
        <v>493</v>
      </c>
      <c r="Q5586" s="183">
        <v>88</v>
      </c>
      <c r="R5586" s="183">
        <v>1039</v>
      </c>
      <c r="S5586" s="183">
        <v>488</v>
      </c>
      <c r="T5586" s="183">
        <v>481</v>
      </c>
      <c r="U5586" s="183">
        <v>86</v>
      </c>
      <c r="V5586" s="183">
        <v>1000</v>
      </c>
      <c r="W5586" s="183">
        <v>471</v>
      </c>
      <c r="X5586" s="183">
        <v>459</v>
      </c>
      <c r="Y5586" s="183">
        <v>103</v>
      </c>
    </row>
    <row r="5587" spans="1:25" x14ac:dyDescent="0.2">
      <c r="A5587" s="184">
        <v>14289001</v>
      </c>
      <c r="B5587" s="183" t="str">
        <f>[1]店マスタ!B5586</f>
        <v>諏訪電器商会</v>
      </c>
      <c r="C5587" s="183">
        <v>1.5</v>
      </c>
      <c r="D5587" s="183">
        <v>1.5</v>
      </c>
      <c r="E5587" s="183">
        <f>_xlfn.XLOOKUP(A5587,[2]Sheet1!$R:$R,[2]Sheet1!$AB:$AB,"",0)</f>
        <v>1.5</v>
      </c>
      <c r="F5587" s="183" t="str">
        <f>_xlfn.XLOOKUP($A5587,[3]【2026年03月度_全社】RFM客層一覧表データ!$A:$A,[3]【2026年03月度_全社】RFM客層一覧表データ!C:C,"",0)</f>
        <v/>
      </c>
      <c r="G5587" s="183" t="str">
        <f>_xlfn.XLOOKUP($A5587,[3]【2026年03月度_全社】RFM客層一覧表データ!$A:$A,[3]【2026年03月度_全社】RFM客層一覧表データ!D:D,"",0)</f>
        <v/>
      </c>
      <c r="H5587" s="183" t="str">
        <f>_xlfn.XLOOKUP($A5587,[3]【2026年03月度_全社】RFM客層一覧表データ!$A:$A,[3]【2026年03月度_全社】RFM客層一覧表データ!E:E,"",0)</f>
        <v/>
      </c>
      <c r="I5587" s="183" t="str">
        <f>_xlfn.XLOOKUP($A5587,[3]【2026年03月度_全社】RFM客層一覧表データ!$A:$A,[3]【2026年03月度_全社】RFM客層一覧表データ!F:F,"",0)</f>
        <v/>
      </c>
      <c r="J5587" s="183">
        <v>0</v>
      </c>
      <c r="K5587" s="183">
        <v>0</v>
      </c>
      <c r="L5587" s="183">
        <v>0</v>
      </c>
      <c r="M5587" s="183">
        <v>0</v>
      </c>
      <c r="N5587" s="183">
        <v>0</v>
      </c>
      <c r="O5587" s="183">
        <v>0</v>
      </c>
      <c r="P5587" s="183">
        <v>0</v>
      </c>
      <c r="Q5587" s="183">
        <v>0</v>
      </c>
      <c r="R5587" s="183">
        <v>0</v>
      </c>
      <c r="S5587" s="183">
        <v>0</v>
      </c>
      <c r="T5587" s="183">
        <v>0</v>
      </c>
      <c r="U5587" s="183">
        <v>0</v>
      </c>
      <c r="V5587" s="183">
        <v>0</v>
      </c>
      <c r="W5587" s="183">
        <v>0</v>
      </c>
      <c r="X5587" s="183">
        <v>0</v>
      </c>
      <c r="Y5587" s="183">
        <v>0</v>
      </c>
    </row>
    <row r="5588" spans="1:25" x14ac:dyDescent="0.2">
      <c r="A5588" s="184">
        <v>14289002</v>
      </c>
      <c r="B5588" s="183" t="str">
        <f>[1]店マスタ!B5587</f>
        <v>パピオ　たなか　（島原）</v>
      </c>
      <c r="C5588" s="183">
        <v>2</v>
      </c>
      <c r="D5588" s="183">
        <v>0</v>
      </c>
      <c r="E5588" s="183" t="str">
        <f>_xlfn.XLOOKUP(A5588,[2]Sheet1!$R:$R,[2]Sheet1!$AB:$AB,"",0)</f>
        <v/>
      </c>
      <c r="F5588" s="183" t="str">
        <f>_xlfn.XLOOKUP($A5588,[3]【2026年03月度_全社】RFM客層一覧表データ!$A:$A,[3]【2026年03月度_全社】RFM客層一覧表データ!C:C,"",0)</f>
        <v/>
      </c>
      <c r="G5588" s="183" t="str">
        <f>_xlfn.XLOOKUP($A5588,[3]【2026年03月度_全社】RFM客層一覧表データ!$A:$A,[3]【2026年03月度_全社】RFM客層一覧表データ!D:D,"",0)</f>
        <v/>
      </c>
      <c r="H5588" s="183" t="str">
        <f>_xlfn.XLOOKUP($A5588,[3]【2026年03月度_全社】RFM客層一覧表データ!$A:$A,[3]【2026年03月度_全社】RFM客層一覧表データ!E:E,"",0)</f>
        <v/>
      </c>
      <c r="I5588" s="183" t="str">
        <f>_xlfn.XLOOKUP($A5588,[3]【2026年03月度_全社】RFM客層一覧表データ!$A:$A,[3]【2026年03月度_全社】RFM客層一覧表データ!F:F,"",0)</f>
        <v/>
      </c>
      <c r="J5588" s="183">
        <v>0</v>
      </c>
      <c r="K5588" s="183">
        <v>0</v>
      </c>
      <c r="L5588" s="183">
        <v>0</v>
      </c>
      <c r="M5588" s="183">
        <v>0</v>
      </c>
      <c r="N5588" s="183">
        <v>0</v>
      </c>
      <c r="O5588" s="183">
        <v>0</v>
      </c>
      <c r="P5588" s="183">
        <v>0</v>
      </c>
      <c r="Q5588" s="183">
        <v>0</v>
      </c>
      <c r="R5588" s="183">
        <v>0</v>
      </c>
      <c r="S5588" s="183">
        <v>0</v>
      </c>
      <c r="T5588" s="183">
        <v>0</v>
      </c>
      <c r="U5588" s="183">
        <v>0</v>
      </c>
      <c r="V5588" s="183">
        <v>0</v>
      </c>
      <c r="W5588" s="183">
        <v>0</v>
      </c>
      <c r="X5588" s="183">
        <v>0</v>
      </c>
      <c r="Y5588" s="183">
        <v>0</v>
      </c>
    </row>
    <row r="5589" spans="1:25" x14ac:dyDescent="0.2">
      <c r="A5589" s="184">
        <v>14289006</v>
      </c>
      <c r="B5589" s="183" t="str">
        <f>[1]店マスタ!B5588</f>
        <v>沢電器商会</v>
      </c>
      <c r="C5589" s="183">
        <v>1.5</v>
      </c>
      <c r="D5589" s="183">
        <v>0</v>
      </c>
      <c r="E5589" s="183" t="str">
        <f>_xlfn.XLOOKUP(A5589,[2]Sheet1!$R:$R,[2]Sheet1!$AB:$AB,"",0)</f>
        <v/>
      </c>
      <c r="F5589" s="183" t="str">
        <f>_xlfn.XLOOKUP($A5589,[3]【2026年03月度_全社】RFM客層一覧表データ!$A:$A,[3]【2026年03月度_全社】RFM客層一覧表データ!C:C,"",0)</f>
        <v/>
      </c>
      <c r="G5589" s="183" t="str">
        <f>_xlfn.XLOOKUP($A5589,[3]【2026年03月度_全社】RFM客層一覧表データ!$A:$A,[3]【2026年03月度_全社】RFM客層一覧表データ!D:D,"",0)</f>
        <v/>
      </c>
      <c r="H5589" s="183" t="str">
        <f>_xlfn.XLOOKUP($A5589,[3]【2026年03月度_全社】RFM客層一覧表データ!$A:$A,[3]【2026年03月度_全社】RFM客層一覧表データ!E:E,"",0)</f>
        <v/>
      </c>
      <c r="I5589" s="183" t="str">
        <f>_xlfn.XLOOKUP($A5589,[3]【2026年03月度_全社】RFM客層一覧表データ!$A:$A,[3]【2026年03月度_全社】RFM客層一覧表データ!F:F,"",0)</f>
        <v/>
      </c>
      <c r="J5589" s="183">
        <v>0</v>
      </c>
      <c r="K5589" s="183">
        <v>0</v>
      </c>
      <c r="L5589" s="183">
        <v>0</v>
      </c>
      <c r="M5589" s="183">
        <v>0</v>
      </c>
      <c r="N5589" s="183">
        <v>0</v>
      </c>
      <c r="O5589" s="183">
        <v>0</v>
      </c>
      <c r="P5589" s="183">
        <v>0</v>
      </c>
      <c r="Q5589" s="183">
        <v>0</v>
      </c>
      <c r="R5589" s="183">
        <v>0</v>
      </c>
      <c r="S5589" s="183">
        <v>0</v>
      </c>
      <c r="T5589" s="183">
        <v>0</v>
      </c>
      <c r="U5589" s="183">
        <v>0</v>
      </c>
      <c r="V5589" s="183">
        <v>0</v>
      </c>
      <c r="W5589" s="183">
        <v>0</v>
      </c>
      <c r="X5589" s="183">
        <v>0</v>
      </c>
      <c r="Y5589" s="183">
        <v>0</v>
      </c>
    </row>
    <row r="5590" spans="1:25" x14ac:dyDescent="0.2">
      <c r="A5590" s="184">
        <v>14289009</v>
      </c>
      <c r="B5590" s="183" t="str">
        <f>[1]店マスタ!B5589</f>
        <v>パナプラザとりやま</v>
      </c>
      <c r="C5590" s="183">
        <v>4</v>
      </c>
      <c r="D5590" s="183">
        <v>4</v>
      </c>
      <c r="E5590" s="183">
        <f>_xlfn.XLOOKUP(A5590,[2]Sheet1!$R:$R,[2]Sheet1!$AB:$AB,"",0)</f>
        <v>4.5</v>
      </c>
      <c r="F5590" s="183">
        <f>_xlfn.XLOOKUP($A5590,[3]【2026年03月度_全社】RFM客層一覧表データ!$A:$A,[3]【2026年03月度_全社】RFM客層一覧表データ!C:C,"",0)</f>
        <v>1208</v>
      </c>
      <c r="G5590" s="183">
        <f>_xlfn.XLOOKUP($A5590,[3]【2026年03月度_全社】RFM客層一覧表データ!$A:$A,[3]【2026年03月度_全社】RFM客層一覧表データ!D:D,"",0)</f>
        <v>677</v>
      </c>
      <c r="H5590" s="183">
        <f>_xlfn.XLOOKUP($A5590,[3]【2026年03月度_全社】RFM客層一覧表データ!$A:$A,[3]【2026年03月度_全社】RFM客層一覧表データ!E:E,"",0)</f>
        <v>703</v>
      </c>
      <c r="I5590" s="183">
        <f>_xlfn.XLOOKUP($A5590,[3]【2026年03月度_全社】RFM客層一覧表データ!$A:$A,[3]【2026年03月度_全社】RFM客層一覧表データ!F:F,"",0)</f>
        <v>52</v>
      </c>
      <c r="J5590" s="183">
        <v>1250</v>
      </c>
      <c r="K5590" s="183">
        <v>672</v>
      </c>
      <c r="L5590" s="183">
        <v>700</v>
      </c>
      <c r="M5590" s="183">
        <v>38</v>
      </c>
      <c r="N5590" s="183">
        <v>1278</v>
      </c>
      <c r="O5590" s="183">
        <v>630</v>
      </c>
      <c r="P5590" s="183">
        <v>705</v>
      </c>
      <c r="Q5590" s="183">
        <v>47</v>
      </c>
      <c r="R5590" s="183">
        <v>1321</v>
      </c>
      <c r="S5590" s="183">
        <v>718</v>
      </c>
      <c r="T5590" s="183">
        <v>706</v>
      </c>
      <c r="U5590" s="183">
        <v>44</v>
      </c>
      <c r="V5590" s="183">
        <v>1403</v>
      </c>
      <c r="W5590" s="183">
        <v>713</v>
      </c>
      <c r="X5590" s="183">
        <v>711</v>
      </c>
      <c r="Y5590" s="183">
        <v>61</v>
      </c>
    </row>
    <row r="5591" spans="1:25" x14ac:dyDescent="0.2">
      <c r="A5591" s="184">
        <v>14289017</v>
      </c>
      <c r="B5591" s="183" t="str">
        <f>[1]店マスタ!B5590</f>
        <v>山田共栄堂</v>
      </c>
      <c r="C5591" s="183">
        <v>1</v>
      </c>
      <c r="D5591" s="183">
        <v>0</v>
      </c>
      <c r="E5591" s="183" t="str">
        <f>_xlfn.XLOOKUP(A5591,[2]Sheet1!$R:$R,[2]Sheet1!$AB:$AB,"",0)</f>
        <v/>
      </c>
      <c r="F5591" s="183" t="str">
        <f>_xlfn.XLOOKUP($A5591,[3]【2026年03月度_全社】RFM客層一覧表データ!$A:$A,[3]【2026年03月度_全社】RFM客層一覧表データ!C:C,"",0)</f>
        <v/>
      </c>
      <c r="G5591" s="183" t="str">
        <f>_xlfn.XLOOKUP($A5591,[3]【2026年03月度_全社】RFM客層一覧表データ!$A:$A,[3]【2026年03月度_全社】RFM客層一覧表データ!D:D,"",0)</f>
        <v/>
      </c>
      <c r="H5591" s="183" t="str">
        <f>_xlfn.XLOOKUP($A5591,[3]【2026年03月度_全社】RFM客層一覧表データ!$A:$A,[3]【2026年03月度_全社】RFM客層一覧表データ!E:E,"",0)</f>
        <v/>
      </c>
      <c r="I5591" s="183" t="str">
        <f>_xlfn.XLOOKUP($A5591,[3]【2026年03月度_全社】RFM客層一覧表データ!$A:$A,[3]【2026年03月度_全社】RFM客層一覧表データ!F:F,"",0)</f>
        <v/>
      </c>
      <c r="J5591" s="183">
        <v>0</v>
      </c>
      <c r="K5591" s="183">
        <v>0</v>
      </c>
      <c r="L5591" s="183">
        <v>0</v>
      </c>
      <c r="M5591" s="183">
        <v>0</v>
      </c>
      <c r="N5591" s="183">
        <v>0</v>
      </c>
      <c r="O5591" s="183">
        <v>0</v>
      </c>
      <c r="P5591" s="183">
        <v>0</v>
      </c>
      <c r="Q5591" s="183">
        <v>0</v>
      </c>
      <c r="R5591" s="183">
        <v>0</v>
      </c>
      <c r="S5591" s="183">
        <v>0</v>
      </c>
      <c r="T5591" s="183">
        <v>0</v>
      </c>
      <c r="U5591" s="183">
        <v>0</v>
      </c>
      <c r="V5591" s="183">
        <v>0</v>
      </c>
      <c r="W5591" s="183">
        <v>0</v>
      </c>
      <c r="X5591" s="183">
        <v>0</v>
      </c>
      <c r="Y5591" s="183">
        <v>0</v>
      </c>
    </row>
    <row r="5592" spans="1:25" x14ac:dyDescent="0.2">
      <c r="A5592" s="184">
        <v>14289038</v>
      </c>
      <c r="B5592" s="183" t="str">
        <f>[1]店マスタ!B5591</f>
        <v>株式会社　荒木電器</v>
      </c>
      <c r="C5592" s="183">
        <v>2</v>
      </c>
      <c r="D5592" s="183">
        <v>2</v>
      </c>
      <c r="E5592" s="183">
        <f>_xlfn.XLOOKUP(A5592,[2]Sheet1!$R:$R,[2]Sheet1!$AB:$AB,"",0)</f>
        <v>2.5</v>
      </c>
      <c r="F5592" s="183">
        <f>_xlfn.XLOOKUP($A5592,[3]【2026年03月度_全社】RFM客層一覧表データ!$A:$A,[3]【2026年03月度_全社】RFM客層一覧表データ!C:C,"",0)</f>
        <v>458</v>
      </c>
      <c r="G5592" s="183">
        <f>_xlfn.XLOOKUP($A5592,[3]【2026年03月度_全社】RFM客層一覧表データ!$A:$A,[3]【2026年03月度_全社】RFM客層一覧表データ!D:D,"",0)</f>
        <v>214</v>
      </c>
      <c r="H5592" s="183">
        <f>_xlfn.XLOOKUP($A5592,[3]【2026年03月度_全社】RFM客層一覧表データ!$A:$A,[3]【2026年03月度_全社】RFM客層一覧表データ!E:E,"",0)</f>
        <v>260</v>
      </c>
      <c r="I5592" s="183">
        <f>_xlfn.XLOOKUP($A5592,[3]【2026年03月度_全社】RFM客層一覧表データ!$A:$A,[3]【2026年03月度_全社】RFM客層一覧表データ!F:F,"",0)</f>
        <v>27</v>
      </c>
      <c r="J5592" s="183">
        <v>499</v>
      </c>
      <c r="K5592" s="183">
        <v>230</v>
      </c>
      <c r="L5592" s="183">
        <v>282</v>
      </c>
      <c r="M5592" s="183">
        <v>36</v>
      </c>
      <c r="N5592" s="183">
        <v>472</v>
      </c>
      <c r="O5592" s="183">
        <v>250</v>
      </c>
      <c r="P5592" s="183">
        <v>283</v>
      </c>
      <c r="Q5592" s="183">
        <v>44</v>
      </c>
      <c r="R5592" s="183">
        <v>447</v>
      </c>
      <c r="S5592" s="183">
        <v>237</v>
      </c>
      <c r="T5592" s="183">
        <v>276</v>
      </c>
      <c r="U5592" s="183">
        <v>30</v>
      </c>
      <c r="V5592" s="183">
        <v>422</v>
      </c>
      <c r="W5592" s="183">
        <v>228</v>
      </c>
      <c r="X5592" s="183">
        <v>266</v>
      </c>
      <c r="Y5592" s="183">
        <v>26</v>
      </c>
    </row>
    <row r="5593" spans="1:25" x14ac:dyDescent="0.2">
      <c r="A5593" s="184">
        <v>14289048</v>
      </c>
      <c r="B5593" s="183" t="str">
        <f>[1]店マスタ!B5592</f>
        <v>パピオ　ふかえ</v>
      </c>
      <c r="C5593" s="183">
        <v>1</v>
      </c>
      <c r="D5593" s="183">
        <v>0</v>
      </c>
      <c r="E5593" s="183" t="str">
        <f>_xlfn.XLOOKUP(A5593,[2]Sheet1!$R:$R,[2]Sheet1!$AB:$AB,"",0)</f>
        <v/>
      </c>
      <c r="F5593" s="183" t="str">
        <f>_xlfn.XLOOKUP($A5593,[3]【2026年03月度_全社】RFM客層一覧表データ!$A:$A,[3]【2026年03月度_全社】RFM客層一覧表データ!C:C,"",0)</f>
        <v/>
      </c>
      <c r="G5593" s="183" t="str">
        <f>_xlfn.XLOOKUP($A5593,[3]【2026年03月度_全社】RFM客層一覧表データ!$A:$A,[3]【2026年03月度_全社】RFM客層一覧表データ!D:D,"",0)</f>
        <v/>
      </c>
      <c r="H5593" s="183" t="str">
        <f>_xlfn.XLOOKUP($A5593,[3]【2026年03月度_全社】RFM客層一覧表データ!$A:$A,[3]【2026年03月度_全社】RFM客層一覧表データ!E:E,"",0)</f>
        <v/>
      </c>
      <c r="I5593" s="183" t="str">
        <f>_xlfn.XLOOKUP($A5593,[3]【2026年03月度_全社】RFM客層一覧表データ!$A:$A,[3]【2026年03月度_全社】RFM客層一覧表データ!F:F,"",0)</f>
        <v/>
      </c>
      <c r="J5593" s="183">
        <v>0</v>
      </c>
      <c r="K5593" s="183">
        <v>0</v>
      </c>
      <c r="L5593" s="183">
        <v>0</v>
      </c>
      <c r="M5593" s="183">
        <v>0</v>
      </c>
      <c r="N5593" s="183">
        <v>0</v>
      </c>
      <c r="O5593" s="183">
        <v>0</v>
      </c>
      <c r="P5593" s="183">
        <v>0</v>
      </c>
      <c r="Q5593" s="183">
        <v>0</v>
      </c>
      <c r="R5593" s="183">
        <v>0</v>
      </c>
      <c r="S5593" s="183">
        <v>0</v>
      </c>
      <c r="T5593" s="183">
        <v>0</v>
      </c>
      <c r="U5593" s="183">
        <v>0</v>
      </c>
      <c r="V5593" s="183">
        <v>0</v>
      </c>
      <c r="W5593" s="183">
        <v>0</v>
      </c>
      <c r="X5593" s="183">
        <v>0</v>
      </c>
      <c r="Y5593" s="183">
        <v>0</v>
      </c>
    </row>
    <row r="5594" spans="1:25" x14ac:dyDescent="0.2">
      <c r="A5594" s="184">
        <v>14289071</v>
      </c>
      <c r="B5594" s="183" t="str">
        <f>[1]店マスタ!B5593</f>
        <v>（口之津）　荒木電器商会</v>
      </c>
      <c r="C5594" s="183">
        <v>1.5</v>
      </c>
      <c r="D5594" s="183">
        <v>1.5</v>
      </c>
      <c r="E5594" s="183">
        <f>_xlfn.XLOOKUP(A5594,[2]Sheet1!$R:$R,[2]Sheet1!$AB:$AB,"",0)</f>
        <v>1.5</v>
      </c>
      <c r="F5594" s="183">
        <f>_xlfn.XLOOKUP($A5594,[3]【2026年03月度_全社】RFM客層一覧表データ!$A:$A,[3]【2026年03月度_全社】RFM客層一覧表データ!C:C,"",0)</f>
        <v>0</v>
      </c>
      <c r="G5594" s="183">
        <f>_xlfn.XLOOKUP($A5594,[3]【2026年03月度_全社】RFM客層一覧表データ!$A:$A,[3]【2026年03月度_全社】RFM客層一覧表データ!D:D,"",0)</f>
        <v>0</v>
      </c>
      <c r="H5594" s="183">
        <f>_xlfn.XLOOKUP($A5594,[3]【2026年03月度_全社】RFM客層一覧表データ!$A:$A,[3]【2026年03月度_全社】RFM客層一覧表データ!E:E,"",0)</f>
        <v>0</v>
      </c>
      <c r="I5594" s="183">
        <f>_xlfn.XLOOKUP($A5594,[3]【2026年03月度_全社】RFM客層一覧表データ!$A:$A,[3]【2026年03月度_全社】RFM客層一覧表データ!F:F,"",0)</f>
        <v>0</v>
      </c>
      <c r="J5594" s="183">
        <v>0</v>
      </c>
      <c r="K5594" s="183">
        <v>0</v>
      </c>
      <c r="L5594" s="183">
        <v>0</v>
      </c>
      <c r="M5594" s="183">
        <v>0</v>
      </c>
      <c r="N5594" s="183">
        <v>0</v>
      </c>
      <c r="O5594" s="183">
        <v>0</v>
      </c>
      <c r="P5594" s="183">
        <v>0</v>
      </c>
      <c r="Q5594" s="183">
        <v>0</v>
      </c>
      <c r="R5594" s="183">
        <v>0</v>
      </c>
      <c r="S5594" s="183">
        <v>0</v>
      </c>
      <c r="T5594" s="183">
        <v>0</v>
      </c>
      <c r="U5594" s="183">
        <v>0</v>
      </c>
      <c r="V5594" s="183">
        <v>0</v>
      </c>
      <c r="W5594" s="183">
        <v>0</v>
      </c>
      <c r="X5594" s="183">
        <v>0</v>
      </c>
      <c r="Y5594" s="183">
        <v>0</v>
      </c>
    </row>
    <row r="5595" spans="1:25" x14ac:dyDescent="0.2">
      <c r="A5595" s="184">
        <v>14290003</v>
      </c>
      <c r="B5595" s="183" t="str">
        <f>[1]店マスタ!B5594</f>
        <v>横浜電器店</v>
      </c>
      <c r="C5595" s="183">
        <v>3.5</v>
      </c>
      <c r="D5595" s="183">
        <v>2.5</v>
      </c>
      <c r="E5595" s="183">
        <f>_xlfn.XLOOKUP(A5595,[2]Sheet1!$R:$R,[2]Sheet1!$AB:$AB,"",0)</f>
        <v>2.5</v>
      </c>
      <c r="F5595" s="183">
        <f>_xlfn.XLOOKUP($A5595,[3]【2026年03月度_全社】RFM客層一覧表データ!$A:$A,[3]【2026年03月度_全社】RFM客層一覧表データ!C:C,"",0)</f>
        <v>73</v>
      </c>
      <c r="G5595" s="183">
        <f>_xlfn.XLOOKUP($A5595,[3]【2026年03月度_全社】RFM客層一覧表データ!$A:$A,[3]【2026年03月度_全社】RFM客層一覧表データ!D:D,"",0)</f>
        <v>0</v>
      </c>
      <c r="H5595" s="183">
        <f>_xlfn.XLOOKUP($A5595,[3]【2026年03月度_全社】RFM客層一覧表データ!$A:$A,[3]【2026年03月度_全社】RFM客層一覧表データ!E:E,"",0)</f>
        <v>6</v>
      </c>
      <c r="I5595" s="183">
        <f>_xlfn.XLOOKUP($A5595,[3]【2026年03月度_全社】RFM客層一覧表データ!$A:$A,[3]【2026年03月度_全社】RFM客層一覧表データ!F:F,"",0)</f>
        <v>0</v>
      </c>
      <c r="J5595" s="183">
        <v>75</v>
      </c>
      <c r="K5595" s="183">
        <v>0</v>
      </c>
      <c r="L5595" s="183">
        <v>7</v>
      </c>
      <c r="M5595" s="183">
        <v>0</v>
      </c>
      <c r="N5595" s="183">
        <v>130</v>
      </c>
      <c r="O5595" s="183">
        <v>1</v>
      </c>
      <c r="P5595" s="183">
        <v>7</v>
      </c>
      <c r="Q5595" s="183">
        <v>0</v>
      </c>
      <c r="R5595" s="183">
        <v>159</v>
      </c>
      <c r="S5595" s="183">
        <v>44</v>
      </c>
      <c r="T5595" s="183">
        <v>9</v>
      </c>
      <c r="U5595" s="183">
        <v>21</v>
      </c>
      <c r="V5595" s="183">
        <v>144</v>
      </c>
      <c r="W5595" s="183">
        <v>37</v>
      </c>
      <c r="X5595" s="183">
        <v>7</v>
      </c>
      <c r="Y5595" s="183">
        <v>23</v>
      </c>
    </row>
    <row r="5596" spans="1:25" x14ac:dyDescent="0.2">
      <c r="A5596" s="184">
        <v>14290006</v>
      </c>
      <c r="B5596" s="183" t="str">
        <f>[1]店マスタ!B5595</f>
        <v>株式会社和幸</v>
      </c>
      <c r="C5596" s="183">
        <v>3.5</v>
      </c>
      <c r="D5596" s="183">
        <v>0</v>
      </c>
      <c r="E5596" s="183" t="str">
        <f>_xlfn.XLOOKUP(A5596,[2]Sheet1!$R:$R,[2]Sheet1!$AB:$AB,"",0)</f>
        <v/>
      </c>
      <c r="F5596" s="183" t="str">
        <f>_xlfn.XLOOKUP($A5596,[3]【2026年03月度_全社】RFM客層一覧表データ!$A:$A,[3]【2026年03月度_全社】RFM客層一覧表データ!C:C,"",0)</f>
        <v/>
      </c>
      <c r="G5596" s="183" t="str">
        <f>_xlfn.XLOOKUP($A5596,[3]【2026年03月度_全社】RFM客層一覧表データ!$A:$A,[3]【2026年03月度_全社】RFM客層一覧表データ!D:D,"",0)</f>
        <v/>
      </c>
      <c r="H5596" s="183" t="str">
        <f>_xlfn.XLOOKUP($A5596,[3]【2026年03月度_全社】RFM客層一覧表データ!$A:$A,[3]【2026年03月度_全社】RFM客層一覧表データ!E:E,"",0)</f>
        <v/>
      </c>
      <c r="I5596" s="183" t="str">
        <f>_xlfn.XLOOKUP($A5596,[3]【2026年03月度_全社】RFM客層一覧表データ!$A:$A,[3]【2026年03月度_全社】RFM客層一覧表データ!F:F,"",0)</f>
        <v/>
      </c>
      <c r="J5596" s="183">
        <v>0</v>
      </c>
      <c r="K5596" s="183">
        <v>0</v>
      </c>
      <c r="L5596" s="183">
        <v>0</v>
      </c>
      <c r="M5596" s="183">
        <v>0</v>
      </c>
      <c r="N5596" s="183">
        <v>0</v>
      </c>
      <c r="O5596" s="183">
        <v>0</v>
      </c>
      <c r="P5596" s="183">
        <v>0</v>
      </c>
      <c r="Q5596" s="183">
        <v>0</v>
      </c>
      <c r="R5596" s="183">
        <v>0</v>
      </c>
      <c r="S5596" s="183">
        <v>0</v>
      </c>
      <c r="T5596" s="183">
        <v>0</v>
      </c>
      <c r="U5596" s="183">
        <v>0</v>
      </c>
      <c r="V5596" s="183">
        <v>0</v>
      </c>
      <c r="W5596" s="183">
        <v>0</v>
      </c>
      <c r="X5596" s="183">
        <v>0</v>
      </c>
      <c r="Y5596" s="183">
        <v>0</v>
      </c>
    </row>
    <row r="5597" spans="1:25" x14ac:dyDescent="0.2">
      <c r="A5597" s="184">
        <v>14290011</v>
      </c>
      <c r="B5597" s="183" t="str">
        <f>[1]店マスタ!B5596</f>
        <v>マツザキ　デンキ</v>
      </c>
      <c r="C5597" s="183">
        <v>2.5</v>
      </c>
      <c r="D5597" s="183">
        <v>2.5</v>
      </c>
      <c r="E5597" s="183">
        <f>_xlfn.XLOOKUP(A5597,[2]Sheet1!$R:$R,[2]Sheet1!$AB:$AB,"",0)</f>
        <v>3</v>
      </c>
      <c r="F5597" s="183" t="str">
        <f>_xlfn.XLOOKUP($A5597,[3]【2026年03月度_全社】RFM客層一覧表データ!$A:$A,[3]【2026年03月度_全社】RFM客層一覧表データ!C:C,"",0)</f>
        <v/>
      </c>
      <c r="G5597" s="183" t="str">
        <f>_xlfn.XLOOKUP($A5597,[3]【2026年03月度_全社】RFM客層一覧表データ!$A:$A,[3]【2026年03月度_全社】RFM客層一覧表データ!D:D,"",0)</f>
        <v/>
      </c>
      <c r="H5597" s="183" t="str">
        <f>_xlfn.XLOOKUP($A5597,[3]【2026年03月度_全社】RFM客層一覧表データ!$A:$A,[3]【2026年03月度_全社】RFM客層一覧表データ!E:E,"",0)</f>
        <v/>
      </c>
      <c r="I5597" s="183" t="str">
        <f>_xlfn.XLOOKUP($A5597,[3]【2026年03月度_全社】RFM客層一覧表データ!$A:$A,[3]【2026年03月度_全社】RFM客層一覧表データ!F:F,"",0)</f>
        <v/>
      </c>
      <c r="J5597" s="183">
        <v>0</v>
      </c>
      <c r="K5597" s="183">
        <v>0</v>
      </c>
      <c r="L5597" s="183">
        <v>0</v>
      </c>
      <c r="M5597" s="183">
        <v>0</v>
      </c>
      <c r="N5597" s="183">
        <v>0</v>
      </c>
      <c r="O5597" s="183">
        <v>0</v>
      </c>
      <c r="P5597" s="183">
        <v>0</v>
      </c>
      <c r="Q5597" s="183">
        <v>0</v>
      </c>
      <c r="R5597" s="183">
        <v>0</v>
      </c>
      <c r="S5597" s="183">
        <v>0</v>
      </c>
      <c r="T5597" s="183">
        <v>0</v>
      </c>
      <c r="U5597" s="183">
        <v>0</v>
      </c>
      <c r="V5597" s="183">
        <v>0</v>
      </c>
      <c r="W5597" s="183">
        <v>0</v>
      </c>
      <c r="X5597" s="183">
        <v>0</v>
      </c>
      <c r="Y5597" s="183">
        <v>0</v>
      </c>
    </row>
    <row r="5598" spans="1:25" x14ac:dyDescent="0.2">
      <c r="A5598" s="184">
        <v>14290075</v>
      </c>
      <c r="B5598" s="183" t="str">
        <f>[1]店マスタ!B5597</f>
        <v>ムラサト　電器</v>
      </c>
      <c r="C5598" s="183">
        <v>1.5</v>
      </c>
      <c r="D5598" s="183">
        <v>1.5</v>
      </c>
      <c r="E5598" s="183">
        <f>_xlfn.XLOOKUP(A5598,[2]Sheet1!$R:$R,[2]Sheet1!$AB:$AB,"",0)</f>
        <v>1.5</v>
      </c>
      <c r="F5598" s="183">
        <f>_xlfn.XLOOKUP($A5598,[3]【2026年03月度_全社】RFM客層一覧表データ!$A:$A,[3]【2026年03月度_全社】RFM客層一覧表データ!C:C,"",0)</f>
        <v>274</v>
      </c>
      <c r="G5598" s="183">
        <f>_xlfn.XLOOKUP($A5598,[3]【2026年03月度_全社】RFM客層一覧表データ!$A:$A,[3]【2026年03月度_全社】RFM客層一覧表データ!D:D,"",0)</f>
        <v>113</v>
      </c>
      <c r="H5598" s="183">
        <f>_xlfn.XLOOKUP($A5598,[3]【2026年03月度_全社】RFM客層一覧表データ!$A:$A,[3]【2026年03月度_全社】RFM客層一覧表データ!E:E,"",0)</f>
        <v>168</v>
      </c>
      <c r="I5598" s="183">
        <f>_xlfn.XLOOKUP($A5598,[3]【2026年03月度_全社】RFM客層一覧表データ!$A:$A,[3]【2026年03月度_全社】RFM客層一覧表データ!F:F,"",0)</f>
        <v>9</v>
      </c>
      <c r="J5598" s="183">
        <v>284</v>
      </c>
      <c r="K5598" s="183">
        <v>108</v>
      </c>
      <c r="L5598" s="183">
        <v>169</v>
      </c>
      <c r="M5598" s="183">
        <v>8</v>
      </c>
      <c r="N5598" s="183">
        <v>310</v>
      </c>
      <c r="O5598" s="183">
        <v>126</v>
      </c>
      <c r="P5598" s="183">
        <v>182</v>
      </c>
      <c r="Q5598" s="183">
        <v>11</v>
      </c>
      <c r="R5598" s="183">
        <v>317</v>
      </c>
      <c r="S5598" s="183">
        <v>127</v>
      </c>
      <c r="T5598" s="183">
        <v>198</v>
      </c>
      <c r="U5598" s="183">
        <v>14</v>
      </c>
      <c r="V5598" s="183">
        <v>323</v>
      </c>
      <c r="W5598" s="183">
        <v>136</v>
      </c>
      <c r="X5598" s="183">
        <v>203</v>
      </c>
      <c r="Y5598" s="183">
        <v>12</v>
      </c>
    </row>
    <row r="5599" spans="1:25" x14ac:dyDescent="0.2">
      <c r="A5599" s="184">
        <v>14290089</v>
      </c>
      <c r="B5599" s="183" t="str">
        <f>[1]店マスタ!B5598</f>
        <v>遊　電　館</v>
      </c>
      <c r="C5599" s="183">
        <v>2.5</v>
      </c>
      <c r="D5599" s="183">
        <v>2.5</v>
      </c>
      <c r="E5599" s="183">
        <f>_xlfn.XLOOKUP(A5599,[2]Sheet1!$R:$R,[2]Sheet1!$AB:$AB,"",0)</f>
        <v>2.5</v>
      </c>
      <c r="F5599" s="183" t="str">
        <f>_xlfn.XLOOKUP($A5599,[3]【2026年03月度_全社】RFM客層一覧表データ!$A:$A,[3]【2026年03月度_全社】RFM客層一覧表データ!C:C,"",0)</f>
        <v/>
      </c>
      <c r="G5599" s="183" t="str">
        <f>_xlfn.XLOOKUP($A5599,[3]【2026年03月度_全社】RFM客層一覧表データ!$A:$A,[3]【2026年03月度_全社】RFM客層一覧表データ!D:D,"",0)</f>
        <v/>
      </c>
      <c r="H5599" s="183" t="str">
        <f>_xlfn.XLOOKUP($A5599,[3]【2026年03月度_全社】RFM客層一覧表データ!$A:$A,[3]【2026年03月度_全社】RFM客層一覧表データ!E:E,"",0)</f>
        <v/>
      </c>
      <c r="I5599" s="183" t="str">
        <f>_xlfn.XLOOKUP($A5599,[3]【2026年03月度_全社】RFM客層一覧表データ!$A:$A,[3]【2026年03月度_全社】RFM客層一覧表データ!F:F,"",0)</f>
        <v/>
      </c>
      <c r="J5599" s="183">
        <v>0</v>
      </c>
      <c r="K5599" s="183">
        <v>0</v>
      </c>
      <c r="L5599" s="183">
        <v>0</v>
      </c>
      <c r="M5599" s="183">
        <v>0</v>
      </c>
      <c r="N5599" s="183">
        <v>0</v>
      </c>
      <c r="O5599" s="183">
        <v>0</v>
      </c>
      <c r="P5599" s="183">
        <v>0</v>
      </c>
      <c r="Q5599" s="183">
        <v>0</v>
      </c>
      <c r="R5599" s="183">
        <v>0</v>
      </c>
      <c r="S5599" s="183">
        <v>0</v>
      </c>
      <c r="T5599" s="183">
        <v>0</v>
      </c>
      <c r="U5599" s="183">
        <v>0</v>
      </c>
      <c r="V5599" s="183">
        <v>0</v>
      </c>
      <c r="W5599" s="183">
        <v>0</v>
      </c>
      <c r="X5599" s="183">
        <v>0</v>
      </c>
      <c r="Y5599" s="183">
        <v>0</v>
      </c>
    </row>
    <row r="5600" spans="1:25" x14ac:dyDescent="0.2">
      <c r="A5600" s="184">
        <v>14301012</v>
      </c>
      <c r="B5600" s="183" t="str">
        <f>[1]店マスタ!B5599</f>
        <v>でんきのゆうでん　鹿央店</v>
      </c>
      <c r="C5600" s="183">
        <v>1</v>
      </c>
      <c r="D5600" s="183">
        <v>1</v>
      </c>
      <c r="E5600" s="183">
        <f>_xlfn.XLOOKUP(A5600,[2]Sheet1!$R:$R,[2]Sheet1!$AB:$AB,"",0)</f>
        <v>1</v>
      </c>
      <c r="F5600" s="183">
        <f>_xlfn.XLOOKUP($A5600,[3]【2026年03月度_全社】RFM客層一覧表データ!$A:$A,[3]【2026年03月度_全社】RFM客層一覧表データ!C:C,"",0)</f>
        <v>0</v>
      </c>
      <c r="G5600" s="183">
        <f>_xlfn.XLOOKUP($A5600,[3]【2026年03月度_全社】RFM客層一覧表データ!$A:$A,[3]【2026年03月度_全社】RFM客層一覧表データ!D:D,"",0)</f>
        <v>0</v>
      </c>
      <c r="H5600" s="183">
        <f>_xlfn.XLOOKUP($A5600,[3]【2026年03月度_全社】RFM客層一覧表データ!$A:$A,[3]【2026年03月度_全社】RFM客層一覧表データ!E:E,"",0)</f>
        <v>0</v>
      </c>
      <c r="I5600" s="183">
        <f>_xlfn.XLOOKUP($A5600,[3]【2026年03月度_全社】RFM客層一覧表データ!$A:$A,[3]【2026年03月度_全社】RFM客層一覧表データ!F:F,"",0)</f>
        <v>0</v>
      </c>
      <c r="J5600" s="183">
        <v>0</v>
      </c>
      <c r="K5600" s="183">
        <v>0</v>
      </c>
      <c r="L5600" s="183">
        <v>0</v>
      </c>
      <c r="M5600" s="183">
        <v>0</v>
      </c>
      <c r="N5600" s="183">
        <v>0</v>
      </c>
      <c r="O5600" s="183">
        <v>0</v>
      </c>
      <c r="P5600" s="183">
        <v>0</v>
      </c>
      <c r="Q5600" s="183">
        <v>0</v>
      </c>
      <c r="R5600" s="183">
        <v>0</v>
      </c>
      <c r="S5600" s="183">
        <v>0</v>
      </c>
      <c r="T5600" s="183">
        <v>0</v>
      </c>
      <c r="U5600" s="183">
        <v>0</v>
      </c>
      <c r="V5600" s="183">
        <v>0</v>
      </c>
      <c r="W5600" s="183">
        <v>0</v>
      </c>
      <c r="X5600" s="183">
        <v>0</v>
      </c>
      <c r="Y5600" s="183">
        <v>0</v>
      </c>
    </row>
    <row r="5601" spans="1:25" x14ac:dyDescent="0.2">
      <c r="A5601" s="184">
        <v>14301016</v>
      </c>
      <c r="B5601" s="183" t="str">
        <f>[1]店マスタ!B5600</f>
        <v>でんきハウス　村上</v>
      </c>
      <c r="C5601" s="183">
        <v>2.5</v>
      </c>
      <c r="D5601" s="183">
        <v>2.5</v>
      </c>
      <c r="E5601" s="183">
        <f>_xlfn.XLOOKUP(A5601,[2]Sheet1!$R:$R,[2]Sheet1!$AB:$AB,"",0)</f>
        <v>2.5</v>
      </c>
      <c r="F5601" s="183">
        <f>_xlfn.XLOOKUP($A5601,[3]【2026年03月度_全社】RFM客層一覧表データ!$A:$A,[3]【2026年03月度_全社】RFM客層一覧表データ!C:C,"",0)</f>
        <v>304</v>
      </c>
      <c r="G5601" s="183">
        <f>_xlfn.XLOOKUP($A5601,[3]【2026年03月度_全社】RFM客層一覧表データ!$A:$A,[3]【2026年03月度_全社】RFM客層一覧表データ!D:D,"",0)</f>
        <v>151</v>
      </c>
      <c r="H5601" s="183">
        <f>_xlfn.XLOOKUP($A5601,[3]【2026年03月度_全社】RFM客層一覧表データ!$A:$A,[3]【2026年03月度_全社】RFM客層一覧表データ!E:E,"",0)</f>
        <v>208</v>
      </c>
      <c r="I5601" s="183">
        <f>_xlfn.XLOOKUP($A5601,[3]【2026年03月度_全社】RFM客層一覧表データ!$A:$A,[3]【2026年03月度_全社】RFM客層一覧表データ!F:F,"",0)</f>
        <v>6</v>
      </c>
      <c r="J5601" s="183">
        <v>318</v>
      </c>
      <c r="K5601" s="183">
        <v>152</v>
      </c>
      <c r="L5601" s="183">
        <v>229</v>
      </c>
      <c r="M5601" s="183">
        <v>7</v>
      </c>
      <c r="N5601" s="183">
        <v>322</v>
      </c>
      <c r="O5601" s="183">
        <v>158</v>
      </c>
      <c r="P5601" s="183">
        <v>232</v>
      </c>
      <c r="Q5601" s="183">
        <v>8</v>
      </c>
      <c r="R5601" s="183">
        <v>338</v>
      </c>
      <c r="S5601" s="183">
        <v>173</v>
      </c>
      <c r="T5601" s="183">
        <v>241</v>
      </c>
      <c r="U5601" s="183">
        <v>6</v>
      </c>
      <c r="V5601" s="183">
        <v>340</v>
      </c>
      <c r="W5601" s="183">
        <v>170</v>
      </c>
      <c r="X5601" s="183">
        <v>242</v>
      </c>
      <c r="Y5601" s="183">
        <v>6</v>
      </c>
    </row>
    <row r="5602" spans="1:25" x14ac:dyDescent="0.2">
      <c r="A5602" s="184">
        <v>14301017</v>
      </c>
      <c r="B5602" s="183" t="str">
        <f>[1]店マスタ!B5601</f>
        <v>花園）　　サカイ　電器</v>
      </c>
      <c r="C5602" s="183">
        <v>2</v>
      </c>
      <c r="D5602" s="183">
        <v>2</v>
      </c>
      <c r="E5602" s="183">
        <f>_xlfn.XLOOKUP(A5602,[2]Sheet1!$R:$R,[2]Sheet1!$AB:$AB,"",0)</f>
        <v>2</v>
      </c>
      <c r="F5602" s="183" t="str">
        <f>_xlfn.XLOOKUP($A5602,[3]【2026年03月度_全社】RFM客層一覧表データ!$A:$A,[3]【2026年03月度_全社】RFM客層一覧表データ!C:C,"",0)</f>
        <v/>
      </c>
      <c r="G5602" s="183" t="str">
        <f>_xlfn.XLOOKUP($A5602,[3]【2026年03月度_全社】RFM客層一覧表データ!$A:$A,[3]【2026年03月度_全社】RFM客層一覧表データ!D:D,"",0)</f>
        <v/>
      </c>
      <c r="H5602" s="183" t="str">
        <f>_xlfn.XLOOKUP($A5602,[3]【2026年03月度_全社】RFM客層一覧表データ!$A:$A,[3]【2026年03月度_全社】RFM客層一覧表データ!E:E,"",0)</f>
        <v/>
      </c>
      <c r="I5602" s="183" t="str">
        <f>_xlfn.XLOOKUP($A5602,[3]【2026年03月度_全社】RFM客層一覧表データ!$A:$A,[3]【2026年03月度_全社】RFM客層一覧表データ!F:F,"",0)</f>
        <v/>
      </c>
      <c r="J5602" s="183">
        <v>0</v>
      </c>
      <c r="K5602" s="183">
        <v>0</v>
      </c>
      <c r="L5602" s="183">
        <v>0</v>
      </c>
      <c r="M5602" s="183">
        <v>0</v>
      </c>
      <c r="N5602" s="183">
        <v>0</v>
      </c>
      <c r="O5602" s="183">
        <v>0</v>
      </c>
      <c r="P5602" s="183">
        <v>0</v>
      </c>
      <c r="Q5602" s="183">
        <v>0</v>
      </c>
      <c r="R5602" s="183">
        <v>0</v>
      </c>
      <c r="S5602" s="183">
        <v>0</v>
      </c>
      <c r="T5602" s="183">
        <v>0</v>
      </c>
      <c r="U5602" s="183">
        <v>0</v>
      </c>
      <c r="V5602" s="183">
        <v>0</v>
      </c>
      <c r="W5602" s="183">
        <v>0</v>
      </c>
      <c r="X5602" s="183">
        <v>0</v>
      </c>
      <c r="Y5602" s="183">
        <v>0</v>
      </c>
    </row>
    <row r="5603" spans="1:25" x14ac:dyDescent="0.2">
      <c r="A5603" s="184">
        <v>14301020</v>
      </c>
      <c r="B5603" s="183" t="str">
        <f>[1]店マスタ!B5602</f>
        <v>でんきハウス　ソノダ　高平店</v>
      </c>
      <c r="C5603" s="183">
        <v>6.5</v>
      </c>
      <c r="D5603" s="183">
        <v>6.5</v>
      </c>
      <c r="E5603" s="183">
        <f>_xlfn.XLOOKUP(A5603,[2]Sheet1!$R:$R,[2]Sheet1!$AB:$AB,"",0)</f>
        <v>6.5</v>
      </c>
      <c r="F5603" s="183">
        <f>_xlfn.XLOOKUP($A5603,[3]【2026年03月度_全社】RFM客層一覧表データ!$A:$A,[3]【2026年03月度_全社】RFM客層一覧表データ!C:C,"",0)</f>
        <v>1378</v>
      </c>
      <c r="G5603" s="183">
        <f>_xlfn.XLOOKUP($A5603,[3]【2026年03月度_全社】RFM客層一覧表データ!$A:$A,[3]【2026年03月度_全社】RFM客層一覧表データ!D:D,"",0)</f>
        <v>644</v>
      </c>
      <c r="H5603" s="183">
        <f>_xlfn.XLOOKUP($A5603,[3]【2026年03月度_全社】RFM客層一覧表データ!$A:$A,[3]【2026年03月度_全社】RFM客層一覧表データ!E:E,"",0)</f>
        <v>809</v>
      </c>
      <c r="I5603" s="183">
        <f>_xlfn.XLOOKUP($A5603,[3]【2026年03月度_全社】RFM客層一覧表データ!$A:$A,[3]【2026年03月度_全社】RFM客層一覧表データ!F:F,"",0)</f>
        <v>63</v>
      </c>
      <c r="J5603" s="183">
        <v>1424</v>
      </c>
      <c r="K5603" s="183">
        <v>678</v>
      </c>
      <c r="L5603" s="183">
        <v>847</v>
      </c>
      <c r="M5603" s="183">
        <v>55</v>
      </c>
      <c r="N5603" s="183">
        <v>1484</v>
      </c>
      <c r="O5603" s="183">
        <v>742</v>
      </c>
      <c r="P5603" s="183">
        <v>879</v>
      </c>
      <c r="Q5603" s="183">
        <v>72</v>
      </c>
      <c r="R5603" s="183">
        <v>1519</v>
      </c>
      <c r="S5603" s="183">
        <v>776</v>
      </c>
      <c r="T5603" s="183">
        <v>921</v>
      </c>
      <c r="U5603" s="183">
        <v>61</v>
      </c>
      <c r="V5603" s="183">
        <v>1583</v>
      </c>
      <c r="W5603" s="183">
        <v>805</v>
      </c>
      <c r="X5603" s="183">
        <v>947</v>
      </c>
      <c r="Y5603" s="183">
        <v>71</v>
      </c>
    </row>
    <row r="5604" spans="1:25" x14ac:dyDescent="0.2">
      <c r="A5604" s="184">
        <v>14301034</v>
      </c>
      <c r="B5604" s="183" t="str">
        <f>[1]店マスタ!B5603</f>
        <v>電気プラザなんば</v>
      </c>
      <c r="C5604" s="183">
        <v>4</v>
      </c>
      <c r="D5604" s="183">
        <v>2.5</v>
      </c>
      <c r="E5604" s="183">
        <f>_xlfn.XLOOKUP(A5604,[2]Sheet1!$R:$R,[2]Sheet1!$AB:$AB,"",0)</f>
        <v>3</v>
      </c>
      <c r="F5604" s="183">
        <f>_xlfn.XLOOKUP($A5604,[3]【2026年03月度_全社】RFM客層一覧表データ!$A:$A,[3]【2026年03月度_全社】RFM客層一覧表データ!C:C,"",0)</f>
        <v>507</v>
      </c>
      <c r="G5604" s="183">
        <f>_xlfn.XLOOKUP($A5604,[3]【2026年03月度_全社】RFM客層一覧表データ!$A:$A,[3]【2026年03月度_全社】RFM客層一覧表データ!D:D,"",0)</f>
        <v>204</v>
      </c>
      <c r="H5604" s="183">
        <f>_xlfn.XLOOKUP($A5604,[3]【2026年03月度_全社】RFM客層一覧表データ!$A:$A,[3]【2026年03月度_全社】RFM客層一覧表データ!E:E,"",0)</f>
        <v>255</v>
      </c>
      <c r="I5604" s="183">
        <f>_xlfn.XLOOKUP($A5604,[3]【2026年03月度_全社】RFM客層一覧表データ!$A:$A,[3]【2026年03月度_全社】RFM客層一覧表データ!F:F,"",0)</f>
        <v>34</v>
      </c>
      <c r="J5604" s="183">
        <v>517</v>
      </c>
      <c r="K5604" s="183">
        <v>206</v>
      </c>
      <c r="L5604" s="183">
        <v>255</v>
      </c>
      <c r="M5604" s="183">
        <v>32</v>
      </c>
      <c r="N5604" s="183">
        <v>531</v>
      </c>
      <c r="O5604" s="183">
        <v>218</v>
      </c>
      <c r="P5604" s="183">
        <v>269</v>
      </c>
      <c r="Q5604" s="183">
        <v>35</v>
      </c>
      <c r="R5604" s="183">
        <v>611</v>
      </c>
      <c r="S5604" s="183">
        <v>232</v>
      </c>
      <c r="T5604" s="183">
        <v>299</v>
      </c>
      <c r="U5604" s="183">
        <v>46</v>
      </c>
      <c r="V5604" s="183">
        <v>656</v>
      </c>
      <c r="W5604" s="183">
        <v>258</v>
      </c>
      <c r="X5604" s="183">
        <v>306</v>
      </c>
      <c r="Y5604" s="183">
        <v>38</v>
      </c>
    </row>
    <row r="5605" spans="1:25" x14ac:dyDescent="0.2">
      <c r="A5605" s="184">
        <v>14301036</v>
      </c>
      <c r="B5605" s="183" t="str">
        <f>[1]店マスタ!B5604</f>
        <v>石原家電サービスセンター</v>
      </c>
      <c r="C5605" s="183">
        <v>1.5</v>
      </c>
      <c r="D5605" s="183">
        <v>1.5</v>
      </c>
      <c r="E5605" s="183" t="str">
        <f>_xlfn.XLOOKUP(A5605,[2]Sheet1!$R:$R,[2]Sheet1!$AB:$AB,"",0)</f>
        <v/>
      </c>
      <c r="F5605" s="183" t="str">
        <f>_xlfn.XLOOKUP($A5605,[3]【2026年03月度_全社】RFM客層一覧表データ!$A:$A,[3]【2026年03月度_全社】RFM客層一覧表データ!C:C,"",0)</f>
        <v/>
      </c>
      <c r="G5605" s="183" t="str">
        <f>_xlfn.XLOOKUP($A5605,[3]【2026年03月度_全社】RFM客層一覧表データ!$A:$A,[3]【2026年03月度_全社】RFM客層一覧表データ!D:D,"",0)</f>
        <v/>
      </c>
      <c r="H5605" s="183" t="str">
        <f>_xlfn.XLOOKUP($A5605,[3]【2026年03月度_全社】RFM客層一覧表データ!$A:$A,[3]【2026年03月度_全社】RFM客層一覧表データ!E:E,"",0)</f>
        <v/>
      </c>
      <c r="I5605" s="183" t="str">
        <f>_xlfn.XLOOKUP($A5605,[3]【2026年03月度_全社】RFM客層一覧表データ!$A:$A,[3]【2026年03月度_全社】RFM客層一覧表データ!F:F,"",0)</f>
        <v/>
      </c>
      <c r="J5605" s="183">
        <v>0</v>
      </c>
      <c r="K5605" s="183">
        <v>0</v>
      </c>
      <c r="L5605" s="183">
        <v>0</v>
      </c>
      <c r="M5605" s="183">
        <v>0</v>
      </c>
      <c r="N5605" s="183">
        <v>0</v>
      </c>
      <c r="O5605" s="183">
        <v>0</v>
      </c>
      <c r="P5605" s="183">
        <v>0</v>
      </c>
      <c r="Q5605" s="183">
        <v>0</v>
      </c>
      <c r="R5605" s="183">
        <v>0</v>
      </c>
      <c r="S5605" s="183">
        <v>0</v>
      </c>
      <c r="T5605" s="183">
        <v>0</v>
      </c>
      <c r="U5605" s="183">
        <v>0</v>
      </c>
      <c r="V5605" s="183">
        <v>0</v>
      </c>
      <c r="W5605" s="183">
        <v>0</v>
      </c>
      <c r="X5605" s="183">
        <v>0</v>
      </c>
      <c r="Y5605" s="183">
        <v>0</v>
      </c>
    </row>
    <row r="5606" spans="1:25" x14ac:dyDescent="0.2">
      <c r="A5606" s="184">
        <v>14301067</v>
      </c>
      <c r="B5606" s="183" t="str">
        <f>[1]店マスタ!B5605</f>
        <v>電気プラザほんだ長嶺店</v>
      </c>
      <c r="C5606" s="183">
        <v>2.5</v>
      </c>
      <c r="D5606" s="183">
        <v>2</v>
      </c>
      <c r="E5606" s="183">
        <f>_xlfn.XLOOKUP(A5606,[2]Sheet1!$R:$R,[2]Sheet1!$AB:$AB,"",0)</f>
        <v>2</v>
      </c>
      <c r="F5606" s="183">
        <f>_xlfn.XLOOKUP($A5606,[3]【2026年03月度_全社】RFM客層一覧表データ!$A:$A,[3]【2026年03月度_全社】RFM客層一覧表データ!C:C,"",0)</f>
        <v>549</v>
      </c>
      <c r="G5606" s="183">
        <f>_xlfn.XLOOKUP($A5606,[3]【2026年03月度_全社】RFM客層一覧表データ!$A:$A,[3]【2026年03月度_全社】RFM客層一覧表データ!D:D,"",0)</f>
        <v>254</v>
      </c>
      <c r="H5606" s="183">
        <f>_xlfn.XLOOKUP($A5606,[3]【2026年03月度_全社】RFM客層一覧表データ!$A:$A,[3]【2026年03月度_全社】RFM客層一覧表データ!E:E,"",0)</f>
        <v>295</v>
      </c>
      <c r="I5606" s="183">
        <f>_xlfn.XLOOKUP($A5606,[3]【2026年03月度_全社】RFM客層一覧表データ!$A:$A,[3]【2026年03月度_全社】RFM客層一覧表データ!F:F,"",0)</f>
        <v>46</v>
      </c>
      <c r="J5606" s="183">
        <v>546</v>
      </c>
      <c r="K5606" s="183">
        <v>246</v>
      </c>
      <c r="L5606" s="183">
        <v>292</v>
      </c>
      <c r="M5606" s="183">
        <v>44</v>
      </c>
      <c r="N5606" s="183">
        <v>525</v>
      </c>
      <c r="O5606" s="183">
        <v>245</v>
      </c>
      <c r="P5606" s="183">
        <v>290</v>
      </c>
      <c r="Q5606" s="183">
        <v>37</v>
      </c>
      <c r="R5606" s="183">
        <v>544</v>
      </c>
      <c r="S5606" s="183">
        <v>228</v>
      </c>
      <c r="T5606" s="183">
        <v>294</v>
      </c>
      <c r="U5606" s="183">
        <v>33</v>
      </c>
      <c r="V5606" s="183">
        <v>565</v>
      </c>
      <c r="W5606" s="183">
        <v>240</v>
      </c>
      <c r="X5606" s="183">
        <v>300</v>
      </c>
      <c r="Y5606" s="183">
        <v>31</v>
      </c>
    </row>
    <row r="5607" spans="1:25" x14ac:dyDescent="0.2">
      <c r="A5607" s="184">
        <v>14301074</v>
      </c>
      <c r="B5607" s="183" t="str">
        <f>[1]店マスタ!B5606</f>
        <v>健軍）　　パナランド　ナベタ</v>
      </c>
      <c r="C5607" s="183">
        <v>2</v>
      </c>
      <c r="D5607" s="183">
        <v>2</v>
      </c>
      <c r="E5607" s="183">
        <f>_xlfn.XLOOKUP(A5607,[2]Sheet1!$R:$R,[2]Sheet1!$AB:$AB,"",0)</f>
        <v>2</v>
      </c>
      <c r="F5607" s="183">
        <f>_xlfn.XLOOKUP($A5607,[3]【2026年03月度_全社】RFM客層一覧表データ!$A:$A,[3]【2026年03月度_全社】RFM客層一覧表データ!C:C,"",0)</f>
        <v>414</v>
      </c>
      <c r="G5607" s="183">
        <f>_xlfn.XLOOKUP($A5607,[3]【2026年03月度_全社】RFM客層一覧表データ!$A:$A,[3]【2026年03月度_全社】RFM客層一覧表データ!D:D,"",0)</f>
        <v>163</v>
      </c>
      <c r="H5607" s="183">
        <f>_xlfn.XLOOKUP($A5607,[3]【2026年03月度_全社】RFM客層一覧表データ!$A:$A,[3]【2026年03月度_全社】RFM客層一覧表データ!E:E,"",0)</f>
        <v>192</v>
      </c>
      <c r="I5607" s="183">
        <f>_xlfn.XLOOKUP($A5607,[3]【2026年03月度_全社】RFM客層一覧表データ!$A:$A,[3]【2026年03月度_全社】RFM客層一覧表データ!F:F,"",0)</f>
        <v>35</v>
      </c>
      <c r="J5607" s="183">
        <v>415</v>
      </c>
      <c r="K5607" s="183">
        <v>170</v>
      </c>
      <c r="L5607" s="183">
        <v>198</v>
      </c>
      <c r="M5607" s="183">
        <v>35</v>
      </c>
      <c r="N5607" s="183">
        <v>421</v>
      </c>
      <c r="O5607" s="183">
        <v>175</v>
      </c>
      <c r="P5607" s="183">
        <v>207</v>
      </c>
      <c r="Q5607" s="183">
        <v>41</v>
      </c>
      <c r="R5607" s="183">
        <v>432</v>
      </c>
      <c r="S5607" s="183">
        <v>161</v>
      </c>
      <c r="T5607" s="183">
        <v>217</v>
      </c>
      <c r="U5607" s="183">
        <v>27</v>
      </c>
      <c r="V5607" s="183">
        <v>443</v>
      </c>
      <c r="W5607" s="183">
        <v>173</v>
      </c>
      <c r="X5607" s="183">
        <v>221</v>
      </c>
      <c r="Y5607" s="183">
        <v>37</v>
      </c>
    </row>
    <row r="5608" spans="1:25" x14ac:dyDescent="0.2">
      <c r="A5608" s="184">
        <v>14301210</v>
      </c>
      <c r="B5608" s="183" t="str">
        <f>[1]店マスタ!B5607</f>
        <v>黒髪）　　パナランド　ミヤタ</v>
      </c>
      <c r="C5608" s="183">
        <v>1</v>
      </c>
      <c r="D5608" s="183">
        <v>1</v>
      </c>
      <c r="E5608" s="183">
        <f>_xlfn.XLOOKUP(A5608,[2]Sheet1!$R:$R,[2]Sheet1!$AB:$AB,"",0)</f>
        <v>1</v>
      </c>
      <c r="F5608" s="183">
        <f>_xlfn.XLOOKUP($A5608,[3]【2026年03月度_全社】RFM客層一覧表データ!$A:$A,[3]【2026年03月度_全社】RFM客層一覧表データ!C:C,"",0)</f>
        <v>306</v>
      </c>
      <c r="G5608" s="183">
        <f>_xlfn.XLOOKUP($A5608,[3]【2026年03月度_全社】RFM客層一覧表データ!$A:$A,[3]【2026年03月度_全社】RFM客層一覧表データ!D:D,"",0)</f>
        <v>146</v>
      </c>
      <c r="H5608" s="183">
        <f>_xlfn.XLOOKUP($A5608,[3]【2026年03月度_全社】RFM客層一覧表データ!$A:$A,[3]【2026年03月度_全社】RFM客層一覧表データ!E:E,"",0)</f>
        <v>203</v>
      </c>
      <c r="I5608" s="183">
        <f>_xlfn.XLOOKUP($A5608,[3]【2026年03月度_全社】RFM客層一覧表データ!$A:$A,[3]【2026年03月度_全社】RFM客層一覧表データ!F:F,"",0)</f>
        <v>10</v>
      </c>
      <c r="J5608" s="183">
        <v>316</v>
      </c>
      <c r="K5608" s="183">
        <v>141</v>
      </c>
      <c r="L5608" s="183">
        <v>203</v>
      </c>
      <c r="M5608" s="183">
        <v>11</v>
      </c>
      <c r="N5608" s="183">
        <v>322</v>
      </c>
      <c r="O5608" s="183">
        <v>176</v>
      </c>
      <c r="P5608" s="183">
        <v>208</v>
      </c>
      <c r="Q5608" s="183">
        <v>20</v>
      </c>
      <c r="R5608" s="183">
        <v>321</v>
      </c>
      <c r="S5608" s="183">
        <v>172</v>
      </c>
      <c r="T5608" s="183">
        <v>212</v>
      </c>
      <c r="U5608" s="183">
        <v>17</v>
      </c>
      <c r="V5608" s="183">
        <v>323</v>
      </c>
      <c r="W5608" s="183">
        <v>169</v>
      </c>
      <c r="X5608" s="183">
        <v>215</v>
      </c>
      <c r="Y5608" s="183">
        <v>19</v>
      </c>
    </row>
    <row r="5609" spans="1:25" x14ac:dyDescent="0.2">
      <c r="A5609" s="184">
        <v>14301247</v>
      </c>
      <c r="B5609" s="183" t="str">
        <f>[1]店マスタ!B5608</f>
        <v>家電の白井</v>
      </c>
      <c r="C5609" s="183">
        <v>1</v>
      </c>
      <c r="D5609" s="183">
        <v>1</v>
      </c>
      <c r="E5609" s="183">
        <f>_xlfn.XLOOKUP(A5609,[2]Sheet1!$R:$R,[2]Sheet1!$AB:$AB,"",0)</f>
        <v>1</v>
      </c>
      <c r="F5609" s="183">
        <f>_xlfn.XLOOKUP($A5609,[3]【2026年03月度_全社】RFM客層一覧表データ!$A:$A,[3]【2026年03月度_全社】RFM客層一覧表データ!C:C,"",0)</f>
        <v>0</v>
      </c>
      <c r="G5609" s="183">
        <f>_xlfn.XLOOKUP($A5609,[3]【2026年03月度_全社】RFM客層一覧表データ!$A:$A,[3]【2026年03月度_全社】RFM客層一覧表データ!D:D,"",0)</f>
        <v>0</v>
      </c>
      <c r="H5609" s="183">
        <f>_xlfn.XLOOKUP($A5609,[3]【2026年03月度_全社】RFM客層一覧表データ!$A:$A,[3]【2026年03月度_全社】RFM客層一覧表データ!E:E,"",0)</f>
        <v>0</v>
      </c>
      <c r="I5609" s="183">
        <f>_xlfn.XLOOKUP($A5609,[3]【2026年03月度_全社】RFM客層一覧表データ!$A:$A,[3]【2026年03月度_全社】RFM客層一覧表データ!F:F,"",0)</f>
        <v>0</v>
      </c>
      <c r="J5609" s="183">
        <v>125</v>
      </c>
      <c r="K5609" s="183">
        <v>0</v>
      </c>
      <c r="L5609" s="183">
        <v>0</v>
      </c>
      <c r="M5609" s="183">
        <v>0</v>
      </c>
      <c r="N5609" s="183">
        <v>195</v>
      </c>
      <c r="O5609" s="183">
        <v>0</v>
      </c>
      <c r="P5609" s="183">
        <v>89</v>
      </c>
      <c r="Q5609" s="183">
        <v>0</v>
      </c>
      <c r="R5609" s="183">
        <v>228</v>
      </c>
      <c r="S5609" s="183">
        <v>0</v>
      </c>
      <c r="T5609" s="183">
        <v>133</v>
      </c>
      <c r="U5609" s="183">
        <v>0</v>
      </c>
      <c r="V5609" s="183">
        <v>263</v>
      </c>
      <c r="W5609" s="183">
        <v>0</v>
      </c>
      <c r="X5609" s="183">
        <v>152</v>
      </c>
      <c r="Y5609" s="183">
        <v>0</v>
      </c>
    </row>
    <row r="5610" spans="1:25" x14ac:dyDescent="0.2">
      <c r="A5610" s="184">
        <v>14301250</v>
      </c>
      <c r="B5610" s="183" t="str">
        <f>[1]店マスタ!B5609</f>
        <v>有限会社　パナランド　熊本</v>
      </c>
      <c r="C5610" s="183">
        <v>2.5</v>
      </c>
      <c r="D5610" s="183">
        <v>1.5</v>
      </c>
      <c r="E5610" s="183">
        <f>_xlfn.XLOOKUP(A5610,[2]Sheet1!$R:$R,[2]Sheet1!$AB:$AB,"",0)</f>
        <v>1.5</v>
      </c>
      <c r="F5610" s="183">
        <f>_xlfn.XLOOKUP($A5610,[3]【2026年03月度_全社】RFM客層一覧表データ!$A:$A,[3]【2026年03月度_全社】RFM客層一覧表データ!C:C,"",0)</f>
        <v>1</v>
      </c>
      <c r="G5610" s="183">
        <f>_xlfn.XLOOKUP($A5610,[3]【2026年03月度_全社】RFM客層一覧表データ!$A:$A,[3]【2026年03月度_全社】RFM客層一覧表データ!D:D,"",0)</f>
        <v>1</v>
      </c>
      <c r="H5610" s="183">
        <f>_xlfn.XLOOKUP($A5610,[3]【2026年03月度_全社】RFM客層一覧表データ!$A:$A,[3]【2026年03月度_全社】RFM客層一覧表データ!E:E,"",0)</f>
        <v>1</v>
      </c>
      <c r="I5610" s="183">
        <f>_xlfn.XLOOKUP($A5610,[3]【2026年03月度_全社】RFM客層一覧表データ!$A:$A,[3]【2026年03月度_全社】RFM客層一覧表データ!F:F,"",0)</f>
        <v>0</v>
      </c>
      <c r="J5610" s="183">
        <v>2</v>
      </c>
      <c r="K5610" s="183">
        <v>1</v>
      </c>
      <c r="L5610" s="183">
        <v>1</v>
      </c>
      <c r="M5610" s="183">
        <v>0</v>
      </c>
      <c r="N5610" s="183">
        <v>2</v>
      </c>
      <c r="O5610" s="183">
        <v>1</v>
      </c>
      <c r="P5610" s="183">
        <v>1</v>
      </c>
      <c r="Q5610" s="183">
        <v>0</v>
      </c>
      <c r="R5610" s="183">
        <v>2</v>
      </c>
      <c r="S5610" s="183">
        <v>1</v>
      </c>
      <c r="T5610" s="183">
        <v>1</v>
      </c>
      <c r="U5610" s="183">
        <v>0</v>
      </c>
      <c r="V5610" s="183">
        <v>2</v>
      </c>
      <c r="W5610" s="183">
        <v>1</v>
      </c>
      <c r="X5610" s="183">
        <v>1</v>
      </c>
      <c r="Y5610" s="183">
        <v>0</v>
      </c>
    </row>
    <row r="5611" spans="1:25" x14ac:dyDescent="0.2">
      <c r="A5611" s="184">
        <v>14301330</v>
      </c>
      <c r="B5611" s="183" t="str">
        <f>[1]店マスタ!B5610</f>
        <v>パナランド　堀川</v>
      </c>
      <c r="C5611" s="183">
        <v>3</v>
      </c>
      <c r="D5611" s="183">
        <v>3</v>
      </c>
      <c r="E5611" s="183">
        <f>_xlfn.XLOOKUP(A5611,[2]Sheet1!$R:$R,[2]Sheet1!$AB:$AB,"",0)</f>
        <v>3</v>
      </c>
      <c r="F5611" s="183">
        <f>_xlfn.XLOOKUP($A5611,[3]【2026年03月度_全社】RFM客層一覧表データ!$A:$A,[3]【2026年03月度_全社】RFM客層一覧表データ!C:C,"",0)</f>
        <v>358</v>
      </c>
      <c r="G5611" s="183">
        <f>_xlfn.XLOOKUP($A5611,[3]【2026年03月度_全社】RFM客層一覧表データ!$A:$A,[3]【2026年03月度_全社】RFM客層一覧表データ!D:D,"",0)</f>
        <v>108</v>
      </c>
      <c r="H5611" s="183">
        <f>_xlfn.XLOOKUP($A5611,[3]【2026年03月度_全社】RFM客層一覧表データ!$A:$A,[3]【2026年03月度_全社】RFM客層一覧表データ!E:E,"",0)</f>
        <v>161</v>
      </c>
      <c r="I5611" s="183">
        <f>_xlfn.XLOOKUP($A5611,[3]【2026年03月度_全社】RFM客層一覧表データ!$A:$A,[3]【2026年03月度_全社】RFM客層一覧表データ!F:F,"",0)</f>
        <v>24</v>
      </c>
      <c r="J5611" s="183">
        <v>364</v>
      </c>
      <c r="K5611" s="183">
        <v>118</v>
      </c>
      <c r="L5611" s="183">
        <v>167</v>
      </c>
      <c r="M5611" s="183">
        <v>29</v>
      </c>
      <c r="N5611" s="183">
        <v>382</v>
      </c>
      <c r="O5611" s="183">
        <v>125</v>
      </c>
      <c r="P5611" s="183">
        <v>170</v>
      </c>
      <c r="Q5611" s="183">
        <v>17</v>
      </c>
      <c r="R5611" s="183">
        <v>396</v>
      </c>
      <c r="S5611" s="183">
        <v>164</v>
      </c>
      <c r="T5611" s="183">
        <v>181</v>
      </c>
      <c r="U5611" s="183">
        <v>31</v>
      </c>
      <c r="V5611" s="183">
        <v>386</v>
      </c>
      <c r="W5611" s="183">
        <v>137</v>
      </c>
      <c r="X5611" s="183">
        <v>181</v>
      </c>
      <c r="Y5611" s="183">
        <v>15</v>
      </c>
    </row>
    <row r="5612" spans="1:25" x14ac:dyDescent="0.2">
      <c r="A5612" s="184">
        <v>14301354</v>
      </c>
      <c r="B5612" s="183" t="str">
        <f>[1]店マスタ!B5611</f>
        <v>でんきのゆうでん　長嶺東店</v>
      </c>
      <c r="C5612" s="183">
        <v>2.5</v>
      </c>
      <c r="D5612" s="183">
        <v>2.5</v>
      </c>
      <c r="E5612" s="183">
        <f>_xlfn.XLOOKUP(A5612,[2]Sheet1!$R:$R,[2]Sheet1!$AB:$AB,"",0)</f>
        <v>2.5</v>
      </c>
      <c r="F5612" s="183">
        <f>_xlfn.XLOOKUP($A5612,[3]【2026年03月度_全社】RFM客層一覧表データ!$A:$A,[3]【2026年03月度_全社】RFM客層一覧表データ!C:C,"",0)</f>
        <v>672</v>
      </c>
      <c r="G5612" s="183">
        <f>_xlfn.XLOOKUP($A5612,[3]【2026年03月度_全社】RFM客層一覧表データ!$A:$A,[3]【2026年03月度_全社】RFM客層一覧表データ!D:D,"",0)</f>
        <v>301</v>
      </c>
      <c r="H5612" s="183">
        <f>_xlfn.XLOOKUP($A5612,[3]【2026年03月度_全社】RFM客層一覧表データ!$A:$A,[3]【2026年03月度_全社】RFM客層一覧表データ!E:E,"",0)</f>
        <v>318</v>
      </c>
      <c r="I5612" s="183">
        <f>_xlfn.XLOOKUP($A5612,[3]【2026年03月度_全社】RFM客層一覧表データ!$A:$A,[3]【2026年03月度_全社】RFM客層一覧表データ!F:F,"",0)</f>
        <v>45</v>
      </c>
      <c r="J5612" s="183">
        <v>661</v>
      </c>
      <c r="K5612" s="183">
        <v>336</v>
      </c>
      <c r="L5612" s="183">
        <v>299</v>
      </c>
      <c r="M5612" s="183">
        <v>72</v>
      </c>
      <c r="N5612" s="183">
        <v>625</v>
      </c>
      <c r="O5612" s="183">
        <v>303</v>
      </c>
      <c r="P5612" s="183">
        <v>278</v>
      </c>
      <c r="Q5612" s="183">
        <v>75</v>
      </c>
      <c r="R5612" s="183">
        <v>599</v>
      </c>
      <c r="S5612" s="183">
        <v>292</v>
      </c>
      <c r="T5612" s="183">
        <v>256</v>
      </c>
      <c r="U5612" s="183">
        <v>60</v>
      </c>
      <c r="V5612" s="183">
        <v>580</v>
      </c>
      <c r="W5612" s="183">
        <v>270</v>
      </c>
      <c r="X5612" s="183">
        <v>230</v>
      </c>
      <c r="Y5612" s="183">
        <v>60</v>
      </c>
    </row>
    <row r="5613" spans="1:25" x14ac:dyDescent="0.2">
      <c r="A5613" s="184">
        <v>14301363</v>
      </c>
      <c r="B5613" s="183" t="str">
        <f>[1]店マスタ!B5612</f>
        <v>電気プラザたなか</v>
      </c>
      <c r="C5613" s="183">
        <v>2</v>
      </c>
      <c r="D5613" s="183">
        <v>2</v>
      </c>
      <c r="E5613" s="183">
        <f>_xlfn.XLOOKUP(A5613,[2]Sheet1!$R:$R,[2]Sheet1!$AB:$AB,"",0)</f>
        <v>2.5</v>
      </c>
      <c r="F5613" s="183">
        <f>_xlfn.XLOOKUP($A5613,[3]【2026年03月度_全社】RFM客層一覧表データ!$A:$A,[3]【2026年03月度_全社】RFM客層一覧表データ!C:C,"",0)</f>
        <v>458</v>
      </c>
      <c r="G5613" s="183">
        <f>_xlfn.XLOOKUP($A5613,[3]【2026年03月度_全社】RFM客層一覧表データ!$A:$A,[3]【2026年03月度_全社】RFM客層一覧表データ!D:D,"",0)</f>
        <v>233</v>
      </c>
      <c r="H5613" s="183">
        <f>_xlfn.XLOOKUP($A5613,[3]【2026年03月度_全社】RFM客層一覧表データ!$A:$A,[3]【2026年03月度_全社】RFM客層一覧表データ!E:E,"",0)</f>
        <v>252</v>
      </c>
      <c r="I5613" s="183">
        <f>_xlfn.XLOOKUP($A5613,[3]【2026年03月度_全社】RFM客層一覧表データ!$A:$A,[3]【2026年03月度_全社】RFM客層一覧表データ!F:F,"",0)</f>
        <v>34</v>
      </c>
      <c r="J5613" s="183">
        <v>461</v>
      </c>
      <c r="K5613" s="183">
        <v>219</v>
      </c>
      <c r="L5613" s="183">
        <v>249</v>
      </c>
      <c r="M5613" s="183">
        <v>30</v>
      </c>
      <c r="N5613" s="183">
        <v>448</v>
      </c>
      <c r="O5613" s="183">
        <v>238</v>
      </c>
      <c r="P5613" s="183">
        <v>246</v>
      </c>
      <c r="Q5613" s="183">
        <v>33</v>
      </c>
      <c r="R5613" s="183">
        <v>439</v>
      </c>
      <c r="S5613" s="183">
        <v>258</v>
      </c>
      <c r="T5613" s="183">
        <v>233</v>
      </c>
      <c r="U5613" s="183">
        <v>54</v>
      </c>
      <c r="V5613" s="183">
        <v>418</v>
      </c>
      <c r="W5613" s="183">
        <v>245</v>
      </c>
      <c r="X5613" s="183">
        <v>230</v>
      </c>
      <c r="Y5613" s="183">
        <v>46</v>
      </c>
    </row>
    <row r="5614" spans="1:25" x14ac:dyDescent="0.2">
      <c r="A5614" s="184">
        <v>14301500</v>
      </c>
      <c r="B5614" s="183" t="str">
        <f>[1]店マスタ!B5613</f>
        <v>株式会社　でんきハウス</v>
      </c>
      <c r="C5614" s="183">
        <v>1.5</v>
      </c>
      <c r="D5614" s="183">
        <v>1.5</v>
      </c>
      <c r="E5614" s="183">
        <f>_xlfn.XLOOKUP(A5614,[2]Sheet1!$R:$R,[2]Sheet1!$AB:$AB,"",0)</f>
        <v>1.5</v>
      </c>
      <c r="F5614" s="183">
        <f>_xlfn.XLOOKUP($A5614,[3]【2026年03月度_全社】RFM客層一覧表データ!$A:$A,[3]【2026年03月度_全社】RFM客層一覧表データ!C:C,"",0)</f>
        <v>0</v>
      </c>
      <c r="G5614" s="183">
        <f>_xlfn.XLOOKUP($A5614,[3]【2026年03月度_全社】RFM客層一覧表データ!$A:$A,[3]【2026年03月度_全社】RFM客層一覧表データ!D:D,"",0)</f>
        <v>0</v>
      </c>
      <c r="H5614" s="183">
        <f>_xlfn.XLOOKUP($A5614,[3]【2026年03月度_全社】RFM客層一覧表データ!$A:$A,[3]【2026年03月度_全社】RFM客層一覧表データ!E:E,"",0)</f>
        <v>0</v>
      </c>
      <c r="I5614" s="183">
        <f>_xlfn.XLOOKUP($A5614,[3]【2026年03月度_全社】RFM客層一覧表データ!$A:$A,[3]【2026年03月度_全社】RFM客層一覧表データ!F:F,"",0)</f>
        <v>0</v>
      </c>
      <c r="J5614" s="183">
        <v>0</v>
      </c>
      <c r="K5614" s="183">
        <v>0</v>
      </c>
      <c r="L5614" s="183">
        <v>0</v>
      </c>
      <c r="M5614" s="183">
        <v>0</v>
      </c>
      <c r="N5614" s="183">
        <v>1</v>
      </c>
      <c r="O5614" s="183">
        <v>0</v>
      </c>
      <c r="P5614" s="183">
        <v>0</v>
      </c>
      <c r="Q5614" s="183">
        <v>0</v>
      </c>
      <c r="R5614" s="183">
        <v>2</v>
      </c>
      <c r="S5614" s="183">
        <v>0</v>
      </c>
      <c r="T5614" s="183">
        <v>1</v>
      </c>
      <c r="U5614" s="183">
        <v>0</v>
      </c>
      <c r="V5614" s="183">
        <v>3</v>
      </c>
      <c r="W5614" s="183">
        <v>0</v>
      </c>
      <c r="X5614" s="183">
        <v>1</v>
      </c>
      <c r="Y5614" s="183">
        <v>0</v>
      </c>
    </row>
    <row r="5615" spans="1:25" x14ac:dyDescent="0.2">
      <c r="A5615" s="184">
        <v>14302000</v>
      </c>
      <c r="B5615" s="183" t="str">
        <f>[1]店マスタ!B5614</f>
        <v>株式会社　電気プラザ</v>
      </c>
      <c r="C5615" s="183">
        <v>1.5</v>
      </c>
      <c r="D5615" s="183">
        <v>0.5</v>
      </c>
      <c r="E5615" s="183">
        <f>_xlfn.XLOOKUP(A5615,[2]Sheet1!$R:$R,[2]Sheet1!$AB:$AB,"",0)</f>
        <v>0.5</v>
      </c>
      <c r="F5615" s="183">
        <f>_xlfn.XLOOKUP($A5615,[3]【2026年03月度_全社】RFM客層一覧表データ!$A:$A,[3]【2026年03月度_全社】RFM客層一覧表データ!C:C,"",0)</f>
        <v>0</v>
      </c>
      <c r="G5615" s="183">
        <f>_xlfn.XLOOKUP($A5615,[3]【2026年03月度_全社】RFM客層一覧表データ!$A:$A,[3]【2026年03月度_全社】RFM客層一覧表データ!D:D,"",0)</f>
        <v>0</v>
      </c>
      <c r="H5615" s="183">
        <f>_xlfn.XLOOKUP($A5615,[3]【2026年03月度_全社】RFM客層一覧表データ!$A:$A,[3]【2026年03月度_全社】RFM客層一覧表データ!E:E,"",0)</f>
        <v>0</v>
      </c>
      <c r="I5615" s="183">
        <f>_xlfn.XLOOKUP($A5615,[3]【2026年03月度_全社】RFM客層一覧表データ!$A:$A,[3]【2026年03月度_全社】RFM客層一覧表データ!F:F,"",0)</f>
        <v>0</v>
      </c>
      <c r="J5615" s="183">
        <v>0</v>
      </c>
      <c r="K5615" s="183">
        <v>0</v>
      </c>
      <c r="L5615" s="183">
        <v>0</v>
      </c>
      <c r="M5615" s="183">
        <v>0</v>
      </c>
      <c r="N5615" s="183">
        <v>0</v>
      </c>
      <c r="O5615" s="183">
        <v>0</v>
      </c>
      <c r="P5615" s="183">
        <v>0</v>
      </c>
      <c r="Q5615" s="183">
        <v>0</v>
      </c>
      <c r="R5615" s="183">
        <v>0</v>
      </c>
      <c r="S5615" s="183">
        <v>0</v>
      </c>
      <c r="T5615" s="183">
        <v>0</v>
      </c>
      <c r="U5615" s="183">
        <v>0</v>
      </c>
      <c r="V5615" s="183">
        <v>12</v>
      </c>
      <c r="W5615" s="183">
        <v>0</v>
      </c>
      <c r="X5615" s="183">
        <v>0</v>
      </c>
      <c r="Y5615" s="183">
        <v>0</v>
      </c>
    </row>
    <row r="5616" spans="1:25" x14ac:dyDescent="0.2">
      <c r="A5616" s="184">
        <v>14302003</v>
      </c>
      <c r="B5616" s="183" t="str">
        <f>[1]店マスタ!B5615</f>
        <v>御幸笛田）石田デンキ</v>
      </c>
      <c r="C5616" s="183">
        <v>3</v>
      </c>
      <c r="D5616" s="183">
        <v>2.5</v>
      </c>
      <c r="E5616" s="183">
        <f>_xlfn.XLOOKUP(A5616,[2]Sheet1!$R:$R,[2]Sheet1!$AB:$AB,"",0)</f>
        <v>2.5</v>
      </c>
      <c r="F5616" s="183" t="str">
        <f>_xlfn.XLOOKUP($A5616,[3]【2026年03月度_全社】RFM客層一覧表データ!$A:$A,[3]【2026年03月度_全社】RFM客層一覧表データ!C:C,"",0)</f>
        <v/>
      </c>
      <c r="G5616" s="183" t="str">
        <f>_xlfn.XLOOKUP($A5616,[3]【2026年03月度_全社】RFM客層一覧表データ!$A:$A,[3]【2026年03月度_全社】RFM客層一覧表データ!D:D,"",0)</f>
        <v/>
      </c>
      <c r="H5616" s="183" t="str">
        <f>_xlfn.XLOOKUP($A5616,[3]【2026年03月度_全社】RFM客層一覧表データ!$A:$A,[3]【2026年03月度_全社】RFM客層一覧表データ!E:E,"",0)</f>
        <v/>
      </c>
      <c r="I5616" s="183" t="str">
        <f>_xlfn.XLOOKUP($A5616,[3]【2026年03月度_全社】RFM客層一覧表データ!$A:$A,[3]【2026年03月度_全社】RFM客層一覧表データ!F:F,"",0)</f>
        <v/>
      </c>
      <c r="J5616" s="183">
        <v>0</v>
      </c>
      <c r="K5616" s="183">
        <v>0</v>
      </c>
      <c r="L5616" s="183">
        <v>0</v>
      </c>
      <c r="M5616" s="183">
        <v>0</v>
      </c>
      <c r="N5616" s="183">
        <v>0</v>
      </c>
      <c r="O5616" s="183">
        <v>0</v>
      </c>
      <c r="P5616" s="183">
        <v>0</v>
      </c>
      <c r="Q5616" s="183">
        <v>0</v>
      </c>
      <c r="R5616" s="183">
        <v>0</v>
      </c>
      <c r="S5616" s="183">
        <v>0</v>
      </c>
      <c r="T5616" s="183">
        <v>0</v>
      </c>
      <c r="U5616" s="183">
        <v>0</v>
      </c>
      <c r="V5616" s="183">
        <v>0</v>
      </c>
      <c r="W5616" s="183">
        <v>0</v>
      </c>
      <c r="X5616" s="183">
        <v>0</v>
      </c>
      <c r="Y5616" s="183">
        <v>0</v>
      </c>
    </row>
    <row r="5617" spans="1:25" x14ac:dyDescent="0.2">
      <c r="A5617" s="184">
        <v>14302016</v>
      </c>
      <c r="B5617" s="183" t="str">
        <f>[1]店マスタ!B5616</f>
        <v>出水）　　さとだ電器商会</v>
      </c>
      <c r="C5617" s="183">
        <v>1.5</v>
      </c>
      <c r="D5617" s="183">
        <v>1.5</v>
      </c>
      <c r="E5617" s="183">
        <f>_xlfn.XLOOKUP(A5617,[2]Sheet1!$R:$R,[2]Sheet1!$AB:$AB,"",0)</f>
        <v>1.5</v>
      </c>
      <c r="F5617" s="183" t="str">
        <f>_xlfn.XLOOKUP($A5617,[3]【2026年03月度_全社】RFM客層一覧表データ!$A:$A,[3]【2026年03月度_全社】RFM客層一覧表データ!C:C,"",0)</f>
        <v/>
      </c>
      <c r="G5617" s="183" t="str">
        <f>_xlfn.XLOOKUP($A5617,[3]【2026年03月度_全社】RFM客層一覧表データ!$A:$A,[3]【2026年03月度_全社】RFM客層一覧表データ!D:D,"",0)</f>
        <v/>
      </c>
      <c r="H5617" s="183" t="str">
        <f>_xlfn.XLOOKUP($A5617,[3]【2026年03月度_全社】RFM客層一覧表データ!$A:$A,[3]【2026年03月度_全社】RFM客層一覧表データ!E:E,"",0)</f>
        <v/>
      </c>
      <c r="I5617" s="183" t="str">
        <f>_xlfn.XLOOKUP($A5617,[3]【2026年03月度_全社】RFM客層一覧表データ!$A:$A,[3]【2026年03月度_全社】RFM客層一覧表データ!F:F,"",0)</f>
        <v/>
      </c>
      <c r="J5617" s="183">
        <v>0</v>
      </c>
      <c r="K5617" s="183">
        <v>0</v>
      </c>
      <c r="L5617" s="183">
        <v>0</v>
      </c>
      <c r="M5617" s="183">
        <v>0</v>
      </c>
      <c r="N5617" s="183">
        <v>0</v>
      </c>
      <c r="O5617" s="183">
        <v>0</v>
      </c>
      <c r="P5617" s="183">
        <v>0</v>
      </c>
      <c r="Q5617" s="183">
        <v>0</v>
      </c>
      <c r="R5617" s="183">
        <v>0</v>
      </c>
      <c r="S5617" s="183">
        <v>0</v>
      </c>
      <c r="T5617" s="183">
        <v>0</v>
      </c>
      <c r="U5617" s="183">
        <v>0</v>
      </c>
      <c r="V5617" s="183">
        <v>0</v>
      </c>
      <c r="W5617" s="183">
        <v>0</v>
      </c>
      <c r="X5617" s="183">
        <v>0</v>
      </c>
      <c r="Y5617" s="183">
        <v>0</v>
      </c>
    </row>
    <row r="5618" spans="1:25" x14ac:dyDescent="0.2">
      <c r="A5618" s="184">
        <v>14302019</v>
      </c>
      <c r="B5618" s="183" t="str">
        <f>[1]店マスタ!B5617</f>
        <v>合資会社　正　清　電　器</v>
      </c>
      <c r="C5618" s="183">
        <v>3</v>
      </c>
      <c r="D5618" s="183">
        <v>4</v>
      </c>
      <c r="E5618" s="183">
        <f>_xlfn.XLOOKUP(A5618,[2]Sheet1!$R:$R,[2]Sheet1!$AB:$AB,"",0)</f>
        <v>4</v>
      </c>
      <c r="F5618" s="183">
        <f>_xlfn.XLOOKUP($A5618,[3]【2026年03月度_全社】RFM客層一覧表データ!$A:$A,[3]【2026年03月度_全社】RFM客層一覧表データ!C:C,"",0)</f>
        <v>625</v>
      </c>
      <c r="G5618" s="183">
        <f>_xlfn.XLOOKUP($A5618,[3]【2026年03月度_全社】RFM客層一覧表データ!$A:$A,[3]【2026年03月度_全社】RFM客層一覧表データ!D:D,"",0)</f>
        <v>248</v>
      </c>
      <c r="H5618" s="183">
        <f>_xlfn.XLOOKUP($A5618,[3]【2026年03月度_全社】RFM客層一覧表データ!$A:$A,[3]【2026年03月度_全社】RFM客層一覧表データ!E:E,"",0)</f>
        <v>284</v>
      </c>
      <c r="I5618" s="183">
        <f>_xlfn.XLOOKUP($A5618,[3]【2026年03月度_全社】RFM客層一覧表データ!$A:$A,[3]【2026年03月度_全社】RFM客層一覧表データ!F:F,"",0)</f>
        <v>55</v>
      </c>
      <c r="J5618" s="183">
        <v>630</v>
      </c>
      <c r="K5618" s="183">
        <v>288</v>
      </c>
      <c r="L5618" s="183">
        <v>290</v>
      </c>
      <c r="M5618" s="183">
        <v>71</v>
      </c>
      <c r="N5618" s="183">
        <v>620</v>
      </c>
      <c r="O5618" s="183">
        <v>259</v>
      </c>
      <c r="P5618" s="183">
        <v>285</v>
      </c>
      <c r="Q5618" s="183">
        <v>47</v>
      </c>
      <c r="R5618" s="183">
        <v>624</v>
      </c>
      <c r="S5618" s="183">
        <v>277</v>
      </c>
      <c r="T5618" s="183">
        <v>291</v>
      </c>
      <c r="U5618" s="183">
        <v>53</v>
      </c>
      <c r="V5618" s="183">
        <v>613</v>
      </c>
      <c r="W5618" s="183">
        <v>268</v>
      </c>
      <c r="X5618" s="183">
        <v>302</v>
      </c>
      <c r="Y5618" s="183">
        <v>43</v>
      </c>
    </row>
    <row r="5619" spans="1:25" x14ac:dyDescent="0.2">
      <c r="A5619" s="184">
        <v>14302048</v>
      </c>
      <c r="B5619" s="183" t="str">
        <f>[1]店マスタ!B5618</f>
        <v>蓮台寺）野口電気商会</v>
      </c>
      <c r="C5619" s="183">
        <v>2.5</v>
      </c>
      <c r="D5619" s="183">
        <v>2.5</v>
      </c>
      <c r="E5619" s="183">
        <f>_xlfn.XLOOKUP(A5619,[2]Sheet1!$R:$R,[2]Sheet1!$AB:$AB,"",0)</f>
        <v>2.5</v>
      </c>
      <c r="F5619" s="183" t="str">
        <f>_xlfn.XLOOKUP($A5619,[3]【2026年03月度_全社】RFM客層一覧表データ!$A:$A,[3]【2026年03月度_全社】RFM客層一覧表データ!C:C,"",0)</f>
        <v/>
      </c>
      <c r="G5619" s="183" t="str">
        <f>_xlfn.XLOOKUP($A5619,[3]【2026年03月度_全社】RFM客層一覧表データ!$A:$A,[3]【2026年03月度_全社】RFM客層一覧表データ!D:D,"",0)</f>
        <v/>
      </c>
      <c r="H5619" s="183" t="str">
        <f>_xlfn.XLOOKUP($A5619,[3]【2026年03月度_全社】RFM客層一覧表データ!$A:$A,[3]【2026年03月度_全社】RFM客層一覧表データ!E:E,"",0)</f>
        <v/>
      </c>
      <c r="I5619" s="183" t="str">
        <f>_xlfn.XLOOKUP($A5619,[3]【2026年03月度_全社】RFM客層一覧表データ!$A:$A,[3]【2026年03月度_全社】RFM客層一覧表データ!F:F,"",0)</f>
        <v/>
      </c>
      <c r="J5619" s="183">
        <v>0</v>
      </c>
      <c r="K5619" s="183">
        <v>0</v>
      </c>
      <c r="L5619" s="183">
        <v>0</v>
      </c>
      <c r="M5619" s="183">
        <v>0</v>
      </c>
      <c r="N5619" s="183">
        <v>0</v>
      </c>
      <c r="O5619" s="183">
        <v>0</v>
      </c>
      <c r="P5619" s="183">
        <v>0</v>
      </c>
      <c r="Q5619" s="183">
        <v>0</v>
      </c>
      <c r="R5619" s="183">
        <v>0</v>
      </c>
      <c r="S5619" s="183">
        <v>0</v>
      </c>
      <c r="T5619" s="183">
        <v>0</v>
      </c>
      <c r="U5619" s="183">
        <v>0</v>
      </c>
      <c r="V5619" s="183">
        <v>0</v>
      </c>
      <c r="W5619" s="183">
        <v>0</v>
      </c>
      <c r="X5619" s="183">
        <v>0</v>
      </c>
      <c r="Y5619" s="183">
        <v>0</v>
      </c>
    </row>
    <row r="5620" spans="1:25" x14ac:dyDescent="0.2">
      <c r="A5620" s="184">
        <v>14302073</v>
      </c>
      <c r="B5620" s="183" t="str">
        <f>[1]店マスタ!B5619</f>
        <v>電気プラザ　カメヤ</v>
      </c>
      <c r="C5620" s="183">
        <v>4</v>
      </c>
      <c r="D5620" s="183">
        <v>3.5</v>
      </c>
      <c r="E5620" s="183">
        <f>_xlfn.XLOOKUP(A5620,[2]Sheet1!$R:$R,[2]Sheet1!$AB:$AB,"",0)</f>
        <v>3.5</v>
      </c>
      <c r="F5620" s="183">
        <f>_xlfn.XLOOKUP($A5620,[3]【2026年03月度_全社】RFM客層一覧表データ!$A:$A,[3]【2026年03月度_全社】RFM客層一覧表データ!C:C,"",0)</f>
        <v>872</v>
      </c>
      <c r="G5620" s="183">
        <f>_xlfn.XLOOKUP($A5620,[3]【2026年03月度_全社】RFM客層一覧表データ!$A:$A,[3]【2026年03月度_全社】RFM客層一覧表データ!D:D,"",0)</f>
        <v>363</v>
      </c>
      <c r="H5620" s="183">
        <f>_xlfn.XLOOKUP($A5620,[3]【2026年03月度_全社】RFM客層一覧表データ!$A:$A,[3]【2026年03月度_全社】RFM客層一覧表データ!E:E,"",0)</f>
        <v>391</v>
      </c>
      <c r="I5620" s="183">
        <f>_xlfn.XLOOKUP($A5620,[3]【2026年03月度_全社】RFM客層一覧表データ!$A:$A,[3]【2026年03月度_全社】RFM客層一覧表データ!F:F,"",0)</f>
        <v>95</v>
      </c>
      <c r="J5620" s="183">
        <v>864</v>
      </c>
      <c r="K5620" s="183">
        <v>327</v>
      </c>
      <c r="L5620" s="183">
        <v>388</v>
      </c>
      <c r="M5620" s="183">
        <v>62</v>
      </c>
      <c r="N5620" s="183">
        <v>860</v>
      </c>
      <c r="O5620" s="183">
        <v>346</v>
      </c>
      <c r="P5620" s="183">
        <v>384</v>
      </c>
      <c r="Q5620" s="183">
        <v>78</v>
      </c>
      <c r="R5620" s="183">
        <v>835</v>
      </c>
      <c r="S5620" s="183">
        <v>364</v>
      </c>
      <c r="T5620" s="183">
        <v>385</v>
      </c>
      <c r="U5620" s="183">
        <v>82</v>
      </c>
      <c r="V5620" s="183">
        <v>824</v>
      </c>
      <c r="W5620" s="183">
        <v>324</v>
      </c>
      <c r="X5620" s="183">
        <v>385</v>
      </c>
      <c r="Y5620" s="183">
        <v>69</v>
      </c>
    </row>
    <row r="5621" spans="1:25" x14ac:dyDescent="0.2">
      <c r="A5621" s="184">
        <v>14302337</v>
      </c>
      <c r="B5621" s="183" t="str">
        <f>[1]店マスタ!B5620</f>
        <v>電気プラザほんだ力合店</v>
      </c>
      <c r="C5621" s="183">
        <v>7.5</v>
      </c>
      <c r="D5621" s="183">
        <v>7</v>
      </c>
      <c r="E5621" s="183">
        <f>_xlfn.XLOOKUP(A5621,[2]Sheet1!$R:$R,[2]Sheet1!$AB:$AB,"",0)</f>
        <v>8</v>
      </c>
      <c r="F5621" s="183">
        <f>_xlfn.XLOOKUP($A5621,[3]【2026年03月度_全社】RFM客層一覧表データ!$A:$A,[3]【2026年03月度_全社】RFM客層一覧表データ!C:C,"",0)</f>
        <v>2348</v>
      </c>
      <c r="G5621" s="183">
        <f>_xlfn.XLOOKUP($A5621,[3]【2026年03月度_全社】RFM客層一覧表データ!$A:$A,[3]【2026年03月度_全社】RFM客層一覧表データ!D:D,"",0)</f>
        <v>1156</v>
      </c>
      <c r="H5621" s="183">
        <f>_xlfn.XLOOKUP($A5621,[3]【2026年03月度_全社】RFM客層一覧表データ!$A:$A,[3]【2026年03月度_全社】RFM客層一覧表データ!E:E,"",0)</f>
        <v>1301</v>
      </c>
      <c r="I5621" s="183">
        <f>_xlfn.XLOOKUP($A5621,[3]【2026年03月度_全社】RFM客層一覧表データ!$A:$A,[3]【2026年03月度_全社】RFM客層一覧表データ!F:F,"",0)</f>
        <v>206</v>
      </c>
      <c r="J5621" s="183">
        <v>2377</v>
      </c>
      <c r="K5621" s="183">
        <v>1196</v>
      </c>
      <c r="L5621" s="183">
        <v>1335</v>
      </c>
      <c r="M5621" s="183">
        <v>228</v>
      </c>
      <c r="N5621" s="183">
        <v>2430</v>
      </c>
      <c r="O5621" s="183">
        <v>1114</v>
      </c>
      <c r="P5621" s="183">
        <v>1348</v>
      </c>
      <c r="Q5621" s="183">
        <v>193</v>
      </c>
      <c r="R5621" s="183">
        <v>2461</v>
      </c>
      <c r="S5621" s="183">
        <v>1162</v>
      </c>
      <c r="T5621" s="183">
        <v>1389</v>
      </c>
      <c r="U5621" s="183">
        <v>189</v>
      </c>
      <c r="V5621" s="183">
        <v>2484</v>
      </c>
      <c r="W5621" s="183">
        <v>1214</v>
      </c>
      <c r="X5621" s="183">
        <v>1364</v>
      </c>
      <c r="Y5621" s="183">
        <v>200</v>
      </c>
    </row>
    <row r="5622" spans="1:25" x14ac:dyDescent="0.2">
      <c r="A5622" s="184">
        <v>14302343</v>
      </c>
      <c r="B5622" s="183" t="str">
        <f>[1]店マスタ!B5621</f>
        <v>電気プラザ　西本</v>
      </c>
      <c r="C5622" s="183">
        <v>4</v>
      </c>
      <c r="D5622" s="183">
        <v>4</v>
      </c>
      <c r="E5622" s="183">
        <f>_xlfn.XLOOKUP(A5622,[2]Sheet1!$R:$R,[2]Sheet1!$AB:$AB,"",0)</f>
        <v>4</v>
      </c>
      <c r="F5622" s="183">
        <f>_xlfn.XLOOKUP($A5622,[3]【2026年03月度_全社】RFM客層一覧表データ!$A:$A,[3]【2026年03月度_全社】RFM客層一覧表データ!C:C,"",0)</f>
        <v>817</v>
      </c>
      <c r="G5622" s="183">
        <f>_xlfn.XLOOKUP($A5622,[3]【2026年03月度_全社】RFM客層一覧表データ!$A:$A,[3]【2026年03月度_全社】RFM客層一覧表データ!D:D,"",0)</f>
        <v>374</v>
      </c>
      <c r="H5622" s="183">
        <f>_xlfn.XLOOKUP($A5622,[3]【2026年03月度_全社】RFM客層一覧表データ!$A:$A,[3]【2026年03月度_全社】RFM客層一覧表データ!E:E,"",0)</f>
        <v>461</v>
      </c>
      <c r="I5622" s="183">
        <f>_xlfn.XLOOKUP($A5622,[3]【2026年03月度_全社】RFM客層一覧表データ!$A:$A,[3]【2026年03月度_全社】RFM客層一覧表データ!F:F,"",0)</f>
        <v>44</v>
      </c>
      <c r="J5622" s="183">
        <v>830</v>
      </c>
      <c r="K5622" s="183">
        <v>357</v>
      </c>
      <c r="L5622" s="183">
        <v>464</v>
      </c>
      <c r="M5622" s="183">
        <v>33</v>
      </c>
      <c r="N5622" s="183">
        <v>878</v>
      </c>
      <c r="O5622" s="183">
        <v>372</v>
      </c>
      <c r="P5622" s="183">
        <v>490</v>
      </c>
      <c r="Q5622" s="183">
        <v>47</v>
      </c>
      <c r="R5622" s="183">
        <v>885</v>
      </c>
      <c r="S5622" s="183">
        <v>412</v>
      </c>
      <c r="T5622" s="183">
        <v>505</v>
      </c>
      <c r="U5622" s="183">
        <v>66</v>
      </c>
      <c r="V5622" s="183">
        <v>921</v>
      </c>
      <c r="W5622" s="183">
        <v>406</v>
      </c>
      <c r="X5622" s="183">
        <v>508</v>
      </c>
      <c r="Y5622" s="183">
        <v>48</v>
      </c>
    </row>
    <row r="5623" spans="1:25" x14ac:dyDescent="0.2">
      <c r="A5623" s="184">
        <v>14302398</v>
      </c>
      <c r="B5623" s="183" t="str">
        <f>[1]店マスタ!B5622</f>
        <v>水前寺）　パナランド　うらかわ</v>
      </c>
      <c r="C5623" s="183">
        <v>3</v>
      </c>
      <c r="D5623" s="183">
        <v>3</v>
      </c>
      <c r="E5623" s="183">
        <f>_xlfn.XLOOKUP(A5623,[2]Sheet1!$R:$R,[2]Sheet1!$AB:$AB,"",0)</f>
        <v>4</v>
      </c>
      <c r="F5623" s="183">
        <f>_xlfn.XLOOKUP($A5623,[3]【2026年03月度_全社】RFM客層一覧表データ!$A:$A,[3]【2026年03月度_全社】RFM客層一覧表データ!C:C,"",0)</f>
        <v>692</v>
      </c>
      <c r="G5623" s="183">
        <f>_xlfn.XLOOKUP($A5623,[3]【2026年03月度_全社】RFM客層一覧表データ!$A:$A,[3]【2026年03月度_全社】RFM客層一覧表データ!D:D,"",0)</f>
        <v>276</v>
      </c>
      <c r="H5623" s="183">
        <f>_xlfn.XLOOKUP($A5623,[3]【2026年03月度_全社】RFM客層一覧表データ!$A:$A,[3]【2026年03月度_全社】RFM客層一覧表データ!E:E,"",0)</f>
        <v>322</v>
      </c>
      <c r="I5623" s="183">
        <f>_xlfn.XLOOKUP($A5623,[3]【2026年03月度_全社】RFM客層一覧表データ!$A:$A,[3]【2026年03月度_全社】RFM客層一覧表データ!F:F,"",0)</f>
        <v>56</v>
      </c>
      <c r="J5623" s="183">
        <v>678</v>
      </c>
      <c r="K5623" s="183">
        <v>320</v>
      </c>
      <c r="L5623" s="183">
        <v>319</v>
      </c>
      <c r="M5623" s="183">
        <v>61</v>
      </c>
      <c r="N5623" s="183">
        <v>685</v>
      </c>
      <c r="O5623" s="183">
        <v>308</v>
      </c>
      <c r="P5623" s="183">
        <v>304</v>
      </c>
      <c r="Q5623" s="183">
        <v>69</v>
      </c>
      <c r="R5623" s="183">
        <v>654</v>
      </c>
      <c r="S5623" s="183">
        <v>318</v>
      </c>
      <c r="T5623" s="183">
        <v>302</v>
      </c>
      <c r="U5623" s="183">
        <v>77</v>
      </c>
      <c r="V5623" s="183">
        <v>615</v>
      </c>
      <c r="W5623" s="183">
        <v>264</v>
      </c>
      <c r="X5623" s="183">
        <v>293</v>
      </c>
      <c r="Y5623" s="183">
        <v>62</v>
      </c>
    </row>
    <row r="5624" spans="1:25" x14ac:dyDescent="0.2">
      <c r="A5624" s="184">
        <v>14302410</v>
      </c>
      <c r="B5624" s="183" t="str">
        <f>[1]店マスタ!B5623</f>
        <v>花立）　　みやこ電器</v>
      </c>
      <c r="C5624" s="183">
        <v>1</v>
      </c>
      <c r="D5624" s="183">
        <v>1</v>
      </c>
      <c r="E5624" s="183" t="str">
        <f>_xlfn.XLOOKUP(A5624,[2]Sheet1!$R:$R,[2]Sheet1!$AB:$AB,"",0)</f>
        <v/>
      </c>
      <c r="F5624" s="183" t="str">
        <f>_xlfn.XLOOKUP($A5624,[3]【2026年03月度_全社】RFM客層一覧表データ!$A:$A,[3]【2026年03月度_全社】RFM客層一覧表データ!C:C,"",0)</f>
        <v/>
      </c>
      <c r="G5624" s="183" t="str">
        <f>_xlfn.XLOOKUP($A5624,[3]【2026年03月度_全社】RFM客層一覧表データ!$A:$A,[3]【2026年03月度_全社】RFM客層一覧表データ!D:D,"",0)</f>
        <v/>
      </c>
      <c r="H5624" s="183" t="str">
        <f>_xlfn.XLOOKUP($A5624,[3]【2026年03月度_全社】RFM客層一覧表データ!$A:$A,[3]【2026年03月度_全社】RFM客層一覧表データ!E:E,"",0)</f>
        <v/>
      </c>
      <c r="I5624" s="183" t="str">
        <f>_xlfn.XLOOKUP($A5624,[3]【2026年03月度_全社】RFM客層一覧表データ!$A:$A,[3]【2026年03月度_全社】RFM客層一覧表データ!F:F,"",0)</f>
        <v/>
      </c>
      <c r="J5624" s="183">
        <v>0</v>
      </c>
      <c r="K5624" s="183">
        <v>0</v>
      </c>
      <c r="L5624" s="183">
        <v>0</v>
      </c>
      <c r="M5624" s="183">
        <v>0</v>
      </c>
      <c r="N5624" s="183">
        <v>0</v>
      </c>
      <c r="O5624" s="183">
        <v>0</v>
      </c>
      <c r="P5624" s="183">
        <v>0</v>
      </c>
      <c r="Q5624" s="183">
        <v>0</v>
      </c>
      <c r="R5624" s="183">
        <v>0</v>
      </c>
      <c r="S5624" s="183">
        <v>0</v>
      </c>
      <c r="T5624" s="183">
        <v>0</v>
      </c>
      <c r="U5624" s="183">
        <v>0</v>
      </c>
      <c r="V5624" s="183">
        <v>0</v>
      </c>
      <c r="W5624" s="183">
        <v>0</v>
      </c>
      <c r="X5624" s="183">
        <v>0</v>
      </c>
      <c r="Y5624" s="183">
        <v>0</v>
      </c>
    </row>
    <row r="5625" spans="1:25" x14ac:dyDescent="0.2">
      <c r="A5625" s="184">
        <v>14302415</v>
      </c>
      <c r="B5625" s="183" t="str">
        <f>[1]店マスタ!B5624</f>
        <v>ホーム電化</v>
      </c>
      <c r="C5625" s="183">
        <v>1.5</v>
      </c>
      <c r="D5625" s="183">
        <v>1.5</v>
      </c>
      <c r="E5625" s="183">
        <f>_xlfn.XLOOKUP(A5625,[2]Sheet1!$R:$R,[2]Sheet1!$AB:$AB,"",0)</f>
        <v>1.5</v>
      </c>
      <c r="F5625" s="183">
        <f>_xlfn.XLOOKUP($A5625,[3]【2026年03月度_全社】RFM客層一覧表データ!$A:$A,[3]【2026年03月度_全社】RFM客層一覧表データ!C:C,"",0)</f>
        <v>96</v>
      </c>
      <c r="G5625" s="183">
        <f>_xlfn.XLOOKUP($A5625,[3]【2026年03月度_全社】RFM客層一覧表データ!$A:$A,[3]【2026年03月度_全社】RFM客層一覧表データ!D:D,"",0)</f>
        <v>40</v>
      </c>
      <c r="H5625" s="183">
        <f>_xlfn.XLOOKUP($A5625,[3]【2026年03月度_全社】RFM客層一覧表データ!$A:$A,[3]【2026年03月度_全社】RFM客層一覧表データ!E:E,"",0)</f>
        <v>60</v>
      </c>
      <c r="I5625" s="183">
        <f>_xlfn.XLOOKUP($A5625,[3]【2026年03月度_全社】RFM客層一覧表データ!$A:$A,[3]【2026年03月度_全社】RFM客層一覧表データ!F:F,"",0)</f>
        <v>2</v>
      </c>
      <c r="J5625" s="183">
        <v>110</v>
      </c>
      <c r="K5625" s="183">
        <v>40</v>
      </c>
      <c r="L5625" s="183">
        <v>59</v>
      </c>
      <c r="M5625" s="183">
        <v>5</v>
      </c>
      <c r="N5625" s="183">
        <v>116</v>
      </c>
      <c r="O5625" s="183">
        <v>37</v>
      </c>
      <c r="P5625" s="183">
        <v>66</v>
      </c>
      <c r="Q5625" s="183">
        <v>2</v>
      </c>
      <c r="R5625" s="183">
        <v>130</v>
      </c>
      <c r="S5625" s="183">
        <v>38</v>
      </c>
      <c r="T5625" s="183">
        <v>73</v>
      </c>
      <c r="U5625" s="183">
        <v>1</v>
      </c>
      <c r="V5625" s="183">
        <v>186</v>
      </c>
      <c r="W5625" s="183">
        <v>48</v>
      </c>
      <c r="X5625" s="183">
        <v>79</v>
      </c>
      <c r="Y5625" s="183">
        <v>3</v>
      </c>
    </row>
    <row r="5626" spans="1:25" x14ac:dyDescent="0.2">
      <c r="A5626" s="184">
        <v>14302450</v>
      </c>
      <c r="B5626" s="183" t="str">
        <f>[1]店マスタ!B5625</f>
        <v>電気プラザ　寺本</v>
      </c>
      <c r="C5626" s="183">
        <v>2</v>
      </c>
      <c r="D5626" s="183">
        <v>2</v>
      </c>
      <c r="E5626" s="183">
        <f>_xlfn.XLOOKUP(A5626,[2]Sheet1!$R:$R,[2]Sheet1!$AB:$AB,"",0)</f>
        <v>2</v>
      </c>
      <c r="F5626" s="183">
        <f>_xlfn.XLOOKUP($A5626,[3]【2026年03月度_全社】RFM客層一覧表データ!$A:$A,[3]【2026年03月度_全社】RFM客層一覧表データ!C:C,"",0)</f>
        <v>325</v>
      </c>
      <c r="G5626" s="183">
        <f>_xlfn.XLOOKUP($A5626,[3]【2026年03月度_全社】RFM客層一覧表データ!$A:$A,[3]【2026年03月度_全社】RFM客層一覧表データ!D:D,"",0)</f>
        <v>132</v>
      </c>
      <c r="H5626" s="183">
        <f>_xlfn.XLOOKUP($A5626,[3]【2026年03月度_全社】RFM客層一覧表データ!$A:$A,[3]【2026年03月度_全社】RFM客層一覧表データ!E:E,"",0)</f>
        <v>153</v>
      </c>
      <c r="I5626" s="183">
        <f>_xlfn.XLOOKUP($A5626,[3]【2026年03月度_全社】RFM客層一覧表データ!$A:$A,[3]【2026年03月度_全社】RFM客層一覧表データ!F:F,"",0)</f>
        <v>17</v>
      </c>
      <c r="J5626" s="183">
        <v>332</v>
      </c>
      <c r="K5626" s="183">
        <v>141</v>
      </c>
      <c r="L5626" s="183">
        <v>158</v>
      </c>
      <c r="M5626" s="183">
        <v>26</v>
      </c>
      <c r="N5626" s="183">
        <v>339</v>
      </c>
      <c r="O5626" s="183">
        <v>128</v>
      </c>
      <c r="P5626" s="183">
        <v>156</v>
      </c>
      <c r="Q5626" s="183">
        <v>29</v>
      </c>
      <c r="R5626" s="183">
        <v>341</v>
      </c>
      <c r="S5626" s="183">
        <v>182</v>
      </c>
      <c r="T5626" s="183">
        <v>162</v>
      </c>
      <c r="U5626" s="183">
        <v>53</v>
      </c>
      <c r="V5626" s="183">
        <v>410</v>
      </c>
      <c r="W5626" s="183">
        <v>157</v>
      </c>
      <c r="X5626" s="183">
        <v>159</v>
      </c>
      <c r="Y5626" s="183">
        <v>32</v>
      </c>
    </row>
    <row r="5627" spans="1:25" x14ac:dyDescent="0.2">
      <c r="A5627" s="184">
        <v>14303180</v>
      </c>
      <c r="B5627" s="183" t="str">
        <f>[1]店マスタ!B5626</f>
        <v>サンエコライフ　須屋店</v>
      </c>
      <c r="C5627" s="183">
        <v>27.5</v>
      </c>
      <c r="D5627" s="183">
        <v>27</v>
      </c>
      <c r="E5627" s="183">
        <f>_xlfn.XLOOKUP(A5627,[2]Sheet1!$R:$R,[2]Sheet1!$AB:$AB,"",0)</f>
        <v>27</v>
      </c>
      <c r="F5627" s="183">
        <f>_xlfn.XLOOKUP($A5627,[3]【2026年03月度_全社】RFM客層一覧表データ!$A:$A,[3]【2026年03月度_全社】RFM客層一覧表データ!C:C,"",0)</f>
        <v>3887</v>
      </c>
      <c r="G5627" s="183">
        <f>_xlfn.XLOOKUP($A5627,[3]【2026年03月度_全社】RFM客層一覧表データ!$A:$A,[3]【2026年03月度_全社】RFM客層一覧表データ!D:D,"",0)</f>
        <v>1441</v>
      </c>
      <c r="H5627" s="183">
        <f>_xlfn.XLOOKUP($A5627,[3]【2026年03月度_全社】RFM客層一覧表データ!$A:$A,[3]【2026年03月度_全社】RFM客層一覧表データ!E:E,"",0)</f>
        <v>1369</v>
      </c>
      <c r="I5627" s="183">
        <f>_xlfn.XLOOKUP($A5627,[3]【2026年03月度_全社】RFM客層一覧表データ!$A:$A,[3]【2026年03月度_全社】RFM客層一覧表データ!F:F,"",0)</f>
        <v>332</v>
      </c>
      <c r="J5627" s="183">
        <v>3963</v>
      </c>
      <c r="K5627" s="183">
        <v>1465</v>
      </c>
      <c r="L5627" s="183">
        <v>1354</v>
      </c>
      <c r="M5627" s="183">
        <v>350</v>
      </c>
      <c r="N5627" s="183">
        <v>3955</v>
      </c>
      <c r="O5627" s="183">
        <v>1522</v>
      </c>
      <c r="P5627" s="183">
        <v>1362</v>
      </c>
      <c r="Q5627" s="183">
        <v>391</v>
      </c>
      <c r="R5627" s="183">
        <v>3835</v>
      </c>
      <c r="S5627" s="183">
        <v>1475</v>
      </c>
      <c r="T5627" s="183">
        <v>1290</v>
      </c>
      <c r="U5627" s="183">
        <v>394</v>
      </c>
      <c r="V5627" s="183">
        <v>3806</v>
      </c>
      <c r="W5627" s="183">
        <v>1461</v>
      </c>
      <c r="X5627" s="183">
        <v>1209</v>
      </c>
      <c r="Y5627" s="183">
        <v>413</v>
      </c>
    </row>
    <row r="5628" spans="1:25" x14ac:dyDescent="0.2">
      <c r="A5628" s="184">
        <v>14303183</v>
      </c>
      <c r="B5628" s="183" t="str">
        <f>[1]店マスタ!B5627</f>
        <v>（株）サンエコライフ</v>
      </c>
      <c r="C5628" s="183">
        <v>1.5</v>
      </c>
      <c r="D5628" s="183">
        <v>0.5</v>
      </c>
      <c r="E5628" s="183">
        <f>_xlfn.XLOOKUP(A5628,[2]Sheet1!$R:$R,[2]Sheet1!$AB:$AB,"",0)</f>
        <v>0.5</v>
      </c>
      <c r="F5628" s="183">
        <f>_xlfn.XLOOKUP($A5628,[3]【2026年03月度_全社】RFM客層一覧表データ!$A:$A,[3]【2026年03月度_全社】RFM客層一覧表データ!C:C,"",0)</f>
        <v>0</v>
      </c>
      <c r="G5628" s="183">
        <f>_xlfn.XLOOKUP($A5628,[3]【2026年03月度_全社】RFM客層一覧表データ!$A:$A,[3]【2026年03月度_全社】RFM客層一覧表データ!D:D,"",0)</f>
        <v>0</v>
      </c>
      <c r="H5628" s="183">
        <f>_xlfn.XLOOKUP($A5628,[3]【2026年03月度_全社】RFM客層一覧表データ!$A:$A,[3]【2026年03月度_全社】RFM客層一覧表データ!E:E,"",0)</f>
        <v>0</v>
      </c>
      <c r="I5628" s="183">
        <f>_xlfn.XLOOKUP($A5628,[3]【2026年03月度_全社】RFM客層一覧表データ!$A:$A,[3]【2026年03月度_全社】RFM客層一覧表データ!F:F,"",0)</f>
        <v>0</v>
      </c>
      <c r="J5628" s="183">
        <v>0</v>
      </c>
      <c r="K5628" s="183">
        <v>0</v>
      </c>
      <c r="L5628" s="183">
        <v>0</v>
      </c>
      <c r="M5628" s="183">
        <v>0</v>
      </c>
      <c r="N5628" s="183">
        <v>0</v>
      </c>
      <c r="O5628" s="183">
        <v>0</v>
      </c>
      <c r="P5628" s="183">
        <v>0</v>
      </c>
      <c r="Q5628" s="183">
        <v>0</v>
      </c>
      <c r="R5628" s="183">
        <v>0</v>
      </c>
      <c r="S5628" s="183">
        <v>0</v>
      </c>
      <c r="T5628" s="183">
        <v>0</v>
      </c>
      <c r="U5628" s="183">
        <v>0</v>
      </c>
      <c r="V5628" s="183">
        <v>0</v>
      </c>
      <c r="W5628" s="183">
        <v>0</v>
      </c>
      <c r="X5628" s="183">
        <v>0</v>
      </c>
      <c r="Y5628" s="183">
        <v>0</v>
      </c>
    </row>
    <row r="5629" spans="1:25" x14ac:dyDescent="0.2">
      <c r="A5629" s="184">
        <v>14303310</v>
      </c>
      <c r="B5629" s="183" t="str">
        <f>[1]店マスタ!B5628</f>
        <v>でんきのゆうでん　島崎店</v>
      </c>
      <c r="C5629" s="183">
        <v>2.5</v>
      </c>
      <c r="D5629" s="183">
        <v>2.5</v>
      </c>
      <c r="E5629" s="183">
        <f>_xlfn.XLOOKUP(A5629,[2]Sheet1!$R:$R,[2]Sheet1!$AB:$AB,"",0)</f>
        <v>2.5</v>
      </c>
      <c r="F5629" s="183">
        <f>_xlfn.XLOOKUP($A5629,[3]【2026年03月度_全社】RFM客層一覧表データ!$A:$A,[3]【2026年03月度_全社】RFM客層一覧表データ!C:C,"",0)</f>
        <v>0</v>
      </c>
      <c r="G5629" s="183">
        <f>_xlfn.XLOOKUP($A5629,[3]【2026年03月度_全社】RFM客層一覧表データ!$A:$A,[3]【2026年03月度_全社】RFM客層一覧表データ!D:D,"",0)</f>
        <v>0</v>
      </c>
      <c r="H5629" s="183">
        <f>_xlfn.XLOOKUP($A5629,[3]【2026年03月度_全社】RFM客層一覧表データ!$A:$A,[3]【2026年03月度_全社】RFM客層一覧表データ!E:E,"",0)</f>
        <v>0</v>
      </c>
      <c r="I5629" s="183">
        <f>_xlfn.XLOOKUP($A5629,[3]【2026年03月度_全社】RFM客層一覧表データ!$A:$A,[3]【2026年03月度_全社】RFM客層一覧表データ!F:F,"",0)</f>
        <v>0</v>
      </c>
      <c r="J5629" s="183">
        <v>0</v>
      </c>
      <c r="K5629" s="183">
        <v>0</v>
      </c>
      <c r="L5629" s="183">
        <v>0</v>
      </c>
      <c r="M5629" s="183">
        <v>0</v>
      </c>
      <c r="N5629" s="183">
        <v>0</v>
      </c>
      <c r="O5629" s="183">
        <v>0</v>
      </c>
      <c r="P5629" s="183">
        <v>0</v>
      </c>
      <c r="Q5629" s="183">
        <v>0</v>
      </c>
      <c r="R5629" s="183">
        <v>0</v>
      </c>
      <c r="S5629" s="183">
        <v>0</v>
      </c>
      <c r="T5629" s="183">
        <v>0</v>
      </c>
      <c r="U5629" s="183">
        <v>0</v>
      </c>
      <c r="V5629" s="183">
        <v>0</v>
      </c>
      <c r="W5629" s="183">
        <v>0</v>
      </c>
      <c r="X5629" s="183">
        <v>0</v>
      </c>
      <c r="Y5629" s="183">
        <v>0</v>
      </c>
    </row>
    <row r="5630" spans="1:25" x14ac:dyDescent="0.2">
      <c r="A5630" s="184">
        <v>14305001</v>
      </c>
      <c r="B5630" s="183" t="str">
        <f>[1]店マスタ!B5629</f>
        <v>池田）　　パナランド　五木</v>
      </c>
      <c r="C5630" s="183">
        <v>1.5</v>
      </c>
      <c r="D5630" s="183">
        <v>1.5</v>
      </c>
      <c r="E5630" s="183">
        <f>_xlfn.XLOOKUP(A5630,[2]Sheet1!$R:$R,[2]Sheet1!$AB:$AB,"",0)</f>
        <v>1.5</v>
      </c>
      <c r="F5630" s="183">
        <f>_xlfn.XLOOKUP($A5630,[3]【2026年03月度_全社】RFM客層一覧表データ!$A:$A,[3]【2026年03月度_全社】RFM客層一覧表データ!C:C,"",0)</f>
        <v>306</v>
      </c>
      <c r="G5630" s="183">
        <f>_xlfn.XLOOKUP($A5630,[3]【2026年03月度_全社】RFM客層一覧表データ!$A:$A,[3]【2026年03月度_全社】RFM客層一覧表データ!D:D,"",0)</f>
        <v>124</v>
      </c>
      <c r="H5630" s="183">
        <f>_xlfn.XLOOKUP($A5630,[3]【2026年03月度_全社】RFM客層一覧表データ!$A:$A,[3]【2026年03月度_全社】RFM客層一覧表データ!E:E,"",0)</f>
        <v>152</v>
      </c>
      <c r="I5630" s="183">
        <f>_xlfn.XLOOKUP($A5630,[3]【2026年03月度_全社】RFM客層一覧表データ!$A:$A,[3]【2026年03月度_全社】RFM客層一覧表データ!F:F,"",0)</f>
        <v>19</v>
      </c>
      <c r="J5630" s="183">
        <v>313</v>
      </c>
      <c r="K5630" s="183">
        <v>128</v>
      </c>
      <c r="L5630" s="183">
        <v>158</v>
      </c>
      <c r="M5630" s="183">
        <v>20</v>
      </c>
      <c r="N5630" s="183">
        <v>328</v>
      </c>
      <c r="O5630" s="183">
        <v>125</v>
      </c>
      <c r="P5630" s="183">
        <v>158</v>
      </c>
      <c r="Q5630" s="183">
        <v>19</v>
      </c>
      <c r="R5630" s="183">
        <v>329</v>
      </c>
      <c r="S5630" s="183">
        <v>146</v>
      </c>
      <c r="T5630" s="183">
        <v>157</v>
      </c>
      <c r="U5630" s="183">
        <v>25</v>
      </c>
      <c r="V5630" s="183">
        <v>326</v>
      </c>
      <c r="W5630" s="183">
        <v>142</v>
      </c>
      <c r="X5630" s="183">
        <v>156</v>
      </c>
      <c r="Y5630" s="183">
        <v>32</v>
      </c>
    </row>
    <row r="5631" spans="1:25" x14ac:dyDescent="0.2">
      <c r="A5631" s="184">
        <v>14309060</v>
      </c>
      <c r="B5631" s="183" t="str">
        <f>[1]店マスタ!B5630</f>
        <v>サンエコライフ　南関店</v>
      </c>
      <c r="C5631" s="183">
        <v>1.5</v>
      </c>
      <c r="D5631" s="183">
        <v>1.5</v>
      </c>
      <c r="E5631" s="183">
        <f>_xlfn.XLOOKUP(A5631,[2]Sheet1!$R:$R,[2]Sheet1!$AB:$AB,"",0)</f>
        <v>1.5</v>
      </c>
      <c r="F5631" s="183">
        <f>_xlfn.XLOOKUP($A5631,[3]【2026年03月度_全社】RFM客層一覧表データ!$A:$A,[3]【2026年03月度_全社】RFM客層一覧表データ!C:C,"",0)</f>
        <v>159</v>
      </c>
      <c r="G5631" s="183">
        <f>_xlfn.XLOOKUP($A5631,[3]【2026年03月度_全社】RFM客層一覧表データ!$A:$A,[3]【2026年03月度_全社】RFM客層一覧表データ!D:D,"",0)</f>
        <v>3</v>
      </c>
      <c r="H5631" s="183">
        <f>_xlfn.XLOOKUP($A5631,[3]【2026年03月度_全社】RFM客層一覧表データ!$A:$A,[3]【2026年03月度_全社】RFM客層一覧表データ!E:E,"",0)</f>
        <v>2</v>
      </c>
      <c r="I5631" s="183">
        <f>_xlfn.XLOOKUP($A5631,[3]【2026年03月度_全社】RFM客層一覧表データ!$A:$A,[3]【2026年03月度_全社】RFM客層一覧表データ!F:F,"",0)</f>
        <v>2</v>
      </c>
      <c r="J5631" s="183">
        <v>173</v>
      </c>
      <c r="K5631" s="183">
        <v>1</v>
      </c>
      <c r="L5631" s="183">
        <v>2</v>
      </c>
      <c r="M5631" s="183">
        <v>0</v>
      </c>
      <c r="N5631" s="183">
        <v>173</v>
      </c>
      <c r="O5631" s="183">
        <v>2</v>
      </c>
      <c r="P5631" s="183">
        <v>2</v>
      </c>
      <c r="Q5631" s="183">
        <v>0</v>
      </c>
      <c r="R5631" s="183">
        <v>173</v>
      </c>
      <c r="S5631" s="183">
        <v>34</v>
      </c>
      <c r="T5631" s="183">
        <v>0</v>
      </c>
      <c r="U5631" s="183">
        <v>24</v>
      </c>
      <c r="V5631" s="183">
        <v>58</v>
      </c>
      <c r="W5631" s="183">
        <v>42</v>
      </c>
      <c r="X5631" s="183">
        <v>0</v>
      </c>
      <c r="Y5631" s="183">
        <v>39</v>
      </c>
    </row>
    <row r="5632" spans="1:25" x14ac:dyDescent="0.2">
      <c r="A5632" s="184">
        <v>14311003</v>
      </c>
      <c r="B5632" s="183" t="str">
        <f>[1]店マスタ!B5631</f>
        <v>株式会社　本田電気商会</v>
      </c>
      <c r="C5632" s="183">
        <v>4</v>
      </c>
      <c r="D5632" s="183">
        <v>4</v>
      </c>
      <c r="E5632" s="183">
        <f>_xlfn.XLOOKUP(A5632,[2]Sheet1!$R:$R,[2]Sheet1!$AB:$AB,"",0)</f>
        <v>4</v>
      </c>
      <c r="F5632" s="183">
        <f>_xlfn.XLOOKUP($A5632,[3]【2026年03月度_全社】RFM客層一覧表データ!$A:$A,[3]【2026年03月度_全社】RFM客層一覧表データ!C:C,"",0)</f>
        <v>869</v>
      </c>
      <c r="G5632" s="183">
        <f>_xlfn.XLOOKUP($A5632,[3]【2026年03月度_全社】RFM客層一覧表データ!$A:$A,[3]【2026年03月度_全社】RFM客層一覧表データ!D:D,"",0)</f>
        <v>337</v>
      </c>
      <c r="H5632" s="183">
        <f>_xlfn.XLOOKUP($A5632,[3]【2026年03月度_全社】RFM客層一覧表データ!$A:$A,[3]【2026年03月度_全社】RFM客層一覧表データ!E:E,"",0)</f>
        <v>425</v>
      </c>
      <c r="I5632" s="183">
        <f>_xlfn.XLOOKUP($A5632,[3]【2026年03月度_全社】RFM客層一覧表データ!$A:$A,[3]【2026年03月度_全社】RFM客層一覧表データ!F:F,"",0)</f>
        <v>52</v>
      </c>
      <c r="J5632" s="183">
        <v>917</v>
      </c>
      <c r="K5632" s="183">
        <v>378</v>
      </c>
      <c r="L5632" s="183">
        <v>438</v>
      </c>
      <c r="M5632" s="183">
        <v>69</v>
      </c>
      <c r="N5632" s="183">
        <v>944</v>
      </c>
      <c r="O5632" s="183">
        <v>398</v>
      </c>
      <c r="P5632" s="183">
        <v>461</v>
      </c>
      <c r="Q5632" s="183">
        <v>59</v>
      </c>
      <c r="R5632" s="183">
        <v>978</v>
      </c>
      <c r="S5632" s="183">
        <v>384</v>
      </c>
      <c r="T5632" s="183">
        <v>494</v>
      </c>
      <c r="U5632" s="183">
        <v>48</v>
      </c>
      <c r="V5632" s="183">
        <v>1041</v>
      </c>
      <c r="W5632" s="183">
        <v>372</v>
      </c>
      <c r="X5632" s="183">
        <v>532</v>
      </c>
      <c r="Y5632" s="183">
        <v>40</v>
      </c>
    </row>
    <row r="5633" spans="1:25" x14ac:dyDescent="0.2">
      <c r="A5633" s="184">
        <v>14311004</v>
      </c>
      <c r="B5633" s="183" t="str">
        <f>[1]店マスタ!B5632</f>
        <v>でんきハウス　ファミリー</v>
      </c>
      <c r="C5633" s="183">
        <v>4.5</v>
      </c>
      <c r="D5633" s="183">
        <v>4.5</v>
      </c>
      <c r="E5633" s="183">
        <f>_xlfn.XLOOKUP(A5633,[2]Sheet1!$R:$R,[2]Sheet1!$AB:$AB,"",0)</f>
        <v>4</v>
      </c>
      <c r="F5633" s="183">
        <f>_xlfn.XLOOKUP($A5633,[3]【2026年03月度_全社】RFM客層一覧表データ!$A:$A,[3]【2026年03月度_全社】RFM客層一覧表データ!C:C,"",0)</f>
        <v>969</v>
      </c>
      <c r="G5633" s="183">
        <f>_xlfn.XLOOKUP($A5633,[3]【2026年03月度_全社】RFM客層一覧表データ!$A:$A,[3]【2026年03月度_全社】RFM客層一覧表データ!D:D,"",0)</f>
        <v>478</v>
      </c>
      <c r="H5633" s="183">
        <f>_xlfn.XLOOKUP($A5633,[3]【2026年03月度_全社】RFM客層一覧表データ!$A:$A,[3]【2026年03月度_全社】RFM客層一覧表データ!E:E,"",0)</f>
        <v>549</v>
      </c>
      <c r="I5633" s="183">
        <f>_xlfn.XLOOKUP($A5633,[3]【2026年03月度_全社】RFM客層一覧表データ!$A:$A,[3]【2026年03月度_全社】RFM客層一覧表データ!F:F,"",0)</f>
        <v>54</v>
      </c>
      <c r="J5633" s="183">
        <v>991</v>
      </c>
      <c r="K5633" s="183">
        <v>547</v>
      </c>
      <c r="L5633" s="183">
        <v>558</v>
      </c>
      <c r="M5633" s="183">
        <v>80</v>
      </c>
      <c r="N5633" s="183">
        <v>982</v>
      </c>
      <c r="O5633" s="183">
        <v>534</v>
      </c>
      <c r="P5633" s="183">
        <v>550</v>
      </c>
      <c r="Q5633" s="183">
        <v>75</v>
      </c>
      <c r="R5633" s="183">
        <v>949</v>
      </c>
      <c r="S5633" s="183">
        <v>532</v>
      </c>
      <c r="T5633" s="183">
        <v>535</v>
      </c>
      <c r="U5633" s="183">
        <v>93</v>
      </c>
      <c r="V5633" s="183">
        <v>932</v>
      </c>
      <c r="W5633" s="183">
        <v>516</v>
      </c>
      <c r="X5633" s="183">
        <v>548</v>
      </c>
      <c r="Y5633" s="183">
        <v>55</v>
      </c>
    </row>
    <row r="5634" spans="1:25" x14ac:dyDescent="0.2">
      <c r="A5634" s="184">
        <v>14313007</v>
      </c>
      <c r="B5634" s="183" t="str">
        <f>[1]店マスタ!B5633</f>
        <v>（有）佐伯電化センター</v>
      </c>
      <c r="C5634" s="183">
        <v>3</v>
      </c>
      <c r="D5634" s="183">
        <v>3</v>
      </c>
      <c r="E5634" s="183">
        <f>_xlfn.XLOOKUP(A5634,[2]Sheet1!$R:$R,[2]Sheet1!$AB:$AB,"",0)</f>
        <v>3</v>
      </c>
      <c r="F5634" s="183">
        <f>_xlfn.XLOOKUP($A5634,[3]【2026年03月度_全社】RFM客層一覧表データ!$A:$A,[3]【2026年03月度_全社】RFM客層一覧表データ!C:C,"",0)</f>
        <v>403</v>
      </c>
      <c r="G5634" s="183">
        <f>_xlfn.XLOOKUP($A5634,[3]【2026年03月度_全社】RFM客層一覧表データ!$A:$A,[3]【2026年03月度_全社】RFM客層一覧表データ!D:D,"",0)</f>
        <v>205</v>
      </c>
      <c r="H5634" s="183">
        <f>_xlfn.XLOOKUP($A5634,[3]【2026年03月度_全社】RFM客層一覧表データ!$A:$A,[3]【2026年03月度_全社】RFM客層一覧表データ!E:E,"",0)</f>
        <v>216</v>
      </c>
      <c r="I5634" s="183">
        <f>_xlfn.XLOOKUP($A5634,[3]【2026年03月度_全社】RFM客層一覧表データ!$A:$A,[3]【2026年03月度_全社】RFM客層一覧表データ!F:F,"",0)</f>
        <v>27</v>
      </c>
      <c r="J5634" s="183">
        <v>413</v>
      </c>
      <c r="K5634" s="183">
        <v>214</v>
      </c>
      <c r="L5634" s="183">
        <v>222</v>
      </c>
      <c r="M5634" s="183">
        <v>29</v>
      </c>
      <c r="N5634" s="183">
        <v>394</v>
      </c>
      <c r="O5634" s="183">
        <v>195</v>
      </c>
      <c r="P5634" s="183">
        <v>211</v>
      </c>
      <c r="Q5634" s="183">
        <v>23</v>
      </c>
      <c r="R5634" s="183">
        <v>384</v>
      </c>
      <c r="S5634" s="183">
        <v>202</v>
      </c>
      <c r="T5634" s="183">
        <v>208</v>
      </c>
      <c r="U5634" s="183">
        <v>37</v>
      </c>
      <c r="V5634" s="183">
        <v>349</v>
      </c>
      <c r="W5634" s="183">
        <v>206</v>
      </c>
      <c r="X5634" s="183">
        <v>191</v>
      </c>
      <c r="Y5634" s="183">
        <v>30</v>
      </c>
    </row>
    <row r="5635" spans="1:25" x14ac:dyDescent="0.2">
      <c r="A5635" s="184">
        <v>14313010</v>
      </c>
      <c r="B5635" s="183" t="str">
        <f>[1]店マスタ!B5634</f>
        <v>でんきハウス　ウエダ</v>
      </c>
      <c r="C5635" s="183">
        <v>7.5</v>
      </c>
      <c r="D5635" s="183">
        <v>7.5</v>
      </c>
      <c r="E5635" s="183" t="str">
        <f>_xlfn.XLOOKUP(A5635,[2]Sheet1!$R:$R,[2]Sheet1!$AB:$AB,"",0)</f>
        <v/>
      </c>
      <c r="F5635" s="183">
        <f>_xlfn.XLOOKUP($A5635,[3]【2026年03月度_全社】RFM客層一覧表データ!$A:$A,[3]【2026年03月度_全社】RFM客層一覧表データ!C:C,"",0)</f>
        <v>1052</v>
      </c>
      <c r="G5635" s="183">
        <f>_xlfn.XLOOKUP($A5635,[3]【2026年03月度_全社】RFM客層一覧表データ!$A:$A,[3]【2026年03月度_全社】RFM客層一覧表データ!D:D,"",0)</f>
        <v>480</v>
      </c>
      <c r="H5635" s="183">
        <f>_xlfn.XLOOKUP($A5635,[3]【2026年03月度_全社】RFM客層一覧表データ!$A:$A,[3]【2026年03月度_全社】RFM客層一覧表データ!E:E,"",0)</f>
        <v>559</v>
      </c>
      <c r="I5635" s="183">
        <f>_xlfn.XLOOKUP($A5635,[3]【2026年03月度_全社】RFM客層一覧表データ!$A:$A,[3]【2026年03月度_全社】RFM客層一覧表データ!F:F,"",0)</f>
        <v>63</v>
      </c>
      <c r="J5635" s="183">
        <v>1072</v>
      </c>
      <c r="K5635" s="183">
        <v>529</v>
      </c>
      <c r="L5635" s="183">
        <v>588</v>
      </c>
      <c r="M5635" s="183">
        <v>88</v>
      </c>
      <c r="N5635" s="183">
        <v>1011</v>
      </c>
      <c r="O5635" s="183">
        <v>505</v>
      </c>
      <c r="P5635" s="183">
        <v>572</v>
      </c>
      <c r="Q5635" s="183">
        <v>71</v>
      </c>
      <c r="R5635" s="183">
        <v>998</v>
      </c>
      <c r="S5635" s="183">
        <v>496</v>
      </c>
      <c r="T5635" s="183">
        <v>585</v>
      </c>
      <c r="U5635" s="183">
        <v>45</v>
      </c>
      <c r="V5635" s="183">
        <v>1041</v>
      </c>
      <c r="W5635" s="183">
        <v>480</v>
      </c>
      <c r="X5635" s="183">
        <v>601</v>
      </c>
      <c r="Y5635" s="183">
        <v>61</v>
      </c>
    </row>
    <row r="5636" spans="1:25" x14ac:dyDescent="0.2">
      <c r="A5636" s="184">
        <v>14313012</v>
      </c>
      <c r="B5636" s="183" t="str">
        <f>[1]店マスタ!B5635</f>
        <v>ムチマ電器</v>
      </c>
      <c r="C5636" s="183">
        <v>1.5</v>
      </c>
      <c r="D5636" s="183">
        <v>1.5</v>
      </c>
      <c r="E5636" s="183">
        <f>_xlfn.XLOOKUP(A5636,[2]Sheet1!$R:$R,[2]Sheet1!$AB:$AB,"",0)</f>
        <v>1.5</v>
      </c>
      <c r="F5636" s="183">
        <f>_xlfn.XLOOKUP($A5636,[3]【2026年03月度_全社】RFM客層一覧表データ!$A:$A,[3]【2026年03月度_全社】RFM客層一覧表データ!C:C,"",0)</f>
        <v>81</v>
      </c>
      <c r="G5636" s="183">
        <f>_xlfn.XLOOKUP($A5636,[3]【2026年03月度_全社】RFM客層一覧表データ!$A:$A,[3]【2026年03月度_全社】RFM客層一覧表データ!D:D,"",0)</f>
        <v>18</v>
      </c>
      <c r="H5636" s="183">
        <f>_xlfn.XLOOKUP($A5636,[3]【2026年03月度_全社】RFM客層一覧表データ!$A:$A,[3]【2026年03月度_全社】RFM客層一覧表データ!E:E,"",0)</f>
        <v>43</v>
      </c>
      <c r="I5636" s="183">
        <f>_xlfn.XLOOKUP($A5636,[3]【2026年03月度_全社】RFM客層一覧表データ!$A:$A,[3]【2026年03月度_全社】RFM客層一覧表データ!F:F,"",0)</f>
        <v>0</v>
      </c>
      <c r="J5636" s="183">
        <v>80</v>
      </c>
      <c r="K5636" s="183">
        <v>14</v>
      </c>
      <c r="L5636" s="183">
        <v>43</v>
      </c>
      <c r="M5636" s="183">
        <v>0</v>
      </c>
      <c r="N5636" s="183">
        <v>89</v>
      </c>
      <c r="O5636" s="183">
        <v>24</v>
      </c>
      <c r="P5636" s="183">
        <v>46</v>
      </c>
      <c r="Q5636" s="183">
        <v>0</v>
      </c>
      <c r="R5636" s="183">
        <v>92</v>
      </c>
      <c r="S5636" s="183">
        <v>0</v>
      </c>
      <c r="T5636" s="183">
        <v>50</v>
      </c>
      <c r="U5636" s="183">
        <v>0</v>
      </c>
      <c r="V5636" s="183">
        <v>105</v>
      </c>
      <c r="W5636" s="183">
        <v>33</v>
      </c>
      <c r="X5636" s="183">
        <v>58</v>
      </c>
      <c r="Y5636" s="183">
        <v>0</v>
      </c>
    </row>
    <row r="5637" spans="1:25" x14ac:dyDescent="0.2">
      <c r="A5637" s="184">
        <v>14313102</v>
      </c>
      <c r="B5637" s="183" t="str">
        <f>[1]店マスタ!B5636</f>
        <v>小国）　　（有）高村電器</v>
      </c>
      <c r="C5637" s="183">
        <v>3.5</v>
      </c>
      <c r="D5637" s="183">
        <v>3.5</v>
      </c>
      <c r="E5637" s="183" t="str">
        <f>_xlfn.XLOOKUP(A5637,[2]Sheet1!$R:$R,[2]Sheet1!$AB:$AB,"",0)</f>
        <v/>
      </c>
      <c r="F5637" s="183" t="str">
        <f>_xlfn.XLOOKUP($A5637,[3]【2026年03月度_全社】RFM客層一覧表データ!$A:$A,[3]【2026年03月度_全社】RFM客層一覧表データ!C:C,"",0)</f>
        <v/>
      </c>
      <c r="G5637" s="183" t="str">
        <f>_xlfn.XLOOKUP($A5637,[3]【2026年03月度_全社】RFM客層一覧表データ!$A:$A,[3]【2026年03月度_全社】RFM客層一覧表データ!D:D,"",0)</f>
        <v/>
      </c>
      <c r="H5637" s="183" t="str">
        <f>_xlfn.XLOOKUP($A5637,[3]【2026年03月度_全社】RFM客層一覧表データ!$A:$A,[3]【2026年03月度_全社】RFM客層一覧表データ!E:E,"",0)</f>
        <v/>
      </c>
      <c r="I5637" s="183" t="str">
        <f>_xlfn.XLOOKUP($A5637,[3]【2026年03月度_全社】RFM客層一覧表データ!$A:$A,[3]【2026年03月度_全社】RFM客層一覧表データ!F:F,"",0)</f>
        <v/>
      </c>
      <c r="J5637" s="183">
        <v>620</v>
      </c>
      <c r="K5637" s="183">
        <v>248</v>
      </c>
      <c r="L5637" s="183">
        <v>293</v>
      </c>
      <c r="M5637" s="183">
        <v>36</v>
      </c>
      <c r="N5637" s="183">
        <v>635</v>
      </c>
      <c r="O5637" s="183">
        <v>255</v>
      </c>
      <c r="P5637" s="183">
        <v>299</v>
      </c>
      <c r="Q5637" s="183">
        <v>36</v>
      </c>
      <c r="R5637" s="183">
        <v>647</v>
      </c>
      <c r="S5637" s="183">
        <v>273</v>
      </c>
      <c r="T5637" s="183">
        <v>299</v>
      </c>
      <c r="U5637" s="183">
        <v>59</v>
      </c>
      <c r="V5637" s="183">
        <v>645</v>
      </c>
      <c r="W5637" s="183">
        <v>262</v>
      </c>
      <c r="X5637" s="183">
        <v>299</v>
      </c>
      <c r="Y5637" s="183">
        <v>41</v>
      </c>
    </row>
    <row r="5638" spans="1:25" x14ac:dyDescent="0.2">
      <c r="A5638" s="184">
        <v>14313121</v>
      </c>
      <c r="B5638" s="183" t="str">
        <f>[1]店マスタ!B5637</f>
        <v>パナランド　すぎた</v>
      </c>
      <c r="C5638" s="183">
        <v>2</v>
      </c>
      <c r="D5638" s="183">
        <v>2</v>
      </c>
      <c r="E5638" s="183">
        <f>_xlfn.XLOOKUP(A5638,[2]Sheet1!$R:$R,[2]Sheet1!$AB:$AB,"",0)</f>
        <v>2</v>
      </c>
      <c r="F5638" s="183">
        <f>_xlfn.XLOOKUP($A5638,[3]【2026年03月度_全社】RFM客層一覧表データ!$A:$A,[3]【2026年03月度_全社】RFM客層一覧表データ!C:C,"",0)</f>
        <v>352</v>
      </c>
      <c r="G5638" s="183">
        <f>_xlfn.XLOOKUP($A5638,[3]【2026年03月度_全社】RFM客層一覧表データ!$A:$A,[3]【2026年03月度_全社】RFM客層一覧表データ!D:D,"",0)</f>
        <v>134</v>
      </c>
      <c r="H5638" s="183">
        <f>_xlfn.XLOOKUP($A5638,[3]【2026年03月度_全社】RFM客層一覧表データ!$A:$A,[3]【2026年03月度_全社】RFM客層一覧表データ!E:E,"",0)</f>
        <v>194</v>
      </c>
      <c r="I5638" s="183">
        <f>_xlfn.XLOOKUP($A5638,[3]【2026年03月度_全社】RFM客層一覧表データ!$A:$A,[3]【2026年03月度_全社】RFM客層一覧表データ!F:F,"",0)</f>
        <v>13</v>
      </c>
      <c r="J5638" s="183">
        <v>386</v>
      </c>
      <c r="K5638" s="183">
        <v>151</v>
      </c>
      <c r="L5638" s="183">
        <v>212</v>
      </c>
      <c r="M5638" s="183">
        <v>17</v>
      </c>
      <c r="N5638" s="183">
        <v>405</v>
      </c>
      <c r="O5638" s="183">
        <v>142</v>
      </c>
      <c r="P5638" s="183">
        <v>233</v>
      </c>
      <c r="Q5638" s="183">
        <v>17</v>
      </c>
      <c r="R5638" s="183">
        <v>446</v>
      </c>
      <c r="S5638" s="183">
        <v>164</v>
      </c>
      <c r="T5638" s="183">
        <v>245</v>
      </c>
      <c r="U5638" s="183">
        <v>17</v>
      </c>
      <c r="V5638" s="183">
        <v>474</v>
      </c>
      <c r="W5638" s="183">
        <v>193</v>
      </c>
      <c r="X5638" s="183">
        <v>270</v>
      </c>
      <c r="Y5638" s="183">
        <v>23</v>
      </c>
    </row>
    <row r="5639" spans="1:25" x14ac:dyDescent="0.2">
      <c r="A5639" s="184">
        <v>14313128</v>
      </c>
      <c r="B5639" s="183" t="str">
        <f>[1]店マスタ!B5638</f>
        <v>しまだ電器</v>
      </c>
      <c r="C5639" s="183">
        <v>1.5</v>
      </c>
      <c r="D5639" s="183">
        <v>1.5</v>
      </c>
      <c r="E5639" s="183">
        <f>_xlfn.XLOOKUP(A5639,[2]Sheet1!$R:$R,[2]Sheet1!$AB:$AB,"",0)</f>
        <v>1.5</v>
      </c>
      <c r="F5639" s="183">
        <f>_xlfn.XLOOKUP($A5639,[3]【2026年03月度_全社】RFM客層一覧表データ!$A:$A,[3]【2026年03月度_全社】RFM客層一覧表データ!C:C,"",0)</f>
        <v>207</v>
      </c>
      <c r="G5639" s="183">
        <f>_xlfn.XLOOKUP($A5639,[3]【2026年03月度_全社】RFM客層一覧表データ!$A:$A,[3]【2026年03月度_全社】RFM客層一覧表データ!D:D,"",0)</f>
        <v>60</v>
      </c>
      <c r="H5639" s="183">
        <f>_xlfn.XLOOKUP($A5639,[3]【2026年03月度_全社】RFM客層一覧表データ!$A:$A,[3]【2026年03月度_全社】RFM客層一覧表データ!E:E,"",0)</f>
        <v>113</v>
      </c>
      <c r="I5639" s="183">
        <f>_xlfn.XLOOKUP($A5639,[3]【2026年03月度_全社】RFM客層一覧表データ!$A:$A,[3]【2026年03月度_全社】RFM客層一覧表データ!F:F,"",0)</f>
        <v>4</v>
      </c>
      <c r="J5639" s="183">
        <v>214</v>
      </c>
      <c r="K5639" s="183">
        <v>96</v>
      </c>
      <c r="L5639" s="183">
        <v>113</v>
      </c>
      <c r="M5639" s="183">
        <v>20</v>
      </c>
      <c r="N5639" s="183">
        <v>212</v>
      </c>
      <c r="O5639" s="183">
        <v>87</v>
      </c>
      <c r="P5639" s="183">
        <v>117</v>
      </c>
      <c r="Q5639" s="183">
        <v>12</v>
      </c>
      <c r="R5639" s="183">
        <v>216</v>
      </c>
      <c r="S5639" s="183">
        <v>96</v>
      </c>
      <c r="T5639" s="183">
        <v>121</v>
      </c>
      <c r="U5639" s="183">
        <v>7</v>
      </c>
      <c r="V5639" s="183">
        <v>244</v>
      </c>
      <c r="W5639" s="183">
        <v>74</v>
      </c>
      <c r="X5639" s="183">
        <v>132</v>
      </c>
      <c r="Y5639" s="183">
        <v>5</v>
      </c>
    </row>
    <row r="5640" spans="1:25" x14ac:dyDescent="0.2">
      <c r="A5640" s="184">
        <v>14315010</v>
      </c>
      <c r="B5640" s="183" t="str">
        <f>[1]店マスタ!B5639</f>
        <v>でんきのゆうでん　福正店</v>
      </c>
      <c r="C5640" s="183">
        <v>2</v>
      </c>
      <c r="D5640" s="183">
        <v>2</v>
      </c>
      <c r="E5640" s="183">
        <f>_xlfn.XLOOKUP(A5640,[2]Sheet1!$R:$R,[2]Sheet1!$AB:$AB,"",0)</f>
        <v>2</v>
      </c>
      <c r="F5640" s="183">
        <f>_xlfn.XLOOKUP($A5640,[3]【2026年03月度_全社】RFM客層一覧表データ!$A:$A,[3]【2026年03月度_全社】RFM客層一覧表データ!C:C,"",0)</f>
        <v>191</v>
      </c>
      <c r="G5640" s="183">
        <f>_xlfn.XLOOKUP($A5640,[3]【2026年03月度_全社】RFM客層一覧表データ!$A:$A,[3]【2026年03月度_全社】RFM客層一覧表データ!D:D,"",0)</f>
        <v>68</v>
      </c>
      <c r="H5640" s="183">
        <f>_xlfn.XLOOKUP($A5640,[3]【2026年03月度_全社】RFM客層一覧表データ!$A:$A,[3]【2026年03月度_全社】RFM客層一覧表データ!E:E,"",0)</f>
        <v>67</v>
      </c>
      <c r="I5640" s="183">
        <f>_xlfn.XLOOKUP($A5640,[3]【2026年03月度_全社】RFM客層一覧表データ!$A:$A,[3]【2026年03月度_全社】RFM客層一覧表データ!F:F,"",0)</f>
        <v>0</v>
      </c>
      <c r="J5640" s="183">
        <v>168</v>
      </c>
      <c r="K5640" s="183">
        <v>55</v>
      </c>
      <c r="L5640" s="183">
        <v>74</v>
      </c>
      <c r="M5640" s="183">
        <v>10</v>
      </c>
      <c r="N5640" s="183">
        <v>47</v>
      </c>
      <c r="O5640" s="183">
        <v>34</v>
      </c>
      <c r="P5640" s="183">
        <v>2</v>
      </c>
      <c r="Q5640" s="183">
        <v>0</v>
      </c>
      <c r="R5640" s="183">
        <v>0</v>
      </c>
      <c r="S5640" s="183">
        <v>0</v>
      </c>
      <c r="T5640" s="183">
        <v>0</v>
      </c>
      <c r="U5640" s="183">
        <v>0</v>
      </c>
      <c r="V5640" s="183">
        <v>0</v>
      </c>
      <c r="W5640" s="183">
        <v>0</v>
      </c>
      <c r="X5640" s="183">
        <v>0</v>
      </c>
      <c r="Y5640" s="183">
        <v>0</v>
      </c>
    </row>
    <row r="5641" spans="1:25" x14ac:dyDescent="0.2">
      <c r="A5641" s="184">
        <v>14323010</v>
      </c>
      <c r="B5641" s="183" t="str">
        <f>[1]店マスタ!B5640</f>
        <v>エコ電ＳＢＱ　八代中央店</v>
      </c>
      <c r="C5641" s="183">
        <v>2.5</v>
      </c>
      <c r="D5641" s="183">
        <v>2.5</v>
      </c>
      <c r="E5641" s="183">
        <f>_xlfn.XLOOKUP(A5641,[2]Sheet1!$R:$R,[2]Sheet1!$AB:$AB,"",0)</f>
        <v>2.5</v>
      </c>
      <c r="F5641" s="183" t="str">
        <f>_xlfn.XLOOKUP($A5641,[3]【2026年03月度_全社】RFM客層一覧表データ!$A:$A,[3]【2026年03月度_全社】RFM客層一覧表データ!C:C,"",0)</f>
        <v/>
      </c>
      <c r="G5641" s="183" t="str">
        <f>_xlfn.XLOOKUP($A5641,[3]【2026年03月度_全社】RFM客層一覧表データ!$A:$A,[3]【2026年03月度_全社】RFM客層一覧表データ!D:D,"",0)</f>
        <v/>
      </c>
      <c r="H5641" s="183" t="str">
        <f>_xlfn.XLOOKUP($A5641,[3]【2026年03月度_全社】RFM客層一覧表データ!$A:$A,[3]【2026年03月度_全社】RFM客層一覧表データ!E:E,"",0)</f>
        <v/>
      </c>
      <c r="I5641" s="183" t="str">
        <f>_xlfn.XLOOKUP($A5641,[3]【2026年03月度_全社】RFM客層一覧表データ!$A:$A,[3]【2026年03月度_全社】RFM客層一覧表データ!F:F,"",0)</f>
        <v/>
      </c>
      <c r="J5641" s="183">
        <v>0</v>
      </c>
      <c r="K5641" s="183">
        <v>0</v>
      </c>
      <c r="L5641" s="183">
        <v>0</v>
      </c>
      <c r="M5641" s="183">
        <v>0</v>
      </c>
      <c r="N5641" s="183">
        <v>0</v>
      </c>
      <c r="O5641" s="183">
        <v>0</v>
      </c>
      <c r="P5641" s="183">
        <v>0</v>
      </c>
      <c r="Q5641" s="183">
        <v>0</v>
      </c>
      <c r="R5641" s="183">
        <v>0</v>
      </c>
      <c r="S5641" s="183">
        <v>0</v>
      </c>
      <c r="T5641" s="183">
        <v>0</v>
      </c>
      <c r="U5641" s="183">
        <v>0</v>
      </c>
      <c r="V5641" s="183">
        <v>0</v>
      </c>
      <c r="W5641" s="183">
        <v>0</v>
      </c>
      <c r="X5641" s="183">
        <v>0</v>
      </c>
      <c r="Y5641" s="183">
        <v>0</v>
      </c>
    </row>
    <row r="5642" spans="1:25" x14ac:dyDescent="0.2">
      <c r="A5642" s="184">
        <v>14324001</v>
      </c>
      <c r="B5642" s="183" t="str">
        <f>[1]店マスタ!B5641</f>
        <v>電気プラザ　さかなし</v>
      </c>
      <c r="C5642" s="183">
        <v>2.5</v>
      </c>
      <c r="D5642" s="183">
        <v>3</v>
      </c>
      <c r="E5642" s="183">
        <f>_xlfn.XLOOKUP(A5642,[2]Sheet1!$R:$R,[2]Sheet1!$AB:$AB,"",0)</f>
        <v>3.5</v>
      </c>
      <c r="F5642" s="183">
        <f>_xlfn.XLOOKUP($A5642,[3]【2026年03月度_全社】RFM客層一覧表データ!$A:$A,[3]【2026年03月度_全社】RFM客層一覧表データ!C:C,"",0)</f>
        <v>899</v>
      </c>
      <c r="G5642" s="183">
        <f>_xlfn.XLOOKUP($A5642,[3]【2026年03月度_全社】RFM客層一覧表データ!$A:$A,[3]【2026年03月度_全社】RFM客層一覧表データ!D:D,"",0)</f>
        <v>409</v>
      </c>
      <c r="H5642" s="183">
        <f>_xlfn.XLOOKUP($A5642,[3]【2026年03月度_全社】RFM客層一覧表データ!$A:$A,[3]【2026年03月度_全社】RFM客層一覧表データ!E:E,"",0)</f>
        <v>460</v>
      </c>
      <c r="I5642" s="183">
        <f>_xlfn.XLOOKUP($A5642,[3]【2026年03月度_全社】RFM客層一覧表データ!$A:$A,[3]【2026年03月度_全社】RFM客層一覧表データ!F:F,"",0)</f>
        <v>37</v>
      </c>
      <c r="J5642" s="183">
        <v>929</v>
      </c>
      <c r="K5642" s="183">
        <v>431</v>
      </c>
      <c r="L5642" s="183">
        <v>469</v>
      </c>
      <c r="M5642" s="183">
        <v>39</v>
      </c>
      <c r="N5642" s="183">
        <v>963</v>
      </c>
      <c r="O5642" s="183">
        <v>470</v>
      </c>
      <c r="P5642" s="183">
        <v>484</v>
      </c>
      <c r="Q5642" s="183">
        <v>44</v>
      </c>
      <c r="R5642" s="183">
        <v>963</v>
      </c>
      <c r="S5642" s="183">
        <v>475</v>
      </c>
      <c r="T5642" s="183">
        <v>468</v>
      </c>
      <c r="U5642" s="183">
        <v>60</v>
      </c>
      <c r="V5642" s="183">
        <v>973</v>
      </c>
      <c r="W5642" s="183">
        <v>504</v>
      </c>
      <c r="X5642" s="183">
        <v>471</v>
      </c>
      <c r="Y5642" s="183">
        <v>66</v>
      </c>
    </row>
    <row r="5643" spans="1:25" x14ac:dyDescent="0.2">
      <c r="A5643" s="184">
        <v>14324007</v>
      </c>
      <c r="B5643" s="183" t="str">
        <f>[1]店マスタ!B5642</f>
        <v>林電器</v>
      </c>
      <c r="C5643" s="183">
        <v>2</v>
      </c>
      <c r="D5643" s="183">
        <v>2</v>
      </c>
      <c r="E5643" s="183">
        <f>_xlfn.XLOOKUP(A5643,[2]Sheet1!$R:$R,[2]Sheet1!$AB:$AB,"",0)</f>
        <v>2</v>
      </c>
      <c r="F5643" s="183">
        <f>_xlfn.XLOOKUP($A5643,[3]【2026年03月度_全社】RFM客層一覧表データ!$A:$A,[3]【2026年03月度_全社】RFM客層一覧表データ!C:C,"",0)</f>
        <v>132</v>
      </c>
      <c r="G5643" s="183">
        <f>_xlfn.XLOOKUP($A5643,[3]【2026年03月度_全社】RFM客層一覧表データ!$A:$A,[3]【2026年03月度_全社】RFM客層一覧表データ!D:D,"",0)</f>
        <v>10</v>
      </c>
      <c r="H5643" s="183">
        <f>_xlfn.XLOOKUP($A5643,[3]【2026年03月度_全社】RFM客層一覧表データ!$A:$A,[3]【2026年03月度_全社】RFM客層一覧表データ!E:E,"",0)</f>
        <v>37</v>
      </c>
      <c r="I5643" s="183">
        <f>_xlfn.XLOOKUP($A5643,[3]【2026年03月度_全社】RFM客層一覧表データ!$A:$A,[3]【2026年03月度_全社】RFM客層一覧表データ!F:F,"",0)</f>
        <v>3</v>
      </c>
      <c r="J5643" s="183">
        <v>161</v>
      </c>
      <c r="K5643" s="183">
        <v>33</v>
      </c>
      <c r="L5643" s="183">
        <v>48</v>
      </c>
      <c r="M5643" s="183">
        <v>10</v>
      </c>
      <c r="N5643" s="183">
        <v>185</v>
      </c>
      <c r="O5643" s="183">
        <v>21</v>
      </c>
      <c r="P5643" s="183">
        <v>52</v>
      </c>
      <c r="Q5643" s="183">
        <v>3</v>
      </c>
      <c r="R5643" s="183">
        <v>222</v>
      </c>
      <c r="S5643" s="183">
        <v>45</v>
      </c>
      <c r="T5643" s="183">
        <v>73</v>
      </c>
      <c r="U5643" s="183">
        <v>10</v>
      </c>
      <c r="V5643" s="183">
        <v>240</v>
      </c>
      <c r="W5643" s="183">
        <v>51</v>
      </c>
      <c r="X5643" s="183">
        <v>91</v>
      </c>
      <c r="Y5643" s="183">
        <v>7</v>
      </c>
    </row>
    <row r="5644" spans="1:25" x14ac:dyDescent="0.2">
      <c r="A5644" s="184">
        <v>14324012</v>
      </c>
      <c r="B5644" s="183" t="str">
        <f>[1]店マスタ!B5643</f>
        <v>玉名）　　加登屋無線電機商会</v>
      </c>
      <c r="C5644" s="183">
        <v>1.5</v>
      </c>
      <c r="D5644" s="183">
        <v>1.5</v>
      </c>
      <c r="E5644" s="183">
        <f>_xlfn.XLOOKUP(A5644,[2]Sheet1!$R:$R,[2]Sheet1!$AB:$AB,"",0)</f>
        <v>1.5</v>
      </c>
      <c r="F5644" s="183">
        <f>_xlfn.XLOOKUP($A5644,[3]【2026年03月度_全社】RFM客層一覧表データ!$A:$A,[3]【2026年03月度_全社】RFM客層一覧表データ!C:C,"",0)</f>
        <v>0</v>
      </c>
      <c r="G5644" s="183">
        <f>_xlfn.XLOOKUP($A5644,[3]【2026年03月度_全社】RFM客層一覧表データ!$A:$A,[3]【2026年03月度_全社】RFM客層一覧表データ!D:D,"",0)</f>
        <v>0</v>
      </c>
      <c r="H5644" s="183">
        <f>_xlfn.XLOOKUP($A5644,[3]【2026年03月度_全社】RFM客層一覧表データ!$A:$A,[3]【2026年03月度_全社】RFM客層一覧表データ!E:E,"",0)</f>
        <v>0</v>
      </c>
      <c r="I5644" s="183">
        <f>_xlfn.XLOOKUP($A5644,[3]【2026年03月度_全社】RFM客層一覧表データ!$A:$A,[3]【2026年03月度_全社】RFM客層一覧表データ!F:F,"",0)</f>
        <v>0</v>
      </c>
      <c r="J5644" s="183">
        <v>0</v>
      </c>
      <c r="K5644" s="183">
        <v>0</v>
      </c>
      <c r="L5644" s="183">
        <v>0</v>
      </c>
      <c r="M5644" s="183">
        <v>0</v>
      </c>
      <c r="N5644" s="183">
        <v>1</v>
      </c>
      <c r="O5644" s="183">
        <v>0</v>
      </c>
      <c r="P5644" s="183">
        <v>0</v>
      </c>
      <c r="Q5644" s="183">
        <v>0</v>
      </c>
      <c r="R5644" s="183">
        <v>0</v>
      </c>
      <c r="S5644" s="183">
        <v>0</v>
      </c>
      <c r="T5644" s="183">
        <v>0</v>
      </c>
      <c r="U5644" s="183">
        <v>0</v>
      </c>
      <c r="V5644" s="183">
        <v>6</v>
      </c>
      <c r="W5644" s="183">
        <v>0</v>
      </c>
      <c r="X5644" s="183">
        <v>0</v>
      </c>
      <c r="Y5644" s="183">
        <v>0</v>
      </c>
    </row>
    <row r="5645" spans="1:25" x14ac:dyDescent="0.2">
      <c r="A5645" s="184">
        <v>14324013</v>
      </c>
      <c r="B5645" s="183" t="str">
        <f>[1]店マスタ!B5644</f>
        <v>パナックス　タナカ</v>
      </c>
      <c r="C5645" s="183">
        <v>3</v>
      </c>
      <c r="D5645" s="183">
        <v>3</v>
      </c>
      <c r="E5645" s="183">
        <f>_xlfn.XLOOKUP(A5645,[2]Sheet1!$R:$R,[2]Sheet1!$AB:$AB,"",0)</f>
        <v>3</v>
      </c>
      <c r="F5645" s="183">
        <f>_xlfn.XLOOKUP($A5645,[3]【2026年03月度_全社】RFM客層一覧表データ!$A:$A,[3]【2026年03月度_全社】RFM客層一覧表データ!C:C,"",0)</f>
        <v>348</v>
      </c>
      <c r="G5645" s="183">
        <f>_xlfn.XLOOKUP($A5645,[3]【2026年03月度_全社】RFM客層一覧表データ!$A:$A,[3]【2026年03月度_全社】RFM客層一覧表データ!D:D,"",0)</f>
        <v>122</v>
      </c>
      <c r="H5645" s="183">
        <f>_xlfn.XLOOKUP($A5645,[3]【2026年03月度_全社】RFM客層一覧表データ!$A:$A,[3]【2026年03月度_全社】RFM客層一覧表データ!E:E,"",0)</f>
        <v>187</v>
      </c>
      <c r="I5645" s="183">
        <f>_xlfn.XLOOKUP($A5645,[3]【2026年03月度_全社】RFM客層一覧表データ!$A:$A,[3]【2026年03月度_全社】RFM客層一覧表データ!F:F,"",0)</f>
        <v>16</v>
      </c>
      <c r="J5645" s="183">
        <v>368</v>
      </c>
      <c r="K5645" s="183">
        <v>125</v>
      </c>
      <c r="L5645" s="183">
        <v>188</v>
      </c>
      <c r="M5645" s="183">
        <v>14</v>
      </c>
      <c r="N5645" s="183">
        <v>395</v>
      </c>
      <c r="O5645" s="183">
        <v>132</v>
      </c>
      <c r="P5645" s="183">
        <v>197</v>
      </c>
      <c r="Q5645" s="183">
        <v>14</v>
      </c>
      <c r="R5645" s="183">
        <v>448</v>
      </c>
      <c r="S5645" s="183">
        <v>170</v>
      </c>
      <c r="T5645" s="183">
        <v>220</v>
      </c>
      <c r="U5645" s="183">
        <v>20</v>
      </c>
      <c r="V5645" s="183">
        <v>468</v>
      </c>
      <c r="W5645" s="183">
        <v>125</v>
      </c>
      <c r="X5645" s="183">
        <v>232</v>
      </c>
      <c r="Y5645" s="183">
        <v>13</v>
      </c>
    </row>
    <row r="5646" spans="1:25" x14ac:dyDescent="0.2">
      <c r="A5646" s="184">
        <v>14324014</v>
      </c>
      <c r="B5646" s="183" t="str">
        <f>[1]店マスタ!B5645</f>
        <v>パナランド　ゴ－シ</v>
      </c>
      <c r="C5646" s="183">
        <v>1.5</v>
      </c>
      <c r="D5646" s="183">
        <v>1.5</v>
      </c>
      <c r="E5646" s="183">
        <f>_xlfn.XLOOKUP(A5646,[2]Sheet1!$R:$R,[2]Sheet1!$AB:$AB,"",0)</f>
        <v>1.5</v>
      </c>
      <c r="F5646" s="183">
        <f>_xlfn.XLOOKUP($A5646,[3]【2026年03月度_全社】RFM客層一覧表データ!$A:$A,[3]【2026年03月度_全社】RFM客層一覧表データ!C:C,"",0)</f>
        <v>235</v>
      </c>
      <c r="G5646" s="183">
        <f>_xlfn.XLOOKUP($A5646,[3]【2026年03月度_全社】RFM客層一覧表データ!$A:$A,[3]【2026年03月度_全社】RFM客層一覧表データ!D:D,"",0)</f>
        <v>72</v>
      </c>
      <c r="H5646" s="183">
        <f>_xlfn.XLOOKUP($A5646,[3]【2026年03月度_全社】RFM客層一覧表データ!$A:$A,[3]【2026年03月度_全社】RFM客層一覧表データ!E:E,"",0)</f>
        <v>113</v>
      </c>
      <c r="I5646" s="183">
        <f>_xlfn.XLOOKUP($A5646,[3]【2026年03月度_全社】RFM客層一覧表データ!$A:$A,[3]【2026年03月度_全社】RFM客層一覧表データ!F:F,"",0)</f>
        <v>16</v>
      </c>
      <c r="J5646" s="183">
        <v>238</v>
      </c>
      <c r="K5646" s="183">
        <v>80</v>
      </c>
      <c r="L5646" s="183">
        <v>116</v>
      </c>
      <c r="M5646" s="183">
        <v>14</v>
      </c>
      <c r="N5646" s="183">
        <v>248</v>
      </c>
      <c r="O5646" s="183">
        <v>91</v>
      </c>
      <c r="P5646" s="183">
        <v>119</v>
      </c>
      <c r="Q5646" s="183">
        <v>11</v>
      </c>
      <c r="R5646" s="183">
        <v>246</v>
      </c>
      <c r="S5646" s="183">
        <v>90</v>
      </c>
      <c r="T5646" s="183">
        <v>120</v>
      </c>
      <c r="U5646" s="183">
        <v>16</v>
      </c>
      <c r="V5646" s="183">
        <v>244</v>
      </c>
      <c r="W5646" s="183">
        <v>107</v>
      </c>
      <c r="X5646" s="183">
        <v>121</v>
      </c>
      <c r="Y5646" s="183">
        <v>17</v>
      </c>
    </row>
    <row r="5647" spans="1:25" x14ac:dyDescent="0.2">
      <c r="A5647" s="184">
        <v>14324016</v>
      </c>
      <c r="B5647" s="183" t="str">
        <f>[1]店マスタ!B5646</f>
        <v>池田　電器</v>
      </c>
      <c r="C5647" s="183">
        <v>1.5</v>
      </c>
      <c r="D5647" s="183">
        <v>1.5</v>
      </c>
      <c r="E5647" s="183">
        <f>_xlfn.XLOOKUP(A5647,[2]Sheet1!$R:$R,[2]Sheet1!$AB:$AB,"",0)</f>
        <v>1.5</v>
      </c>
      <c r="F5647" s="183" t="str">
        <f>_xlfn.XLOOKUP($A5647,[3]【2026年03月度_全社】RFM客層一覧表データ!$A:$A,[3]【2026年03月度_全社】RFM客層一覧表データ!C:C,"",0)</f>
        <v/>
      </c>
      <c r="G5647" s="183" t="str">
        <f>_xlfn.XLOOKUP($A5647,[3]【2026年03月度_全社】RFM客層一覧表データ!$A:$A,[3]【2026年03月度_全社】RFM客層一覧表データ!D:D,"",0)</f>
        <v/>
      </c>
      <c r="H5647" s="183" t="str">
        <f>_xlfn.XLOOKUP($A5647,[3]【2026年03月度_全社】RFM客層一覧表データ!$A:$A,[3]【2026年03月度_全社】RFM客層一覧表データ!E:E,"",0)</f>
        <v/>
      </c>
      <c r="I5647" s="183" t="str">
        <f>_xlfn.XLOOKUP($A5647,[3]【2026年03月度_全社】RFM客層一覧表データ!$A:$A,[3]【2026年03月度_全社】RFM客層一覧表データ!F:F,"",0)</f>
        <v/>
      </c>
      <c r="J5647" s="183">
        <v>0</v>
      </c>
      <c r="K5647" s="183">
        <v>0</v>
      </c>
      <c r="L5647" s="183">
        <v>0</v>
      </c>
      <c r="M5647" s="183">
        <v>0</v>
      </c>
      <c r="N5647" s="183">
        <v>0</v>
      </c>
      <c r="O5647" s="183">
        <v>0</v>
      </c>
      <c r="P5647" s="183">
        <v>0</v>
      </c>
      <c r="Q5647" s="183">
        <v>0</v>
      </c>
      <c r="R5647" s="183">
        <v>0</v>
      </c>
      <c r="S5647" s="183">
        <v>0</v>
      </c>
      <c r="T5647" s="183">
        <v>0</v>
      </c>
      <c r="U5647" s="183">
        <v>0</v>
      </c>
      <c r="V5647" s="183">
        <v>0</v>
      </c>
      <c r="W5647" s="183">
        <v>0</v>
      </c>
      <c r="X5647" s="183">
        <v>0</v>
      </c>
      <c r="Y5647" s="183">
        <v>0</v>
      </c>
    </row>
    <row r="5648" spans="1:25" x14ac:dyDescent="0.2">
      <c r="A5648" s="184">
        <v>14324017</v>
      </c>
      <c r="B5648" s="183" t="str">
        <f>[1]店マスタ!B5647</f>
        <v>ＫＩＭＯＴＯ　ＤＥＮＫＩ</v>
      </c>
      <c r="C5648" s="183">
        <v>1</v>
      </c>
      <c r="D5648" s="183">
        <v>1.5</v>
      </c>
      <c r="E5648" s="183">
        <f>_xlfn.XLOOKUP(A5648,[2]Sheet1!$R:$R,[2]Sheet1!$AB:$AB,"",0)</f>
        <v>1.5</v>
      </c>
      <c r="F5648" s="183" t="str">
        <f>_xlfn.XLOOKUP($A5648,[3]【2026年03月度_全社】RFM客層一覧表データ!$A:$A,[3]【2026年03月度_全社】RFM客層一覧表データ!C:C,"",0)</f>
        <v/>
      </c>
      <c r="G5648" s="183" t="str">
        <f>_xlfn.XLOOKUP($A5648,[3]【2026年03月度_全社】RFM客層一覧表データ!$A:$A,[3]【2026年03月度_全社】RFM客層一覧表データ!D:D,"",0)</f>
        <v/>
      </c>
      <c r="H5648" s="183" t="str">
        <f>_xlfn.XLOOKUP($A5648,[3]【2026年03月度_全社】RFM客層一覧表データ!$A:$A,[3]【2026年03月度_全社】RFM客層一覧表データ!E:E,"",0)</f>
        <v/>
      </c>
      <c r="I5648" s="183" t="str">
        <f>_xlfn.XLOOKUP($A5648,[3]【2026年03月度_全社】RFM客層一覧表データ!$A:$A,[3]【2026年03月度_全社】RFM客層一覧表データ!F:F,"",0)</f>
        <v/>
      </c>
      <c r="J5648" s="183">
        <v>0</v>
      </c>
      <c r="K5648" s="183">
        <v>0</v>
      </c>
      <c r="L5648" s="183">
        <v>0</v>
      </c>
      <c r="M5648" s="183">
        <v>0</v>
      </c>
      <c r="N5648" s="183">
        <v>0</v>
      </c>
      <c r="O5648" s="183">
        <v>0</v>
      </c>
      <c r="P5648" s="183">
        <v>0</v>
      </c>
      <c r="Q5648" s="183">
        <v>0</v>
      </c>
      <c r="R5648" s="183">
        <v>0</v>
      </c>
      <c r="S5648" s="183">
        <v>0</v>
      </c>
      <c r="T5648" s="183">
        <v>0</v>
      </c>
      <c r="U5648" s="183">
        <v>0</v>
      </c>
      <c r="V5648" s="183">
        <v>0</v>
      </c>
      <c r="W5648" s="183">
        <v>0</v>
      </c>
      <c r="X5648" s="183">
        <v>0</v>
      </c>
      <c r="Y5648" s="183">
        <v>0</v>
      </c>
    </row>
    <row r="5649" spans="1:25" x14ac:dyDescent="0.2">
      <c r="A5649" s="184">
        <v>14324021</v>
      </c>
      <c r="B5649" s="183" t="str">
        <f>[1]店マスタ!B5648</f>
        <v>でんきハウス　マキシマ</v>
      </c>
      <c r="C5649" s="183">
        <v>1.5</v>
      </c>
      <c r="D5649" s="183">
        <v>1.5</v>
      </c>
      <c r="E5649" s="183">
        <f>_xlfn.XLOOKUP(A5649,[2]Sheet1!$R:$R,[2]Sheet1!$AB:$AB,"",0)</f>
        <v>1.5</v>
      </c>
      <c r="F5649" s="183">
        <f>_xlfn.XLOOKUP($A5649,[3]【2026年03月度_全社】RFM客層一覧表データ!$A:$A,[3]【2026年03月度_全社】RFM客層一覧表データ!C:C,"",0)</f>
        <v>595</v>
      </c>
      <c r="G5649" s="183">
        <f>_xlfn.XLOOKUP($A5649,[3]【2026年03月度_全社】RFM客層一覧表データ!$A:$A,[3]【2026年03月度_全社】RFM客層一覧表データ!D:D,"",0)</f>
        <v>266</v>
      </c>
      <c r="H5649" s="183">
        <f>_xlfn.XLOOKUP($A5649,[3]【2026年03月度_全社】RFM客層一覧表データ!$A:$A,[3]【2026年03月度_全社】RFM客層一覧表データ!E:E,"",0)</f>
        <v>335</v>
      </c>
      <c r="I5649" s="183">
        <f>_xlfn.XLOOKUP($A5649,[3]【2026年03月度_全社】RFM客層一覧表データ!$A:$A,[3]【2026年03月度_全社】RFM客層一覧表データ!F:F,"",0)</f>
        <v>34</v>
      </c>
      <c r="J5649" s="183">
        <v>602</v>
      </c>
      <c r="K5649" s="183">
        <v>249</v>
      </c>
      <c r="L5649" s="183">
        <v>326</v>
      </c>
      <c r="M5649" s="183">
        <v>32</v>
      </c>
      <c r="N5649" s="183">
        <v>608</v>
      </c>
      <c r="O5649" s="183">
        <v>254</v>
      </c>
      <c r="P5649" s="183">
        <v>333</v>
      </c>
      <c r="Q5649" s="183">
        <v>28</v>
      </c>
      <c r="R5649" s="183">
        <v>625</v>
      </c>
      <c r="S5649" s="183">
        <v>290</v>
      </c>
      <c r="T5649" s="183">
        <v>333</v>
      </c>
      <c r="U5649" s="183">
        <v>41</v>
      </c>
      <c r="V5649" s="183">
        <v>638</v>
      </c>
      <c r="W5649" s="183">
        <v>269</v>
      </c>
      <c r="X5649" s="183">
        <v>333</v>
      </c>
      <c r="Y5649" s="183">
        <v>38</v>
      </c>
    </row>
    <row r="5650" spans="1:25" x14ac:dyDescent="0.2">
      <c r="A5650" s="184">
        <v>14324033</v>
      </c>
      <c r="B5650" s="183" t="str">
        <f>[1]店マスタ!B5649</f>
        <v>電気プラザ　にしやま</v>
      </c>
      <c r="C5650" s="183">
        <v>3.5</v>
      </c>
      <c r="D5650" s="183">
        <v>3</v>
      </c>
      <c r="E5650" s="183">
        <f>_xlfn.XLOOKUP(A5650,[2]Sheet1!$R:$R,[2]Sheet1!$AB:$AB,"",0)</f>
        <v>3</v>
      </c>
      <c r="F5650" s="183">
        <f>_xlfn.XLOOKUP($A5650,[3]【2026年03月度_全社】RFM客層一覧表データ!$A:$A,[3]【2026年03月度_全社】RFM客層一覧表データ!C:C,"",0)</f>
        <v>856</v>
      </c>
      <c r="G5650" s="183">
        <f>_xlfn.XLOOKUP($A5650,[3]【2026年03月度_全社】RFM客層一覧表データ!$A:$A,[3]【2026年03月度_全社】RFM客層一覧表データ!D:D,"",0)</f>
        <v>400</v>
      </c>
      <c r="H5650" s="183">
        <f>_xlfn.XLOOKUP($A5650,[3]【2026年03月度_全社】RFM客層一覧表データ!$A:$A,[3]【2026年03月度_全社】RFM客層一覧表データ!E:E,"",0)</f>
        <v>503</v>
      </c>
      <c r="I5650" s="183">
        <f>_xlfn.XLOOKUP($A5650,[3]【2026年03月度_全社】RFM客層一覧表データ!$A:$A,[3]【2026年03月度_全社】RFM客層一覧表データ!F:F,"",0)</f>
        <v>49</v>
      </c>
      <c r="J5650" s="183">
        <v>882</v>
      </c>
      <c r="K5650" s="183">
        <v>428</v>
      </c>
      <c r="L5650" s="183">
        <v>515</v>
      </c>
      <c r="M5650" s="183">
        <v>44</v>
      </c>
      <c r="N5650" s="183">
        <v>895</v>
      </c>
      <c r="O5650" s="183">
        <v>433</v>
      </c>
      <c r="P5650" s="183">
        <v>524</v>
      </c>
      <c r="Q5650" s="183">
        <v>39</v>
      </c>
      <c r="R5650" s="183">
        <v>893</v>
      </c>
      <c r="S5650" s="183">
        <v>446</v>
      </c>
      <c r="T5650" s="183">
        <v>531</v>
      </c>
      <c r="U5650" s="183">
        <v>44</v>
      </c>
      <c r="V5650" s="183">
        <v>884</v>
      </c>
      <c r="W5650" s="183">
        <v>465</v>
      </c>
      <c r="X5650" s="183">
        <v>520</v>
      </c>
      <c r="Y5650" s="183">
        <v>49</v>
      </c>
    </row>
    <row r="5651" spans="1:25" x14ac:dyDescent="0.2">
      <c r="A5651" s="184">
        <v>14325001</v>
      </c>
      <c r="B5651" s="183" t="str">
        <f>[1]店マスタ!B5650</f>
        <v>有限会社　古本デンキ商会</v>
      </c>
      <c r="C5651" s="183">
        <v>1</v>
      </c>
      <c r="D5651" s="183">
        <v>1</v>
      </c>
      <c r="E5651" s="183" t="str">
        <f>_xlfn.XLOOKUP(A5651,[2]Sheet1!$R:$R,[2]Sheet1!$AB:$AB,"",0)</f>
        <v/>
      </c>
      <c r="F5651" s="183">
        <f>_xlfn.XLOOKUP($A5651,[3]【2026年03月度_全社】RFM客層一覧表データ!$A:$A,[3]【2026年03月度_全社】RFM客層一覧表データ!C:C,"",0)</f>
        <v>130</v>
      </c>
      <c r="G5651" s="183">
        <f>_xlfn.XLOOKUP($A5651,[3]【2026年03月度_全社】RFM客層一覧表データ!$A:$A,[3]【2026年03月度_全社】RFM客層一覧表データ!D:D,"",0)</f>
        <v>7</v>
      </c>
      <c r="H5651" s="183">
        <f>_xlfn.XLOOKUP($A5651,[3]【2026年03月度_全社】RFM客層一覧表データ!$A:$A,[3]【2026年03月度_全社】RFM客層一覧表データ!E:E,"",0)</f>
        <v>69</v>
      </c>
      <c r="I5651" s="183">
        <f>_xlfn.XLOOKUP($A5651,[3]【2026年03月度_全社】RFM客層一覧表データ!$A:$A,[3]【2026年03月度_全社】RFM客層一覧表データ!F:F,"",0)</f>
        <v>1</v>
      </c>
      <c r="J5651" s="183">
        <v>174</v>
      </c>
      <c r="K5651" s="183">
        <v>23</v>
      </c>
      <c r="L5651" s="183">
        <v>86</v>
      </c>
      <c r="M5651" s="183">
        <v>1</v>
      </c>
      <c r="N5651" s="183">
        <v>201</v>
      </c>
      <c r="O5651" s="183">
        <v>48</v>
      </c>
      <c r="P5651" s="183">
        <v>112</v>
      </c>
      <c r="Q5651" s="183">
        <v>5</v>
      </c>
      <c r="R5651" s="183">
        <v>225</v>
      </c>
      <c r="S5651" s="183">
        <v>62</v>
      </c>
      <c r="T5651" s="183">
        <v>128</v>
      </c>
      <c r="U5651" s="183">
        <v>6</v>
      </c>
      <c r="V5651" s="183">
        <v>240</v>
      </c>
      <c r="W5651" s="183">
        <v>78</v>
      </c>
      <c r="X5651" s="183">
        <v>140</v>
      </c>
      <c r="Y5651" s="183">
        <v>10</v>
      </c>
    </row>
    <row r="5652" spans="1:25" x14ac:dyDescent="0.2">
      <c r="A5652" s="184">
        <v>14325002</v>
      </c>
      <c r="B5652" s="183" t="str">
        <f>[1]店マスタ!B5651</f>
        <v>でんきハウス　イワシタ</v>
      </c>
      <c r="C5652" s="183">
        <v>3.5</v>
      </c>
      <c r="D5652" s="183">
        <v>3.5</v>
      </c>
      <c r="E5652" s="183">
        <f>_xlfn.XLOOKUP(A5652,[2]Sheet1!$R:$R,[2]Sheet1!$AB:$AB,"",0)</f>
        <v>3.5</v>
      </c>
      <c r="F5652" s="183">
        <f>_xlfn.XLOOKUP($A5652,[3]【2026年03月度_全社】RFM客層一覧表データ!$A:$A,[3]【2026年03月度_全社】RFM客層一覧表データ!C:C,"",0)</f>
        <v>337</v>
      </c>
      <c r="G5652" s="183">
        <f>_xlfn.XLOOKUP($A5652,[3]【2026年03月度_全社】RFM客層一覧表データ!$A:$A,[3]【2026年03月度_全社】RFM客層一覧表データ!D:D,"",0)</f>
        <v>160</v>
      </c>
      <c r="H5652" s="183">
        <f>_xlfn.XLOOKUP($A5652,[3]【2026年03月度_全社】RFM客層一覧表データ!$A:$A,[3]【2026年03月度_全社】RFM客層一覧表データ!E:E,"",0)</f>
        <v>226</v>
      </c>
      <c r="I5652" s="183">
        <f>_xlfn.XLOOKUP($A5652,[3]【2026年03月度_全社】RFM客層一覧表データ!$A:$A,[3]【2026年03月度_全社】RFM客層一覧表データ!F:F,"",0)</f>
        <v>9</v>
      </c>
      <c r="J5652" s="183">
        <v>356</v>
      </c>
      <c r="K5652" s="183">
        <v>176</v>
      </c>
      <c r="L5652" s="183">
        <v>230</v>
      </c>
      <c r="M5652" s="183">
        <v>12</v>
      </c>
      <c r="N5652" s="183">
        <v>377</v>
      </c>
      <c r="O5652" s="183">
        <v>172</v>
      </c>
      <c r="P5652" s="183">
        <v>241</v>
      </c>
      <c r="Q5652" s="183">
        <v>13</v>
      </c>
      <c r="R5652" s="183">
        <v>393</v>
      </c>
      <c r="S5652" s="183">
        <v>183</v>
      </c>
      <c r="T5652" s="183">
        <v>257</v>
      </c>
      <c r="U5652" s="183">
        <v>15</v>
      </c>
      <c r="V5652" s="183">
        <v>416</v>
      </c>
      <c r="W5652" s="183">
        <v>189</v>
      </c>
      <c r="X5652" s="183">
        <v>275</v>
      </c>
      <c r="Y5652" s="183">
        <v>11</v>
      </c>
    </row>
    <row r="5653" spans="1:25" x14ac:dyDescent="0.2">
      <c r="A5653" s="184">
        <v>14325005</v>
      </c>
      <c r="B5653" s="183" t="str">
        <f>[1]店マスタ!B5652</f>
        <v>岩見屋デンキ</v>
      </c>
      <c r="C5653" s="183">
        <v>1.5</v>
      </c>
      <c r="D5653" s="183">
        <v>1.5</v>
      </c>
      <c r="E5653" s="183">
        <f>_xlfn.XLOOKUP(A5653,[2]Sheet1!$R:$R,[2]Sheet1!$AB:$AB,"",0)</f>
        <v>1.5</v>
      </c>
      <c r="F5653" s="183">
        <f>_xlfn.XLOOKUP($A5653,[3]【2026年03月度_全社】RFM客層一覧表データ!$A:$A,[3]【2026年03月度_全社】RFM客層一覧表データ!C:C,"",0)</f>
        <v>97</v>
      </c>
      <c r="G5653" s="183">
        <f>_xlfn.XLOOKUP($A5653,[3]【2026年03月度_全社】RFM客層一覧表データ!$A:$A,[3]【2026年03月度_全社】RFM客層一覧表データ!D:D,"",0)</f>
        <v>46</v>
      </c>
      <c r="H5653" s="183">
        <f>_xlfn.XLOOKUP($A5653,[3]【2026年03月度_全社】RFM客層一覧表データ!$A:$A,[3]【2026年03月度_全社】RFM客層一覧表データ!E:E,"",0)</f>
        <v>64</v>
      </c>
      <c r="I5653" s="183">
        <f>_xlfn.XLOOKUP($A5653,[3]【2026年03月度_全社】RFM客層一覧表データ!$A:$A,[3]【2026年03月度_全社】RFM客層一覧表データ!F:F,"",0)</f>
        <v>1</v>
      </c>
      <c r="J5653" s="183">
        <v>104</v>
      </c>
      <c r="K5653" s="183">
        <v>41</v>
      </c>
      <c r="L5653" s="183">
        <v>59</v>
      </c>
      <c r="M5653" s="183">
        <v>5</v>
      </c>
      <c r="N5653" s="183">
        <v>108</v>
      </c>
      <c r="O5653" s="183">
        <v>47</v>
      </c>
      <c r="P5653" s="183">
        <v>68</v>
      </c>
      <c r="Q5653" s="183">
        <v>3</v>
      </c>
      <c r="R5653" s="183">
        <v>114</v>
      </c>
      <c r="S5653" s="183">
        <v>48</v>
      </c>
      <c r="T5653" s="183">
        <v>71</v>
      </c>
      <c r="U5653" s="183">
        <v>2</v>
      </c>
      <c r="V5653" s="183">
        <v>127</v>
      </c>
      <c r="W5653" s="183">
        <v>55</v>
      </c>
      <c r="X5653" s="183">
        <v>74</v>
      </c>
      <c r="Y5653" s="183">
        <v>3</v>
      </c>
    </row>
    <row r="5654" spans="1:25" x14ac:dyDescent="0.2">
      <c r="A5654" s="184">
        <v>14325006</v>
      </c>
      <c r="B5654" s="183" t="str">
        <f>[1]店マスタ!B5653</f>
        <v>パナランド　ミヤモト</v>
      </c>
      <c r="C5654" s="183">
        <v>2</v>
      </c>
      <c r="D5654" s="183">
        <v>2</v>
      </c>
      <c r="E5654" s="183">
        <f>_xlfn.XLOOKUP(A5654,[2]Sheet1!$R:$R,[2]Sheet1!$AB:$AB,"",0)</f>
        <v>2</v>
      </c>
      <c r="F5654" s="183">
        <f>_xlfn.XLOOKUP($A5654,[3]【2026年03月度_全社】RFM客層一覧表データ!$A:$A,[3]【2026年03月度_全社】RFM客層一覧表データ!C:C,"",0)</f>
        <v>453</v>
      </c>
      <c r="G5654" s="183">
        <f>_xlfn.XLOOKUP($A5654,[3]【2026年03月度_全社】RFM客層一覧表データ!$A:$A,[3]【2026年03月度_全社】RFM客層一覧表データ!D:D,"",0)</f>
        <v>151</v>
      </c>
      <c r="H5654" s="183">
        <f>_xlfn.XLOOKUP($A5654,[3]【2026年03月度_全社】RFM客層一覧表データ!$A:$A,[3]【2026年03月度_全社】RFM客層一覧表データ!E:E,"",0)</f>
        <v>244</v>
      </c>
      <c r="I5654" s="183">
        <f>_xlfn.XLOOKUP($A5654,[3]【2026年03月度_全社】RFM客層一覧表データ!$A:$A,[3]【2026年03月度_全社】RFM客層一覧表データ!F:F,"",0)</f>
        <v>9</v>
      </c>
      <c r="J5654" s="183">
        <v>485</v>
      </c>
      <c r="K5654" s="183">
        <v>195</v>
      </c>
      <c r="L5654" s="183">
        <v>277</v>
      </c>
      <c r="M5654" s="183">
        <v>17</v>
      </c>
      <c r="N5654" s="183">
        <v>512</v>
      </c>
      <c r="O5654" s="183">
        <v>213</v>
      </c>
      <c r="P5654" s="183">
        <v>293</v>
      </c>
      <c r="Q5654" s="183">
        <v>19</v>
      </c>
      <c r="R5654" s="183">
        <v>557</v>
      </c>
      <c r="S5654" s="183">
        <v>234</v>
      </c>
      <c r="T5654" s="183">
        <v>306</v>
      </c>
      <c r="U5654" s="183">
        <v>20</v>
      </c>
      <c r="V5654" s="183">
        <v>580</v>
      </c>
      <c r="W5654" s="183">
        <v>260</v>
      </c>
      <c r="X5654" s="183">
        <v>331</v>
      </c>
      <c r="Y5654" s="183">
        <v>23</v>
      </c>
    </row>
    <row r="5655" spans="1:25" x14ac:dyDescent="0.2">
      <c r="A5655" s="184">
        <v>14325007</v>
      </c>
      <c r="B5655" s="183" t="str">
        <f>[1]店マスタ!B5654</f>
        <v>たかさきでんき</v>
      </c>
      <c r="C5655" s="183">
        <v>1.5</v>
      </c>
      <c r="D5655" s="183">
        <v>1.5</v>
      </c>
      <c r="E5655" s="183">
        <f>_xlfn.XLOOKUP(A5655,[2]Sheet1!$R:$R,[2]Sheet1!$AB:$AB,"",0)</f>
        <v>1.5</v>
      </c>
      <c r="F5655" s="183">
        <f>_xlfn.XLOOKUP($A5655,[3]【2026年03月度_全社】RFM客層一覧表データ!$A:$A,[3]【2026年03月度_全社】RFM客層一覧表データ!C:C,"",0)</f>
        <v>50</v>
      </c>
      <c r="G5655" s="183">
        <f>_xlfn.XLOOKUP($A5655,[3]【2026年03月度_全社】RFM客層一覧表データ!$A:$A,[3]【2026年03月度_全社】RFM客層一覧表データ!D:D,"",0)</f>
        <v>1</v>
      </c>
      <c r="H5655" s="183">
        <f>_xlfn.XLOOKUP($A5655,[3]【2026年03月度_全社】RFM客層一覧表データ!$A:$A,[3]【2026年03月度_全社】RFM客層一覧表データ!E:E,"",0)</f>
        <v>23</v>
      </c>
      <c r="I5655" s="183">
        <f>_xlfn.XLOOKUP($A5655,[3]【2026年03月度_全社】RFM客層一覧表データ!$A:$A,[3]【2026年03月度_全社】RFM客層一覧表データ!F:F,"",0)</f>
        <v>0</v>
      </c>
      <c r="J5655" s="183">
        <v>59</v>
      </c>
      <c r="K5655" s="183">
        <v>10</v>
      </c>
      <c r="L5655" s="183">
        <v>26</v>
      </c>
      <c r="M5655" s="183">
        <v>1</v>
      </c>
      <c r="N5655" s="183">
        <v>92</v>
      </c>
      <c r="O5655" s="183">
        <v>0</v>
      </c>
      <c r="P5655" s="183">
        <v>32</v>
      </c>
      <c r="Q5655" s="183">
        <v>0</v>
      </c>
      <c r="R5655" s="183">
        <v>108</v>
      </c>
      <c r="S5655" s="183">
        <v>41</v>
      </c>
      <c r="T5655" s="183">
        <v>53</v>
      </c>
      <c r="U5655" s="183">
        <v>6</v>
      </c>
      <c r="V5655" s="183">
        <v>133</v>
      </c>
      <c r="W5655" s="183">
        <v>5</v>
      </c>
      <c r="X5655" s="183">
        <v>57</v>
      </c>
      <c r="Y5655" s="183">
        <v>0</v>
      </c>
    </row>
    <row r="5656" spans="1:25" x14ac:dyDescent="0.2">
      <c r="A5656" s="184">
        <v>14325020</v>
      </c>
      <c r="B5656" s="183" t="str">
        <f>[1]店マスタ!B5655</f>
        <v>菊池）　なかやま　電器</v>
      </c>
      <c r="C5656" s="183">
        <v>2</v>
      </c>
      <c r="D5656" s="183">
        <v>3</v>
      </c>
      <c r="E5656" s="183">
        <f>_xlfn.XLOOKUP(A5656,[2]Sheet1!$R:$R,[2]Sheet1!$AB:$AB,"",0)</f>
        <v>3.5</v>
      </c>
      <c r="F5656" s="183">
        <f>_xlfn.XLOOKUP($A5656,[3]【2026年03月度_全社】RFM客層一覧表データ!$A:$A,[3]【2026年03月度_全社】RFM客層一覧表データ!C:C,"",0)</f>
        <v>216</v>
      </c>
      <c r="G5656" s="183">
        <f>_xlfn.XLOOKUP($A5656,[3]【2026年03月度_全社】RFM客層一覧表データ!$A:$A,[3]【2026年03月度_全社】RFM客層一覧表データ!D:D,"",0)</f>
        <v>57</v>
      </c>
      <c r="H5656" s="183">
        <f>_xlfn.XLOOKUP($A5656,[3]【2026年03月度_全社】RFM客層一覧表データ!$A:$A,[3]【2026年03月度_全社】RFM客層一覧表データ!E:E,"",0)</f>
        <v>36</v>
      </c>
      <c r="I5656" s="183">
        <f>_xlfn.XLOOKUP($A5656,[3]【2026年03月度_全社】RFM客層一覧表データ!$A:$A,[3]【2026年03月度_全社】RFM客層一覧表データ!F:F,"",0)</f>
        <v>28</v>
      </c>
      <c r="J5656" s="183">
        <v>221</v>
      </c>
      <c r="K5656" s="183">
        <v>61</v>
      </c>
      <c r="L5656" s="183">
        <v>33</v>
      </c>
      <c r="M5656" s="183">
        <v>34</v>
      </c>
      <c r="N5656" s="183">
        <v>209</v>
      </c>
      <c r="O5656" s="183">
        <v>62</v>
      </c>
      <c r="P5656" s="183">
        <v>42</v>
      </c>
      <c r="Q5656" s="183">
        <v>32</v>
      </c>
      <c r="R5656" s="183">
        <v>203</v>
      </c>
      <c r="S5656" s="183">
        <v>34</v>
      </c>
      <c r="T5656" s="183">
        <v>51</v>
      </c>
      <c r="U5656" s="183">
        <v>10</v>
      </c>
      <c r="V5656" s="183">
        <v>231</v>
      </c>
      <c r="W5656" s="183">
        <v>49</v>
      </c>
      <c r="X5656" s="183">
        <v>44</v>
      </c>
      <c r="Y5656" s="183">
        <v>25</v>
      </c>
    </row>
    <row r="5657" spans="1:25" x14ac:dyDescent="0.2">
      <c r="A5657" s="184">
        <v>14325110</v>
      </c>
      <c r="B5657" s="183" t="str">
        <f>[1]店マスタ!B5656</f>
        <v>でんきのゆうでん　もりやま</v>
      </c>
      <c r="C5657" s="183">
        <v>2</v>
      </c>
      <c r="D5657" s="183">
        <v>2</v>
      </c>
      <c r="E5657" s="183">
        <f>_xlfn.XLOOKUP(A5657,[2]Sheet1!$R:$R,[2]Sheet1!$AB:$AB,"",0)</f>
        <v>2</v>
      </c>
      <c r="F5657" s="183">
        <f>_xlfn.XLOOKUP($A5657,[3]【2026年03月度_全社】RFM客層一覧表データ!$A:$A,[3]【2026年03月度_全社】RFM客層一覧表データ!C:C,"",0)</f>
        <v>0</v>
      </c>
      <c r="G5657" s="183">
        <f>_xlfn.XLOOKUP($A5657,[3]【2026年03月度_全社】RFM客層一覧表データ!$A:$A,[3]【2026年03月度_全社】RFM客層一覧表データ!D:D,"",0)</f>
        <v>0</v>
      </c>
      <c r="H5657" s="183">
        <f>_xlfn.XLOOKUP($A5657,[3]【2026年03月度_全社】RFM客層一覧表データ!$A:$A,[3]【2026年03月度_全社】RFM客層一覧表データ!E:E,"",0)</f>
        <v>0</v>
      </c>
      <c r="I5657" s="183">
        <f>_xlfn.XLOOKUP($A5657,[3]【2026年03月度_全社】RFM客層一覧表データ!$A:$A,[3]【2026年03月度_全社】RFM客層一覧表データ!F:F,"",0)</f>
        <v>0</v>
      </c>
      <c r="J5657" s="183">
        <v>0</v>
      </c>
      <c r="K5657" s="183">
        <v>0</v>
      </c>
      <c r="L5657" s="183">
        <v>0</v>
      </c>
      <c r="M5657" s="183">
        <v>0</v>
      </c>
      <c r="N5657" s="183">
        <v>0</v>
      </c>
      <c r="O5657" s="183">
        <v>0</v>
      </c>
      <c r="P5657" s="183">
        <v>0</v>
      </c>
      <c r="Q5657" s="183">
        <v>0</v>
      </c>
      <c r="R5657" s="183">
        <v>0</v>
      </c>
      <c r="S5657" s="183">
        <v>0</v>
      </c>
      <c r="T5657" s="183">
        <v>0</v>
      </c>
      <c r="U5657" s="183">
        <v>0</v>
      </c>
      <c r="V5657" s="183">
        <v>0</v>
      </c>
      <c r="W5657" s="183">
        <v>0</v>
      </c>
      <c r="X5657" s="183">
        <v>0</v>
      </c>
      <c r="Y5657" s="183">
        <v>0</v>
      </c>
    </row>
    <row r="5658" spans="1:25" x14ac:dyDescent="0.2">
      <c r="A5658" s="184">
        <v>14326035</v>
      </c>
      <c r="B5658" s="183" t="str">
        <f>[1]店マスタ!B5657</f>
        <v>山鹿）　　ホ－ム電器</v>
      </c>
      <c r="C5658" s="183">
        <v>3.5</v>
      </c>
      <c r="D5658" s="183">
        <v>3.5</v>
      </c>
      <c r="E5658" s="183">
        <f>_xlfn.XLOOKUP(A5658,[2]Sheet1!$R:$R,[2]Sheet1!$AB:$AB,"",0)</f>
        <v>3.5</v>
      </c>
      <c r="F5658" s="183">
        <f>_xlfn.XLOOKUP($A5658,[3]【2026年03月度_全社】RFM客層一覧表データ!$A:$A,[3]【2026年03月度_全社】RFM客層一覧表データ!C:C,"",0)</f>
        <v>530</v>
      </c>
      <c r="G5658" s="183">
        <f>_xlfn.XLOOKUP($A5658,[3]【2026年03月度_全社】RFM客層一覧表データ!$A:$A,[3]【2026年03月度_全社】RFM客層一覧表データ!D:D,"",0)</f>
        <v>207</v>
      </c>
      <c r="H5658" s="183">
        <f>_xlfn.XLOOKUP($A5658,[3]【2026年03月度_全社】RFM客層一覧表データ!$A:$A,[3]【2026年03月度_全社】RFM客層一覧表データ!E:E,"",0)</f>
        <v>273</v>
      </c>
      <c r="I5658" s="183">
        <f>_xlfn.XLOOKUP($A5658,[3]【2026年03月度_全社】RFM客層一覧表データ!$A:$A,[3]【2026年03月度_全社】RFM客層一覧表データ!F:F,"",0)</f>
        <v>34</v>
      </c>
      <c r="J5658" s="183">
        <v>568</v>
      </c>
      <c r="K5658" s="183">
        <v>206</v>
      </c>
      <c r="L5658" s="183">
        <v>299</v>
      </c>
      <c r="M5658" s="183">
        <v>30</v>
      </c>
      <c r="N5658" s="183">
        <v>600</v>
      </c>
      <c r="O5658" s="183">
        <v>223</v>
      </c>
      <c r="P5658" s="183">
        <v>324</v>
      </c>
      <c r="Q5658" s="183">
        <v>24</v>
      </c>
      <c r="R5658" s="183">
        <v>630</v>
      </c>
      <c r="S5658" s="183">
        <v>250</v>
      </c>
      <c r="T5658" s="183">
        <v>340</v>
      </c>
      <c r="U5658" s="183">
        <v>32</v>
      </c>
      <c r="V5658" s="183">
        <v>665</v>
      </c>
      <c r="W5658" s="183">
        <v>285</v>
      </c>
      <c r="X5658" s="183">
        <v>368</v>
      </c>
      <c r="Y5658" s="183">
        <v>35</v>
      </c>
    </row>
    <row r="5659" spans="1:25" x14ac:dyDescent="0.2">
      <c r="A5659" s="184">
        <v>14326051</v>
      </c>
      <c r="B5659" s="183" t="str">
        <f>[1]店マスタ!B5658</f>
        <v>ひえだデンキ</v>
      </c>
      <c r="C5659" s="183">
        <v>1</v>
      </c>
      <c r="D5659" s="183">
        <v>1</v>
      </c>
      <c r="E5659" s="183">
        <f>_xlfn.XLOOKUP(A5659,[2]Sheet1!$R:$R,[2]Sheet1!$AB:$AB,"",0)</f>
        <v>1</v>
      </c>
      <c r="F5659" s="183">
        <f>_xlfn.XLOOKUP($A5659,[3]【2026年03月度_全社】RFM客層一覧表データ!$A:$A,[3]【2026年03月度_全社】RFM客層一覧表データ!C:C,"",0)</f>
        <v>0</v>
      </c>
      <c r="G5659" s="183">
        <f>_xlfn.XLOOKUP($A5659,[3]【2026年03月度_全社】RFM客層一覧表データ!$A:$A,[3]【2026年03月度_全社】RFM客層一覧表データ!D:D,"",0)</f>
        <v>0</v>
      </c>
      <c r="H5659" s="183">
        <f>_xlfn.XLOOKUP($A5659,[3]【2026年03月度_全社】RFM客層一覧表データ!$A:$A,[3]【2026年03月度_全社】RFM客層一覧表データ!E:E,"",0)</f>
        <v>0</v>
      </c>
      <c r="I5659" s="183">
        <f>_xlfn.XLOOKUP($A5659,[3]【2026年03月度_全社】RFM客層一覧表データ!$A:$A,[3]【2026年03月度_全社】RFM客層一覧表データ!F:F,"",0)</f>
        <v>0</v>
      </c>
      <c r="J5659" s="183">
        <v>0</v>
      </c>
      <c r="K5659" s="183">
        <v>0</v>
      </c>
      <c r="L5659" s="183">
        <v>0</v>
      </c>
      <c r="M5659" s="183">
        <v>0</v>
      </c>
      <c r="N5659" s="183">
        <v>0</v>
      </c>
      <c r="O5659" s="183">
        <v>0</v>
      </c>
      <c r="P5659" s="183">
        <v>0</v>
      </c>
      <c r="Q5659" s="183">
        <v>0</v>
      </c>
      <c r="R5659" s="183">
        <v>14</v>
      </c>
      <c r="S5659" s="183">
        <v>0</v>
      </c>
      <c r="T5659" s="183">
        <v>0</v>
      </c>
      <c r="U5659" s="183">
        <v>0</v>
      </c>
      <c r="V5659" s="183">
        <v>27</v>
      </c>
      <c r="W5659" s="183">
        <v>0</v>
      </c>
      <c r="X5659" s="183">
        <v>7</v>
      </c>
      <c r="Y5659" s="183">
        <v>0</v>
      </c>
    </row>
    <row r="5660" spans="1:25" x14ac:dyDescent="0.2">
      <c r="A5660" s="184">
        <v>14326052</v>
      </c>
      <c r="B5660" s="183" t="str">
        <f>[1]店マスタ!B5659</f>
        <v>まえかわでんき</v>
      </c>
      <c r="C5660" s="183">
        <v>2</v>
      </c>
      <c r="D5660" s="183">
        <v>2</v>
      </c>
      <c r="E5660" s="183">
        <f>_xlfn.XLOOKUP(A5660,[2]Sheet1!$R:$R,[2]Sheet1!$AB:$AB,"",0)</f>
        <v>2</v>
      </c>
      <c r="F5660" s="183">
        <f>_xlfn.XLOOKUP($A5660,[3]【2026年03月度_全社】RFM客層一覧表データ!$A:$A,[3]【2026年03月度_全社】RFM客層一覧表データ!C:C,"",0)</f>
        <v>393</v>
      </c>
      <c r="G5660" s="183">
        <f>_xlfn.XLOOKUP($A5660,[3]【2026年03月度_全社】RFM客層一覧表データ!$A:$A,[3]【2026年03月度_全社】RFM客層一覧表データ!D:D,"",0)</f>
        <v>167</v>
      </c>
      <c r="H5660" s="183">
        <f>_xlfn.XLOOKUP($A5660,[3]【2026年03月度_全社】RFM客層一覧表データ!$A:$A,[3]【2026年03月度_全社】RFM客層一覧表データ!E:E,"",0)</f>
        <v>220</v>
      </c>
      <c r="I5660" s="183">
        <f>_xlfn.XLOOKUP($A5660,[3]【2026年03月度_全社】RFM客層一覧表データ!$A:$A,[3]【2026年03月度_全社】RFM客層一覧表データ!F:F,"",0)</f>
        <v>12</v>
      </c>
      <c r="J5660" s="183">
        <v>411</v>
      </c>
      <c r="K5660" s="183">
        <v>168</v>
      </c>
      <c r="L5660" s="183">
        <v>222</v>
      </c>
      <c r="M5660" s="183">
        <v>11</v>
      </c>
      <c r="N5660" s="183">
        <v>430</v>
      </c>
      <c r="O5660" s="183">
        <v>171</v>
      </c>
      <c r="P5660" s="183">
        <v>231</v>
      </c>
      <c r="Q5660" s="183">
        <v>17</v>
      </c>
      <c r="R5660" s="183">
        <v>447</v>
      </c>
      <c r="S5660" s="183">
        <v>206</v>
      </c>
      <c r="T5660" s="183">
        <v>235</v>
      </c>
      <c r="U5660" s="183">
        <v>32</v>
      </c>
      <c r="V5660" s="183">
        <v>457</v>
      </c>
      <c r="W5660" s="183">
        <v>216</v>
      </c>
      <c r="X5660" s="183">
        <v>239</v>
      </c>
      <c r="Y5660" s="183">
        <v>32</v>
      </c>
    </row>
    <row r="5661" spans="1:25" x14ac:dyDescent="0.2">
      <c r="A5661" s="184">
        <v>14337021</v>
      </c>
      <c r="B5661" s="183" t="str">
        <f>[1]店マスタ!B5660</f>
        <v>サンエコライフ　城南店</v>
      </c>
      <c r="C5661" s="183">
        <v>2.5</v>
      </c>
      <c r="D5661" s="183">
        <v>2.5</v>
      </c>
      <c r="E5661" s="183">
        <f>_xlfn.XLOOKUP(A5661,[2]Sheet1!$R:$R,[2]Sheet1!$AB:$AB,"",0)</f>
        <v>2.5</v>
      </c>
      <c r="F5661" s="183">
        <f>_xlfn.XLOOKUP($A5661,[3]【2026年03月度_全社】RFM客層一覧表データ!$A:$A,[3]【2026年03月度_全社】RFM客層一覧表データ!C:C,"",0)</f>
        <v>471</v>
      </c>
      <c r="G5661" s="183">
        <f>_xlfn.XLOOKUP($A5661,[3]【2026年03月度_全社】RFM客層一覧表データ!$A:$A,[3]【2026年03月度_全社】RFM客層一覧表データ!D:D,"",0)</f>
        <v>175</v>
      </c>
      <c r="H5661" s="183">
        <f>_xlfn.XLOOKUP($A5661,[3]【2026年03月度_全社】RFM客層一覧表データ!$A:$A,[3]【2026年03月度_全社】RFM客層一覧表データ!E:E,"",0)</f>
        <v>205</v>
      </c>
      <c r="I5661" s="183">
        <f>_xlfn.XLOOKUP($A5661,[3]【2026年03月度_全社】RFM客層一覧表データ!$A:$A,[3]【2026年03月度_全社】RFM客層一覧表データ!F:F,"",0)</f>
        <v>40</v>
      </c>
      <c r="J5661" s="183">
        <v>512</v>
      </c>
      <c r="K5661" s="183">
        <v>175</v>
      </c>
      <c r="L5661" s="183">
        <v>196</v>
      </c>
      <c r="M5661" s="183">
        <v>39</v>
      </c>
      <c r="N5661" s="183">
        <v>571</v>
      </c>
      <c r="O5661" s="183">
        <v>151</v>
      </c>
      <c r="P5661" s="183">
        <v>175</v>
      </c>
      <c r="Q5661" s="183">
        <v>30</v>
      </c>
      <c r="R5661" s="183">
        <v>585</v>
      </c>
      <c r="S5661" s="183">
        <v>147</v>
      </c>
      <c r="T5661" s="183">
        <v>164</v>
      </c>
      <c r="U5661" s="183">
        <v>44</v>
      </c>
      <c r="V5661" s="183">
        <v>563</v>
      </c>
      <c r="W5661" s="183">
        <v>179</v>
      </c>
      <c r="X5661" s="183">
        <v>157</v>
      </c>
      <c r="Y5661" s="183">
        <v>57</v>
      </c>
    </row>
    <row r="5662" spans="1:25" x14ac:dyDescent="0.2">
      <c r="A5662" s="184">
        <v>14337022</v>
      </c>
      <c r="B5662" s="183" t="str">
        <f>[1]店マスタ!B5661</f>
        <v>でんきのゆうでん　ウエッキー店</v>
      </c>
      <c r="C5662" s="183">
        <v>14</v>
      </c>
      <c r="D5662" s="183">
        <v>14</v>
      </c>
      <c r="E5662" s="183">
        <f>_xlfn.XLOOKUP(A5662,[2]Sheet1!$R:$R,[2]Sheet1!$AB:$AB,"",0)</f>
        <v>14.5</v>
      </c>
      <c r="F5662" s="183">
        <f>_xlfn.XLOOKUP($A5662,[3]【2026年03月度_全社】RFM客層一覧表データ!$A:$A,[3]【2026年03月度_全社】RFM客層一覧表データ!C:C,"",0)</f>
        <v>4380</v>
      </c>
      <c r="G5662" s="183">
        <f>_xlfn.XLOOKUP($A5662,[3]【2026年03月度_全社】RFM客層一覧表データ!$A:$A,[3]【2026年03月度_全社】RFM客層一覧表データ!D:D,"",0)</f>
        <v>2007</v>
      </c>
      <c r="H5662" s="183">
        <f>_xlfn.XLOOKUP($A5662,[3]【2026年03月度_全社】RFM客層一覧表データ!$A:$A,[3]【2026年03月度_全社】RFM客層一覧表データ!E:E,"",0)</f>
        <v>2106</v>
      </c>
      <c r="I5662" s="183">
        <f>_xlfn.XLOOKUP($A5662,[3]【2026年03月度_全社】RFM客層一覧表データ!$A:$A,[3]【2026年03月度_全社】RFM客層一覧表データ!F:F,"",0)</f>
        <v>352</v>
      </c>
      <c r="J5662" s="183">
        <v>4483</v>
      </c>
      <c r="K5662" s="183">
        <v>2024</v>
      </c>
      <c r="L5662" s="183">
        <v>2091</v>
      </c>
      <c r="M5662" s="183">
        <v>376</v>
      </c>
      <c r="N5662" s="183">
        <v>4405</v>
      </c>
      <c r="O5662" s="183">
        <v>1945</v>
      </c>
      <c r="P5662" s="183">
        <v>2099</v>
      </c>
      <c r="Q5662" s="183">
        <v>347</v>
      </c>
      <c r="R5662" s="183">
        <v>4359</v>
      </c>
      <c r="S5662" s="183">
        <v>1855</v>
      </c>
      <c r="T5662" s="183">
        <v>2024</v>
      </c>
      <c r="U5662" s="183">
        <v>346</v>
      </c>
      <c r="V5662" s="183">
        <v>4353</v>
      </c>
      <c r="W5662" s="183">
        <v>1900</v>
      </c>
      <c r="X5662" s="183">
        <v>1902</v>
      </c>
      <c r="Y5662" s="183">
        <v>368</v>
      </c>
    </row>
    <row r="5663" spans="1:25" x14ac:dyDescent="0.2">
      <c r="A5663" s="184">
        <v>14337023</v>
      </c>
      <c r="B5663" s="183" t="str">
        <f>[1]店マスタ!B5662</f>
        <v>でんきのゆうでん清水店</v>
      </c>
      <c r="C5663" s="183">
        <v>4.5</v>
      </c>
      <c r="D5663" s="183">
        <v>2</v>
      </c>
      <c r="E5663" s="183">
        <f>_xlfn.XLOOKUP(A5663,[2]Sheet1!$R:$R,[2]Sheet1!$AB:$AB,"",0)</f>
        <v>2</v>
      </c>
      <c r="F5663" s="183">
        <f>_xlfn.XLOOKUP($A5663,[3]【2026年03月度_全社】RFM客層一覧表データ!$A:$A,[3]【2026年03月度_全社】RFM客層一覧表データ!C:C,"",0)</f>
        <v>1435</v>
      </c>
      <c r="G5663" s="183">
        <f>_xlfn.XLOOKUP($A5663,[3]【2026年03月度_全社】RFM客層一覧表データ!$A:$A,[3]【2026年03月度_全社】RFM客層一覧表データ!D:D,"",0)</f>
        <v>408</v>
      </c>
      <c r="H5663" s="183">
        <f>_xlfn.XLOOKUP($A5663,[3]【2026年03月度_全社】RFM客層一覧表データ!$A:$A,[3]【2026年03月度_全社】RFM客層一覧表データ!E:E,"",0)</f>
        <v>196</v>
      </c>
      <c r="I5663" s="183">
        <f>_xlfn.XLOOKUP($A5663,[3]【2026年03月度_全社】RFM客層一覧表データ!$A:$A,[3]【2026年03月度_全社】RFM客層一覧表データ!F:F,"",0)</f>
        <v>223</v>
      </c>
      <c r="J5663" s="183">
        <v>1234</v>
      </c>
      <c r="K5663" s="183">
        <v>448</v>
      </c>
      <c r="L5663" s="183">
        <v>162</v>
      </c>
      <c r="M5663" s="183">
        <v>252</v>
      </c>
      <c r="N5663" s="183">
        <v>973</v>
      </c>
      <c r="O5663" s="183">
        <v>472</v>
      </c>
      <c r="P5663" s="183">
        <v>121</v>
      </c>
      <c r="Q5663" s="183">
        <v>287</v>
      </c>
      <c r="R5663" s="183">
        <v>686</v>
      </c>
      <c r="S5663" s="183">
        <v>460</v>
      </c>
      <c r="T5663" s="183">
        <v>81</v>
      </c>
      <c r="U5663" s="183">
        <v>312</v>
      </c>
      <c r="V5663" s="183">
        <v>376</v>
      </c>
      <c r="W5663" s="183">
        <v>342</v>
      </c>
      <c r="X5663" s="183">
        <v>45</v>
      </c>
      <c r="Y5663" s="183">
        <v>289</v>
      </c>
    </row>
    <row r="5664" spans="1:25" x14ac:dyDescent="0.2">
      <c r="A5664" s="184">
        <v>14337025</v>
      </c>
      <c r="B5664" s="183" t="str">
        <f>[1]店マスタ!B5663</f>
        <v>でんきのゆうでん本部</v>
      </c>
      <c r="C5664" s="183">
        <v>1.5</v>
      </c>
      <c r="D5664" s="183">
        <v>0.5</v>
      </c>
      <c r="E5664" s="183">
        <f>_xlfn.XLOOKUP(A5664,[2]Sheet1!$R:$R,[2]Sheet1!$AB:$AB,"",0)</f>
        <v>1</v>
      </c>
      <c r="F5664" s="183" t="str">
        <f>_xlfn.XLOOKUP($A5664,[3]【2026年03月度_全社】RFM客層一覧表データ!$A:$A,[3]【2026年03月度_全社】RFM客層一覧表データ!C:C,"",0)</f>
        <v/>
      </c>
      <c r="G5664" s="183" t="str">
        <f>_xlfn.XLOOKUP($A5664,[3]【2026年03月度_全社】RFM客層一覧表データ!$A:$A,[3]【2026年03月度_全社】RFM客層一覧表データ!D:D,"",0)</f>
        <v/>
      </c>
      <c r="H5664" s="183" t="str">
        <f>_xlfn.XLOOKUP($A5664,[3]【2026年03月度_全社】RFM客層一覧表データ!$A:$A,[3]【2026年03月度_全社】RFM客層一覧表データ!E:E,"",0)</f>
        <v/>
      </c>
      <c r="I5664" s="183" t="str">
        <f>_xlfn.XLOOKUP($A5664,[3]【2026年03月度_全社】RFM客層一覧表データ!$A:$A,[3]【2026年03月度_全社】RFM客層一覧表データ!F:F,"",0)</f>
        <v/>
      </c>
      <c r="J5664" s="183">
        <v>0</v>
      </c>
      <c r="K5664" s="183">
        <v>0</v>
      </c>
      <c r="L5664" s="183">
        <v>0</v>
      </c>
      <c r="M5664" s="183">
        <v>0</v>
      </c>
      <c r="N5664" s="183">
        <v>0</v>
      </c>
      <c r="O5664" s="183">
        <v>0</v>
      </c>
      <c r="P5664" s="183">
        <v>0</v>
      </c>
      <c r="Q5664" s="183">
        <v>0</v>
      </c>
      <c r="R5664" s="183">
        <v>0</v>
      </c>
      <c r="S5664" s="183">
        <v>0</v>
      </c>
      <c r="T5664" s="183">
        <v>0</v>
      </c>
      <c r="U5664" s="183">
        <v>0</v>
      </c>
      <c r="V5664" s="183">
        <v>0</v>
      </c>
      <c r="W5664" s="183">
        <v>0</v>
      </c>
      <c r="X5664" s="183">
        <v>0</v>
      </c>
      <c r="Y5664" s="183">
        <v>0</v>
      </c>
    </row>
    <row r="5665" spans="1:25" x14ac:dyDescent="0.2">
      <c r="A5665" s="184">
        <v>14337030</v>
      </c>
      <c r="B5665" s="183" t="str">
        <f>[1]店マスタ!B5664</f>
        <v>サンエコライフ　富合店</v>
      </c>
      <c r="C5665" s="183">
        <v>9</v>
      </c>
      <c r="D5665" s="183">
        <v>9</v>
      </c>
      <c r="E5665" s="183">
        <f>_xlfn.XLOOKUP(A5665,[2]Sheet1!$R:$R,[2]Sheet1!$AB:$AB,"",0)</f>
        <v>9</v>
      </c>
      <c r="F5665" s="183">
        <f>_xlfn.XLOOKUP($A5665,[3]【2026年03月度_全社】RFM客層一覧表データ!$A:$A,[3]【2026年03月度_全社】RFM客層一覧表データ!C:C,"",0)</f>
        <v>1127</v>
      </c>
      <c r="G5665" s="183">
        <f>_xlfn.XLOOKUP($A5665,[3]【2026年03月度_全社】RFM客層一覧表データ!$A:$A,[3]【2026年03月度_全社】RFM客層一覧表データ!D:D,"",0)</f>
        <v>380</v>
      </c>
      <c r="H5665" s="183">
        <f>_xlfn.XLOOKUP($A5665,[3]【2026年03月度_全社】RFM客層一覧表データ!$A:$A,[3]【2026年03月度_全社】RFM客層一覧表データ!E:E,"",0)</f>
        <v>363</v>
      </c>
      <c r="I5665" s="183">
        <f>_xlfn.XLOOKUP($A5665,[3]【2026年03月度_全社】RFM客層一覧表データ!$A:$A,[3]【2026年03月度_全社】RFM客層一覧表データ!F:F,"",0)</f>
        <v>96</v>
      </c>
      <c r="J5665" s="183">
        <v>1119</v>
      </c>
      <c r="K5665" s="183">
        <v>375</v>
      </c>
      <c r="L5665" s="183">
        <v>364</v>
      </c>
      <c r="M5665" s="183">
        <v>99</v>
      </c>
      <c r="N5665" s="183">
        <v>1113</v>
      </c>
      <c r="O5665" s="183">
        <v>378</v>
      </c>
      <c r="P5665" s="183">
        <v>366</v>
      </c>
      <c r="Q5665" s="183">
        <v>122</v>
      </c>
      <c r="R5665" s="183">
        <v>1062</v>
      </c>
      <c r="S5665" s="183">
        <v>445</v>
      </c>
      <c r="T5665" s="183">
        <v>364</v>
      </c>
      <c r="U5665" s="183">
        <v>145</v>
      </c>
      <c r="V5665" s="183">
        <v>1014</v>
      </c>
      <c r="W5665" s="183">
        <v>365</v>
      </c>
      <c r="X5665" s="183">
        <v>347</v>
      </c>
      <c r="Y5665" s="183">
        <v>118</v>
      </c>
    </row>
    <row r="5666" spans="1:25" x14ac:dyDescent="0.2">
      <c r="A5666" s="184">
        <v>14337050</v>
      </c>
      <c r="B5666" s="183" t="str">
        <f>[1]店マスタ!B5665</f>
        <v>エコ電ＳＢＱ　八代店</v>
      </c>
      <c r="C5666" s="183">
        <v>1.5</v>
      </c>
      <c r="D5666" s="183">
        <v>1.5</v>
      </c>
      <c r="E5666" s="183">
        <f>_xlfn.XLOOKUP(A5666,[2]Sheet1!$R:$R,[2]Sheet1!$AB:$AB,"",0)</f>
        <v>1.5</v>
      </c>
      <c r="F5666" s="183" t="str">
        <f>_xlfn.XLOOKUP($A5666,[3]【2026年03月度_全社】RFM客層一覧表データ!$A:$A,[3]【2026年03月度_全社】RFM客層一覧表データ!C:C,"",0)</f>
        <v/>
      </c>
      <c r="G5666" s="183" t="str">
        <f>_xlfn.XLOOKUP($A5666,[3]【2026年03月度_全社】RFM客層一覧表データ!$A:$A,[3]【2026年03月度_全社】RFM客層一覧表データ!D:D,"",0)</f>
        <v/>
      </c>
      <c r="H5666" s="183" t="str">
        <f>_xlfn.XLOOKUP($A5666,[3]【2026年03月度_全社】RFM客層一覧表データ!$A:$A,[3]【2026年03月度_全社】RFM客層一覧表データ!E:E,"",0)</f>
        <v/>
      </c>
      <c r="I5666" s="183" t="str">
        <f>_xlfn.XLOOKUP($A5666,[3]【2026年03月度_全社】RFM客層一覧表データ!$A:$A,[3]【2026年03月度_全社】RFM客層一覧表データ!F:F,"",0)</f>
        <v/>
      </c>
      <c r="J5666" s="183">
        <v>0</v>
      </c>
      <c r="K5666" s="183">
        <v>0</v>
      </c>
      <c r="L5666" s="183">
        <v>0</v>
      </c>
      <c r="M5666" s="183">
        <v>0</v>
      </c>
      <c r="N5666" s="183">
        <v>0</v>
      </c>
      <c r="O5666" s="183">
        <v>0</v>
      </c>
      <c r="P5666" s="183">
        <v>0</v>
      </c>
      <c r="Q5666" s="183">
        <v>0</v>
      </c>
      <c r="R5666" s="183">
        <v>0</v>
      </c>
      <c r="S5666" s="183">
        <v>0</v>
      </c>
      <c r="T5666" s="183">
        <v>0</v>
      </c>
      <c r="U5666" s="183">
        <v>0</v>
      </c>
      <c r="V5666" s="183">
        <v>0</v>
      </c>
      <c r="W5666" s="183">
        <v>0</v>
      </c>
      <c r="X5666" s="183">
        <v>0</v>
      </c>
      <c r="Y5666" s="183">
        <v>0</v>
      </c>
    </row>
    <row r="5667" spans="1:25" x14ac:dyDescent="0.2">
      <c r="A5667" s="184">
        <v>14340003</v>
      </c>
      <c r="B5667" s="183" t="str">
        <f>[1]店マスタ!B5666</f>
        <v>でんきハウス　いづみ</v>
      </c>
      <c r="C5667" s="183">
        <v>2</v>
      </c>
      <c r="D5667" s="183">
        <v>2</v>
      </c>
      <c r="E5667" s="183">
        <f>_xlfn.XLOOKUP(A5667,[2]Sheet1!$R:$R,[2]Sheet1!$AB:$AB,"",0)</f>
        <v>2</v>
      </c>
      <c r="F5667" s="183">
        <f>_xlfn.XLOOKUP($A5667,[3]【2026年03月度_全社】RFM客層一覧表データ!$A:$A,[3]【2026年03月度_全社】RFM客層一覧表データ!C:C,"",0)</f>
        <v>510</v>
      </c>
      <c r="G5667" s="183">
        <f>_xlfn.XLOOKUP($A5667,[3]【2026年03月度_全社】RFM客層一覧表データ!$A:$A,[3]【2026年03月度_全社】RFM客層一覧表データ!D:D,"",0)</f>
        <v>273</v>
      </c>
      <c r="H5667" s="183">
        <f>_xlfn.XLOOKUP($A5667,[3]【2026年03月度_全社】RFM客層一覧表データ!$A:$A,[3]【2026年03月度_全社】RFM客層一覧表データ!E:E,"",0)</f>
        <v>329</v>
      </c>
      <c r="I5667" s="183">
        <f>_xlfn.XLOOKUP($A5667,[3]【2026年03月度_全社】RFM客層一覧表データ!$A:$A,[3]【2026年03月度_全社】RFM客層一覧表データ!F:F,"",0)</f>
        <v>20</v>
      </c>
      <c r="J5667" s="183">
        <v>521</v>
      </c>
      <c r="K5667" s="183">
        <v>292</v>
      </c>
      <c r="L5667" s="183">
        <v>345</v>
      </c>
      <c r="M5667" s="183">
        <v>31</v>
      </c>
      <c r="N5667" s="183">
        <v>518</v>
      </c>
      <c r="O5667" s="183">
        <v>290</v>
      </c>
      <c r="P5667" s="183">
        <v>348</v>
      </c>
      <c r="Q5667" s="183">
        <v>23</v>
      </c>
      <c r="R5667" s="183">
        <v>511</v>
      </c>
      <c r="S5667" s="183">
        <v>297</v>
      </c>
      <c r="T5667" s="183">
        <v>353</v>
      </c>
      <c r="U5667" s="183">
        <v>20</v>
      </c>
      <c r="V5667" s="183">
        <v>523</v>
      </c>
      <c r="W5667" s="183">
        <v>324</v>
      </c>
      <c r="X5667" s="183">
        <v>345</v>
      </c>
      <c r="Y5667" s="183">
        <v>29</v>
      </c>
    </row>
    <row r="5668" spans="1:25" x14ac:dyDescent="0.2">
      <c r="A5668" s="184">
        <v>14340030</v>
      </c>
      <c r="B5668" s="183" t="str">
        <f>[1]店マスタ!B5667</f>
        <v>宮田電気工業株式会社</v>
      </c>
      <c r="C5668" s="183">
        <v>4.5</v>
      </c>
      <c r="D5668" s="183">
        <v>4.5</v>
      </c>
      <c r="E5668" s="183">
        <f>_xlfn.XLOOKUP(A5668,[2]Sheet1!$R:$R,[2]Sheet1!$AB:$AB,"",0)</f>
        <v>4.5</v>
      </c>
      <c r="F5668" s="183" t="str">
        <f>_xlfn.XLOOKUP($A5668,[3]【2026年03月度_全社】RFM客層一覧表データ!$A:$A,[3]【2026年03月度_全社】RFM客層一覧表データ!C:C,"",0)</f>
        <v/>
      </c>
      <c r="G5668" s="183" t="str">
        <f>_xlfn.XLOOKUP($A5668,[3]【2026年03月度_全社】RFM客層一覧表データ!$A:$A,[3]【2026年03月度_全社】RFM客層一覧表データ!D:D,"",0)</f>
        <v/>
      </c>
      <c r="H5668" s="183" t="str">
        <f>_xlfn.XLOOKUP($A5668,[3]【2026年03月度_全社】RFM客層一覧表データ!$A:$A,[3]【2026年03月度_全社】RFM客層一覧表データ!E:E,"",0)</f>
        <v/>
      </c>
      <c r="I5668" s="183" t="str">
        <f>_xlfn.XLOOKUP($A5668,[3]【2026年03月度_全社】RFM客層一覧表データ!$A:$A,[3]【2026年03月度_全社】RFM客層一覧表データ!F:F,"",0)</f>
        <v/>
      </c>
      <c r="J5668" s="183">
        <v>0</v>
      </c>
      <c r="K5668" s="183">
        <v>0</v>
      </c>
      <c r="L5668" s="183">
        <v>0</v>
      </c>
      <c r="M5668" s="183">
        <v>0</v>
      </c>
      <c r="N5668" s="183">
        <v>0</v>
      </c>
      <c r="O5668" s="183">
        <v>0</v>
      </c>
      <c r="P5668" s="183">
        <v>0</v>
      </c>
      <c r="Q5668" s="183">
        <v>0</v>
      </c>
      <c r="R5668" s="183">
        <v>0</v>
      </c>
      <c r="S5668" s="183">
        <v>0</v>
      </c>
      <c r="T5668" s="183">
        <v>0</v>
      </c>
      <c r="U5668" s="183">
        <v>0</v>
      </c>
      <c r="V5668" s="183">
        <v>0</v>
      </c>
      <c r="W5668" s="183">
        <v>0</v>
      </c>
      <c r="X5668" s="183">
        <v>0</v>
      </c>
      <c r="Y5668" s="183">
        <v>0</v>
      </c>
    </row>
    <row r="5669" spans="1:25" x14ac:dyDescent="0.2">
      <c r="A5669" s="184">
        <v>14340031</v>
      </c>
      <c r="B5669" s="183" t="str">
        <f>[1]店マスタ!B5668</f>
        <v>ｉｎ・・・よりふじ</v>
      </c>
      <c r="C5669" s="183">
        <v>3</v>
      </c>
      <c r="D5669" s="183">
        <v>3</v>
      </c>
      <c r="E5669" s="183">
        <f>_xlfn.XLOOKUP(A5669,[2]Sheet1!$R:$R,[2]Sheet1!$AB:$AB,"",0)</f>
        <v>3</v>
      </c>
      <c r="F5669" s="183">
        <f>_xlfn.XLOOKUP($A5669,[3]【2026年03月度_全社】RFM客層一覧表データ!$A:$A,[3]【2026年03月度_全社】RFM客層一覧表データ!C:C,"",0)</f>
        <v>385</v>
      </c>
      <c r="G5669" s="183">
        <f>_xlfn.XLOOKUP($A5669,[3]【2026年03月度_全社】RFM客層一覧表データ!$A:$A,[3]【2026年03月度_全社】RFM客層一覧表データ!D:D,"",0)</f>
        <v>173</v>
      </c>
      <c r="H5669" s="183">
        <f>_xlfn.XLOOKUP($A5669,[3]【2026年03月度_全社】RFM客層一覧表データ!$A:$A,[3]【2026年03月度_全社】RFM客層一覧表データ!E:E,"",0)</f>
        <v>237</v>
      </c>
      <c r="I5669" s="183">
        <f>_xlfn.XLOOKUP($A5669,[3]【2026年03月度_全社】RFM客層一覧表データ!$A:$A,[3]【2026年03月度_全社】RFM客層一覧表データ!F:F,"",0)</f>
        <v>17</v>
      </c>
      <c r="J5669" s="183">
        <v>397</v>
      </c>
      <c r="K5669" s="183">
        <v>187</v>
      </c>
      <c r="L5669" s="183">
        <v>231</v>
      </c>
      <c r="M5669" s="183">
        <v>28</v>
      </c>
      <c r="N5669" s="183">
        <v>407</v>
      </c>
      <c r="O5669" s="183">
        <v>197</v>
      </c>
      <c r="P5669" s="183">
        <v>232</v>
      </c>
      <c r="Q5669" s="183">
        <v>18</v>
      </c>
      <c r="R5669" s="183">
        <v>400</v>
      </c>
      <c r="S5669" s="183">
        <v>190</v>
      </c>
      <c r="T5669" s="183">
        <v>235</v>
      </c>
      <c r="U5669" s="183">
        <v>26</v>
      </c>
      <c r="V5669" s="183">
        <v>442</v>
      </c>
      <c r="W5669" s="183">
        <v>213</v>
      </c>
      <c r="X5669" s="183">
        <v>245</v>
      </c>
      <c r="Y5669" s="183">
        <v>17</v>
      </c>
    </row>
    <row r="5670" spans="1:25" x14ac:dyDescent="0.2">
      <c r="A5670" s="184">
        <v>14340035</v>
      </c>
      <c r="B5670" s="183" t="str">
        <f>[1]店マスタ!B5669</f>
        <v>有徳電化サービス</v>
      </c>
      <c r="C5670" s="183">
        <v>4</v>
      </c>
      <c r="D5670" s="183">
        <v>4</v>
      </c>
      <c r="E5670" s="183">
        <f>_xlfn.XLOOKUP(A5670,[2]Sheet1!$R:$R,[2]Sheet1!$AB:$AB,"",0)</f>
        <v>4</v>
      </c>
      <c r="F5670" s="183" t="str">
        <f>_xlfn.XLOOKUP($A5670,[3]【2026年03月度_全社】RFM客層一覧表データ!$A:$A,[3]【2026年03月度_全社】RFM客層一覧表データ!C:C,"",0)</f>
        <v/>
      </c>
      <c r="G5670" s="183" t="str">
        <f>_xlfn.XLOOKUP($A5670,[3]【2026年03月度_全社】RFM客層一覧表データ!$A:$A,[3]【2026年03月度_全社】RFM客層一覧表データ!D:D,"",0)</f>
        <v/>
      </c>
      <c r="H5670" s="183" t="str">
        <f>_xlfn.XLOOKUP($A5670,[3]【2026年03月度_全社】RFM客層一覧表データ!$A:$A,[3]【2026年03月度_全社】RFM客層一覧表データ!E:E,"",0)</f>
        <v/>
      </c>
      <c r="I5670" s="183" t="str">
        <f>_xlfn.XLOOKUP($A5670,[3]【2026年03月度_全社】RFM客層一覧表データ!$A:$A,[3]【2026年03月度_全社】RFM客層一覧表データ!F:F,"",0)</f>
        <v/>
      </c>
      <c r="J5670" s="183">
        <v>0</v>
      </c>
      <c r="K5670" s="183">
        <v>0</v>
      </c>
      <c r="L5670" s="183">
        <v>0</v>
      </c>
      <c r="M5670" s="183">
        <v>0</v>
      </c>
      <c r="N5670" s="183">
        <v>0</v>
      </c>
      <c r="O5670" s="183">
        <v>0</v>
      </c>
      <c r="P5670" s="183">
        <v>0</v>
      </c>
      <c r="Q5670" s="183">
        <v>0</v>
      </c>
      <c r="R5670" s="183">
        <v>0</v>
      </c>
      <c r="S5670" s="183">
        <v>0</v>
      </c>
      <c r="T5670" s="183">
        <v>0</v>
      </c>
      <c r="U5670" s="183">
        <v>0</v>
      </c>
      <c r="V5670" s="183">
        <v>0</v>
      </c>
      <c r="W5670" s="183">
        <v>0</v>
      </c>
      <c r="X5670" s="183">
        <v>0</v>
      </c>
      <c r="Y5670" s="183">
        <v>0</v>
      </c>
    </row>
    <row r="5671" spans="1:25" x14ac:dyDescent="0.2">
      <c r="A5671" s="184">
        <v>14340066</v>
      </c>
      <c r="B5671" s="183" t="str">
        <f>[1]店マスタ!B5670</f>
        <v>西本電気店</v>
      </c>
      <c r="C5671" s="183">
        <v>2.5</v>
      </c>
      <c r="D5671" s="183">
        <v>2.5</v>
      </c>
      <c r="E5671" s="183">
        <f>_xlfn.XLOOKUP(A5671,[2]Sheet1!$R:$R,[2]Sheet1!$AB:$AB,"",0)</f>
        <v>2.5</v>
      </c>
      <c r="F5671" s="183" t="str">
        <f>_xlfn.XLOOKUP($A5671,[3]【2026年03月度_全社】RFM客層一覧表データ!$A:$A,[3]【2026年03月度_全社】RFM客層一覧表データ!C:C,"",0)</f>
        <v/>
      </c>
      <c r="G5671" s="183" t="str">
        <f>_xlfn.XLOOKUP($A5671,[3]【2026年03月度_全社】RFM客層一覧表データ!$A:$A,[3]【2026年03月度_全社】RFM客層一覧表データ!D:D,"",0)</f>
        <v/>
      </c>
      <c r="H5671" s="183" t="str">
        <f>_xlfn.XLOOKUP($A5671,[3]【2026年03月度_全社】RFM客層一覧表データ!$A:$A,[3]【2026年03月度_全社】RFM客層一覧表データ!E:E,"",0)</f>
        <v/>
      </c>
      <c r="I5671" s="183" t="str">
        <f>_xlfn.XLOOKUP($A5671,[3]【2026年03月度_全社】RFM客層一覧表データ!$A:$A,[3]【2026年03月度_全社】RFM客層一覧表データ!F:F,"",0)</f>
        <v/>
      </c>
      <c r="J5671" s="183">
        <v>0</v>
      </c>
      <c r="K5671" s="183">
        <v>0</v>
      </c>
      <c r="L5671" s="183">
        <v>0</v>
      </c>
      <c r="M5671" s="183">
        <v>0</v>
      </c>
      <c r="N5671" s="183">
        <v>0</v>
      </c>
      <c r="O5671" s="183">
        <v>0</v>
      </c>
      <c r="P5671" s="183">
        <v>0</v>
      </c>
      <c r="Q5671" s="183">
        <v>0</v>
      </c>
      <c r="R5671" s="183">
        <v>0</v>
      </c>
      <c r="S5671" s="183">
        <v>0</v>
      </c>
      <c r="T5671" s="183">
        <v>0</v>
      </c>
      <c r="U5671" s="183">
        <v>0</v>
      </c>
      <c r="V5671" s="183">
        <v>0</v>
      </c>
      <c r="W5671" s="183">
        <v>0</v>
      </c>
      <c r="X5671" s="183">
        <v>0</v>
      </c>
      <c r="Y5671" s="183">
        <v>0</v>
      </c>
    </row>
    <row r="5672" spans="1:25" x14ac:dyDescent="0.2">
      <c r="A5672" s="184">
        <v>14340095</v>
      </c>
      <c r="B5672" s="183" t="str">
        <f>[1]店マスタ!B5671</f>
        <v>エコ電ＳＢＱ　海士江店</v>
      </c>
      <c r="C5672" s="183">
        <v>3.5</v>
      </c>
      <c r="D5672" s="183">
        <v>3.5</v>
      </c>
      <c r="E5672" s="183">
        <f>_xlfn.XLOOKUP(A5672,[2]Sheet1!$R:$R,[2]Sheet1!$AB:$AB,"",0)</f>
        <v>3.5</v>
      </c>
      <c r="F5672" s="183" t="str">
        <f>_xlfn.XLOOKUP($A5672,[3]【2026年03月度_全社】RFM客層一覧表データ!$A:$A,[3]【2026年03月度_全社】RFM客層一覧表データ!C:C,"",0)</f>
        <v/>
      </c>
      <c r="G5672" s="183" t="str">
        <f>_xlfn.XLOOKUP($A5672,[3]【2026年03月度_全社】RFM客層一覧表データ!$A:$A,[3]【2026年03月度_全社】RFM客層一覧表データ!D:D,"",0)</f>
        <v/>
      </c>
      <c r="H5672" s="183" t="str">
        <f>_xlfn.XLOOKUP($A5672,[3]【2026年03月度_全社】RFM客層一覧表データ!$A:$A,[3]【2026年03月度_全社】RFM客層一覧表データ!E:E,"",0)</f>
        <v/>
      </c>
      <c r="I5672" s="183" t="str">
        <f>_xlfn.XLOOKUP($A5672,[3]【2026年03月度_全社】RFM客層一覧表データ!$A:$A,[3]【2026年03月度_全社】RFM客層一覧表データ!F:F,"",0)</f>
        <v/>
      </c>
      <c r="J5672" s="183">
        <v>0</v>
      </c>
      <c r="K5672" s="183">
        <v>0</v>
      </c>
      <c r="L5672" s="183">
        <v>0</v>
      </c>
      <c r="M5672" s="183">
        <v>0</v>
      </c>
      <c r="N5672" s="183">
        <v>0</v>
      </c>
      <c r="O5672" s="183">
        <v>0</v>
      </c>
      <c r="P5672" s="183">
        <v>0</v>
      </c>
      <c r="Q5672" s="183">
        <v>0</v>
      </c>
      <c r="R5672" s="183">
        <v>0</v>
      </c>
      <c r="S5672" s="183">
        <v>0</v>
      </c>
      <c r="T5672" s="183">
        <v>0</v>
      </c>
      <c r="U5672" s="183">
        <v>0</v>
      </c>
      <c r="V5672" s="183">
        <v>0</v>
      </c>
      <c r="W5672" s="183">
        <v>0</v>
      </c>
      <c r="X5672" s="183">
        <v>0</v>
      </c>
      <c r="Y5672" s="183">
        <v>0</v>
      </c>
    </row>
    <row r="5673" spans="1:25" x14ac:dyDescent="0.2">
      <c r="A5673" s="184">
        <v>14342007</v>
      </c>
      <c r="B5673" s="183" t="str">
        <f>[1]店マスタ!B5672</f>
        <v>大松電気</v>
      </c>
      <c r="C5673" s="183">
        <v>1</v>
      </c>
      <c r="D5673" s="183">
        <v>1</v>
      </c>
      <c r="E5673" s="183" t="str">
        <f>_xlfn.XLOOKUP(A5673,[2]Sheet1!$R:$R,[2]Sheet1!$AB:$AB,"",0)</f>
        <v/>
      </c>
      <c r="F5673" s="183" t="str">
        <f>_xlfn.XLOOKUP($A5673,[3]【2026年03月度_全社】RFM客層一覧表データ!$A:$A,[3]【2026年03月度_全社】RFM客層一覧表データ!C:C,"",0)</f>
        <v/>
      </c>
      <c r="G5673" s="183" t="str">
        <f>_xlfn.XLOOKUP($A5673,[3]【2026年03月度_全社】RFM客層一覧表データ!$A:$A,[3]【2026年03月度_全社】RFM客層一覧表データ!D:D,"",0)</f>
        <v/>
      </c>
      <c r="H5673" s="183" t="str">
        <f>_xlfn.XLOOKUP($A5673,[3]【2026年03月度_全社】RFM客層一覧表データ!$A:$A,[3]【2026年03月度_全社】RFM客層一覧表データ!E:E,"",0)</f>
        <v/>
      </c>
      <c r="I5673" s="183" t="str">
        <f>_xlfn.XLOOKUP($A5673,[3]【2026年03月度_全社】RFM客層一覧表データ!$A:$A,[3]【2026年03月度_全社】RFM客層一覧表データ!F:F,"",0)</f>
        <v/>
      </c>
      <c r="J5673" s="183">
        <v>0</v>
      </c>
      <c r="K5673" s="183">
        <v>0</v>
      </c>
      <c r="L5673" s="183">
        <v>0</v>
      </c>
      <c r="M5673" s="183">
        <v>0</v>
      </c>
      <c r="N5673" s="183">
        <v>0</v>
      </c>
      <c r="O5673" s="183">
        <v>0</v>
      </c>
      <c r="P5673" s="183">
        <v>0</v>
      </c>
      <c r="Q5673" s="183">
        <v>0</v>
      </c>
      <c r="R5673" s="183">
        <v>0</v>
      </c>
      <c r="S5673" s="183">
        <v>0</v>
      </c>
      <c r="T5673" s="183">
        <v>0</v>
      </c>
      <c r="U5673" s="183">
        <v>0</v>
      </c>
      <c r="V5673" s="183">
        <v>0</v>
      </c>
      <c r="W5673" s="183">
        <v>0</v>
      </c>
      <c r="X5673" s="183">
        <v>0</v>
      </c>
      <c r="Y5673" s="183">
        <v>0</v>
      </c>
    </row>
    <row r="5674" spans="1:25" x14ac:dyDescent="0.2">
      <c r="A5674" s="184">
        <v>14342008</v>
      </c>
      <c r="B5674" s="183" t="str">
        <f>[1]店マスタ!B5673</f>
        <v>セブンプラザ細山田</v>
      </c>
      <c r="C5674" s="183">
        <v>2.5</v>
      </c>
      <c r="D5674" s="183">
        <v>2.5</v>
      </c>
      <c r="E5674" s="183">
        <f>_xlfn.XLOOKUP(A5674,[2]Sheet1!$R:$R,[2]Sheet1!$AB:$AB,"",0)</f>
        <v>3</v>
      </c>
      <c r="F5674" s="183">
        <f>_xlfn.XLOOKUP($A5674,[3]【2026年03月度_全社】RFM客層一覧表データ!$A:$A,[3]【2026年03月度_全社】RFM客層一覧表データ!C:C,"",0)</f>
        <v>783</v>
      </c>
      <c r="G5674" s="183">
        <f>_xlfn.XLOOKUP($A5674,[3]【2026年03月度_全社】RFM客層一覧表データ!$A:$A,[3]【2026年03月度_全社】RFM客層一覧表データ!D:D,"",0)</f>
        <v>359</v>
      </c>
      <c r="H5674" s="183">
        <f>_xlfn.XLOOKUP($A5674,[3]【2026年03月度_全社】RFM客層一覧表データ!$A:$A,[3]【2026年03月度_全社】RFM客層一覧表データ!E:E,"",0)</f>
        <v>373</v>
      </c>
      <c r="I5674" s="183">
        <f>_xlfn.XLOOKUP($A5674,[3]【2026年03月度_全社】RFM客層一覧表データ!$A:$A,[3]【2026年03月度_全社】RFM客層一覧表データ!F:F,"",0)</f>
        <v>75</v>
      </c>
      <c r="J5674" s="183">
        <v>748</v>
      </c>
      <c r="K5674" s="183">
        <v>369</v>
      </c>
      <c r="L5674" s="183">
        <v>361</v>
      </c>
      <c r="M5674" s="183">
        <v>57</v>
      </c>
      <c r="N5674" s="183">
        <v>727</v>
      </c>
      <c r="O5674" s="183">
        <v>371</v>
      </c>
      <c r="P5674" s="183">
        <v>365</v>
      </c>
      <c r="Q5674" s="183">
        <v>96</v>
      </c>
      <c r="R5674" s="183">
        <v>666</v>
      </c>
      <c r="S5674" s="183">
        <v>320</v>
      </c>
      <c r="T5674" s="183">
        <v>351</v>
      </c>
      <c r="U5674" s="183">
        <v>62</v>
      </c>
      <c r="V5674" s="183">
        <v>647</v>
      </c>
      <c r="W5674" s="183">
        <v>310</v>
      </c>
      <c r="X5674" s="183">
        <v>343</v>
      </c>
      <c r="Y5674" s="183">
        <v>52</v>
      </c>
    </row>
    <row r="5675" spans="1:25" x14ac:dyDescent="0.2">
      <c r="A5675" s="184">
        <v>14342012</v>
      </c>
      <c r="B5675" s="183" t="str">
        <f>[1]店マスタ!B5674</f>
        <v>ムグルマ電器</v>
      </c>
      <c r="C5675" s="183">
        <v>2</v>
      </c>
      <c r="D5675" s="183">
        <v>2</v>
      </c>
      <c r="E5675" s="183">
        <f>_xlfn.XLOOKUP(A5675,[2]Sheet1!$R:$R,[2]Sheet1!$AB:$AB,"",0)</f>
        <v>2</v>
      </c>
      <c r="F5675" s="183" t="str">
        <f>_xlfn.XLOOKUP($A5675,[3]【2026年03月度_全社】RFM客層一覧表データ!$A:$A,[3]【2026年03月度_全社】RFM客層一覧表データ!C:C,"",0)</f>
        <v/>
      </c>
      <c r="G5675" s="183" t="str">
        <f>_xlfn.XLOOKUP($A5675,[3]【2026年03月度_全社】RFM客層一覧表データ!$A:$A,[3]【2026年03月度_全社】RFM客層一覧表データ!D:D,"",0)</f>
        <v/>
      </c>
      <c r="H5675" s="183" t="str">
        <f>_xlfn.XLOOKUP($A5675,[3]【2026年03月度_全社】RFM客層一覧表データ!$A:$A,[3]【2026年03月度_全社】RFM客層一覧表データ!E:E,"",0)</f>
        <v/>
      </c>
      <c r="I5675" s="183" t="str">
        <f>_xlfn.XLOOKUP($A5675,[3]【2026年03月度_全社】RFM客層一覧表データ!$A:$A,[3]【2026年03月度_全社】RFM客層一覧表データ!F:F,"",0)</f>
        <v/>
      </c>
      <c r="J5675" s="183">
        <v>0</v>
      </c>
      <c r="K5675" s="183">
        <v>0</v>
      </c>
      <c r="L5675" s="183">
        <v>0</v>
      </c>
      <c r="M5675" s="183">
        <v>0</v>
      </c>
      <c r="N5675" s="183">
        <v>0</v>
      </c>
      <c r="O5675" s="183">
        <v>0</v>
      </c>
      <c r="P5675" s="183">
        <v>0</v>
      </c>
      <c r="Q5675" s="183">
        <v>0</v>
      </c>
      <c r="R5675" s="183">
        <v>0</v>
      </c>
      <c r="S5675" s="183">
        <v>0</v>
      </c>
      <c r="T5675" s="183">
        <v>0</v>
      </c>
      <c r="U5675" s="183">
        <v>0</v>
      </c>
      <c r="V5675" s="183">
        <v>0</v>
      </c>
      <c r="W5675" s="183">
        <v>0</v>
      </c>
      <c r="X5675" s="183">
        <v>0</v>
      </c>
      <c r="Y5675" s="183">
        <v>0</v>
      </c>
    </row>
    <row r="5676" spans="1:25" x14ac:dyDescent="0.2">
      <c r="A5676" s="184">
        <v>14342028</v>
      </c>
      <c r="B5676" s="183" t="str">
        <f>[1]店マスタ!B5675</f>
        <v>ヨシモト電器</v>
      </c>
      <c r="C5676" s="183">
        <v>1</v>
      </c>
      <c r="D5676" s="183">
        <v>1</v>
      </c>
      <c r="E5676" s="183" t="str">
        <f>_xlfn.XLOOKUP(A5676,[2]Sheet1!$R:$R,[2]Sheet1!$AB:$AB,"",0)</f>
        <v/>
      </c>
      <c r="F5676" s="183" t="str">
        <f>_xlfn.XLOOKUP($A5676,[3]【2026年03月度_全社】RFM客層一覧表データ!$A:$A,[3]【2026年03月度_全社】RFM客層一覧表データ!C:C,"",0)</f>
        <v/>
      </c>
      <c r="G5676" s="183" t="str">
        <f>_xlfn.XLOOKUP($A5676,[3]【2026年03月度_全社】RFM客層一覧表データ!$A:$A,[3]【2026年03月度_全社】RFM客層一覧表データ!D:D,"",0)</f>
        <v/>
      </c>
      <c r="H5676" s="183" t="str">
        <f>_xlfn.XLOOKUP($A5676,[3]【2026年03月度_全社】RFM客層一覧表データ!$A:$A,[3]【2026年03月度_全社】RFM客層一覧表データ!E:E,"",0)</f>
        <v/>
      </c>
      <c r="I5676" s="183" t="str">
        <f>_xlfn.XLOOKUP($A5676,[3]【2026年03月度_全社】RFM客層一覧表データ!$A:$A,[3]【2026年03月度_全社】RFM客層一覧表データ!F:F,"",0)</f>
        <v/>
      </c>
      <c r="J5676" s="183">
        <v>0</v>
      </c>
      <c r="K5676" s="183">
        <v>0</v>
      </c>
      <c r="L5676" s="183">
        <v>0</v>
      </c>
      <c r="M5676" s="183">
        <v>0</v>
      </c>
      <c r="N5676" s="183">
        <v>0</v>
      </c>
      <c r="O5676" s="183">
        <v>0</v>
      </c>
      <c r="P5676" s="183">
        <v>0</v>
      </c>
      <c r="Q5676" s="183">
        <v>0</v>
      </c>
      <c r="R5676" s="183">
        <v>0</v>
      </c>
      <c r="S5676" s="183">
        <v>0</v>
      </c>
      <c r="T5676" s="183">
        <v>0</v>
      </c>
      <c r="U5676" s="183">
        <v>0</v>
      </c>
      <c r="V5676" s="183">
        <v>0</v>
      </c>
      <c r="W5676" s="183">
        <v>0</v>
      </c>
      <c r="X5676" s="183">
        <v>0</v>
      </c>
      <c r="Y5676" s="183">
        <v>0</v>
      </c>
    </row>
    <row r="5677" spans="1:25" x14ac:dyDescent="0.2">
      <c r="A5677" s="184">
        <v>14343009</v>
      </c>
      <c r="B5677" s="183" t="str">
        <f>[1]店マスタ!B5676</f>
        <v>嘉島）　　武田電器店</v>
      </c>
      <c r="C5677" s="183">
        <v>1.5</v>
      </c>
      <c r="D5677" s="183">
        <v>1.5</v>
      </c>
      <c r="E5677" s="183">
        <f>_xlfn.XLOOKUP(A5677,[2]Sheet1!$R:$R,[2]Sheet1!$AB:$AB,"",0)</f>
        <v>1.5</v>
      </c>
      <c r="F5677" s="183" t="str">
        <f>_xlfn.XLOOKUP($A5677,[3]【2026年03月度_全社】RFM客層一覧表データ!$A:$A,[3]【2026年03月度_全社】RFM客層一覧表データ!C:C,"",0)</f>
        <v/>
      </c>
      <c r="G5677" s="183" t="str">
        <f>_xlfn.XLOOKUP($A5677,[3]【2026年03月度_全社】RFM客層一覧表データ!$A:$A,[3]【2026年03月度_全社】RFM客層一覧表データ!D:D,"",0)</f>
        <v/>
      </c>
      <c r="H5677" s="183" t="str">
        <f>_xlfn.XLOOKUP($A5677,[3]【2026年03月度_全社】RFM客層一覧表データ!$A:$A,[3]【2026年03月度_全社】RFM客層一覧表データ!E:E,"",0)</f>
        <v/>
      </c>
      <c r="I5677" s="183" t="str">
        <f>_xlfn.XLOOKUP($A5677,[3]【2026年03月度_全社】RFM客層一覧表データ!$A:$A,[3]【2026年03月度_全社】RFM客層一覧表データ!F:F,"",0)</f>
        <v/>
      </c>
      <c r="J5677" s="183">
        <v>0</v>
      </c>
      <c r="K5677" s="183">
        <v>0</v>
      </c>
      <c r="L5677" s="183">
        <v>0</v>
      </c>
      <c r="M5677" s="183">
        <v>0</v>
      </c>
      <c r="N5677" s="183">
        <v>0</v>
      </c>
      <c r="O5677" s="183">
        <v>0</v>
      </c>
      <c r="P5677" s="183">
        <v>0</v>
      </c>
      <c r="Q5677" s="183">
        <v>0</v>
      </c>
      <c r="R5677" s="183">
        <v>0</v>
      </c>
      <c r="S5677" s="183">
        <v>0</v>
      </c>
      <c r="T5677" s="183">
        <v>0</v>
      </c>
      <c r="U5677" s="183">
        <v>0</v>
      </c>
      <c r="V5677" s="183">
        <v>0</v>
      </c>
      <c r="W5677" s="183">
        <v>0</v>
      </c>
      <c r="X5677" s="183">
        <v>0</v>
      </c>
      <c r="Y5677" s="183">
        <v>0</v>
      </c>
    </row>
    <row r="5678" spans="1:25" x14ac:dyDescent="0.2">
      <c r="A5678" s="184">
        <v>14343012</v>
      </c>
      <c r="B5678" s="183" t="str">
        <f>[1]店マスタ!B5677</f>
        <v>プラザ　カイ</v>
      </c>
      <c r="C5678" s="183">
        <v>2.5</v>
      </c>
      <c r="D5678" s="183">
        <v>2.5</v>
      </c>
      <c r="E5678" s="183">
        <f>_xlfn.XLOOKUP(A5678,[2]Sheet1!$R:$R,[2]Sheet1!$AB:$AB,"",0)</f>
        <v>2.5</v>
      </c>
      <c r="F5678" s="183">
        <f>_xlfn.XLOOKUP($A5678,[3]【2026年03月度_全社】RFM客層一覧表データ!$A:$A,[3]【2026年03月度_全社】RFM客層一覧表データ!C:C,"",0)</f>
        <v>645</v>
      </c>
      <c r="G5678" s="183">
        <f>_xlfn.XLOOKUP($A5678,[3]【2026年03月度_全社】RFM客層一覧表データ!$A:$A,[3]【2026年03月度_全社】RFM客層一覧表データ!D:D,"",0)</f>
        <v>289</v>
      </c>
      <c r="H5678" s="183">
        <f>_xlfn.XLOOKUP($A5678,[3]【2026年03月度_全社】RFM客層一覧表データ!$A:$A,[3]【2026年03月度_全社】RFM客層一覧表データ!E:E,"",0)</f>
        <v>335</v>
      </c>
      <c r="I5678" s="183">
        <f>_xlfn.XLOOKUP($A5678,[3]【2026年03月度_全社】RFM客層一覧表データ!$A:$A,[3]【2026年03月度_全社】RFM客層一覧表データ!F:F,"",0)</f>
        <v>52</v>
      </c>
      <c r="J5678" s="183">
        <v>644</v>
      </c>
      <c r="K5678" s="183">
        <v>272</v>
      </c>
      <c r="L5678" s="183">
        <v>334</v>
      </c>
      <c r="M5678" s="183">
        <v>47</v>
      </c>
      <c r="N5678" s="183">
        <v>634</v>
      </c>
      <c r="O5678" s="183">
        <v>271</v>
      </c>
      <c r="P5678" s="183">
        <v>335</v>
      </c>
      <c r="Q5678" s="183">
        <v>39</v>
      </c>
      <c r="R5678" s="183">
        <v>644</v>
      </c>
      <c r="S5678" s="183">
        <v>271</v>
      </c>
      <c r="T5678" s="183">
        <v>346</v>
      </c>
      <c r="U5678" s="183">
        <v>46</v>
      </c>
      <c r="V5678" s="183">
        <v>633</v>
      </c>
      <c r="W5678" s="183">
        <v>284</v>
      </c>
      <c r="X5678" s="183">
        <v>350</v>
      </c>
      <c r="Y5678" s="183">
        <v>49</v>
      </c>
    </row>
    <row r="5679" spans="1:25" x14ac:dyDescent="0.2">
      <c r="A5679" s="184">
        <v>14343021</v>
      </c>
      <c r="B5679" s="183" t="str">
        <f>[1]店マスタ!B5678</f>
        <v>でんきのゆうでん　旭志店</v>
      </c>
      <c r="C5679" s="183">
        <v>2</v>
      </c>
      <c r="D5679" s="183">
        <v>2</v>
      </c>
      <c r="E5679" s="183">
        <f>_xlfn.XLOOKUP(A5679,[2]Sheet1!$R:$R,[2]Sheet1!$AB:$AB,"",0)</f>
        <v>2</v>
      </c>
      <c r="F5679" s="183">
        <f>_xlfn.XLOOKUP($A5679,[3]【2026年03月度_全社】RFM客層一覧表データ!$A:$A,[3]【2026年03月度_全社】RFM客層一覧表データ!C:C,"",0)</f>
        <v>0</v>
      </c>
      <c r="G5679" s="183">
        <f>_xlfn.XLOOKUP($A5679,[3]【2026年03月度_全社】RFM客層一覧表データ!$A:$A,[3]【2026年03月度_全社】RFM客層一覧表データ!D:D,"",0)</f>
        <v>0</v>
      </c>
      <c r="H5679" s="183">
        <f>_xlfn.XLOOKUP($A5679,[3]【2026年03月度_全社】RFM客層一覧表データ!$A:$A,[3]【2026年03月度_全社】RFM客層一覧表データ!E:E,"",0)</f>
        <v>0</v>
      </c>
      <c r="I5679" s="183">
        <f>_xlfn.XLOOKUP($A5679,[3]【2026年03月度_全社】RFM客層一覧表データ!$A:$A,[3]【2026年03月度_全社】RFM客層一覧表データ!F:F,"",0)</f>
        <v>0</v>
      </c>
      <c r="J5679" s="183">
        <v>0</v>
      </c>
      <c r="K5679" s="183">
        <v>0</v>
      </c>
      <c r="L5679" s="183">
        <v>0</v>
      </c>
      <c r="M5679" s="183">
        <v>0</v>
      </c>
      <c r="N5679" s="183">
        <v>0</v>
      </c>
      <c r="O5679" s="183">
        <v>0</v>
      </c>
      <c r="P5679" s="183">
        <v>0</v>
      </c>
      <c r="Q5679" s="183">
        <v>0</v>
      </c>
      <c r="R5679" s="183">
        <v>0</v>
      </c>
      <c r="S5679" s="183">
        <v>0</v>
      </c>
      <c r="T5679" s="183">
        <v>0</v>
      </c>
      <c r="U5679" s="183">
        <v>0</v>
      </c>
      <c r="V5679" s="183">
        <v>0</v>
      </c>
      <c r="W5679" s="183">
        <v>0</v>
      </c>
      <c r="X5679" s="183">
        <v>0</v>
      </c>
      <c r="Y5679" s="183">
        <v>0</v>
      </c>
    </row>
    <row r="5680" spans="1:25" x14ac:dyDescent="0.2">
      <c r="A5680" s="184">
        <v>14343026</v>
      </c>
      <c r="B5680" s="183" t="str">
        <f>[1]店マスタ!B5679</f>
        <v>でんきのゆうでん　砥用店</v>
      </c>
      <c r="C5680" s="183">
        <v>1</v>
      </c>
      <c r="D5680" s="183">
        <v>2</v>
      </c>
      <c r="E5680" s="183">
        <f>_xlfn.XLOOKUP(A5680,[2]Sheet1!$R:$R,[2]Sheet1!$AB:$AB,"",0)</f>
        <v>1</v>
      </c>
      <c r="F5680" s="183">
        <f>_xlfn.XLOOKUP($A5680,[3]【2026年03月度_全社】RFM客層一覧表データ!$A:$A,[3]【2026年03月度_全社】RFM客層一覧表データ!C:C,"",0)</f>
        <v>0</v>
      </c>
      <c r="G5680" s="183">
        <f>_xlfn.XLOOKUP($A5680,[3]【2026年03月度_全社】RFM客層一覧表データ!$A:$A,[3]【2026年03月度_全社】RFM客層一覧表データ!D:D,"",0)</f>
        <v>0</v>
      </c>
      <c r="H5680" s="183">
        <f>_xlfn.XLOOKUP($A5680,[3]【2026年03月度_全社】RFM客層一覧表データ!$A:$A,[3]【2026年03月度_全社】RFM客層一覧表データ!E:E,"",0)</f>
        <v>0</v>
      </c>
      <c r="I5680" s="183">
        <f>_xlfn.XLOOKUP($A5680,[3]【2026年03月度_全社】RFM客層一覧表データ!$A:$A,[3]【2026年03月度_全社】RFM客層一覧表データ!F:F,"",0)</f>
        <v>0</v>
      </c>
      <c r="J5680" s="183">
        <v>0</v>
      </c>
      <c r="K5680" s="183">
        <v>0</v>
      </c>
      <c r="L5680" s="183">
        <v>0</v>
      </c>
      <c r="M5680" s="183">
        <v>0</v>
      </c>
      <c r="N5680" s="183">
        <v>0</v>
      </c>
      <c r="O5680" s="183">
        <v>0</v>
      </c>
      <c r="P5680" s="183">
        <v>0</v>
      </c>
      <c r="Q5680" s="183">
        <v>0</v>
      </c>
      <c r="R5680" s="183">
        <v>0</v>
      </c>
      <c r="S5680" s="183">
        <v>0</v>
      </c>
      <c r="T5680" s="183">
        <v>0</v>
      </c>
      <c r="U5680" s="183">
        <v>0</v>
      </c>
      <c r="V5680" s="183">
        <v>0</v>
      </c>
      <c r="W5680" s="183">
        <v>0</v>
      </c>
      <c r="X5680" s="183">
        <v>0</v>
      </c>
      <c r="Y5680" s="183">
        <v>0</v>
      </c>
    </row>
    <row r="5681" spans="1:25" x14ac:dyDescent="0.2">
      <c r="A5681" s="184">
        <v>14343601</v>
      </c>
      <c r="B5681" s="183" t="str">
        <f>[1]店マスタ!B5680</f>
        <v>電気プラザ　土田</v>
      </c>
      <c r="C5681" s="183">
        <v>2</v>
      </c>
      <c r="D5681" s="183">
        <v>4</v>
      </c>
      <c r="E5681" s="183">
        <f>_xlfn.XLOOKUP(A5681,[2]Sheet1!$R:$R,[2]Sheet1!$AB:$AB,"",0)</f>
        <v>2.5</v>
      </c>
      <c r="F5681" s="183">
        <f>_xlfn.XLOOKUP($A5681,[3]【2026年03月度_全社】RFM客層一覧表データ!$A:$A,[3]【2026年03月度_全社】RFM客層一覧表データ!C:C,"",0)</f>
        <v>670</v>
      </c>
      <c r="G5681" s="183">
        <f>_xlfn.XLOOKUP($A5681,[3]【2026年03月度_全社】RFM客層一覧表データ!$A:$A,[3]【2026年03月度_全社】RFM客層一覧表データ!D:D,"",0)</f>
        <v>317</v>
      </c>
      <c r="H5681" s="183">
        <f>_xlfn.XLOOKUP($A5681,[3]【2026年03月度_全社】RFM客層一覧表データ!$A:$A,[3]【2026年03月度_全社】RFM客層一覧表データ!E:E,"",0)</f>
        <v>346</v>
      </c>
      <c r="I5681" s="183">
        <f>_xlfn.XLOOKUP($A5681,[3]【2026年03月度_全社】RFM客層一覧表データ!$A:$A,[3]【2026年03月度_全社】RFM客層一覧表データ!F:F,"",0)</f>
        <v>37</v>
      </c>
      <c r="J5681" s="183">
        <v>684</v>
      </c>
      <c r="K5681" s="183">
        <v>331</v>
      </c>
      <c r="L5681" s="183">
        <v>359</v>
      </c>
      <c r="M5681" s="183">
        <v>43</v>
      </c>
      <c r="N5681" s="183">
        <v>751</v>
      </c>
      <c r="O5681" s="183">
        <v>353</v>
      </c>
      <c r="P5681" s="183">
        <v>384</v>
      </c>
      <c r="Q5681" s="183">
        <v>41</v>
      </c>
      <c r="R5681" s="183">
        <v>742</v>
      </c>
      <c r="S5681" s="183">
        <v>338</v>
      </c>
      <c r="T5681" s="183">
        <v>394</v>
      </c>
      <c r="U5681" s="183">
        <v>34</v>
      </c>
      <c r="V5681" s="183">
        <v>758</v>
      </c>
      <c r="W5681" s="183">
        <v>375</v>
      </c>
      <c r="X5681" s="183">
        <v>392</v>
      </c>
      <c r="Y5681" s="183">
        <v>35</v>
      </c>
    </row>
    <row r="5682" spans="1:25" x14ac:dyDescent="0.2">
      <c r="A5682" s="184">
        <v>14345005</v>
      </c>
      <c r="B5682" s="183" t="str">
        <f>[1]店マスタ!B5681</f>
        <v>（有）カワマタシステムズ</v>
      </c>
      <c r="C5682" s="183">
        <v>2.5</v>
      </c>
      <c r="D5682" s="183">
        <v>5</v>
      </c>
      <c r="E5682" s="183">
        <f>_xlfn.XLOOKUP(A5682,[2]Sheet1!$R:$R,[2]Sheet1!$AB:$AB,"",0)</f>
        <v>3</v>
      </c>
      <c r="F5682" s="183" t="str">
        <f>_xlfn.XLOOKUP($A5682,[3]【2026年03月度_全社】RFM客層一覧表データ!$A:$A,[3]【2026年03月度_全社】RFM客層一覧表データ!C:C,"",0)</f>
        <v/>
      </c>
      <c r="G5682" s="183" t="str">
        <f>_xlfn.XLOOKUP($A5682,[3]【2026年03月度_全社】RFM客層一覧表データ!$A:$A,[3]【2026年03月度_全社】RFM客層一覧表データ!D:D,"",0)</f>
        <v/>
      </c>
      <c r="H5682" s="183" t="str">
        <f>_xlfn.XLOOKUP($A5682,[3]【2026年03月度_全社】RFM客層一覧表データ!$A:$A,[3]【2026年03月度_全社】RFM客層一覧表データ!E:E,"",0)</f>
        <v/>
      </c>
      <c r="I5682" s="183" t="str">
        <f>_xlfn.XLOOKUP($A5682,[3]【2026年03月度_全社】RFM客層一覧表データ!$A:$A,[3]【2026年03月度_全社】RFM客層一覧表データ!F:F,"",0)</f>
        <v/>
      </c>
      <c r="J5682" s="183">
        <v>0</v>
      </c>
      <c r="K5682" s="183">
        <v>0</v>
      </c>
      <c r="L5682" s="183">
        <v>0</v>
      </c>
      <c r="M5682" s="183">
        <v>0</v>
      </c>
      <c r="N5682" s="183">
        <v>0</v>
      </c>
      <c r="O5682" s="183">
        <v>0</v>
      </c>
      <c r="P5682" s="183">
        <v>0</v>
      </c>
      <c r="Q5682" s="183">
        <v>0</v>
      </c>
      <c r="R5682" s="183">
        <v>0</v>
      </c>
      <c r="S5682" s="183">
        <v>0</v>
      </c>
      <c r="T5682" s="183">
        <v>0</v>
      </c>
      <c r="U5682" s="183">
        <v>0</v>
      </c>
      <c r="V5682" s="183">
        <v>0</v>
      </c>
      <c r="W5682" s="183">
        <v>0</v>
      </c>
      <c r="X5682" s="183">
        <v>0</v>
      </c>
      <c r="Y5682" s="183">
        <v>0</v>
      </c>
    </row>
    <row r="5683" spans="1:25" x14ac:dyDescent="0.2">
      <c r="A5683" s="184">
        <v>14345031</v>
      </c>
      <c r="B5683" s="183" t="str">
        <f>[1]店マスタ!B5682</f>
        <v>ウエムラ電機</v>
      </c>
      <c r="C5683" s="183">
        <v>2</v>
      </c>
      <c r="D5683" s="183">
        <v>4</v>
      </c>
      <c r="E5683" s="183" t="str">
        <f>_xlfn.XLOOKUP(A5683,[2]Sheet1!$R:$R,[2]Sheet1!$AB:$AB,"",0)</f>
        <v/>
      </c>
      <c r="F5683" s="183">
        <f>_xlfn.XLOOKUP($A5683,[3]【2026年03月度_全社】RFM客層一覧表データ!$A:$A,[3]【2026年03月度_全社】RFM客層一覧表データ!C:C,"",0)</f>
        <v>312</v>
      </c>
      <c r="G5683" s="183">
        <f>_xlfn.XLOOKUP($A5683,[3]【2026年03月度_全社】RFM客層一覧表データ!$A:$A,[3]【2026年03月度_全社】RFM客層一覧表データ!D:D,"",0)</f>
        <v>114</v>
      </c>
      <c r="H5683" s="183">
        <f>_xlfn.XLOOKUP($A5683,[3]【2026年03月度_全社】RFM客層一覧表データ!$A:$A,[3]【2026年03月度_全社】RFM客層一覧表データ!E:E,"",0)</f>
        <v>153</v>
      </c>
      <c r="I5683" s="183">
        <f>_xlfn.XLOOKUP($A5683,[3]【2026年03月度_全社】RFM客層一覧表データ!$A:$A,[3]【2026年03月度_全社】RFM客層一覧表データ!F:F,"",0)</f>
        <v>15</v>
      </c>
      <c r="J5683" s="183">
        <v>321</v>
      </c>
      <c r="K5683" s="183">
        <v>130</v>
      </c>
      <c r="L5683" s="183">
        <v>154</v>
      </c>
      <c r="M5683" s="183">
        <v>22</v>
      </c>
      <c r="N5683" s="183">
        <v>291</v>
      </c>
      <c r="O5683" s="183">
        <v>123</v>
      </c>
      <c r="P5683" s="183">
        <v>148</v>
      </c>
      <c r="Q5683" s="183">
        <v>11</v>
      </c>
      <c r="R5683" s="183">
        <v>318</v>
      </c>
      <c r="S5683" s="183">
        <v>132</v>
      </c>
      <c r="T5683" s="183">
        <v>166</v>
      </c>
      <c r="U5683" s="183">
        <v>16</v>
      </c>
      <c r="V5683" s="183">
        <v>318</v>
      </c>
      <c r="W5683" s="183">
        <v>128</v>
      </c>
      <c r="X5683" s="183">
        <v>171</v>
      </c>
      <c r="Y5683" s="183">
        <v>13</v>
      </c>
    </row>
    <row r="5684" spans="1:25" x14ac:dyDescent="0.2">
      <c r="A5684" s="184">
        <v>14345048</v>
      </c>
      <c r="B5684" s="183" t="str">
        <f>[1]店マスタ!B5683</f>
        <v>ユジ　デンキ</v>
      </c>
      <c r="C5684" s="183">
        <v>2.5</v>
      </c>
      <c r="D5684" s="183">
        <v>5</v>
      </c>
      <c r="E5684" s="183">
        <f>_xlfn.XLOOKUP(A5684,[2]Sheet1!$R:$R,[2]Sheet1!$AB:$AB,"",0)</f>
        <v>2.5</v>
      </c>
      <c r="F5684" s="183">
        <f>_xlfn.XLOOKUP($A5684,[3]【2026年03月度_全社】RFM客層一覧表データ!$A:$A,[3]【2026年03月度_全社】RFM客層一覧表データ!C:C,"",0)</f>
        <v>0</v>
      </c>
      <c r="G5684" s="183">
        <f>_xlfn.XLOOKUP($A5684,[3]【2026年03月度_全社】RFM客層一覧表データ!$A:$A,[3]【2026年03月度_全社】RFM客層一覧表データ!D:D,"",0)</f>
        <v>0</v>
      </c>
      <c r="H5684" s="183">
        <f>_xlfn.XLOOKUP($A5684,[3]【2026年03月度_全社】RFM客層一覧表データ!$A:$A,[3]【2026年03月度_全社】RFM客層一覧表データ!E:E,"",0)</f>
        <v>0</v>
      </c>
      <c r="I5684" s="183">
        <f>_xlfn.XLOOKUP($A5684,[3]【2026年03月度_全社】RFM客層一覧表データ!$A:$A,[3]【2026年03月度_全社】RFM客層一覧表データ!F:F,"",0)</f>
        <v>0</v>
      </c>
      <c r="J5684" s="183">
        <v>0</v>
      </c>
      <c r="K5684" s="183">
        <v>0</v>
      </c>
      <c r="L5684" s="183">
        <v>0</v>
      </c>
      <c r="M5684" s="183">
        <v>0</v>
      </c>
      <c r="N5684" s="183">
        <v>15</v>
      </c>
      <c r="O5684" s="183">
        <v>0</v>
      </c>
      <c r="P5684" s="183">
        <v>0</v>
      </c>
      <c r="Q5684" s="183">
        <v>0</v>
      </c>
      <c r="R5684" s="183">
        <v>15</v>
      </c>
      <c r="S5684" s="183">
        <v>0</v>
      </c>
      <c r="T5684" s="183">
        <v>0</v>
      </c>
      <c r="U5684" s="183">
        <v>0</v>
      </c>
      <c r="V5684" s="183">
        <v>15</v>
      </c>
      <c r="W5684" s="183">
        <v>0</v>
      </c>
      <c r="X5684" s="183">
        <v>0</v>
      </c>
      <c r="Y5684" s="183">
        <v>0</v>
      </c>
    </row>
    <row r="5685" spans="1:25" x14ac:dyDescent="0.2">
      <c r="A5685" s="184">
        <v>14345056</v>
      </c>
      <c r="B5685" s="183" t="str">
        <f>[1]店マスタ!B5684</f>
        <v>パナランド　犬童</v>
      </c>
      <c r="C5685" s="183">
        <v>3</v>
      </c>
      <c r="D5685" s="183">
        <v>6</v>
      </c>
      <c r="E5685" s="183">
        <f>_xlfn.XLOOKUP(A5685,[2]Sheet1!$R:$R,[2]Sheet1!$AB:$AB,"",0)</f>
        <v>3</v>
      </c>
      <c r="F5685" s="183">
        <f>_xlfn.XLOOKUP($A5685,[3]【2026年03月度_全社】RFM客層一覧表データ!$A:$A,[3]【2026年03月度_全社】RFM客層一覧表データ!C:C,"",0)</f>
        <v>690</v>
      </c>
      <c r="G5685" s="183">
        <f>_xlfn.XLOOKUP($A5685,[3]【2026年03月度_全社】RFM客層一覧表データ!$A:$A,[3]【2026年03月度_全社】RFM客層一覧表データ!D:D,"",0)</f>
        <v>358</v>
      </c>
      <c r="H5685" s="183">
        <f>_xlfn.XLOOKUP($A5685,[3]【2026年03月度_全社】RFM客層一覧表データ!$A:$A,[3]【2026年03月度_全社】RFM客層一覧表データ!E:E,"",0)</f>
        <v>296</v>
      </c>
      <c r="I5685" s="183">
        <f>_xlfn.XLOOKUP($A5685,[3]【2026年03月度_全社】RFM客層一覧表データ!$A:$A,[3]【2026年03月度_全社】RFM客層一覧表データ!F:F,"",0)</f>
        <v>78</v>
      </c>
      <c r="J5685" s="183">
        <v>664</v>
      </c>
      <c r="K5685" s="183">
        <v>375</v>
      </c>
      <c r="L5685" s="183">
        <v>283</v>
      </c>
      <c r="M5685" s="183">
        <v>111</v>
      </c>
      <c r="N5685" s="183">
        <v>594</v>
      </c>
      <c r="O5685" s="183">
        <v>310</v>
      </c>
      <c r="P5685" s="183">
        <v>254</v>
      </c>
      <c r="Q5685" s="183">
        <v>80</v>
      </c>
      <c r="R5685" s="183">
        <v>596</v>
      </c>
      <c r="S5685" s="183">
        <v>309</v>
      </c>
      <c r="T5685" s="183">
        <v>248</v>
      </c>
      <c r="U5685" s="183">
        <v>76</v>
      </c>
      <c r="V5685" s="183">
        <v>614</v>
      </c>
      <c r="W5685" s="183">
        <v>281</v>
      </c>
      <c r="X5685" s="183">
        <v>245</v>
      </c>
      <c r="Y5685" s="183">
        <v>91</v>
      </c>
    </row>
    <row r="5686" spans="1:25" x14ac:dyDescent="0.2">
      <c r="A5686" s="184">
        <v>14346014</v>
      </c>
      <c r="B5686" s="183" t="str">
        <f>[1]店マスタ!B5685</f>
        <v>くらしまるっ　芦北店</v>
      </c>
      <c r="C5686" s="183">
        <v>3.5</v>
      </c>
      <c r="D5686" s="183">
        <v>7</v>
      </c>
      <c r="E5686" s="183">
        <f>_xlfn.XLOOKUP(A5686,[2]Sheet1!$R:$R,[2]Sheet1!$AB:$AB,"",0)</f>
        <v>3.5</v>
      </c>
      <c r="F5686" s="183">
        <f>_xlfn.XLOOKUP($A5686,[3]【2026年03月度_全社】RFM客層一覧表データ!$A:$A,[3]【2026年03月度_全社】RFM客層一覧表データ!C:C,"",0)</f>
        <v>358</v>
      </c>
      <c r="G5686" s="183">
        <f>_xlfn.XLOOKUP($A5686,[3]【2026年03月度_全社】RFM客層一覧表データ!$A:$A,[3]【2026年03月度_全社】RFM客層一覧表データ!D:D,"",0)</f>
        <v>137</v>
      </c>
      <c r="H5686" s="183">
        <f>_xlfn.XLOOKUP($A5686,[3]【2026年03月度_全社】RFM客層一覧表データ!$A:$A,[3]【2026年03月度_全社】RFM客層一覧表データ!E:E,"",0)</f>
        <v>190</v>
      </c>
      <c r="I5686" s="183">
        <f>_xlfn.XLOOKUP($A5686,[3]【2026年03月度_全社】RFM客層一覧表データ!$A:$A,[3]【2026年03月度_全社】RFM客層一覧表データ!F:F,"",0)</f>
        <v>31</v>
      </c>
      <c r="J5686" s="183">
        <v>398</v>
      </c>
      <c r="K5686" s="183">
        <v>145</v>
      </c>
      <c r="L5686" s="183">
        <v>208</v>
      </c>
      <c r="M5686" s="183">
        <v>16</v>
      </c>
      <c r="N5686" s="183">
        <v>451</v>
      </c>
      <c r="O5686" s="183">
        <v>143</v>
      </c>
      <c r="P5686" s="183">
        <v>249</v>
      </c>
      <c r="Q5686" s="183">
        <v>19</v>
      </c>
      <c r="R5686" s="183">
        <v>499</v>
      </c>
      <c r="S5686" s="183">
        <v>157</v>
      </c>
      <c r="T5686" s="183">
        <v>282</v>
      </c>
      <c r="U5686" s="183">
        <v>18</v>
      </c>
      <c r="V5686" s="183">
        <v>553</v>
      </c>
      <c r="W5686" s="183">
        <v>175</v>
      </c>
      <c r="X5686" s="183">
        <v>320</v>
      </c>
      <c r="Y5686" s="183">
        <v>15</v>
      </c>
    </row>
    <row r="5687" spans="1:25" x14ac:dyDescent="0.2">
      <c r="A5687" s="184">
        <v>14350011</v>
      </c>
      <c r="B5687" s="183" t="str">
        <f>[1]店マスタ!B5686</f>
        <v>パナランド　五島</v>
      </c>
      <c r="C5687" s="183">
        <v>1.5</v>
      </c>
      <c r="D5687" s="183">
        <v>3</v>
      </c>
      <c r="E5687" s="183">
        <f>_xlfn.XLOOKUP(A5687,[2]Sheet1!$R:$R,[2]Sheet1!$AB:$AB,"",0)</f>
        <v>1.5</v>
      </c>
      <c r="F5687" s="183">
        <f>_xlfn.XLOOKUP($A5687,[3]【2026年03月度_全社】RFM客層一覧表データ!$A:$A,[3]【2026年03月度_全社】RFM客層一覧表データ!C:C,"",0)</f>
        <v>326</v>
      </c>
      <c r="G5687" s="183">
        <f>_xlfn.XLOOKUP($A5687,[3]【2026年03月度_全社】RFM客層一覧表データ!$A:$A,[3]【2026年03月度_全社】RFM客層一覧表データ!D:D,"",0)</f>
        <v>164</v>
      </c>
      <c r="H5687" s="183">
        <f>_xlfn.XLOOKUP($A5687,[3]【2026年03月度_全社】RFM客層一覧表データ!$A:$A,[3]【2026年03月度_全社】RFM客層一覧表データ!E:E,"",0)</f>
        <v>200</v>
      </c>
      <c r="I5687" s="183">
        <f>_xlfn.XLOOKUP($A5687,[3]【2026年03月度_全社】RFM客層一覧表データ!$A:$A,[3]【2026年03月度_全社】RFM客層一覧表データ!F:F,"",0)</f>
        <v>15</v>
      </c>
      <c r="J5687" s="183">
        <v>380</v>
      </c>
      <c r="K5687" s="183">
        <v>195</v>
      </c>
      <c r="L5687" s="183">
        <v>222</v>
      </c>
      <c r="M5687" s="183">
        <v>22</v>
      </c>
      <c r="N5687" s="183">
        <v>393</v>
      </c>
      <c r="O5687" s="183">
        <v>194</v>
      </c>
      <c r="P5687" s="183">
        <v>221</v>
      </c>
      <c r="Q5687" s="183">
        <v>16</v>
      </c>
      <c r="R5687" s="183">
        <v>422</v>
      </c>
      <c r="S5687" s="183">
        <v>178</v>
      </c>
      <c r="T5687" s="183">
        <v>226</v>
      </c>
      <c r="U5687" s="183">
        <v>22</v>
      </c>
      <c r="V5687" s="183">
        <v>439</v>
      </c>
      <c r="W5687" s="183">
        <v>203</v>
      </c>
      <c r="X5687" s="183">
        <v>237</v>
      </c>
      <c r="Y5687" s="183">
        <v>21</v>
      </c>
    </row>
    <row r="5688" spans="1:25" x14ac:dyDescent="0.2">
      <c r="A5688" s="184">
        <v>14350027</v>
      </c>
      <c r="B5688" s="183" t="str">
        <f>[1]店マスタ!B5687</f>
        <v>でんきハウス　永池</v>
      </c>
      <c r="C5688" s="183">
        <v>3.5</v>
      </c>
      <c r="D5688" s="183">
        <v>7</v>
      </c>
      <c r="E5688" s="183">
        <f>_xlfn.XLOOKUP(A5688,[2]Sheet1!$R:$R,[2]Sheet1!$AB:$AB,"",0)</f>
        <v>3.5</v>
      </c>
      <c r="F5688" s="183">
        <f>_xlfn.XLOOKUP($A5688,[3]【2026年03月度_全社】RFM客層一覧表データ!$A:$A,[3]【2026年03月度_全社】RFM客層一覧表データ!C:C,"",0)</f>
        <v>594</v>
      </c>
      <c r="G5688" s="183">
        <f>_xlfn.XLOOKUP($A5688,[3]【2026年03月度_全社】RFM客層一覧表データ!$A:$A,[3]【2026年03月度_全社】RFM客層一覧表データ!D:D,"",0)</f>
        <v>266</v>
      </c>
      <c r="H5688" s="183">
        <f>_xlfn.XLOOKUP($A5688,[3]【2026年03月度_全社】RFM客層一覧表データ!$A:$A,[3]【2026年03月度_全社】RFM客層一覧表データ!E:E,"",0)</f>
        <v>258</v>
      </c>
      <c r="I5688" s="183">
        <f>_xlfn.XLOOKUP($A5688,[3]【2026年03月度_全社】RFM客層一覧表データ!$A:$A,[3]【2026年03月度_全社】RFM客層一覧表データ!F:F,"",0)</f>
        <v>49</v>
      </c>
      <c r="J5688" s="183">
        <v>631</v>
      </c>
      <c r="K5688" s="183">
        <v>300</v>
      </c>
      <c r="L5688" s="183">
        <v>259</v>
      </c>
      <c r="M5688" s="183">
        <v>61</v>
      </c>
      <c r="N5688" s="183">
        <v>627</v>
      </c>
      <c r="O5688" s="183">
        <v>297</v>
      </c>
      <c r="P5688" s="183">
        <v>242</v>
      </c>
      <c r="Q5688" s="183">
        <v>58</v>
      </c>
      <c r="R5688" s="183">
        <v>610</v>
      </c>
      <c r="S5688" s="183">
        <v>294</v>
      </c>
      <c r="T5688" s="183">
        <v>237</v>
      </c>
      <c r="U5688" s="183">
        <v>68</v>
      </c>
      <c r="V5688" s="183">
        <v>577</v>
      </c>
      <c r="W5688" s="183">
        <v>270</v>
      </c>
      <c r="X5688" s="183">
        <v>240</v>
      </c>
      <c r="Y5688" s="183">
        <v>59</v>
      </c>
    </row>
    <row r="5689" spans="1:25" x14ac:dyDescent="0.2">
      <c r="A5689" s="184">
        <v>14350030</v>
      </c>
      <c r="B5689" s="183" t="str">
        <f>[1]店マスタ!B5688</f>
        <v>パナランド　ヤマモト</v>
      </c>
      <c r="C5689" s="183">
        <v>1.5</v>
      </c>
      <c r="D5689" s="183">
        <v>3</v>
      </c>
      <c r="E5689" s="183">
        <f>_xlfn.XLOOKUP(A5689,[2]Sheet1!$R:$R,[2]Sheet1!$AB:$AB,"",0)</f>
        <v>1.5</v>
      </c>
      <c r="F5689" s="183">
        <f>_xlfn.XLOOKUP($A5689,[3]【2026年03月度_全社】RFM客層一覧表データ!$A:$A,[3]【2026年03月度_全社】RFM客層一覧表データ!C:C,"",0)</f>
        <v>262</v>
      </c>
      <c r="G5689" s="183">
        <f>_xlfn.XLOOKUP($A5689,[3]【2026年03月度_全社】RFM客層一覧表データ!$A:$A,[3]【2026年03月度_全社】RFM客層一覧表データ!D:D,"",0)</f>
        <v>125</v>
      </c>
      <c r="H5689" s="183">
        <f>_xlfn.XLOOKUP($A5689,[3]【2026年03月度_全社】RFM客層一覧表データ!$A:$A,[3]【2026年03月度_全社】RFM客層一覧表データ!E:E,"",0)</f>
        <v>157</v>
      </c>
      <c r="I5689" s="183">
        <f>_xlfn.XLOOKUP($A5689,[3]【2026年03月度_全社】RFM客層一覧表データ!$A:$A,[3]【2026年03月度_全社】RFM客層一覧表データ!F:F,"",0)</f>
        <v>10</v>
      </c>
      <c r="J5689" s="183">
        <v>260</v>
      </c>
      <c r="K5689" s="183">
        <v>144</v>
      </c>
      <c r="L5689" s="183">
        <v>164</v>
      </c>
      <c r="M5689" s="183">
        <v>15</v>
      </c>
      <c r="N5689" s="183">
        <v>283</v>
      </c>
      <c r="O5689" s="183">
        <v>139</v>
      </c>
      <c r="P5689" s="183">
        <v>171</v>
      </c>
      <c r="Q5689" s="183">
        <v>14</v>
      </c>
      <c r="R5689" s="183">
        <v>295</v>
      </c>
      <c r="S5689" s="183">
        <v>161</v>
      </c>
      <c r="T5689" s="183">
        <v>180</v>
      </c>
      <c r="U5689" s="183">
        <v>17</v>
      </c>
      <c r="V5689" s="183">
        <v>310</v>
      </c>
      <c r="W5689" s="183">
        <v>161</v>
      </c>
      <c r="X5689" s="183">
        <v>187</v>
      </c>
      <c r="Y5689" s="183">
        <v>14</v>
      </c>
    </row>
    <row r="5690" spans="1:25" x14ac:dyDescent="0.2">
      <c r="A5690" s="184">
        <v>14350052</v>
      </c>
      <c r="B5690" s="183" t="str">
        <f>[1]店マスタ!B5689</f>
        <v>電化サロン　相良</v>
      </c>
      <c r="C5690" s="183">
        <v>1</v>
      </c>
      <c r="D5690" s="183">
        <v>2</v>
      </c>
      <c r="E5690" s="183" t="str">
        <f>_xlfn.XLOOKUP(A5690,[2]Sheet1!$R:$R,[2]Sheet1!$AB:$AB,"",0)</f>
        <v/>
      </c>
      <c r="F5690" s="183" t="str">
        <f>_xlfn.XLOOKUP($A5690,[3]【2026年03月度_全社】RFM客層一覧表データ!$A:$A,[3]【2026年03月度_全社】RFM客層一覧表データ!C:C,"",0)</f>
        <v/>
      </c>
      <c r="G5690" s="183" t="str">
        <f>_xlfn.XLOOKUP($A5690,[3]【2026年03月度_全社】RFM客層一覧表データ!$A:$A,[3]【2026年03月度_全社】RFM客層一覧表データ!D:D,"",0)</f>
        <v/>
      </c>
      <c r="H5690" s="183" t="str">
        <f>_xlfn.XLOOKUP($A5690,[3]【2026年03月度_全社】RFM客層一覧表データ!$A:$A,[3]【2026年03月度_全社】RFM客層一覧表データ!E:E,"",0)</f>
        <v/>
      </c>
      <c r="I5690" s="183" t="str">
        <f>_xlfn.XLOOKUP($A5690,[3]【2026年03月度_全社】RFM客層一覧表データ!$A:$A,[3]【2026年03月度_全社】RFM客層一覧表データ!F:F,"",0)</f>
        <v/>
      </c>
      <c r="J5690" s="183">
        <v>0</v>
      </c>
      <c r="K5690" s="183">
        <v>0</v>
      </c>
      <c r="L5690" s="183">
        <v>0</v>
      </c>
      <c r="M5690" s="183">
        <v>0</v>
      </c>
      <c r="N5690" s="183">
        <v>0</v>
      </c>
      <c r="O5690" s="183">
        <v>0</v>
      </c>
      <c r="P5690" s="183">
        <v>0</v>
      </c>
      <c r="Q5690" s="183">
        <v>0</v>
      </c>
      <c r="R5690" s="183">
        <v>0</v>
      </c>
      <c r="S5690" s="183">
        <v>0</v>
      </c>
      <c r="T5690" s="183">
        <v>0</v>
      </c>
      <c r="U5690" s="183">
        <v>0</v>
      </c>
      <c r="V5690" s="183">
        <v>0</v>
      </c>
      <c r="W5690" s="183">
        <v>0</v>
      </c>
      <c r="X5690" s="183">
        <v>0</v>
      </c>
      <c r="Y5690" s="183">
        <v>0</v>
      </c>
    </row>
    <row r="5691" spans="1:25" x14ac:dyDescent="0.2">
      <c r="A5691" s="184">
        <v>14350068</v>
      </c>
      <c r="B5691" s="183" t="str">
        <f>[1]店マスタ!B5690</f>
        <v>パナランド　がんばる</v>
      </c>
      <c r="C5691" s="183">
        <v>7.5</v>
      </c>
      <c r="D5691" s="183">
        <v>13</v>
      </c>
      <c r="E5691" s="183">
        <f>_xlfn.XLOOKUP(A5691,[2]Sheet1!$R:$R,[2]Sheet1!$AB:$AB,"",0)</f>
        <v>7</v>
      </c>
      <c r="F5691" s="183">
        <f>_xlfn.XLOOKUP($A5691,[3]【2026年03月度_全社】RFM客層一覧表データ!$A:$A,[3]【2026年03月度_全社】RFM客層一覧表データ!C:C,"",0)</f>
        <v>680</v>
      </c>
      <c r="G5691" s="183">
        <f>_xlfn.XLOOKUP($A5691,[3]【2026年03月度_全社】RFM客層一覧表データ!$A:$A,[3]【2026年03月度_全社】RFM客層一覧表データ!D:D,"",0)</f>
        <v>347</v>
      </c>
      <c r="H5691" s="183">
        <f>_xlfn.XLOOKUP($A5691,[3]【2026年03月度_全社】RFM客層一覧表データ!$A:$A,[3]【2026年03月度_全社】RFM客層一覧表データ!E:E,"",0)</f>
        <v>438</v>
      </c>
      <c r="I5691" s="183">
        <f>_xlfn.XLOOKUP($A5691,[3]【2026年03月度_全社】RFM客層一覧表データ!$A:$A,[3]【2026年03月度_全社】RFM客層一覧表データ!F:F,"",0)</f>
        <v>28</v>
      </c>
      <c r="J5691" s="183">
        <v>734</v>
      </c>
      <c r="K5691" s="183">
        <v>402</v>
      </c>
      <c r="L5691" s="183">
        <v>464</v>
      </c>
      <c r="M5691" s="183">
        <v>35</v>
      </c>
      <c r="N5691" s="183">
        <v>775</v>
      </c>
      <c r="O5691" s="183">
        <v>407</v>
      </c>
      <c r="P5691" s="183">
        <v>489</v>
      </c>
      <c r="Q5691" s="183">
        <v>37</v>
      </c>
      <c r="R5691" s="183">
        <v>807</v>
      </c>
      <c r="S5691" s="183">
        <v>450</v>
      </c>
      <c r="T5691" s="183">
        <v>506</v>
      </c>
      <c r="U5691" s="183">
        <v>45</v>
      </c>
      <c r="V5691" s="183">
        <v>835</v>
      </c>
      <c r="W5691" s="183">
        <v>506</v>
      </c>
      <c r="X5691" s="183">
        <v>528</v>
      </c>
      <c r="Y5691" s="183">
        <v>64</v>
      </c>
    </row>
    <row r="5692" spans="1:25" x14ac:dyDescent="0.2">
      <c r="A5692" s="184">
        <v>14352025</v>
      </c>
      <c r="B5692" s="183" t="str">
        <f>[1]店マスタ!B5691</f>
        <v>ナガマツ電器</v>
      </c>
      <c r="C5692" s="183">
        <v>3</v>
      </c>
      <c r="D5692" s="183">
        <v>6</v>
      </c>
      <c r="E5692" s="183">
        <f>_xlfn.XLOOKUP(A5692,[2]Sheet1!$R:$R,[2]Sheet1!$AB:$AB,"",0)</f>
        <v>3</v>
      </c>
      <c r="F5692" s="183">
        <f>_xlfn.XLOOKUP($A5692,[3]【2026年03月度_全社】RFM客層一覧表データ!$A:$A,[3]【2026年03月度_全社】RFM客層一覧表データ!C:C,"",0)</f>
        <v>394</v>
      </c>
      <c r="G5692" s="183">
        <f>_xlfn.XLOOKUP($A5692,[3]【2026年03月度_全社】RFM客層一覧表データ!$A:$A,[3]【2026年03月度_全社】RFM客層一覧表データ!D:D,"",0)</f>
        <v>173</v>
      </c>
      <c r="H5692" s="183">
        <f>_xlfn.XLOOKUP($A5692,[3]【2026年03月度_全社】RFM客層一覧表データ!$A:$A,[3]【2026年03月度_全社】RFM客層一覧表データ!E:E,"",0)</f>
        <v>213</v>
      </c>
      <c r="I5692" s="183">
        <f>_xlfn.XLOOKUP($A5692,[3]【2026年03月度_全社】RFM客層一覧表データ!$A:$A,[3]【2026年03月度_全社】RFM客層一覧表データ!F:F,"",0)</f>
        <v>17</v>
      </c>
      <c r="J5692" s="183">
        <v>418</v>
      </c>
      <c r="K5692" s="183">
        <v>166</v>
      </c>
      <c r="L5692" s="183">
        <v>216</v>
      </c>
      <c r="M5692" s="183">
        <v>16</v>
      </c>
      <c r="N5692" s="183">
        <v>449</v>
      </c>
      <c r="O5692" s="183">
        <v>193</v>
      </c>
      <c r="P5692" s="183">
        <v>222</v>
      </c>
      <c r="Q5692" s="183">
        <v>13</v>
      </c>
      <c r="R5692" s="183">
        <v>474</v>
      </c>
      <c r="S5692" s="183">
        <v>196</v>
      </c>
      <c r="T5692" s="183">
        <v>235</v>
      </c>
      <c r="U5692" s="183">
        <v>28</v>
      </c>
      <c r="V5692" s="183">
        <v>476</v>
      </c>
      <c r="W5692" s="183">
        <v>184</v>
      </c>
      <c r="X5692" s="183">
        <v>253</v>
      </c>
      <c r="Y5692" s="183">
        <v>20</v>
      </c>
    </row>
    <row r="5693" spans="1:25" x14ac:dyDescent="0.2">
      <c r="A5693" s="184">
        <v>14352030</v>
      </c>
      <c r="B5693" s="183" t="str">
        <f>[1]店マスタ!B5692</f>
        <v>尾崎　電器</v>
      </c>
      <c r="C5693" s="183">
        <v>1.5</v>
      </c>
      <c r="D5693" s="183">
        <v>3</v>
      </c>
      <c r="E5693" s="183">
        <f>_xlfn.XLOOKUP(A5693,[2]Sheet1!$R:$R,[2]Sheet1!$AB:$AB,"",0)</f>
        <v>1.5</v>
      </c>
      <c r="F5693" s="183" t="str">
        <f>_xlfn.XLOOKUP($A5693,[3]【2026年03月度_全社】RFM客層一覧表データ!$A:$A,[3]【2026年03月度_全社】RFM客層一覧表データ!C:C,"",0)</f>
        <v/>
      </c>
      <c r="G5693" s="183" t="str">
        <f>_xlfn.XLOOKUP($A5693,[3]【2026年03月度_全社】RFM客層一覧表データ!$A:$A,[3]【2026年03月度_全社】RFM客層一覧表データ!D:D,"",0)</f>
        <v/>
      </c>
      <c r="H5693" s="183" t="str">
        <f>_xlfn.XLOOKUP($A5693,[3]【2026年03月度_全社】RFM客層一覧表データ!$A:$A,[3]【2026年03月度_全社】RFM客層一覧表データ!E:E,"",0)</f>
        <v/>
      </c>
      <c r="I5693" s="183" t="str">
        <f>_xlfn.XLOOKUP($A5693,[3]【2026年03月度_全社】RFM客層一覧表データ!$A:$A,[3]【2026年03月度_全社】RFM客層一覧表データ!F:F,"",0)</f>
        <v/>
      </c>
      <c r="J5693" s="183">
        <v>0</v>
      </c>
      <c r="K5693" s="183">
        <v>0</v>
      </c>
      <c r="L5693" s="183">
        <v>0</v>
      </c>
      <c r="M5693" s="183">
        <v>0</v>
      </c>
      <c r="N5693" s="183">
        <v>0</v>
      </c>
      <c r="O5693" s="183">
        <v>0</v>
      </c>
      <c r="P5693" s="183">
        <v>0</v>
      </c>
      <c r="Q5693" s="183">
        <v>0</v>
      </c>
      <c r="R5693" s="183">
        <v>0</v>
      </c>
      <c r="S5693" s="183">
        <v>0</v>
      </c>
      <c r="T5693" s="183">
        <v>0</v>
      </c>
      <c r="U5693" s="183">
        <v>0</v>
      </c>
      <c r="V5693" s="183">
        <v>0</v>
      </c>
      <c r="W5693" s="183">
        <v>0</v>
      </c>
      <c r="X5693" s="183">
        <v>0</v>
      </c>
      <c r="Y5693" s="183">
        <v>0</v>
      </c>
    </row>
    <row r="5694" spans="1:25" x14ac:dyDescent="0.2">
      <c r="A5694" s="184">
        <v>14353001</v>
      </c>
      <c r="B5694" s="183" t="str">
        <f>[1]店マスタ!B5693</f>
        <v>でんきハウス　ナカヤ</v>
      </c>
      <c r="C5694" s="183">
        <v>3</v>
      </c>
      <c r="D5694" s="183">
        <v>6</v>
      </c>
      <c r="E5694" s="183">
        <f>_xlfn.XLOOKUP(A5694,[2]Sheet1!$R:$R,[2]Sheet1!$AB:$AB,"",0)</f>
        <v>3</v>
      </c>
      <c r="F5694" s="183">
        <f>_xlfn.XLOOKUP($A5694,[3]【2026年03月度_全社】RFM客層一覧表データ!$A:$A,[3]【2026年03月度_全社】RFM客層一覧表データ!C:C,"",0)</f>
        <v>448</v>
      </c>
      <c r="G5694" s="183">
        <f>_xlfn.XLOOKUP($A5694,[3]【2026年03月度_全社】RFM客層一覧表データ!$A:$A,[3]【2026年03月度_全社】RFM客層一覧表データ!D:D,"",0)</f>
        <v>248</v>
      </c>
      <c r="H5694" s="183">
        <f>_xlfn.XLOOKUP($A5694,[3]【2026年03月度_全社】RFM客層一覧表データ!$A:$A,[3]【2026年03月度_全社】RFM客層一覧表データ!E:E,"",0)</f>
        <v>296</v>
      </c>
      <c r="I5694" s="183">
        <f>_xlfn.XLOOKUP($A5694,[3]【2026年03月度_全社】RFM客層一覧表データ!$A:$A,[3]【2026年03月度_全社】RFM客層一覧表データ!F:F,"",0)</f>
        <v>19</v>
      </c>
      <c r="J5694" s="183">
        <v>459</v>
      </c>
      <c r="K5694" s="183">
        <v>227</v>
      </c>
      <c r="L5694" s="183">
        <v>312</v>
      </c>
      <c r="M5694" s="183">
        <v>6</v>
      </c>
      <c r="N5694" s="183">
        <v>472</v>
      </c>
      <c r="O5694" s="183">
        <v>258</v>
      </c>
      <c r="P5694" s="183">
        <v>321</v>
      </c>
      <c r="Q5694" s="183">
        <v>18</v>
      </c>
      <c r="R5694" s="183">
        <v>495</v>
      </c>
      <c r="S5694" s="183">
        <v>265</v>
      </c>
      <c r="T5694" s="183">
        <v>340</v>
      </c>
      <c r="U5694" s="183">
        <v>28</v>
      </c>
      <c r="V5694" s="183">
        <v>509</v>
      </c>
      <c r="W5694" s="183">
        <v>254</v>
      </c>
      <c r="X5694" s="183">
        <v>360</v>
      </c>
      <c r="Y5694" s="183">
        <v>17</v>
      </c>
    </row>
    <row r="5695" spans="1:25" x14ac:dyDescent="0.2">
      <c r="A5695" s="184">
        <v>14353003</v>
      </c>
      <c r="B5695" s="183" t="str">
        <f>[1]店マスタ!B5694</f>
        <v>ざいきやでんか</v>
      </c>
      <c r="C5695" s="183">
        <v>1.5</v>
      </c>
      <c r="D5695" s="183">
        <v>3</v>
      </c>
      <c r="E5695" s="183">
        <f>_xlfn.XLOOKUP(A5695,[2]Sheet1!$R:$R,[2]Sheet1!$AB:$AB,"",0)</f>
        <v>1.5</v>
      </c>
      <c r="F5695" s="183">
        <f>_xlfn.XLOOKUP($A5695,[3]【2026年03月度_全社】RFM客層一覧表データ!$A:$A,[3]【2026年03月度_全社】RFM客層一覧表データ!C:C,"",0)</f>
        <v>99</v>
      </c>
      <c r="G5695" s="183">
        <f>_xlfn.XLOOKUP($A5695,[3]【2026年03月度_全社】RFM客層一覧表データ!$A:$A,[3]【2026年03月度_全社】RFM客層一覧表データ!D:D,"",0)</f>
        <v>38</v>
      </c>
      <c r="H5695" s="183">
        <f>_xlfn.XLOOKUP($A5695,[3]【2026年03月度_全社】RFM客層一覧表データ!$A:$A,[3]【2026年03月度_全社】RFM客層一覧表データ!E:E,"",0)</f>
        <v>46</v>
      </c>
      <c r="I5695" s="183">
        <f>_xlfn.XLOOKUP($A5695,[3]【2026年03月度_全社】RFM客層一覧表データ!$A:$A,[3]【2026年03月度_全社】RFM客層一覧表データ!F:F,"",0)</f>
        <v>7</v>
      </c>
      <c r="J5695" s="183">
        <v>108</v>
      </c>
      <c r="K5695" s="183">
        <v>42</v>
      </c>
      <c r="L5695" s="183">
        <v>50</v>
      </c>
      <c r="M5695" s="183">
        <v>4</v>
      </c>
      <c r="N5695" s="183">
        <v>118</v>
      </c>
      <c r="O5695" s="183">
        <v>49</v>
      </c>
      <c r="P5695" s="183">
        <v>53</v>
      </c>
      <c r="Q5695" s="183">
        <v>6</v>
      </c>
      <c r="R5695" s="183">
        <v>133</v>
      </c>
      <c r="S5695" s="183">
        <v>49</v>
      </c>
      <c r="T5695" s="183">
        <v>54</v>
      </c>
      <c r="U5695" s="183">
        <v>8</v>
      </c>
      <c r="V5695" s="183">
        <v>134</v>
      </c>
      <c r="W5695" s="183">
        <v>45</v>
      </c>
      <c r="X5695" s="183">
        <v>64</v>
      </c>
      <c r="Y5695" s="183">
        <v>7</v>
      </c>
    </row>
    <row r="5696" spans="1:25" x14ac:dyDescent="0.2">
      <c r="A5696" s="184">
        <v>14353014</v>
      </c>
      <c r="B5696" s="183" t="str">
        <f>[1]店マスタ!B5695</f>
        <v>矢部）　　ラフィーヌ　やまびこ</v>
      </c>
      <c r="C5696" s="183">
        <v>1.5</v>
      </c>
      <c r="D5696" s="183">
        <v>3</v>
      </c>
      <c r="E5696" s="183">
        <f>_xlfn.XLOOKUP(A5696,[2]Sheet1!$R:$R,[2]Sheet1!$AB:$AB,"",0)</f>
        <v>1.5</v>
      </c>
      <c r="F5696" s="183">
        <f>_xlfn.XLOOKUP($A5696,[3]【2026年03月度_全社】RFM客層一覧表データ!$A:$A,[3]【2026年03月度_全社】RFM客層一覧表データ!C:C,"",0)</f>
        <v>382</v>
      </c>
      <c r="G5696" s="183">
        <f>_xlfn.XLOOKUP($A5696,[3]【2026年03月度_全社】RFM客層一覧表データ!$A:$A,[3]【2026年03月度_全社】RFM客層一覧表データ!D:D,"",0)</f>
        <v>151</v>
      </c>
      <c r="H5696" s="183">
        <f>_xlfn.XLOOKUP($A5696,[3]【2026年03月度_全社】RFM客層一覧表データ!$A:$A,[3]【2026年03月度_全社】RFM客層一覧表データ!E:E,"",0)</f>
        <v>220</v>
      </c>
      <c r="I5696" s="183">
        <f>_xlfn.XLOOKUP($A5696,[3]【2026年03月度_全社】RFM客層一覧表データ!$A:$A,[3]【2026年03月度_全社】RFM客層一覧表データ!F:F,"",0)</f>
        <v>7</v>
      </c>
      <c r="J5696" s="183">
        <v>411</v>
      </c>
      <c r="K5696" s="183">
        <v>175</v>
      </c>
      <c r="L5696" s="183">
        <v>231</v>
      </c>
      <c r="M5696" s="183">
        <v>13</v>
      </c>
      <c r="N5696" s="183">
        <v>419</v>
      </c>
      <c r="O5696" s="183">
        <v>212</v>
      </c>
      <c r="P5696" s="183">
        <v>247</v>
      </c>
      <c r="Q5696" s="183">
        <v>10</v>
      </c>
      <c r="R5696" s="183">
        <v>436</v>
      </c>
      <c r="S5696" s="183">
        <v>231</v>
      </c>
      <c r="T5696" s="183">
        <v>261</v>
      </c>
      <c r="U5696" s="183">
        <v>10</v>
      </c>
      <c r="V5696" s="183">
        <v>461</v>
      </c>
      <c r="W5696" s="183">
        <v>235</v>
      </c>
      <c r="X5696" s="183">
        <v>271</v>
      </c>
      <c r="Y5696" s="183">
        <v>20</v>
      </c>
    </row>
    <row r="5697" spans="1:25" x14ac:dyDescent="0.2">
      <c r="A5697" s="184">
        <v>14353023</v>
      </c>
      <c r="B5697" s="183" t="str">
        <f>[1]店マスタ!B5696</f>
        <v>小川）　タノウエ電器</v>
      </c>
      <c r="C5697" s="183">
        <v>2.5</v>
      </c>
      <c r="D5697" s="183">
        <v>5</v>
      </c>
      <c r="E5697" s="183">
        <f>_xlfn.XLOOKUP(A5697,[2]Sheet1!$R:$R,[2]Sheet1!$AB:$AB,"",0)</f>
        <v>2.5</v>
      </c>
      <c r="F5697" s="183">
        <f>_xlfn.XLOOKUP($A5697,[3]【2026年03月度_全社】RFM客層一覧表データ!$A:$A,[3]【2026年03月度_全社】RFM客層一覧表データ!C:C,"",0)</f>
        <v>420</v>
      </c>
      <c r="G5697" s="183">
        <f>_xlfn.XLOOKUP($A5697,[3]【2026年03月度_全社】RFM客層一覧表データ!$A:$A,[3]【2026年03月度_全社】RFM客層一覧表データ!D:D,"",0)</f>
        <v>162</v>
      </c>
      <c r="H5697" s="183">
        <f>_xlfn.XLOOKUP($A5697,[3]【2026年03月度_全社】RFM客層一覧表データ!$A:$A,[3]【2026年03月度_全社】RFM客層一覧表データ!E:E,"",0)</f>
        <v>68</v>
      </c>
      <c r="I5697" s="183">
        <f>_xlfn.XLOOKUP($A5697,[3]【2026年03月度_全社】RFM客層一覧表データ!$A:$A,[3]【2026年03月度_全社】RFM客層一覧表データ!F:F,"",0)</f>
        <v>77</v>
      </c>
      <c r="J5697" s="183">
        <v>358</v>
      </c>
      <c r="K5697" s="183">
        <v>109</v>
      </c>
      <c r="L5697" s="183">
        <v>57</v>
      </c>
      <c r="M5697" s="183">
        <v>47</v>
      </c>
      <c r="N5697" s="183">
        <v>315</v>
      </c>
      <c r="O5697" s="183">
        <v>94</v>
      </c>
      <c r="P5697" s="183">
        <v>47</v>
      </c>
      <c r="Q5697" s="183">
        <v>39</v>
      </c>
      <c r="R5697" s="183">
        <v>279</v>
      </c>
      <c r="S5697" s="183">
        <v>73</v>
      </c>
      <c r="T5697" s="183">
        <v>35</v>
      </c>
      <c r="U5697" s="183">
        <v>37</v>
      </c>
      <c r="V5697" s="183">
        <v>241</v>
      </c>
      <c r="W5697" s="183">
        <v>72</v>
      </c>
      <c r="X5697" s="183">
        <v>29</v>
      </c>
      <c r="Y5697" s="183">
        <v>37</v>
      </c>
    </row>
    <row r="5698" spans="1:25" x14ac:dyDescent="0.2">
      <c r="A5698" s="184">
        <v>14360001</v>
      </c>
      <c r="B5698" s="183" t="str">
        <f>[1]店マスタ!B5697</f>
        <v>パナランド　クサズミ</v>
      </c>
      <c r="C5698" s="183">
        <v>3</v>
      </c>
      <c r="D5698" s="183">
        <v>6</v>
      </c>
      <c r="E5698" s="183">
        <f>_xlfn.XLOOKUP(A5698,[2]Sheet1!$R:$R,[2]Sheet1!$AB:$AB,"",0)</f>
        <v>3.5</v>
      </c>
      <c r="F5698" s="183">
        <f>_xlfn.XLOOKUP($A5698,[3]【2026年03月度_全社】RFM客層一覧表データ!$A:$A,[3]【2026年03月度_全社】RFM客層一覧表データ!C:C,"",0)</f>
        <v>329</v>
      </c>
      <c r="G5698" s="183">
        <f>_xlfn.XLOOKUP($A5698,[3]【2026年03月度_全社】RFM客層一覧表データ!$A:$A,[3]【2026年03月度_全社】RFM客層一覧表データ!D:D,"",0)</f>
        <v>142</v>
      </c>
      <c r="H5698" s="183">
        <f>_xlfn.XLOOKUP($A5698,[3]【2026年03月度_全社】RFM客層一覧表データ!$A:$A,[3]【2026年03月度_全社】RFM客層一覧表データ!E:E,"",0)</f>
        <v>157</v>
      </c>
      <c r="I5698" s="183">
        <f>_xlfn.XLOOKUP($A5698,[3]【2026年03月度_全社】RFM客層一覧表データ!$A:$A,[3]【2026年03月度_全社】RFM客層一覧表データ!F:F,"",0)</f>
        <v>19</v>
      </c>
      <c r="J5698" s="183">
        <v>353</v>
      </c>
      <c r="K5698" s="183">
        <v>151</v>
      </c>
      <c r="L5698" s="183">
        <v>161</v>
      </c>
      <c r="M5698" s="183">
        <v>20</v>
      </c>
      <c r="N5698" s="183">
        <v>391</v>
      </c>
      <c r="O5698" s="183">
        <v>149</v>
      </c>
      <c r="P5698" s="183">
        <v>162</v>
      </c>
      <c r="Q5698" s="183">
        <v>19</v>
      </c>
      <c r="R5698" s="183">
        <v>426</v>
      </c>
      <c r="S5698" s="183">
        <v>178</v>
      </c>
      <c r="T5698" s="183">
        <v>194</v>
      </c>
      <c r="U5698" s="183">
        <v>26</v>
      </c>
      <c r="V5698" s="183">
        <v>435</v>
      </c>
      <c r="W5698" s="183">
        <v>159</v>
      </c>
      <c r="X5698" s="183">
        <v>213</v>
      </c>
      <c r="Y5698" s="183">
        <v>22</v>
      </c>
    </row>
    <row r="5699" spans="1:25" x14ac:dyDescent="0.2">
      <c r="A5699" s="184">
        <v>14360002</v>
      </c>
      <c r="B5699" s="183" t="str">
        <f>[1]店マスタ!B5698</f>
        <v>パナランド　セイワ</v>
      </c>
      <c r="C5699" s="183">
        <v>3.5</v>
      </c>
      <c r="D5699" s="183">
        <v>7</v>
      </c>
      <c r="E5699" s="183">
        <f>_xlfn.XLOOKUP(A5699,[2]Sheet1!$R:$R,[2]Sheet1!$AB:$AB,"",0)</f>
        <v>3.5</v>
      </c>
      <c r="F5699" s="183">
        <f>_xlfn.XLOOKUP($A5699,[3]【2026年03月度_全社】RFM客層一覧表データ!$A:$A,[3]【2026年03月度_全社】RFM客層一覧表データ!C:C,"",0)</f>
        <v>391</v>
      </c>
      <c r="G5699" s="183">
        <f>_xlfn.XLOOKUP($A5699,[3]【2026年03月度_全社】RFM客層一覧表データ!$A:$A,[3]【2026年03月度_全社】RFM客層一覧表データ!D:D,"",0)</f>
        <v>116</v>
      </c>
      <c r="H5699" s="183">
        <f>_xlfn.XLOOKUP($A5699,[3]【2026年03月度_全社】RFM客層一覧表データ!$A:$A,[3]【2026年03月度_全社】RFM客層一覧表データ!E:E,"",0)</f>
        <v>208</v>
      </c>
      <c r="I5699" s="183">
        <f>_xlfn.XLOOKUP($A5699,[3]【2026年03月度_全社】RFM客層一覧表データ!$A:$A,[3]【2026年03月度_全社】RFM客層一覧表データ!F:F,"",0)</f>
        <v>16</v>
      </c>
      <c r="J5699" s="183">
        <v>450</v>
      </c>
      <c r="K5699" s="183">
        <v>167</v>
      </c>
      <c r="L5699" s="183">
        <v>228</v>
      </c>
      <c r="M5699" s="183">
        <v>14</v>
      </c>
      <c r="N5699" s="183">
        <v>498</v>
      </c>
      <c r="O5699" s="183">
        <v>180</v>
      </c>
      <c r="P5699" s="183">
        <v>236</v>
      </c>
      <c r="Q5699" s="183">
        <v>22</v>
      </c>
      <c r="R5699" s="183">
        <v>526</v>
      </c>
      <c r="S5699" s="183">
        <v>188</v>
      </c>
      <c r="T5699" s="183">
        <v>269</v>
      </c>
      <c r="U5699" s="183">
        <v>26</v>
      </c>
      <c r="V5699" s="183">
        <v>538</v>
      </c>
      <c r="W5699" s="183">
        <v>212</v>
      </c>
      <c r="X5699" s="183">
        <v>278</v>
      </c>
      <c r="Y5699" s="183">
        <v>26</v>
      </c>
    </row>
    <row r="5700" spans="1:25" x14ac:dyDescent="0.2">
      <c r="A5700" s="184">
        <v>14360004</v>
      </c>
      <c r="B5700" s="183" t="str">
        <f>[1]店マスタ!B5699</f>
        <v>パナランド　森山</v>
      </c>
      <c r="C5700" s="183">
        <v>2.5</v>
      </c>
      <c r="D5700" s="183">
        <v>5</v>
      </c>
      <c r="E5700" s="183">
        <f>_xlfn.XLOOKUP(A5700,[2]Sheet1!$R:$R,[2]Sheet1!$AB:$AB,"",0)</f>
        <v>2.5</v>
      </c>
      <c r="F5700" s="183">
        <f>_xlfn.XLOOKUP($A5700,[3]【2026年03月度_全社】RFM客層一覧表データ!$A:$A,[3]【2026年03月度_全社】RFM客層一覧表データ!C:C,"",0)</f>
        <v>167</v>
      </c>
      <c r="G5700" s="183">
        <f>_xlfn.XLOOKUP($A5700,[3]【2026年03月度_全社】RFM客層一覧表データ!$A:$A,[3]【2026年03月度_全社】RFM客層一覧表データ!D:D,"",0)</f>
        <v>65</v>
      </c>
      <c r="H5700" s="183">
        <f>_xlfn.XLOOKUP($A5700,[3]【2026年03月度_全社】RFM客層一覧表データ!$A:$A,[3]【2026年03月度_全社】RFM客層一覧表データ!E:E,"",0)</f>
        <v>103</v>
      </c>
      <c r="I5700" s="183">
        <f>_xlfn.XLOOKUP($A5700,[3]【2026年03月度_全社】RFM客層一覧表データ!$A:$A,[3]【2026年03月度_全社】RFM客層一覧表データ!F:F,"",0)</f>
        <v>7</v>
      </c>
      <c r="J5700" s="183">
        <v>168</v>
      </c>
      <c r="K5700" s="183">
        <v>52</v>
      </c>
      <c r="L5700" s="183">
        <v>100</v>
      </c>
      <c r="M5700" s="183">
        <v>2</v>
      </c>
      <c r="N5700" s="183">
        <v>176</v>
      </c>
      <c r="O5700" s="183">
        <v>70</v>
      </c>
      <c r="P5700" s="183">
        <v>107</v>
      </c>
      <c r="Q5700" s="183">
        <v>5</v>
      </c>
      <c r="R5700" s="183">
        <v>175</v>
      </c>
      <c r="S5700" s="183">
        <v>79</v>
      </c>
      <c r="T5700" s="183">
        <v>104</v>
      </c>
      <c r="U5700" s="183">
        <v>8</v>
      </c>
      <c r="V5700" s="183">
        <v>184</v>
      </c>
      <c r="W5700" s="183">
        <v>82</v>
      </c>
      <c r="X5700" s="183">
        <v>104</v>
      </c>
      <c r="Y5700" s="183">
        <v>12</v>
      </c>
    </row>
    <row r="5701" spans="1:25" x14ac:dyDescent="0.2">
      <c r="A5701" s="184">
        <v>14360005</v>
      </c>
      <c r="B5701" s="183" t="str">
        <f>[1]店マスタ!B5700</f>
        <v>若松電化</v>
      </c>
      <c r="C5701" s="183">
        <v>2.5</v>
      </c>
      <c r="D5701" s="183">
        <v>5</v>
      </c>
      <c r="E5701" s="183">
        <f>_xlfn.XLOOKUP(A5701,[2]Sheet1!$R:$R,[2]Sheet1!$AB:$AB,"",0)</f>
        <v>2.5</v>
      </c>
      <c r="F5701" s="183">
        <f>_xlfn.XLOOKUP($A5701,[3]【2026年03月度_全社】RFM客層一覧表データ!$A:$A,[3]【2026年03月度_全社】RFM客層一覧表データ!C:C,"",0)</f>
        <v>527</v>
      </c>
      <c r="G5701" s="183">
        <f>_xlfn.XLOOKUP($A5701,[3]【2026年03月度_全社】RFM客層一覧表データ!$A:$A,[3]【2026年03月度_全社】RFM客層一覧表データ!D:D,"",0)</f>
        <v>240</v>
      </c>
      <c r="H5701" s="183">
        <f>_xlfn.XLOOKUP($A5701,[3]【2026年03月度_全社】RFM客層一覧表データ!$A:$A,[3]【2026年03月度_全社】RFM客層一覧表データ!E:E,"",0)</f>
        <v>294</v>
      </c>
      <c r="I5701" s="183">
        <f>_xlfn.XLOOKUP($A5701,[3]【2026年03月度_全社】RFM客層一覧表データ!$A:$A,[3]【2026年03月度_全社】RFM客層一覧表データ!F:F,"",0)</f>
        <v>55</v>
      </c>
      <c r="J5701" s="183">
        <v>525</v>
      </c>
      <c r="K5701" s="183">
        <v>231</v>
      </c>
      <c r="L5701" s="183">
        <v>291</v>
      </c>
      <c r="M5701" s="183">
        <v>35</v>
      </c>
      <c r="N5701" s="183">
        <v>525</v>
      </c>
      <c r="O5701" s="183">
        <v>239</v>
      </c>
      <c r="P5701" s="183">
        <v>322</v>
      </c>
      <c r="Q5701" s="183">
        <v>37</v>
      </c>
      <c r="R5701" s="183">
        <v>531</v>
      </c>
      <c r="S5701" s="183">
        <v>263</v>
      </c>
      <c r="T5701" s="183">
        <v>332</v>
      </c>
      <c r="U5701" s="183">
        <v>45</v>
      </c>
      <c r="V5701" s="183">
        <v>526</v>
      </c>
      <c r="W5701" s="183">
        <v>226</v>
      </c>
      <c r="X5701" s="183">
        <v>346</v>
      </c>
      <c r="Y5701" s="183">
        <v>33</v>
      </c>
    </row>
    <row r="5702" spans="1:25" x14ac:dyDescent="0.2">
      <c r="A5702" s="184">
        <v>14360008</v>
      </c>
      <c r="B5702" s="183" t="str">
        <f>[1]店マスタ!B5701</f>
        <v>サンキョウデンキ</v>
      </c>
      <c r="C5702" s="183">
        <v>1.5</v>
      </c>
      <c r="D5702" s="183">
        <v>3</v>
      </c>
      <c r="E5702" s="183">
        <f>_xlfn.XLOOKUP(A5702,[2]Sheet1!$R:$R,[2]Sheet1!$AB:$AB,"",0)</f>
        <v>1.5</v>
      </c>
      <c r="F5702" s="183" t="str">
        <f>_xlfn.XLOOKUP($A5702,[3]【2026年03月度_全社】RFM客層一覧表データ!$A:$A,[3]【2026年03月度_全社】RFM客層一覧表データ!C:C,"",0)</f>
        <v/>
      </c>
      <c r="G5702" s="183" t="str">
        <f>_xlfn.XLOOKUP($A5702,[3]【2026年03月度_全社】RFM客層一覧表データ!$A:$A,[3]【2026年03月度_全社】RFM客層一覧表データ!D:D,"",0)</f>
        <v/>
      </c>
      <c r="H5702" s="183" t="str">
        <f>_xlfn.XLOOKUP($A5702,[3]【2026年03月度_全社】RFM客層一覧表データ!$A:$A,[3]【2026年03月度_全社】RFM客層一覧表データ!E:E,"",0)</f>
        <v/>
      </c>
      <c r="I5702" s="183" t="str">
        <f>_xlfn.XLOOKUP($A5702,[3]【2026年03月度_全社】RFM客層一覧表データ!$A:$A,[3]【2026年03月度_全社】RFM客層一覧表データ!F:F,"",0)</f>
        <v/>
      </c>
      <c r="J5702" s="183">
        <v>0</v>
      </c>
      <c r="K5702" s="183">
        <v>0</v>
      </c>
      <c r="L5702" s="183">
        <v>0</v>
      </c>
      <c r="M5702" s="183">
        <v>0</v>
      </c>
      <c r="N5702" s="183">
        <v>0</v>
      </c>
      <c r="O5702" s="183">
        <v>0</v>
      </c>
      <c r="P5702" s="183">
        <v>0</v>
      </c>
      <c r="Q5702" s="183">
        <v>0</v>
      </c>
      <c r="R5702" s="183">
        <v>0</v>
      </c>
      <c r="S5702" s="183">
        <v>0</v>
      </c>
      <c r="T5702" s="183">
        <v>0</v>
      </c>
      <c r="U5702" s="183">
        <v>0</v>
      </c>
      <c r="V5702" s="183">
        <v>0</v>
      </c>
      <c r="W5702" s="183">
        <v>0</v>
      </c>
      <c r="X5702" s="183">
        <v>0</v>
      </c>
      <c r="Y5702" s="183">
        <v>0</v>
      </c>
    </row>
    <row r="5703" spans="1:25" x14ac:dyDescent="0.2">
      <c r="A5703" s="184">
        <v>14360027</v>
      </c>
      <c r="B5703" s="183" t="str">
        <f>[1]店マスタ!B5702</f>
        <v>（有）イタガキ</v>
      </c>
      <c r="C5703" s="183">
        <v>1</v>
      </c>
      <c r="D5703" s="183">
        <v>2</v>
      </c>
      <c r="E5703" s="183">
        <f>_xlfn.XLOOKUP(A5703,[2]Sheet1!$R:$R,[2]Sheet1!$AB:$AB,"",0)</f>
        <v>1</v>
      </c>
      <c r="F5703" s="183" t="str">
        <f>_xlfn.XLOOKUP($A5703,[3]【2026年03月度_全社】RFM客層一覧表データ!$A:$A,[3]【2026年03月度_全社】RFM客層一覧表データ!C:C,"",0)</f>
        <v/>
      </c>
      <c r="G5703" s="183" t="str">
        <f>_xlfn.XLOOKUP($A5703,[3]【2026年03月度_全社】RFM客層一覧表データ!$A:$A,[3]【2026年03月度_全社】RFM客層一覧表データ!D:D,"",0)</f>
        <v/>
      </c>
      <c r="H5703" s="183" t="str">
        <f>_xlfn.XLOOKUP($A5703,[3]【2026年03月度_全社】RFM客層一覧表データ!$A:$A,[3]【2026年03月度_全社】RFM客層一覧表データ!E:E,"",0)</f>
        <v/>
      </c>
      <c r="I5703" s="183" t="str">
        <f>_xlfn.XLOOKUP($A5703,[3]【2026年03月度_全社】RFM客層一覧表データ!$A:$A,[3]【2026年03月度_全社】RFM客層一覧表データ!F:F,"",0)</f>
        <v/>
      </c>
      <c r="J5703" s="183">
        <v>0</v>
      </c>
      <c r="K5703" s="183">
        <v>0</v>
      </c>
      <c r="L5703" s="183">
        <v>0</v>
      </c>
      <c r="M5703" s="183">
        <v>0</v>
      </c>
      <c r="N5703" s="183">
        <v>0</v>
      </c>
      <c r="O5703" s="183">
        <v>0</v>
      </c>
      <c r="P5703" s="183">
        <v>0</v>
      </c>
      <c r="Q5703" s="183">
        <v>0</v>
      </c>
      <c r="R5703" s="183">
        <v>0</v>
      </c>
      <c r="S5703" s="183">
        <v>0</v>
      </c>
      <c r="T5703" s="183">
        <v>0</v>
      </c>
      <c r="U5703" s="183">
        <v>0</v>
      </c>
      <c r="V5703" s="183">
        <v>0</v>
      </c>
      <c r="W5703" s="183">
        <v>0</v>
      </c>
      <c r="X5703" s="183">
        <v>0</v>
      </c>
      <c r="Y5703" s="183">
        <v>0</v>
      </c>
    </row>
    <row r="5704" spans="1:25" x14ac:dyDescent="0.2">
      <c r="A5704" s="184">
        <v>14360041</v>
      </c>
      <c r="B5704" s="183" t="str">
        <f>[1]店マスタ!B5703</f>
        <v>パナランド　ヨシダ</v>
      </c>
      <c r="C5704" s="183">
        <v>2.5</v>
      </c>
      <c r="D5704" s="183">
        <v>5</v>
      </c>
      <c r="E5704" s="183">
        <f>_xlfn.XLOOKUP(A5704,[2]Sheet1!$R:$R,[2]Sheet1!$AB:$AB,"",0)</f>
        <v>2.5</v>
      </c>
      <c r="F5704" s="183">
        <f>_xlfn.XLOOKUP($A5704,[3]【2026年03月度_全社】RFM客層一覧表データ!$A:$A,[3]【2026年03月度_全社】RFM客層一覧表データ!C:C,"",0)</f>
        <v>299</v>
      </c>
      <c r="G5704" s="183">
        <f>_xlfn.XLOOKUP($A5704,[3]【2026年03月度_全社】RFM客層一覧表データ!$A:$A,[3]【2026年03月度_全社】RFM客層一覧表データ!D:D,"",0)</f>
        <v>146</v>
      </c>
      <c r="H5704" s="183">
        <f>_xlfn.XLOOKUP($A5704,[3]【2026年03月度_全社】RFM客層一覧表データ!$A:$A,[3]【2026年03月度_全社】RFM客層一覧表データ!E:E,"",0)</f>
        <v>139</v>
      </c>
      <c r="I5704" s="183">
        <f>_xlfn.XLOOKUP($A5704,[3]【2026年03月度_全社】RFM客層一覧表データ!$A:$A,[3]【2026年03月度_全社】RFM客層一覧表データ!F:F,"",0)</f>
        <v>33</v>
      </c>
      <c r="J5704" s="183">
        <v>276</v>
      </c>
      <c r="K5704" s="183">
        <v>148</v>
      </c>
      <c r="L5704" s="183">
        <v>136</v>
      </c>
      <c r="M5704" s="183">
        <v>31</v>
      </c>
      <c r="N5704" s="183">
        <v>256</v>
      </c>
      <c r="O5704" s="183">
        <v>154</v>
      </c>
      <c r="P5704" s="183">
        <v>133</v>
      </c>
      <c r="Q5704" s="183">
        <v>35</v>
      </c>
      <c r="R5704" s="183">
        <v>225</v>
      </c>
      <c r="S5704" s="183">
        <v>144</v>
      </c>
      <c r="T5704" s="183">
        <v>130</v>
      </c>
      <c r="U5704" s="183">
        <v>42</v>
      </c>
      <c r="V5704" s="183">
        <v>285</v>
      </c>
      <c r="W5704" s="183">
        <v>150</v>
      </c>
      <c r="X5704" s="183">
        <v>133</v>
      </c>
      <c r="Y5704" s="183">
        <v>30</v>
      </c>
    </row>
    <row r="5705" spans="1:25" x14ac:dyDescent="0.2">
      <c r="A5705" s="184">
        <v>14360054</v>
      </c>
      <c r="B5705" s="183" t="str">
        <f>[1]店マスタ!B5704</f>
        <v>パナランド　中野</v>
      </c>
      <c r="C5705" s="183">
        <v>2</v>
      </c>
      <c r="D5705" s="183">
        <v>4</v>
      </c>
      <c r="E5705" s="183">
        <f>_xlfn.XLOOKUP(A5705,[2]Sheet1!$R:$R,[2]Sheet1!$AB:$AB,"",0)</f>
        <v>2</v>
      </c>
      <c r="F5705" s="183">
        <f>_xlfn.XLOOKUP($A5705,[3]【2026年03月度_全社】RFM客層一覧表データ!$A:$A,[3]【2026年03月度_全社】RFM客層一覧表データ!C:C,"",0)</f>
        <v>246</v>
      </c>
      <c r="G5705" s="183">
        <f>_xlfn.XLOOKUP($A5705,[3]【2026年03月度_全社】RFM客層一覧表データ!$A:$A,[3]【2026年03月度_全社】RFM客層一覧表データ!D:D,"",0)</f>
        <v>0</v>
      </c>
      <c r="H5705" s="183">
        <f>_xlfn.XLOOKUP($A5705,[3]【2026年03月度_全社】RFM客層一覧表データ!$A:$A,[3]【2026年03月度_全社】RFM客層一覧表データ!E:E,"",0)</f>
        <v>147</v>
      </c>
      <c r="I5705" s="183">
        <f>_xlfn.XLOOKUP($A5705,[3]【2026年03月度_全社】RFM客層一覧表データ!$A:$A,[3]【2026年03月度_全社】RFM客層一覧表データ!F:F,"",0)</f>
        <v>0</v>
      </c>
      <c r="J5705" s="183">
        <v>229</v>
      </c>
      <c r="K5705" s="183">
        <v>0</v>
      </c>
      <c r="L5705" s="183">
        <v>140</v>
      </c>
      <c r="M5705" s="183">
        <v>0</v>
      </c>
      <c r="N5705" s="183">
        <v>244</v>
      </c>
      <c r="O5705" s="183">
        <v>28</v>
      </c>
      <c r="P5705" s="183">
        <v>152</v>
      </c>
      <c r="Q5705" s="183">
        <v>1</v>
      </c>
      <c r="R5705" s="183">
        <v>265</v>
      </c>
      <c r="S5705" s="183">
        <v>148</v>
      </c>
      <c r="T5705" s="183">
        <v>166</v>
      </c>
      <c r="U5705" s="183">
        <v>19</v>
      </c>
      <c r="V5705" s="183">
        <v>234</v>
      </c>
      <c r="W5705" s="183">
        <v>2</v>
      </c>
      <c r="X5705" s="183">
        <v>143</v>
      </c>
      <c r="Y5705" s="183">
        <v>0</v>
      </c>
    </row>
    <row r="5706" spans="1:25" x14ac:dyDescent="0.2">
      <c r="A5706" s="184">
        <v>14360069</v>
      </c>
      <c r="B5706" s="183" t="str">
        <f>[1]店マスタ!B5705</f>
        <v>金澤電機サ－ビス</v>
      </c>
      <c r="C5706" s="183">
        <v>1</v>
      </c>
      <c r="D5706" s="183">
        <v>2</v>
      </c>
      <c r="E5706" s="183">
        <f>_xlfn.XLOOKUP(A5706,[2]Sheet1!$R:$R,[2]Sheet1!$AB:$AB,"",0)</f>
        <v>1</v>
      </c>
      <c r="F5706" s="183" t="str">
        <f>_xlfn.XLOOKUP($A5706,[3]【2026年03月度_全社】RFM客層一覧表データ!$A:$A,[3]【2026年03月度_全社】RFM客層一覧表データ!C:C,"",0)</f>
        <v/>
      </c>
      <c r="G5706" s="183" t="str">
        <f>_xlfn.XLOOKUP($A5706,[3]【2026年03月度_全社】RFM客層一覧表データ!$A:$A,[3]【2026年03月度_全社】RFM客層一覧表データ!D:D,"",0)</f>
        <v/>
      </c>
      <c r="H5706" s="183" t="str">
        <f>_xlfn.XLOOKUP($A5706,[3]【2026年03月度_全社】RFM客層一覧表データ!$A:$A,[3]【2026年03月度_全社】RFM客層一覧表データ!E:E,"",0)</f>
        <v/>
      </c>
      <c r="I5706" s="183" t="str">
        <f>_xlfn.XLOOKUP($A5706,[3]【2026年03月度_全社】RFM客層一覧表データ!$A:$A,[3]【2026年03月度_全社】RFM客層一覧表データ!F:F,"",0)</f>
        <v/>
      </c>
      <c r="J5706" s="183">
        <v>0</v>
      </c>
      <c r="K5706" s="183">
        <v>0</v>
      </c>
      <c r="L5706" s="183">
        <v>0</v>
      </c>
      <c r="M5706" s="183">
        <v>0</v>
      </c>
      <c r="N5706" s="183">
        <v>0</v>
      </c>
      <c r="O5706" s="183">
        <v>0</v>
      </c>
      <c r="P5706" s="183">
        <v>0</v>
      </c>
      <c r="Q5706" s="183">
        <v>0</v>
      </c>
      <c r="R5706" s="183">
        <v>0</v>
      </c>
      <c r="S5706" s="183">
        <v>0</v>
      </c>
      <c r="T5706" s="183">
        <v>0</v>
      </c>
      <c r="U5706" s="183">
        <v>0</v>
      </c>
      <c r="V5706" s="183">
        <v>0</v>
      </c>
      <c r="W5706" s="183">
        <v>0</v>
      </c>
      <c r="X5706" s="183">
        <v>0</v>
      </c>
      <c r="Y5706" s="183">
        <v>0</v>
      </c>
    </row>
    <row r="5707" spans="1:25" x14ac:dyDescent="0.2">
      <c r="A5707" s="184">
        <v>14360080</v>
      </c>
      <c r="B5707" s="183" t="str">
        <f>[1]店マスタ!B5706</f>
        <v>パナランド　エザキ</v>
      </c>
      <c r="C5707" s="183">
        <v>1.5</v>
      </c>
      <c r="D5707" s="183">
        <v>3</v>
      </c>
      <c r="E5707" s="183">
        <f>_xlfn.XLOOKUP(A5707,[2]Sheet1!$R:$R,[2]Sheet1!$AB:$AB,"",0)</f>
        <v>1.5</v>
      </c>
      <c r="F5707" s="183" t="str">
        <f>_xlfn.XLOOKUP($A5707,[3]【2026年03月度_全社】RFM客層一覧表データ!$A:$A,[3]【2026年03月度_全社】RFM客層一覧表データ!C:C,"",0)</f>
        <v/>
      </c>
      <c r="G5707" s="183" t="str">
        <f>_xlfn.XLOOKUP($A5707,[3]【2026年03月度_全社】RFM客層一覧表データ!$A:$A,[3]【2026年03月度_全社】RFM客層一覧表データ!D:D,"",0)</f>
        <v/>
      </c>
      <c r="H5707" s="183" t="str">
        <f>_xlfn.XLOOKUP($A5707,[3]【2026年03月度_全社】RFM客層一覧表データ!$A:$A,[3]【2026年03月度_全社】RFM客層一覧表データ!E:E,"",0)</f>
        <v/>
      </c>
      <c r="I5707" s="183" t="str">
        <f>_xlfn.XLOOKUP($A5707,[3]【2026年03月度_全社】RFM客層一覧表データ!$A:$A,[3]【2026年03月度_全社】RFM客層一覧表データ!F:F,"",0)</f>
        <v/>
      </c>
      <c r="J5707" s="183">
        <v>0</v>
      </c>
      <c r="K5707" s="183">
        <v>0</v>
      </c>
      <c r="L5707" s="183">
        <v>0</v>
      </c>
      <c r="M5707" s="183">
        <v>0</v>
      </c>
      <c r="N5707" s="183">
        <v>0</v>
      </c>
      <c r="O5707" s="183">
        <v>0</v>
      </c>
      <c r="P5707" s="183">
        <v>0</v>
      </c>
      <c r="Q5707" s="183">
        <v>0</v>
      </c>
      <c r="R5707" s="183">
        <v>0</v>
      </c>
      <c r="S5707" s="183">
        <v>0</v>
      </c>
      <c r="T5707" s="183">
        <v>0</v>
      </c>
      <c r="U5707" s="183">
        <v>0</v>
      </c>
      <c r="V5707" s="183">
        <v>0</v>
      </c>
      <c r="W5707" s="183">
        <v>0</v>
      </c>
      <c r="X5707" s="183">
        <v>0</v>
      </c>
      <c r="Y5707" s="183">
        <v>0</v>
      </c>
    </row>
    <row r="5708" spans="1:25" x14ac:dyDescent="0.2">
      <c r="A5708" s="184">
        <v>14360113</v>
      </c>
      <c r="B5708" s="183" t="str">
        <f>[1]店マスタ!B5707</f>
        <v>パナランド　田中</v>
      </c>
      <c r="C5708" s="183">
        <v>1</v>
      </c>
      <c r="D5708" s="183">
        <v>2</v>
      </c>
      <c r="E5708" s="183">
        <f>_xlfn.XLOOKUP(A5708,[2]Sheet1!$R:$R,[2]Sheet1!$AB:$AB,"",0)</f>
        <v>1</v>
      </c>
      <c r="F5708" s="183" t="str">
        <f>_xlfn.XLOOKUP($A5708,[3]【2026年03月度_全社】RFM客層一覧表データ!$A:$A,[3]【2026年03月度_全社】RFM客層一覧表データ!C:C,"",0)</f>
        <v/>
      </c>
      <c r="G5708" s="183" t="str">
        <f>_xlfn.XLOOKUP($A5708,[3]【2026年03月度_全社】RFM客層一覧表データ!$A:$A,[3]【2026年03月度_全社】RFM客層一覧表データ!D:D,"",0)</f>
        <v/>
      </c>
      <c r="H5708" s="183" t="str">
        <f>_xlfn.XLOOKUP($A5708,[3]【2026年03月度_全社】RFM客層一覧表データ!$A:$A,[3]【2026年03月度_全社】RFM客層一覧表データ!E:E,"",0)</f>
        <v/>
      </c>
      <c r="I5708" s="183" t="str">
        <f>_xlfn.XLOOKUP($A5708,[3]【2026年03月度_全社】RFM客層一覧表データ!$A:$A,[3]【2026年03月度_全社】RFM客層一覧表データ!F:F,"",0)</f>
        <v/>
      </c>
      <c r="J5708" s="183">
        <v>0</v>
      </c>
      <c r="K5708" s="183">
        <v>0</v>
      </c>
      <c r="L5708" s="183">
        <v>0</v>
      </c>
      <c r="M5708" s="183">
        <v>0</v>
      </c>
      <c r="N5708" s="183">
        <v>0</v>
      </c>
      <c r="O5708" s="183">
        <v>0</v>
      </c>
      <c r="P5708" s="183">
        <v>0</v>
      </c>
      <c r="Q5708" s="183">
        <v>0</v>
      </c>
      <c r="R5708" s="183">
        <v>0</v>
      </c>
      <c r="S5708" s="183">
        <v>0</v>
      </c>
      <c r="T5708" s="183">
        <v>0</v>
      </c>
      <c r="U5708" s="183">
        <v>0</v>
      </c>
      <c r="V5708" s="183">
        <v>0</v>
      </c>
      <c r="W5708" s="183">
        <v>0</v>
      </c>
      <c r="X5708" s="183">
        <v>0</v>
      </c>
      <c r="Y5708" s="183">
        <v>0</v>
      </c>
    </row>
    <row r="5709" spans="1:25" x14ac:dyDescent="0.2">
      <c r="A5709" s="184">
        <v>14360126</v>
      </c>
      <c r="B5709" s="183" t="str">
        <f>[1]店マスタ!B5708</f>
        <v>パナランド　ふじかわ</v>
      </c>
      <c r="C5709" s="183">
        <v>1.5</v>
      </c>
      <c r="D5709" s="183">
        <v>3</v>
      </c>
      <c r="E5709" s="183">
        <f>_xlfn.XLOOKUP(A5709,[2]Sheet1!$R:$R,[2]Sheet1!$AB:$AB,"",0)</f>
        <v>1.5</v>
      </c>
      <c r="F5709" s="183" t="str">
        <f>_xlfn.XLOOKUP($A5709,[3]【2026年03月度_全社】RFM客層一覧表データ!$A:$A,[3]【2026年03月度_全社】RFM客層一覧表データ!C:C,"",0)</f>
        <v/>
      </c>
      <c r="G5709" s="183" t="str">
        <f>_xlfn.XLOOKUP($A5709,[3]【2026年03月度_全社】RFM客層一覧表データ!$A:$A,[3]【2026年03月度_全社】RFM客層一覧表データ!D:D,"",0)</f>
        <v/>
      </c>
      <c r="H5709" s="183" t="str">
        <f>_xlfn.XLOOKUP($A5709,[3]【2026年03月度_全社】RFM客層一覧表データ!$A:$A,[3]【2026年03月度_全社】RFM客層一覧表データ!E:E,"",0)</f>
        <v/>
      </c>
      <c r="I5709" s="183" t="str">
        <f>_xlfn.XLOOKUP($A5709,[3]【2026年03月度_全社】RFM客層一覧表データ!$A:$A,[3]【2026年03月度_全社】RFM客層一覧表データ!F:F,"",0)</f>
        <v/>
      </c>
      <c r="J5709" s="183">
        <v>0</v>
      </c>
      <c r="K5709" s="183">
        <v>0</v>
      </c>
      <c r="L5709" s="183">
        <v>0</v>
      </c>
      <c r="M5709" s="183">
        <v>0</v>
      </c>
      <c r="N5709" s="183">
        <v>0</v>
      </c>
      <c r="O5709" s="183">
        <v>0</v>
      </c>
      <c r="P5709" s="183">
        <v>0</v>
      </c>
      <c r="Q5709" s="183">
        <v>0</v>
      </c>
      <c r="R5709" s="183">
        <v>0</v>
      </c>
      <c r="S5709" s="183">
        <v>0</v>
      </c>
      <c r="T5709" s="183">
        <v>0</v>
      </c>
      <c r="U5709" s="183">
        <v>0</v>
      </c>
      <c r="V5709" s="183">
        <v>0</v>
      </c>
      <c r="W5709" s="183">
        <v>0</v>
      </c>
      <c r="X5709" s="183">
        <v>0</v>
      </c>
      <c r="Y5709" s="183">
        <v>0</v>
      </c>
    </row>
    <row r="5710" spans="1:25" x14ac:dyDescent="0.2">
      <c r="A5710" s="184">
        <v>14360188</v>
      </c>
      <c r="B5710" s="183" t="str">
        <f>[1]店マスタ!B5709</f>
        <v>株式会社パナランド天草</v>
      </c>
      <c r="C5710" s="183">
        <v>3.5</v>
      </c>
      <c r="D5710" s="183">
        <v>3</v>
      </c>
      <c r="E5710" s="183">
        <f>_xlfn.XLOOKUP(A5710,[2]Sheet1!$R:$R,[2]Sheet1!$AB:$AB,"",0)</f>
        <v>1.5</v>
      </c>
      <c r="F5710" s="183">
        <f>_xlfn.XLOOKUP($A5710,[3]【2026年03月度_全社】RFM客層一覧表データ!$A:$A,[3]【2026年03月度_全社】RFM客層一覧表データ!C:C,"",0)</f>
        <v>22</v>
      </c>
      <c r="G5710" s="183">
        <f>_xlfn.XLOOKUP($A5710,[3]【2026年03月度_全社】RFM客層一覧表データ!$A:$A,[3]【2026年03月度_全社】RFM客層一覧表データ!D:D,"",0)</f>
        <v>15</v>
      </c>
      <c r="H5710" s="183">
        <f>_xlfn.XLOOKUP($A5710,[3]【2026年03月度_全社】RFM客層一覧表データ!$A:$A,[3]【2026年03月度_全社】RFM客層一覧表データ!E:E,"",0)</f>
        <v>18</v>
      </c>
      <c r="I5710" s="183">
        <f>_xlfn.XLOOKUP($A5710,[3]【2026年03月度_全社】RFM客層一覧表データ!$A:$A,[3]【2026年03月度_全社】RFM客層一覧表データ!F:F,"",0)</f>
        <v>0</v>
      </c>
      <c r="J5710" s="183">
        <v>23</v>
      </c>
      <c r="K5710" s="183">
        <v>17</v>
      </c>
      <c r="L5710" s="183">
        <v>19</v>
      </c>
      <c r="M5710" s="183">
        <v>0</v>
      </c>
      <c r="N5710" s="183">
        <v>24</v>
      </c>
      <c r="O5710" s="183">
        <v>19</v>
      </c>
      <c r="P5710" s="183">
        <v>19</v>
      </c>
      <c r="Q5710" s="183">
        <v>0</v>
      </c>
      <c r="R5710" s="183">
        <v>25</v>
      </c>
      <c r="S5710" s="183">
        <v>18</v>
      </c>
      <c r="T5710" s="183">
        <v>18</v>
      </c>
      <c r="U5710" s="183">
        <v>0</v>
      </c>
      <c r="V5710" s="183">
        <v>24</v>
      </c>
      <c r="W5710" s="183">
        <v>17</v>
      </c>
      <c r="X5710" s="183">
        <v>19</v>
      </c>
      <c r="Y5710" s="183">
        <v>0</v>
      </c>
    </row>
    <row r="5711" spans="1:25" x14ac:dyDescent="0.2">
      <c r="A5711" s="184">
        <v>14362001</v>
      </c>
      <c r="B5711" s="183" t="str">
        <f>[1]店マスタ!B5710</f>
        <v>有限会社　愛甲電器商会</v>
      </c>
      <c r="C5711" s="183">
        <v>1</v>
      </c>
      <c r="D5711" s="183">
        <v>2</v>
      </c>
      <c r="E5711" s="183">
        <f>_xlfn.XLOOKUP(A5711,[2]Sheet1!$R:$R,[2]Sheet1!$AB:$AB,"",0)</f>
        <v>1</v>
      </c>
      <c r="F5711" s="183" t="str">
        <f>_xlfn.XLOOKUP($A5711,[3]【2026年03月度_全社】RFM客層一覧表データ!$A:$A,[3]【2026年03月度_全社】RFM客層一覧表データ!C:C,"",0)</f>
        <v/>
      </c>
      <c r="G5711" s="183" t="str">
        <f>_xlfn.XLOOKUP($A5711,[3]【2026年03月度_全社】RFM客層一覧表データ!$A:$A,[3]【2026年03月度_全社】RFM客層一覧表データ!D:D,"",0)</f>
        <v/>
      </c>
      <c r="H5711" s="183" t="str">
        <f>_xlfn.XLOOKUP($A5711,[3]【2026年03月度_全社】RFM客層一覧表データ!$A:$A,[3]【2026年03月度_全社】RFM客層一覧表データ!E:E,"",0)</f>
        <v/>
      </c>
      <c r="I5711" s="183" t="str">
        <f>_xlfn.XLOOKUP($A5711,[3]【2026年03月度_全社】RFM客層一覧表データ!$A:$A,[3]【2026年03月度_全社】RFM客層一覧表データ!F:F,"",0)</f>
        <v/>
      </c>
      <c r="J5711" s="183">
        <v>0</v>
      </c>
      <c r="K5711" s="183">
        <v>0</v>
      </c>
      <c r="L5711" s="183">
        <v>0</v>
      </c>
      <c r="M5711" s="183">
        <v>0</v>
      </c>
      <c r="N5711" s="183">
        <v>0</v>
      </c>
      <c r="O5711" s="183">
        <v>0</v>
      </c>
      <c r="P5711" s="183">
        <v>0</v>
      </c>
      <c r="Q5711" s="183">
        <v>0</v>
      </c>
      <c r="R5711" s="183">
        <v>0</v>
      </c>
      <c r="S5711" s="183">
        <v>0</v>
      </c>
      <c r="T5711" s="183">
        <v>0</v>
      </c>
      <c r="U5711" s="183">
        <v>0</v>
      </c>
      <c r="V5711" s="183">
        <v>0</v>
      </c>
      <c r="W5711" s="183">
        <v>0</v>
      </c>
      <c r="X5711" s="183">
        <v>0</v>
      </c>
      <c r="Y5711" s="183">
        <v>0</v>
      </c>
    </row>
    <row r="5712" spans="1:25" x14ac:dyDescent="0.2">
      <c r="A5712" s="184">
        <v>14362003</v>
      </c>
      <c r="B5712" s="183" t="str">
        <f>[1]店マスタ!B5711</f>
        <v>有限会社　浦本デンキ店</v>
      </c>
      <c r="C5712" s="183">
        <v>1</v>
      </c>
      <c r="D5712" s="183">
        <v>2</v>
      </c>
      <c r="E5712" s="183">
        <f>_xlfn.XLOOKUP(A5712,[2]Sheet1!$R:$R,[2]Sheet1!$AB:$AB,"",0)</f>
        <v>1</v>
      </c>
      <c r="F5712" s="183" t="str">
        <f>_xlfn.XLOOKUP($A5712,[3]【2026年03月度_全社】RFM客層一覧表データ!$A:$A,[3]【2026年03月度_全社】RFM客層一覧表データ!C:C,"",0)</f>
        <v/>
      </c>
      <c r="G5712" s="183" t="str">
        <f>_xlfn.XLOOKUP($A5712,[3]【2026年03月度_全社】RFM客層一覧表データ!$A:$A,[3]【2026年03月度_全社】RFM客層一覧表データ!D:D,"",0)</f>
        <v/>
      </c>
      <c r="H5712" s="183" t="str">
        <f>_xlfn.XLOOKUP($A5712,[3]【2026年03月度_全社】RFM客層一覧表データ!$A:$A,[3]【2026年03月度_全社】RFM客層一覧表データ!E:E,"",0)</f>
        <v/>
      </c>
      <c r="I5712" s="183" t="str">
        <f>_xlfn.XLOOKUP($A5712,[3]【2026年03月度_全社】RFM客層一覧表データ!$A:$A,[3]【2026年03月度_全社】RFM客層一覧表データ!F:F,"",0)</f>
        <v/>
      </c>
      <c r="J5712" s="183">
        <v>0</v>
      </c>
      <c r="K5712" s="183">
        <v>0</v>
      </c>
      <c r="L5712" s="183">
        <v>0</v>
      </c>
      <c r="M5712" s="183">
        <v>0</v>
      </c>
      <c r="N5712" s="183">
        <v>0</v>
      </c>
      <c r="O5712" s="183">
        <v>0</v>
      </c>
      <c r="P5712" s="183">
        <v>0</v>
      </c>
      <c r="Q5712" s="183">
        <v>0</v>
      </c>
      <c r="R5712" s="183">
        <v>0</v>
      </c>
      <c r="S5712" s="183">
        <v>0</v>
      </c>
      <c r="T5712" s="183">
        <v>0</v>
      </c>
      <c r="U5712" s="183">
        <v>0</v>
      </c>
      <c r="V5712" s="183">
        <v>0</v>
      </c>
      <c r="W5712" s="183">
        <v>0</v>
      </c>
      <c r="X5712" s="183">
        <v>0</v>
      </c>
      <c r="Y5712" s="183">
        <v>0</v>
      </c>
    </row>
    <row r="5713" spans="1:25" x14ac:dyDescent="0.2">
      <c r="A5713" s="184">
        <v>14363001</v>
      </c>
      <c r="B5713" s="183" t="str">
        <f>[1]店マスタ!B5712</f>
        <v>電気プラザ　秋田</v>
      </c>
      <c r="C5713" s="183">
        <v>1.5</v>
      </c>
      <c r="D5713" s="183">
        <v>3</v>
      </c>
      <c r="E5713" s="183">
        <f>_xlfn.XLOOKUP(A5713,[2]Sheet1!$R:$R,[2]Sheet1!$AB:$AB,"",0)</f>
        <v>1.5</v>
      </c>
      <c r="F5713" s="183">
        <f>_xlfn.XLOOKUP($A5713,[3]【2026年03月度_全社】RFM客層一覧表データ!$A:$A,[3]【2026年03月度_全社】RFM客層一覧表データ!C:C,"",0)</f>
        <v>348</v>
      </c>
      <c r="G5713" s="183">
        <f>_xlfn.XLOOKUP($A5713,[3]【2026年03月度_全社】RFM客層一覧表データ!$A:$A,[3]【2026年03月度_全社】RFM客層一覧表データ!D:D,"",0)</f>
        <v>143</v>
      </c>
      <c r="H5713" s="183">
        <f>_xlfn.XLOOKUP($A5713,[3]【2026年03月度_全社】RFM客層一覧表データ!$A:$A,[3]【2026年03月度_全社】RFM客層一覧表データ!E:E,"",0)</f>
        <v>185</v>
      </c>
      <c r="I5713" s="183">
        <f>_xlfn.XLOOKUP($A5713,[3]【2026年03月度_全社】RFM客層一覧表データ!$A:$A,[3]【2026年03月度_全社】RFM客層一覧表データ!F:F,"",0)</f>
        <v>20</v>
      </c>
      <c r="J5713" s="183">
        <v>363</v>
      </c>
      <c r="K5713" s="183">
        <v>162</v>
      </c>
      <c r="L5713" s="183">
        <v>207</v>
      </c>
      <c r="M5713" s="183">
        <v>17</v>
      </c>
      <c r="N5713" s="183">
        <v>379</v>
      </c>
      <c r="O5713" s="183">
        <v>170</v>
      </c>
      <c r="P5713" s="183">
        <v>215</v>
      </c>
      <c r="Q5713" s="183">
        <v>14</v>
      </c>
      <c r="R5713" s="183">
        <v>383</v>
      </c>
      <c r="S5713" s="183">
        <v>172</v>
      </c>
      <c r="T5713" s="183">
        <v>210</v>
      </c>
      <c r="U5713" s="183">
        <v>19</v>
      </c>
      <c r="V5713" s="183">
        <v>403</v>
      </c>
      <c r="W5713" s="183">
        <v>176</v>
      </c>
      <c r="X5713" s="183">
        <v>222</v>
      </c>
      <c r="Y5713" s="183">
        <v>24</v>
      </c>
    </row>
    <row r="5714" spans="1:25" x14ac:dyDescent="0.2">
      <c r="A5714" s="184">
        <v>14363017</v>
      </c>
      <c r="B5714" s="183" t="str">
        <f>[1]店マスタ!B5713</f>
        <v>パナランド　ノダ</v>
      </c>
      <c r="C5714" s="183">
        <v>3</v>
      </c>
      <c r="D5714" s="183">
        <v>6</v>
      </c>
      <c r="E5714" s="183">
        <f>_xlfn.XLOOKUP(A5714,[2]Sheet1!$R:$R,[2]Sheet1!$AB:$AB,"",0)</f>
        <v>3</v>
      </c>
      <c r="F5714" s="183">
        <f>_xlfn.XLOOKUP($A5714,[3]【2026年03月度_全社】RFM客層一覧表データ!$A:$A,[3]【2026年03月度_全社】RFM客層一覧表データ!C:C,"",0)</f>
        <v>189</v>
      </c>
      <c r="G5714" s="183">
        <f>_xlfn.XLOOKUP($A5714,[3]【2026年03月度_全社】RFM客層一覧表データ!$A:$A,[3]【2026年03月度_全社】RFM客層一覧表データ!D:D,"",0)</f>
        <v>54</v>
      </c>
      <c r="H5714" s="183">
        <f>_xlfn.XLOOKUP($A5714,[3]【2026年03月度_全社】RFM客層一覧表データ!$A:$A,[3]【2026年03月度_全社】RFM客層一覧表データ!E:E,"",0)</f>
        <v>75</v>
      </c>
      <c r="I5714" s="183">
        <f>_xlfn.XLOOKUP($A5714,[3]【2026年03月度_全社】RFM客層一覧表データ!$A:$A,[3]【2026年03月度_全社】RFM客層一覧表データ!F:F,"",0)</f>
        <v>13</v>
      </c>
      <c r="J5714" s="183">
        <v>202</v>
      </c>
      <c r="K5714" s="183">
        <v>69</v>
      </c>
      <c r="L5714" s="183">
        <v>76</v>
      </c>
      <c r="M5714" s="183">
        <v>18</v>
      </c>
      <c r="N5714" s="183">
        <v>199</v>
      </c>
      <c r="O5714" s="183">
        <v>70</v>
      </c>
      <c r="P5714" s="183">
        <v>81</v>
      </c>
      <c r="Q5714" s="183">
        <v>18</v>
      </c>
      <c r="R5714" s="183">
        <v>193</v>
      </c>
      <c r="S5714" s="183">
        <v>71</v>
      </c>
      <c r="T5714" s="183">
        <v>84</v>
      </c>
      <c r="U5714" s="183">
        <v>18</v>
      </c>
      <c r="V5714" s="183">
        <v>189</v>
      </c>
      <c r="W5714" s="183">
        <v>60</v>
      </c>
      <c r="X5714" s="183">
        <v>84</v>
      </c>
      <c r="Y5714" s="183">
        <v>19</v>
      </c>
    </row>
    <row r="5715" spans="1:25" x14ac:dyDescent="0.2">
      <c r="A5715" s="184">
        <v>14363021</v>
      </c>
      <c r="B5715" s="183" t="str">
        <f>[1]店マスタ!B5714</f>
        <v>三角）　　（有）豊島電器</v>
      </c>
      <c r="C5715" s="183">
        <v>1.5</v>
      </c>
      <c r="D5715" s="183">
        <v>3</v>
      </c>
      <c r="E5715" s="183">
        <f>_xlfn.XLOOKUP(A5715,[2]Sheet1!$R:$R,[2]Sheet1!$AB:$AB,"",0)</f>
        <v>1.5</v>
      </c>
      <c r="F5715" s="183" t="str">
        <f>_xlfn.XLOOKUP($A5715,[3]【2026年03月度_全社】RFM客層一覧表データ!$A:$A,[3]【2026年03月度_全社】RFM客層一覧表データ!C:C,"",0)</f>
        <v/>
      </c>
      <c r="G5715" s="183" t="str">
        <f>_xlfn.XLOOKUP($A5715,[3]【2026年03月度_全社】RFM客層一覧表データ!$A:$A,[3]【2026年03月度_全社】RFM客層一覧表データ!D:D,"",0)</f>
        <v/>
      </c>
      <c r="H5715" s="183" t="str">
        <f>_xlfn.XLOOKUP($A5715,[3]【2026年03月度_全社】RFM客層一覧表データ!$A:$A,[3]【2026年03月度_全社】RFM客層一覧表データ!E:E,"",0)</f>
        <v/>
      </c>
      <c r="I5715" s="183" t="str">
        <f>_xlfn.XLOOKUP($A5715,[3]【2026年03月度_全社】RFM客層一覧表データ!$A:$A,[3]【2026年03月度_全社】RFM客層一覧表データ!F:F,"",0)</f>
        <v/>
      </c>
      <c r="J5715" s="183">
        <v>0</v>
      </c>
      <c r="K5715" s="183">
        <v>0</v>
      </c>
      <c r="L5715" s="183">
        <v>0</v>
      </c>
      <c r="M5715" s="183">
        <v>0</v>
      </c>
      <c r="N5715" s="183">
        <v>0</v>
      </c>
      <c r="O5715" s="183">
        <v>0</v>
      </c>
      <c r="P5715" s="183">
        <v>0</v>
      </c>
      <c r="Q5715" s="183">
        <v>0</v>
      </c>
      <c r="R5715" s="183">
        <v>0</v>
      </c>
      <c r="S5715" s="183">
        <v>0</v>
      </c>
      <c r="T5715" s="183">
        <v>0</v>
      </c>
      <c r="U5715" s="183">
        <v>0</v>
      </c>
      <c r="V5715" s="183">
        <v>0</v>
      </c>
      <c r="W5715" s="183">
        <v>0</v>
      </c>
      <c r="X5715" s="183">
        <v>0</v>
      </c>
      <c r="Y5715" s="183">
        <v>0</v>
      </c>
    </row>
    <row r="5716" spans="1:25" x14ac:dyDescent="0.2">
      <c r="A5716" s="184">
        <v>14364001</v>
      </c>
      <c r="B5716" s="183" t="str">
        <f>[1]店マスタ!B5715</f>
        <v>小山電気</v>
      </c>
      <c r="C5716" s="183">
        <v>2</v>
      </c>
      <c r="D5716" s="183">
        <v>4</v>
      </c>
      <c r="E5716" s="183">
        <f>_xlfn.XLOOKUP(A5716,[2]Sheet1!$R:$R,[2]Sheet1!$AB:$AB,"",0)</f>
        <v>2.5</v>
      </c>
      <c r="F5716" s="183">
        <f>_xlfn.XLOOKUP($A5716,[3]【2026年03月度_全社】RFM客層一覧表データ!$A:$A,[3]【2026年03月度_全社】RFM客層一覧表データ!C:C,"",0)</f>
        <v>221</v>
      </c>
      <c r="G5716" s="183">
        <f>_xlfn.XLOOKUP($A5716,[3]【2026年03月度_全社】RFM客層一覧表データ!$A:$A,[3]【2026年03月度_全社】RFM客層一覧表データ!D:D,"",0)</f>
        <v>116</v>
      </c>
      <c r="H5716" s="183">
        <f>_xlfn.XLOOKUP($A5716,[3]【2026年03月度_全社】RFM客層一覧表データ!$A:$A,[3]【2026年03月度_全社】RFM客層一覧表データ!E:E,"",0)</f>
        <v>89</v>
      </c>
      <c r="I5716" s="183">
        <f>_xlfn.XLOOKUP($A5716,[3]【2026年03月度_全社】RFM客層一覧表データ!$A:$A,[3]【2026年03月度_全社】RFM客層一覧表データ!F:F,"",0)</f>
        <v>30</v>
      </c>
      <c r="J5716" s="183">
        <v>218</v>
      </c>
      <c r="K5716" s="183">
        <v>90</v>
      </c>
      <c r="L5716" s="183">
        <v>86</v>
      </c>
      <c r="M5716" s="183">
        <v>17</v>
      </c>
      <c r="N5716" s="183">
        <v>220</v>
      </c>
      <c r="O5716" s="183">
        <v>50</v>
      </c>
      <c r="P5716" s="183">
        <v>94</v>
      </c>
      <c r="Q5716" s="183">
        <v>16</v>
      </c>
      <c r="R5716" s="183">
        <v>227</v>
      </c>
      <c r="S5716" s="183">
        <v>70</v>
      </c>
      <c r="T5716" s="183">
        <v>101</v>
      </c>
      <c r="U5716" s="183">
        <v>14</v>
      </c>
      <c r="V5716" s="183">
        <v>224</v>
      </c>
      <c r="W5716" s="183">
        <v>79</v>
      </c>
      <c r="X5716" s="183">
        <v>106</v>
      </c>
      <c r="Y5716" s="183">
        <v>21</v>
      </c>
    </row>
    <row r="5717" spans="1:25" x14ac:dyDescent="0.2">
      <c r="A5717" s="184">
        <v>14364003</v>
      </c>
      <c r="B5717" s="183" t="str">
        <f>[1]店マスタ!B5716</f>
        <v>坂田無線商会</v>
      </c>
      <c r="C5717" s="183">
        <v>2</v>
      </c>
      <c r="D5717" s="183">
        <v>4</v>
      </c>
      <c r="E5717" s="183">
        <f>_xlfn.XLOOKUP(A5717,[2]Sheet1!$R:$R,[2]Sheet1!$AB:$AB,"",0)</f>
        <v>2</v>
      </c>
      <c r="F5717" s="183">
        <f>_xlfn.XLOOKUP($A5717,[3]【2026年03月度_全社】RFM客層一覧表データ!$A:$A,[3]【2026年03月度_全社】RFM客層一覧表データ!C:C,"",0)</f>
        <v>316</v>
      </c>
      <c r="G5717" s="183">
        <f>_xlfn.XLOOKUP($A5717,[3]【2026年03月度_全社】RFM客層一覧表データ!$A:$A,[3]【2026年03月度_全社】RFM客層一覧表データ!D:D,"",0)</f>
        <v>27</v>
      </c>
      <c r="H5717" s="183">
        <f>_xlfn.XLOOKUP($A5717,[3]【2026年03月度_全社】RFM客層一覧表データ!$A:$A,[3]【2026年03月度_全社】RFM客層一覧表データ!E:E,"",0)</f>
        <v>118</v>
      </c>
      <c r="I5717" s="183">
        <f>_xlfn.XLOOKUP($A5717,[3]【2026年03月度_全社】RFM客層一覧表データ!$A:$A,[3]【2026年03月度_全社】RFM客層一覧表データ!F:F,"",0)</f>
        <v>1</v>
      </c>
      <c r="J5717" s="183">
        <v>358</v>
      </c>
      <c r="K5717" s="183">
        <v>100</v>
      </c>
      <c r="L5717" s="183">
        <v>132</v>
      </c>
      <c r="M5717" s="183">
        <v>20</v>
      </c>
      <c r="N5717" s="183">
        <v>379</v>
      </c>
      <c r="O5717" s="183">
        <v>119</v>
      </c>
      <c r="P5717" s="183">
        <v>140</v>
      </c>
      <c r="Q5717" s="183">
        <v>28</v>
      </c>
      <c r="R5717" s="183">
        <v>367</v>
      </c>
      <c r="S5717" s="183">
        <v>162</v>
      </c>
      <c r="T5717" s="183">
        <v>148</v>
      </c>
      <c r="U5717" s="183">
        <v>35</v>
      </c>
      <c r="V5717" s="183">
        <v>289</v>
      </c>
      <c r="W5717" s="183">
        <v>44</v>
      </c>
      <c r="X5717" s="183">
        <v>91</v>
      </c>
      <c r="Y5717" s="183">
        <v>6</v>
      </c>
    </row>
    <row r="5718" spans="1:25" x14ac:dyDescent="0.2">
      <c r="A5718" s="184">
        <v>14364006</v>
      </c>
      <c r="B5718" s="183" t="str">
        <f>[1]店マスタ!B5717</f>
        <v>たかはし電機衣料</v>
      </c>
      <c r="C5718" s="183">
        <v>1</v>
      </c>
      <c r="D5718" s="183">
        <v>2</v>
      </c>
      <c r="E5718" s="183">
        <f>_xlfn.XLOOKUP(A5718,[2]Sheet1!$R:$R,[2]Sheet1!$AB:$AB,"",0)</f>
        <v>1</v>
      </c>
      <c r="F5718" s="183" t="str">
        <f>_xlfn.XLOOKUP($A5718,[3]【2026年03月度_全社】RFM客層一覧表データ!$A:$A,[3]【2026年03月度_全社】RFM客層一覧表データ!C:C,"",0)</f>
        <v/>
      </c>
      <c r="G5718" s="183" t="str">
        <f>_xlfn.XLOOKUP($A5718,[3]【2026年03月度_全社】RFM客層一覧表データ!$A:$A,[3]【2026年03月度_全社】RFM客層一覧表データ!D:D,"",0)</f>
        <v/>
      </c>
      <c r="H5718" s="183" t="str">
        <f>_xlfn.XLOOKUP($A5718,[3]【2026年03月度_全社】RFM客層一覧表データ!$A:$A,[3]【2026年03月度_全社】RFM客層一覧表データ!E:E,"",0)</f>
        <v/>
      </c>
      <c r="I5718" s="183" t="str">
        <f>_xlfn.XLOOKUP($A5718,[3]【2026年03月度_全社】RFM客層一覧表データ!$A:$A,[3]【2026年03月度_全社】RFM客層一覧表データ!F:F,"",0)</f>
        <v/>
      </c>
      <c r="J5718" s="183">
        <v>0</v>
      </c>
      <c r="K5718" s="183">
        <v>0</v>
      </c>
      <c r="L5718" s="183">
        <v>0</v>
      </c>
      <c r="M5718" s="183">
        <v>0</v>
      </c>
      <c r="N5718" s="183">
        <v>0</v>
      </c>
      <c r="O5718" s="183">
        <v>0</v>
      </c>
      <c r="P5718" s="183">
        <v>0</v>
      </c>
      <c r="Q5718" s="183">
        <v>0</v>
      </c>
      <c r="R5718" s="183">
        <v>0</v>
      </c>
      <c r="S5718" s="183">
        <v>0</v>
      </c>
      <c r="T5718" s="183">
        <v>0</v>
      </c>
      <c r="U5718" s="183">
        <v>0</v>
      </c>
      <c r="V5718" s="183">
        <v>0</v>
      </c>
      <c r="W5718" s="183">
        <v>0</v>
      </c>
      <c r="X5718" s="183">
        <v>0</v>
      </c>
      <c r="Y5718" s="183">
        <v>0</v>
      </c>
    </row>
    <row r="5719" spans="1:25" x14ac:dyDescent="0.2">
      <c r="A5719" s="184">
        <v>14364007</v>
      </c>
      <c r="B5719" s="183" t="str">
        <f>[1]店マスタ!B5718</f>
        <v>パナランド　しんわ</v>
      </c>
      <c r="C5719" s="183">
        <v>8</v>
      </c>
      <c r="D5719" s="183">
        <v>16</v>
      </c>
      <c r="E5719" s="183">
        <f>_xlfn.XLOOKUP(A5719,[2]Sheet1!$R:$R,[2]Sheet1!$AB:$AB,"",0)</f>
        <v>8</v>
      </c>
      <c r="F5719" s="183">
        <f>_xlfn.XLOOKUP($A5719,[3]【2026年03月度_全社】RFM客層一覧表データ!$A:$A,[3]【2026年03月度_全社】RFM客層一覧表データ!C:C,"",0)</f>
        <v>400</v>
      </c>
      <c r="G5719" s="183">
        <f>_xlfn.XLOOKUP($A5719,[3]【2026年03月度_全社】RFM客層一覧表データ!$A:$A,[3]【2026年03月度_全社】RFM客層一覧表データ!D:D,"",0)</f>
        <v>149</v>
      </c>
      <c r="H5719" s="183">
        <f>_xlfn.XLOOKUP($A5719,[3]【2026年03月度_全社】RFM客層一覧表データ!$A:$A,[3]【2026年03月度_全社】RFM客層一覧表データ!E:E,"",0)</f>
        <v>156</v>
      </c>
      <c r="I5719" s="183">
        <f>_xlfn.XLOOKUP($A5719,[3]【2026年03月度_全社】RFM客層一覧表データ!$A:$A,[3]【2026年03月度_全社】RFM客層一覧表データ!F:F,"",0)</f>
        <v>0</v>
      </c>
      <c r="J5719" s="183">
        <v>419</v>
      </c>
      <c r="K5719" s="183">
        <v>144</v>
      </c>
      <c r="L5719" s="183">
        <v>155</v>
      </c>
      <c r="M5719" s="183">
        <v>0</v>
      </c>
      <c r="N5719" s="183">
        <v>427</v>
      </c>
      <c r="O5719" s="183">
        <v>154</v>
      </c>
      <c r="P5719" s="183">
        <v>166</v>
      </c>
      <c r="Q5719" s="183">
        <v>0</v>
      </c>
      <c r="R5719" s="183">
        <v>380</v>
      </c>
      <c r="S5719" s="183">
        <v>5</v>
      </c>
      <c r="T5719" s="183">
        <v>148</v>
      </c>
      <c r="U5719" s="183">
        <v>0</v>
      </c>
      <c r="V5719" s="183">
        <v>426</v>
      </c>
      <c r="W5719" s="183">
        <v>158</v>
      </c>
      <c r="X5719" s="183">
        <v>154</v>
      </c>
      <c r="Y5719" s="183">
        <v>0</v>
      </c>
    </row>
    <row r="5720" spans="1:25" x14ac:dyDescent="0.2">
      <c r="A5720" s="184">
        <v>14364024</v>
      </c>
      <c r="B5720" s="183" t="str">
        <f>[1]店マスタ!B5719</f>
        <v>パナランド　タナカ</v>
      </c>
      <c r="C5720" s="183">
        <v>8</v>
      </c>
      <c r="D5720" s="183">
        <v>16</v>
      </c>
      <c r="E5720" s="183">
        <f>_xlfn.XLOOKUP(A5720,[2]Sheet1!$R:$R,[2]Sheet1!$AB:$AB,"",0)</f>
        <v>8</v>
      </c>
      <c r="F5720" s="183">
        <f>_xlfn.XLOOKUP($A5720,[3]【2026年03月度_全社】RFM客層一覧表データ!$A:$A,[3]【2026年03月度_全社】RFM客層一覧表データ!C:C,"",0)</f>
        <v>895</v>
      </c>
      <c r="G5720" s="183">
        <f>_xlfn.XLOOKUP($A5720,[3]【2026年03月度_全社】RFM客層一覧表データ!$A:$A,[3]【2026年03月度_全社】RFM客層一覧表データ!D:D,"",0)</f>
        <v>523</v>
      </c>
      <c r="H5720" s="183">
        <f>_xlfn.XLOOKUP($A5720,[3]【2026年03月度_全社】RFM客層一覧表データ!$A:$A,[3]【2026年03月度_全社】RFM客層一覧表データ!E:E,"",0)</f>
        <v>526</v>
      </c>
      <c r="I5720" s="183">
        <f>_xlfn.XLOOKUP($A5720,[3]【2026年03月度_全社】RFM客層一覧表データ!$A:$A,[3]【2026年03月度_全社】RFM客層一覧表データ!F:F,"",0)</f>
        <v>39</v>
      </c>
      <c r="J5720" s="183">
        <v>894</v>
      </c>
      <c r="K5720" s="183">
        <v>545</v>
      </c>
      <c r="L5720" s="183">
        <v>521</v>
      </c>
      <c r="M5720" s="183">
        <v>69</v>
      </c>
      <c r="N5720" s="183">
        <v>836</v>
      </c>
      <c r="O5720" s="183">
        <v>393</v>
      </c>
      <c r="P5720" s="183">
        <v>522</v>
      </c>
      <c r="Q5720" s="183">
        <v>27</v>
      </c>
      <c r="R5720" s="183">
        <v>724</v>
      </c>
      <c r="S5720" s="183">
        <v>364</v>
      </c>
      <c r="T5720" s="183">
        <v>475</v>
      </c>
      <c r="U5720" s="183">
        <v>25</v>
      </c>
      <c r="V5720" s="183">
        <v>731</v>
      </c>
      <c r="W5720" s="183">
        <v>370</v>
      </c>
      <c r="X5720" s="183">
        <v>475</v>
      </c>
      <c r="Y5720" s="183">
        <v>27</v>
      </c>
    </row>
    <row r="5721" spans="1:25" x14ac:dyDescent="0.2">
      <c r="A5721" s="184">
        <v>14364032</v>
      </c>
      <c r="B5721" s="183" t="str">
        <f>[1]店マスタ!B5720</f>
        <v>パナランド　オクムラ</v>
      </c>
      <c r="C5721" s="183">
        <v>1</v>
      </c>
      <c r="D5721" s="183">
        <v>2</v>
      </c>
      <c r="E5721" s="183">
        <f>_xlfn.XLOOKUP(A5721,[2]Sheet1!$R:$R,[2]Sheet1!$AB:$AB,"",0)</f>
        <v>1</v>
      </c>
      <c r="F5721" s="183">
        <f>_xlfn.XLOOKUP($A5721,[3]【2026年03月度_全社】RFM客層一覧表データ!$A:$A,[3]【2026年03月度_全社】RFM客層一覧表データ!C:C,"",0)</f>
        <v>284</v>
      </c>
      <c r="G5721" s="183">
        <f>_xlfn.XLOOKUP($A5721,[3]【2026年03月度_全社】RFM客層一覧表データ!$A:$A,[3]【2026年03月度_全社】RFM客層一覧表データ!D:D,"",0)</f>
        <v>103</v>
      </c>
      <c r="H5721" s="183">
        <f>_xlfn.XLOOKUP($A5721,[3]【2026年03月度_全社】RFM客層一覧表データ!$A:$A,[3]【2026年03月度_全社】RFM客層一覧表データ!E:E,"",0)</f>
        <v>122</v>
      </c>
      <c r="I5721" s="183">
        <f>_xlfn.XLOOKUP($A5721,[3]【2026年03月度_全社】RFM客層一覧表データ!$A:$A,[3]【2026年03月度_全社】RFM客層一覧表データ!F:F,"",0)</f>
        <v>18</v>
      </c>
      <c r="J5721" s="183">
        <v>293</v>
      </c>
      <c r="K5721" s="183">
        <v>129</v>
      </c>
      <c r="L5721" s="183">
        <v>117</v>
      </c>
      <c r="M5721" s="183">
        <v>32</v>
      </c>
      <c r="N5721" s="183">
        <v>272</v>
      </c>
      <c r="O5721" s="183">
        <v>109</v>
      </c>
      <c r="P5721" s="183">
        <v>110</v>
      </c>
      <c r="Q5721" s="183">
        <v>33</v>
      </c>
      <c r="R5721" s="183">
        <v>268</v>
      </c>
      <c r="S5721" s="183">
        <v>104</v>
      </c>
      <c r="T5721" s="183">
        <v>114</v>
      </c>
      <c r="U5721" s="183">
        <v>24</v>
      </c>
      <c r="V5721" s="183">
        <v>282</v>
      </c>
      <c r="W5721" s="183">
        <v>77</v>
      </c>
      <c r="X5721" s="183">
        <v>123</v>
      </c>
      <c r="Y5721" s="183">
        <v>10</v>
      </c>
    </row>
    <row r="5722" spans="1:25" x14ac:dyDescent="0.2">
      <c r="A5722" s="184">
        <v>14365003</v>
      </c>
      <c r="B5722" s="183" t="str">
        <f>[1]店マスタ!B5721</f>
        <v>サンエコライフ　倉岳店</v>
      </c>
      <c r="C5722" s="183">
        <v>5.5</v>
      </c>
      <c r="D5722" s="183">
        <v>11</v>
      </c>
      <c r="E5722" s="183">
        <f>_xlfn.XLOOKUP(A5722,[2]Sheet1!$R:$R,[2]Sheet1!$AB:$AB,"",0)</f>
        <v>6</v>
      </c>
      <c r="F5722" s="183">
        <f>_xlfn.XLOOKUP($A5722,[3]【2026年03月度_全社】RFM客層一覧表データ!$A:$A,[3]【2026年03月度_全社】RFM客層一覧表データ!C:C,"",0)</f>
        <v>359</v>
      </c>
      <c r="G5722" s="183">
        <f>_xlfn.XLOOKUP($A5722,[3]【2026年03月度_全社】RFM客層一覧表データ!$A:$A,[3]【2026年03月度_全社】RFM客層一覧表データ!D:D,"",0)</f>
        <v>141</v>
      </c>
      <c r="H5722" s="183">
        <f>_xlfn.XLOOKUP($A5722,[3]【2026年03月度_全社】RFM客層一覧表データ!$A:$A,[3]【2026年03月度_全社】RFM客層一覧表データ!E:E,"",0)</f>
        <v>184</v>
      </c>
      <c r="I5722" s="183">
        <f>_xlfn.XLOOKUP($A5722,[3]【2026年03月度_全社】RFM客層一覧表データ!$A:$A,[3]【2026年03月度_全社】RFM客層一覧表データ!F:F,"",0)</f>
        <v>21</v>
      </c>
      <c r="J5722" s="183">
        <v>353</v>
      </c>
      <c r="K5722" s="183">
        <v>141</v>
      </c>
      <c r="L5722" s="183">
        <v>187</v>
      </c>
      <c r="M5722" s="183">
        <v>17</v>
      </c>
      <c r="N5722" s="183">
        <v>399</v>
      </c>
      <c r="O5722" s="183">
        <v>188</v>
      </c>
      <c r="P5722" s="183">
        <v>181</v>
      </c>
      <c r="Q5722" s="183">
        <v>34</v>
      </c>
      <c r="R5722" s="183">
        <v>394</v>
      </c>
      <c r="S5722" s="183">
        <v>194</v>
      </c>
      <c r="T5722" s="183">
        <v>171</v>
      </c>
      <c r="U5722" s="183">
        <v>42</v>
      </c>
      <c r="V5722" s="183">
        <v>368</v>
      </c>
      <c r="W5722" s="183">
        <v>194</v>
      </c>
      <c r="X5722" s="183">
        <v>175</v>
      </c>
      <c r="Y5722" s="183">
        <v>49</v>
      </c>
    </row>
    <row r="5723" spans="1:25" x14ac:dyDescent="0.2">
      <c r="A5723" s="184">
        <v>14365010</v>
      </c>
      <c r="B5723" s="183" t="str">
        <f>[1]店マスタ!B5722</f>
        <v>サンエコライフ　天草店</v>
      </c>
      <c r="C5723" s="183">
        <v>3</v>
      </c>
      <c r="D5723" s="183">
        <v>6</v>
      </c>
      <c r="E5723" s="183">
        <f>_xlfn.XLOOKUP(A5723,[2]Sheet1!$R:$R,[2]Sheet1!$AB:$AB,"",0)</f>
        <v>3</v>
      </c>
      <c r="F5723" s="183">
        <f>_xlfn.XLOOKUP($A5723,[3]【2026年03月度_全社】RFM客層一覧表データ!$A:$A,[3]【2026年03月度_全社】RFM客層一覧表データ!C:C,"",0)</f>
        <v>700</v>
      </c>
      <c r="G5723" s="183">
        <f>_xlfn.XLOOKUP($A5723,[3]【2026年03月度_全社】RFM客層一覧表データ!$A:$A,[3]【2026年03月度_全社】RFM客層一覧表データ!D:D,"",0)</f>
        <v>345</v>
      </c>
      <c r="H5723" s="183">
        <f>_xlfn.XLOOKUP($A5723,[3]【2026年03月度_全社】RFM客層一覧表データ!$A:$A,[3]【2026年03月度_全社】RFM客層一覧表データ!E:E,"",0)</f>
        <v>272</v>
      </c>
      <c r="I5723" s="183">
        <f>_xlfn.XLOOKUP($A5723,[3]【2026年03月度_全社】RFM客層一覧表データ!$A:$A,[3]【2026年03月度_全社】RFM客層一覧表データ!F:F,"",0)</f>
        <v>88</v>
      </c>
      <c r="J5723" s="183">
        <v>676</v>
      </c>
      <c r="K5723" s="183">
        <v>277</v>
      </c>
      <c r="L5723" s="183">
        <v>249</v>
      </c>
      <c r="M5723" s="183">
        <v>81</v>
      </c>
      <c r="N5723" s="183">
        <v>624</v>
      </c>
      <c r="O5723" s="183">
        <v>232</v>
      </c>
      <c r="P5723" s="183">
        <v>219</v>
      </c>
      <c r="Q5723" s="183">
        <v>77</v>
      </c>
      <c r="R5723" s="183">
        <v>564</v>
      </c>
      <c r="S5723" s="183">
        <v>275</v>
      </c>
      <c r="T5723" s="183">
        <v>197</v>
      </c>
      <c r="U5723" s="183">
        <v>81</v>
      </c>
      <c r="V5723" s="183">
        <v>487</v>
      </c>
      <c r="W5723" s="183">
        <v>273</v>
      </c>
      <c r="X5723" s="183">
        <v>170</v>
      </c>
      <c r="Y5723" s="183">
        <v>91</v>
      </c>
    </row>
    <row r="5724" spans="1:25" x14ac:dyDescent="0.2">
      <c r="A5724" s="184">
        <v>14365018</v>
      </c>
      <c r="B5724" s="183" t="str">
        <f>[1]店マスタ!B5723</f>
        <v>パナランド　大野</v>
      </c>
      <c r="C5724" s="183">
        <v>2.5</v>
      </c>
      <c r="D5724" s="183">
        <v>5</v>
      </c>
      <c r="E5724" s="183">
        <f>_xlfn.XLOOKUP(A5724,[2]Sheet1!$R:$R,[2]Sheet1!$AB:$AB,"",0)</f>
        <v>2.5</v>
      </c>
      <c r="F5724" s="183">
        <f>_xlfn.XLOOKUP($A5724,[3]【2026年03月度_全社】RFM客層一覧表データ!$A:$A,[3]【2026年03月度_全社】RFM客層一覧表データ!C:C,"",0)</f>
        <v>286</v>
      </c>
      <c r="G5724" s="183">
        <f>_xlfn.XLOOKUP($A5724,[3]【2026年03月度_全社】RFM客層一覧表データ!$A:$A,[3]【2026年03月度_全社】RFM客層一覧表データ!D:D,"",0)</f>
        <v>112</v>
      </c>
      <c r="H5724" s="183">
        <f>_xlfn.XLOOKUP($A5724,[3]【2026年03月度_全社】RFM客層一覧表データ!$A:$A,[3]【2026年03月度_全社】RFM客層一覧表データ!E:E,"",0)</f>
        <v>183</v>
      </c>
      <c r="I5724" s="183">
        <f>_xlfn.XLOOKUP($A5724,[3]【2026年03月度_全社】RFM客層一覧表データ!$A:$A,[3]【2026年03月度_全社】RFM客層一覧表データ!F:F,"",0)</f>
        <v>6</v>
      </c>
      <c r="J5724" s="183">
        <v>312</v>
      </c>
      <c r="K5724" s="183">
        <v>132</v>
      </c>
      <c r="L5724" s="183">
        <v>204</v>
      </c>
      <c r="M5724" s="183">
        <v>3</v>
      </c>
      <c r="N5724" s="183">
        <v>327</v>
      </c>
      <c r="O5724" s="183">
        <v>143</v>
      </c>
      <c r="P5724" s="183">
        <v>215</v>
      </c>
      <c r="Q5724" s="183">
        <v>9</v>
      </c>
      <c r="R5724" s="183">
        <v>330</v>
      </c>
      <c r="S5724" s="183">
        <v>152</v>
      </c>
      <c r="T5724" s="183">
        <v>226</v>
      </c>
      <c r="U5724" s="183">
        <v>12</v>
      </c>
      <c r="V5724" s="183">
        <v>344</v>
      </c>
      <c r="W5724" s="183">
        <v>157</v>
      </c>
      <c r="X5724" s="183">
        <v>232</v>
      </c>
      <c r="Y5724" s="183">
        <v>7</v>
      </c>
    </row>
    <row r="5725" spans="1:25" x14ac:dyDescent="0.2">
      <c r="A5725" s="184">
        <v>14365022</v>
      </c>
      <c r="B5725" s="183" t="str">
        <f>[1]店マスタ!B5724</f>
        <v>株式会社　碇電設</v>
      </c>
      <c r="C5725" s="183">
        <v>2</v>
      </c>
      <c r="D5725" s="183">
        <v>4</v>
      </c>
      <c r="E5725" s="183">
        <f>_xlfn.XLOOKUP(A5725,[2]Sheet1!$R:$R,[2]Sheet1!$AB:$AB,"",0)</f>
        <v>2</v>
      </c>
      <c r="F5725" s="183" t="str">
        <f>_xlfn.XLOOKUP($A5725,[3]【2026年03月度_全社】RFM客層一覧表データ!$A:$A,[3]【2026年03月度_全社】RFM客層一覧表データ!C:C,"",0)</f>
        <v/>
      </c>
      <c r="G5725" s="183" t="str">
        <f>_xlfn.XLOOKUP($A5725,[3]【2026年03月度_全社】RFM客層一覧表データ!$A:$A,[3]【2026年03月度_全社】RFM客層一覧表データ!D:D,"",0)</f>
        <v/>
      </c>
      <c r="H5725" s="183" t="str">
        <f>_xlfn.XLOOKUP($A5725,[3]【2026年03月度_全社】RFM客層一覧表データ!$A:$A,[3]【2026年03月度_全社】RFM客層一覧表データ!E:E,"",0)</f>
        <v/>
      </c>
      <c r="I5725" s="183" t="str">
        <f>_xlfn.XLOOKUP($A5725,[3]【2026年03月度_全社】RFM客層一覧表データ!$A:$A,[3]【2026年03月度_全社】RFM客層一覧表データ!F:F,"",0)</f>
        <v/>
      </c>
      <c r="J5725" s="183">
        <v>0</v>
      </c>
      <c r="K5725" s="183">
        <v>0</v>
      </c>
      <c r="L5725" s="183">
        <v>0</v>
      </c>
      <c r="M5725" s="183">
        <v>0</v>
      </c>
      <c r="N5725" s="183">
        <v>0</v>
      </c>
      <c r="O5725" s="183">
        <v>0</v>
      </c>
      <c r="P5725" s="183">
        <v>0</v>
      </c>
      <c r="Q5725" s="183">
        <v>0</v>
      </c>
      <c r="R5725" s="183">
        <v>0</v>
      </c>
      <c r="S5725" s="183">
        <v>0</v>
      </c>
      <c r="T5725" s="183">
        <v>0</v>
      </c>
      <c r="U5725" s="183">
        <v>0</v>
      </c>
      <c r="V5725" s="183">
        <v>0</v>
      </c>
      <c r="W5725" s="183">
        <v>0</v>
      </c>
      <c r="X5725" s="183">
        <v>0</v>
      </c>
      <c r="Y5725" s="183">
        <v>0</v>
      </c>
    </row>
    <row r="5726" spans="1:25" x14ac:dyDescent="0.2">
      <c r="A5726" s="184">
        <v>14366011</v>
      </c>
      <c r="B5726" s="183" t="str">
        <f>[1]店マスタ!B5725</f>
        <v>（有）金子電気</v>
      </c>
      <c r="C5726" s="183">
        <v>3</v>
      </c>
      <c r="D5726" s="183">
        <v>6</v>
      </c>
      <c r="E5726" s="183">
        <f>_xlfn.XLOOKUP(A5726,[2]Sheet1!$R:$R,[2]Sheet1!$AB:$AB,"",0)</f>
        <v>3</v>
      </c>
      <c r="F5726" s="183" t="str">
        <f>_xlfn.XLOOKUP($A5726,[3]【2026年03月度_全社】RFM客層一覧表データ!$A:$A,[3]【2026年03月度_全社】RFM客層一覧表データ!C:C,"",0)</f>
        <v/>
      </c>
      <c r="G5726" s="183" t="str">
        <f>_xlfn.XLOOKUP($A5726,[3]【2026年03月度_全社】RFM客層一覧表データ!$A:$A,[3]【2026年03月度_全社】RFM客層一覧表データ!D:D,"",0)</f>
        <v/>
      </c>
      <c r="H5726" s="183" t="str">
        <f>_xlfn.XLOOKUP($A5726,[3]【2026年03月度_全社】RFM客層一覧表データ!$A:$A,[3]【2026年03月度_全社】RFM客層一覧表データ!E:E,"",0)</f>
        <v/>
      </c>
      <c r="I5726" s="183" t="str">
        <f>_xlfn.XLOOKUP($A5726,[3]【2026年03月度_全社】RFM客層一覧表データ!$A:$A,[3]【2026年03月度_全社】RFM客層一覧表データ!F:F,"",0)</f>
        <v/>
      </c>
      <c r="J5726" s="183">
        <v>0</v>
      </c>
      <c r="K5726" s="183">
        <v>0</v>
      </c>
      <c r="L5726" s="183">
        <v>0</v>
      </c>
      <c r="M5726" s="183">
        <v>0</v>
      </c>
      <c r="N5726" s="183">
        <v>0</v>
      </c>
      <c r="O5726" s="183">
        <v>0</v>
      </c>
      <c r="P5726" s="183">
        <v>0</v>
      </c>
      <c r="Q5726" s="183">
        <v>0</v>
      </c>
      <c r="R5726" s="183">
        <v>0</v>
      </c>
      <c r="S5726" s="183">
        <v>0</v>
      </c>
      <c r="T5726" s="183">
        <v>0</v>
      </c>
      <c r="U5726" s="183">
        <v>0</v>
      </c>
      <c r="V5726" s="183">
        <v>0</v>
      </c>
      <c r="W5726" s="183">
        <v>0</v>
      </c>
      <c r="X5726" s="183">
        <v>0</v>
      </c>
      <c r="Y5726" s="183">
        <v>0</v>
      </c>
    </row>
    <row r="5727" spans="1:25" x14ac:dyDescent="0.2">
      <c r="A5727" s="184">
        <v>14366033</v>
      </c>
      <c r="B5727" s="183" t="str">
        <f>[1]店マスタ!B5726</f>
        <v>トータル電器</v>
      </c>
      <c r="C5727" s="183">
        <v>2.5</v>
      </c>
      <c r="D5727" s="183">
        <v>5</v>
      </c>
      <c r="E5727" s="183">
        <f>_xlfn.XLOOKUP(A5727,[2]Sheet1!$R:$R,[2]Sheet1!$AB:$AB,"",0)</f>
        <v>2.5</v>
      </c>
      <c r="F5727" s="183">
        <f>_xlfn.XLOOKUP($A5727,[3]【2026年03月度_全社】RFM客層一覧表データ!$A:$A,[3]【2026年03月度_全社】RFM客層一覧表データ!C:C,"",0)</f>
        <v>2</v>
      </c>
      <c r="G5727" s="183">
        <f>_xlfn.XLOOKUP($A5727,[3]【2026年03月度_全社】RFM客層一覧表データ!$A:$A,[3]【2026年03月度_全社】RFM客層一覧表データ!D:D,"",0)</f>
        <v>0</v>
      </c>
      <c r="H5727" s="183">
        <f>_xlfn.XLOOKUP($A5727,[3]【2026年03月度_全社】RFM客層一覧表データ!$A:$A,[3]【2026年03月度_全社】RFM客層一覧表データ!E:E,"",0)</f>
        <v>0</v>
      </c>
      <c r="I5727" s="183">
        <f>_xlfn.XLOOKUP($A5727,[3]【2026年03月度_全社】RFM客層一覧表データ!$A:$A,[3]【2026年03月度_全社】RFM客層一覧表データ!F:F,"",0)</f>
        <v>0</v>
      </c>
      <c r="J5727" s="183">
        <v>2</v>
      </c>
      <c r="K5727" s="183">
        <v>0</v>
      </c>
      <c r="L5727" s="183">
        <v>0</v>
      </c>
      <c r="M5727" s="183">
        <v>0</v>
      </c>
      <c r="N5727" s="183">
        <v>2</v>
      </c>
      <c r="O5727" s="183">
        <v>2</v>
      </c>
      <c r="P5727" s="183">
        <v>0</v>
      </c>
      <c r="Q5727" s="183">
        <v>1</v>
      </c>
      <c r="R5727" s="183">
        <v>93</v>
      </c>
      <c r="S5727" s="183">
        <v>0</v>
      </c>
      <c r="T5727" s="183">
        <v>0</v>
      </c>
      <c r="U5727" s="183">
        <v>0</v>
      </c>
      <c r="V5727" s="183">
        <v>101</v>
      </c>
      <c r="W5727" s="183">
        <v>0</v>
      </c>
      <c r="X5727" s="183">
        <v>7</v>
      </c>
      <c r="Y5727" s="183">
        <v>0</v>
      </c>
    </row>
    <row r="5728" spans="1:25" x14ac:dyDescent="0.2">
      <c r="A5728" s="184">
        <v>14371070</v>
      </c>
      <c r="B5728" s="183" t="str">
        <f>[1]店マスタ!B5727</f>
        <v>山下電気店</v>
      </c>
      <c r="C5728" s="183">
        <v>1.5</v>
      </c>
      <c r="D5728" s="183">
        <v>3</v>
      </c>
      <c r="E5728" s="183">
        <f>_xlfn.XLOOKUP(A5728,[2]Sheet1!$R:$R,[2]Sheet1!$AB:$AB,"",0)</f>
        <v>1.5</v>
      </c>
      <c r="F5728" s="183" t="str">
        <f>_xlfn.XLOOKUP($A5728,[3]【2026年03月度_全社】RFM客層一覧表データ!$A:$A,[3]【2026年03月度_全社】RFM客層一覧表データ!C:C,"",0)</f>
        <v/>
      </c>
      <c r="G5728" s="183" t="str">
        <f>_xlfn.XLOOKUP($A5728,[3]【2026年03月度_全社】RFM客層一覧表データ!$A:$A,[3]【2026年03月度_全社】RFM客層一覧表データ!D:D,"",0)</f>
        <v/>
      </c>
      <c r="H5728" s="183" t="str">
        <f>_xlfn.XLOOKUP($A5728,[3]【2026年03月度_全社】RFM客層一覧表データ!$A:$A,[3]【2026年03月度_全社】RFM客層一覧表データ!E:E,"",0)</f>
        <v/>
      </c>
      <c r="I5728" s="183" t="str">
        <f>_xlfn.XLOOKUP($A5728,[3]【2026年03月度_全社】RFM客層一覧表データ!$A:$A,[3]【2026年03月度_全社】RFM客層一覧表データ!F:F,"",0)</f>
        <v/>
      </c>
      <c r="J5728" s="183">
        <v>0</v>
      </c>
      <c r="K5728" s="183">
        <v>0</v>
      </c>
      <c r="L5728" s="183">
        <v>0</v>
      </c>
      <c r="M5728" s="183">
        <v>0</v>
      </c>
      <c r="N5728" s="183">
        <v>0</v>
      </c>
      <c r="O5728" s="183">
        <v>0</v>
      </c>
      <c r="P5728" s="183">
        <v>0</v>
      </c>
      <c r="Q5728" s="183">
        <v>0</v>
      </c>
      <c r="R5728" s="183">
        <v>0</v>
      </c>
      <c r="S5728" s="183">
        <v>0</v>
      </c>
      <c r="T5728" s="183">
        <v>0</v>
      </c>
      <c r="U5728" s="183">
        <v>0</v>
      </c>
      <c r="V5728" s="183">
        <v>0</v>
      </c>
      <c r="W5728" s="183">
        <v>0</v>
      </c>
      <c r="X5728" s="183">
        <v>0</v>
      </c>
      <c r="Y5728" s="183">
        <v>0</v>
      </c>
    </row>
    <row r="5729" spans="1:25" x14ac:dyDescent="0.2">
      <c r="A5729" s="184">
        <v>14375010</v>
      </c>
      <c r="B5729" s="183" t="str">
        <f>[1]店マスタ!B5728</f>
        <v>でんきのゆうでん　菊陽店</v>
      </c>
      <c r="C5729" s="183">
        <v>4</v>
      </c>
      <c r="D5729" s="183">
        <v>8</v>
      </c>
      <c r="E5729" s="183">
        <f>_xlfn.XLOOKUP(A5729,[2]Sheet1!$R:$R,[2]Sheet1!$AB:$AB,"",0)</f>
        <v>4</v>
      </c>
      <c r="F5729" s="183">
        <f>_xlfn.XLOOKUP($A5729,[3]【2026年03月度_全社】RFM客層一覧表データ!$A:$A,[3]【2026年03月度_全社】RFM客層一覧表データ!C:C,"",0)</f>
        <v>912</v>
      </c>
      <c r="G5729" s="183">
        <f>_xlfn.XLOOKUP($A5729,[3]【2026年03月度_全社】RFM客層一覧表データ!$A:$A,[3]【2026年03月度_全社】RFM客層一覧表データ!D:D,"",0)</f>
        <v>276</v>
      </c>
      <c r="H5729" s="183">
        <f>_xlfn.XLOOKUP($A5729,[3]【2026年03月度_全社】RFM客層一覧表データ!$A:$A,[3]【2026年03月度_全社】RFM客層一覧表データ!E:E,"",0)</f>
        <v>425</v>
      </c>
      <c r="I5729" s="183">
        <f>_xlfn.XLOOKUP($A5729,[3]【2026年03月度_全社】RFM客層一覧表データ!$A:$A,[3]【2026年03月度_全社】RFM客層一覧表データ!F:F,"",0)</f>
        <v>48</v>
      </c>
      <c r="J5729" s="183">
        <v>943</v>
      </c>
      <c r="K5729" s="183">
        <v>353</v>
      </c>
      <c r="L5729" s="183">
        <v>420</v>
      </c>
      <c r="M5729" s="183">
        <v>60</v>
      </c>
      <c r="N5729" s="183">
        <v>944</v>
      </c>
      <c r="O5729" s="183">
        <v>387</v>
      </c>
      <c r="P5729" s="183">
        <v>415</v>
      </c>
      <c r="Q5729" s="183">
        <v>82</v>
      </c>
      <c r="R5729" s="183">
        <v>950</v>
      </c>
      <c r="S5729" s="183">
        <v>415</v>
      </c>
      <c r="T5729" s="183">
        <v>407</v>
      </c>
      <c r="U5729" s="183">
        <v>86</v>
      </c>
      <c r="V5729" s="183">
        <v>925</v>
      </c>
      <c r="W5729" s="183">
        <v>366</v>
      </c>
      <c r="X5729" s="183">
        <v>386</v>
      </c>
      <c r="Y5729" s="183">
        <v>90</v>
      </c>
    </row>
    <row r="5730" spans="1:25" x14ac:dyDescent="0.2">
      <c r="A5730" s="184">
        <v>14430001</v>
      </c>
      <c r="B5730" s="183" t="str">
        <f>[1]店マスタ!B5729</f>
        <v>電’ｓ　とよだ</v>
      </c>
      <c r="C5730" s="183">
        <v>5.5</v>
      </c>
      <c r="D5730" s="183">
        <v>4.5</v>
      </c>
      <c r="E5730" s="183">
        <f>_xlfn.XLOOKUP(A5730,[2]Sheet1!$R:$R,[2]Sheet1!$AB:$AB,"",0)</f>
        <v>4.5</v>
      </c>
      <c r="F5730" s="183">
        <f>_xlfn.XLOOKUP($A5730,[3]【2026年03月度_全社】RFM客層一覧表データ!$A:$A,[3]【2026年03月度_全社】RFM客層一覧表データ!C:C,"",0)</f>
        <v>812</v>
      </c>
      <c r="G5730" s="183">
        <f>_xlfn.XLOOKUP($A5730,[3]【2026年03月度_全社】RFM客層一覧表データ!$A:$A,[3]【2026年03月度_全社】RFM客層一覧表データ!D:D,"",0)</f>
        <v>216</v>
      </c>
      <c r="H5730" s="183">
        <f>_xlfn.XLOOKUP($A5730,[3]【2026年03月度_全社】RFM客層一覧表データ!$A:$A,[3]【2026年03月度_全社】RFM客層一覧表データ!E:E,"",0)</f>
        <v>366</v>
      </c>
      <c r="I5730" s="183">
        <f>_xlfn.XLOOKUP($A5730,[3]【2026年03月度_全社】RFM客層一覧表データ!$A:$A,[3]【2026年03月度_全社】RFM客層一覧表データ!F:F,"",0)</f>
        <v>25</v>
      </c>
      <c r="J5730" s="183">
        <v>870</v>
      </c>
      <c r="K5730" s="183">
        <v>314</v>
      </c>
      <c r="L5730" s="183">
        <v>384</v>
      </c>
      <c r="M5730" s="183">
        <v>58</v>
      </c>
      <c r="N5730" s="183">
        <v>896</v>
      </c>
      <c r="O5730" s="183">
        <v>385</v>
      </c>
      <c r="P5730" s="183">
        <v>390</v>
      </c>
      <c r="Q5730" s="183">
        <v>68</v>
      </c>
      <c r="R5730" s="183">
        <v>893</v>
      </c>
      <c r="S5730" s="183">
        <v>407</v>
      </c>
      <c r="T5730" s="183">
        <v>390</v>
      </c>
      <c r="U5730" s="183">
        <v>102</v>
      </c>
      <c r="V5730" s="183">
        <v>843</v>
      </c>
      <c r="W5730" s="183">
        <v>335</v>
      </c>
      <c r="X5730" s="183">
        <v>405</v>
      </c>
      <c r="Y5730" s="183">
        <v>77</v>
      </c>
    </row>
    <row r="5731" spans="1:25" x14ac:dyDescent="0.2">
      <c r="A5731" s="184">
        <v>14430008</v>
      </c>
      <c r="B5731" s="183" t="str">
        <f>[1]店マスタ!B5730</f>
        <v>（有）ノムラ電器</v>
      </c>
      <c r="C5731" s="183">
        <v>2</v>
      </c>
      <c r="D5731" s="183">
        <v>2</v>
      </c>
      <c r="E5731" s="183">
        <f>_xlfn.XLOOKUP(A5731,[2]Sheet1!$R:$R,[2]Sheet1!$AB:$AB,"",0)</f>
        <v>2</v>
      </c>
      <c r="F5731" s="183">
        <f>_xlfn.XLOOKUP($A5731,[3]【2026年03月度_全社】RFM客層一覧表データ!$A:$A,[3]【2026年03月度_全社】RFM客層一覧表データ!C:C,"",0)</f>
        <v>501</v>
      </c>
      <c r="G5731" s="183">
        <f>_xlfn.XLOOKUP($A5731,[3]【2026年03月度_全社】RFM客層一覧表データ!$A:$A,[3]【2026年03月度_全社】RFM客層一覧表データ!D:D,"",0)</f>
        <v>83</v>
      </c>
      <c r="H5731" s="183">
        <f>_xlfn.XLOOKUP($A5731,[3]【2026年03月度_全社】RFM客層一覧表データ!$A:$A,[3]【2026年03月度_全社】RFM客層一覧表データ!E:E,"",0)</f>
        <v>177</v>
      </c>
      <c r="I5731" s="183">
        <f>_xlfn.XLOOKUP($A5731,[3]【2026年03月度_全社】RFM客層一覧表データ!$A:$A,[3]【2026年03月度_全社】RFM客層一覧表データ!F:F,"",0)</f>
        <v>0</v>
      </c>
      <c r="J5731" s="183">
        <v>570</v>
      </c>
      <c r="K5731" s="183">
        <v>80</v>
      </c>
      <c r="L5731" s="183">
        <v>242</v>
      </c>
      <c r="M5731" s="183">
        <v>2</v>
      </c>
      <c r="N5731" s="183">
        <v>627</v>
      </c>
      <c r="O5731" s="183">
        <v>91</v>
      </c>
      <c r="P5731" s="183">
        <v>281</v>
      </c>
      <c r="Q5731" s="183">
        <v>0</v>
      </c>
      <c r="R5731" s="183">
        <v>674</v>
      </c>
      <c r="S5731" s="183">
        <v>210</v>
      </c>
      <c r="T5731" s="183">
        <v>314</v>
      </c>
      <c r="U5731" s="183">
        <v>32</v>
      </c>
      <c r="V5731" s="183">
        <v>704</v>
      </c>
      <c r="W5731" s="183">
        <v>304</v>
      </c>
      <c r="X5731" s="183">
        <v>327</v>
      </c>
      <c r="Y5731" s="183">
        <v>55</v>
      </c>
    </row>
    <row r="5732" spans="1:25" x14ac:dyDescent="0.2">
      <c r="A5732" s="184">
        <v>14430105</v>
      </c>
      <c r="B5732" s="183" t="str">
        <f>[1]店マスタ!B5731</f>
        <v>ビーンズ　さかもと</v>
      </c>
      <c r="C5732" s="183">
        <v>2.5</v>
      </c>
      <c r="D5732" s="183">
        <v>1.5</v>
      </c>
      <c r="E5732" s="183">
        <f>_xlfn.XLOOKUP(A5732,[2]Sheet1!$R:$R,[2]Sheet1!$AB:$AB,"",0)</f>
        <v>1.5</v>
      </c>
      <c r="F5732" s="183" t="str">
        <f>_xlfn.XLOOKUP($A5732,[3]【2026年03月度_全社】RFM客層一覧表データ!$A:$A,[3]【2026年03月度_全社】RFM客層一覧表データ!C:C,"",0)</f>
        <v/>
      </c>
      <c r="G5732" s="183" t="str">
        <f>_xlfn.XLOOKUP($A5732,[3]【2026年03月度_全社】RFM客層一覧表データ!$A:$A,[3]【2026年03月度_全社】RFM客層一覧表データ!D:D,"",0)</f>
        <v/>
      </c>
      <c r="H5732" s="183" t="str">
        <f>_xlfn.XLOOKUP($A5732,[3]【2026年03月度_全社】RFM客層一覧表データ!$A:$A,[3]【2026年03月度_全社】RFM客層一覧表データ!E:E,"",0)</f>
        <v/>
      </c>
      <c r="I5732" s="183" t="str">
        <f>_xlfn.XLOOKUP($A5732,[3]【2026年03月度_全社】RFM客層一覧表データ!$A:$A,[3]【2026年03月度_全社】RFM客層一覧表データ!F:F,"",0)</f>
        <v/>
      </c>
      <c r="J5732" s="183">
        <v>0</v>
      </c>
      <c r="K5732" s="183">
        <v>0</v>
      </c>
      <c r="L5732" s="183">
        <v>0</v>
      </c>
      <c r="M5732" s="183">
        <v>0</v>
      </c>
      <c r="N5732" s="183">
        <v>0</v>
      </c>
      <c r="O5732" s="183">
        <v>0</v>
      </c>
      <c r="P5732" s="183">
        <v>0</v>
      </c>
      <c r="Q5732" s="183">
        <v>0</v>
      </c>
      <c r="R5732" s="183">
        <v>0</v>
      </c>
      <c r="S5732" s="183">
        <v>0</v>
      </c>
      <c r="T5732" s="183">
        <v>0</v>
      </c>
      <c r="U5732" s="183">
        <v>0</v>
      </c>
      <c r="V5732" s="183">
        <v>0</v>
      </c>
      <c r="W5732" s="183">
        <v>0</v>
      </c>
      <c r="X5732" s="183">
        <v>0</v>
      </c>
      <c r="Y5732" s="183">
        <v>0</v>
      </c>
    </row>
    <row r="5733" spans="1:25" x14ac:dyDescent="0.2">
      <c r="A5733" s="184">
        <v>14430132</v>
      </c>
      <c r="B5733" s="183" t="str">
        <f>[1]店マスタ!B5732</f>
        <v>むろい　でんき</v>
      </c>
      <c r="C5733" s="183">
        <v>1.5</v>
      </c>
      <c r="D5733" s="183">
        <v>0</v>
      </c>
      <c r="E5733" s="183" t="str">
        <f>_xlfn.XLOOKUP(A5733,[2]Sheet1!$R:$R,[2]Sheet1!$AB:$AB,"",0)</f>
        <v/>
      </c>
      <c r="F5733" s="183" t="str">
        <f>_xlfn.XLOOKUP($A5733,[3]【2026年03月度_全社】RFM客層一覧表データ!$A:$A,[3]【2026年03月度_全社】RFM客層一覧表データ!C:C,"",0)</f>
        <v/>
      </c>
      <c r="G5733" s="183" t="str">
        <f>_xlfn.XLOOKUP($A5733,[3]【2026年03月度_全社】RFM客層一覧表データ!$A:$A,[3]【2026年03月度_全社】RFM客層一覧表データ!D:D,"",0)</f>
        <v/>
      </c>
      <c r="H5733" s="183" t="str">
        <f>_xlfn.XLOOKUP($A5733,[3]【2026年03月度_全社】RFM客層一覧表データ!$A:$A,[3]【2026年03月度_全社】RFM客層一覧表データ!E:E,"",0)</f>
        <v/>
      </c>
      <c r="I5733" s="183" t="str">
        <f>_xlfn.XLOOKUP($A5733,[3]【2026年03月度_全社】RFM客層一覧表データ!$A:$A,[3]【2026年03月度_全社】RFM客層一覧表データ!F:F,"",0)</f>
        <v/>
      </c>
      <c r="J5733" s="183">
        <v>0</v>
      </c>
      <c r="K5733" s="183">
        <v>0</v>
      </c>
      <c r="L5733" s="183">
        <v>0</v>
      </c>
      <c r="M5733" s="183">
        <v>0</v>
      </c>
      <c r="N5733" s="183">
        <v>0</v>
      </c>
      <c r="O5733" s="183">
        <v>0</v>
      </c>
      <c r="P5733" s="183">
        <v>0</v>
      </c>
      <c r="Q5733" s="183">
        <v>0</v>
      </c>
      <c r="R5733" s="183">
        <v>0</v>
      </c>
      <c r="S5733" s="183">
        <v>0</v>
      </c>
      <c r="T5733" s="183">
        <v>0</v>
      </c>
      <c r="U5733" s="183">
        <v>0</v>
      </c>
      <c r="V5733" s="183">
        <v>0</v>
      </c>
      <c r="W5733" s="183">
        <v>0</v>
      </c>
      <c r="X5733" s="183">
        <v>0</v>
      </c>
      <c r="Y5733" s="183">
        <v>0</v>
      </c>
    </row>
    <row r="5734" spans="1:25" x14ac:dyDescent="0.2">
      <c r="A5734" s="184">
        <v>14430197</v>
      </c>
      <c r="B5734" s="183" t="str">
        <f>[1]店マスタ!B5733</f>
        <v>電’ｓ　かみかわ</v>
      </c>
      <c r="C5734" s="183">
        <v>2.5</v>
      </c>
      <c r="D5734" s="183">
        <v>2.5</v>
      </c>
      <c r="E5734" s="183">
        <f>_xlfn.XLOOKUP(A5734,[2]Sheet1!$R:$R,[2]Sheet1!$AB:$AB,"",0)</f>
        <v>3</v>
      </c>
      <c r="F5734" s="183">
        <f>_xlfn.XLOOKUP($A5734,[3]【2026年03月度_全社】RFM客層一覧表データ!$A:$A,[3]【2026年03月度_全社】RFM客層一覧表データ!C:C,"",0)</f>
        <v>490</v>
      </c>
      <c r="G5734" s="183">
        <f>_xlfn.XLOOKUP($A5734,[3]【2026年03月度_全社】RFM客層一覧表データ!$A:$A,[3]【2026年03月度_全社】RFM客層一覧表データ!D:D,"",0)</f>
        <v>183</v>
      </c>
      <c r="H5734" s="183">
        <f>_xlfn.XLOOKUP($A5734,[3]【2026年03月度_全社】RFM客層一覧表データ!$A:$A,[3]【2026年03月度_全社】RFM客層一覧表データ!E:E,"",0)</f>
        <v>199</v>
      </c>
      <c r="I5734" s="183">
        <f>_xlfn.XLOOKUP($A5734,[3]【2026年03月度_全社】RFM客層一覧表データ!$A:$A,[3]【2026年03月度_全社】RFM客層一覧表データ!F:F,"",0)</f>
        <v>44</v>
      </c>
      <c r="J5734" s="183">
        <v>483</v>
      </c>
      <c r="K5734" s="183">
        <v>182</v>
      </c>
      <c r="L5734" s="183">
        <v>202</v>
      </c>
      <c r="M5734" s="183">
        <v>47</v>
      </c>
      <c r="N5734" s="183">
        <v>480</v>
      </c>
      <c r="O5734" s="183">
        <v>181</v>
      </c>
      <c r="P5734" s="183">
        <v>207</v>
      </c>
      <c r="Q5734" s="183">
        <v>46</v>
      </c>
      <c r="R5734" s="183">
        <v>462</v>
      </c>
      <c r="S5734" s="183">
        <v>190</v>
      </c>
      <c r="T5734" s="183">
        <v>211</v>
      </c>
      <c r="U5734" s="183">
        <v>41</v>
      </c>
      <c r="V5734" s="183">
        <v>458</v>
      </c>
      <c r="W5734" s="183">
        <v>193</v>
      </c>
      <c r="X5734" s="183">
        <v>210</v>
      </c>
      <c r="Y5734" s="183">
        <v>44</v>
      </c>
    </row>
    <row r="5735" spans="1:25" x14ac:dyDescent="0.2">
      <c r="A5735" s="184">
        <v>14431015</v>
      </c>
      <c r="B5735" s="183" t="str">
        <f>[1]店マスタ!B5734</f>
        <v>フレンズ　わたなべ</v>
      </c>
      <c r="C5735" s="183">
        <v>1.5</v>
      </c>
      <c r="D5735" s="183">
        <v>1.5</v>
      </c>
      <c r="E5735" s="183">
        <f>_xlfn.XLOOKUP(A5735,[2]Sheet1!$R:$R,[2]Sheet1!$AB:$AB,"",0)</f>
        <v>1.5</v>
      </c>
      <c r="F5735" s="183" t="str">
        <f>_xlfn.XLOOKUP($A5735,[3]【2026年03月度_全社】RFM客層一覧表データ!$A:$A,[3]【2026年03月度_全社】RFM客層一覧表データ!C:C,"",0)</f>
        <v/>
      </c>
      <c r="G5735" s="183" t="str">
        <f>_xlfn.XLOOKUP($A5735,[3]【2026年03月度_全社】RFM客層一覧表データ!$A:$A,[3]【2026年03月度_全社】RFM客層一覧表データ!D:D,"",0)</f>
        <v/>
      </c>
      <c r="H5735" s="183" t="str">
        <f>_xlfn.XLOOKUP($A5735,[3]【2026年03月度_全社】RFM客層一覧表データ!$A:$A,[3]【2026年03月度_全社】RFM客層一覧表データ!E:E,"",0)</f>
        <v/>
      </c>
      <c r="I5735" s="183" t="str">
        <f>_xlfn.XLOOKUP($A5735,[3]【2026年03月度_全社】RFM客層一覧表データ!$A:$A,[3]【2026年03月度_全社】RFM客層一覧表データ!F:F,"",0)</f>
        <v/>
      </c>
      <c r="J5735" s="183">
        <v>0</v>
      </c>
      <c r="K5735" s="183">
        <v>0</v>
      </c>
      <c r="L5735" s="183">
        <v>0</v>
      </c>
      <c r="M5735" s="183">
        <v>0</v>
      </c>
      <c r="N5735" s="183">
        <v>0</v>
      </c>
      <c r="O5735" s="183">
        <v>0</v>
      </c>
      <c r="P5735" s="183">
        <v>0</v>
      </c>
      <c r="Q5735" s="183">
        <v>0</v>
      </c>
      <c r="R5735" s="183">
        <v>0</v>
      </c>
      <c r="S5735" s="183">
        <v>0</v>
      </c>
      <c r="T5735" s="183">
        <v>0</v>
      </c>
      <c r="U5735" s="183">
        <v>0</v>
      </c>
      <c r="V5735" s="183">
        <v>0</v>
      </c>
      <c r="W5735" s="183">
        <v>0</v>
      </c>
      <c r="X5735" s="183">
        <v>0</v>
      </c>
      <c r="Y5735" s="183">
        <v>0</v>
      </c>
    </row>
    <row r="5736" spans="1:25" x14ac:dyDescent="0.2">
      <c r="A5736" s="184">
        <v>14432004</v>
      </c>
      <c r="B5736" s="183" t="str">
        <f>[1]店マスタ!B5735</f>
        <v>電器のほあし</v>
      </c>
      <c r="C5736" s="183">
        <v>1.5</v>
      </c>
      <c r="D5736" s="183">
        <v>1.5</v>
      </c>
      <c r="E5736" s="183" t="str">
        <f>_xlfn.XLOOKUP(A5736,[2]Sheet1!$R:$R,[2]Sheet1!$AB:$AB,"",0)</f>
        <v/>
      </c>
      <c r="F5736" s="183" t="str">
        <f>_xlfn.XLOOKUP($A5736,[3]【2026年03月度_全社】RFM客層一覧表データ!$A:$A,[3]【2026年03月度_全社】RFM客層一覧表データ!C:C,"",0)</f>
        <v/>
      </c>
      <c r="G5736" s="183" t="str">
        <f>_xlfn.XLOOKUP($A5736,[3]【2026年03月度_全社】RFM客層一覧表データ!$A:$A,[3]【2026年03月度_全社】RFM客層一覧表データ!D:D,"",0)</f>
        <v/>
      </c>
      <c r="H5736" s="183" t="str">
        <f>_xlfn.XLOOKUP($A5736,[3]【2026年03月度_全社】RFM客層一覧表データ!$A:$A,[3]【2026年03月度_全社】RFM客層一覧表データ!E:E,"",0)</f>
        <v/>
      </c>
      <c r="I5736" s="183" t="str">
        <f>_xlfn.XLOOKUP($A5736,[3]【2026年03月度_全社】RFM客層一覧表データ!$A:$A,[3]【2026年03月度_全社】RFM客層一覧表データ!F:F,"",0)</f>
        <v/>
      </c>
      <c r="J5736" s="183">
        <v>77</v>
      </c>
      <c r="K5736" s="183">
        <v>0</v>
      </c>
      <c r="L5736" s="183">
        <v>6</v>
      </c>
      <c r="M5736" s="183">
        <v>0</v>
      </c>
      <c r="N5736" s="183">
        <v>98</v>
      </c>
      <c r="O5736" s="183">
        <v>0</v>
      </c>
      <c r="P5736" s="183">
        <v>19</v>
      </c>
      <c r="Q5736" s="183">
        <v>0</v>
      </c>
      <c r="R5736" s="183">
        <v>0</v>
      </c>
      <c r="S5736" s="183">
        <v>0</v>
      </c>
      <c r="T5736" s="183">
        <v>0</v>
      </c>
      <c r="U5736" s="183">
        <v>0</v>
      </c>
      <c r="V5736" s="183">
        <v>78</v>
      </c>
      <c r="W5736" s="183">
        <v>0</v>
      </c>
      <c r="X5736" s="183">
        <v>1</v>
      </c>
      <c r="Y5736" s="183">
        <v>0</v>
      </c>
    </row>
    <row r="5737" spans="1:25" x14ac:dyDescent="0.2">
      <c r="A5737" s="184">
        <v>14432008</v>
      </c>
      <c r="B5737" s="183" t="str">
        <f>[1]店マスタ!B5736</f>
        <v>パナックス　サトー</v>
      </c>
      <c r="C5737" s="183">
        <v>4.5</v>
      </c>
      <c r="D5737" s="183">
        <v>4.5</v>
      </c>
      <c r="E5737" s="183">
        <f>_xlfn.XLOOKUP(A5737,[2]Sheet1!$R:$R,[2]Sheet1!$AB:$AB,"",0)</f>
        <v>4.5</v>
      </c>
      <c r="F5737" s="183">
        <f>_xlfn.XLOOKUP($A5737,[3]【2026年03月度_全社】RFM客層一覧表データ!$A:$A,[3]【2026年03月度_全社】RFM客層一覧表データ!C:C,"",0)</f>
        <v>1300</v>
      </c>
      <c r="G5737" s="183">
        <f>_xlfn.XLOOKUP($A5737,[3]【2026年03月度_全社】RFM客層一覧表データ!$A:$A,[3]【2026年03月度_全社】RFM客層一覧表データ!D:D,"",0)</f>
        <v>552</v>
      </c>
      <c r="H5737" s="183">
        <f>_xlfn.XLOOKUP($A5737,[3]【2026年03月度_全社】RFM客層一覧表データ!$A:$A,[3]【2026年03月度_全社】RFM客層一覧表データ!E:E,"",0)</f>
        <v>573</v>
      </c>
      <c r="I5737" s="183">
        <f>_xlfn.XLOOKUP($A5737,[3]【2026年03月度_全社】RFM客層一覧表データ!$A:$A,[3]【2026年03月度_全社】RFM客層一覧表データ!F:F,"",0)</f>
        <v>100</v>
      </c>
      <c r="J5737" s="183">
        <v>1315</v>
      </c>
      <c r="K5737" s="183">
        <v>541</v>
      </c>
      <c r="L5737" s="183">
        <v>572</v>
      </c>
      <c r="M5737" s="183">
        <v>105</v>
      </c>
      <c r="N5737" s="183">
        <v>1335</v>
      </c>
      <c r="O5737" s="183">
        <v>538</v>
      </c>
      <c r="P5737" s="183">
        <v>583</v>
      </c>
      <c r="Q5737" s="183">
        <v>99</v>
      </c>
      <c r="R5737" s="183">
        <v>1368</v>
      </c>
      <c r="S5737" s="183">
        <v>555</v>
      </c>
      <c r="T5737" s="183">
        <v>573</v>
      </c>
      <c r="U5737" s="183">
        <v>107</v>
      </c>
      <c r="V5737" s="183">
        <v>1363</v>
      </c>
      <c r="W5737" s="183">
        <v>555</v>
      </c>
      <c r="X5737" s="183">
        <v>575</v>
      </c>
      <c r="Y5737" s="183">
        <v>118</v>
      </c>
    </row>
    <row r="5738" spans="1:25" x14ac:dyDescent="0.2">
      <c r="A5738" s="184">
        <v>14440001</v>
      </c>
      <c r="B5738" s="183" t="str">
        <f>[1]店マスタ!B5737</f>
        <v>でんき館　垂水</v>
      </c>
      <c r="C5738" s="183">
        <v>4</v>
      </c>
      <c r="D5738" s="183">
        <v>4</v>
      </c>
      <c r="E5738" s="183">
        <f>_xlfn.XLOOKUP(A5738,[2]Sheet1!$R:$R,[2]Sheet1!$AB:$AB,"",0)</f>
        <v>4</v>
      </c>
      <c r="F5738" s="183">
        <f>_xlfn.XLOOKUP($A5738,[3]【2026年03月度_全社】RFM客層一覧表データ!$A:$A,[3]【2026年03月度_全社】RFM客層一覧表データ!C:C,"",0)</f>
        <v>453</v>
      </c>
      <c r="G5738" s="183">
        <f>_xlfn.XLOOKUP($A5738,[3]【2026年03月度_全社】RFM客層一覧表データ!$A:$A,[3]【2026年03月度_全社】RFM客層一覧表データ!D:D,"",0)</f>
        <v>184</v>
      </c>
      <c r="H5738" s="183">
        <f>_xlfn.XLOOKUP($A5738,[3]【2026年03月度_全社】RFM客層一覧表データ!$A:$A,[3]【2026年03月度_全社】RFM客層一覧表データ!E:E,"",0)</f>
        <v>332</v>
      </c>
      <c r="I5738" s="183">
        <f>_xlfn.XLOOKUP($A5738,[3]【2026年03月度_全社】RFM客層一覧表データ!$A:$A,[3]【2026年03月度_全社】RFM客層一覧表データ!F:F,"",0)</f>
        <v>3</v>
      </c>
      <c r="J5738" s="183">
        <v>470</v>
      </c>
      <c r="K5738" s="183">
        <v>213</v>
      </c>
      <c r="L5738" s="183">
        <v>346</v>
      </c>
      <c r="M5738" s="183">
        <v>10</v>
      </c>
      <c r="N5738" s="183">
        <v>512</v>
      </c>
      <c r="O5738" s="183">
        <v>214</v>
      </c>
      <c r="P5738" s="183">
        <v>362</v>
      </c>
      <c r="Q5738" s="183">
        <v>12</v>
      </c>
      <c r="R5738" s="183">
        <v>541</v>
      </c>
      <c r="S5738" s="183">
        <v>279</v>
      </c>
      <c r="T5738" s="183">
        <v>393</v>
      </c>
      <c r="U5738" s="183">
        <v>19</v>
      </c>
      <c r="V5738" s="183">
        <v>551</v>
      </c>
      <c r="W5738" s="183">
        <v>274</v>
      </c>
      <c r="X5738" s="183">
        <v>400</v>
      </c>
      <c r="Y5738" s="183">
        <v>11</v>
      </c>
    </row>
    <row r="5739" spans="1:25" x14ac:dyDescent="0.2">
      <c r="A5739" s="184">
        <v>14440002</v>
      </c>
      <c r="B5739" s="183" t="str">
        <f>[1]店マスタ!B5738</f>
        <v>（有）吉崎電気商会</v>
      </c>
      <c r="C5739" s="183">
        <v>3.5</v>
      </c>
      <c r="D5739" s="183">
        <v>2.5</v>
      </c>
      <c r="E5739" s="183">
        <f>_xlfn.XLOOKUP(A5739,[2]Sheet1!$R:$R,[2]Sheet1!$AB:$AB,"",0)</f>
        <v>3</v>
      </c>
      <c r="F5739" s="183">
        <f>_xlfn.XLOOKUP($A5739,[3]【2026年03月度_全社】RFM客層一覧表データ!$A:$A,[3]【2026年03月度_全社】RFM客層一覧表データ!C:C,"",0)</f>
        <v>312</v>
      </c>
      <c r="G5739" s="183">
        <f>_xlfn.XLOOKUP($A5739,[3]【2026年03月度_全社】RFM客層一覧表データ!$A:$A,[3]【2026年03月度_全社】RFM客層一覧表データ!D:D,"",0)</f>
        <v>115</v>
      </c>
      <c r="H5739" s="183">
        <f>_xlfn.XLOOKUP($A5739,[3]【2026年03月度_全社】RFM客層一覧表データ!$A:$A,[3]【2026年03月度_全社】RFM客層一覧表データ!E:E,"",0)</f>
        <v>18</v>
      </c>
      <c r="I5739" s="183">
        <f>_xlfn.XLOOKUP($A5739,[3]【2026年03月度_全社】RFM客層一覧表データ!$A:$A,[3]【2026年03月度_全社】RFM客層一覧表データ!F:F,"",0)</f>
        <v>0</v>
      </c>
      <c r="J5739" s="183">
        <v>322</v>
      </c>
      <c r="K5739" s="183">
        <v>110</v>
      </c>
      <c r="L5739" s="183">
        <v>32</v>
      </c>
      <c r="M5739" s="183">
        <v>0</v>
      </c>
      <c r="N5739" s="183">
        <v>347</v>
      </c>
      <c r="O5739" s="183">
        <v>121</v>
      </c>
      <c r="P5739" s="183">
        <v>47</v>
      </c>
      <c r="Q5739" s="183">
        <v>0</v>
      </c>
      <c r="R5739" s="183">
        <v>354</v>
      </c>
      <c r="S5739" s="183">
        <v>136</v>
      </c>
      <c r="T5739" s="183">
        <v>56</v>
      </c>
      <c r="U5739" s="183">
        <v>0</v>
      </c>
      <c r="V5739" s="183">
        <v>373</v>
      </c>
      <c r="W5739" s="183">
        <v>155</v>
      </c>
      <c r="X5739" s="183">
        <v>76</v>
      </c>
      <c r="Y5739" s="183">
        <v>0</v>
      </c>
    </row>
    <row r="5740" spans="1:25" x14ac:dyDescent="0.2">
      <c r="A5740" s="184">
        <v>14440003</v>
      </c>
      <c r="B5740" s="183" t="str">
        <f>[1]店マスタ!B5739</f>
        <v>（有）日ノ出電気商会</v>
      </c>
      <c r="C5740" s="183">
        <v>5.5</v>
      </c>
      <c r="D5740" s="183">
        <v>4.5</v>
      </c>
      <c r="E5740" s="183">
        <f>_xlfn.XLOOKUP(A5740,[2]Sheet1!$R:$R,[2]Sheet1!$AB:$AB,"",0)</f>
        <v>5</v>
      </c>
      <c r="F5740" s="183">
        <f>_xlfn.XLOOKUP($A5740,[3]【2026年03月度_全社】RFM客層一覧表データ!$A:$A,[3]【2026年03月度_全社】RFM客層一覧表データ!C:C,"",0)</f>
        <v>816</v>
      </c>
      <c r="G5740" s="183">
        <f>_xlfn.XLOOKUP($A5740,[3]【2026年03月度_全社】RFM客層一覧表データ!$A:$A,[3]【2026年03月度_全社】RFM客層一覧表データ!D:D,"",0)</f>
        <v>333</v>
      </c>
      <c r="H5740" s="183">
        <f>_xlfn.XLOOKUP($A5740,[3]【2026年03月度_全社】RFM客層一覧表データ!$A:$A,[3]【2026年03月度_全社】RFM客層一覧表データ!E:E,"",0)</f>
        <v>406</v>
      </c>
      <c r="I5740" s="183">
        <f>_xlfn.XLOOKUP($A5740,[3]【2026年03月度_全社】RFM客層一覧表データ!$A:$A,[3]【2026年03月度_全社】RFM客層一覧表データ!F:F,"",0)</f>
        <v>50</v>
      </c>
      <c r="J5740" s="183">
        <v>837</v>
      </c>
      <c r="K5740" s="183">
        <v>370</v>
      </c>
      <c r="L5740" s="183">
        <v>396</v>
      </c>
      <c r="M5740" s="183">
        <v>64</v>
      </c>
      <c r="N5740" s="183">
        <v>812</v>
      </c>
      <c r="O5740" s="183">
        <v>369</v>
      </c>
      <c r="P5740" s="183">
        <v>387</v>
      </c>
      <c r="Q5740" s="183">
        <v>56</v>
      </c>
      <c r="R5740" s="183">
        <v>824</v>
      </c>
      <c r="S5740" s="183">
        <v>367</v>
      </c>
      <c r="T5740" s="183">
        <v>370</v>
      </c>
      <c r="U5740" s="183">
        <v>65</v>
      </c>
      <c r="V5740" s="183">
        <v>820</v>
      </c>
      <c r="W5740" s="183">
        <v>341</v>
      </c>
      <c r="X5740" s="183">
        <v>370</v>
      </c>
      <c r="Y5740" s="183">
        <v>58</v>
      </c>
    </row>
    <row r="5741" spans="1:25" x14ac:dyDescent="0.2">
      <c r="A5741" s="184">
        <v>14440004</v>
      </c>
      <c r="B5741" s="183" t="str">
        <f>[1]店マスタ!B5740</f>
        <v>平田ラジオ店</v>
      </c>
      <c r="C5741" s="183">
        <v>1</v>
      </c>
      <c r="D5741" s="183">
        <v>1</v>
      </c>
      <c r="E5741" s="183" t="str">
        <f>_xlfn.XLOOKUP(A5741,[2]Sheet1!$R:$R,[2]Sheet1!$AB:$AB,"",0)</f>
        <v/>
      </c>
      <c r="F5741" s="183" t="str">
        <f>_xlfn.XLOOKUP($A5741,[3]【2026年03月度_全社】RFM客層一覧表データ!$A:$A,[3]【2026年03月度_全社】RFM客層一覧表データ!C:C,"",0)</f>
        <v/>
      </c>
      <c r="G5741" s="183" t="str">
        <f>_xlfn.XLOOKUP($A5741,[3]【2026年03月度_全社】RFM客層一覧表データ!$A:$A,[3]【2026年03月度_全社】RFM客層一覧表データ!D:D,"",0)</f>
        <v/>
      </c>
      <c r="H5741" s="183" t="str">
        <f>_xlfn.XLOOKUP($A5741,[3]【2026年03月度_全社】RFM客層一覧表データ!$A:$A,[3]【2026年03月度_全社】RFM客層一覧表データ!E:E,"",0)</f>
        <v/>
      </c>
      <c r="I5741" s="183" t="str">
        <f>_xlfn.XLOOKUP($A5741,[3]【2026年03月度_全社】RFM客層一覧表データ!$A:$A,[3]【2026年03月度_全社】RFM客層一覧表データ!F:F,"",0)</f>
        <v/>
      </c>
      <c r="J5741" s="183">
        <v>0</v>
      </c>
      <c r="K5741" s="183">
        <v>0</v>
      </c>
      <c r="L5741" s="183">
        <v>0</v>
      </c>
      <c r="M5741" s="183">
        <v>0</v>
      </c>
      <c r="N5741" s="183">
        <v>0</v>
      </c>
      <c r="O5741" s="183">
        <v>0</v>
      </c>
      <c r="P5741" s="183">
        <v>0</v>
      </c>
      <c r="Q5741" s="183">
        <v>0</v>
      </c>
      <c r="R5741" s="183">
        <v>0</v>
      </c>
      <c r="S5741" s="183">
        <v>0</v>
      </c>
      <c r="T5741" s="183">
        <v>0</v>
      </c>
      <c r="U5741" s="183">
        <v>0</v>
      </c>
      <c r="V5741" s="183">
        <v>0</v>
      </c>
      <c r="W5741" s="183">
        <v>0</v>
      </c>
      <c r="X5741" s="183">
        <v>0</v>
      </c>
      <c r="Y5741" s="183">
        <v>0</v>
      </c>
    </row>
    <row r="5742" spans="1:25" x14ac:dyDescent="0.2">
      <c r="A5742" s="184">
        <v>14440005</v>
      </c>
      <c r="B5742" s="183" t="str">
        <f>[1]店マスタ!B5741</f>
        <v>でんき館　ナカイ</v>
      </c>
      <c r="C5742" s="183">
        <v>2.5</v>
      </c>
      <c r="D5742" s="183">
        <v>2.5</v>
      </c>
      <c r="E5742" s="183">
        <f>_xlfn.XLOOKUP(A5742,[2]Sheet1!$R:$R,[2]Sheet1!$AB:$AB,"",0)</f>
        <v>2.5</v>
      </c>
      <c r="F5742" s="183">
        <f>_xlfn.XLOOKUP($A5742,[3]【2026年03月度_全社】RFM客層一覧表データ!$A:$A,[3]【2026年03月度_全社】RFM客層一覧表データ!C:C,"",0)</f>
        <v>165</v>
      </c>
      <c r="G5742" s="183">
        <f>_xlfn.XLOOKUP($A5742,[3]【2026年03月度_全社】RFM客層一覧表データ!$A:$A,[3]【2026年03月度_全社】RFM客層一覧表データ!D:D,"",0)</f>
        <v>50</v>
      </c>
      <c r="H5742" s="183">
        <f>_xlfn.XLOOKUP($A5742,[3]【2026年03月度_全社】RFM客層一覧表データ!$A:$A,[3]【2026年03月度_全社】RFM客層一覧表データ!E:E,"",0)</f>
        <v>61</v>
      </c>
      <c r="I5742" s="183">
        <f>_xlfn.XLOOKUP($A5742,[3]【2026年03月度_全社】RFM客層一覧表データ!$A:$A,[3]【2026年03月度_全社】RFM客層一覧表データ!F:F,"",0)</f>
        <v>8</v>
      </c>
      <c r="J5742" s="183">
        <v>158</v>
      </c>
      <c r="K5742" s="183">
        <v>36</v>
      </c>
      <c r="L5742" s="183">
        <v>58</v>
      </c>
      <c r="M5742" s="183">
        <v>6</v>
      </c>
      <c r="N5742" s="183">
        <v>191</v>
      </c>
      <c r="O5742" s="183">
        <v>64</v>
      </c>
      <c r="P5742" s="183">
        <v>63</v>
      </c>
      <c r="Q5742" s="183">
        <v>12</v>
      </c>
      <c r="R5742" s="183">
        <v>197</v>
      </c>
      <c r="S5742" s="183">
        <v>63</v>
      </c>
      <c r="T5742" s="183">
        <v>69</v>
      </c>
      <c r="U5742" s="183">
        <v>14</v>
      </c>
      <c r="V5742" s="183">
        <v>194</v>
      </c>
      <c r="W5742" s="183">
        <v>34</v>
      </c>
      <c r="X5742" s="183">
        <v>74</v>
      </c>
      <c r="Y5742" s="183">
        <v>4</v>
      </c>
    </row>
    <row r="5743" spans="1:25" x14ac:dyDescent="0.2">
      <c r="A5743" s="184">
        <v>14440007</v>
      </c>
      <c r="B5743" s="183" t="str">
        <f>[1]店マスタ!B5742</f>
        <v>有限会社坂本電気サービス</v>
      </c>
      <c r="C5743" s="183">
        <v>1.5</v>
      </c>
      <c r="D5743" s="183">
        <v>1.5</v>
      </c>
      <c r="E5743" s="183" t="str">
        <f>_xlfn.XLOOKUP(A5743,[2]Sheet1!$R:$R,[2]Sheet1!$AB:$AB,"",0)</f>
        <v/>
      </c>
      <c r="F5743" s="183">
        <f>_xlfn.XLOOKUP($A5743,[3]【2026年03月度_全社】RFM客層一覧表データ!$A:$A,[3]【2026年03月度_全社】RFM客層一覧表データ!C:C,"",0)</f>
        <v>208</v>
      </c>
      <c r="G5743" s="183">
        <f>_xlfn.XLOOKUP($A5743,[3]【2026年03月度_全社】RFM客層一覧表データ!$A:$A,[3]【2026年03月度_全社】RFM客層一覧表データ!D:D,"",0)</f>
        <v>46</v>
      </c>
      <c r="H5743" s="183">
        <f>_xlfn.XLOOKUP($A5743,[3]【2026年03月度_全社】RFM客層一覧表データ!$A:$A,[3]【2026年03月度_全社】RFM客層一覧表データ!E:E,"",0)</f>
        <v>122</v>
      </c>
      <c r="I5743" s="183">
        <f>_xlfn.XLOOKUP($A5743,[3]【2026年03月度_全社】RFM客層一覧表データ!$A:$A,[3]【2026年03月度_全社】RFM客層一覧表データ!F:F,"",0)</f>
        <v>4</v>
      </c>
      <c r="J5743" s="183">
        <v>226</v>
      </c>
      <c r="K5743" s="183">
        <v>55</v>
      </c>
      <c r="L5743" s="183">
        <v>128</v>
      </c>
      <c r="M5743" s="183">
        <v>4</v>
      </c>
      <c r="N5743" s="183">
        <v>248</v>
      </c>
      <c r="O5743" s="183">
        <v>84</v>
      </c>
      <c r="P5743" s="183">
        <v>145</v>
      </c>
      <c r="Q5743" s="183">
        <v>9</v>
      </c>
      <c r="R5743" s="183">
        <v>253</v>
      </c>
      <c r="S5743" s="183">
        <v>107</v>
      </c>
      <c r="T5743" s="183">
        <v>151</v>
      </c>
      <c r="U5743" s="183">
        <v>15</v>
      </c>
      <c r="V5743" s="183">
        <v>261</v>
      </c>
      <c r="W5743" s="183">
        <v>97</v>
      </c>
      <c r="X5743" s="183">
        <v>156</v>
      </c>
      <c r="Y5743" s="183">
        <v>12</v>
      </c>
    </row>
    <row r="5744" spans="1:25" x14ac:dyDescent="0.2">
      <c r="A5744" s="184">
        <v>14440008</v>
      </c>
      <c r="B5744" s="183" t="str">
        <f>[1]店マスタ!B5743</f>
        <v>でんき館　てらさき</v>
      </c>
      <c r="C5744" s="183">
        <v>1</v>
      </c>
      <c r="D5744" s="183">
        <v>1</v>
      </c>
      <c r="E5744" s="183" t="str">
        <f>_xlfn.XLOOKUP(A5744,[2]Sheet1!$R:$R,[2]Sheet1!$AB:$AB,"",0)</f>
        <v/>
      </c>
      <c r="F5744" s="183" t="str">
        <f>_xlfn.XLOOKUP($A5744,[3]【2026年03月度_全社】RFM客層一覧表データ!$A:$A,[3]【2026年03月度_全社】RFM客層一覧表データ!C:C,"",0)</f>
        <v/>
      </c>
      <c r="G5744" s="183" t="str">
        <f>_xlfn.XLOOKUP($A5744,[3]【2026年03月度_全社】RFM客層一覧表データ!$A:$A,[3]【2026年03月度_全社】RFM客層一覧表データ!D:D,"",0)</f>
        <v/>
      </c>
      <c r="H5744" s="183" t="str">
        <f>_xlfn.XLOOKUP($A5744,[3]【2026年03月度_全社】RFM客層一覧表データ!$A:$A,[3]【2026年03月度_全社】RFM客層一覧表データ!E:E,"",0)</f>
        <v/>
      </c>
      <c r="I5744" s="183" t="str">
        <f>_xlfn.XLOOKUP($A5744,[3]【2026年03月度_全社】RFM客層一覧表データ!$A:$A,[3]【2026年03月度_全社】RFM客層一覧表データ!F:F,"",0)</f>
        <v/>
      </c>
      <c r="J5744" s="183">
        <v>31</v>
      </c>
      <c r="K5744" s="183">
        <v>0</v>
      </c>
      <c r="L5744" s="183">
        <v>9</v>
      </c>
      <c r="M5744" s="183">
        <v>0</v>
      </c>
      <c r="N5744" s="183">
        <v>39</v>
      </c>
      <c r="O5744" s="183">
        <v>1</v>
      </c>
      <c r="P5744" s="183">
        <v>16</v>
      </c>
      <c r="Q5744" s="183">
        <v>1</v>
      </c>
      <c r="R5744" s="183">
        <v>44</v>
      </c>
      <c r="S5744" s="183">
        <v>0</v>
      </c>
      <c r="T5744" s="183">
        <v>28</v>
      </c>
      <c r="U5744" s="183">
        <v>0</v>
      </c>
      <c r="V5744" s="183">
        <v>82</v>
      </c>
      <c r="W5744" s="183">
        <v>10</v>
      </c>
      <c r="X5744" s="183">
        <v>34</v>
      </c>
      <c r="Y5744" s="183">
        <v>0</v>
      </c>
    </row>
    <row r="5745" spans="1:25" x14ac:dyDescent="0.2">
      <c r="A5745" s="184">
        <v>14440009</v>
      </c>
      <c r="B5745" s="183" t="str">
        <f>[1]店マスタ!B5744</f>
        <v>アイ　モリヤマ</v>
      </c>
      <c r="C5745" s="183">
        <v>1.5</v>
      </c>
      <c r="D5745" s="183">
        <v>1.5</v>
      </c>
      <c r="E5745" s="183" t="str">
        <f>_xlfn.XLOOKUP(A5745,[2]Sheet1!$R:$R,[2]Sheet1!$AB:$AB,"",0)</f>
        <v/>
      </c>
      <c r="F5745" s="183" t="str">
        <f>_xlfn.XLOOKUP($A5745,[3]【2026年03月度_全社】RFM客層一覧表データ!$A:$A,[3]【2026年03月度_全社】RFM客層一覧表データ!C:C,"",0)</f>
        <v/>
      </c>
      <c r="G5745" s="183" t="str">
        <f>_xlfn.XLOOKUP($A5745,[3]【2026年03月度_全社】RFM客層一覧表データ!$A:$A,[3]【2026年03月度_全社】RFM客層一覧表データ!D:D,"",0)</f>
        <v/>
      </c>
      <c r="H5745" s="183" t="str">
        <f>_xlfn.XLOOKUP($A5745,[3]【2026年03月度_全社】RFM客層一覧表データ!$A:$A,[3]【2026年03月度_全社】RFM客層一覧表データ!E:E,"",0)</f>
        <v/>
      </c>
      <c r="I5745" s="183" t="str">
        <f>_xlfn.XLOOKUP($A5745,[3]【2026年03月度_全社】RFM客層一覧表データ!$A:$A,[3]【2026年03月度_全社】RFM客層一覧表データ!F:F,"",0)</f>
        <v/>
      </c>
      <c r="J5745" s="183">
        <v>0</v>
      </c>
      <c r="K5745" s="183">
        <v>0</v>
      </c>
      <c r="L5745" s="183">
        <v>0</v>
      </c>
      <c r="M5745" s="183">
        <v>0</v>
      </c>
      <c r="N5745" s="183">
        <v>0</v>
      </c>
      <c r="O5745" s="183">
        <v>0</v>
      </c>
      <c r="P5745" s="183">
        <v>0</v>
      </c>
      <c r="Q5745" s="183">
        <v>0</v>
      </c>
      <c r="R5745" s="183">
        <v>0</v>
      </c>
      <c r="S5745" s="183">
        <v>0</v>
      </c>
      <c r="T5745" s="183">
        <v>0</v>
      </c>
      <c r="U5745" s="183">
        <v>0</v>
      </c>
      <c r="V5745" s="183">
        <v>0</v>
      </c>
      <c r="W5745" s="183">
        <v>0</v>
      </c>
      <c r="X5745" s="183">
        <v>0</v>
      </c>
      <c r="Y5745" s="183">
        <v>0</v>
      </c>
    </row>
    <row r="5746" spans="1:25" x14ac:dyDescent="0.2">
      <c r="A5746" s="184">
        <v>14440013</v>
      </c>
      <c r="B5746" s="183" t="str">
        <f>[1]店マスタ!B5745</f>
        <v>（有）ヘイワデンキ</v>
      </c>
      <c r="C5746" s="183">
        <v>3</v>
      </c>
      <c r="D5746" s="183">
        <v>2.5</v>
      </c>
      <c r="E5746" s="183">
        <f>_xlfn.XLOOKUP(A5746,[2]Sheet1!$R:$R,[2]Sheet1!$AB:$AB,"",0)</f>
        <v>2.5</v>
      </c>
      <c r="F5746" s="183">
        <f>_xlfn.XLOOKUP($A5746,[3]【2026年03月度_全社】RFM客層一覧表データ!$A:$A,[3]【2026年03月度_全社】RFM客層一覧表データ!C:C,"",0)</f>
        <v>383</v>
      </c>
      <c r="G5746" s="183">
        <f>_xlfn.XLOOKUP($A5746,[3]【2026年03月度_全社】RFM客層一覧表データ!$A:$A,[3]【2026年03月度_全社】RFM客層一覧表データ!D:D,"",0)</f>
        <v>159</v>
      </c>
      <c r="H5746" s="183">
        <f>_xlfn.XLOOKUP($A5746,[3]【2026年03月度_全社】RFM客層一覧表データ!$A:$A,[3]【2026年03月度_全社】RFM客層一覧表データ!E:E,"",0)</f>
        <v>173</v>
      </c>
      <c r="I5746" s="183">
        <f>_xlfn.XLOOKUP($A5746,[3]【2026年03月度_全社】RFM客層一覧表データ!$A:$A,[3]【2026年03月度_全社】RFM客層一覧表データ!F:F,"",0)</f>
        <v>29</v>
      </c>
      <c r="J5746" s="183">
        <v>410</v>
      </c>
      <c r="K5746" s="183">
        <v>165</v>
      </c>
      <c r="L5746" s="183">
        <v>182</v>
      </c>
      <c r="M5746" s="183">
        <v>25</v>
      </c>
      <c r="N5746" s="183">
        <v>431</v>
      </c>
      <c r="O5746" s="183">
        <v>170</v>
      </c>
      <c r="P5746" s="183">
        <v>191</v>
      </c>
      <c r="Q5746" s="183">
        <v>22</v>
      </c>
      <c r="R5746" s="183">
        <v>441</v>
      </c>
      <c r="S5746" s="183">
        <v>177</v>
      </c>
      <c r="T5746" s="183">
        <v>185</v>
      </c>
      <c r="U5746" s="183">
        <v>42</v>
      </c>
      <c r="V5746" s="183">
        <v>443</v>
      </c>
      <c r="W5746" s="183">
        <v>165</v>
      </c>
      <c r="X5746" s="183">
        <v>180</v>
      </c>
      <c r="Y5746" s="183">
        <v>37</v>
      </c>
    </row>
    <row r="5747" spans="1:25" x14ac:dyDescent="0.2">
      <c r="A5747" s="184">
        <v>14440333</v>
      </c>
      <c r="B5747" s="183" t="str">
        <f>[1]店マスタ!B5746</f>
        <v>（株）でんき館　中津</v>
      </c>
      <c r="C5747" s="183">
        <v>3.5</v>
      </c>
      <c r="D5747" s="183">
        <v>3.5</v>
      </c>
      <c r="E5747" s="183">
        <f>_xlfn.XLOOKUP(A5747,[2]Sheet1!$R:$R,[2]Sheet1!$AB:$AB,"",0)</f>
        <v>3.5</v>
      </c>
      <c r="F5747" s="183" t="str">
        <f>_xlfn.XLOOKUP($A5747,[3]【2026年03月度_全社】RFM客層一覧表データ!$A:$A,[3]【2026年03月度_全社】RFM客層一覧表データ!C:C,"",0)</f>
        <v/>
      </c>
      <c r="G5747" s="183" t="str">
        <f>_xlfn.XLOOKUP($A5747,[3]【2026年03月度_全社】RFM客層一覧表データ!$A:$A,[3]【2026年03月度_全社】RFM客層一覧表データ!D:D,"",0)</f>
        <v/>
      </c>
      <c r="H5747" s="183" t="str">
        <f>_xlfn.XLOOKUP($A5747,[3]【2026年03月度_全社】RFM客層一覧表データ!$A:$A,[3]【2026年03月度_全社】RFM客層一覧表データ!E:E,"",0)</f>
        <v/>
      </c>
      <c r="I5747" s="183" t="str">
        <f>_xlfn.XLOOKUP($A5747,[3]【2026年03月度_全社】RFM客層一覧表データ!$A:$A,[3]【2026年03月度_全社】RFM客層一覧表データ!F:F,"",0)</f>
        <v/>
      </c>
      <c r="J5747" s="183">
        <v>0</v>
      </c>
      <c r="K5747" s="183">
        <v>0</v>
      </c>
      <c r="L5747" s="183">
        <v>0</v>
      </c>
      <c r="M5747" s="183">
        <v>0</v>
      </c>
      <c r="N5747" s="183">
        <v>0</v>
      </c>
      <c r="O5747" s="183">
        <v>0</v>
      </c>
      <c r="P5747" s="183">
        <v>0</v>
      </c>
      <c r="Q5747" s="183">
        <v>0</v>
      </c>
      <c r="R5747" s="183">
        <v>0</v>
      </c>
      <c r="S5747" s="183">
        <v>0</v>
      </c>
      <c r="T5747" s="183">
        <v>0</v>
      </c>
      <c r="U5747" s="183">
        <v>0</v>
      </c>
      <c r="V5747" s="183">
        <v>0</v>
      </c>
      <c r="W5747" s="183">
        <v>0</v>
      </c>
      <c r="X5747" s="183">
        <v>0</v>
      </c>
      <c r="Y5747" s="183">
        <v>0</v>
      </c>
    </row>
    <row r="5748" spans="1:25" x14ac:dyDescent="0.2">
      <c r="A5748" s="184">
        <v>14441001</v>
      </c>
      <c r="B5748" s="183" t="str">
        <f>[1]店マスタ!B5747</f>
        <v>（有）大江でんき</v>
      </c>
      <c r="C5748" s="183">
        <v>3</v>
      </c>
      <c r="D5748" s="183">
        <v>0</v>
      </c>
      <c r="E5748" s="183" t="str">
        <f>_xlfn.XLOOKUP(A5748,[2]Sheet1!$R:$R,[2]Sheet1!$AB:$AB,"",0)</f>
        <v/>
      </c>
      <c r="F5748" s="183" t="str">
        <f>_xlfn.XLOOKUP($A5748,[3]【2026年03月度_全社】RFM客層一覧表データ!$A:$A,[3]【2026年03月度_全社】RFM客層一覧表データ!C:C,"",0)</f>
        <v/>
      </c>
      <c r="G5748" s="183" t="str">
        <f>_xlfn.XLOOKUP($A5748,[3]【2026年03月度_全社】RFM客層一覧表データ!$A:$A,[3]【2026年03月度_全社】RFM客層一覧表データ!D:D,"",0)</f>
        <v/>
      </c>
      <c r="H5748" s="183" t="str">
        <f>_xlfn.XLOOKUP($A5748,[3]【2026年03月度_全社】RFM客層一覧表データ!$A:$A,[3]【2026年03月度_全社】RFM客層一覧表データ!E:E,"",0)</f>
        <v/>
      </c>
      <c r="I5748" s="183" t="str">
        <f>_xlfn.XLOOKUP($A5748,[3]【2026年03月度_全社】RFM客層一覧表データ!$A:$A,[3]【2026年03月度_全社】RFM客層一覧表データ!F:F,"",0)</f>
        <v/>
      </c>
      <c r="J5748" s="183">
        <v>88</v>
      </c>
      <c r="K5748" s="183">
        <v>17</v>
      </c>
      <c r="L5748" s="183">
        <v>28</v>
      </c>
      <c r="M5748" s="183">
        <v>2</v>
      </c>
      <c r="N5748" s="183">
        <v>391</v>
      </c>
      <c r="O5748" s="183">
        <v>196</v>
      </c>
      <c r="P5748" s="183">
        <v>259</v>
      </c>
      <c r="Q5748" s="183">
        <v>14</v>
      </c>
      <c r="R5748" s="183">
        <v>399</v>
      </c>
      <c r="S5748" s="183">
        <v>221</v>
      </c>
      <c r="T5748" s="183">
        <v>261</v>
      </c>
      <c r="U5748" s="183">
        <v>15</v>
      </c>
      <c r="V5748" s="183">
        <v>398</v>
      </c>
      <c r="W5748" s="183">
        <v>214</v>
      </c>
      <c r="X5748" s="183">
        <v>270</v>
      </c>
      <c r="Y5748" s="183">
        <v>14</v>
      </c>
    </row>
    <row r="5749" spans="1:25" x14ac:dyDescent="0.2">
      <c r="A5749" s="184">
        <v>14441002</v>
      </c>
      <c r="B5749" s="183" t="str">
        <f>[1]店マスタ!B5748</f>
        <v>でんき館　シラキハラ</v>
      </c>
      <c r="C5749" s="183">
        <v>2</v>
      </c>
      <c r="D5749" s="183">
        <v>2</v>
      </c>
      <c r="E5749" s="183">
        <f>_xlfn.XLOOKUP(A5749,[2]Sheet1!$R:$R,[2]Sheet1!$AB:$AB,"",0)</f>
        <v>2.5</v>
      </c>
      <c r="F5749" s="183">
        <f>_xlfn.XLOOKUP($A5749,[3]【2026年03月度_全社】RFM客層一覧表データ!$A:$A,[3]【2026年03月度_全社】RFM客層一覧表データ!C:C,"",0)</f>
        <v>432</v>
      </c>
      <c r="G5749" s="183">
        <f>_xlfn.XLOOKUP($A5749,[3]【2026年03月度_全社】RFM客層一覧表データ!$A:$A,[3]【2026年03月度_全社】RFM客層一覧表データ!D:D,"",0)</f>
        <v>196</v>
      </c>
      <c r="H5749" s="183">
        <f>_xlfn.XLOOKUP($A5749,[3]【2026年03月度_全社】RFM客層一覧表データ!$A:$A,[3]【2026年03月度_全社】RFM客層一覧表データ!E:E,"",0)</f>
        <v>246</v>
      </c>
      <c r="I5749" s="183">
        <f>_xlfn.XLOOKUP($A5749,[3]【2026年03月度_全社】RFM客層一覧表データ!$A:$A,[3]【2026年03月度_全社】RFM客層一覧表データ!F:F,"",0)</f>
        <v>26</v>
      </c>
      <c r="J5749" s="183">
        <v>435</v>
      </c>
      <c r="K5749" s="183">
        <v>214</v>
      </c>
      <c r="L5749" s="183">
        <v>237</v>
      </c>
      <c r="M5749" s="183">
        <v>31</v>
      </c>
      <c r="N5749" s="183">
        <v>460</v>
      </c>
      <c r="O5749" s="183">
        <v>223</v>
      </c>
      <c r="P5749" s="183">
        <v>234</v>
      </c>
      <c r="Q5749" s="183">
        <v>30</v>
      </c>
      <c r="R5749" s="183">
        <v>457</v>
      </c>
      <c r="S5749" s="183">
        <v>204</v>
      </c>
      <c r="T5749" s="183">
        <v>244</v>
      </c>
      <c r="U5749" s="183">
        <v>26</v>
      </c>
      <c r="V5749" s="183">
        <v>461</v>
      </c>
      <c r="W5749" s="183">
        <v>184</v>
      </c>
      <c r="X5749" s="183">
        <v>240</v>
      </c>
      <c r="Y5749" s="183">
        <v>19</v>
      </c>
    </row>
    <row r="5750" spans="1:25" x14ac:dyDescent="0.2">
      <c r="A5750" s="184">
        <v>14441004</v>
      </c>
      <c r="B5750" s="183" t="str">
        <f>[1]店マスタ!B5749</f>
        <v>福田電器店</v>
      </c>
      <c r="C5750" s="183">
        <v>1.5</v>
      </c>
      <c r="D5750" s="183">
        <v>1.5</v>
      </c>
      <c r="E5750" s="183" t="str">
        <f>_xlfn.XLOOKUP(A5750,[2]Sheet1!$R:$R,[2]Sheet1!$AB:$AB,"",0)</f>
        <v/>
      </c>
      <c r="F5750" s="183" t="str">
        <f>_xlfn.XLOOKUP($A5750,[3]【2026年03月度_全社】RFM客層一覧表データ!$A:$A,[3]【2026年03月度_全社】RFM客層一覧表データ!C:C,"",0)</f>
        <v/>
      </c>
      <c r="G5750" s="183" t="str">
        <f>_xlfn.XLOOKUP($A5750,[3]【2026年03月度_全社】RFM客層一覧表データ!$A:$A,[3]【2026年03月度_全社】RFM客層一覧表データ!D:D,"",0)</f>
        <v/>
      </c>
      <c r="H5750" s="183" t="str">
        <f>_xlfn.XLOOKUP($A5750,[3]【2026年03月度_全社】RFM客層一覧表データ!$A:$A,[3]【2026年03月度_全社】RFM客層一覧表データ!E:E,"",0)</f>
        <v/>
      </c>
      <c r="I5750" s="183" t="str">
        <f>_xlfn.XLOOKUP($A5750,[3]【2026年03月度_全社】RFM客層一覧表データ!$A:$A,[3]【2026年03月度_全社】RFM客層一覧表データ!F:F,"",0)</f>
        <v/>
      </c>
      <c r="J5750" s="183">
        <v>0</v>
      </c>
      <c r="K5750" s="183">
        <v>0</v>
      </c>
      <c r="L5750" s="183">
        <v>0</v>
      </c>
      <c r="M5750" s="183">
        <v>0</v>
      </c>
      <c r="N5750" s="183">
        <v>0</v>
      </c>
      <c r="O5750" s="183">
        <v>0</v>
      </c>
      <c r="P5750" s="183">
        <v>0</v>
      </c>
      <c r="Q5750" s="183">
        <v>0</v>
      </c>
      <c r="R5750" s="183">
        <v>0</v>
      </c>
      <c r="S5750" s="183">
        <v>0</v>
      </c>
      <c r="T5750" s="183">
        <v>0</v>
      </c>
      <c r="U5750" s="183">
        <v>0</v>
      </c>
      <c r="V5750" s="183">
        <v>0</v>
      </c>
      <c r="W5750" s="183">
        <v>0</v>
      </c>
      <c r="X5750" s="183">
        <v>0</v>
      </c>
      <c r="Y5750" s="183">
        <v>0</v>
      </c>
    </row>
    <row r="5751" spans="1:25" x14ac:dyDescent="0.2">
      <c r="A5751" s="184">
        <v>14441005</v>
      </c>
      <c r="B5751" s="183" t="str">
        <f>[1]店マスタ!B5750</f>
        <v>パナポート　カワムラ</v>
      </c>
      <c r="C5751" s="183">
        <v>3</v>
      </c>
      <c r="D5751" s="183">
        <v>3.5</v>
      </c>
      <c r="E5751" s="183">
        <f>_xlfn.XLOOKUP(A5751,[2]Sheet1!$R:$R,[2]Sheet1!$AB:$AB,"",0)</f>
        <v>4</v>
      </c>
      <c r="F5751" s="183">
        <f>_xlfn.XLOOKUP($A5751,[3]【2026年03月度_全社】RFM客層一覧表データ!$A:$A,[3]【2026年03月度_全社】RFM客層一覧表データ!C:C,"",0)</f>
        <v>809</v>
      </c>
      <c r="G5751" s="183">
        <f>_xlfn.XLOOKUP($A5751,[3]【2026年03月度_全社】RFM客層一覧表データ!$A:$A,[3]【2026年03月度_全社】RFM客層一覧表データ!D:D,"",0)</f>
        <v>465</v>
      </c>
      <c r="H5751" s="183">
        <f>_xlfn.XLOOKUP($A5751,[3]【2026年03月度_全社】RFM客層一覧表データ!$A:$A,[3]【2026年03月度_全社】RFM客層一覧表データ!E:E,"",0)</f>
        <v>538</v>
      </c>
      <c r="I5751" s="183">
        <f>_xlfn.XLOOKUP($A5751,[3]【2026年03月度_全社】RFM客層一覧表データ!$A:$A,[3]【2026年03月度_全社】RFM客層一覧表データ!F:F,"",0)</f>
        <v>163</v>
      </c>
      <c r="J5751" s="183">
        <v>673</v>
      </c>
      <c r="K5751" s="183">
        <v>374</v>
      </c>
      <c r="L5751" s="183">
        <v>442</v>
      </c>
      <c r="M5751" s="183">
        <v>36</v>
      </c>
      <c r="N5751" s="183">
        <v>667</v>
      </c>
      <c r="O5751" s="183">
        <v>363</v>
      </c>
      <c r="P5751" s="183">
        <v>433</v>
      </c>
      <c r="Q5751" s="183">
        <v>30</v>
      </c>
      <c r="R5751" s="183">
        <v>693</v>
      </c>
      <c r="S5751" s="183">
        <v>369</v>
      </c>
      <c r="T5751" s="183">
        <v>448</v>
      </c>
      <c r="U5751" s="183">
        <v>17</v>
      </c>
      <c r="V5751" s="183">
        <v>717</v>
      </c>
      <c r="W5751" s="183">
        <v>359</v>
      </c>
      <c r="X5751" s="183">
        <v>453</v>
      </c>
      <c r="Y5751" s="183">
        <v>26</v>
      </c>
    </row>
    <row r="5752" spans="1:25" x14ac:dyDescent="0.2">
      <c r="A5752" s="184">
        <v>14441006</v>
      </c>
      <c r="B5752" s="183" t="str">
        <f>[1]店マスタ!B5751</f>
        <v>いずみ電器</v>
      </c>
      <c r="C5752" s="183">
        <v>1.5</v>
      </c>
      <c r="D5752" s="183">
        <v>1.5</v>
      </c>
      <c r="E5752" s="183" t="str">
        <f>_xlfn.XLOOKUP(A5752,[2]Sheet1!$R:$R,[2]Sheet1!$AB:$AB,"",0)</f>
        <v/>
      </c>
      <c r="F5752" s="183" t="str">
        <f>_xlfn.XLOOKUP($A5752,[3]【2026年03月度_全社】RFM客層一覧表データ!$A:$A,[3]【2026年03月度_全社】RFM客層一覧表データ!C:C,"",0)</f>
        <v/>
      </c>
      <c r="G5752" s="183" t="str">
        <f>_xlfn.XLOOKUP($A5752,[3]【2026年03月度_全社】RFM客層一覧表データ!$A:$A,[3]【2026年03月度_全社】RFM客層一覧表データ!D:D,"",0)</f>
        <v/>
      </c>
      <c r="H5752" s="183" t="str">
        <f>_xlfn.XLOOKUP($A5752,[3]【2026年03月度_全社】RFM客層一覧表データ!$A:$A,[3]【2026年03月度_全社】RFM客層一覧表データ!E:E,"",0)</f>
        <v/>
      </c>
      <c r="I5752" s="183" t="str">
        <f>_xlfn.XLOOKUP($A5752,[3]【2026年03月度_全社】RFM客層一覧表データ!$A:$A,[3]【2026年03月度_全社】RFM客層一覧表データ!F:F,"",0)</f>
        <v/>
      </c>
      <c r="J5752" s="183">
        <v>0</v>
      </c>
      <c r="K5752" s="183">
        <v>0</v>
      </c>
      <c r="L5752" s="183">
        <v>0</v>
      </c>
      <c r="M5752" s="183">
        <v>0</v>
      </c>
      <c r="N5752" s="183">
        <v>0</v>
      </c>
      <c r="O5752" s="183">
        <v>0</v>
      </c>
      <c r="P5752" s="183">
        <v>0</v>
      </c>
      <c r="Q5752" s="183">
        <v>0</v>
      </c>
      <c r="R5752" s="183">
        <v>0</v>
      </c>
      <c r="S5752" s="183">
        <v>0</v>
      </c>
      <c r="T5752" s="183">
        <v>0</v>
      </c>
      <c r="U5752" s="183">
        <v>0</v>
      </c>
      <c r="V5752" s="183">
        <v>0</v>
      </c>
      <c r="W5752" s="183">
        <v>0</v>
      </c>
      <c r="X5752" s="183">
        <v>0</v>
      </c>
      <c r="Y5752" s="183">
        <v>0</v>
      </c>
    </row>
    <row r="5753" spans="1:25" x14ac:dyDescent="0.2">
      <c r="A5753" s="184">
        <v>14441007</v>
      </c>
      <c r="B5753" s="183" t="str">
        <f>[1]店マスタ!B5752</f>
        <v>でんき館　タカハシ</v>
      </c>
      <c r="C5753" s="183">
        <v>2</v>
      </c>
      <c r="D5753" s="183">
        <v>2</v>
      </c>
      <c r="E5753" s="183">
        <f>_xlfn.XLOOKUP(A5753,[2]Sheet1!$R:$R,[2]Sheet1!$AB:$AB,"",0)</f>
        <v>2</v>
      </c>
      <c r="F5753" s="183">
        <f>_xlfn.XLOOKUP($A5753,[3]【2026年03月度_全社】RFM客層一覧表データ!$A:$A,[3]【2026年03月度_全社】RFM客層一覧表データ!C:C,"",0)</f>
        <v>483</v>
      </c>
      <c r="G5753" s="183">
        <f>_xlfn.XLOOKUP($A5753,[3]【2026年03月度_全社】RFM客層一覧表データ!$A:$A,[3]【2026年03月度_全社】RFM客層一覧表データ!D:D,"",0)</f>
        <v>189</v>
      </c>
      <c r="H5753" s="183">
        <f>_xlfn.XLOOKUP($A5753,[3]【2026年03月度_全社】RFM客層一覧表データ!$A:$A,[3]【2026年03月度_全社】RFM客層一覧表データ!E:E,"",0)</f>
        <v>275</v>
      </c>
      <c r="I5753" s="183">
        <f>_xlfn.XLOOKUP($A5753,[3]【2026年03月度_全社】RFM客層一覧表データ!$A:$A,[3]【2026年03月度_全社】RFM客層一覧表データ!F:F,"",0)</f>
        <v>25</v>
      </c>
      <c r="J5753" s="183">
        <v>532</v>
      </c>
      <c r="K5753" s="183">
        <v>193</v>
      </c>
      <c r="L5753" s="183">
        <v>291</v>
      </c>
      <c r="M5753" s="183">
        <v>30</v>
      </c>
      <c r="N5753" s="183">
        <v>564</v>
      </c>
      <c r="O5753" s="183">
        <v>196</v>
      </c>
      <c r="P5753" s="183">
        <v>323</v>
      </c>
      <c r="Q5753" s="183">
        <v>49</v>
      </c>
      <c r="R5753" s="183">
        <v>594</v>
      </c>
      <c r="S5753" s="183">
        <v>219</v>
      </c>
      <c r="T5753" s="183">
        <v>346</v>
      </c>
      <c r="U5753" s="183">
        <v>89</v>
      </c>
      <c r="V5753" s="183">
        <v>402</v>
      </c>
      <c r="W5753" s="183">
        <v>147</v>
      </c>
      <c r="X5753" s="183">
        <v>205</v>
      </c>
      <c r="Y5753" s="183">
        <v>20</v>
      </c>
    </row>
    <row r="5754" spans="1:25" x14ac:dyDescent="0.2">
      <c r="A5754" s="184">
        <v>14442001</v>
      </c>
      <c r="B5754" s="183" t="str">
        <f>[1]店マスタ!B5753</f>
        <v>合同会社永添電機サービス</v>
      </c>
      <c r="C5754" s="183">
        <v>3</v>
      </c>
      <c r="D5754" s="183">
        <v>3</v>
      </c>
      <c r="E5754" s="183">
        <f>_xlfn.XLOOKUP(A5754,[2]Sheet1!$R:$R,[2]Sheet1!$AB:$AB,"",0)</f>
        <v>3</v>
      </c>
      <c r="F5754" s="183" t="str">
        <f>_xlfn.XLOOKUP($A5754,[3]【2026年03月度_全社】RFM客層一覧表データ!$A:$A,[3]【2026年03月度_全社】RFM客層一覧表データ!C:C,"",0)</f>
        <v/>
      </c>
      <c r="G5754" s="183" t="str">
        <f>_xlfn.XLOOKUP($A5754,[3]【2026年03月度_全社】RFM客層一覧表データ!$A:$A,[3]【2026年03月度_全社】RFM客層一覧表データ!D:D,"",0)</f>
        <v/>
      </c>
      <c r="H5754" s="183" t="str">
        <f>_xlfn.XLOOKUP($A5754,[3]【2026年03月度_全社】RFM客層一覧表データ!$A:$A,[3]【2026年03月度_全社】RFM客層一覧表データ!E:E,"",0)</f>
        <v/>
      </c>
      <c r="I5754" s="183" t="str">
        <f>_xlfn.XLOOKUP($A5754,[3]【2026年03月度_全社】RFM客層一覧表データ!$A:$A,[3]【2026年03月度_全社】RFM客層一覧表データ!F:F,"",0)</f>
        <v/>
      </c>
      <c r="J5754" s="183">
        <v>0</v>
      </c>
      <c r="K5754" s="183">
        <v>0</v>
      </c>
      <c r="L5754" s="183">
        <v>0</v>
      </c>
      <c r="M5754" s="183">
        <v>0</v>
      </c>
      <c r="N5754" s="183">
        <v>0</v>
      </c>
      <c r="O5754" s="183">
        <v>0</v>
      </c>
      <c r="P5754" s="183">
        <v>0</v>
      </c>
      <c r="Q5754" s="183">
        <v>0</v>
      </c>
      <c r="R5754" s="183">
        <v>0</v>
      </c>
      <c r="S5754" s="183">
        <v>0</v>
      </c>
      <c r="T5754" s="183">
        <v>0</v>
      </c>
      <c r="U5754" s="183">
        <v>0</v>
      </c>
      <c r="V5754" s="183">
        <v>0</v>
      </c>
      <c r="W5754" s="183">
        <v>0</v>
      </c>
      <c r="X5754" s="183">
        <v>0</v>
      </c>
      <c r="Y5754" s="183">
        <v>0</v>
      </c>
    </row>
    <row r="5755" spans="1:25" x14ac:dyDescent="0.2">
      <c r="A5755" s="184">
        <v>14442003</v>
      </c>
      <c r="B5755" s="183" t="str">
        <f>[1]店マスタ!B5754</f>
        <v>でんき館　いしい</v>
      </c>
      <c r="C5755" s="183">
        <v>3</v>
      </c>
      <c r="D5755" s="183">
        <v>3</v>
      </c>
      <c r="E5755" s="183">
        <f>_xlfn.XLOOKUP(A5755,[2]Sheet1!$R:$R,[2]Sheet1!$AB:$AB,"",0)</f>
        <v>3</v>
      </c>
      <c r="F5755" s="183">
        <f>_xlfn.XLOOKUP($A5755,[3]【2026年03月度_全社】RFM客層一覧表データ!$A:$A,[3]【2026年03月度_全社】RFM客層一覧表データ!C:C,"",0)</f>
        <v>198</v>
      </c>
      <c r="G5755" s="183">
        <f>_xlfn.XLOOKUP($A5755,[3]【2026年03月度_全社】RFM客層一覧表データ!$A:$A,[3]【2026年03月度_全社】RFM客層一覧表データ!D:D,"",0)</f>
        <v>48</v>
      </c>
      <c r="H5755" s="183">
        <f>_xlfn.XLOOKUP($A5755,[3]【2026年03月度_全社】RFM客層一覧表データ!$A:$A,[3]【2026年03月度_全社】RFM客層一覧表データ!E:E,"",0)</f>
        <v>60</v>
      </c>
      <c r="I5755" s="183">
        <f>_xlfn.XLOOKUP($A5755,[3]【2026年03月度_全社】RFM客層一覧表データ!$A:$A,[3]【2026年03月度_全社】RFM客層一覧表データ!F:F,"",0)</f>
        <v>12</v>
      </c>
      <c r="J5755" s="183">
        <v>211</v>
      </c>
      <c r="K5755" s="183">
        <v>58</v>
      </c>
      <c r="L5755" s="183">
        <v>65</v>
      </c>
      <c r="M5755" s="183">
        <v>17</v>
      </c>
      <c r="N5755" s="183">
        <v>210</v>
      </c>
      <c r="O5755" s="183">
        <v>63</v>
      </c>
      <c r="P5755" s="183">
        <v>65</v>
      </c>
      <c r="Q5755" s="183">
        <v>16</v>
      </c>
      <c r="R5755" s="183">
        <v>210</v>
      </c>
      <c r="S5755" s="183">
        <v>82</v>
      </c>
      <c r="T5755" s="183">
        <v>74</v>
      </c>
      <c r="U5755" s="183">
        <v>17</v>
      </c>
      <c r="V5755" s="183">
        <v>209</v>
      </c>
      <c r="W5755" s="183">
        <v>76</v>
      </c>
      <c r="X5755" s="183">
        <v>74</v>
      </c>
      <c r="Y5755" s="183">
        <v>15</v>
      </c>
    </row>
    <row r="5756" spans="1:25" x14ac:dyDescent="0.2">
      <c r="A5756" s="184">
        <v>14442004</v>
      </c>
      <c r="B5756" s="183" t="str">
        <f>[1]店マスタ!B5755</f>
        <v>でんき館　おくの</v>
      </c>
      <c r="C5756" s="183">
        <v>1.5</v>
      </c>
      <c r="D5756" s="183">
        <v>1.5</v>
      </c>
      <c r="E5756" s="183">
        <f>_xlfn.XLOOKUP(A5756,[2]Sheet1!$R:$R,[2]Sheet1!$AB:$AB,"",0)</f>
        <v>1.5</v>
      </c>
      <c r="F5756" s="183">
        <f>_xlfn.XLOOKUP($A5756,[3]【2026年03月度_全社】RFM客層一覧表データ!$A:$A,[3]【2026年03月度_全社】RFM客層一覧表データ!C:C,"",0)</f>
        <v>284</v>
      </c>
      <c r="G5756" s="183">
        <f>_xlfn.XLOOKUP($A5756,[3]【2026年03月度_全社】RFM客層一覧表データ!$A:$A,[3]【2026年03月度_全社】RFM客層一覧表データ!D:D,"",0)</f>
        <v>107</v>
      </c>
      <c r="H5756" s="183">
        <f>_xlfn.XLOOKUP($A5756,[3]【2026年03月度_全社】RFM客層一覧表データ!$A:$A,[3]【2026年03月度_全社】RFM客層一覧表データ!E:E,"",0)</f>
        <v>142</v>
      </c>
      <c r="I5756" s="183">
        <f>_xlfn.XLOOKUP($A5756,[3]【2026年03月度_全社】RFM客層一覧表データ!$A:$A,[3]【2026年03月度_全社】RFM客層一覧表データ!F:F,"",0)</f>
        <v>10</v>
      </c>
      <c r="J5756" s="183">
        <v>321</v>
      </c>
      <c r="K5756" s="183">
        <v>104</v>
      </c>
      <c r="L5756" s="183">
        <v>154</v>
      </c>
      <c r="M5756" s="183">
        <v>13</v>
      </c>
      <c r="N5756" s="183">
        <v>333</v>
      </c>
      <c r="O5756" s="183">
        <v>141</v>
      </c>
      <c r="P5756" s="183">
        <v>158</v>
      </c>
      <c r="Q5756" s="183">
        <v>21</v>
      </c>
      <c r="R5756" s="183">
        <v>333</v>
      </c>
      <c r="S5756" s="183">
        <v>146</v>
      </c>
      <c r="T5756" s="183">
        <v>168</v>
      </c>
      <c r="U5756" s="183">
        <v>17</v>
      </c>
      <c r="V5756" s="183">
        <v>357</v>
      </c>
      <c r="W5756" s="183">
        <v>121</v>
      </c>
      <c r="X5756" s="183">
        <v>176</v>
      </c>
      <c r="Y5756" s="183">
        <v>10</v>
      </c>
    </row>
    <row r="5757" spans="1:25" x14ac:dyDescent="0.2">
      <c r="A5757" s="184">
        <v>14442008</v>
      </c>
      <c r="B5757" s="183" t="str">
        <f>[1]店マスタ!B5756</f>
        <v>でんき館　ユタカ</v>
      </c>
      <c r="C5757" s="183">
        <v>1.5</v>
      </c>
      <c r="D5757" s="183">
        <v>1.5</v>
      </c>
      <c r="E5757" s="183">
        <f>_xlfn.XLOOKUP(A5757,[2]Sheet1!$R:$R,[2]Sheet1!$AB:$AB,"",0)</f>
        <v>1.5</v>
      </c>
      <c r="F5757" s="183">
        <f>_xlfn.XLOOKUP($A5757,[3]【2026年03月度_全社】RFM客層一覧表データ!$A:$A,[3]【2026年03月度_全社】RFM客層一覧表データ!C:C,"",0)</f>
        <v>231</v>
      </c>
      <c r="G5757" s="183">
        <f>_xlfn.XLOOKUP($A5757,[3]【2026年03月度_全社】RFM客層一覧表データ!$A:$A,[3]【2026年03月度_全社】RFM客層一覧表データ!D:D,"",0)</f>
        <v>87</v>
      </c>
      <c r="H5757" s="183">
        <f>_xlfn.XLOOKUP($A5757,[3]【2026年03月度_全社】RFM客層一覧表データ!$A:$A,[3]【2026年03月度_全社】RFM客層一覧表データ!E:E,"",0)</f>
        <v>117</v>
      </c>
      <c r="I5757" s="183">
        <f>_xlfn.XLOOKUP($A5757,[3]【2026年03月度_全社】RFM客層一覧表データ!$A:$A,[3]【2026年03月度_全社】RFM客層一覧表データ!F:F,"",0)</f>
        <v>13</v>
      </c>
      <c r="J5757" s="183">
        <v>238</v>
      </c>
      <c r="K5757" s="183">
        <v>93</v>
      </c>
      <c r="L5757" s="183">
        <v>123</v>
      </c>
      <c r="M5757" s="183">
        <v>9</v>
      </c>
      <c r="N5757" s="183">
        <v>242</v>
      </c>
      <c r="O5757" s="183">
        <v>105</v>
      </c>
      <c r="P5757" s="183">
        <v>127</v>
      </c>
      <c r="Q5757" s="183">
        <v>19</v>
      </c>
      <c r="R5757" s="183">
        <v>241</v>
      </c>
      <c r="S5757" s="183">
        <v>118</v>
      </c>
      <c r="T5757" s="183">
        <v>131</v>
      </c>
      <c r="U5757" s="183">
        <v>20</v>
      </c>
      <c r="V5757" s="183">
        <v>241</v>
      </c>
      <c r="W5757" s="183">
        <v>109</v>
      </c>
      <c r="X5757" s="183">
        <v>131</v>
      </c>
      <c r="Y5757" s="183">
        <v>14</v>
      </c>
    </row>
    <row r="5758" spans="1:25" x14ac:dyDescent="0.2">
      <c r="A5758" s="184">
        <v>14443002</v>
      </c>
      <c r="B5758" s="183" t="str">
        <f>[1]店マスタ!B5757</f>
        <v>三光電気商会（宇佐）</v>
      </c>
      <c r="C5758" s="183">
        <v>1</v>
      </c>
      <c r="D5758" s="183">
        <v>0</v>
      </c>
      <c r="E5758" s="183" t="str">
        <f>_xlfn.XLOOKUP(A5758,[2]Sheet1!$R:$R,[2]Sheet1!$AB:$AB,"",0)</f>
        <v/>
      </c>
      <c r="F5758" s="183" t="str">
        <f>_xlfn.XLOOKUP($A5758,[3]【2026年03月度_全社】RFM客層一覧表データ!$A:$A,[3]【2026年03月度_全社】RFM客層一覧表データ!C:C,"",0)</f>
        <v/>
      </c>
      <c r="G5758" s="183" t="str">
        <f>_xlfn.XLOOKUP($A5758,[3]【2026年03月度_全社】RFM客層一覧表データ!$A:$A,[3]【2026年03月度_全社】RFM客層一覧表データ!D:D,"",0)</f>
        <v/>
      </c>
      <c r="H5758" s="183" t="str">
        <f>_xlfn.XLOOKUP($A5758,[3]【2026年03月度_全社】RFM客層一覧表データ!$A:$A,[3]【2026年03月度_全社】RFM客層一覧表データ!E:E,"",0)</f>
        <v/>
      </c>
      <c r="I5758" s="183" t="str">
        <f>_xlfn.XLOOKUP($A5758,[3]【2026年03月度_全社】RFM客層一覧表データ!$A:$A,[3]【2026年03月度_全社】RFM客層一覧表データ!F:F,"",0)</f>
        <v/>
      </c>
      <c r="J5758" s="183">
        <v>0</v>
      </c>
      <c r="K5758" s="183">
        <v>0</v>
      </c>
      <c r="L5758" s="183">
        <v>0</v>
      </c>
      <c r="M5758" s="183">
        <v>0</v>
      </c>
      <c r="N5758" s="183">
        <v>0</v>
      </c>
      <c r="O5758" s="183">
        <v>0</v>
      </c>
      <c r="P5758" s="183">
        <v>0</v>
      </c>
      <c r="Q5758" s="183">
        <v>0</v>
      </c>
      <c r="R5758" s="183">
        <v>0</v>
      </c>
      <c r="S5758" s="183">
        <v>0</v>
      </c>
      <c r="T5758" s="183">
        <v>0</v>
      </c>
      <c r="U5758" s="183">
        <v>0</v>
      </c>
      <c r="V5758" s="183">
        <v>0</v>
      </c>
      <c r="W5758" s="183">
        <v>0</v>
      </c>
      <c r="X5758" s="183">
        <v>0</v>
      </c>
      <c r="Y5758" s="183">
        <v>0</v>
      </c>
    </row>
    <row r="5759" spans="1:25" x14ac:dyDescent="0.2">
      <c r="A5759" s="184">
        <v>14443004</v>
      </c>
      <c r="B5759" s="183" t="str">
        <f>[1]店マスタ!B5758</f>
        <v>（有）徳田電気店</v>
      </c>
      <c r="C5759" s="183">
        <v>6.5</v>
      </c>
      <c r="D5759" s="183">
        <v>5.5</v>
      </c>
      <c r="E5759" s="183">
        <f>_xlfn.XLOOKUP(A5759,[2]Sheet1!$R:$R,[2]Sheet1!$AB:$AB,"",0)</f>
        <v>6</v>
      </c>
      <c r="F5759" s="183">
        <f>_xlfn.XLOOKUP($A5759,[3]【2026年03月度_全社】RFM客層一覧表データ!$A:$A,[3]【2026年03月度_全社】RFM客層一覧表データ!C:C,"",0)</f>
        <v>1156</v>
      </c>
      <c r="G5759" s="183">
        <f>_xlfn.XLOOKUP($A5759,[3]【2026年03月度_全社】RFM客層一覧表データ!$A:$A,[3]【2026年03月度_全社】RFM客層一覧表データ!D:D,"",0)</f>
        <v>532</v>
      </c>
      <c r="H5759" s="183">
        <f>_xlfn.XLOOKUP($A5759,[3]【2026年03月度_全社】RFM客層一覧表データ!$A:$A,[3]【2026年03月度_全社】RFM客層一覧表データ!E:E,"",0)</f>
        <v>604</v>
      </c>
      <c r="I5759" s="183">
        <f>_xlfn.XLOOKUP($A5759,[3]【2026年03月度_全社】RFM客層一覧表データ!$A:$A,[3]【2026年03月度_全社】RFM客層一覧表データ!F:F,"",0)</f>
        <v>71</v>
      </c>
      <c r="J5759" s="183">
        <v>1166</v>
      </c>
      <c r="K5759" s="183">
        <v>562</v>
      </c>
      <c r="L5759" s="183">
        <v>622</v>
      </c>
      <c r="M5759" s="183">
        <v>67</v>
      </c>
      <c r="N5759" s="183">
        <v>1198</v>
      </c>
      <c r="O5759" s="183">
        <v>572</v>
      </c>
      <c r="P5759" s="183">
        <v>621</v>
      </c>
      <c r="Q5759" s="183">
        <v>69</v>
      </c>
      <c r="R5759" s="183">
        <v>1203</v>
      </c>
      <c r="S5759" s="183">
        <v>604</v>
      </c>
      <c r="T5759" s="183">
        <v>646</v>
      </c>
      <c r="U5759" s="183">
        <v>64</v>
      </c>
      <c r="V5759" s="183">
        <v>1201</v>
      </c>
      <c r="W5759" s="183">
        <v>566</v>
      </c>
      <c r="X5759" s="183">
        <v>640</v>
      </c>
      <c r="Y5759" s="183">
        <v>64</v>
      </c>
    </row>
    <row r="5760" spans="1:25" x14ac:dyDescent="0.2">
      <c r="A5760" s="184">
        <v>14443005</v>
      </c>
      <c r="B5760" s="183" t="str">
        <f>[1]店マスタ!B5759</f>
        <v>でんき館　ナカオ</v>
      </c>
      <c r="C5760" s="183">
        <v>1</v>
      </c>
      <c r="D5760" s="183">
        <v>1</v>
      </c>
      <c r="E5760" s="183">
        <f>_xlfn.XLOOKUP(A5760,[2]Sheet1!$R:$R,[2]Sheet1!$AB:$AB,"",0)</f>
        <v>1</v>
      </c>
      <c r="F5760" s="183">
        <f>_xlfn.XLOOKUP($A5760,[3]【2026年03月度_全社】RFM客層一覧表データ!$A:$A,[3]【2026年03月度_全社】RFM客層一覧表データ!C:C,"",0)</f>
        <v>0</v>
      </c>
      <c r="G5760" s="183">
        <f>_xlfn.XLOOKUP($A5760,[3]【2026年03月度_全社】RFM客層一覧表データ!$A:$A,[3]【2026年03月度_全社】RFM客層一覧表データ!D:D,"",0)</f>
        <v>0</v>
      </c>
      <c r="H5760" s="183">
        <f>_xlfn.XLOOKUP($A5760,[3]【2026年03月度_全社】RFM客層一覧表データ!$A:$A,[3]【2026年03月度_全社】RFM客層一覧表データ!E:E,"",0)</f>
        <v>0</v>
      </c>
      <c r="I5760" s="183">
        <f>_xlfn.XLOOKUP($A5760,[3]【2026年03月度_全社】RFM客層一覧表データ!$A:$A,[3]【2026年03月度_全社】RFM客層一覧表データ!F:F,"",0)</f>
        <v>0</v>
      </c>
      <c r="J5760" s="183">
        <v>6</v>
      </c>
      <c r="K5760" s="183">
        <v>0</v>
      </c>
      <c r="L5760" s="183">
        <v>0</v>
      </c>
      <c r="M5760" s="183">
        <v>0</v>
      </c>
      <c r="N5760" s="183">
        <v>12</v>
      </c>
      <c r="O5760" s="183">
        <v>0</v>
      </c>
      <c r="P5760" s="183">
        <v>0</v>
      </c>
      <c r="Q5760" s="183">
        <v>0</v>
      </c>
      <c r="R5760" s="183">
        <v>20</v>
      </c>
      <c r="S5760" s="183">
        <v>0</v>
      </c>
      <c r="T5760" s="183">
        <v>1</v>
      </c>
      <c r="U5760" s="183">
        <v>0</v>
      </c>
      <c r="V5760" s="183">
        <v>24</v>
      </c>
      <c r="W5760" s="183">
        <v>0</v>
      </c>
      <c r="X5760" s="183">
        <v>7</v>
      </c>
      <c r="Y5760" s="183">
        <v>0</v>
      </c>
    </row>
    <row r="5761" spans="1:25" x14ac:dyDescent="0.2">
      <c r="A5761" s="184">
        <v>14443010</v>
      </c>
      <c r="B5761" s="183" t="str">
        <f>[1]店マスタ!B5760</f>
        <v>アミナカ電器</v>
      </c>
      <c r="C5761" s="183">
        <v>1.5</v>
      </c>
      <c r="D5761" s="183">
        <v>1.5</v>
      </c>
      <c r="E5761" s="183" t="str">
        <f>_xlfn.XLOOKUP(A5761,[2]Sheet1!$R:$R,[2]Sheet1!$AB:$AB,"",0)</f>
        <v/>
      </c>
      <c r="F5761" s="183" t="str">
        <f>_xlfn.XLOOKUP($A5761,[3]【2026年03月度_全社】RFM客層一覧表データ!$A:$A,[3]【2026年03月度_全社】RFM客層一覧表データ!C:C,"",0)</f>
        <v/>
      </c>
      <c r="G5761" s="183" t="str">
        <f>_xlfn.XLOOKUP($A5761,[3]【2026年03月度_全社】RFM客層一覧表データ!$A:$A,[3]【2026年03月度_全社】RFM客層一覧表データ!D:D,"",0)</f>
        <v/>
      </c>
      <c r="H5761" s="183" t="str">
        <f>_xlfn.XLOOKUP($A5761,[3]【2026年03月度_全社】RFM客層一覧表データ!$A:$A,[3]【2026年03月度_全社】RFM客層一覧表データ!E:E,"",0)</f>
        <v/>
      </c>
      <c r="I5761" s="183" t="str">
        <f>_xlfn.XLOOKUP($A5761,[3]【2026年03月度_全社】RFM客層一覧表データ!$A:$A,[3]【2026年03月度_全社】RFM客層一覧表データ!F:F,"",0)</f>
        <v/>
      </c>
      <c r="J5761" s="183">
        <v>0</v>
      </c>
      <c r="K5761" s="183">
        <v>0</v>
      </c>
      <c r="L5761" s="183">
        <v>0</v>
      </c>
      <c r="M5761" s="183">
        <v>0</v>
      </c>
      <c r="N5761" s="183">
        <v>0</v>
      </c>
      <c r="O5761" s="183">
        <v>0</v>
      </c>
      <c r="P5761" s="183">
        <v>0</v>
      </c>
      <c r="Q5761" s="183">
        <v>0</v>
      </c>
      <c r="R5761" s="183">
        <v>0</v>
      </c>
      <c r="S5761" s="183">
        <v>0</v>
      </c>
      <c r="T5761" s="183">
        <v>0</v>
      </c>
      <c r="U5761" s="183">
        <v>0</v>
      </c>
      <c r="V5761" s="183">
        <v>0</v>
      </c>
      <c r="W5761" s="183">
        <v>0</v>
      </c>
      <c r="X5761" s="183">
        <v>0</v>
      </c>
      <c r="Y5761" s="183">
        <v>0</v>
      </c>
    </row>
    <row r="5762" spans="1:25" x14ac:dyDescent="0.2">
      <c r="A5762" s="184">
        <v>14444001</v>
      </c>
      <c r="B5762" s="183" t="str">
        <f>[1]店マスタ!B5761</f>
        <v>株式会社　吉成電気商会</v>
      </c>
      <c r="C5762" s="183">
        <v>3</v>
      </c>
      <c r="D5762" s="183">
        <v>3</v>
      </c>
      <c r="E5762" s="183">
        <f>_xlfn.XLOOKUP(A5762,[2]Sheet1!$R:$R,[2]Sheet1!$AB:$AB,"",0)</f>
        <v>3</v>
      </c>
      <c r="F5762" s="183">
        <f>_xlfn.XLOOKUP($A5762,[3]【2026年03月度_全社】RFM客層一覧表データ!$A:$A,[3]【2026年03月度_全社】RFM客層一覧表データ!C:C,"",0)</f>
        <v>1057</v>
      </c>
      <c r="G5762" s="183">
        <f>_xlfn.XLOOKUP($A5762,[3]【2026年03月度_全社】RFM客層一覧表データ!$A:$A,[3]【2026年03月度_全社】RFM客層一覧表データ!D:D,"",0)</f>
        <v>419</v>
      </c>
      <c r="H5762" s="183">
        <f>_xlfn.XLOOKUP($A5762,[3]【2026年03月度_全社】RFM客層一覧表データ!$A:$A,[3]【2026年03月度_全社】RFM客層一覧表データ!E:E,"",0)</f>
        <v>501</v>
      </c>
      <c r="I5762" s="183">
        <f>_xlfn.XLOOKUP($A5762,[3]【2026年03月度_全社】RFM客層一覧表データ!$A:$A,[3]【2026年03月度_全社】RFM客層一覧表データ!F:F,"",0)</f>
        <v>65</v>
      </c>
      <c r="J5762" s="183">
        <v>1112</v>
      </c>
      <c r="K5762" s="183">
        <v>461</v>
      </c>
      <c r="L5762" s="183">
        <v>535</v>
      </c>
      <c r="M5762" s="183">
        <v>54</v>
      </c>
      <c r="N5762" s="183">
        <v>1161</v>
      </c>
      <c r="O5762" s="183">
        <v>428</v>
      </c>
      <c r="P5762" s="183">
        <v>553</v>
      </c>
      <c r="Q5762" s="183">
        <v>50</v>
      </c>
      <c r="R5762" s="183">
        <v>1211</v>
      </c>
      <c r="S5762" s="183">
        <v>435</v>
      </c>
      <c r="T5762" s="183">
        <v>588</v>
      </c>
      <c r="U5762" s="183">
        <v>59</v>
      </c>
      <c r="V5762" s="183">
        <v>1273</v>
      </c>
      <c r="W5762" s="183">
        <v>503</v>
      </c>
      <c r="X5762" s="183">
        <v>608</v>
      </c>
      <c r="Y5762" s="183">
        <v>52</v>
      </c>
    </row>
    <row r="5763" spans="1:25" x14ac:dyDescent="0.2">
      <c r="A5763" s="184">
        <v>14444004</v>
      </c>
      <c r="B5763" s="183" t="str">
        <f>[1]店マスタ!B5762</f>
        <v>浜田電器</v>
      </c>
      <c r="C5763" s="183">
        <v>1.5</v>
      </c>
      <c r="D5763" s="183">
        <v>1.5</v>
      </c>
      <c r="E5763" s="183" t="str">
        <f>_xlfn.XLOOKUP(A5763,[2]Sheet1!$R:$R,[2]Sheet1!$AB:$AB,"",0)</f>
        <v/>
      </c>
      <c r="F5763" s="183" t="str">
        <f>_xlfn.XLOOKUP($A5763,[3]【2026年03月度_全社】RFM客層一覧表データ!$A:$A,[3]【2026年03月度_全社】RFM客層一覧表データ!C:C,"",0)</f>
        <v/>
      </c>
      <c r="G5763" s="183" t="str">
        <f>_xlfn.XLOOKUP($A5763,[3]【2026年03月度_全社】RFM客層一覧表データ!$A:$A,[3]【2026年03月度_全社】RFM客層一覧表データ!D:D,"",0)</f>
        <v/>
      </c>
      <c r="H5763" s="183" t="str">
        <f>_xlfn.XLOOKUP($A5763,[3]【2026年03月度_全社】RFM客層一覧表データ!$A:$A,[3]【2026年03月度_全社】RFM客層一覧表データ!E:E,"",0)</f>
        <v/>
      </c>
      <c r="I5763" s="183" t="str">
        <f>_xlfn.XLOOKUP($A5763,[3]【2026年03月度_全社】RFM客層一覧表データ!$A:$A,[3]【2026年03月度_全社】RFM客層一覧表データ!F:F,"",0)</f>
        <v/>
      </c>
      <c r="J5763" s="183">
        <v>0</v>
      </c>
      <c r="K5763" s="183">
        <v>0</v>
      </c>
      <c r="L5763" s="183">
        <v>0</v>
      </c>
      <c r="M5763" s="183">
        <v>0</v>
      </c>
      <c r="N5763" s="183">
        <v>0</v>
      </c>
      <c r="O5763" s="183">
        <v>0</v>
      </c>
      <c r="P5763" s="183">
        <v>0</v>
      </c>
      <c r="Q5763" s="183">
        <v>0</v>
      </c>
      <c r="R5763" s="183">
        <v>0</v>
      </c>
      <c r="S5763" s="183">
        <v>0</v>
      </c>
      <c r="T5763" s="183">
        <v>0</v>
      </c>
      <c r="U5763" s="183">
        <v>0</v>
      </c>
      <c r="V5763" s="183">
        <v>0</v>
      </c>
      <c r="W5763" s="183">
        <v>0</v>
      </c>
      <c r="X5763" s="183">
        <v>0</v>
      </c>
      <c r="Y5763" s="183">
        <v>0</v>
      </c>
    </row>
    <row r="5764" spans="1:25" x14ac:dyDescent="0.2">
      <c r="A5764" s="184">
        <v>14444006</v>
      </c>
      <c r="B5764" s="183" t="str">
        <f>[1]店マスタ!B5763</f>
        <v>徳田電気　豊後高田店</v>
      </c>
      <c r="C5764" s="183">
        <v>1.5</v>
      </c>
      <c r="D5764" s="183">
        <v>1.5</v>
      </c>
      <c r="E5764" s="183">
        <f>_xlfn.XLOOKUP(A5764,[2]Sheet1!$R:$R,[2]Sheet1!$AB:$AB,"",0)</f>
        <v>1.5</v>
      </c>
      <c r="F5764" s="183" t="str">
        <f>_xlfn.XLOOKUP($A5764,[3]【2026年03月度_全社】RFM客層一覧表データ!$A:$A,[3]【2026年03月度_全社】RFM客層一覧表データ!C:C,"",0)</f>
        <v/>
      </c>
      <c r="G5764" s="183" t="str">
        <f>_xlfn.XLOOKUP($A5764,[3]【2026年03月度_全社】RFM客層一覧表データ!$A:$A,[3]【2026年03月度_全社】RFM客層一覧表データ!D:D,"",0)</f>
        <v/>
      </c>
      <c r="H5764" s="183" t="str">
        <f>_xlfn.XLOOKUP($A5764,[3]【2026年03月度_全社】RFM客層一覧表データ!$A:$A,[3]【2026年03月度_全社】RFM客層一覧表データ!E:E,"",0)</f>
        <v/>
      </c>
      <c r="I5764" s="183" t="str">
        <f>_xlfn.XLOOKUP($A5764,[3]【2026年03月度_全社】RFM客層一覧表データ!$A:$A,[3]【2026年03月度_全社】RFM客層一覧表データ!F:F,"",0)</f>
        <v/>
      </c>
      <c r="J5764" s="183">
        <v>0</v>
      </c>
      <c r="K5764" s="183">
        <v>0</v>
      </c>
      <c r="L5764" s="183">
        <v>0</v>
      </c>
      <c r="M5764" s="183">
        <v>0</v>
      </c>
      <c r="N5764" s="183">
        <v>0</v>
      </c>
      <c r="O5764" s="183">
        <v>0</v>
      </c>
      <c r="P5764" s="183">
        <v>0</v>
      </c>
      <c r="Q5764" s="183">
        <v>0</v>
      </c>
      <c r="R5764" s="183">
        <v>0</v>
      </c>
      <c r="S5764" s="183">
        <v>0</v>
      </c>
      <c r="T5764" s="183">
        <v>0</v>
      </c>
      <c r="U5764" s="183">
        <v>0</v>
      </c>
      <c r="V5764" s="183">
        <v>0</v>
      </c>
      <c r="W5764" s="183">
        <v>0</v>
      </c>
      <c r="X5764" s="183">
        <v>0</v>
      </c>
      <c r="Y5764" s="183">
        <v>0</v>
      </c>
    </row>
    <row r="5765" spans="1:25" x14ac:dyDescent="0.2">
      <c r="A5765" s="184">
        <v>14445010</v>
      </c>
      <c r="B5765" s="183" t="str">
        <f>[1]店マスタ!B5764</f>
        <v>（有）徳田電気　安心院店</v>
      </c>
      <c r="C5765" s="183">
        <v>2.5</v>
      </c>
      <c r="D5765" s="183">
        <v>0</v>
      </c>
      <c r="E5765" s="183" t="str">
        <f>_xlfn.XLOOKUP(A5765,[2]Sheet1!$R:$R,[2]Sheet1!$AB:$AB,"",0)</f>
        <v/>
      </c>
      <c r="F5765" s="183" t="str">
        <f>_xlfn.XLOOKUP($A5765,[3]【2026年03月度_全社】RFM客層一覧表データ!$A:$A,[3]【2026年03月度_全社】RFM客層一覧表データ!C:C,"",0)</f>
        <v/>
      </c>
      <c r="G5765" s="183" t="str">
        <f>_xlfn.XLOOKUP($A5765,[3]【2026年03月度_全社】RFM客層一覧表データ!$A:$A,[3]【2026年03月度_全社】RFM客層一覧表データ!D:D,"",0)</f>
        <v/>
      </c>
      <c r="H5765" s="183" t="str">
        <f>_xlfn.XLOOKUP($A5765,[3]【2026年03月度_全社】RFM客層一覧表データ!$A:$A,[3]【2026年03月度_全社】RFM客層一覧表データ!E:E,"",0)</f>
        <v/>
      </c>
      <c r="I5765" s="183" t="str">
        <f>_xlfn.XLOOKUP($A5765,[3]【2026年03月度_全社】RFM客層一覧表データ!$A:$A,[3]【2026年03月度_全社】RFM客層一覧表データ!F:F,"",0)</f>
        <v/>
      </c>
      <c r="J5765" s="183">
        <v>0</v>
      </c>
      <c r="K5765" s="183">
        <v>0</v>
      </c>
      <c r="L5765" s="183">
        <v>0</v>
      </c>
      <c r="M5765" s="183">
        <v>0</v>
      </c>
      <c r="N5765" s="183">
        <v>0</v>
      </c>
      <c r="O5765" s="183">
        <v>0</v>
      </c>
      <c r="P5765" s="183">
        <v>0</v>
      </c>
      <c r="Q5765" s="183">
        <v>0</v>
      </c>
      <c r="R5765" s="183">
        <v>0</v>
      </c>
      <c r="S5765" s="183">
        <v>0</v>
      </c>
      <c r="T5765" s="183">
        <v>0</v>
      </c>
      <c r="U5765" s="183">
        <v>0</v>
      </c>
      <c r="V5765" s="183">
        <v>0</v>
      </c>
      <c r="W5765" s="183">
        <v>0</v>
      </c>
      <c r="X5765" s="183">
        <v>0</v>
      </c>
      <c r="Y5765" s="183">
        <v>0</v>
      </c>
    </row>
    <row r="5766" spans="1:25" x14ac:dyDescent="0.2">
      <c r="A5766" s="184">
        <v>14447014</v>
      </c>
      <c r="B5766" s="183" t="str">
        <f>[1]店マスタ!B5765</f>
        <v>でんき館　しらいし</v>
      </c>
      <c r="C5766" s="183">
        <v>3</v>
      </c>
      <c r="D5766" s="183">
        <v>2.5</v>
      </c>
      <c r="E5766" s="183">
        <f>_xlfn.XLOOKUP(A5766,[2]Sheet1!$R:$R,[2]Sheet1!$AB:$AB,"",0)</f>
        <v>2.5</v>
      </c>
      <c r="F5766" s="183">
        <f>_xlfn.XLOOKUP($A5766,[3]【2026年03月度_全社】RFM客層一覧表データ!$A:$A,[3]【2026年03月度_全社】RFM客層一覧表データ!C:C,"",0)</f>
        <v>366</v>
      </c>
      <c r="G5766" s="183">
        <f>_xlfn.XLOOKUP($A5766,[3]【2026年03月度_全社】RFM客層一覧表データ!$A:$A,[3]【2026年03月度_全社】RFM客層一覧表データ!D:D,"",0)</f>
        <v>162</v>
      </c>
      <c r="H5766" s="183">
        <f>_xlfn.XLOOKUP($A5766,[3]【2026年03月度_全社】RFM客層一覧表データ!$A:$A,[3]【2026年03月度_全社】RFM客層一覧表データ!E:E,"",0)</f>
        <v>253</v>
      </c>
      <c r="I5766" s="183">
        <f>_xlfn.XLOOKUP($A5766,[3]【2026年03月度_全社】RFM客層一覧表データ!$A:$A,[3]【2026年03月度_全社】RFM客層一覧表データ!F:F,"",0)</f>
        <v>11</v>
      </c>
      <c r="J5766" s="183">
        <v>388</v>
      </c>
      <c r="K5766" s="183">
        <v>180</v>
      </c>
      <c r="L5766" s="183">
        <v>260</v>
      </c>
      <c r="M5766" s="183">
        <v>16</v>
      </c>
      <c r="N5766" s="183">
        <v>396</v>
      </c>
      <c r="O5766" s="183">
        <v>165</v>
      </c>
      <c r="P5766" s="183">
        <v>273</v>
      </c>
      <c r="Q5766" s="183">
        <v>15</v>
      </c>
      <c r="R5766" s="183">
        <v>406</v>
      </c>
      <c r="S5766" s="183">
        <v>182</v>
      </c>
      <c r="T5766" s="183">
        <v>280</v>
      </c>
      <c r="U5766" s="183">
        <v>16</v>
      </c>
      <c r="V5766" s="183">
        <v>423</v>
      </c>
      <c r="W5766" s="183">
        <v>191</v>
      </c>
      <c r="X5766" s="183">
        <v>292</v>
      </c>
      <c r="Y5766" s="183">
        <v>15</v>
      </c>
    </row>
    <row r="5767" spans="1:25" x14ac:dyDescent="0.2">
      <c r="A5767" s="184">
        <v>14447046</v>
      </c>
      <c r="B5767" s="183" t="str">
        <f>[1]店マスタ!B5766</f>
        <v>（有）コウノデンキ</v>
      </c>
      <c r="C5767" s="183">
        <v>4</v>
      </c>
      <c r="D5767" s="183">
        <v>4</v>
      </c>
      <c r="E5767" s="183">
        <f>_xlfn.XLOOKUP(A5767,[2]Sheet1!$R:$R,[2]Sheet1!$AB:$AB,"",0)</f>
        <v>4</v>
      </c>
      <c r="F5767" s="183" t="str">
        <f>_xlfn.XLOOKUP($A5767,[3]【2026年03月度_全社】RFM客層一覧表データ!$A:$A,[3]【2026年03月度_全社】RFM客層一覧表データ!C:C,"",0)</f>
        <v/>
      </c>
      <c r="G5767" s="183" t="str">
        <f>_xlfn.XLOOKUP($A5767,[3]【2026年03月度_全社】RFM客層一覧表データ!$A:$A,[3]【2026年03月度_全社】RFM客層一覧表データ!D:D,"",0)</f>
        <v/>
      </c>
      <c r="H5767" s="183" t="str">
        <f>_xlfn.XLOOKUP($A5767,[3]【2026年03月度_全社】RFM客層一覧表データ!$A:$A,[3]【2026年03月度_全社】RFM客層一覧表データ!E:E,"",0)</f>
        <v/>
      </c>
      <c r="I5767" s="183" t="str">
        <f>_xlfn.XLOOKUP($A5767,[3]【2026年03月度_全社】RFM客層一覧表データ!$A:$A,[3]【2026年03月度_全社】RFM客層一覧表データ!F:F,"",0)</f>
        <v/>
      </c>
      <c r="J5767" s="183">
        <v>0</v>
      </c>
      <c r="K5767" s="183">
        <v>0</v>
      </c>
      <c r="L5767" s="183">
        <v>0</v>
      </c>
      <c r="M5767" s="183">
        <v>0</v>
      </c>
      <c r="N5767" s="183">
        <v>0</v>
      </c>
      <c r="O5767" s="183">
        <v>0</v>
      </c>
      <c r="P5767" s="183">
        <v>0</v>
      </c>
      <c r="Q5767" s="183">
        <v>0</v>
      </c>
      <c r="R5767" s="183">
        <v>0</v>
      </c>
      <c r="S5767" s="183">
        <v>0</v>
      </c>
      <c r="T5767" s="183">
        <v>0</v>
      </c>
      <c r="U5767" s="183">
        <v>0</v>
      </c>
      <c r="V5767" s="183">
        <v>0</v>
      </c>
      <c r="W5767" s="183">
        <v>0</v>
      </c>
      <c r="X5767" s="183">
        <v>0</v>
      </c>
      <c r="Y5767" s="183">
        <v>0</v>
      </c>
    </row>
    <row r="5768" spans="1:25" x14ac:dyDescent="0.2">
      <c r="A5768" s="184">
        <v>14447059</v>
      </c>
      <c r="B5768" s="183" t="str">
        <f>[1]店マスタ!B5767</f>
        <v>でんき館　むらぐち</v>
      </c>
      <c r="C5768" s="183">
        <v>2.5</v>
      </c>
      <c r="D5768" s="183">
        <v>2.5</v>
      </c>
      <c r="E5768" s="183">
        <f>_xlfn.XLOOKUP(A5768,[2]Sheet1!$R:$R,[2]Sheet1!$AB:$AB,"",0)</f>
        <v>2.5</v>
      </c>
      <c r="F5768" s="183">
        <f>_xlfn.XLOOKUP($A5768,[3]【2026年03月度_全社】RFM客層一覧表データ!$A:$A,[3]【2026年03月度_全社】RFM客層一覧表データ!C:C,"",0)</f>
        <v>464</v>
      </c>
      <c r="G5768" s="183">
        <f>_xlfn.XLOOKUP($A5768,[3]【2026年03月度_全社】RFM客層一覧表データ!$A:$A,[3]【2026年03月度_全社】RFM客層一覧表データ!D:D,"",0)</f>
        <v>182</v>
      </c>
      <c r="H5768" s="183">
        <f>_xlfn.XLOOKUP($A5768,[3]【2026年03月度_全社】RFM客層一覧表データ!$A:$A,[3]【2026年03月度_全社】RFM客層一覧表データ!E:E,"",0)</f>
        <v>242</v>
      </c>
      <c r="I5768" s="183">
        <f>_xlfn.XLOOKUP($A5768,[3]【2026年03月度_全社】RFM客層一覧表データ!$A:$A,[3]【2026年03月度_全社】RFM客層一覧表データ!F:F,"",0)</f>
        <v>23</v>
      </c>
      <c r="J5768" s="183">
        <v>470</v>
      </c>
      <c r="K5768" s="183">
        <v>181</v>
      </c>
      <c r="L5768" s="183">
        <v>252</v>
      </c>
      <c r="M5768" s="183">
        <v>27</v>
      </c>
      <c r="N5768" s="183">
        <v>474</v>
      </c>
      <c r="O5768" s="183">
        <v>183</v>
      </c>
      <c r="P5768" s="183">
        <v>260</v>
      </c>
      <c r="Q5768" s="183">
        <v>14</v>
      </c>
      <c r="R5768" s="183">
        <v>488</v>
      </c>
      <c r="S5768" s="183">
        <v>255</v>
      </c>
      <c r="T5768" s="183">
        <v>262</v>
      </c>
      <c r="U5768" s="183">
        <v>53</v>
      </c>
      <c r="V5768" s="183">
        <v>474</v>
      </c>
      <c r="W5768" s="183">
        <v>233</v>
      </c>
      <c r="X5768" s="183">
        <v>259</v>
      </c>
      <c r="Y5768" s="183">
        <v>41</v>
      </c>
    </row>
    <row r="5769" spans="1:25" x14ac:dyDescent="0.2">
      <c r="A5769" s="184">
        <v>14450007</v>
      </c>
      <c r="B5769" s="183" t="str">
        <f>[1]店マスタ!B5768</f>
        <v>アルファいとう</v>
      </c>
      <c r="C5769" s="183">
        <v>1.5</v>
      </c>
      <c r="D5769" s="183">
        <v>1</v>
      </c>
      <c r="E5769" s="183">
        <f>_xlfn.XLOOKUP(A5769,[2]Sheet1!$R:$R,[2]Sheet1!$AB:$AB,"",0)</f>
        <v>1</v>
      </c>
      <c r="F5769" s="183" t="str">
        <f>_xlfn.XLOOKUP($A5769,[3]【2026年03月度_全社】RFM客層一覧表データ!$A:$A,[3]【2026年03月度_全社】RFM客層一覧表データ!C:C,"",0)</f>
        <v/>
      </c>
      <c r="G5769" s="183" t="str">
        <f>_xlfn.XLOOKUP($A5769,[3]【2026年03月度_全社】RFM客層一覧表データ!$A:$A,[3]【2026年03月度_全社】RFM客層一覧表データ!D:D,"",0)</f>
        <v/>
      </c>
      <c r="H5769" s="183" t="str">
        <f>_xlfn.XLOOKUP($A5769,[3]【2026年03月度_全社】RFM客層一覧表データ!$A:$A,[3]【2026年03月度_全社】RFM客層一覧表データ!E:E,"",0)</f>
        <v/>
      </c>
      <c r="I5769" s="183" t="str">
        <f>_xlfn.XLOOKUP($A5769,[3]【2026年03月度_全社】RFM客層一覧表データ!$A:$A,[3]【2026年03月度_全社】RFM客層一覧表データ!F:F,"",0)</f>
        <v/>
      </c>
      <c r="J5769" s="183">
        <v>0</v>
      </c>
      <c r="K5769" s="183">
        <v>0</v>
      </c>
      <c r="L5769" s="183">
        <v>0</v>
      </c>
      <c r="M5769" s="183">
        <v>0</v>
      </c>
      <c r="N5769" s="183">
        <v>0</v>
      </c>
      <c r="O5769" s="183">
        <v>0</v>
      </c>
      <c r="P5769" s="183">
        <v>0</v>
      </c>
      <c r="Q5769" s="183">
        <v>0</v>
      </c>
      <c r="R5769" s="183">
        <v>0</v>
      </c>
      <c r="S5769" s="183">
        <v>0</v>
      </c>
      <c r="T5769" s="183">
        <v>0</v>
      </c>
      <c r="U5769" s="183">
        <v>0</v>
      </c>
      <c r="V5769" s="183">
        <v>64</v>
      </c>
      <c r="W5769" s="183">
        <v>0</v>
      </c>
      <c r="X5769" s="183">
        <v>0</v>
      </c>
      <c r="Y5769" s="183">
        <v>0</v>
      </c>
    </row>
    <row r="5770" spans="1:25" x14ac:dyDescent="0.2">
      <c r="A5770" s="184">
        <v>14450014</v>
      </c>
      <c r="B5770" s="183" t="str">
        <f>[1]店マスタ!B5769</f>
        <v>パナランド　おの</v>
      </c>
      <c r="C5770" s="183">
        <v>3.5</v>
      </c>
      <c r="D5770" s="183">
        <v>3.5</v>
      </c>
      <c r="E5770" s="183">
        <f>_xlfn.XLOOKUP(A5770,[2]Sheet1!$R:$R,[2]Sheet1!$AB:$AB,"",0)</f>
        <v>3.5</v>
      </c>
      <c r="F5770" s="183">
        <f>_xlfn.XLOOKUP($A5770,[3]【2026年03月度_全社】RFM客層一覧表データ!$A:$A,[3]【2026年03月度_全社】RFM客層一覧表データ!C:C,"",0)</f>
        <v>1023</v>
      </c>
      <c r="G5770" s="183">
        <f>_xlfn.XLOOKUP($A5770,[3]【2026年03月度_全社】RFM客層一覧表データ!$A:$A,[3]【2026年03月度_全社】RFM客層一覧表データ!D:D,"",0)</f>
        <v>475</v>
      </c>
      <c r="H5770" s="183">
        <f>_xlfn.XLOOKUP($A5770,[3]【2026年03月度_全社】RFM客層一覧表データ!$A:$A,[3]【2026年03月度_全社】RFM客層一覧表データ!E:E,"",0)</f>
        <v>518</v>
      </c>
      <c r="I5770" s="183">
        <f>_xlfn.XLOOKUP($A5770,[3]【2026年03月度_全社】RFM客層一覧表データ!$A:$A,[3]【2026年03月度_全社】RFM客層一覧表データ!F:F,"",0)</f>
        <v>80</v>
      </c>
      <c r="J5770" s="183">
        <v>970</v>
      </c>
      <c r="K5770" s="183">
        <v>522</v>
      </c>
      <c r="L5770" s="183">
        <v>518</v>
      </c>
      <c r="M5770" s="183">
        <v>83</v>
      </c>
      <c r="N5770" s="183">
        <v>903</v>
      </c>
      <c r="O5770" s="183">
        <v>521</v>
      </c>
      <c r="P5770" s="183">
        <v>512</v>
      </c>
      <c r="Q5770" s="183">
        <v>84</v>
      </c>
      <c r="R5770" s="183">
        <v>829</v>
      </c>
      <c r="S5770" s="183">
        <v>524</v>
      </c>
      <c r="T5770" s="183">
        <v>479</v>
      </c>
      <c r="U5770" s="183">
        <v>73</v>
      </c>
      <c r="V5770" s="183">
        <v>852</v>
      </c>
      <c r="W5770" s="183">
        <v>503</v>
      </c>
      <c r="X5770" s="183">
        <v>485</v>
      </c>
      <c r="Y5770" s="183">
        <v>81</v>
      </c>
    </row>
    <row r="5771" spans="1:25" x14ac:dyDescent="0.2">
      <c r="A5771" s="184">
        <v>14450015</v>
      </c>
      <c r="B5771" s="183" t="str">
        <f>[1]店マスタ!B5770</f>
        <v>オオツカ電器</v>
      </c>
      <c r="C5771" s="183">
        <v>1</v>
      </c>
      <c r="D5771" s="183">
        <v>1</v>
      </c>
      <c r="E5771" s="183" t="str">
        <f>_xlfn.XLOOKUP(A5771,[2]Sheet1!$R:$R,[2]Sheet1!$AB:$AB,"",0)</f>
        <v/>
      </c>
      <c r="F5771" s="183" t="str">
        <f>_xlfn.XLOOKUP($A5771,[3]【2026年03月度_全社】RFM客層一覧表データ!$A:$A,[3]【2026年03月度_全社】RFM客層一覧表データ!C:C,"",0)</f>
        <v/>
      </c>
      <c r="G5771" s="183" t="str">
        <f>_xlfn.XLOOKUP($A5771,[3]【2026年03月度_全社】RFM客層一覧表データ!$A:$A,[3]【2026年03月度_全社】RFM客層一覧表データ!D:D,"",0)</f>
        <v/>
      </c>
      <c r="H5771" s="183" t="str">
        <f>_xlfn.XLOOKUP($A5771,[3]【2026年03月度_全社】RFM客層一覧表データ!$A:$A,[3]【2026年03月度_全社】RFM客層一覧表データ!E:E,"",0)</f>
        <v/>
      </c>
      <c r="I5771" s="183" t="str">
        <f>_xlfn.XLOOKUP($A5771,[3]【2026年03月度_全社】RFM客層一覧表データ!$A:$A,[3]【2026年03月度_全社】RFM客層一覧表データ!F:F,"",0)</f>
        <v/>
      </c>
      <c r="J5771" s="183">
        <v>0</v>
      </c>
      <c r="K5771" s="183">
        <v>0</v>
      </c>
      <c r="L5771" s="183">
        <v>0</v>
      </c>
      <c r="M5771" s="183">
        <v>0</v>
      </c>
      <c r="N5771" s="183">
        <v>0</v>
      </c>
      <c r="O5771" s="183">
        <v>0</v>
      </c>
      <c r="P5771" s="183">
        <v>0</v>
      </c>
      <c r="Q5771" s="183">
        <v>0</v>
      </c>
      <c r="R5771" s="183">
        <v>0</v>
      </c>
      <c r="S5771" s="183">
        <v>0</v>
      </c>
      <c r="T5771" s="183">
        <v>0</v>
      </c>
      <c r="U5771" s="183">
        <v>0</v>
      </c>
      <c r="V5771" s="183">
        <v>0</v>
      </c>
      <c r="W5771" s="183">
        <v>0</v>
      </c>
      <c r="X5771" s="183">
        <v>0</v>
      </c>
      <c r="Y5771" s="183">
        <v>0</v>
      </c>
    </row>
    <row r="5772" spans="1:25" x14ac:dyDescent="0.2">
      <c r="A5772" s="184">
        <v>14450027</v>
      </c>
      <c r="B5772" s="183" t="str">
        <f>[1]店マスタ!B5771</f>
        <v>でんでん館　キタガワ</v>
      </c>
      <c r="C5772" s="183">
        <v>1.5</v>
      </c>
      <c r="D5772" s="183">
        <v>1.5</v>
      </c>
      <c r="E5772" s="183">
        <f>_xlfn.XLOOKUP(A5772,[2]Sheet1!$R:$R,[2]Sheet1!$AB:$AB,"",0)</f>
        <v>1.5</v>
      </c>
      <c r="F5772" s="183">
        <f>_xlfn.XLOOKUP($A5772,[3]【2026年03月度_全社】RFM客層一覧表データ!$A:$A,[3]【2026年03月度_全社】RFM客層一覧表データ!C:C,"",0)</f>
        <v>210</v>
      </c>
      <c r="G5772" s="183">
        <f>_xlfn.XLOOKUP($A5772,[3]【2026年03月度_全社】RFM客層一覧表データ!$A:$A,[3]【2026年03月度_全社】RFM客層一覧表データ!D:D,"",0)</f>
        <v>74</v>
      </c>
      <c r="H5772" s="183">
        <f>_xlfn.XLOOKUP($A5772,[3]【2026年03月度_全社】RFM客層一覧表データ!$A:$A,[3]【2026年03月度_全社】RFM客層一覧表データ!E:E,"",0)</f>
        <v>112</v>
      </c>
      <c r="I5772" s="183">
        <f>_xlfn.XLOOKUP($A5772,[3]【2026年03月度_全社】RFM客層一覧表データ!$A:$A,[3]【2026年03月度_全社】RFM客層一覧表データ!F:F,"",0)</f>
        <v>5</v>
      </c>
      <c r="J5772" s="183">
        <v>227</v>
      </c>
      <c r="K5772" s="183">
        <v>83</v>
      </c>
      <c r="L5772" s="183">
        <v>128</v>
      </c>
      <c r="M5772" s="183">
        <v>6</v>
      </c>
      <c r="N5772" s="183">
        <v>263</v>
      </c>
      <c r="O5772" s="183">
        <v>104</v>
      </c>
      <c r="P5772" s="183">
        <v>147</v>
      </c>
      <c r="Q5772" s="183">
        <v>18</v>
      </c>
      <c r="R5772" s="183">
        <v>283</v>
      </c>
      <c r="S5772" s="183">
        <v>121</v>
      </c>
      <c r="T5772" s="183">
        <v>166</v>
      </c>
      <c r="U5772" s="183">
        <v>13</v>
      </c>
      <c r="V5772" s="183">
        <v>293</v>
      </c>
      <c r="W5772" s="183">
        <v>136</v>
      </c>
      <c r="X5772" s="183">
        <v>174</v>
      </c>
      <c r="Y5772" s="183">
        <v>26</v>
      </c>
    </row>
    <row r="5773" spans="1:25" x14ac:dyDescent="0.2">
      <c r="A5773" s="184">
        <v>14450039</v>
      </c>
      <c r="B5773" s="183" t="str">
        <f>[1]店マスタ!B5772</f>
        <v>（有）三京電気商会</v>
      </c>
      <c r="C5773" s="183">
        <v>2</v>
      </c>
      <c r="D5773" s="183">
        <v>1</v>
      </c>
      <c r="E5773" s="183" t="str">
        <f>_xlfn.XLOOKUP(A5773,[2]Sheet1!$R:$R,[2]Sheet1!$AB:$AB,"",0)</f>
        <v/>
      </c>
      <c r="F5773" s="183" t="str">
        <f>_xlfn.XLOOKUP($A5773,[3]【2026年03月度_全社】RFM客層一覧表データ!$A:$A,[3]【2026年03月度_全社】RFM客層一覧表データ!C:C,"",0)</f>
        <v/>
      </c>
      <c r="G5773" s="183" t="str">
        <f>_xlfn.XLOOKUP($A5773,[3]【2026年03月度_全社】RFM客層一覧表データ!$A:$A,[3]【2026年03月度_全社】RFM客層一覧表データ!D:D,"",0)</f>
        <v/>
      </c>
      <c r="H5773" s="183" t="str">
        <f>_xlfn.XLOOKUP($A5773,[3]【2026年03月度_全社】RFM客層一覧表データ!$A:$A,[3]【2026年03月度_全社】RFM客層一覧表データ!E:E,"",0)</f>
        <v/>
      </c>
      <c r="I5773" s="183" t="str">
        <f>_xlfn.XLOOKUP($A5773,[3]【2026年03月度_全社】RFM客層一覧表データ!$A:$A,[3]【2026年03月度_全社】RFM客層一覧表データ!F:F,"",0)</f>
        <v/>
      </c>
      <c r="J5773" s="183">
        <v>0</v>
      </c>
      <c r="K5773" s="183">
        <v>0</v>
      </c>
      <c r="L5773" s="183">
        <v>0</v>
      </c>
      <c r="M5773" s="183">
        <v>0</v>
      </c>
      <c r="N5773" s="183">
        <v>0</v>
      </c>
      <c r="O5773" s="183">
        <v>0</v>
      </c>
      <c r="P5773" s="183">
        <v>0</v>
      </c>
      <c r="Q5773" s="183">
        <v>0</v>
      </c>
      <c r="R5773" s="183">
        <v>0</v>
      </c>
      <c r="S5773" s="183">
        <v>0</v>
      </c>
      <c r="T5773" s="183">
        <v>0</v>
      </c>
      <c r="U5773" s="183">
        <v>0</v>
      </c>
      <c r="V5773" s="183">
        <v>0</v>
      </c>
      <c r="W5773" s="183">
        <v>0</v>
      </c>
      <c r="X5773" s="183">
        <v>0</v>
      </c>
      <c r="Y5773" s="183">
        <v>0</v>
      </c>
    </row>
    <row r="5774" spans="1:25" x14ac:dyDescent="0.2">
      <c r="A5774" s="184">
        <v>14450041</v>
      </c>
      <c r="B5774" s="183" t="str">
        <f>[1]店マスタ!B5773</f>
        <v>パナポートササキ</v>
      </c>
      <c r="C5774" s="183">
        <v>6.5</v>
      </c>
      <c r="D5774" s="183">
        <v>8</v>
      </c>
      <c r="E5774" s="183">
        <f>_xlfn.XLOOKUP(A5774,[2]Sheet1!$R:$R,[2]Sheet1!$AB:$AB,"",0)</f>
        <v>8.5</v>
      </c>
      <c r="F5774" s="183">
        <f>_xlfn.XLOOKUP($A5774,[3]【2026年03月度_全社】RFM客層一覧表データ!$A:$A,[3]【2026年03月度_全社】RFM客層一覧表データ!C:C,"",0)</f>
        <v>1533</v>
      </c>
      <c r="G5774" s="183">
        <f>_xlfn.XLOOKUP($A5774,[3]【2026年03月度_全社】RFM客層一覧表データ!$A:$A,[3]【2026年03月度_全社】RFM客層一覧表データ!D:D,"",0)</f>
        <v>915</v>
      </c>
      <c r="H5774" s="183">
        <f>_xlfn.XLOOKUP($A5774,[3]【2026年03月度_全社】RFM客層一覧表データ!$A:$A,[3]【2026年03月度_全社】RFM客層一覧表データ!E:E,"",0)</f>
        <v>980</v>
      </c>
      <c r="I5774" s="183">
        <f>_xlfn.XLOOKUP($A5774,[3]【2026年03月度_全社】RFM客層一覧表データ!$A:$A,[3]【2026年03月度_全社】RFM客層一覧表データ!F:F,"",0)</f>
        <v>103</v>
      </c>
      <c r="J5774" s="183">
        <v>1526</v>
      </c>
      <c r="K5774" s="183">
        <v>911</v>
      </c>
      <c r="L5774" s="183">
        <v>987</v>
      </c>
      <c r="M5774" s="183">
        <v>97</v>
      </c>
      <c r="N5774" s="183">
        <v>1566</v>
      </c>
      <c r="O5774" s="183">
        <v>885</v>
      </c>
      <c r="P5774" s="183">
        <v>975</v>
      </c>
      <c r="Q5774" s="183">
        <v>108</v>
      </c>
      <c r="R5774" s="183">
        <v>1546</v>
      </c>
      <c r="S5774" s="183">
        <v>907</v>
      </c>
      <c r="T5774" s="183">
        <v>958</v>
      </c>
      <c r="U5774" s="183">
        <v>83</v>
      </c>
      <c r="V5774" s="183">
        <v>1555</v>
      </c>
      <c r="W5774" s="183">
        <v>866</v>
      </c>
      <c r="X5774" s="183">
        <v>962</v>
      </c>
      <c r="Y5774" s="183">
        <v>75</v>
      </c>
    </row>
    <row r="5775" spans="1:25" x14ac:dyDescent="0.2">
      <c r="A5775" s="184">
        <v>14450048</v>
      </c>
      <c r="B5775" s="183" t="str">
        <f>[1]店マスタ!B5774</f>
        <v>パナランド　せと</v>
      </c>
      <c r="C5775" s="183">
        <v>6.5</v>
      </c>
      <c r="D5775" s="183">
        <v>6.5</v>
      </c>
      <c r="E5775" s="183">
        <f>_xlfn.XLOOKUP(A5775,[2]Sheet1!$R:$R,[2]Sheet1!$AB:$AB,"",0)</f>
        <v>6.5</v>
      </c>
      <c r="F5775" s="183">
        <f>_xlfn.XLOOKUP($A5775,[3]【2026年03月度_全社】RFM客層一覧表データ!$A:$A,[3]【2026年03月度_全社】RFM客層一覧表データ!C:C,"",0)</f>
        <v>687</v>
      </c>
      <c r="G5775" s="183">
        <f>_xlfn.XLOOKUP($A5775,[3]【2026年03月度_全社】RFM客層一覧表データ!$A:$A,[3]【2026年03月度_全社】RFM客層一覧表データ!D:D,"",0)</f>
        <v>328</v>
      </c>
      <c r="H5775" s="183">
        <f>_xlfn.XLOOKUP($A5775,[3]【2026年03月度_全社】RFM客層一覧表データ!$A:$A,[3]【2026年03月度_全社】RFM客層一覧表データ!E:E,"",0)</f>
        <v>499</v>
      </c>
      <c r="I5775" s="183">
        <f>_xlfn.XLOOKUP($A5775,[3]【2026年03月度_全社】RFM客層一覧表データ!$A:$A,[3]【2026年03月度_全社】RFM客層一覧表データ!F:F,"",0)</f>
        <v>17</v>
      </c>
      <c r="J5775" s="183">
        <v>728</v>
      </c>
      <c r="K5775" s="183">
        <v>292</v>
      </c>
      <c r="L5775" s="183">
        <v>503</v>
      </c>
      <c r="M5775" s="183">
        <v>8</v>
      </c>
      <c r="N5775" s="183">
        <v>721</v>
      </c>
      <c r="O5775" s="183">
        <v>493</v>
      </c>
      <c r="P5775" s="183">
        <v>532</v>
      </c>
      <c r="Q5775" s="183">
        <v>8</v>
      </c>
      <c r="R5775" s="183">
        <v>729</v>
      </c>
      <c r="S5775" s="183">
        <v>493</v>
      </c>
      <c r="T5775" s="183">
        <v>527</v>
      </c>
      <c r="U5775" s="183">
        <v>10</v>
      </c>
      <c r="V5775" s="183">
        <v>762</v>
      </c>
      <c r="W5775" s="183">
        <v>490</v>
      </c>
      <c r="X5775" s="183">
        <v>517</v>
      </c>
      <c r="Y5775" s="183">
        <v>18</v>
      </c>
    </row>
    <row r="5776" spans="1:25" x14ac:dyDescent="0.2">
      <c r="A5776" s="184">
        <v>14450052</v>
      </c>
      <c r="B5776" s="183" t="str">
        <f>[1]店マスタ!B5775</f>
        <v>電気のリズ・トーチクシュトー店</v>
      </c>
      <c r="C5776" s="183">
        <v>1.5</v>
      </c>
      <c r="D5776" s="183">
        <v>1.5</v>
      </c>
      <c r="E5776" s="183">
        <f>_xlfn.XLOOKUP(A5776,[2]Sheet1!$R:$R,[2]Sheet1!$AB:$AB,"",0)</f>
        <v>1.5</v>
      </c>
      <c r="F5776" s="183" t="str">
        <f>_xlfn.XLOOKUP($A5776,[3]【2026年03月度_全社】RFM客層一覧表データ!$A:$A,[3]【2026年03月度_全社】RFM客層一覧表データ!C:C,"",0)</f>
        <v/>
      </c>
      <c r="G5776" s="183" t="str">
        <f>_xlfn.XLOOKUP($A5776,[3]【2026年03月度_全社】RFM客層一覧表データ!$A:$A,[3]【2026年03月度_全社】RFM客層一覧表データ!D:D,"",0)</f>
        <v/>
      </c>
      <c r="H5776" s="183" t="str">
        <f>_xlfn.XLOOKUP($A5776,[3]【2026年03月度_全社】RFM客層一覧表データ!$A:$A,[3]【2026年03月度_全社】RFM客層一覧表データ!E:E,"",0)</f>
        <v/>
      </c>
      <c r="I5776" s="183" t="str">
        <f>_xlfn.XLOOKUP($A5776,[3]【2026年03月度_全社】RFM客層一覧表データ!$A:$A,[3]【2026年03月度_全社】RFM客層一覧表データ!F:F,"",0)</f>
        <v/>
      </c>
      <c r="J5776" s="183">
        <v>0</v>
      </c>
      <c r="K5776" s="183">
        <v>0</v>
      </c>
      <c r="L5776" s="183">
        <v>0</v>
      </c>
      <c r="M5776" s="183">
        <v>0</v>
      </c>
      <c r="N5776" s="183">
        <v>0</v>
      </c>
      <c r="O5776" s="183">
        <v>0</v>
      </c>
      <c r="P5776" s="183">
        <v>0</v>
      </c>
      <c r="Q5776" s="183">
        <v>0</v>
      </c>
      <c r="R5776" s="183">
        <v>0</v>
      </c>
      <c r="S5776" s="183">
        <v>0</v>
      </c>
      <c r="T5776" s="183">
        <v>0</v>
      </c>
      <c r="U5776" s="183">
        <v>0</v>
      </c>
      <c r="V5776" s="183">
        <v>0</v>
      </c>
      <c r="W5776" s="183">
        <v>0</v>
      </c>
      <c r="X5776" s="183">
        <v>0</v>
      </c>
      <c r="Y5776" s="183">
        <v>0</v>
      </c>
    </row>
    <row r="5777" spans="1:25" x14ac:dyDescent="0.2">
      <c r="A5777" s="184">
        <v>14450062</v>
      </c>
      <c r="B5777" s="183" t="str">
        <f>[1]店マスタ!B5776</f>
        <v>ヤスカワ電化サービス</v>
      </c>
      <c r="C5777" s="183">
        <v>1</v>
      </c>
      <c r="D5777" s="183">
        <v>1</v>
      </c>
      <c r="E5777" s="183" t="str">
        <f>_xlfn.XLOOKUP(A5777,[2]Sheet1!$R:$R,[2]Sheet1!$AB:$AB,"",0)</f>
        <v/>
      </c>
      <c r="F5777" s="183" t="str">
        <f>_xlfn.XLOOKUP($A5777,[3]【2026年03月度_全社】RFM客層一覧表データ!$A:$A,[3]【2026年03月度_全社】RFM客層一覧表データ!C:C,"",0)</f>
        <v/>
      </c>
      <c r="G5777" s="183" t="str">
        <f>_xlfn.XLOOKUP($A5777,[3]【2026年03月度_全社】RFM客層一覧表データ!$A:$A,[3]【2026年03月度_全社】RFM客層一覧表データ!D:D,"",0)</f>
        <v/>
      </c>
      <c r="H5777" s="183" t="str">
        <f>_xlfn.XLOOKUP($A5777,[3]【2026年03月度_全社】RFM客層一覧表データ!$A:$A,[3]【2026年03月度_全社】RFM客層一覧表データ!E:E,"",0)</f>
        <v/>
      </c>
      <c r="I5777" s="183" t="str">
        <f>_xlfn.XLOOKUP($A5777,[3]【2026年03月度_全社】RFM客層一覧表データ!$A:$A,[3]【2026年03月度_全社】RFM客層一覧表データ!F:F,"",0)</f>
        <v/>
      </c>
      <c r="J5777" s="183">
        <v>0</v>
      </c>
      <c r="K5777" s="183">
        <v>0</v>
      </c>
      <c r="L5777" s="183">
        <v>0</v>
      </c>
      <c r="M5777" s="183">
        <v>0</v>
      </c>
      <c r="N5777" s="183">
        <v>0</v>
      </c>
      <c r="O5777" s="183">
        <v>0</v>
      </c>
      <c r="P5777" s="183">
        <v>0</v>
      </c>
      <c r="Q5777" s="183">
        <v>0</v>
      </c>
      <c r="R5777" s="183">
        <v>0</v>
      </c>
      <c r="S5777" s="183">
        <v>0</v>
      </c>
      <c r="T5777" s="183">
        <v>0</v>
      </c>
      <c r="U5777" s="183">
        <v>0</v>
      </c>
      <c r="V5777" s="183">
        <v>0</v>
      </c>
      <c r="W5777" s="183">
        <v>0</v>
      </c>
      <c r="X5777" s="183">
        <v>0</v>
      </c>
      <c r="Y5777" s="183">
        <v>0</v>
      </c>
    </row>
    <row r="5778" spans="1:25" x14ac:dyDescent="0.2">
      <c r="A5778" s="184">
        <v>14450069</v>
      </c>
      <c r="B5778" s="183" t="str">
        <f>[1]店マスタ!B5777</f>
        <v>パナランド　西野</v>
      </c>
      <c r="C5778" s="183">
        <v>1.5</v>
      </c>
      <c r="D5778" s="183">
        <v>1.5</v>
      </c>
      <c r="E5778" s="183">
        <f>_xlfn.XLOOKUP(A5778,[2]Sheet1!$R:$R,[2]Sheet1!$AB:$AB,"",0)</f>
        <v>1.5</v>
      </c>
      <c r="F5778" s="183">
        <f>_xlfn.XLOOKUP($A5778,[3]【2026年03月度_全社】RFM客層一覧表データ!$A:$A,[3]【2026年03月度_全社】RFM客層一覧表データ!C:C,"",0)</f>
        <v>343</v>
      </c>
      <c r="G5778" s="183">
        <f>_xlfn.XLOOKUP($A5778,[3]【2026年03月度_全社】RFM客層一覧表データ!$A:$A,[3]【2026年03月度_全社】RFM客層一覧表データ!D:D,"",0)</f>
        <v>144</v>
      </c>
      <c r="H5778" s="183">
        <f>_xlfn.XLOOKUP($A5778,[3]【2026年03月度_全社】RFM客層一覧表データ!$A:$A,[3]【2026年03月度_全社】RFM客層一覧表データ!E:E,"",0)</f>
        <v>180</v>
      </c>
      <c r="I5778" s="183">
        <f>_xlfn.XLOOKUP($A5778,[3]【2026年03月度_全社】RFM客層一覧表データ!$A:$A,[3]【2026年03月度_全社】RFM客層一覧表データ!F:F,"",0)</f>
        <v>12</v>
      </c>
      <c r="J5778" s="183">
        <v>340</v>
      </c>
      <c r="K5778" s="183">
        <v>0</v>
      </c>
      <c r="L5778" s="183">
        <v>140</v>
      </c>
      <c r="M5778" s="183">
        <v>0</v>
      </c>
      <c r="N5778" s="183">
        <v>372</v>
      </c>
      <c r="O5778" s="183">
        <v>76</v>
      </c>
      <c r="P5778" s="183">
        <v>149</v>
      </c>
      <c r="Q5778" s="183">
        <v>6</v>
      </c>
      <c r="R5778" s="183">
        <v>386</v>
      </c>
      <c r="S5778" s="183">
        <v>199</v>
      </c>
      <c r="T5778" s="183">
        <v>152</v>
      </c>
      <c r="U5778" s="183">
        <v>33</v>
      </c>
      <c r="V5778" s="183">
        <v>369</v>
      </c>
      <c r="W5778" s="183">
        <v>194</v>
      </c>
      <c r="X5778" s="183">
        <v>139</v>
      </c>
      <c r="Y5778" s="183">
        <v>47</v>
      </c>
    </row>
    <row r="5779" spans="1:25" x14ac:dyDescent="0.2">
      <c r="A5779" s="184">
        <v>14450080</v>
      </c>
      <c r="B5779" s="183" t="str">
        <f>[1]店マスタ!B5778</f>
        <v>サンエコライフ　別府店</v>
      </c>
      <c r="C5779" s="183">
        <v>2.5</v>
      </c>
      <c r="D5779" s="183">
        <v>3.5</v>
      </c>
      <c r="E5779" s="183">
        <f>_xlfn.XLOOKUP(A5779,[2]Sheet1!$R:$R,[2]Sheet1!$AB:$AB,"",0)</f>
        <v>4</v>
      </c>
      <c r="F5779" s="183">
        <f>_xlfn.XLOOKUP($A5779,[3]【2026年03月度_全社】RFM客層一覧表データ!$A:$A,[3]【2026年03月度_全社】RFM客層一覧表データ!C:C,"",0)</f>
        <v>573</v>
      </c>
      <c r="G5779" s="183">
        <f>_xlfn.XLOOKUP($A5779,[3]【2026年03月度_全社】RFM客層一覧表データ!$A:$A,[3]【2026年03月度_全社】RFM客層一覧表データ!D:D,"",0)</f>
        <v>306</v>
      </c>
      <c r="H5779" s="183">
        <f>_xlfn.XLOOKUP($A5779,[3]【2026年03月度_全社】RFM客層一覧表データ!$A:$A,[3]【2026年03月度_全社】RFM客層一覧表データ!E:E,"",0)</f>
        <v>247</v>
      </c>
      <c r="I5779" s="183">
        <f>_xlfn.XLOOKUP($A5779,[3]【2026年03月度_全社】RFM客層一覧表データ!$A:$A,[3]【2026年03月度_全社】RFM客層一覧表データ!F:F,"",0)</f>
        <v>94</v>
      </c>
      <c r="J5779" s="183">
        <v>520</v>
      </c>
      <c r="K5779" s="183">
        <v>259</v>
      </c>
      <c r="L5779" s="183">
        <v>242</v>
      </c>
      <c r="M5779" s="183">
        <v>49</v>
      </c>
      <c r="N5779" s="183">
        <v>519</v>
      </c>
      <c r="O5779" s="183">
        <v>268</v>
      </c>
      <c r="P5779" s="183">
        <v>237</v>
      </c>
      <c r="Q5779" s="183">
        <v>59</v>
      </c>
      <c r="R5779" s="183">
        <v>508</v>
      </c>
      <c r="S5779" s="183">
        <v>253</v>
      </c>
      <c r="T5779" s="183">
        <v>244</v>
      </c>
      <c r="U5779" s="183">
        <v>55</v>
      </c>
      <c r="V5779" s="183">
        <v>480</v>
      </c>
      <c r="W5779" s="183">
        <v>231</v>
      </c>
      <c r="X5779" s="183">
        <v>229</v>
      </c>
      <c r="Y5779" s="183">
        <v>45</v>
      </c>
    </row>
    <row r="5780" spans="1:25" x14ac:dyDescent="0.2">
      <c r="A5780" s="184">
        <v>14450105</v>
      </c>
      <c r="B5780" s="183" t="str">
        <f>[1]店マスタ!B5779</f>
        <v>でんでん館　ヤマナ</v>
      </c>
      <c r="C5780" s="183">
        <v>7.5</v>
      </c>
      <c r="D5780" s="183">
        <v>7.5</v>
      </c>
      <c r="E5780" s="183">
        <f>_xlfn.XLOOKUP(A5780,[2]Sheet1!$R:$R,[2]Sheet1!$AB:$AB,"",0)</f>
        <v>8</v>
      </c>
      <c r="F5780" s="183">
        <f>_xlfn.XLOOKUP($A5780,[3]【2026年03月度_全社】RFM客層一覧表データ!$A:$A,[3]【2026年03月度_全社】RFM客層一覧表データ!C:C,"",0)</f>
        <v>2944</v>
      </c>
      <c r="G5780" s="183">
        <f>_xlfn.XLOOKUP($A5780,[3]【2026年03月度_全社】RFM客層一覧表データ!$A:$A,[3]【2026年03月度_全社】RFM客層一覧表データ!D:D,"",0)</f>
        <v>1085</v>
      </c>
      <c r="H5780" s="183">
        <f>_xlfn.XLOOKUP($A5780,[3]【2026年03月度_全社】RFM客層一覧表データ!$A:$A,[3]【2026年03月度_全社】RFM客層一覧表データ!E:E,"",0)</f>
        <v>822</v>
      </c>
      <c r="I5780" s="183">
        <f>_xlfn.XLOOKUP($A5780,[3]【2026年03月度_全社】RFM客層一覧表データ!$A:$A,[3]【2026年03月度_全社】RFM客層一覧表データ!F:F,"",0)</f>
        <v>176</v>
      </c>
      <c r="J5780" s="183">
        <v>3204</v>
      </c>
      <c r="K5780" s="183">
        <v>1055</v>
      </c>
      <c r="L5780" s="183">
        <v>870</v>
      </c>
      <c r="M5780" s="183">
        <v>155</v>
      </c>
      <c r="N5780" s="183">
        <v>3449</v>
      </c>
      <c r="O5780" s="183">
        <v>1259</v>
      </c>
      <c r="P5780" s="183">
        <v>924</v>
      </c>
      <c r="Q5780" s="183">
        <v>225</v>
      </c>
      <c r="R5780" s="183">
        <v>3617</v>
      </c>
      <c r="S5780" s="183">
        <v>1387</v>
      </c>
      <c r="T5780" s="183">
        <v>947</v>
      </c>
      <c r="U5780" s="183">
        <v>221</v>
      </c>
      <c r="V5780" s="183">
        <v>3755</v>
      </c>
      <c r="W5780" s="183">
        <v>1489</v>
      </c>
      <c r="X5780" s="183">
        <v>970</v>
      </c>
      <c r="Y5780" s="183">
        <v>209</v>
      </c>
    </row>
    <row r="5781" spans="1:25" x14ac:dyDescent="0.2">
      <c r="A5781" s="184">
        <v>14450110</v>
      </c>
      <c r="B5781" s="183" t="str">
        <f>[1]店マスタ!B5780</f>
        <v>電化プラザおおつか</v>
      </c>
      <c r="C5781" s="183">
        <v>1</v>
      </c>
      <c r="D5781" s="183">
        <v>1</v>
      </c>
      <c r="E5781" s="183">
        <f>_xlfn.XLOOKUP(A5781,[2]Sheet1!$R:$R,[2]Sheet1!$AB:$AB,"",0)</f>
        <v>1</v>
      </c>
      <c r="F5781" s="183">
        <f>_xlfn.XLOOKUP($A5781,[3]【2026年03月度_全社】RFM客層一覧表データ!$A:$A,[3]【2026年03月度_全社】RFM客層一覧表データ!C:C,"",0)</f>
        <v>3</v>
      </c>
      <c r="G5781" s="183">
        <f>_xlfn.XLOOKUP($A5781,[3]【2026年03月度_全社】RFM客層一覧表データ!$A:$A,[3]【2026年03月度_全社】RFM客層一覧表データ!D:D,"",0)</f>
        <v>3</v>
      </c>
      <c r="H5781" s="183">
        <f>_xlfn.XLOOKUP($A5781,[3]【2026年03月度_全社】RFM客層一覧表データ!$A:$A,[3]【2026年03月度_全社】RFM客層一覧表データ!E:E,"",0)</f>
        <v>0</v>
      </c>
      <c r="I5781" s="183">
        <f>_xlfn.XLOOKUP($A5781,[3]【2026年03月度_全社】RFM客層一覧表データ!$A:$A,[3]【2026年03月度_全社】RFM客層一覧表データ!F:F,"",0)</f>
        <v>3</v>
      </c>
      <c r="J5781" s="183">
        <v>0</v>
      </c>
      <c r="K5781" s="183">
        <v>0</v>
      </c>
      <c r="L5781" s="183">
        <v>0</v>
      </c>
      <c r="M5781" s="183">
        <v>0</v>
      </c>
      <c r="N5781" s="183">
        <v>0</v>
      </c>
      <c r="O5781" s="183">
        <v>0</v>
      </c>
      <c r="P5781" s="183">
        <v>0</v>
      </c>
      <c r="Q5781" s="183">
        <v>0</v>
      </c>
      <c r="R5781" s="183">
        <v>0</v>
      </c>
      <c r="S5781" s="183">
        <v>0</v>
      </c>
      <c r="T5781" s="183">
        <v>0</v>
      </c>
      <c r="U5781" s="183">
        <v>0</v>
      </c>
      <c r="V5781" s="183">
        <v>0</v>
      </c>
      <c r="W5781" s="183">
        <v>0</v>
      </c>
      <c r="X5781" s="183">
        <v>0</v>
      </c>
      <c r="Y5781" s="183">
        <v>0</v>
      </c>
    </row>
    <row r="5782" spans="1:25" x14ac:dyDescent="0.2">
      <c r="A5782" s="184">
        <v>14450116</v>
      </c>
      <c r="B5782" s="183" t="str">
        <f>[1]店マスタ!B5781</f>
        <v>パナランド　やない</v>
      </c>
      <c r="C5782" s="183">
        <v>1.5</v>
      </c>
      <c r="D5782" s="183">
        <v>1.5</v>
      </c>
      <c r="E5782" s="183">
        <f>_xlfn.XLOOKUP(A5782,[2]Sheet1!$R:$R,[2]Sheet1!$AB:$AB,"",0)</f>
        <v>1.5</v>
      </c>
      <c r="F5782" s="183">
        <f>_xlfn.XLOOKUP($A5782,[3]【2026年03月度_全社】RFM客層一覧表データ!$A:$A,[3]【2026年03月度_全社】RFM客層一覧表データ!C:C,"",0)</f>
        <v>403</v>
      </c>
      <c r="G5782" s="183">
        <f>_xlfn.XLOOKUP($A5782,[3]【2026年03月度_全社】RFM客層一覧表データ!$A:$A,[3]【2026年03月度_全社】RFM客層一覧表データ!D:D,"",0)</f>
        <v>190</v>
      </c>
      <c r="H5782" s="183">
        <f>_xlfn.XLOOKUP($A5782,[3]【2026年03月度_全社】RFM客層一覧表データ!$A:$A,[3]【2026年03月度_全社】RFM客層一覧表データ!E:E,"",0)</f>
        <v>254</v>
      </c>
      <c r="I5782" s="183">
        <f>_xlfn.XLOOKUP($A5782,[3]【2026年03月度_全社】RFM客層一覧表データ!$A:$A,[3]【2026年03月度_全社】RFM客層一覧表データ!F:F,"",0)</f>
        <v>20</v>
      </c>
      <c r="J5782" s="183">
        <v>402</v>
      </c>
      <c r="K5782" s="183">
        <v>186</v>
      </c>
      <c r="L5782" s="183">
        <v>252</v>
      </c>
      <c r="M5782" s="183">
        <v>17</v>
      </c>
      <c r="N5782" s="183">
        <v>407</v>
      </c>
      <c r="O5782" s="183">
        <v>232</v>
      </c>
      <c r="P5782" s="183">
        <v>259</v>
      </c>
      <c r="Q5782" s="183">
        <v>26</v>
      </c>
      <c r="R5782" s="183">
        <v>408</v>
      </c>
      <c r="S5782" s="183">
        <v>241</v>
      </c>
      <c r="T5782" s="183">
        <v>261</v>
      </c>
      <c r="U5782" s="183">
        <v>17</v>
      </c>
      <c r="V5782" s="183">
        <v>413</v>
      </c>
      <c r="W5782" s="183">
        <v>240</v>
      </c>
      <c r="X5782" s="183">
        <v>252</v>
      </c>
      <c r="Y5782" s="183">
        <v>21</v>
      </c>
    </row>
    <row r="5783" spans="1:25" x14ac:dyDescent="0.2">
      <c r="A5783" s="184">
        <v>14450117</v>
      </c>
      <c r="B5783" s="183" t="str">
        <f>[1]店マスタ!B5782</f>
        <v>ベルわたなべ</v>
      </c>
      <c r="C5783" s="183">
        <v>1.5</v>
      </c>
      <c r="D5783" s="183">
        <v>1.5</v>
      </c>
      <c r="E5783" s="183" t="str">
        <f>_xlfn.XLOOKUP(A5783,[2]Sheet1!$R:$R,[2]Sheet1!$AB:$AB,"",0)</f>
        <v/>
      </c>
      <c r="F5783" s="183" t="str">
        <f>_xlfn.XLOOKUP($A5783,[3]【2026年03月度_全社】RFM客層一覧表データ!$A:$A,[3]【2026年03月度_全社】RFM客層一覧表データ!C:C,"",0)</f>
        <v/>
      </c>
      <c r="G5783" s="183" t="str">
        <f>_xlfn.XLOOKUP($A5783,[3]【2026年03月度_全社】RFM客層一覧表データ!$A:$A,[3]【2026年03月度_全社】RFM客層一覧表データ!D:D,"",0)</f>
        <v/>
      </c>
      <c r="H5783" s="183" t="str">
        <f>_xlfn.XLOOKUP($A5783,[3]【2026年03月度_全社】RFM客層一覧表データ!$A:$A,[3]【2026年03月度_全社】RFM客層一覧表データ!E:E,"",0)</f>
        <v/>
      </c>
      <c r="I5783" s="183" t="str">
        <f>_xlfn.XLOOKUP($A5783,[3]【2026年03月度_全社】RFM客層一覧表データ!$A:$A,[3]【2026年03月度_全社】RFM客層一覧表データ!F:F,"",0)</f>
        <v/>
      </c>
      <c r="J5783" s="183">
        <v>0</v>
      </c>
      <c r="K5783" s="183">
        <v>0</v>
      </c>
      <c r="L5783" s="183">
        <v>0</v>
      </c>
      <c r="M5783" s="183">
        <v>0</v>
      </c>
      <c r="N5783" s="183">
        <v>0</v>
      </c>
      <c r="O5783" s="183">
        <v>0</v>
      </c>
      <c r="P5783" s="183">
        <v>0</v>
      </c>
      <c r="Q5783" s="183">
        <v>0</v>
      </c>
      <c r="R5783" s="183">
        <v>0</v>
      </c>
      <c r="S5783" s="183">
        <v>0</v>
      </c>
      <c r="T5783" s="183">
        <v>0</v>
      </c>
      <c r="U5783" s="183">
        <v>0</v>
      </c>
      <c r="V5783" s="183">
        <v>0</v>
      </c>
      <c r="W5783" s="183">
        <v>0</v>
      </c>
      <c r="X5783" s="183">
        <v>0</v>
      </c>
      <c r="Y5783" s="183">
        <v>0</v>
      </c>
    </row>
    <row r="5784" spans="1:25" x14ac:dyDescent="0.2">
      <c r="A5784" s="184">
        <v>14450119</v>
      </c>
      <c r="B5784" s="183" t="str">
        <f>[1]店マスタ!B5783</f>
        <v>パナランド　やました</v>
      </c>
      <c r="C5784" s="183">
        <v>1.5</v>
      </c>
      <c r="D5784" s="183">
        <v>1.5</v>
      </c>
      <c r="E5784" s="183">
        <f>_xlfn.XLOOKUP(A5784,[2]Sheet1!$R:$R,[2]Sheet1!$AB:$AB,"",0)</f>
        <v>1.5</v>
      </c>
      <c r="F5784" s="183">
        <f>_xlfn.XLOOKUP($A5784,[3]【2026年03月度_全社】RFM客層一覧表データ!$A:$A,[3]【2026年03月度_全社】RFM客層一覧表データ!C:C,"",0)</f>
        <v>319</v>
      </c>
      <c r="G5784" s="183">
        <f>_xlfn.XLOOKUP($A5784,[3]【2026年03月度_全社】RFM客層一覧表データ!$A:$A,[3]【2026年03月度_全社】RFM客層一覧表データ!D:D,"",0)</f>
        <v>131</v>
      </c>
      <c r="H5784" s="183">
        <f>_xlfn.XLOOKUP($A5784,[3]【2026年03月度_全社】RFM客層一覧表データ!$A:$A,[3]【2026年03月度_全社】RFM客層一覧表データ!E:E,"",0)</f>
        <v>164</v>
      </c>
      <c r="I5784" s="183">
        <f>_xlfn.XLOOKUP($A5784,[3]【2026年03月度_全社】RFM客層一覧表データ!$A:$A,[3]【2026年03月度_全社】RFM客層一覧表データ!F:F,"",0)</f>
        <v>17</v>
      </c>
      <c r="J5784" s="183">
        <v>323</v>
      </c>
      <c r="K5784" s="183">
        <v>120</v>
      </c>
      <c r="L5784" s="183">
        <v>158</v>
      </c>
      <c r="M5784" s="183">
        <v>21</v>
      </c>
      <c r="N5784" s="183">
        <v>316</v>
      </c>
      <c r="O5784" s="183">
        <v>141</v>
      </c>
      <c r="P5784" s="183">
        <v>160</v>
      </c>
      <c r="Q5784" s="183">
        <v>29</v>
      </c>
      <c r="R5784" s="183">
        <v>306</v>
      </c>
      <c r="S5784" s="183">
        <v>160</v>
      </c>
      <c r="T5784" s="183">
        <v>159</v>
      </c>
      <c r="U5784" s="183">
        <v>30</v>
      </c>
      <c r="V5784" s="183">
        <v>281</v>
      </c>
      <c r="W5784" s="183">
        <v>156</v>
      </c>
      <c r="X5784" s="183">
        <v>155</v>
      </c>
      <c r="Y5784" s="183">
        <v>31</v>
      </c>
    </row>
    <row r="5785" spans="1:25" x14ac:dyDescent="0.2">
      <c r="A5785" s="184">
        <v>14450230</v>
      </c>
      <c r="B5785" s="183" t="str">
        <f>[1]店マスタ!B5784</f>
        <v>パナランド　ラブリーナガノ</v>
      </c>
      <c r="C5785" s="183">
        <v>2.5</v>
      </c>
      <c r="D5785" s="183">
        <v>2.5</v>
      </c>
      <c r="E5785" s="183">
        <f>_xlfn.XLOOKUP(A5785,[2]Sheet1!$R:$R,[2]Sheet1!$AB:$AB,"",0)</f>
        <v>3</v>
      </c>
      <c r="F5785" s="183">
        <f>_xlfn.XLOOKUP($A5785,[3]【2026年03月度_全社】RFM客層一覧表データ!$A:$A,[3]【2026年03月度_全社】RFM客層一覧表データ!C:C,"",0)</f>
        <v>198</v>
      </c>
      <c r="G5785" s="183">
        <f>_xlfn.XLOOKUP($A5785,[3]【2026年03月度_全社】RFM客層一覧表データ!$A:$A,[3]【2026年03月度_全社】RFM客層一覧表データ!D:D,"",0)</f>
        <v>10</v>
      </c>
      <c r="H5785" s="183">
        <f>_xlfn.XLOOKUP($A5785,[3]【2026年03月度_全社】RFM客層一覧表データ!$A:$A,[3]【2026年03月度_全社】RFM客層一覧表データ!E:E,"",0)</f>
        <v>37</v>
      </c>
      <c r="I5785" s="183">
        <f>_xlfn.XLOOKUP($A5785,[3]【2026年03月度_全社】RFM客層一覧表データ!$A:$A,[3]【2026年03月度_全社】RFM客層一覧表データ!F:F,"",0)</f>
        <v>2</v>
      </c>
      <c r="J5785" s="183">
        <v>226</v>
      </c>
      <c r="K5785" s="183">
        <v>0</v>
      </c>
      <c r="L5785" s="183">
        <v>43</v>
      </c>
      <c r="M5785" s="183">
        <v>0</v>
      </c>
      <c r="N5785" s="183">
        <v>253</v>
      </c>
      <c r="O5785" s="183">
        <v>94</v>
      </c>
      <c r="P5785" s="183">
        <v>45</v>
      </c>
      <c r="Q5785" s="183">
        <v>38</v>
      </c>
      <c r="R5785" s="183">
        <v>261</v>
      </c>
      <c r="S5785" s="183">
        <v>86</v>
      </c>
      <c r="T5785" s="183">
        <v>33</v>
      </c>
      <c r="U5785" s="183">
        <v>36</v>
      </c>
      <c r="V5785" s="183">
        <v>237</v>
      </c>
      <c r="W5785" s="183">
        <v>76</v>
      </c>
      <c r="X5785" s="183">
        <v>29</v>
      </c>
      <c r="Y5785" s="183">
        <v>23</v>
      </c>
    </row>
    <row r="5786" spans="1:25" x14ac:dyDescent="0.2">
      <c r="A5786" s="184">
        <v>14450260</v>
      </c>
      <c r="B5786" s="183" t="str">
        <f>[1]店マスタ!B5785</f>
        <v>デンキのナカスガ</v>
      </c>
      <c r="C5786" s="183">
        <v>1.5</v>
      </c>
      <c r="D5786" s="183">
        <v>1.5</v>
      </c>
      <c r="E5786" s="183" t="str">
        <f>_xlfn.XLOOKUP(A5786,[2]Sheet1!$R:$R,[2]Sheet1!$AB:$AB,"",0)</f>
        <v/>
      </c>
      <c r="F5786" s="183" t="str">
        <f>_xlfn.XLOOKUP($A5786,[3]【2026年03月度_全社】RFM客層一覧表データ!$A:$A,[3]【2026年03月度_全社】RFM客層一覧表データ!C:C,"",0)</f>
        <v/>
      </c>
      <c r="G5786" s="183" t="str">
        <f>_xlfn.XLOOKUP($A5786,[3]【2026年03月度_全社】RFM客層一覧表データ!$A:$A,[3]【2026年03月度_全社】RFM客層一覧表データ!D:D,"",0)</f>
        <v/>
      </c>
      <c r="H5786" s="183" t="str">
        <f>_xlfn.XLOOKUP($A5786,[3]【2026年03月度_全社】RFM客層一覧表データ!$A:$A,[3]【2026年03月度_全社】RFM客層一覧表データ!E:E,"",0)</f>
        <v/>
      </c>
      <c r="I5786" s="183" t="str">
        <f>_xlfn.XLOOKUP($A5786,[3]【2026年03月度_全社】RFM客層一覧表データ!$A:$A,[3]【2026年03月度_全社】RFM客層一覧表データ!F:F,"",0)</f>
        <v/>
      </c>
      <c r="J5786" s="183">
        <v>0</v>
      </c>
      <c r="K5786" s="183">
        <v>0</v>
      </c>
      <c r="L5786" s="183">
        <v>0</v>
      </c>
      <c r="M5786" s="183">
        <v>0</v>
      </c>
      <c r="N5786" s="183">
        <v>0</v>
      </c>
      <c r="O5786" s="183">
        <v>0</v>
      </c>
      <c r="P5786" s="183">
        <v>0</v>
      </c>
      <c r="Q5786" s="183">
        <v>0</v>
      </c>
      <c r="R5786" s="183">
        <v>0</v>
      </c>
      <c r="S5786" s="183">
        <v>0</v>
      </c>
      <c r="T5786" s="183">
        <v>0</v>
      </c>
      <c r="U5786" s="183">
        <v>0</v>
      </c>
      <c r="V5786" s="183">
        <v>0</v>
      </c>
      <c r="W5786" s="183">
        <v>0</v>
      </c>
      <c r="X5786" s="183">
        <v>0</v>
      </c>
      <c r="Y5786" s="183">
        <v>0</v>
      </c>
    </row>
    <row r="5787" spans="1:25" x14ac:dyDescent="0.2">
      <c r="A5787" s="184">
        <v>14450333</v>
      </c>
      <c r="B5787" s="183" t="str">
        <f>[1]店マスタ!B5786</f>
        <v>（株）でんでん館</v>
      </c>
      <c r="C5787" s="183">
        <v>2</v>
      </c>
      <c r="D5787" s="183">
        <v>0.5</v>
      </c>
      <c r="E5787" s="183">
        <f>_xlfn.XLOOKUP(A5787,[2]Sheet1!$R:$R,[2]Sheet1!$AB:$AB,"",0)</f>
        <v>0.5</v>
      </c>
      <c r="F5787" s="183">
        <f>_xlfn.XLOOKUP($A5787,[3]【2026年03月度_全社】RFM客層一覧表データ!$A:$A,[3]【2026年03月度_全社】RFM客層一覧表データ!C:C,"",0)</f>
        <v>0</v>
      </c>
      <c r="G5787" s="183">
        <f>_xlfn.XLOOKUP($A5787,[3]【2026年03月度_全社】RFM客層一覧表データ!$A:$A,[3]【2026年03月度_全社】RFM客層一覧表データ!D:D,"",0)</f>
        <v>0</v>
      </c>
      <c r="H5787" s="183">
        <f>_xlfn.XLOOKUP($A5787,[3]【2026年03月度_全社】RFM客層一覧表データ!$A:$A,[3]【2026年03月度_全社】RFM客層一覧表データ!E:E,"",0)</f>
        <v>0</v>
      </c>
      <c r="I5787" s="183">
        <f>_xlfn.XLOOKUP($A5787,[3]【2026年03月度_全社】RFM客層一覧表データ!$A:$A,[3]【2026年03月度_全社】RFM客層一覧表データ!F:F,"",0)</f>
        <v>0</v>
      </c>
      <c r="J5787" s="183">
        <v>0</v>
      </c>
      <c r="K5787" s="183">
        <v>0</v>
      </c>
      <c r="L5787" s="183">
        <v>0</v>
      </c>
      <c r="M5787" s="183">
        <v>0</v>
      </c>
      <c r="N5787" s="183">
        <v>0</v>
      </c>
      <c r="O5787" s="183">
        <v>0</v>
      </c>
      <c r="P5787" s="183">
        <v>0</v>
      </c>
      <c r="Q5787" s="183">
        <v>0</v>
      </c>
      <c r="R5787" s="183">
        <v>0</v>
      </c>
      <c r="S5787" s="183">
        <v>0</v>
      </c>
      <c r="T5787" s="183">
        <v>0</v>
      </c>
      <c r="U5787" s="183">
        <v>0</v>
      </c>
      <c r="V5787" s="183">
        <v>0</v>
      </c>
      <c r="W5787" s="183">
        <v>0</v>
      </c>
      <c r="X5787" s="183">
        <v>0</v>
      </c>
      <c r="Y5787" s="183">
        <v>0</v>
      </c>
    </row>
    <row r="5788" spans="1:25" x14ac:dyDescent="0.2">
      <c r="A5788" s="184">
        <v>14452001</v>
      </c>
      <c r="B5788" s="183" t="str">
        <f>[1]店マスタ!B5787</f>
        <v>パナランド　ふじた　（日出）</v>
      </c>
      <c r="C5788" s="183">
        <v>2.5</v>
      </c>
      <c r="D5788" s="183">
        <v>2.5</v>
      </c>
      <c r="E5788" s="183">
        <f>_xlfn.XLOOKUP(A5788,[2]Sheet1!$R:$R,[2]Sheet1!$AB:$AB,"",0)</f>
        <v>2.5</v>
      </c>
      <c r="F5788" s="183">
        <f>_xlfn.XLOOKUP($A5788,[3]【2026年03月度_全社】RFM客層一覧表データ!$A:$A,[3]【2026年03月度_全社】RFM客層一覧表データ!C:C,"",0)</f>
        <v>503</v>
      </c>
      <c r="G5788" s="183">
        <f>_xlfn.XLOOKUP($A5788,[3]【2026年03月度_全社】RFM客層一覧表データ!$A:$A,[3]【2026年03月度_全社】RFM客層一覧表データ!D:D,"",0)</f>
        <v>236</v>
      </c>
      <c r="H5788" s="183">
        <f>_xlfn.XLOOKUP($A5788,[3]【2026年03月度_全社】RFM客層一覧表データ!$A:$A,[3]【2026年03月度_全社】RFM客層一覧表データ!E:E,"",0)</f>
        <v>296</v>
      </c>
      <c r="I5788" s="183">
        <f>_xlfn.XLOOKUP($A5788,[3]【2026年03月度_全社】RFM客層一覧表データ!$A:$A,[3]【2026年03月度_全社】RFM客層一覧表データ!F:F,"",0)</f>
        <v>27</v>
      </c>
      <c r="J5788" s="183">
        <v>511</v>
      </c>
      <c r="K5788" s="183">
        <v>207</v>
      </c>
      <c r="L5788" s="183">
        <v>286</v>
      </c>
      <c r="M5788" s="183">
        <v>25</v>
      </c>
      <c r="N5788" s="183">
        <v>536</v>
      </c>
      <c r="O5788" s="183">
        <v>166</v>
      </c>
      <c r="P5788" s="183">
        <v>276</v>
      </c>
      <c r="Q5788" s="183">
        <v>30</v>
      </c>
      <c r="R5788" s="183">
        <v>526</v>
      </c>
      <c r="S5788" s="183">
        <v>231</v>
      </c>
      <c r="T5788" s="183">
        <v>277</v>
      </c>
      <c r="U5788" s="183">
        <v>31</v>
      </c>
      <c r="V5788" s="183">
        <v>518</v>
      </c>
      <c r="W5788" s="183">
        <v>229</v>
      </c>
      <c r="X5788" s="183">
        <v>257</v>
      </c>
      <c r="Y5788" s="183">
        <v>33</v>
      </c>
    </row>
    <row r="5789" spans="1:25" x14ac:dyDescent="0.2">
      <c r="A5789" s="184">
        <v>14452002</v>
      </c>
      <c r="B5789" s="183" t="str">
        <f>[1]店マスタ!B5788</f>
        <v>有限会社　岩尾商事</v>
      </c>
      <c r="C5789" s="183">
        <v>3</v>
      </c>
      <c r="D5789" s="183">
        <v>3</v>
      </c>
      <c r="E5789" s="183" t="str">
        <f>_xlfn.XLOOKUP(A5789,[2]Sheet1!$R:$R,[2]Sheet1!$AB:$AB,"",0)</f>
        <v/>
      </c>
      <c r="F5789" s="183">
        <f>_xlfn.XLOOKUP($A5789,[3]【2026年03月度_全社】RFM客層一覧表データ!$A:$A,[3]【2026年03月度_全社】RFM客層一覧表データ!C:C,"",0)</f>
        <v>0</v>
      </c>
      <c r="G5789" s="183">
        <f>_xlfn.XLOOKUP($A5789,[3]【2026年03月度_全社】RFM客層一覧表データ!$A:$A,[3]【2026年03月度_全社】RFM客層一覧表データ!D:D,"",0)</f>
        <v>0</v>
      </c>
      <c r="H5789" s="183">
        <f>_xlfn.XLOOKUP($A5789,[3]【2026年03月度_全社】RFM客層一覧表データ!$A:$A,[3]【2026年03月度_全社】RFM客層一覧表データ!E:E,"",0)</f>
        <v>0</v>
      </c>
      <c r="I5789" s="183">
        <f>_xlfn.XLOOKUP($A5789,[3]【2026年03月度_全社】RFM客層一覧表データ!$A:$A,[3]【2026年03月度_全社】RFM客層一覧表データ!F:F,"",0)</f>
        <v>0</v>
      </c>
      <c r="J5789" s="183">
        <v>0</v>
      </c>
      <c r="K5789" s="183">
        <v>0</v>
      </c>
      <c r="L5789" s="183">
        <v>0</v>
      </c>
      <c r="M5789" s="183">
        <v>0</v>
      </c>
      <c r="N5789" s="183">
        <v>0</v>
      </c>
      <c r="O5789" s="183">
        <v>0</v>
      </c>
      <c r="P5789" s="183">
        <v>0</v>
      </c>
      <c r="Q5789" s="183">
        <v>0</v>
      </c>
      <c r="R5789" s="183">
        <v>0</v>
      </c>
      <c r="S5789" s="183">
        <v>0</v>
      </c>
      <c r="T5789" s="183">
        <v>0</v>
      </c>
      <c r="U5789" s="183">
        <v>0</v>
      </c>
      <c r="V5789" s="183">
        <v>18</v>
      </c>
      <c r="W5789" s="183">
        <v>0</v>
      </c>
      <c r="X5789" s="183">
        <v>0</v>
      </c>
      <c r="Y5789" s="183">
        <v>0</v>
      </c>
    </row>
    <row r="5790" spans="1:25" x14ac:dyDescent="0.2">
      <c r="A5790" s="184">
        <v>14452004</v>
      </c>
      <c r="B5790" s="183" t="str">
        <f>[1]店マスタ!B5789</f>
        <v>でんでん館　アベ</v>
      </c>
      <c r="C5790" s="183">
        <v>2.5</v>
      </c>
      <c r="D5790" s="183">
        <v>2.5</v>
      </c>
      <c r="E5790" s="183">
        <f>_xlfn.XLOOKUP(A5790,[2]Sheet1!$R:$R,[2]Sheet1!$AB:$AB,"",0)</f>
        <v>2.5</v>
      </c>
      <c r="F5790" s="183">
        <f>_xlfn.XLOOKUP($A5790,[3]【2026年03月度_全社】RFM客層一覧表データ!$A:$A,[3]【2026年03月度_全社】RFM客層一覧表データ!C:C,"",0)</f>
        <v>392</v>
      </c>
      <c r="G5790" s="183">
        <f>_xlfn.XLOOKUP($A5790,[3]【2026年03月度_全社】RFM客層一覧表データ!$A:$A,[3]【2026年03月度_全社】RFM客層一覧表データ!D:D,"",0)</f>
        <v>56</v>
      </c>
      <c r="H5790" s="183">
        <f>_xlfn.XLOOKUP($A5790,[3]【2026年03月度_全社】RFM客層一覧表データ!$A:$A,[3]【2026年03月度_全社】RFM客層一覧表データ!E:E,"",0)</f>
        <v>96</v>
      </c>
      <c r="I5790" s="183">
        <f>_xlfn.XLOOKUP($A5790,[3]【2026年03月度_全社】RFM客層一覧表データ!$A:$A,[3]【2026年03月度_全社】RFM客層一覧表データ!F:F,"",0)</f>
        <v>1</v>
      </c>
      <c r="J5790" s="183">
        <v>401</v>
      </c>
      <c r="K5790" s="183">
        <v>54</v>
      </c>
      <c r="L5790" s="183">
        <v>101</v>
      </c>
      <c r="M5790" s="183">
        <v>9</v>
      </c>
      <c r="N5790" s="183">
        <v>448</v>
      </c>
      <c r="O5790" s="183">
        <v>96</v>
      </c>
      <c r="P5790" s="183">
        <v>109</v>
      </c>
      <c r="Q5790" s="183">
        <v>17</v>
      </c>
      <c r="R5790" s="183">
        <v>468</v>
      </c>
      <c r="S5790" s="183">
        <v>170</v>
      </c>
      <c r="T5790" s="183">
        <v>116</v>
      </c>
      <c r="U5790" s="183">
        <v>33</v>
      </c>
      <c r="V5790" s="183">
        <v>439</v>
      </c>
      <c r="W5790" s="183">
        <v>105</v>
      </c>
      <c r="X5790" s="183">
        <v>106</v>
      </c>
      <c r="Y5790" s="183">
        <v>16</v>
      </c>
    </row>
    <row r="5791" spans="1:25" x14ac:dyDescent="0.2">
      <c r="A5791" s="184">
        <v>14452014</v>
      </c>
      <c r="B5791" s="183" t="str">
        <f>[1]店マスタ!B5790</f>
        <v>パナポート　つじま</v>
      </c>
      <c r="C5791" s="183">
        <v>3</v>
      </c>
      <c r="D5791" s="183">
        <v>2</v>
      </c>
      <c r="E5791" s="183">
        <f>_xlfn.XLOOKUP(A5791,[2]Sheet1!$R:$R,[2]Sheet1!$AB:$AB,"",0)</f>
        <v>2.5</v>
      </c>
      <c r="F5791" s="183">
        <f>_xlfn.XLOOKUP($A5791,[3]【2026年03月度_全社】RFM客層一覧表データ!$A:$A,[3]【2026年03月度_全社】RFM客層一覧表データ!C:C,"",0)</f>
        <v>499</v>
      </c>
      <c r="G5791" s="183">
        <f>_xlfn.XLOOKUP($A5791,[3]【2026年03月度_全社】RFM客層一覧表データ!$A:$A,[3]【2026年03月度_全社】RFM客層一覧表データ!D:D,"",0)</f>
        <v>245</v>
      </c>
      <c r="H5791" s="183">
        <f>_xlfn.XLOOKUP($A5791,[3]【2026年03月度_全社】RFM客層一覧表データ!$A:$A,[3]【2026年03月度_全社】RFM客層一覧表データ!E:E,"",0)</f>
        <v>275</v>
      </c>
      <c r="I5791" s="183">
        <f>_xlfn.XLOOKUP($A5791,[3]【2026年03月度_全社】RFM客層一覧表データ!$A:$A,[3]【2026年03月度_全社】RFM客層一覧表データ!F:F,"",0)</f>
        <v>38</v>
      </c>
      <c r="J5791" s="183">
        <v>490</v>
      </c>
      <c r="K5791" s="183">
        <v>246</v>
      </c>
      <c r="L5791" s="183">
        <v>272</v>
      </c>
      <c r="M5791" s="183">
        <v>47</v>
      </c>
      <c r="N5791" s="183">
        <v>466</v>
      </c>
      <c r="O5791" s="183">
        <v>248</v>
      </c>
      <c r="P5791" s="183">
        <v>272</v>
      </c>
      <c r="Q5791" s="183">
        <v>37</v>
      </c>
      <c r="R5791" s="183">
        <v>468</v>
      </c>
      <c r="S5791" s="183">
        <v>278</v>
      </c>
      <c r="T5791" s="183">
        <v>269</v>
      </c>
      <c r="U5791" s="183">
        <v>42</v>
      </c>
      <c r="V5791" s="183">
        <v>456</v>
      </c>
      <c r="W5791" s="183">
        <v>272</v>
      </c>
      <c r="X5791" s="183">
        <v>268</v>
      </c>
      <c r="Y5791" s="183">
        <v>53</v>
      </c>
    </row>
    <row r="5792" spans="1:25" x14ac:dyDescent="0.2">
      <c r="A5792" s="184">
        <v>14454004</v>
      </c>
      <c r="B5792" s="183" t="str">
        <f>[1]店マスタ!B5791</f>
        <v>パナランド　カトウ</v>
      </c>
      <c r="C5792" s="183">
        <v>2</v>
      </c>
      <c r="D5792" s="183">
        <v>2</v>
      </c>
      <c r="E5792" s="183">
        <f>_xlfn.XLOOKUP(A5792,[2]Sheet1!$R:$R,[2]Sheet1!$AB:$AB,"",0)</f>
        <v>2</v>
      </c>
      <c r="F5792" s="183">
        <f>_xlfn.XLOOKUP($A5792,[3]【2026年03月度_全社】RFM客層一覧表データ!$A:$A,[3]【2026年03月度_全社】RFM客層一覧表データ!C:C,"",0)</f>
        <v>705</v>
      </c>
      <c r="G5792" s="183">
        <f>_xlfn.XLOOKUP($A5792,[3]【2026年03月度_全社】RFM客層一覧表データ!$A:$A,[3]【2026年03月度_全社】RFM客層一覧表データ!D:D,"",0)</f>
        <v>257</v>
      </c>
      <c r="H5792" s="183">
        <f>_xlfn.XLOOKUP($A5792,[3]【2026年03月度_全社】RFM客層一覧表データ!$A:$A,[3]【2026年03月度_全社】RFM客層一覧表データ!E:E,"",0)</f>
        <v>300</v>
      </c>
      <c r="I5792" s="183">
        <f>_xlfn.XLOOKUP($A5792,[3]【2026年03月度_全社】RFM客層一覧表データ!$A:$A,[3]【2026年03月度_全社】RFM客層一覧表データ!F:F,"",0)</f>
        <v>36</v>
      </c>
      <c r="J5792" s="183">
        <v>753</v>
      </c>
      <c r="K5792" s="183">
        <v>275</v>
      </c>
      <c r="L5792" s="183">
        <v>292</v>
      </c>
      <c r="M5792" s="183">
        <v>43</v>
      </c>
      <c r="N5792" s="183">
        <v>758</v>
      </c>
      <c r="O5792" s="183">
        <v>306</v>
      </c>
      <c r="P5792" s="183">
        <v>300</v>
      </c>
      <c r="Q5792" s="183">
        <v>65</v>
      </c>
      <c r="R5792" s="183">
        <v>742</v>
      </c>
      <c r="S5792" s="183">
        <v>346</v>
      </c>
      <c r="T5792" s="183">
        <v>294</v>
      </c>
      <c r="U5792" s="183">
        <v>63</v>
      </c>
      <c r="V5792" s="183">
        <v>719</v>
      </c>
      <c r="W5792" s="183">
        <v>344</v>
      </c>
      <c r="X5792" s="183">
        <v>293</v>
      </c>
      <c r="Y5792" s="183">
        <v>76</v>
      </c>
    </row>
    <row r="5793" spans="1:25" x14ac:dyDescent="0.2">
      <c r="A5793" s="184">
        <v>14454013</v>
      </c>
      <c r="B5793" s="183" t="str">
        <f>[1]店マスタ!B5792</f>
        <v>でんでん館にのみや</v>
      </c>
      <c r="C5793" s="183">
        <v>2.5</v>
      </c>
      <c r="D5793" s="183">
        <v>2.5</v>
      </c>
      <c r="E5793" s="183">
        <f>_xlfn.XLOOKUP(A5793,[2]Sheet1!$R:$R,[2]Sheet1!$AB:$AB,"",0)</f>
        <v>3</v>
      </c>
      <c r="F5793" s="183">
        <f>_xlfn.XLOOKUP($A5793,[3]【2026年03月度_全社】RFM客層一覧表データ!$A:$A,[3]【2026年03月度_全社】RFM客層一覧表データ!C:C,"",0)</f>
        <v>853</v>
      </c>
      <c r="G5793" s="183">
        <f>_xlfn.XLOOKUP($A5793,[3]【2026年03月度_全社】RFM客層一覧表データ!$A:$A,[3]【2026年03月度_全社】RFM客層一覧表データ!D:D,"",0)</f>
        <v>267</v>
      </c>
      <c r="H5793" s="183">
        <f>_xlfn.XLOOKUP($A5793,[3]【2026年03月度_全社】RFM客層一覧表データ!$A:$A,[3]【2026年03月度_全社】RFM客層一覧表データ!E:E,"",0)</f>
        <v>393</v>
      </c>
      <c r="I5793" s="183">
        <f>_xlfn.XLOOKUP($A5793,[3]【2026年03月度_全社】RFM客層一覧表データ!$A:$A,[3]【2026年03月度_全社】RFM客層一覧表データ!F:F,"",0)</f>
        <v>46</v>
      </c>
      <c r="J5793" s="183">
        <v>930</v>
      </c>
      <c r="K5793" s="183">
        <v>318</v>
      </c>
      <c r="L5793" s="183">
        <v>420</v>
      </c>
      <c r="M5793" s="183">
        <v>59</v>
      </c>
      <c r="N5793" s="183">
        <v>941</v>
      </c>
      <c r="O5793" s="183">
        <v>344</v>
      </c>
      <c r="P5793" s="183">
        <v>432</v>
      </c>
      <c r="Q5793" s="183">
        <v>55</v>
      </c>
      <c r="R5793" s="183">
        <v>1042</v>
      </c>
      <c r="S5793" s="183">
        <v>354</v>
      </c>
      <c r="T5793" s="183">
        <v>436</v>
      </c>
      <c r="U5793" s="183">
        <v>69</v>
      </c>
      <c r="V5793" s="183">
        <v>1088</v>
      </c>
      <c r="W5793" s="183">
        <v>386</v>
      </c>
      <c r="X5793" s="183">
        <v>448</v>
      </c>
      <c r="Y5793" s="183">
        <v>75</v>
      </c>
    </row>
    <row r="5794" spans="1:25" x14ac:dyDescent="0.2">
      <c r="A5794" s="184">
        <v>14454050</v>
      </c>
      <c r="B5794" s="183" t="str">
        <f>[1]店マスタ!B5793</f>
        <v>（株）正光堂</v>
      </c>
      <c r="C5794" s="183">
        <v>2.5</v>
      </c>
      <c r="D5794" s="183">
        <v>2.5</v>
      </c>
      <c r="E5794" s="183" t="str">
        <f>_xlfn.XLOOKUP(A5794,[2]Sheet1!$R:$R,[2]Sheet1!$AB:$AB,"",0)</f>
        <v/>
      </c>
      <c r="F5794" s="183" t="str">
        <f>_xlfn.XLOOKUP($A5794,[3]【2026年03月度_全社】RFM客層一覧表データ!$A:$A,[3]【2026年03月度_全社】RFM客層一覧表データ!C:C,"",0)</f>
        <v/>
      </c>
      <c r="G5794" s="183" t="str">
        <f>_xlfn.XLOOKUP($A5794,[3]【2026年03月度_全社】RFM客層一覧表データ!$A:$A,[3]【2026年03月度_全社】RFM客層一覧表データ!D:D,"",0)</f>
        <v/>
      </c>
      <c r="H5794" s="183" t="str">
        <f>_xlfn.XLOOKUP($A5794,[3]【2026年03月度_全社】RFM客層一覧表データ!$A:$A,[3]【2026年03月度_全社】RFM客層一覧表データ!E:E,"",0)</f>
        <v/>
      </c>
      <c r="I5794" s="183" t="str">
        <f>_xlfn.XLOOKUP($A5794,[3]【2026年03月度_全社】RFM客層一覧表データ!$A:$A,[3]【2026年03月度_全社】RFM客層一覧表データ!F:F,"",0)</f>
        <v/>
      </c>
      <c r="J5794" s="183">
        <v>0</v>
      </c>
      <c r="K5794" s="183">
        <v>0</v>
      </c>
      <c r="L5794" s="183">
        <v>0</v>
      </c>
      <c r="M5794" s="183">
        <v>0</v>
      </c>
      <c r="N5794" s="183">
        <v>0</v>
      </c>
      <c r="O5794" s="183">
        <v>0</v>
      </c>
      <c r="P5794" s="183">
        <v>0</v>
      </c>
      <c r="Q5794" s="183">
        <v>0</v>
      </c>
      <c r="R5794" s="183">
        <v>0</v>
      </c>
      <c r="S5794" s="183">
        <v>0</v>
      </c>
      <c r="T5794" s="183">
        <v>0</v>
      </c>
      <c r="U5794" s="183">
        <v>0</v>
      </c>
      <c r="V5794" s="183">
        <v>0</v>
      </c>
      <c r="W5794" s="183">
        <v>0</v>
      </c>
      <c r="X5794" s="183">
        <v>0</v>
      </c>
      <c r="Y5794" s="183">
        <v>0</v>
      </c>
    </row>
    <row r="5795" spans="1:25" x14ac:dyDescent="0.2">
      <c r="A5795" s="184">
        <v>14455010</v>
      </c>
      <c r="B5795" s="183" t="str">
        <f>[1]店マスタ!B5794</f>
        <v>でんでん館　ひまわり</v>
      </c>
      <c r="C5795" s="183">
        <v>5.5</v>
      </c>
      <c r="D5795" s="183">
        <v>6.5</v>
      </c>
      <c r="E5795" s="183">
        <f>_xlfn.XLOOKUP(A5795,[2]Sheet1!$R:$R,[2]Sheet1!$AB:$AB,"",0)</f>
        <v>7</v>
      </c>
      <c r="F5795" s="183">
        <f>_xlfn.XLOOKUP($A5795,[3]【2026年03月度_全社】RFM客層一覧表データ!$A:$A,[3]【2026年03月度_全社】RFM客層一覧表データ!C:C,"",0)</f>
        <v>1285</v>
      </c>
      <c r="G5795" s="183">
        <f>_xlfn.XLOOKUP($A5795,[3]【2026年03月度_全社】RFM客層一覧表データ!$A:$A,[3]【2026年03月度_全社】RFM客層一覧表データ!D:D,"",0)</f>
        <v>646</v>
      </c>
      <c r="H5795" s="183">
        <f>_xlfn.XLOOKUP($A5795,[3]【2026年03月度_全社】RFM客層一覧表データ!$A:$A,[3]【2026年03月度_全社】RFM客層一覧表データ!E:E,"",0)</f>
        <v>770</v>
      </c>
      <c r="I5795" s="183">
        <f>_xlfn.XLOOKUP($A5795,[3]【2026年03月度_全社】RFM客層一覧表データ!$A:$A,[3]【2026年03月度_全社】RFM客層一覧表データ!F:F,"",0)</f>
        <v>84</v>
      </c>
      <c r="J5795" s="183">
        <v>1275</v>
      </c>
      <c r="K5795" s="183">
        <v>639</v>
      </c>
      <c r="L5795" s="183">
        <v>755</v>
      </c>
      <c r="M5795" s="183">
        <v>85</v>
      </c>
      <c r="N5795" s="183">
        <v>1292</v>
      </c>
      <c r="O5795" s="183">
        <v>627</v>
      </c>
      <c r="P5795" s="183">
        <v>738</v>
      </c>
      <c r="Q5795" s="183">
        <v>85</v>
      </c>
      <c r="R5795" s="183">
        <v>1334</v>
      </c>
      <c r="S5795" s="183">
        <v>631</v>
      </c>
      <c r="T5795" s="183">
        <v>723</v>
      </c>
      <c r="U5795" s="183">
        <v>102</v>
      </c>
      <c r="V5795" s="183">
        <v>1322</v>
      </c>
      <c r="W5795" s="183">
        <v>539</v>
      </c>
      <c r="X5795" s="183">
        <v>747</v>
      </c>
      <c r="Y5795" s="183">
        <v>70</v>
      </c>
    </row>
    <row r="5796" spans="1:25" x14ac:dyDescent="0.2">
      <c r="A5796" s="184">
        <v>14460100</v>
      </c>
      <c r="B5796" s="183" t="str">
        <f>[1]店マスタ!B5795</f>
        <v>（株）パナランド　大分</v>
      </c>
      <c r="C5796" s="183">
        <v>1</v>
      </c>
      <c r="D5796" s="183">
        <v>1</v>
      </c>
      <c r="E5796" s="183">
        <f>_xlfn.XLOOKUP(A5796,[2]Sheet1!$R:$R,[2]Sheet1!$AB:$AB,"",0)</f>
        <v>1</v>
      </c>
      <c r="F5796" s="183">
        <f>_xlfn.XLOOKUP($A5796,[3]【2026年03月度_全社】RFM客層一覧表データ!$A:$A,[3]【2026年03月度_全社】RFM客層一覧表データ!C:C,"",0)</f>
        <v>0</v>
      </c>
      <c r="G5796" s="183">
        <f>_xlfn.XLOOKUP($A5796,[3]【2026年03月度_全社】RFM客層一覧表データ!$A:$A,[3]【2026年03月度_全社】RFM客層一覧表データ!D:D,"",0)</f>
        <v>0</v>
      </c>
      <c r="H5796" s="183">
        <f>_xlfn.XLOOKUP($A5796,[3]【2026年03月度_全社】RFM客層一覧表データ!$A:$A,[3]【2026年03月度_全社】RFM客層一覧表データ!E:E,"",0)</f>
        <v>0</v>
      </c>
      <c r="I5796" s="183">
        <f>_xlfn.XLOOKUP($A5796,[3]【2026年03月度_全社】RFM客層一覧表データ!$A:$A,[3]【2026年03月度_全社】RFM客層一覧表データ!F:F,"",0)</f>
        <v>0</v>
      </c>
      <c r="J5796" s="183">
        <v>0</v>
      </c>
      <c r="K5796" s="183">
        <v>0</v>
      </c>
      <c r="L5796" s="183">
        <v>0</v>
      </c>
      <c r="M5796" s="183">
        <v>0</v>
      </c>
      <c r="N5796" s="183">
        <v>0</v>
      </c>
      <c r="O5796" s="183">
        <v>0</v>
      </c>
      <c r="P5796" s="183">
        <v>0</v>
      </c>
      <c r="Q5796" s="183">
        <v>0</v>
      </c>
      <c r="R5796" s="183">
        <v>0</v>
      </c>
      <c r="S5796" s="183">
        <v>0</v>
      </c>
      <c r="T5796" s="183">
        <v>0</v>
      </c>
      <c r="U5796" s="183">
        <v>0</v>
      </c>
      <c r="V5796" s="183">
        <v>0</v>
      </c>
      <c r="W5796" s="183">
        <v>0</v>
      </c>
      <c r="X5796" s="183">
        <v>0</v>
      </c>
      <c r="Y5796" s="183">
        <v>0</v>
      </c>
    </row>
    <row r="5797" spans="1:25" x14ac:dyDescent="0.2">
      <c r="A5797" s="184">
        <v>14460113</v>
      </c>
      <c r="B5797" s="183" t="str">
        <f>[1]店マスタ!B5796</f>
        <v>パナポート　丸野</v>
      </c>
      <c r="C5797" s="183">
        <v>2</v>
      </c>
      <c r="D5797" s="183">
        <v>2</v>
      </c>
      <c r="E5797" s="183">
        <f>_xlfn.XLOOKUP(A5797,[2]Sheet1!$R:$R,[2]Sheet1!$AB:$AB,"",0)</f>
        <v>2.5</v>
      </c>
      <c r="F5797" s="183">
        <f>_xlfn.XLOOKUP($A5797,[3]【2026年03月度_全社】RFM客層一覧表データ!$A:$A,[3]【2026年03月度_全社】RFM客層一覧表データ!C:C,"",0)</f>
        <v>217</v>
      </c>
      <c r="G5797" s="183">
        <f>_xlfn.XLOOKUP($A5797,[3]【2026年03月度_全社】RFM客層一覧表データ!$A:$A,[3]【2026年03月度_全社】RFM客層一覧表データ!D:D,"",0)</f>
        <v>2</v>
      </c>
      <c r="H5797" s="183">
        <f>_xlfn.XLOOKUP($A5797,[3]【2026年03月度_全社】RFM客層一覧表データ!$A:$A,[3]【2026年03月度_全社】RFM客層一覧表データ!E:E,"",0)</f>
        <v>76</v>
      </c>
      <c r="I5797" s="183">
        <f>_xlfn.XLOOKUP($A5797,[3]【2026年03月度_全社】RFM客層一覧表データ!$A:$A,[3]【2026年03月度_全社】RFM客層一覧表データ!F:F,"",0)</f>
        <v>1</v>
      </c>
      <c r="J5797" s="183">
        <v>253</v>
      </c>
      <c r="K5797" s="183">
        <v>0</v>
      </c>
      <c r="L5797" s="183">
        <v>87</v>
      </c>
      <c r="M5797" s="183">
        <v>0</v>
      </c>
      <c r="N5797" s="183">
        <v>284</v>
      </c>
      <c r="O5797" s="183">
        <v>1</v>
      </c>
      <c r="P5797" s="183">
        <v>94</v>
      </c>
      <c r="Q5797" s="183">
        <v>1</v>
      </c>
      <c r="R5797" s="183">
        <v>290</v>
      </c>
      <c r="S5797" s="183">
        <v>144</v>
      </c>
      <c r="T5797" s="183">
        <v>118</v>
      </c>
      <c r="U5797" s="183">
        <v>21</v>
      </c>
      <c r="V5797" s="183">
        <v>275</v>
      </c>
      <c r="W5797" s="183">
        <v>144</v>
      </c>
      <c r="X5797" s="183">
        <v>116</v>
      </c>
      <c r="Y5797" s="183">
        <v>39</v>
      </c>
    </row>
    <row r="5798" spans="1:25" x14ac:dyDescent="0.2">
      <c r="A5798" s="184">
        <v>14460131</v>
      </c>
      <c r="B5798" s="183" t="str">
        <f>[1]店マスタ!B5797</f>
        <v>パナランド　築城店</v>
      </c>
      <c r="C5798" s="183">
        <v>1.5</v>
      </c>
      <c r="D5798" s="183">
        <v>1.5</v>
      </c>
      <c r="E5798" s="183">
        <f>_xlfn.XLOOKUP(A5798,[2]Sheet1!$R:$R,[2]Sheet1!$AB:$AB,"",0)</f>
        <v>1.5</v>
      </c>
      <c r="F5798" s="183">
        <f>_xlfn.XLOOKUP($A5798,[3]【2026年03月度_全社】RFM客層一覧表データ!$A:$A,[3]【2026年03月度_全社】RFM客層一覧表データ!C:C,"",0)</f>
        <v>485</v>
      </c>
      <c r="G5798" s="183">
        <f>_xlfn.XLOOKUP($A5798,[3]【2026年03月度_全社】RFM客層一覧表データ!$A:$A,[3]【2026年03月度_全社】RFM客層一覧表データ!D:D,"",0)</f>
        <v>213</v>
      </c>
      <c r="H5798" s="183">
        <f>_xlfn.XLOOKUP($A5798,[3]【2026年03月度_全社】RFM客層一覧表データ!$A:$A,[3]【2026年03月度_全社】RFM客層一覧表データ!E:E,"",0)</f>
        <v>296</v>
      </c>
      <c r="I5798" s="183">
        <f>_xlfn.XLOOKUP($A5798,[3]【2026年03月度_全社】RFM客層一覧表データ!$A:$A,[3]【2026年03月度_全社】RFM客層一覧表データ!F:F,"",0)</f>
        <v>25</v>
      </c>
      <c r="J5798" s="183">
        <v>479</v>
      </c>
      <c r="K5798" s="183">
        <v>220</v>
      </c>
      <c r="L5798" s="183">
        <v>300</v>
      </c>
      <c r="M5798" s="183">
        <v>31</v>
      </c>
      <c r="N5798" s="183">
        <v>491</v>
      </c>
      <c r="O5798" s="183">
        <v>248</v>
      </c>
      <c r="P5798" s="183">
        <v>318</v>
      </c>
      <c r="Q5798" s="183">
        <v>26</v>
      </c>
      <c r="R5798" s="183">
        <v>480</v>
      </c>
      <c r="S5798" s="183">
        <v>302</v>
      </c>
      <c r="T5798" s="183">
        <v>312</v>
      </c>
      <c r="U5798" s="183">
        <v>28</v>
      </c>
      <c r="V5798" s="183">
        <v>461</v>
      </c>
      <c r="W5798" s="183">
        <v>301</v>
      </c>
      <c r="X5798" s="183">
        <v>302</v>
      </c>
      <c r="Y5798" s="183">
        <v>24</v>
      </c>
    </row>
    <row r="5799" spans="1:25" x14ac:dyDescent="0.2">
      <c r="A5799" s="184">
        <v>14460166</v>
      </c>
      <c r="B5799" s="183" t="str">
        <f>[1]店マスタ!B5798</f>
        <v>でんでん館　みうら</v>
      </c>
      <c r="C5799" s="183">
        <v>2.5</v>
      </c>
      <c r="D5799" s="183">
        <v>2.5</v>
      </c>
      <c r="E5799" s="183">
        <f>_xlfn.XLOOKUP(A5799,[2]Sheet1!$R:$R,[2]Sheet1!$AB:$AB,"",0)</f>
        <v>2.5</v>
      </c>
      <c r="F5799" s="183">
        <f>_xlfn.XLOOKUP($A5799,[3]【2026年03月度_全社】RFM客層一覧表データ!$A:$A,[3]【2026年03月度_全社】RFM客層一覧表データ!C:C,"",0)</f>
        <v>530</v>
      </c>
      <c r="G5799" s="183">
        <f>_xlfn.XLOOKUP($A5799,[3]【2026年03月度_全社】RFM客層一覧表データ!$A:$A,[3]【2026年03月度_全社】RFM客層一覧表データ!D:D,"",0)</f>
        <v>237</v>
      </c>
      <c r="H5799" s="183">
        <f>_xlfn.XLOOKUP($A5799,[3]【2026年03月度_全社】RFM客層一覧表データ!$A:$A,[3]【2026年03月度_全社】RFM客層一覧表データ!E:E,"",0)</f>
        <v>273</v>
      </c>
      <c r="I5799" s="183">
        <f>_xlfn.XLOOKUP($A5799,[3]【2026年03月度_全社】RFM客層一覧表データ!$A:$A,[3]【2026年03月度_全社】RFM客層一覧表データ!F:F,"",0)</f>
        <v>25</v>
      </c>
      <c r="J5799" s="183">
        <v>529</v>
      </c>
      <c r="K5799" s="183">
        <v>233</v>
      </c>
      <c r="L5799" s="183">
        <v>275</v>
      </c>
      <c r="M5799" s="183">
        <v>28</v>
      </c>
      <c r="N5799" s="183">
        <v>532</v>
      </c>
      <c r="O5799" s="183">
        <v>270</v>
      </c>
      <c r="P5799" s="183">
        <v>273</v>
      </c>
      <c r="Q5799" s="183">
        <v>32</v>
      </c>
      <c r="R5799" s="183">
        <v>534</v>
      </c>
      <c r="S5799" s="183">
        <v>250</v>
      </c>
      <c r="T5799" s="183">
        <v>266</v>
      </c>
      <c r="U5799" s="183">
        <v>51</v>
      </c>
      <c r="V5799" s="183">
        <v>523</v>
      </c>
      <c r="W5799" s="183">
        <v>261</v>
      </c>
      <c r="X5799" s="183">
        <v>267</v>
      </c>
      <c r="Y5799" s="183">
        <v>40</v>
      </c>
    </row>
    <row r="5800" spans="1:25" x14ac:dyDescent="0.2">
      <c r="A5800" s="184">
        <v>14460169</v>
      </c>
      <c r="B5800" s="183" t="str">
        <f>[1]店マスタ!B5799</f>
        <v>パナランド　としみつ</v>
      </c>
      <c r="C5800" s="183">
        <v>1.5</v>
      </c>
      <c r="D5800" s="183">
        <v>1.5</v>
      </c>
      <c r="E5800" s="183">
        <f>_xlfn.XLOOKUP(A5800,[2]Sheet1!$R:$R,[2]Sheet1!$AB:$AB,"",0)</f>
        <v>1.5</v>
      </c>
      <c r="F5800" s="183">
        <f>_xlfn.XLOOKUP($A5800,[3]【2026年03月度_全社】RFM客層一覧表データ!$A:$A,[3]【2026年03月度_全社】RFM客層一覧表データ!C:C,"",0)</f>
        <v>346</v>
      </c>
      <c r="G5800" s="183">
        <f>_xlfn.XLOOKUP($A5800,[3]【2026年03月度_全社】RFM客層一覧表データ!$A:$A,[3]【2026年03月度_全社】RFM客層一覧表データ!D:D,"",0)</f>
        <v>140</v>
      </c>
      <c r="H5800" s="183">
        <f>_xlfn.XLOOKUP($A5800,[3]【2026年03月度_全社】RFM客層一覧表データ!$A:$A,[3]【2026年03月度_全社】RFM客層一覧表データ!E:E,"",0)</f>
        <v>207</v>
      </c>
      <c r="I5800" s="183">
        <f>_xlfn.XLOOKUP($A5800,[3]【2026年03月度_全社】RFM客層一覧表データ!$A:$A,[3]【2026年03月度_全社】RFM客層一覧表データ!F:F,"",0)</f>
        <v>9</v>
      </c>
      <c r="J5800" s="183">
        <v>363</v>
      </c>
      <c r="K5800" s="183">
        <v>154</v>
      </c>
      <c r="L5800" s="183">
        <v>210</v>
      </c>
      <c r="M5800" s="183">
        <v>17</v>
      </c>
      <c r="N5800" s="183">
        <v>358</v>
      </c>
      <c r="O5800" s="183">
        <v>208</v>
      </c>
      <c r="P5800" s="183">
        <v>212</v>
      </c>
      <c r="Q5800" s="183">
        <v>14</v>
      </c>
      <c r="R5800" s="183">
        <v>354</v>
      </c>
      <c r="S5800" s="183">
        <v>207</v>
      </c>
      <c r="T5800" s="183">
        <v>211</v>
      </c>
      <c r="U5800" s="183">
        <v>23</v>
      </c>
      <c r="V5800" s="183">
        <v>339</v>
      </c>
      <c r="W5800" s="183">
        <v>193</v>
      </c>
      <c r="X5800" s="183">
        <v>206</v>
      </c>
      <c r="Y5800" s="183">
        <v>14</v>
      </c>
    </row>
    <row r="5801" spans="1:25" x14ac:dyDescent="0.2">
      <c r="A5801" s="184">
        <v>14460204</v>
      </c>
      <c r="B5801" s="183" t="str">
        <f>[1]店マスタ!B5800</f>
        <v>佐藤電器サービス</v>
      </c>
      <c r="C5801" s="183">
        <v>1.5</v>
      </c>
      <c r="D5801" s="183">
        <v>1.5</v>
      </c>
      <c r="E5801" s="183" t="str">
        <f>_xlfn.XLOOKUP(A5801,[2]Sheet1!$R:$R,[2]Sheet1!$AB:$AB,"",0)</f>
        <v/>
      </c>
      <c r="F5801" s="183" t="str">
        <f>_xlfn.XLOOKUP($A5801,[3]【2026年03月度_全社】RFM客層一覧表データ!$A:$A,[3]【2026年03月度_全社】RFM客層一覧表データ!C:C,"",0)</f>
        <v/>
      </c>
      <c r="G5801" s="183" t="str">
        <f>_xlfn.XLOOKUP($A5801,[3]【2026年03月度_全社】RFM客層一覧表データ!$A:$A,[3]【2026年03月度_全社】RFM客層一覧表データ!D:D,"",0)</f>
        <v/>
      </c>
      <c r="H5801" s="183" t="str">
        <f>_xlfn.XLOOKUP($A5801,[3]【2026年03月度_全社】RFM客層一覧表データ!$A:$A,[3]【2026年03月度_全社】RFM客層一覧表データ!E:E,"",0)</f>
        <v/>
      </c>
      <c r="I5801" s="183" t="str">
        <f>_xlfn.XLOOKUP($A5801,[3]【2026年03月度_全社】RFM客層一覧表データ!$A:$A,[3]【2026年03月度_全社】RFM客層一覧表データ!F:F,"",0)</f>
        <v/>
      </c>
      <c r="J5801" s="183">
        <v>0</v>
      </c>
      <c r="K5801" s="183">
        <v>0</v>
      </c>
      <c r="L5801" s="183">
        <v>0</v>
      </c>
      <c r="M5801" s="183">
        <v>0</v>
      </c>
      <c r="N5801" s="183">
        <v>0</v>
      </c>
      <c r="O5801" s="183">
        <v>0</v>
      </c>
      <c r="P5801" s="183">
        <v>0</v>
      </c>
      <c r="Q5801" s="183">
        <v>0</v>
      </c>
      <c r="R5801" s="183">
        <v>0</v>
      </c>
      <c r="S5801" s="183">
        <v>0</v>
      </c>
      <c r="T5801" s="183">
        <v>0</v>
      </c>
      <c r="U5801" s="183">
        <v>0</v>
      </c>
      <c r="V5801" s="183">
        <v>0</v>
      </c>
      <c r="W5801" s="183">
        <v>0</v>
      </c>
      <c r="X5801" s="183">
        <v>0</v>
      </c>
      <c r="Y5801" s="183">
        <v>0</v>
      </c>
    </row>
    <row r="5802" spans="1:25" x14ac:dyDescent="0.2">
      <c r="A5802" s="184">
        <v>14460207</v>
      </c>
      <c r="B5802" s="183" t="str">
        <f>[1]店マスタ!B5801</f>
        <v>パナランドトーア</v>
      </c>
      <c r="C5802" s="183">
        <v>2</v>
      </c>
      <c r="D5802" s="183">
        <v>2</v>
      </c>
      <c r="E5802" s="183">
        <f>_xlfn.XLOOKUP(A5802,[2]Sheet1!$R:$R,[2]Sheet1!$AB:$AB,"",0)</f>
        <v>2</v>
      </c>
      <c r="F5802" s="183">
        <f>_xlfn.XLOOKUP($A5802,[3]【2026年03月度_全社】RFM客層一覧表データ!$A:$A,[3]【2026年03月度_全社】RFM客層一覧表データ!C:C,"",0)</f>
        <v>517</v>
      </c>
      <c r="G5802" s="183">
        <f>_xlfn.XLOOKUP($A5802,[3]【2026年03月度_全社】RFM客層一覧表データ!$A:$A,[3]【2026年03月度_全社】RFM客層一覧表データ!D:D,"",0)</f>
        <v>191</v>
      </c>
      <c r="H5802" s="183">
        <f>_xlfn.XLOOKUP($A5802,[3]【2026年03月度_全社】RFM客層一覧表データ!$A:$A,[3]【2026年03月度_全社】RFM客層一覧表データ!E:E,"",0)</f>
        <v>207</v>
      </c>
      <c r="I5802" s="183">
        <f>_xlfn.XLOOKUP($A5802,[3]【2026年03月度_全社】RFM客層一覧表データ!$A:$A,[3]【2026年03月度_全社】RFM客層一覧表データ!F:F,"",0)</f>
        <v>40</v>
      </c>
      <c r="J5802" s="183">
        <v>523</v>
      </c>
      <c r="K5802" s="183">
        <v>192</v>
      </c>
      <c r="L5802" s="183">
        <v>213</v>
      </c>
      <c r="M5802" s="183">
        <v>46</v>
      </c>
      <c r="N5802" s="183">
        <v>519</v>
      </c>
      <c r="O5802" s="183">
        <v>190</v>
      </c>
      <c r="P5802" s="183">
        <v>215</v>
      </c>
      <c r="Q5802" s="183">
        <v>31</v>
      </c>
      <c r="R5802" s="183">
        <v>541</v>
      </c>
      <c r="S5802" s="183">
        <v>233</v>
      </c>
      <c r="T5802" s="183">
        <v>230</v>
      </c>
      <c r="U5802" s="183">
        <v>57</v>
      </c>
      <c r="V5802" s="183">
        <v>523</v>
      </c>
      <c r="W5802" s="183">
        <v>256</v>
      </c>
      <c r="X5802" s="183">
        <v>226</v>
      </c>
      <c r="Y5802" s="183">
        <v>57</v>
      </c>
    </row>
    <row r="5803" spans="1:25" x14ac:dyDescent="0.2">
      <c r="A5803" s="184">
        <v>14460210</v>
      </c>
      <c r="B5803" s="183" t="str">
        <f>[1]店マスタ!B5802</f>
        <v>パナポート　三浦</v>
      </c>
      <c r="C5803" s="183">
        <v>1</v>
      </c>
      <c r="D5803" s="183">
        <v>1</v>
      </c>
      <c r="E5803" s="183">
        <f>_xlfn.XLOOKUP(A5803,[2]Sheet1!$R:$R,[2]Sheet1!$AB:$AB,"",0)</f>
        <v>1</v>
      </c>
      <c r="F5803" s="183">
        <f>_xlfn.XLOOKUP($A5803,[3]【2026年03月度_全社】RFM客層一覧表データ!$A:$A,[3]【2026年03月度_全社】RFM客層一覧表データ!C:C,"",0)</f>
        <v>258</v>
      </c>
      <c r="G5803" s="183">
        <f>_xlfn.XLOOKUP($A5803,[3]【2026年03月度_全社】RFM客層一覧表データ!$A:$A,[3]【2026年03月度_全社】RFM客層一覧表データ!D:D,"",0)</f>
        <v>120</v>
      </c>
      <c r="H5803" s="183">
        <f>_xlfn.XLOOKUP($A5803,[3]【2026年03月度_全社】RFM客層一覧表データ!$A:$A,[3]【2026年03月度_全社】RFM客層一覧表データ!E:E,"",0)</f>
        <v>152</v>
      </c>
      <c r="I5803" s="183">
        <f>_xlfn.XLOOKUP($A5803,[3]【2026年03月度_全社】RFM客層一覧表データ!$A:$A,[3]【2026年03月度_全社】RFM客層一覧表データ!F:F,"",0)</f>
        <v>15</v>
      </c>
      <c r="J5803" s="183">
        <v>269</v>
      </c>
      <c r="K5803" s="183">
        <v>116</v>
      </c>
      <c r="L5803" s="183">
        <v>153</v>
      </c>
      <c r="M5803" s="183">
        <v>9</v>
      </c>
      <c r="N5803" s="183">
        <v>278</v>
      </c>
      <c r="O5803" s="183">
        <v>139</v>
      </c>
      <c r="P5803" s="183">
        <v>149</v>
      </c>
      <c r="Q5803" s="183">
        <v>18</v>
      </c>
      <c r="R5803" s="183">
        <v>283</v>
      </c>
      <c r="S5803" s="183">
        <v>147</v>
      </c>
      <c r="T5803" s="183">
        <v>145</v>
      </c>
      <c r="U5803" s="183">
        <v>25</v>
      </c>
      <c r="V5803" s="183">
        <v>269</v>
      </c>
      <c r="W5803" s="183">
        <v>142</v>
      </c>
      <c r="X5803" s="183">
        <v>141</v>
      </c>
      <c r="Y5803" s="183">
        <v>21</v>
      </c>
    </row>
    <row r="5804" spans="1:25" x14ac:dyDescent="0.2">
      <c r="A5804" s="184">
        <v>14460212</v>
      </c>
      <c r="B5804" s="183" t="str">
        <f>[1]店マスタ!B5803</f>
        <v>パナランド　別大</v>
      </c>
      <c r="C5804" s="183">
        <v>2.5</v>
      </c>
      <c r="D5804" s="183">
        <v>2.5</v>
      </c>
      <c r="E5804" s="183">
        <f>_xlfn.XLOOKUP(A5804,[2]Sheet1!$R:$R,[2]Sheet1!$AB:$AB,"",0)</f>
        <v>2.5</v>
      </c>
      <c r="F5804" s="183">
        <f>_xlfn.XLOOKUP($A5804,[3]【2026年03月度_全社】RFM客層一覧表データ!$A:$A,[3]【2026年03月度_全社】RFM客層一覧表データ!C:C,"",0)</f>
        <v>403</v>
      </c>
      <c r="G5804" s="183">
        <f>_xlfn.XLOOKUP($A5804,[3]【2026年03月度_全社】RFM客層一覧表データ!$A:$A,[3]【2026年03月度_全社】RFM客層一覧表データ!D:D,"",0)</f>
        <v>203</v>
      </c>
      <c r="H5804" s="183">
        <f>_xlfn.XLOOKUP($A5804,[3]【2026年03月度_全社】RFM客層一覧表データ!$A:$A,[3]【2026年03月度_全社】RFM客層一覧表データ!E:E,"",0)</f>
        <v>232</v>
      </c>
      <c r="I5804" s="183">
        <f>_xlfn.XLOOKUP($A5804,[3]【2026年03月度_全社】RFM客層一覧表データ!$A:$A,[3]【2026年03月度_全社】RFM客層一覧表データ!F:F,"",0)</f>
        <v>25</v>
      </c>
      <c r="J5804" s="183">
        <v>429</v>
      </c>
      <c r="K5804" s="183">
        <v>212</v>
      </c>
      <c r="L5804" s="183">
        <v>239</v>
      </c>
      <c r="M5804" s="183">
        <v>30</v>
      </c>
      <c r="N5804" s="183">
        <v>415</v>
      </c>
      <c r="O5804" s="183">
        <v>224</v>
      </c>
      <c r="P5804" s="183">
        <v>238</v>
      </c>
      <c r="Q5804" s="183">
        <v>34</v>
      </c>
      <c r="R5804" s="183">
        <v>420</v>
      </c>
      <c r="S5804" s="183">
        <v>226</v>
      </c>
      <c r="T5804" s="183">
        <v>235</v>
      </c>
      <c r="U5804" s="183">
        <v>32</v>
      </c>
      <c r="V5804" s="183">
        <v>397</v>
      </c>
      <c r="W5804" s="183">
        <v>225</v>
      </c>
      <c r="X5804" s="183">
        <v>225</v>
      </c>
      <c r="Y5804" s="183">
        <v>30</v>
      </c>
    </row>
    <row r="5805" spans="1:25" x14ac:dyDescent="0.2">
      <c r="A5805" s="184">
        <v>14460213</v>
      </c>
      <c r="B5805" s="183" t="str">
        <f>[1]店マスタ!B5804</f>
        <v>マツデン</v>
      </c>
      <c r="C5805" s="183">
        <v>1.5</v>
      </c>
      <c r="D5805" s="183">
        <v>1.5</v>
      </c>
      <c r="E5805" s="183" t="str">
        <f>_xlfn.XLOOKUP(A5805,[2]Sheet1!$R:$R,[2]Sheet1!$AB:$AB,"",0)</f>
        <v/>
      </c>
      <c r="F5805" s="183">
        <f>_xlfn.XLOOKUP($A5805,[3]【2026年03月度_全社】RFM客層一覧表データ!$A:$A,[3]【2026年03月度_全社】RFM客層一覧表データ!C:C,"",0)</f>
        <v>120</v>
      </c>
      <c r="G5805" s="183">
        <f>_xlfn.XLOOKUP($A5805,[3]【2026年03月度_全社】RFM客層一覧表データ!$A:$A,[3]【2026年03月度_全社】RFM客層一覧表データ!D:D,"",0)</f>
        <v>32</v>
      </c>
      <c r="H5805" s="183">
        <f>_xlfn.XLOOKUP($A5805,[3]【2026年03月度_全社】RFM客層一覧表データ!$A:$A,[3]【2026年03月度_全社】RFM客層一覧表データ!E:E,"",0)</f>
        <v>80</v>
      </c>
      <c r="I5805" s="183">
        <f>_xlfn.XLOOKUP($A5805,[3]【2026年03月度_全社】RFM客層一覧表データ!$A:$A,[3]【2026年03月度_全社】RFM客層一覧表データ!F:F,"",0)</f>
        <v>3</v>
      </c>
      <c r="J5805" s="183">
        <v>121</v>
      </c>
      <c r="K5805" s="183">
        <v>48</v>
      </c>
      <c r="L5805" s="183">
        <v>86</v>
      </c>
      <c r="M5805" s="183">
        <v>2</v>
      </c>
      <c r="N5805" s="183">
        <v>126</v>
      </c>
      <c r="O5805" s="183">
        <v>73</v>
      </c>
      <c r="P5805" s="183">
        <v>88</v>
      </c>
      <c r="Q5805" s="183">
        <v>4</v>
      </c>
      <c r="R5805" s="183">
        <v>126</v>
      </c>
      <c r="S5805" s="183">
        <v>60</v>
      </c>
      <c r="T5805" s="183">
        <v>89</v>
      </c>
      <c r="U5805" s="183">
        <v>3</v>
      </c>
      <c r="V5805" s="183">
        <v>146</v>
      </c>
      <c r="W5805" s="183">
        <v>58</v>
      </c>
      <c r="X5805" s="183">
        <v>92</v>
      </c>
      <c r="Y5805" s="183">
        <v>1</v>
      </c>
    </row>
    <row r="5806" spans="1:25" x14ac:dyDescent="0.2">
      <c r="A5806" s="184">
        <v>14460215</v>
      </c>
      <c r="B5806" s="183" t="str">
        <f>[1]店マスタ!B5805</f>
        <v>パナポート　南大分</v>
      </c>
      <c r="C5806" s="183">
        <v>2.5</v>
      </c>
      <c r="D5806" s="183">
        <v>2.5</v>
      </c>
      <c r="E5806" s="183">
        <f>_xlfn.XLOOKUP(A5806,[2]Sheet1!$R:$R,[2]Sheet1!$AB:$AB,"",0)</f>
        <v>3</v>
      </c>
      <c r="F5806" s="183">
        <f>_xlfn.XLOOKUP($A5806,[3]【2026年03月度_全社】RFM客層一覧表データ!$A:$A,[3]【2026年03月度_全社】RFM客層一覧表データ!C:C,"",0)</f>
        <v>307</v>
      </c>
      <c r="G5806" s="183">
        <f>_xlfn.XLOOKUP($A5806,[3]【2026年03月度_全社】RFM客層一覧表データ!$A:$A,[3]【2026年03月度_全社】RFM客層一覧表データ!D:D,"",0)</f>
        <v>81</v>
      </c>
      <c r="H5806" s="183">
        <f>_xlfn.XLOOKUP($A5806,[3]【2026年03月度_全社】RFM客層一覧表データ!$A:$A,[3]【2026年03月度_全社】RFM客層一覧表データ!E:E,"",0)</f>
        <v>152</v>
      </c>
      <c r="I5806" s="183">
        <f>_xlfn.XLOOKUP($A5806,[3]【2026年03月度_全社】RFM客層一覧表データ!$A:$A,[3]【2026年03月度_全社】RFM客層一覧表データ!F:F,"",0)</f>
        <v>8</v>
      </c>
      <c r="J5806" s="183">
        <v>322</v>
      </c>
      <c r="K5806" s="183">
        <v>109</v>
      </c>
      <c r="L5806" s="183">
        <v>149</v>
      </c>
      <c r="M5806" s="183">
        <v>24</v>
      </c>
      <c r="N5806" s="183">
        <v>311</v>
      </c>
      <c r="O5806" s="183">
        <v>133</v>
      </c>
      <c r="P5806" s="183">
        <v>155</v>
      </c>
      <c r="Q5806" s="183">
        <v>31</v>
      </c>
      <c r="R5806" s="183">
        <v>308</v>
      </c>
      <c r="S5806" s="183">
        <v>133</v>
      </c>
      <c r="T5806" s="183">
        <v>159</v>
      </c>
      <c r="U5806" s="183">
        <v>28</v>
      </c>
      <c r="V5806" s="183">
        <v>296</v>
      </c>
      <c r="W5806" s="183">
        <v>125</v>
      </c>
      <c r="X5806" s="183">
        <v>157</v>
      </c>
      <c r="Y5806" s="183">
        <v>37</v>
      </c>
    </row>
    <row r="5807" spans="1:25" x14ac:dyDescent="0.2">
      <c r="A5807" s="184">
        <v>14460222</v>
      </c>
      <c r="B5807" s="183" t="str">
        <f>[1]店マスタ!B5806</f>
        <v>パナポート　ニューウェーブ</v>
      </c>
      <c r="C5807" s="183">
        <v>1.5</v>
      </c>
      <c r="D5807" s="183">
        <v>1.5</v>
      </c>
      <c r="E5807" s="183">
        <f>_xlfn.XLOOKUP(A5807,[2]Sheet1!$R:$R,[2]Sheet1!$AB:$AB,"",0)</f>
        <v>1.5</v>
      </c>
      <c r="F5807" s="183">
        <f>_xlfn.XLOOKUP($A5807,[3]【2026年03月度_全社】RFM客層一覧表データ!$A:$A,[3]【2026年03月度_全社】RFM客層一覧表データ!C:C,"",0)</f>
        <v>176</v>
      </c>
      <c r="G5807" s="183">
        <f>_xlfn.XLOOKUP($A5807,[3]【2026年03月度_全社】RFM客層一覧表データ!$A:$A,[3]【2026年03月度_全社】RFM客層一覧表データ!D:D,"",0)</f>
        <v>0</v>
      </c>
      <c r="H5807" s="183">
        <f>_xlfn.XLOOKUP($A5807,[3]【2026年03月度_全社】RFM客層一覧表データ!$A:$A,[3]【2026年03月度_全社】RFM客層一覧表データ!E:E,"",0)</f>
        <v>86</v>
      </c>
      <c r="I5807" s="183">
        <f>_xlfn.XLOOKUP($A5807,[3]【2026年03月度_全社】RFM客層一覧表データ!$A:$A,[3]【2026年03月度_全社】RFM客層一覧表データ!F:F,"",0)</f>
        <v>0</v>
      </c>
      <c r="J5807" s="183">
        <v>198</v>
      </c>
      <c r="K5807" s="183">
        <v>0</v>
      </c>
      <c r="L5807" s="183">
        <v>91</v>
      </c>
      <c r="M5807" s="183">
        <v>0</v>
      </c>
      <c r="N5807" s="183">
        <v>212</v>
      </c>
      <c r="O5807" s="183">
        <v>94</v>
      </c>
      <c r="P5807" s="183">
        <v>94</v>
      </c>
      <c r="Q5807" s="183">
        <v>15</v>
      </c>
      <c r="R5807" s="183">
        <v>212</v>
      </c>
      <c r="S5807" s="183">
        <v>112</v>
      </c>
      <c r="T5807" s="183">
        <v>94</v>
      </c>
      <c r="U5807" s="183">
        <v>21</v>
      </c>
      <c r="V5807" s="183">
        <v>191</v>
      </c>
      <c r="W5807" s="183">
        <v>97</v>
      </c>
      <c r="X5807" s="183">
        <v>90</v>
      </c>
      <c r="Y5807" s="183">
        <v>17</v>
      </c>
    </row>
    <row r="5808" spans="1:25" x14ac:dyDescent="0.2">
      <c r="A5808" s="184">
        <v>14460224</v>
      </c>
      <c r="B5808" s="183" t="str">
        <f>[1]店マスタ!B5807</f>
        <v>ネオ　うえむら</v>
      </c>
      <c r="C5808" s="183">
        <v>2</v>
      </c>
      <c r="D5808" s="183">
        <v>1</v>
      </c>
      <c r="E5808" s="183">
        <f>_xlfn.XLOOKUP(A5808,[2]Sheet1!$R:$R,[2]Sheet1!$AB:$AB,"",0)</f>
        <v>1</v>
      </c>
      <c r="F5808" s="183" t="str">
        <f>_xlfn.XLOOKUP($A5808,[3]【2026年03月度_全社】RFM客層一覧表データ!$A:$A,[3]【2026年03月度_全社】RFM客層一覧表データ!C:C,"",0)</f>
        <v/>
      </c>
      <c r="G5808" s="183" t="str">
        <f>_xlfn.XLOOKUP($A5808,[3]【2026年03月度_全社】RFM客層一覧表データ!$A:$A,[3]【2026年03月度_全社】RFM客層一覧表データ!D:D,"",0)</f>
        <v/>
      </c>
      <c r="H5808" s="183" t="str">
        <f>_xlfn.XLOOKUP($A5808,[3]【2026年03月度_全社】RFM客層一覧表データ!$A:$A,[3]【2026年03月度_全社】RFM客層一覧表データ!E:E,"",0)</f>
        <v/>
      </c>
      <c r="I5808" s="183" t="str">
        <f>_xlfn.XLOOKUP($A5808,[3]【2026年03月度_全社】RFM客層一覧表データ!$A:$A,[3]【2026年03月度_全社】RFM客層一覧表データ!F:F,"",0)</f>
        <v/>
      </c>
      <c r="J5808" s="183">
        <v>0</v>
      </c>
      <c r="K5808" s="183">
        <v>0</v>
      </c>
      <c r="L5808" s="183">
        <v>0</v>
      </c>
      <c r="M5808" s="183">
        <v>0</v>
      </c>
      <c r="N5808" s="183">
        <v>0</v>
      </c>
      <c r="O5808" s="183">
        <v>0</v>
      </c>
      <c r="P5808" s="183">
        <v>0</v>
      </c>
      <c r="Q5808" s="183">
        <v>0</v>
      </c>
      <c r="R5808" s="183">
        <v>0</v>
      </c>
      <c r="S5808" s="183">
        <v>0</v>
      </c>
      <c r="T5808" s="183">
        <v>0</v>
      </c>
      <c r="U5808" s="183">
        <v>0</v>
      </c>
      <c r="V5808" s="183">
        <v>0</v>
      </c>
      <c r="W5808" s="183">
        <v>0</v>
      </c>
      <c r="X5808" s="183">
        <v>0</v>
      </c>
      <c r="Y5808" s="183">
        <v>0</v>
      </c>
    </row>
    <row r="5809" spans="1:25" x14ac:dyDescent="0.2">
      <c r="A5809" s="184">
        <v>14460245</v>
      </c>
      <c r="B5809" s="183" t="str">
        <f>[1]店マスタ!B5808</f>
        <v>パナランド　ネオ</v>
      </c>
      <c r="C5809" s="183">
        <v>5.5</v>
      </c>
      <c r="D5809" s="183">
        <v>5.5</v>
      </c>
      <c r="E5809" s="183">
        <f>_xlfn.XLOOKUP(A5809,[2]Sheet1!$R:$R,[2]Sheet1!$AB:$AB,"",0)</f>
        <v>5.5</v>
      </c>
      <c r="F5809" s="183">
        <f>_xlfn.XLOOKUP($A5809,[3]【2026年03月度_全社】RFM客層一覧表データ!$A:$A,[3]【2026年03月度_全社】RFM客層一覧表データ!C:C,"",0)</f>
        <v>687</v>
      </c>
      <c r="G5809" s="183">
        <f>_xlfn.XLOOKUP($A5809,[3]【2026年03月度_全社】RFM客層一覧表データ!$A:$A,[3]【2026年03月度_全社】RFM客層一覧表データ!D:D,"",0)</f>
        <v>189</v>
      </c>
      <c r="H5809" s="183">
        <f>_xlfn.XLOOKUP($A5809,[3]【2026年03月度_全社】RFM客層一覧表データ!$A:$A,[3]【2026年03月度_全社】RFM客層一覧表データ!E:E,"",0)</f>
        <v>282</v>
      </c>
      <c r="I5809" s="183">
        <f>_xlfn.XLOOKUP($A5809,[3]【2026年03月度_全社】RFM客層一覧表データ!$A:$A,[3]【2026年03月度_全社】RFM客層一覧表データ!F:F,"",0)</f>
        <v>23</v>
      </c>
      <c r="J5809" s="183">
        <v>742</v>
      </c>
      <c r="K5809" s="183">
        <v>227</v>
      </c>
      <c r="L5809" s="183">
        <v>300</v>
      </c>
      <c r="M5809" s="183">
        <v>36</v>
      </c>
      <c r="N5809" s="183">
        <v>754</v>
      </c>
      <c r="O5809" s="183">
        <v>288</v>
      </c>
      <c r="P5809" s="183">
        <v>318</v>
      </c>
      <c r="Q5809" s="183">
        <v>45</v>
      </c>
      <c r="R5809" s="183">
        <v>733</v>
      </c>
      <c r="S5809" s="183">
        <v>337</v>
      </c>
      <c r="T5809" s="183">
        <v>327</v>
      </c>
      <c r="U5809" s="183">
        <v>43</v>
      </c>
      <c r="V5809" s="183">
        <v>701</v>
      </c>
      <c r="W5809" s="183">
        <v>317</v>
      </c>
      <c r="X5809" s="183">
        <v>317</v>
      </c>
      <c r="Y5809" s="183">
        <v>45</v>
      </c>
    </row>
    <row r="5810" spans="1:25" x14ac:dyDescent="0.2">
      <c r="A5810" s="184">
        <v>14460249</v>
      </c>
      <c r="B5810" s="183" t="str">
        <f>[1]店マスタ!B5809</f>
        <v>パナポート　松が丘マツデン</v>
      </c>
      <c r="C5810" s="183">
        <v>2</v>
      </c>
      <c r="D5810" s="183">
        <v>2</v>
      </c>
      <c r="E5810" s="183">
        <f>_xlfn.XLOOKUP(A5810,[2]Sheet1!$R:$R,[2]Sheet1!$AB:$AB,"",0)</f>
        <v>2</v>
      </c>
      <c r="F5810" s="183">
        <f>_xlfn.XLOOKUP($A5810,[3]【2026年03月度_全社】RFM客層一覧表データ!$A:$A,[3]【2026年03月度_全社】RFM客層一覧表データ!C:C,"",0)</f>
        <v>1042</v>
      </c>
      <c r="G5810" s="183">
        <f>_xlfn.XLOOKUP($A5810,[3]【2026年03月度_全社】RFM客層一覧表データ!$A:$A,[3]【2026年03月度_全社】RFM客層一覧表データ!D:D,"",0)</f>
        <v>360</v>
      </c>
      <c r="H5810" s="183">
        <f>_xlfn.XLOOKUP($A5810,[3]【2026年03月度_全社】RFM客層一覧表データ!$A:$A,[3]【2026年03月度_全社】RFM客層一覧表データ!E:E,"",0)</f>
        <v>242</v>
      </c>
      <c r="I5810" s="183">
        <f>_xlfn.XLOOKUP($A5810,[3]【2026年03月度_全社】RFM客層一覧表データ!$A:$A,[3]【2026年03月度_全社】RFM客層一覧表データ!F:F,"",0)</f>
        <v>153</v>
      </c>
      <c r="J5810" s="183">
        <v>1072</v>
      </c>
      <c r="K5810" s="183">
        <v>275</v>
      </c>
      <c r="L5810" s="183">
        <v>246</v>
      </c>
      <c r="M5810" s="183">
        <v>81</v>
      </c>
      <c r="N5810" s="183">
        <v>1126</v>
      </c>
      <c r="O5810" s="183">
        <v>265</v>
      </c>
      <c r="P5810" s="183">
        <v>255</v>
      </c>
      <c r="Q5810" s="183">
        <v>106</v>
      </c>
      <c r="R5810" s="183">
        <v>1166</v>
      </c>
      <c r="S5810" s="183">
        <v>347</v>
      </c>
      <c r="T5810" s="183">
        <v>263</v>
      </c>
      <c r="U5810" s="183">
        <v>122</v>
      </c>
      <c r="V5810" s="183">
        <v>1212</v>
      </c>
      <c r="W5810" s="183">
        <v>386</v>
      </c>
      <c r="X5810" s="183">
        <v>269</v>
      </c>
      <c r="Y5810" s="183">
        <v>158</v>
      </c>
    </row>
    <row r="5811" spans="1:25" x14ac:dyDescent="0.2">
      <c r="A5811" s="184">
        <v>14460263</v>
      </c>
      <c r="B5811" s="183" t="str">
        <f>[1]店マスタ!B5810</f>
        <v>やまもとでんか</v>
      </c>
      <c r="C5811" s="183">
        <v>1</v>
      </c>
      <c r="D5811" s="183">
        <v>1</v>
      </c>
      <c r="E5811" s="183">
        <f>_xlfn.XLOOKUP(A5811,[2]Sheet1!$R:$R,[2]Sheet1!$AB:$AB,"",0)</f>
        <v>1</v>
      </c>
      <c r="F5811" s="183">
        <f>_xlfn.XLOOKUP($A5811,[3]【2026年03月度_全社】RFM客層一覧表データ!$A:$A,[3]【2026年03月度_全社】RFM客層一覧表データ!C:C,"",0)</f>
        <v>181</v>
      </c>
      <c r="G5811" s="183">
        <f>_xlfn.XLOOKUP($A5811,[3]【2026年03月度_全社】RFM客層一覧表データ!$A:$A,[3]【2026年03月度_全社】RFM客層一覧表データ!D:D,"",0)</f>
        <v>84</v>
      </c>
      <c r="H5811" s="183">
        <f>_xlfn.XLOOKUP($A5811,[3]【2026年03月度_全社】RFM客層一覧表データ!$A:$A,[3]【2026年03月度_全社】RFM客層一覧表データ!E:E,"",0)</f>
        <v>127</v>
      </c>
      <c r="I5811" s="183">
        <f>_xlfn.XLOOKUP($A5811,[3]【2026年03月度_全社】RFM客層一覧表データ!$A:$A,[3]【2026年03月度_全社】RFM客層一覧表データ!F:F,"",0)</f>
        <v>3</v>
      </c>
      <c r="J5811" s="183">
        <v>186</v>
      </c>
      <c r="K5811" s="183">
        <v>90</v>
      </c>
      <c r="L5811" s="183">
        <v>122</v>
      </c>
      <c r="M5811" s="183">
        <v>9</v>
      </c>
      <c r="N5811" s="183">
        <v>187</v>
      </c>
      <c r="O5811" s="183">
        <v>88</v>
      </c>
      <c r="P5811" s="183">
        <v>126</v>
      </c>
      <c r="Q5811" s="183">
        <v>8</v>
      </c>
      <c r="R5811" s="183">
        <v>193</v>
      </c>
      <c r="S5811" s="183">
        <v>94</v>
      </c>
      <c r="T5811" s="183">
        <v>133</v>
      </c>
      <c r="U5811" s="183">
        <v>4</v>
      </c>
      <c r="V5811" s="183">
        <v>203</v>
      </c>
      <c r="W5811" s="183">
        <v>93</v>
      </c>
      <c r="X5811" s="183">
        <v>138</v>
      </c>
      <c r="Y5811" s="183">
        <v>8</v>
      </c>
    </row>
    <row r="5812" spans="1:25" x14ac:dyDescent="0.2">
      <c r="A5812" s="184">
        <v>14460268</v>
      </c>
      <c r="B5812" s="183" t="str">
        <f>[1]店マスタ!B5811</f>
        <v>家電のイシキ</v>
      </c>
      <c r="C5812" s="183">
        <v>1</v>
      </c>
      <c r="D5812" s="183">
        <v>1</v>
      </c>
      <c r="E5812" s="183" t="str">
        <f>_xlfn.XLOOKUP(A5812,[2]Sheet1!$R:$R,[2]Sheet1!$AB:$AB,"",0)</f>
        <v/>
      </c>
      <c r="F5812" s="183" t="str">
        <f>_xlfn.XLOOKUP($A5812,[3]【2026年03月度_全社】RFM客層一覧表データ!$A:$A,[3]【2026年03月度_全社】RFM客層一覧表データ!C:C,"",0)</f>
        <v/>
      </c>
      <c r="G5812" s="183" t="str">
        <f>_xlfn.XLOOKUP($A5812,[3]【2026年03月度_全社】RFM客層一覧表データ!$A:$A,[3]【2026年03月度_全社】RFM客層一覧表データ!D:D,"",0)</f>
        <v/>
      </c>
      <c r="H5812" s="183" t="str">
        <f>_xlfn.XLOOKUP($A5812,[3]【2026年03月度_全社】RFM客層一覧表データ!$A:$A,[3]【2026年03月度_全社】RFM客層一覧表データ!E:E,"",0)</f>
        <v/>
      </c>
      <c r="I5812" s="183" t="str">
        <f>_xlfn.XLOOKUP($A5812,[3]【2026年03月度_全社】RFM客層一覧表データ!$A:$A,[3]【2026年03月度_全社】RFM客層一覧表データ!F:F,"",0)</f>
        <v/>
      </c>
      <c r="J5812" s="183">
        <v>0</v>
      </c>
      <c r="K5812" s="183">
        <v>0</v>
      </c>
      <c r="L5812" s="183">
        <v>0</v>
      </c>
      <c r="M5812" s="183">
        <v>0</v>
      </c>
      <c r="N5812" s="183">
        <v>0</v>
      </c>
      <c r="O5812" s="183">
        <v>0</v>
      </c>
      <c r="P5812" s="183">
        <v>0</v>
      </c>
      <c r="Q5812" s="183">
        <v>0</v>
      </c>
      <c r="R5812" s="183">
        <v>0</v>
      </c>
      <c r="S5812" s="183">
        <v>0</v>
      </c>
      <c r="T5812" s="183">
        <v>0</v>
      </c>
      <c r="U5812" s="183">
        <v>0</v>
      </c>
      <c r="V5812" s="183">
        <v>0</v>
      </c>
      <c r="W5812" s="183">
        <v>0</v>
      </c>
      <c r="X5812" s="183">
        <v>0</v>
      </c>
      <c r="Y5812" s="183">
        <v>0</v>
      </c>
    </row>
    <row r="5813" spans="1:25" x14ac:dyDescent="0.2">
      <c r="A5813" s="184">
        <v>14460308</v>
      </c>
      <c r="B5813" s="183" t="str">
        <f>[1]店マスタ!B5812</f>
        <v>パナポートとおやま</v>
      </c>
      <c r="C5813" s="183">
        <v>3.5</v>
      </c>
      <c r="D5813" s="183">
        <v>4</v>
      </c>
      <c r="E5813" s="183">
        <f>_xlfn.XLOOKUP(A5813,[2]Sheet1!$R:$R,[2]Sheet1!$AB:$AB,"",0)</f>
        <v>4</v>
      </c>
      <c r="F5813" s="183">
        <f>_xlfn.XLOOKUP($A5813,[3]【2026年03月度_全社】RFM客層一覧表データ!$A:$A,[3]【2026年03月度_全社】RFM客層一覧表データ!C:C,"",0)</f>
        <v>466</v>
      </c>
      <c r="G5813" s="183">
        <f>_xlfn.XLOOKUP($A5813,[3]【2026年03月度_全社】RFM客層一覧表データ!$A:$A,[3]【2026年03月度_全社】RFM客層一覧表データ!D:D,"",0)</f>
        <v>102</v>
      </c>
      <c r="H5813" s="183">
        <f>_xlfn.XLOOKUP($A5813,[3]【2026年03月度_全社】RFM客層一覧表データ!$A:$A,[3]【2026年03月度_全社】RFM客層一覧表データ!E:E,"",0)</f>
        <v>74</v>
      </c>
      <c r="I5813" s="183">
        <f>_xlfn.XLOOKUP($A5813,[3]【2026年03月度_全社】RFM客層一覧表データ!$A:$A,[3]【2026年03月度_全社】RFM客層一覧表データ!F:F,"",0)</f>
        <v>30</v>
      </c>
      <c r="J5813" s="183">
        <v>499</v>
      </c>
      <c r="K5813" s="183">
        <v>114</v>
      </c>
      <c r="L5813" s="183">
        <v>90</v>
      </c>
      <c r="M5813" s="183">
        <v>28</v>
      </c>
      <c r="N5813" s="183">
        <v>533</v>
      </c>
      <c r="O5813" s="183">
        <v>139</v>
      </c>
      <c r="P5813" s="183">
        <v>87</v>
      </c>
      <c r="Q5813" s="183">
        <v>47</v>
      </c>
      <c r="R5813" s="183">
        <v>549</v>
      </c>
      <c r="S5813" s="183">
        <v>170</v>
      </c>
      <c r="T5813" s="183">
        <v>86</v>
      </c>
      <c r="U5813" s="183">
        <v>67</v>
      </c>
      <c r="V5813" s="183">
        <v>530</v>
      </c>
      <c r="W5813" s="183">
        <v>160</v>
      </c>
      <c r="X5813" s="183">
        <v>78</v>
      </c>
      <c r="Y5813" s="183">
        <v>58</v>
      </c>
    </row>
    <row r="5814" spans="1:25" x14ac:dyDescent="0.2">
      <c r="A5814" s="184">
        <v>14460313</v>
      </c>
      <c r="B5814" s="183" t="str">
        <f>[1]店マスタ!B5813</f>
        <v>パナランド　おくもと</v>
      </c>
      <c r="C5814" s="183">
        <v>2</v>
      </c>
      <c r="D5814" s="183">
        <v>1.5</v>
      </c>
      <c r="E5814" s="183">
        <f>_xlfn.XLOOKUP(A5814,[2]Sheet1!$R:$R,[2]Sheet1!$AB:$AB,"",0)</f>
        <v>1.5</v>
      </c>
      <c r="F5814" s="183">
        <f>_xlfn.XLOOKUP($A5814,[3]【2026年03月度_全社】RFM客層一覧表データ!$A:$A,[3]【2026年03月度_全社】RFM客層一覧表データ!C:C,"",0)</f>
        <v>776</v>
      </c>
      <c r="G5814" s="183">
        <f>_xlfn.XLOOKUP($A5814,[3]【2026年03月度_全社】RFM客層一覧表データ!$A:$A,[3]【2026年03月度_全社】RFM客層一覧表データ!D:D,"",0)</f>
        <v>270</v>
      </c>
      <c r="H5814" s="183">
        <f>_xlfn.XLOOKUP($A5814,[3]【2026年03月度_全社】RFM客層一覧表データ!$A:$A,[3]【2026年03月度_全社】RFM客層一覧表データ!E:E,"",0)</f>
        <v>305</v>
      </c>
      <c r="I5814" s="183">
        <f>_xlfn.XLOOKUP($A5814,[3]【2026年03月度_全社】RFM客層一覧表データ!$A:$A,[3]【2026年03月度_全社】RFM客層一覧表データ!F:F,"",0)</f>
        <v>59</v>
      </c>
      <c r="J5814" s="183">
        <v>788</v>
      </c>
      <c r="K5814" s="183">
        <v>265</v>
      </c>
      <c r="L5814" s="183">
        <v>310</v>
      </c>
      <c r="M5814" s="183">
        <v>47</v>
      </c>
      <c r="N5814" s="183">
        <v>798</v>
      </c>
      <c r="O5814" s="183">
        <v>305</v>
      </c>
      <c r="P5814" s="183">
        <v>315</v>
      </c>
      <c r="Q5814" s="183">
        <v>48</v>
      </c>
      <c r="R5814" s="183">
        <v>816</v>
      </c>
      <c r="S5814" s="183">
        <v>368</v>
      </c>
      <c r="T5814" s="183">
        <v>310</v>
      </c>
      <c r="U5814" s="183">
        <v>84</v>
      </c>
      <c r="V5814" s="183">
        <v>781</v>
      </c>
      <c r="W5814" s="183">
        <v>367</v>
      </c>
      <c r="X5814" s="183">
        <v>300</v>
      </c>
      <c r="Y5814" s="183">
        <v>87</v>
      </c>
    </row>
    <row r="5815" spans="1:25" x14ac:dyDescent="0.2">
      <c r="A5815" s="184">
        <v>14460320</v>
      </c>
      <c r="B5815" s="183" t="str">
        <f>[1]店マスタ!B5814</f>
        <v>パナポート　かとう</v>
      </c>
      <c r="C5815" s="183">
        <v>3.5</v>
      </c>
      <c r="D5815" s="183">
        <v>3.5</v>
      </c>
      <c r="E5815" s="183">
        <f>_xlfn.XLOOKUP(A5815,[2]Sheet1!$R:$R,[2]Sheet1!$AB:$AB,"",0)</f>
        <v>3.5</v>
      </c>
      <c r="F5815" s="183">
        <f>_xlfn.XLOOKUP($A5815,[3]【2026年03月度_全社】RFM客層一覧表データ!$A:$A,[3]【2026年03月度_全社】RFM客層一覧表データ!C:C,"",0)</f>
        <v>658</v>
      </c>
      <c r="G5815" s="183">
        <f>_xlfn.XLOOKUP($A5815,[3]【2026年03月度_全社】RFM客層一覧表データ!$A:$A,[3]【2026年03月度_全社】RFM客層一覧表データ!D:D,"",0)</f>
        <v>391</v>
      </c>
      <c r="H5815" s="183">
        <f>_xlfn.XLOOKUP($A5815,[3]【2026年03月度_全社】RFM客層一覧表データ!$A:$A,[3]【2026年03月度_全社】RFM客層一覧表データ!E:E,"",0)</f>
        <v>451</v>
      </c>
      <c r="I5815" s="183">
        <f>_xlfn.XLOOKUP($A5815,[3]【2026年03月度_全社】RFM客層一覧表データ!$A:$A,[3]【2026年03月度_全社】RFM客層一覧表データ!F:F,"",0)</f>
        <v>53</v>
      </c>
      <c r="J5815" s="183">
        <v>666</v>
      </c>
      <c r="K5815" s="183">
        <v>341</v>
      </c>
      <c r="L5815" s="183">
        <v>460</v>
      </c>
      <c r="M5815" s="183">
        <v>38</v>
      </c>
      <c r="N5815" s="183">
        <v>682</v>
      </c>
      <c r="O5815" s="183">
        <v>393</v>
      </c>
      <c r="P5815" s="183">
        <v>453</v>
      </c>
      <c r="Q5815" s="183">
        <v>53</v>
      </c>
      <c r="R5815" s="183">
        <v>664</v>
      </c>
      <c r="S5815" s="183">
        <v>407</v>
      </c>
      <c r="T5815" s="183">
        <v>448</v>
      </c>
      <c r="U5815" s="183">
        <v>58</v>
      </c>
      <c r="V5815" s="183">
        <v>655</v>
      </c>
      <c r="W5815" s="183">
        <v>376</v>
      </c>
      <c r="X5815" s="183">
        <v>437</v>
      </c>
      <c r="Y5815" s="183">
        <v>60</v>
      </c>
    </row>
    <row r="5816" spans="1:25" x14ac:dyDescent="0.2">
      <c r="A5816" s="184">
        <v>14460328</v>
      </c>
      <c r="B5816" s="183" t="str">
        <f>[1]店マスタ!B5815</f>
        <v>内梨電器</v>
      </c>
      <c r="C5816" s="183">
        <v>1.5</v>
      </c>
      <c r="D5816" s="183">
        <v>0</v>
      </c>
      <c r="E5816" s="183" t="str">
        <f>_xlfn.XLOOKUP(A5816,[2]Sheet1!$R:$R,[2]Sheet1!$AB:$AB,"",0)</f>
        <v/>
      </c>
      <c r="F5816" s="183" t="str">
        <f>_xlfn.XLOOKUP($A5816,[3]【2026年03月度_全社】RFM客層一覧表データ!$A:$A,[3]【2026年03月度_全社】RFM客層一覧表データ!C:C,"",0)</f>
        <v/>
      </c>
      <c r="G5816" s="183" t="str">
        <f>_xlfn.XLOOKUP($A5816,[3]【2026年03月度_全社】RFM客層一覧表データ!$A:$A,[3]【2026年03月度_全社】RFM客層一覧表データ!D:D,"",0)</f>
        <v/>
      </c>
      <c r="H5816" s="183" t="str">
        <f>_xlfn.XLOOKUP($A5816,[3]【2026年03月度_全社】RFM客層一覧表データ!$A:$A,[3]【2026年03月度_全社】RFM客層一覧表データ!E:E,"",0)</f>
        <v/>
      </c>
      <c r="I5816" s="183" t="str">
        <f>_xlfn.XLOOKUP($A5816,[3]【2026年03月度_全社】RFM客層一覧表データ!$A:$A,[3]【2026年03月度_全社】RFM客層一覧表データ!F:F,"",0)</f>
        <v/>
      </c>
      <c r="J5816" s="183">
        <v>0</v>
      </c>
      <c r="K5816" s="183">
        <v>0</v>
      </c>
      <c r="L5816" s="183">
        <v>0</v>
      </c>
      <c r="M5816" s="183">
        <v>0</v>
      </c>
      <c r="N5816" s="183">
        <v>0</v>
      </c>
      <c r="O5816" s="183">
        <v>0</v>
      </c>
      <c r="P5816" s="183">
        <v>0</v>
      </c>
      <c r="Q5816" s="183">
        <v>0</v>
      </c>
      <c r="R5816" s="183">
        <v>0</v>
      </c>
      <c r="S5816" s="183">
        <v>0</v>
      </c>
      <c r="T5816" s="183">
        <v>0</v>
      </c>
      <c r="U5816" s="183">
        <v>0</v>
      </c>
      <c r="V5816" s="183">
        <v>0</v>
      </c>
      <c r="W5816" s="183">
        <v>0</v>
      </c>
      <c r="X5816" s="183">
        <v>0</v>
      </c>
      <c r="Y5816" s="183">
        <v>0</v>
      </c>
    </row>
    <row r="5817" spans="1:25" x14ac:dyDescent="0.2">
      <c r="A5817" s="184">
        <v>14460333</v>
      </c>
      <c r="B5817" s="183" t="str">
        <f>[1]店マスタ!B5816</f>
        <v>（株）パナポート</v>
      </c>
      <c r="C5817" s="183">
        <v>2</v>
      </c>
      <c r="D5817" s="183">
        <v>2</v>
      </c>
      <c r="E5817" s="183">
        <f>_xlfn.XLOOKUP(A5817,[2]Sheet1!$R:$R,[2]Sheet1!$AB:$AB,"",0)</f>
        <v>2</v>
      </c>
      <c r="F5817" s="183">
        <f>_xlfn.XLOOKUP($A5817,[3]【2026年03月度_全社】RFM客層一覧表データ!$A:$A,[3]【2026年03月度_全社】RFM客層一覧表データ!C:C,"",0)</f>
        <v>0</v>
      </c>
      <c r="G5817" s="183">
        <f>_xlfn.XLOOKUP($A5817,[3]【2026年03月度_全社】RFM客層一覧表データ!$A:$A,[3]【2026年03月度_全社】RFM客層一覧表データ!D:D,"",0)</f>
        <v>0</v>
      </c>
      <c r="H5817" s="183">
        <f>_xlfn.XLOOKUP($A5817,[3]【2026年03月度_全社】RFM客層一覧表データ!$A:$A,[3]【2026年03月度_全社】RFM客層一覧表データ!E:E,"",0)</f>
        <v>0</v>
      </c>
      <c r="I5817" s="183">
        <f>_xlfn.XLOOKUP($A5817,[3]【2026年03月度_全社】RFM客層一覧表データ!$A:$A,[3]【2026年03月度_全社】RFM客層一覧表データ!F:F,"",0)</f>
        <v>0</v>
      </c>
      <c r="J5817" s="183">
        <v>0</v>
      </c>
      <c r="K5817" s="183">
        <v>0</v>
      </c>
      <c r="L5817" s="183">
        <v>0</v>
      </c>
      <c r="M5817" s="183">
        <v>0</v>
      </c>
      <c r="N5817" s="183">
        <v>0</v>
      </c>
      <c r="O5817" s="183">
        <v>0</v>
      </c>
      <c r="P5817" s="183">
        <v>0</v>
      </c>
      <c r="Q5817" s="183">
        <v>0</v>
      </c>
      <c r="R5817" s="183">
        <v>0</v>
      </c>
      <c r="S5817" s="183">
        <v>0</v>
      </c>
      <c r="T5817" s="183">
        <v>0</v>
      </c>
      <c r="U5817" s="183">
        <v>0</v>
      </c>
      <c r="V5817" s="183">
        <v>0</v>
      </c>
      <c r="W5817" s="183">
        <v>0</v>
      </c>
      <c r="X5817" s="183">
        <v>0</v>
      </c>
      <c r="Y5817" s="183">
        <v>0</v>
      </c>
    </row>
    <row r="5818" spans="1:25" x14ac:dyDescent="0.2">
      <c r="A5818" s="184">
        <v>14460344</v>
      </c>
      <c r="B5818" s="183" t="str">
        <f>[1]店マスタ!B5817</f>
        <v>パナランド　アイシン</v>
      </c>
      <c r="C5818" s="183">
        <v>2</v>
      </c>
      <c r="D5818" s="183">
        <v>2</v>
      </c>
      <c r="E5818" s="183">
        <f>_xlfn.XLOOKUP(A5818,[2]Sheet1!$R:$R,[2]Sheet1!$AB:$AB,"",0)</f>
        <v>2</v>
      </c>
      <c r="F5818" s="183">
        <f>_xlfn.XLOOKUP($A5818,[3]【2026年03月度_全社】RFM客層一覧表データ!$A:$A,[3]【2026年03月度_全社】RFM客層一覧表データ!C:C,"",0)</f>
        <v>636</v>
      </c>
      <c r="G5818" s="183">
        <f>_xlfn.XLOOKUP($A5818,[3]【2026年03月度_全社】RFM客層一覧表データ!$A:$A,[3]【2026年03月度_全社】RFM客層一覧表データ!D:D,"",0)</f>
        <v>260</v>
      </c>
      <c r="H5818" s="183">
        <f>_xlfn.XLOOKUP($A5818,[3]【2026年03月度_全社】RFM客層一覧表データ!$A:$A,[3]【2026年03月度_全社】RFM客層一覧表データ!E:E,"",0)</f>
        <v>256</v>
      </c>
      <c r="I5818" s="183">
        <f>_xlfn.XLOOKUP($A5818,[3]【2026年03月度_全社】RFM客層一覧表データ!$A:$A,[3]【2026年03月度_全社】RFM客層一覧表データ!F:F,"",0)</f>
        <v>54</v>
      </c>
      <c r="J5818" s="183">
        <v>671</v>
      </c>
      <c r="K5818" s="183">
        <v>233</v>
      </c>
      <c r="L5818" s="183">
        <v>266</v>
      </c>
      <c r="M5818" s="183">
        <v>59</v>
      </c>
      <c r="N5818" s="183">
        <v>690</v>
      </c>
      <c r="O5818" s="183">
        <v>290</v>
      </c>
      <c r="P5818" s="183">
        <v>283</v>
      </c>
      <c r="Q5818" s="183">
        <v>43</v>
      </c>
      <c r="R5818" s="183">
        <v>681</v>
      </c>
      <c r="S5818" s="183">
        <v>310</v>
      </c>
      <c r="T5818" s="183">
        <v>282</v>
      </c>
      <c r="U5818" s="183">
        <v>81</v>
      </c>
      <c r="V5818" s="183">
        <v>644</v>
      </c>
      <c r="W5818" s="183">
        <v>308</v>
      </c>
      <c r="X5818" s="183">
        <v>288</v>
      </c>
      <c r="Y5818" s="183">
        <v>73</v>
      </c>
    </row>
    <row r="5819" spans="1:25" x14ac:dyDescent="0.2">
      <c r="A5819" s="184">
        <v>14460373</v>
      </c>
      <c r="B5819" s="183" t="str">
        <f>[1]店マスタ!B5818</f>
        <v>松尾電機店</v>
      </c>
      <c r="C5819" s="183">
        <v>1.5</v>
      </c>
      <c r="D5819" s="183">
        <v>1.5</v>
      </c>
      <c r="E5819" s="183" t="str">
        <f>_xlfn.XLOOKUP(A5819,[2]Sheet1!$R:$R,[2]Sheet1!$AB:$AB,"",0)</f>
        <v/>
      </c>
      <c r="F5819" s="183" t="str">
        <f>_xlfn.XLOOKUP($A5819,[3]【2026年03月度_全社】RFM客層一覧表データ!$A:$A,[3]【2026年03月度_全社】RFM客層一覧表データ!C:C,"",0)</f>
        <v/>
      </c>
      <c r="G5819" s="183" t="str">
        <f>_xlfn.XLOOKUP($A5819,[3]【2026年03月度_全社】RFM客層一覧表データ!$A:$A,[3]【2026年03月度_全社】RFM客層一覧表データ!D:D,"",0)</f>
        <v/>
      </c>
      <c r="H5819" s="183" t="str">
        <f>_xlfn.XLOOKUP($A5819,[3]【2026年03月度_全社】RFM客層一覧表データ!$A:$A,[3]【2026年03月度_全社】RFM客層一覧表データ!E:E,"",0)</f>
        <v/>
      </c>
      <c r="I5819" s="183" t="str">
        <f>_xlfn.XLOOKUP($A5819,[3]【2026年03月度_全社】RFM客層一覧表データ!$A:$A,[3]【2026年03月度_全社】RFM客層一覧表データ!F:F,"",0)</f>
        <v/>
      </c>
      <c r="J5819" s="183">
        <v>0</v>
      </c>
      <c r="K5819" s="183">
        <v>0</v>
      </c>
      <c r="L5819" s="183">
        <v>0</v>
      </c>
      <c r="M5819" s="183">
        <v>0</v>
      </c>
      <c r="N5819" s="183">
        <v>0</v>
      </c>
      <c r="O5819" s="183">
        <v>0</v>
      </c>
      <c r="P5819" s="183">
        <v>0</v>
      </c>
      <c r="Q5819" s="183">
        <v>0</v>
      </c>
      <c r="R5819" s="183">
        <v>510</v>
      </c>
      <c r="S5819" s="183">
        <v>0</v>
      </c>
      <c r="T5819" s="183">
        <v>0</v>
      </c>
      <c r="U5819" s="183">
        <v>0</v>
      </c>
      <c r="V5819" s="183">
        <v>742</v>
      </c>
      <c r="W5819" s="183">
        <v>0</v>
      </c>
      <c r="X5819" s="183">
        <v>343</v>
      </c>
      <c r="Y5819" s="183">
        <v>0</v>
      </c>
    </row>
    <row r="5820" spans="1:25" x14ac:dyDescent="0.2">
      <c r="A5820" s="184">
        <v>14460399</v>
      </c>
      <c r="B5820" s="183" t="str">
        <f>[1]店マスタ!B5819</f>
        <v>パナポート柴北</v>
      </c>
      <c r="C5820" s="183">
        <v>1</v>
      </c>
      <c r="D5820" s="183">
        <v>1</v>
      </c>
      <c r="E5820" s="183">
        <f>_xlfn.XLOOKUP(A5820,[2]Sheet1!$R:$R,[2]Sheet1!$AB:$AB,"",0)</f>
        <v>1</v>
      </c>
      <c r="F5820" s="183">
        <f>_xlfn.XLOOKUP($A5820,[3]【2026年03月度_全社】RFM客層一覧表データ!$A:$A,[3]【2026年03月度_全社】RFM客層一覧表データ!C:C,"",0)</f>
        <v>193</v>
      </c>
      <c r="G5820" s="183">
        <f>_xlfn.XLOOKUP($A5820,[3]【2026年03月度_全社】RFM客層一覧表データ!$A:$A,[3]【2026年03月度_全社】RFM客層一覧表データ!D:D,"",0)</f>
        <v>36</v>
      </c>
      <c r="H5820" s="183">
        <f>_xlfn.XLOOKUP($A5820,[3]【2026年03月度_全社】RFM客層一覧表データ!$A:$A,[3]【2026年03月度_全社】RFM客層一覧表データ!E:E,"",0)</f>
        <v>68</v>
      </c>
      <c r="I5820" s="183">
        <f>_xlfn.XLOOKUP($A5820,[3]【2026年03月度_全社】RFM客層一覧表データ!$A:$A,[3]【2026年03月度_全社】RFM客層一覧表データ!F:F,"",0)</f>
        <v>8</v>
      </c>
      <c r="J5820" s="183">
        <v>207</v>
      </c>
      <c r="K5820" s="183">
        <v>48</v>
      </c>
      <c r="L5820" s="183">
        <v>80</v>
      </c>
      <c r="M5820" s="183">
        <v>8</v>
      </c>
      <c r="N5820" s="183">
        <v>219</v>
      </c>
      <c r="O5820" s="183">
        <v>40</v>
      </c>
      <c r="P5820" s="183">
        <v>92</v>
      </c>
      <c r="Q5820" s="183">
        <v>3</v>
      </c>
      <c r="R5820" s="183">
        <v>248</v>
      </c>
      <c r="S5820" s="183">
        <v>88</v>
      </c>
      <c r="T5820" s="183">
        <v>113</v>
      </c>
      <c r="U5820" s="183">
        <v>6</v>
      </c>
      <c r="V5820" s="183">
        <v>241</v>
      </c>
      <c r="W5820" s="183">
        <v>100</v>
      </c>
      <c r="X5820" s="183">
        <v>133</v>
      </c>
      <c r="Y5820" s="183">
        <v>19</v>
      </c>
    </row>
    <row r="5821" spans="1:25" x14ac:dyDescent="0.2">
      <c r="A5821" s="184">
        <v>14460480</v>
      </c>
      <c r="B5821" s="183" t="str">
        <f>[1]店マスタ!B5820</f>
        <v>パナランド　東稙田</v>
      </c>
      <c r="C5821" s="183">
        <v>3.5</v>
      </c>
      <c r="D5821" s="183">
        <v>2.5</v>
      </c>
      <c r="E5821" s="183">
        <f>_xlfn.XLOOKUP(A5821,[2]Sheet1!$R:$R,[2]Sheet1!$AB:$AB,"",0)</f>
        <v>2.5</v>
      </c>
      <c r="F5821" s="183">
        <f>_xlfn.XLOOKUP($A5821,[3]【2026年03月度_全社】RFM客層一覧表データ!$A:$A,[3]【2026年03月度_全社】RFM客層一覧表データ!C:C,"",0)</f>
        <v>489</v>
      </c>
      <c r="G5821" s="183">
        <f>_xlfn.XLOOKUP($A5821,[3]【2026年03月度_全社】RFM客層一覧表データ!$A:$A,[3]【2026年03月度_全社】RFM客層一覧表データ!D:D,"",0)</f>
        <v>199</v>
      </c>
      <c r="H5821" s="183">
        <f>_xlfn.XLOOKUP($A5821,[3]【2026年03月度_全社】RFM客層一覧表データ!$A:$A,[3]【2026年03月度_全社】RFM客層一覧表データ!E:E,"",0)</f>
        <v>367</v>
      </c>
      <c r="I5821" s="183">
        <f>_xlfn.XLOOKUP($A5821,[3]【2026年03月度_全社】RFM客層一覧表データ!$A:$A,[3]【2026年03月度_全社】RFM客層一覧表データ!F:F,"",0)</f>
        <v>19</v>
      </c>
      <c r="J5821" s="183">
        <v>532</v>
      </c>
      <c r="K5821" s="183">
        <v>249</v>
      </c>
      <c r="L5821" s="183">
        <v>398</v>
      </c>
      <c r="M5821" s="183">
        <v>26</v>
      </c>
      <c r="N5821" s="183">
        <v>515</v>
      </c>
      <c r="O5821" s="183">
        <v>484</v>
      </c>
      <c r="P5821" s="183">
        <v>407</v>
      </c>
      <c r="Q5821" s="183">
        <v>15</v>
      </c>
      <c r="R5821" s="183">
        <v>576</v>
      </c>
      <c r="S5821" s="183">
        <v>478</v>
      </c>
      <c r="T5821" s="183">
        <v>431</v>
      </c>
      <c r="U5821" s="183">
        <v>25</v>
      </c>
      <c r="V5821" s="183">
        <v>689</v>
      </c>
      <c r="W5821" s="183">
        <v>472</v>
      </c>
      <c r="X5821" s="183">
        <v>481</v>
      </c>
      <c r="Y5821" s="183">
        <v>26</v>
      </c>
    </row>
    <row r="5822" spans="1:25" x14ac:dyDescent="0.2">
      <c r="A5822" s="184">
        <v>14461600</v>
      </c>
      <c r="B5822" s="183" t="str">
        <f>[1]店マスタ!B5821</f>
        <v>デンキの池田</v>
      </c>
      <c r="C5822" s="183">
        <v>1.5</v>
      </c>
      <c r="D5822" s="183">
        <v>0</v>
      </c>
      <c r="E5822" s="183" t="str">
        <f>_xlfn.XLOOKUP(A5822,[2]Sheet1!$R:$R,[2]Sheet1!$AB:$AB,"",0)</f>
        <v/>
      </c>
      <c r="F5822" s="183" t="str">
        <f>_xlfn.XLOOKUP($A5822,[3]【2026年03月度_全社】RFM客層一覧表データ!$A:$A,[3]【2026年03月度_全社】RFM客層一覧表データ!C:C,"",0)</f>
        <v/>
      </c>
      <c r="G5822" s="183" t="str">
        <f>_xlfn.XLOOKUP($A5822,[3]【2026年03月度_全社】RFM客層一覧表データ!$A:$A,[3]【2026年03月度_全社】RFM客層一覧表データ!D:D,"",0)</f>
        <v/>
      </c>
      <c r="H5822" s="183" t="str">
        <f>_xlfn.XLOOKUP($A5822,[3]【2026年03月度_全社】RFM客層一覧表データ!$A:$A,[3]【2026年03月度_全社】RFM客層一覧表データ!E:E,"",0)</f>
        <v/>
      </c>
      <c r="I5822" s="183" t="str">
        <f>_xlfn.XLOOKUP($A5822,[3]【2026年03月度_全社】RFM客層一覧表データ!$A:$A,[3]【2026年03月度_全社】RFM客層一覧表データ!F:F,"",0)</f>
        <v/>
      </c>
      <c r="J5822" s="183">
        <v>0</v>
      </c>
      <c r="K5822" s="183">
        <v>0</v>
      </c>
      <c r="L5822" s="183">
        <v>0</v>
      </c>
      <c r="M5822" s="183">
        <v>0</v>
      </c>
      <c r="N5822" s="183">
        <v>0</v>
      </c>
      <c r="O5822" s="183">
        <v>0</v>
      </c>
      <c r="P5822" s="183">
        <v>0</v>
      </c>
      <c r="Q5822" s="183">
        <v>0</v>
      </c>
      <c r="R5822" s="183">
        <v>0</v>
      </c>
      <c r="S5822" s="183">
        <v>0</v>
      </c>
      <c r="T5822" s="183">
        <v>0</v>
      </c>
      <c r="U5822" s="183">
        <v>0</v>
      </c>
      <c r="V5822" s="183">
        <v>0</v>
      </c>
      <c r="W5822" s="183">
        <v>0</v>
      </c>
      <c r="X5822" s="183">
        <v>0</v>
      </c>
      <c r="Y5822" s="183">
        <v>0</v>
      </c>
    </row>
    <row r="5823" spans="1:25" x14ac:dyDescent="0.2">
      <c r="A5823" s="184">
        <v>14461608</v>
      </c>
      <c r="B5823" s="183" t="str">
        <f>[1]店マスタ!B5822</f>
        <v>パナポート　仲摩</v>
      </c>
      <c r="C5823" s="183">
        <v>2.5</v>
      </c>
      <c r="D5823" s="183">
        <v>1.5</v>
      </c>
      <c r="E5823" s="183">
        <f>_xlfn.XLOOKUP(A5823,[2]Sheet1!$R:$R,[2]Sheet1!$AB:$AB,"",0)</f>
        <v>2</v>
      </c>
      <c r="F5823" s="183">
        <f>_xlfn.XLOOKUP($A5823,[3]【2026年03月度_全社】RFM客層一覧表データ!$A:$A,[3]【2026年03月度_全社】RFM客層一覧表データ!C:C,"",0)</f>
        <v>290</v>
      </c>
      <c r="G5823" s="183">
        <f>_xlfn.XLOOKUP($A5823,[3]【2026年03月度_全社】RFM客層一覧表データ!$A:$A,[3]【2026年03月度_全社】RFM客層一覧表データ!D:D,"",0)</f>
        <v>90</v>
      </c>
      <c r="H5823" s="183">
        <f>_xlfn.XLOOKUP($A5823,[3]【2026年03月度_全社】RFM客層一覧表データ!$A:$A,[3]【2026年03月度_全社】RFM客層一覧表データ!E:E,"",0)</f>
        <v>135</v>
      </c>
      <c r="I5823" s="183">
        <f>_xlfn.XLOOKUP($A5823,[3]【2026年03月度_全社】RFM客層一覧表データ!$A:$A,[3]【2026年03月度_全社】RFM客層一覧表データ!F:F,"",0)</f>
        <v>8</v>
      </c>
      <c r="J5823" s="183">
        <v>328</v>
      </c>
      <c r="K5823" s="183">
        <v>81</v>
      </c>
      <c r="L5823" s="183">
        <v>158</v>
      </c>
      <c r="M5823" s="183">
        <v>3</v>
      </c>
      <c r="N5823" s="183">
        <v>357</v>
      </c>
      <c r="O5823" s="183">
        <v>118</v>
      </c>
      <c r="P5823" s="183">
        <v>181</v>
      </c>
      <c r="Q5823" s="183">
        <v>16</v>
      </c>
      <c r="R5823" s="183">
        <v>384</v>
      </c>
      <c r="S5823" s="183">
        <v>137</v>
      </c>
      <c r="T5823" s="183">
        <v>199</v>
      </c>
      <c r="U5823" s="183">
        <v>11</v>
      </c>
      <c r="V5823" s="183">
        <v>443</v>
      </c>
      <c r="W5823" s="183">
        <v>150</v>
      </c>
      <c r="X5823" s="183">
        <v>222</v>
      </c>
      <c r="Y5823" s="183">
        <v>19</v>
      </c>
    </row>
    <row r="5824" spans="1:25" x14ac:dyDescent="0.2">
      <c r="A5824" s="184">
        <v>14461625</v>
      </c>
      <c r="B5824" s="183" t="str">
        <f>[1]店マスタ!B5823</f>
        <v>パナポート　吉田</v>
      </c>
      <c r="C5824" s="183">
        <v>2</v>
      </c>
      <c r="D5824" s="183">
        <v>2</v>
      </c>
      <c r="E5824" s="183">
        <f>_xlfn.XLOOKUP(A5824,[2]Sheet1!$R:$R,[2]Sheet1!$AB:$AB,"",0)</f>
        <v>2.5</v>
      </c>
      <c r="F5824" s="183">
        <f>_xlfn.XLOOKUP($A5824,[3]【2026年03月度_全社】RFM客層一覧表データ!$A:$A,[3]【2026年03月度_全社】RFM客層一覧表データ!C:C,"",0)</f>
        <v>407</v>
      </c>
      <c r="G5824" s="183">
        <f>_xlfn.XLOOKUP($A5824,[3]【2026年03月度_全社】RFM客層一覧表データ!$A:$A,[3]【2026年03月度_全社】RFM客層一覧表データ!D:D,"",0)</f>
        <v>123</v>
      </c>
      <c r="H5824" s="183">
        <f>_xlfn.XLOOKUP($A5824,[3]【2026年03月度_全社】RFM客層一覧表データ!$A:$A,[3]【2026年03月度_全社】RFM客層一覧表データ!E:E,"",0)</f>
        <v>162</v>
      </c>
      <c r="I5824" s="183">
        <f>_xlfn.XLOOKUP($A5824,[3]【2026年03月度_全社】RFM客層一覧表データ!$A:$A,[3]【2026年03月度_全社】RFM客層一覧表データ!F:F,"",0)</f>
        <v>26</v>
      </c>
      <c r="J5824" s="183">
        <v>415</v>
      </c>
      <c r="K5824" s="183">
        <v>89</v>
      </c>
      <c r="L5824" s="183">
        <v>177</v>
      </c>
      <c r="M5824" s="183">
        <v>15</v>
      </c>
      <c r="N5824" s="183">
        <v>406</v>
      </c>
      <c r="O5824" s="183">
        <v>80</v>
      </c>
      <c r="P5824" s="183">
        <v>169</v>
      </c>
      <c r="Q5824" s="183">
        <v>18</v>
      </c>
      <c r="R5824" s="183">
        <v>427</v>
      </c>
      <c r="S5824" s="183">
        <v>146</v>
      </c>
      <c r="T5824" s="183">
        <v>182</v>
      </c>
      <c r="U5824" s="183">
        <v>28</v>
      </c>
      <c r="V5824" s="183">
        <v>424</v>
      </c>
      <c r="W5824" s="183">
        <v>170</v>
      </c>
      <c r="X5824" s="183">
        <v>193</v>
      </c>
      <c r="Y5824" s="183">
        <v>27</v>
      </c>
    </row>
    <row r="5825" spans="1:25" x14ac:dyDescent="0.2">
      <c r="A5825" s="184">
        <v>14461638</v>
      </c>
      <c r="B5825" s="183" t="str">
        <f>[1]店マスタ!B5824</f>
        <v>パナポート　イワノ</v>
      </c>
      <c r="C5825" s="183">
        <v>1.5</v>
      </c>
      <c r="D5825" s="183">
        <v>1.5</v>
      </c>
      <c r="E5825" s="183">
        <f>_xlfn.XLOOKUP(A5825,[2]Sheet1!$R:$R,[2]Sheet1!$AB:$AB,"",0)</f>
        <v>1.5</v>
      </c>
      <c r="F5825" s="183">
        <f>_xlfn.XLOOKUP($A5825,[3]【2026年03月度_全社】RFM客層一覧表データ!$A:$A,[3]【2026年03月度_全社】RFM客層一覧表データ!C:C,"",0)</f>
        <v>142</v>
      </c>
      <c r="G5825" s="183">
        <f>_xlfn.XLOOKUP($A5825,[3]【2026年03月度_全社】RFM客層一覧表データ!$A:$A,[3]【2026年03月度_全社】RFM客層一覧表データ!D:D,"",0)</f>
        <v>51</v>
      </c>
      <c r="H5825" s="183">
        <f>_xlfn.XLOOKUP($A5825,[3]【2026年03月度_全社】RFM客層一覧表データ!$A:$A,[3]【2026年03月度_全社】RFM客層一覧表データ!E:E,"",0)</f>
        <v>70</v>
      </c>
      <c r="I5825" s="183">
        <f>_xlfn.XLOOKUP($A5825,[3]【2026年03月度_全社】RFM客層一覧表データ!$A:$A,[3]【2026年03月度_全社】RFM客層一覧表データ!F:F,"",0)</f>
        <v>1</v>
      </c>
      <c r="J5825" s="183">
        <v>146</v>
      </c>
      <c r="K5825" s="183">
        <v>56</v>
      </c>
      <c r="L5825" s="183">
        <v>80</v>
      </c>
      <c r="M5825" s="183">
        <v>0</v>
      </c>
      <c r="N5825" s="183">
        <v>148</v>
      </c>
      <c r="O5825" s="183">
        <v>63</v>
      </c>
      <c r="P5825" s="183">
        <v>81</v>
      </c>
      <c r="Q5825" s="183">
        <v>0</v>
      </c>
      <c r="R5825" s="183">
        <v>160</v>
      </c>
      <c r="S5825" s="183">
        <v>65</v>
      </c>
      <c r="T5825" s="183">
        <v>76</v>
      </c>
      <c r="U5825" s="183">
        <v>0</v>
      </c>
      <c r="V5825" s="183">
        <v>162</v>
      </c>
      <c r="W5825" s="183">
        <v>75</v>
      </c>
      <c r="X5825" s="183">
        <v>80</v>
      </c>
      <c r="Y5825" s="183">
        <v>0</v>
      </c>
    </row>
    <row r="5826" spans="1:25" x14ac:dyDescent="0.2">
      <c r="A5826" s="184">
        <v>14462403</v>
      </c>
      <c r="B5826" s="183" t="str">
        <f>[1]店マスタ!B5825</f>
        <v>パナポート　工藤</v>
      </c>
      <c r="C5826" s="183">
        <v>5.5</v>
      </c>
      <c r="D5826" s="183">
        <v>4.5</v>
      </c>
      <c r="E5826" s="183">
        <f>_xlfn.XLOOKUP(A5826,[2]Sheet1!$R:$R,[2]Sheet1!$AB:$AB,"",0)</f>
        <v>4.5</v>
      </c>
      <c r="F5826" s="183">
        <f>_xlfn.XLOOKUP($A5826,[3]【2026年03月度_全社】RFM客層一覧表データ!$A:$A,[3]【2026年03月度_全社】RFM客層一覧表データ!C:C,"",0)</f>
        <v>570</v>
      </c>
      <c r="G5826" s="183">
        <f>_xlfn.XLOOKUP($A5826,[3]【2026年03月度_全社】RFM客層一覧表データ!$A:$A,[3]【2026年03月度_全社】RFM客層一覧表データ!D:D,"",0)</f>
        <v>273</v>
      </c>
      <c r="H5826" s="183">
        <f>_xlfn.XLOOKUP($A5826,[3]【2026年03月度_全社】RFM客層一覧表データ!$A:$A,[3]【2026年03月度_全社】RFM客層一覧表データ!E:E,"",0)</f>
        <v>293</v>
      </c>
      <c r="I5826" s="183">
        <f>_xlfn.XLOOKUP($A5826,[3]【2026年03月度_全社】RFM客層一覧表データ!$A:$A,[3]【2026年03月度_全社】RFM客層一覧表データ!F:F,"",0)</f>
        <v>57</v>
      </c>
      <c r="J5826" s="183">
        <v>549</v>
      </c>
      <c r="K5826" s="183">
        <v>258</v>
      </c>
      <c r="L5826" s="183">
        <v>287</v>
      </c>
      <c r="M5826" s="183">
        <v>54</v>
      </c>
      <c r="N5826" s="183">
        <v>537</v>
      </c>
      <c r="O5826" s="183">
        <v>249</v>
      </c>
      <c r="P5826" s="183">
        <v>288</v>
      </c>
      <c r="Q5826" s="183">
        <v>74</v>
      </c>
      <c r="R5826" s="183">
        <v>495</v>
      </c>
      <c r="S5826" s="183">
        <v>230</v>
      </c>
      <c r="T5826" s="183">
        <v>293</v>
      </c>
      <c r="U5826" s="183">
        <v>34</v>
      </c>
      <c r="V5826" s="183">
        <v>503</v>
      </c>
      <c r="W5826" s="183">
        <v>232</v>
      </c>
      <c r="X5826" s="183">
        <v>309</v>
      </c>
      <c r="Y5826" s="183">
        <v>25</v>
      </c>
    </row>
    <row r="5827" spans="1:25" x14ac:dyDescent="0.2">
      <c r="A5827" s="184">
        <v>14462405</v>
      </c>
      <c r="B5827" s="183" t="str">
        <f>[1]店マスタ!B5826</f>
        <v>波津久電気工事合同会社</v>
      </c>
      <c r="C5827" s="183">
        <v>1.5</v>
      </c>
      <c r="D5827" s="183">
        <v>1.5</v>
      </c>
      <c r="E5827" s="183" t="str">
        <f>_xlfn.XLOOKUP(A5827,[2]Sheet1!$R:$R,[2]Sheet1!$AB:$AB,"",0)</f>
        <v/>
      </c>
      <c r="F5827" s="183" t="str">
        <f>_xlfn.XLOOKUP($A5827,[3]【2026年03月度_全社】RFM客層一覧表データ!$A:$A,[3]【2026年03月度_全社】RFM客層一覧表データ!C:C,"",0)</f>
        <v/>
      </c>
      <c r="G5827" s="183" t="str">
        <f>_xlfn.XLOOKUP($A5827,[3]【2026年03月度_全社】RFM客層一覧表データ!$A:$A,[3]【2026年03月度_全社】RFM客層一覧表データ!D:D,"",0)</f>
        <v/>
      </c>
      <c r="H5827" s="183" t="str">
        <f>_xlfn.XLOOKUP($A5827,[3]【2026年03月度_全社】RFM客層一覧表データ!$A:$A,[3]【2026年03月度_全社】RFM客層一覧表データ!E:E,"",0)</f>
        <v/>
      </c>
      <c r="I5827" s="183" t="str">
        <f>_xlfn.XLOOKUP($A5827,[3]【2026年03月度_全社】RFM客層一覧表データ!$A:$A,[3]【2026年03月度_全社】RFM客層一覧表データ!F:F,"",0)</f>
        <v/>
      </c>
      <c r="J5827" s="183">
        <v>0</v>
      </c>
      <c r="K5827" s="183">
        <v>0</v>
      </c>
      <c r="L5827" s="183">
        <v>0</v>
      </c>
      <c r="M5827" s="183">
        <v>0</v>
      </c>
      <c r="N5827" s="183">
        <v>0</v>
      </c>
      <c r="O5827" s="183">
        <v>0</v>
      </c>
      <c r="P5827" s="183">
        <v>0</v>
      </c>
      <c r="Q5827" s="183">
        <v>0</v>
      </c>
      <c r="R5827" s="183">
        <v>0</v>
      </c>
      <c r="S5827" s="183">
        <v>0</v>
      </c>
      <c r="T5827" s="183">
        <v>0</v>
      </c>
      <c r="U5827" s="183">
        <v>0</v>
      </c>
      <c r="V5827" s="183">
        <v>0</v>
      </c>
      <c r="W5827" s="183">
        <v>0</v>
      </c>
      <c r="X5827" s="183">
        <v>0</v>
      </c>
      <c r="Y5827" s="183">
        <v>0</v>
      </c>
    </row>
    <row r="5828" spans="1:25" x14ac:dyDescent="0.2">
      <c r="A5828" s="184">
        <v>14462408</v>
      </c>
      <c r="B5828" s="183" t="str">
        <f>[1]店マスタ!B5827</f>
        <v>電気のリズ・トーチク駅前店</v>
      </c>
      <c r="C5828" s="183">
        <v>1.5</v>
      </c>
      <c r="D5828" s="183">
        <v>1.5</v>
      </c>
      <c r="E5828" s="183">
        <f>_xlfn.XLOOKUP(A5828,[2]Sheet1!$R:$R,[2]Sheet1!$AB:$AB,"",0)</f>
        <v>2</v>
      </c>
      <c r="F5828" s="183" t="str">
        <f>_xlfn.XLOOKUP($A5828,[3]【2026年03月度_全社】RFM客層一覧表データ!$A:$A,[3]【2026年03月度_全社】RFM客層一覧表データ!C:C,"",0)</f>
        <v/>
      </c>
      <c r="G5828" s="183" t="str">
        <f>_xlfn.XLOOKUP($A5828,[3]【2026年03月度_全社】RFM客層一覧表データ!$A:$A,[3]【2026年03月度_全社】RFM客層一覧表データ!D:D,"",0)</f>
        <v/>
      </c>
      <c r="H5828" s="183" t="str">
        <f>_xlfn.XLOOKUP($A5828,[3]【2026年03月度_全社】RFM客層一覧表データ!$A:$A,[3]【2026年03月度_全社】RFM客層一覧表データ!E:E,"",0)</f>
        <v/>
      </c>
      <c r="I5828" s="183" t="str">
        <f>_xlfn.XLOOKUP($A5828,[3]【2026年03月度_全社】RFM客層一覧表データ!$A:$A,[3]【2026年03月度_全社】RFM客層一覧表データ!F:F,"",0)</f>
        <v/>
      </c>
      <c r="J5828" s="183">
        <v>0</v>
      </c>
      <c r="K5828" s="183">
        <v>0</v>
      </c>
      <c r="L5828" s="183">
        <v>0</v>
      </c>
      <c r="M5828" s="183">
        <v>0</v>
      </c>
      <c r="N5828" s="183">
        <v>0</v>
      </c>
      <c r="O5828" s="183">
        <v>0</v>
      </c>
      <c r="P5828" s="183">
        <v>0</v>
      </c>
      <c r="Q5828" s="183">
        <v>0</v>
      </c>
      <c r="R5828" s="183">
        <v>0</v>
      </c>
      <c r="S5828" s="183">
        <v>0</v>
      </c>
      <c r="T5828" s="183">
        <v>0</v>
      </c>
      <c r="U5828" s="183">
        <v>0</v>
      </c>
      <c r="V5828" s="183">
        <v>0</v>
      </c>
      <c r="W5828" s="183">
        <v>0</v>
      </c>
      <c r="X5828" s="183">
        <v>0</v>
      </c>
      <c r="Y5828" s="183">
        <v>0</v>
      </c>
    </row>
    <row r="5829" spans="1:25" x14ac:dyDescent="0.2">
      <c r="A5829" s="184">
        <v>14462426</v>
      </c>
      <c r="B5829" s="183" t="str">
        <f>[1]店マスタ!B5828</f>
        <v>でんでん館　雄和</v>
      </c>
      <c r="C5829" s="183">
        <v>3.5</v>
      </c>
      <c r="D5829" s="183">
        <v>4</v>
      </c>
      <c r="E5829" s="183">
        <f>_xlfn.XLOOKUP(A5829,[2]Sheet1!$R:$R,[2]Sheet1!$AB:$AB,"",0)</f>
        <v>4</v>
      </c>
      <c r="F5829" s="183">
        <f>_xlfn.XLOOKUP($A5829,[3]【2026年03月度_全社】RFM客層一覧表データ!$A:$A,[3]【2026年03月度_全社】RFM客層一覧表データ!C:C,"",0)</f>
        <v>954</v>
      </c>
      <c r="G5829" s="183">
        <f>_xlfn.XLOOKUP($A5829,[3]【2026年03月度_全社】RFM客層一覧表データ!$A:$A,[3]【2026年03月度_全社】RFM客層一覧表データ!D:D,"",0)</f>
        <v>445</v>
      </c>
      <c r="H5829" s="183">
        <f>_xlfn.XLOOKUP($A5829,[3]【2026年03月度_全社】RFM客層一覧表データ!$A:$A,[3]【2026年03月度_全社】RFM客層一覧表データ!E:E,"",0)</f>
        <v>556</v>
      </c>
      <c r="I5829" s="183">
        <f>_xlfn.XLOOKUP($A5829,[3]【2026年03月度_全社】RFM客層一覧表データ!$A:$A,[3]【2026年03月度_全社】RFM客層一覧表データ!F:F,"",0)</f>
        <v>49</v>
      </c>
      <c r="J5829" s="183">
        <v>956</v>
      </c>
      <c r="K5829" s="183">
        <v>449</v>
      </c>
      <c r="L5829" s="183">
        <v>564</v>
      </c>
      <c r="M5829" s="183">
        <v>39</v>
      </c>
      <c r="N5829" s="183">
        <v>976</v>
      </c>
      <c r="O5829" s="183">
        <v>454</v>
      </c>
      <c r="P5829" s="183">
        <v>565</v>
      </c>
      <c r="Q5829" s="183">
        <v>52</v>
      </c>
      <c r="R5829" s="183">
        <v>1083</v>
      </c>
      <c r="S5829" s="183">
        <v>502</v>
      </c>
      <c r="T5829" s="183">
        <v>586</v>
      </c>
      <c r="U5829" s="183">
        <v>54</v>
      </c>
      <c r="V5829" s="183">
        <v>1254</v>
      </c>
      <c r="W5829" s="183">
        <v>529</v>
      </c>
      <c r="X5829" s="183">
        <v>618</v>
      </c>
      <c r="Y5829" s="183">
        <v>64</v>
      </c>
    </row>
    <row r="5830" spans="1:25" x14ac:dyDescent="0.2">
      <c r="A5830" s="184">
        <v>14463403</v>
      </c>
      <c r="B5830" s="183" t="str">
        <f>[1]店マスタ!B5829</f>
        <v>パナポート　フジマル</v>
      </c>
      <c r="C5830" s="183">
        <v>1.5</v>
      </c>
      <c r="D5830" s="183">
        <v>1.5</v>
      </c>
      <c r="E5830" s="183">
        <f>_xlfn.XLOOKUP(A5830,[2]Sheet1!$R:$R,[2]Sheet1!$AB:$AB,"",0)</f>
        <v>1.5</v>
      </c>
      <c r="F5830" s="183">
        <f>_xlfn.XLOOKUP($A5830,[3]【2026年03月度_全社】RFM客層一覧表データ!$A:$A,[3]【2026年03月度_全社】RFM客層一覧表データ!C:C,"",0)</f>
        <v>538</v>
      </c>
      <c r="G5830" s="183">
        <f>_xlfn.XLOOKUP($A5830,[3]【2026年03月度_全社】RFM客層一覧表データ!$A:$A,[3]【2026年03月度_全社】RFM客層一覧表データ!D:D,"",0)</f>
        <v>166</v>
      </c>
      <c r="H5830" s="183">
        <f>_xlfn.XLOOKUP($A5830,[3]【2026年03月度_全社】RFM客層一覧表データ!$A:$A,[3]【2026年03月度_全社】RFM客層一覧表データ!E:E,"",0)</f>
        <v>240</v>
      </c>
      <c r="I5830" s="183">
        <f>_xlfn.XLOOKUP($A5830,[3]【2026年03月度_全社】RFM客層一覧表データ!$A:$A,[3]【2026年03月度_全社】RFM客層一覧表データ!F:F,"",0)</f>
        <v>27</v>
      </c>
      <c r="J5830" s="183">
        <v>560</v>
      </c>
      <c r="K5830" s="183">
        <v>188</v>
      </c>
      <c r="L5830" s="183">
        <v>245</v>
      </c>
      <c r="M5830" s="183">
        <v>28</v>
      </c>
      <c r="N5830" s="183">
        <v>550</v>
      </c>
      <c r="O5830" s="183">
        <v>224</v>
      </c>
      <c r="P5830" s="183">
        <v>256</v>
      </c>
      <c r="Q5830" s="183">
        <v>39</v>
      </c>
      <c r="R5830" s="183">
        <v>540</v>
      </c>
      <c r="S5830" s="183">
        <v>232</v>
      </c>
      <c r="T5830" s="183">
        <v>252</v>
      </c>
      <c r="U5830" s="183">
        <v>56</v>
      </c>
      <c r="V5830" s="183">
        <v>530</v>
      </c>
      <c r="W5830" s="183">
        <v>229</v>
      </c>
      <c r="X5830" s="183">
        <v>258</v>
      </c>
      <c r="Y5830" s="183">
        <v>50</v>
      </c>
    </row>
    <row r="5831" spans="1:25" x14ac:dyDescent="0.2">
      <c r="A5831" s="184">
        <v>14463404</v>
      </c>
      <c r="B5831" s="183" t="str">
        <f>[1]店マスタ!B5830</f>
        <v>でんでん館まるかわ</v>
      </c>
      <c r="C5831" s="183">
        <v>4</v>
      </c>
      <c r="D5831" s="183">
        <v>4</v>
      </c>
      <c r="E5831" s="183">
        <f>_xlfn.XLOOKUP(A5831,[2]Sheet1!$R:$R,[2]Sheet1!$AB:$AB,"",0)</f>
        <v>4</v>
      </c>
      <c r="F5831" s="183">
        <f>_xlfn.XLOOKUP($A5831,[3]【2026年03月度_全社】RFM客層一覧表データ!$A:$A,[3]【2026年03月度_全社】RFM客層一覧表データ!C:C,"",0)</f>
        <v>879</v>
      </c>
      <c r="G5831" s="183">
        <f>_xlfn.XLOOKUP($A5831,[3]【2026年03月度_全社】RFM客層一覧表データ!$A:$A,[3]【2026年03月度_全社】RFM客層一覧表データ!D:D,"",0)</f>
        <v>119</v>
      </c>
      <c r="H5831" s="183">
        <f>_xlfn.XLOOKUP($A5831,[3]【2026年03月度_全社】RFM客層一覧表データ!$A:$A,[3]【2026年03月度_全社】RFM客層一覧表データ!E:E,"",0)</f>
        <v>307</v>
      </c>
      <c r="I5831" s="183">
        <f>_xlfn.XLOOKUP($A5831,[3]【2026年03月度_全社】RFM客層一覧表データ!$A:$A,[3]【2026年03月度_全社】RFM客層一覧表データ!F:F,"",0)</f>
        <v>17</v>
      </c>
      <c r="J5831" s="183">
        <v>980</v>
      </c>
      <c r="K5831" s="183">
        <v>178</v>
      </c>
      <c r="L5831" s="183">
        <v>354</v>
      </c>
      <c r="M5831" s="183">
        <v>30</v>
      </c>
      <c r="N5831" s="183">
        <v>1047</v>
      </c>
      <c r="O5831" s="183">
        <v>291</v>
      </c>
      <c r="P5831" s="183">
        <v>353</v>
      </c>
      <c r="Q5831" s="183">
        <v>54</v>
      </c>
      <c r="R5831" s="183">
        <v>1022</v>
      </c>
      <c r="S5831" s="183">
        <v>450</v>
      </c>
      <c r="T5831" s="183">
        <v>336</v>
      </c>
      <c r="U5831" s="183">
        <v>88</v>
      </c>
      <c r="V5831" s="183">
        <v>994</v>
      </c>
      <c r="W5831" s="183">
        <v>442</v>
      </c>
      <c r="X5831" s="183">
        <v>282</v>
      </c>
      <c r="Y5831" s="183">
        <v>81</v>
      </c>
    </row>
    <row r="5832" spans="1:25" x14ac:dyDescent="0.2">
      <c r="A5832" s="184">
        <v>14464524</v>
      </c>
      <c r="B5832" s="183" t="str">
        <f>[1]店マスタ!B5831</f>
        <v>パナポート片山</v>
      </c>
      <c r="C5832" s="183">
        <v>2.5</v>
      </c>
      <c r="D5832" s="183">
        <v>2.5</v>
      </c>
      <c r="E5832" s="183">
        <f>_xlfn.XLOOKUP(A5832,[2]Sheet1!$R:$R,[2]Sheet1!$AB:$AB,"",0)</f>
        <v>2.5</v>
      </c>
      <c r="F5832" s="183">
        <f>_xlfn.XLOOKUP($A5832,[3]【2026年03月度_全社】RFM客層一覧表データ!$A:$A,[3]【2026年03月度_全社】RFM客層一覧表データ!C:C,"",0)</f>
        <v>278</v>
      </c>
      <c r="G5832" s="183">
        <f>_xlfn.XLOOKUP($A5832,[3]【2026年03月度_全社】RFM客層一覧表データ!$A:$A,[3]【2026年03月度_全社】RFM客層一覧表データ!D:D,"",0)</f>
        <v>149</v>
      </c>
      <c r="H5832" s="183">
        <f>_xlfn.XLOOKUP($A5832,[3]【2026年03月度_全社】RFM客層一覧表データ!$A:$A,[3]【2026年03月度_全社】RFM客層一覧表データ!E:E,"",0)</f>
        <v>160</v>
      </c>
      <c r="I5832" s="183">
        <f>_xlfn.XLOOKUP($A5832,[3]【2026年03月度_全社】RFM客層一覧表データ!$A:$A,[3]【2026年03月度_全社】RFM客層一覧表データ!F:F,"",0)</f>
        <v>26</v>
      </c>
      <c r="J5832" s="183">
        <v>286</v>
      </c>
      <c r="K5832" s="183">
        <v>140</v>
      </c>
      <c r="L5832" s="183">
        <v>162</v>
      </c>
      <c r="M5832" s="183">
        <v>19</v>
      </c>
      <c r="N5832" s="183">
        <v>283</v>
      </c>
      <c r="O5832" s="183">
        <v>148</v>
      </c>
      <c r="P5832" s="183">
        <v>155</v>
      </c>
      <c r="Q5832" s="183">
        <v>15</v>
      </c>
      <c r="R5832" s="183">
        <v>282</v>
      </c>
      <c r="S5832" s="183">
        <v>140</v>
      </c>
      <c r="T5832" s="183">
        <v>151</v>
      </c>
      <c r="U5832" s="183">
        <v>20</v>
      </c>
      <c r="V5832" s="183">
        <v>279</v>
      </c>
      <c r="W5832" s="183">
        <v>154</v>
      </c>
      <c r="X5832" s="183">
        <v>152</v>
      </c>
      <c r="Y5832" s="183">
        <v>26</v>
      </c>
    </row>
    <row r="5833" spans="1:25" x14ac:dyDescent="0.2">
      <c r="A5833" s="184">
        <v>14464530</v>
      </c>
      <c r="B5833" s="183" t="str">
        <f>[1]店マスタ!B5832</f>
        <v>有限会社　すいおん</v>
      </c>
      <c r="C5833" s="183">
        <v>2</v>
      </c>
      <c r="D5833" s="183">
        <v>4.5</v>
      </c>
      <c r="E5833" s="183">
        <f>_xlfn.XLOOKUP(A5833,[2]Sheet1!$R:$R,[2]Sheet1!$AB:$AB,"",0)</f>
        <v>5.5</v>
      </c>
      <c r="F5833" s="183">
        <f>_xlfn.XLOOKUP($A5833,[3]【2026年03月度_全社】RFM客層一覧表データ!$A:$A,[3]【2026年03月度_全社】RFM客層一覧表データ!C:C,"",0)</f>
        <v>1240</v>
      </c>
      <c r="G5833" s="183">
        <f>_xlfn.XLOOKUP($A5833,[3]【2026年03月度_全社】RFM客層一覧表データ!$A:$A,[3]【2026年03月度_全社】RFM客層一覧表データ!D:D,"",0)</f>
        <v>407</v>
      </c>
      <c r="H5833" s="183">
        <f>_xlfn.XLOOKUP($A5833,[3]【2026年03月度_全社】RFM客層一覧表データ!$A:$A,[3]【2026年03月度_全社】RFM客層一覧表データ!E:E,"",0)</f>
        <v>297</v>
      </c>
      <c r="I5833" s="183">
        <f>_xlfn.XLOOKUP($A5833,[3]【2026年03月度_全社】RFM客層一覧表データ!$A:$A,[3]【2026年03月度_全社】RFM客層一覧表データ!F:F,"",0)</f>
        <v>82</v>
      </c>
      <c r="J5833" s="183">
        <v>1301</v>
      </c>
      <c r="K5833" s="183">
        <v>464</v>
      </c>
      <c r="L5833" s="183">
        <v>304</v>
      </c>
      <c r="M5833" s="183">
        <v>114</v>
      </c>
      <c r="N5833" s="183">
        <v>1302</v>
      </c>
      <c r="O5833" s="183">
        <v>446</v>
      </c>
      <c r="P5833" s="183">
        <v>310</v>
      </c>
      <c r="Q5833" s="183">
        <v>97</v>
      </c>
      <c r="R5833" s="183">
        <v>1344</v>
      </c>
      <c r="S5833" s="183">
        <v>436</v>
      </c>
      <c r="T5833" s="183">
        <v>311</v>
      </c>
      <c r="U5833" s="183">
        <v>99</v>
      </c>
      <c r="V5833" s="183">
        <v>1419</v>
      </c>
      <c r="W5833" s="183">
        <v>491</v>
      </c>
      <c r="X5833" s="183">
        <v>331</v>
      </c>
      <c r="Y5833" s="183">
        <v>120</v>
      </c>
    </row>
    <row r="5834" spans="1:25" x14ac:dyDescent="0.2">
      <c r="A5834" s="184">
        <v>14465201</v>
      </c>
      <c r="B5834" s="183" t="str">
        <f>[1]店マスタ!B5833</f>
        <v>でんでん館　パルスゴトー</v>
      </c>
      <c r="C5834" s="183">
        <v>5.5</v>
      </c>
      <c r="D5834" s="183">
        <v>5.5</v>
      </c>
      <c r="E5834" s="183">
        <f>_xlfn.XLOOKUP(A5834,[2]Sheet1!$R:$R,[2]Sheet1!$AB:$AB,"",0)</f>
        <v>5.5</v>
      </c>
      <c r="F5834" s="183">
        <f>_xlfn.XLOOKUP($A5834,[3]【2026年03月度_全社】RFM客層一覧表データ!$A:$A,[3]【2026年03月度_全社】RFM客層一覧表データ!C:C,"",0)</f>
        <v>2211</v>
      </c>
      <c r="G5834" s="183">
        <f>_xlfn.XLOOKUP($A5834,[3]【2026年03月度_全社】RFM客層一覧表データ!$A:$A,[3]【2026年03月度_全社】RFM客層一覧表データ!D:D,"",0)</f>
        <v>1050</v>
      </c>
      <c r="H5834" s="183">
        <f>_xlfn.XLOOKUP($A5834,[3]【2026年03月度_全社】RFM客層一覧表データ!$A:$A,[3]【2026年03月度_全社】RFM客層一覧表データ!E:E,"",0)</f>
        <v>1053</v>
      </c>
      <c r="I5834" s="183">
        <f>_xlfn.XLOOKUP($A5834,[3]【2026年03月度_全社】RFM客層一覧表データ!$A:$A,[3]【2026年03月度_全社】RFM客層一覧表データ!F:F,"",0)</f>
        <v>169</v>
      </c>
      <c r="J5834" s="183">
        <v>2171</v>
      </c>
      <c r="K5834" s="183">
        <v>1078</v>
      </c>
      <c r="L5834" s="183">
        <v>1049</v>
      </c>
      <c r="M5834" s="183">
        <v>185</v>
      </c>
      <c r="N5834" s="183">
        <v>2124</v>
      </c>
      <c r="O5834" s="183">
        <v>1089</v>
      </c>
      <c r="P5834" s="183">
        <v>1041</v>
      </c>
      <c r="Q5834" s="183">
        <v>199</v>
      </c>
      <c r="R5834" s="183">
        <v>2042</v>
      </c>
      <c r="S5834" s="183">
        <v>1016</v>
      </c>
      <c r="T5834" s="183">
        <v>1010</v>
      </c>
      <c r="U5834" s="183">
        <v>173</v>
      </c>
      <c r="V5834" s="183">
        <v>1996</v>
      </c>
      <c r="W5834" s="183">
        <v>1001</v>
      </c>
      <c r="X5834" s="183">
        <v>984</v>
      </c>
      <c r="Y5834" s="183">
        <v>171</v>
      </c>
    </row>
    <row r="5835" spans="1:25" x14ac:dyDescent="0.2">
      <c r="A5835" s="184">
        <v>14465210</v>
      </c>
      <c r="B5835" s="183" t="str">
        <f>[1]店マスタ!B5834</f>
        <v>でんでん館プラザタナカ</v>
      </c>
      <c r="C5835" s="183">
        <v>1.5</v>
      </c>
      <c r="D5835" s="183">
        <v>1.5</v>
      </c>
      <c r="E5835" s="183">
        <f>_xlfn.XLOOKUP(A5835,[2]Sheet1!$R:$R,[2]Sheet1!$AB:$AB,"",0)</f>
        <v>1.5</v>
      </c>
      <c r="F5835" s="183">
        <f>_xlfn.XLOOKUP($A5835,[3]【2026年03月度_全社】RFM客層一覧表データ!$A:$A,[3]【2026年03月度_全社】RFM客層一覧表データ!C:C,"",0)</f>
        <v>571</v>
      </c>
      <c r="G5835" s="183">
        <f>_xlfn.XLOOKUP($A5835,[3]【2026年03月度_全社】RFM客層一覧表データ!$A:$A,[3]【2026年03月度_全社】RFM客層一覧表データ!D:D,"",0)</f>
        <v>221</v>
      </c>
      <c r="H5835" s="183">
        <f>_xlfn.XLOOKUP($A5835,[3]【2026年03月度_全社】RFM客層一覧表データ!$A:$A,[3]【2026年03月度_全社】RFM客層一覧表データ!E:E,"",0)</f>
        <v>257</v>
      </c>
      <c r="I5835" s="183">
        <f>_xlfn.XLOOKUP($A5835,[3]【2026年03月度_全社】RFM客層一覧表データ!$A:$A,[3]【2026年03月度_全社】RFM客層一覧表データ!F:F,"",0)</f>
        <v>21</v>
      </c>
      <c r="J5835" s="183">
        <v>592</v>
      </c>
      <c r="K5835" s="183">
        <v>232</v>
      </c>
      <c r="L5835" s="183">
        <v>276</v>
      </c>
      <c r="M5835" s="183">
        <v>24</v>
      </c>
      <c r="N5835" s="183">
        <v>628</v>
      </c>
      <c r="O5835" s="183">
        <v>256</v>
      </c>
      <c r="P5835" s="183">
        <v>283</v>
      </c>
      <c r="Q5835" s="183">
        <v>21</v>
      </c>
      <c r="R5835" s="183">
        <v>651</v>
      </c>
      <c r="S5835" s="183">
        <v>305</v>
      </c>
      <c r="T5835" s="183">
        <v>302</v>
      </c>
      <c r="U5835" s="183">
        <v>28</v>
      </c>
      <c r="V5835" s="183">
        <v>676</v>
      </c>
      <c r="W5835" s="183">
        <v>300</v>
      </c>
      <c r="X5835" s="183">
        <v>319</v>
      </c>
      <c r="Y5835" s="183">
        <v>28</v>
      </c>
    </row>
    <row r="5836" spans="1:25" x14ac:dyDescent="0.2">
      <c r="A5836" s="184">
        <v>14466302</v>
      </c>
      <c r="B5836" s="183" t="str">
        <f>[1]店マスタ!B5835</f>
        <v>パナポート　サトウ（佐賀関）</v>
      </c>
      <c r="C5836" s="183">
        <v>2</v>
      </c>
      <c r="D5836" s="183">
        <v>2</v>
      </c>
      <c r="E5836" s="183">
        <f>_xlfn.XLOOKUP(A5836,[2]Sheet1!$R:$R,[2]Sheet1!$AB:$AB,"",0)</f>
        <v>2</v>
      </c>
      <c r="F5836" s="183">
        <f>_xlfn.XLOOKUP($A5836,[3]【2026年03月度_全社】RFM客層一覧表データ!$A:$A,[3]【2026年03月度_全社】RFM客層一覧表データ!C:C,"",0)</f>
        <v>523</v>
      </c>
      <c r="G5836" s="183">
        <f>_xlfn.XLOOKUP($A5836,[3]【2026年03月度_全社】RFM客層一覧表データ!$A:$A,[3]【2026年03月度_全社】RFM客層一覧表データ!D:D,"",0)</f>
        <v>227</v>
      </c>
      <c r="H5836" s="183">
        <f>_xlfn.XLOOKUP($A5836,[3]【2026年03月度_全社】RFM客層一覧表データ!$A:$A,[3]【2026年03月度_全社】RFM客層一覧表データ!E:E,"",0)</f>
        <v>292</v>
      </c>
      <c r="I5836" s="183">
        <f>_xlfn.XLOOKUP($A5836,[3]【2026年03月度_全社】RFM客層一覧表データ!$A:$A,[3]【2026年03月度_全社】RFM客層一覧表データ!F:F,"",0)</f>
        <v>28</v>
      </c>
      <c r="J5836" s="183">
        <v>535</v>
      </c>
      <c r="K5836" s="183">
        <v>249</v>
      </c>
      <c r="L5836" s="183">
        <v>290</v>
      </c>
      <c r="M5836" s="183">
        <v>37</v>
      </c>
      <c r="N5836" s="183">
        <v>536</v>
      </c>
      <c r="O5836" s="183">
        <v>229</v>
      </c>
      <c r="P5836" s="183">
        <v>303</v>
      </c>
      <c r="Q5836" s="183">
        <v>24</v>
      </c>
      <c r="R5836" s="183">
        <v>557</v>
      </c>
      <c r="S5836" s="183">
        <v>272</v>
      </c>
      <c r="T5836" s="183">
        <v>319</v>
      </c>
      <c r="U5836" s="183">
        <v>28</v>
      </c>
      <c r="V5836" s="183">
        <v>554</v>
      </c>
      <c r="W5836" s="183">
        <v>263</v>
      </c>
      <c r="X5836" s="183">
        <v>317</v>
      </c>
      <c r="Y5836" s="183">
        <v>40</v>
      </c>
    </row>
    <row r="5837" spans="1:25" x14ac:dyDescent="0.2">
      <c r="A5837" s="184">
        <v>14467602</v>
      </c>
      <c r="B5837" s="183" t="str">
        <f>[1]店マスタ!B5836</f>
        <v>パナポート　河本</v>
      </c>
      <c r="C5837" s="183">
        <v>3.5</v>
      </c>
      <c r="D5837" s="183">
        <v>3.5</v>
      </c>
      <c r="E5837" s="183">
        <f>_xlfn.XLOOKUP(A5837,[2]Sheet1!$R:$R,[2]Sheet1!$AB:$AB,"",0)</f>
        <v>3.5</v>
      </c>
      <c r="F5837" s="183">
        <f>_xlfn.XLOOKUP($A5837,[3]【2026年03月度_全社】RFM客層一覧表データ!$A:$A,[3]【2026年03月度_全社】RFM客層一覧表データ!C:C,"",0)</f>
        <v>211</v>
      </c>
      <c r="G5837" s="183">
        <f>_xlfn.XLOOKUP($A5837,[3]【2026年03月度_全社】RFM客層一覧表データ!$A:$A,[3]【2026年03月度_全社】RFM客層一覧表データ!D:D,"",0)</f>
        <v>0</v>
      </c>
      <c r="H5837" s="183">
        <f>_xlfn.XLOOKUP($A5837,[3]【2026年03月度_全社】RFM客層一覧表データ!$A:$A,[3]【2026年03月度_全社】RFM客層一覧表データ!E:E,"",0)</f>
        <v>53</v>
      </c>
      <c r="I5837" s="183">
        <f>_xlfn.XLOOKUP($A5837,[3]【2026年03月度_全社】RFM客層一覧表データ!$A:$A,[3]【2026年03月度_全社】RFM客層一覧表データ!F:F,"",0)</f>
        <v>0</v>
      </c>
      <c r="J5837" s="183">
        <v>265</v>
      </c>
      <c r="K5837" s="183">
        <v>0</v>
      </c>
      <c r="L5837" s="183">
        <v>63</v>
      </c>
      <c r="M5837" s="183">
        <v>0</v>
      </c>
      <c r="N5837" s="183">
        <v>324</v>
      </c>
      <c r="O5837" s="183">
        <v>57</v>
      </c>
      <c r="P5837" s="183">
        <v>72</v>
      </c>
      <c r="Q5837" s="183">
        <v>17</v>
      </c>
      <c r="R5837" s="183">
        <v>357</v>
      </c>
      <c r="S5837" s="183">
        <v>107</v>
      </c>
      <c r="T5837" s="183">
        <v>63</v>
      </c>
      <c r="U5837" s="183">
        <v>44</v>
      </c>
      <c r="V5837" s="183">
        <v>327</v>
      </c>
      <c r="W5837" s="183">
        <v>95</v>
      </c>
      <c r="X5837" s="183">
        <v>48</v>
      </c>
      <c r="Y5837" s="183">
        <v>32</v>
      </c>
    </row>
    <row r="5838" spans="1:25" x14ac:dyDescent="0.2">
      <c r="A5838" s="184">
        <v>14467631</v>
      </c>
      <c r="B5838" s="183" t="str">
        <f>[1]店マスタ!B5837</f>
        <v>スエヒロ　デンキ</v>
      </c>
      <c r="C5838" s="183">
        <v>1</v>
      </c>
      <c r="D5838" s="183">
        <v>1</v>
      </c>
      <c r="E5838" s="183" t="str">
        <f>_xlfn.XLOOKUP(A5838,[2]Sheet1!$R:$R,[2]Sheet1!$AB:$AB,"",0)</f>
        <v/>
      </c>
      <c r="F5838" s="183" t="str">
        <f>_xlfn.XLOOKUP($A5838,[3]【2026年03月度_全社】RFM客層一覧表データ!$A:$A,[3]【2026年03月度_全社】RFM客層一覧表データ!C:C,"",0)</f>
        <v/>
      </c>
      <c r="G5838" s="183" t="str">
        <f>_xlfn.XLOOKUP($A5838,[3]【2026年03月度_全社】RFM客層一覧表データ!$A:$A,[3]【2026年03月度_全社】RFM客層一覧表データ!D:D,"",0)</f>
        <v/>
      </c>
      <c r="H5838" s="183" t="str">
        <f>_xlfn.XLOOKUP($A5838,[3]【2026年03月度_全社】RFM客層一覧表データ!$A:$A,[3]【2026年03月度_全社】RFM客層一覧表データ!E:E,"",0)</f>
        <v/>
      </c>
      <c r="I5838" s="183" t="str">
        <f>_xlfn.XLOOKUP($A5838,[3]【2026年03月度_全社】RFM客層一覧表データ!$A:$A,[3]【2026年03月度_全社】RFM客層一覧表データ!F:F,"",0)</f>
        <v/>
      </c>
      <c r="J5838" s="183">
        <v>0</v>
      </c>
      <c r="K5838" s="183">
        <v>0</v>
      </c>
      <c r="L5838" s="183">
        <v>0</v>
      </c>
      <c r="M5838" s="183">
        <v>0</v>
      </c>
      <c r="N5838" s="183">
        <v>0</v>
      </c>
      <c r="O5838" s="183">
        <v>0</v>
      </c>
      <c r="P5838" s="183">
        <v>0</v>
      </c>
      <c r="Q5838" s="183">
        <v>0</v>
      </c>
      <c r="R5838" s="183">
        <v>0</v>
      </c>
      <c r="S5838" s="183">
        <v>0</v>
      </c>
      <c r="T5838" s="183">
        <v>0</v>
      </c>
      <c r="U5838" s="183">
        <v>0</v>
      </c>
      <c r="V5838" s="183">
        <v>0</v>
      </c>
      <c r="W5838" s="183">
        <v>0</v>
      </c>
      <c r="X5838" s="183">
        <v>0</v>
      </c>
      <c r="Y5838" s="183">
        <v>0</v>
      </c>
    </row>
    <row r="5839" spans="1:25" x14ac:dyDescent="0.2">
      <c r="A5839" s="184">
        <v>14468301</v>
      </c>
      <c r="B5839" s="183" t="str">
        <f>[1]店マスタ!B5838</f>
        <v>パナランド　イノウエ</v>
      </c>
      <c r="C5839" s="183">
        <v>3</v>
      </c>
      <c r="D5839" s="183">
        <v>3</v>
      </c>
      <c r="E5839" s="183">
        <f>_xlfn.XLOOKUP(A5839,[2]Sheet1!$R:$R,[2]Sheet1!$AB:$AB,"",0)</f>
        <v>3.5</v>
      </c>
      <c r="F5839" s="183">
        <f>_xlfn.XLOOKUP($A5839,[3]【2026年03月度_全社】RFM客層一覧表データ!$A:$A,[3]【2026年03月度_全社】RFM客層一覧表データ!C:C,"",0)</f>
        <v>222</v>
      </c>
      <c r="G5839" s="183">
        <f>_xlfn.XLOOKUP($A5839,[3]【2026年03月度_全社】RFM客層一覧表データ!$A:$A,[3]【2026年03月度_全社】RFM客層一覧表データ!D:D,"",0)</f>
        <v>7</v>
      </c>
      <c r="H5839" s="183">
        <f>_xlfn.XLOOKUP($A5839,[3]【2026年03月度_全社】RFM客層一覧表データ!$A:$A,[3]【2026年03月度_全社】RFM客層一覧表データ!E:E,"",0)</f>
        <v>23</v>
      </c>
      <c r="I5839" s="183">
        <f>_xlfn.XLOOKUP($A5839,[3]【2026年03月度_全社】RFM客層一覧表データ!$A:$A,[3]【2026年03月度_全社】RFM客層一覧表データ!F:F,"",0)</f>
        <v>2</v>
      </c>
      <c r="J5839" s="183">
        <v>245</v>
      </c>
      <c r="K5839" s="183">
        <v>0</v>
      </c>
      <c r="L5839" s="183">
        <v>22</v>
      </c>
      <c r="M5839" s="183">
        <v>0</v>
      </c>
      <c r="N5839" s="183">
        <v>273</v>
      </c>
      <c r="O5839" s="183">
        <v>126</v>
      </c>
      <c r="P5839" s="183">
        <v>22</v>
      </c>
      <c r="Q5839" s="183">
        <v>50</v>
      </c>
      <c r="R5839" s="183">
        <v>230</v>
      </c>
      <c r="S5839" s="183">
        <v>73</v>
      </c>
      <c r="T5839" s="183">
        <v>12</v>
      </c>
      <c r="U5839" s="183">
        <v>34</v>
      </c>
      <c r="V5839" s="183">
        <v>197</v>
      </c>
      <c r="W5839" s="183">
        <v>71</v>
      </c>
      <c r="X5839" s="183">
        <v>12</v>
      </c>
      <c r="Y5839" s="183">
        <v>34</v>
      </c>
    </row>
    <row r="5840" spans="1:25" x14ac:dyDescent="0.2">
      <c r="A5840" s="184">
        <v>14468502</v>
      </c>
      <c r="B5840" s="183" t="str">
        <f>[1]店マスタ!B5839</f>
        <v>パナポート　クツカケ</v>
      </c>
      <c r="C5840" s="183">
        <v>4</v>
      </c>
      <c r="D5840" s="183">
        <v>4</v>
      </c>
      <c r="E5840" s="183">
        <f>_xlfn.XLOOKUP(A5840,[2]Sheet1!$R:$R,[2]Sheet1!$AB:$AB,"",0)</f>
        <v>4</v>
      </c>
      <c r="F5840" s="183">
        <f>_xlfn.XLOOKUP($A5840,[3]【2026年03月度_全社】RFM客層一覧表データ!$A:$A,[3]【2026年03月度_全社】RFM客層一覧表データ!C:C,"",0)</f>
        <v>838</v>
      </c>
      <c r="G5840" s="183">
        <f>_xlfn.XLOOKUP($A5840,[3]【2026年03月度_全社】RFM客層一覧表データ!$A:$A,[3]【2026年03月度_全社】RFM客層一覧表データ!D:D,"",0)</f>
        <v>243</v>
      </c>
      <c r="H5840" s="183">
        <f>_xlfn.XLOOKUP($A5840,[3]【2026年03月度_全社】RFM客層一覧表データ!$A:$A,[3]【2026年03月度_全社】RFM客層一覧表データ!E:E,"",0)</f>
        <v>254</v>
      </c>
      <c r="I5840" s="183">
        <f>_xlfn.XLOOKUP($A5840,[3]【2026年03月度_全社】RFM客層一覧表データ!$A:$A,[3]【2026年03月度_全社】RFM客層一覧表データ!F:F,"",0)</f>
        <v>42</v>
      </c>
      <c r="J5840" s="183">
        <v>829</v>
      </c>
      <c r="K5840" s="183">
        <v>351</v>
      </c>
      <c r="L5840" s="183">
        <v>230</v>
      </c>
      <c r="M5840" s="183">
        <v>124</v>
      </c>
      <c r="N5840" s="183">
        <v>706</v>
      </c>
      <c r="O5840" s="183">
        <v>309</v>
      </c>
      <c r="P5840" s="183">
        <v>209</v>
      </c>
      <c r="Q5840" s="183">
        <v>108</v>
      </c>
      <c r="R5840" s="183">
        <v>600</v>
      </c>
      <c r="S5840" s="183">
        <v>279</v>
      </c>
      <c r="T5840" s="183">
        <v>174</v>
      </c>
      <c r="U5840" s="183">
        <v>108</v>
      </c>
      <c r="V5840" s="183">
        <v>469</v>
      </c>
      <c r="W5840" s="183">
        <v>189</v>
      </c>
      <c r="X5840" s="183">
        <v>153</v>
      </c>
      <c r="Y5840" s="183">
        <v>69</v>
      </c>
    </row>
    <row r="5841" spans="1:25" x14ac:dyDescent="0.2">
      <c r="A5841" s="184">
        <v>14468504</v>
      </c>
      <c r="B5841" s="183" t="str">
        <f>[1]店マスタ!B5840</f>
        <v>深田商会</v>
      </c>
      <c r="C5841" s="183">
        <v>2</v>
      </c>
      <c r="D5841" s="183">
        <v>0</v>
      </c>
      <c r="E5841" s="183" t="str">
        <f>_xlfn.XLOOKUP(A5841,[2]Sheet1!$R:$R,[2]Sheet1!$AB:$AB,"",0)</f>
        <v/>
      </c>
      <c r="F5841" s="183" t="str">
        <f>_xlfn.XLOOKUP($A5841,[3]【2026年03月度_全社】RFM客層一覧表データ!$A:$A,[3]【2026年03月度_全社】RFM客層一覧表データ!C:C,"",0)</f>
        <v/>
      </c>
      <c r="G5841" s="183" t="str">
        <f>_xlfn.XLOOKUP($A5841,[3]【2026年03月度_全社】RFM客層一覧表データ!$A:$A,[3]【2026年03月度_全社】RFM客層一覧表データ!D:D,"",0)</f>
        <v/>
      </c>
      <c r="H5841" s="183" t="str">
        <f>_xlfn.XLOOKUP($A5841,[3]【2026年03月度_全社】RFM客層一覧表データ!$A:$A,[3]【2026年03月度_全社】RFM客層一覧表データ!E:E,"",0)</f>
        <v/>
      </c>
      <c r="I5841" s="183" t="str">
        <f>_xlfn.XLOOKUP($A5841,[3]【2026年03月度_全社】RFM客層一覧表データ!$A:$A,[3]【2026年03月度_全社】RFM客層一覧表データ!F:F,"",0)</f>
        <v/>
      </c>
      <c r="J5841" s="183">
        <v>0</v>
      </c>
      <c r="K5841" s="183">
        <v>0</v>
      </c>
      <c r="L5841" s="183">
        <v>0</v>
      </c>
      <c r="M5841" s="183">
        <v>0</v>
      </c>
      <c r="N5841" s="183">
        <v>0</v>
      </c>
      <c r="O5841" s="183">
        <v>0</v>
      </c>
      <c r="P5841" s="183">
        <v>0</v>
      </c>
      <c r="Q5841" s="183">
        <v>0</v>
      </c>
      <c r="R5841" s="183">
        <v>0</v>
      </c>
      <c r="S5841" s="183">
        <v>0</v>
      </c>
      <c r="T5841" s="183">
        <v>0</v>
      </c>
      <c r="U5841" s="183">
        <v>0</v>
      </c>
      <c r="V5841" s="183">
        <v>0</v>
      </c>
      <c r="W5841" s="183">
        <v>0</v>
      </c>
      <c r="X5841" s="183">
        <v>0</v>
      </c>
      <c r="Y5841" s="183">
        <v>0</v>
      </c>
    </row>
    <row r="5842" spans="1:25" x14ac:dyDescent="0.2">
      <c r="A5842" s="184">
        <v>14468529</v>
      </c>
      <c r="B5842" s="183" t="str">
        <f>[1]店マスタ!B5841</f>
        <v>パナポート　小野</v>
      </c>
      <c r="C5842" s="183">
        <v>1.5</v>
      </c>
      <c r="D5842" s="183">
        <v>1.5</v>
      </c>
      <c r="E5842" s="183">
        <f>_xlfn.XLOOKUP(A5842,[2]Sheet1!$R:$R,[2]Sheet1!$AB:$AB,"",0)</f>
        <v>1.5</v>
      </c>
      <c r="F5842" s="183">
        <f>_xlfn.XLOOKUP($A5842,[3]【2026年03月度_全社】RFM客層一覧表データ!$A:$A,[3]【2026年03月度_全社】RFM客層一覧表データ!C:C,"",0)</f>
        <v>257</v>
      </c>
      <c r="G5842" s="183">
        <f>_xlfn.XLOOKUP($A5842,[3]【2026年03月度_全社】RFM客層一覧表データ!$A:$A,[3]【2026年03月度_全社】RFM客層一覧表データ!D:D,"",0)</f>
        <v>0</v>
      </c>
      <c r="H5842" s="183">
        <f>_xlfn.XLOOKUP($A5842,[3]【2026年03月度_全社】RFM客層一覧表データ!$A:$A,[3]【2026年03月度_全社】RFM客層一覧表データ!E:E,"",0)</f>
        <v>53</v>
      </c>
      <c r="I5842" s="183">
        <f>_xlfn.XLOOKUP($A5842,[3]【2026年03月度_全社】RFM客層一覧表データ!$A:$A,[3]【2026年03月度_全社】RFM客層一覧表データ!F:F,"",0)</f>
        <v>0</v>
      </c>
      <c r="J5842" s="183">
        <v>320</v>
      </c>
      <c r="K5842" s="183">
        <v>0</v>
      </c>
      <c r="L5842" s="183">
        <v>67</v>
      </c>
      <c r="M5842" s="183">
        <v>0</v>
      </c>
      <c r="N5842" s="183">
        <v>359</v>
      </c>
      <c r="O5842" s="183">
        <v>45</v>
      </c>
      <c r="P5842" s="183">
        <v>71</v>
      </c>
      <c r="Q5842" s="183">
        <v>16</v>
      </c>
      <c r="R5842" s="183">
        <v>339</v>
      </c>
      <c r="S5842" s="183">
        <v>78</v>
      </c>
      <c r="T5842" s="183">
        <v>57</v>
      </c>
      <c r="U5842" s="183">
        <v>37</v>
      </c>
      <c r="V5842" s="183">
        <v>321</v>
      </c>
      <c r="W5842" s="183">
        <v>138</v>
      </c>
      <c r="X5842" s="183">
        <v>52</v>
      </c>
      <c r="Y5842" s="183">
        <v>67</v>
      </c>
    </row>
    <row r="5843" spans="1:25" x14ac:dyDescent="0.2">
      <c r="A5843" s="184">
        <v>14469500</v>
      </c>
      <c r="B5843" s="183" t="str">
        <f>[1]店マスタ!B5842</f>
        <v>電気のリズ・トーチク久住店</v>
      </c>
      <c r="C5843" s="183">
        <v>2</v>
      </c>
      <c r="D5843" s="183">
        <v>2</v>
      </c>
      <c r="E5843" s="183">
        <f>_xlfn.XLOOKUP(A5843,[2]Sheet1!$R:$R,[2]Sheet1!$AB:$AB,"",0)</f>
        <v>2</v>
      </c>
      <c r="F5843" s="183" t="str">
        <f>_xlfn.XLOOKUP($A5843,[3]【2026年03月度_全社】RFM客層一覧表データ!$A:$A,[3]【2026年03月度_全社】RFM客層一覧表データ!C:C,"",0)</f>
        <v/>
      </c>
      <c r="G5843" s="183" t="str">
        <f>_xlfn.XLOOKUP($A5843,[3]【2026年03月度_全社】RFM客層一覧表データ!$A:$A,[3]【2026年03月度_全社】RFM客層一覧表データ!D:D,"",0)</f>
        <v/>
      </c>
      <c r="H5843" s="183" t="str">
        <f>_xlfn.XLOOKUP($A5843,[3]【2026年03月度_全社】RFM客層一覧表データ!$A:$A,[3]【2026年03月度_全社】RFM客層一覧表データ!E:E,"",0)</f>
        <v/>
      </c>
      <c r="I5843" s="183" t="str">
        <f>_xlfn.XLOOKUP($A5843,[3]【2026年03月度_全社】RFM客層一覧表データ!$A:$A,[3]【2026年03月度_全社】RFM客層一覧表データ!F:F,"",0)</f>
        <v/>
      </c>
      <c r="J5843" s="183">
        <v>0</v>
      </c>
      <c r="K5843" s="183">
        <v>0</v>
      </c>
      <c r="L5843" s="183">
        <v>0</v>
      </c>
      <c r="M5843" s="183">
        <v>0</v>
      </c>
      <c r="N5843" s="183">
        <v>0</v>
      </c>
      <c r="O5843" s="183">
        <v>0</v>
      </c>
      <c r="P5843" s="183">
        <v>0</v>
      </c>
      <c r="Q5843" s="183">
        <v>0</v>
      </c>
      <c r="R5843" s="183">
        <v>0</v>
      </c>
      <c r="S5843" s="183">
        <v>0</v>
      </c>
      <c r="T5843" s="183">
        <v>0</v>
      </c>
      <c r="U5843" s="183">
        <v>0</v>
      </c>
      <c r="V5843" s="183">
        <v>0</v>
      </c>
      <c r="W5843" s="183">
        <v>0</v>
      </c>
      <c r="X5843" s="183">
        <v>0</v>
      </c>
      <c r="Y5843" s="183">
        <v>0</v>
      </c>
    </row>
    <row r="5844" spans="1:25" x14ac:dyDescent="0.2">
      <c r="A5844" s="184">
        <v>14570004</v>
      </c>
      <c r="B5844" s="183" t="str">
        <f>[1]店マスタ!B5843</f>
        <v>でんかプラザ　おがた</v>
      </c>
      <c r="C5844" s="183">
        <v>3</v>
      </c>
      <c r="D5844" s="183">
        <v>3</v>
      </c>
      <c r="E5844" s="183">
        <f>_xlfn.XLOOKUP(A5844,[2]Sheet1!$R:$R,[2]Sheet1!$AB:$AB,"",0)</f>
        <v>3</v>
      </c>
      <c r="F5844" s="183">
        <f>_xlfn.XLOOKUP($A5844,[3]【2026年03月度_全社】RFM客層一覧表データ!$A:$A,[3]【2026年03月度_全社】RFM客層一覧表データ!C:C,"",0)</f>
        <v>664</v>
      </c>
      <c r="G5844" s="183">
        <f>_xlfn.XLOOKUP($A5844,[3]【2026年03月度_全社】RFM客層一覧表データ!$A:$A,[3]【2026年03月度_全社】RFM客層一覧表データ!D:D,"",0)</f>
        <v>274</v>
      </c>
      <c r="H5844" s="183">
        <f>_xlfn.XLOOKUP($A5844,[3]【2026年03月度_全社】RFM客層一覧表データ!$A:$A,[3]【2026年03月度_全社】RFM客層一覧表データ!E:E,"",0)</f>
        <v>318</v>
      </c>
      <c r="I5844" s="183">
        <f>_xlfn.XLOOKUP($A5844,[3]【2026年03月度_全社】RFM客層一覧表データ!$A:$A,[3]【2026年03月度_全社】RFM客層一覧表データ!F:F,"",0)</f>
        <v>38</v>
      </c>
      <c r="J5844" s="183">
        <v>689</v>
      </c>
      <c r="K5844" s="183">
        <v>290</v>
      </c>
      <c r="L5844" s="183">
        <v>319</v>
      </c>
      <c r="M5844" s="183">
        <v>38</v>
      </c>
      <c r="N5844" s="183">
        <v>706</v>
      </c>
      <c r="O5844" s="183">
        <v>303</v>
      </c>
      <c r="P5844" s="183">
        <v>315</v>
      </c>
      <c r="Q5844" s="183">
        <v>55</v>
      </c>
      <c r="R5844" s="183">
        <v>712</v>
      </c>
      <c r="S5844" s="183">
        <v>292</v>
      </c>
      <c r="T5844" s="183">
        <v>321</v>
      </c>
      <c r="U5844" s="183">
        <v>54</v>
      </c>
      <c r="V5844" s="183">
        <v>728</v>
      </c>
      <c r="W5844" s="183">
        <v>299</v>
      </c>
      <c r="X5844" s="183">
        <v>327</v>
      </c>
      <c r="Y5844" s="183">
        <v>42</v>
      </c>
    </row>
    <row r="5845" spans="1:25" x14ac:dyDescent="0.2">
      <c r="A5845" s="184">
        <v>14570007</v>
      </c>
      <c r="B5845" s="183" t="str">
        <f>[1]店マスタ!B5844</f>
        <v>でんかプラザ　ヤマシタ</v>
      </c>
      <c r="C5845" s="183">
        <v>3</v>
      </c>
      <c r="D5845" s="183">
        <v>3</v>
      </c>
      <c r="E5845" s="183">
        <f>_xlfn.XLOOKUP(A5845,[2]Sheet1!$R:$R,[2]Sheet1!$AB:$AB,"",0)</f>
        <v>3</v>
      </c>
      <c r="F5845" s="183">
        <f>_xlfn.XLOOKUP($A5845,[3]【2026年03月度_全社】RFM客層一覧表データ!$A:$A,[3]【2026年03月度_全社】RFM客層一覧表データ!C:C,"",0)</f>
        <v>564</v>
      </c>
      <c r="G5845" s="183">
        <f>_xlfn.XLOOKUP($A5845,[3]【2026年03月度_全社】RFM客層一覧表データ!$A:$A,[3]【2026年03月度_全社】RFM客層一覧表データ!D:D,"",0)</f>
        <v>289</v>
      </c>
      <c r="H5845" s="183">
        <f>_xlfn.XLOOKUP($A5845,[3]【2026年03月度_全社】RFM客層一覧表データ!$A:$A,[3]【2026年03月度_全社】RFM客層一覧表データ!E:E,"",0)</f>
        <v>357</v>
      </c>
      <c r="I5845" s="183">
        <f>_xlfn.XLOOKUP($A5845,[3]【2026年03月度_全社】RFM客層一覧表データ!$A:$A,[3]【2026年03月度_全社】RFM客層一覧表データ!F:F,"",0)</f>
        <v>41</v>
      </c>
      <c r="J5845" s="183">
        <v>556</v>
      </c>
      <c r="K5845" s="183">
        <v>278</v>
      </c>
      <c r="L5845" s="183">
        <v>369</v>
      </c>
      <c r="M5845" s="183">
        <v>26</v>
      </c>
      <c r="N5845" s="183">
        <v>573</v>
      </c>
      <c r="O5845" s="183">
        <v>268</v>
      </c>
      <c r="P5845" s="183">
        <v>376</v>
      </c>
      <c r="Q5845" s="183">
        <v>23</v>
      </c>
      <c r="R5845" s="183">
        <v>567</v>
      </c>
      <c r="S5845" s="183">
        <v>283</v>
      </c>
      <c r="T5845" s="183">
        <v>384</v>
      </c>
      <c r="U5845" s="183">
        <v>36</v>
      </c>
      <c r="V5845" s="183">
        <v>578</v>
      </c>
      <c r="W5845" s="183">
        <v>290</v>
      </c>
      <c r="X5845" s="183">
        <v>376</v>
      </c>
      <c r="Y5845" s="183">
        <v>17</v>
      </c>
    </row>
    <row r="5846" spans="1:25" x14ac:dyDescent="0.2">
      <c r="A5846" s="184">
        <v>14570027</v>
      </c>
      <c r="B5846" s="183" t="str">
        <f>[1]店マスタ!B5845</f>
        <v>セレスゴトウ</v>
      </c>
      <c r="C5846" s="183">
        <v>2.5</v>
      </c>
      <c r="D5846" s="183">
        <v>2</v>
      </c>
      <c r="E5846" s="183">
        <f>_xlfn.XLOOKUP(A5846,[2]Sheet1!$R:$R,[2]Sheet1!$AB:$AB,"",0)</f>
        <v>2</v>
      </c>
      <c r="F5846" s="183">
        <f>_xlfn.XLOOKUP($A5846,[3]【2026年03月度_全社】RFM客層一覧表データ!$A:$A,[3]【2026年03月度_全社】RFM客層一覧表データ!C:C,"",0)</f>
        <v>375</v>
      </c>
      <c r="G5846" s="183">
        <f>_xlfn.XLOOKUP($A5846,[3]【2026年03月度_全社】RFM客層一覧表データ!$A:$A,[3]【2026年03月度_全社】RFM客層一覧表データ!D:D,"",0)</f>
        <v>192</v>
      </c>
      <c r="H5846" s="183">
        <f>_xlfn.XLOOKUP($A5846,[3]【2026年03月度_全社】RFM客層一覧表データ!$A:$A,[3]【2026年03月度_全社】RFM客層一覧表データ!E:E,"",0)</f>
        <v>239</v>
      </c>
      <c r="I5846" s="183">
        <f>_xlfn.XLOOKUP($A5846,[3]【2026年03月度_全社】RFM客層一覧表データ!$A:$A,[3]【2026年03月度_全社】RFM客層一覧表データ!F:F,"",0)</f>
        <v>15</v>
      </c>
      <c r="J5846" s="183">
        <v>372</v>
      </c>
      <c r="K5846" s="183">
        <v>215</v>
      </c>
      <c r="L5846" s="183">
        <v>235</v>
      </c>
      <c r="M5846" s="183">
        <v>22</v>
      </c>
      <c r="N5846" s="183">
        <v>365</v>
      </c>
      <c r="O5846" s="183">
        <v>175</v>
      </c>
      <c r="P5846" s="183">
        <v>229</v>
      </c>
      <c r="Q5846" s="183">
        <v>18</v>
      </c>
      <c r="R5846" s="183">
        <v>377</v>
      </c>
      <c r="S5846" s="183">
        <v>181</v>
      </c>
      <c r="T5846" s="183">
        <v>230</v>
      </c>
      <c r="U5846" s="183">
        <v>16</v>
      </c>
      <c r="V5846" s="183">
        <v>374</v>
      </c>
      <c r="W5846" s="183">
        <v>190</v>
      </c>
      <c r="X5846" s="183">
        <v>233</v>
      </c>
      <c r="Y5846" s="183">
        <v>18</v>
      </c>
    </row>
    <row r="5847" spans="1:25" x14ac:dyDescent="0.2">
      <c r="A5847" s="184">
        <v>14570100</v>
      </c>
      <c r="B5847" s="183" t="str">
        <f>[1]店マスタ!B5846</f>
        <v>（株）でんかプラザ</v>
      </c>
      <c r="C5847" s="183">
        <v>1.5</v>
      </c>
      <c r="D5847" s="183">
        <v>1.5</v>
      </c>
      <c r="E5847" s="183">
        <f>_xlfn.XLOOKUP(A5847,[2]Sheet1!$R:$R,[2]Sheet1!$AB:$AB,"",0)</f>
        <v>1.5</v>
      </c>
      <c r="F5847" s="183">
        <f>_xlfn.XLOOKUP($A5847,[3]【2026年03月度_全社】RFM客層一覧表データ!$A:$A,[3]【2026年03月度_全社】RFM客層一覧表データ!C:C,"",0)</f>
        <v>0</v>
      </c>
      <c r="G5847" s="183">
        <f>_xlfn.XLOOKUP($A5847,[3]【2026年03月度_全社】RFM客層一覧表データ!$A:$A,[3]【2026年03月度_全社】RFM客層一覧表データ!D:D,"",0)</f>
        <v>0</v>
      </c>
      <c r="H5847" s="183">
        <f>_xlfn.XLOOKUP($A5847,[3]【2026年03月度_全社】RFM客層一覧表データ!$A:$A,[3]【2026年03月度_全社】RFM客層一覧表データ!E:E,"",0)</f>
        <v>0</v>
      </c>
      <c r="I5847" s="183">
        <f>_xlfn.XLOOKUP($A5847,[3]【2026年03月度_全社】RFM客層一覧表データ!$A:$A,[3]【2026年03月度_全社】RFM客層一覧表データ!F:F,"",0)</f>
        <v>0</v>
      </c>
      <c r="J5847" s="183">
        <v>0</v>
      </c>
      <c r="K5847" s="183">
        <v>0</v>
      </c>
      <c r="L5847" s="183">
        <v>0</v>
      </c>
      <c r="M5847" s="183">
        <v>0</v>
      </c>
      <c r="N5847" s="183">
        <v>0</v>
      </c>
      <c r="O5847" s="183">
        <v>0</v>
      </c>
      <c r="P5847" s="183">
        <v>0</v>
      </c>
      <c r="Q5847" s="183">
        <v>0</v>
      </c>
      <c r="R5847" s="183">
        <v>0</v>
      </c>
      <c r="S5847" s="183">
        <v>0</v>
      </c>
      <c r="T5847" s="183">
        <v>0</v>
      </c>
      <c r="U5847" s="183">
        <v>0</v>
      </c>
      <c r="V5847" s="183">
        <v>0</v>
      </c>
      <c r="W5847" s="183">
        <v>0</v>
      </c>
      <c r="X5847" s="183">
        <v>0</v>
      </c>
      <c r="Y5847" s="183">
        <v>0</v>
      </c>
    </row>
    <row r="5848" spans="1:25" x14ac:dyDescent="0.2">
      <c r="A5848" s="184">
        <v>14570143</v>
      </c>
      <c r="B5848" s="183" t="str">
        <f>[1]店マスタ!B5847</f>
        <v>あかえ電化</v>
      </c>
      <c r="C5848" s="183">
        <v>3</v>
      </c>
      <c r="D5848" s="183">
        <v>2.5</v>
      </c>
      <c r="E5848" s="183">
        <f>_xlfn.XLOOKUP(A5848,[2]Sheet1!$R:$R,[2]Sheet1!$AB:$AB,"",0)</f>
        <v>2.5</v>
      </c>
      <c r="F5848" s="183">
        <f>_xlfn.XLOOKUP($A5848,[3]【2026年03月度_全社】RFM客層一覧表データ!$A:$A,[3]【2026年03月度_全社】RFM客層一覧表データ!C:C,"",0)</f>
        <v>282</v>
      </c>
      <c r="G5848" s="183">
        <f>_xlfn.XLOOKUP($A5848,[3]【2026年03月度_全社】RFM客層一覧表データ!$A:$A,[3]【2026年03月度_全社】RFM客層一覧表データ!D:D,"",0)</f>
        <v>116</v>
      </c>
      <c r="H5848" s="183">
        <f>_xlfn.XLOOKUP($A5848,[3]【2026年03月度_全社】RFM客層一覧表データ!$A:$A,[3]【2026年03月度_全社】RFM客層一覧表データ!E:E,"",0)</f>
        <v>130</v>
      </c>
      <c r="I5848" s="183">
        <f>_xlfn.XLOOKUP($A5848,[3]【2026年03月度_全社】RFM客層一覧表データ!$A:$A,[3]【2026年03月度_全社】RFM客層一覧表データ!F:F,"",0)</f>
        <v>20</v>
      </c>
      <c r="J5848" s="183">
        <v>294</v>
      </c>
      <c r="K5848" s="183">
        <v>148</v>
      </c>
      <c r="L5848" s="183">
        <v>145</v>
      </c>
      <c r="M5848" s="183">
        <v>31</v>
      </c>
      <c r="N5848" s="183">
        <v>307</v>
      </c>
      <c r="O5848" s="183">
        <v>123</v>
      </c>
      <c r="P5848" s="183">
        <v>141</v>
      </c>
      <c r="Q5848" s="183">
        <v>24</v>
      </c>
      <c r="R5848" s="183">
        <v>308</v>
      </c>
      <c r="S5848" s="183">
        <v>117</v>
      </c>
      <c r="T5848" s="183">
        <v>147</v>
      </c>
      <c r="U5848" s="183">
        <v>26</v>
      </c>
      <c r="V5848" s="183">
        <v>319</v>
      </c>
      <c r="W5848" s="183">
        <v>124</v>
      </c>
      <c r="X5848" s="183">
        <v>148</v>
      </c>
      <c r="Y5848" s="183">
        <v>18</v>
      </c>
    </row>
    <row r="5849" spans="1:25" x14ac:dyDescent="0.2">
      <c r="A5849" s="184">
        <v>14570144</v>
      </c>
      <c r="B5849" s="183" t="str">
        <f>[1]店マスタ!B5848</f>
        <v>外山　電器</v>
      </c>
      <c r="C5849" s="183">
        <v>1.5</v>
      </c>
      <c r="D5849" s="183">
        <v>1.5</v>
      </c>
      <c r="E5849" s="183">
        <f>_xlfn.XLOOKUP(A5849,[2]Sheet1!$R:$R,[2]Sheet1!$AB:$AB,"",0)</f>
        <v>1.5</v>
      </c>
      <c r="F5849" s="183" t="str">
        <f>_xlfn.XLOOKUP($A5849,[3]【2026年03月度_全社】RFM客層一覧表データ!$A:$A,[3]【2026年03月度_全社】RFM客層一覧表データ!C:C,"",0)</f>
        <v/>
      </c>
      <c r="G5849" s="183" t="str">
        <f>_xlfn.XLOOKUP($A5849,[3]【2026年03月度_全社】RFM客層一覧表データ!$A:$A,[3]【2026年03月度_全社】RFM客層一覧表データ!D:D,"",0)</f>
        <v/>
      </c>
      <c r="H5849" s="183" t="str">
        <f>_xlfn.XLOOKUP($A5849,[3]【2026年03月度_全社】RFM客層一覧表データ!$A:$A,[3]【2026年03月度_全社】RFM客層一覧表データ!E:E,"",0)</f>
        <v/>
      </c>
      <c r="I5849" s="183" t="str">
        <f>_xlfn.XLOOKUP($A5849,[3]【2026年03月度_全社】RFM客層一覧表データ!$A:$A,[3]【2026年03月度_全社】RFM客層一覧表データ!F:F,"",0)</f>
        <v/>
      </c>
      <c r="J5849" s="183">
        <v>0</v>
      </c>
      <c r="K5849" s="183">
        <v>0</v>
      </c>
      <c r="L5849" s="183">
        <v>0</v>
      </c>
      <c r="M5849" s="183">
        <v>0</v>
      </c>
      <c r="N5849" s="183">
        <v>0</v>
      </c>
      <c r="O5849" s="183">
        <v>0</v>
      </c>
      <c r="P5849" s="183">
        <v>0</v>
      </c>
      <c r="Q5849" s="183">
        <v>0</v>
      </c>
      <c r="R5849" s="183">
        <v>0</v>
      </c>
      <c r="S5849" s="183">
        <v>0</v>
      </c>
      <c r="T5849" s="183">
        <v>0</v>
      </c>
      <c r="U5849" s="183">
        <v>0</v>
      </c>
      <c r="V5849" s="183">
        <v>0</v>
      </c>
      <c r="W5849" s="183">
        <v>0</v>
      </c>
      <c r="X5849" s="183">
        <v>0</v>
      </c>
      <c r="Y5849" s="183">
        <v>0</v>
      </c>
    </row>
    <row r="5850" spans="1:25" x14ac:dyDescent="0.2">
      <c r="A5850" s="184">
        <v>14570168</v>
      </c>
      <c r="B5850" s="183" t="str">
        <f>[1]店マスタ!B5849</f>
        <v>セレスこづつみ</v>
      </c>
      <c r="C5850" s="183">
        <v>1.5</v>
      </c>
      <c r="D5850" s="183">
        <v>0</v>
      </c>
      <c r="E5850" s="183" t="str">
        <f>_xlfn.XLOOKUP(A5850,[2]Sheet1!$R:$R,[2]Sheet1!$AB:$AB,"",0)</f>
        <v/>
      </c>
      <c r="F5850" s="183" t="str">
        <f>_xlfn.XLOOKUP($A5850,[3]【2026年03月度_全社】RFM客層一覧表データ!$A:$A,[3]【2026年03月度_全社】RFM客層一覧表データ!C:C,"",0)</f>
        <v/>
      </c>
      <c r="G5850" s="183" t="str">
        <f>_xlfn.XLOOKUP($A5850,[3]【2026年03月度_全社】RFM客層一覧表データ!$A:$A,[3]【2026年03月度_全社】RFM客層一覧表データ!D:D,"",0)</f>
        <v/>
      </c>
      <c r="H5850" s="183" t="str">
        <f>_xlfn.XLOOKUP($A5850,[3]【2026年03月度_全社】RFM客層一覧表データ!$A:$A,[3]【2026年03月度_全社】RFM客層一覧表データ!E:E,"",0)</f>
        <v/>
      </c>
      <c r="I5850" s="183" t="str">
        <f>_xlfn.XLOOKUP($A5850,[3]【2026年03月度_全社】RFM客層一覧表データ!$A:$A,[3]【2026年03月度_全社】RFM客層一覧表データ!F:F,"",0)</f>
        <v/>
      </c>
      <c r="J5850" s="183">
        <v>158</v>
      </c>
      <c r="K5850" s="183">
        <v>24</v>
      </c>
      <c r="L5850" s="183">
        <v>59</v>
      </c>
      <c r="M5850" s="183">
        <v>2</v>
      </c>
      <c r="N5850" s="183">
        <v>181</v>
      </c>
      <c r="O5850" s="183">
        <v>43</v>
      </c>
      <c r="P5850" s="183">
        <v>70</v>
      </c>
      <c r="Q5850" s="183">
        <v>5</v>
      </c>
      <c r="R5850" s="183">
        <v>207</v>
      </c>
      <c r="S5850" s="183">
        <v>70</v>
      </c>
      <c r="T5850" s="183">
        <v>80</v>
      </c>
      <c r="U5850" s="183">
        <v>4</v>
      </c>
      <c r="V5850" s="183">
        <v>218</v>
      </c>
      <c r="W5850" s="183">
        <v>83</v>
      </c>
      <c r="X5850" s="183">
        <v>90</v>
      </c>
      <c r="Y5850" s="183">
        <v>4</v>
      </c>
    </row>
    <row r="5851" spans="1:25" x14ac:dyDescent="0.2">
      <c r="A5851" s="184">
        <v>14570316</v>
      </c>
      <c r="B5851" s="183" t="str">
        <f>[1]店マスタ!B5850</f>
        <v>でんかプラザ　こばやし</v>
      </c>
      <c r="C5851" s="183">
        <v>1.5</v>
      </c>
      <c r="D5851" s="183">
        <v>1.5</v>
      </c>
      <c r="E5851" s="183">
        <f>_xlfn.XLOOKUP(A5851,[2]Sheet1!$R:$R,[2]Sheet1!$AB:$AB,"",0)</f>
        <v>1.5</v>
      </c>
      <c r="F5851" s="183">
        <f>_xlfn.XLOOKUP($A5851,[3]【2026年03月度_全社】RFM客層一覧表データ!$A:$A,[3]【2026年03月度_全社】RFM客層一覧表データ!C:C,"",0)</f>
        <v>543</v>
      </c>
      <c r="G5851" s="183">
        <f>_xlfn.XLOOKUP($A5851,[3]【2026年03月度_全社】RFM客層一覧表データ!$A:$A,[3]【2026年03月度_全社】RFM客層一覧表データ!D:D,"",0)</f>
        <v>249</v>
      </c>
      <c r="H5851" s="183">
        <f>_xlfn.XLOOKUP($A5851,[3]【2026年03月度_全社】RFM客層一覧表データ!$A:$A,[3]【2026年03月度_全社】RFM客層一覧表データ!E:E,"",0)</f>
        <v>312</v>
      </c>
      <c r="I5851" s="183">
        <f>_xlfn.XLOOKUP($A5851,[3]【2026年03月度_全社】RFM客層一覧表データ!$A:$A,[3]【2026年03月度_全社】RFM客層一覧表データ!F:F,"",0)</f>
        <v>29</v>
      </c>
      <c r="J5851" s="183">
        <v>554</v>
      </c>
      <c r="K5851" s="183">
        <v>260</v>
      </c>
      <c r="L5851" s="183">
        <v>321</v>
      </c>
      <c r="M5851" s="183">
        <v>37</v>
      </c>
      <c r="N5851" s="183">
        <v>546</v>
      </c>
      <c r="O5851" s="183">
        <v>266</v>
      </c>
      <c r="P5851" s="183">
        <v>323</v>
      </c>
      <c r="Q5851" s="183">
        <v>27</v>
      </c>
      <c r="R5851" s="183">
        <v>554</v>
      </c>
      <c r="S5851" s="183">
        <v>302</v>
      </c>
      <c r="T5851" s="183">
        <v>332</v>
      </c>
      <c r="U5851" s="183">
        <v>49</v>
      </c>
      <c r="V5851" s="183">
        <v>528</v>
      </c>
      <c r="W5851" s="183">
        <v>273</v>
      </c>
      <c r="X5851" s="183">
        <v>333</v>
      </c>
      <c r="Y5851" s="183">
        <v>28</v>
      </c>
    </row>
    <row r="5852" spans="1:25" x14ac:dyDescent="0.2">
      <c r="A5852" s="184">
        <v>14571001</v>
      </c>
      <c r="B5852" s="183" t="str">
        <f>[1]店マスタ!B5851</f>
        <v>セブンプラザつの店</v>
      </c>
      <c r="C5852" s="183">
        <v>5.5</v>
      </c>
      <c r="D5852" s="183">
        <v>4.5</v>
      </c>
      <c r="E5852" s="183">
        <f>_xlfn.XLOOKUP(A5852,[2]Sheet1!$R:$R,[2]Sheet1!$AB:$AB,"",0)</f>
        <v>5</v>
      </c>
      <c r="F5852" s="183">
        <f>_xlfn.XLOOKUP($A5852,[3]【2026年03月度_全社】RFM客層一覧表データ!$A:$A,[3]【2026年03月度_全社】RFM客層一覧表データ!C:C,"",0)</f>
        <v>2231</v>
      </c>
      <c r="G5852" s="183">
        <f>_xlfn.XLOOKUP($A5852,[3]【2026年03月度_全社】RFM客層一覧表データ!$A:$A,[3]【2026年03月度_全社】RFM客層一覧表データ!D:D,"",0)</f>
        <v>1076</v>
      </c>
      <c r="H5852" s="183">
        <f>_xlfn.XLOOKUP($A5852,[3]【2026年03月度_全社】RFM客層一覧表データ!$A:$A,[3]【2026年03月度_全社】RFM客層一覧表データ!E:E,"",0)</f>
        <v>1141</v>
      </c>
      <c r="I5852" s="183">
        <f>_xlfn.XLOOKUP($A5852,[3]【2026年03月度_全社】RFM客層一覧表データ!$A:$A,[3]【2026年03月度_全社】RFM客層一覧表データ!F:F,"",0)</f>
        <v>113</v>
      </c>
      <c r="J5852" s="183">
        <v>2312</v>
      </c>
      <c r="K5852" s="183">
        <v>1155</v>
      </c>
      <c r="L5852" s="183">
        <v>1139</v>
      </c>
      <c r="M5852" s="183">
        <v>100</v>
      </c>
      <c r="N5852" s="183">
        <v>2367</v>
      </c>
      <c r="O5852" s="183">
        <v>1192</v>
      </c>
      <c r="P5852" s="183">
        <v>1145</v>
      </c>
      <c r="Q5852" s="183">
        <v>100</v>
      </c>
      <c r="R5852" s="183">
        <v>2436</v>
      </c>
      <c r="S5852" s="183">
        <v>1207</v>
      </c>
      <c r="T5852" s="183">
        <v>1145</v>
      </c>
      <c r="U5852" s="183">
        <v>109</v>
      </c>
      <c r="V5852" s="183">
        <v>2491</v>
      </c>
      <c r="W5852" s="183">
        <v>1250</v>
      </c>
      <c r="X5852" s="183">
        <v>1158</v>
      </c>
      <c r="Y5852" s="183">
        <v>110</v>
      </c>
    </row>
    <row r="5853" spans="1:25" x14ac:dyDescent="0.2">
      <c r="A5853" s="184">
        <v>14571101</v>
      </c>
      <c r="B5853" s="183" t="str">
        <f>[1]店マスタ!B5852</f>
        <v>（株）黒木電器商会</v>
      </c>
      <c r="C5853" s="183">
        <v>3.5</v>
      </c>
      <c r="D5853" s="183">
        <v>3.5</v>
      </c>
      <c r="E5853" s="183">
        <f>_xlfn.XLOOKUP(A5853,[2]Sheet1!$R:$R,[2]Sheet1!$AB:$AB,"",0)</f>
        <v>3.5</v>
      </c>
      <c r="F5853" s="183">
        <f>_xlfn.XLOOKUP($A5853,[3]【2026年03月度_全社】RFM客層一覧表データ!$A:$A,[3]【2026年03月度_全社】RFM客層一覧表データ!C:C,"",0)</f>
        <v>494</v>
      </c>
      <c r="G5853" s="183">
        <f>_xlfn.XLOOKUP($A5853,[3]【2026年03月度_全社】RFM客層一覧表データ!$A:$A,[3]【2026年03月度_全社】RFM客層一覧表データ!D:D,"",0)</f>
        <v>230</v>
      </c>
      <c r="H5853" s="183">
        <f>_xlfn.XLOOKUP($A5853,[3]【2026年03月度_全社】RFM客層一覧表データ!$A:$A,[3]【2026年03月度_全社】RFM客層一覧表データ!E:E,"",0)</f>
        <v>265</v>
      </c>
      <c r="I5853" s="183">
        <f>_xlfn.XLOOKUP($A5853,[3]【2026年03月度_全社】RFM客層一覧表データ!$A:$A,[3]【2026年03月度_全社】RFM客層一覧表データ!F:F,"",0)</f>
        <v>31</v>
      </c>
      <c r="J5853" s="183">
        <v>512</v>
      </c>
      <c r="K5853" s="183">
        <v>218</v>
      </c>
      <c r="L5853" s="183">
        <v>272</v>
      </c>
      <c r="M5853" s="183">
        <v>24</v>
      </c>
      <c r="N5853" s="183">
        <v>527</v>
      </c>
      <c r="O5853" s="183">
        <v>243</v>
      </c>
      <c r="P5853" s="183">
        <v>290</v>
      </c>
      <c r="Q5853" s="183">
        <v>31</v>
      </c>
      <c r="R5853" s="183">
        <v>583</v>
      </c>
      <c r="S5853" s="183">
        <v>237</v>
      </c>
      <c r="T5853" s="183">
        <v>314</v>
      </c>
      <c r="U5853" s="183">
        <v>26</v>
      </c>
      <c r="V5853" s="183">
        <v>643</v>
      </c>
      <c r="W5853" s="183">
        <v>233</v>
      </c>
      <c r="X5853" s="183">
        <v>329</v>
      </c>
      <c r="Y5853" s="183">
        <v>27</v>
      </c>
    </row>
    <row r="5854" spans="1:25" x14ac:dyDescent="0.2">
      <c r="A5854" s="184">
        <v>14571103</v>
      </c>
      <c r="B5854" s="183" t="str">
        <f>[1]店マスタ!B5853</f>
        <v>アワノ電器</v>
      </c>
      <c r="C5854" s="183">
        <v>2.5</v>
      </c>
      <c r="D5854" s="183">
        <v>2.5</v>
      </c>
      <c r="E5854" s="183">
        <f>_xlfn.XLOOKUP(A5854,[2]Sheet1!$R:$R,[2]Sheet1!$AB:$AB,"",0)</f>
        <v>2.5</v>
      </c>
      <c r="F5854" s="183">
        <f>_xlfn.XLOOKUP($A5854,[3]【2026年03月度_全社】RFM客層一覧表データ!$A:$A,[3]【2026年03月度_全社】RFM客層一覧表データ!C:C,"",0)</f>
        <v>0</v>
      </c>
      <c r="G5854" s="183">
        <f>_xlfn.XLOOKUP($A5854,[3]【2026年03月度_全社】RFM客層一覧表データ!$A:$A,[3]【2026年03月度_全社】RFM客層一覧表データ!D:D,"",0)</f>
        <v>0</v>
      </c>
      <c r="H5854" s="183">
        <f>_xlfn.XLOOKUP($A5854,[3]【2026年03月度_全社】RFM客層一覧表データ!$A:$A,[3]【2026年03月度_全社】RFM客層一覧表データ!E:E,"",0)</f>
        <v>0</v>
      </c>
      <c r="I5854" s="183">
        <f>_xlfn.XLOOKUP($A5854,[3]【2026年03月度_全社】RFM客層一覧表データ!$A:$A,[3]【2026年03月度_全社】RFM客層一覧表データ!F:F,"",0)</f>
        <v>0</v>
      </c>
      <c r="J5854" s="183">
        <v>0</v>
      </c>
      <c r="K5854" s="183">
        <v>0</v>
      </c>
      <c r="L5854" s="183">
        <v>0</v>
      </c>
      <c r="M5854" s="183">
        <v>0</v>
      </c>
      <c r="N5854" s="183">
        <v>0</v>
      </c>
      <c r="O5854" s="183">
        <v>0</v>
      </c>
      <c r="P5854" s="183">
        <v>0</v>
      </c>
      <c r="Q5854" s="183">
        <v>0</v>
      </c>
      <c r="R5854" s="183">
        <v>0</v>
      </c>
      <c r="S5854" s="183">
        <v>0</v>
      </c>
      <c r="T5854" s="183">
        <v>0</v>
      </c>
      <c r="U5854" s="183">
        <v>0</v>
      </c>
      <c r="V5854" s="183">
        <v>0</v>
      </c>
      <c r="W5854" s="183">
        <v>0</v>
      </c>
      <c r="X5854" s="183">
        <v>0</v>
      </c>
      <c r="Y5854" s="183">
        <v>0</v>
      </c>
    </row>
    <row r="5855" spans="1:25" x14ac:dyDescent="0.2">
      <c r="A5855" s="184">
        <v>14571201</v>
      </c>
      <c r="B5855" s="183" t="str">
        <f>[1]店マスタ!B5854</f>
        <v>でんかプラザタナカ</v>
      </c>
      <c r="C5855" s="183">
        <v>1.5</v>
      </c>
      <c r="D5855" s="183">
        <v>0</v>
      </c>
      <c r="E5855" s="183" t="str">
        <f>_xlfn.XLOOKUP(A5855,[2]Sheet1!$R:$R,[2]Sheet1!$AB:$AB,"",0)</f>
        <v/>
      </c>
      <c r="F5855" s="183" t="str">
        <f>_xlfn.XLOOKUP($A5855,[3]【2026年03月度_全社】RFM客層一覧表データ!$A:$A,[3]【2026年03月度_全社】RFM客層一覧表データ!C:C,"",0)</f>
        <v/>
      </c>
      <c r="G5855" s="183" t="str">
        <f>_xlfn.XLOOKUP($A5855,[3]【2026年03月度_全社】RFM客層一覧表データ!$A:$A,[3]【2026年03月度_全社】RFM客層一覧表データ!D:D,"",0)</f>
        <v/>
      </c>
      <c r="H5855" s="183" t="str">
        <f>_xlfn.XLOOKUP($A5855,[3]【2026年03月度_全社】RFM客層一覧表データ!$A:$A,[3]【2026年03月度_全社】RFM客層一覧表データ!E:E,"",0)</f>
        <v/>
      </c>
      <c r="I5855" s="183" t="str">
        <f>_xlfn.XLOOKUP($A5855,[3]【2026年03月度_全社】RFM客層一覧表データ!$A:$A,[3]【2026年03月度_全社】RFM客層一覧表データ!F:F,"",0)</f>
        <v/>
      </c>
      <c r="J5855" s="183">
        <v>305</v>
      </c>
      <c r="K5855" s="183">
        <v>103</v>
      </c>
      <c r="L5855" s="183">
        <v>128</v>
      </c>
      <c r="M5855" s="183">
        <v>9</v>
      </c>
      <c r="N5855" s="183">
        <v>300</v>
      </c>
      <c r="O5855" s="183">
        <v>135</v>
      </c>
      <c r="P5855" s="183">
        <v>115</v>
      </c>
      <c r="Q5855" s="183">
        <v>18</v>
      </c>
      <c r="R5855" s="183">
        <v>280</v>
      </c>
      <c r="S5855" s="183">
        <v>173</v>
      </c>
      <c r="T5855" s="183">
        <v>94</v>
      </c>
      <c r="U5855" s="183">
        <v>27</v>
      </c>
      <c r="V5855" s="183">
        <v>251</v>
      </c>
      <c r="W5855" s="183">
        <v>177</v>
      </c>
      <c r="X5855" s="183">
        <v>64</v>
      </c>
      <c r="Y5855" s="183">
        <v>51</v>
      </c>
    </row>
    <row r="5856" spans="1:25" x14ac:dyDescent="0.2">
      <c r="A5856" s="184">
        <v>14571206</v>
      </c>
      <c r="B5856" s="183" t="str">
        <f>[1]店マスタ!B5855</f>
        <v>セブンプラザ　高鍋店</v>
      </c>
      <c r="C5856" s="183">
        <v>3</v>
      </c>
      <c r="D5856" s="183">
        <v>3</v>
      </c>
      <c r="E5856" s="183">
        <f>_xlfn.XLOOKUP(A5856,[2]Sheet1!$R:$R,[2]Sheet1!$AB:$AB,"",0)</f>
        <v>3.5</v>
      </c>
      <c r="F5856" s="183">
        <f>_xlfn.XLOOKUP($A5856,[3]【2026年03月度_全社】RFM客層一覧表データ!$A:$A,[3]【2026年03月度_全社】RFM客層一覧表データ!C:C,"",0)</f>
        <v>609</v>
      </c>
      <c r="G5856" s="183">
        <f>_xlfn.XLOOKUP($A5856,[3]【2026年03月度_全社】RFM客層一覧表データ!$A:$A,[3]【2026年03月度_全社】RFM客層一覧表データ!D:D,"",0)</f>
        <v>365</v>
      </c>
      <c r="H5856" s="183">
        <f>_xlfn.XLOOKUP($A5856,[3]【2026年03月度_全社】RFM客層一覧表データ!$A:$A,[3]【2026年03月度_全社】RFM客層一覧表データ!E:E,"",0)</f>
        <v>391</v>
      </c>
      <c r="I5856" s="183">
        <f>_xlfn.XLOOKUP($A5856,[3]【2026年03月度_全社】RFM客層一覧表データ!$A:$A,[3]【2026年03月度_全社】RFM客層一覧表データ!F:F,"",0)</f>
        <v>33</v>
      </c>
      <c r="J5856" s="183">
        <v>608</v>
      </c>
      <c r="K5856" s="183">
        <v>383</v>
      </c>
      <c r="L5856" s="183">
        <v>390</v>
      </c>
      <c r="M5856" s="183">
        <v>47</v>
      </c>
      <c r="N5856" s="183">
        <v>618</v>
      </c>
      <c r="O5856" s="183">
        <v>361</v>
      </c>
      <c r="P5856" s="183">
        <v>400</v>
      </c>
      <c r="Q5856" s="183">
        <v>26</v>
      </c>
      <c r="R5856" s="183">
        <v>640</v>
      </c>
      <c r="S5856" s="183">
        <v>387</v>
      </c>
      <c r="T5856" s="183">
        <v>410</v>
      </c>
      <c r="U5856" s="183">
        <v>30</v>
      </c>
      <c r="V5856" s="183">
        <v>653</v>
      </c>
      <c r="W5856" s="183">
        <v>372</v>
      </c>
      <c r="X5856" s="183">
        <v>422</v>
      </c>
      <c r="Y5856" s="183">
        <v>33</v>
      </c>
    </row>
    <row r="5857" spans="1:25" x14ac:dyDescent="0.2">
      <c r="A5857" s="184">
        <v>14571218</v>
      </c>
      <c r="B5857" s="183" t="str">
        <f>[1]店マスタ!B5856</f>
        <v>有限会社　冨和電器</v>
      </c>
      <c r="C5857" s="183">
        <v>1</v>
      </c>
      <c r="D5857" s="183">
        <v>0</v>
      </c>
      <c r="E5857" s="183" t="str">
        <f>_xlfn.XLOOKUP(A5857,[2]Sheet1!$R:$R,[2]Sheet1!$AB:$AB,"",0)</f>
        <v/>
      </c>
      <c r="F5857" s="183" t="str">
        <f>_xlfn.XLOOKUP($A5857,[3]【2026年03月度_全社】RFM客層一覧表データ!$A:$A,[3]【2026年03月度_全社】RFM客層一覧表データ!C:C,"",0)</f>
        <v/>
      </c>
      <c r="G5857" s="183" t="str">
        <f>_xlfn.XLOOKUP($A5857,[3]【2026年03月度_全社】RFM客層一覧表データ!$A:$A,[3]【2026年03月度_全社】RFM客層一覧表データ!D:D,"",0)</f>
        <v/>
      </c>
      <c r="H5857" s="183" t="str">
        <f>_xlfn.XLOOKUP($A5857,[3]【2026年03月度_全社】RFM客層一覧表データ!$A:$A,[3]【2026年03月度_全社】RFM客層一覧表データ!E:E,"",0)</f>
        <v/>
      </c>
      <c r="I5857" s="183" t="str">
        <f>_xlfn.XLOOKUP($A5857,[3]【2026年03月度_全社】RFM客層一覧表データ!$A:$A,[3]【2026年03月度_全社】RFM客層一覧表データ!F:F,"",0)</f>
        <v/>
      </c>
      <c r="J5857" s="183">
        <v>68</v>
      </c>
      <c r="K5857" s="183">
        <v>12</v>
      </c>
      <c r="L5857" s="183">
        <v>49</v>
      </c>
      <c r="M5857" s="183">
        <v>1</v>
      </c>
      <c r="N5857" s="183">
        <v>70</v>
      </c>
      <c r="O5857" s="183">
        <v>10</v>
      </c>
      <c r="P5857" s="183">
        <v>49</v>
      </c>
      <c r="Q5857" s="183">
        <v>1</v>
      </c>
      <c r="R5857" s="183">
        <v>71</v>
      </c>
      <c r="S5857" s="183">
        <v>18</v>
      </c>
      <c r="T5857" s="183">
        <v>55</v>
      </c>
      <c r="U5857" s="183">
        <v>0</v>
      </c>
      <c r="V5857" s="183">
        <v>82</v>
      </c>
      <c r="W5857" s="183">
        <v>15</v>
      </c>
      <c r="X5857" s="183">
        <v>55</v>
      </c>
      <c r="Y5857" s="183">
        <v>0</v>
      </c>
    </row>
    <row r="5858" spans="1:25" x14ac:dyDescent="0.2">
      <c r="A5858" s="184">
        <v>14571502</v>
      </c>
      <c r="B5858" s="183" t="str">
        <f>[1]店マスタ!B5857</f>
        <v>セブンプラザ　木城店</v>
      </c>
      <c r="C5858" s="183">
        <v>2.5</v>
      </c>
      <c r="D5858" s="183">
        <v>2.5</v>
      </c>
      <c r="E5858" s="183">
        <f>_xlfn.XLOOKUP(A5858,[2]Sheet1!$R:$R,[2]Sheet1!$AB:$AB,"",0)</f>
        <v>3</v>
      </c>
      <c r="F5858" s="183">
        <f>_xlfn.XLOOKUP($A5858,[3]【2026年03月度_全社】RFM客層一覧表データ!$A:$A,[3]【2026年03月度_全社】RFM客層一覧表データ!C:C,"",0)</f>
        <v>1190</v>
      </c>
      <c r="G5858" s="183">
        <f>_xlfn.XLOOKUP($A5858,[3]【2026年03月度_全社】RFM客層一覧表データ!$A:$A,[3]【2026年03月度_全社】RFM客層一覧表データ!D:D,"",0)</f>
        <v>577</v>
      </c>
      <c r="H5858" s="183">
        <f>_xlfn.XLOOKUP($A5858,[3]【2026年03月度_全社】RFM客層一覧表データ!$A:$A,[3]【2026年03月度_全社】RFM客層一覧表データ!E:E,"",0)</f>
        <v>626</v>
      </c>
      <c r="I5858" s="183">
        <f>_xlfn.XLOOKUP($A5858,[3]【2026年03月度_全社】RFM客層一覧表データ!$A:$A,[3]【2026年03月度_全社】RFM客層一覧表データ!F:F,"",0)</f>
        <v>60</v>
      </c>
      <c r="J5858" s="183">
        <v>1209</v>
      </c>
      <c r="K5858" s="183">
        <v>604</v>
      </c>
      <c r="L5858" s="183">
        <v>625</v>
      </c>
      <c r="M5858" s="183">
        <v>55</v>
      </c>
      <c r="N5858" s="183">
        <v>1227</v>
      </c>
      <c r="O5858" s="183">
        <v>616</v>
      </c>
      <c r="P5858" s="183">
        <v>636</v>
      </c>
      <c r="Q5858" s="183">
        <v>52</v>
      </c>
      <c r="R5858" s="183">
        <v>1266</v>
      </c>
      <c r="S5858" s="183">
        <v>659</v>
      </c>
      <c r="T5858" s="183">
        <v>629</v>
      </c>
      <c r="U5858" s="183">
        <v>58</v>
      </c>
      <c r="V5858" s="183">
        <v>1271</v>
      </c>
      <c r="W5858" s="183">
        <v>641</v>
      </c>
      <c r="X5858" s="183">
        <v>627</v>
      </c>
      <c r="Y5858" s="183">
        <v>61</v>
      </c>
    </row>
    <row r="5859" spans="1:25" x14ac:dyDescent="0.2">
      <c r="A5859" s="184">
        <v>14572033</v>
      </c>
      <c r="B5859" s="183" t="str">
        <f>[1]店マスタ!B5858</f>
        <v>西都　サカタデンキ</v>
      </c>
      <c r="C5859" s="183">
        <v>1.5</v>
      </c>
      <c r="D5859" s="183">
        <v>1.5</v>
      </c>
      <c r="E5859" s="183">
        <f>_xlfn.XLOOKUP(A5859,[2]Sheet1!$R:$R,[2]Sheet1!$AB:$AB,"",0)</f>
        <v>1.5</v>
      </c>
      <c r="F5859" s="183" t="str">
        <f>_xlfn.XLOOKUP($A5859,[3]【2026年03月度_全社】RFM客層一覧表データ!$A:$A,[3]【2026年03月度_全社】RFM客層一覧表データ!C:C,"",0)</f>
        <v/>
      </c>
      <c r="G5859" s="183" t="str">
        <f>_xlfn.XLOOKUP($A5859,[3]【2026年03月度_全社】RFM客層一覧表データ!$A:$A,[3]【2026年03月度_全社】RFM客層一覧表データ!D:D,"",0)</f>
        <v/>
      </c>
      <c r="H5859" s="183" t="str">
        <f>_xlfn.XLOOKUP($A5859,[3]【2026年03月度_全社】RFM客層一覧表データ!$A:$A,[3]【2026年03月度_全社】RFM客層一覧表データ!E:E,"",0)</f>
        <v/>
      </c>
      <c r="I5859" s="183" t="str">
        <f>_xlfn.XLOOKUP($A5859,[3]【2026年03月度_全社】RFM客層一覧表データ!$A:$A,[3]【2026年03月度_全社】RFM客層一覧表データ!F:F,"",0)</f>
        <v/>
      </c>
      <c r="J5859" s="183">
        <v>0</v>
      </c>
      <c r="K5859" s="183">
        <v>0</v>
      </c>
      <c r="L5859" s="183">
        <v>0</v>
      </c>
      <c r="M5859" s="183">
        <v>0</v>
      </c>
      <c r="N5859" s="183">
        <v>0</v>
      </c>
      <c r="O5859" s="183">
        <v>0</v>
      </c>
      <c r="P5859" s="183">
        <v>0</v>
      </c>
      <c r="Q5859" s="183">
        <v>0</v>
      </c>
      <c r="R5859" s="183">
        <v>0</v>
      </c>
      <c r="S5859" s="183">
        <v>0</v>
      </c>
      <c r="T5859" s="183">
        <v>0</v>
      </c>
      <c r="U5859" s="183">
        <v>0</v>
      </c>
      <c r="V5859" s="183">
        <v>0</v>
      </c>
      <c r="W5859" s="183">
        <v>0</v>
      </c>
      <c r="X5859" s="183">
        <v>0</v>
      </c>
      <c r="Y5859" s="183">
        <v>0</v>
      </c>
    </row>
    <row r="5860" spans="1:25" x14ac:dyDescent="0.2">
      <c r="A5860" s="184">
        <v>14573015</v>
      </c>
      <c r="B5860" s="183" t="str">
        <f>[1]店マスタ!B5859</f>
        <v>セレス　かわぐち</v>
      </c>
      <c r="C5860" s="183">
        <v>2</v>
      </c>
      <c r="D5860" s="183">
        <v>2</v>
      </c>
      <c r="E5860" s="183">
        <f>_xlfn.XLOOKUP(A5860,[2]Sheet1!$R:$R,[2]Sheet1!$AB:$AB,"",0)</f>
        <v>2</v>
      </c>
      <c r="F5860" s="183">
        <f>_xlfn.XLOOKUP($A5860,[3]【2026年03月度_全社】RFM客層一覧表データ!$A:$A,[3]【2026年03月度_全社】RFM客層一覧表データ!C:C,"",0)</f>
        <v>517</v>
      </c>
      <c r="G5860" s="183">
        <f>_xlfn.XLOOKUP($A5860,[3]【2026年03月度_全社】RFM客層一覧表データ!$A:$A,[3]【2026年03月度_全社】RFM客層一覧表データ!D:D,"",0)</f>
        <v>168</v>
      </c>
      <c r="H5860" s="183">
        <f>_xlfn.XLOOKUP($A5860,[3]【2026年03月度_全社】RFM客層一覧表データ!$A:$A,[3]【2026年03月度_全社】RFM客層一覧表データ!E:E,"",0)</f>
        <v>170</v>
      </c>
      <c r="I5860" s="183">
        <f>_xlfn.XLOOKUP($A5860,[3]【2026年03月度_全社】RFM客層一覧表データ!$A:$A,[3]【2026年03月度_全社】RFM客層一覧表データ!F:F,"",0)</f>
        <v>42</v>
      </c>
      <c r="J5860" s="183">
        <v>481</v>
      </c>
      <c r="K5860" s="183">
        <v>31</v>
      </c>
      <c r="L5860" s="183">
        <v>157</v>
      </c>
      <c r="M5860" s="183">
        <v>11</v>
      </c>
      <c r="N5860" s="183">
        <v>514</v>
      </c>
      <c r="O5860" s="183">
        <v>151</v>
      </c>
      <c r="P5860" s="183">
        <v>170</v>
      </c>
      <c r="Q5860" s="183">
        <v>35</v>
      </c>
      <c r="R5860" s="183">
        <v>506</v>
      </c>
      <c r="S5860" s="183">
        <v>87</v>
      </c>
      <c r="T5860" s="183">
        <v>161</v>
      </c>
      <c r="U5860" s="183">
        <v>34</v>
      </c>
      <c r="V5860" s="183">
        <v>478</v>
      </c>
      <c r="W5860" s="183">
        <v>42</v>
      </c>
      <c r="X5860" s="183">
        <v>152</v>
      </c>
      <c r="Y5860" s="183">
        <v>20</v>
      </c>
    </row>
    <row r="5861" spans="1:25" x14ac:dyDescent="0.2">
      <c r="A5861" s="184">
        <v>14573101</v>
      </c>
      <c r="B5861" s="183" t="str">
        <f>[1]店マスタ!B5860</f>
        <v>セブンプラザ清武店</v>
      </c>
      <c r="C5861" s="183">
        <v>2.5</v>
      </c>
      <c r="D5861" s="183">
        <v>2.5</v>
      </c>
      <c r="E5861" s="183">
        <f>_xlfn.XLOOKUP(A5861,[2]Sheet1!$R:$R,[2]Sheet1!$AB:$AB,"",0)</f>
        <v>3.5</v>
      </c>
      <c r="F5861" s="183">
        <f>_xlfn.XLOOKUP($A5861,[3]【2026年03月度_全社】RFM客層一覧表データ!$A:$A,[3]【2026年03月度_全社】RFM客層一覧表データ!C:C,"",0)</f>
        <v>550</v>
      </c>
      <c r="G5861" s="183">
        <f>_xlfn.XLOOKUP($A5861,[3]【2026年03月度_全社】RFM客層一覧表データ!$A:$A,[3]【2026年03月度_全社】RFM客層一覧表データ!D:D,"",0)</f>
        <v>286</v>
      </c>
      <c r="H5861" s="183">
        <f>_xlfn.XLOOKUP($A5861,[3]【2026年03月度_全社】RFM客層一覧表データ!$A:$A,[3]【2026年03月度_全社】RFM客層一覧表データ!E:E,"",0)</f>
        <v>332</v>
      </c>
      <c r="I5861" s="183">
        <f>_xlfn.XLOOKUP($A5861,[3]【2026年03月度_全社】RFM客層一覧表データ!$A:$A,[3]【2026年03月度_全社】RFM客層一覧表データ!F:F,"",0)</f>
        <v>40</v>
      </c>
      <c r="J5861" s="183">
        <v>559</v>
      </c>
      <c r="K5861" s="183">
        <v>288</v>
      </c>
      <c r="L5861" s="183">
        <v>337</v>
      </c>
      <c r="M5861" s="183">
        <v>30</v>
      </c>
      <c r="N5861" s="183">
        <v>569</v>
      </c>
      <c r="O5861" s="183">
        <v>270</v>
      </c>
      <c r="P5861" s="183">
        <v>344</v>
      </c>
      <c r="Q5861" s="183">
        <v>31</v>
      </c>
      <c r="R5861" s="183">
        <v>573</v>
      </c>
      <c r="S5861" s="183">
        <v>288</v>
      </c>
      <c r="T5861" s="183">
        <v>356</v>
      </c>
      <c r="U5861" s="183">
        <v>19</v>
      </c>
      <c r="V5861" s="183">
        <v>600</v>
      </c>
      <c r="W5861" s="183">
        <v>279</v>
      </c>
      <c r="X5861" s="183">
        <v>361</v>
      </c>
      <c r="Y5861" s="183">
        <v>21</v>
      </c>
    </row>
    <row r="5862" spans="1:25" x14ac:dyDescent="0.2">
      <c r="A5862" s="184">
        <v>14573102</v>
      </c>
      <c r="B5862" s="183" t="str">
        <f>[1]店マスタ!B5861</f>
        <v>（有）みなと電器</v>
      </c>
      <c r="C5862" s="183">
        <v>6.5</v>
      </c>
      <c r="D5862" s="183">
        <v>6.5</v>
      </c>
      <c r="E5862" s="183">
        <f>_xlfn.XLOOKUP(A5862,[2]Sheet1!$R:$R,[2]Sheet1!$AB:$AB,"",0)</f>
        <v>8.5</v>
      </c>
      <c r="F5862" s="183" t="str">
        <f>_xlfn.XLOOKUP($A5862,[3]【2026年03月度_全社】RFM客層一覧表データ!$A:$A,[3]【2026年03月度_全社】RFM客層一覧表データ!C:C,"",0)</f>
        <v/>
      </c>
      <c r="G5862" s="183" t="str">
        <f>_xlfn.XLOOKUP($A5862,[3]【2026年03月度_全社】RFM客層一覧表データ!$A:$A,[3]【2026年03月度_全社】RFM客層一覧表データ!D:D,"",0)</f>
        <v/>
      </c>
      <c r="H5862" s="183" t="str">
        <f>_xlfn.XLOOKUP($A5862,[3]【2026年03月度_全社】RFM客層一覧表データ!$A:$A,[3]【2026年03月度_全社】RFM客層一覧表データ!E:E,"",0)</f>
        <v/>
      </c>
      <c r="I5862" s="183" t="str">
        <f>_xlfn.XLOOKUP($A5862,[3]【2026年03月度_全社】RFM客層一覧表データ!$A:$A,[3]【2026年03月度_全社】RFM客層一覧表データ!F:F,"",0)</f>
        <v/>
      </c>
      <c r="J5862" s="183">
        <v>0</v>
      </c>
      <c r="K5862" s="183">
        <v>0</v>
      </c>
      <c r="L5862" s="183">
        <v>0</v>
      </c>
      <c r="M5862" s="183">
        <v>0</v>
      </c>
      <c r="N5862" s="183">
        <v>0</v>
      </c>
      <c r="O5862" s="183">
        <v>0</v>
      </c>
      <c r="P5862" s="183">
        <v>0</v>
      </c>
      <c r="Q5862" s="183">
        <v>0</v>
      </c>
      <c r="R5862" s="183">
        <v>0</v>
      </c>
      <c r="S5862" s="183">
        <v>0</v>
      </c>
      <c r="T5862" s="183">
        <v>0</v>
      </c>
      <c r="U5862" s="183">
        <v>0</v>
      </c>
      <c r="V5862" s="183">
        <v>0</v>
      </c>
      <c r="W5862" s="183">
        <v>0</v>
      </c>
      <c r="X5862" s="183">
        <v>0</v>
      </c>
      <c r="Y5862" s="183">
        <v>0</v>
      </c>
    </row>
    <row r="5863" spans="1:25" x14ac:dyDescent="0.2">
      <c r="A5863" s="184">
        <v>14574003</v>
      </c>
      <c r="B5863" s="183" t="str">
        <f>[1]店マスタ!B5862</f>
        <v>井上電器店</v>
      </c>
      <c r="C5863" s="183">
        <v>1.5</v>
      </c>
      <c r="D5863" s="183">
        <v>0</v>
      </c>
      <c r="E5863" s="183" t="str">
        <f>_xlfn.XLOOKUP(A5863,[2]Sheet1!$R:$R,[2]Sheet1!$AB:$AB,"",0)</f>
        <v/>
      </c>
      <c r="F5863" s="183" t="str">
        <f>_xlfn.XLOOKUP($A5863,[3]【2026年03月度_全社】RFM客層一覧表データ!$A:$A,[3]【2026年03月度_全社】RFM客層一覧表データ!C:C,"",0)</f>
        <v/>
      </c>
      <c r="G5863" s="183" t="str">
        <f>_xlfn.XLOOKUP($A5863,[3]【2026年03月度_全社】RFM客層一覧表データ!$A:$A,[3]【2026年03月度_全社】RFM客層一覧表データ!D:D,"",0)</f>
        <v/>
      </c>
      <c r="H5863" s="183" t="str">
        <f>_xlfn.XLOOKUP($A5863,[3]【2026年03月度_全社】RFM客層一覧表データ!$A:$A,[3]【2026年03月度_全社】RFM客層一覧表データ!E:E,"",0)</f>
        <v/>
      </c>
      <c r="I5863" s="183" t="str">
        <f>_xlfn.XLOOKUP($A5863,[3]【2026年03月度_全社】RFM客層一覧表データ!$A:$A,[3]【2026年03月度_全社】RFM客層一覧表データ!F:F,"",0)</f>
        <v/>
      </c>
      <c r="J5863" s="183">
        <v>0</v>
      </c>
      <c r="K5863" s="183">
        <v>0</v>
      </c>
      <c r="L5863" s="183">
        <v>0</v>
      </c>
      <c r="M5863" s="183">
        <v>0</v>
      </c>
      <c r="N5863" s="183">
        <v>0</v>
      </c>
      <c r="O5863" s="183">
        <v>0</v>
      </c>
      <c r="P5863" s="183">
        <v>0</v>
      </c>
      <c r="Q5863" s="183">
        <v>0</v>
      </c>
      <c r="R5863" s="183">
        <v>0</v>
      </c>
      <c r="S5863" s="183">
        <v>0</v>
      </c>
      <c r="T5863" s="183">
        <v>0</v>
      </c>
      <c r="U5863" s="183">
        <v>0</v>
      </c>
      <c r="V5863" s="183">
        <v>0</v>
      </c>
      <c r="W5863" s="183">
        <v>0</v>
      </c>
      <c r="X5863" s="183">
        <v>0</v>
      </c>
      <c r="Y5863" s="183">
        <v>0</v>
      </c>
    </row>
    <row r="5864" spans="1:25" x14ac:dyDescent="0.2">
      <c r="A5864" s="184">
        <v>14574007</v>
      </c>
      <c r="B5864" s="183" t="str">
        <f>[1]店マスタ!B5863</f>
        <v>ハートショップ　はしもと</v>
      </c>
      <c r="C5864" s="183">
        <v>1.5</v>
      </c>
      <c r="D5864" s="183">
        <v>0</v>
      </c>
      <c r="E5864" s="183" t="str">
        <f>_xlfn.XLOOKUP(A5864,[2]Sheet1!$R:$R,[2]Sheet1!$AB:$AB,"",0)</f>
        <v/>
      </c>
      <c r="F5864" s="183" t="str">
        <f>_xlfn.XLOOKUP($A5864,[3]【2026年03月度_全社】RFM客層一覧表データ!$A:$A,[3]【2026年03月度_全社】RFM客層一覧表データ!C:C,"",0)</f>
        <v/>
      </c>
      <c r="G5864" s="183" t="str">
        <f>_xlfn.XLOOKUP($A5864,[3]【2026年03月度_全社】RFM客層一覧表データ!$A:$A,[3]【2026年03月度_全社】RFM客層一覧表データ!D:D,"",0)</f>
        <v/>
      </c>
      <c r="H5864" s="183" t="str">
        <f>_xlfn.XLOOKUP($A5864,[3]【2026年03月度_全社】RFM客層一覧表データ!$A:$A,[3]【2026年03月度_全社】RFM客層一覧表データ!E:E,"",0)</f>
        <v/>
      </c>
      <c r="I5864" s="183" t="str">
        <f>_xlfn.XLOOKUP($A5864,[3]【2026年03月度_全社】RFM客層一覧表データ!$A:$A,[3]【2026年03月度_全社】RFM客層一覧表データ!F:F,"",0)</f>
        <v/>
      </c>
      <c r="J5864" s="183">
        <v>0</v>
      </c>
      <c r="K5864" s="183">
        <v>0</v>
      </c>
      <c r="L5864" s="183">
        <v>0</v>
      </c>
      <c r="M5864" s="183">
        <v>0</v>
      </c>
      <c r="N5864" s="183">
        <v>0</v>
      </c>
      <c r="O5864" s="183">
        <v>0</v>
      </c>
      <c r="P5864" s="183">
        <v>0</v>
      </c>
      <c r="Q5864" s="183">
        <v>0</v>
      </c>
      <c r="R5864" s="183">
        <v>0</v>
      </c>
      <c r="S5864" s="183">
        <v>0</v>
      </c>
      <c r="T5864" s="183">
        <v>0</v>
      </c>
      <c r="U5864" s="183">
        <v>0</v>
      </c>
      <c r="V5864" s="183">
        <v>0</v>
      </c>
      <c r="W5864" s="183">
        <v>0</v>
      </c>
      <c r="X5864" s="183">
        <v>0</v>
      </c>
      <c r="Y5864" s="183">
        <v>0</v>
      </c>
    </row>
    <row r="5865" spans="1:25" x14ac:dyDescent="0.2">
      <c r="A5865" s="184">
        <v>14574011</v>
      </c>
      <c r="B5865" s="183" t="str">
        <f>[1]店マスタ!B5864</f>
        <v>セブンプラザ　とりはら</v>
      </c>
      <c r="C5865" s="183">
        <v>3</v>
      </c>
      <c r="D5865" s="183">
        <v>3</v>
      </c>
      <c r="E5865" s="183">
        <f>_xlfn.XLOOKUP(A5865,[2]Sheet1!$R:$R,[2]Sheet1!$AB:$AB,"",0)</f>
        <v>3</v>
      </c>
      <c r="F5865" s="183">
        <f>_xlfn.XLOOKUP($A5865,[3]【2026年03月度_全社】RFM客層一覧表データ!$A:$A,[3]【2026年03月度_全社】RFM客層一覧表データ!C:C,"",0)</f>
        <v>663</v>
      </c>
      <c r="G5865" s="183">
        <f>_xlfn.XLOOKUP($A5865,[3]【2026年03月度_全社】RFM客層一覧表データ!$A:$A,[3]【2026年03月度_全社】RFM客層一覧表データ!D:D,"",0)</f>
        <v>276</v>
      </c>
      <c r="H5865" s="183">
        <f>_xlfn.XLOOKUP($A5865,[3]【2026年03月度_全社】RFM客層一覧表データ!$A:$A,[3]【2026年03月度_全社】RFM客層一覧表データ!E:E,"",0)</f>
        <v>338</v>
      </c>
      <c r="I5865" s="183">
        <f>_xlfn.XLOOKUP($A5865,[3]【2026年03月度_全社】RFM客層一覧表データ!$A:$A,[3]【2026年03月度_全社】RFM客層一覧表データ!F:F,"",0)</f>
        <v>43</v>
      </c>
      <c r="J5865" s="183">
        <v>680</v>
      </c>
      <c r="K5865" s="183">
        <v>292</v>
      </c>
      <c r="L5865" s="183">
        <v>349</v>
      </c>
      <c r="M5865" s="183">
        <v>37</v>
      </c>
      <c r="N5865" s="183">
        <v>687</v>
      </c>
      <c r="O5865" s="183">
        <v>304</v>
      </c>
      <c r="P5865" s="183">
        <v>354</v>
      </c>
      <c r="Q5865" s="183">
        <v>43</v>
      </c>
      <c r="R5865" s="183">
        <v>702</v>
      </c>
      <c r="S5865" s="183">
        <v>299</v>
      </c>
      <c r="T5865" s="183">
        <v>359</v>
      </c>
      <c r="U5865" s="183">
        <v>38</v>
      </c>
      <c r="V5865" s="183">
        <v>703</v>
      </c>
      <c r="W5865" s="183">
        <v>335</v>
      </c>
      <c r="X5865" s="183">
        <v>375</v>
      </c>
      <c r="Y5865" s="183">
        <v>46</v>
      </c>
    </row>
    <row r="5866" spans="1:25" x14ac:dyDescent="0.2">
      <c r="A5866" s="184">
        <v>14574202</v>
      </c>
      <c r="B5866" s="183" t="str">
        <f>[1]店マスタ!B5865</f>
        <v>でんかプラザ　マツグチ</v>
      </c>
      <c r="C5866" s="183">
        <v>2</v>
      </c>
      <c r="D5866" s="183">
        <v>2</v>
      </c>
      <c r="E5866" s="183">
        <f>_xlfn.XLOOKUP(A5866,[2]Sheet1!$R:$R,[2]Sheet1!$AB:$AB,"",0)</f>
        <v>2.5</v>
      </c>
      <c r="F5866" s="183">
        <f>_xlfn.XLOOKUP($A5866,[3]【2026年03月度_全社】RFM客層一覧表データ!$A:$A,[3]【2026年03月度_全社】RFM客層一覧表データ!C:C,"",0)</f>
        <v>324</v>
      </c>
      <c r="G5866" s="183">
        <f>_xlfn.XLOOKUP($A5866,[3]【2026年03月度_全社】RFM客層一覧表データ!$A:$A,[3]【2026年03月度_全社】RFM客層一覧表データ!D:D,"",0)</f>
        <v>135</v>
      </c>
      <c r="H5866" s="183">
        <f>_xlfn.XLOOKUP($A5866,[3]【2026年03月度_全社】RFM客層一覧表データ!$A:$A,[3]【2026年03月度_全社】RFM客層一覧表データ!E:E,"",0)</f>
        <v>186</v>
      </c>
      <c r="I5866" s="183">
        <f>_xlfn.XLOOKUP($A5866,[3]【2026年03月度_全社】RFM客層一覧表データ!$A:$A,[3]【2026年03月度_全社】RFM客層一覧表データ!F:F,"",0)</f>
        <v>18</v>
      </c>
      <c r="J5866" s="183">
        <v>346</v>
      </c>
      <c r="K5866" s="183">
        <v>135</v>
      </c>
      <c r="L5866" s="183">
        <v>202</v>
      </c>
      <c r="M5866" s="183">
        <v>13</v>
      </c>
      <c r="N5866" s="183">
        <v>363</v>
      </c>
      <c r="O5866" s="183">
        <v>138</v>
      </c>
      <c r="P5866" s="183">
        <v>219</v>
      </c>
      <c r="Q5866" s="183">
        <v>10</v>
      </c>
      <c r="R5866" s="183">
        <v>393</v>
      </c>
      <c r="S5866" s="183">
        <v>150</v>
      </c>
      <c r="T5866" s="183">
        <v>240</v>
      </c>
      <c r="U5866" s="183">
        <v>21</v>
      </c>
      <c r="V5866" s="183">
        <v>406</v>
      </c>
      <c r="W5866" s="183">
        <v>178</v>
      </c>
      <c r="X5866" s="183">
        <v>269</v>
      </c>
      <c r="Y5866" s="183">
        <v>13</v>
      </c>
    </row>
    <row r="5867" spans="1:25" x14ac:dyDescent="0.2">
      <c r="A5867" s="184">
        <v>14575017</v>
      </c>
      <c r="B5867" s="183" t="str">
        <f>[1]店マスタ!B5866</f>
        <v>セレスひだか</v>
      </c>
      <c r="C5867" s="183">
        <v>1.5</v>
      </c>
      <c r="D5867" s="183">
        <v>1.5</v>
      </c>
      <c r="E5867" s="183">
        <f>_xlfn.XLOOKUP(A5867,[2]Sheet1!$R:$R,[2]Sheet1!$AB:$AB,"",0)</f>
        <v>1.5</v>
      </c>
      <c r="F5867" s="183">
        <f>_xlfn.XLOOKUP($A5867,[3]【2026年03月度_全社】RFM客層一覧表データ!$A:$A,[3]【2026年03月度_全社】RFM客層一覧表データ!C:C,"",0)</f>
        <v>1</v>
      </c>
      <c r="G5867" s="183">
        <f>_xlfn.XLOOKUP($A5867,[3]【2026年03月度_全社】RFM客層一覧表データ!$A:$A,[3]【2026年03月度_全社】RFM客層一覧表データ!D:D,"",0)</f>
        <v>0</v>
      </c>
      <c r="H5867" s="183">
        <f>_xlfn.XLOOKUP($A5867,[3]【2026年03月度_全社】RFM客層一覧表データ!$A:$A,[3]【2026年03月度_全社】RFM客層一覧表データ!E:E,"",0)</f>
        <v>0</v>
      </c>
      <c r="I5867" s="183">
        <f>_xlfn.XLOOKUP($A5867,[3]【2026年03月度_全社】RFM客層一覧表データ!$A:$A,[3]【2026年03月度_全社】RFM客層一覧表データ!F:F,"",0)</f>
        <v>0</v>
      </c>
      <c r="J5867" s="183">
        <v>1</v>
      </c>
      <c r="K5867" s="183">
        <v>0</v>
      </c>
      <c r="L5867" s="183">
        <v>0</v>
      </c>
      <c r="M5867" s="183">
        <v>0</v>
      </c>
      <c r="N5867" s="183">
        <v>1</v>
      </c>
      <c r="O5867" s="183">
        <v>0</v>
      </c>
      <c r="P5867" s="183">
        <v>1</v>
      </c>
      <c r="Q5867" s="183">
        <v>0</v>
      </c>
      <c r="R5867" s="183">
        <v>1</v>
      </c>
      <c r="S5867" s="183">
        <v>0</v>
      </c>
      <c r="T5867" s="183">
        <v>1</v>
      </c>
      <c r="U5867" s="183">
        <v>0</v>
      </c>
      <c r="V5867" s="183">
        <v>1</v>
      </c>
      <c r="W5867" s="183">
        <v>1</v>
      </c>
      <c r="X5867" s="183">
        <v>1</v>
      </c>
      <c r="Y5867" s="183">
        <v>0</v>
      </c>
    </row>
    <row r="5868" spans="1:25" x14ac:dyDescent="0.2">
      <c r="A5868" s="184">
        <v>14575036</v>
      </c>
      <c r="B5868" s="183" t="str">
        <f>[1]店マスタ!B5867</f>
        <v>ノベ　デンキ</v>
      </c>
      <c r="C5868" s="183">
        <v>1.5</v>
      </c>
      <c r="D5868" s="183">
        <v>0</v>
      </c>
      <c r="E5868" s="183" t="str">
        <f>_xlfn.XLOOKUP(A5868,[2]Sheet1!$R:$R,[2]Sheet1!$AB:$AB,"",0)</f>
        <v/>
      </c>
      <c r="F5868" s="183" t="str">
        <f>_xlfn.XLOOKUP($A5868,[3]【2026年03月度_全社】RFM客層一覧表データ!$A:$A,[3]【2026年03月度_全社】RFM客層一覧表データ!C:C,"",0)</f>
        <v/>
      </c>
      <c r="G5868" s="183" t="str">
        <f>_xlfn.XLOOKUP($A5868,[3]【2026年03月度_全社】RFM客層一覧表データ!$A:$A,[3]【2026年03月度_全社】RFM客層一覧表データ!D:D,"",0)</f>
        <v/>
      </c>
      <c r="H5868" s="183" t="str">
        <f>_xlfn.XLOOKUP($A5868,[3]【2026年03月度_全社】RFM客層一覧表データ!$A:$A,[3]【2026年03月度_全社】RFM客層一覧表データ!E:E,"",0)</f>
        <v/>
      </c>
      <c r="I5868" s="183" t="str">
        <f>_xlfn.XLOOKUP($A5868,[3]【2026年03月度_全社】RFM客層一覧表データ!$A:$A,[3]【2026年03月度_全社】RFM客層一覧表データ!F:F,"",0)</f>
        <v/>
      </c>
      <c r="J5868" s="183">
        <v>231</v>
      </c>
      <c r="K5868" s="183">
        <v>66</v>
      </c>
      <c r="L5868" s="183">
        <v>130</v>
      </c>
      <c r="M5868" s="183">
        <v>6</v>
      </c>
      <c r="N5868" s="183">
        <v>247</v>
      </c>
      <c r="O5868" s="183">
        <v>75</v>
      </c>
      <c r="P5868" s="183">
        <v>152</v>
      </c>
      <c r="Q5868" s="183">
        <v>5</v>
      </c>
      <c r="R5868" s="183">
        <v>265</v>
      </c>
      <c r="S5868" s="183">
        <v>79</v>
      </c>
      <c r="T5868" s="183">
        <v>165</v>
      </c>
      <c r="U5868" s="183">
        <v>7</v>
      </c>
      <c r="V5868" s="183">
        <v>278</v>
      </c>
      <c r="W5868" s="183">
        <v>88</v>
      </c>
      <c r="X5868" s="183">
        <v>170</v>
      </c>
      <c r="Y5868" s="183">
        <v>6</v>
      </c>
    </row>
    <row r="5869" spans="1:25" x14ac:dyDescent="0.2">
      <c r="A5869" s="184">
        <v>14576001</v>
      </c>
      <c r="B5869" s="183" t="str">
        <f>[1]店マスタ!B5868</f>
        <v>セブンプラザ北郷店</v>
      </c>
      <c r="C5869" s="183">
        <v>3.5</v>
      </c>
      <c r="D5869" s="183">
        <v>3.5</v>
      </c>
      <c r="E5869" s="183">
        <f>_xlfn.XLOOKUP(A5869,[2]Sheet1!$R:$R,[2]Sheet1!$AB:$AB,"",0)</f>
        <v>3.5</v>
      </c>
      <c r="F5869" s="183">
        <f>_xlfn.XLOOKUP($A5869,[3]【2026年03月度_全社】RFM客層一覧表データ!$A:$A,[3]【2026年03月度_全社】RFM客層一覧表データ!C:C,"",0)</f>
        <v>1033</v>
      </c>
      <c r="G5869" s="183">
        <f>_xlfn.XLOOKUP($A5869,[3]【2026年03月度_全社】RFM客層一覧表データ!$A:$A,[3]【2026年03月度_全社】RFM客層一覧表データ!D:D,"",0)</f>
        <v>546</v>
      </c>
      <c r="H5869" s="183">
        <f>_xlfn.XLOOKUP($A5869,[3]【2026年03月度_全社】RFM客層一覧表データ!$A:$A,[3]【2026年03月度_全社】RFM客層一覧表データ!E:E,"",0)</f>
        <v>516</v>
      </c>
      <c r="I5869" s="183">
        <f>_xlfn.XLOOKUP($A5869,[3]【2026年03月度_全社】RFM客層一覧表データ!$A:$A,[3]【2026年03月度_全社】RFM客層一覧表データ!F:F,"",0)</f>
        <v>67</v>
      </c>
      <c r="J5869" s="183">
        <v>1026</v>
      </c>
      <c r="K5869" s="183">
        <v>578</v>
      </c>
      <c r="L5869" s="183">
        <v>513</v>
      </c>
      <c r="M5869" s="183">
        <v>79</v>
      </c>
      <c r="N5869" s="183">
        <v>1003</v>
      </c>
      <c r="O5869" s="183">
        <v>542</v>
      </c>
      <c r="P5869" s="183">
        <v>509</v>
      </c>
      <c r="Q5869" s="183">
        <v>47</v>
      </c>
      <c r="R5869" s="183">
        <v>1007</v>
      </c>
      <c r="S5869" s="183">
        <v>531</v>
      </c>
      <c r="T5869" s="183">
        <v>503</v>
      </c>
      <c r="U5869" s="183">
        <v>64</v>
      </c>
      <c r="V5869" s="183">
        <v>1016</v>
      </c>
      <c r="W5869" s="183">
        <v>512</v>
      </c>
      <c r="X5869" s="183">
        <v>497</v>
      </c>
      <c r="Y5869" s="183">
        <v>49</v>
      </c>
    </row>
    <row r="5870" spans="1:25" x14ac:dyDescent="0.2">
      <c r="A5870" s="184">
        <v>14580001</v>
      </c>
      <c r="B5870" s="183" t="str">
        <f>[1]店マスタ!B5869</f>
        <v>セブンプラザ　あかぎ</v>
      </c>
      <c r="C5870" s="183">
        <v>4</v>
      </c>
      <c r="D5870" s="183">
        <v>4</v>
      </c>
      <c r="E5870" s="183">
        <f>_xlfn.XLOOKUP(A5870,[2]Sheet1!$R:$R,[2]Sheet1!$AB:$AB,"",0)</f>
        <v>4.5</v>
      </c>
      <c r="F5870" s="183">
        <f>_xlfn.XLOOKUP($A5870,[3]【2026年03月度_全社】RFM客層一覧表データ!$A:$A,[3]【2026年03月度_全社】RFM客層一覧表データ!C:C,"",0)</f>
        <v>1127</v>
      </c>
      <c r="G5870" s="183">
        <f>_xlfn.XLOOKUP($A5870,[3]【2026年03月度_全社】RFM客層一覧表データ!$A:$A,[3]【2026年03月度_全社】RFM客層一覧表データ!D:D,"",0)</f>
        <v>607</v>
      </c>
      <c r="H5870" s="183">
        <f>_xlfn.XLOOKUP($A5870,[3]【2026年03月度_全社】RFM客層一覧表データ!$A:$A,[3]【2026年03月度_全社】RFM客層一覧表データ!E:E,"",0)</f>
        <v>654</v>
      </c>
      <c r="I5870" s="183">
        <f>_xlfn.XLOOKUP($A5870,[3]【2026年03月度_全社】RFM客層一覧表データ!$A:$A,[3]【2026年03月度_全社】RFM客層一覧表データ!F:F,"",0)</f>
        <v>68</v>
      </c>
      <c r="J5870" s="183">
        <v>1169</v>
      </c>
      <c r="K5870" s="183">
        <v>624</v>
      </c>
      <c r="L5870" s="183">
        <v>679</v>
      </c>
      <c r="M5870" s="183">
        <v>62</v>
      </c>
      <c r="N5870" s="183">
        <v>1210</v>
      </c>
      <c r="O5870" s="183">
        <v>635</v>
      </c>
      <c r="P5870" s="183">
        <v>695</v>
      </c>
      <c r="Q5870" s="183">
        <v>61</v>
      </c>
      <c r="R5870" s="183">
        <v>1238</v>
      </c>
      <c r="S5870" s="183">
        <v>617</v>
      </c>
      <c r="T5870" s="183">
        <v>689</v>
      </c>
      <c r="U5870" s="183">
        <v>63</v>
      </c>
      <c r="V5870" s="183">
        <v>1274</v>
      </c>
      <c r="W5870" s="183">
        <v>663</v>
      </c>
      <c r="X5870" s="183">
        <v>712</v>
      </c>
      <c r="Y5870" s="183">
        <v>61</v>
      </c>
    </row>
    <row r="5871" spans="1:25" x14ac:dyDescent="0.2">
      <c r="A5871" s="184">
        <v>14580035</v>
      </c>
      <c r="B5871" s="183" t="str">
        <f>[1]店マスタ!B5870</f>
        <v>かいでんか</v>
      </c>
      <c r="C5871" s="183">
        <v>1.5</v>
      </c>
      <c r="D5871" s="183">
        <v>1.5</v>
      </c>
      <c r="E5871" s="183">
        <f>_xlfn.XLOOKUP(A5871,[2]Sheet1!$R:$R,[2]Sheet1!$AB:$AB,"",0)</f>
        <v>1.5</v>
      </c>
      <c r="F5871" s="183">
        <f>_xlfn.XLOOKUP($A5871,[3]【2026年03月度_全社】RFM客層一覧表データ!$A:$A,[3]【2026年03月度_全社】RFM客層一覧表データ!C:C,"",0)</f>
        <v>441</v>
      </c>
      <c r="G5871" s="183">
        <f>_xlfn.XLOOKUP($A5871,[3]【2026年03月度_全社】RFM客層一覧表データ!$A:$A,[3]【2026年03月度_全社】RFM客層一覧表データ!D:D,"",0)</f>
        <v>209</v>
      </c>
      <c r="H5871" s="183">
        <f>_xlfn.XLOOKUP($A5871,[3]【2026年03月度_全社】RFM客層一覧表データ!$A:$A,[3]【2026年03月度_全社】RFM客層一覧表データ!E:E,"",0)</f>
        <v>266</v>
      </c>
      <c r="I5871" s="183">
        <f>_xlfn.XLOOKUP($A5871,[3]【2026年03月度_全社】RFM客層一覧表データ!$A:$A,[3]【2026年03月度_全社】RFM客層一覧表データ!F:F,"",0)</f>
        <v>19</v>
      </c>
      <c r="J5871" s="183">
        <v>469</v>
      </c>
      <c r="K5871" s="183">
        <v>225</v>
      </c>
      <c r="L5871" s="183">
        <v>278</v>
      </c>
      <c r="M5871" s="183">
        <v>22</v>
      </c>
      <c r="N5871" s="183">
        <v>485</v>
      </c>
      <c r="O5871" s="183">
        <v>228</v>
      </c>
      <c r="P5871" s="183">
        <v>283</v>
      </c>
      <c r="Q5871" s="183">
        <v>18</v>
      </c>
      <c r="R5871" s="183">
        <v>514</v>
      </c>
      <c r="S5871" s="183">
        <v>246</v>
      </c>
      <c r="T5871" s="183">
        <v>291</v>
      </c>
      <c r="U5871" s="183">
        <v>20</v>
      </c>
      <c r="V5871" s="183">
        <v>528</v>
      </c>
      <c r="W5871" s="183">
        <v>257</v>
      </c>
      <c r="X5871" s="183">
        <v>307</v>
      </c>
      <c r="Y5871" s="183">
        <v>29</v>
      </c>
    </row>
    <row r="5872" spans="1:25" x14ac:dyDescent="0.2">
      <c r="A5872" s="184">
        <v>14580042</v>
      </c>
      <c r="B5872" s="183" t="str">
        <f>[1]店マスタ!B5871</f>
        <v>株式会社　飯干商事</v>
      </c>
      <c r="C5872" s="183">
        <v>1.5</v>
      </c>
      <c r="D5872" s="183">
        <v>1.5</v>
      </c>
      <c r="E5872" s="183">
        <f>_xlfn.XLOOKUP(A5872,[2]Sheet1!$R:$R,[2]Sheet1!$AB:$AB,"",0)</f>
        <v>2</v>
      </c>
      <c r="F5872" s="183" t="str">
        <f>_xlfn.XLOOKUP($A5872,[3]【2026年03月度_全社】RFM客層一覧表データ!$A:$A,[3]【2026年03月度_全社】RFM客層一覧表データ!C:C,"",0)</f>
        <v/>
      </c>
      <c r="G5872" s="183" t="str">
        <f>_xlfn.XLOOKUP($A5872,[3]【2026年03月度_全社】RFM客層一覧表データ!$A:$A,[3]【2026年03月度_全社】RFM客層一覧表データ!D:D,"",0)</f>
        <v/>
      </c>
      <c r="H5872" s="183" t="str">
        <f>_xlfn.XLOOKUP($A5872,[3]【2026年03月度_全社】RFM客層一覧表データ!$A:$A,[3]【2026年03月度_全社】RFM客層一覧表データ!E:E,"",0)</f>
        <v/>
      </c>
      <c r="I5872" s="183" t="str">
        <f>_xlfn.XLOOKUP($A5872,[3]【2026年03月度_全社】RFM客層一覧表データ!$A:$A,[3]【2026年03月度_全社】RFM客層一覧表データ!F:F,"",0)</f>
        <v/>
      </c>
      <c r="J5872" s="183">
        <v>0</v>
      </c>
      <c r="K5872" s="183">
        <v>0</v>
      </c>
      <c r="L5872" s="183">
        <v>0</v>
      </c>
      <c r="M5872" s="183">
        <v>0</v>
      </c>
      <c r="N5872" s="183">
        <v>0</v>
      </c>
      <c r="O5872" s="183">
        <v>0</v>
      </c>
      <c r="P5872" s="183">
        <v>0</v>
      </c>
      <c r="Q5872" s="183">
        <v>0</v>
      </c>
      <c r="R5872" s="183">
        <v>0</v>
      </c>
      <c r="S5872" s="183">
        <v>0</v>
      </c>
      <c r="T5872" s="183">
        <v>0</v>
      </c>
      <c r="U5872" s="183">
        <v>0</v>
      </c>
      <c r="V5872" s="183">
        <v>0</v>
      </c>
      <c r="W5872" s="183">
        <v>0</v>
      </c>
      <c r="X5872" s="183">
        <v>0</v>
      </c>
      <c r="Y5872" s="183">
        <v>0</v>
      </c>
    </row>
    <row r="5873" spans="1:25" x14ac:dyDescent="0.2">
      <c r="A5873" s="184">
        <v>14580043</v>
      </c>
      <c r="B5873" s="183" t="str">
        <f>[1]店マスタ!B5872</f>
        <v>セブンプラザ　ゴトウ</v>
      </c>
      <c r="C5873" s="183">
        <v>3</v>
      </c>
      <c r="D5873" s="183">
        <v>4</v>
      </c>
      <c r="E5873" s="183">
        <f>_xlfn.XLOOKUP(A5873,[2]Sheet1!$R:$R,[2]Sheet1!$AB:$AB,"",0)</f>
        <v>4</v>
      </c>
      <c r="F5873" s="183">
        <f>_xlfn.XLOOKUP($A5873,[3]【2026年03月度_全社】RFM客層一覧表データ!$A:$A,[3]【2026年03月度_全社】RFM客層一覧表データ!C:C,"",0)</f>
        <v>715</v>
      </c>
      <c r="G5873" s="183">
        <f>_xlfn.XLOOKUP($A5873,[3]【2026年03月度_全社】RFM客層一覧表データ!$A:$A,[3]【2026年03月度_全社】RFM客層一覧表データ!D:D,"",0)</f>
        <v>367</v>
      </c>
      <c r="H5873" s="183">
        <f>_xlfn.XLOOKUP($A5873,[3]【2026年03月度_全社】RFM客層一覧表データ!$A:$A,[3]【2026年03月度_全社】RFM客層一覧表データ!E:E,"",0)</f>
        <v>391</v>
      </c>
      <c r="I5873" s="183">
        <f>_xlfn.XLOOKUP($A5873,[3]【2026年03月度_全社】RFM客層一覧表データ!$A:$A,[3]【2026年03月度_全社】RFM客層一覧表データ!F:F,"",0)</f>
        <v>61</v>
      </c>
      <c r="J5873" s="183">
        <v>711</v>
      </c>
      <c r="K5873" s="183">
        <v>385</v>
      </c>
      <c r="L5873" s="183">
        <v>403</v>
      </c>
      <c r="M5873" s="183">
        <v>68</v>
      </c>
      <c r="N5873" s="183">
        <v>708</v>
      </c>
      <c r="O5873" s="183">
        <v>404</v>
      </c>
      <c r="P5873" s="183">
        <v>416</v>
      </c>
      <c r="Q5873" s="183">
        <v>65</v>
      </c>
      <c r="R5873" s="183">
        <v>684</v>
      </c>
      <c r="S5873" s="183">
        <v>382</v>
      </c>
      <c r="T5873" s="183">
        <v>431</v>
      </c>
      <c r="U5873" s="183">
        <v>62</v>
      </c>
      <c r="V5873" s="183">
        <v>704</v>
      </c>
      <c r="W5873" s="183">
        <v>386</v>
      </c>
      <c r="X5873" s="183">
        <v>438</v>
      </c>
      <c r="Y5873" s="183">
        <v>41</v>
      </c>
    </row>
    <row r="5874" spans="1:25" x14ac:dyDescent="0.2">
      <c r="A5874" s="184">
        <v>14580050</v>
      </c>
      <c r="B5874" s="183" t="str">
        <f>[1]店マスタ!B5873</f>
        <v>やまうちでんき</v>
      </c>
      <c r="C5874" s="183">
        <v>1.5</v>
      </c>
      <c r="D5874" s="183">
        <v>1.5</v>
      </c>
      <c r="E5874" s="183">
        <f>_xlfn.XLOOKUP(A5874,[2]Sheet1!$R:$R,[2]Sheet1!$AB:$AB,"",0)</f>
        <v>1.5</v>
      </c>
      <c r="F5874" s="183">
        <f>_xlfn.XLOOKUP($A5874,[3]【2026年03月度_全社】RFM客層一覧表データ!$A:$A,[3]【2026年03月度_全社】RFM客層一覧表データ!C:C,"",0)</f>
        <v>53</v>
      </c>
      <c r="G5874" s="183">
        <f>_xlfn.XLOOKUP($A5874,[3]【2026年03月度_全社】RFM客層一覧表データ!$A:$A,[3]【2026年03月度_全社】RFM客層一覧表データ!D:D,"",0)</f>
        <v>14</v>
      </c>
      <c r="H5874" s="183">
        <f>_xlfn.XLOOKUP($A5874,[3]【2026年03月度_全社】RFM客層一覧表データ!$A:$A,[3]【2026年03月度_全社】RFM客層一覧表データ!E:E,"",0)</f>
        <v>22</v>
      </c>
      <c r="I5874" s="183">
        <f>_xlfn.XLOOKUP($A5874,[3]【2026年03月度_全社】RFM客層一覧表データ!$A:$A,[3]【2026年03月度_全社】RFM客層一覧表データ!F:F,"",0)</f>
        <v>4</v>
      </c>
      <c r="J5874" s="183">
        <v>78</v>
      </c>
      <c r="K5874" s="183">
        <v>0</v>
      </c>
      <c r="L5874" s="183">
        <v>24</v>
      </c>
      <c r="M5874" s="183">
        <v>0</v>
      </c>
      <c r="N5874" s="183">
        <v>118</v>
      </c>
      <c r="O5874" s="183">
        <v>2</v>
      </c>
      <c r="P5874" s="183">
        <v>53</v>
      </c>
      <c r="Q5874" s="183">
        <v>2</v>
      </c>
      <c r="R5874" s="183">
        <v>136</v>
      </c>
      <c r="S5874" s="183">
        <v>3</v>
      </c>
      <c r="T5874" s="183">
        <v>73</v>
      </c>
      <c r="U5874" s="183">
        <v>0</v>
      </c>
      <c r="V5874" s="183">
        <v>156</v>
      </c>
      <c r="W5874" s="183">
        <v>0</v>
      </c>
      <c r="X5874" s="183">
        <v>96</v>
      </c>
      <c r="Y5874" s="183">
        <v>0</v>
      </c>
    </row>
    <row r="5875" spans="1:25" x14ac:dyDescent="0.2">
      <c r="A5875" s="184">
        <v>14580053</v>
      </c>
      <c r="B5875" s="183" t="str">
        <f>[1]店マスタ!B5874</f>
        <v>でんかプラザナガタ</v>
      </c>
      <c r="C5875" s="183">
        <v>2.5</v>
      </c>
      <c r="D5875" s="183">
        <v>2.5</v>
      </c>
      <c r="E5875" s="183">
        <f>_xlfn.XLOOKUP(A5875,[2]Sheet1!$R:$R,[2]Sheet1!$AB:$AB,"",0)</f>
        <v>2.5</v>
      </c>
      <c r="F5875" s="183">
        <f>_xlfn.XLOOKUP($A5875,[3]【2026年03月度_全社】RFM客層一覧表データ!$A:$A,[3]【2026年03月度_全社】RFM客層一覧表データ!C:C,"",0)</f>
        <v>527</v>
      </c>
      <c r="G5875" s="183">
        <f>_xlfn.XLOOKUP($A5875,[3]【2026年03月度_全社】RFM客層一覧表データ!$A:$A,[3]【2026年03月度_全社】RFM客層一覧表データ!D:D,"",0)</f>
        <v>256</v>
      </c>
      <c r="H5875" s="183">
        <f>_xlfn.XLOOKUP($A5875,[3]【2026年03月度_全社】RFM客層一覧表データ!$A:$A,[3]【2026年03月度_全社】RFM客層一覧表データ!E:E,"",0)</f>
        <v>290</v>
      </c>
      <c r="I5875" s="183">
        <f>_xlfn.XLOOKUP($A5875,[3]【2026年03月度_全社】RFM客層一覧表データ!$A:$A,[3]【2026年03月度_全社】RFM客層一覧表データ!F:F,"",0)</f>
        <v>37</v>
      </c>
      <c r="J5875" s="183">
        <v>517</v>
      </c>
      <c r="K5875" s="183">
        <v>249</v>
      </c>
      <c r="L5875" s="183">
        <v>272</v>
      </c>
      <c r="M5875" s="183">
        <v>42</v>
      </c>
      <c r="N5875" s="183">
        <v>501</v>
      </c>
      <c r="O5875" s="183">
        <v>238</v>
      </c>
      <c r="P5875" s="183">
        <v>278</v>
      </c>
      <c r="Q5875" s="183">
        <v>38</v>
      </c>
      <c r="R5875" s="183">
        <v>515</v>
      </c>
      <c r="S5875" s="183">
        <v>233</v>
      </c>
      <c r="T5875" s="183">
        <v>292</v>
      </c>
      <c r="U5875" s="183">
        <v>33</v>
      </c>
      <c r="V5875" s="183">
        <v>530</v>
      </c>
      <c r="W5875" s="183">
        <v>263</v>
      </c>
      <c r="X5875" s="183">
        <v>301</v>
      </c>
      <c r="Y5875" s="183">
        <v>45</v>
      </c>
    </row>
    <row r="5876" spans="1:25" x14ac:dyDescent="0.2">
      <c r="A5876" s="184">
        <v>14580059</v>
      </c>
      <c r="B5876" s="183" t="str">
        <f>[1]店マスタ!B5875</f>
        <v>イワヒロデンキ</v>
      </c>
      <c r="C5876" s="183">
        <v>2.5</v>
      </c>
      <c r="D5876" s="183">
        <v>2.5</v>
      </c>
      <c r="E5876" s="183">
        <f>_xlfn.XLOOKUP(A5876,[2]Sheet1!$R:$R,[2]Sheet1!$AB:$AB,"",0)</f>
        <v>2.5</v>
      </c>
      <c r="F5876" s="183">
        <f>_xlfn.XLOOKUP($A5876,[3]【2026年03月度_全社】RFM客層一覧表データ!$A:$A,[3]【2026年03月度_全社】RFM客層一覧表データ!C:C,"",0)</f>
        <v>285</v>
      </c>
      <c r="G5876" s="183">
        <f>_xlfn.XLOOKUP($A5876,[3]【2026年03月度_全社】RFM客層一覧表データ!$A:$A,[3]【2026年03月度_全社】RFM客層一覧表データ!D:D,"",0)</f>
        <v>113</v>
      </c>
      <c r="H5876" s="183">
        <f>_xlfn.XLOOKUP($A5876,[3]【2026年03月度_全社】RFM客層一覧表データ!$A:$A,[3]【2026年03月度_全社】RFM客層一覧表データ!E:E,"",0)</f>
        <v>154</v>
      </c>
      <c r="I5876" s="183">
        <f>_xlfn.XLOOKUP($A5876,[3]【2026年03月度_全社】RFM客層一覧表データ!$A:$A,[3]【2026年03月度_全社】RFM客層一覧表データ!F:F,"",0)</f>
        <v>9</v>
      </c>
      <c r="J5876" s="183">
        <v>307</v>
      </c>
      <c r="K5876" s="183">
        <v>130</v>
      </c>
      <c r="L5876" s="183">
        <v>165</v>
      </c>
      <c r="M5876" s="183">
        <v>19</v>
      </c>
      <c r="N5876" s="183">
        <v>319</v>
      </c>
      <c r="O5876" s="183">
        <v>122</v>
      </c>
      <c r="P5876" s="183">
        <v>173</v>
      </c>
      <c r="Q5876" s="183">
        <v>14</v>
      </c>
      <c r="R5876" s="183">
        <v>328</v>
      </c>
      <c r="S5876" s="183">
        <v>161</v>
      </c>
      <c r="T5876" s="183">
        <v>181</v>
      </c>
      <c r="U5876" s="183">
        <v>20</v>
      </c>
      <c r="V5876" s="183">
        <v>334</v>
      </c>
      <c r="W5876" s="183">
        <v>130</v>
      </c>
      <c r="X5876" s="183">
        <v>180</v>
      </c>
      <c r="Y5876" s="183">
        <v>13</v>
      </c>
    </row>
    <row r="5877" spans="1:25" x14ac:dyDescent="0.2">
      <c r="A5877" s="184">
        <v>14580067</v>
      </c>
      <c r="B5877" s="183" t="str">
        <f>[1]店マスタ!B5876</f>
        <v>セブンプラザ　オリタ</v>
      </c>
      <c r="C5877" s="183">
        <v>2</v>
      </c>
      <c r="D5877" s="183">
        <v>2</v>
      </c>
      <c r="E5877" s="183">
        <f>_xlfn.XLOOKUP(A5877,[2]Sheet1!$R:$R,[2]Sheet1!$AB:$AB,"",0)</f>
        <v>2.5</v>
      </c>
      <c r="F5877" s="183">
        <f>_xlfn.XLOOKUP($A5877,[3]【2026年03月度_全社】RFM客層一覧表データ!$A:$A,[3]【2026年03月度_全社】RFM客層一覧表データ!C:C,"",0)</f>
        <v>1026</v>
      </c>
      <c r="G5877" s="183">
        <f>_xlfn.XLOOKUP($A5877,[3]【2026年03月度_全社】RFM客層一覧表データ!$A:$A,[3]【2026年03月度_全社】RFM客層一覧表データ!D:D,"",0)</f>
        <v>495</v>
      </c>
      <c r="H5877" s="183">
        <f>_xlfn.XLOOKUP($A5877,[3]【2026年03月度_全社】RFM客層一覧表データ!$A:$A,[3]【2026年03月度_全社】RFM客層一覧表データ!E:E,"",0)</f>
        <v>588</v>
      </c>
      <c r="I5877" s="183">
        <f>_xlfn.XLOOKUP($A5877,[3]【2026年03月度_全社】RFM客層一覧表データ!$A:$A,[3]【2026年03月度_全社】RFM客層一覧表データ!F:F,"",0)</f>
        <v>69</v>
      </c>
      <c r="J5877" s="183">
        <v>1012</v>
      </c>
      <c r="K5877" s="183">
        <v>490</v>
      </c>
      <c r="L5877" s="183">
        <v>579</v>
      </c>
      <c r="M5877" s="183">
        <v>50</v>
      </c>
      <c r="N5877" s="183">
        <v>1020</v>
      </c>
      <c r="O5877" s="183">
        <v>442</v>
      </c>
      <c r="P5877" s="183">
        <v>557</v>
      </c>
      <c r="Q5877" s="183">
        <v>39</v>
      </c>
      <c r="R5877" s="183">
        <v>1082</v>
      </c>
      <c r="S5877" s="183">
        <v>549</v>
      </c>
      <c r="T5877" s="183">
        <v>583</v>
      </c>
      <c r="U5877" s="183">
        <v>59</v>
      </c>
      <c r="V5877" s="183">
        <v>1079</v>
      </c>
      <c r="W5877" s="183">
        <v>534</v>
      </c>
      <c r="X5877" s="183">
        <v>585</v>
      </c>
      <c r="Y5877" s="183">
        <v>63</v>
      </c>
    </row>
    <row r="5878" spans="1:25" x14ac:dyDescent="0.2">
      <c r="A5878" s="184">
        <v>14580089</v>
      </c>
      <c r="B5878" s="183" t="str">
        <f>[1]店マスタ!B5877</f>
        <v>マツバ電器</v>
      </c>
      <c r="C5878" s="183">
        <v>1.5</v>
      </c>
      <c r="D5878" s="183">
        <v>1.5</v>
      </c>
      <c r="E5878" s="183">
        <f>_xlfn.XLOOKUP(A5878,[2]Sheet1!$R:$R,[2]Sheet1!$AB:$AB,"",0)</f>
        <v>2</v>
      </c>
      <c r="F5878" s="183">
        <f>_xlfn.XLOOKUP($A5878,[3]【2026年03月度_全社】RFM客層一覧表データ!$A:$A,[3]【2026年03月度_全社】RFM客層一覧表データ!C:C,"",0)</f>
        <v>314</v>
      </c>
      <c r="G5878" s="183">
        <f>_xlfn.XLOOKUP($A5878,[3]【2026年03月度_全社】RFM客層一覧表データ!$A:$A,[3]【2026年03月度_全社】RFM客層一覧表データ!D:D,"",0)</f>
        <v>113</v>
      </c>
      <c r="H5878" s="183">
        <f>_xlfn.XLOOKUP($A5878,[3]【2026年03月度_全社】RFM客層一覧表データ!$A:$A,[3]【2026年03月度_全社】RFM客層一覧表データ!E:E,"",0)</f>
        <v>188</v>
      </c>
      <c r="I5878" s="183">
        <f>_xlfn.XLOOKUP($A5878,[3]【2026年03月度_全社】RFM客層一覧表データ!$A:$A,[3]【2026年03月度_全社】RFM客層一覧表データ!F:F,"",0)</f>
        <v>9</v>
      </c>
      <c r="J5878" s="183">
        <v>342</v>
      </c>
      <c r="K5878" s="183">
        <v>133</v>
      </c>
      <c r="L5878" s="183">
        <v>210</v>
      </c>
      <c r="M5878" s="183">
        <v>7</v>
      </c>
      <c r="N5878" s="183">
        <v>369</v>
      </c>
      <c r="O5878" s="183">
        <v>136</v>
      </c>
      <c r="P5878" s="183">
        <v>223</v>
      </c>
      <c r="Q5878" s="183">
        <v>7</v>
      </c>
      <c r="R5878" s="183">
        <v>398</v>
      </c>
      <c r="S5878" s="183">
        <v>171</v>
      </c>
      <c r="T5878" s="183">
        <v>244</v>
      </c>
      <c r="U5878" s="183">
        <v>17</v>
      </c>
      <c r="V5878" s="183">
        <v>410</v>
      </c>
      <c r="W5878" s="183">
        <v>189</v>
      </c>
      <c r="X5878" s="183">
        <v>245</v>
      </c>
      <c r="Y5878" s="183">
        <v>4</v>
      </c>
    </row>
    <row r="5879" spans="1:25" x14ac:dyDescent="0.2">
      <c r="A5879" s="184">
        <v>14580090</v>
      </c>
      <c r="B5879" s="183" t="str">
        <f>[1]店マスタ!B5878</f>
        <v>でんかプラザ　ミナト</v>
      </c>
      <c r="C5879" s="183">
        <v>2</v>
      </c>
      <c r="D5879" s="183">
        <v>2</v>
      </c>
      <c r="E5879" s="183">
        <f>_xlfn.XLOOKUP(A5879,[2]Sheet1!$R:$R,[2]Sheet1!$AB:$AB,"",0)</f>
        <v>2</v>
      </c>
      <c r="F5879" s="183">
        <f>_xlfn.XLOOKUP($A5879,[3]【2026年03月度_全社】RFM客層一覧表データ!$A:$A,[3]【2026年03月度_全社】RFM客層一覧表データ!C:C,"",0)</f>
        <v>341</v>
      </c>
      <c r="G5879" s="183">
        <f>_xlfn.XLOOKUP($A5879,[3]【2026年03月度_全社】RFM客層一覧表データ!$A:$A,[3]【2026年03月度_全社】RFM客層一覧表データ!D:D,"",0)</f>
        <v>178</v>
      </c>
      <c r="H5879" s="183">
        <f>_xlfn.XLOOKUP($A5879,[3]【2026年03月度_全社】RFM客層一覧表データ!$A:$A,[3]【2026年03月度_全社】RFM客層一覧表データ!E:E,"",0)</f>
        <v>243</v>
      </c>
      <c r="I5879" s="183">
        <f>_xlfn.XLOOKUP($A5879,[3]【2026年03月度_全社】RFM客層一覧表データ!$A:$A,[3]【2026年03月度_全社】RFM客層一覧表データ!F:F,"",0)</f>
        <v>9</v>
      </c>
      <c r="J5879" s="183">
        <v>348</v>
      </c>
      <c r="K5879" s="183">
        <v>183</v>
      </c>
      <c r="L5879" s="183">
        <v>244</v>
      </c>
      <c r="M5879" s="183">
        <v>14</v>
      </c>
      <c r="N5879" s="183">
        <v>361</v>
      </c>
      <c r="O5879" s="183">
        <v>181</v>
      </c>
      <c r="P5879" s="183">
        <v>260</v>
      </c>
      <c r="Q5879" s="183">
        <v>9</v>
      </c>
      <c r="R5879" s="183">
        <v>369</v>
      </c>
      <c r="S5879" s="183">
        <v>196</v>
      </c>
      <c r="T5879" s="183">
        <v>268</v>
      </c>
      <c r="U5879" s="183">
        <v>6</v>
      </c>
      <c r="V5879" s="183">
        <v>376</v>
      </c>
      <c r="W5879" s="183">
        <v>192</v>
      </c>
      <c r="X5879" s="183">
        <v>265</v>
      </c>
      <c r="Y5879" s="183">
        <v>8</v>
      </c>
    </row>
    <row r="5880" spans="1:25" x14ac:dyDescent="0.2">
      <c r="A5880" s="184">
        <v>14580103</v>
      </c>
      <c r="B5880" s="183" t="str">
        <f>[1]店マスタ!B5879</f>
        <v>ＢＥＧＩＮ　タニグチ</v>
      </c>
      <c r="C5880" s="183">
        <v>1.5</v>
      </c>
      <c r="D5880" s="183">
        <v>1.5</v>
      </c>
      <c r="E5880" s="183">
        <f>_xlfn.XLOOKUP(A5880,[2]Sheet1!$R:$R,[2]Sheet1!$AB:$AB,"",0)</f>
        <v>1.5</v>
      </c>
      <c r="F5880" s="183" t="str">
        <f>_xlfn.XLOOKUP($A5880,[3]【2026年03月度_全社】RFM客層一覧表データ!$A:$A,[3]【2026年03月度_全社】RFM客層一覧表データ!C:C,"",0)</f>
        <v/>
      </c>
      <c r="G5880" s="183" t="str">
        <f>_xlfn.XLOOKUP($A5880,[3]【2026年03月度_全社】RFM客層一覧表データ!$A:$A,[3]【2026年03月度_全社】RFM客層一覧表データ!D:D,"",0)</f>
        <v/>
      </c>
      <c r="H5880" s="183" t="str">
        <f>_xlfn.XLOOKUP($A5880,[3]【2026年03月度_全社】RFM客層一覧表データ!$A:$A,[3]【2026年03月度_全社】RFM客層一覧表データ!E:E,"",0)</f>
        <v/>
      </c>
      <c r="I5880" s="183" t="str">
        <f>_xlfn.XLOOKUP($A5880,[3]【2026年03月度_全社】RFM客層一覧表データ!$A:$A,[3]【2026年03月度_全社】RFM客層一覧表データ!F:F,"",0)</f>
        <v/>
      </c>
      <c r="J5880" s="183">
        <v>0</v>
      </c>
      <c r="K5880" s="183">
        <v>0</v>
      </c>
      <c r="L5880" s="183">
        <v>0</v>
      </c>
      <c r="M5880" s="183">
        <v>0</v>
      </c>
      <c r="N5880" s="183">
        <v>0</v>
      </c>
      <c r="O5880" s="183">
        <v>0</v>
      </c>
      <c r="P5880" s="183">
        <v>0</v>
      </c>
      <c r="Q5880" s="183">
        <v>0</v>
      </c>
      <c r="R5880" s="183">
        <v>0</v>
      </c>
      <c r="S5880" s="183">
        <v>0</v>
      </c>
      <c r="T5880" s="183">
        <v>0</v>
      </c>
      <c r="U5880" s="183">
        <v>0</v>
      </c>
      <c r="V5880" s="183">
        <v>0</v>
      </c>
      <c r="W5880" s="183">
        <v>0</v>
      </c>
      <c r="X5880" s="183">
        <v>0</v>
      </c>
      <c r="Y5880" s="183">
        <v>0</v>
      </c>
    </row>
    <row r="5881" spans="1:25" x14ac:dyDescent="0.2">
      <c r="A5881" s="184">
        <v>14580109</v>
      </c>
      <c r="B5881" s="183" t="str">
        <f>[1]店マスタ!B5880</f>
        <v>セレス　いわた</v>
      </c>
      <c r="C5881" s="183">
        <v>1.5</v>
      </c>
      <c r="D5881" s="183">
        <v>1.5</v>
      </c>
      <c r="E5881" s="183">
        <f>_xlfn.XLOOKUP(A5881,[2]Sheet1!$R:$R,[2]Sheet1!$AB:$AB,"",0)</f>
        <v>1.5</v>
      </c>
      <c r="F5881" s="183">
        <f>_xlfn.XLOOKUP($A5881,[3]【2026年03月度_全社】RFM客層一覧表データ!$A:$A,[3]【2026年03月度_全社】RFM客層一覧表データ!C:C,"",0)</f>
        <v>295</v>
      </c>
      <c r="G5881" s="183">
        <f>_xlfn.XLOOKUP($A5881,[3]【2026年03月度_全社】RFM客層一覧表データ!$A:$A,[3]【2026年03月度_全社】RFM客層一覧表データ!D:D,"",0)</f>
        <v>97</v>
      </c>
      <c r="H5881" s="183">
        <f>_xlfn.XLOOKUP($A5881,[3]【2026年03月度_全社】RFM客層一覧表データ!$A:$A,[3]【2026年03月度_全社】RFM客層一覧表データ!E:E,"",0)</f>
        <v>127</v>
      </c>
      <c r="I5881" s="183">
        <f>_xlfn.XLOOKUP($A5881,[3]【2026年03月度_全社】RFM客層一覧表データ!$A:$A,[3]【2026年03月度_全社】RFM客層一覧表データ!F:F,"",0)</f>
        <v>9</v>
      </c>
      <c r="J5881" s="183">
        <v>300</v>
      </c>
      <c r="K5881" s="183">
        <v>113</v>
      </c>
      <c r="L5881" s="183">
        <v>134</v>
      </c>
      <c r="M5881" s="183">
        <v>10</v>
      </c>
      <c r="N5881" s="183">
        <v>322</v>
      </c>
      <c r="O5881" s="183">
        <v>124</v>
      </c>
      <c r="P5881" s="183">
        <v>139</v>
      </c>
      <c r="Q5881" s="183">
        <v>12</v>
      </c>
      <c r="R5881" s="183">
        <v>341</v>
      </c>
      <c r="S5881" s="183">
        <v>142</v>
      </c>
      <c r="T5881" s="183">
        <v>157</v>
      </c>
      <c r="U5881" s="183">
        <v>9</v>
      </c>
      <c r="V5881" s="183">
        <v>356</v>
      </c>
      <c r="W5881" s="183">
        <v>128</v>
      </c>
      <c r="X5881" s="183">
        <v>163</v>
      </c>
      <c r="Y5881" s="183">
        <v>6</v>
      </c>
    </row>
    <row r="5882" spans="1:25" x14ac:dyDescent="0.2">
      <c r="A5882" s="184">
        <v>14580123</v>
      </c>
      <c r="B5882" s="183" t="str">
        <f>[1]店マスタ!B5881</f>
        <v>でんかプラザ　小林</v>
      </c>
      <c r="C5882" s="183">
        <v>2.5</v>
      </c>
      <c r="D5882" s="183">
        <v>2.5</v>
      </c>
      <c r="E5882" s="183">
        <f>_xlfn.XLOOKUP(A5882,[2]Sheet1!$R:$R,[2]Sheet1!$AB:$AB,"",0)</f>
        <v>2.5</v>
      </c>
      <c r="F5882" s="183">
        <f>_xlfn.XLOOKUP($A5882,[3]【2026年03月度_全社】RFM客層一覧表データ!$A:$A,[3]【2026年03月度_全社】RFM客層一覧表データ!C:C,"",0)</f>
        <v>494</v>
      </c>
      <c r="G5882" s="183">
        <f>_xlfn.XLOOKUP($A5882,[3]【2026年03月度_全社】RFM客層一覧表データ!$A:$A,[3]【2026年03月度_全社】RFM客層一覧表データ!D:D,"",0)</f>
        <v>212</v>
      </c>
      <c r="H5882" s="183">
        <f>_xlfn.XLOOKUP($A5882,[3]【2026年03月度_全社】RFM客層一覧表データ!$A:$A,[3]【2026年03月度_全社】RFM客層一覧表データ!E:E,"",0)</f>
        <v>253</v>
      </c>
      <c r="I5882" s="183">
        <f>_xlfn.XLOOKUP($A5882,[3]【2026年03月度_全社】RFM客層一覧表データ!$A:$A,[3]【2026年03月度_全社】RFM客層一覧表データ!F:F,"",0)</f>
        <v>23</v>
      </c>
      <c r="J5882" s="183">
        <v>503</v>
      </c>
      <c r="K5882" s="183">
        <v>204</v>
      </c>
      <c r="L5882" s="183">
        <v>243</v>
      </c>
      <c r="M5882" s="183">
        <v>31</v>
      </c>
      <c r="N5882" s="183">
        <v>495</v>
      </c>
      <c r="O5882" s="183">
        <v>209</v>
      </c>
      <c r="P5882" s="183">
        <v>252</v>
      </c>
      <c r="Q5882" s="183">
        <v>29</v>
      </c>
      <c r="R5882" s="183">
        <v>486</v>
      </c>
      <c r="S5882" s="183">
        <v>178</v>
      </c>
      <c r="T5882" s="183">
        <v>227</v>
      </c>
      <c r="U5882" s="183">
        <v>22</v>
      </c>
      <c r="V5882" s="183">
        <v>512</v>
      </c>
      <c r="W5882" s="183">
        <v>189</v>
      </c>
      <c r="X5882" s="183">
        <v>222</v>
      </c>
      <c r="Y5882" s="183">
        <v>33</v>
      </c>
    </row>
    <row r="5883" spans="1:25" x14ac:dyDescent="0.2">
      <c r="A5883" s="184">
        <v>14580127</v>
      </c>
      <c r="B5883" s="183" t="str">
        <f>[1]店マスタ!B5882</f>
        <v>合同会社いとうでんき</v>
      </c>
      <c r="C5883" s="183">
        <v>2.5</v>
      </c>
      <c r="D5883" s="183">
        <v>2.5</v>
      </c>
      <c r="E5883" s="183">
        <f>_xlfn.XLOOKUP(A5883,[2]Sheet1!$R:$R,[2]Sheet1!$AB:$AB,"",0)</f>
        <v>2.5</v>
      </c>
      <c r="F5883" s="183">
        <f>_xlfn.XLOOKUP($A5883,[3]【2026年03月度_全社】RFM客層一覧表データ!$A:$A,[3]【2026年03月度_全社】RFM客層一覧表データ!C:C,"",0)</f>
        <v>469</v>
      </c>
      <c r="G5883" s="183">
        <f>_xlfn.XLOOKUP($A5883,[3]【2026年03月度_全社】RFM客層一覧表データ!$A:$A,[3]【2026年03月度_全社】RFM客層一覧表データ!D:D,"",0)</f>
        <v>256</v>
      </c>
      <c r="H5883" s="183">
        <f>_xlfn.XLOOKUP($A5883,[3]【2026年03月度_全社】RFM客層一覧表データ!$A:$A,[3]【2026年03月度_全社】RFM客層一覧表データ!E:E,"",0)</f>
        <v>345</v>
      </c>
      <c r="I5883" s="183">
        <f>_xlfn.XLOOKUP($A5883,[3]【2026年03月度_全社】RFM客層一覧表データ!$A:$A,[3]【2026年03月度_全社】RFM客層一覧表データ!F:F,"",0)</f>
        <v>7</v>
      </c>
      <c r="J5883" s="183">
        <v>492</v>
      </c>
      <c r="K5883" s="183">
        <v>274</v>
      </c>
      <c r="L5883" s="183">
        <v>360</v>
      </c>
      <c r="M5883" s="183">
        <v>8</v>
      </c>
      <c r="N5883" s="183">
        <v>517</v>
      </c>
      <c r="O5883" s="183">
        <v>302</v>
      </c>
      <c r="P5883" s="183">
        <v>371</v>
      </c>
      <c r="Q5883" s="183">
        <v>15</v>
      </c>
      <c r="R5883" s="183">
        <v>526</v>
      </c>
      <c r="S5883" s="183">
        <v>294</v>
      </c>
      <c r="T5883" s="183">
        <v>379</v>
      </c>
      <c r="U5883" s="183">
        <v>7</v>
      </c>
      <c r="V5883" s="183">
        <v>544</v>
      </c>
      <c r="W5883" s="183">
        <v>279</v>
      </c>
      <c r="X5883" s="183">
        <v>385</v>
      </c>
      <c r="Y5883" s="183">
        <v>2</v>
      </c>
    </row>
    <row r="5884" spans="1:25" x14ac:dyDescent="0.2">
      <c r="A5884" s="184">
        <v>14580128</v>
      </c>
      <c r="B5884" s="183" t="str">
        <f>[1]店マスタ!B5883</f>
        <v>でんかプラザたかちほ</v>
      </c>
      <c r="C5884" s="183">
        <v>2.5</v>
      </c>
      <c r="D5884" s="183">
        <v>2</v>
      </c>
      <c r="E5884" s="183">
        <f>_xlfn.XLOOKUP(A5884,[2]Sheet1!$R:$R,[2]Sheet1!$AB:$AB,"",0)</f>
        <v>2.5</v>
      </c>
      <c r="F5884" s="183">
        <f>_xlfn.XLOOKUP($A5884,[3]【2026年03月度_全社】RFM客層一覧表データ!$A:$A,[3]【2026年03月度_全社】RFM客層一覧表データ!C:C,"",0)</f>
        <v>492</v>
      </c>
      <c r="G5884" s="183">
        <f>_xlfn.XLOOKUP($A5884,[3]【2026年03月度_全社】RFM客層一覧表データ!$A:$A,[3]【2026年03月度_全社】RFM客層一覧表データ!D:D,"",0)</f>
        <v>255</v>
      </c>
      <c r="H5884" s="183">
        <f>_xlfn.XLOOKUP($A5884,[3]【2026年03月度_全社】RFM客層一覧表データ!$A:$A,[3]【2026年03月度_全社】RFM客層一覧表データ!E:E,"",0)</f>
        <v>313</v>
      </c>
      <c r="I5884" s="183">
        <f>_xlfn.XLOOKUP($A5884,[3]【2026年03月度_全社】RFM客層一覧表データ!$A:$A,[3]【2026年03月度_全社】RFM客層一覧表データ!F:F,"",0)</f>
        <v>20</v>
      </c>
      <c r="J5884" s="183">
        <v>502</v>
      </c>
      <c r="K5884" s="183">
        <v>255</v>
      </c>
      <c r="L5884" s="183">
        <v>317</v>
      </c>
      <c r="M5884" s="183">
        <v>19</v>
      </c>
      <c r="N5884" s="183">
        <v>515</v>
      </c>
      <c r="O5884" s="183">
        <v>252</v>
      </c>
      <c r="P5884" s="183">
        <v>312</v>
      </c>
      <c r="Q5884" s="183">
        <v>18</v>
      </c>
      <c r="R5884" s="183">
        <v>525</v>
      </c>
      <c r="S5884" s="183">
        <v>265</v>
      </c>
      <c r="T5884" s="183">
        <v>333</v>
      </c>
      <c r="U5884" s="183">
        <v>28</v>
      </c>
      <c r="V5884" s="183">
        <v>527</v>
      </c>
      <c r="W5884" s="183">
        <v>279</v>
      </c>
      <c r="X5884" s="183">
        <v>336</v>
      </c>
      <c r="Y5884" s="183">
        <v>30</v>
      </c>
    </row>
    <row r="5885" spans="1:25" x14ac:dyDescent="0.2">
      <c r="A5885" s="184">
        <v>14580131</v>
      </c>
      <c r="B5885" s="183" t="str">
        <f>[1]店マスタ!B5884</f>
        <v>株式会社なかでん</v>
      </c>
      <c r="C5885" s="183">
        <v>2</v>
      </c>
      <c r="D5885" s="183">
        <v>2</v>
      </c>
      <c r="E5885" s="183">
        <f>_xlfn.XLOOKUP(A5885,[2]Sheet1!$R:$R,[2]Sheet1!$AB:$AB,"",0)</f>
        <v>2.5</v>
      </c>
      <c r="F5885" s="183">
        <f>_xlfn.XLOOKUP($A5885,[3]【2026年03月度_全社】RFM客層一覧表データ!$A:$A,[3]【2026年03月度_全社】RFM客層一覧表データ!C:C,"",0)</f>
        <v>499</v>
      </c>
      <c r="G5885" s="183">
        <f>_xlfn.XLOOKUP($A5885,[3]【2026年03月度_全社】RFM客層一覧表データ!$A:$A,[3]【2026年03月度_全社】RFM客層一覧表データ!D:D,"",0)</f>
        <v>178</v>
      </c>
      <c r="H5885" s="183">
        <f>_xlfn.XLOOKUP($A5885,[3]【2026年03月度_全社】RFM客層一覧表データ!$A:$A,[3]【2026年03月度_全社】RFM客層一覧表データ!E:E,"",0)</f>
        <v>280</v>
      </c>
      <c r="I5885" s="183">
        <f>_xlfn.XLOOKUP($A5885,[3]【2026年03月度_全社】RFM客層一覧表データ!$A:$A,[3]【2026年03月度_全社】RFM客層一覧表データ!F:F,"",0)</f>
        <v>15</v>
      </c>
      <c r="J5885" s="183">
        <v>518</v>
      </c>
      <c r="K5885" s="183">
        <v>215</v>
      </c>
      <c r="L5885" s="183">
        <v>301</v>
      </c>
      <c r="M5885" s="183">
        <v>22</v>
      </c>
      <c r="N5885" s="183">
        <v>543</v>
      </c>
      <c r="O5885" s="183">
        <v>208</v>
      </c>
      <c r="P5885" s="183">
        <v>323</v>
      </c>
      <c r="Q5885" s="183">
        <v>16</v>
      </c>
      <c r="R5885" s="183">
        <v>542</v>
      </c>
      <c r="S5885" s="183">
        <v>225</v>
      </c>
      <c r="T5885" s="183">
        <v>347</v>
      </c>
      <c r="U5885" s="183">
        <v>27</v>
      </c>
      <c r="V5885" s="183">
        <v>538</v>
      </c>
      <c r="W5885" s="183">
        <v>267</v>
      </c>
      <c r="X5885" s="183">
        <v>348</v>
      </c>
      <c r="Y5885" s="183">
        <v>27</v>
      </c>
    </row>
    <row r="5886" spans="1:25" x14ac:dyDescent="0.2">
      <c r="A5886" s="184">
        <v>14580136</v>
      </c>
      <c r="B5886" s="183" t="str">
        <f>[1]店マスタ!B5885</f>
        <v>でんかプラザミタイ</v>
      </c>
      <c r="C5886" s="183">
        <v>8</v>
      </c>
      <c r="D5886" s="183">
        <v>8</v>
      </c>
      <c r="E5886" s="183">
        <f>_xlfn.XLOOKUP(A5886,[2]Sheet1!$R:$R,[2]Sheet1!$AB:$AB,"",0)</f>
        <v>8</v>
      </c>
      <c r="F5886" s="183">
        <f>_xlfn.XLOOKUP($A5886,[3]【2026年03月度_全社】RFM客層一覧表データ!$A:$A,[3]【2026年03月度_全社】RFM客層一覧表データ!C:C,"",0)</f>
        <v>962</v>
      </c>
      <c r="G5886" s="183">
        <f>_xlfn.XLOOKUP($A5886,[3]【2026年03月度_全社】RFM客層一覧表データ!$A:$A,[3]【2026年03月度_全社】RFM客層一覧表データ!D:D,"",0)</f>
        <v>484</v>
      </c>
      <c r="H5886" s="183">
        <f>_xlfn.XLOOKUP($A5886,[3]【2026年03月度_全社】RFM客層一覧表データ!$A:$A,[3]【2026年03月度_全社】RFM客層一覧表データ!E:E,"",0)</f>
        <v>561</v>
      </c>
      <c r="I5886" s="183">
        <f>_xlfn.XLOOKUP($A5886,[3]【2026年03月度_全社】RFM客層一覧表データ!$A:$A,[3]【2026年03月度_全社】RFM客層一覧表データ!F:F,"",0)</f>
        <v>64</v>
      </c>
      <c r="J5886" s="183">
        <v>945</v>
      </c>
      <c r="K5886" s="183">
        <v>491</v>
      </c>
      <c r="L5886" s="183">
        <v>574</v>
      </c>
      <c r="M5886" s="183">
        <v>58</v>
      </c>
      <c r="N5886" s="183">
        <v>925</v>
      </c>
      <c r="O5886" s="183">
        <v>488</v>
      </c>
      <c r="P5886" s="183">
        <v>590</v>
      </c>
      <c r="Q5886" s="183">
        <v>56</v>
      </c>
      <c r="R5886" s="183">
        <v>916</v>
      </c>
      <c r="S5886" s="183">
        <v>499</v>
      </c>
      <c r="T5886" s="183">
        <v>582</v>
      </c>
      <c r="U5886" s="183">
        <v>48</v>
      </c>
      <c r="V5886" s="183">
        <v>932</v>
      </c>
      <c r="W5886" s="183">
        <v>464</v>
      </c>
      <c r="X5886" s="183">
        <v>589</v>
      </c>
      <c r="Y5886" s="183">
        <v>31</v>
      </c>
    </row>
    <row r="5887" spans="1:25" x14ac:dyDescent="0.2">
      <c r="A5887" s="184">
        <v>14580140</v>
      </c>
      <c r="B5887" s="183" t="str">
        <f>[1]店マスタ!B5886</f>
        <v>セレスさとう</v>
      </c>
      <c r="C5887" s="183">
        <v>1.5</v>
      </c>
      <c r="D5887" s="183">
        <v>1.5</v>
      </c>
      <c r="E5887" s="183" t="str">
        <f>_xlfn.XLOOKUP(A5887,[2]Sheet1!$R:$R,[2]Sheet1!$AB:$AB,"",0)</f>
        <v/>
      </c>
      <c r="F5887" s="183">
        <f>_xlfn.XLOOKUP($A5887,[3]【2026年03月度_全社】RFM客層一覧表データ!$A:$A,[3]【2026年03月度_全社】RFM客層一覧表データ!C:C,"",0)</f>
        <v>310</v>
      </c>
      <c r="G5887" s="183">
        <f>_xlfn.XLOOKUP($A5887,[3]【2026年03月度_全社】RFM客層一覧表データ!$A:$A,[3]【2026年03月度_全社】RFM客層一覧表データ!D:D,"",0)</f>
        <v>131</v>
      </c>
      <c r="H5887" s="183">
        <f>_xlfn.XLOOKUP($A5887,[3]【2026年03月度_全社】RFM客層一覧表データ!$A:$A,[3]【2026年03月度_全社】RFM客層一覧表データ!E:E,"",0)</f>
        <v>175</v>
      </c>
      <c r="I5887" s="183">
        <f>_xlfn.XLOOKUP($A5887,[3]【2026年03月度_全社】RFM客層一覧表データ!$A:$A,[3]【2026年03月度_全社】RFM客層一覧表データ!F:F,"",0)</f>
        <v>9</v>
      </c>
      <c r="J5887" s="183">
        <v>337</v>
      </c>
      <c r="K5887" s="183">
        <v>137</v>
      </c>
      <c r="L5887" s="183">
        <v>185</v>
      </c>
      <c r="M5887" s="183">
        <v>15</v>
      </c>
      <c r="N5887" s="183">
        <v>348</v>
      </c>
      <c r="O5887" s="183">
        <v>168</v>
      </c>
      <c r="P5887" s="183">
        <v>206</v>
      </c>
      <c r="Q5887" s="183">
        <v>16</v>
      </c>
      <c r="R5887" s="183">
        <v>361</v>
      </c>
      <c r="S5887" s="183">
        <v>177</v>
      </c>
      <c r="T5887" s="183">
        <v>210</v>
      </c>
      <c r="U5887" s="183">
        <v>26</v>
      </c>
      <c r="V5887" s="183">
        <v>370</v>
      </c>
      <c r="W5887" s="183">
        <v>180</v>
      </c>
      <c r="X5887" s="183">
        <v>215</v>
      </c>
      <c r="Y5887" s="183">
        <v>13</v>
      </c>
    </row>
    <row r="5888" spans="1:25" x14ac:dyDescent="0.2">
      <c r="A5888" s="184">
        <v>14580232</v>
      </c>
      <c r="B5888" s="183" t="str">
        <f>[1]店マスタ!B5887</f>
        <v>さいとう電器</v>
      </c>
      <c r="C5888" s="183">
        <v>1.5</v>
      </c>
      <c r="D5888" s="183">
        <v>1.5</v>
      </c>
      <c r="E5888" s="183" t="str">
        <f>_xlfn.XLOOKUP(A5888,[2]Sheet1!$R:$R,[2]Sheet1!$AB:$AB,"",0)</f>
        <v/>
      </c>
      <c r="F5888" s="183" t="str">
        <f>_xlfn.XLOOKUP($A5888,[3]【2026年03月度_全社】RFM客層一覧表データ!$A:$A,[3]【2026年03月度_全社】RFM客層一覧表データ!C:C,"",0)</f>
        <v/>
      </c>
      <c r="G5888" s="183" t="str">
        <f>_xlfn.XLOOKUP($A5888,[3]【2026年03月度_全社】RFM客層一覧表データ!$A:$A,[3]【2026年03月度_全社】RFM客層一覧表データ!D:D,"",0)</f>
        <v/>
      </c>
      <c r="H5888" s="183" t="str">
        <f>_xlfn.XLOOKUP($A5888,[3]【2026年03月度_全社】RFM客層一覧表データ!$A:$A,[3]【2026年03月度_全社】RFM客層一覧表データ!E:E,"",0)</f>
        <v/>
      </c>
      <c r="I5888" s="183" t="str">
        <f>_xlfn.XLOOKUP($A5888,[3]【2026年03月度_全社】RFM客層一覧表データ!$A:$A,[3]【2026年03月度_全社】RFM客層一覧表データ!F:F,"",0)</f>
        <v/>
      </c>
      <c r="J5888" s="183">
        <v>0</v>
      </c>
      <c r="K5888" s="183">
        <v>0</v>
      </c>
      <c r="L5888" s="183">
        <v>0</v>
      </c>
      <c r="M5888" s="183">
        <v>0</v>
      </c>
      <c r="N5888" s="183">
        <v>0</v>
      </c>
      <c r="O5888" s="183">
        <v>0</v>
      </c>
      <c r="P5888" s="183">
        <v>0</v>
      </c>
      <c r="Q5888" s="183">
        <v>0</v>
      </c>
      <c r="R5888" s="183">
        <v>0</v>
      </c>
      <c r="S5888" s="183">
        <v>0</v>
      </c>
      <c r="T5888" s="183">
        <v>0</v>
      </c>
      <c r="U5888" s="183">
        <v>0</v>
      </c>
      <c r="V5888" s="183">
        <v>0</v>
      </c>
      <c r="W5888" s="183">
        <v>0</v>
      </c>
      <c r="X5888" s="183">
        <v>0</v>
      </c>
      <c r="Y5888" s="183">
        <v>0</v>
      </c>
    </row>
    <row r="5889" spans="1:25" x14ac:dyDescent="0.2">
      <c r="A5889" s="184">
        <v>14580238</v>
      </c>
      <c r="B5889" s="183" t="str">
        <f>[1]店マスタ!B5888</f>
        <v>セレス　みたらい</v>
      </c>
      <c r="C5889" s="183">
        <v>1</v>
      </c>
      <c r="D5889" s="183">
        <v>0</v>
      </c>
      <c r="E5889" s="183" t="str">
        <f>_xlfn.XLOOKUP(A5889,[2]Sheet1!$R:$R,[2]Sheet1!$AB:$AB,"",0)</f>
        <v/>
      </c>
      <c r="F5889" s="183" t="str">
        <f>_xlfn.XLOOKUP($A5889,[3]【2026年03月度_全社】RFM客層一覧表データ!$A:$A,[3]【2026年03月度_全社】RFM客層一覧表データ!C:C,"",0)</f>
        <v/>
      </c>
      <c r="G5889" s="183" t="str">
        <f>_xlfn.XLOOKUP($A5889,[3]【2026年03月度_全社】RFM客層一覧表データ!$A:$A,[3]【2026年03月度_全社】RFM客層一覧表データ!D:D,"",0)</f>
        <v/>
      </c>
      <c r="H5889" s="183" t="str">
        <f>_xlfn.XLOOKUP($A5889,[3]【2026年03月度_全社】RFM客層一覧表データ!$A:$A,[3]【2026年03月度_全社】RFM客層一覧表データ!E:E,"",0)</f>
        <v/>
      </c>
      <c r="I5889" s="183" t="str">
        <f>_xlfn.XLOOKUP($A5889,[3]【2026年03月度_全社】RFM客層一覧表データ!$A:$A,[3]【2026年03月度_全社】RFM客層一覧表データ!F:F,"",0)</f>
        <v/>
      </c>
      <c r="J5889" s="183">
        <v>87</v>
      </c>
      <c r="K5889" s="183">
        <v>18</v>
      </c>
      <c r="L5889" s="183">
        <v>14</v>
      </c>
      <c r="M5889" s="183">
        <v>6</v>
      </c>
      <c r="N5889" s="183">
        <v>92</v>
      </c>
      <c r="O5889" s="183">
        <v>20</v>
      </c>
      <c r="P5889" s="183">
        <v>14</v>
      </c>
      <c r="Q5889" s="183">
        <v>3</v>
      </c>
      <c r="R5889" s="183">
        <v>98</v>
      </c>
      <c r="S5889" s="183">
        <v>33</v>
      </c>
      <c r="T5889" s="183">
        <v>16</v>
      </c>
      <c r="U5889" s="183">
        <v>11</v>
      </c>
      <c r="V5889" s="183">
        <v>101</v>
      </c>
      <c r="W5889" s="183">
        <v>40</v>
      </c>
      <c r="X5889" s="183">
        <v>16</v>
      </c>
      <c r="Y5889" s="183">
        <v>16</v>
      </c>
    </row>
    <row r="5890" spans="1:25" x14ac:dyDescent="0.2">
      <c r="A5890" s="184">
        <v>14580251</v>
      </c>
      <c r="B5890" s="183" t="str">
        <f>[1]店マスタ!B5889</f>
        <v>セレス　きくち</v>
      </c>
      <c r="C5890" s="183">
        <v>1.5</v>
      </c>
      <c r="D5890" s="183">
        <v>1.5</v>
      </c>
      <c r="E5890" s="183">
        <f>_xlfn.XLOOKUP(A5890,[2]Sheet1!$R:$R,[2]Sheet1!$AB:$AB,"",0)</f>
        <v>1.5</v>
      </c>
      <c r="F5890" s="183" t="str">
        <f>_xlfn.XLOOKUP($A5890,[3]【2026年03月度_全社】RFM客層一覧表データ!$A:$A,[3]【2026年03月度_全社】RFM客層一覧表データ!C:C,"",0)</f>
        <v/>
      </c>
      <c r="G5890" s="183" t="str">
        <f>_xlfn.XLOOKUP($A5890,[3]【2026年03月度_全社】RFM客層一覧表データ!$A:$A,[3]【2026年03月度_全社】RFM客層一覧表データ!D:D,"",0)</f>
        <v/>
      </c>
      <c r="H5890" s="183" t="str">
        <f>_xlfn.XLOOKUP($A5890,[3]【2026年03月度_全社】RFM客層一覧表データ!$A:$A,[3]【2026年03月度_全社】RFM客層一覧表データ!E:E,"",0)</f>
        <v/>
      </c>
      <c r="I5890" s="183" t="str">
        <f>_xlfn.XLOOKUP($A5890,[3]【2026年03月度_全社】RFM客層一覧表データ!$A:$A,[3]【2026年03月度_全社】RFM客層一覧表データ!F:F,"",0)</f>
        <v/>
      </c>
      <c r="J5890" s="183">
        <v>0</v>
      </c>
      <c r="K5890" s="183">
        <v>0</v>
      </c>
      <c r="L5890" s="183">
        <v>0</v>
      </c>
      <c r="M5890" s="183">
        <v>0</v>
      </c>
      <c r="N5890" s="183">
        <v>0</v>
      </c>
      <c r="O5890" s="183">
        <v>0</v>
      </c>
      <c r="P5890" s="183">
        <v>0</v>
      </c>
      <c r="Q5890" s="183">
        <v>0</v>
      </c>
      <c r="R5890" s="183">
        <v>0</v>
      </c>
      <c r="S5890" s="183">
        <v>0</v>
      </c>
      <c r="T5890" s="183">
        <v>0</v>
      </c>
      <c r="U5890" s="183">
        <v>0</v>
      </c>
      <c r="V5890" s="183">
        <v>0</v>
      </c>
      <c r="W5890" s="183">
        <v>0</v>
      </c>
      <c r="X5890" s="183">
        <v>0</v>
      </c>
      <c r="Y5890" s="183">
        <v>0</v>
      </c>
    </row>
    <row r="5891" spans="1:25" x14ac:dyDescent="0.2">
      <c r="A5891" s="184">
        <v>14580269</v>
      </c>
      <c r="B5891" s="183" t="str">
        <f>[1]店マスタ!B5890</f>
        <v>セレス　こにし</v>
      </c>
      <c r="C5891" s="183">
        <v>1.5</v>
      </c>
      <c r="D5891" s="183">
        <v>0</v>
      </c>
      <c r="E5891" s="183" t="str">
        <f>_xlfn.XLOOKUP(A5891,[2]Sheet1!$R:$R,[2]Sheet1!$AB:$AB,"",0)</f>
        <v/>
      </c>
      <c r="F5891" s="183" t="str">
        <f>_xlfn.XLOOKUP($A5891,[3]【2026年03月度_全社】RFM客層一覧表データ!$A:$A,[3]【2026年03月度_全社】RFM客層一覧表データ!C:C,"",0)</f>
        <v/>
      </c>
      <c r="G5891" s="183" t="str">
        <f>_xlfn.XLOOKUP($A5891,[3]【2026年03月度_全社】RFM客層一覧表データ!$A:$A,[3]【2026年03月度_全社】RFM客層一覧表データ!D:D,"",0)</f>
        <v/>
      </c>
      <c r="H5891" s="183" t="str">
        <f>_xlfn.XLOOKUP($A5891,[3]【2026年03月度_全社】RFM客層一覧表データ!$A:$A,[3]【2026年03月度_全社】RFM客層一覧表データ!E:E,"",0)</f>
        <v/>
      </c>
      <c r="I5891" s="183" t="str">
        <f>_xlfn.XLOOKUP($A5891,[3]【2026年03月度_全社】RFM客層一覧表データ!$A:$A,[3]【2026年03月度_全社】RFM客層一覧表データ!F:F,"",0)</f>
        <v/>
      </c>
      <c r="J5891" s="183">
        <v>0</v>
      </c>
      <c r="K5891" s="183">
        <v>0</v>
      </c>
      <c r="L5891" s="183">
        <v>0</v>
      </c>
      <c r="M5891" s="183">
        <v>0</v>
      </c>
      <c r="N5891" s="183">
        <v>0</v>
      </c>
      <c r="O5891" s="183">
        <v>0</v>
      </c>
      <c r="P5891" s="183">
        <v>0</v>
      </c>
      <c r="Q5891" s="183">
        <v>0</v>
      </c>
      <c r="R5891" s="183">
        <v>0</v>
      </c>
      <c r="S5891" s="183">
        <v>0</v>
      </c>
      <c r="T5891" s="183">
        <v>0</v>
      </c>
      <c r="U5891" s="183">
        <v>0</v>
      </c>
      <c r="V5891" s="183">
        <v>0</v>
      </c>
      <c r="W5891" s="183">
        <v>0</v>
      </c>
      <c r="X5891" s="183">
        <v>0</v>
      </c>
      <c r="Y5891" s="183">
        <v>0</v>
      </c>
    </row>
    <row r="5892" spans="1:25" x14ac:dyDescent="0.2">
      <c r="A5892" s="184">
        <v>14580330</v>
      </c>
      <c r="B5892" s="183" t="str">
        <f>[1]店マスタ!B5891</f>
        <v>セブンプラザエーワン</v>
      </c>
      <c r="C5892" s="183">
        <v>2.5</v>
      </c>
      <c r="D5892" s="183">
        <v>2.5</v>
      </c>
      <c r="E5892" s="183">
        <f>_xlfn.XLOOKUP(A5892,[2]Sheet1!$R:$R,[2]Sheet1!$AB:$AB,"",0)</f>
        <v>3</v>
      </c>
      <c r="F5892" s="183">
        <f>_xlfn.XLOOKUP($A5892,[3]【2026年03月度_全社】RFM客層一覧表データ!$A:$A,[3]【2026年03月度_全社】RFM客層一覧表データ!C:C,"",0)</f>
        <v>561</v>
      </c>
      <c r="G5892" s="183">
        <f>_xlfn.XLOOKUP($A5892,[3]【2026年03月度_全社】RFM客層一覧表データ!$A:$A,[3]【2026年03月度_全社】RFM客層一覧表データ!D:D,"",0)</f>
        <v>298</v>
      </c>
      <c r="H5892" s="183">
        <f>_xlfn.XLOOKUP($A5892,[3]【2026年03月度_全社】RFM客層一覧表データ!$A:$A,[3]【2026年03月度_全社】RFM客層一覧表データ!E:E,"",0)</f>
        <v>329</v>
      </c>
      <c r="I5892" s="183">
        <f>_xlfn.XLOOKUP($A5892,[3]【2026年03月度_全社】RFM客層一覧表データ!$A:$A,[3]【2026年03月度_全社】RFM客層一覧表データ!F:F,"",0)</f>
        <v>29</v>
      </c>
      <c r="J5892" s="183">
        <v>575</v>
      </c>
      <c r="K5892" s="183">
        <v>306</v>
      </c>
      <c r="L5892" s="183">
        <v>333</v>
      </c>
      <c r="M5892" s="183">
        <v>29</v>
      </c>
      <c r="N5892" s="183">
        <v>588</v>
      </c>
      <c r="O5892" s="183">
        <v>311</v>
      </c>
      <c r="P5892" s="183">
        <v>334</v>
      </c>
      <c r="Q5892" s="183">
        <v>37</v>
      </c>
      <c r="R5892" s="183">
        <v>578</v>
      </c>
      <c r="S5892" s="183">
        <v>333</v>
      </c>
      <c r="T5892" s="183">
        <v>327</v>
      </c>
      <c r="U5892" s="183">
        <v>38</v>
      </c>
      <c r="V5892" s="183">
        <v>575</v>
      </c>
      <c r="W5892" s="183">
        <v>338</v>
      </c>
      <c r="X5892" s="183">
        <v>312</v>
      </c>
      <c r="Y5892" s="183">
        <v>39</v>
      </c>
    </row>
    <row r="5893" spans="1:25" x14ac:dyDescent="0.2">
      <c r="A5893" s="184">
        <v>14580409</v>
      </c>
      <c r="B5893" s="183" t="str">
        <f>[1]店マスタ!B5892</f>
        <v>（有）サンロード</v>
      </c>
      <c r="C5893" s="183">
        <v>9</v>
      </c>
      <c r="D5893" s="183">
        <v>9</v>
      </c>
      <c r="E5893" s="183">
        <f>_xlfn.XLOOKUP(A5893,[2]Sheet1!$R:$R,[2]Sheet1!$AB:$AB,"",0)</f>
        <v>9.5</v>
      </c>
      <c r="F5893" s="183" t="str">
        <f>_xlfn.XLOOKUP($A5893,[3]【2026年03月度_全社】RFM客層一覧表データ!$A:$A,[3]【2026年03月度_全社】RFM客層一覧表データ!C:C,"",0)</f>
        <v/>
      </c>
      <c r="G5893" s="183" t="str">
        <f>_xlfn.XLOOKUP($A5893,[3]【2026年03月度_全社】RFM客層一覧表データ!$A:$A,[3]【2026年03月度_全社】RFM客層一覧表データ!D:D,"",0)</f>
        <v/>
      </c>
      <c r="H5893" s="183" t="str">
        <f>_xlfn.XLOOKUP($A5893,[3]【2026年03月度_全社】RFM客層一覧表データ!$A:$A,[3]【2026年03月度_全社】RFM客層一覧表データ!E:E,"",0)</f>
        <v/>
      </c>
      <c r="I5893" s="183" t="str">
        <f>_xlfn.XLOOKUP($A5893,[3]【2026年03月度_全社】RFM客層一覧表データ!$A:$A,[3]【2026年03月度_全社】RFM客層一覧表データ!F:F,"",0)</f>
        <v/>
      </c>
      <c r="J5893" s="183">
        <v>0</v>
      </c>
      <c r="K5893" s="183">
        <v>0</v>
      </c>
      <c r="L5893" s="183">
        <v>0</v>
      </c>
      <c r="M5893" s="183">
        <v>0</v>
      </c>
      <c r="N5893" s="183">
        <v>0</v>
      </c>
      <c r="O5893" s="183">
        <v>0</v>
      </c>
      <c r="P5893" s="183">
        <v>0</v>
      </c>
      <c r="Q5893" s="183">
        <v>0</v>
      </c>
      <c r="R5893" s="183">
        <v>0</v>
      </c>
      <c r="S5893" s="183">
        <v>0</v>
      </c>
      <c r="T5893" s="183">
        <v>0</v>
      </c>
      <c r="U5893" s="183">
        <v>0</v>
      </c>
      <c r="V5893" s="183">
        <v>0</v>
      </c>
      <c r="W5893" s="183">
        <v>0</v>
      </c>
      <c r="X5893" s="183">
        <v>0</v>
      </c>
      <c r="Y5893" s="183">
        <v>0</v>
      </c>
    </row>
    <row r="5894" spans="1:25" x14ac:dyDescent="0.2">
      <c r="A5894" s="184">
        <v>14581002</v>
      </c>
      <c r="B5894" s="183" t="str">
        <f>[1]店マスタ!B5893</f>
        <v>セレスひめだ</v>
      </c>
      <c r="C5894" s="183">
        <v>2.5</v>
      </c>
      <c r="D5894" s="183">
        <v>2.5</v>
      </c>
      <c r="E5894" s="183">
        <f>_xlfn.XLOOKUP(A5894,[2]Sheet1!$R:$R,[2]Sheet1!$AB:$AB,"",0)</f>
        <v>2.5</v>
      </c>
      <c r="F5894" s="183">
        <f>_xlfn.XLOOKUP($A5894,[3]【2026年03月度_全社】RFM客層一覧表データ!$A:$A,[3]【2026年03月度_全社】RFM客層一覧表データ!C:C,"",0)</f>
        <v>365</v>
      </c>
      <c r="G5894" s="183">
        <f>_xlfn.XLOOKUP($A5894,[3]【2026年03月度_全社】RFM客層一覧表データ!$A:$A,[3]【2026年03月度_全社】RFM客層一覧表データ!D:D,"",0)</f>
        <v>155</v>
      </c>
      <c r="H5894" s="183">
        <f>_xlfn.XLOOKUP($A5894,[3]【2026年03月度_全社】RFM客層一覧表データ!$A:$A,[3]【2026年03月度_全社】RFM客層一覧表データ!E:E,"",0)</f>
        <v>172</v>
      </c>
      <c r="I5894" s="183">
        <f>_xlfn.XLOOKUP($A5894,[3]【2026年03月度_全社】RFM客層一覧表データ!$A:$A,[3]【2026年03月度_全社】RFM客層一覧表データ!F:F,"",0)</f>
        <v>23</v>
      </c>
      <c r="J5894" s="183">
        <v>382</v>
      </c>
      <c r="K5894" s="183">
        <v>178</v>
      </c>
      <c r="L5894" s="183">
        <v>173</v>
      </c>
      <c r="M5894" s="183">
        <v>29</v>
      </c>
      <c r="N5894" s="183">
        <v>402</v>
      </c>
      <c r="O5894" s="183">
        <v>168</v>
      </c>
      <c r="P5894" s="183">
        <v>175</v>
      </c>
      <c r="Q5894" s="183">
        <v>29</v>
      </c>
      <c r="R5894" s="183">
        <v>405</v>
      </c>
      <c r="S5894" s="183">
        <v>177</v>
      </c>
      <c r="T5894" s="183">
        <v>187</v>
      </c>
      <c r="U5894" s="183">
        <v>22</v>
      </c>
      <c r="V5894" s="183">
        <v>406</v>
      </c>
      <c r="W5894" s="183">
        <v>157</v>
      </c>
      <c r="X5894" s="183">
        <v>195</v>
      </c>
      <c r="Y5894" s="183">
        <v>19</v>
      </c>
    </row>
    <row r="5895" spans="1:25" x14ac:dyDescent="0.2">
      <c r="A5895" s="184">
        <v>14582001</v>
      </c>
      <c r="B5895" s="183" t="str">
        <f>[1]店マスタ!B5894</f>
        <v>ウイング・やまぐち</v>
      </c>
      <c r="C5895" s="183">
        <v>2</v>
      </c>
      <c r="D5895" s="183">
        <v>2</v>
      </c>
      <c r="E5895" s="183">
        <f>_xlfn.XLOOKUP(A5895,[2]Sheet1!$R:$R,[2]Sheet1!$AB:$AB,"",0)</f>
        <v>2</v>
      </c>
      <c r="F5895" s="183" t="str">
        <f>_xlfn.XLOOKUP($A5895,[3]【2026年03月度_全社】RFM客層一覧表データ!$A:$A,[3]【2026年03月度_全社】RFM客層一覧表データ!C:C,"",0)</f>
        <v/>
      </c>
      <c r="G5895" s="183" t="str">
        <f>_xlfn.XLOOKUP($A5895,[3]【2026年03月度_全社】RFM客層一覧表データ!$A:$A,[3]【2026年03月度_全社】RFM客層一覧表データ!D:D,"",0)</f>
        <v/>
      </c>
      <c r="H5895" s="183" t="str">
        <f>_xlfn.XLOOKUP($A5895,[3]【2026年03月度_全社】RFM客層一覧表データ!$A:$A,[3]【2026年03月度_全社】RFM客層一覧表データ!E:E,"",0)</f>
        <v/>
      </c>
      <c r="I5895" s="183" t="str">
        <f>_xlfn.XLOOKUP($A5895,[3]【2026年03月度_全社】RFM客層一覧表データ!$A:$A,[3]【2026年03月度_全社】RFM客層一覧表データ!F:F,"",0)</f>
        <v/>
      </c>
      <c r="J5895" s="183">
        <v>0</v>
      </c>
      <c r="K5895" s="183">
        <v>0</v>
      </c>
      <c r="L5895" s="183">
        <v>0</v>
      </c>
      <c r="M5895" s="183">
        <v>0</v>
      </c>
      <c r="N5895" s="183">
        <v>0</v>
      </c>
      <c r="O5895" s="183">
        <v>0</v>
      </c>
      <c r="P5895" s="183">
        <v>0</v>
      </c>
      <c r="Q5895" s="183">
        <v>0</v>
      </c>
      <c r="R5895" s="183">
        <v>0</v>
      </c>
      <c r="S5895" s="183">
        <v>0</v>
      </c>
      <c r="T5895" s="183">
        <v>0</v>
      </c>
      <c r="U5895" s="183">
        <v>0</v>
      </c>
      <c r="V5895" s="183">
        <v>0</v>
      </c>
      <c r="W5895" s="183">
        <v>0</v>
      </c>
      <c r="X5895" s="183">
        <v>0</v>
      </c>
      <c r="Y5895" s="183">
        <v>0</v>
      </c>
    </row>
    <row r="5896" spans="1:25" x14ac:dyDescent="0.2">
      <c r="A5896" s="184">
        <v>14590224</v>
      </c>
      <c r="B5896" s="183" t="str">
        <f>[1]店マスタ!B5895</f>
        <v>エールかわの</v>
      </c>
      <c r="C5896" s="183">
        <v>1.5</v>
      </c>
      <c r="D5896" s="183">
        <v>1.5</v>
      </c>
      <c r="E5896" s="183">
        <f>_xlfn.XLOOKUP(A5896,[2]Sheet1!$R:$R,[2]Sheet1!$AB:$AB,"",0)</f>
        <v>1.5</v>
      </c>
      <c r="F5896" s="183">
        <f>_xlfn.XLOOKUP($A5896,[3]【2026年03月度_全社】RFM客層一覧表データ!$A:$A,[3]【2026年03月度_全社】RFM客層一覧表データ!C:C,"",0)</f>
        <v>146</v>
      </c>
      <c r="G5896" s="183">
        <f>_xlfn.XLOOKUP($A5896,[3]【2026年03月度_全社】RFM客層一覧表データ!$A:$A,[3]【2026年03月度_全社】RFM客層一覧表データ!D:D,"",0)</f>
        <v>61</v>
      </c>
      <c r="H5896" s="183">
        <f>_xlfn.XLOOKUP($A5896,[3]【2026年03月度_全社】RFM客層一覧表データ!$A:$A,[3]【2026年03月度_全社】RFM客層一覧表データ!E:E,"",0)</f>
        <v>93</v>
      </c>
      <c r="I5896" s="183">
        <f>_xlfn.XLOOKUP($A5896,[3]【2026年03月度_全社】RFM客層一覧表データ!$A:$A,[3]【2026年03月度_全社】RFM客層一覧表データ!F:F,"",0)</f>
        <v>6</v>
      </c>
      <c r="J5896" s="183">
        <v>153</v>
      </c>
      <c r="K5896" s="183">
        <v>55</v>
      </c>
      <c r="L5896" s="183">
        <v>97</v>
      </c>
      <c r="M5896" s="183">
        <v>4</v>
      </c>
      <c r="N5896" s="183">
        <v>166</v>
      </c>
      <c r="O5896" s="183">
        <v>66</v>
      </c>
      <c r="P5896" s="183">
        <v>100</v>
      </c>
      <c r="Q5896" s="183">
        <v>7</v>
      </c>
      <c r="R5896" s="183">
        <v>165</v>
      </c>
      <c r="S5896" s="183">
        <v>66</v>
      </c>
      <c r="T5896" s="183">
        <v>108</v>
      </c>
      <c r="U5896" s="183">
        <v>5</v>
      </c>
      <c r="V5896" s="183">
        <v>172</v>
      </c>
      <c r="W5896" s="183">
        <v>72</v>
      </c>
      <c r="X5896" s="183">
        <v>109</v>
      </c>
      <c r="Y5896" s="183">
        <v>9</v>
      </c>
    </row>
    <row r="5897" spans="1:25" x14ac:dyDescent="0.2">
      <c r="A5897" s="184">
        <v>14590301</v>
      </c>
      <c r="B5897" s="183" t="str">
        <f>[1]店マスタ!B5896</f>
        <v>ネオプラス　ふじい</v>
      </c>
      <c r="C5897" s="183">
        <v>3</v>
      </c>
      <c r="D5897" s="183">
        <v>3</v>
      </c>
      <c r="E5897" s="183">
        <f>_xlfn.XLOOKUP(A5897,[2]Sheet1!$R:$R,[2]Sheet1!$AB:$AB,"",0)</f>
        <v>3.5</v>
      </c>
      <c r="F5897" s="183">
        <f>_xlfn.XLOOKUP($A5897,[3]【2026年03月度_全社】RFM客層一覧表データ!$A:$A,[3]【2026年03月度_全社】RFM客層一覧表データ!C:C,"",0)</f>
        <v>405</v>
      </c>
      <c r="G5897" s="183">
        <f>_xlfn.XLOOKUP($A5897,[3]【2026年03月度_全社】RFM客層一覧表データ!$A:$A,[3]【2026年03月度_全社】RFM客層一覧表データ!D:D,"",0)</f>
        <v>158</v>
      </c>
      <c r="H5897" s="183">
        <f>_xlfn.XLOOKUP($A5897,[3]【2026年03月度_全社】RFM客層一覧表データ!$A:$A,[3]【2026年03月度_全社】RFM客層一覧表データ!E:E,"",0)</f>
        <v>198</v>
      </c>
      <c r="I5897" s="183">
        <f>_xlfn.XLOOKUP($A5897,[3]【2026年03月度_全社】RFM客層一覧表データ!$A:$A,[3]【2026年03月度_全社】RFM客層一覧表データ!F:F,"",0)</f>
        <v>28</v>
      </c>
      <c r="J5897" s="183">
        <v>419</v>
      </c>
      <c r="K5897" s="183">
        <v>176</v>
      </c>
      <c r="L5897" s="183">
        <v>207</v>
      </c>
      <c r="M5897" s="183">
        <v>24</v>
      </c>
      <c r="N5897" s="183">
        <v>414</v>
      </c>
      <c r="O5897" s="183">
        <v>169</v>
      </c>
      <c r="P5897" s="183">
        <v>212</v>
      </c>
      <c r="Q5897" s="183">
        <v>23</v>
      </c>
      <c r="R5897" s="183">
        <v>415</v>
      </c>
      <c r="S5897" s="183">
        <v>177</v>
      </c>
      <c r="T5897" s="183">
        <v>210</v>
      </c>
      <c r="U5897" s="183">
        <v>24</v>
      </c>
      <c r="V5897" s="183">
        <v>427</v>
      </c>
      <c r="W5897" s="183">
        <v>190</v>
      </c>
      <c r="X5897" s="183">
        <v>209</v>
      </c>
      <c r="Y5897" s="183">
        <v>36</v>
      </c>
    </row>
    <row r="5898" spans="1:25" x14ac:dyDescent="0.2">
      <c r="A5898" s="184">
        <v>14591102</v>
      </c>
      <c r="B5898" s="183" t="str">
        <f>[1]店マスタ!B5897</f>
        <v>セブンプラザ　トクシゲ</v>
      </c>
      <c r="C5898" s="183">
        <v>2.5</v>
      </c>
      <c r="D5898" s="183">
        <v>2.5</v>
      </c>
      <c r="E5898" s="183">
        <f>_xlfn.XLOOKUP(A5898,[2]Sheet1!$R:$R,[2]Sheet1!$AB:$AB,"",0)</f>
        <v>2.5</v>
      </c>
      <c r="F5898" s="183">
        <f>_xlfn.XLOOKUP($A5898,[3]【2026年03月度_全社】RFM客層一覧表データ!$A:$A,[3]【2026年03月度_全社】RFM客層一覧表データ!C:C,"",0)</f>
        <v>970</v>
      </c>
      <c r="G5898" s="183">
        <f>_xlfn.XLOOKUP($A5898,[3]【2026年03月度_全社】RFM客層一覧表データ!$A:$A,[3]【2026年03月度_全社】RFM客層一覧表データ!D:D,"",0)</f>
        <v>474</v>
      </c>
      <c r="H5898" s="183">
        <f>_xlfn.XLOOKUP($A5898,[3]【2026年03月度_全社】RFM客層一覧表データ!$A:$A,[3]【2026年03月度_全社】RFM客層一覧表データ!E:E,"",0)</f>
        <v>479</v>
      </c>
      <c r="I5898" s="183">
        <f>_xlfn.XLOOKUP($A5898,[3]【2026年03月度_全社】RFM客層一覧表データ!$A:$A,[3]【2026年03月度_全社】RFM客層一覧表データ!F:F,"",0)</f>
        <v>82</v>
      </c>
      <c r="J5898" s="183">
        <v>983</v>
      </c>
      <c r="K5898" s="183">
        <v>507</v>
      </c>
      <c r="L5898" s="183">
        <v>476</v>
      </c>
      <c r="M5898" s="183">
        <v>69</v>
      </c>
      <c r="N5898" s="183">
        <v>1003</v>
      </c>
      <c r="O5898" s="183">
        <v>488</v>
      </c>
      <c r="P5898" s="183">
        <v>480</v>
      </c>
      <c r="Q5898" s="183">
        <v>68</v>
      </c>
      <c r="R5898" s="183">
        <v>1056</v>
      </c>
      <c r="S5898" s="183">
        <v>494</v>
      </c>
      <c r="T5898" s="183">
        <v>513</v>
      </c>
      <c r="U5898" s="183">
        <v>79</v>
      </c>
      <c r="V5898" s="183">
        <v>1051</v>
      </c>
      <c r="W5898" s="183">
        <v>511</v>
      </c>
      <c r="X5898" s="183">
        <v>514</v>
      </c>
      <c r="Y5898" s="183">
        <v>80</v>
      </c>
    </row>
    <row r="5899" spans="1:25" x14ac:dyDescent="0.2">
      <c r="A5899" s="184">
        <v>14591108</v>
      </c>
      <c r="B5899" s="183" t="str">
        <f>[1]店マスタ!B5898</f>
        <v>ネオプラス　タカヤマタカオ店</v>
      </c>
      <c r="C5899" s="183">
        <v>2.5</v>
      </c>
      <c r="D5899" s="183">
        <v>2.5</v>
      </c>
      <c r="E5899" s="183">
        <f>_xlfn.XLOOKUP(A5899,[2]Sheet1!$R:$R,[2]Sheet1!$AB:$AB,"",0)</f>
        <v>2.5</v>
      </c>
      <c r="F5899" s="183">
        <f>_xlfn.XLOOKUP($A5899,[3]【2026年03月度_全社】RFM客層一覧表データ!$A:$A,[3]【2026年03月度_全社】RFM客層一覧表データ!C:C,"",0)</f>
        <v>383</v>
      </c>
      <c r="G5899" s="183">
        <f>_xlfn.XLOOKUP($A5899,[3]【2026年03月度_全社】RFM客層一覧表データ!$A:$A,[3]【2026年03月度_全社】RFM客層一覧表データ!D:D,"",0)</f>
        <v>202</v>
      </c>
      <c r="H5899" s="183">
        <f>_xlfn.XLOOKUP($A5899,[3]【2026年03月度_全社】RFM客層一覧表データ!$A:$A,[3]【2026年03月度_全社】RFM客層一覧表データ!E:E,"",0)</f>
        <v>280</v>
      </c>
      <c r="I5899" s="183">
        <f>_xlfn.XLOOKUP($A5899,[3]【2026年03月度_全社】RFM客層一覧表データ!$A:$A,[3]【2026年03月度_全社】RFM客層一覧表データ!F:F,"",0)</f>
        <v>11</v>
      </c>
      <c r="J5899" s="183">
        <v>391</v>
      </c>
      <c r="K5899" s="183">
        <v>194</v>
      </c>
      <c r="L5899" s="183">
        <v>289</v>
      </c>
      <c r="M5899" s="183">
        <v>10</v>
      </c>
      <c r="N5899" s="183">
        <v>409</v>
      </c>
      <c r="O5899" s="183">
        <v>186</v>
      </c>
      <c r="P5899" s="183">
        <v>293</v>
      </c>
      <c r="Q5899" s="183">
        <v>9</v>
      </c>
      <c r="R5899" s="183">
        <v>426</v>
      </c>
      <c r="S5899" s="183">
        <v>248</v>
      </c>
      <c r="T5899" s="183">
        <v>318</v>
      </c>
      <c r="U5899" s="183">
        <v>13</v>
      </c>
      <c r="V5899" s="183">
        <v>441</v>
      </c>
      <c r="W5899" s="183">
        <v>249</v>
      </c>
      <c r="X5899" s="183">
        <v>319</v>
      </c>
      <c r="Y5899" s="183">
        <v>18</v>
      </c>
    </row>
    <row r="5900" spans="1:25" x14ac:dyDescent="0.2">
      <c r="A5900" s="184">
        <v>14591115</v>
      </c>
      <c r="B5900" s="183" t="str">
        <f>[1]店マスタ!B5899</f>
        <v>エールこだま</v>
      </c>
      <c r="C5900" s="183">
        <v>1.5</v>
      </c>
      <c r="D5900" s="183">
        <v>1.5</v>
      </c>
      <c r="E5900" s="183">
        <f>_xlfn.XLOOKUP(A5900,[2]Sheet1!$R:$R,[2]Sheet1!$AB:$AB,"",0)</f>
        <v>1.5</v>
      </c>
      <c r="F5900" s="183">
        <f>_xlfn.XLOOKUP($A5900,[3]【2026年03月度_全社】RFM客層一覧表データ!$A:$A,[3]【2026年03月度_全社】RFM客層一覧表データ!C:C,"",0)</f>
        <v>412</v>
      </c>
      <c r="G5900" s="183">
        <f>_xlfn.XLOOKUP($A5900,[3]【2026年03月度_全社】RFM客層一覧表データ!$A:$A,[3]【2026年03月度_全社】RFM客層一覧表データ!D:D,"",0)</f>
        <v>144</v>
      </c>
      <c r="H5900" s="183">
        <f>_xlfn.XLOOKUP($A5900,[3]【2026年03月度_全社】RFM客層一覧表データ!$A:$A,[3]【2026年03月度_全社】RFM客層一覧表データ!E:E,"",0)</f>
        <v>167</v>
      </c>
      <c r="I5900" s="183">
        <f>_xlfn.XLOOKUP($A5900,[3]【2026年03月度_全社】RFM客層一覧表データ!$A:$A,[3]【2026年03月度_全社】RFM客層一覧表データ!F:F,"",0)</f>
        <v>23</v>
      </c>
      <c r="J5900" s="183">
        <v>410</v>
      </c>
      <c r="K5900" s="183">
        <v>168</v>
      </c>
      <c r="L5900" s="183">
        <v>170</v>
      </c>
      <c r="M5900" s="183">
        <v>38</v>
      </c>
      <c r="N5900" s="183">
        <v>394</v>
      </c>
      <c r="O5900" s="183">
        <v>151</v>
      </c>
      <c r="P5900" s="183">
        <v>178</v>
      </c>
      <c r="Q5900" s="183">
        <v>23</v>
      </c>
      <c r="R5900" s="183">
        <v>392</v>
      </c>
      <c r="S5900" s="183">
        <v>189</v>
      </c>
      <c r="T5900" s="183">
        <v>186</v>
      </c>
      <c r="U5900" s="183">
        <v>38</v>
      </c>
      <c r="V5900" s="183">
        <v>369</v>
      </c>
      <c r="W5900" s="183">
        <v>174</v>
      </c>
      <c r="X5900" s="183">
        <v>178</v>
      </c>
      <c r="Y5900" s="183">
        <v>27</v>
      </c>
    </row>
    <row r="5901" spans="1:25" x14ac:dyDescent="0.2">
      <c r="A5901" s="184">
        <v>14591306</v>
      </c>
      <c r="B5901" s="183" t="str">
        <f>[1]店マスタ!B5900</f>
        <v>ユダ電化</v>
      </c>
      <c r="C5901" s="183">
        <v>2.5</v>
      </c>
      <c r="D5901" s="183">
        <v>0</v>
      </c>
      <c r="E5901" s="183" t="str">
        <f>_xlfn.XLOOKUP(A5901,[2]Sheet1!$R:$R,[2]Sheet1!$AB:$AB,"",0)</f>
        <v/>
      </c>
      <c r="F5901" s="183" t="str">
        <f>_xlfn.XLOOKUP($A5901,[3]【2026年03月度_全社】RFM客層一覧表データ!$A:$A,[3]【2026年03月度_全社】RFM客層一覧表データ!C:C,"",0)</f>
        <v/>
      </c>
      <c r="G5901" s="183" t="str">
        <f>_xlfn.XLOOKUP($A5901,[3]【2026年03月度_全社】RFM客層一覧表データ!$A:$A,[3]【2026年03月度_全社】RFM客層一覧表データ!D:D,"",0)</f>
        <v/>
      </c>
      <c r="H5901" s="183" t="str">
        <f>_xlfn.XLOOKUP($A5901,[3]【2026年03月度_全社】RFM客層一覧表データ!$A:$A,[3]【2026年03月度_全社】RFM客層一覧表データ!E:E,"",0)</f>
        <v/>
      </c>
      <c r="I5901" s="183" t="str">
        <f>_xlfn.XLOOKUP($A5901,[3]【2026年03月度_全社】RFM客層一覧表データ!$A:$A,[3]【2026年03月度_全社】RFM客層一覧表データ!F:F,"",0)</f>
        <v/>
      </c>
      <c r="J5901" s="183">
        <v>0</v>
      </c>
      <c r="K5901" s="183">
        <v>0</v>
      </c>
      <c r="L5901" s="183">
        <v>0</v>
      </c>
      <c r="M5901" s="183">
        <v>0</v>
      </c>
      <c r="N5901" s="183">
        <v>0</v>
      </c>
      <c r="O5901" s="183">
        <v>0</v>
      </c>
      <c r="P5901" s="183">
        <v>0</v>
      </c>
      <c r="Q5901" s="183">
        <v>0</v>
      </c>
      <c r="R5901" s="183">
        <v>0</v>
      </c>
      <c r="S5901" s="183">
        <v>0</v>
      </c>
      <c r="T5901" s="183">
        <v>0</v>
      </c>
      <c r="U5901" s="183">
        <v>0</v>
      </c>
      <c r="V5901" s="183">
        <v>0</v>
      </c>
      <c r="W5901" s="183">
        <v>0</v>
      </c>
      <c r="X5901" s="183">
        <v>0</v>
      </c>
      <c r="Y5901" s="183">
        <v>0</v>
      </c>
    </row>
    <row r="5902" spans="1:25" x14ac:dyDescent="0.2">
      <c r="A5902" s="184">
        <v>14592304</v>
      </c>
      <c r="B5902" s="183" t="str">
        <f>[1]店マスタ!B5901</f>
        <v>こだま電器</v>
      </c>
      <c r="C5902" s="183">
        <v>2</v>
      </c>
      <c r="D5902" s="183">
        <v>0</v>
      </c>
      <c r="E5902" s="183" t="str">
        <f>_xlfn.XLOOKUP(A5902,[2]Sheet1!$R:$R,[2]Sheet1!$AB:$AB,"",0)</f>
        <v/>
      </c>
      <c r="F5902" s="183" t="str">
        <f>_xlfn.XLOOKUP($A5902,[3]【2026年03月度_全社】RFM客層一覧表データ!$A:$A,[3]【2026年03月度_全社】RFM客層一覧表データ!C:C,"",0)</f>
        <v/>
      </c>
      <c r="G5902" s="183" t="str">
        <f>_xlfn.XLOOKUP($A5902,[3]【2026年03月度_全社】RFM客層一覧表データ!$A:$A,[3]【2026年03月度_全社】RFM客層一覧表データ!D:D,"",0)</f>
        <v/>
      </c>
      <c r="H5902" s="183" t="str">
        <f>_xlfn.XLOOKUP($A5902,[3]【2026年03月度_全社】RFM客層一覧表データ!$A:$A,[3]【2026年03月度_全社】RFM客層一覧表データ!E:E,"",0)</f>
        <v/>
      </c>
      <c r="I5902" s="183" t="str">
        <f>_xlfn.XLOOKUP($A5902,[3]【2026年03月度_全社】RFM客層一覧表データ!$A:$A,[3]【2026年03月度_全社】RFM客層一覧表データ!F:F,"",0)</f>
        <v/>
      </c>
      <c r="J5902" s="183">
        <v>415</v>
      </c>
      <c r="K5902" s="183">
        <v>136</v>
      </c>
      <c r="L5902" s="183">
        <v>191</v>
      </c>
      <c r="M5902" s="183">
        <v>19</v>
      </c>
      <c r="N5902" s="183">
        <v>401</v>
      </c>
      <c r="O5902" s="183">
        <v>133</v>
      </c>
      <c r="P5902" s="183">
        <v>184</v>
      </c>
      <c r="Q5902" s="183">
        <v>26</v>
      </c>
      <c r="R5902" s="183">
        <v>428</v>
      </c>
      <c r="S5902" s="183">
        <v>156</v>
      </c>
      <c r="T5902" s="183">
        <v>187</v>
      </c>
      <c r="U5902" s="183">
        <v>37</v>
      </c>
      <c r="V5902" s="183">
        <v>465</v>
      </c>
      <c r="W5902" s="183">
        <v>160</v>
      </c>
      <c r="X5902" s="183">
        <v>223</v>
      </c>
      <c r="Y5902" s="183">
        <v>18</v>
      </c>
    </row>
    <row r="5903" spans="1:25" x14ac:dyDescent="0.2">
      <c r="A5903" s="184">
        <v>14592409</v>
      </c>
      <c r="B5903" s="183" t="str">
        <f>[1]店マスタ!B5902</f>
        <v>有限会社吉永電器商会</v>
      </c>
      <c r="C5903" s="183">
        <v>1</v>
      </c>
      <c r="D5903" s="183">
        <v>0</v>
      </c>
      <c r="E5903" s="183" t="str">
        <f>_xlfn.XLOOKUP(A5903,[2]Sheet1!$R:$R,[2]Sheet1!$AB:$AB,"",0)</f>
        <v/>
      </c>
      <c r="F5903" s="183" t="str">
        <f>_xlfn.XLOOKUP($A5903,[3]【2026年03月度_全社】RFM客層一覧表データ!$A:$A,[3]【2026年03月度_全社】RFM客層一覧表データ!C:C,"",0)</f>
        <v/>
      </c>
      <c r="G5903" s="183" t="str">
        <f>_xlfn.XLOOKUP($A5903,[3]【2026年03月度_全社】RFM客層一覧表データ!$A:$A,[3]【2026年03月度_全社】RFM客層一覧表データ!D:D,"",0)</f>
        <v/>
      </c>
      <c r="H5903" s="183" t="str">
        <f>_xlfn.XLOOKUP($A5903,[3]【2026年03月度_全社】RFM客層一覧表データ!$A:$A,[3]【2026年03月度_全社】RFM客層一覧表データ!E:E,"",0)</f>
        <v/>
      </c>
      <c r="I5903" s="183" t="str">
        <f>_xlfn.XLOOKUP($A5903,[3]【2026年03月度_全社】RFM客層一覧表データ!$A:$A,[3]【2026年03月度_全社】RFM客層一覧表データ!F:F,"",0)</f>
        <v/>
      </c>
      <c r="J5903" s="183">
        <v>1</v>
      </c>
      <c r="K5903" s="183">
        <v>1</v>
      </c>
      <c r="L5903" s="183">
        <v>0</v>
      </c>
      <c r="M5903" s="183">
        <v>1</v>
      </c>
      <c r="N5903" s="183">
        <v>0</v>
      </c>
      <c r="O5903" s="183">
        <v>0</v>
      </c>
      <c r="P5903" s="183">
        <v>0</v>
      </c>
      <c r="Q5903" s="183">
        <v>0</v>
      </c>
      <c r="R5903" s="183">
        <v>0</v>
      </c>
      <c r="S5903" s="183">
        <v>0</v>
      </c>
      <c r="T5903" s="183">
        <v>0</v>
      </c>
      <c r="U5903" s="183">
        <v>0</v>
      </c>
      <c r="V5903" s="183">
        <v>2</v>
      </c>
      <c r="W5903" s="183">
        <v>0</v>
      </c>
      <c r="X5903" s="183">
        <v>0</v>
      </c>
      <c r="Y5903" s="183">
        <v>0</v>
      </c>
    </row>
    <row r="5904" spans="1:25" x14ac:dyDescent="0.2">
      <c r="A5904" s="184">
        <v>14592820</v>
      </c>
      <c r="B5904" s="183" t="str">
        <f>[1]店マスタ!B5903</f>
        <v>ネオプラスくぎた</v>
      </c>
      <c r="C5904" s="183">
        <v>5</v>
      </c>
      <c r="D5904" s="183">
        <v>5</v>
      </c>
      <c r="E5904" s="183">
        <f>_xlfn.XLOOKUP(A5904,[2]Sheet1!$R:$R,[2]Sheet1!$AB:$AB,"",0)</f>
        <v>4.5</v>
      </c>
      <c r="F5904" s="183">
        <f>_xlfn.XLOOKUP($A5904,[3]【2026年03月度_全社】RFM客層一覧表データ!$A:$A,[3]【2026年03月度_全社】RFM客層一覧表データ!C:C,"",0)</f>
        <v>660</v>
      </c>
      <c r="G5904" s="183">
        <f>_xlfn.XLOOKUP($A5904,[3]【2026年03月度_全社】RFM客層一覧表データ!$A:$A,[3]【2026年03月度_全社】RFM客層一覧表データ!D:D,"",0)</f>
        <v>378</v>
      </c>
      <c r="H5904" s="183">
        <f>_xlfn.XLOOKUP($A5904,[3]【2026年03月度_全社】RFM客層一覧表データ!$A:$A,[3]【2026年03月度_全社】RFM客層一覧表データ!E:E,"",0)</f>
        <v>432</v>
      </c>
      <c r="I5904" s="183">
        <f>_xlfn.XLOOKUP($A5904,[3]【2026年03月度_全社】RFM客層一覧表データ!$A:$A,[3]【2026年03月度_全社】RFM客層一覧表データ!F:F,"",0)</f>
        <v>40</v>
      </c>
      <c r="J5904" s="183">
        <v>759</v>
      </c>
      <c r="K5904" s="183">
        <v>371</v>
      </c>
      <c r="L5904" s="183">
        <v>460</v>
      </c>
      <c r="M5904" s="183">
        <v>53</v>
      </c>
      <c r="N5904" s="183">
        <v>744</v>
      </c>
      <c r="O5904" s="183">
        <v>374</v>
      </c>
      <c r="P5904" s="183">
        <v>455</v>
      </c>
      <c r="Q5904" s="183">
        <v>32</v>
      </c>
      <c r="R5904" s="183">
        <v>743</v>
      </c>
      <c r="S5904" s="183">
        <v>394</v>
      </c>
      <c r="T5904" s="183">
        <v>457</v>
      </c>
      <c r="U5904" s="183">
        <v>51</v>
      </c>
      <c r="V5904" s="183">
        <v>732</v>
      </c>
      <c r="W5904" s="183">
        <v>392</v>
      </c>
      <c r="X5904" s="183">
        <v>469</v>
      </c>
      <c r="Y5904" s="183">
        <v>50</v>
      </c>
    </row>
    <row r="5905" spans="1:25" x14ac:dyDescent="0.2">
      <c r="A5905" s="184">
        <v>14593104</v>
      </c>
      <c r="B5905" s="183" t="str">
        <f>[1]店マスタ!B5904</f>
        <v>なかぞの電器</v>
      </c>
      <c r="C5905" s="183">
        <v>1.5</v>
      </c>
      <c r="D5905" s="183">
        <v>1.5</v>
      </c>
      <c r="E5905" s="183" t="str">
        <f>_xlfn.XLOOKUP(A5905,[2]Sheet1!$R:$R,[2]Sheet1!$AB:$AB,"",0)</f>
        <v/>
      </c>
      <c r="F5905" s="183">
        <f>_xlfn.XLOOKUP($A5905,[3]【2026年03月度_全社】RFM客層一覧表データ!$A:$A,[3]【2026年03月度_全社】RFM客層一覧表データ!C:C,"",0)</f>
        <v>311</v>
      </c>
      <c r="G5905" s="183">
        <f>_xlfn.XLOOKUP($A5905,[3]【2026年03月度_全社】RFM客層一覧表データ!$A:$A,[3]【2026年03月度_全社】RFM客層一覧表データ!D:D,"",0)</f>
        <v>125</v>
      </c>
      <c r="H5905" s="183">
        <f>_xlfn.XLOOKUP($A5905,[3]【2026年03月度_全社】RFM客層一覧表データ!$A:$A,[3]【2026年03月度_全社】RFM客層一覧表データ!E:E,"",0)</f>
        <v>170</v>
      </c>
      <c r="I5905" s="183">
        <f>_xlfn.XLOOKUP($A5905,[3]【2026年03月度_全社】RFM客層一覧表データ!$A:$A,[3]【2026年03月度_全社】RFM客層一覧表データ!F:F,"",0)</f>
        <v>13</v>
      </c>
      <c r="J5905" s="183">
        <v>310</v>
      </c>
      <c r="K5905" s="183">
        <v>151</v>
      </c>
      <c r="L5905" s="183">
        <v>176</v>
      </c>
      <c r="M5905" s="183">
        <v>30</v>
      </c>
      <c r="N5905" s="183">
        <v>290</v>
      </c>
      <c r="O5905" s="183">
        <v>136</v>
      </c>
      <c r="P5905" s="183">
        <v>178</v>
      </c>
      <c r="Q5905" s="183">
        <v>11</v>
      </c>
      <c r="R5905" s="183">
        <v>291</v>
      </c>
      <c r="S5905" s="183">
        <v>116</v>
      </c>
      <c r="T5905" s="183">
        <v>181</v>
      </c>
      <c r="U5905" s="183">
        <v>7</v>
      </c>
      <c r="V5905" s="183">
        <v>296</v>
      </c>
      <c r="W5905" s="183">
        <v>150</v>
      </c>
      <c r="X5905" s="183">
        <v>192</v>
      </c>
      <c r="Y5905" s="183">
        <v>16</v>
      </c>
    </row>
    <row r="5906" spans="1:25" x14ac:dyDescent="0.2">
      <c r="A5906" s="184">
        <v>14595101</v>
      </c>
      <c r="B5906" s="183" t="str">
        <f>[1]店マスタ!B5905</f>
        <v>セブンプラザ串間店</v>
      </c>
      <c r="C5906" s="183">
        <v>4.5</v>
      </c>
      <c r="D5906" s="183">
        <v>6</v>
      </c>
      <c r="E5906" s="183">
        <f>_xlfn.XLOOKUP(A5906,[2]Sheet1!$R:$R,[2]Sheet1!$AB:$AB,"",0)</f>
        <v>7</v>
      </c>
      <c r="F5906" s="183">
        <f>_xlfn.XLOOKUP($A5906,[3]【2026年03月度_全社】RFM客層一覧表データ!$A:$A,[3]【2026年03月度_全社】RFM客層一覧表データ!C:C,"",0)</f>
        <v>3136</v>
      </c>
      <c r="G5906" s="183">
        <f>_xlfn.XLOOKUP($A5906,[3]【2026年03月度_全社】RFM客層一覧表データ!$A:$A,[3]【2026年03月度_全社】RFM客層一覧表データ!D:D,"",0)</f>
        <v>1382</v>
      </c>
      <c r="H5906" s="183">
        <f>_xlfn.XLOOKUP($A5906,[3]【2026年03月度_全社】RFM客層一覧表データ!$A:$A,[3]【2026年03月度_全社】RFM客層一覧表データ!E:E,"",0)</f>
        <v>1568</v>
      </c>
      <c r="I5906" s="183">
        <f>_xlfn.XLOOKUP($A5906,[3]【2026年03月度_全社】RFM客層一覧表データ!$A:$A,[3]【2026年03月度_全社】RFM客層一覧表データ!F:F,"",0)</f>
        <v>130</v>
      </c>
      <c r="J5906" s="183">
        <v>2902</v>
      </c>
      <c r="K5906" s="183">
        <v>1307</v>
      </c>
      <c r="L5906" s="183">
        <v>1480</v>
      </c>
      <c r="M5906" s="183">
        <v>101</v>
      </c>
      <c r="N5906" s="183">
        <v>3037</v>
      </c>
      <c r="O5906" s="183">
        <v>1376</v>
      </c>
      <c r="P5906" s="183">
        <v>1544</v>
      </c>
      <c r="Q5906" s="183">
        <v>101</v>
      </c>
      <c r="R5906" s="183">
        <v>3223</v>
      </c>
      <c r="S5906" s="183">
        <v>1474</v>
      </c>
      <c r="T5906" s="183">
        <v>1655</v>
      </c>
      <c r="U5906" s="183">
        <v>94</v>
      </c>
      <c r="V5906" s="183">
        <v>3425</v>
      </c>
      <c r="W5906" s="183">
        <v>1547</v>
      </c>
      <c r="X5906" s="183">
        <v>1729</v>
      </c>
      <c r="Y5906" s="183">
        <v>86</v>
      </c>
    </row>
    <row r="5907" spans="1:25" x14ac:dyDescent="0.2">
      <c r="A5907" s="184">
        <v>14596113</v>
      </c>
      <c r="B5907" s="183" t="str">
        <f>[1]店マスタ!B5906</f>
        <v>ネオプラス　キヨヤマ大崎店</v>
      </c>
      <c r="C5907" s="183">
        <v>4.5</v>
      </c>
      <c r="D5907" s="183">
        <v>4.5</v>
      </c>
      <c r="E5907" s="183">
        <f>_xlfn.XLOOKUP(A5907,[2]Sheet1!$R:$R,[2]Sheet1!$AB:$AB,"",0)</f>
        <v>4.5</v>
      </c>
      <c r="F5907" s="183">
        <f>_xlfn.XLOOKUP($A5907,[3]【2026年03月度_全社】RFM客層一覧表データ!$A:$A,[3]【2026年03月度_全社】RFM客層一覧表データ!C:C,"",0)</f>
        <v>809</v>
      </c>
      <c r="G5907" s="183">
        <f>_xlfn.XLOOKUP($A5907,[3]【2026年03月度_全社】RFM客層一覧表データ!$A:$A,[3]【2026年03月度_全社】RFM客層一覧表データ!D:D,"",0)</f>
        <v>355</v>
      </c>
      <c r="H5907" s="183">
        <f>_xlfn.XLOOKUP($A5907,[3]【2026年03月度_全社】RFM客層一覧表データ!$A:$A,[3]【2026年03月度_全社】RFM客層一覧表データ!E:E,"",0)</f>
        <v>452</v>
      </c>
      <c r="I5907" s="183">
        <f>_xlfn.XLOOKUP($A5907,[3]【2026年03月度_全社】RFM客層一覧表データ!$A:$A,[3]【2026年03月度_全社】RFM客層一覧表データ!F:F,"",0)</f>
        <v>41</v>
      </c>
      <c r="J5907" s="183">
        <v>840</v>
      </c>
      <c r="K5907" s="183">
        <v>408</v>
      </c>
      <c r="L5907" s="183">
        <v>463</v>
      </c>
      <c r="M5907" s="183">
        <v>53</v>
      </c>
      <c r="N5907" s="183">
        <v>840</v>
      </c>
      <c r="O5907" s="183">
        <v>375</v>
      </c>
      <c r="P5907" s="183">
        <v>469</v>
      </c>
      <c r="Q5907" s="183">
        <v>44</v>
      </c>
      <c r="R5907" s="183">
        <v>836</v>
      </c>
      <c r="S5907" s="183">
        <v>440</v>
      </c>
      <c r="T5907" s="183">
        <v>476</v>
      </c>
      <c r="U5907" s="183">
        <v>69</v>
      </c>
      <c r="V5907" s="183">
        <v>793</v>
      </c>
      <c r="W5907" s="183">
        <v>401</v>
      </c>
      <c r="X5907" s="183">
        <v>482</v>
      </c>
      <c r="Y5907" s="183">
        <v>40</v>
      </c>
    </row>
    <row r="5908" spans="1:25" x14ac:dyDescent="0.2">
      <c r="A5908" s="184">
        <v>14596303</v>
      </c>
      <c r="B5908" s="183" t="str">
        <f>[1]店マスタ!B5907</f>
        <v>ネオプラスよねもと</v>
      </c>
      <c r="C5908" s="183">
        <v>1.5</v>
      </c>
      <c r="D5908" s="183">
        <v>1.5</v>
      </c>
      <c r="E5908" s="183">
        <f>_xlfn.XLOOKUP(A5908,[2]Sheet1!$R:$R,[2]Sheet1!$AB:$AB,"",0)</f>
        <v>1.5</v>
      </c>
      <c r="F5908" s="183">
        <f>_xlfn.XLOOKUP($A5908,[3]【2026年03月度_全社】RFM客層一覧表データ!$A:$A,[3]【2026年03月度_全社】RFM客層一覧表データ!C:C,"",0)</f>
        <v>143</v>
      </c>
      <c r="G5908" s="183">
        <f>_xlfn.XLOOKUP($A5908,[3]【2026年03月度_全社】RFM客層一覧表データ!$A:$A,[3]【2026年03月度_全社】RFM客層一覧表データ!D:D,"",0)</f>
        <v>49</v>
      </c>
      <c r="H5908" s="183">
        <f>_xlfn.XLOOKUP($A5908,[3]【2026年03月度_全社】RFM客層一覧表データ!$A:$A,[3]【2026年03月度_全社】RFM客層一覧表データ!E:E,"",0)</f>
        <v>67</v>
      </c>
      <c r="I5908" s="183">
        <f>_xlfn.XLOOKUP($A5908,[3]【2026年03月度_全社】RFM客層一覧表データ!$A:$A,[3]【2026年03月度_全社】RFM客層一覧表データ!F:F,"",0)</f>
        <v>3</v>
      </c>
      <c r="J5908" s="183">
        <v>167</v>
      </c>
      <c r="K5908" s="183">
        <v>47</v>
      </c>
      <c r="L5908" s="183">
        <v>79</v>
      </c>
      <c r="M5908" s="183">
        <v>1</v>
      </c>
      <c r="N5908" s="183">
        <v>187</v>
      </c>
      <c r="O5908" s="183">
        <v>59</v>
      </c>
      <c r="P5908" s="183">
        <v>90</v>
      </c>
      <c r="Q5908" s="183">
        <v>4</v>
      </c>
      <c r="R5908" s="183">
        <v>204</v>
      </c>
      <c r="S5908" s="183">
        <v>69</v>
      </c>
      <c r="T5908" s="183">
        <v>99</v>
      </c>
      <c r="U5908" s="183">
        <v>3</v>
      </c>
      <c r="V5908" s="183">
        <v>225</v>
      </c>
      <c r="W5908" s="183">
        <v>72</v>
      </c>
      <c r="X5908" s="183">
        <v>109</v>
      </c>
      <c r="Y5908" s="183">
        <v>13</v>
      </c>
    </row>
    <row r="5909" spans="1:25" x14ac:dyDescent="0.2">
      <c r="A5909" s="184">
        <v>14596304</v>
      </c>
      <c r="B5909" s="183" t="str">
        <f>[1]店マスタ!B5908</f>
        <v>ネオプラス　タカヤマ志布志店</v>
      </c>
      <c r="C5909" s="183">
        <v>4.5</v>
      </c>
      <c r="D5909" s="183">
        <v>5.5</v>
      </c>
      <c r="E5909" s="183">
        <f>_xlfn.XLOOKUP(A5909,[2]Sheet1!$R:$R,[2]Sheet1!$AB:$AB,"",0)</f>
        <v>5.5</v>
      </c>
      <c r="F5909" s="183">
        <f>_xlfn.XLOOKUP($A5909,[3]【2026年03月度_全社】RFM客層一覧表データ!$A:$A,[3]【2026年03月度_全社】RFM客層一覧表データ!C:C,"",0)</f>
        <v>1140</v>
      </c>
      <c r="G5909" s="183">
        <f>_xlfn.XLOOKUP($A5909,[3]【2026年03月度_全社】RFM客層一覧表データ!$A:$A,[3]【2026年03月度_全社】RFM客層一覧表データ!D:D,"",0)</f>
        <v>562</v>
      </c>
      <c r="H5909" s="183">
        <f>_xlfn.XLOOKUP($A5909,[3]【2026年03月度_全社】RFM客層一覧表データ!$A:$A,[3]【2026年03月度_全社】RFM客層一覧表データ!E:E,"",0)</f>
        <v>745</v>
      </c>
      <c r="I5909" s="183">
        <f>_xlfn.XLOOKUP($A5909,[3]【2026年03月度_全社】RFM客層一覧表データ!$A:$A,[3]【2026年03月度_全社】RFM客層一覧表データ!F:F,"",0)</f>
        <v>43</v>
      </c>
      <c r="J5909" s="183">
        <v>1182</v>
      </c>
      <c r="K5909" s="183">
        <v>624</v>
      </c>
      <c r="L5909" s="183">
        <v>755</v>
      </c>
      <c r="M5909" s="183">
        <v>49</v>
      </c>
      <c r="N5909" s="183">
        <v>1198</v>
      </c>
      <c r="O5909" s="183">
        <v>605</v>
      </c>
      <c r="P5909" s="183">
        <v>776</v>
      </c>
      <c r="Q5909" s="183">
        <v>53</v>
      </c>
      <c r="R5909" s="183">
        <v>1254</v>
      </c>
      <c r="S5909" s="183">
        <v>700</v>
      </c>
      <c r="T5909" s="183">
        <v>799</v>
      </c>
      <c r="U5909" s="183">
        <v>67</v>
      </c>
      <c r="V5909" s="183">
        <v>1281</v>
      </c>
      <c r="W5909" s="183">
        <v>688</v>
      </c>
      <c r="X5909" s="183">
        <v>795</v>
      </c>
      <c r="Y5909" s="183">
        <v>68</v>
      </c>
    </row>
    <row r="5910" spans="1:25" x14ac:dyDescent="0.2">
      <c r="A5910" s="184">
        <v>14597115</v>
      </c>
      <c r="B5910" s="183" t="str">
        <f>[1]店マスタ!B5909</f>
        <v>ネオプラス　キヨヤマ野方店</v>
      </c>
      <c r="C5910" s="183">
        <v>3</v>
      </c>
      <c r="D5910" s="183">
        <v>2</v>
      </c>
      <c r="E5910" s="183">
        <f>_xlfn.XLOOKUP(A5910,[2]Sheet1!$R:$R,[2]Sheet1!$AB:$AB,"",0)</f>
        <v>2</v>
      </c>
      <c r="F5910" s="183">
        <f>_xlfn.XLOOKUP($A5910,[3]【2026年03月度_全社】RFM客層一覧表データ!$A:$A,[3]【2026年03月度_全社】RFM客層一覧表データ!C:C,"",0)</f>
        <v>495</v>
      </c>
      <c r="G5910" s="183">
        <f>_xlfn.XLOOKUP($A5910,[3]【2026年03月度_全社】RFM客層一覧表データ!$A:$A,[3]【2026年03月度_全社】RFM客層一覧表データ!D:D,"",0)</f>
        <v>206</v>
      </c>
      <c r="H5910" s="183">
        <f>_xlfn.XLOOKUP($A5910,[3]【2026年03月度_全社】RFM客層一覧表データ!$A:$A,[3]【2026年03月度_全社】RFM客層一覧表データ!E:E,"",0)</f>
        <v>235</v>
      </c>
      <c r="I5910" s="183">
        <f>_xlfn.XLOOKUP($A5910,[3]【2026年03月度_全社】RFM客層一覧表データ!$A:$A,[3]【2026年03月度_全社】RFM客層一覧表データ!F:F,"",0)</f>
        <v>26</v>
      </c>
      <c r="J5910" s="183">
        <v>514</v>
      </c>
      <c r="K5910" s="183">
        <v>225</v>
      </c>
      <c r="L5910" s="183">
        <v>236</v>
      </c>
      <c r="M5910" s="183">
        <v>26</v>
      </c>
      <c r="N5910" s="183">
        <v>514</v>
      </c>
      <c r="O5910" s="183">
        <v>207</v>
      </c>
      <c r="P5910" s="183">
        <v>232</v>
      </c>
      <c r="Q5910" s="183">
        <v>30</v>
      </c>
      <c r="R5910" s="183">
        <v>514</v>
      </c>
      <c r="S5910" s="183">
        <v>242</v>
      </c>
      <c r="T5910" s="183">
        <v>226</v>
      </c>
      <c r="U5910" s="183">
        <v>21</v>
      </c>
      <c r="V5910" s="183">
        <v>522</v>
      </c>
      <c r="W5910" s="183">
        <v>244</v>
      </c>
      <c r="X5910" s="183">
        <v>214</v>
      </c>
      <c r="Y5910" s="183">
        <v>34</v>
      </c>
    </row>
    <row r="5911" spans="1:25" x14ac:dyDescent="0.2">
      <c r="A5911" s="184">
        <v>14597625</v>
      </c>
      <c r="B5911" s="183" t="str">
        <f>[1]店マスタ!B5910</f>
        <v>セブンプラザ　岩川店</v>
      </c>
      <c r="C5911" s="183">
        <v>2.5</v>
      </c>
      <c r="D5911" s="183">
        <v>2.5</v>
      </c>
      <c r="E5911" s="183">
        <f>_xlfn.XLOOKUP(A5911,[2]Sheet1!$R:$R,[2]Sheet1!$AB:$AB,"",0)</f>
        <v>2.5</v>
      </c>
      <c r="F5911" s="183">
        <f>_xlfn.XLOOKUP($A5911,[3]【2026年03月度_全社】RFM客層一覧表データ!$A:$A,[3]【2026年03月度_全社】RFM客層一覧表データ!C:C,"",0)</f>
        <v>1329</v>
      </c>
      <c r="G5911" s="183">
        <f>_xlfn.XLOOKUP($A5911,[3]【2026年03月度_全社】RFM客層一覧表データ!$A:$A,[3]【2026年03月度_全社】RFM客層一覧表データ!D:D,"",0)</f>
        <v>872</v>
      </c>
      <c r="H5911" s="183">
        <f>_xlfn.XLOOKUP($A5911,[3]【2026年03月度_全社】RFM客層一覧表データ!$A:$A,[3]【2026年03月度_全社】RFM客層一覧表データ!E:E,"",0)</f>
        <v>565</v>
      </c>
      <c r="I5911" s="183">
        <f>_xlfn.XLOOKUP($A5911,[3]【2026年03月度_全社】RFM客層一覧表データ!$A:$A,[3]【2026年03月度_全社】RFM客層一覧表データ!F:F,"",0)</f>
        <v>199</v>
      </c>
      <c r="J5911" s="183">
        <v>1206</v>
      </c>
      <c r="K5911" s="183">
        <v>806</v>
      </c>
      <c r="L5911" s="183">
        <v>516</v>
      </c>
      <c r="M5911" s="183">
        <v>275</v>
      </c>
      <c r="N5911" s="183">
        <v>976</v>
      </c>
      <c r="O5911" s="183">
        <v>602</v>
      </c>
      <c r="P5911" s="183">
        <v>498</v>
      </c>
      <c r="Q5911" s="183">
        <v>62</v>
      </c>
      <c r="R5911" s="183">
        <v>969</v>
      </c>
      <c r="S5911" s="183">
        <v>618</v>
      </c>
      <c r="T5911" s="183">
        <v>482</v>
      </c>
      <c r="U5911" s="183">
        <v>72</v>
      </c>
      <c r="V5911" s="183">
        <v>936</v>
      </c>
      <c r="W5911" s="183">
        <v>604</v>
      </c>
      <c r="X5911" s="183">
        <v>471</v>
      </c>
      <c r="Y5911" s="183">
        <v>51</v>
      </c>
    </row>
    <row r="5912" spans="1:25" x14ac:dyDescent="0.2">
      <c r="A5912" s="184">
        <v>14601010</v>
      </c>
      <c r="B5912" s="183" t="str">
        <f>[1]店マスタ!B5911</f>
        <v>サンニューズ　日吉店</v>
      </c>
      <c r="C5912" s="183">
        <v>1</v>
      </c>
      <c r="D5912" s="183">
        <v>1</v>
      </c>
      <c r="E5912" s="183">
        <f>_xlfn.XLOOKUP(A5912,[2]Sheet1!$R:$R,[2]Sheet1!$AB:$AB,"",0)</f>
        <v>1</v>
      </c>
      <c r="F5912" s="183">
        <f>_xlfn.XLOOKUP($A5912,[3]【2026年03月度_全社】RFM客層一覧表データ!$A:$A,[3]【2026年03月度_全社】RFM客層一覧表データ!C:C,"",0)</f>
        <v>107</v>
      </c>
      <c r="G5912" s="183">
        <f>_xlfn.XLOOKUP($A5912,[3]【2026年03月度_全社】RFM客層一覧表データ!$A:$A,[3]【2026年03月度_全社】RFM客層一覧表データ!D:D,"",0)</f>
        <v>0</v>
      </c>
      <c r="H5912" s="183">
        <f>_xlfn.XLOOKUP($A5912,[3]【2026年03月度_全社】RFM客層一覧表データ!$A:$A,[3]【2026年03月度_全社】RFM客層一覧表データ!E:E,"",0)</f>
        <v>40</v>
      </c>
      <c r="I5912" s="183">
        <f>_xlfn.XLOOKUP($A5912,[3]【2026年03月度_全社】RFM客層一覧表データ!$A:$A,[3]【2026年03月度_全社】RFM客層一覧表データ!F:F,"",0)</f>
        <v>0</v>
      </c>
      <c r="J5912" s="183">
        <v>131</v>
      </c>
      <c r="K5912" s="183">
        <v>34</v>
      </c>
      <c r="L5912" s="183">
        <v>52</v>
      </c>
      <c r="M5912" s="183">
        <v>3</v>
      </c>
      <c r="N5912" s="183">
        <v>142</v>
      </c>
      <c r="O5912" s="183">
        <v>15</v>
      </c>
      <c r="P5912" s="183">
        <v>53</v>
      </c>
      <c r="Q5912" s="183">
        <v>4</v>
      </c>
      <c r="R5912" s="183">
        <v>104</v>
      </c>
      <c r="S5912" s="183">
        <v>0</v>
      </c>
      <c r="T5912" s="183">
        <v>28</v>
      </c>
      <c r="U5912" s="183">
        <v>0</v>
      </c>
      <c r="V5912" s="183">
        <v>122</v>
      </c>
      <c r="W5912" s="183">
        <v>2</v>
      </c>
      <c r="X5912" s="183">
        <v>39</v>
      </c>
      <c r="Y5912" s="183">
        <v>0</v>
      </c>
    </row>
    <row r="5913" spans="1:25" x14ac:dyDescent="0.2">
      <c r="A5913" s="184">
        <v>14601120</v>
      </c>
      <c r="B5913" s="183" t="str">
        <f>[1]店マスタ!B5912</f>
        <v>サンニューズ　愛電商</v>
      </c>
      <c r="C5913" s="183">
        <v>4.5</v>
      </c>
      <c r="D5913" s="183">
        <v>4.5</v>
      </c>
      <c r="E5913" s="183">
        <f>_xlfn.XLOOKUP(A5913,[2]Sheet1!$R:$R,[2]Sheet1!$AB:$AB,"",0)</f>
        <v>4.5</v>
      </c>
      <c r="F5913" s="183">
        <f>_xlfn.XLOOKUP($A5913,[3]【2026年03月度_全社】RFM客層一覧表データ!$A:$A,[3]【2026年03月度_全社】RFM客層一覧表データ!C:C,"",0)</f>
        <v>494</v>
      </c>
      <c r="G5913" s="183">
        <f>_xlfn.XLOOKUP($A5913,[3]【2026年03月度_全社】RFM客層一覧表データ!$A:$A,[3]【2026年03月度_全社】RFM客層一覧表データ!D:D,"",0)</f>
        <v>177</v>
      </c>
      <c r="H5913" s="183">
        <f>_xlfn.XLOOKUP($A5913,[3]【2026年03月度_全社】RFM客層一覧表データ!$A:$A,[3]【2026年03月度_全社】RFM客層一覧表データ!E:E,"",0)</f>
        <v>161</v>
      </c>
      <c r="I5913" s="183">
        <f>_xlfn.XLOOKUP($A5913,[3]【2026年03月度_全社】RFM客層一覧表データ!$A:$A,[3]【2026年03月度_全社】RFM客層一覧表データ!F:F,"",0)</f>
        <v>57</v>
      </c>
      <c r="J5913" s="183">
        <v>506</v>
      </c>
      <c r="K5913" s="183">
        <v>188</v>
      </c>
      <c r="L5913" s="183">
        <v>151</v>
      </c>
      <c r="M5913" s="183">
        <v>66</v>
      </c>
      <c r="N5913" s="183">
        <v>488</v>
      </c>
      <c r="O5913" s="183">
        <v>162</v>
      </c>
      <c r="P5913" s="183">
        <v>142</v>
      </c>
      <c r="Q5913" s="183">
        <v>38</v>
      </c>
      <c r="R5913" s="183">
        <v>489</v>
      </c>
      <c r="S5913" s="183">
        <v>186</v>
      </c>
      <c r="T5913" s="183">
        <v>138</v>
      </c>
      <c r="U5913" s="183">
        <v>59</v>
      </c>
      <c r="V5913" s="183">
        <v>484</v>
      </c>
      <c r="W5913" s="183">
        <v>165</v>
      </c>
      <c r="X5913" s="183">
        <v>126</v>
      </c>
      <c r="Y5913" s="183">
        <v>60</v>
      </c>
    </row>
    <row r="5914" spans="1:25" x14ac:dyDescent="0.2">
      <c r="A5914" s="184">
        <v>14607130</v>
      </c>
      <c r="B5914" s="183" t="str">
        <f>[1]店マスタ!B5913</f>
        <v>サンニューズ　南店</v>
      </c>
      <c r="C5914" s="183">
        <v>1</v>
      </c>
      <c r="D5914" s="183">
        <v>1</v>
      </c>
      <c r="E5914" s="183" t="str">
        <f>_xlfn.XLOOKUP(A5914,[2]Sheet1!$R:$R,[2]Sheet1!$AB:$AB,"",0)</f>
        <v/>
      </c>
      <c r="F5914" s="183" t="str">
        <f>_xlfn.XLOOKUP($A5914,[3]【2026年03月度_全社】RFM客層一覧表データ!$A:$A,[3]【2026年03月度_全社】RFM客層一覧表データ!C:C,"",0)</f>
        <v/>
      </c>
      <c r="G5914" s="183" t="str">
        <f>_xlfn.XLOOKUP($A5914,[3]【2026年03月度_全社】RFM客層一覧表データ!$A:$A,[3]【2026年03月度_全社】RFM客層一覧表データ!D:D,"",0)</f>
        <v/>
      </c>
      <c r="H5914" s="183" t="str">
        <f>_xlfn.XLOOKUP($A5914,[3]【2026年03月度_全社】RFM客層一覧表データ!$A:$A,[3]【2026年03月度_全社】RFM客層一覧表データ!E:E,"",0)</f>
        <v/>
      </c>
      <c r="I5914" s="183" t="str">
        <f>_xlfn.XLOOKUP($A5914,[3]【2026年03月度_全社】RFM客層一覧表データ!$A:$A,[3]【2026年03月度_全社】RFM客層一覧表データ!F:F,"",0)</f>
        <v/>
      </c>
      <c r="J5914" s="183">
        <v>14</v>
      </c>
      <c r="K5914" s="183">
        <v>0</v>
      </c>
      <c r="L5914" s="183">
        <v>3</v>
      </c>
      <c r="M5914" s="183">
        <v>0</v>
      </c>
      <c r="N5914" s="183">
        <v>25</v>
      </c>
      <c r="O5914" s="183">
        <v>0</v>
      </c>
      <c r="P5914" s="183">
        <v>6</v>
      </c>
      <c r="Q5914" s="183">
        <v>0</v>
      </c>
      <c r="R5914" s="183">
        <v>42</v>
      </c>
      <c r="S5914" s="183">
        <v>0</v>
      </c>
      <c r="T5914" s="183">
        <v>9</v>
      </c>
      <c r="U5914" s="183">
        <v>0</v>
      </c>
      <c r="V5914" s="183">
        <v>71</v>
      </c>
      <c r="W5914" s="183">
        <v>8</v>
      </c>
      <c r="X5914" s="183">
        <v>11</v>
      </c>
      <c r="Y5914" s="183">
        <v>0</v>
      </c>
    </row>
    <row r="5915" spans="1:25" x14ac:dyDescent="0.2">
      <c r="A5915" s="184">
        <v>14610002</v>
      </c>
      <c r="B5915" s="183" t="str">
        <f>[1]店マスタ!B5914</f>
        <v>フレンディながの</v>
      </c>
      <c r="C5915" s="183">
        <v>5</v>
      </c>
      <c r="D5915" s="183">
        <v>5</v>
      </c>
      <c r="E5915" s="183">
        <f>_xlfn.XLOOKUP(A5915,[2]Sheet1!$R:$R,[2]Sheet1!$AB:$AB,"",0)</f>
        <v>5</v>
      </c>
      <c r="F5915" s="183">
        <f>_xlfn.XLOOKUP($A5915,[3]【2026年03月度_全社】RFM客層一覧表データ!$A:$A,[3]【2026年03月度_全社】RFM客層一覧表データ!C:C,"",0)</f>
        <v>567</v>
      </c>
      <c r="G5915" s="183">
        <f>_xlfn.XLOOKUP($A5915,[3]【2026年03月度_全社】RFM客層一覧表データ!$A:$A,[3]【2026年03月度_全社】RFM客層一覧表データ!D:D,"",0)</f>
        <v>278</v>
      </c>
      <c r="H5915" s="183">
        <f>_xlfn.XLOOKUP($A5915,[3]【2026年03月度_全社】RFM客層一覧表データ!$A:$A,[3]【2026年03月度_全社】RFM客層一覧表データ!E:E,"",0)</f>
        <v>332</v>
      </c>
      <c r="I5915" s="183">
        <f>_xlfn.XLOOKUP($A5915,[3]【2026年03月度_全社】RFM客層一覧表データ!$A:$A,[3]【2026年03月度_全社】RFM客層一覧表データ!F:F,"",0)</f>
        <v>46</v>
      </c>
      <c r="J5915" s="183">
        <v>616</v>
      </c>
      <c r="K5915" s="183">
        <v>313</v>
      </c>
      <c r="L5915" s="183">
        <v>357</v>
      </c>
      <c r="M5915" s="183">
        <v>47</v>
      </c>
      <c r="N5915" s="183">
        <v>621</v>
      </c>
      <c r="O5915" s="183">
        <v>282</v>
      </c>
      <c r="P5915" s="183">
        <v>362</v>
      </c>
      <c r="Q5915" s="183">
        <v>35</v>
      </c>
      <c r="R5915" s="183">
        <v>676</v>
      </c>
      <c r="S5915" s="183">
        <v>337</v>
      </c>
      <c r="T5915" s="183">
        <v>390</v>
      </c>
      <c r="U5915" s="183">
        <v>64</v>
      </c>
      <c r="V5915" s="183">
        <v>682</v>
      </c>
      <c r="W5915" s="183">
        <v>336</v>
      </c>
      <c r="X5915" s="183">
        <v>407</v>
      </c>
      <c r="Y5915" s="183">
        <v>46</v>
      </c>
    </row>
    <row r="5916" spans="1:25" x14ac:dyDescent="0.2">
      <c r="A5916" s="184">
        <v>14610101</v>
      </c>
      <c r="B5916" s="183" t="str">
        <f>[1]店マスタ!B5915</f>
        <v>セブンプラザ　吉野店</v>
      </c>
      <c r="C5916" s="183">
        <v>1.5</v>
      </c>
      <c r="D5916" s="183">
        <v>1.5</v>
      </c>
      <c r="E5916" s="183">
        <f>_xlfn.XLOOKUP(A5916,[2]Sheet1!$R:$R,[2]Sheet1!$AB:$AB,"",0)</f>
        <v>1.5</v>
      </c>
      <c r="F5916" s="183">
        <f>_xlfn.XLOOKUP($A5916,[3]【2026年03月度_全社】RFM客層一覧表データ!$A:$A,[3]【2026年03月度_全社】RFM客層一覧表データ!C:C,"",0)</f>
        <v>470</v>
      </c>
      <c r="G5916" s="183">
        <f>_xlfn.XLOOKUP($A5916,[3]【2026年03月度_全社】RFM客層一覧表データ!$A:$A,[3]【2026年03月度_全社】RFM客層一覧表データ!D:D,"",0)</f>
        <v>144</v>
      </c>
      <c r="H5916" s="183">
        <f>_xlfn.XLOOKUP($A5916,[3]【2026年03月度_全社】RFM客層一覧表データ!$A:$A,[3]【2026年03月度_全社】RFM客層一覧表データ!E:E,"",0)</f>
        <v>200</v>
      </c>
      <c r="I5916" s="183">
        <f>_xlfn.XLOOKUP($A5916,[3]【2026年03月度_全社】RFM客層一覧表データ!$A:$A,[3]【2026年03月度_全社】RFM客層一覧表データ!F:F,"",0)</f>
        <v>33</v>
      </c>
      <c r="J5916" s="183">
        <v>503</v>
      </c>
      <c r="K5916" s="183">
        <v>185</v>
      </c>
      <c r="L5916" s="183">
        <v>215</v>
      </c>
      <c r="M5916" s="183">
        <v>31</v>
      </c>
      <c r="N5916" s="183">
        <v>509</v>
      </c>
      <c r="O5916" s="183">
        <v>186</v>
      </c>
      <c r="P5916" s="183">
        <v>213</v>
      </c>
      <c r="Q5916" s="183">
        <v>31</v>
      </c>
      <c r="R5916" s="183">
        <v>533</v>
      </c>
      <c r="S5916" s="183">
        <v>206</v>
      </c>
      <c r="T5916" s="183">
        <v>216</v>
      </c>
      <c r="U5916" s="183">
        <v>45</v>
      </c>
      <c r="V5916" s="183">
        <v>552</v>
      </c>
      <c r="W5916" s="183">
        <v>191</v>
      </c>
      <c r="X5916" s="183">
        <v>206</v>
      </c>
      <c r="Y5916" s="183">
        <v>48</v>
      </c>
    </row>
    <row r="5917" spans="1:25" x14ac:dyDescent="0.2">
      <c r="A5917" s="184">
        <v>14610111</v>
      </c>
      <c r="B5917" s="183" t="str">
        <f>[1]店マスタ!B5916</f>
        <v>サンニューズ　株式会社</v>
      </c>
      <c r="C5917" s="183">
        <v>4.5</v>
      </c>
      <c r="D5917" s="183">
        <v>3</v>
      </c>
      <c r="E5917" s="183">
        <f>_xlfn.XLOOKUP(A5917,[2]Sheet1!$R:$R,[2]Sheet1!$AB:$AB,"",0)</f>
        <v>3</v>
      </c>
      <c r="F5917" s="183">
        <f>_xlfn.XLOOKUP($A5917,[3]【2026年03月度_全社】RFM客層一覧表データ!$A:$A,[3]【2026年03月度_全社】RFM客層一覧表データ!C:C,"",0)</f>
        <v>0</v>
      </c>
      <c r="G5917" s="183">
        <f>_xlfn.XLOOKUP($A5917,[3]【2026年03月度_全社】RFM客層一覧表データ!$A:$A,[3]【2026年03月度_全社】RFM客層一覧表データ!D:D,"",0)</f>
        <v>0</v>
      </c>
      <c r="H5917" s="183">
        <f>_xlfn.XLOOKUP($A5917,[3]【2026年03月度_全社】RFM客層一覧表データ!$A:$A,[3]【2026年03月度_全社】RFM客層一覧表データ!E:E,"",0)</f>
        <v>0</v>
      </c>
      <c r="I5917" s="183">
        <f>_xlfn.XLOOKUP($A5917,[3]【2026年03月度_全社】RFM客層一覧表データ!$A:$A,[3]【2026年03月度_全社】RFM客層一覧表データ!F:F,"",0)</f>
        <v>0</v>
      </c>
      <c r="J5917" s="183">
        <v>0</v>
      </c>
      <c r="K5917" s="183">
        <v>0</v>
      </c>
      <c r="L5917" s="183">
        <v>0</v>
      </c>
      <c r="M5917" s="183">
        <v>0</v>
      </c>
      <c r="N5917" s="183">
        <v>0</v>
      </c>
      <c r="O5917" s="183">
        <v>0</v>
      </c>
      <c r="P5917" s="183">
        <v>0</v>
      </c>
      <c r="Q5917" s="183">
        <v>0</v>
      </c>
      <c r="R5917" s="183">
        <v>0</v>
      </c>
      <c r="S5917" s="183">
        <v>0</v>
      </c>
      <c r="T5917" s="183">
        <v>0</v>
      </c>
      <c r="U5917" s="183">
        <v>0</v>
      </c>
      <c r="V5917" s="183">
        <v>0</v>
      </c>
      <c r="W5917" s="183">
        <v>0</v>
      </c>
      <c r="X5917" s="183">
        <v>0</v>
      </c>
      <c r="Y5917" s="183">
        <v>0</v>
      </c>
    </row>
    <row r="5918" spans="1:25" x14ac:dyDescent="0.2">
      <c r="A5918" s="184">
        <v>14611006</v>
      </c>
      <c r="B5918" s="183" t="str">
        <f>[1]店マスタ!B5917</f>
        <v>有限会社　久保田電機</v>
      </c>
      <c r="C5918" s="183">
        <v>2</v>
      </c>
      <c r="D5918" s="183">
        <v>2</v>
      </c>
      <c r="E5918" s="183">
        <f>_xlfn.XLOOKUP(A5918,[2]Sheet1!$R:$R,[2]Sheet1!$AB:$AB,"",0)</f>
        <v>2.5</v>
      </c>
      <c r="F5918" s="183" t="str">
        <f>_xlfn.XLOOKUP($A5918,[3]【2026年03月度_全社】RFM客層一覧表データ!$A:$A,[3]【2026年03月度_全社】RFM客層一覧表データ!C:C,"",0)</f>
        <v/>
      </c>
      <c r="G5918" s="183" t="str">
        <f>_xlfn.XLOOKUP($A5918,[3]【2026年03月度_全社】RFM客層一覧表データ!$A:$A,[3]【2026年03月度_全社】RFM客層一覧表データ!D:D,"",0)</f>
        <v/>
      </c>
      <c r="H5918" s="183" t="str">
        <f>_xlfn.XLOOKUP($A5918,[3]【2026年03月度_全社】RFM客層一覧表データ!$A:$A,[3]【2026年03月度_全社】RFM客層一覧表データ!E:E,"",0)</f>
        <v/>
      </c>
      <c r="I5918" s="183" t="str">
        <f>_xlfn.XLOOKUP($A5918,[3]【2026年03月度_全社】RFM客層一覧表データ!$A:$A,[3]【2026年03月度_全社】RFM客層一覧表データ!F:F,"",0)</f>
        <v/>
      </c>
      <c r="J5918" s="183">
        <v>0</v>
      </c>
      <c r="K5918" s="183">
        <v>0</v>
      </c>
      <c r="L5918" s="183">
        <v>0</v>
      </c>
      <c r="M5918" s="183">
        <v>0</v>
      </c>
      <c r="N5918" s="183">
        <v>0</v>
      </c>
      <c r="O5918" s="183">
        <v>0</v>
      </c>
      <c r="P5918" s="183">
        <v>0</v>
      </c>
      <c r="Q5918" s="183">
        <v>0</v>
      </c>
      <c r="R5918" s="183">
        <v>0</v>
      </c>
      <c r="S5918" s="183">
        <v>0</v>
      </c>
      <c r="T5918" s="183">
        <v>0</v>
      </c>
      <c r="U5918" s="183">
        <v>0</v>
      </c>
      <c r="V5918" s="183">
        <v>0</v>
      </c>
      <c r="W5918" s="183">
        <v>0</v>
      </c>
      <c r="X5918" s="183">
        <v>0</v>
      </c>
      <c r="Y5918" s="183">
        <v>0</v>
      </c>
    </row>
    <row r="5919" spans="1:25" x14ac:dyDescent="0.2">
      <c r="A5919" s="184">
        <v>14611040</v>
      </c>
      <c r="B5919" s="183" t="str">
        <f>[1]店マスタ!B5918</f>
        <v>サンニューズ　カガヤマ店</v>
      </c>
      <c r="C5919" s="183">
        <v>4</v>
      </c>
      <c r="D5919" s="183">
        <v>3.5</v>
      </c>
      <c r="E5919" s="183">
        <f>_xlfn.XLOOKUP(A5919,[2]Sheet1!$R:$R,[2]Sheet1!$AB:$AB,"",0)</f>
        <v>3.5</v>
      </c>
      <c r="F5919" s="183">
        <f>_xlfn.XLOOKUP($A5919,[3]【2026年03月度_全社】RFM客層一覧表データ!$A:$A,[3]【2026年03月度_全社】RFM客層一覧表データ!C:C,"",0)</f>
        <v>1211</v>
      </c>
      <c r="G5919" s="183">
        <f>_xlfn.XLOOKUP($A5919,[3]【2026年03月度_全社】RFM客層一覧表データ!$A:$A,[3]【2026年03月度_全社】RFM客層一覧表データ!D:D,"",0)</f>
        <v>350</v>
      </c>
      <c r="H5919" s="183">
        <f>_xlfn.XLOOKUP($A5919,[3]【2026年03月度_全社】RFM客層一覧表データ!$A:$A,[3]【2026年03月度_全社】RFM客層一覧表データ!E:E,"",0)</f>
        <v>385</v>
      </c>
      <c r="I5919" s="183">
        <f>_xlfn.XLOOKUP($A5919,[3]【2026年03月度_全社】RFM客層一覧表データ!$A:$A,[3]【2026年03月度_全社】RFM客層一覧表データ!F:F,"",0)</f>
        <v>36</v>
      </c>
      <c r="J5919" s="183">
        <v>1269</v>
      </c>
      <c r="K5919" s="183">
        <v>477</v>
      </c>
      <c r="L5919" s="183">
        <v>346</v>
      </c>
      <c r="M5919" s="183">
        <v>122</v>
      </c>
      <c r="N5919" s="183">
        <v>1235</v>
      </c>
      <c r="O5919" s="183">
        <v>497</v>
      </c>
      <c r="P5919" s="183">
        <v>298</v>
      </c>
      <c r="Q5919" s="183">
        <v>157</v>
      </c>
      <c r="R5919" s="183">
        <v>1127</v>
      </c>
      <c r="S5919" s="183">
        <v>527</v>
      </c>
      <c r="T5919" s="183">
        <v>253</v>
      </c>
      <c r="U5919" s="183">
        <v>237</v>
      </c>
      <c r="V5919" s="183">
        <v>910</v>
      </c>
      <c r="W5919" s="183">
        <v>495</v>
      </c>
      <c r="X5919" s="183">
        <v>217</v>
      </c>
      <c r="Y5919" s="183">
        <v>248</v>
      </c>
    </row>
    <row r="5920" spans="1:25" x14ac:dyDescent="0.2">
      <c r="A5920" s="184">
        <v>14611048</v>
      </c>
      <c r="B5920" s="183" t="str">
        <f>[1]店マスタ!B5919</f>
        <v>有限会社　パナランドよしの</v>
      </c>
      <c r="C5920" s="183">
        <v>2.5</v>
      </c>
      <c r="D5920" s="183">
        <v>2.5</v>
      </c>
      <c r="E5920" s="183">
        <f>_xlfn.XLOOKUP(A5920,[2]Sheet1!$R:$R,[2]Sheet1!$AB:$AB,"",0)</f>
        <v>2.5</v>
      </c>
      <c r="F5920" s="183">
        <f>_xlfn.XLOOKUP($A5920,[3]【2026年03月度_全社】RFM客層一覧表データ!$A:$A,[3]【2026年03月度_全社】RFM客層一覧表データ!C:C,"",0)</f>
        <v>557</v>
      </c>
      <c r="G5920" s="183">
        <f>_xlfn.XLOOKUP($A5920,[3]【2026年03月度_全社】RFM客層一覧表データ!$A:$A,[3]【2026年03月度_全社】RFM客層一覧表データ!D:D,"",0)</f>
        <v>203</v>
      </c>
      <c r="H5920" s="183">
        <f>_xlfn.XLOOKUP($A5920,[3]【2026年03月度_全社】RFM客層一覧表データ!$A:$A,[3]【2026年03月度_全社】RFM客層一覧表データ!E:E,"",0)</f>
        <v>260</v>
      </c>
      <c r="I5920" s="183">
        <f>_xlfn.XLOOKUP($A5920,[3]【2026年03月度_全社】RFM客層一覧表データ!$A:$A,[3]【2026年03月度_全社】RFM客層一覧表データ!F:F,"",0)</f>
        <v>33</v>
      </c>
      <c r="J5920" s="183">
        <v>569</v>
      </c>
      <c r="K5920" s="183">
        <v>216</v>
      </c>
      <c r="L5920" s="183">
        <v>260</v>
      </c>
      <c r="M5920" s="183">
        <v>36</v>
      </c>
      <c r="N5920" s="183">
        <v>583</v>
      </c>
      <c r="O5920" s="183">
        <v>239</v>
      </c>
      <c r="P5920" s="183">
        <v>271</v>
      </c>
      <c r="Q5920" s="183">
        <v>39</v>
      </c>
      <c r="R5920" s="183">
        <v>583</v>
      </c>
      <c r="S5920" s="183">
        <v>237</v>
      </c>
      <c r="T5920" s="183">
        <v>281</v>
      </c>
      <c r="U5920" s="183">
        <v>35</v>
      </c>
      <c r="V5920" s="183">
        <v>595</v>
      </c>
      <c r="W5920" s="183">
        <v>235</v>
      </c>
      <c r="X5920" s="183">
        <v>290</v>
      </c>
      <c r="Y5920" s="183">
        <v>40</v>
      </c>
    </row>
    <row r="5921" spans="1:25" x14ac:dyDescent="0.2">
      <c r="A5921" s="184">
        <v>14612002</v>
      </c>
      <c r="B5921" s="183" t="str">
        <f>[1]店マスタ!B5920</f>
        <v>セブンプラザ花野光ケ丘店</v>
      </c>
      <c r="C5921" s="183">
        <v>3</v>
      </c>
      <c r="D5921" s="183">
        <v>3</v>
      </c>
      <c r="E5921" s="183">
        <f>_xlfn.XLOOKUP(A5921,[2]Sheet1!$R:$R,[2]Sheet1!$AB:$AB,"",0)</f>
        <v>3</v>
      </c>
      <c r="F5921" s="183">
        <f>_xlfn.XLOOKUP($A5921,[3]【2026年03月度_全社】RFM客層一覧表データ!$A:$A,[3]【2026年03月度_全社】RFM客層一覧表データ!C:C,"",0)</f>
        <v>1195</v>
      </c>
      <c r="G5921" s="183">
        <f>_xlfn.XLOOKUP($A5921,[3]【2026年03月度_全社】RFM客層一覧表データ!$A:$A,[3]【2026年03月度_全社】RFM客層一覧表データ!D:D,"",0)</f>
        <v>547</v>
      </c>
      <c r="H5921" s="183">
        <f>_xlfn.XLOOKUP($A5921,[3]【2026年03月度_全社】RFM客層一覧表データ!$A:$A,[3]【2026年03月度_全社】RFM客層一覧表データ!E:E,"",0)</f>
        <v>321</v>
      </c>
      <c r="I5921" s="183">
        <f>_xlfn.XLOOKUP($A5921,[3]【2026年03月度_全社】RFM客層一覧表データ!$A:$A,[3]【2026年03月度_全社】RFM客層一覧表データ!F:F,"",0)</f>
        <v>146</v>
      </c>
      <c r="J5921" s="183">
        <v>1073</v>
      </c>
      <c r="K5921" s="183">
        <v>615</v>
      </c>
      <c r="L5921" s="183">
        <v>281</v>
      </c>
      <c r="M5921" s="183">
        <v>202</v>
      </c>
      <c r="N5921" s="183">
        <v>882</v>
      </c>
      <c r="O5921" s="183">
        <v>380</v>
      </c>
      <c r="P5921" s="183">
        <v>199</v>
      </c>
      <c r="Q5921" s="183">
        <v>117</v>
      </c>
      <c r="R5921" s="183">
        <v>885</v>
      </c>
      <c r="S5921" s="183">
        <v>437</v>
      </c>
      <c r="T5921" s="183">
        <v>190</v>
      </c>
      <c r="U5921" s="183">
        <v>163</v>
      </c>
      <c r="V5921" s="183">
        <v>697</v>
      </c>
      <c r="W5921" s="183">
        <v>158</v>
      </c>
      <c r="X5921" s="183">
        <v>152</v>
      </c>
      <c r="Y5921" s="183">
        <v>42</v>
      </c>
    </row>
    <row r="5922" spans="1:25" x14ac:dyDescent="0.2">
      <c r="A5922" s="184">
        <v>14612008</v>
      </c>
      <c r="B5922" s="183" t="str">
        <f>[1]店マスタ!B5921</f>
        <v>今村電器</v>
      </c>
      <c r="C5922" s="183">
        <v>1</v>
      </c>
      <c r="D5922" s="183">
        <v>1</v>
      </c>
      <c r="E5922" s="183">
        <f>_xlfn.XLOOKUP(A5922,[2]Sheet1!$R:$R,[2]Sheet1!$AB:$AB,"",0)</f>
        <v>1</v>
      </c>
      <c r="F5922" s="183" t="str">
        <f>_xlfn.XLOOKUP($A5922,[3]【2026年03月度_全社】RFM客層一覧表データ!$A:$A,[3]【2026年03月度_全社】RFM客層一覧表データ!C:C,"",0)</f>
        <v/>
      </c>
      <c r="G5922" s="183" t="str">
        <f>_xlfn.XLOOKUP($A5922,[3]【2026年03月度_全社】RFM客層一覧表データ!$A:$A,[3]【2026年03月度_全社】RFM客層一覧表データ!D:D,"",0)</f>
        <v/>
      </c>
      <c r="H5922" s="183" t="str">
        <f>_xlfn.XLOOKUP($A5922,[3]【2026年03月度_全社】RFM客層一覧表データ!$A:$A,[3]【2026年03月度_全社】RFM客層一覧表データ!E:E,"",0)</f>
        <v/>
      </c>
      <c r="I5922" s="183" t="str">
        <f>_xlfn.XLOOKUP($A5922,[3]【2026年03月度_全社】RFM客層一覧表データ!$A:$A,[3]【2026年03月度_全社】RFM客層一覧表データ!F:F,"",0)</f>
        <v/>
      </c>
      <c r="J5922" s="183">
        <v>0</v>
      </c>
      <c r="K5922" s="183">
        <v>0</v>
      </c>
      <c r="L5922" s="183">
        <v>0</v>
      </c>
      <c r="M5922" s="183">
        <v>0</v>
      </c>
      <c r="N5922" s="183">
        <v>0</v>
      </c>
      <c r="O5922" s="183">
        <v>0</v>
      </c>
      <c r="P5922" s="183">
        <v>0</v>
      </c>
      <c r="Q5922" s="183">
        <v>0</v>
      </c>
      <c r="R5922" s="183">
        <v>0</v>
      </c>
      <c r="S5922" s="183">
        <v>0</v>
      </c>
      <c r="T5922" s="183">
        <v>0</v>
      </c>
      <c r="U5922" s="183">
        <v>0</v>
      </c>
      <c r="V5922" s="183">
        <v>0</v>
      </c>
      <c r="W5922" s="183">
        <v>0</v>
      </c>
      <c r="X5922" s="183">
        <v>0</v>
      </c>
      <c r="Y5922" s="183">
        <v>0</v>
      </c>
    </row>
    <row r="5923" spans="1:25" x14ac:dyDescent="0.2">
      <c r="A5923" s="184">
        <v>14612015</v>
      </c>
      <c r="B5923" s="183" t="str">
        <f>[1]店マスタ!B5922</f>
        <v>ひかり</v>
      </c>
      <c r="C5923" s="183">
        <v>1.5</v>
      </c>
      <c r="D5923" s="183">
        <v>1.5</v>
      </c>
      <c r="E5923" s="183">
        <f>_xlfn.XLOOKUP(A5923,[2]Sheet1!$R:$R,[2]Sheet1!$AB:$AB,"",0)</f>
        <v>1.5</v>
      </c>
      <c r="F5923" s="183">
        <f>_xlfn.XLOOKUP($A5923,[3]【2026年03月度_全社】RFM客層一覧表データ!$A:$A,[3]【2026年03月度_全社】RFM客層一覧表データ!C:C,"",0)</f>
        <v>309</v>
      </c>
      <c r="G5923" s="183">
        <f>_xlfn.XLOOKUP($A5923,[3]【2026年03月度_全社】RFM客層一覧表データ!$A:$A,[3]【2026年03月度_全社】RFM客層一覧表データ!D:D,"",0)</f>
        <v>123</v>
      </c>
      <c r="H5923" s="183">
        <f>_xlfn.XLOOKUP($A5923,[3]【2026年03月度_全社】RFM客層一覧表データ!$A:$A,[3]【2026年03月度_全社】RFM客層一覧表データ!E:E,"",0)</f>
        <v>145</v>
      </c>
      <c r="I5923" s="183">
        <f>_xlfn.XLOOKUP($A5923,[3]【2026年03月度_全社】RFM客層一覧表データ!$A:$A,[3]【2026年03月度_全社】RFM客層一覧表データ!F:F,"",0)</f>
        <v>25</v>
      </c>
      <c r="J5923" s="183">
        <v>313</v>
      </c>
      <c r="K5923" s="183">
        <v>136</v>
      </c>
      <c r="L5923" s="183">
        <v>147</v>
      </c>
      <c r="M5923" s="183">
        <v>23</v>
      </c>
      <c r="N5923" s="183">
        <v>311</v>
      </c>
      <c r="O5923" s="183">
        <v>136</v>
      </c>
      <c r="P5923" s="183">
        <v>158</v>
      </c>
      <c r="Q5923" s="183">
        <v>19</v>
      </c>
      <c r="R5923" s="183">
        <v>303</v>
      </c>
      <c r="S5923" s="183">
        <v>144</v>
      </c>
      <c r="T5923" s="183">
        <v>150</v>
      </c>
      <c r="U5923" s="183">
        <v>31</v>
      </c>
      <c r="V5923" s="183">
        <v>298</v>
      </c>
      <c r="W5923" s="183">
        <v>119</v>
      </c>
      <c r="X5923" s="183">
        <v>146</v>
      </c>
      <c r="Y5923" s="183">
        <v>19</v>
      </c>
    </row>
    <row r="5924" spans="1:25" x14ac:dyDescent="0.2">
      <c r="A5924" s="184">
        <v>14612022</v>
      </c>
      <c r="B5924" s="183" t="str">
        <f>[1]店マスタ!B5923</f>
        <v>株式会社　Ｍでんき住設</v>
      </c>
      <c r="C5924" s="183">
        <v>11</v>
      </c>
      <c r="D5924" s="183">
        <v>11</v>
      </c>
      <c r="E5924" s="183">
        <f>_xlfn.XLOOKUP(A5924,[2]Sheet1!$R:$R,[2]Sheet1!$AB:$AB,"",0)</f>
        <v>11.5</v>
      </c>
      <c r="F5924" s="183">
        <f>_xlfn.XLOOKUP($A5924,[3]【2026年03月度_全社】RFM客層一覧表データ!$A:$A,[3]【2026年03月度_全社】RFM客層一覧表データ!C:C,"",0)</f>
        <v>1754</v>
      </c>
      <c r="G5924" s="183">
        <f>_xlfn.XLOOKUP($A5924,[3]【2026年03月度_全社】RFM客層一覧表データ!$A:$A,[3]【2026年03月度_全社】RFM客層一覧表データ!D:D,"",0)</f>
        <v>509</v>
      </c>
      <c r="H5924" s="183">
        <f>_xlfn.XLOOKUP($A5924,[3]【2026年03月度_全社】RFM客層一覧表データ!$A:$A,[3]【2026年03月度_全社】RFM客層一覧表データ!E:E,"",0)</f>
        <v>404</v>
      </c>
      <c r="I5924" s="183">
        <f>_xlfn.XLOOKUP($A5924,[3]【2026年03月度_全社】RFM客層一覧表データ!$A:$A,[3]【2026年03月度_全社】RFM客層一覧表データ!F:F,"",0)</f>
        <v>225</v>
      </c>
      <c r="J5924" s="183">
        <v>1751</v>
      </c>
      <c r="K5924" s="183">
        <v>611</v>
      </c>
      <c r="L5924" s="183">
        <v>421</v>
      </c>
      <c r="M5924" s="183">
        <v>316</v>
      </c>
      <c r="N5924" s="183">
        <v>1595</v>
      </c>
      <c r="O5924" s="183">
        <v>559</v>
      </c>
      <c r="P5924" s="183">
        <v>417</v>
      </c>
      <c r="Q5924" s="183">
        <v>285</v>
      </c>
      <c r="R5924" s="183">
        <v>1453</v>
      </c>
      <c r="S5924" s="183">
        <v>512</v>
      </c>
      <c r="T5924" s="183">
        <v>396</v>
      </c>
      <c r="U5924" s="183">
        <v>244</v>
      </c>
      <c r="V5924" s="183">
        <v>1354</v>
      </c>
      <c r="W5924" s="183">
        <v>524</v>
      </c>
      <c r="X5924" s="183">
        <v>364</v>
      </c>
      <c r="Y5924" s="183">
        <v>195</v>
      </c>
    </row>
    <row r="5925" spans="1:25" x14ac:dyDescent="0.2">
      <c r="A5925" s="184">
        <v>14612032</v>
      </c>
      <c r="B5925" s="183" t="str">
        <f>[1]店マスタ!B5924</f>
        <v>セブンプラザ星ケ峯店</v>
      </c>
      <c r="C5925" s="183">
        <v>2</v>
      </c>
      <c r="D5925" s="183">
        <v>2</v>
      </c>
      <c r="E5925" s="183">
        <f>_xlfn.XLOOKUP(A5925,[2]Sheet1!$R:$R,[2]Sheet1!$AB:$AB,"",0)</f>
        <v>2.5</v>
      </c>
      <c r="F5925" s="183">
        <f>_xlfn.XLOOKUP($A5925,[3]【2026年03月度_全社】RFM客層一覧表データ!$A:$A,[3]【2026年03月度_全社】RFM客層一覧表データ!C:C,"",0)</f>
        <v>919</v>
      </c>
      <c r="G5925" s="183">
        <f>_xlfn.XLOOKUP($A5925,[3]【2026年03月度_全社】RFM客層一覧表データ!$A:$A,[3]【2026年03月度_全社】RFM客層一覧表データ!D:D,"",0)</f>
        <v>302</v>
      </c>
      <c r="H5925" s="183">
        <f>_xlfn.XLOOKUP($A5925,[3]【2026年03月度_全社】RFM客層一覧表データ!$A:$A,[3]【2026年03月度_全社】RFM客層一覧表データ!E:E,"",0)</f>
        <v>323</v>
      </c>
      <c r="I5925" s="183">
        <f>_xlfn.XLOOKUP($A5925,[3]【2026年03月度_全社】RFM客層一覧表データ!$A:$A,[3]【2026年03月度_全社】RFM客層一覧表データ!F:F,"",0)</f>
        <v>64</v>
      </c>
      <c r="J5925" s="183">
        <v>953</v>
      </c>
      <c r="K5925" s="183">
        <v>305</v>
      </c>
      <c r="L5925" s="183">
        <v>308</v>
      </c>
      <c r="M5925" s="183">
        <v>67</v>
      </c>
      <c r="N5925" s="183">
        <v>970</v>
      </c>
      <c r="O5925" s="183">
        <v>323</v>
      </c>
      <c r="P5925" s="183">
        <v>309</v>
      </c>
      <c r="Q5925" s="183">
        <v>95</v>
      </c>
      <c r="R5925" s="183">
        <v>928</v>
      </c>
      <c r="S5925" s="183">
        <v>392</v>
      </c>
      <c r="T5925" s="183">
        <v>305</v>
      </c>
      <c r="U5925" s="183">
        <v>92</v>
      </c>
      <c r="V5925" s="183">
        <v>922</v>
      </c>
      <c r="W5925" s="183">
        <v>374</v>
      </c>
      <c r="X5925" s="183">
        <v>295</v>
      </c>
      <c r="Y5925" s="183">
        <v>109</v>
      </c>
    </row>
    <row r="5926" spans="1:25" x14ac:dyDescent="0.2">
      <c r="A5926" s="184">
        <v>14613037</v>
      </c>
      <c r="B5926" s="183" t="str">
        <f>[1]店マスタ!B5925</f>
        <v>黒木電化</v>
      </c>
      <c r="C5926" s="183">
        <v>2.5</v>
      </c>
      <c r="D5926" s="183">
        <v>2.5</v>
      </c>
      <c r="E5926" s="183">
        <f>_xlfn.XLOOKUP(A5926,[2]Sheet1!$R:$R,[2]Sheet1!$AB:$AB,"",0)</f>
        <v>2.5</v>
      </c>
      <c r="F5926" s="183">
        <f>_xlfn.XLOOKUP($A5926,[3]【2026年03月度_全社】RFM客層一覧表データ!$A:$A,[3]【2026年03月度_全社】RFM客層一覧表データ!C:C,"",0)</f>
        <v>320</v>
      </c>
      <c r="G5926" s="183">
        <f>_xlfn.XLOOKUP($A5926,[3]【2026年03月度_全社】RFM客層一覧表データ!$A:$A,[3]【2026年03月度_全社】RFM客層一覧表データ!D:D,"",0)</f>
        <v>128</v>
      </c>
      <c r="H5926" s="183">
        <f>_xlfn.XLOOKUP($A5926,[3]【2026年03月度_全社】RFM客層一覧表データ!$A:$A,[3]【2026年03月度_全社】RFM客層一覧表データ!E:E,"",0)</f>
        <v>171</v>
      </c>
      <c r="I5926" s="183">
        <f>_xlfn.XLOOKUP($A5926,[3]【2026年03月度_全社】RFM客層一覧表データ!$A:$A,[3]【2026年03月度_全社】RFM客層一覧表データ!F:F,"",0)</f>
        <v>12</v>
      </c>
      <c r="J5926" s="183">
        <v>338</v>
      </c>
      <c r="K5926" s="183">
        <v>138</v>
      </c>
      <c r="L5926" s="183">
        <v>177</v>
      </c>
      <c r="M5926" s="183">
        <v>18</v>
      </c>
      <c r="N5926" s="183">
        <v>355</v>
      </c>
      <c r="O5926" s="183">
        <v>139</v>
      </c>
      <c r="P5926" s="183">
        <v>181</v>
      </c>
      <c r="Q5926" s="183">
        <v>22</v>
      </c>
      <c r="R5926" s="183">
        <v>360</v>
      </c>
      <c r="S5926" s="183">
        <v>128</v>
      </c>
      <c r="T5926" s="183">
        <v>202</v>
      </c>
      <c r="U5926" s="183">
        <v>16</v>
      </c>
      <c r="V5926" s="183">
        <v>359</v>
      </c>
      <c r="W5926" s="183">
        <v>139</v>
      </c>
      <c r="X5926" s="183">
        <v>210</v>
      </c>
      <c r="Y5926" s="183">
        <v>20</v>
      </c>
    </row>
    <row r="5927" spans="1:25" x14ac:dyDescent="0.2">
      <c r="A5927" s="184">
        <v>14613061</v>
      </c>
      <c r="B5927" s="183" t="str">
        <f>[1]店マスタ!B5926</f>
        <v>イシバシ電器</v>
      </c>
      <c r="C5927" s="183">
        <v>1</v>
      </c>
      <c r="D5927" s="183">
        <v>1</v>
      </c>
      <c r="E5927" s="183">
        <f>_xlfn.XLOOKUP(A5927,[2]Sheet1!$R:$R,[2]Sheet1!$AB:$AB,"",0)</f>
        <v>1</v>
      </c>
      <c r="F5927" s="183" t="str">
        <f>_xlfn.XLOOKUP($A5927,[3]【2026年03月度_全社】RFM客層一覧表データ!$A:$A,[3]【2026年03月度_全社】RFM客層一覧表データ!C:C,"",0)</f>
        <v/>
      </c>
      <c r="G5927" s="183" t="str">
        <f>_xlfn.XLOOKUP($A5927,[3]【2026年03月度_全社】RFM客層一覧表データ!$A:$A,[3]【2026年03月度_全社】RFM客層一覧表データ!D:D,"",0)</f>
        <v/>
      </c>
      <c r="H5927" s="183" t="str">
        <f>_xlfn.XLOOKUP($A5927,[3]【2026年03月度_全社】RFM客層一覧表データ!$A:$A,[3]【2026年03月度_全社】RFM客層一覧表データ!E:E,"",0)</f>
        <v/>
      </c>
      <c r="I5927" s="183" t="str">
        <f>_xlfn.XLOOKUP($A5927,[3]【2026年03月度_全社】RFM客層一覧表データ!$A:$A,[3]【2026年03月度_全社】RFM客層一覧表データ!F:F,"",0)</f>
        <v/>
      </c>
      <c r="J5927" s="183">
        <v>0</v>
      </c>
      <c r="K5927" s="183">
        <v>0</v>
      </c>
      <c r="L5927" s="183">
        <v>0</v>
      </c>
      <c r="M5927" s="183">
        <v>0</v>
      </c>
      <c r="N5927" s="183">
        <v>0</v>
      </c>
      <c r="O5927" s="183">
        <v>0</v>
      </c>
      <c r="P5927" s="183">
        <v>0</v>
      </c>
      <c r="Q5927" s="183">
        <v>0</v>
      </c>
      <c r="R5927" s="183">
        <v>0</v>
      </c>
      <c r="S5927" s="183">
        <v>0</v>
      </c>
      <c r="T5927" s="183">
        <v>0</v>
      </c>
      <c r="U5927" s="183">
        <v>0</v>
      </c>
      <c r="V5927" s="183">
        <v>0</v>
      </c>
      <c r="W5927" s="183">
        <v>0</v>
      </c>
      <c r="X5927" s="183">
        <v>0</v>
      </c>
      <c r="Y5927" s="183">
        <v>0</v>
      </c>
    </row>
    <row r="5928" spans="1:25" x14ac:dyDescent="0.2">
      <c r="A5928" s="184">
        <v>14614077</v>
      </c>
      <c r="B5928" s="183" t="str">
        <f>[1]店マスタ!B5927</f>
        <v>（有）池田電器　星ヶ峯店</v>
      </c>
      <c r="C5928" s="183">
        <v>2.5</v>
      </c>
      <c r="D5928" s="183">
        <v>1.5</v>
      </c>
      <c r="E5928" s="183">
        <f>_xlfn.XLOOKUP(A5928,[2]Sheet1!$R:$R,[2]Sheet1!$AB:$AB,"",0)</f>
        <v>1.5</v>
      </c>
      <c r="F5928" s="183" t="str">
        <f>_xlfn.XLOOKUP($A5928,[3]【2026年03月度_全社】RFM客層一覧表データ!$A:$A,[3]【2026年03月度_全社】RFM客層一覧表データ!C:C,"",0)</f>
        <v/>
      </c>
      <c r="G5928" s="183" t="str">
        <f>_xlfn.XLOOKUP($A5928,[3]【2026年03月度_全社】RFM客層一覧表データ!$A:$A,[3]【2026年03月度_全社】RFM客層一覧表データ!D:D,"",0)</f>
        <v/>
      </c>
      <c r="H5928" s="183" t="str">
        <f>_xlfn.XLOOKUP($A5928,[3]【2026年03月度_全社】RFM客層一覧表データ!$A:$A,[3]【2026年03月度_全社】RFM客層一覧表データ!E:E,"",0)</f>
        <v/>
      </c>
      <c r="I5928" s="183" t="str">
        <f>_xlfn.XLOOKUP($A5928,[3]【2026年03月度_全社】RFM客層一覧表データ!$A:$A,[3]【2026年03月度_全社】RFM客層一覧表データ!F:F,"",0)</f>
        <v/>
      </c>
      <c r="J5928" s="183">
        <v>0</v>
      </c>
      <c r="K5928" s="183">
        <v>0</v>
      </c>
      <c r="L5928" s="183">
        <v>0</v>
      </c>
      <c r="M5928" s="183">
        <v>0</v>
      </c>
      <c r="N5928" s="183">
        <v>0</v>
      </c>
      <c r="O5928" s="183">
        <v>0</v>
      </c>
      <c r="P5928" s="183">
        <v>0</v>
      </c>
      <c r="Q5928" s="183">
        <v>0</v>
      </c>
      <c r="R5928" s="183">
        <v>0</v>
      </c>
      <c r="S5928" s="183">
        <v>0</v>
      </c>
      <c r="T5928" s="183">
        <v>0</v>
      </c>
      <c r="U5928" s="183">
        <v>0</v>
      </c>
      <c r="V5928" s="183">
        <v>0</v>
      </c>
      <c r="W5928" s="183">
        <v>0</v>
      </c>
      <c r="X5928" s="183">
        <v>0</v>
      </c>
      <c r="Y5928" s="183">
        <v>0</v>
      </c>
    </row>
    <row r="5929" spans="1:25" x14ac:dyDescent="0.2">
      <c r="A5929" s="184">
        <v>14615002</v>
      </c>
      <c r="B5929" s="183" t="str">
        <f>[1]店マスタ!B5928</f>
        <v>わこうでんか</v>
      </c>
      <c r="C5929" s="183">
        <v>2</v>
      </c>
      <c r="D5929" s="183">
        <v>1.5</v>
      </c>
      <c r="E5929" s="183">
        <f>_xlfn.XLOOKUP(A5929,[2]Sheet1!$R:$R,[2]Sheet1!$AB:$AB,"",0)</f>
        <v>1.5</v>
      </c>
      <c r="F5929" s="183">
        <f>_xlfn.XLOOKUP($A5929,[3]【2026年03月度_全社】RFM客層一覧表データ!$A:$A,[3]【2026年03月度_全社】RFM客層一覧表データ!C:C,"",0)</f>
        <v>0</v>
      </c>
      <c r="G5929" s="183">
        <f>_xlfn.XLOOKUP($A5929,[3]【2026年03月度_全社】RFM客層一覧表データ!$A:$A,[3]【2026年03月度_全社】RFM客層一覧表データ!D:D,"",0)</f>
        <v>0</v>
      </c>
      <c r="H5929" s="183">
        <f>_xlfn.XLOOKUP($A5929,[3]【2026年03月度_全社】RFM客層一覧表データ!$A:$A,[3]【2026年03月度_全社】RFM客層一覧表データ!E:E,"",0)</f>
        <v>0</v>
      </c>
      <c r="I5929" s="183">
        <f>_xlfn.XLOOKUP($A5929,[3]【2026年03月度_全社】RFM客層一覧表データ!$A:$A,[3]【2026年03月度_全社】RFM客層一覧表データ!F:F,"",0)</f>
        <v>0</v>
      </c>
      <c r="J5929" s="183">
        <v>0</v>
      </c>
      <c r="K5929" s="183">
        <v>0</v>
      </c>
      <c r="L5929" s="183">
        <v>0</v>
      </c>
      <c r="M5929" s="183">
        <v>0</v>
      </c>
      <c r="N5929" s="183">
        <v>0</v>
      </c>
      <c r="O5929" s="183">
        <v>0</v>
      </c>
      <c r="P5929" s="183">
        <v>0</v>
      </c>
      <c r="Q5929" s="183">
        <v>0</v>
      </c>
      <c r="R5929" s="183">
        <v>0</v>
      </c>
      <c r="S5929" s="183">
        <v>0</v>
      </c>
      <c r="T5929" s="183">
        <v>0</v>
      </c>
      <c r="U5929" s="183">
        <v>0</v>
      </c>
      <c r="V5929" s="183">
        <v>0</v>
      </c>
      <c r="W5929" s="183">
        <v>0</v>
      </c>
      <c r="X5929" s="183">
        <v>0</v>
      </c>
      <c r="Y5929" s="183">
        <v>0</v>
      </c>
    </row>
    <row r="5930" spans="1:25" x14ac:dyDescent="0.2">
      <c r="A5930" s="184">
        <v>14615003</v>
      </c>
      <c r="B5930" s="183" t="str">
        <f>[1]店マスタ!B5929</f>
        <v>有限会社　昭和電器</v>
      </c>
      <c r="C5930" s="183">
        <v>2.5</v>
      </c>
      <c r="D5930" s="183">
        <v>2.5</v>
      </c>
      <c r="E5930" s="183">
        <f>_xlfn.XLOOKUP(A5930,[2]Sheet1!$R:$R,[2]Sheet1!$AB:$AB,"",0)</f>
        <v>2.5</v>
      </c>
      <c r="F5930" s="183">
        <f>_xlfn.XLOOKUP($A5930,[3]【2026年03月度_全社】RFM客層一覧表データ!$A:$A,[3]【2026年03月度_全社】RFM客層一覧表データ!C:C,"",0)</f>
        <v>236</v>
      </c>
      <c r="G5930" s="183">
        <f>_xlfn.XLOOKUP($A5930,[3]【2026年03月度_全社】RFM客層一覧表データ!$A:$A,[3]【2026年03月度_全社】RFM客層一覧表データ!D:D,"",0)</f>
        <v>0</v>
      </c>
      <c r="H5930" s="183">
        <f>_xlfn.XLOOKUP($A5930,[3]【2026年03月度_全社】RFM客層一覧表データ!$A:$A,[3]【2026年03月度_全社】RFM客層一覧表データ!E:E,"",0)</f>
        <v>5</v>
      </c>
      <c r="I5930" s="183">
        <f>_xlfn.XLOOKUP($A5930,[3]【2026年03月度_全社】RFM客層一覧表データ!$A:$A,[3]【2026年03月度_全社】RFM客層一覧表データ!F:F,"",0)</f>
        <v>0</v>
      </c>
      <c r="J5930" s="183">
        <v>265</v>
      </c>
      <c r="K5930" s="183">
        <v>9</v>
      </c>
      <c r="L5930" s="183">
        <v>4</v>
      </c>
      <c r="M5930" s="183">
        <v>7</v>
      </c>
      <c r="N5930" s="183">
        <v>271</v>
      </c>
      <c r="O5930" s="183">
        <v>0</v>
      </c>
      <c r="P5930" s="183">
        <v>4</v>
      </c>
      <c r="Q5930" s="183">
        <v>0</v>
      </c>
      <c r="R5930" s="183">
        <v>278</v>
      </c>
      <c r="S5930" s="183">
        <v>2</v>
      </c>
      <c r="T5930" s="183">
        <v>4</v>
      </c>
      <c r="U5930" s="183">
        <v>1</v>
      </c>
      <c r="V5930" s="183">
        <v>303</v>
      </c>
      <c r="W5930" s="183">
        <v>1</v>
      </c>
      <c r="X5930" s="183">
        <v>4</v>
      </c>
      <c r="Y5930" s="183">
        <v>0</v>
      </c>
    </row>
    <row r="5931" spans="1:25" x14ac:dyDescent="0.2">
      <c r="A5931" s="184">
        <v>14616001</v>
      </c>
      <c r="B5931" s="183" t="str">
        <f>[1]店マスタ!B5930</f>
        <v>（有）フクヤマ電器</v>
      </c>
      <c r="C5931" s="183">
        <v>2.5</v>
      </c>
      <c r="D5931" s="183">
        <v>2.5</v>
      </c>
      <c r="E5931" s="183">
        <f>_xlfn.XLOOKUP(A5931,[2]Sheet1!$R:$R,[2]Sheet1!$AB:$AB,"",0)</f>
        <v>2.5</v>
      </c>
      <c r="F5931" s="183">
        <f>_xlfn.XLOOKUP($A5931,[3]【2026年03月度_全社】RFM客層一覧表データ!$A:$A,[3]【2026年03月度_全社】RFM客層一覧表データ!C:C,"",0)</f>
        <v>261</v>
      </c>
      <c r="G5931" s="183">
        <f>_xlfn.XLOOKUP($A5931,[3]【2026年03月度_全社】RFM客層一覧表データ!$A:$A,[3]【2026年03月度_全社】RFM客層一覧表データ!D:D,"",0)</f>
        <v>107</v>
      </c>
      <c r="H5931" s="183">
        <f>_xlfn.XLOOKUP($A5931,[3]【2026年03月度_全社】RFM客層一覧表データ!$A:$A,[3]【2026年03月度_全社】RFM客層一覧表データ!E:E,"",0)</f>
        <v>120</v>
      </c>
      <c r="I5931" s="183">
        <f>_xlfn.XLOOKUP($A5931,[3]【2026年03月度_全社】RFM客層一覧表データ!$A:$A,[3]【2026年03月度_全社】RFM客層一覧表データ!F:F,"",0)</f>
        <v>18</v>
      </c>
      <c r="J5931" s="183">
        <v>255</v>
      </c>
      <c r="K5931" s="183">
        <v>104</v>
      </c>
      <c r="L5931" s="183">
        <v>118</v>
      </c>
      <c r="M5931" s="183">
        <v>20</v>
      </c>
      <c r="N5931" s="183">
        <v>247</v>
      </c>
      <c r="O5931" s="183">
        <v>105</v>
      </c>
      <c r="P5931" s="183">
        <v>121</v>
      </c>
      <c r="Q5931" s="183">
        <v>22</v>
      </c>
      <c r="R5931" s="183">
        <v>244</v>
      </c>
      <c r="S5931" s="183">
        <v>110</v>
      </c>
      <c r="T5931" s="183">
        <v>114</v>
      </c>
      <c r="U5931" s="183">
        <v>28</v>
      </c>
      <c r="V5931" s="183">
        <v>255</v>
      </c>
      <c r="W5931" s="183">
        <v>123</v>
      </c>
      <c r="X5931" s="183">
        <v>126</v>
      </c>
      <c r="Y5931" s="183">
        <v>27</v>
      </c>
    </row>
    <row r="5932" spans="1:25" x14ac:dyDescent="0.2">
      <c r="A5932" s="184">
        <v>14616014</v>
      </c>
      <c r="B5932" s="183" t="str">
        <f>[1]店マスタ!B5931</f>
        <v>く　ぼ　電　器</v>
      </c>
      <c r="C5932" s="183">
        <v>1.5</v>
      </c>
      <c r="D5932" s="183">
        <v>1.5</v>
      </c>
      <c r="E5932" s="183">
        <f>_xlfn.XLOOKUP(A5932,[2]Sheet1!$R:$R,[2]Sheet1!$AB:$AB,"",0)</f>
        <v>1.5</v>
      </c>
      <c r="F5932" s="183" t="str">
        <f>_xlfn.XLOOKUP($A5932,[3]【2026年03月度_全社】RFM客層一覧表データ!$A:$A,[3]【2026年03月度_全社】RFM客層一覧表データ!C:C,"",0)</f>
        <v/>
      </c>
      <c r="G5932" s="183" t="str">
        <f>_xlfn.XLOOKUP($A5932,[3]【2026年03月度_全社】RFM客層一覧表データ!$A:$A,[3]【2026年03月度_全社】RFM客層一覧表データ!D:D,"",0)</f>
        <v/>
      </c>
      <c r="H5932" s="183" t="str">
        <f>_xlfn.XLOOKUP($A5932,[3]【2026年03月度_全社】RFM客層一覧表データ!$A:$A,[3]【2026年03月度_全社】RFM客層一覧表データ!E:E,"",0)</f>
        <v/>
      </c>
      <c r="I5932" s="183" t="str">
        <f>_xlfn.XLOOKUP($A5932,[3]【2026年03月度_全社】RFM客層一覧表データ!$A:$A,[3]【2026年03月度_全社】RFM客層一覧表データ!F:F,"",0)</f>
        <v/>
      </c>
      <c r="J5932" s="183">
        <v>0</v>
      </c>
      <c r="K5932" s="183">
        <v>0</v>
      </c>
      <c r="L5932" s="183">
        <v>0</v>
      </c>
      <c r="M5932" s="183">
        <v>0</v>
      </c>
      <c r="N5932" s="183">
        <v>0</v>
      </c>
      <c r="O5932" s="183">
        <v>0</v>
      </c>
      <c r="P5932" s="183">
        <v>0</v>
      </c>
      <c r="Q5932" s="183">
        <v>0</v>
      </c>
      <c r="R5932" s="183">
        <v>0</v>
      </c>
      <c r="S5932" s="183">
        <v>0</v>
      </c>
      <c r="T5932" s="183">
        <v>0</v>
      </c>
      <c r="U5932" s="183">
        <v>0</v>
      </c>
      <c r="V5932" s="183">
        <v>0</v>
      </c>
      <c r="W5932" s="183">
        <v>0</v>
      </c>
      <c r="X5932" s="183">
        <v>0</v>
      </c>
      <c r="Y5932" s="183">
        <v>0</v>
      </c>
    </row>
    <row r="5933" spans="1:25" x14ac:dyDescent="0.2">
      <c r="A5933" s="184">
        <v>14617006</v>
      </c>
      <c r="B5933" s="183" t="str">
        <f>[1]店マスタ!B5932</f>
        <v>ニコニコ館ダイゴ店</v>
      </c>
      <c r="C5933" s="183">
        <v>2.5</v>
      </c>
      <c r="D5933" s="183">
        <v>2.5</v>
      </c>
      <c r="E5933" s="183">
        <f>_xlfn.XLOOKUP(A5933,[2]Sheet1!$R:$R,[2]Sheet1!$AB:$AB,"",0)</f>
        <v>2.5</v>
      </c>
      <c r="F5933" s="183" t="str">
        <f>_xlfn.XLOOKUP($A5933,[3]【2026年03月度_全社】RFM客層一覧表データ!$A:$A,[3]【2026年03月度_全社】RFM客層一覧表データ!C:C,"",0)</f>
        <v/>
      </c>
      <c r="G5933" s="183" t="str">
        <f>_xlfn.XLOOKUP($A5933,[3]【2026年03月度_全社】RFM客層一覧表データ!$A:$A,[3]【2026年03月度_全社】RFM客層一覧表データ!D:D,"",0)</f>
        <v/>
      </c>
      <c r="H5933" s="183" t="str">
        <f>_xlfn.XLOOKUP($A5933,[3]【2026年03月度_全社】RFM客層一覧表データ!$A:$A,[3]【2026年03月度_全社】RFM客層一覧表データ!E:E,"",0)</f>
        <v/>
      </c>
      <c r="I5933" s="183" t="str">
        <f>_xlfn.XLOOKUP($A5933,[3]【2026年03月度_全社】RFM客層一覧表データ!$A:$A,[3]【2026年03月度_全社】RFM客層一覧表データ!F:F,"",0)</f>
        <v/>
      </c>
      <c r="J5933" s="183">
        <v>0</v>
      </c>
      <c r="K5933" s="183">
        <v>0</v>
      </c>
      <c r="L5933" s="183">
        <v>0</v>
      </c>
      <c r="M5933" s="183">
        <v>0</v>
      </c>
      <c r="N5933" s="183">
        <v>0</v>
      </c>
      <c r="O5933" s="183">
        <v>0</v>
      </c>
      <c r="P5933" s="183">
        <v>0</v>
      </c>
      <c r="Q5933" s="183">
        <v>0</v>
      </c>
      <c r="R5933" s="183">
        <v>0</v>
      </c>
      <c r="S5933" s="183">
        <v>0</v>
      </c>
      <c r="T5933" s="183">
        <v>0</v>
      </c>
      <c r="U5933" s="183">
        <v>0</v>
      </c>
      <c r="V5933" s="183">
        <v>0</v>
      </c>
      <c r="W5933" s="183">
        <v>0</v>
      </c>
      <c r="X5933" s="183">
        <v>0</v>
      </c>
      <c r="Y5933" s="183">
        <v>0</v>
      </c>
    </row>
    <row r="5934" spans="1:25" x14ac:dyDescent="0.2">
      <c r="A5934" s="184">
        <v>14617019</v>
      </c>
      <c r="B5934" s="183" t="str">
        <f>[1]店マスタ!B5933</f>
        <v>ユタカ電器</v>
      </c>
      <c r="C5934" s="183">
        <v>1.5</v>
      </c>
      <c r="D5934" s="183">
        <v>1.5</v>
      </c>
      <c r="E5934" s="183">
        <f>_xlfn.XLOOKUP(A5934,[2]Sheet1!$R:$R,[2]Sheet1!$AB:$AB,"",0)</f>
        <v>1.5</v>
      </c>
      <c r="F5934" s="183" t="str">
        <f>_xlfn.XLOOKUP($A5934,[3]【2026年03月度_全社】RFM客層一覧表データ!$A:$A,[3]【2026年03月度_全社】RFM客層一覧表データ!C:C,"",0)</f>
        <v/>
      </c>
      <c r="G5934" s="183" t="str">
        <f>_xlfn.XLOOKUP($A5934,[3]【2026年03月度_全社】RFM客層一覧表データ!$A:$A,[3]【2026年03月度_全社】RFM客層一覧表データ!D:D,"",0)</f>
        <v/>
      </c>
      <c r="H5934" s="183" t="str">
        <f>_xlfn.XLOOKUP($A5934,[3]【2026年03月度_全社】RFM客層一覧表データ!$A:$A,[3]【2026年03月度_全社】RFM客層一覧表データ!E:E,"",0)</f>
        <v/>
      </c>
      <c r="I5934" s="183" t="str">
        <f>_xlfn.XLOOKUP($A5934,[3]【2026年03月度_全社】RFM客層一覧表データ!$A:$A,[3]【2026年03月度_全社】RFM客層一覧表データ!F:F,"",0)</f>
        <v/>
      </c>
      <c r="J5934" s="183">
        <v>0</v>
      </c>
      <c r="K5934" s="183">
        <v>0</v>
      </c>
      <c r="L5934" s="183">
        <v>0</v>
      </c>
      <c r="M5934" s="183">
        <v>0</v>
      </c>
      <c r="N5934" s="183">
        <v>0</v>
      </c>
      <c r="O5934" s="183">
        <v>0</v>
      </c>
      <c r="P5934" s="183">
        <v>0</v>
      </c>
      <c r="Q5934" s="183">
        <v>0</v>
      </c>
      <c r="R5934" s="183">
        <v>0</v>
      </c>
      <c r="S5934" s="183">
        <v>0</v>
      </c>
      <c r="T5934" s="183">
        <v>0</v>
      </c>
      <c r="U5934" s="183">
        <v>0</v>
      </c>
      <c r="V5934" s="183">
        <v>0</v>
      </c>
      <c r="W5934" s="183">
        <v>0</v>
      </c>
      <c r="X5934" s="183">
        <v>0</v>
      </c>
      <c r="Y5934" s="183">
        <v>0</v>
      </c>
    </row>
    <row r="5935" spans="1:25" x14ac:dyDescent="0.2">
      <c r="A5935" s="184">
        <v>14617033</v>
      </c>
      <c r="B5935" s="183" t="str">
        <f>[1]店マスタ!B5934</f>
        <v>株式会社　アイデン</v>
      </c>
      <c r="C5935" s="183">
        <v>2</v>
      </c>
      <c r="D5935" s="183">
        <v>2</v>
      </c>
      <c r="E5935" s="183">
        <f>_xlfn.XLOOKUP(A5935,[2]Sheet1!$R:$R,[2]Sheet1!$AB:$AB,"",0)</f>
        <v>2</v>
      </c>
      <c r="F5935" s="183" t="str">
        <f>_xlfn.XLOOKUP($A5935,[3]【2026年03月度_全社】RFM客層一覧表データ!$A:$A,[3]【2026年03月度_全社】RFM客層一覧表データ!C:C,"",0)</f>
        <v/>
      </c>
      <c r="G5935" s="183" t="str">
        <f>_xlfn.XLOOKUP($A5935,[3]【2026年03月度_全社】RFM客層一覧表データ!$A:$A,[3]【2026年03月度_全社】RFM客層一覧表データ!D:D,"",0)</f>
        <v/>
      </c>
      <c r="H5935" s="183" t="str">
        <f>_xlfn.XLOOKUP($A5935,[3]【2026年03月度_全社】RFM客層一覧表データ!$A:$A,[3]【2026年03月度_全社】RFM客層一覧表データ!E:E,"",0)</f>
        <v/>
      </c>
      <c r="I5935" s="183" t="str">
        <f>_xlfn.XLOOKUP($A5935,[3]【2026年03月度_全社】RFM客層一覧表データ!$A:$A,[3]【2026年03月度_全社】RFM客層一覧表データ!F:F,"",0)</f>
        <v/>
      </c>
      <c r="J5935" s="183">
        <v>0</v>
      </c>
      <c r="K5935" s="183">
        <v>0</v>
      </c>
      <c r="L5935" s="183">
        <v>0</v>
      </c>
      <c r="M5935" s="183">
        <v>0</v>
      </c>
      <c r="N5935" s="183">
        <v>0</v>
      </c>
      <c r="O5935" s="183">
        <v>0</v>
      </c>
      <c r="P5935" s="183">
        <v>0</v>
      </c>
      <c r="Q5935" s="183">
        <v>0</v>
      </c>
      <c r="R5935" s="183">
        <v>0</v>
      </c>
      <c r="S5935" s="183">
        <v>0</v>
      </c>
      <c r="T5935" s="183">
        <v>0</v>
      </c>
      <c r="U5935" s="183">
        <v>0</v>
      </c>
      <c r="V5935" s="183">
        <v>0</v>
      </c>
      <c r="W5935" s="183">
        <v>0</v>
      </c>
      <c r="X5935" s="183">
        <v>0</v>
      </c>
      <c r="Y5935" s="183">
        <v>0</v>
      </c>
    </row>
    <row r="5936" spans="1:25" x14ac:dyDescent="0.2">
      <c r="A5936" s="184">
        <v>14617197</v>
      </c>
      <c r="B5936" s="183" t="str">
        <f>[1]店マスタ!B5935</f>
        <v>池田電器　皇徳寺店</v>
      </c>
      <c r="C5936" s="183">
        <v>3</v>
      </c>
      <c r="D5936" s="183">
        <v>2</v>
      </c>
      <c r="E5936" s="183">
        <f>_xlfn.XLOOKUP(A5936,[2]Sheet1!$R:$R,[2]Sheet1!$AB:$AB,"",0)</f>
        <v>2</v>
      </c>
      <c r="F5936" s="183" t="str">
        <f>_xlfn.XLOOKUP($A5936,[3]【2026年03月度_全社】RFM客層一覧表データ!$A:$A,[3]【2026年03月度_全社】RFM客層一覧表データ!C:C,"",0)</f>
        <v/>
      </c>
      <c r="G5936" s="183" t="str">
        <f>_xlfn.XLOOKUP($A5936,[3]【2026年03月度_全社】RFM客層一覧表データ!$A:$A,[3]【2026年03月度_全社】RFM客層一覧表データ!D:D,"",0)</f>
        <v/>
      </c>
      <c r="H5936" s="183" t="str">
        <f>_xlfn.XLOOKUP($A5936,[3]【2026年03月度_全社】RFM客層一覧表データ!$A:$A,[3]【2026年03月度_全社】RFM客層一覧表データ!E:E,"",0)</f>
        <v/>
      </c>
      <c r="I5936" s="183" t="str">
        <f>_xlfn.XLOOKUP($A5936,[3]【2026年03月度_全社】RFM客層一覧表データ!$A:$A,[3]【2026年03月度_全社】RFM客層一覧表データ!F:F,"",0)</f>
        <v/>
      </c>
      <c r="J5936" s="183">
        <v>0</v>
      </c>
      <c r="K5936" s="183">
        <v>0</v>
      </c>
      <c r="L5936" s="183">
        <v>0</v>
      </c>
      <c r="M5936" s="183">
        <v>0</v>
      </c>
      <c r="N5936" s="183">
        <v>0</v>
      </c>
      <c r="O5936" s="183">
        <v>0</v>
      </c>
      <c r="P5936" s="183">
        <v>0</v>
      </c>
      <c r="Q5936" s="183">
        <v>0</v>
      </c>
      <c r="R5936" s="183">
        <v>0</v>
      </c>
      <c r="S5936" s="183">
        <v>0</v>
      </c>
      <c r="T5936" s="183">
        <v>0</v>
      </c>
      <c r="U5936" s="183">
        <v>0</v>
      </c>
      <c r="V5936" s="183">
        <v>0</v>
      </c>
      <c r="W5936" s="183">
        <v>0</v>
      </c>
      <c r="X5936" s="183">
        <v>0</v>
      </c>
      <c r="Y5936" s="183">
        <v>0</v>
      </c>
    </row>
    <row r="5937" spans="1:25" x14ac:dyDescent="0.2">
      <c r="A5937" s="184">
        <v>14617206</v>
      </c>
      <c r="B5937" s="183" t="str">
        <f>[1]店マスタ!B5936</f>
        <v>セブンプラザ桜ケ丘店</v>
      </c>
      <c r="C5937" s="183">
        <v>3.5</v>
      </c>
      <c r="D5937" s="183">
        <v>5</v>
      </c>
      <c r="E5937" s="183">
        <f>_xlfn.XLOOKUP(A5937,[2]Sheet1!$R:$R,[2]Sheet1!$AB:$AB,"",0)</f>
        <v>5</v>
      </c>
      <c r="F5937" s="183">
        <f>_xlfn.XLOOKUP($A5937,[3]【2026年03月度_全社】RFM客層一覧表データ!$A:$A,[3]【2026年03月度_全社】RFM客層一覧表データ!C:C,"",0)</f>
        <v>1813</v>
      </c>
      <c r="G5937" s="183">
        <f>_xlfn.XLOOKUP($A5937,[3]【2026年03月度_全社】RFM客層一覧表データ!$A:$A,[3]【2026年03月度_全社】RFM客層一覧表データ!D:D,"",0)</f>
        <v>878</v>
      </c>
      <c r="H5937" s="183">
        <f>_xlfn.XLOOKUP($A5937,[3]【2026年03月度_全社】RFM客層一覧表データ!$A:$A,[3]【2026年03月度_全社】RFM客層一覧表データ!E:E,"",0)</f>
        <v>789</v>
      </c>
      <c r="I5937" s="183">
        <f>_xlfn.XLOOKUP($A5937,[3]【2026年03月度_全社】RFM客層一覧表データ!$A:$A,[3]【2026年03月度_全社】RFM客層一覧表データ!F:F,"",0)</f>
        <v>163</v>
      </c>
      <c r="J5937" s="183">
        <v>1814</v>
      </c>
      <c r="K5937" s="183">
        <v>902</v>
      </c>
      <c r="L5937" s="183">
        <v>805</v>
      </c>
      <c r="M5937" s="183">
        <v>154</v>
      </c>
      <c r="N5937" s="183">
        <v>1778</v>
      </c>
      <c r="O5937" s="183">
        <v>863</v>
      </c>
      <c r="P5937" s="183">
        <v>784</v>
      </c>
      <c r="Q5937" s="183">
        <v>135</v>
      </c>
      <c r="R5937" s="183">
        <v>1782</v>
      </c>
      <c r="S5937" s="183">
        <v>851</v>
      </c>
      <c r="T5937" s="183">
        <v>783</v>
      </c>
      <c r="U5937" s="183">
        <v>129</v>
      </c>
      <c r="V5937" s="183">
        <v>1808</v>
      </c>
      <c r="W5937" s="183">
        <v>883</v>
      </c>
      <c r="X5937" s="183">
        <v>779</v>
      </c>
      <c r="Y5937" s="183">
        <v>117</v>
      </c>
    </row>
    <row r="5938" spans="1:25" x14ac:dyDescent="0.2">
      <c r="A5938" s="184">
        <v>14618022</v>
      </c>
      <c r="B5938" s="183" t="str">
        <f>[1]店マスタ!B5937</f>
        <v>（有）池田電器</v>
      </c>
      <c r="C5938" s="183">
        <v>3.5</v>
      </c>
      <c r="D5938" s="183">
        <v>3.5</v>
      </c>
      <c r="E5938" s="183">
        <f>_xlfn.XLOOKUP(A5938,[2]Sheet1!$R:$R,[2]Sheet1!$AB:$AB,"",0)</f>
        <v>3.5</v>
      </c>
      <c r="F5938" s="183" t="str">
        <f>_xlfn.XLOOKUP($A5938,[3]【2026年03月度_全社】RFM客層一覧表データ!$A:$A,[3]【2026年03月度_全社】RFM客層一覧表データ!C:C,"",0)</f>
        <v/>
      </c>
      <c r="G5938" s="183" t="str">
        <f>_xlfn.XLOOKUP($A5938,[3]【2026年03月度_全社】RFM客層一覧表データ!$A:$A,[3]【2026年03月度_全社】RFM客層一覧表データ!D:D,"",0)</f>
        <v/>
      </c>
      <c r="H5938" s="183" t="str">
        <f>_xlfn.XLOOKUP($A5938,[3]【2026年03月度_全社】RFM客層一覧表データ!$A:$A,[3]【2026年03月度_全社】RFM客層一覧表データ!E:E,"",0)</f>
        <v/>
      </c>
      <c r="I5938" s="183" t="str">
        <f>_xlfn.XLOOKUP($A5938,[3]【2026年03月度_全社】RFM客層一覧表データ!$A:$A,[3]【2026年03月度_全社】RFM客層一覧表データ!F:F,"",0)</f>
        <v/>
      </c>
      <c r="J5938" s="183">
        <v>0</v>
      </c>
      <c r="K5938" s="183">
        <v>0</v>
      </c>
      <c r="L5938" s="183">
        <v>0</v>
      </c>
      <c r="M5938" s="183">
        <v>0</v>
      </c>
      <c r="N5938" s="183">
        <v>0</v>
      </c>
      <c r="O5938" s="183">
        <v>0</v>
      </c>
      <c r="P5938" s="183">
        <v>0</v>
      </c>
      <c r="Q5938" s="183">
        <v>0</v>
      </c>
      <c r="R5938" s="183">
        <v>0</v>
      </c>
      <c r="S5938" s="183">
        <v>0</v>
      </c>
      <c r="T5938" s="183">
        <v>0</v>
      </c>
      <c r="U5938" s="183">
        <v>0</v>
      </c>
      <c r="V5938" s="183">
        <v>0</v>
      </c>
      <c r="W5938" s="183">
        <v>0</v>
      </c>
      <c r="X5938" s="183">
        <v>0</v>
      </c>
      <c r="Y5938" s="183">
        <v>0</v>
      </c>
    </row>
    <row r="5939" spans="1:25" x14ac:dyDescent="0.2">
      <c r="A5939" s="184">
        <v>14620001</v>
      </c>
      <c r="B5939" s="183" t="str">
        <f>[1]店マスタ!B5938</f>
        <v>岩元電器</v>
      </c>
      <c r="C5939" s="183">
        <v>2.5</v>
      </c>
      <c r="D5939" s="183">
        <v>2.5</v>
      </c>
      <c r="E5939" s="183">
        <f>_xlfn.XLOOKUP(A5939,[2]Sheet1!$R:$R,[2]Sheet1!$AB:$AB,"",0)</f>
        <v>2.5</v>
      </c>
      <c r="F5939" s="183" t="str">
        <f>_xlfn.XLOOKUP($A5939,[3]【2026年03月度_全社】RFM客層一覧表データ!$A:$A,[3]【2026年03月度_全社】RFM客層一覧表データ!C:C,"",0)</f>
        <v/>
      </c>
      <c r="G5939" s="183" t="str">
        <f>_xlfn.XLOOKUP($A5939,[3]【2026年03月度_全社】RFM客層一覧表データ!$A:$A,[3]【2026年03月度_全社】RFM客層一覧表データ!D:D,"",0)</f>
        <v/>
      </c>
      <c r="H5939" s="183" t="str">
        <f>_xlfn.XLOOKUP($A5939,[3]【2026年03月度_全社】RFM客層一覧表データ!$A:$A,[3]【2026年03月度_全社】RFM客層一覧表データ!E:E,"",0)</f>
        <v/>
      </c>
      <c r="I5939" s="183" t="str">
        <f>_xlfn.XLOOKUP($A5939,[3]【2026年03月度_全社】RFM客層一覧表データ!$A:$A,[3]【2026年03月度_全社】RFM客層一覧表データ!F:F,"",0)</f>
        <v/>
      </c>
      <c r="J5939" s="183">
        <v>0</v>
      </c>
      <c r="K5939" s="183">
        <v>0</v>
      </c>
      <c r="L5939" s="183">
        <v>0</v>
      </c>
      <c r="M5939" s="183">
        <v>0</v>
      </c>
      <c r="N5939" s="183">
        <v>0</v>
      </c>
      <c r="O5939" s="183">
        <v>0</v>
      </c>
      <c r="P5939" s="183">
        <v>0</v>
      </c>
      <c r="Q5939" s="183">
        <v>0</v>
      </c>
      <c r="R5939" s="183">
        <v>0</v>
      </c>
      <c r="S5939" s="183">
        <v>0</v>
      </c>
      <c r="T5939" s="183">
        <v>0</v>
      </c>
      <c r="U5939" s="183">
        <v>0</v>
      </c>
      <c r="V5939" s="183">
        <v>0</v>
      </c>
      <c r="W5939" s="183">
        <v>0</v>
      </c>
      <c r="X5939" s="183">
        <v>0</v>
      </c>
      <c r="Y5939" s="183">
        <v>0</v>
      </c>
    </row>
    <row r="5940" spans="1:25" x14ac:dyDescent="0.2">
      <c r="A5940" s="184">
        <v>14620009</v>
      </c>
      <c r="B5940" s="183" t="str">
        <f>[1]店マスタ!B5939</f>
        <v>（有）折田時計電器店</v>
      </c>
      <c r="C5940" s="183">
        <v>4</v>
      </c>
      <c r="D5940" s="183">
        <v>4</v>
      </c>
      <c r="E5940" s="183">
        <f>_xlfn.XLOOKUP(A5940,[2]Sheet1!$R:$R,[2]Sheet1!$AB:$AB,"",0)</f>
        <v>4.5</v>
      </c>
      <c r="F5940" s="183">
        <f>_xlfn.XLOOKUP($A5940,[3]【2026年03月度_全社】RFM客層一覧表データ!$A:$A,[3]【2026年03月度_全社】RFM客層一覧表データ!C:C,"",0)</f>
        <v>305</v>
      </c>
      <c r="G5940" s="183">
        <f>_xlfn.XLOOKUP($A5940,[3]【2026年03月度_全社】RFM客層一覧表データ!$A:$A,[3]【2026年03月度_全社】RFM客層一覧表データ!D:D,"",0)</f>
        <v>101</v>
      </c>
      <c r="H5940" s="183">
        <f>_xlfn.XLOOKUP($A5940,[3]【2026年03月度_全社】RFM客層一覧表データ!$A:$A,[3]【2026年03月度_全社】RFM客層一覧表データ!E:E,"",0)</f>
        <v>15</v>
      </c>
      <c r="I5940" s="183">
        <f>_xlfn.XLOOKUP($A5940,[3]【2026年03月度_全社】RFM客層一覧表データ!$A:$A,[3]【2026年03月度_全社】RFM客層一覧表データ!F:F,"",0)</f>
        <v>0</v>
      </c>
      <c r="J5940" s="183">
        <v>156</v>
      </c>
      <c r="K5940" s="183">
        <v>39</v>
      </c>
      <c r="L5940" s="183">
        <v>6</v>
      </c>
      <c r="M5940" s="183">
        <v>0</v>
      </c>
      <c r="N5940" s="183">
        <v>139</v>
      </c>
      <c r="O5940" s="183">
        <v>44</v>
      </c>
      <c r="P5940" s="183">
        <v>4</v>
      </c>
      <c r="Q5940" s="183">
        <v>0</v>
      </c>
      <c r="R5940" s="183">
        <v>111</v>
      </c>
      <c r="S5940" s="183">
        <v>74</v>
      </c>
      <c r="T5940" s="183">
        <v>2</v>
      </c>
      <c r="U5940" s="183">
        <v>1</v>
      </c>
      <c r="V5940" s="183">
        <v>58</v>
      </c>
      <c r="W5940" s="183">
        <v>29</v>
      </c>
      <c r="X5940" s="183">
        <v>0</v>
      </c>
      <c r="Y5940" s="183">
        <v>0</v>
      </c>
    </row>
    <row r="5941" spans="1:25" x14ac:dyDescent="0.2">
      <c r="A5941" s="184">
        <v>14620017</v>
      </c>
      <c r="B5941" s="183" t="str">
        <f>[1]店マスタ!B5940</f>
        <v>サンニューズ　加世田店</v>
      </c>
      <c r="C5941" s="183">
        <v>16</v>
      </c>
      <c r="D5941" s="183">
        <v>16.5</v>
      </c>
      <c r="E5941" s="183">
        <f>_xlfn.XLOOKUP(A5941,[2]Sheet1!$R:$R,[2]Sheet1!$AB:$AB,"",0)</f>
        <v>16.5</v>
      </c>
      <c r="F5941" s="183">
        <f>_xlfn.XLOOKUP($A5941,[3]【2026年03月度_全社】RFM客層一覧表データ!$A:$A,[3]【2026年03月度_全社】RFM客層一覧表データ!C:C,"",0)</f>
        <v>2455</v>
      </c>
      <c r="G5941" s="183">
        <f>_xlfn.XLOOKUP($A5941,[3]【2026年03月度_全社】RFM客層一覧表データ!$A:$A,[3]【2026年03月度_全社】RFM客層一覧表データ!D:D,"",0)</f>
        <v>1264</v>
      </c>
      <c r="H5941" s="183">
        <f>_xlfn.XLOOKUP($A5941,[3]【2026年03月度_全社】RFM客層一覧表データ!$A:$A,[3]【2026年03月度_全社】RFM客層一覧表データ!E:E,"",0)</f>
        <v>1419</v>
      </c>
      <c r="I5941" s="183">
        <f>_xlfn.XLOOKUP($A5941,[3]【2026年03月度_全社】RFM客層一覧表データ!$A:$A,[3]【2026年03月度_全社】RFM客層一覧表データ!F:F,"",0)</f>
        <v>186</v>
      </c>
      <c r="J5941" s="183">
        <v>2378</v>
      </c>
      <c r="K5941" s="183">
        <v>1348</v>
      </c>
      <c r="L5941" s="183">
        <v>1379</v>
      </c>
      <c r="M5941" s="183">
        <v>182</v>
      </c>
      <c r="N5941" s="183">
        <v>2284</v>
      </c>
      <c r="O5941" s="183">
        <v>1167</v>
      </c>
      <c r="P5941" s="183">
        <v>1337</v>
      </c>
      <c r="Q5941" s="183">
        <v>135</v>
      </c>
      <c r="R5941" s="183">
        <v>2244</v>
      </c>
      <c r="S5941" s="183">
        <v>1150</v>
      </c>
      <c r="T5941" s="183">
        <v>1321</v>
      </c>
      <c r="U5941" s="183">
        <v>105</v>
      </c>
      <c r="V5941" s="183">
        <v>2265</v>
      </c>
      <c r="W5941" s="183">
        <v>1206</v>
      </c>
      <c r="X5941" s="183">
        <v>1279</v>
      </c>
      <c r="Y5941" s="183">
        <v>148</v>
      </c>
    </row>
    <row r="5942" spans="1:25" x14ac:dyDescent="0.2">
      <c r="A5942" s="184">
        <v>14620034</v>
      </c>
      <c r="B5942" s="183" t="str">
        <f>[1]店マスタ!B5941</f>
        <v>（有）なかの電器</v>
      </c>
      <c r="C5942" s="183">
        <v>2.5</v>
      </c>
      <c r="D5942" s="183">
        <v>2.5</v>
      </c>
      <c r="E5942" s="183">
        <f>_xlfn.XLOOKUP(A5942,[2]Sheet1!$R:$R,[2]Sheet1!$AB:$AB,"",0)</f>
        <v>2.5</v>
      </c>
      <c r="F5942" s="183" t="str">
        <f>_xlfn.XLOOKUP($A5942,[3]【2026年03月度_全社】RFM客層一覧表データ!$A:$A,[3]【2026年03月度_全社】RFM客層一覧表データ!C:C,"",0)</f>
        <v/>
      </c>
      <c r="G5942" s="183" t="str">
        <f>_xlfn.XLOOKUP($A5942,[3]【2026年03月度_全社】RFM客層一覧表データ!$A:$A,[3]【2026年03月度_全社】RFM客層一覧表データ!D:D,"",0)</f>
        <v/>
      </c>
      <c r="H5942" s="183" t="str">
        <f>_xlfn.XLOOKUP($A5942,[3]【2026年03月度_全社】RFM客層一覧表データ!$A:$A,[3]【2026年03月度_全社】RFM客層一覧表データ!E:E,"",0)</f>
        <v/>
      </c>
      <c r="I5942" s="183" t="str">
        <f>_xlfn.XLOOKUP($A5942,[3]【2026年03月度_全社】RFM客層一覧表データ!$A:$A,[3]【2026年03月度_全社】RFM客層一覧表データ!F:F,"",0)</f>
        <v/>
      </c>
      <c r="J5942" s="183">
        <v>0</v>
      </c>
      <c r="K5942" s="183">
        <v>0</v>
      </c>
      <c r="L5942" s="183">
        <v>0</v>
      </c>
      <c r="M5942" s="183">
        <v>0</v>
      </c>
      <c r="N5942" s="183">
        <v>0</v>
      </c>
      <c r="O5942" s="183">
        <v>0</v>
      </c>
      <c r="P5942" s="183">
        <v>0</v>
      </c>
      <c r="Q5942" s="183">
        <v>0</v>
      </c>
      <c r="R5942" s="183">
        <v>0</v>
      </c>
      <c r="S5942" s="183">
        <v>0</v>
      </c>
      <c r="T5942" s="183">
        <v>0</v>
      </c>
      <c r="U5942" s="183">
        <v>0</v>
      </c>
      <c r="V5942" s="183">
        <v>0</v>
      </c>
      <c r="W5942" s="183">
        <v>0</v>
      </c>
      <c r="X5942" s="183">
        <v>0</v>
      </c>
      <c r="Y5942" s="183">
        <v>0</v>
      </c>
    </row>
    <row r="5943" spans="1:25" x14ac:dyDescent="0.2">
      <c r="A5943" s="184">
        <v>14620047</v>
      </c>
      <c r="B5943" s="183" t="str">
        <f>[1]店マスタ!B5942</f>
        <v>セブンプラザ　吹上店</v>
      </c>
      <c r="C5943" s="183">
        <v>2.5</v>
      </c>
      <c r="D5943" s="183">
        <v>2</v>
      </c>
      <c r="E5943" s="183">
        <f>_xlfn.XLOOKUP(A5943,[2]Sheet1!$R:$R,[2]Sheet1!$AB:$AB,"",0)</f>
        <v>2</v>
      </c>
      <c r="F5943" s="183">
        <f>_xlfn.XLOOKUP($A5943,[3]【2026年03月度_全社】RFM客層一覧表データ!$A:$A,[3]【2026年03月度_全社】RFM客層一覧表データ!C:C,"",0)</f>
        <v>1124</v>
      </c>
      <c r="G5943" s="183">
        <f>_xlfn.XLOOKUP($A5943,[3]【2026年03月度_全社】RFM客層一覧表データ!$A:$A,[3]【2026年03月度_全社】RFM客層一覧表データ!D:D,"",0)</f>
        <v>521</v>
      </c>
      <c r="H5943" s="183">
        <f>_xlfn.XLOOKUP($A5943,[3]【2026年03月度_全社】RFM客層一覧表データ!$A:$A,[3]【2026年03月度_全社】RFM客層一覧表データ!E:E,"",0)</f>
        <v>430</v>
      </c>
      <c r="I5943" s="183">
        <f>_xlfn.XLOOKUP($A5943,[3]【2026年03月度_全社】RFM客層一覧表データ!$A:$A,[3]【2026年03月度_全社】RFM客層一覧表データ!F:F,"",0)</f>
        <v>79</v>
      </c>
      <c r="J5943" s="183">
        <v>1113</v>
      </c>
      <c r="K5943" s="183">
        <v>550</v>
      </c>
      <c r="L5943" s="183">
        <v>436</v>
      </c>
      <c r="M5943" s="183">
        <v>82</v>
      </c>
      <c r="N5943" s="183">
        <v>1104</v>
      </c>
      <c r="O5943" s="183">
        <v>516</v>
      </c>
      <c r="P5943" s="183">
        <v>436</v>
      </c>
      <c r="Q5943" s="183">
        <v>75</v>
      </c>
      <c r="R5943" s="183">
        <v>1096</v>
      </c>
      <c r="S5943" s="183">
        <v>522</v>
      </c>
      <c r="T5943" s="183">
        <v>451</v>
      </c>
      <c r="U5943" s="183">
        <v>81</v>
      </c>
      <c r="V5943" s="183">
        <v>1098</v>
      </c>
      <c r="W5943" s="183">
        <v>567</v>
      </c>
      <c r="X5943" s="183">
        <v>455</v>
      </c>
      <c r="Y5943" s="183">
        <v>102</v>
      </c>
    </row>
    <row r="5944" spans="1:25" x14ac:dyDescent="0.2">
      <c r="A5944" s="184">
        <v>14621001</v>
      </c>
      <c r="B5944" s="183" t="str">
        <f>[1]店マスタ!B5943</f>
        <v>ドコデン枕崎店</v>
      </c>
      <c r="C5944" s="183">
        <v>3</v>
      </c>
      <c r="D5944" s="183">
        <v>4.5</v>
      </c>
      <c r="E5944" s="183">
        <f>_xlfn.XLOOKUP(A5944,[2]Sheet1!$R:$R,[2]Sheet1!$AB:$AB,"",0)</f>
        <v>4.5</v>
      </c>
      <c r="F5944" s="183">
        <f>_xlfn.XLOOKUP($A5944,[3]【2026年03月度_全社】RFM客層一覧表データ!$A:$A,[3]【2026年03月度_全社】RFM客層一覧表データ!C:C,"",0)</f>
        <v>967</v>
      </c>
      <c r="G5944" s="183">
        <f>_xlfn.XLOOKUP($A5944,[3]【2026年03月度_全社】RFM客層一覧表データ!$A:$A,[3]【2026年03月度_全社】RFM客層一覧表データ!D:D,"",0)</f>
        <v>521</v>
      </c>
      <c r="H5944" s="183">
        <f>_xlfn.XLOOKUP($A5944,[3]【2026年03月度_全社】RFM客層一覧表データ!$A:$A,[3]【2026年03月度_全社】RFM客層一覧表データ!E:E,"",0)</f>
        <v>631</v>
      </c>
      <c r="I5944" s="183">
        <f>_xlfn.XLOOKUP($A5944,[3]【2026年03月度_全社】RFM客層一覧表データ!$A:$A,[3]【2026年03月度_全社】RFM客層一覧表データ!F:F,"",0)</f>
        <v>61</v>
      </c>
      <c r="J5944" s="183">
        <v>973</v>
      </c>
      <c r="K5944" s="183">
        <v>584</v>
      </c>
      <c r="L5944" s="183">
        <v>616</v>
      </c>
      <c r="M5944" s="183">
        <v>55</v>
      </c>
      <c r="N5944" s="183">
        <v>973</v>
      </c>
      <c r="O5944" s="183">
        <v>539</v>
      </c>
      <c r="P5944" s="183">
        <v>608</v>
      </c>
      <c r="Q5944" s="183">
        <v>74</v>
      </c>
      <c r="R5944" s="183">
        <v>955</v>
      </c>
      <c r="S5944" s="183">
        <v>523</v>
      </c>
      <c r="T5944" s="183">
        <v>614</v>
      </c>
      <c r="U5944" s="183">
        <v>46</v>
      </c>
      <c r="V5944" s="183">
        <v>1006</v>
      </c>
      <c r="W5944" s="183">
        <v>540</v>
      </c>
      <c r="X5944" s="183">
        <v>629</v>
      </c>
      <c r="Y5944" s="183">
        <v>58</v>
      </c>
    </row>
    <row r="5945" spans="1:25" x14ac:dyDescent="0.2">
      <c r="A5945" s="184">
        <v>14621100</v>
      </c>
      <c r="B5945" s="183" t="str">
        <f>[1]店マスタ!B5944</f>
        <v>セブンプラザ枕崎別府店</v>
      </c>
      <c r="C5945" s="183">
        <v>3</v>
      </c>
      <c r="D5945" s="183">
        <v>2.5</v>
      </c>
      <c r="E5945" s="183">
        <f>_xlfn.XLOOKUP(A5945,[2]Sheet1!$R:$R,[2]Sheet1!$AB:$AB,"",0)</f>
        <v>2.5</v>
      </c>
      <c r="F5945" s="183">
        <f>_xlfn.XLOOKUP($A5945,[3]【2026年03月度_全社】RFM客層一覧表データ!$A:$A,[3]【2026年03月度_全社】RFM客層一覧表データ!C:C,"",0)</f>
        <v>990</v>
      </c>
      <c r="G5945" s="183">
        <f>_xlfn.XLOOKUP($A5945,[3]【2026年03月度_全社】RFM客層一覧表データ!$A:$A,[3]【2026年03月度_全社】RFM客層一覧表データ!D:D,"",0)</f>
        <v>509</v>
      </c>
      <c r="H5945" s="183">
        <f>_xlfn.XLOOKUP($A5945,[3]【2026年03月度_全社】RFM客層一覧表データ!$A:$A,[3]【2026年03月度_全社】RFM客層一覧表データ!E:E,"",0)</f>
        <v>504</v>
      </c>
      <c r="I5945" s="183">
        <f>_xlfn.XLOOKUP($A5945,[3]【2026年03月度_全社】RFM客層一覧表データ!$A:$A,[3]【2026年03月度_全社】RFM客層一覧表データ!F:F,"",0)</f>
        <v>60</v>
      </c>
      <c r="J5945" s="183">
        <v>984</v>
      </c>
      <c r="K5945" s="183">
        <v>549</v>
      </c>
      <c r="L5945" s="183">
        <v>485</v>
      </c>
      <c r="M5945" s="183">
        <v>68</v>
      </c>
      <c r="N5945" s="183">
        <v>961</v>
      </c>
      <c r="O5945" s="183">
        <v>466</v>
      </c>
      <c r="P5945" s="183">
        <v>474</v>
      </c>
      <c r="Q5945" s="183">
        <v>43</v>
      </c>
      <c r="R5945" s="183">
        <v>969</v>
      </c>
      <c r="S5945" s="183">
        <v>459</v>
      </c>
      <c r="T5945" s="183">
        <v>454</v>
      </c>
      <c r="U5945" s="183">
        <v>59</v>
      </c>
      <c r="V5945" s="183">
        <v>971</v>
      </c>
      <c r="W5945" s="183">
        <v>491</v>
      </c>
      <c r="X5945" s="183">
        <v>458</v>
      </c>
      <c r="Y5945" s="183">
        <v>42</v>
      </c>
    </row>
    <row r="5946" spans="1:25" x14ac:dyDescent="0.2">
      <c r="A5946" s="184">
        <v>14622041</v>
      </c>
      <c r="B5946" s="183" t="str">
        <f>[1]店マスタ!B5945</f>
        <v>セブンプラザ　山川店</v>
      </c>
      <c r="C5946" s="183">
        <v>2.5</v>
      </c>
      <c r="D5946" s="183">
        <v>2</v>
      </c>
      <c r="E5946" s="183">
        <f>_xlfn.XLOOKUP(A5946,[2]Sheet1!$R:$R,[2]Sheet1!$AB:$AB,"",0)</f>
        <v>2.5</v>
      </c>
      <c r="F5946" s="183">
        <f>_xlfn.XLOOKUP($A5946,[3]【2026年03月度_全社】RFM客層一覧表データ!$A:$A,[3]【2026年03月度_全社】RFM客層一覧表データ!C:C,"",0)</f>
        <v>1015</v>
      </c>
      <c r="G5946" s="183">
        <f>_xlfn.XLOOKUP($A5946,[3]【2026年03月度_全社】RFM客層一覧表データ!$A:$A,[3]【2026年03月度_全社】RFM客層一覧表データ!D:D,"",0)</f>
        <v>393</v>
      </c>
      <c r="H5946" s="183">
        <f>_xlfn.XLOOKUP($A5946,[3]【2026年03月度_全社】RFM客層一覧表データ!$A:$A,[3]【2026年03月度_全社】RFM客層一覧表データ!E:E,"",0)</f>
        <v>426</v>
      </c>
      <c r="I5946" s="183">
        <f>_xlfn.XLOOKUP($A5946,[3]【2026年03月度_全社】RFM客層一覧表データ!$A:$A,[3]【2026年03月度_全社】RFM客層一覧表データ!F:F,"",0)</f>
        <v>82</v>
      </c>
      <c r="J5946" s="183">
        <v>1035</v>
      </c>
      <c r="K5946" s="183">
        <v>435</v>
      </c>
      <c r="L5946" s="183">
        <v>416</v>
      </c>
      <c r="M5946" s="183">
        <v>112</v>
      </c>
      <c r="N5946" s="183">
        <v>1010</v>
      </c>
      <c r="O5946" s="183">
        <v>368</v>
      </c>
      <c r="P5946" s="183">
        <v>407</v>
      </c>
      <c r="Q5946" s="183">
        <v>84</v>
      </c>
      <c r="R5946" s="183">
        <v>1016</v>
      </c>
      <c r="S5946" s="183">
        <v>380</v>
      </c>
      <c r="T5946" s="183">
        <v>418</v>
      </c>
      <c r="U5946" s="183">
        <v>82</v>
      </c>
      <c r="V5946" s="183">
        <v>1050</v>
      </c>
      <c r="W5946" s="183">
        <v>342</v>
      </c>
      <c r="X5946" s="183">
        <v>418</v>
      </c>
      <c r="Y5946" s="183">
        <v>87</v>
      </c>
    </row>
    <row r="5947" spans="1:25" x14ac:dyDescent="0.2">
      <c r="A5947" s="184">
        <v>14623017</v>
      </c>
      <c r="B5947" s="183" t="str">
        <f>[1]店マスタ!B5946</f>
        <v>サンニューズ指宿店</v>
      </c>
      <c r="C5947" s="183">
        <v>5</v>
      </c>
      <c r="D5947" s="183">
        <v>4</v>
      </c>
      <c r="E5947" s="183">
        <f>_xlfn.XLOOKUP(A5947,[2]Sheet1!$R:$R,[2]Sheet1!$AB:$AB,"",0)</f>
        <v>4</v>
      </c>
      <c r="F5947" s="183">
        <f>_xlfn.XLOOKUP($A5947,[3]【2026年03月度_全社】RFM客層一覧表データ!$A:$A,[3]【2026年03月度_全社】RFM客層一覧表データ!C:C,"",0)</f>
        <v>595</v>
      </c>
      <c r="G5947" s="183">
        <f>_xlfn.XLOOKUP($A5947,[3]【2026年03月度_全社】RFM客層一覧表データ!$A:$A,[3]【2026年03月度_全社】RFM客層一覧表データ!D:D,"",0)</f>
        <v>207</v>
      </c>
      <c r="H5947" s="183">
        <f>_xlfn.XLOOKUP($A5947,[3]【2026年03月度_全社】RFM客層一覧表データ!$A:$A,[3]【2026年03月度_全社】RFM客層一覧表データ!E:E,"",0)</f>
        <v>217</v>
      </c>
      <c r="I5947" s="183">
        <f>_xlfn.XLOOKUP($A5947,[3]【2026年03月度_全社】RFM客層一覧表データ!$A:$A,[3]【2026年03月度_全社】RFM客層一覧表データ!F:F,"",0)</f>
        <v>49</v>
      </c>
      <c r="J5947" s="183">
        <v>623</v>
      </c>
      <c r="K5947" s="183">
        <v>285</v>
      </c>
      <c r="L5947" s="183">
        <v>221</v>
      </c>
      <c r="M5947" s="183">
        <v>96</v>
      </c>
      <c r="N5947" s="183">
        <v>582</v>
      </c>
      <c r="O5947" s="183">
        <v>226</v>
      </c>
      <c r="P5947" s="183">
        <v>217</v>
      </c>
      <c r="Q5947" s="183">
        <v>49</v>
      </c>
      <c r="R5947" s="183">
        <v>578</v>
      </c>
      <c r="S5947" s="183">
        <v>211</v>
      </c>
      <c r="T5947" s="183">
        <v>227</v>
      </c>
      <c r="U5947" s="183">
        <v>48</v>
      </c>
      <c r="V5947" s="183">
        <v>566</v>
      </c>
      <c r="W5947" s="183">
        <v>262</v>
      </c>
      <c r="X5947" s="183">
        <v>227</v>
      </c>
      <c r="Y5947" s="183">
        <v>75</v>
      </c>
    </row>
    <row r="5948" spans="1:25" x14ac:dyDescent="0.2">
      <c r="A5948" s="184">
        <v>14624013</v>
      </c>
      <c r="B5948" s="183" t="str">
        <f>[1]店マスタ!B5947</f>
        <v>セブンプラザ　日吉店</v>
      </c>
      <c r="C5948" s="183">
        <v>2.5</v>
      </c>
      <c r="D5948" s="183">
        <v>1.5</v>
      </c>
      <c r="E5948" s="183">
        <f>_xlfn.XLOOKUP(A5948,[2]Sheet1!$R:$R,[2]Sheet1!$AB:$AB,"",0)</f>
        <v>1.5</v>
      </c>
      <c r="F5948" s="183">
        <f>_xlfn.XLOOKUP($A5948,[3]【2026年03月度_全社】RFM客層一覧表データ!$A:$A,[3]【2026年03月度_全社】RFM客層一覧表データ!C:C,"",0)</f>
        <v>964</v>
      </c>
      <c r="G5948" s="183">
        <f>_xlfn.XLOOKUP($A5948,[3]【2026年03月度_全社】RFM客層一覧表データ!$A:$A,[3]【2026年03月度_全社】RFM客層一覧表データ!D:D,"",0)</f>
        <v>314</v>
      </c>
      <c r="H5948" s="183">
        <f>_xlfn.XLOOKUP($A5948,[3]【2026年03月度_全社】RFM客層一覧表データ!$A:$A,[3]【2026年03月度_全社】RFM客層一覧表データ!E:E,"",0)</f>
        <v>425</v>
      </c>
      <c r="I5948" s="183">
        <f>_xlfn.XLOOKUP($A5948,[3]【2026年03月度_全社】RFM客層一覧表データ!$A:$A,[3]【2026年03月度_全社】RFM客層一覧表データ!F:F,"",0)</f>
        <v>47</v>
      </c>
      <c r="J5948" s="183">
        <v>1012</v>
      </c>
      <c r="K5948" s="183">
        <v>372</v>
      </c>
      <c r="L5948" s="183">
        <v>439</v>
      </c>
      <c r="M5948" s="183">
        <v>60</v>
      </c>
      <c r="N5948" s="183">
        <v>1025</v>
      </c>
      <c r="O5948" s="183">
        <v>338</v>
      </c>
      <c r="P5948" s="183">
        <v>438</v>
      </c>
      <c r="Q5948" s="183">
        <v>34</v>
      </c>
      <c r="R5948" s="183">
        <v>1059</v>
      </c>
      <c r="S5948" s="183">
        <v>461</v>
      </c>
      <c r="T5948" s="183">
        <v>462</v>
      </c>
      <c r="U5948" s="183">
        <v>83</v>
      </c>
      <c r="V5948" s="183">
        <v>1033</v>
      </c>
      <c r="W5948" s="183">
        <v>440</v>
      </c>
      <c r="X5948" s="183">
        <v>475</v>
      </c>
      <c r="Y5948" s="183">
        <v>68</v>
      </c>
    </row>
    <row r="5949" spans="1:25" x14ac:dyDescent="0.2">
      <c r="A5949" s="184">
        <v>14624024</v>
      </c>
      <c r="B5949" s="183" t="str">
        <f>[1]店マスタ!B5948</f>
        <v>セブンプラザ伊集院店</v>
      </c>
      <c r="C5949" s="183">
        <v>1.5</v>
      </c>
      <c r="D5949" s="183">
        <v>1.5</v>
      </c>
      <c r="E5949" s="183">
        <f>_xlfn.XLOOKUP(A5949,[2]Sheet1!$R:$R,[2]Sheet1!$AB:$AB,"",0)</f>
        <v>1.5</v>
      </c>
      <c r="F5949" s="183">
        <f>_xlfn.XLOOKUP($A5949,[3]【2026年03月度_全社】RFM客層一覧表データ!$A:$A,[3]【2026年03月度_全社】RFM客層一覧表データ!C:C,"",0)</f>
        <v>384</v>
      </c>
      <c r="G5949" s="183">
        <f>_xlfn.XLOOKUP($A5949,[3]【2026年03月度_全社】RFM客層一覧表データ!$A:$A,[3]【2026年03月度_全社】RFM客層一覧表データ!D:D,"",0)</f>
        <v>158</v>
      </c>
      <c r="H5949" s="183">
        <f>_xlfn.XLOOKUP($A5949,[3]【2026年03月度_全社】RFM客層一覧表データ!$A:$A,[3]【2026年03月度_全社】RFM客層一覧表データ!E:E,"",0)</f>
        <v>198</v>
      </c>
      <c r="I5949" s="183">
        <f>_xlfn.XLOOKUP($A5949,[3]【2026年03月度_全社】RFM客層一覧表データ!$A:$A,[3]【2026年03月度_全社】RFM客層一覧表データ!F:F,"",0)</f>
        <v>16</v>
      </c>
      <c r="J5949" s="183">
        <v>400</v>
      </c>
      <c r="K5949" s="183">
        <v>165</v>
      </c>
      <c r="L5949" s="183">
        <v>202</v>
      </c>
      <c r="M5949" s="183">
        <v>26</v>
      </c>
      <c r="N5949" s="183">
        <v>390</v>
      </c>
      <c r="O5949" s="183">
        <v>147</v>
      </c>
      <c r="P5949" s="183">
        <v>210</v>
      </c>
      <c r="Q5949" s="183">
        <v>18</v>
      </c>
      <c r="R5949" s="183">
        <v>406</v>
      </c>
      <c r="S5949" s="183">
        <v>167</v>
      </c>
      <c r="T5949" s="183">
        <v>209</v>
      </c>
      <c r="U5949" s="183">
        <v>23</v>
      </c>
      <c r="V5949" s="183">
        <v>417</v>
      </c>
      <c r="W5949" s="183">
        <v>163</v>
      </c>
      <c r="X5949" s="183">
        <v>204</v>
      </c>
      <c r="Y5949" s="183">
        <v>26</v>
      </c>
    </row>
    <row r="5950" spans="1:25" x14ac:dyDescent="0.2">
      <c r="A5950" s="184">
        <v>14624026</v>
      </c>
      <c r="B5950" s="183" t="str">
        <f>[1]店マスタ!B5949</f>
        <v>ドコデン　本部</v>
      </c>
      <c r="C5950" s="183">
        <v>2.5</v>
      </c>
      <c r="D5950" s="183">
        <v>1.5</v>
      </c>
      <c r="E5950" s="183">
        <f>_xlfn.XLOOKUP(A5950,[2]Sheet1!$R:$R,[2]Sheet1!$AB:$AB,"",0)</f>
        <v>1.5</v>
      </c>
      <c r="F5950" s="183">
        <f>_xlfn.XLOOKUP($A5950,[3]【2026年03月度_全社】RFM客層一覧表データ!$A:$A,[3]【2026年03月度_全社】RFM客層一覧表データ!C:C,"",0)</f>
        <v>0</v>
      </c>
      <c r="G5950" s="183">
        <f>_xlfn.XLOOKUP($A5950,[3]【2026年03月度_全社】RFM客層一覧表データ!$A:$A,[3]【2026年03月度_全社】RFM客層一覧表データ!D:D,"",0)</f>
        <v>0</v>
      </c>
      <c r="H5950" s="183">
        <f>_xlfn.XLOOKUP($A5950,[3]【2026年03月度_全社】RFM客層一覧表データ!$A:$A,[3]【2026年03月度_全社】RFM客層一覧表データ!E:E,"",0)</f>
        <v>0</v>
      </c>
      <c r="I5950" s="183">
        <f>_xlfn.XLOOKUP($A5950,[3]【2026年03月度_全社】RFM客層一覧表データ!$A:$A,[3]【2026年03月度_全社】RFM客層一覧表データ!F:F,"",0)</f>
        <v>0</v>
      </c>
      <c r="J5950" s="183">
        <v>0</v>
      </c>
      <c r="K5950" s="183">
        <v>0</v>
      </c>
      <c r="L5950" s="183">
        <v>0</v>
      </c>
      <c r="M5950" s="183">
        <v>0</v>
      </c>
      <c r="N5950" s="183">
        <v>0</v>
      </c>
      <c r="O5950" s="183">
        <v>0</v>
      </c>
      <c r="P5950" s="183">
        <v>0</v>
      </c>
      <c r="Q5950" s="183">
        <v>0</v>
      </c>
      <c r="R5950" s="183">
        <v>0</v>
      </c>
      <c r="S5950" s="183">
        <v>0</v>
      </c>
      <c r="T5950" s="183">
        <v>0</v>
      </c>
      <c r="U5950" s="183">
        <v>0</v>
      </c>
      <c r="V5950" s="183">
        <v>0</v>
      </c>
      <c r="W5950" s="183">
        <v>0</v>
      </c>
      <c r="X5950" s="183">
        <v>0</v>
      </c>
      <c r="Y5950" s="183">
        <v>0</v>
      </c>
    </row>
    <row r="5951" spans="1:25" x14ac:dyDescent="0.2">
      <c r="A5951" s="184">
        <v>14624030</v>
      </c>
      <c r="B5951" s="183" t="str">
        <f>[1]店マスタ!B5950</f>
        <v>ドコデン　すずき</v>
      </c>
      <c r="C5951" s="183">
        <v>6</v>
      </c>
      <c r="D5951" s="183">
        <v>6</v>
      </c>
      <c r="E5951" s="183">
        <f>_xlfn.XLOOKUP(A5951,[2]Sheet1!$R:$R,[2]Sheet1!$AB:$AB,"",0)</f>
        <v>6</v>
      </c>
      <c r="F5951" s="183">
        <f>_xlfn.XLOOKUP($A5951,[3]【2026年03月度_全社】RFM客層一覧表データ!$A:$A,[3]【2026年03月度_全社】RFM客層一覧表データ!C:C,"",0)</f>
        <v>1116</v>
      </c>
      <c r="G5951" s="183">
        <f>_xlfn.XLOOKUP($A5951,[3]【2026年03月度_全社】RFM客層一覧表データ!$A:$A,[3]【2026年03月度_全社】RFM客層一覧表データ!D:D,"",0)</f>
        <v>445</v>
      </c>
      <c r="H5951" s="183">
        <f>_xlfn.XLOOKUP($A5951,[3]【2026年03月度_全社】RFM客層一覧表データ!$A:$A,[3]【2026年03月度_全社】RFM客層一覧表データ!E:E,"",0)</f>
        <v>394</v>
      </c>
      <c r="I5951" s="183">
        <f>_xlfn.XLOOKUP($A5951,[3]【2026年03月度_全社】RFM客層一覧表データ!$A:$A,[3]【2026年03月度_全社】RFM客層一覧表データ!F:F,"",0)</f>
        <v>102</v>
      </c>
      <c r="J5951" s="183">
        <v>1143</v>
      </c>
      <c r="K5951" s="183">
        <v>458</v>
      </c>
      <c r="L5951" s="183">
        <v>400</v>
      </c>
      <c r="M5951" s="183">
        <v>108</v>
      </c>
      <c r="N5951" s="183">
        <v>1109</v>
      </c>
      <c r="O5951" s="183">
        <v>422</v>
      </c>
      <c r="P5951" s="183">
        <v>418</v>
      </c>
      <c r="Q5951" s="183">
        <v>112</v>
      </c>
      <c r="R5951" s="183">
        <v>1101</v>
      </c>
      <c r="S5951" s="183">
        <v>405</v>
      </c>
      <c r="T5951" s="183">
        <v>420</v>
      </c>
      <c r="U5951" s="183">
        <v>78</v>
      </c>
      <c r="V5951" s="183">
        <v>1144</v>
      </c>
      <c r="W5951" s="183">
        <v>435</v>
      </c>
      <c r="X5951" s="183">
        <v>424</v>
      </c>
      <c r="Y5951" s="183">
        <v>88</v>
      </c>
    </row>
    <row r="5952" spans="1:25" x14ac:dyDescent="0.2">
      <c r="A5952" s="184">
        <v>14624038</v>
      </c>
      <c r="B5952" s="183" t="str">
        <f>[1]店マスタ!B5951</f>
        <v>セブンプラザ東市来店</v>
      </c>
      <c r="C5952" s="183">
        <v>3</v>
      </c>
      <c r="D5952" s="183">
        <v>2</v>
      </c>
      <c r="E5952" s="183">
        <f>_xlfn.XLOOKUP(A5952,[2]Sheet1!$R:$R,[2]Sheet1!$AB:$AB,"",0)</f>
        <v>2</v>
      </c>
      <c r="F5952" s="183">
        <f>_xlfn.XLOOKUP($A5952,[3]【2026年03月度_全社】RFM客層一覧表データ!$A:$A,[3]【2026年03月度_全社】RFM客層一覧表データ!C:C,"",0)</f>
        <v>1351</v>
      </c>
      <c r="G5952" s="183">
        <f>_xlfn.XLOOKUP($A5952,[3]【2026年03月度_全社】RFM客層一覧表データ!$A:$A,[3]【2026年03月度_全社】RFM客層一覧表データ!D:D,"",0)</f>
        <v>615</v>
      </c>
      <c r="H5952" s="183">
        <f>_xlfn.XLOOKUP($A5952,[3]【2026年03月度_全社】RFM客層一覧表データ!$A:$A,[3]【2026年03月度_全社】RFM客層一覧表データ!E:E,"",0)</f>
        <v>662</v>
      </c>
      <c r="I5952" s="183">
        <f>_xlfn.XLOOKUP($A5952,[3]【2026年03月度_全社】RFM客層一覧表データ!$A:$A,[3]【2026年03月度_全社】RFM客層一覧表データ!F:F,"",0)</f>
        <v>55</v>
      </c>
      <c r="J5952" s="183">
        <v>1428</v>
      </c>
      <c r="K5952" s="183">
        <v>663</v>
      </c>
      <c r="L5952" s="183">
        <v>687</v>
      </c>
      <c r="M5952" s="183">
        <v>66</v>
      </c>
      <c r="N5952" s="183">
        <v>1459</v>
      </c>
      <c r="O5952" s="183">
        <v>704</v>
      </c>
      <c r="P5952" s="183">
        <v>693</v>
      </c>
      <c r="Q5952" s="183">
        <v>72</v>
      </c>
      <c r="R5952" s="183">
        <v>1499</v>
      </c>
      <c r="S5952" s="183">
        <v>728</v>
      </c>
      <c r="T5952" s="183">
        <v>690</v>
      </c>
      <c r="U5952" s="183">
        <v>88</v>
      </c>
      <c r="V5952" s="183">
        <v>1558</v>
      </c>
      <c r="W5952" s="183">
        <v>722</v>
      </c>
      <c r="X5952" s="183">
        <v>686</v>
      </c>
      <c r="Y5952" s="183">
        <v>77</v>
      </c>
    </row>
    <row r="5953" spans="1:25" x14ac:dyDescent="0.2">
      <c r="A5953" s="184">
        <v>14625010</v>
      </c>
      <c r="B5953" s="183" t="str">
        <f>[1]店マスタ!B5952</f>
        <v>サンニューズ鈴木店</v>
      </c>
      <c r="C5953" s="183">
        <v>7</v>
      </c>
      <c r="D5953" s="183">
        <v>4.5</v>
      </c>
      <c r="E5953" s="183">
        <f>_xlfn.XLOOKUP(A5953,[2]Sheet1!$R:$R,[2]Sheet1!$AB:$AB,"",0)</f>
        <v>4.5</v>
      </c>
      <c r="F5953" s="183">
        <f>_xlfn.XLOOKUP($A5953,[3]【2026年03月度_全社】RFM客層一覧表データ!$A:$A,[3]【2026年03月度_全社】RFM客層一覧表データ!C:C,"",0)</f>
        <v>458</v>
      </c>
      <c r="G5953" s="183">
        <f>_xlfn.XLOOKUP($A5953,[3]【2026年03月度_全社】RFM客層一覧表データ!$A:$A,[3]【2026年03月度_全社】RFM客層一覧表データ!D:D,"",0)</f>
        <v>108</v>
      </c>
      <c r="H5953" s="183">
        <f>_xlfn.XLOOKUP($A5953,[3]【2026年03月度_全社】RFM客層一覧表データ!$A:$A,[3]【2026年03月度_全社】RFM客層一覧表データ!E:E,"",0)</f>
        <v>99</v>
      </c>
      <c r="I5953" s="183">
        <f>_xlfn.XLOOKUP($A5953,[3]【2026年03月度_全社】RFM客層一覧表データ!$A:$A,[3]【2026年03月度_全社】RFM客層一覧表データ!F:F,"",0)</f>
        <v>42</v>
      </c>
      <c r="J5953" s="183">
        <v>467</v>
      </c>
      <c r="K5953" s="183">
        <v>107</v>
      </c>
      <c r="L5953" s="183">
        <v>110</v>
      </c>
      <c r="M5953" s="183">
        <v>33</v>
      </c>
      <c r="N5953" s="183">
        <v>476</v>
      </c>
      <c r="O5953" s="183">
        <v>123</v>
      </c>
      <c r="P5953" s="183">
        <v>119</v>
      </c>
      <c r="Q5953" s="183">
        <v>48</v>
      </c>
      <c r="R5953" s="183">
        <v>489</v>
      </c>
      <c r="S5953" s="183">
        <v>156</v>
      </c>
      <c r="T5953" s="183">
        <v>120</v>
      </c>
      <c r="U5953" s="183">
        <v>57</v>
      </c>
      <c r="V5953" s="183">
        <v>486</v>
      </c>
      <c r="W5953" s="183">
        <v>155</v>
      </c>
      <c r="X5953" s="183">
        <v>112</v>
      </c>
      <c r="Y5953" s="183">
        <v>48</v>
      </c>
    </row>
    <row r="5954" spans="1:25" x14ac:dyDescent="0.2">
      <c r="A5954" s="184">
        <v>14630037</v>
      </c>
      <c r="B5954" s="183" t="str">
        <f>[1]店マスタ!B5953</f>
        <v>セブンプラザしものぼり店</v>
      </c>
      <c r="C5954" s="183">
        <v>4.5</v>
      </c>
      <c r="D5954" s="183">
        <v>5</v>
      </c>
      <c r="E5954" s="183">
        <f>_xlfn.XLOOKUP(A5954,[2]Sheet1!$R:$R,[2]Sheet1!$AB:$AB,"",0)</f>
        <v>5.5</v>
      </c>
      <c r="F5954" s="183">
        <f>_xlfn.XLOOKUP($A5954,[3]【2026年03月度_全社】RFM客層一覧表データ!$A:$A,[3]【2026年03月度_全社】RFM客層一覧表データ!C:C,"",0)</f>
        <v>1012</v>
      </c>
      <c r="G5954" s="183">
        <f>_xlfn.XLOOKUP($A5954,[3]【2026年03月度_全社】RFM客層一覧表データ!$A:$A,[3]【2026年03月度_全社】RFM客層一覧表データ!D:D,"",0)</f>
        <v>463</v>
      </c>
      <c r="H5954" s="183">
        <f>_xlfn.XLOOKUP($A5954,[3]【2026年03月度_全社】RFM客層一覧表データ!$A:$A,[3]【2026年03月度_全社】RFM客層一覧表データ!E:E,"",0)</f>
        <v>476</v>
      </c>
      <c r="I5954" s="183">
        <f>_xlfn.XLOOKUP($A5954,[3]【2026年03月度_全社】RFM客層一覧表データ!$A:$A,[3]【2026年03月度_全社】RFM客層一覧表データ!F:F,"",0)</f>
        <v>86</v>
      </c>
      <c r="J5954" s="183">
        <v>1004</v>
      </c>
      <c r="K5954" s="183">
        <v>481</v>
      </c>
      <c r="L5954" s="183">
        <v>477</v>
      </c>
      <c r="M5954" s="183">
        <v>77</v>
      </c>
      <c r="N5954" s="183">
        <v>975</v>
      </c>
      <c r="O5954" s="183">
        <v>441</v>
      </c>
      <c r="P5954" s="183">
        <v>484</v>
      </c>
      <c r="Q5954" s="183">
        <v>70</v>
      </c>
      <c r="R5954" s="183">
        <v>977</v>
      </c>
      <c r="S5954" s="183">
        <v>475</v>
      </c>
      <c r="T5954" s="183">
        <v>489</v>
      </c>
      <c r="U5954" s="183">
        <v>83</v>
      </c>
      <c r="V5954" s="183">
        <v>966</v>
      </c>
      <c r="W5954" s="183">
        <v>446</v>
      </c>
      <c r="X5954" s="183">
        <v>483</v>
      </c>
      <c r="Y5954" s="183">
        <v>80</v>
      </c>
    </row>
    <row r="5955" spans="1:25" x14ac:dyDescent="0.2">
      <c r="A5955" s="184">
        <v>14630044</v>
      </c>
      <c r="B5955" s="183" t="str">
        <f>[1]店マスタ!B5954</f>
        <v>株式会社　遊電舎</v>
      </c>
      <c r="C5955" s="183">
        <v>5</v>
      </c>
      <c r="D5955" s="183">
        <v>5</v>
      </c>
      <c r="E5955" s="183">
        <f>_xlfn.XLOOKUP(A5955,[2]Sheet1!$R:$R,[2]Sheet1!$AB:$AB,"",0)</f>
        <v>5.5</v>
      </c>
      <c r="F5955" s="183">
        <f>_xlfn.XLOOKUP($A5955,[3]【2026年03月度_全社】RFM客層一覧表データ!$A:$A,[3]【2026年03月度_全社】RFM客層一覧表データ!C:C,"",0)</f>
        <v>573</v>
      </c>
      <c r="G5955" s="183">
        <f>_xlfn.XLOOKUP($A5955,[3]【2026年03月度_全社】RFM客層一覧表データ!$A:$A,[3]【2026年03月度_全社】RFM客層一覧表データ!D:D,"",0)</f>
        <v>144</v>
      </c>
      <c r="H5955" s="183">
        <f>_xlfn.XLOOKUP($A5955,[3]【2026年03月度_全社】RFM客層一覧表データ!$A:$A,[3]【2026年03月度_全社】RFM客層一覧表データ!E:E,"",0)</f>
        <v>230</v>
      </c>
      <c r="I5955" s="183">
        <f>_xlfn.XLOOKUP($A5955,[3]【2026年03月度_全社】RFM客層一覧表データ!$A:$A,[3]【2026年03月度_全社】RFM客層一覧表データ!F:F,"",0)</f>
        <v>34</v>
      </c>
      <c r="J5955" s="183">
        <v>606</v>
      </c>
      <c r="K5955" s="183">
        <v>178</v>
      </c>
      <c r="L5955" s="183">
        <v>259</v>
      </c>
      <c r="M5955" s="183">
        <v>58</v>
      </c>
      <c r="N5955" s="183">
        <v>640</v>
      </c>
      <c r="O5955" s="183">
        <v>184</v>
      </c>
      <c r="P5955" s="183">
        <v>276</v>
      </c>
      <c r="Q5955" s="183">
        <v>54</v>
      </c>
      <c r="R5955" s="183">
        <v>672</v>
      </c>
      <c r="S5955" s="183">
        <v>213</v>
      </c>
      <c r="T5955" s="183">
        <v>285</v>
      </c>
      <c r="U5955" s="183">
        <v>64</v>
      </c>
      <c r="V5955" s="183">
        <v>765</v>
      </c>
      <c r="W5955" s="183">
        <v>202</v>
      </c>
      <c r="X5955" s="183">
        <v>293</v>
      </c>
      <c r="Y5955" s="183">
        <v>70</v>
      </c>
    </row>
    <row r="5956" spans="1:25" x14ac:dyDescent="0.2">
      <c r="A5956" s="184">
        <v>14630051</v>
      </c>
      <c r="B5956" s="183" t="str">
        <f>[1]店マスタ!B5955</f>
        <v>トリオ電気サービス</v>
      </c>
      <c r="C5956" s="183">
        <v>4</v>
      </c>
      <c r="D5956" s="183">
        <v>4</v>
      </c>
      <c r="E5956" s="183">
        <f>_xlfn.XLOOKUP(A5956,[2]Sheet1!$R:$R,[2]Sheet1!$AB:$AB,"",0)</f>
        <v>4</v>
      </c>
      <c r="F5956" s="183">
        <f>_xlfn.XLOOKUP($A5956,[3]【2026年03月度_全社】RFM客層一覧表データ!$A:$A,[3]【2026年03月度_全社】RFM客層一覧表データ!C:C,"",0)</f>
        <v>668</v>
      </c>
      <c r="G5956" s="183">
        <f>_xlfn.XLOOKUP($A5956,[3]【2026年03月度_全社】RFM客層一覧表データ!$A:$A,[3]【2026年03月度_全社】RFM客層一覧表データ!D:D,"",0)</f>
        <v>186</v>
      </c>
      <c r="H5956" s="183">
        <f>_xlfn.XLOOKUP($A5956,[3]【2026年03月度_全社】RFM客層一覧表データ!$A:$A,[3]【2026年03月度_全社】RFM客層一覧表データ!E:E,"",0)</f>
        <v>0</v>
      </c>
      <c r="I5956" s="183">
        <f>_xlfn.XLOOKUP($A5956,[3]【2026年03月度_全社】RFM客層一覧表データ!$A:$A,[3]【2026年03月度_全社】RFM客層一覧表データ!F:F,"",0)</f>
        <v>0</v>
      </c>
      <c r="J5956" s="183">
        <v>704</v>
      </c>
      <c r="K5956" s="183">
        <v>190</v>
      </c>
      <c r="L5956" s="183">
        <v>0</v>
      </c>
      <c r="M5956" s="183">
        <v>0</v>
      </c>
      <c r="N5956" s="183">
        <v>700</v>
      </c>
      <c r="O5956" s="183">
        <v>190</v>
      </c>
      <c r="P5956" s="183">
        <v>0</v>
      </c>
      <c r="Q5956" s="183">
        <v>0</v>
      </c>
      <c r="R5956" s="183">
        <v>703</v>
      </c>
      <c r="S5956" s="183">
        <v>211</v>
      </c>
      <c r="T5956" s="183">
        <v>0</v>
      </c>
      <c r="U5956" s="183">
        <v>0</v>
      </c>
      <c r="V5956" s="183">
        <v>747</v>
      </c>
      <c r="W5956" s="183">
        <v>188</v>
      </c>
      <c r="X5956" s="183">
        <v>0</v>
      </c>
      <c r="Y5956" s="183">
        <v>0</v>
      </c>
    </row>
    <row r="5957" spans="1:25" x14ac:dyDescent="0.2">
      <c r="A5957" s="184">
        <v>14631004</v>
      </c>
      <c r="B5957" s="183" t="str">
        <f>[1]店マスタ!B5956</f>
        <v>（株）福満電器</v>
      </c>
      <c r="C5957" s="183">
        <v>1.5</v>
      </c>
      <c r="D5957" s="183">
        <v>1.5</v>
      </c>
      <c r="E5957" s="183">
        <f>_xlfn.XLOOKUP(A5957,[2]Sheet1!$R:$R,[2]Sheet1!$AB:$AB,"",0)</f>
        <v>1.5</v>
      </c>
      <c r="F5957" s="183" t="str">
        <f>_xlfn.XLOOKUP($A5957,[3]【2026年03月度_全社】RFM客層一覧表データ!$A:$A,[3]【2026年03月度_全社】RFM客層一覧表データ!C:C,"",0)</f>
        <v/>
      </c>
      <c r="G5957" s="183" t="str">
        <f>_xlfn.XLOOKUP($A5957,[3]【2026年03月度_全社】RFM客層一覧表データ!$A:$A,[3]【2026年03月度_全社】RFM客層一覧表データ!D:D,"",0)</f>
        <v/>
      </c>
      <c r="H5957" s="183" t="str">
        <f>_xlfn.XLOOKUP($A5957,[3]【2026年03月度_全社】RFM客層一覧表データ!$A:$A,[3]【2026年03月度_全社】RFM客層一覧表データ!E:E,"",0)</f>
        <v/>
      </c>
      <c r="I5957" s="183" t="str">
        <f>_xlfn.XLOOKUP($A5957,[3]【2026年03月度_全社】RFM客層一覧表データ!$A:$A,[3]【2026年03月度_全社】RFM客層一覧表データ!F:F,"",0)</f>
        <v/>
      </c>
      <c r="J5957" s="183">
        <v>0</v>
      </c>
      <c r="K5957" s="183">
        <v>0</v>
      </c>
      <c r="L5957" s="183">
        <v>0</v>
      </c>
      <c r="M5957" s="183">
        <v>0</v>
      </c>
      <c r="N5957" s="183">
        <v>0</v>
      </c>
      <c r="O5957" s="183">
        <v>0</v>
      </c>
      <c r="P5957" s="183">
        <v>0</v>
      </c>
      <c r="Q5957" s="183">
        <v>0</v>
      </c>
      <c r="R5957" s="183">
        <v>0</v>
      </c>
      <c r="S5957" s="183">
        <v>0</v>
      </c>
      <c r="T5957" s="183">
        <v>0</v>
      </c>
      <c r="U5957" s="183">
        <v>0</v>
      </c>
      <c r="V5957" s="183">
        <v>0</v>
      </c>
      <c r="W5957" s="183">
        <v>0</v>
      </c>
      <c r="X5957" s="183">
        <v>0</v>
      </c>
      <c r="Y5957" s="183">
        <v>0</v>
      </c>
    </row>
    <row r="5958" spans="1:25" x14ac:dyDescent="0.2">
      <c r="A5958" s="184">
        <v>14631005</v>
      </c>
      <c r="B5958" s="183" t="str">
        <f>[1]店マスタ!B5957</f>
        <v>（有）有村電気商会</v>
      </c>
      <c r="C5958" s="183">
        <v>1.5</v>
      </c>
      <c r="D5958" s="183">
        <v>1.5</v>
      </c>
      <c r="E5958" s="183">
        <f>_xlfn.XLOOKUP(A5958,[2]Sheet1!$R:$R,[2]Sheet1!$AB:$AB,"",0)</f>
        <v>1.5</v>
      </c>
      <c r="F5958" s="183">
        <f>_xlfn.XLOOKUP($A5958,[3]【2026年03月度_全社】RFM客層一覧表データ!$A:$A,[3]【2026年03月度_全社】RFM客層一覧表データ!C:C,"",0)</f>
        <v>11</v>
      </c>
      <c r="G5958" s="183">
        <f>_xlfn.XLOOKUP($A5958,[3]【2026年03月度_全社】RFM客層一覧表データ!$A:$A,[3]【2026年03月度_全社】RFM客層一覧表データ!D:D,"",0)</f>
        <v>0</v>
      </c>
      <c r="H5958" s="183">
        <f>_xlfn.XLOOKUP($A5958,[3]【2026年03月度_全社】RFM客層一覧表データ!$A:$A,[3]【2026年03月度_全社】RFM客層一覧表データ!E:E,"",0)</f>
        <v>0</v>
      </c>
      <c r="I5958" s="183">
        <f>_xlfn.XLOOKUP($A5958,[3]【2026年03月度_全社】RFM客層一覧表データ!$A:$A,[3]【2026年03月度_全社】RFM客層一覧表データ!F:F,"",0)</f>
        <v>0</v>
      </c>
      <c r="J5958" s="183">
        <v>11</v>
      </c>
      <c r="K5958" s="183">
        <v>0</v>
      </c>
      <c r="L5958" s="183">
        <v>0</v>
      </c>
      <c r="M5958" s="183">
        <v>0</v>
      </c>
      <c r="N5958" s="183">
        <v>11</v>
      </c>
      <c r="O5958" s="183">
        <v>0</v>
      </c>
      <c r="P5958" s="183">
        <v>0</v>
      </c>
      <c r="Q5958" s="183">
        <v>0</v>
      </c>
      <c r="R5958" s="183">
        <v>11</v>
      </c>
      <c r="S5958" s="183">
        <v>10</v>
      </c>
      <c r="T5958" s="183">
        <v>0</v>
      </c>
      <c r="U5958" s="183">
        <v>10</v>
      </c>
      <c r="V5958" s="183">
        <v>0</v>
      </c>
      <c r="W5958" s="183">
        <v>0</v>
      </c>
      <c r="X5958" s="183">
        <v>0</v>
      </c>
      <c r="Y5958" s="183">
        <v>0</v>
      </c>
    </row>
    <row r="5959" spans="1:25" x14ac:dyDescent="0.2">
      <c r="A5959" s="184">
        <v>14631014</v>
      </c>
      <c r="B5959" s="183" t="str">
        <f>[1]店マスタ!B5958</f>
        <v>（有）三和電機</v>
      </c>
      <c r="C5959" s="183">
        <v>4</v>
      </c>
      <c r="D5959" s="183">
        <v>4</v>
      </c>
      <c r="E5959" s="183">
        <f>_xlfn.XLOOKUP(A5959,[2]Sheet1!$R:$R,[2]Sheet1!$AB:$AB,"",0)</f>
        <v>5</v>
      </c>
      <c r="F5959" s="183">
        <f>_xlfn.XLOOKUP($A5959,[3]【2026年03月度_全社】RFM客層一覧表データ!$A:$A,[3]【2026年03月度_全社】RFM客層一覧表データ!C:C,"",0)</f>
        <v>519</v>
      </c>
      <c r="G5959" s="183">
        <f>_xlfn.XLOOKUP($A5959,[3]【2026年03月度_全社】RFM客層一覧表データ!$A:$A,[3]【2026年03月度_全社】RFM客層一覧表データ!D:D,"",0)</f>
        <v>257</v>
      </c>
      <c r="H5959" s="183">
        <f>_xlfn.XLOOKUP($A5959,[3]【2026年03月度_全社】RFM客層一覧表データ!$A:$A,[3]【2026年03月度_全社】RFM客層一覧表データ!E:E,"",0)</f>
        <v>328</v>
      </c>
      <c r="I5959" s="183">
        <f>_xlfn.XLOOKUP($A5959,[3]【2026年03月度_全社】RFM客層一覧表データ!$A:$A,[3]【2026年03月度_全社】RFM客層一覧表データ!F:F,"",0)</f>
        <v>14</v>
      </c>
      <c r="J5959" s="183">
        <v>584</v>
      </c>
      <c r="K5959" s="183">
        <v>298</v>
      </c>
      <c r="L5959" s="183">
        <v>350</v>
      </c>
      <c r="M5959" s="183">
        <v>24</v>
      </c>
      <c r="N5959" s="183">
        <v>588</v>
      </c>
      <c r="O5959" s="183">
        <v>297</v>
      </c>
      <c r="P5959" s="183">
        <v>348</v>
      </c>
      <c r="Q5959" s="183">
        <v>33</v>
      </c>
      <c r="R5959" s="183">
        <v>583</v>
      </c>
      <c r="S5959" s="183">
        <v>364</v>
      </c>
      <c r="T5959" s="183">
        <v>343</v>
      </c>
      <c r="U5959" s="183">
        <v>43</v>
      </c>
      <c r="V5959" s="183">
        <v>607</v>
      </c>
      <c r="W5959" s="183">
        <v>342</v>
      </c>
      <c r="X5959" s="183">
        <v>325</v>
      </c>
      <c r="Y5959" s="183">
        <v>46</v>
      </c>
    </row>
    <row r="5960" spans="1:25" x14ac:dyDescent="0.2">
      <c r="A5960" s="184">
        <v>14631015</v>
      </c>
      <c r="B5960" s="183" t="str">
        <f>[1]店マスタ!B5959</f>
        <v>有限会社中島電器商会</v>
      </c>
      <c r="C5960" s="183">
        <v>3</v>
      </c>
      <c r="D5960" s="183">
        <v>1.5</v>
      </c>
      <c r="E5960" s="183">
        <f>_xlfn.XLOOKUP(A5960,[2]Sheet1!$R:$R,[2]Sheet1!$AB:$AB,"",0)</f>
        <v>1.5</v>
      </c>
      <c r="F5960" s="183" t="str">
        <f>_xlfn.XLOOKUP($A5960,[3]【2026年03月度_全社】RFM客層一覧表データ!$A:$A,[3]【2026年03月度_全社】RFM客層一覧表データ!C:C,"",0)</f>
        <v/>
      </c>
      <c r="G5960" s="183" t="str">
        <f>_xlfn.XLOOKUP($A5960,[3]【2026年03月度_全社】RFM客層一覧表データ!$A:$A,[3]【2026年03月度_全社】RFM客層一覧表データ!D:D,"",0)</f>
        <v/>
      </c>
      <c r="H5960" s="183" t="str">
        <f>_xlfn.XLOOKUP($A5960,[3]【2026年03月度_全社】RFM客層一覧表データ!$A:$A,[3]【2026年03月度_全社】RFM客層一覧表データ!E:E,"",0)</f>
        <v/>
      </c>
      <c r="I5960" s="183" t="str">
        <f>_xlfn.XLOOKUP($A5960,[3]【2026年03月度_全社】RFM客層一覧表データ!$A:$A,[3]【2026年03月度_全社】RFM客層一覧表データ!F:F,"",0)</f>
        <v/>
      </c>
      <c r="J5960" s="183">
        <v>0</v>
      </c>
      <c r="K5960" s="183">
        <v>0</v>
      </c>
      <c r="L5960" s="183">
        <v>0</v>
      </c>
      <c r="M5960" s="183">
        <v>0</v>
      </c>
      <c r="N5960" s="183">
        <v>0</v>
      </c>
      <c r="O5960" s="183">
        <v>0</v>
      </c>
      <c r="P5960" s="183">
        <v>0</v>
      </c>
      <c r="Q5960" s="183">
        <v>0</v>
      </c>
      <c r="R5960" s="183">
        <v>0</v>
      </c>
      <c r="S5960" s="183">
        <v>0</v>
      </c>
      <c r="T5960" s="183">
        <v>0</v>
      </c>
      <c r="U5960" s="183">
        <v>0</v>
      </c>
      <c r="V5960" s="183">
        <v>0</v>
      </c>
      <c r="W5960" s="183">
        <v>0</v>
      </c>
      <c r="X5960" s="183">
        <v>0</v>
      </c>
      <c r="Y5960" s="183">
        <v>0</v>
      </c>
    </row>
    <row r="5961" spans="1:25" x14ac:dyDescent="0.2">
      <c r="A5961" s="184">
        <v>14631031</v>
      </c>
      <c r="B5961" s="183" t="str">
        <f>[1]店マスタ!B5960</f>
        <v>（有）セブンプラザ姶良店</v>
      </c>
      <c r="C5961" s="183">
        <v>11.5</v>
      </c>
      <c r="D5961" s="183">
        <v>8.5</v>
      </c>
      <c r="E5961" s="183">
        <f>_xlfn.XLOOKUP(A5961,[2]Sheet1!$R:$R,[2]Sheet1!$AB:$AB,"",0)</f>
        <v>9</v>
      </c>
      <c r="F5961" s="183">
        <f>_xlfn.XLOOKUP($A5961,[3]【2026年03月度_全社】RFM客層一覧表データ!$A:$A,[3]【2026年03月度_全社】RFM客層一覧表データ!C:C,"",0)</f>
        <v>4845</v>
      </c>
      <c r="G5961" s="183">
        <f>_xlfn.XLOOKUP($A5961,[3]【2026年03月度_全社】RFM客層一覧表データ!$A:$A,[3]【2026年03月度_全社】RFM客層一覧表データ!D:D,"",0)</f>
        <v>1946</v>
      </c>
      <c r="H5961" s="183">
        <f>_xlfn.XLOOKUP($A5961,[3]【2026年03月度_全社】RFM客層一覧表データ!$A:$A,[3]【2026年03月度_全社】RFM客層一覧表データ!E:E,"",0)</f>
        <v>2049</v>
      </c>
      <c r="I5961" s="183">
        <f>_xlfn.XLOOKUP($A5961,[3]【2026年03月度_全社】RFM客層一覧表データ!$A:$A,[3]【2026年03月度_全社】RFM客層一覧表データ!F:F,"",0)</f>
        <v>417</v>
      </c>
      <c r="J5961" s="183">
        <v>4442</v>
      </c>
      <c r="K5961" s="183">
        <v>1904</v>
      </c>
      <c r="L5961" s="183">
        <v>1731</v>
      </c>
      <c r="M5961" s="183">
        <v>454</v>
      </c>
      <c r="N5961" s="183">
        <v>4345</v>
      </c>
      <c r="O5961" s="183">
        <v>1723</v>
      </c>
      <c r="P5961" s="183">
        <v>1694</v>
      </c>
      <c r="Q5961" s="183">
        <v>249</v>
      </c>
      <c r="R5961" s="183">
        <v>4466</v>
      </c>
      <c r="S5961" s="183">
        <v>1927</v>
      </c>
      <c r="T5961" s="183">
        <v>1675</v>
      </c>
      <c r="U5961" s="183">
        <v>373</v>
      </c>
      <c r="V5961" s="183">
        <v>4475</v>
      </c>
      <c r="W5961" s="183">
        <v>1916</v>
      </c>
      <c r="X5961" s="183">
        <v>1649</v>
      </c>
      <c r="Y5961" s="183">
        <v>377</v>
      </c>
    </row>
    <row r="5962" spans="1:25" x14ac:dyDescent="0.2">
      <c r="A5962" s="184">
        <v>14631070</v>
      </c>
      <c r="B5962" s="183" t="str">
        <f>[1]店マスタ!B5961</f>
        <v>セブンプラザ　加治木店</v>
      </c>
      <c r="C5962" s="183">
        <v>0.5</v>
      </c>
      <c r="D5962" s="183">
        <v>0</v>
      </c>
      <c r="E5962" s="183" t="str">
        <f>_xlfn.XLOOKUP(A5962,[2]Sheet1!$R:$R,[2]Sheet1!$AB:$AB,"",0)</f>
        <v/>
      </c>
      <c r="F5962" s="183" t="str">
        <f>_xlfn.XLOOKUP($A5962,[3]【2026年03月度_全社】RFM客層一覧表データ!$A:$A,[3]【2026年03月度_全社】RFM客層一覧表データ!C:C,"",0)</f>
        <v/>
      </c>
      <c r="G5962" s="183" t="str">
        <f>_xlfn.XLOOKUP($A5962,[3]【2026年03月度_全社】RFM客層一覧表データ!$A:$A,[3]【2026年03月度_全社】RFM客層一覧表データ!D:D,"",0)</f>
        <v/>
      </c>
      <c r="H5962" s="183" t="str">
        <f>_xlfn.XLOOKUP($A5962,[3]【2026年03月度_全社】RFM客層一覧表データ!$A:$A,[3]【2026年03月度_全社】RFM客層一覧表データ!E:E,"",0)</f>
        <v/>
      </c>
      <c r="I5962" s="183" t="str">
        <f>_xlfn.XLOOKUP($A5962,[3]【2026年03月度_全社】RFM客層一覧表データ!$A:$A,[3]【2026年03月度_全社】RFM客層一覧表データ!F:F,"",0)</f>
        <v/>
      </c>
      <c r="J5962" s="183">
        <v>844</v>
      </c>
      <c r="K5962" s="183">
        <v>286</v>
      </c>
      <c r="L5962" s="183">
        <v>369</v>
      </c>
      <c r="M5962" s="183">
        <v>59</v>
      </c>
      <c r="N5962" s="183">
        <v>873</v>
      </c>
      <c r="O5962" s="183">
        <v>331</v>
      </c>
      <c r="P5962" s="183">
        <v>395</v>
      </c>
      <c r="Q5962" s="183">
        <v>77</v>
      </c>
      <c r="R5962" s="183">
        <v>883</v>
      </c>
      <c r="S5962" s="183">
        <v>316</v>
      </c>
      <c r="T5962" s="183">
        <v>419</v>
      </c>
      <c r="U5962" s="183">
        <v>54</v>
      </c>
      <c r="V5962" s="183">
        <v>922</v>
      </c>
      <c r="W5962" s="183">
        <v>421</v>
      </c>
      <c r="X5962" s="183">
        <v>414</v>
      </c>
      <c r="Y5962" s="183">
        <v>74</v>
      </c>
    </row>
    <row r="5963" spans="1:25" x14ac:dyDescent="0.2">
      <c r="A5963" s="184">
        <v>14631076</v>
      </c>
      <c r="B5963" s="183" t="str">
        <f>[1]店マスタ!B5962</f>
        <v>ナカハラ電器</v>
      </c>
      <c r="C5963" s="183">
        <v>1.5</v>
      </c>
      <c r="D5963" s="183">
        <v>1.5</v>
      </c>
      <c r="E5963" s="183">
        <f>_xlfn.XLOOKUP(A5963,[2]Sheet1!$R:$R,[2]Sheet1!$AB:$AB,"",0)</f>
        <v>1.5</v>
      </c>
      <c r="F5963" s="183" t="str">
        <f>_xlfn.XLOOKUP($A5963,[3]【2026年03月度_全社】RFM客層一覧表データ!$A:$A,[3]【2026年03月度_全社】RFM客層一覧表データ!C:C,"",0)</f>
        <v/>
      </c>
      <c r="G5963" s="183" t="str">
        <f>_xlfn.XLOOKUP($A5963,[3]【2026年03月度_全社】RFM客層一覧表データ!$A:$A,[3]【2026年03月度_全社】RFM客層一覧表データ!D:D,"",0)</f>
        <v/>
      </c>
      <c r="H5963" s="183" t="str">
        <f>_xlfn.XLOOKUP($A5963,[3]【2026年03月度_全社】RFM客層一覧表データ!$A:$A,[3]【2026年03月度_全社】RFM客層一覧表データ!E:E,"",0)</f>
        <v/>
      </c>
      <c r="I5963" s="183" t="str">
        <f>_xlfn.XLOOKUP($A5963,[3]【2026年03月度_全社】RFM客層一覧表データ!$A:$A,[3]【2026年03月度_全社】RFM客層一覧表データ!F:F,"",0)</f>
        <v/>
      </c>
      <c r="J5963" s="183">
        <v>0</v>
      </c>
      <c r="K5963" s="183">
        <v>0</v>
      </c>
      <c r="L5963" s="183">
        <v>0</v>
      </c>
      <c r="M5963" s="183">
        <v>0</v>
      </c>
      <c r="N5963" s="183">
        <v>0</v>
      </c>
      <c r="O5963" s="183">
        <v>0</v>
      </c>
      <c r="P5963" s="183">
        <v>0</v>
      </c>
      <c r="Q5963" s="183">
        <v>0</v>
      </c>
      <c r="R5963" s="183">
        <v>8</v>
      </c>
      <c r="S5963" s="183">
        <v>0</v>
      </c>
      <c r="T5963" s="183">
        <v>0</v>
      </c>
      <c r="U5963" s="183">
        <v>0</v>
      </c>
      <c r="V5963" s="183">
        <v>9</v>
      </c>
      <c r="W5963" s="183">
        <v>0</v>
      </c>
      <c r="X5963" s="183">
        <v>0</v>
      </c>
      <c r="Y5963" s="183">
        <v>0</v>
      </c>
    </row>
    <row r="5964" spans="1:25" x14ac:dyDescent="0.2">
      <c r="A5964" s="184">
        <v>14631080</v>
      </c>
      <c r="B5964" s="183" t="str">
        <f>[1]店マスタ!B5963</f>
        <v>セブンプラザ　重富店</v>
      </c>
      <c r="C5964" s="183">
        <v>3.5</v>
      </c>
      <c r="D5964" s="183">
        <v>4</v>
      </c>
      <c r="E5964" s="183">
        <f>_xlfn.XLOOKUP(A5964,[2]Sheet1!$R:$R,[2]Sheet1!$AB:$AB,"",0)</f>
        <v>4</v>
      </c>
      <c r="F5964" s="183">
        <f>_xlfn.XLOOKUP($A5964,[3]【2026年03月度_全社】RFM客層一覧表データ!$A:$A,[3]【2026年03月度_全社】RFM客層一覧表データ!C:C,"",0)</f>
        <v>2239</v>
      </c>
      <c r="G5964" s="183">
        <f>_xlfn.XLOOKUP($A5964,[3]【2026年03月度_全社】RFM客層一覧表データ!$A:$A,[3]【2026年03月度_全社】RFM客層一覧表データ!D:D,"",0)</f>
        <v>977</v>
      </c>
      <c r="H5964" s="183">
        <f>_xlfn.XLOOKUP($A5964,[3]【2026年03月度_全社】RFM客層一覧表データ!$A:$A,[3]【2026年03月度_全社】RFM客層一覧表データ!E:E,"",0)</f>
        <v>967</v>
      </c>
      <c r="I5964" s="183">
        <f>_xlfn.XLOOKUP($A5964,[3]【2026年03月度_全社】RFM客層一覧表データ!$A:$A,[3]【2026年03月度_全社】RFM客層一覧表データ!F:F,"",0)</f>
        <v>155</v>
      </c>
      <c r="J5964" s="183">
        <v>2315</v>
      </c>
      <c r="K5964" s="183">
        <v>1037</v>
      </c>
      <c r="L5964" s="183">
        <v>932</v>
      </c>
      <c r="M5964" s="183">
        <v>192</v>
      </c>
      <c r="N5964" s="183">
        <v>2296</v>
      </c>
      <c r="O5964" s="183">
        <v>1009</v>
      </c>
      <c r="P5964" s="183">
        <v>911</v>
      </c>
      <c r="Q5964" s="183">
        <v>165</v>
      </c>
      <c r="R5964" s="183">
        <v>2289</v>
      </c>
      <c r="S5964" s="183">
        <v>1030</v>
      </c>
      <c r="T5964" s="183">
        <v>858</v>
      </c>
      <c r="U5964" s="183">
        <v>212</v>
      </c>
      <c r="V5964" s="183">
        <v>2265</v>
      </c>
      <c r="W5964" s="183">
        <v>1024</v>
      </c>
      <c r="X5964" s="183">
        <v>820</v>
      </c>
      <c r="Y5964" s="183">
        <v>210</v>
      </c>
    </row>
    <row r="5965" spans="1:25" x14ac:dyDescent="0.2">
      <c r="A5965" s="184">
        <v>14631090</v>
      </c>
      <c r="B5965" s="183" t="str">
        <f>[1]店マスタ!B5964</f>
        <v>セブンプラザ　エース店</v>
      </c>
      <c r="C5965" s="183">
        <v>4.5</v>
      </c>
      <c r="D5965" s="183">
        <v>4.5</v>
      </c>
      <c r="E5965" s="183">
        <f>_xlfn.XLOOKUP(A5965,[2]Sheet1!$R:$R,[2]Sheet1!$AB:$AB,"",0)</f>
        <v>4.5</v>
      </c>
      <c r="F5965" s="183">
        <f>_xlfn.XLOOKUP($A5965,[3]【2026年03月度_全社】RFM客層一覧表データ!$A:$A,[3]【2026年03月度_全社】RFM客層一覧表データ!C:C,"",0)</f>
        <v>2511</v>
      </c>
      <c r="G5965" s="183">
        <f>_xlfn.XLOOKUP($A5965,[3]【2026年03月度_全社】RFM客層一覧表データ!$A:$A,[3]【2026年03月度_全社】RFM客層一覧表データ!D:D,"",0)</f>
        <v>1019</v>
      </c>
      <c r="H5965" s="183">
        <f>_xlfn.XLOOKUP($A5965,[3]【2026年03月度_全社】RFM客層一覧表データ!$A:$A,[3]【2026年03月度_全社】RFM客層一覧表データ!E:E,"",0)</f>
        <v>971</v>
      </c>
      <c r="I5965" s="183">
        <f>_xlfn.XLOOKUP($A5965,[3]【2026年03月度_全社】RFM客層一覧表データ!$A:$A,[3]【2026年03月度_全社】RFM客層一覧表データ!F:F,"",0)</f>
        <v>175</v>
      </c>
      <c r="J5965" s="183">
        <v>2587</v>
      </c>
      <c r="K5965" s="183">
        <v>1088</v>
      </c>
      <c r="L5965" s="183">
        <v>937</v>
      </c>
      <c r="M5965" s="183">
        <v>190</v>
      </c>
      <c r="N5965" s="183">
        <v>2596</v>
      </c>
      <c r="O5965" s="183">
        <v>1071</v>
      </c>
      <c r="P5965" s="183">
        <v>878</v>
      </c>
      <c r="Q5965" s="183">
        <v>214</v>
      </c>
      <c r="R5965" s="183">
        <v>2667</v>
      </c>
      <c r="S5965" s="183">
        <v>1093</v>
      </c>
      <c r="T5965" s="183">
        <v>804</v>
      </c>
      <c r="U5965" s="183">
        <v>245</v>
      </c>
      <c r="V5965" s="183">
        <v>2631</v>
      </c>
      <c r="W5965" s="183">
        <v>1178</v>
      </c>
      <c r="X5965" s="183">
        <v>708</v>
      </c>
      <c r="Y5965" s="183">
        <v>349</v>
      </c>
    </row>
    <row r="5966" spans="1:25" x14ac:dyDescent="0.2">
      <c r="A5966" s="184">
        <v>14631091</v>
      </c>
      <c r="B5966" s="183" t="str">
        <f>[1]店マスタ!B5965</f>
        <v>サンニューズ　たつみ店</v>
      </c>
      <c r="C5966" s="183">
        <v>2</v>
      </c>
      <c r="D5966" s="183">
        <v>2</v>
      </c>
      <c r="E5966" s="183">
        <f>_xlfn.XLOOKUP(A5966,[2]Sheet1!$R:$R,[2]Sheet1!$AB:$AB,"",0)</f>
        <v>2</v>
      </c>
      <c r="F5966" s="183">
        <f>_xlfn.XLOOKUP($A5966,[3]【2026年03月度_全社】RFM客層一覧表データ!$A:$A,[3]【2026年03月度_全社】RFM客層一覧表データ!C:C,"",0)</f>
        <v>175</v>
      </c>
      <c r="G5966" s="183">
        <f>_xlfn.XLOOKUP($A5966,[3]【2026年03月度_全社】RFM客層一覧表データ!$A:$A,[3]【2026年03月度_全社】RFM客層一覧表データ!D:D,"",0)</f>
        <v>0</v>
      </c>
      <c r="H5966" s="183">
        <f>_xlfn.XLOOKUP($A5966,[3]【2026年03月度_全社】RFM客層一覧表データ!$A:$A,[3]【2026年03月度_全社】RFM客層一覧表データ!E:E,"",0)</f>
        <v>38</v>
      </c>
      <c r="I5966" s="183">
        <f>_xlfn.XLOOKUP($A5966,[3]【2026年03月度_全社】RFM客層一覧表データ!$A:$A,[3]【2026年03月度_全社】RFM客層一覧表データ!F:F,"",0)</f>
        <v>0</v>
      </c>
      <c r="J5966" s="183">
        <v>189</v>
      </c>
      <c r="K5966" s="183">
        <v>0</v>
      </c>
      <c r="L5966" s="183">
        <v>66</v>
      </c>
      <c r="M5966" s="183">
        <v>0</v>
      </c>
      <c r="N5966" s="183">
        <v>199</v>
      </c>
      <c r="O5966" s="183">
        <v>1</v>
      </c>
      <c r="P5966" s="183">
        <v>71</v>
      </c>
      <c r="Q5966" s="183">
        <v>0</v>
      </c>
      <c r="R5966" s="183">
        <v>215</v>
      </c>
      <c r="S5966" s="183">
        <v>97</v>
      </c>
      <c r="T5966" s="183">
        <v>73</v>
      </c>
      <c r="U5966" s="183">
        <v>3</v>
      </c>
      <c r="V5966" s="183">
        <v>205</v>
      </c>
      <c r="W5966" s="183">
        <v>104</v>
      </c>
      <c r="X5966" s="183">
        <v>48</v>
      </c>
      <c r="Y5966" s="183">
        <v>32</v>
      </c>
    </row>
    <row r="5967" spans="1:25" x14ac:dyDescent="0.2">
      <c r="A5967" s="184">
        <v>14632020</v>
      </c>
      <c r="B5967" s="183" t="str">
        <f>[1]店マスタ!B5966</f>
        <v>パナン　やました</v>
      </c>
      <c r="C5967" s="183">
        <v>1.5</v>
      </c>
      <c r="D5967" s="183">
        <v>1.5</v>
      </c>
      <c r="E5967" s="183">
        <f>_xlfn.XLOOKUP(A5967,[2]Sheet1!$R:$R,[2]Sheet1!$AB:$AB,"",0)</f>
        <v>1.5</v>
      </c>
      <c r="F5967" s="183">
        <f>_xlfn.XLOOKUP($A5967,[3]【2026年03月度_全社】RFM客層一覧表データ!$A:$A,[3]【2026年03月度_全社】RFM客層一覧表データ!C:C,"",0)</f>
        <v>203</v>
      </c>
      <c r="G5967" s="183">
        <f>_xlfn.XLOOKUP($A5967,[3]【2026年03月度_全社】RFM客層一覧表データ!$A:$A,[3]【2026年03月度_全社】RFM客層一覧表データ!D:D,"",0)</f>
        <v>0</v>
      </c>
      <c r="H5967" s="183">
        <f>_xlfn.XLOOKUP($A5967,[3]【2026年03月度_全社】RFM客層一覧表データ!$A:$A,[3]【2026年03月度_全社】RFM客層一覧表データ!E:E,"",0)</f>
        <v>77</v>
      </c>
      <c r="I5967" s="183">
        <f>_xlfn.XLOOKUP($A5967,[3]【2026年03月度_全社】RFM客層一覧表データ!$A:$A,[3]【2026年03月度_全社】RFM客層一覧表データ!F:F,"",0)</f>
        <v>0</v>
      </c>
      <c r="J5967" s="183">
        <v>245</v>
      </c>
      <c r="K5967" s="183">
        <v>19</v>
      </c>
      <c r="L5967" s="183">
        <v>90</v>
      </c>
      <c r="M5967" s="183">
        <v>4</v>
      </c>
      <c r="N5967" s="183">
        <v>276</v>
      </c>
      <c r="O5967" s="183">
        <v>89</v>
      </c>
      <c r="P5967" s="183">
        <v>107</v>
      </c>
      <c r="Q5967" s="183">
        <v>14</v>
      </c>
      <c r="R5967" s="183">
        <v>292</v>
      </c>
      <c r="S5967" s="183">
        <v>25</v>
      </c>
      <c r="T5967" s="183">
        <v>118</v>
      </c>
      <c r="U5967" s="183">
        <v>3</v>
      </c>
      <c r="V5967" s="183">
        <v>274</v>
      </c>
      <c r="W5967" s="183">
        <v>0</v>
      </c>
      <c r="X5967" s="183">
        <v>120</v>
      </c>
      <c r="Y5967" s="183">
        <v>0</v>
      </c>
    </row>
    <row r="5968" spans="1:25" x14ac:dyDescent="0.2">
      <c r="A5968" s="184">
        <v>14633007</v>
      </c>
      <c r="B5968" s="183" t="str">
        <f>[1]店マスタ!B5967</f>
        <v>牧瀬電器商会</v>
      </c>
      <c r="C5968" s="183">
        <v>1.5</v>
      </c>
      <c r="D5968" s="183">
        <v>1.5</v>
      </c>
      <c r="E5968" s="183" t="str">
        <f>_xlfn.XLOOKUP(A5968,[2]Sheet1!$R:$R,[2]Sheet1!$AB:$AB,"",0)</f>
        <v/>
      </c>
      <c r="F5968" s="183" t="str">
        <f>_xlfn.XLOOKUP($A5968,[3]【2026年03月度_全社】RFM客層一覧表データ!$A:$A,[3]【2026年03月度_全社】RFM客層一覧表データ!C:C,"",0)</f>
        <v/>
      </c>
      <c r="G5968" s="183" t="str">
        <f>_xlfn.XLOOKUP($A5968,[3]【2026年03月度_全社】RFM客層一覧表データ!$A:$A,[3]【2026年03月度_全社】RFM客層一覧表データ!D:D,"",0)</f>
        <v/>
      </c>
      <c r="H5968" s="183" t="str">
        <f>_xlfn.XLOOKUP($A5968,[3]【2026年03月度_全社】RFM客層一覧表データ!$A:$A,[3]【2026年03月度_全社】RFM客層一覧表データ!E:E,"",0)</f>
        <v/>
      </c>
      <c r="I5968" s="183" t="str">
        <f>_xlfn.XLOOKUP($A5968,[3]【2026年03月度_全社】RFM客層一覧表データ!$A:$A,[3]【2026年03月度_全社】RFM客層一覧表データ!F:F,"",0)</f>
        <v/>
      </c>
      <c r="J5968" s="183">
        <v>116</v>
      </c>
      <c r="K5968" s="183">
        <v>0</v>
      </c>
      <c r="L5968" s="183">
        <v>17</v>
      </c>
      <c r="M5968" s="183">
        <v>0</v>
      </c>
      <c r="N5968" s="183">
        <v>190</v>
      </c>
      <c r="O5968" s="183">
        <v>0</v>
      </c>
      <c r="P5968" s="183">
        <v>41</v>
      </c>
      <c r="Q5968" s="183">
        <v>0</v>
      </c>
      <c r="R5968" s="183">
        <v>298</v>
      </c>
      <c r="S5968" s="183">
        <v>1</v>
      </c>
      <c r="T5968" s="183">
        <v>75</v>
      </c>
      <c r="U5968" s="183">
        <v>0</v>
      </c>
      <c r="V5968" s="183">
        <v>418</v>
      </c>
      <c r="W5968" s="183">
        <v>57</v>
      </c>
      <c r="X5968" s="183">
        <v>105</v>
      </c>
      <c r="Y5968" s="183">
        <v>22</v>
      </c>
    </row>
    <row r="5969" spans="1:25" x14ac:dyDescent="0.2">
      <c r="A5969" s="184">
        <v>14633023</v>
      </c>
      <c r="B5969" s="183" t="str">
        <f>[1]店マスタ!B5968</f>
        <v>ヒダカ電器</v>
      </c>
      <c r="C5969" s="183">
        <v>1</v>
      </c>
      <c r="D5969" s="183">
        <v>1</v>
      </c>
      <c r="E5969" s="183">
        <f>_xlfn.XLOOKUP(A5969,[2]Sheet1!$R:$R,[2]Sheet1!$AB:$AB,"",0)</f>
        <v>1</v>
      </c>
      <c r="F5969" s="183">
        <f>_xlfn.XLOOKUP($A5969,[3]【2026年03月度_全社】RFM客層一覧表データ!$A:$A,[3]【2026年03月度_全社】RFM客層一覧表データ!C:C,"",0)</f>
        <v>0</v>
      </c>
      <c r="G5969" s="183">
        <f>_xlfn.XLOOKUP($A5969,[3]【2026年03月度_全社】RFM客層一覧表データ!$A:$A,[3]【2026年03月度_全社】RFM客層一覧表データ!D:D,"",0)</f>
        <v>0</v>
      </c>
      <c r="H5969" s="183">
        <f>_xlfn.XLOOKUP($A5969,[3]【2026年03月度_全社】RFM客層一覧表データ!$A:$A,[3]【2026年03月度_全社】RFM客層一覧表データ!E:E,"",0)</f>
        <v>0</v>
      </c>
      <c r="I5969" s="183">
        <f>_xlfn.XLOOKUP($A5969,[3]【2026年03月度_全社】RFM客層一覧表データ!$A:$A,[3]【2026年03月度_全社】RFM客層一覧表データ!F:F,"",0)</f>
        <v>0</v>
      </c>
      <c r="J5969" s="183">
        <v>0</v>
      </c>
      <c r="K5969" s="183">
        <v>0</v>
      </c>
      <c r="L5969" s="183">
        <v>0</v>
      </c>
      <c r="M5969" s="183">
        <v>0</v>
      </c>
      <c r="N5969" s="183">
        <v>119</v>
      </c>
      <c r="O5969" s="183">
        <v>0</v>
      </c>
      <c r="P5969" s="183">
        <v>0</v>
      </c>
      <c r="Q5969" s="183">
        <v>0</v>
      </c>
      <c r="R5969" s="183">
        <v>224</v>
      </c>
      <c r="S5969" s="183">
        <v>0</v>
      </c>
      <c r="T5969" s="183">
        <v>85</v>
      </c>
      <c r="U5969" s="183">
        <v>0</v>
      </c>
      <c r="V5969" s="183">
        <v>298</v>
      </c>
      <c r="W5969" s="183">
        <v>0</v>
      </c>
      <c r="X5969" s="183">
        <v>144</v>
      </c>
      <c r="Y5969" s="183">
        <v>0</v>
      </c>
    </row>
    <row r="5970" spans="1:25" x14ac:dyDescent="0.2">
      <c r="A5970" s="184">
        <v>14633026</v>
      </c>
      <c r="B5970" s="183" t="str">
        <f>[1]店マスタ!B5969</f>
        <v>ミッキ－電器</v>
      </c>
      <c r="C5970" s="183">
        <v>1</v>
      </c>
      <c r="D5970" s="183">
        <v>1</v>
      </c>
      <c r="E5970" s="183">
        <f>_xlfn.XLOOKUP(A5970,[2]Sheet1!$R:$R,[2]Sheet1!$AB:$AB,"",0)</f>
        <v>1</v>
      </c>
      <c r="F5970" s="183" t="str">
        <f>_xlfn.XLOOKUP($A5970,[3]【2026年03月度_全社】RFM客層一覧表データ!$A:$A,[3]【2026年03月度_全社】RFM客層一覧表データ!C:C,"",0)</f>
        <v/>
      </c>
      <c r="G5970" s="183" t="str">
        <f>_xlfn.XLOOKUP($A5970,[3]【2026年03月度_全社】RFM客層一覧表データ!$A:$A,[3]【2026年03月度_全社】RFM客層一覧表データ!D:D,"",0)</f>
        <v/>
      </c>
      <c r="H5970" s="183" t="str">
        <f>_xlfn.XLOOKUP($A5970,[3]【2026年03月度_全社】RFM客層一覧表データ!$A:$A,[3]【2026年03月度_全社】RFM客層一覧表データ!E:E,"",0)</f>
        <v/>
      </c>
      <c r="I5970" s="183" t="str">
        <f>_xlfn.XLOOKUP($A5970,[3]【2026年03月度_全社】RFM客層一覧表データ!$A:$A,[3]【2026年03月度_全社】RFM客層一覧表データ!F:F,"",0)</f>
        <v/>
      </c>
      <c r="J5970" s="183">
        <v>0</v>
      </c>
      <c r="K5970" s="183">
        <v>0</v>
      </c>
      <c r="L5970" s="183">
        <v>0</v>
      </c>
      <c r="M5970" s="183">
        <v>0</v>
      </c>
      <c r="N5970" s="183">
        <v>0</v>
      </c>
      <c r="O5970" s="183">
        <v>0</v>
      </c>
      <c r="P5970" s="183">
        <v>0</v>
      </c>
      <c r="Q5970" s="183">
        <v>0</v>
      </c>
      <c r="R5970" s="183">
        <v>0</v>
      </c>
      <c r="S5970" s="183">
        <v>0</v>
      </c>
      <c r="T5970" s="183">
        <v>0</v>
      </c>
      <c r="U5970" s="183">
        <v>0</v>
      </c>
      <c r="V5970" s="183">
        <v>0</v>
      </c>
      <c r="W5970" s="183">
        <v>0</v>
      </c>
      <c r="X5970" s="183">
        <v>0</v>
      </c>
      <c r="Y5970" s="183">
        <v>0</v>
      </c>
    </row>
    <row r="5971" spans="1:25" x14ac:dyDescent="0.2">
      <c r="A5971" s="184">
        <v>14634002</v>
      </c>
      <c r="B5971" s="183" t="str">
        <f>[1]店マスタ!B5970</f>
        <v>有限会社平内電器商会</v>
      </c>
      <c r="C5971" s="183">
        <v>3.5</v>
      </c>
      <c r="D5971" s="183">
        <v>2.5</v>
      </c>
      <c r="E5971" s="183">
        <f>_xlfn.XLOOKUP(A5971,[2]Sheet1!$R:$R,[2]Sheet1!$AB:$AB,"",0)</f>
        <v>2.5</v>
      </c>
      <c r="F5971" s="183">
        <f>_xlfn.XLOOKUP($A5971,[3]【2026年03月度_全社】RFM客層一覧表データ!$A:$A,[3]【2026年03月度_全社】RFM客層一覧表データ!C:C,"",0)</f>
        <v>516</v>
      </c>
      <c r="G5971" s="183">
        <f>_xlfn.XLOOKUP($A5971,[3]【2026年03月度_全社】RFM客層一覧表データ!$A:$A,[3]【2026年03月度_全社】RFM客層一覧表データ!D:D,"",0)</f>
        <v>188</v>
      </c>
      <c r="H5971" s="183">
        <f>_xlfn.XLOOKUP($A5971,[3]【2026年03月度_全社】RFM客層一覧表データ!$A:$A,[3]【2026年03月度_全社】RFM客層一覧表データ!E:E,"",0)</f>
        <v>220</v>
      </c>
      <c r="I5971" s="183">
        <f>_xlfn.XLOOKUP($A5971,[3]【2026年03月度_全社】RFM客層一覧表データ!$A:$A,[3]【2026年03月度_全社】RFM客層一覧表データ!F:F,"",0)</f>
        <v>32</v>
      </c>
      <c r="J5971" s="183">
        <v>539</v>
      </c>
      <c r="K5971" s="183">
        <v>194</v>
      </c>
      <c r="L5971" s="183">
        <v>225</v>
      </c>
      <c r="M5971" s="183">
        <v>30</v>
      </c>
      <c r="N5971" s="183">
        <v>547</v>
      </c>
      <c r="O5971" s="183">
        <v>187</v>
      </c>
      <c r="P5971" s="183">
        <v>237</v>
      </c>
      <c r="Q5971" s="183">
        <v>26</v>
      </c>
      <c r="R5971" s="183">
        <v>565</v>
      </c>
      <c r="S5971" s="183">
        <v>185</v>
      </c>
      <c r="T5971" s="183">
        <v>237</v>
      </c>
      <c r="U5971" s="183">
        <v>33</v>
      </c>
      <c r="V5971" s="183">
        <v>578</v>
      </c>
      <c r="W5971" s="183">
        <v>174</v>
      </c>
      <c r="X5971" s="183">
        <v>229</v>
      </c>
      <c r="Y5971" s="183">
        <v>28</v>
      </c>
    </row>
    <row r="5972" spans="1:25" x14ac:dyDescent="0.2">
      <c r="A5972" s="184">
        <v>14634003</v>
      </c>
      <c r="B5972" s="183" t="str">
        <f>[1]店マスタ!B5971</f>
        <v>寺田電化サ－ビス</v>
      </c>
      <c r="C5972" s="183">
        <v>1.5</v>
      </c>
      <c r="D5972" s="183">
        <v>1.5</v>
      </c>
      <c r="E5972" s="183">
        <f>_xlfn.XLOOKUP(A5972,[2]Sheet1!$R:$R,[2]Sheet1!$AB:$AB,"",0)</f>
        <v>1.5</v>
      </c>
      <c r="F5972" s="183">
        <f>_xlfn.XLOOKUP($A5972,[3]【2026年03月度_全社】RFM客層一覧表データ!$A:$A,[3]【2026年03月度_全社】RFM客層一覧表データ!C:C,"",0)</f>
        <v>638</v>
      </c>
      <c r="G5972" s="183">
        <f>_xlfn.XLOOKUP($A5972,[3]【2026年03月度_全社】RFM客層一覧表データ!$A:$A,[3]【2026年03月度_全社】RFM客層一覧表データ!D:D,"",0)</f>
        <v>284</v>
      </c>
      <c r="H5972" s="183">
        <f>_xlfn.XLOOKUP($A5972,[3]【2026年03月度_全社】RFM客層一覧表データ!$A:$A,[3]【2026年03月度_全社】RFM客層一覧表データ!E:E,"",0)</f>
        <v>347</v>
      </c>
      <c r="I5972" s="183">
        <f>_xlfn.XLOOKUP($A5972,[3]【2026年03月度_全社】RFM客層一覧表データ!$A:$A,[3]【2026年03月度_全社】RFM客層一覧表データ!F:F,"",0)</f>
        <v>22</v>
      </c>
      <c r="J5972" s="183">
        <v>677</v>
      </c>
      <c r="K5972" s="183">
        <v>331</v>
      </c>
      <c r="L5972" s="183">
        <v>364</v>
      </c>
      <c r="M5972" s="183">
        <v>27</v>
      </c>
      <c r="N5972" s="183">
        <v>682</v>
      </c>
      <c r="O5972" s="183">
        <v>328</v>
      </c>
      <c r="P5972" s="183">
        <v>368</v>
      </c>
      <c r="Q5972" s="183">
        <v>22</v>
      </c>
      <c r="R5972" s="183">
        <v>720</v>
      </c>
      <c r="S5972" s="183">
        <v>349</v>
      </c>
      <c r="T5972" s="183">
        <v>371</v>
      </c>
      <c r="U5972" s="183">
        <v>26</v>
      </c>
      <c r="V5972" s="183">
        <v>750</v>
      </c>
      <c r="W5972" s="183">
        <v>337</v>
      </c>
      <c r="X5972" s="183">
        <v>370</v>
      </c>
      <c r="Y5972" s="183">
        <v>35</v>
      </c>
    </row>
    <row r="5973" spans="1:25" x14ac:dyDescent="0.2">
      <c r="A5973" s="184">
        <v>14634010</v>
      </c>
      <c r="B5973" s="183" t="str">
        <f>[1]店マスタ!B5972</f>
        <v>ドコデンやくしま店</v>
      </c>
      <c r="C5973" s="183">
        <v>2.5</v>
      </c>
      <c r="D5973" s="183">
        <v>2.5</v>
      </c>
      <c r="E5973" s="183">
        <f>_xlfn.XLOOKUP(A5973,[2]Sheet1!$R:$R,[2]Sheet1!$AB:$AB,"",0)</f>
        <v>2.5</v>
      </c>
      <c r="F5973" s="183">
        <f>_xlfn.XLOOKUP($A5973,[3]【2026年03月度_全社】RFM客層一覧表データ!$A:$A,[3]【2026年03月度_全社】RFM客層一覧表データ!C:C,"",0)</f>
        <v>381</v>
      </c>
      <c r="G5973" s="183">
        <f>_xlfn.XLOOKUP($A5973,[3]【2026年03月度_全社】RFM客層一覧表データ!$A:$A,[3]【2026年03月度_全社】RFM客層一覧表データ!D:D,"",0)</f>
        <v>142</v>
      </c>
      <c r="H5973" s="183">
        <f>_xlfn.XLOOKUP($A5973,[3]【2026年03月度_全社】RFM客層一覧表データ!$A:$A,[3]【2026年03月度_全社】RFM客層一覧表データ!E:E,"",0)</f>
        <v>160</v>
      </c>
      <c r="I5973" s="183">
        <f>_xlfn.XLOOKUP($A5973,[3]【2026年03月度_全社】RFM客層一覧表データ!$A:$A,[3]【2026年03月度_全社】RFM客層一覧表データ!F:F,"",0)</f>
        <v>32</v>
      </c>
      <c r="J5973" s="183">
        <v>389</v>
      </c>
      <c r="K5973" s="183">
        <v>143</v>
      </c>
      <c r="L5973" s="183">
        <v>162</v>
      </c>
      <c r="M5973" s="183">
        <v>30</v>
      </c>
      <c r="N5973" s="183">
        <v>401</v>
      </c>
      <c r="O5973" s="183">
        <v>157</v>
      </c>
      <c r="P5973" s="183">
        <v>162</v>
      </c>
      <c r="Q5973" s="183">
        <v>38</v>
      </c>
      <c r="R5973" s="183">
        <v>397</v>
      </c>
      <c r="S5973" s="183">
        <v>168</v>
      </c>
      <c r="T5973" s="183">
        <v>162</v>
      </c>
      <c r="U5973" s="183">
        <v>50</v>
      </c>
      <c r="V5973" s="183">
        <v>386</v>
      </c>
      <c r="W5973" s="183">
        <v>153</v>
      </c>
      <c r="X5973" s="183">
        <v>154</v>
      </c>
      <c r="Y5973" s="183">
        <v>31</v>
      </c>
    </row>
    <row r="5974" spans="1:25" x14ac:dyDescent="0.2">
      <c r="A5974" s="184">
        <v>14637041</v>
      </c>
      <c r="B5974" s="183" t="str">
        <f>[1]店マスタ!B5973</f>
        <v>サンニューズ　姶良店</v>
      </c>
      <c r="C5974" s="183">
        <v>1</v>
      </c>
      <c r="D5974" s="183">
        <v>1.5</v>
      </c>
      <c r="E5974" s="183">
        <f>_xlfn.XLOOKUP(A5974,[2]Sheet1!$R:$R,[2]Sheet1!$AB:$AB,"",0)</f>
        <v>1.5</v>
      </c>
      <c r="F5974" s="183">
        <f>_xlfn.XLOOKUP($A5974,[3]【2026年03月度_全社】RFM客層一覧表データ!$A:$A,[3]【2026年03月度_全社】RFM客層一覧表データ!C:C,"",0)</f>
        <v>177</v>
      </c>
      <c r="G5974" s="183">
        <f>_xlfn.XLOOKUP($A5974,[3]【2026年03月度_全社】RFM客層一覧表データ!$A:$A,[3]【2026年03月度_全社】RFM客層一覧表データ!D:D,"",0)</f>
        <v>0</v>
      </c>
      <c r="H5974" s="183">
        <f>_xlfn.XLOOKUP($A5974,[3]【2026年03月度_全社】RFM客層一覧表データ!$A:$A,[3]【2026年03月度_全社】RFM客層一覧表データ!E:E,"",0)</f>
        <v>16</v>
      </c>
      <c r="I5974" s="183">
        <f>_xlfn.XLOOKUP($A5974,[3]【2026年03月度_全社】RFM客層一覧表データ!$A:$A,[3]【2026年03月度_全社】RFM客層一覧表データ!F:F,"",0)</f>
        <v>0</v>
      </c>
      <c r="J5974" s="183">
        <v>198</v>
      </c>
      <c r="K5974" s="183">
        <v>0</v>
      </c>
      <c r="L5974" s="183">
        <v>34</v>
      </c>
      <c r="M5974" s="183">
        <v>0</v>
      </c>
      <c r="N5974" s="183">
        <v>251</v>
      </c>
      <c r="O5974" s="183">
        <v>0</v>
      </c>
      <c r="P5974" s="183">
        <v>43</v>
      </c>
      <c r="Q5974" s="183">
        <v>0</v>
      </c>
      <c r="R5974" s="183">
        <v>256</v>
      </c>
      <c r="S5974" s="183">
        <v>49</v>
      </c>
      <c r="T5974" s="183">
        <v>45</v>
      </c>
      <c r="U5974" s="183">
        <v>15</v>
      </c>
      <c r="V5974" s="183">
        <v>194</v>
      </c>
      <c r="W5974" s="183">
        <v>108</v>
      </c>
      <c r="X5974" s="183">
        <v>10</v>
      </c>
      <c r="Y5974" s="183">
        <v>58</v>
      </c>
    </row>
    <row r="5975" spans="1:25" x14ac:dyDescent="0.2">
      <c r="A5975" s="184">
        <v>14637042</v>
      </c>
      <c r="B5975" s="183" t="str">
        <f>[1]店マスタ!B5974</f>
        <v>サンニューズ　喜入店</v>
      </c>
      <c r="C5975" s="183">
        <v>1.5</v>
      </c>
      <c r="D5975" s="183">
        <v>1.5</v>
      </c>
      <c r="E5975" s="183">
        <f>_xlfn.XLOOKUP(A5975,[2]Sheet1!$R:$R,[2]Sheet1!$AB:$AB,"",0)</f>
        <v>1.5</v>
      </c>
      <c r="F5975" s="183">
        <f>_xlfn.XLOOKUP($A5975,[3]【2026年03月度_全社】RFM客層一覧表データ!$A:$A,[3]【2026年03月度_全社】RFM客層一覧表データ!C:C,"",0)</f>
        <v>860</v>
      </c>
      <c r="G5975" s="183">
        <f>_xlfn.XLOOKUP($A5975,[3]【2026年03月度_全社】RFM客層一覧表データ!$A:$A,[3]【2026年03月度_全社】RFM客層一覧表データ!D:D,"",0)</f>
        <v>361</v>
      </c>
      <c r="H5975" s="183">
        <f>_xlfn.XLOOKUP($A5975,[3]【2026年03月度_全社】RFM客層一覧表データ!$A:$A,[3]【2026年03月度_全社】RFM客層一覧表データ!E:E,"",0)</f>
        <v>377</v>
      </c>
      <c r="I5975" s="183">
        <f>_xlfn.XLOOKUP($A5975,[3]【2026年03月度_全社】RFM客層一覧表データ!$A:$A,[3]【2026年03月度_全社】RFM客層一覧表データ!F:F,"",0)</f>
        <v>58</v>
      </c>
      <c r="J5975" s="183">
        <v>850</v>
      </c>
      <c r="K5975" s="183">
        <v>374</v>
      </c>
      <c r="L5975" s="183">
        <v>378</v>
      </c>
      <c r="M5975" s="183">
        <v>77</v>
      </c>
      <c r="N5975" s="183">
        <v>840</v>
      </c>
      <c r="O5975" s="183">
        <v>334</v>
      </c>
      <c r="P5975" s="183">
        <v>357</v>
      </c>
      <c r="Q5975" s="183">
        <v>84</v>
      </c>
      <c r="R5975" s="183">
        <v>837</v>
      </c>
      <c r="S5975" s="183">
        <v>374</v>
      </c>
      <c r="T5975" s="183">
        <v>367</v>
      </c>
      <c r="U5975" s="183">
        <v>104</v>
      </c>
      <c r="V5975" s="183">
        <v>837</v>
      </c>
      <c r="W5975" s="183">
        <v>370</v>
      </c>
      <c r="X5975" s="183">
        <v>364</v>
      </c>
      <c r="Y5975" s="183">
        <v>130</v>
      </c>
    </row>
    <row r="5976" spans="1:25" x14ac:dyDescent="0.2">
      <c r="A5976" s="184">
        <v>14637140</v>
      </c>
      <c r="B5976" s="183" t="str">
        <f>[1]店マスタ!B5975</f>
        <v>サンニューズ　オニマル店</v>
      </c>
      <c r="C5976" s="183">
        <v>3.5</v>
      </c>
      <c r="D5976" s="183">
        <v>3.5</v>
      </c>
      <c r="E5976" s="183">
        <f>_xlfn.XLOOKUP(A5976,[2]Sheet1!$R:$R,[2]Sheet1!$AB:$AB,"",0)</f>
        <v>3.5</v>
      </c>
      <c r="F5976" s="183">
        <f>_xlfn.XLOOKUP($A5976,[3]【2026年03月度_全社】RFM客層一覧表データ!$A:$A,[3]【2026年03月度_全社】RFM客層一覧表データ!C:C,"",0)</f>
        <v>646</v>
      </c>
      <c r="G5976" s="183">
        <f>_xlfn.XLOOKUP($A5976,[3]【2026年03月度_全社】RFM客層一覧表データ!$A:$A,[3]【2026年03月度_全社】RFM客層一覧表データ!D:D,"",0)</f>
        <v>252</v>
      </c>
      <c r="H5976" s="183">
        <f>_xlfn.XLOOKUP($A5976,[3]【2026年03月度_全社】RFM客層一覧表データ!$A:$A,[3]【2026年03月度_全社】RFM客層一覧表データ!E:E,"",0)</f>
        <v>252</v>
      </c>
      <c r="I5976" s="183">
        <f>_xlfn.XLOOKUP($A5976,[3]【2026年03月度_全社】RFM客層一覧表データ!$A:$A,[3]【2026年03月度_全社】RFM客層一覧表データ!F:F,"",0)</f>
        <v>46</v>
      </c>
      <c r="J5976" s="183">
        <v>650</v>
      </c>
      <c r="K5976" s="183">
        <v>258</v>
      </c>
      <c r="L5976" s="183">
        <v>243</v>
      </c>
      <c r="M5976" s="183">
        <v>58</v>
      </c>
      <c r="N5976" s="183">
        <v>646</v>
      </c>
      <c r="O5976" s="183">
        <v>270</v>
      </c>
      <c r="P5976" s="183">
        <v>236</v>
      </c>
      <c r="Q5976" s="183">
        <v>66</v>
      </c>
      <c r="R5976" s="183">
        <v>622</v>
      </c>
      <c r="S5976" s="183">
        <v>252</v>
      </c>
      <c r="T5976" s="183">
        <v>226</v>
      </c>
      <c r="U5976" s="183">
        <v>61</v>
      </c>
      <c r="V5976" s="183">
        <v>581</v>
      </c>
      <c r="W5976" s="183">
        <v>239</v>
      </c>
      <c r="X5976" s="183">
        <v>209</v>
      </c>
      <c r="Y5976" s="183">
        <v>63</v>
      </c>
    </row>
    <row r="5977" spans="1:25" x14ac:dyDescent="0.2">
      <c r="A5977" s="184">
        <v>14640003</v>
      </c>
      <c r="B5977" s="183" t="str">
        <f>[1]店マスタ!B5976</f>
        <v>鹿屋電器商会</v>
      </c>
      <c r="C5977" s="183">
        <v>1.5</v>
      </c>
      <c r="D5977" s="183">
        <v>1.5</v>
      </c>
      <c r="E5977" s="183" t="str">
        <f>_xlfn.XLOOKUP(A5977,[2]Sheet1!$R:$R,[2]Sheet1!$AB:$AB,"",0)</f>
        <v/>
      </c>
      <c r="F5977" s="183" t="str">
        <f>_xlfn.XLOOKUP($A5977,[3]【2026年03月度_全社】RFM客層一覧表データ!$A:$A,[3]【2026年03月度_全社】RFM客層一覧表データ!C:C,"",0)</f>
        <v/>
      </c>
      <c r="G5977" s="183" t="str">
        <f>_xlfn.XLOOKUP($A5977,[3]【2026年03月度_全社】RFM客層一覧表データ!$A:$A,[3]【2026年03月度_全社】RFM客層一覧表データ!D:D,"",0)</f>
        <v/>
      </c>
      <c r="H5977" s="183" t="str">
        <f>_xlfn.XLOOKUP($A5977,[3]【2026年03月度_全社】RFM客層一覧表データ!$A:$A,[3]【2026年03月度_全社】RFM客層一覧表データ!E:E,"",0)</f>
        <v/>
      </c>
      <c r="I5977" s="183" t="str">
        <f>_xlfn.XLOOKUP($A5977,[3]【2026年03月度_全社】RFM客層一覧表データ!$A:$A,[3]【2026年03月度_全社】RFM客層一覧表データ!F:F,"",0)</f>
        <v/>
      </c>
      <c r="J5977" s="183">
        <v>0</v>
      </c>
      <c r="K5977" s="183">
        <v>0</v>
      </c>
      <c r="L5977" s="183">
        <v>0</v>
      </c>
      <c r="M5977" s="183">
        <v>0</v>
      </c>
      <c r="N5977" s="183">
        <v>0</v>
      </c>
      <c r="O5977" s="183">
        <v>0</v>
      </c>
      <c r="P5977" s="183">
        <v>0</v>
      </c>
      <c r="Q5977" s="183">
        <v>0</v>
      </c>
      <c r="R5977" s="183">
        <v>0</v>
      </c>
      <c r="S5977" s="183">
        <v>0</v>
      </c>
      <c r="T5977" s="183">
        <v>0</v>
      </c>
      <c r="U5977" s="183">
        <v>0</v>
      </c>
      <c r="V5977" s="183">
        <v>0</v>
      </c>
      <c r="W5977" s="183">
        <v>0</v>
      </c>
      <c r="X5977" s="183">
        <v>0</v>
      </c>
      <c r="Y5977" s="183">
        <v>0</v>
      </c>
    </row>
    <row r="5978" spans="1:25" x14ac:dyDescent="0.2">
      <c r="A5978" s="184">
        <v>14640004</v>
      </c>
      <c r="B5978" s="183" t="str">
        <f>[1]店マスタ!B5977</f>
        <v>株式会社小田電化システム</v>
      </c>
      <c r="C5978" s="183">
        <v>3</v>
      </c>
      <c r="D5978" s="183">
        <v>2.5</v>
      </c>
      <c r="E5978" s="183">
        <f>_xlfn.XLOOKUP(A5978,[2]Sheet1!$R:$R,[2]Sheet1!$AB:$AB,"",0)</f>
        <v>2.5</v>
      </c>
      <c r="F5978" s="183">
        <f>_xlfn.XLOOKUP($A5978,[3]【2026年03月度_全社】RFM客層一覧表データ!$A:$A,[3]【2026年03月度_全社】RFM客層一覧表データ!C:C,"",0)</f>
        <v>14</v>
      </c>
      <c r="G5978" s="183">
        <f>_xlfn.XLOOKUP($A5978,[3]【2026年03月度_全社】RFM客層一覧表データ!$A:$A,[3]【2026年03月度_全社】RFM客層一覧表データ!D:D,"",0)</f>
        <v>3</v>
      </c>
      <c r="H5978" s="183">
        <f>_xlfn.XLOOKUP($A5978,[3]【2026年03月度_全社】RFM客層一覧表データ!$A:$A,[3]【2026年03月度_全社】RFM客層一覧表データ!E:E,"",0)</f>
        <v>5</v>
      </c>
      <c r="I5978" s="183">
        <f>_xlfn.XLOOKUP($A5978,[3]【2026年03月度_全社】RFM客層一覧表データ!$A:$A,[3]【2026年03月度_全社】RFM客層一覧表データ!F:F,"",0)</f>
        <v>0</v>
      </c>
      <c r="J5978" s="183">
        <v>11</v>
      </c>
      <c r="K5978" s="183">
        <v>0</v>
      </c>
      <c r="L5978" s="183">
        <v>6</v>
      </c>
      <c r="M5978" s="183">
        <v>0</v>
      </c>
      <c r="N5978" s="183">
        <v>117</v>
      </c>
      <c r="O5978" s="183">
        <v>11</v>
      </c>
      <c r="P5978" s="183">
        <v>6</v>
      </c>
      <c r="Q5978" s="183">
        <v>4</v>
      </c>
      <c r="R5978" s="183">
        <v>182</v>
      </c>
      <c r="S5978" s="183">
        <v>0</v>
      </c>
      <c r="T5978" s="183">
        <v>68</v>
      </c>
      <c r="U5978" s="183">
        <v>0</v>
      </c>
      <c r="V5978" s="183">
        <v>223</v>
      </c>
      <c r="W5978" s="183">
        <v>0</v>
      </c>
      <c r="X5978" s="183">
        <v>113</v>
      </c>
      <c r="Y5978" s="183">
        <v>0</v>
      </c>
    </row>
    <row r="5979" spans="1:25" x14ac:dyDescent="0.2">
      <c r="A5979" s="184">
        <v>14640005</v>
      </c>
      <c r="B5979" s="183" t="str">
        <f>[1]店マスタ!B5978</f>
        <v>ネオプラス　しばはら</v>
      </c>
      <c r="C5979" s="183">
        <v>2</v>
      </c>
      <c r="D5979" s="183">
        <v>2</v>
      </c>
      <c r="E5979" s="183">
        <f>_xlfn.XLOOKUP(A5979,[2]Sheet1!$R:$R,[2]Sheet1!$AB:$AB,"",0)</f>
        <v>2</v>
      </c>
      <c r="F5979" s="183">
        <f>_xlfn.XLOOKUP($A5979,[3]【2026年03月度_全社】RFM客層一覧表データ!$A:$A,[3]【2026年03月度_全社】RFM客層一覧表データ!C:C,"",0)</f>
        <v>219</v>
      </c>
      <c r="G5979" s="183">
        <f>_xlfn.XLOOKUP($A5979,[3]【2026年03月度_全社】RFM客層一覧表データ!$A:$A,[3]【2026年03月度_全社】RFM客層一覧表データ!D:D,"",0)</f>
        <v>123</v>
      </c>
      <c r="H5979" s="183">
        <f>_xlfn.XLOOKUP($A5979,[3]【2026年03月度_全社】RFM客層一覧表データ!$A:$A,[3]【2026年03月度_全社】RFM客層一覧表データ!E:E,"",0)</f>
        <v>137</v>
      </c>
      <c r="I5979" s="183">
        <f>_xlfn.XLOOKUP($A5979,[3]【2026年03月度_全社】RFM客層一覧表データ!$A:$A,[3]【2026年03月度_全社】RFM客層一覧表データ!F:F,"",0)</f>
        <v>27</v>
      </c>
      <c r="J5979" s="183">
        <v>199</v>
      </c>
      <c r="K5979" s="183">
        <v>90</v>
      </c>
      <c r="L5979" s="183">
        <v>118</v>
      </c>
      <c r="M5979" s="183">
        <v>8</v>
      </c>
      <c r="N5979" s="183">
        <v>190</v>
      </c>
      <c r="O5979" s="183">
        <v>58</v>
      </c>
      <c r="P5979" s="183">
        <v>112</v>
      </c>
      <c r="Q5979" s="183">
        <v>4</v>
      </c>
      <c r="R5979" s="183">
        <v>202</v>
      </c>
      <c r="S5979" s="183">
        <v>96</v>
      </c>
      <c r="T5979" s="183">
        <v>111</v>
      </c>
      <c r="U5979" s="183">
        <v>14</v>
      </c>
      <c r="V5979" s="183">
        <v>218</v>
      </c>
      <c r="W5979" s="183">
        <v>23</v>
      </c>
      <c r="X5979" s="183">
        <v>119</v>
      </c>
      <c r="Y5979" s="183">
        <v>2</v>
      </c>
    </row>
    <row r="5980" spans="1:25" x14ac:dyDescent="0.2">
      <c r="A5980" s="184">
        <v>14640006</v>
      </c>
      <c r="B5980" s="183" t="str">
        <f>[1]店マスタ!B5979</f>
        <v>ネオプラス　まえだ</v>
      </c>
      <c r="C5980" s="183">
        <v>3</v>
      </c>
      <c r="D5980" s="183">
        <v>3</v>
      </c>
      <c r="E5980" s="183">
        <f>_xlfn.XLOOKUP(A5980,[2]Sheet1!$R:$R,[2]Sheet1!$AB:$AB,"",0)</f>
        <v>3</v>
      </c>
      <c r="F5980" s="183">
        <f>_xlfn.XLOOKUP($A5980,[3]【2026年03月度_全社】RFM客層一覧表データ!$A:$A,[3]【2026年03月度_全社】RFM客層一覧表データ!C:C,"",0)</f>
        <v>278</v>
      </c>
      <c r="G5980" s="183">
        <f>_xlfn.XLOOKUP($A5980,[3]【2026年03月度_全社】RFM客層一覧表データ!$A:$A,[3]【2026年03月度_全社】RFM客層一覧表データ!D:D,"",0)</f>
        <v>90</v>
      </c>
      <c r="H5980" s="183">
        <f>_xlfn.XLOOKUP($A5980,[3]【2026年03月度_全社】RFM客層一覧表データ!$A:$A,[3]【2026年03月度_全社】RFM客層一覧表データ!E:E,"",0)</f>
        <v>134</v>
      </c>
      <c r="I5980" s="183">
        <f>_xlfn.XLOOKUP($A5980,[3]【2026年03月度_全社】RFM客層一覧表データ!$A:$A,[3]【2026年03月度_全社】RFM客層一覧表データ!F:F,"",0)</f>
        <v>10</v>
      </c>
      <c r="J5980" s="183">
        <v>294</v>
      </c>
      <c r="K5980" s="183">
        <v>82</v>
      </c>
      <c r="L5980" s="183">
        <v>139</v>
      </c>
      <c r="M5980" s="183">
        <v>9</v>
      </c>
      <c r="N5980" s="183">
        <v>312</v>
      </c>
      <c r="O5980" s="183">
        <v>79</v>
      </c>
      <c r="P5980" s="183">
        <v>149</v>
      </c>
      <c r="Q5980" s="183">
        <v>15</v>
      </c>
      <c r="R5980" s="183">
        <v>314</v>
      </c>
      <c r="S5980" s="183">
        <v>80</v>
      </c>
      <c r="T5980" s="183">
        <v>157</v>
      </c>
      <c r="U5980" s="183">
        <v>12</v>
      </c>
      <c r="V5980" s="183">
        <v>350</v>
      </c>
      <c r="W5980" s="183">
        <v>128</v>
      </c>
      <c r="X5980" s="183">
        <v>172</v>
      </c>
      <c r="Y5980" s="183">
        <v>19</v>
      </c>
    </row>
    <row r="5981" spans="1:25" x14ac:dyDescent="0.2">
      <c r="A5981" s="184">
        <v>14640011</v>
      </c>
      <c r="B5981" s="183" t="str">
        <f>[1]店マスタ!B5980</f>
        <v>セブンプラザ鹿屋本店</v>
      </c>
      <c r="C5981" s="183">
        <v>18.5</v>
      </c>
      <c r="D5981" s="183">
        <v>18.5</v>
      </c>
      <c r="E5981" s="183">
        <f>_xlfn.XLOOKUP(A5981,[2]Sheet1!$R:$R,[2]Sheet1!$AB:$AB,"",0)</f>
        <v>20.5</v>
      </c>
      <c r="F5981" s="183">
        <f>_xlfn.XLOOKUP($A5981,[3]【2026年03月度_全社】RFM客層一覧表データ!$A:$A,[3]【2026年03月度_全社】RFM客層一覧表データ!C:C,"",0)</f>
        <v>5663</v>
      </c>
      <c r="G5981" s="183">
        <f>_xlfn.XLOOKUP($A5981,[3]【2026年03月度_全社】RFM客層一覧表データ!$A:$A,[3]【2026年03月度_全社】RFM客層一覧表データ!D:D,"",0)</f>
        <v>2046</v>
      </c>
      <c r="H5981" s="183">
        <f>_xlfn.XLOOKUP($A5981,[3]【2026年03月度_全社】RFM客層一覧表データ!$A:$A,[3]【2026年03月度_全社】RFM客層一覧表データ!E:E,"",0)</f>
        <v>2571</v>
      </c>
      <c r="I5981" s="183">
        <f>_xlfn.XLOOKUP($A5981,[3]【2026年03月度_全社】RFM客層一覧表データ!$A:$A,[3]【2026年03月度_全社】RFM客層一覧表データ!F:F,"",0)</f>
        <v>459</v>
      </c>
      <c r="J5981" s="183">
        <v>5665</v>
      </c>
      <c r="K5981" s="183">
        <v>2110</v>
      </c>
      <c r="L5981" s="183">
        <v>2439</v>
      </c>
      <c r="M5981" s="183">
        <v>521</v>
      </c>
      <c r="N5981" s="183">
        <v>5992</v>
      </c>
      <c r="O5981" s="183">
        <v>2298</v>
      </c>
      <c r="P5981" s="183">
        <v>2494</v>
      </c>
      <c r="Q5981" s="183">
        <v>985</v>
      </c>
      <c r="R5981" s="183">
        <v>3728</v>
      </c>
      <c r="S5981" s="183">
        <v>1429</v>
      </c>
      <c r="T5981" s="183">
        <v>1468</v>
      </c>
      <c r="U5981" s="183">
        <v>233</v>
      </c>
      <c r="V5981" s="183">
        <v>4375</v>
      </c>
      <c r="W5981" s="183">
        <v>1544</v>
      </c>
      <c r="X5981" s="183">
        <v>1555</v>
      </c>
      <c r="Y5981" s="183">
        <v>279</v>
      </c>
    </row>
    <row r="5982" spans="1:25" x14ac:dyDescent="0.2">
      <c r="A5982" s="184">
        <v>14640023</v>
      </c>
      <c r="B5982" s="183" t="str">
        <f>[1]店マスタ!B5981</f>
        <v>セブンプラザ本部</v>
      </c>
      <c r="C5982" s="183">
        <v>1</v>
      </c>
      <c r="D5982" s="183">
        <v>0</v>
      </c>
      <c r="E5982" s="183" t="str">
        <f>_xlfn.XLOOKUP(A5982,[2]Sheet1!$R:$R,[2]Sheet1!$AB:$AB,"",0)</f>
        <v/>
      </c>
      <c r="F5982" s="183" t="str">
        <f>_xlfn.XLOOKUP($A5982,[3]【2026年03月度_全社】RFM客層一覧表データ!$A:$A,[3]【2026年03月度_全社】RFM客層一覧表データ!C:C,"",0)</f>
        <v/>
      </c>
      <c r="G5982" s="183" t="str">
        <f>_xlfn.XLOOKUP($A5982,[3]【2026年03月度_全社】RFM客層一覧表データ!$A:$A,[3]【2026年03月度_全社】RFM客層一覧表データ!D:D,"",0)</f>
        <v/>
      </c>
      <c r="H5982" s="183" t="str">
        <f>_xlfn.XLOOKUP($A5982,[3]【2026年03月度_全社】RFM客層一覧表データ!$A:$A,[3]【2026年03月度_全社】RFM客層一覧表データ!E:E,"",0)</f>
        <v/>
      </c>
      <c r="I5982" s="183" t="str">
        <f>_xlfn.XLOOKUP($A5982,[3]【2026年03月度_全社】RFM客層一覧表データ!$A:$A,[3]【2026年03月度_全社】RFM客層一覧表データ!F:F,"",0)</f>
        <v/>
      </c>
      <c r="J5982" s="183">
        <v>0</v>
      </c>
      <c r="K5982" s="183">
        <v>0</v>
      </c>
      <c r="L5982" s="183">
        <v>0</v>
      </c>
      <c r="M5982" s="183">
        <v>0</v>
      </c>
      <c r="N5982" s="183">
        <v>0</v>
      </c>
      <c r="O5982" s="183">
        <v>0</v>
      </c>
      <c r="P5982" s="183">
        <v>0</v>
      </c>
      <c r="Q5982" s="183">
        <v>0</v>
      </c>
      <c r="R5982" s="183">
        <v>0</v>
      </c>
      <c r="S5982" s="183">
        <v>0</v>
      </c>
      <c r="T5982" s="183">
        <v>0</v>
      </c>
      <c r="U5982" s="183">
        <v>0</v>
      </c>
      <c r="V5982" s="183">
        <v>0</v>
      </c>
      <c r="W5982" s="183">
        <v>0</v>
      </c>
      <c r="X5982" s="183">
        <v>0</v>
      </c>
      <c r="Y5982" s="183">
        <v>0</v>
      </c>
    </row>
    <row r="5983" spans="1:25" x14ac:dyDescent="0.2">
      <c r="A5983" s="184">
        <v>14640098</v>
      </c>
      <c r="B5983" s="183" t="str">
        <f>[1]店マスタ!B5982</f>
        <v>ネオプラス　たしろ</v>
      </c>
      <c r="C5983" s="183">
        <v>2</v>
      </c>
      <c r="D5983" s="183">
        <v>1.5</v>
      </c>
      <c r="E5983" s="183">
        <f>_xlfn.XLOOKUP(A5983,[2]Sheet1!$R:$R,[2]Sheet1!$AB:$AB,"",0)</f>
        <v>1.5</v>
      </c>
      <c r="F5983" s="183">
        <f>_xlfn.XLOOKUP($A5983,[3]【2026年03月度_全社】RFM客層一覧表データ!$A:$A,[3]【2026年03月度_全社】RFM客層一覧表データ!C:C,"",0)</f>
        <v>248</v>
      </c>
      <c r="G5983" s="183">
        <f>_xlfn.XLOOKUP($A5983,[3]【2026年03月度_全社】RFM客層一覧表データ!$A:$A,[3]【2026年03月度_全社】RFM客層一覧表データ!D:D,"",0)</f>
        <v>108</v>
      </c>
      <c r="H5983" s="183">
        <f>_xlfn.XLOOKUP($A5983,[3]【2026年03月度_全社】RFM客層一覧表データ!$A:$A,[3]【2026年03月度_全社】RFM客層一覧表データ!E:E,"",0)</f>
        <v>134</v>
      </c>
      <c r="I5983" s="183">
        <f>_xlfn.XLOOKUP($A5983,[3]【2026年03月度_全社】RFM客層一覧表データ!$A:$A,[3]【2026年03月度_全社】RFM客層一覧表データ!F:F,"",0)</f>
        <v>11</v>
      </c>
      <c r="J5983" s="183">
        <v>261</v>
      </c>
      <c r="K5983" s="183">
        <v>124</v>
      </c>
      <c r="L5983" s="183">
        <v>145</v>
      </c>
      <c r="M5983" s="183">
        <v>8</v>
      </c>
      <c r="N5983" s="183">
        <v>278</v>
      </c>
      <c r="O5983" s="183">
        <v>124</v>
      </c>
      <c r="P5983" s="183">
        <v>150</v>
      </c>
      <c r="Q5983" s="183">
        <v>13</v>
      </c>
      <c r="R5983" s="183">
        <v>278</v>
      </c>
      <c r="S5983" s="183">
        <v>126</v>
      </c>
      <c r="T5983" s="183">
        <v>153</v>
      </c>
      <c r="U5983" s="183">
        <v>11</v>
      </c>
      <c r="V5983" s="183">
        <v>288</v>
      </c>
      <c r="W5983" s="183">
        <v>142</v>
      </c>
      <c r="X5983" s="183">
        <v>154</v>
      </c>
      <c r="Y5983" s="183">
        <v>17</v>
      </c>
    </row>
    <row r="5984" spans="1:25" x14ac:dyDescent="0.2">
      <c r="A5984" s="184">
        <v>14640160</v>
      </c>
      <c r="B5984" s="183" t="str">
        <f>[1]店マスタ!B5983</f>
        <v>セブンプラザ大姶良店</v>
      </c>
      <c r="C5984" s="183">
        <v>3.5</v>
      </c>
      <c r="D5984" s="183">
        <v>2.5</v>
      </c>
      <c r="E5984" s="183">
        <f>_xlfn.XLOOKUP(A5984,[2]Sheet1!$R:$R,[2]Sheet1!$AB:$AB,"",0)</f>
        <v>2.5</v>
      </c>
      <c r="F5984" s="183">
        <f>_xlfn.XLOOKUP($A5984,[3]【2026年03月度_全社】RFM客層一覧表データ!$A:$A,[3]【2026年03月度_全社】RFM客層一覧表データ!C:C,"",0)</f>
        <v>1881</v>
      </c>
      <c r="G5984" s="183">
        <f>_xlfn.XLOOKUP($A5984,[3]【2026年03月度_全社】RFM客層一覧表データ!$A:$A,[3]【2026年03月度_全社】RFM客層一覧表データ!D:D,"",0)</f>
        <v>734</v>
      </c>
      <c r="H5984" s="183">
        <f>_xlfn.XLOOKUP($A5984,[3]【2026年03月度_全社】RFM客層一覧表データ!$A:$A,[3]【2026年03月度_全社】RFM客層一覧表データ!E:E,"",0)</f>
        <v>774</v>
      </c>
      <c r="I5984" s="183">
        <f>_xlfn.XLOOKUP($A5984,[3]【2026年03月度_全社】RFM客層一覧表データ!$A:$A,[3]【2026年03月度_全社】RFM客層一覧表データ!F:F,"",0)</f>
        <v>117</v>
      </c>
      <c r="J5984" s="183">
        <v>1950</v>
      </c>
      <c r="K5984" s="183">
        <v>789</v>
      </c>
      <c r="L5984" s="183">
        <v>797</v>
      </c>
      <c r="M5984" s="183">
        <v>142</v>
      </c>
      <c r="N5984" s="183">
        <v>1909</v>
      </c>
      <c r="O5984" s="183">
        <v>835</v>
      </c>
      <c r="P5984" s="183">
        <v>786</v>
      </c>
      <c r="Q5984" s="183">
        <v>124</v>
      </c>
      <c r="R5984" s="183">
        <v>1865</v>
      </c>
      <c r="S5984" s="183">
        <v>828</v>
      </c>
      <c r="T5984" s="183">
        <v>760</v>
      </c>
      <c r="U5984" s="183">
        <v>114</v>
      </c>
      <c r="V5984" s="183">
        <v>1896</v>
      </c>
      <c r="W5984" s="183">
        <v>830</v>
      </c>
      <c r="X5984" s="183">
        <v>772</v>
      </c>
      <c r="Y5984" s="183">
        <v>126</v>
      </c>
    </row>
    <row r="5985" spans="1:25" x14ac:dyDescent="0.2">
      <c r="A5985" s="184">
        <v>14640165</v>
      </c>
      <c r="B5985" s="183" t="str">
        <f>[1]店マスタ!B5984</f>
        <v>セブンプラザ西原店</v>
      </c>
      <c r="C5985" s="183">
        <v>2.5</v>
      </c>
      <c r="D5985" s="183">
        <v>1.5</v>
      </c>
      <c r="E5985" s="183" t="str">
        <f>_xlfn.XLOOKUP(A5985,[2]Sheet1!$R:$R,[2]Sheet1!$AB:$AB,"",0)</f>
        <v/>
      </c>
      <c r="F5985" s="183">
        <f>_xlfn.XLOOKUP($A5985,[3]【2026年03月度_全社】RFM客層一覧表データ!$A:$A,[3]【2026年03月度_全社】RFM客層一覧表データ!C:C,"",0)</f>
        <v>84</v>
      </c>
      <c r="G5985" s="183">
        <f>_xlfn.XLOOKUP($A5985,[3]【2026年03月度_全社】RFM客層一覧表データ!$A:$A,[3]【2026年03月度_全社】RFM客層一覧表データ!D:D,"",0)</f>
        <v>0</v>
      </c>
      <c r="H5985" s="183">
        <f>_xlfn.XLOOKUP($A5985,[3]【2026年03月度_全社】RFM客層一覧表データ!$A:$A,[3]【2026年03月度_全社】RFM客層一覧表データ!E:E,"",0)</f>
        <v>21</v>
      </c>
      <c r="I5985" s="183">
        <f>_xlfn.XLOOKUP($A5985,[3]【2026年03月度_全社】RFM客層一覧表データ!$A:$A,[3]【2026年03月度_全社】RFM客層一覧表データ!F:F,"",0)</f>
        <v>0</v>
      </c>
      <c r="J5985" s="183">
        <v>139</v>
      </c>
      <c r="K5985" s="183">
        <v>0</v>
      </c>
      <c r="L5985" s="183">
        <v>30</v>
      </c>
      <c r="M5985" s="183">
        <v>0</v>
      </c>
      <c r="N5985" s="183">
        <v>242</v>
      </c>
      <c r="O5985" s="183">
        <v>13</v>
      </c>
      <c r="P5985" s="183">
        <v>49</v>
      </c>
      <c r="Q5985" s="183">
        <v>2</v>
      </c>
      <c r="R5985" s="183">
        <v>1656</v>
      </c>
      <c r="S5985" s="183">
        <v>634</v>
      </c>
      <c r="T5985" s="183">
        <v>619</v>
      </c>
      <c r="U5985" s="183">
        <v>99</v>
      </c>
      <c r="V5985" s="183">
        <v>1693</v>
      </c>
      <c r="W5985" s="183">
        <v>660</v>
      </c>
      <c r="X5985" s="183">
        <v>632</v>
      </c>
      <c r="Y5985" s="183">
        <v>123</v>
      </c>
    </row>
    <row r="5986" spans="1:25" x14ac:dyDescent="0.2">
      <c r="A5986" s="184">
        <v>14640170</v>
      </c>
      <c r="B5986" s="183" t="str">
        <f>[1]店マスタ!B5985</f>
        <v>セブンプラザ　吾平店</v>
      </c>
      <c r="C5986" s="183">
        <v>3.5</v>
      </c>
      <c r="D5986" s="183">
        <v>2.5</v>
      </c>
      <c r="E5986" s="183">
        <f>_xlfn.XLOOKUP(A5986,[2]Sheet1!$R:$R,[2]Sheet1!$AB:$AB,"",0)</f>
        <v>2.5</v>
      </c>
      <c r="F5986" s="183">
        <f>_xlfn.XLOOKUP($A5986,[3]【2026年03月度_全社】RFM客層一覧表データ!$A:$A,[3]【2026年03月度_全社】RFM客層一覧表データ!C:C,"",0)</f>
        <v>1514</v>
      </c>
      <c r="G5986" s="183">
        <f>_xlfn.XLOOKUP($A5986,[3]【2026年03月度_全社】RFM客層一覧表データ!$A:$A,[3]【2026年03月度_全社】RFM客層一覧表データ!D:D,"",0)</f>
        <v>727</v>
      </c>
      <c r="H5986" s="183">
        <f>_xlfn.XLOOKUP($A5986,[3]【2026年03月度_全社】RFM客層一覧表データ!$A:$A,[3]【2026年03月度_全社】RFM客層一覧表データ!E:E,"",0)</f>
        <v>767</v>
      </c>
      <c r="I5986" s="183">
        <f>_xlfn.XLOOKUP($A5986,[3]【2026年03月度_全社】RFM客層一覧表データ!$A:$A,[3]【2026年03月度_全社】RFM客層一覧表データ!F:F,"",0)</f>
        <v>86</v>
      </c>
      <c r="J5986" s="183">
        <v>1570</v>
      </c>
      <c r="K5986" s="183">
        <v>780</v>
      </c>
      <c r="L5986" s="183">
        <v>745</v>
      </c>
      <c r="M5986" s="183">
        <v>110</v>
      </c>
      <c r="N5986" s="183">
        <v>1585</v>
      </c>
      <c r="O5986" s="183">
        <v>762</v>
      </c>
      <c r="P5986" s="183">
        <v>706</v>
      </c>
      <c r="Q5986" s="183">
        <v>100</v>
      </c>
      <c r="R5986" s="183">
        <v>1650</v>
      </c>
      <c r="S5986" s="183">
        <v>757</v>
      </c>
      <c r="T5986" s="183">
        <v>678</v>
      </c>
      <c r="U5986" s="183">
        <v>112</v>
      </c>
      <c r="V5986" s="183">
        <v>1596</v>
      </c>
      <c r="W5986" s="183">
        <v>784</v>
      </c>
      <c r="X5986" s="183">
        <v>654</v>
      </c>
      <c r="Y5986" s="183">
        <v>153</v>
      </c>
    </row>
    <row r="5987" spans="1:25" x14ac:dyDescent="0.2">
      <c r="A5987" s="184">
        <v>14641010</v>
      </c>
      <c r="B5987" s="183" t="str">
        <f>[1]店マスタ!B5986</f>
        <v>セブンプラザ垂水店</v>
      </c>
      <c r="C5987" s="183">
        <v>3.5</v>
      </c>
      <c r="D5987" s="183">
        <v>2.5</v>
      </c>
      <c r="E5987" s="183">
        <f>_xlfn.XLOOKUP(A5987,[2]Sheet1!$R:$R,[2]Sheet1!$AB:$AB,"",0)</f>
        <v>2.5</v>
      </c>
      <c r="F5987" s="183">
        <f>_xlfn.XLOOKUP($A5987,[3]【2026年03月度_全社】RFM客層一覧表データ!$A:$A,[3]【2026年03月度_全社】RFM客層一覧表データ!C:C,"",0)</f>
        <v>1525</v>
      </c>
      <c r="G5987" s="183">
        <f>_xlfn.XLOOKUP($A5987,[3]【2026年03月度_全社】RFM客層一覧表データ!$A:$A,[3]【2026年03月度_全社】RFM客層一覧表データ!D:D,"",0)</f>
        <v>645</v>
      </c>
      <c r="H5987" s="183">
        <f>_xlfn.XLOOKUP($A5987,[3]【2026年03月度_全社】RFM客層一覧表データ!$A:$A,[3]【2026年03月度_全社】RFM客層一覧表データ!E:E,"",0)</f>
        <v>429</v>
      </c>
      <c r="I5987" s="183">
        <f>_xlfn.XLOOKUP($A5987,[3]【2026年03月度_全社】RFM客層一覧表データ!$A:$A,[3]【2026年03月度_全社】RFM客層一覧表データ!F:F,"",0)</f>
        <v>153</v>
      </c>
      <c r="J5987" s="183">
        <v>1616</v>
      </c>
      <c r="K5987" s="183">
        <v>632</v>
      </c>
      <c r="L5987" s="183">
        <v>350</v>
      </c>
      <c r="M5987" s="183">
        <v>180</v>
      </c>
      <c r="N5987" s="183">
        <v>1453</v>
      </c>
      <c r="O5987" s="183">
        <v>614</v>
      </c>
      <c r="P5987" s="183">
        <v>284</v>
      </c>
      <c r="Q5987" s="183">
        <v>183</v>
      </c>
      <c r="R5987" s="183">
        <v>1243</v>
      </c>
      <c r="S5987" s="183">
        <v>624</v>
      </c>
      <c r="T5987" s="183">
        <v>203</v>
      </c>
      <c r="U5987" s="183">
        <v>206</v>
      </c>
      <c r="V5987" s="183">
        <v>1031</v>
      </c>
      <c r="W5987" s="183">
        <v>574</v>
      </c>
      <c r="X5987" s="183">
        <v>129</v>
      </c>
      <c r="Y5987" s="183">
        <v>279</v>
      </c>
    </row>
    <row r="5988" spans="1:25" x14ac:dyDescent="0.2">
      <c r="A5988" s="184">
        <v>14642001</v>
      </c>
      <c r="B5988" s="183" t="str">
        <f>[1]店マスタ!B5987</f>
        <v>ネオプラス　さこ</v>
      </c>
      <c r="C5988" s="183">
        <v>3.5</v>
      </c>
      <c r="D5988" s="183">
        <v>4</v>
      </c>
      <c r="E5988" s="183">
        <f>_xlfn.XLOOKUP(A5988,[2]Sheet1!$R:$R,[2]Sheet1!$AB:$AB,"",0)</f>
        <v>4</v>
      </c>
      <c r="F5988" s="183">
        <f>_xlfn.XLOOKUP($A5988,[3]【2026年03月度_全社】RFM客層一覧表データ!$A:$A,[3]【2026年03月度_全社】RFM客層一覧表データ!C:C,"",0)</f>
        <v>741</v>
      </c>
      <c r="G5988" s="183">
        <f>_xlfn.XLOOKUP($A5988,[3]【2026年03月度_全社】RFM客層一覧表データ!$A:$A,[3]【2026年03月度_全社】RFM客層一覧表データ!D:D,"",0)</f>
        <v>324</v>
      </c>
      <c r="H5988" s="183">
        <f>_xlfn.XLOOKUP($A5988,[3]【2026年03月度_全社】RFM客層一覧表データ!$A:$A,[3]【2026年03月度_全社】RFM客層一覧表データ!E:E,"",0)</f>
        <v>322</v>
      </c>
      <c r="I5988" s="183">
        <f>_xlfn.XLOOKUP($A5988,[3]【2026年03月度_全社】RFM客層一覧表データ!$A:$A,[3]【2026年03月度_全社】RFM客層一覧表データ!F:F,"",0)</f>
        <v>89</v>
      </c>
      <c r="J5988" s="183">
        <v>722</v>
      </c>
      <c r="K5988" s="183">
        <v>279</v>
      </c>
      <c r="L5988" s="183">
        <v>342</v>
      </c>
      <c r="M5988" s="183">
        <v>48</v>
      </c>
      <c r="N5988" s="183">
        <v>739</v>
      </c>
      <c r="O5988" s="183">
        <v>299</v>
      </c>
      <c r="P5988" s="183">
        <v>356</v>
      </c>
      <c r="Q5988" s="183">
        <v>46</v>
      </c>
      <c r="R5988" s="183">
        <v>758</v>
      </c>
      <c r="S5988" s="183">
        <v>299</v>
      </c>
      <c r="T5988" s="183">
        <v>366</v>
      </c>
      <c r="U5988" s="183">
        <v>35</v>
      </c>
      <c r="V5988" s="183">
        <v>781</v>
      </c>
      <c r="W5988" s="183">
        <v>342</v>
      </c>
      <c r="X5988" s="183">
        <v>375</v>
      </c>
      <c r="Y5988" s="183">
        <v>48</v>
      </c>
    </row>
    <row r="5989" spans="1:25" x14ac:dyDescent="0.2">
      <c r="A5989" s="184">
        <v>14642002</v>
      </c>
      <c r="B5989" s="183" t="str">
        <f>[1]店マスタ!B5988</f>
        <v>（有）長崎電機商会</v>
      </c>
      <c r="C5989" s="183">
        <v>2</v>
      </c>
      <c r="D5989" s="183">
        <v>2</v>
      </c>
      <c r="E5989" s="183">
        <f>_xlfn.XLOOKUP(A5989,[2]Sheet1!$R:$R,[2]Sheet1!$AB:$AB,"",0)</f>
        <v>2</v>
      </c>
      <c r="F5989" s="183" t="str">
        <f>_xlfn.XLOOKUP($A5989,[3]【2026年03月度_全社】RFM客層一覧表データ!$A:$A,[3]【2026年03月度_全社】RFM客層一覧表データ!C:C,"",0)</f>
        <v/>
      </c>
      <c r="G5989" s="183" t="str">
        <f>_xlfn.XLOOKUP($A5989,[3]【2026年03月度_全社】RFM客層一覧表データ!$A:$A,[3]【2026年03月度_全社】RFM客層一覧表データ!D:D,"",0)</f>
        <v/>
      </c>
      <c r="H5989" s="183" t="str">
        <f>_xlfn.XLOOKUP($A5989,[3]【2026年03月度_全社】RFM客層一覧表データ!$A:$A,[3]【2026年03月度_全社】RFM客層一覧表データ!E:E,"",0)</f>
        <v/>
      </c>
      <c r="I5989" s="183" t="str">
        <f>_xlfn.XLOOKUP($A5989,[3]【2026年03月度_全社】RFM客層一覧表データ!$A:$A,[3]【2026年03月度_全社】RFM客層一覧表データ!F:F,"",0)</f>
        <v/>
      </c>
      <c r="J5989" s="183">
        <v>0</v>
      </c>
      <c r="K5989" s="183">
        <v>0</v>
      </c>
      <c r="L5989" s="183">
        <v>0</v>
      </c>
      <c r="M5989" s="183">
        <v>0</v>
      </c>
      <c r="N5989" s="183">
        <v>0</v>
      </c>
      <c r="O5989" s="183">
        <v>0</v>
      </c>
      <c r="P5989" s="183">
        <v>0</v>
      </c>
      <c r="Q5989" s="183">
        <v>0</v>
      </c>
      <c r="R5989" s="183">
        <v>0</v>
      </c>
      <c r="S5989" s="183">
        <v>0</v>
      </c>
      <c r="T5989" s="183">
        <v>0</v>
      </c>
      <c r="U5989" s="183">
        <v>0</v>
      </c>
      <c r="V5989" s="183">
        <v>0</v>
      </c>
      <c r="W5989" s="183">
        <v>0</v>
      </c>
      <c r="X5989" s="183">
        <v>0</v>
      </c>
      <c r="Y5989" s="183">
        <v>0</v>
      </c>
    </row>
    <row r="5990" spans="1:25" x14ac:dyDescent="0.2">
      <c r="A5990" s="184">
        <v>14642003</v>
      </c>
      <c r="B5990" s="183" t="str">
        <f>[1]店マスタ!B5989</f>
        <v>有限会社　坂口電機</v>
      </c>
      <c r="C5990" s="183">
        <v>1.5</v>
      </c>
      <c r="D5990" s="183">
        <v>1.5</v>
      </c>
      <c r="E5990" s="183">
        <f>_xlfn.XLOOKUP(A5990,[2]Sheet1!$R:$R,[2]Sheet1!$AB:$AB,"",0)</f>
        <v>1.5</v>
      </c>
      <c r="F5990" s="183">
        <f>_xlfn.XLOOKUP($A5990,[3]【2026年03月度_全社】RFM客層一覧表データ!$A:$A,[3]【2026年03月度_全社】RFM客層一覧表データ!C:C,"",0)</f>
        <v>290</v>
      </c>
      <c r="G5990" s="183">
        <f>_xlfn.XLOOKUP($A5990,[3]【2026年03月度_全社】RFM客層一覧表データ!$A:$A,[3]【2026年03月度_全社】RFM客層一覧表データ!D:D,"",0)</f>
        <v>140</v>
      </c>
      <c r="H5990" s="183">
        <f>_xlfn.XLOOKUP($A5990,[3]【2026年03月度_全社】RFM客層一覧表データ!$A:$A,[3]【2026年03月度_全社】RFM客層一覧表データ!E:E,"",0)</f>
        <v>146</v>
      </c>
      <c r="I5990" s="183">
        <f>_xlfn.XLOOKUP($A5990,[3]【2026年03月度_全社】RFM客層一覧表データ!$A:$A,[3]【2026年03月度_全社】RFM客層一覧表データ!F:F,"",0)</f>
        <v>11</v>
      </c>
      <c r="J5990" s="183">
        <v>303</v>
      </c>
      <c r="K5990" s="183">
        <v>137</v>
      </c>
      <c r="L5990" s="183">
        <v>148</v>
      </c>
      <c r="M5990" s="183">
        <v>9</v>
      </c>
      <c r="N5990" s="183">
        <v>328</v>
      </c>
      <c r="O5990" s="183">
        <v>146</v>
      </c>
      <c r="P5990" s="183">
        <v>155</v>
      </c>
      <c r="Q5990" s="183">
        <v>7</v>
      </c>
      <c r="R5990" s="183">
        <v>353</v>
      </c>
      <c r="S5990" s="183">
        <v>169</v>
      </c>
      <c r="T5990" s="183">
        <v>172</v>
      </c>
      <c r="U5990" s="183">
        <v>16</v>
      </c>
      <c r="V5990" s="183">
        <v>362</v>
      </c>
      <c r="W5990" s="183">
        <v>168</v>
      </c>
      <c r="X5990" s="183">
        <v>176</v>
      </c>
      <c r="Y5990" s="183">
        <v>6</v>
      </c>
    </row>
    <row r="5991" spans="1:25" x14ac:dyDescent="0.2">
      <c r="A5991" s="184">
        <v>14642005</v>
      </c>
      <c r="B5991" s="183" t="str">
        <f>[1]店マスタ!B5990</f>
        <v>セブンプラザ　高山店</v>
      </c>
      <c r="C5991" s="183">
        <v>5.5</v>
      </c>
      <c r="D5991" s="183">
        <v>4.5</v>
      </c>
      <c r="E5991" s="183">
        <f>_xlfn.XLOOKUP(A5991,[2]Sheet1!$R:$R,[2]Sheet1!$AB:$AB,"",0)</f>
        <v>4.5</v>
      </c>
      <c r="F5991" s="183">
        <f>_xlfn.XLOOKUP($A5991,[3]【2026年03月度_全社】RFM客層一覧表データ!$A:$A,[3]【2026年03月度_全社】RFM客層一覧表データ!C:C,"",0)</f>
        <v>2823</v>
      </c>
      <c r="G5991" s="183">
        <f>_xlfn.XLOOKUP($A5991,[3]【2026年03月度_全社】RFM客層一覧表データ!$A:$A,[3]【2026年03月度_全社】RFM客層一覧表データ!D:D,"",0)</f>
        <v>1146</v>
      </c>
      <c r="H5991" s="183">
        <f>_xlfn.XLOOKUP($A5991,[3]【2026年03月度_全社】RFM客層一覧表データ!$A:$A,[3]【2026年03月度_全社】RFM客層一覧表データ!E:E,"",0)</f>
        <v>1345</v>
      </c>
      <c r="I5991" s="183">
        <f>_xlfn.XLOOKUP($A5991,[3]【2026年03月度_全社】RFM客層一覧表データ!$A:$A,[3]【2026年03月度_全社】RFM客層一覧表データ!F:F,"",0)</f>
        <v>170</v>
      </c>
      <c r="J5991" s="183">
        <v>2959</v>
      </c>
      <c r="K5991" s="183">
        <v>1230</v>
      </c>
      <c r="L5991" s="183">
        <v>1354</v>
      </c>
      <c r="M5991" s="183">
        <v>189</v>
      </c>
      <c r="N5991" s="183">
        <v>3024</v>
      </c>
      <c r="O5991" s="183">
        <v>1267</v>
      </c>
      <c r="P5991" s="183">
        <v>1349</v>
      </c>
      <c r="Q5991" s="183">
        <v>215</v>
      </c>
      <c r="R5991" s="183">
        <v>3106</v>
      </c>
      <c r="S5991" s="183">
        <v>1337</v>
      </c>
      <c r="T5991" s="183">
        <v>1355</v>
      </c>
      <c r="U5991" s="183">
        <v>328</v>
      </c>
      <c r="V5991" s="183">
        <v>3156</v>
      </c>
      <c r="W5991" s="183">
        <v>1414</v>
      </c>
      <c r="X5991" s="183">
        <v>1344</v>
      </c>
      <c r="Y5991" s="183">
        <v>463</v>
      </c>
    </row>
    <row r="5992" spans="1:25" x14ac:dyDescent="0.2">
      <c r="A5992" s="184">
        <v>14642009</v>
      </c>
      <c r="B5992" s="183" t="str">
        <f>[1]店マスタ!B5991</f>
        <v>山崎電器商会</v>
      </c>
      <c r="C5992" s="183">
        <v>1.5</v>
      </c>
      <c r="D5992" s="183">
        <v>1.5</v>
      </c>
      <c r="E5992" s="183" t="str">
        <f>_xlfn.XLOOKUP(A5992,[2]Sheet1!$R:$R,[2]Sheet1!$AB:$AB,"",0)</f>
        <v/>
      </c>
      <c r="F5992" s="183" t="str">
        <f>_xlfn.XLOOKUP($A5992,[3]【2026年03月度_全社】RFM客層一覧表データ!$A:$A,[3]【2026年03月度_全社】RFM客層一覧表データ!C:C,"",0)</f>
        <v/>
      </c>
      <c r="G5992" s="183" t="str">
        <f>_xlfn.XLOOKUP($A5992,[3]【2026年03月度_全社】RFM客層一覧表データ!$A:$A,[3]【2026年03月度_全社】RFM客層一覧表データ!D:D,"",0)</f>
        <v/>
      </c>
      <c r="H5992" s="183" t="str">
        <f>_xlfn.XLOOKUP($A5992,[3]【2026年03月度_全社】RFM客層一覧表データ!$A:$A,[3]【2026年03月度_全社】RFM客層一覧表データ!E:E,"",0)</f>
        <v/>
      </c>
      <c r="I5992" s="183" t="str">
        <f>_xlfn.XLOOKUP($A5992,[3]【2026年03月度_全社】RFM客層一覧表データ!$A:$A,[3]【2026年03月度_全社】RFM客層一覧表データ!F:F,"",0)</f>
        <v/>
      </c>
      <c r="J5992" s="183">
        <v>0</v>
      </c>
      <c r="K5992" s="183">
        <v>0</v>
      </c>
      <c r="L5992" s="183">
        <v>0</v>
      </c>
      <c r="M5992" s="183">
        <v>0</v>
      </c>
      <c r="N5992" s="183">
        <v>0</v>
      </c>
      <c r="O5992" s="183">
        <v>0</v>
      </c>
      <c r="P5992" s="183">
        <v>0</v>
      </c>
      <c r="Q5992" s="183">
        <v>0</v>
      </c>
      <c r="R5992" s="183">
        <v>0</v>
      </c>
      <c r="S5992" s="183">
        <v>0</v>
      </c>
      <c r="T5992" s="183">
        <v>0</v>
      </c>
      <c r="U5992" s="183">
        <v>0</v>
      </c>
      <c r="V5992" s="183">
        <v>0</v>
      </c>
      <c r="W5992" s="183">
        <v>0</v>
      </c>
      <c r="X5992" s="183">
        <v>0</v>
      </c>
      <c r="Y5992" s="183">
        <v>0</v>
      </c>
    </row>
    <row r="5993" spans="1:25" x14ac:dyDescent="0.2">
      <c r="A5993" s="184">
        <v>14642022</v>
      </c>
      <c r="B5993" s="183" t="str">
        <f>[1]店マスタ!B5992</f>
        <v>セブンプラザ　内之浦店</v>
      </c>
      <c r="C5993" s="183">
        <v>1</v>
      </c>
      <c r="D5993" s="183">
        <v>0</v>
      </c>
      <c r="E5993" s="183" t="str">
        <f>_xlfn.XLOOKUP(A5993,[2]Sheet1!$R:$R,[2]Sheet1!$AB:$AB,"",0)</f>
        <v/>
      </c>
      <c r="F5993" s="183">
        <f>_xlfn.XLOOKUP($A5993,[3]【2026年03月度_全社】RFM客層一覧表データ!$A:$A,[3]【2026年03月度_全社】RFM客層一覧表データ!C:C,"",0)</f>
        <v>159</v>
      </c>
      <c r="G5993" s="183">
        <f>_xlfn.XLOOKUP($A5993,[3]【2026年03月度_全社】RFM客層一覧表データ!$A:$A,[3]【2026年03月度_全社】RFM客層一覧表データ!D:D,"",0)</f>
        <v>0</v>
      </c>
      <c r="H5993" s="183">
        <f>_xlfn.XLOOKUP($A5993,[3]【2026年03月度_全社】RFM客層一覧表データ!$A:$A,[3]【2026年03月度_全社】RFM客層一覧表データ!E:E,"",0)</f>
        <v>0</v>
      </c>
      <c r="I5993" s="183">
        <f>_xlfn.XLOOKUP($A5993,[3]【2026年03月度_全社】RFM客層一覧表データ!$A:$A,[3]【2026年03月度_全社】RFM客層一覧表データ!F:F,"",0)</f>
        <v>0</v>
      </c>
      <c r="J5993" s="183">
        <v>590</v>
      </c>
      <c r="K5993" s="183">
        <v>0</v>
      </c>
      <c r="L5993" s="183">
        <v>101</v>
      </c>
      <c r="M5993" s="183">
        <v>0</v>
      </c>
      <c r="N5993" s="183">
        <v>757</v>
      </c>
      <c r="O5993" s="183">
        <v>0</v>
      </c>
      <c r="P5993" s="183">
        <v>325</v>
      </c>
      <c r="Q5993" s="183">
        <v>0</v>
      </c>
      <c r="R5993" s="183">
        <v>856</v>
      </c>
      <c r="S5993" s="183">
        <v>0</v>
      </c>
      <c r="T5993" s="183">
        <v>407</v>
      </c>
      <c r="U5993" s="183">
        <v>0</v>
      </c>
      <c r="V5993" s="183">
        <v>944</v>
      </c>
      <c r="W5993" s="183">
        <v>159</v>
      </c>
      <c r="X5993" s="183">
        <v>467</v>
      </c>
      <c r="Y5993" s="183">
        <v>11</v>
      </c>
    </row>
    <row r="5994" spans="1:25" x14ac:dyDescent="0.2">
      <c r="A5994" s="184">
        <v>14642058</v>
      </c>
      <c r="B5994" s="183" t="str">
        <f>[1]店マスタ!B5993</f>
        <v>電化サロンいわや</v>
      </c>
      <c r="C5994" s="183">
        <v>1.5</v>
      </c>
      <c r="D5994" s="183">
        <v>1.5</v>
      </c>
      <c r="E5994" s="183">
        <f>_xlfn.XLOOKUP(A5994,[2]Sheet1!$R:$R,[2]Sheet1!$AB:$AB,"",0)</f>
        <v>1.5</v>
      </c>
      <c r="F5994" s="183">
        <f>_xlfn.XLOOKUP($A5994,[3]【2026年03月度_全社】RFM客層一覧表データ!$A:$A,[3]【2026年03月度_全社】RFM客層一覧表データ!C:C,"",0)</f>
        <v>0</v>
      </c>
      <c r="G5994" s="183">
        <f>_xlfn.XLOOKUP($A5994,[3]【2026年03月度_全社】RFM客層一覧表データ!$A:$A,[3]【2026年03月度_全社】RFM客層一覧表データ!D:D,"",0)</f>
        <v>0</v>
      </c>
      <c r="H5994" s="183">
        <f>_xlfn.XLOOKUP($A5994,[3]【2026年03月度_全社】RFM客層一覧表データ!$A:$A,[3]【2026年03月度_全社】RFM客層一覧表データ!E:E,"",0)</f>
        <v>0</v>
      </c>
      <c r="I5994" s="183">
        <f>_xlfn.XLOOKUP($A5994,[3]【2026年03月度_全社】RFM客層一覧表データ!$A:$A,[3]【2026年03月度_全社】RFM客層一覧表データ!F:F,"",0)</f>
        <v>0</v>
      </c>
      <c r="J5994" s="183">
        <v>0</v>
      </c>
      <c r="K5994" s="183">
        <v>0</v>
      </c>
      <c r="L5994" s="183">
        <v>0</v>
      </c>
      <c r="M5994" s="183">
        <v>0</v>
      </c>
      <c r="N5994" s="183">
        <v>0</v>
      </c>
      <c r="O5994" s="183">
        <v>0</v>
      </c>
      <c r="P5994" s="183">
        <v>0</v>
      </c>
      <c r="Q5994" s="183">
        <v>0</v>
      </c>
      <c r="R5994" s="183">
        <v>110</v>
      </c>
      <c r="S5994" s="183">
        <v>0</v>
      </c>
      <c r="T5994" s="183">
        <v>0</v>
      </c>
      <c r="U5994" s="183">
        <v>0</v>
      </c>
      <c r="V5994" s="183">
        <v>176</v>
      </c>
      <c r="W5994" s="183">
        <v>0</v>
      </c>
      <c r="X5994" s="183">
        <v>77</v>
      </c>
      <c r="Y5994" s="183">
        <v>0</v>
      </c>
    </row>
    <row r="5995" spans="1:25" x14ac:dyDescent="0.2">
      <c r="A5995" s="184">
        <v>14642062</v>
      </c>
      <c r="B5995" s="183" t="str">
        <f>[1]店マスタ!B5994</f>
        <v>ネオプラス　きよやま串良店</v>
      </c>
      <c r="C5995" s="183">
        <v>5</v>
      </c>
      <c r="D5995" s="183">
        <v>4</v>
      </c>
      <c r="E5995" s="183">
        <f>_xlfn.XLOOKUP(A5995,[2]Sheet1!$R:$R,[2]Sheet1!$AB:$AB,"",0)</f>
        <v>4</v>
      </c>
      <c r="F5995" s="183">
        <f>_xlfn.XLOOKUP($A5995,[3]【2026年03月度_全社】RFM客層一覧表データ!$A:$A,[3]【2026年03月度_全社】RFM客層一覧表データ!C:C,"",0)</f>
        <v>1099</v>
      </c>
      <c r="G5995" s="183">
        <f>_xlfn.XLOOKUP($A5995,[3]【2026年03月度_全社】RFM客層一覧表データ!$A:$A,[3]【2026年03月度_全社】RFM客層一覧表データ!D:D,"",0)</f>
        <v>555</v>
      </c>
      <c r="H5995" s="183">
        <f>_xlfn.XLOOKUP($A5995,[3]【2026年03月度_全社】RFM客層一覧表データ!$A:$A,[3]【2026年03月度_全社】RFM客層一覧表データ!E:E,"",0)</f>
        <v>548</v>
      </c>
      <c r="I5995" s="183">
        <f>_xlfn.XLOOKUP($A5995,[3]【2026年03月度_全社】RFM客層一覧表データ!$A:$A,[3]【2026年03月度_全社】RFM客層一覧表データ!F:F,"",0)</f>
        <v>100</v>
      </c>
      <c r="J5995" s="183">
        <v>1068</v>
      </c>
      <c r="K5995" s="183">
        <v>544</v>
      </c>
      <c r="L5995" s="183">
        <v>524</v>
      </c>
      <c r="M5995" s="183">
        <v>99</v>
      </c>
      <c r="N5995" s="183">
        <v>1014</v>
      </c>
      <c r="O5995" s="183">
        <v>510</v>
      </c>
      <c r="P5995" s="183">
        <v>513</v>
      </c>
      <c r="Q5995" s="183">
        <v>88</v>
      </c>
      <c r="R5995" s="183">
        <v>990</v>
      </c>
      <c r="S5995" s="183">
        <v>506</v>
      </c>
      <c r="T5995" s="183">
        <v>513</v>
      </c>
      <c r="U5995" s="183">
        <v>80</v>
      </c>
      <c r="V5995" s="183">
        <v>980</v>
      </c>
      <c r="W5995" s="183">
        <v>454</v>
      </c>
      <c r="X5995" s="183">
        <v>494</v>
      </c>
      <c r="Y5995" s="183">
        <v>66</v>
      </c>
    </row>
    <row r="5996" spans="1:25" x14ac:dyDescent="0.2">
      <c r="A5996" s="184">
        <v>14642068</v>
      </c>
      <c r="B5996" s="183" t="str">
        <f>[1]店マスタ!B5995</f>
        <v>セブンプラザ大根占店</v>
      </c>
      <c r="C5996" s="183">
        <v>5</v>
      </c>
      <c r="D5996" s="183">
        <v>4</v>
      </c>
      <c r="E5996" s="183">
        <f>_xlfn.XLOOKUP(A5996,[2]Sheet1!$R:$R,[2]Sheet1!$AB:$AB,"",0)</f>
        <v>4</v>
      </c>
      <c r="F5996" s="183">
        <f>_xlfn.XLOOKUP($A5996,[3]【2026年03月度_全社】RFM客層一覧表データ!$A:$A,[3]【2026年03月度_全社】RFM客層一覧表データ!C:C,"",0)</f>
        <v>2932</v>
      </c>
      <c r="G5996" s="183">
        <f>_xlfn.XLOOKUP($A5996,[3]【2026年03月度_全社】RFM客層一覧表データ!$A:$A,[3]【2026年03月度_全社】RFM客層一覧表データ!D:D,"",0)</f>
        <v>1163</v>
      </c>
      <c r="H5996" s="183">
        <f>_xlfn.XLOOKUP($A5996,[3]【2026年03月度_全社】RFM客層一覧表データ!$A:$A,[3]【2026年03月度_全社】RFM客層一覧表データ!E:E,"",0)</f>
        <v>1392</v>
      </c>
      <c r="I5996" s="183">
        <f>_xlfn.XLOOKUP($A5996,[3]【2026年03月度_全社】RFM客層一覧表データ!$A:$A,[3]【2026年03月度_全社】RFM客層一覧表データ!F:F,"",0)</f>
        <v>115</v>
      </c>
      <c r="J5996" s="183">
        <v>3120</v>
      </c>
      <c r="K5996" s="183">
        <v>1271</v>
      </c>
      <c r="L5996" s="183">
        <v>1456</v>
      </c>
      <c r="M5996" s="183">
        <v>130</v>
      </c>
      <c r="N5996" s="183">
        <v>3181</v>
      </c>
      <c r="O5996" s="183">
        <v>1360</v>
      </c>
      <c r="P5996" s="183">
        <v>1477</v>
      </c>
      <c r="Q5996" s="183">
        <v>128</v>
      </c>
      <c r="R5996" s="183">
        <v>3274</v>
      </c>
      <c r="S5996" s="183">
        <v>1391</v>
      </c>
      <c r="T5996" s="183">
        <v>1533</v>
      </c>
      <c r="U5996" s="183">
        <v>143</v>
      </c>
      <c r="V5996" s="183">
        <v>3410</v>
      </c>
      <c r="W5996" s="183">
        <v>1416</v>
      </c>
      <c r="X5996" s="183">
        <v>1552</v>
      </c>
      <c r="Y5996" s="183">
        <v>157</v>
      </c>
    </row>
    <row r="5997" spans="1:25" x14ac:dyDescent="0.2">
      <c r="A5997" s="184">
        <v>14642100</v>
      </c>
      <c r="B5997" s="183" t="str">
        <f>[1]店マスタ!B5996</f>
        <v>セブンプラザ　串良店</v>
      </c>
      <c r="C5997" s="183">
        <v>3</v>
      </c>
      <c r="D5997" s="183">
        <v>2</v>
      </c>
      <c r="E5997" s="183" t="str">
        <f>_xlfn.XLOOKUP(A5997,[2]Sheet1!$R:$R,[2]Sheet1!$AB:$AB,"",0)</f>
        <v/>
      </c>
      <c r="F5997" s="183">
        <f>_xlfn.XLOOKUP($A5997,[3]【2026年03月度_全社】RFM客層一覧表データ!$A:$A,[3]【2026年03月度_全社】RFM客層一覧表データ!C:C,"",0)</f>
        <v>62</v>
      </c>
      <c r="G5997" s="183">
        <f>_xlfn.XLOOKUP($A5997,[3]【2026年03月度_全社】RFM客層一覧表データ!$A:$A,[3]【2026年03月度_全社】RFM客層一覧表データ!D:D,"",0)</f>
        <v>0</v>
      </c>
      <c r="H5997" s="183">
        <f>_xlfn.XLOOKUP($A5997,[3]【2026年03月度_全社】RFM客層一覧表データ!$A:$A,[3]【2026年03月度_全社】RFM客層一覧表データ!E:E,"",0)</f>
        <v>14</v>
      </c>
      <c r="I5997" s="183">
        <f>_xlfn.XLOOKUP($A5997,[3]【2026年03月度_全社】RFM客層一覧表データ!$A:$A,[3]【2026年03月度_全社】RFM客層一覧表データ!F:F,"",0)</f>
        <v>0</v>
      </c>
      <c r="J5997" s="183">
        <v>95</v>
      </c>
      <c r="K5997" s="183">
        <v>0</v>
      </c>
      <c r="L5997" s="183">
        <v>28</v>
      </c>
      <c r="M5997" s="183">
        <v>0</v>
      </c>
      <c r="N5997" s="183">
        <v>119</v>
      </c>
      <c r="O5997" s="183">
        <v>10</v>
      </c>
      <c r="P5997" s="183">
        <v>37</v>
      </c>
      <c r="Q5997" s="183">
        <v>2</v>
      </c>
      <c r="R5997" s="183">
        <v>1343</v>
      </c>
      <c r="S5997" s="183">
        <v>574</v>
      </c>
      <c r="T5997" s="183">
        <v>636</v>
      </c>
      <c r="U5997" s="183">
        <v>61</v>
      </c>
      <c r="V5997" s="183">
        <v>1400</v>
      </c>
      <c r="W5997" s="183">
        <v>599</v>
      </c>
      <c r="X5997" s="183">
        <v>660</v>
      </c>
      <c r="Y5997" s="183">
        <v>65</v>
      </c>
    </row>
    <row r="5998" spans="1:25" x14ac:dyDescent="0.2">
      <c r="A5998" s="184">
        <v>14643000</v>
      </c>
      <c r="B5998" s="183" t="str">
        <f>[1]店マスタ!B5997</f>
        <v>株式会社　ネオプラス</v>
      </c>
      <c r="C5998" s="183">
        <v>0.5</v>
      </c>
      <c r="D5998" s="183">
        <v>0.5</v>
      </c>
      <c r="E5998" s="183">
        <f>_xlfn.XLOOKUP(A5998,[2]Sheet1!$R:$R,[2]Sheet1!$AB:$AB,"",0)</f>
        <v>0.5</v>
      </c>
      <c r="F5998" s="183">
        <f>_xlfn.XLOOKUP($A5998,[3]【2026年03月度_全社】RFM客層一覧表データ!$A:$A,[3]【2026年03月度_全社】RFM客層一覧表データ!C:C,"",0)</f>
        <v>0</v>
      </c>
      <c r="G5998" s="183">
        <f>_xlfn.XLOOKUP($A5998,[3]【2026年03月度_全社】RFM客層一覧表データ!$A:$A,[3]【2026年03月度_全社】RFM客層一覧表データ!D:D,"",0)</f>
        <v>0</v>
      </c>
      <c r="H5998" s="183">
        <f>_xlfn.XLOOKUP($A5998,[3]【2026年03月度_全社】RFM客層一覧表データ!$A:$A,[3]【2026年03月度_全社】RFM客層一覧表データ!E:E,"",0)</f>
        <v>0</v>
      </c>
      <c r="I5998" s="183">
        <f>_xlfn.XLOOKUP($A5998,[3]【2026年03月度_全社】RFM客層一覧表データ!$A:$A,[3]【2026年03月度_全社】RFM客層一覧表データ!F:F,"",0)</f>
        <v>0</v>
      </c>
      <c r="J5998" s="183">
        <v>0</v>
      </c>
      <c r="K5998" s="183">
        <v>0</v>
      </c>
      <c r="L5998" s="183">
        <v>0</v>
      </c>
      <c r="M5998" s="183">
        <v>0</v>
      </c>
      <c r="N5998" s="183">
        <v>0</v>
      </c>
      <c r="O5998" s="183">
        <v>0</v>
      </c>
      <c r="P5998" s="183">
        <v>0</v>
      </c>
      <c r="Q5998" s="183">
        <v>0</v>
      </c>
      <c r="R5998" s="183">
        <v>0</v>
      </c>
      <c r="S5998" s="183">
        <v>0</v>
      </c>
      <c r="T5998" s="183">
        <v>0</v>
      </c>
      <c r="U5998" s="183">
        <v>0</v>
      </c>
      <c r="V5998" s="183">
        <v>0</v>
      </c>
      <c r="W5998" s="183">
        <v>0</v>
      </c>
      <c r="X5998" s="183">
        <v>0</v>
      </c>
      <c r="Y5998" s="183">
        <v>0</v>
      </c>
    </row>
    <row r="5999" spans="1:25" x14ac:dyDescent="0.2">
      <c r="A5999" s="184">
        <v>14643041</v>
      </c>
      <c r="B5999" s="183" t="str">
        <f>[1]店マスタ!B5998</f>
        <v>（有）セブンプラザ大崎店</v>
      </c>
      <c r="C5999" s="183">
        <v>5</v>
      </c>
      <c r="D5999" s="183">
        <v>5</v>
      </c>
      <c r="E5999" s="183">
        <f>_xlfn.XLOOKUP(A5999,[2]Sheet1!$R:$R,[2]Sheet1!$AB:$AB,"",0)</f>
        <v>5.5</v>
      </c>
      <c r="F5999" s="183">
        <f>_xlfn.XLOOKUP($A5999,[3]【2026年03月度_全社】RFM客層一覧表データ!$A:$A,[3]【2026年03月度_全社】RFM客層一覧表データ!C:C,"",0)</f>
        <v>1938</v>
      </c>
      <c r="G5999" s="183">
        <f>_xlfn.XLOOKUP($A5999,[3]【2026年03月度_全社】RFM客層一覧表データ!$A:$A,[3]【2026年03月度_全社】RFM客層一覧表データ!D:D,"",0)</f>
        <v>812</v>
      </c>
      <c r="H5999" s="183">
        <f>_xlfn.XLOOKUP($A5999,[3]【2026年03月度_全社】RFM客層一覧表データ!$A:$A,[3]【2026年03月度_全社】RFM客層一覧表データ!E:E,"",0)</f>
        <v>841</v>
      </c>
      <c r="I5999" s="183">
        <f>_xlfn.XLOOKUP($A5999,[3]【2026年03月度_全社】RFM客層一覧表データ!$A:$A,[3]【2026年03月度_全社】RFM客層一覧表データ!F:F,"",0)</f>
        <v>126</v>
      </c>
      <c r="J5999" s="183">
        <v>2047</v>
      </c>
      <c r="K5999" s="183">
        <v>937</v>
      </c>
      <c r="L5999" s="183">
        <v>831</v>
      </c>
      <c r="M5999" s="183">
        <v>130</v>
      </c>
      <c r="N5999" s="183">
        <v>2070</v>
      </c>
      <c r="O5999" s="183">
        <v>917</v>
      </c>
      <c r="P5999" s="183">
        <v>836</v>
      </c>
      <c r="Q5999" s="183">
        <v>138</v>
      </c>
      <c r="R5999" s="183">
        <v>2080</v>
      </c>
      <c r="S5999" s="183">
        <v>976</v>
      </c>
      <c r="T5999" s="183">
        <v>827</v>
      </c>
      <c r="U5999" s="183">
        <v>152</v>
      </c>
      <c r="V5999" s="183">
        <v>2059</v>
      </c>
      <c r="W5999" s="183">
        <v>1002</v>
      </c>
      <c r="X5999" s="183">
        <v>810</v>
      </c>
      <c r="Y5999" s="183">
        <v>184</v>
      </c>
    </row>
    <row r="6000" spans="1:25" x14ac:dyDescent="0.2">
      <c r="A6000" s="184">
        <v>14643046</v>
      </c>
      <c r="B6000" s="183" t="str">
        <f>[1]店マスタ!B5999</f>
        <v>セブンプラザ輝北店</v>
      </c>
      <c r="C6000" s="183">
        <v>1.5</v>
      </c>
      <c r="D6000" s="183">
        <v>1.5</v>
      </c>
      <c r="E6000" s="183" t="str">
        <f>_xlfn.XLOOKUP(A6000,[2]Sheet1!$R:$R,[2]Sheet1!$AB:$AB,"",0)</f>
        <v/>
      </c>
      <c r="F6000" s="183" t="str">
        <f>_xlfn.XLOOKUP($A6000,[3]【2026年03月度_全社】RFM客層一覧表データ!$A:$A,[3]【2026年03月度_全社】RFM客層一覧表データ!C:C,"",0)</f>
        <v/>
      </c>
      <c r="G6000" s="183" t="str">
        <f>_xlfn.XLOOKUP($A6000,[3]【2026年03月度_全社】RFM客層一覧表データ!$A:$A,[3]【2026年03月度_全社】RFM客層一覧表データ!D:D,"",0)</f>
        <v/>
      </c>
      <c r="H6000" s="183" t="str">
        <f>_xlfn.XLOOKUP($A6000,[3]【2026年03月度_全社】RFM客層一覧表データ!$A:$A,[3]【2026年03月度_全社】RFM客層一覧表データ!E:E,"",0)</f>
        <v/>
      </c>
      <c r="I6000" s="183" t="str">
        <f>_xlfn.XLOOKUP($A6000,[3]【2026年03月度_全社】RFM客層一覧表データ!$A:$A,[3]【2026年03月度_全社】RFM客層一覧表データ!F:F,"",0)</f>
        <v/>
      </c>
      <c r="J6000" s="183">
        <v>372</v>
      </c>
      <c r="K6000" s="183">
        <v>133</v>
      </c>
      <c r="L6000" s="183">
        <v>98</v>
      </c>
      <c r="M6000" s="183">
        <v>33</v>
      </c>
      <c r="N6000" s="183">
        <v>360</v>
      </c>
      <c r="O6000" s="183">
        <v>132</v>
      </c>
      <c r="P6000" s="183">
        <v>127</v>
      </c>
      <c r="Q6000" s="183">
        <v>23</v>
      </c>
      <c r="R6000" s="183">
        <v>334</v>
      </c>
      <c r="S6000" s="183">
        <v>195</v>
      </c>
      <c r="T6000" s="183">
        <v>136</v>
      </c>
      <c r="U6000" s="183">
        <v>27</v>
      </c>
      <c r="V6000" s="183">
        <v>252</v>
      </c>
      <c r="W6000" s="183">
        <v>109</v>
      </c>
      <c r="X6000" s="183">
        <v>115</v>
      </c>
      <c r="Y6000" s="183">
        <v>20</v>
      </c>
    </row>
    <row r="6001" spans="1:25" x14ac:dyDescent="0.2">
      <c r="A6001" s="184">
        <v>14643048</v>
      </c>
      <c r="B6001" s="183" t="str">
        <f>[1]店マスタ!B6000</f>
        <v>ネオプラス　ふくなが</v>
      </c>
      <c r="C6001" s="183">
        <v>2</v>
      </c>
      <c r="D6001" s="183">
        <v>2</v>
      </c>
      <c r="E6001" s="183">
        <f>_xlfn.XLOOKUP(A6001,[2]Sheet1!$R:$R,[2]Sheet1!$AB:$AB,"",0)</f>
        <v>2</v>
      </c>
      <c r="F6001" s="183">
        <f>_xlfn.XLOOKUP($A6001,[3]【2026年03月度_全社】RFM客層一覧表データ!$A:$A,[3]【2026年03月度_全社】RFM客層一覧表データ!C:C,"",0)</f>
        <v>258</v>
      </c>
      <c r="G6001" s="183">
        <f>_xlfn.XLOOKUP($A6001,[3]【2026年03月度_全社】RFM客層一覧表データ!$A:$A,[3]【2026年03月度_全社】RFM客層一覧表データ!D:D,"",0)</f>
        <v>121</v>
      </c>
      <c r="H6001" s="183">
        <f>_xlfn.XLOOKUP($A6001,[3]【2026年03月度_全社】RFM客層一覧表データ!$A:$A,[3]【2026年03月度_全社】RFM客層一覧表データ!E:E,"",0)</f>
        <v>172</v>
      </c>
      <c r="I6001" s="183">
        <f>_xlfn.XLOOKUP($A6001,[3]【2026年03月度_全社】RFM客層一覧表データ!$A:$A,[3]【2026年03月度_全社】RFM客層一覧表データ!F:F,"",0)</f>
        <v>9</v>
      </c>
      <c r="J6001" s="183">
        <v>282</v>
      </c>
      <c r="K6001" s="183">
        <v>137</v>
      </c>
      <c r="L6001" s="183">
        <v>184</v>
      </c>
      <c r="M6001" s="183">
        <v>8</v>
      </c>
      <c r="N6001" s="183">
        <v>301</v>
      </c>
      <c r="O6001" s="183">
        <v>143</v>
      </c>
      <c r="P6001" s="183">
        <v>189</v>
      </c>
      <c r="Q6001" s="183">
        <v>11</v>
      </c>
      <c r="R6001" s="183">
        <v>327</v>
      </c>
      <c r="S6001" s="183">
        <v>144</v>
      </c>
      <c r="T6001" s="183">
        <v>195</v>
      </c>
      <c r="U6001" s="183">
        <v>9</v>
      </c>
      <c r="V6001" s="183">
        <v>350</v>
      </c>
      <c r="W6001" s="183">
        <v>148</v>
      </c>
      <c r="X6001" s="183">
        <v>206</v>
      </c>
      <c r="Y6001" s="183">
        <v>19</v>
      </c>
    </row>
    <row r="6002" spans="1:25" x14ac:dyDescent="0.2">
      <c r="A6002" s="184">
        <v>14643058</v>
      </c>
      <c r="B6002" s="183" t="str">
        <f>[1]店マスタ!B6001</f>
        <v>セブンプラザ志布志店</v>
      </c>
      <c r="C6002" s="183">
        <v>2.5</v>
      </c>
      <c r="D6002" s="183">
        <v>2.5</v>
      </c>
      <c r="E6002" s="183">
        <f>_xlfn.XLOOKUP(A6002,[2]Sheet1!$R:$R,[2]Sheet1!$AB:$AB,"",0)</f>
        <v>2.5</v>
      </c>
      <c r="F6002" s="183">
        <f>_xlfn.XLOOKUP($A6002,[3]【2026年03月度_全社】RFM客層一覧表データ!$A:$A,[3]【2026年03月度_全社】RFM客層一覧表データ!C:C,"",0)</f>
        <v>1239</v>
      </c>
      <c r="G6002" s="183">
        <f>_xlfn.XLOOKUP($A6002,[3]【2026年03月度_全社】RFM客層一覧表データ!$A:$A,[3]【2026年03月度_全社】RFM客層一覧表データ!D:D,"",0)</f>
        <v>446</v>
      </c>
      <c r="H6002" s="183">
        <f>_xlfn.XLOOKUP($A6002,[3]【2026年03月度_全社】RFM客層一覧表データ!$A:$A,[3]【2026年03月度_全社】RFM客層一覧表データ!E:E,"",0)</f>
        <v>580</v>
      </c>
      <c r="I6002" s="183">
        <f>_xlfn.XLOOKUP($A6002,[3]【2026年03月度_全社】RFM客層一覧表データ!$A:$A,[3]【2026年03月度_全社】RFM客層一覧表データ!F:F,"",0)</f>
        <v>66</v>
      </c>
      <c r="J6002" s="183">
        <v>1318</v>
      </c>
      <c r="K6002" s="183">
        <v>499</v>
      </c>
      <c r="L6002" s="183">
        <v>599</v>
      </c>
      <c r="M6002" s="183">
        <v>65</v>
      </c>
      <c r="N6002" s="183">
        <v>1339</v>
      </c>
      <c r="O6002" s="183">
        <v>552</v>
      </c>
      <c r="P6002" s="183">
        <v>603</v>
      </c>
      <c r="Q6002" s="183">
        <v>72</v>
      </c>
      <c r="R6002" s="183">
        <v>1365</v>
      </c>
      <c r="S6002" s="183">
        <v>622</v>
      </c>
      <c r="T6002" s="183">
        <v>612</v>
      </c>
      <c r="U6002" s="183">
        <v>110</v>
      </c>
      <c r="V6002" s="183">
        <v>1387</v>
      </c>
      <c r="W6002" s="183">
        <v>606</v>
      </c>
      <c r="X6002" s="183">
        <v>607</v>
      </c>
      <c r="Y6002" s="183">
        <v>97</v>
      </c>
    </row>
    <row r="6003" spans="1:25" x14ac:dyDescent="0.2">
      <c r="A6003" s="184">
        <v>14643060</v>
      </c>
      <c r="B6003" s="183" t="str">
        <f>[1]店マスタ!B6002</f>
        <v>株式会社　末吉電化</v>
      </c>
      <c r="C6003" s="183">
        <v>3.5</v>
      </c>
      <c r="D6003" s="183">
        <v>3.5</v>
      </c>
      <c r="E6003" s="183">
        <f>_xlfn.XLOOKUP(A6003,[2]Sheet1!$R:$R,[2]Sheet1!$AB:$AB,"",0)</f>
        <v>3.5</v>
      </c>
      <c r="F6003" s="183">
        <f>_xlfn.XLOOKUP($A6003,[3]【2026年03月度_全社】RFM客層一覧表データ!$A:$A,[3]【2026年03月度_全社】RFM客層一覧表データ!C:C,"",0)</f>
        <v>2443</v>
      </c>
      <c r="G6003" s="183">
        <f>_xlfn.XLOOKUP($A6003,[3]【2026年03月度_全社】RFM客層一覧表データ!$A:$A,[3]【2026年03月度_全社】RFM客層一覧表データ!D:D,"",0)</f>
        <v>792</v>
      </c>
      <c r="H6003" s="183">
        <f>_xlfn.XLOOKUP($A6003,[3]【2026年03月度_全社】RFM客層一覧表データ!$A:$A,[3]【2026年03月度_全社】RFM客層一覧表データ!E:E,"",0)</f>
        <v>914</v>
      </c>
      <c r="I6003" s="183">
        <f>_xlfn.XLOOKUP($A6003,[3]【2026年03月度_全社】RFM客層一覧表データ!$A:$A,[3]【2026年03月度_全社】RFM客層一覧表データ!F:F,"",0)</f>
        <v>144</v>
      </c>
      <c r="J6003" s="183">
        <v>2620</v>
      </c>
      <c r="K6003" s="183">
        <v>843</v>
      </c>
      <c r="L6003" s="183">
        <v>967</v>
      </c>
      <c r="M6003" s="183">
        <v>113</v>
      </c>
      <c r="N6003" s="183">
        <v>2727</v>
      </c>
      <c r="O6003" s="183">
        <v>925</v>
      </c>
      <c r="P6003" s="183">
        <v>1030</v>
      </c>
      <c r="Q6003" s="183">
        <v>173</v>
      </c>
      <c r="R6003" s="183">
        <v>2813</v>
      </c>
      <c r="S6003" s="183">
        <v>975</v>
      </c>
      <c r="T6003" s="183">
        <v>1107</v>
      </c>
      <c r="U6003" s="183">
        <v>175</v>
      </c>
      <c r="V6003" s="183">
        <v>2907</v>
      </c>
      <c r="W6003" s="183">
        <v>1040</v>
      </c>
      <c r="X6003" s="183">
        <v>1167</v>
      </c>
      <c r="Y6003" s="183">
        <v>183</v>
      </c>
    </row>
    <row r="6004" spans="1:25" x14ac:dyDescent="0.2">
      <c r="A6004" s="184">
        <v>14643071</v>
      </c>
      <c r="B6004" s="183" t="str">
        <f>[1]店マスタ!B6003</f>
        <v>株式会社　ひまわり電器</v>
      </c>
      <c r="C6004" s="183">
        <v>1.5</v>
      </c>
      <c r="D6004" s="183">
        <v>1.5</v>
      </c>
      <c r="E6004" s="183" t="str">
        <f>_xlfn.XLOOKUP(A6004,[2]Sheet1!$R:$R,[2]Sheet1!$AB:$AB,"",0)</f>
        <v/>
      </c>
      <c r="F6004" s="183" t="str">
        <f>_xlfn.XLOOKUP($A6004,[3]【2026年03月度_全社】RFM客層一覧表データ!$A:$A,[3]【2026年03月度_全社】RFM客層一覧表データ!C:C,"",0)</f>
        <v/>
      </c>
      <c r="G6004" s="183" t="str">
        <f>_xlfn.XLOOKUP($A6004,[3]【2026年03月度_全社】RFM客層一覧表データ!$A:$A,[3]【2026年03月度_全社】RFM客層一覧表データ!D:D,"",0)</f>
        <v/>
      </c>
      <c r="H6004" s="183" t="str">
        <f>_xlfn.XLOOKUP($A6004,[3]【2026年03月度_全社】RFM客層一覧表データ!$A:$A,[3]【2026年03月度_全社】RFM客層一覧表データ!E:E,"",0)</f>
        <v/>
      </c>
      <c r="I6004" s="183" t="str">
        <f>_xlfn.XLOOKUP($A6004,[3]【2026年03月度_全社】RFM客層一覧表データ!$A:$A,[3]【2026年03月度_全社】RFM客層一覧表データ!F:F,"",0)</f>
        <v/>
      </c>
      <c r="J6004" s="183">
        <v>145</v>
      </c>
      <c r="K6004" s="183">
        <v>123</v>
      </c>
      <c r="L6004" s="183">
        <v>32</v>
      </c>
      <c r="M6004" s="183">
        <v>54</v>
      </c>
      <c r="N6004" s="183">
        <v>20</v>
      </c>
      <c r="O6004" s="183">
        <v>0</v>
      </c>
      <c r="P6004" s="183">
        <v>6</v>
      </c>
      <c r="Q6004" s="183">
        <v>0</v>
      </c>
      <c r="R6004" s="183">
        <v>29</v>
      </c>
      <c r="S6004" s="183">
        <v>0</v>
      </c>
      <c r="T6004" s="183">
        <v>9</v>
      </c>
      <c r="U6004" s="183">
        <v>0</v>
      </c>
      <c r="V6004" s="183">
        <v>180</v>
      </c>
      <c r="W6004" s="183">
        <v>1</v>
      </c>
      <c r="X6004" s="183">
        <v>16</v>
      </c>
      <c r="Y6004" s="183">
        <v>0</v>
      </c>
    </row>
    <row r="6005" spans="1:25" x14ac:dyDescent="0.2">
      <c r="A6005" s="184">
        <v>14650009</v>
      </c>
      <c r="B6005" s="183" t="str">
        <f>[1]店マスタ!B6004</f>
        <v>（有）大塚電機</v>
      </c>
      <c r="C6005" s="183">
        <v>6.5</v>
      </c>
      <c r="D6005" s="183">
        <v>6.5</v>
      </c>
      <c r="E6005" s="183">
        <f>_xlfn.XLOOKUP(A6005,[2]Sheet1!$R:$R,[2]Sheet1!$AB:$AB,"",0)</f>
        <v>6.5</v>
      </c>
      <c r="F6005" s="183">
        <f>_xlfn.XLOOKUP($A6005,[3]【2026年03月度_全社】RFM客層一覧表データ!$A:$A,[3]【2026年03月度_全社】RFM客層一覧表データ!C:C,"",0)</f>
        <v>1413</v>
      </c>
      <c r="G6005" s="183">
        <f>_xlfn.XLOOKUP($A6005,[3]【2026年03月度_全社】RFM客層一覧表データ!$A:$A,[3]【2026年03月度_全社】RFM客層一覧表データ!D:D,"",0)</f>
        <v>719</v>
      </c>
      <c r="H6005" s="183">
        <f>_xlfn.XLOOKUP($A6005,[3]【2026年03月度_全社】RFM客層一覧表データ!$A:$A,[3]【2026年03月度_全社】RFM客層一覧表データ!E:E,"",0)</f>
        <v>948</v>
      </c>
      <c r="I6005" s="183">
        <f>_xlfn.XLOOKUP($A6005,[3]【2026年03月度_全社】RFM客層一覧表データ!$A:$A,[3]【2026年03月度_全社】RFM客層一覧表データ!F:F,"",0)</f>
        <v>59</v>
      </c>
      <c r="J6005" s="183">
        <v>1475</v>
      </c>
      <c r="K6005" s="183">
        <v>777</v>
      </c>
      <c r="L6005" s="183">
        <v>983</v>
      </c>
      <c r="M6005" s="183">
        <v>64</v>
      </c>
      <c r="N6005" s="183">
        <v>1501</v>
      </c>
      <c r="O6005" s="183">
        <v>793</v>
      </c>
      <c r="P6005" s="183">
        <v>985</v>
      </c>
      <c r="Q6005" s="183">
        <v>72</v>
      </c>
      <c r="R6005" s="183">
        <v>1533</v>
      </c>
      <c r="S6005" s="183">
        <v>861</v>
      </c>
      <c r="T6005" s="183">
        <v>1016</v>
      </c>
      <c r="U6005" s="183">
        <v>82</v>
      </c>
      <c r="V6005" s="183">
        <v>1547</v>
      </c>
      <c r="W6005" s="183">
        <v>896</v>
      </c>
      <c r="X6005" s="183">
        <v>1051</v>
      </c>
      <c r="Y6005" s="183">
        <v>77</v>
      </c>
    </row>
    <row r="6006" spans="1:25" x14ac:dyDescent="0.2">
      <c r="A6006" s="184">
        <v>14650024</v>
      </c>
      <c r="B6006" s="183" t="str">
        <f>[1]店マスタ!B6005</f>
        <v>ドコデン薩摩川内店</v>
      </c>
      <c r="C6006" s="183">
        <v>6</v>
      </c>
      <c r="D6006" s="183">
        <v>5</v>
      </c>
      <c r="E6006" s="183">
        <f>_xlfn.XLOOKUP(A6006,[2]Sheet1!$R:$R,[2]Sheet1!$AB:$AB,"",0)</f>
        <v>4</v>
      </c>
      <c r="F6006" s="183">
        <f>_xlfn.XLOOKUP($A6006,[3]【2026年03月度_全社】RFM客層一覧表データ!$A:$A,[3]【2026年03月度_全社】RFM客層一覧表データ!C:C,"",0)</f>
        <v>787</v>
      </c>
      <c r="G6006" s="183">
        <f>_xlfn.XLOOKUP($A6006,[3]【2026年03月度_全社】RFM客層一覧表データ!$A:$A,[3]【2026年03月度_全社】RFM客層一覧表データ!D:D,"",0)</f>
        <v>365</v>
      </c>
      <c r="H6006" s="183">
        <f>_xlfn.XLOOKUP($A6006,[3]【2026年03月度_全社】RFM客層一覧表データ!$A:$A,[3]【2026年03月度_全社】RFM客層一覧表データ!E:E,"",0)</f>
        <v>481</v>
      </c>
      <c r="I6006" s="183">
        <f>_xlfn.XLOOKUP($A6006,[3]【2026年03月度_全社】RFM客層一覧表データ!$A:$A,[3]【2026年03月度_全社】RFM客層一覧表データ!F:F,"",0)</f>
        <v>46</v>
      </c>
      <c r="J6006" s="183">
        <v>803</v>
      </c>
      <c r="K6006" s="183">
        <v>377</v>
      </c>
      <c r="L6006" s="183">
        <v>486</v>
      </c>
      <c r="M6006" s="183">
        <v>44</v>
      </c>
      <c r="N6006" s="183">
        <v>803</v>
      </c>
      <c r="O6006" s="183">
        <v>390</v>
      </c>
      <c r="P6006" s="183">
        <v>499</v>
      </c>
      <c r="Q6006" s="183">
        <v>38</v>
      </c>
      <c r="R6006" s="183">
        <v>819</v>
      </c>
      <c r="S6006" s="183">
        <v>398</v>
      </c>
      <c r="T6006" s="183">
        <v>499</v>
      </c>
      <c r="U6006" s="183">
        <v>38</v>
      </c>
      <c r="V6006" s="183">
        <v>825</v>
      </c>
      <c r="W6006" s="183">
        <v>383</v>
      </c>
      <c r="X6006" s="183">
        <v>508</v>
      </c>
      <c r="Y6006" s="183">
        <v>33</v>
      </c>
    </row>
    <row r="6007" spans="1:25" x14ac:dyDescent="0.2">
      <c r="A6007" s="184">
        <v>14650030</v>
      </c>
      <c r="B6007" s="183" t="str">
        <f>[1]店マスタ!B6006</f>
        <v>サンニューズ　アーチ</v>
      </c>
      <c r="C6007" s="183">
        <v>6</v>
      </c>
      <c r="D6007" s="183">
        <v>6</v>
      </c>
      <c r="E6007" s="183">
        <f>_xlfn.XLOOKUP(A6007,[2]Sheet1!$R:$R,[2]Sheet1!$AB:$AB,"",0)</f>
        <v>6</v>
      </c>
      <c r="F6007" s="183">
        <f>_xlfn.XLOOKUP($A6007,[3]【2026年03月度_全社】RFM客層一覧表データ!$A:$A,[3]【2026年03月度_全社】RFM客層一覧表データ!C:C,"",0)</f>
        <v>632</v>
      </c>
      <c r="G6007" s="183">
        <f>_xlfn.XLOOKUP($A6007,[3]【2026年03月度_全社】RFM客層一覧表データ!$A:$A,[3]【2026年03月度_全社】RFM客層一覧表データ!D:D,"",0)</f>
        <v>307</v>
      </c>
      <c r="H6007" s="183">
        <f>_xlfn.XLOOKUP($A6007,[3]【2026年03月度_全社】RFM客層一覧表データ!$A:$A,[3]【2026年03月度_全社】RFM客層一覧表データ!E:E,"",0)</f>
        <v>414</v>
      </c>
      <c r="I6007" s="183">
        <f>_xlfn.XLOOKUP($A6007,[3]【2026年03月度_全社】RFM客層一覧表データ!$A:$A,[3]【2026年03月度_全社】RFM客層一覧表データ!F:F,"",0)</f>
        <v>25</v>
      </c>
      <c r="J6007" s="183">
        <v>737</v>
      </c>
      <c r="K6007" s="183">
        <v>358</v>
      </c>
      <c r="L6007" s="183">
        <v>457</v>
      </c>
      <c r="M6007" s="183">
        <v>22</v>
      </c>
      <c r="N6007" s="183">
        <v>763</v>
      </c>
      <c r="O6007" s="183">
        <v>368</v>
      </c>
      <c r="P6007" s="183">
        <v>482</v>
      </c>
      <c r="Q6007" s="183">
        <v>25</v>
      </c>
      <c r="R6007" s="183">
        <v>798</v>
      </c>
      <c r="S6007" s="183">
        <v>423</v>
      </c>
      <c r="T6007" s="183">
        <v>504</v>
      </c>
      <c r="U6007" s="183">
        <v>37</v>
      </c>
      <c r="V6007" s="183">
        <v>830</v>
      </c>
      <c r="W6007" s="183">
        <v>436</v>
      </c>
      <c r="X6007" s="183">
        <v>525</v>
      </c>
      <c r="Y6007" s="183">
        <v>38</v>
      </c>
    </row>
    <row r="6008" spans="1:25" x14ac:dyDescent="0.2">
      <c r="A6008" s="184">
        <v>14650039</v>
      </c>
      <c r="B6008" s="183" t="str">
        <f>[1]店マスタ!B6007</f>
        <v>有限会社　中尾テレビ商会</v>
      </c>
      <c r="C6008" s="183">
        <v>1.5</v>
      </c>
      <c r="D6008" s="183">
        <v>1.5</v>
      </c>
      <c r="E6008" s="183">
        <f>_xlfn.XLOOKUP(A6008,[2]Sheet1!$R:$R,[2]Sheet1!$AB:$AB,"",0)</f>
        <v>1.5</v>
      </c>
      <c r="F6008" s="183">
        <f>_xlfn.XLOOKUP($A6008,[3]【2026年03月度_全社】RFM客層一覧表データ!$A:$A,[3]【2026年03月度_全社】RFM客層一覧表データ!C:C,"",0)</f>
        <v>191</v>
      </c>
      <c r="G6008" s="183">
        <f>_xlfn.XLOOKUP($A6008,[3]【2026年03月度_全社】RFM客層一覧表データ!$A:$A,[3]【2026年03月度_全社】RFM客層一覧表データ!D:D,"",0)</f>
        <v>51</v>
      </c>
      <c r="H6008" s="183">
        <f>_xlfn.XLOOKUP($A6008,[3]【2026年03月度_全社】RFM客層一覧表データ!$A:$A,[3]【2026年03月度_全社】RFM客層一覧表データ!E:E,"",0)</f>
        <v>91</v>
      </c>
      <c r="I6008" s="183">
        <f>_xlfn.XLOOKUP($A6008,[3]【2026年03月度_全社】RFM客層一覧表データ!$A:$A,[3]【2026年03月度_全社】RFM客層一覧表データ!F:F,"",0)</f>
        <v>7</v>
      </c>
      <c r="J6008" s="183">
        <v>208</v>
      </c>
      <c r="K6008" s="183">
        <v>62</v>
      </c>
      <c r="L6008" s="183">
        <v>93</v>
      </c>
      <c r="M6008" s="183">
        <v>6</v>
      </c>
      <c r="N6008" s="183">
        <v>231</v>
      </c>
      <c r="O6008" s="183">
        <v>67</v>
      </c>
      <c r="P6008" s="183">
        <v>103</v>
      </c>
      <c r="Q6008" s="183">
        <v>9</v>
      </c>
      <c r="R6008" s="183">
        <v>253</v>
      </c>
      <c r="S6008" s="183">
        <v>93</v>
      </c>
      <c r="T6008" s="183">
        <v>113</v>
      </c>
      <c r="U6008" s="183">
        <v>16</v>
      </c>
      <c r="V6008" s="183">
        <v>257</v>
      </c>
      <c r="W6008" s="183">
        <v>96</v>
      </c>
      <c r="X6008" s="183">
        <v>114</v>
      </c>
      <c r="Y6008" s="183">
        <v>13</v>
      </c>
    </row>
    <row r="6009" spans="1:25" x14ac:dyDescent="0.2">
      <c r="A6009" s="184">
        <v>14650060</v>
      </c>
      <c r="B6009" s="183" t="str">
        <f>[1]店マスタ!B6008</f>
        <v>セブンプラザ宮内店</v>
      </c>
      <c r="C6009" s="183">
        <v>3.5</v>
      </c>
      <c r="D6009" s="183">
        <v>2.5</v>
      </c>
      <c r="E6009" s="183">
        <f>_xlfn.XLOOKUP(A6009,[2]Sheet1!$R:$R,[2]Sheet1!$AB:$AB,"",0)</f>
        <v>2.5</v>
      </c>
      <c r="F6009" s="183">
        <f>_xlfn.XLOOKUP($A6009,[3]【2026年03月度_全社】RFM客層一覧表データ!$A:$A,[3]【2026年03月度_全社】RFM客層一覧表データ!C:C,"",0)</f>
        <v>2214</v>
      </c>
      <c r="G6009" s="183">
        <f>_xlfn.XLOOKUP($A6009,[3]【2026年03月度_全社】RFM客層一覧表データ!$A:$A,[3]【2026年03月度_全社】RFM客層一覧表データ!D:D,"",0)</f>
        <v>869</v>
      </c>
      <c r="H6009" s="183">
        <f>_xlfn.XLOOKUP($A6009,[3]【2026年03月度_全社】RFM客層一覧表データ!$A:$A,[3]【2026年03月度_全社】RFM客層一覧表データ!E:E,"",0)</f>
        <v>949</v>
      </c>
      <c r="I6009" s="183">
        <f>_xlfn.XLOOKUP($A6009,[3]【2026年03月度_全社】RFM客層一覧表データ!$A:$A,[3]【2026年03月度_全社】RFM客層一覧表データ!F:F,"",0)</f>
        <v>118</v>
      </c>
      <c r="J6009" s="183">
        <v>2312</v>
      </c>
      <c r="K6009" s="183">
        <v>983</v>
      </c>
      <c r="L6009" s="183">
        <v>960</v>
      </c>
      <c r="M6009" s="183">
        <v>148</v>
      </c>
      <c r="N6009" s="183">
        <v>2339</v>
      </c>
      <c r="O6009" s="183">
        <v>983</v>
      </c>
      <c r="P6009" s="183">
        <v>958</v>
      </c>
      <c r="Q6009" s="183">
        <v>160</v>
      </c>
      <c r="R6009" s="183">
        <v>2350</v>
      </c>
      <c r="S6009" s="183">
        <v>1054</v>
      </c>
      <c r="T6009" s="183">
        <v>961</v>
      </c>
      <c r="U6009" s="183">
        <v>182</v>
      </c>
      <c r="V6009" s="183">
        <v>2362</v>
      </c>
      <c r="W6009" s="183">
        <v>1102</v>
      </c>
      <c r="X6009" s="183">
        <v>936</v>
      </c>
      <c r="Y6009" s="183">
        <v>242</v>
      </c>
    </row>
    <row r="6010" spans="1:25" x14ac:dyDescent="0.2">
      <c r="A6010" s="184">
        <v>14650066</v>
      </c>
      <c r="B6010" s="183" t="str">
        <f>[1]店マスタ!B6009</f>
        <v>（有）セブンプラザ川内本店</v>
      </c>
      <c r="C6010" s="183">
        <v>12</v>
      </c>
      <c r="D6010" s="183">
        <v>8</v>
      </c>
      <c r="E6010" s="183">
        <f>_xlfn.XLOOKUP(A6010,[2]Sheet1!$R:$R,[2]Sheet1!$AB:$AB,"",0)</f>
        <v>6.5</v>
      </c>
      <c r="F6010" s="183">
        <f>_xlfn.XLOOKUP($A6010,[3]【2026年03月度_全社】RFM客層一覧表データ!$A:$A,[3]【2026年03月度_全社】RFM客層一覧表データ!C:C,"",0)</f>
        <v>4696</v>
      </c>
      <c r="G6010" s="183">
        <f>_xlfn.XLOOKUP($A6010,[3]【2026年03月度_全社】RFM客層一覧表データ!$A:$A,[3]【2026年03月度_全社】RFM客層一覧表データ!D:D,"",0)</f>
        <v>1873</v>
      </c>
      <c r="H6010" s="183">
        <f>_xlfn.XLOOKUP($A6010,[3]【2026年03月度_全社】RFM客層一覧表データ!$A:$A,[3]【2026年03月度_全社】RFM客層一覧表データ!E:E,"",0)</f>
        <v>1794</v>
      </c>
      <c r="I6010" s="183">
        <f>_xlfn.XLOOKUP($A6010,[3]【2026年03月度_全社】RFM客層一覧表データ!$A:$A,[3]【2026年03月度_全社】RFM客層一覧表データ!F:F,"",0)</f>
        <v>344</v>
      </c>
      <c r="J6010" s="183">
        <v>4874</v>
      </c>
      <c r="K6010" s="183">
        <v>2031</v>
      </c>
      <c r="L6010" s="183">
        <v>1852</v>
      </c>
      <c r="M6010" s="183">
        <v>413</v>
      </c>
      <c r="N6010" s="183">
        <v>4874</v>
      </c>
      <c r="O6010" s="183">
        <v>1948</v>
      </c>
      <c r="P6010" s="183">
        <v>1880</v>
      </c>
      <c r="Q6010" s="183">
        <v>346</v>
      </c>
      <c r="R6010" s="183">
        <v>4963</v>
      </c>
      <c r="S6010" s="183">
        <v>2043</v>
      </c>
      <c r="T6010" s="183">
        <v>1872</v>
      </c>
      <c r="U6010" s="183">
        <v>393</v>
      </c>
      <c r="V6010" s="183">
        <v>5011</v>
      </c>
      <c r="W6010" s="183">
        <v>2156</v>
      </c>
      <c r="X6010" s="183">
        <v>1842</v>
      </c>
      <c r="Y6010" s="183">
        <v>378</v>
      </c>
    </row>
    <row r="6011" spans="1:25" x14ac:dyDescent="0.2">
      <c r="A6011" s="184">
        <v>14650079</v>
      </c>
      <c r="B6011" s="183" t="str">
        <f>[1]店マスタ!B6010</f>
        <v>テクニカル川内</v>
      </c>
      <c r="C6011" s="183">
        <v>1.5</v>
      </c>
      <c r="D6011" s="183">
        <v>1.5</v>
      </c>
      <c r="E6011" s="183" t="str">
        <f>_xlfn.XLOOKUP(A6011,[2]Sheet1!$R:$R,[2]Sheet1!$AB:$AB,"",0)</f>
        <v/>
      </c>
      <c r="F6011" s="183" t="str">
        <f>_xlfn.XLOOKUP($A6011,[3]【2026年03月度_全社】RFM客層一覧表データ!$A:$A,[3]【2026年03月度_全社】RFM客層一覧表データ!C:C,"",0)</f>
        <v/>
      </c>
      <c r="G6011" s="183" t="str">
        <f>_xlfn.XLOOKUP($A6011,[3]【2026年03月度_全社】RFM客層一覧表データ!$A:$A,[3]【2026年03月度_全社】RFM客層一覧表データ!D:D,"",0)</f>
        <v/>
      </c>
      <c r="H6011" s="183" t="str">
        <f>_xlfn.XLOOKUP($A6011,[3]【2026年03月度_全社】RFM客層一覧表データ!$A:$A,[3]【2026年03月度_全社】RFM客層一覧表データ!E:E,"",0)</f>
        <v/>
      </c>
      <c r="I6011" s="183" t="str">
        <f>_xlfn.XLOOKUP($A6011,[3]【2026年03月度_全社】RFM客層一覧表データ!$A:$A,[3]【2026年03月度_全社】RFM客層一覧表データ!F:F,"",0)</f>
        <v/>
      </c>
      <c r="J6011" s="183">
        <v>0</v>
      </c>
      <c r="K6011" s="183">
        <v>0</v>
      </c>
      <c r="L6011" s="183">
        <v>0</v>
      </c>
      <c r="M6011" s="183">
        <v>0</v>
      </c>
      <c r="N6011" s="183">
        <v>0</v>
      </c>
      <c r="O6011" s="183">
        <v>0</v>
      </c>
      <c r="P6011" s="183">
        <v>0</v>
      </c>
      <c r="Q6011" s="183">
        <v>0</v>
      </c>
      <c r="R6011" s="183">
        <v>0</v>
      </c>
      <c r="S6011" s="183">
        <v>0</v>
      </c>
      <c r="T6011" s="183">
        <v>0</v>
      </c>
      <c r="U6011" s="183">
        <v>0</v>
      </c>
      <c r="V6011" s="183">
        <v>0</v>
      </c>
      <c r="W6011" s="183">
        <v>0</v>
      </c>
      <c r="X6011" s="183">
        <v>0</v>
      </c>
      <c r="Y6011" s="183">
        <v>0</v>
      </c>
    </row>
    <row r="6012" spans="1:25" x14ac:dyDescent="0.2">
      <c r="A6012" s="184">
        <v>14650091</v>
      </c>
      <c r="B6012" s="183" t="str">
        <f>[1]店マスタ!B6011</f>
        <v>大塚電機ビーム店</v>
      </c>
      <c r="C6012" s="183">
        <v>2.5</v>
      </c>
      <c r="D6012" s="183">
        <v>2.5</v>
      </c>
      <c r="E6012" s="183">
        <f>_xlfn.XLOOKUP(A6012,[2]Sheet1!$R:$R,[2]Sheet1!$AB:$AB,"",0)</f>
        <v>2.5</v>
      </c>
      <c r="F6012" s="183">
        <f>_xlfn.XLOOKUP($A6012,[3]【2026年03月度_全社】RFM客層一覧表データ!$A:$A,[3]【2026年03月度_全社】RFM客層一覧表データ!C:C,"",0)</f>
        <v>574</v>
      </c>
      <c r="G6012" s="183">
        <f>_xlfn.XLOOKUP($A6012,[3]【2026年03月度_全社】RFM客層一覧表データ!$A:$A,[3]【2026年03月度_全社】RFM客層一覧表データ!D:D,"",0)</f>
        <v>314</v>
      </c>
      <c r="H6012" s="183">
        <f>_xlfn.XLOOKUP($A6012,[3]【2026年03月度_全社】RFM客層一覧表データ!$A:$A,[3]【2026年03月度_全社】RFM客層一覧表データ!E:E,"",0)</f>
        <v>428</v>
      </c>
      <c r="I6012" s="183">
        <f>_xlfn.XLOOKUP($A6012,[3]【2026年03月度_全社】RFM客層一覧表データ!$A:$A,[3]【2026年03月度_全社】RFM客層一覧表データ!F:F,"",0)</f>
        <v>22</v>
      </c>
      <c r="J6012" s="183">
        <v>629</v>
      </c>
      <c r="K6012" s="183">
        <v>375</v>
      </c>
      <c r="L6012" s="183">
        <v>453</v>
      </c>
      <c r="M6012" s="183">
        <v>36</v>
      </c>
      <c r="N6012" s="183">
        <v>652</v>
      </c>
      <c r="O6012" s="183">
        <v>390</v>
      </c>
      <c r="P6012" s="183">
        <v>463</v>
      </c>
      <c r="Q6012" s="183">
        <v>26</v>
      </c>
      <c r="R6012" s="183">
        <v>675</v>
      </c>
      <c r="S6012" s="183">
        <v>398</v>
      </c>
      <c r="T6012" s="183">
        <v>483</v>
      </c>
      <c r="U6012" s="183">
        <v>39</v>
      </c>
      <c r="V6012" s="183">
        <v>680</v>
      </c>
      <c r="W6012" s="183">
        <v>408</v>
      </c>
      <c r="X6012" s="183">
        <v>498</v>
      </c>
      <c r="Y6012" s="183">
        <v>33</v>
      </c>
    </row>
    <row r="6013" spans="1:25" x14ac:dyDescent="0.2">
      <c r="A6013" s="184">
        <v>14651004</v>
      </c>
      <c r="B6013" s="183" t="str">
        <f>[1]店マスタ!B6012</f>
        <v>ドコデンくぼ</v>
      </c>
      <c r="C6013" s="183">
        <v>2.5</v>
      </c>
      <c r="D6013" s="183">
        <v>2.5</v>
      </c>
      <c r="E6013" s="183">
        <f>_xlfn.XLOOKUP(A6013,[2]Sheet1!$R:$R,[2]Sheet1!$AB:$AB,"",0)</f>
        <v>3</v>
      </c>
      <c r="F6013" s="183">
        <f>_xlfn.XLOOKUP($A6013,[3]【2026年03月度_全社】RFM客層一覧表データ!$A:$A,[3]【2026年03月度_全社】RFM客層一覧表データ!C:C,"",0)</f>
        <v>551</v>
      </c>
      <c r="G6013" s="183">
        <f>_xlfn.XLOOKUP($A6013,[3]【2026年03月度_全社】RFM客層一覧表データ!$A:$A,[3]【2026年03月度_全社】RFM客層一覧表データ!D:D,"",0)</f>
        <v>212</v>
      </c>
      <c r="H6013" s="183">
        <f>_xlfn.XLOOKUP($A6013,[3]【2026年03月度_全社】RFM客層一覧表データ!$A:$A,[3]【2026年03月度_全社】RFM客層一覧表データ!E:E,"",0)</f>
        <v>247</v>
      </c>
      <c r="I6013" s="183">
        <f>_xlfn.XLOOKUP($A6013,[3]【2026年03月度_全社】RFM客層一覧表データ!$A:$A,[3]【2026年03月度_全社】RFM客層一覧表データ!F:F,"",0)</f>
        <v>22</v>
      </c>
      <c r="J6013" s="183">
        <v>562</v>
      </c>
      <c r="K6013" s="183">
        <v>234</v>
      </c>
      <c r="L6013" s="183">
        <v>256</v>
      </c>
      <c r="M6013" s="183">
        <v>28</v>
      </c>
      <c r="N6013" s="183">
        <v>571</v>
      </c>
      <c r="O6013" s="183">
        <v>240</v>
      </c>
      <c r="P6013" s="183">
        <v>251</v>
      </c>
      <c r="Q6013" s="183">
        <v>30</v>
      </c>
      <c r="R6013" s="183">
        <v>562</v>
      </c>
      <c r="S6013" s="183">
        <v>252</v>
      </c>
      <c r="T6013" s="183">
        <v>243</v>
      </c>
      <c r="U6013" s="183">
        <v>31</v>
      </c>
      <c r="V6013" s="183">
        <v>552</v>
      </c>
      <c r="W6013" s="183">
        <v>265</v>
      </c>
      <c r="X6013" s="183">
        <v>251</v>
      </c>
      <c r="Y6013" s="183">
        <v>37</v>
      </c>
    </row>
    <row r="6014" spans="1:25" x14ac:dyDescent="0.2">
      <c r="A6014" s="184">
        <v>14651019</v>
      </c>
      <c r="B6014" s="183" t="str">
        <f>[1]店マスタ!B6013</f>
        <v>（株）セブンプラザ串木野本店</v>
      </c>
      <c r="C6014" s="183">
        <v>11.5</v>
      </c>
      <c r="D6014" s="183">
        <v>7.5</v>
      </c>
      <c r="E6014" s="183">
        <f>_xlfn.XLOOKUP(A6014,[2]Sheet1!$R:$R,[2]Sheet1!$AB:$AB,"",0)</f>
        <v>7.5</v>
      </c>
      <c r="F6014" s="183">
        <f>_xlfn.XLOOKUP($A6014,[3]【2026年03月度_全社】RFM客層一覧表データ!$A:$A,[3]【2026年03月度_全社】RFM客層一覧表データ!C:C,"",0)</f>
        <v>3741</v>
      </c>
      <c r="G6014" s="183">
        <f>_xlfn.XLOOKUP($A6014,[3]【2026年03月度_全社】RFM客層一覧表データ!$A:$A,[3]【2026年03月度_全社】RFM客層一覧表データ!D:D,"",0)</f>
        <v>1583</v>
      </c>
      <c r="H6014" s="183">
        <f>_xlfn.XLOOKUP($A6014,[3]【2026年03月度_全社】RFM客層一覧表データ!$A:$A,[3]【2026年03月度_全社】RFM客層一覧表データ!E:E,"",0)</f>
        <v>1756</v>
      </c>
      <c r="I6014" s="183">
        <f>_xlfn.XLOOKUP($A6014,[3]【2026年03月度_全社】RFM客層一覧表データ!$A:$A,[3]【2026年03月度_全社】RFM客層一覧表データ!F:F,"",0)</f>
        <v>211</v>
      </c>
      <c r="J6014" s="183">
        <v>3900</v>
      </c>
      <c r="K6014" s="183">
        <v>1699</v>
      </c>
      <c r="L6014" s="183">
        <v>1790</v>
      </c>
      <c r="M6014" s="183">
        <v>190</v>
      </c>
      <c r="N6014" s="183">
        <v>3995</v>
      </c>
      <c r="O6014" s="183">
        <v>1726</v>
      </c>
      <c r="P6014" s="183">
        <v>1842</v>
      </c>
      <c r="Q6014" s="183">
        <v>220</v>
      </c>
      <c r="R6014" s="183">
        <v>4002</v>
      </c>
      <c r="S6014" s="183">
        <v>1817</v>
      </c>
      <c r="T6014" s="183">
        <v>1867</v>
      </c>
      <c r="U6014" s="183">
        <v>190</v>
      </c>
      <c r="V6014" s="183">
        <v>4181</v>
      </c>
      <c r="W6014" s="183">
        <v>1841</v>
      </c>
      <c r="X6014" s="183">
        <v>1871</v>
      </c>
      <c r="Y6014" s="183">
        <v>255</v>
      </c>
    </row>
    <row r="6015" spans="1:25" x14ac:dyDescent="0.2">
      <c r="A6015" s="184">
        <v>14651043</v>
      </c>
      <c r="B6015" s="183" t="str">
        <f>[1]店マスタ!B6014</f>
        <v>ドコデンいちき店</v>
      </c>
      <c r="C6015" s="183">
        <v>1.5</v>
      </c>
      <c r="D6015" s="183">
        <v>1.5</v>
      </c>
      <c r="E6015" s="183">
        <f>_xlfn.XLOOKUP(A6015,[2]Sheet1!$R:$R,[2]Sheet1!$AB:$AB,"",0)</f>
        <v>1.5</v>
      </c>
      <c r="F6015" s="183">
        <f>_xlfn.XLOOKUP($A6015,[3]【2026年03月度_全社】RFM客層一覧表データ!$A:$A,[3]【2026年03月度_全社】RFM客層一覧表データ!C:C,"",0)</f>
        <v>153</v>
      </c>
      <c r="G6015" s="183">
        <f>_xlfn.XLOOKUP($A6015,[3]【2026年03月度_全社】RFM客層一覧表データ!$A:$A,[3]【2026年03月度_全社】RFM客層一覧表データ!D:D,"",0)</f>
        <v>15</v>
      </c>
      <c r="H6015" s="183">
        <f>_xlfn.XLOOKUP($A6015,[3]【2026年03月度_全社】RFM客層一覧表データ!$A:$A,[3]【2026年03月度_全社】RFM客層一覧表データ!E:E,"",0)</f>
        <v>62</v>
      </c>
      <c r="I6015" s="183">
        <f>_xlfn.XLOOKUP($A6015,[3]【2026年03月度_全社】RFM客層一覧表データ!$A:$A,[3]【2026年03月度_全社】RFM客層一覧表データ!F:F,"",0)</f>
        <v>2</v>
      </c>
      <c r="J6015" s="183">
        <v>176</v>
      </c>
      <c r="K6015" s="183">
        <v>46</v>
      </c>
      <c r="L6015" s="183">
        <v>71</v>
      </c>
      <c r="M6015" s="183">
        <v>5</v>
      </c>
      <c r="N6015" s="183">
        <v>183</v>
      </c>
      <c r="O6015" s="183">
        <v>45</v>
      </c>
      <c r="P6015" s="183">
        <v>82</v>
      </c>
      <c r="Q6015" s="183">
        <v>2</v>
      </c>
      <c r="R6015" s="183">
        <v>188</v>
      </c>
      <c r="S6015" s="183">
        <v>67</v>
      </c>
      <c r="T6015" s="183">
        <v>91</v>
      </c>
      <c r="U6015" s="183">
        <v>7</v>
      </c>
      <c r="V6015" s="183">
        <v>193</v>
      </c>
      <c r="W6015" s="183">
        <v>71</v>
      </c>
      <c r="X6015" s="183">
        <v>100</v>
      </c>
      <c r="Y6015" s="183">
        <v>11</v>
      </c>
    </row>
    <row r="6016" spans="1:25" x14ac:dyDescent="0.2">
      <c r="A6016" s="184">
        <v>14652006</v>
      </c>
      <c r="B6016" s="183" t="str">
        <f>[1]店マスタ!B6015</f>
        <v>セブンプラザ　大口店</v>
      </c>
      <c r="C6016" s="183">
        <v>4.5</v>
      </c>
      <c r="D6016" s="183">
        <v>3.5</v>
      </c>
      <c r="E6016" s="183">
        <f>_xlfn.XLOOKUP(A6016,[2]Sheet1!$R:$R,[2]Sheet1!$AB:$AB,"",0)</f>
        <v>3.5</v>
      </c>
      <c r="F6016" s="183">
        <f>_xlfn.XLOOKUP($A6016,[3]【2026年03月度_全社】RFM客層一覧表データ!$A:$A,[3]【2026年03月度_全社】RFM客層一覧表データ!C:C,"",0)</f>
        <v>1663</v>
      </c>
      <c r="G6016" s="183">
        <f>_xlfn.XLOOKUP($A6016,[3]【2026年03月度_全社】RFM客層一覧表データ!$A:$A,[3]【2026年03月度_全社】RFM客層一覧表データ!D:D,"",0)</f>
        <v>705</v>
      </c>
      <c r="H6016" s="183">
        <f>_xlfn.XLOOKUP($A6016,[3]【2026年03月度_全社】RFM客層一覧表データ!$A:$A,[3]【2026年03月度_全社】RFM客層一覧表データ!E:E,"",0)</f>
        <v>657</v>
      </c>
      <c r="I6016" s="183">
        <f>_xlfn.XLOOKUP($A6016,[3]【2026年03月度_全社】RFM客層一覧表データ!$A:$A,[3]【2026年03月度_全社】RFM客層一覧表データ!F:F,"",0)</f>
        <v>152</v>
      </c>
      <c r="J6016" s="183">
        <v>1662</v>
      </c>
      <c r="K6016" s="183">
        <v>698</v>
      </c>
      <c r="L6016" s="183">
        <v>658</v>
      </c>
      <c r="M6016" s="183">
        <v>123</v>
      </c>
      <c r="N6016" s="183">
        <v>1663</v>
      </c>
      <c r="O6016" s="183">
        <v>732</v>
      </c>
      <c r="P6016" s="183">
        <v>625</v>
      </c>
      <c r="Q6016" s="183">
        <v>174</v>
      </c>
      <c r="R6016" s="183">
        <v>1609</v>
      </c>
      <c r="S6016" s="183">
        <v>700</v>
      </c>
      <c r="T6016" s="183">
        <v>618</v>
      </c>
      <c r="U6016" s="183">
        <v>154</v>
      </c>
      <c r="V6016" s="183">
        <v>1589</v>
      </c>
      <c r="W6016" s="183">
        <v>680</v>
      </c>
      <c r="X6016" s="183">
        <v>608</v>
      </c>
      <c r="Y6016" s="183">
        <v>128</v>
      </c>
    </row>
    <row r="6017" spans="1:25" x14ac:dyDescent="0.2">
      <c r="A6017" s="184">
        <v>14652019</v>
      </c>
      <c r="B6017" s="183" t="str">
        <f>[1]店マスタ!B6016</f>
        <v>米倉デンキ</v>
      </c>
      <c r="C6017" s="183">
        <v>1.5</v>
      </c>
      <c r="D6017" s="183">
        <v>1.5</v>
      </c>
      <c r="E6017" s="183">
        <f>_xlfn.XLOOKUP(A6017,[2]Sheet1!$R:$R,[2]Sheet1!$AB:$AB,"",0)</f>
        <v>1.5</v>
      </c>
      <c r="F6017" s="183" t="str">
        <f>_xlfn.XLOOKUP($A6017,[3]【2026年03月度_全社】RFM客層一覧表データ!$A:$A,[3]【2026年03月度_全社】RFM客層一覧表データ!C:C,"",0)</f>
        <v/>
      </c>
      <c r="G6017" s="183" t="str">
        <f>_xlfn.XLOOKUP($A6017,[3]【2026年03月度_全社】RFM客層一覧表データ!$A:$A,[3]【2026年03月度_全社】RFM客層一覧表データ!D:D,"",0)</f>
        <v/>
      </c>
      <c r="H6017" s="183" t="str">
        <f>_xlfn.XLOOKUP($A6017,[3]【2026年03月度_全社】RFM客層一覧表データ!$A:$A,[3]【2026年03月度_全社】RFM客層一覧表データ!E:E,"",0)</f>
        <v/>
      </c>
      <c r="I6017" s="183" t="str">
        <f>_xlfn.XLOOKUP($A6017,[3]【2026年03月度_全社】RFM客層一覧表データ!$A:$A,[3]【2026年03月度_全社】RFM客層一覧表データ!F:F,"",0)</f>
        <v/>
      </c>
      <c r="J6017" s="183">
        <v>0</v>
      </c>
      <c r="K6017" s="183">
        <v>0</v>
      </c>
      <c r="L6017" s="183">
        <v>0</v>
      </c>
      <c r="M6017" s="183">
        <v>0</v>
      </c>
      <c r="N6017" s="183">
        <v>0</v>
      </c>
      <c r="O6017" s="183">
        <v>0</v>
      </c>
      <c r="P6017" s="183">
        <v>0</v>
      </c>
      <c r="Q6017" s="183">
        <v>0</v>
      </c>
      <c r="R6017" s="183">
        <v>0</v>
      </c>
      <c r="S6017" s="183">
        <v>0</v>
      </c>
      <c r="T6017" s="183">
        <v>0</v>
      </c>
      <c r="U6017" s="183">
        <v>0</v>
      </c>
      <c r="V6017" s="183">
        <v>0</v>
      </c>
      <c r="W6017" s="183">
        <v>0</v>
      </c>
      <c r="X6017" s="183">
        <v>0</v>
      </c>
      <c r="Y6017" s="183">
        <v>0</v>
      </c>
    </row>
    <row r="6018" spans="1:25" x14ac:dyDescent="0.2">
      <c r="A6018" s="184">
        <v>14653007</v>
      </c>
      <c r="B6018" s="183" t="str">
        <f>[1]店マスタ!B6017</f>
        <v>ドコデン光</v>
      </c>
      <c r="C6018" s="183">
        <v>4.5</v>
      </c>
      <c r="D6018" s="183">
        <v>4.5</v>
      </c>
      <c r="E6018" s="183">
        <f>_xlfn.XLOOKUP(A6018,[2]Sheet1!$R:$R,[2]Sheet1!$AB:$AB,"",0)</f>
        <v>5</v>
      </c>
      <c r="F6018" s="183">
        <f>_xlfn.XLOOKUP($A6018,[3]【2026年03月度_全社】RFM客層一覧表データ!$A:$A,[3]【2026年03月度_全社】RFM客層一覧表データ!C:C,"",0)</f>
        <v>655</v>
      </c>
      <c r="G6018" s="183">
        <f>_xlfn.XLOOKUP($A6018,[3]【2026年03月度_全社】RFM客層一覧表データ!$A:$A,[3]【2026年03月度_全社】RFM客層一覧表データ!D:D,"",0)</f>
        <v>290</v>
      </c>
      <c r="H6018" s="183">
        <f>_xlfn.XLOOKUP($A6018,[3]【2026年03月度_全社】RFM客層一覧表データ!$A:$A,[3]【2026年03月度_全社】RFM客層一覧表データ!E:E,"",0)</f>
        <v>382</v>
      </c>
      <c r="I6018" s="183">
        <f>_xlfn.XLOOKUP($A6018,[3]【2026年03月度_全社】RFM客層一覧表データ!$A:$A,[3]【2026年03月度_全社】RFM客層一覧表データ!F:F,"",0)</f>
        <v>15</v>
      </c>
      <c r="J6018" s="183">
        <v>708</v>
      </c>
      <c r="K6018" s="183">
        <v>331</v>
      </c>
      <c r="L6018" s="183">
        <v>411</v>
      </c>
      <c r="M6018" s="183">
        <v>22</v>
      </c>
      <c r="N6018" s="183">
        <v>756</v>
      </c>
      <c r="O6018" s="183">
        <v>318</v>
      </c>
      <c r="P6018" s="183">
        <v>436</v>
      </c>
      <c r="Q6018" s="183">
        <v>23</v>
      </c>
      <c r="R6018" s="183">
        <v>804</v>
      </c>
      <c r="S6018" s="183">
        <v>364</v>
      </c>
      <c r="T6018" s="183">
        <v>465</v>
      </c>
      <c r="U6018" s="183">
        <v>24</v>
      </c>
      <c r="V6018" s="183">
        <v>865</v>
      </c>
      <c r="W6018" s="183">
        <v>407</v>
      </c>
      <c r="X6018" s="183">
        <v>500</v>
      </c>
      <c r="Y6018" s="183">
        <v>24</v>
      </c>
    </row>
    <row r="6019" spans="1:25" x14ac:dyDescent="0.2">
      <c r="A6019" s="184">
        <v>14653009</v>
      </c>
      <c r="B6019" s="183" t="str">
        <f>[1]店マスタ!B6018</f>
        <v>有限会社阿久根福田デンキ</v>
      </c>
      <c r="C6019" s="183">
        <v>1.5</v>
      </c>
      <c r="D6019" s="183">
        <v>1.5</v>
      </c>
      <c r="E6019" s="183">
        <f>_xlfn.XLOOKUP(A6019,[2]Sheet1!$R:$R,[2]Sheet1!$AB:$AB,"",0)</f>
        <v>1.5</v>
      </c>
      <c r="F6019" s="183">
        <f>_xlfn.XLOOKUP($A6019,[3]【2026年03月度_全社】RFM客層一覧表データ!$A:$A,[3]【2026年03月度_全社】RFM客層一覧表データ!C:C,"",0)</f>
        <v>412</v>
      </c>
      <c r="G6019" s="183">
        <f>_xlfn.XLOOKUP($A6019,[3]【2026年03月度_全社】RFM客層一覧表データ!$A:$A,[3]【2026年03月度_全社】RFM客層一覧表データ!D:D,"",0)</f>
        <v>125</v>
      </c>
      <c r="H6019" s="183">
        <f>_xlfn.XLOOKUP($A6019,[3]【2026年03月度_全社】RFM客層一覧表データ!$A:$A,[3]【2026年03月度_全社】RFM客層一覧表データ!E:E,"",0)</f>
        <v>215</v>
      </c>
      <c r="I6019" s="183">
        <f>_xlfn.XLOOKUP($A6019,[3]【2026年03月度_全社】RFM客層一覧表データ!$A:$A,[3]【2026年03月度_全社】RFM客層一覧表データ!F:F,"",0)</f>
        <v>14</v>
      </c>
      <c r="J6019" s="183">
        <v>469</v>
      </c>
      <c r="K6019" s="183">
        <v>130</v>
      </c>
      <c r="L6019" s="183">
        <v>234</v>
      </c>
      <c r="M6019" s="183">
        <v>25</v>
      </c>
      <c r="N6019" s="183">
        <v>483</v>
      </c>
      <c r="O6019" s="183">
        <v>162</v>
      </c>
      <c r="P6019" s="183">
        <v>260</v>
      </c>
      <c r="Q6019" s="183">
        <v>24</v>
      </c>
      <c r="R6019" s="183">
        <v>520</v>
      </c>
      <c r="S6019" s="183">
        <v>186</v>
      </c>
      <c r="T6019" s="183">
        <v>276</v>
      </c>
      <c r="U6019" s="183">
        <v>23</v>
      </c>
      <c r="V6019" s="183">
        <v>543</v>
      </c>
      <c r="W6019" s="183">
        <v>183</v>
      </c>
      <c r="X6019" s="183">
        <v>284</v>
      </c>
      <c r="Y6019" s="183">
        <v>33</v>
      </c>
    </row>
    <row r="6020" spans="1:25" x14ac:dyDescent="0.2">
      <c r="A6020" s="184">
        <v>14653018</v>
      </c>
      <c r="B6020" s="183" t="str">
        <f>[1]店マスタ!B6019</f>
        <v>セブンプラザ　脇本店</v>
      </c>
      <c r="C6020" s="183">
        <v>3.5</v>
      </c>
      <c r="D6020" s="183">
        <v>3</v>
      </c>
      <c r="E6020" s="183">
        <f>_xlfn.XLOOKUP(A6020,[2]Sheet1!$R:$R,[2]Sheet1!$AB:$AB,"",0)</f>
        <v>3</v>
      </c>
      <c r="F6020" s="183">
        <f>_xlfn.XLOOKUP($A6020,[3]【2026年03月度_全社】RFM客層一覧表データ!$A:$A,[3]【2026年03月度_全社】RFM客層一覧表データ!C:C,"",0)</f>
        <v>1021</v>
      </c>
      <c r="G6020" s="183">
        <f>_xlfn.XLOOKUP($A6020,[3]【2026年03月度_全社】RFM客層一覧表データ!$A:$A,[3]【2026年03月度_全社】RFM客層一覧表データ!D:D,"",0)</f>
        <v>431</v>
      </c>
      <c r="H6020" s="183">
        <f>_xlfn.XLOOKUP($A6020,[3]【2026年03月度_全社】RFM客層一覧表データ!$A:$A,[3]【2026年03月度_全社】RFM客層一覧表データ!E:E,"",0)</f>
        <v>574</v>
      </c>
      <c r="I6020" s="183">
        <f>_xlfn.XLOOKUP($A6020,[3]【2026年03月度_全社】RFM客層一覧表データ!$A:$A,[3]【2026年03月度_全社】RFM客層一覧表データ!F:F,"",0)</f>
        <v>35</v>
      </c>
      <c r="J6020" s="183">
        <v>1064</v>
      </c>
      <c r="K6020" s="183">
        <v>514</v>
      </c>
      <c r="L6020" s="183">
        <v>604</v>
      </c>
      <c r="M6020" s="183">
        <v>53</v>
      </c>
      <c r="N6020" s="183">
        <v>1085</v>
      </c>
      <c r="O6020" s="183">
        <v>495</v>
      </c>
      <c r="P6020" s="183">
        <v>613</v>
      </c>
      <c r="Q6020" s="183">
        <v>52</v>
      </c>
      <c r="R6020" s="183">
        <v>1119</v>
      </c>
      <c r="S6020" s="183">
        <v>544</v>
      </c>
      <c r="T6020" s="183">
        <v>644</v>
      </c>
      <c r="U6020" s="183">
        <v>42</v>
      </c>
      <c r="V6020" s="183">
        <v>1181</v>
      </c>
      <c r="W6020" s="183">
        <v>565</v>
      </c>
      <c r="X6020" s="183">
        <v>658</v>
      </c>
      <c r="Y6020" s="183">
        <v>65</v>
      </c>
    </row>
    <row r="6021" spans="1:25" x14ac:dyDescent="0.2">
      <c r="A6021" s="184">
        <v>14654015</v>
      </c>
      <c r="B6021" s="183" t="str">
        <f>[1]店マスタ!B6020</f>
        <v>ドコデンうえの</v>
      </c>
      <c r="C6021" s="183">
        <v>2.5</v>
      </c>
      <c r="D6021" s="183">
        <v>2.5</v>
      </c>
      <c r="E6021" s="183">
        <f>_xlfn.XLOOKUP(A6021,[2]Sheet1!$R:$R,[2]Sheet1!$AB:$AB,"",0)</f>
        <v>3.5</v>
      </c>
      <c r="F6021" s="183">
        <f>_xlfn.XLOOKUP($A6021,[3]【2026年03月度_全社】RFM客層一覧表データ!$A:$A,[3]【2026年03月度_全社】RFM客層一覧表データ!C:C,"",0)</f>
        <v>320</v>
      </c>
      <c r="G6021" s="183">
        <f>_xlfn.XLOOKUP($A6021,[3]【2026年03月度_全社】RFM客層一覧表データ!$A:$A,[3]【2026年03月度_全社】RFM客層一覧表データ!D:D,"",0)</f>
        <v>113</v>
      </c>
      <c r="H6021" s="183">
        <f>_xlfn.XLOOKUP($A6021,[3]【2026年03月度_全社】RFM客層一覧表データ!$A:$A,[3]【2026年03月度_全社】RFM客層一覧表データ!E:E,"",0)</f>
        <v>115</v>
      </c>
      <c r="I6021" s="183">
        <f>_xlfn.XLOOKUP($A6021,[3]【2026年03月度_全社】RFM客層一覧表データ!$A:$A,[3]【2026年03月度_全社】RFM客層一覧表データ!F:F,"",0)</f>
        <v>36</v>
      </c>
      <c r="J6021" s="183">
        <v>323</v>
      </c>
      <c r="K6021" s="183">
        <v>111</v>
      </c>
      <c r="L6021" s="183">
        <v>116</v>
      </c>
      <c r="M6021" s="183">
        <v>28</v>
      </c>
      <c r="N6021" s="183">
        <v>313</v>
      </c>
      <c r="O6021" s="183">
        <v>89</v>
      </c>
      <c r="P6021" s="183">
        <v>112</v>
      </c>
      <c r="Q6021" s="183">
        <v>27</v>
      </c>
      <c r="R6021" s="183">
        <v>302</v>
      </c>
      <c r="S6021" s="183">
        <v>101</v>
      </c>
      <c r="T6021" s="183">
        <v>108</v>
      </c>
      <c r="U6021" s="183">
        <v>17</v>
      </c>
      <c r="V6021" s="183">
        <v>299</v>
      </c>
      <c r="W6021" s="183">
        <v>108</v>
      </c>
      <c r="X6021" s="183">
        <v>105</v>
      </c>
      <c r="Y6021" s="183">
        <v>20</v>
      </c>
    </row>
    <row r="6022" spans="1:25" x14ac:dyDescent="0.2">
      <c r="A6022" s="184">
        <v>14654017</v>
      </c>
      <c r="B6022" s="183" t="str">
        <f>[1]店マスタ!B6021</f>
        <v>セブンプラザ東出水店</v>
      </c>
      <c r="C6022" s="183">
        <v>4.5</v>
      </c>
      <c r="D6022" s="183">
        <v>4</v>
      </c>
      <c r="E6022" s="183">
        <f>_xlfn.XLOOKUP(A6022,[2]Sheet1!$R:$R,[2]Sheet1!$AB:$AB,"",0)</f>
        <v>4</v>
      </c>
      <c r="F6022" s="183">
        <f>_xlfn.XLOOKUP($A6022,[3]【2026年03月度_全社】RFM客層一覧表データ!$A:$A,[3]【2026年03月度_全社】RFM客層一覧表データ!C:C,"",0)</f>
        <v>1186</v>
      </c>
      <c r="G6022" s="183">
        <f>_xlfn.XLOOKUP($A6022,[3]【2026年03月度_全社】RFM客層一覧表データ!$A:$A,[3]【2026年03月度_全社】RFM客層一覧表データ!D:D,"",0)</f>
        <v>645</v>
      </c>
      <c r="H6022" s="183">
        <f>_xlfn.XLOOKUP($A6022,[3]【2026年03月度_全社】RFM客層一覧表データ!$A:$A,[3]【2026年03月度_全社】RFM客層一覧表データ!E:E,"",0)</f>
        <v>598</v>
      </c>
      <c r="I6022" s="183">
        <f>_xlfn.XLOOKUP($A6022,[3]【2026年03月度_全社】RFM客層一覧表データ!$A:$A,[3]【2026年03月度_全社】RFM客層一覧表データ!F:F,"",0)</f>
        <v>115</v>
      </c>
      <c r="J6022" s="183">
        <v>1141</v>
      </c>
      <c r="K6022" s="183">
        <v>622</v>
      </c>
      <c r="L6022" s="183">
        <v>565</v>
      </c>
      <c r="M6022" s="183">
        <v>110</v>
      </c>
      <c r="N6022" s="183">
        <v>1102</v>
      </c>
      <c r="O6022" s="183">
        <v>614</v>
      </c>
      <c r="P6022" s="183">
        <v>534</v>
      </c>
      <c r="Q6022" s="183">
        <v>117</v>
      </c>
      <c r="R6022" s="183">
        <v>1029</v>
      </c>
      <c r="S6022" s="183">
        <v>488</v>
      </c>
      <c r="T6022" s="183">
        <v>515</v>
      </c>
      <c r="U6022" s="183">
        <v>74</v>
      </c>
      <c r="V6022" s="183">
        <v>1035</v>
      </c>
      <c r="W6022" s="183">
        <v>509</v>
      </c>
      <c r="X6022" s="183">
        <v>517</v>
      </c>
      <c r="Y6022" s="183">
        <v>71</v>
      </c>
    </row>
    <row r="6023" spans="1:25" x14ac:dyDescent="0.2">
      <c r="A6023" s="184">
        <v>14654051</v>
      </c>
      <c r="B6023" s="183" t="str">
        <f>[1]店マスタ!B6022</f>
        <v>（有）セブンプラザフタバヤ</v>
      </c>
      <c r="C6023" s="183">
        <v>2.5</v>
      </c>
      <c r="D6023" s="183">
        <v>2.5</v>
      </c>
      <c r="E6023" s="183">
        <f>_xlfn.XLOOKUP(A6023,[2]Sheet1!$R:$R,[2]Sheet1!$AB:$AB,"",0)</f>
        <v>2.5</v>
      </c>
      <c r="F6023" s="183">
        <f>_xlfn.XLOOKUP($A6023,[3]【2026年03月度_全社】RFM客層一覧表データ!$A:$A,[3]【2026年03月度_全社】RFM客層一覧表データ!C:C,"",0)</f>
        <v>703</v>
      </c>
      <c r="G6023" s="183">
        <f>_xlfn.XLOOKUP($A6023,[3]【2026年03月度_全社】RFM客層一覧表データ!$A:$A,[3]【2026年03月度_全社】RFM客層一覧表データ!D:D,"",0)</f>
        <v>399</v>
      </c>
      <c r="H6023" s="183">
        <f>_xlfn.XLOOKUP($A6023,[3]【2026年03月度_全社】RFM客層一覧表データ!$A:$A,[3]【2026年03月度_全社】RFM客層一覧表データ!E:E,"",0)</f>
        <v>476</v>
      </c>
      <c r="I6023" s="183">
        <f>_xlfn.XLOOKUP($A6023,[3]【2026年03月度_全社】RFM客層一覧表データ!$A:$A,[3]【2026年03月度_全社】RFM客層一覧表データ!F:F,"",0)</f>
        <v>32</v>
      </c>
      <c r="J6023" s="183">
        <v>722</v>
      </c>
      <c r="K6023" s="183">
        <v>438</v>
      </c>
      <c r="L6023" s="183">
        <v>489</v>
      </c>
      <c r="M6023" s="183">
        <v>43</v>
      </c>
      <c r="N6023" s="183">
        <v>731</v>
      </c>
      <c r="O6023" s="183">
        <v>436</v>
      </c>
      <c r="P6023" s="183">
        <v>494</v>
      </c>
      <c r="Q6023" s="183">
        <v>36</v>
      </c>
      <c r="R6023" s="183">
        <v>746</v>
      </c>
      <c r="S6023" s="183">
        <v>458</v>
      </c>
      <c r="T6023" s="183">
        <v>486</v>
      </c>
      <c r="U6023" s="183">
        <v>40</v>
      </c>
      <c r="V6023" s="183">
        <v>763</v>
      </c>
      <c r="W6023" s="183">
        <v>461</v>
      </c>
      <c r="X6023" s="183">
        <v>496</v>
      </c>
      <c r="Y6023" s="183">
        <v>32</v>
      </c>
    </row>
    <row r="6024" spans="1:25" x14ac:dyDescent="0.2">
      <c r="A6024" s="184">
        <v>14656010</v>
      </c>
      <c r="B6024" s="183" t="str">
        <f>[1]店マスタ!B6023</f>
        <v>セブンプラザほりもと</v>
      </c>
      <c r="C6024" s="183">
        <v>4</v>
      </c>
      <c r="D6024" s="183">
        <v>3</v>
      </c>
      <c r="E6024" s="183">
        <f>_xlfn.XLOOKUP(A6024,[2]Sheet1!$R:$R,[2]Sheet1!$AB:$AB,"",0)</f>
        <v>3</v>
      </c>
      <c r="F6024" s="183">
        <f>_xlfn.XLOOKUP($A6024,[3]【2026年03月度_全社】RFM客層一覧表データ!$A:$A,[3]【2026年03月度_全社】RFM客層一覧表データ!C:C,"",0)</f>
        <v>1</v>
      </c>
      <c r="G6024" s="183">
        <f>_xlfn.XLOOKUP($A6024,[3]【2026年03月度_全社】RFM客層一覧表データ!$A:$A,[3]【2026年03月度_全社】RFM客層一覧表データ!D:D,"",0)</f>
        <v>1</v>
      </c>
      <c r="H6024" s="183">
        <f>_xlfn.XLOOKUP($A6024,[3]【2026年03月度_全社】RFM客層一覧表データ!$A:$A,[3]【2026年03月度_全社】RFM客層一覧表データ!E:E,"",0)</f>
        <v>0</v>
      </c>
      <c r="I6024" s="183">
        <f>_xlfn.XLOOKUP($A6024,[3]【2026年03月度_全社】RFM客層一覧表データ!$A:$A,[3]【2026年03月度_全社】RFM客層一覧表データ!F:F,"",0)</f>
        <v>0</v>
      </c>
      <c r="J6024" s="183">
        <v>0</v>
      </c>
      <c r="K6024" s="183">
        <v>0</v>
      </c>
      <c r="L6024" s="183">
        <v>0</v>
      </c>
      <c r="M6024" s="183">
        <v>0</v>
      </c>
      <c r="N6024" s="183">
        <v>0</v>
      </c>
      <c r="O6024" s="183">
        <v>0</v>
      </c>
      <c r="P6024" s="183">
        <v>0</v>
      </c>
      <c r="Q6024" s="183">
        <v>0</v>
      </c>
      <c r="R6024" s="183">
        <v>0</v>
      </c>
      <c r="S6024" s="183">
        <v>0</v>
      </c>
      <c r="T6024" s="183">
        <v>0</v>
      </c>
      <c r="U6024" s="183">
        <v>0</v>
      </c>
      <c r="V6024" s="183">
        <v>0</v>
      </c>
      <c r="W6024" s="183">
        <v>0</v>
      </c>
      <c r="X6024" s="183">
        <v>0</v>
      </c>
      <c r="Y6024" s="183">
        <v>0</v>
      </c>
    </row>
    <row r="6025" spans="1:25" x14ac:dyDescent="0.2">
      <c r="A6025" s="184">
        <v>14656017</v>
      </c>
      <c r="B6025" s="183" t="str">
        <f>[1]店マスタ!B6024</f>
        <v>（有）セブンプラザ　エジソン館</v>
      </c>
      <c r="C6025" s="183">
        <v>4</v>
      </c>
      <c r="D6025" s="183">
        <v>4</v>
      </c>
      <c r="E6025" s="183">
        <f>_xlfn.XLOOKUP(A6025,[2]Sheet1!$R:$R,[2]Sheet1!$AB:$AB,"",0)</f>
        <v>4</v>
      </c>
      <c r="F6025" s="183">
        <f>_xlfn.XLOOKUP($A6025,[3]【2026年03月度_全社】RFM客層一覧表データ!$A:$A,[3]【2026年03月度_全社】RFM客層一覧表データ!C:C,"",0)</f>
        <v>1357</v>
      </c>
      <c r="G6025" s="183">
        <f>_xlfn.XLOOKUP($A6025,[3]【2026年03月度_全社】RFM客層一覧表データ!$A:$A,[3]【2026年03月度_全社】RFM客層一覧表データ!D:D,"",0)</f>
        <v>651</v>
      </c>
      <c r="H6025" s="183">
        <f>_xlfn.XLOOKUP($A6025,[3]【2026年03月度_全社】RFM客層一覧表データ!$A:$A,[3]【2026年03月度_全社】RFM客層一覧表データ!E:E,"",0)</f>
        <v>695</v>
      </c>
      <c r="I6025" s="183">
        <f>_xlfn.XLOOKUP($A6025,[3]【2026年03月度_全社】RFM客層一覧表データ!$A:$A,[3]【2026年03月度_全社】RFM客層一覧表データ!F:F,"",0)</f>
        <v>86</v>
      </c>
      <c r="J6025" s="183">
        <v>1326</v>
      </c>
      <c r="K6025" s="183">
        <v>679</v>
      </c>
      <c r="L6025" s="183">
        <v>699</v>
      </c>
      <c r="M6025" s="183">
        <v>95</v>
      </c>
      <c r="N6025" s="183">
        <v>1300</v>
      </c>
      <c r="O6025" s="183">
        <v>691</v>
      </c>
      <c r="P6025" s="183">
        <v>680</v>
      </c>
      <c r="Q6025" s="183">
        <v>87</v>
      </c>
      <c r="R6025" s="183">
        <v>1225</v>
      </c>
      <c r="S6025" s="183">
        <v>678</v>
      </c>
      <c r="T6025" s="183">
        <v>680</v>
      </c>
      <c r="U6025" s="183">
        <v>106</v>
      </c>
      <c r="V6025" s="183">
        <v>1185</v>
      </c>
      <c r="W6025" s="183">
        <v>666</v>
      </c>
      <c r="X6025" s="183">
        <v>656</v>
      </c>
      <c r="Y6025" s="183">
        <v>80</v>
      </c>
    </row>
    <row r="6026" spans="1:25" x14ac:dyDescent="0.2">
      <c r="A6026" s="184">
        <v>14657012</v>
      </c>
      <c r="B6026" s="183" t="str">
        <f>[1]店マスタ!B6025</f>
        <v>（有）セブンプラザ　薩摩店</v>
      </c>
      <c r="C6026" s="183">
        <v>2.5</v>
      </c>
      <c r="D6026" s="183">
        <v>2</v>
      </c>
      <c r="E6026" s="183">
        <f>_xlfn.XLOOKUP(A6026,[2]Sheet1!$R:$R,[2]Sheet1!$AB:$AB,"",0)</f>
        <v>2</v>
      </c>
      <c r="F6026" s="183">
        <f>_xlfn.XLOOKUP($A6026,[3]【2026年03月度_全社】RFM客層一覧表データ!$A:$A,[3]【2026年03月度_全社】RFM客層一覧表データ!C:C,"",0)</f>
        <v>770</v>
      </c>
      <c r="G6026" s="183">
        <f>_xlfn.XLOOKUP($A6026,[3]【2026年03月度_全社】RFM客層一覧表データ!$A:$A,[3]【2026年03月度_全社】RFM客層一覧表データ!D:D,"",0)</f>
        <v>383</v>
      </c>
      <c r="H6026" s="183">
        <f>_xlfn.XLOOKUP($A6026,[3]【2026年03月度_全社】RFM客層一覧表データ!$A:$A,[3]【2026年03月度_全社】RFM客層一覧表データ!E:E,"",0)</f>
        <v>401</v>
      </c>
      <c r="I6026" s="183">
        <f>_xlfn.XLOOKUP($A6026,[3]【2026年03月度_全社】RFM客層一覧表データ!$A:$A,[3]【2026年03月度_全社】RFM客層一覧表データ!F:F,"",0)</f>
        <v>41</v>
      </c>
      <c r="J6026" s="183">
        <v>786</v>
      </c>
      <c r="K6026" s="183">
        <v>415</v>
      </c>
      <c r="L6026" s="183">
        <v>426</v>
      </c>
      <c r="M6026" s="183">
        <v>36</v>
      </c>
      <c r="N6026" s="183">
        <v>800</v>
      </c>
      <c r="O6026" s="183">
        <v>423</v>
      </c>
      <c r="P6026" s="183">
        <v>420</v>
      </c>
      <c r="Q6026" s="183">
        <v>47</v>
      </c>
      <c r="R6026" s="183">
        <v>820</v>
      </c>
      <c r="S6026" s="183">
        <v>420</v>
      </c>
      <c r="T6026" s="183">
        <v>424</v>
      </c>
      <c r="U6026" s="183">
        <v>38</v>
      </c>
      <c r="V6026" s="183">
        <v>844</v>
      </c>
      <c r="W6026" s="183">
        <v>447</v>
      </c>
      <c r="X6026" s="183">
        <v>436</v>
      </c>
      <c r="Y6026" s="183">
        <v>29</v>
      </c>
    </row>
    <row r="6027" spans="1:25" x14ac:dyDescent="0.2">
      <c r="A6027" s="184">
        <v>14657015</v>
      </c>
      <c r="B6027" s="183" t="str">
        <f>[1]店マスタ!B6026</f>
        <v>有限会社　タカダ</v>
      </c>
      <c r="C6027" s="183">
        <v>2.5</v>
      </c>
      <c r="D6027" s="183">
        <v>2.5</v>
      </c>
      <c r="E6027" s="183">
        <f>_xlfn.XLOOKUP(A6027,[2]Sheet1!$R:$R,[2]Sheet1!$AB:$AB,"",0)</f>
        <v>2.5</v>
      </c>
      <c r="F6027" s="183">
        <f>_xlfn.XLOOKUP($A6027,[3]【2026年03月度_全社】RFM客層一覧表データ!$A:$A,[3]【2026年03月度_全社】RFM客層一覧表データ!C:C,"",0)</f>
        <v>826</v>
      </c>
      <c r="G6027" s="183">
        <f>_xlfn.XLOOKUP($A6027,[3]【2026年03月度_全社】RFM客層一覧表データ!$A:$A,[3]【2026年03月度_全社】RFM客層一覧表データ!D:D,"",0)</f>
        <v>327</v>
      </c>
      <c r="H6027" s="183">
        <f>_xlfn.XLOOKUP($A6027,[3]【2026年03月度_全社】RFM客層一覧表データ!$A:$A,[3]【2026年03月度_全社】RFM客層一覧表データ!E:E,"",0)</f>
        <v>362</v>
      </c>
      <c r="I6027" s="183">
        <f>_xlfn.XLOOKUP($A6027,[3]【2026年03月度_全社】RFM客層一覧表データ!$A:$A,[3]【2026年03月度_全社】RFM客層一覧表データ!F:F,"",0)</f>
        <v>47</v>
      </c>
      <c r="J6027" s="183">
        <v>848</v>
      </c>
      <c r="K6027" s="183">
        <v>400</v>
      </c>
      <c r="L6027" s="183">
        <v>386</v>
      </c>
      <c r="M6027" s="183">
        <v>87</v>
      </c>
      <c r="N6027" s="183">
        <v>832</v>
      </c>
      <c r="O6027" s="183">
        <v>351</v>
      </c>
      <c r="P6027" s="183">
        <v>403</v>
      </c>
      <c r="Q6027" s="183">
        <v>54</v>
      </c>
      <c r="R6027" s="183">
        <v>840</v>
      </c>
      <c r="S6027" s="183">
        <v>356</v>
      </c>
      <c r="T6027" s="183">
        <v>414</v>
      </c>
      <c r="U6027" s="183">
        <v>35</v>
      </c>
      <c r="V6027" s="183">
        <v>901</v>
      </c>
      <c r="W6027" s="183">
        <v>362</v>
      </c>
      <c r="X6027" s="183">
        <v>447</v>
      </c>
      <c r="Y6027" s="183">
        <v>37</v>
      </c>
    </row>
    <row r="6028" spans="1:25" x14ac:dyDescent="0.2">
      <c r="A6028" s="184">
        <v>14657016</v>
      </c>
      <c r="B6028" s="183" t="str">
        <f>[1]店マスタ!B6027</f>
        <v>富田電機</v>
      </c>
      <c r="C6028" s="183">
        <v>2</v>
      </c>
      <c r="D6028" s="183">
        <v>2</v>
      </c>
      <c r="E6028" s="183">
        <f>_xlfn.XLOOKUP(A6028,[2]Sheet1!$R:$R,[2]Sheet1!$AB:$AB,"",0)</f>
        <v>2.5</v>
      </c>
      <c r="F6028" s="183" t="str">
        <f>_xlfn.XLOOKUP($A6028,[3]【2026年03月度_全社】RFM客層一覧表データ!$A:$A,[3]【2026年03月度_全社】RFM客層一覧表データ!C:C,"",0)</f>
        <v/>
      </c>
      <c r="G6028" s="183" t="str">
        <f>_xlfn.XLOOKUP($A6028,[3]【2026年03月度_全社】RFM客層一覧表データ!$A:$A,[3]【2026年03月度_全社】RFM客層一覧表データ!D:D,"",0)</f>
        <v/>
      </c>
      <c r="H6028" s="183" t="str">
        <f>_xlfn.XLOOKUP($A6028,[3]【2026年03月度_全社】RFM客層一覧表データ!$A:$A,[3]【2026年03月度_全社】RFM客層一覧表データ!E:E,"",0)</f>
        <v/>
      </c>
      <c r="I6028" s="183" t="str">
        <f>_xlfn.XLOOKUP($A6028,[3]【2026年03月度_全社】RFM客層一覧表データ!$A:$A,[3]【2026年03月度_全社】RFM客層一覧表データ!F:F,"",0)</f>
        <v/>
      </c>
      <c r="J6028" s="183">
        <v>0</v>
      </c>
      <c r="K6028" s="183">
        <v>0</v>
      </c>
      <c r="L6028" s="183">
        <v>0</v>
      </c>
      <c r="M6028" s="183">
        <v>0</v>
      </c>
      <c r="N6028" s="183">
        <v>0</v>
      </c>
      <c r="O6028" s="183">
        <v>0</v>
      </c>
      <c r="P6028" s="183">
        <v>0</v>
      </c>
      <c r="Q6028" s="183">
        <v>0</v>
      </c>
      <c r="R6028" s="183">
        <v>0</v>
      </c>
      <c r="S6028" s="183">
        <v>0</v>
      </c>
      <c r="T6028" s="183">
        <v>0</v>
      </c>
      <c r="U6028" s="183">
        <v>0</v>
      </c>
      <c r="V6028" s="183">
        <v>0</v>
      </c>
      <c r="W6028" s="183">
        <v>0</v>
      </c>
      <c r="X6028" s="183">
        <v>0</v>
      </c>
      <c r="Y6028" s="183">
        <v>0</v>
      </c>
    </row>
    <row r="6029" spans="1:25" x14ac:dyDescent="0.2">
      <c r="A6029" s="184">
        <v>14657033</v>
      </c>
      <c r="B6029" s="183" t="str">
        <f>[1]店マスタ!B6028</f>
        <v>パルワカマツ</v>
      </c>
      <c r="C6029" s="183">
        <v>1.5</v>
      </c>
      <c r="D6029" s="183">
        <v>1.5</v>
      </c>
      <c r="E6029" s="183">
        <f>_xlfn.XLOOKUP(A6029,[2]Sheet1!$R:$R,[2]Sheet1!$AB:$AB,"",0)</f>
        <v>1.5</v>
      </c>
      <c r="F6029" s="183">
        <f>_xlfn.XLOOKUP($A6029,[3]【2026年03月度_全社】RFM客層一覧表データ!$A:$A,[3]【2026年03月度_全社】RFM客層一覧表データ!C:C,"",0)</f>
        <v>231</v>
      </c>
      <c r="G6029" s="183">
        <f>_xlfn.XLOOKUP($A6029,[3]【2026年03月度_全社】RFM客層一覧表データ!$A:$A,[3]【2026年03月度_全社】RFM客層一覧表データ!D:D,"",0)</f>
        <v>72</v>
      </c>
      <c r="H6029" s="183">
        <f>_xlfn.XLOOKUP($A6029,[3]【2026年03月度_全社】RFM客層一覧表データ!$A:$A,[3]【2026年03月度_全社】RFM客層一覧表データ!E:E,"",0)</f>
        <v>117</v>
      </c>
      <c r="I6029" s="183">
        <f>_xlfn.XLOOKUP($A6029,[3]【2026年03月度_全社】RFM客層一覧表データ!$A:$A,[3]【2026年03月度_全社】RFM客層一覧表データ!F:F,"",0)</f>
        <v>6</v>
      </c>
      <c r="J6029" s="183">
        <v>260</v>
      </c>
      <c r="K6029" s="183">
        <v>97</v>
      </c>
      <c r="L6029" s="183">
        <v>133</v>
      </c>
      <c r="M6029" s="183">
        <v>10</v>
      </c>
      <c r="N6029" s="183">
        <v>276</v>
      </c>
      <c r="O6029" s="183">
        <v>106</v>
      </c>
      <c r="P6029" s="183">
        <v>144</v>
      </c>
      <c r="Q6029" s="183">
        <v>13</v>
      </c>
      <c r="R6029" s="183">
        <v>288</v>
      </c>
      <c r="S6029" s="183">
        <v>101</v>
      </c>
      <c r="T6029" s="183">
        <v>159</v>
      </c>
      <c r="U6029" s="183">
        <v>7</v>
      </c>
      <c r="V6029" s="183">
        <v>314</v>
      </c>
      <c r="W6029" s="183">
        <v>129</v>
      </c>
      <c r="X6029" s="183">
        <v>168</v>
      </c>
      <c r="Y6029" s="183">
        <v>13</v>
      </c>
    </row>
    <row r="6030" spans="1:25" x14ac:dyDescent="0.2">
      <c r="A6030" s="184">
        <v>14657036</v>
      </c>
      <c r="B6030" s="183" t="str">
        <f>[1]店マスタ!B6029</f>
        <v>石原電気</v>
      </c>
      <c r="C6030" s="183">
        <v>1.5</v>
      </c>
      <c r="D6030" s="183">
        <v>1.5</v>
      </c>
      <c r="E6030" s="183">
        <f>_xlfn.XLOOKUP(A6030,[2]Sheet1!$R:$R,[2]Sheet1!$AB:$AB,"",0)</f>
        <v>1.5</v>
      </c>
      <c r="F6030" s="183" t="str">
        <f>_xlfn.XLOOKUP($A6030,[3]【2026年03月度_全社】RFM客層一覧表データ!$A:$A,[3]【2026年03月度_全社】RFM客層一覧表データ!C:C,"",0)</f>
        <v/>
      </c>
      <c r="G6030" s="183" t="str">
        <f>_xlfn.XLOOKUP($A6030,[3]【2026年03月度_全社】RFM客層一覧表データ!$A:$A,[3]【2026年03月度_全社】RFM客層一覧表データ!D:D,"",0)</f>
        <v/>
      </c>
      <c r="H6030" s="183" t="str">
        <f>_xlfn.XLOOKUP($A6030,[3]【2026年03月度_全社】RFM客層一覧表データ!$A:$A,[3]【2026年03月度_全社】RFM客層一覧表データ!E:E,"",0)</f>
        <v/>
      </c>
      <c r="I6030" s="183" t="str">
        <f>_xlfn.XLOOKUP($A6030,[3]【2026年03月度_全社】RFM客層一覧表データ!$A:$A,[3]【2026年03月度_全社】RFM客層一覧表データ!F:F,"",0)</f>
        <v/>
      </c>
      <c r="J6030" s="183">
        <v>0</v>
      </c>
      <c r="K6030" s="183">
        <v>0</v>
      </c>
      <c r="L6030" s="183">
        <v>0</v>
      </c>
      <c r="M6030" s="183">
        <v>0</v>
      </c>
      <c r="N6030" s="183">
        <v>0</v>
      </c>
      <c r="O6030" s="183">
        <v>0</v>
      </c>
      <c r="P6030" s="183">
        <v>0</v>
      </c>
      <c r="Q6030" s="183">
        <v>0</v>
      </c>
      <c r="R6030" s="183">
        <v>0</v>
      </c>
      <c r="S6030" s="183">
        <v>0</v>
      </c>
      <c r="T6030" s="183">
        <v>0</v>
      </c>
      <c r="U6030" s="183">
        <v>0</v>
      </c>
      <c r="V6030" s="183">
        <v>0</v>
      </c>
      <c r="W6030" s="183">
        <v>0</v>
      </c>
      <c r="X6030" s="183">
        <v>0</v>
      </c>
      <c r="Y6030" s="183">
        <v>0</v>
      </c>
    </row>
    <row r="6031" spans="1:25" x14ac:dyDescent="0.2">
      <c r="A6031" s="184">
        <v>14657037</v>
      </c>
      <c r="B6031" s="183" t="str">
        <f>[1]店マスタ!B6030</f>
        <v>ユタカ電器宮之城店</v>
      </c>
      <c r="C6031" s="183">
        <v>1.5</v>
      </c>
      <c r="D6031" s="183">
        <v>1.5</v>
      </c>
      <c r="E6031" s="183">
        <f>_xlfn.XLOOKUP(A6031,[2]Sheet1!$R:$R,[2]Sheet1!$AB:$AB,"",0)</f>
        <v>1.5</v>
      </c>
      <c r="F6031" s="183" t="str">
        <f>_xlfn.XLOOKUP($A6031,[3]【2026年03月度_全社】RFM客層一覧表データ!$A:$A,[3]【2026年03月度_全社】RFM客層一覧表データ!C:C,"",0)</f>
        <v/>
      </c>
      <c r="G6031" s="183" t="str">
        <f>_xlfn.XLOOKUP($A6031,[3]【2026年03月度_全社】RFM客層一覧表データ!$A:$A,[3]【2026年03月度_全社】RFM客層一覧表データ!D:D,"",0)</f>
        <v/>
      </c>
      <c r="H6031" s="183" t="str">
        <f>_xlfn.XLOOKUP($A6031,[3]【2026年03月度_全社】RFM客層一覧表データ!$A:$A,[3]【2026年03月度_全社】RFM客層一覧表データ!E:E,"",0)</f>
        <v/>
      </c>
      <c r="I6031" s="183" t="str">
        <f>_xlfn.XLOOKUP($A6031,[3]【2026年03月度_全社】RFM客層一覧表データ!$A:$A,[3]【2026年03月度_全社】RFM客層一覧表データ!F:F,"",0)</f>
        <v/>
      </c>
      <c r="J6031" s="183">
        <v>0</v>
      </c>
      <c r="K6031" s="183">
        <v>0</v>
      </c>
      <c r="L6031" s="183">
        <v>0</v>
      </c>
      <c r="M6031" s="183">
        <v>0</v>
      </c>
      <c r="N6031" s="183">
        <v>0</v>
      </c>
      <c r="O6031" s="183">
        <v>0</v>
      </c>
      <c r="P6031" s="183">
        <v>0</v>
      </c>
      <c r="Q6031" s="183">
        <v>0</v>
      </c>
      <c r="R6031" s="183">
        <v>0</v>
      </c>
      <c r="S6031" s="183">
        <v>0</v>
      </c>
      <c r="T6031" s="183">
        <v>0</v>
      </c>
      <c r="U6031" s="183">
        <v>0</v>
      </c>
      <c r="V6031" s="183">
        <v>0</v>
      </c>
      <c r="W6031" s="183">
        <v>0</v>
      </c>
      <c r="X6031" s="183">
        <v>0</v>
      </c>
      <c r="Y6031" s="183">
        <v>0</v>
      </c>
    </row>
    <row r="6032" spans="1:25" x14ac:dyDescent="0.2">
      <c r="A6032" s="184">
        <v>14660009</v>
      </c>
      <c r="B6032" s="183" t="str">
        <f>[1]店マスタ!B6031</f>
        <v>セブンプラザ　いのり</v>
      </c>
      <c r="C6032" s="183">
        <v>1.5</v>
      </c>
      <c r="D6032" s="183">
        <v>1.5</v>
      </c>
      <c r="E6032" s="183">
        <f>_xlfn.XLOOKUP(A6032,[2]Sheet1!$R:$R,[2]Sheet1!$AB:$AB,"",0)</f>
        <v>1.5</v>
      </c>
      <c r="F6032" s="183">
        <f>_xlfn.XLOOKUP($A6032,[3]【2026年03月度_全社】RFM客層一覧表データ!$A:$A,[3]【2026年03月度_全社】RFM客層一覧表データ!C:C,"",0)</f>
        <v>1373</v>
      </c>
      <c r="G6032" s="183">
        <f>_xlfn.XLOOKUP($A6032,[3]【2026年03月度_全社】RFM客層一覧表データ!$A:$A,[3]【2026年03月度_全社】RFM客層一覧表データ!D:D,"",0)</f>
        <v>538</v>
      </c>
      <c r="H6032" s="183">
        <f>_xlfn.XLOOKUP($A6032,[3]【2026年03月度_全社】RFM客層一覧表データ!$A:$A,[3]【2026年03月度_全社】RFM客層一覧表データ!E:E,"",0)</f>
        <v>508</v>
      </c>
      <c r="I6032" s="183">
        <f>_xlfn.XLOOKUP($A6032,[3]【2026年03月度_全社】RFM客層一覧表データ!$A:$A,[3]【2026年03月度_全社】RFM客層一覧表データ!F:F,"",0)</f>
        <v>82</v>
      </c>
      <c r="J6032" s="183">
        <v>1442</v>
      </c>
      <c r="K6032" s="183">
        <v>532</v>
      </c>
      <c r="L6032" s="183">
        <v>517</v>
      </c>
      <c r="M6032" s="183">
        <v>84</v>
      </c>
      <c r="N6032" s="183">
        <v>1458</v>
      </c>
      <c r="O6032" s="183">
        <v>552</v>
      </c>
      <c r="P6032" s="183">
        <v>536</v>
      </c>
      <c r="Q6032" s="183">
        <v>88</v>
      </c>
      <c r="R6032" s="183">
        <v>1463</v>
      </c>
      <c r="S6032" s="183">
        <v>639</v>
      </c>
      <c r="T6032" s="183">
        <v>544</v>
      </c>
      <c r="U6032" s="183">
        <v>133</v>
      </c>
      <c r="V6032" s="183">
        <v>1410</v>
      </c>
      <c r="W6032" s="183">
        <v>613</v>
      </c>
      <c r="X6032" s="183">
        <v>552</v>
      </c>
      <c r="Y6032" s="183">
        <v>110</v>
      </c>
    </row>
    <row r="6033" spans="1:25" x14ac:dyDescent="0.2">
      <c r="A6033" s="184">
        <v>14660015</v>
      </c>
      <c r="B6033" s="183" t="str">
        <f>[1]店マスタ!B6032</f>
        <v>セブンプラザ北大島店</v>
      </c>
      <c r="C6033" s="183">
        <v>1.5</v>
      </c>
      <c r="D6033" s="183">
        <v>0.5</v>
      </c>
      <c r="E6033" s="183">
        <f>_xlfn.XLOOKUP(A6033,[2]Sheet1!$R:$R,[2]Sheet1!$AB:$AB,"",0)</f>
        <v>0.5</v>
      </c>
      <c r="F6033" s="183">
        <f>_xlfn.XLOOKUP($A6033,[3]【2026年03月度_全社】RFM客層一覧表データ!$A:$A,[3]【2026年03月度_全社】RFM客層一覧表データ!C:C,"",0)</f>
        <v>0</v>
      </c>
      <c r="G6033" s="183">
        <f>_xlfn.XLOOKUP($A6033,[3]【2026年03月度_全社】RFM客層一覧表データ!$A:$A,[3]【2026年03月度_全社】RFM客層一覧表データ!D:D,"",0)</f>
        <v>0</v>
      </c>
      <c r="H6033" s="183">
        <f>_xlfn.XLOOKUP($A6033,[3]【2026年03月度_全社】RFM客層一覧表データ!$A:$A,[3]【2026年03月度_全社】RFM客層一覧表データ!E:E,"",0)</f>
        <v>0</v>
      </c>
      <c r="I6033" s="183">
        <f>_xlfn.XLOOKUP($A6033,[3]【2026年03月度_全社】RFM客層一覧表データ!$A:$A,[3]【2026年03月度_全社】RFM客層一覧表データ!F:F,"",0)</f>
        <v>0</v>
      </c>
      <c r="J6033" s="183">
        <v>0</v>
      </c>
      <c r="K6033" s="183">
        <v>0</v>
      </c>
      <c r="L6033" s="183">
        <v>0</v>
      </c>
      <c r="M6033" s="183">
        <v>0</v>
      </c>
      <c r="N6033" s="183">
        <v>0</v>
      </c>
      <c r="O6033" s="183">
        <v>0</v>
      </c>
      <c r="P6033" s="183">
        <v>0</v>
      </c>
      <c r="Q6033" s="183">
        <v>0</v>
      </c>
      <c r="R6033" s="183">
        <v>0</v>
      </c>
      <c r="S6033" s="183">
        <v>0</v>
      </c>
      <c r="T6033" s="183">
        <v>0</v>
      </c>
      <c r="U6033" s="183">
        <v>0</v>
      </c>
      <c r="V6033" s="183">
        <v>0</v>
      </c>
      <c r="W6033" s="183">
        <v>0</v>
      </c>
      <c r="X6033" s="183">
        <v>0</v>
      </c>
      <c r="Y6033" s="183">
        <v>0</v>
      </c>
    </row>
    <row r="6034" spans="1:25" x14ac:dyDescent="0.2">
      <c r="A6034" s="184">
        <v>14660110</v>
      </c>
      <c r="B6034" s="183" t="str">
        <f>[1]店マスタ!B6033</f>
        <v>セブンプラザ　マツモト</v>
      </c>
      <c r="C6034" s="183">
        <v>2</v>
      </c>
      <c r="D6034" s="183">
        <v>2</v>
      </c>
      <c r="E6034" s="183">
        <f>_xlfn.XLOOKUP(A6034,[2]Sheet1!$R:$R,[2]Sheet1!$AB:$AB,"",0)</f>
        <v>2</v>
      </c>
      <c r="F6034" s="183">
        <f>_xlfn.XLOOKUP($A6034,[3]【2026年03月度_全社】RFM客層一覧表データ!$A:$A,[3]【2026年03月度_全社】RFM客層一覧表データ!C:C,"",0)</f>
        <v>895</v>
      </c>
      <c r="G6034" s="183">
        <f>_xlfn.XLOOKUP($A6034,[3]【2026年03月度_全社】RFM客層一覧表データ!$A:$A,[3]【2026年03月度_全社】RFM客層一覧表データ!D:D,"",0)</f>
        <v>364</v>
      </c>
      <c r="H6034" s="183">
        <f>_xlfn.XLOOKUP($A6034,[3]【2026年03月度_全社】RFM客層一覧表データ!$A:$A,[3]【2026年03月度_全社】RFM客層一覧表データ!E:E,"",0)</f>
        <v>406</v>
      </c>
      <c r="I6034" s="183">
        <f>_xlfn.XLOOKUP($A6034,[3]【2026年03月度_全社】RFM客層一覧表データ!$A:$A,[3]【2026年03月度_全社】RFM客層一覧表データ!F:F,"",0)</f>
        <v>60</v>
      </c>
      <c r="J6034" s="183">
        <v>953</v>
      </c>
      <c r="K6034" s="183">
        <v>403</v>
      </c>
      <c r="L6034" s="183">
        <v>394</v>
      </c>
      <c r="M6034" s="183">
        <v>81</v>
      </c>
      <c r="N6034" s="183">
        <v>967</v>
      </c>
      <c r="O6034" s="183">
        <v>410</v>
      </c>
      <c r="P6034" s="183">
        <v>411</v>
      </c>
      <c r="Q6034" s="183">
        <v>68</v>
      </c>
      <c r="R6034" s="183">
        <v>990</v>
      </c>
      <c r="S6034" s="183">
        <v>383</v>
      </c>
      <c r="T6034" s="183">
        <v>407</v>
      </c>
      <c r="U6034" s="183">
        <v>69</v>
      </c>
      <c r="V6034" s="183">
        <v>1024</v>
      </c>
      <c r="W6034" s="183">
        <v>423</v>
      </c>
      <c r="X6034" s="183">
        <v>416</v>
      </c>
      <c r="Y6034" s="183">
        <v>104</v>
      </c>
    </row>
    <row r="6035" spans="1:25" x14ac:dyDescent="0.2">
      <c r="A6035" s="184">
        <v>14660139</v>
      </c>
      <c r="B6035" s="183" t="str">
        <f>[1]店マスタ!B6034</f>
        <v>マサヒロ電気</v>
      </c>
      <c r="C6035" s="183">
        <v>2.5</v>
      </c>
      <c r="D6035" s="183">
        <v>2.5</v>
      </c>
      <c r="E6035" s="183">
        <f>_xlfn.XLOOKUP(A6035,[2]Sheet1!$R:$R,[2]Sheet1!$AB:$AB,"",0)</f>
        <v>2.5</v>
      </c>
      <c r="F6035" s="183" t="str">
        <f>_xlfn.XLOOKUP($A6035,[3]【2026年03月度_全社】RFM客層一覧表データ!$A:$A,[3]【2026年03月度_全社】RFM客層一覧表データ!C:C,"",0)</f>
        <v/>
      </c>
      <c r="G6035" s="183" t="str">
        <f>_xlfn.XLOOKUP($A6035,[3]【2026年03月度_全社】RFM客層一覧表データ!$A:$A,[3]【2026年03月度_全社】RFM客層一覧表データ!D:D,"",0)</f>
        <v/>
      </c>
      <c r="H6035" s="183" t="str">
        <f>_xlfn.XLOOKUP($A6035,[3]【2026年03月度_全社】RFM客層一覧表データ!$A:$A,[3]【2026年03月度_全社】RFM客層一覧表データ!E:E,"",0)</f>
        <v/>
      </c>
      <c r="I6035" s="183" t="str">
        <f>_xlfn.XLOOKUP($A6035,[3]【2026年03月度_全社】RFM客層一覧表データ!$A:$A,[3]【2026年03月度_全社】RFM客層一覧表データ!F:F,"",0)</f>
        <v/>
      </c>
      <c r="J6035" s="183">
        <v>0</v>
      </c>
      <c r="K6035" s="183">
        <v>0</v>
      </c>
      <c r="L6035" s="183">
        <v>0</v>
      </c>
      <c r="M6035" s="183">
        <v>0</v>
      </c>
      <c r="N6035" s="183">
        <v>0</v>
      </c>
      <c r="O6035" s="183">
        <v>0</v>
      </c>
      <c r="P6035" s="183">
        <v>0</v>
      </c>
      <c r="Q6035" s="183">
        <v>0</v>
      </c>
      <c r="R6035" s="183">
        <v>0</v>
      </c>
      <c r="S6035" s="183">
        <v>0</v>
      </c>
      <c r="T6035" s="183">
        <v>0</v>
      </c>
      <c r="U6035" s="183">
        <v>0</v>
      </c>
      <c r="V6035" s="183">
        <v>0</v>
      </c>
      <c r="W6035" s="183">
        <v>0</v>
      </c>
      <c r="X6035" s="183">
        <v>0</v>
      </c>
      <c r="Y6035" s="183">
        <v>0</v>
      </c>
    </row>
    <row r="6036" spans="1:25" x14ac:dyDescent="0.2">
      <c r="A6036" s="184">
        <v>14661004</v>
      </c>
      <c r="B6036" s="183" t="str">
        <f>[1]店マスタ!B6035</f>
        <v>（有）カワバタ電設</v>
      </c>
      <c r="C6036" s="183">
        <v>5</v>
      </c>
      <c r="D6036" s="183">
        <v>5</v>
      </c>
      <c r="E6036" s="183">
        <f>_xlfn.XLOOKUP(A6036,[2]Sheet1!$R:$R,[2]Sheet1!$AB:$AB,"",0)</f>
        <v>5.5</v>
      </c>
      <c r="F6036" s="183" t="str">
        <f>_xlfn.XLOOKUP($A6036,[3]【2026年03月度_全社】RFM客層一覧表データ!$A:$A,[3]【2026年03月度_全社】RFM客層一覧表データ!C:C,"",0)</f>
        <v/>
      </c>
      <c r="G6036" s="183" t="str">
        <f>_xlfn.XLOOKUP($A6036,[3]【2026年03月度_全社】RFM客層一覧表データ!$A:$A,[3]【2026年03月度_全社】RFM客層一覧表データ!D:D,"",0)</f>
        <v/>
      </c>
      <c r="H6036" s="183" t="str">
        <f>_xlfn.XLOOKUP($A6036,[3]【2026年03月度_全社】RFM客層一覧表データ!$A:$A,[3]【2026年03月度_全社】RFM客層一覧表データ!E:E,"",0)</f>
        <v/>
      </c>
      <c r="I6036" s="183" t="str">
        <f>_xlfn.XLOOKUP($A6036,[3]【2026年03月度_全社】RFM客層一覧表データ!$A:$A,[3]【2026年03月度_全社】RFM客層一覧表データ!F:F,"",0)</f>
        <v/>
      </c>
      <c r="J6036" s="183">
        <v>0</v>
      </c>
      <c r="K6036" s="183">
        <v>0</v>
      </c>
      <c r="L6036" s="183">
        <v>0</v>
      </c>
      <c r="M6036" s="183">
        <v>0</v>
      </c>
      <c r="N6036" s="183">
        <v>0</v>
      </c>
      <c r="O6036" s="183">
        <v>0</v>
      </c>
      <c r="P6036" s="183">
        <v>0</v>
      </c>
      <c r="Q6036" s="183">
        <v>0</v>
      </c>
      <c r="R6036" s="183">
        <v>0</v>
      </c>
      <c r="S6036" s="183">
        <v>0</v>
      </c>
      <c r="T6036" s="183">
        <v>0</v>
      </c>
      <c r="U6036" s="183">
        <v>0</v>
      </c>
      <c r="V6036" s="183">
        <v>0</v>
      </c>
      <c r="W6036" s="183">
        <v>0</v>
      </c>
      <c r="X6036" s="183">
        <v>0</v>
      </c>
      <c r="Y6036" s="183">
        <v>0</v>
      </c>
    </row>
    <row r="6037" spans="1:25" x14ac:dyDescent="0.2">
      <c r="A6037" s="184">
        <v>14661006</v>
      </c>
      <c r="B6037" s="183" t="str">
        <f>[1]店マスタ!B6036</f>
        <v>（有）喜界文化</v>
      </c>
      <c r="C6037" s="183">
        <v>5.5</v>
      </c>
      <c r="D6037" s="183">
        <v>5.5</v>
      </c>
      <c r="E6037" s="183">
        <f>_xlfn.XLOOKUP(A6037,[2]Sheet1!$R:$R,[2]Sheet1!$AB:$AB,"",0)</f>
        <v>6</v>
      </c>
      <c r="F6037" s="183">
        <f>_xlfn.XLOOKUP($A6037,[3]【2026年03月度_全社】RFM客層一覧表データ!$A:$A,[3]【2026年03月度_全社】RFM客層一覧表データ!C:C,"",0)</f>
        <v>1274</v>
      </c>
      <c r="G6037" s="183">
        <f>_xlfn.XLOOKUP($A6037,[3]【2026年03月度_全社】RFM客層一覧表データ!$A:$A,[3]【2026年03月度_全社】RFM客層一覧表データ!D:D,"",0)</f>
        <v>542</v>
      </c>
      <c r="H6037" s="183">
        <f>_xlfn.XLOOKUP($A6037,[3]【2026年03月度_全社】RFM客層一覧表データ!$A:$A,[3]【2026年03月度_全社】RFM客層一覧表データ!E:E,"",0)</f>
        <v>598</v>
      </c>
      <c r="I6037" s="183">
        <f>_xlfn.XLOOKUP($A6037,[3]【2026年03月度_全社】RFM客層一覧表データ!$A:$A,[3]【2026年03月度_全社】RFM客層一覧表データ!F:F,"",0)</f>
        <v>89</v>
      </c>
      <c r="J6037" s="183">
        <v>1291</v>
      </c>
      <c r="K6037" s="183">
        <v>642</v>
      </c>
      <c r="L6037" s="183">
        <v>598</v>
      </c>
      <c r="M6037" s="183">
        <v>110</v>
      </c>
      <c r="N6037" s="183">
        <v>1218</v>
      </c>
      <c r="O6037" s="183">
        <v>599</v>
      </c>
      <c r="P6037" s="183">
        <v>590</v>
      </c>
      <c r="Q6037" s="183">
        <v>71</v>
      </c>
      <c r="R6037" s="183">
        <v>1259</v>
      </c>
      <c r="S6037" s="183">
        <v>572</v>
      </c>
      <c r="T6037" s="183">
        <v>582</v>
      </c>
      <c r="U6037" s="183">
        <v>60</v>
      </c>
      <c r="V6037" s="183">
        <v>1297</v>
      </c>
      <c r="W6037" s="183">
        <v>525</v>
      </c>
      <c r="X6037" s="183">
        <v>606</v>
      </c>
      <c r="Y6037" s="183">
        <v>58</v>
      </c>
    </row>
    <row r="6038" spans="1:25" x14ac:dyDescent="0.2">
      <c r="A6038" s="184">
        <v>14661011</v>
      </c>
      <c r="B6038" s="183" t="str">
        <f>[1]店マスタ!B6037</f>
        <v>早町放送社</v>
      </c>
      <c r="C6038" s="183">
        <v>2</v>
      </c>
      <c r="D6038" s="183">
        <v>2</v>
      </c>
      <c r="E6038" s="183">
        <f>_xlfn.XLOOKUP(A6038,[2]Sheet1!$R:$R,[2]Sheet1!$AB:$AB,"",0)</f>
        <v>2</v>
      </c>
      <c r="F6038" s="183" t="str">
        <f>_xlfn.XLOOKUP($A6038,[3]【2026年03月度_全社】RFM客層一覧表データ!$A:$A,[3]【2026年03月度_全社】RFM客層一覧表データ!C:C,"",0)</f>
        <v/>
      </c>
      <c r="G6038" s="183" t="str">
        <f>_xlfn.XLOOKUP($A6038,[3]【2026年03月度_全社】RFM客層一覧表データ!$A:$A,[3]【2026年03月度_全社】RFM客層一覧表データ!D:D,"",0)</f>
        <v/>
      </c>
      <c r="H6038" s="183" t="str">
        <f>_xlfn.XLOOKUP($A6038,[3]【2026年03月度_全社】RFM客層一覧表データ!$A:$A,[3]【2026年03月度_全社】RFM客層一覧表データ!E:E,"",0)</f>
        <v/>
      </c>
      <c r="I6038" s="183" t="str">
        <f>_xlfn.XLOOKUP($A6038,[3]【2026年03月度_全社】RFM客層一覧表データ!$A:$A,[3]【2026年03月度_全社】RFM客層一覧表データ!F:F,"",0)</f>
        <v/>
      </c>
      <c r="J6038" s="183">
        <v>0</v>
      </c>
      <c r="K6038" s="183">
        <v>0</v>
      </c>
      <c r="L6038" s="183">
        <v>0</v>
      </c>
      <c r="M6038" s="183">
        <v>0</v>
      </c>
      <c r="N6038" s="183">
        <v>0</v>
      </c>
      <c r="O6038" s="183">
        <v>0</v>
      </c>
      <c r="P6038" s="183">
        <v>0</v>
      </c>
      <c r="Q6038" s="183">
        <v>0</v>
      </c>
      <c r="R6038" s="183">
        <v>0</v>
      </c>
      <c r="S6038" s="183">
        <v>0</v>
      </c>
      <c r="T6038" s="183">
        <v>0</v>
      </c>
      <c r="U6038" s="183">
        <v>0</v>
      </c>
      <c r="V6038" s="183">
        <v>0</v>
      </c>
      <c r="W6038" s="183">
        <v>0</v>
      </c>
      <c r="X6038" s="183">
        <v>0</v>
      </c>
      <c r="Y6038" s="183">
        <v>0</v>
      </c>
    </row>
    <row r="6039" spans="1:25" x14ac:dyDescent="0.2">
      <c r="A6039" s="184">
        <v>14661013</v>
      </c>
      <c r="B6039" s="183" t="str">
        <f>[1]店マスタ!B6038</f>
        <v>ツル電機空調設備株式会社</v>
      </c>
      <c r="C6039" s="183">
        <v>6.5</v>
      </c>
      <c r="D6039" s="183">
        <v>5</v>
      </c>
      <c r="E6039" s="183">
        <f>_xlfn.XLOOKUP(A6039,[2]Sheet1!$R:$R,[2]Sheet1!$AB:$AB,"",0)</f>
        <v>5</v>
      </c>
      <c r="F6039" s="183">
        <f>_xlfn.XLOOKUP($A6039,[3]【2026年03月度_全社】RFM客層一覧表データ!$A:$A,[3]【2026年03月度_全社】RFM客層一覧表データ!C:C,"",0)</f>
        <v>0</v>
      </c>
      <c r="G6039" s="183">
        <f>_xlfn.XLOOKUP($A6039,[3]【2026年03月度_全社】RFM客層一覧表データ!$A:$A,[3]【2026年03月度_全社】RFM客層一覧表データ!D:D,"",0)</f>
        <v>0</v>
      </c>
      <c r="H6039" s="183">
        <f>_xlfn.XLOOKUP($A6039,[3]【2026年03月度_全社】RFM客層一覧表データ!$A:$A,[3]【2026年03月度_全社】RFM客層一覧表データ!E:E,"",0)</f>
        <v>0</v>
      </c>
      <c r="I6039" s="183">
        <f>_xlfn.XLOOKUP($A6039,[3]【2026年03月度_全社】RFM客層一覧表データ!$A:$A,[3]【2026年03月度_全社】RFM客層一覧表データ!F:F,"",0)</f>
        <v>0</v>
      </c>
      <c r="J6039" s="183">
        <v>0</v>
      </c>
      <c r="K6039" s="183">
        <v>0</v>
      </c>
      <c r="L6039" s="183">
        <v>0</v>
      </c>
      <c r="M6039" s="183">
        <v>0</v>
      </c>
      <c r="N6039" s="183">
        <v>0</v>
      </c>
      <c r="O6039" s="183">
        <v>0</v>
      </c>
      <c r="P6039" s="183">
        <v>0</v>
      </c>
      <c r="Q6039" s="183">
        <v>0</v>
      </c>
      <c r="R6039" s="183">
        <v>1</v>
      </c>
      <c r="S6039" s="183">
        <v>0</v>
      </c>
      <c r="T6039" s="183">
        <v>0</v>
      </c>
      <c r="U6039" s="183">
        <v>0</v>
      </c>
      <c r="V6039" s="183">
        <v>17</v>
      </c>
      <c r="W6039" s="183">
        <v>0</v>
      </c>
      <c r="X6039" s="183">
        <v>0</v>
      </c>
      <c r="Y6039" s="183">
        <v>0</v>
      </c>
    </row>
    <row r="6040" spans="1:25" x14ac:dyDescent="0.2">
      <c r="A6040" s="184">
        <v>14661140</v>
      </c>
      <c r="B6040" s="183" t="str">
        <f>[1]店マスタ!B6039</f>
        <v>サンニューズ　マルサカ店</v>
      </c>
      <c r="C6040" s="183">
        <v>1</v>
      </c>
      <c r="D6040" s="183">
        <v>1.5</v>
      </c>
      <c r="E6040" s="183">
        <f>_xlfn.XLOOKUP(A6040,[2]Sheet1!$R:$R,[2]Sheet1!$AB:$AB,"",0)</f>
        <v>1.5</v>
      </c>
      <c r="F6040" s="183">
        <f>_xlfn.XLOOKUP($A6040,[3]【2026年03月度_全社】RFM客層一覧表データ!$A:$A,[3]【2026年03月度_全社】RFM客層一覧表データ!C:C,"",0)</f>
        <v>0</v>
      </c>
      <c r="G6040" s="183">
        <f>_xlfn.XLOOKUP($A6040,[3]【2026年03月度_全社】RFM客層一覧表データ!$A:$A,[3]【2026年03月度_全社】RFM客層一覧表データ!D:D,"",0)</f>
        <v>0</v>
      </c>
      <c r="H6040" s="183">
        <f>_xlfn.XLOOKUP($A6040,[3]【2026年03月度_全社】RFM客層一覧表データ!$A:$A,[3]【2026年03月度_全社】RFM客層一覧表データ!E:E,"",0)</f>
        <v>0</v>
      </c>
      <c r="I6040" s="183">
        <f>_xlfn.XLOOKUP($A6040,[3]【2026年03月度_全社】RFM客層一覧表データ!$A:$A,[3]【2026年03月度_全社】RFM客層一覧表データ!F:F,"",0)</f>
        <v>0</v>
      </c>
      <c r="J6040" s="183">
        <v>0</v>
      </c>
      <c r="K6040" s="183">
        <v>0</v>
      </c>
      <c r="L6040" s="183">
        <v>0</v>
      </c>
      <c r="M6040" s="183">
        <v>0</v>
      </c>
      <c r="N6040" s="183">
        <v>0</v>
      </c>
      <c r="O6040" s="183">
        <v>0</v>
      </c>
      <c r="P6040" s="183">
        <v>0</v>
      </c>
      <c r="Q6040" s="183">
        <v>0</v>
      </c>
      <c r="R6040" s="183">
        <v>0</v>
      </c>
      <c r="S6040" s="183">
        <v>0</v>
      </c>
      <c r="T6040" s="183">
        <v>0</v>
      </c>
      <c r="U6040" s="183">
        <v>0</v>
      </c>
      <c r="V6040" s="183">
        <v>2</v>
      </c>
      <c r="W6040" s="183">
        <v>0</v>
      </c>
      <c r="X6040" s="183">
        <v>0</v>
      </c>
      <c r="Y6040" s="183">
        <v>0</v>
      </c>
    </row>
    <row r="6041" spans="1:25" x14ac:dyDescent="0.2">
      <c r="A6041" s="184">
        <v>14663006</v>
      </c>
      <c r="B6041" s="183" t="str">
        <f>[1]店マスタ!B6040</f>
        <v>セブンプラザ徳之島店</v>
      </c>
      <c r="C6041" s="183">
        <v>5.5</v>
      </c>
      <c r="D6041" s="183">
        <v>5</v>
      </c>
      <c r="E6041" s="183">
        <f>_xlfn.XLOOKUP(A6041,[2]Sheet1!$R:$R,[2]Sheet1!$AB:$AB,"",0)</f>
        <v>5</v>
      </c>
      <c r="F6041" s="183">
        <f>_xlfn.XLOOKUP($A6041,[3]【2026年03月度_全社】RFM客層一覧表データ!$A:$A,[3]【2026年03月度_全社】RFM客層一覧表データ!C:C,"",0)</f>
        <v>1790</v>
      </c>
      <c r="G6041" s="183">
        <f>_xlfn.XLOOKUP($A6041,[3]【2026年03月度_全社】RFM客層一覧表データ!$A:$A,[3]【2026年03月度_全社】RFM客層一覧表データ!D:D,"",0)</f>
        <v>716</v>
      </c>
      <c r="H6041" s="183">
        <f>_xlfn.XLOOKUP($A6041,[3]【2026年03月度_全社】RFM客層一覧表データ!$A:$A,[3]【2026年03月度_全社】RFM客層一覧表データ!E:E,"",0)</f>
        <v>788</v>
      </c>
      <c r="I6041" s="183">
        <f>_xlfn.XLOOKUP($A6041,[3]【2026年03月度_全社】RFM客層一覧表データ!$A:$A,[3]【2026年03月度_全社】RFM客層一覧表データ!F:F,"",0)</f>
        <v>133</v>
      </c>
      <c r="J6041" s="183">
        <v>1876</v>
      </c>
      <c r="K6041" s="183">
        <v>709</v>
      </c>
      <c r="L6041" s="183">
        <v>800</v>
      </c>
      <c r="M6041" s="183">
        <v>118</v>
      </c>
      <c r="N6041" s="183">
        <v>1912</v>
      </c>
      <c r="O6041" s="183">
        <v>696</v>
      </c>
      <c r="P6041" s="183">
        <v>807</v>
      </c>
      <c r="Q6041" s="183">
        <v>117</v>
      </c>
      <c r="R6041" s="183">
        <v>1978</v>
      </c>
      <c r="S6041" s="183">
        <v>733</v>
      </c>
      <c r="T6041" s="183">
        <v>826</v>
      </c>
      <c r="U6041" s="183">
        <v>141</v>
      </c>
      <c r="V6041" s="183">
        <v>2031</v>
      </c>
      <c r="W6041" s="183">
        <v>785</v>
      </c>
      <c r="X6041" s="183">
        <v>849</v>
      </c>
      <c r="Y6041" s="183">
        <v>150</v>
      </c>
    </row>
    <row r="6042" spans="1:25" x14ac:dyDescent="0.2">
      <c r="A6042" s="184">
        <v>14663008</v>
      </c>
      <c r="B6042" s="183" t="str">
        <f>[1]店マスタ!B6041</f>
        <v>有限会社　トミタ電器</v>
      </c>
      <c r="C6042" s="183">
        <v>2.5</v>
      </c>
      <c r="D6042" s="183">
        <v>0</v>
      </c>
      <c r="E6042" s="183" t="str">
        <f>_xlfn.XLOOKUP(A6042,[2]Sheet1!$R:$R,[2]Sheet1!$AB:$AB,"",0)</f>
        <v/>
      </c>
      <c r="F6042" s="183" t="str">
        <f>_xlfn.XLOOKUP($A6042,[3]【2026年03月度_全社】RFM客層一覧表データ!$A:$A,[3]【2026年03月度_全社】RFM客層一覧表データ!C:C,"",0)</f>
        <v/>
      </c>
      <c r="G6042" s="183" t="str">
        <f>_xlfn.XLOOKUP($A6042,[3]【2026年03月度_全社】RFM客層一覧表データ!$A:$A,[3]【2026年03月度_全社】RFM客層一覧表データ!D:D,"",0)</f>
        <v/>
      </c>
      <c r="H6042" s="183" t="str">
        <f>_xlfn.XLOOKUP($A6042,[3]【2026年03月度_全社】RFM客層一覧表データ!$A:$A,[3]【2026年03月度_全社】RFM客層一覧表データ!E:E,"",0)</f>
        <v/>
      </c>
      <c r="I6042" s="183" t="str">
        <f>_xlfn.XLOOKUP($A6042,[3]【2026年03月度_全社】RFM客層一覧表データ!$A:$A,[3]【2026年03月度_全社】RFM客層一覧表データ!F:F,"",0)</f>
        <v/>
      </c>
      <c r="J6042" s="183">
        <v>0</v>
      </c>
      <c r="K6042" s="183">
        <v>0</v>
      </c>
      <c r="L6042" s="183">
        <v>0</v>
      </c>
      <c r="M6042" s="183">
        <v>0</v>
      </c>
      <c r="N6042" s="183">
        <v>229</v>
      </c>
      <c r="O6042" s="183">
        <v>0</v>
      </c>
      <c r="P6042" s="183">
        <v>0</v>
      </c>
      <c r="Q6042" s="183">
        <v>0</v>
      </c>
      <c r="R6042" s="183">
        <v>407</v>
      </c>
      <c r="S6042" s="183">
        <v>0</v>
      </c>
      <c r="T6042" s="183">
        <v>144</v>
      </c>
      <c r="U6042" s="183">
        <v>0</v>
      </c>
      <c r="V6042" s="183">
        <v>540</v>
      </c>
      <c r="W6042" s="183">
        <v>0</v>
      </c>
      <c r="X6042" s="183">
        <v>240</v>
      </c>
      <c r="Y6042" s="183">
        <v>0</v>
      </c>
    </row>
    <row r="6043" spans="1:25" x14ac:dyDescent="0.2">
      <c r="A6043" s="184">
        <v>14663022</v>
      </c>
      <c r="B6043" s="183" t="str">
        <f>[1]店マスタ!B6042</f>
        <v>セブンプラザ　天城店</v>
      </c>
      <c r="C6043" s="183">
        <v>6.5</v>
      </c>
      <c r="D6043" s="183">
        <v>5.5</v>
      </c>
      <c r="E6043" s="183">
        <f>_xlfn.XLOOKUP(A6043,[2]Sheet1!$R:$R,[2]Sheet1!$AB:$AB,"",0)</f>
        <v>5.5</v>
      </c>
      <c r="F6043" s="183">
        <f>_xlfn.XLOOKUP($A6043,[3]【2026年03月度_全社】RFM客層一覧表データ!$A:$A,[3]【2026年03月度_全社】RFM客層一覧表データ!C:C,"",0)</f>
        <v>1018</v>
      </c>
      <c r="G6043" s="183">
        <f>_xlfn.XLOOKUP($A6043,[3]【2026年03月度_全社】RFM客層一覧表データ!$A:$A,[3]【2026年03月度_全社】RFM客層一覧表データ!D:D,"",0)</f>
        <v>317</v>
      </c>
      <c r="H6043" s="183">
        <f>_xlfn.XLOOKUP($A6043,[3]【2026年03月度_全社】RFM客層一覧表データ!$A:$A,[3]【2026年03月度_全社】RFM客層一覧表データ!E:E,"",0)</f>
        <v>181</v>
      </c>
      <c r="I6043" s="183">
        <f>_xlfn.XLOOKUP($A6043,[3]【2026年03月度_全社】RFM客層一覧表データ!$A:$A,[3]【2026年03月度_全社】RFM客層一覧表データ!F:F,"",0)</f>
        <v>82</v>
      </c>
      <c r="J6043" s="183">
        <v>992</v>
      </c>
      <c r="K6043" s="183">
        <v>267</v>
      </c>
      <c r="L6043" s="183">
        <v>189</v>
      </c>
      <c r="M6043" s="183">
        <v>75</v>
      </c>
      <c r="N6043" s="183">
        <v>1026</v>
      </c>
      <c r="O6043" s="183">
        <v>208</v>
      </c>
      <c r="P6043" s="183">
        <v>223</v>
      </c>
      <c r="Q6043" s="183">
        <v>55</v>
      </c>
      <c r="R6043" s="183">
        <v>1000</v>
      </c>
      <c r="S6043" s="183">
        <v>296</v>
      </c>
      <c r="T6043" s="183">
        <v>252</v>
      </c>
      <c r="U6043" s="183">
        <v>83</v>
      </c>
      <c r="V6043" s="183">
        <v>978</v>
      </c>
      <c r="W6043" s="183">
        <v>397</v>
      </c>
      <c r="X6043" s="183">
        <v>270</v>
      </c>
      <c r="Y6043" s="183">
        <v>117</v>
      </c>
    </row>
    <row r="6044" spans="1:25" x14ac:dyDescent="0.2">
      <c r="A6044" s="184">
        <v>14664010</v>
      </c>
      <c r="B6044" s="183" t="str">
        <f>[1]店マスタ!B6043</f>
        <v>（有）前田電設</v>
      </c>
      <c r="C6044" s="183">
        <v>4.5</v>
      </c>
      <c r="D6044" s="183">
        <v>4.5</v>
      </c>
      <c r="E6044" s="183">
        <f>_xlfn.XLOOKUP(A6044,[2]Sheet1!$R:$R,[2]Sheet1!$AB:$AB,"",0)</f>
        <v>4.5</v>
      </c>
      <c r="F6044" s="183">
        <f>_xlfn.XLOOKUP($A6044,[3]【2026年03月度_全社】RFM客層一覧表データ!$A:$A,[3]【2026年03月度_全社】RFM客層一覧表データ!C:C,"",0)</f>
        <v>0</v>
      </c>
      <c r="G6044" s="183">
        <f>_xlfn.XLOOKUP($A6044,[3]【2026年03月度_全社】RFM客層一覧表データ!$A:$A,[3]【2026年03月度_全社】RFM客層一覧表データ!D:D,"",0)</f>
        <v>0</v>
      </c>
      <c r="H6044" s="183">
        <f>_xlfn.XLOOKUP($A6044,[3]【2026年03月度_全社】RFM客層一覧表データ!$A:$A,[3]【2026年03月度_全社】RFM客層一覧表データ!E:E,"",0)</f>
        <v>0</v>
      </c>
      <c r="I6044" s="183">
        <f>_xlfn.XLOOKUP($A6044,[3]【2026年03月度_全社】RFM客層一覧表データ!$A:$A,[3]【2026年03月度_全社】RFM客層一覧表データ!F:F,"",0)</f>
        <v>0</v>
      </c>
      <c r="J6044" s="183">
        <v>0</v>
      </c>
      <c r="K6044" s="183">
        <v>0</v>
      </c>
      <c r="L6044" s="183">
        <v>0</v>
      </c>
      <c r="M6044" s="183">
        <v>0</v>
      </c>
      <c r="N6044" s="183">
        <v>0</v>
      </c>
      <c r="O6044" s="183">
        <v>0</v>
      </c>
      <c r="P6044" s="183">
        <v>0</v>
      </c>
      <c r="Q6044" s="183">
        <v>0</v>
      </c>
      <c r="R6044" s="183">
        <v>0</v>
      </c>
      <c r="S6044" s="183">
        <v>0</v>
      </c>
      <c r="T6044" s="183">
        <v>0</v>
      </c>
      <c r="U6044" s="183">
        <v>0</v>
      </c>
      <c r="V6044" s="183">
        <v>2</v>
      </c>
      <c r="W6044" s="183">
        <v>0</v>
      </c>
      <c r="X6044" s="183">
        <v>0</v>
      </c>
      <c r="Y6044" s="183">
        <v>0</v>
      </c>
    </row>
    <row r="6045" spans="1:25" x14ac:dyDescent="0.2">
      <c r="A6045" s="184">
        <v>14664020</v>
      </c>
      <c r="B6045" s="183" t="str">
        <f>[1]店マスタ!B6044</f>
        <v>金沢電器</v>
      </c>
      <c r="C6045" s="183">
        <v>3</v>
      </c>
      <c r="D6045" s="183">
        <v>3</v>
      </c>
      <c r="E6045" s="183">
        <f>_xlfn.XLOOKUP(A6045,[2]Sheet1!$R:$R,[2]Sheet1!$AB:$AB,"",0)</f>
        <v>3</v>
      </c>
      <c r="F6045" s="183" t="str">
        <f>_xlfn.XLOOKUP($A6045,[3]【2026年03月度_全社】RFM客層一覧表データ!$A:$A,[3]【2026年03月度_全社】RFM客層一覧表データ!C:C,"",0)</f>
        <v/>
      </c>
      <c r="G6045" s="183" t="str">
        <f>_xlfn.XLOOKUP($A6045,[3]【2026年03月度_全社】RFM客層一覧表データ!$A:$A,[3]【2026年03月度_全社】RFM客層一覧表データ!D:D,"",0)</f>
        <v/>
      </c>
      <c r="H6045" s="183" t="str">
        <f>_xlfn.XLOOKUP($A6045,[3]【2026年03月度_全社】RFM客層一覧表データ!$A:$A,[3]【2026年03月度_全社】RFM客層一覧表データ!E:E,"",0)</f>
        <v/>
      </c>
      <c r="I6045" s="183" t="str">
        <f>_xlfn.XLOOKUP($A6045,[3]【2026年03月度_全社】RFM客層一覧表データ!$A:$A,[3]【2026年03月度_全社】RFM客層一覧表データ!F:F,"",0)</f>
        <v/>
      </c>
      <c r="J6045" s="183">
        <v>0</v>
      </c>
      <c r="K6045" s="183">
        <v>0</v>
      </c>
      <c r="L6045" s="183">
        <v>0</v>
      </c>
      <c r="M6045" s="183">
        <v>0</v>
      </c>
      <c r="N6045" s="183">
        <v>0</v>
      </c>
      <c r="O6045" s="183">
        <v>0</v>
      </c>
      <c r="P6045" s="183">
        <v>0</v>
      </c>
      <c r="Q6045" s="183">
        <v>0</v>
      </c>
      <c r="R6045" s="183">
        <v>0</v>
      </c>
      <c r="S6045" s="183">
        <v>0</v>
      </c>
      <c r="T6045" s="183">
        <v>0</v>
      </c>
      <c r="U6045" s="183">
        <v>0</v>
      </c>
      <c r="V6045" s="183">
        <v>0</v>
      </c>
      <c r="W6045" s="183">
        <v>0</v>
      </c>
      <c r="X6045" s="183">
        <v>0</v>
      </c>
      <c r="Y6045" s="183">
        <v>0</v>
      </c>
    </row>
    <row r="6046" spans="1:25" x14ac:dyDescent="0.2">
      <c r="A6046" s="184">
        <v>14664030</v>
      </c>
      <c r="B6046" s="183" t="str">
        <f>[1]店マスタ!B6045</f>
        <v>イズミ電器</v>
      </c>
      <c r="C6046" s="183">
        <v>2.5</v>
      </c>
      <c r="D6046" s="183">
        <v>2.5</v>
      </c>
      <c r="E6046" s="183">
        <f>_xlfn.XLOOKUP(A6046,[2]Sheet1!$R:$R,[2]Sheet1!$AB:$AB,"",0)</f>
        <v>2.5</v>
      </c>
      <c r="F6046" s="183">
        <f>_xlfn.XLOOKUP($A6046,[3]【2026年03月度_全社】RFM客層一覧表データ!$A:$A,[3]【2026年03月度_全社】RFM客層一覧表データ!C:C,"",0)</f>
        <v>282</v>
      </c>
      <c r="G6046" s="183">
        <f>_xlfn.XLOOKUP($A6046,[3]【2026年03月度_全社】RFM客層一覧表データ!$A:$A,[3]【2026年03月度_全社】RFM客層一覧表データ!D:D,"",0)</f>
        <v>14</v>
      </c>
      <c r="H6046" s="183">
        <f>_xlfn.XLOOKUP($A6046,[3]【2026年03月度_全社】RFM客層一覧表データ!$A:$A,[3]【2026年03月度_全社】RFM客層一覧表データ!E:E,"",0)</f>
        <v>0</v>
      </c>
      <c r="I6046" s="183">
        <f>_xlfn.XLOOKUP($A6046,[3]【2026年03月度_全社】RFM客層一覧表データ!$A:$A,[3]【2026年03月度_全社】RFM客層一覧表データ!F:F,"",0)</f>
        <v>0</v>
      </c>
      <c r="J6046" s="183">
        <v>331</v>
      </c>
      <c r="K6046" s="183">
        <v>12</v>
      </c>
      <c r="L6046" s="183">
        <v>0</v>
      </c>
      <c r="M6046" s="183">
        <v>0</v>
      </c>
      <c r="N6046" s="183">
        <v>377</v>
      </c>
      <c r="O6046" s="183">
        <v>96</v>
      </c>
      <c r="P6046" s="183">
        <v>0</v>
      </c>
      <c r="Q6046" s="183">
        <v>0</v>
      </c>
      <c r="R6046" s="183">
        <v>368</v>
      </c>
      <c r="S6046" s="183">
        <v>103</v>
      </c>
      <c r="T6046" s="183">
        <v>0</v>
      </c>
      <c r="U6046" s="183">
        <v>0</v>
      </c>
      <c r="V6046" s="183">
        <v>0</v>
      </c>
      <c r="W6046" s="183">
        <v>0</v>
      </c>
      <c r="X6046" s="183">
        <v>0</v>
      </c>
      <c r="Y6046" s="183">
        <v>0</v>
      </c>
    </row>
    <row r="6047" spans="1:25" x14ac:dyDescent="0.2">
      <c r="A6047" s="184">
        <v>14701010</v>
      </c>
      <c r="B6047" s="183" t="str">
        <f>[1]店マスタ!B6046</f>
        <v>トレンド　ライフ</v>
      </c>
      <c r="C6047" s="183">
        <v>3.5</v>
      </c>
      <c r="D6047" s="183">
        <v>7</v>
      </c>
      <c r="E6047" s="183">
        <f>_xlfn.XLOOKUP(A6047,[2]Sheet1!$R:$R,[2]Sheet1!$AB:$AB,"",0)</f>
        <v>3.5</v>
      </c>
      <c r="F6047" s="183">
        <f>_xlfn.XLOOKUP($A6047,[3]【2026年03月度_全社】RFM客層一覧表データ!$A:$A,[3]【2026年03月度_全社】RFM客層一覧表データ!C:C,"",0)</f>
        <v>697</v>
      </c>
      <c r="G6047" s="183">
        <f>_xlfn.XLOOKUP($A6047,[3]【2026年03月度_全社】RFM客層一覧表データ!$A:$A,[3]【2026年03月度_全社】RFM客層一覧表データ!D:D,"",0)</f>
        <v>255</v>
      </c>
      <c r="H6047" s="183">
        <f>_xlfn.XLOOKUP($A6047,[3]【2026年03月度_全社】RFM客層一覧表データ!$A:$A,[3]【2026年03月度_全社】RFM客層一覧表データ!E:E,"",0)</f>
        <v>377</v>
      </c>
      <c r="I6047" s="183">
        <f>_xlfn.XLOOKUP($A6047,[3]【2026年03月度_全社】RFM客層一覧表データ!$A:$A,[3]【2026年03月度_全社】RFM客層一覧表データ!F:F,"",0)</f>
        <v>25</v>
      </c>
      <c r="J6047" s="183">
        <v>726</v>
      </c>
      <c r="K6047" s="183">
        <v>312</v>
      </c>
      <c r="L6047" s="183">
        <v>387</v>
      </c>
      <c r="M6047" s="183">
        <v>36</v>
      </c>
      <c r="N6047" s="183">
        <v>797</v>
      </c>
      <c r="O6047" s="183">
        <v>328</v>
      </c>
      <c r="P6047" s="183">
        <v>385</v>
      </c>
      <c r="Q6047" s="183">
        <v>55</v>
      </c>
      <c r="R6047" s="183">
        <v>858</v>
      </c>
      <c r="S6047" s="183">
        <v>350</v>
      </c>
      <c r="T6047" s="183">
        <v>406</v>
      </c>
      <c r="U6047" s="183">
        <v>71</v>
      </c>
      <c r="V6047" s="183">
        <v>877</v>
      </c>
      <c r="W6047" s="183">
        <v>345</v>
      </c>
      <c r="X6047" s="183">
        <v>423</v>
      </c>
      <c r="Y6047" s="183">
        <v>53</v>
      </c>
    </row>
    <row r="6048" spans="1:25" x14ac:dyDescent="0.2">
      <c r="A6048" s="184">
        <v>14701011</v>
      </c>
      <c r="B6048" s="183" t="str">
        <f>[1]店マスタ!B6047</f>
        <v>（有）セイモリ電器　本店</v>
      </c>
      <c r="C6048" s="183">
        <v>4</v>
      </c>
      <c r="D6048" s="183">
        <v>8</v>
      </c>
      <c r="E6048" s="183">
        <f>_xlfn.XLOOKUP(A6048,[2]Sheet1!$R:$R,[2]Sheet1!$AB:$AB,"",0)</f>
        <v>4</v>
      </c>
      <c r="F6048" s="183">
        <f>_xlfn.XLOOKUP($A6048,[3]【2026年03月度_全社】RFM客層一覧表データ!$A:$A,[3]【2026年03月度_全社】RFM客層一覧表データ!C:C,"",0)</f>
        <v>158</v>
      </c>
      <c r="G6048" s="183">
        <f>_xlfn.XLOOKUP($A6048,[3]【2026年03月度_全社】RFM客層一覧表データ!$A:$A,[3]【2026年03月度_全社】RFM客層一覧表データ!D:D,"",0)</f>
        <v>0</v>
      </c>
      <c r="H6048" s="183">
        <f>_xlfn.XLOOKUP($A6048,[3]【2026年03月度_全社】RFM客層一覧表データ!$A:$A,[3]【2026年03月度_全社】RFM客層一覧表データ!E:E,"",0)</f>
        <v>15</v>
      </c>
      <c r="I6048" s="183">
        <f>_xlfn.XLOOKUP($A6048,[3]【2026年03月度_全社】RFM客層一覧表データ!$A:$A,[3]【2026年03月度_全社】RFM客層一覧表データ!F:F,"",0)</f>
        <v>0</v>
      </c>
      <c r="J6048" s="183">
        <v>217</v>
      </c>
      <c r="K6048" s="183">
        <v>0</v>
      </c>
      <c r="L6048" s="183">
        <v>20</v>
      </c>
      <c r="M6048" s="183">
        <v>0</v>
      </c>
      <c r="N6048" s="183">
        <v>218</v>
      </c>
      <c r="O6048" s="183">
        <v>6</v>
      </c>
      <c r="P6048" s="183">
        <v>20</v>
      </c>
      <c r="Q6048" s="183">
        <v>2</v>
      </c>
      <c r="R6048" s="183">
        <v>216</v>
      </c>
      <c r="S6048" s="183">
        <v>68</v>
      </c>
      <c r="T6048" s="183">
        <v>19</v>
      </c>
      <c r="U6048" s="183">
        <v>37</v>
      </c>
      <c r="V6048" s="183">
        <v>183</v>
      </c>
      <c r="W6048" s="183">
        <v>108</v>
      </c>
      <c r="X6048" s="183">
        <v>11</v>
      </c>
      <c r="Y6048" s="183">
        <v>91</v>
      </c>
    </row>
    <row r="6049" spans="1:25" x14ac:dyDescent="0.2">
      <c r="A6049" s="184">
        <v>14701015</v>
      </c>
      <c r="B6049" s="183" t="str">
        <f>[1]店マスタ!B6048</f>
        <v>トレンドさつき</v>
      </c>
      <c r="C6049" s="183">
        <v>2.5</v>
      </c>
      <c r="D6049" s="183">
        <v>5</v>
      </c>
      <c r="E6049" s="183">
        <f>_xlfn.XLOOKUP(A6049,[2]Sheet1!$R:$R,[2]Sheet1!$AB:$AB,"",0)</f>
        <v>2.5</v>
      </c>
      <c r="F6049" s="183">
        <f>_xlfn.XLOOKUP($A6049,[3]【2026年03月度_全社】RFM客層一覧表データ!$A:$A,[3]【2026年03月度_全社】RFM客層一覧表データ!C:C,"",0)</f>
        <v>752</v>
      </c>
      <c r="G6049" s="183">
        <f>_xlfn.XLOOKUP($A6049,[3]【2026年03月度_全社】RFM客層一覧表データ!$A:$A,[3]【2026年03月度_全社】RFM客層一覧表データ!D:D,"",0)</f>
        <v>314</v>
      </c>
      <c r="H6049" s="183">
        <f>_xlfn.XLOOKUP($A6049,[3]【2026年03月度_全社】RFM客層一覧表データ!$A:$A,[3]【2026年03月度_全社】RFM客層一覧表データ!E:E,"",0)</f>
        <v>353</v>
      </c>
      <c r="I6049" s="183">
        <f>_xlfn.XLOOKUP($A6049,[3]【2026年03月度_全社】RFM客層一覧表データ!$A:$A,[3]【2026年03月度_全社】RFM客層一覧表データ!F:F,"",0)</f>
        <v>54</v>
      </c>
      <c r="J6049" s="183">
        <v>768</v>
      </c>
      <c r="K6049" s="183">
        <v>308</v>
      </c>
      <c r="L6049" s="183">
        <v>354</v>
      </c>
      <c r="M6049" s="183">
        <v>38</v>
      </c>
      <c r="N6049" s="183">
        <v>795</v>
      </c>
      <c r="O6049" s="183">
        <v>344</v>
      </c>
      <c r="P6049" s="183">
        <v>373</v>
      </c>
      <c r="Q6049" s="183">
        <v>58</v>
      </c>
      <c r="R6049" s="183">
        <v>803</v>
      </c>
      <c r="S6049" s="183">
        <v>327</v>
      </c>
      <c r="T6049" s="183">
        <v>375</v>
      </c>
      <c r="U6049" s="183">
        <v>40</v>
      </c>
      <c r="V6049" s="183">
        <v>828</v>
      </c>
      <c r="W6049" s="183">
        <v>350</v>
      </c>
      <c r="X6049" s="183">
        <v>381</v>
      </c>
      <c r="Y6049" s="183">
        <v>53</v>
      </c>
    </row>
    <row r="6050" spans="1:25" x14ac:dyDescent="0.2">
      <c r="A6050" s="184">
        <v>14702006</v>
      </c>
      <c r="B6050" s="183" t="str">
        <f>[1]店マスタ!B6049</f>
        <v>垣花電器</v>
      </c>
      <c r="C6050" s="183">
        <v>2</v>
      </c>
      <c r="D6050" s="183">
        <v>4</v>
      </c>
      <c r="E6050" s="183">
        <f>_xlfn.XLOOKUP(A6050,[2]Sheet1!$R:$R,[2]Sheet1!$AB:$AB,"",0)</f>
        <v>2</v>
      </c>
      <c r="F6050" s="183" t="str">
        <f>_xlfn.XLOOKUP($A6050,[3]【2026年03月度_全社】RFM客層一覧表データ!$A:$A,[3]【2026年03月度_全社】RFM客層一覧表データ!C:C,"",0)</f>
        <v/>
      </c>
      <c r="G6050" s="183" t="str">
        <f>_xlfn.XLOOKUP($A6050,[3]【2026年03月度_全社】RFM客層一覧表データ!$A:$A,[3]【2026年03月度_全社】RFM客層一覧表データ!D:D,"",0)</f>
        <v/>
      </c>
      <c r="H6050" s="183" t="str">
        <f>_xlfn.XLOOKUP($A6050,[3]【2026年03月度_全社】RFM客層一覧表データ!$A:$A,[3]【2026年03月度_全社】RFM客層一覧表データ!E:E,"",0)</f>
        <v/>
      </c>
      <c r="I6050" s="183" t="str">
        <f>_xlfn.XLOOKUP($A6050,[3]【2026年03月度_全社】RFM客層一覧表データ!$A:$A,[3]【2026年03月度_全社】RFM客層一覧表データ!F:F,"",0)</f>
        <v/>
      </c>
      <c r="J6050" s="183">
        <v>0</v>
      </c>
      <c r="K6050" s="183">
        <v>0</v>
      </c>
      <c r="L6050" s="183">
        <v>0</v>
      </c>
      <c r="M6050" s="183">
        <v>0</v>
      </c>
      <c r="N6050" s="183">
        <v>0</v>
      </c>
      <c r="O6050" s="183">
        <v>0</v>
      </c>
      <c r="P6050" s="183">
        <v>0</v>
      </c>
      <c r="Q6050" s="183">
        <v>0</v>
      </c>
      <c r="R6050" s="183">
        <v>0</v>
      </c>
      <c r="S6050" s="183">
        <v>0</v>
      </c>
      <c r="T6050" s="183">
        <v>0</v>
      </c>
      <c r="U6050" s="183">
        <v>0</v>
      </c>
      <c r="V6050" s="183">
        <v>0</v>
      </c>
      <c r="W6050" s="183">
        <v>0</v>
      </c>
      <c r="X6050" s="183">
        <v>0</v>
      </c>
      <c r="Y6050" s="183">
        <v>0</v>
      </c>
    </row>
    <row r="6051" spans="1:25" x14ac:dyDescent="0.2">
      <c r="A6051" s="184">
        <v>14702032</v>
      </c>
      <c r="B6051" s="183" t="str">
        <f>[1]店マスタ!B6050</f>
        <v>塩川電器</v>
      </c>
      <c r="C6051" s="183">
        <v>1</v>
      </c>
      <c r="D6051" s="183">
        <v>2</v>
      </c>
      <c r="E6051" s="183">
        <f>_xlfn.XLOOKUP(A6051,[2]Sheet1!$R:$R,[2]Sheet1!$AB:$AB,"",0)</f>
        <v>1</v>
      </c>
      <c r="F6051" s="183" t="str">
        <f>_xlfn.XLOOKUP($A6051,[3]【2026年03月度_全社】RFM客層一覧表データ!$A:$A,[3]【2026年03月度_全社】RFM客層一覧表データ!C:C,"",0)</f>
        <v/>
      </c>
      <c r="G6051" s="183" t="str">
        <f>_xlfn.XLOOKUP($A6051,[3]【2026年03月度_全社】RFM客層一覧表データ!$A:$A,[3]【2026年03月度_全社】RFM客層一覧表データ!D:D,"",0)</f>
        <v/>
      </c>
      <c r="H6051" s="183" t="str">
        <f>_xlfn.XLOOKUP($A6051,[3]【2026年03月度_全社】RFM客層一覧表データ!$A:$A,[3]【2026年03月度_全社】RFM客層一覧表データ!E:E,"",0)</f>
        <v/>
      </c>
      <c r="I6051" s="183" t="str">
        <f>_xlfn.XLOOKUP($A6051,[3]【2026年03月度_全社】RFM客層一覧表データ!$A:$A,[3]【2026年03月度_全社】RFM客層一覧表データ!F:F,"",0)</f>
        <v/>
      </c>
      <c r="J6051" s="183">
        <v>0</v>
      </c>
      <c r="K6051" s="183">
        <v>0</v>
      </c>
      <c r="L6051" s="183">
        <v>0</v>
      </c>
      <c r="M6051" s="183">
        <v>0</v>
      </c>
      <c r="N6051" s="183">
        <v>0</v>
      </c>
      <c r="O6051" s="183">
        <v>0</v>
      </c>
      <c r="P6051" s="183">
        <v>0</v>
      </c>
      <c r="Q6051" s="183">
        <v>0</v>
      </c>
      <c r="R6051" s="183">
        <v>0</v>
      </c>
      <c r="S6051" s="183">
        <v>0</v>
      </c>
      <c r="T6051" s="183">
        <v>0</v>
      </c>
      <c r="U6051" s="183">
        <v>0</v>
      </c>
      <c r="V6051" s="183">
        <v>0</v>
      </c>
      <c r="W6051" s="183">
        <v>0</v>
      </c>
      <c r="X6051" s="183">
        <v>0</v>
      </c>
      <c r="Y6051" s="183">
        <v>0</v>
      </c>
    </row>
    <row r="6052" spans="1:25" x14ac:dyDescent="0.2">
      <c r="A6052" s="184">
        <v>14702040</v>
      </c>
      <c r="B6052" s="183" t="str">
        <f>[1]店マスタ!B6051</f>
        <v>テクノＡｋａｍｉｎｅ</v>
      </c>
      <c r="C6052" s="183">
        <v>1</v>
      </c>
      <c r="D6052" s="183">
        <v>2</v>
      </c>
      <c r="E6052" s="183">
        <f>_xlfn.XLOOKUP(A6052,[2]Sheet1!$R:$R,[2]Sheet1!$AB:$AB,"",0)</f>
        <v>1</v>
      </c>
      <c r="F6052" s="183" t="str">
        <f>_xlfn.XLOOKUP($A6052,[3]【2026年03月度_全社】RFM客層一覧表データ!$A:$A,[3]【2026年03月度_全社】RFM客層一覧表データ!C:C,"",0)</f>
        <v/>
      </c>
      <c r="G6052" s="183" t="str">
        <f>_xlfn.XLOOKUP($A6052,[3]【2026年03月度_全社】RFM客層一覧表データ!$A:$A,[3]【2026年03月度_全社】RFM客層一覧表データ!D:D,"",0)</f>
        <v/>
      </c>
      <c r="H6052" s="183" t="str">
        <f>_xlfn.XLOOKUP($A6052,[3]【2026年03月度_全社】RFM客層一覧表データ!$A:$A,[3]【2026年03月度_全社】RFM客層一覧表データ!E:E,"",0)</f>
        <v/>
      </c>
      <c r="I6052" s="183" t="str">
        <f>_xlfn.XLOOKUP($A6052,[3]【2026年03月度_全社】RFM客層一覧表データ!$A:$A,[3]【2026年03月度_全社】RFM客層一覧表データ!F:F,"",0)</f>
        <v/>
      </c>
      <c r="J6052" s="183">
        <v>0</v>
      </c>
      <c r="K6052" s="183">
        <v>0</v>
      </c>
      <c r="L6052" s="183">
        <v>0</v>
      </c>
      <c r="M6052" s="183">
        <v>0</v>
      </c>
      <c r="N6052" s="183">
        <v>0</v>
      </c>
      <c r="O6052" s="183">
        <v>0</v>
      </c>
      <c r="P6052" s="183">
        <v>0</v>
      </c>
      <c r="Q6052" s="183">
        <v>0</v>
      </c>
      <c r="R6052" s="183">
        <v>0</v>
      </c>
      <c r="S6052" s="183">
        <v>0</v>
      </c>
      <c r="T6052" s="183">
        <v>0</v>
      </c>
      <c r="U6052" s="183">
        <v>0</v>
      </c>
      <c r="V6052" s="183">
        <v>0</v>
      </c>
      <c r="W6052" s="183">
        <v>0</v>
      </c>
      <c r="X6052" s="183">
        <v>0</v>
      </c>
      <c r="Y6052" s="183">
        <v>0</v>
      </c>
    </row>
    <row r="6053" spans="1:25" x14ac:dyDescent="0.2">
      <c r="A6053" s="184">
        <v>14702041</v>
      </c>
      <c r="B6053" s="183" t="str">
        <f>[1]店マスタ!B6052</f>
        <v>エルプラザ宅総</v>
      </c>
      <c r="C6053" s="183">
        <v>1</v>
      </c>
      <c r="D6053" s="183">
        <v>1</v>
      </c>
      <c r="E6053" s="183" t="str">
        <f>_xlfn.XLOOKUP(A6053,[2]Sheet1!$R:$R,[2]Sheet1!$AB:$AB,"",0)</f>
        <v/>
      </c>
      <c r="F6053" s="183" t="str">
        <f>_xlfn.XLOOKUP($A6053,[3]【2026年03月度_全社】RFM客層一覧表データ!$A:$A,[3]【2026年03月度_全社】RFM客層一覧表データ!C:C,"",0)</f>
        <v/>
      </c>
      <c r="G6053" s="183" t="str">
        <f>_xlfn.XLOOKUP($A6053,[3]【2026年03月度_全社】RFM客層一覧表データ!$A:$A,[3]【2026年03月度_全社】RFM客層一覧表データ!D:D,"",0)</f>
        <v/>
      </c>
      <c r="H6053" s="183" t="str">
        <f>_xlfn.XLOOKUP($A6053,[3]【2026年03月度_全社】RFM客層一覧表データ!$A:$A,[3]【2026年03月度_全社】RFM客層一覧表データ!E:E,"",0)</f>
        <v/>
      </c>
      <c r="I6053" s="183" t="str">
        <f>_xlfn.XLOOKUP($A6053,[3]【2026年03月度_全社】RFM客層一覧表データ!$A:$A,[3]【2026年03月度_全社】RFM客層一覧表データ!F:F,"",0)</f>
        <v/>
      </c>
      <c r="J6053" s="183">
        <v>0</v>
      </c>
      <c r="K6053" s="183">
        <v>0</v>
      </c>
      <c r="L6053" s="183">
        <v>0</v>
      </c>
      <c r="M6053" s="183">
        <v>0</v>
      </c>
      <c r="N6053" s="183">
        <v>0</v>
      </c>
      <c r="O6053" s="183">
        <v>0</v>
      </c>
      <c r="P6053" s="183">
        <v>0</v>
      </c>
      <c r="Q6053" s="183">
        <v>0</v>
      </c>
      <c r="R6053" s="183">
        <v>0</v>
      </c>
      <c r="S6053" s="183">
        <v>0</v>
      </c>
      <c r="T6053" s="183">
        <v>0</v>
      </c>
      <c r="U6053" s="183">
        <v>0</v>
      </c>
      <c r="V6053" s="183">
        <v>0</v>
      </c>
      <c r="W6053" s="183">
        <v>0</v>
      </c>
      <c r="X6053" s="183">
        <v>0</v>
      </c>
      <c r="Y6053" s="183">
        <v>0</v>
      </c>
    </row>
    <row r="6054" spans="1:25" x14ac:dyDescent="0.2">
      <c r="A6054" s="184">
        <v>14702052</v>
      </c>
      <c r="B6054" s="183" t="str">
        <f>[1]店マスタ!B6053</f>
        <v>北斗電器</v>
      </c>
      <c r="C6054" s="183">
        <v>1.5</v>
      </c>
      <c r="D6054" s="183">
        <v>3</v>
      </c>
      <c r="E6054" s="183">
        <f>_xlfn.XLOOKUP(A6054,[2]Sheet1!$R:$R,[2]Sheet1!$AB:$AB,"",0)</f>
        <v>1.5</v>
      </c>
      <c r="F6054" s="183">
        <f>_xlfn.XLOOKUP($A6054,[3]【2026年03月度_全社】RFM客層一覧表データ!$A:$A,[3]【2026年03月度_全社】RFM客層一覧表データ!C:C,"",0)</f>
        <v>225</v>
      </c>
      <c r="G6054" s="183">
        <f>_xlfn.XLOOKUP($A6054,[3]【2026年03月度_全社】RFM客層一覧表データ!$A:$A,[3]【2026年03月度_全社】RFM客層一覧表データ!D:D,"",0)</f>
        <v>84</v>
      </c>
      <c r="H6054" s="183">
        <f>_xlfn.XLOOKUP($A6054,[3]【2026年03月度_全社】RFM客層一覧表データ!$A:$A,[3]【2026年03月度_全社】RFM客層一覧表データ!E:E,"",0)</f>
        <v>99</v>
      </c>
      <c r="I6054" s="183">
        <f>_xlfn.XLOOKUP($A6054,[3]【2026年03月度_全社】RFM客層一覧表データ!$A:$A,[3]【2026年03月度_全社】RFM客層一覧表データ!F:F,"",0)</f>
        <v>14</v>
      </c>
      <c r="J6054" s="183">
        <v>229</v>
      </c>
      <c r="K6054" s="183">
        <v>74</v>
      </c>
      <c r="L6054" s="183">
        <v>94</v>
      </c>
      <c r="M6054" s="183">
        <v>18</v>
      </c>
      <c r="N6054" s="183">
        <v>250</v>
      </c>
      <c r="O6054" s="183">
        <v>80</v>
      </c>
      <c r="P6054" s="183">
        <v>95</v>
      </c>
      <c r="Q6054" s="183">
        <v>16</v>
      </c>
      <c r="R6054" s="183">
        <v>270</v>
      </c>
      <c r="S6054" s="183">
        <v>89</v>
      </c>
      <c r="T6054" s="183">
        <v>105</v>
      </c>
      <c r="U6054" s="183">
        <v>21</v>
      </c>
      <c r="V6054" s="183">
        <v>267</v>
      </c>
      <c r="W6054" s="183">
        <v>77</v>
      </c>
      <c r="X6054" s="183">
        <v>106</v>
      </c>
      <c r="Y6054" s="183">
        <v>15</v>
      </c>
    </row>
    <row r="6055" spans="1:25" x14ac:dyDescent="0.2">
      <c r="A6055" s="184">
        <v>14702054</v>
      </c>
      <c r="B6055" s="183" t="str">
        <f>[1]店マスタ!B6054</f>
        <v>トレンド　志良堂</v>
      </c>
      <c r="C6055" s="183">
        <v>1.5</v>
      </c>
      <c r="D6055" s="183">
        <v>3</v>
      </c>
      <c r="E6055" s="183">
        <f>_xlfn.XLOOKUP(A6055,[2]Sheet1!$R:$R,[2]Sheet1!$AB:$AB,"",0)</f>
        <v>1.5</v>
      </c>
      <c r="F6055" s="183" t="str">
        <f>_xlfn.XLOOKUP($A6055,[3]【2026年03月度_全社】RFM客層一覧表データ!$A:$A,[3]【2026年03月度_全社】RFM客層一覧表データ!C:C,"",0)</f>
        <v/>
      </c>
      <c r="G6055" s="183" t="str">
        <f>_xlfn.XLOOKUP($A6055,[3]【2026年03月度_全社】RFM客層一覧表データ!$A:$A,[3]【2026年03月度_全社】RFM客層一覧表データ!D:D,"",0)</f>
        <v/>
      </c>
      <c r="H6055" s="183" t="str">
        <f>_xlfn.XLOOKUP($A6055,[3]【2026年03月度_全社】RFM客層一覧表データ!$A:$A,[3]【2026年03月度_全社】RFM客層一覧表データ!E:E,"",0)</f>
        <v/>
      </c>
      <c r="I6055" s="183" t="str">
        <f>_xlfn.XLOOKUP($A6055,[3]【2026年03月度_全社】RFM客層一覧表データ!$A:$A,[3]【2026年03月度_全社】RFM客層一覧表データ!F:F,"",0)</f>
        <v/>
      </c>
      <c r="J6055" s="183">
        <v>0</v>
      </c>
      <c r="K6055" s="183">
        <v>0</v>
      </c>
      <c r="L6055" s="183">
        <v>0</v>
      </c>
      <c r="M6055" s="183">
        <v>0</v>
      </c>
      <c r="N6055" s="183">
        <v>532</v>
      </c>
      <c r="O6055" s="183">
        <v>223</v>
      </c>
      <c r="P6055" s="183">
        <v>248</v>
      </c>
      <c r="Q6055" s="183">
        <v>25</v>
      </c>
      <c r="R6055" s="183">
        <v>553</v>
      </c>
      <c r="S6055" s="183">
        <v>231</v>
      </c>
      <c r="T6055" s="183">
        <v>256</v>
      </c>
      <c r="U6055" s="183">
        <v>28</v>
      </c>
      <c r="V6055" s="183">
        <v>575</v>
      </c>
      <c r="W6055" s="183">
        <v>249</v>
      </c>
      <c r="X6055" s="183">
        <v>267</v>
      </c>
      <c r="Y6055" s="183">
        <v>41</v>
      </c>
    </row>
    <row r="6056" spans="1:25" x14ac:dyDescent="0.2">
      <c r="A6056" s="184">
        <v>14702078</v>
      </c>
      <c r="B6056" s="183" t="str">
        <f>[1]店マスタ!B6055</f>
        <v>（有）セイモリ電器　浦添店</v>
      </c>
      <c r="C6056" s="183">
        <v>1.5</v>
      </c>
      <c r="D6056" s="183">
        <v>3</v>
      </c>
      <c r="E6056" s="183">
        <f>_xlfn.XLOOKUP(A6056,[2]Sheet1!$R:$R,[2]Sheet1!$AB:$AB,"",0)</f>
        <v>1.5</v>
      </c>
      <c r="F6056" s="183">
        <f>_xlfn.XLOOKUP($A6056,[3]【2026年03月度_全社】RFM客層一覧表データ!$A:$A,[3]【2026年03月度_全社】RFM客層一覧表データ!C:C,"",0)</f>
        <v>120</v>
      </c>
      <c r="G6056" s="183">
        <f>_xlfn.XLOOKUP($A6056,[3]【2026年03月度_全社】RFM客層一覧表データ!$A:$A,[3]【2026年03月度_全社】RFM客層一覧表データ!D:D,"",0)</f>
        <v>31</v>
      </c>
      <c r="H6056" s="183">
        <f>_xlfn.XLOOKUP($A6056,[3]【2026年03月度_全社】RFM客層一覧表データ!$A:$A,[3]【2026年03月度_全社】RFM客層一覧表データ!E:E,"",0)</f>
        <v>35</v>
      </c>
      <c r="I6056" s="183">
        <f>_xlfn.XLOOKUP($A6056,[3]【2026年03月度_全社】RFM客層一覧表データ!$A:$A,[3]【2026年03月度_全社】RFM客層一覧表データ!F:F,"",0)</f>
        <v>0</v>
      </c>
      <c r="J6056" s="183">
        <v>129</v>
      </c>
      <c r="K6056" s="183">
        <v>28</v>
      </c>
      <c r="L6056" s="183">
        <v>37</v>
      </c>
      <c r="M6056" s="183">
        <v>0</v>
      </c>
      <c r="N6056" s="183">
        <v>150</v>
      </c>
      <c r="O6056" s="183">
        <v>35</v>
      </c>
      <c r="P6056" s="183">
        <v>42</v>
      </c>
      <c r="Q6056" s="183">
        <v>0</v>
      </c>
      <c r="R6056" s="183">
        <v>165</v>
      </c>
      <c r="S6056" s="183">
        <v>41</v>
      </c>
      <c r="T6056" s="183">
        <v>43</v>
      </c>
      <c r="U6056" s="183">
        <v>0</v>
      </c>
      <c r="V6056" s="183">
        <v>195</v>
      </c>
      <c r="W6056" s="183">
        <v>44</v>
      </c>
      <c r="X6056" s="183">
        <v>44</v>
      </c>
      <c r="Y6056" s="183">
        <v>0</v>
      </c>
    </row>
    <row r="6057" spans="1:25" x14ac:dyDescent="0.2">
      <c r="A6057" s="184">
        <v>14703000</v>
      </c>
      <c r="B6057" s="183" t="str">
        <f>[1]店マスタ!B6056</f>
        <v>仲宗根電化</v>
      </c>
      <c r="C6057" s="183">
        <v>1.5</v>
      </c>
      <c r="D6057" s="183">
        <v>3</v>
      </c>
      <c r="E6057" s="183">
        <f>_xlfn.XLOOKUP(A6057,[2]Sheet1!$R:$R,[2]Sheet1!$AB:$AB,"",0)</f>
        <v>1.5</v>
      </c>
      <c r="F6057" s="183" t="str">
        <f>_xlfn.XLOOKUP($A6057,[3]【2026年03月度_全社】RFM客層一覧表データ!$A:$A,[3]【2026年03月度_全社】RFM客層一覧表データ!C:C,"",0)</f>
        <v/>
      </c>
      <c r="G6057" s="183" t="str">
        <f>_xlfn.XLOOKUP($A6057,[3]【2026年03月度_全社】RFM客層一覧表データ!$A:$A,[3]【2026年03月度_全社】RFM客層一覧表データ!D:D,"",0)</f>
        <v/>
      </c>
      <c r="H6057" s="183" t="str">
        <f>_xlfn.XLOOKUP($A6057,[3]【2026年03月度_全社】RFM客層一覧表データ!$A:$A,[3]【2026年03月度_全社】RFM客層一覧表データ!E:E,"",0)</f>
        <v/>
      </c>
      <c r="I6057" s="183" t="str">
        <f>_xlfn.XLOOKUP($A6057,[3]【2026年03月度_全社】RFM客層一覧表データ!$A:$A,[3]【2026年03月度_全社】RFM客層一覧表データ!F:F,"",0)</f>
        <v/>
      </c>
      <c r="J6057" s="183">
        <v>0</v>
      </c>
      <c r="K6057" s="183">
        <v>0</v>
      </c>
      <c r="L6057" s="183">
        <v>0</v>
      </c>
      <c r="M6057" s="183">
        <v>0</v>
      </c>
      <c r="N6057" s="183">
        <v>0</v>
      </c>
      <c r="O6057" s="183">
        <v>0</v>
      </c>
      <c r="P6057" s="183">
        <v>0</v>
      </c>
      <c r="Q6057" s="183">
        <v>0</v>
      </c>
      <c r="R6057" s="183">
        <v>0</v>
      </c>
      <c r="S6057" s="183">
        <v>0</v>
      </c>
      <c r="T6057" s="183">
        <v>0</v>
      </c>
      <c r="U6057" s="183">
        <v>0</v>
      </c>
      <c r="V6057" s="183">
        <v>0</v>
      </c>
      <c r="W6057" s="183">
        <v>0</v>
      </c>
      <c r="X6057" s="183">
        <v>0</v>
      </c>
      <c r="Y6057" s="183">
        <v>0</v>
      </c>
    </row>
    <row r="6058" spans="1:25" x14ac:dyDescent="0.2">
      <c r="A6058" s="184">
        <v>14703004</v>
      </c>
      <c r="B6058" s="183" t="str">
        <f>[1]店マスタ!B6057</f>
        <v>トレンドとなみ　おもろまち店</v>
      </c>
      <c r="C6058" s="183">
        <v>2</v>
      </c>
      <c r="D6058" s="183">
        <v>4</v>
      </c>
      <c r="E6058" s="183">
        <f>_xlfn.XLOOKUP(A6058,[2]Sheet1!$R:$R,[2]Sheet1!$AB:$AB,"",0)</f>
        <v>2</v>
      </c>
      <c r="F6058" s="183">
        <f>_xlfn.XLOOKUP($A6058,[3]【2026年03月度_全社】RFM客層一覧表データ!$A:$A,[3]【2026年03月度_全社】RFM客層一覧表データ!C:C,"",0)</f>
        <v>0</v>
      </c>
      <c r="G6058" s="183">
        <f>_xlfn.XLOOKUP($A6058,[3]【2026年03月度_全社】RFM客層一覧表データ!$A:$A,[3]【2026年03月度_全社】RFM客層一覧表データ!D:D,"",0)</f>
        <v>0</v>
      </c>
      <c r="H6058" s="183">
        <f>_xlfn.XLOOKUP($A6058,[3]【2026年03月度_全社】RFM客層一覧表データ!$A:$A,[3]【2026年03月度_全社】RFM客層一覧表データ!E:E,"",0)</f>
        <v>0</v>
      </c>
      <c r="I6058" s="183">
        <f>_xlfn.XLOOKUP($A6058,[3]【2026年03月度_全社】RFM客層一覧表データ!$A:$A,[3]【2026年03月度_全社】RFM客層一覧表データ!F:F,"",0)</f>
        <v>0</v>
      </c>
      <c r="J6058" s="183">
        <v>3</v>
      </c>
      <c r="K6058" s="183">
        <v>0</v>
      </c>
      <c r="L6058" s="183">
        <v>0</v>
      </c>
      <c r="M6058" s="183">
        <v>0</v>
      </c>
      <c r="N6058" s="183">
        <v>3</v>
      </c>
      <c r="O6058" s="183">
        <v>0</v>
      </c>
      <c r="P6058" s="183">
        <v>0</v>
      </c>
      <c r="Q6058" s="183">
        <v>0</v>
      </c>
      <c r="R6058" s="183">
        <v>0</v>
      </c>
      <c r="S6058" s="183">
        <v>0</v>
      </c>
      <c r="T6058" s="183">
        <v>0</v>
      </c>
      <c r="U6058" s="183">
        <v>0</v>
      </c>
      <c r="V6058" s="183">
        <v>3</v>
      </c>
      <c r="W6058" s="183">
        <v>0</v>
      </c>
      <c r="X6058" s="183">
        <v>0</v>
      </c>
      <c r="Y6058" s="183">
        <v>0</v>
      </c>
    </row>
    <row r="6059" spans="1:25" x14ac:dyDescent="0.2">
      <c r="A6059" s="184">
        <v>14703008</v>
      </c>
      <c r="B6059" s="183" t="str">
        <f>[1]店マスタ!B6058</f>
        <v>ＷＡＯ　おきしん</v>
      </c>
      <c r="C6059" s="183">
        <v>1</v>
      </c>
      <c r="D6059" s="183">
        <v>2</v>
      </c>
      <c r="E6059" s="183">
        <f>_xlfn.XLOOKUP(A6059,[2]Sheet1!$R:$R,[2]Sheet1!$AB:$AB,"",0)</f>
        <v>1</v>
      </c>
      <c r="F6059" s="183" t="str">
        <f>_xlfn.XLOOKUP($A6059,[3]【2026年03月度_全社】RFM客層一覧表データ!$A:$A,[3]【2026年03月度_全社】RFM客層一覧表データ!C:C,"",0)</f>
        <v/>
      </c>
      <c r="G6059" s="183" t="str">
        <f>_xlfn.XLOOKUP($A6059,[3]【2026年03月度_全社】RFM客層一覧表データ!$A:$A,[3]【2026年03月度_全社】RFM客層一覧表データ!D:D,"",0)</f>
        <v/>
      </c>
      <c r="H6059" s="183" t="str">
        <f>_xlfn.XLOOKUP($A6059,[3]【2026年03月度_全社】RFM客層一覧表データ!$A:$A,[3]【2026年03月度_全社】RFM客層一覧表データ!E:E,"",0)</f>
        <v/>
      </c>
      <c r="I6059" s="183" t="str">
        <f>_xlfn.XLOOKUP($A6059,[3]【2026年03月度_全社】RFM客層一覧表データ!$A:$A,[3]【2026年03月度_全社】RFM客層一覧表データ!F:F,"",0)</f>
        <v/>
      </c>
      <c r="J6059" s="183">
        <v>0</v>
      </c>
      <c r="K6059" s="183">
        <v>0</v>
      </c>
      <c r="L6059" s="183">
        <v>0</v>
      </c>
      <c r="M6059" s="183">
        <v>0</v>
      </c>
      <c r="N6059" s="183">
        <v>0</v>
      </c>
      <c r="O6059" s="183">
        <v>0</v>
      </c>
      <c r="P6059" s="183">
        <v>0</v>
      </c>
      <c r="Q6059" s="183">
        <v>0</v>
      </c>
      <c r="R6059" s="183">
        <v>0</v>
      </c>
      <c r="S6059" s="183">
        <v>0</v>
      </c>
      <c r="T6059" s="183">
        <v>0</v>
      </c>
      <c r="U6059" s="183">
        <v>0</v>
      </c>
      <c r="V6059" s="183">
        <v>0</v>
      </c>
      <c r="W6059" s="183">
        <v>0</v>
      </c>
      <c r="X6059" s="183">
        <v>0</v>
      </c>
      <c r="Y6059" s="183">
        <v>0</v>
      </c>
    </row>
    <row r="6060" spans="1:25" x14ac:dyDescent="0.2">
      <c r="A6060" s="184">
        <v>14703009</v>
      </c>
      <c r="B6060" s="183" t="str">
        <f>[1]店マスタ!B6059</f>
        <v>（株）屋良電化ストア</v>
      </c>
      <c r="C6060" s="183">
        <v>6</v>
      </c>
      <c r="D6060" s="183">
        <v>12</v>
      </c>
      <c r="E6060" s="183">
        <f>_xlfn.XLOOKUP(A6060,[2]Sheet1!$R:$R,[2]Sheet1!$AB:$AB,"",0)</f>
        <v>6</v>
      </c>
      <c r="F6060" s="183" t="str">
        <f>_xlfn.XLOOKUP($A6060,[3]【2026年03月度_全社】RFM客層一覧表データ!$A:$A,[3]【2026年03月度_全社】RFM客層一覧表データ!C:C,"",0)</f>
        <v/>
      </c>
      <c r="G6060" s="183" t="str">
        <f>_xlfn.XLOOKUP($A6060,[3]【2026年03月度_全社】RFM客層一覧表データ!$A:$A,[3]【2026年03月度_全社】RFM客層一覧表データ!D:D,"",0)</f>
        <v/>
      </c>
      <c r="H6060" s="183" t="str">
        <f>_xlfn.XLOOKUP($A6060,[3]【2026年03月度_全社】RFM客層一覧表データ!$A:$A,[3]【2026年03月度_全社】RFM客層一覧表データ!E:E,"",0)</f>
        <v/>
      </c>
      <c r="I6060" s="183" t="str">
        <f>_xlfn.XLOOKUP($A6060,[3]【2026年03月度_全社】RFM客層一覧表データ!$A:$A,[3]【2026年03月度_全社】RFM客層一覧表データ!F:F,"",0)</f>
        <v/>
      </c>
      <c r="J6060" s="183">
        <v>0</v>
      </c>
      <c r="K6060" s="183">
        <v>0</v>
      </c>
      <c r="L6060" s="183">
        <v>0</v>
      </c>
      <c r="M6060" s="183">
        <v>0</v>
      </c>
      <c r="N6060" s="183">
        <v>0</v>
      </c>
      <c r="O6060" s="183">
        <v>0</v>
      </c>
      <c r="P6060" s="183">
        <v>0</v>
      </c>
      <c r="Q6060" s="183">
        <v>0</v>
      </c>
      <c r="R6060" s="183">
        <v>0</v>
      </c>
      <c r="S6060" s="183">
        <v>0</v>
      </c>
      <c r="T6060" s="183">
        <v>0</v>
      </c>
      <c r="U6060" s="183">
        <v>0</v>
      </c>
      <c r="V6060" s="183">
        <v>0</v>
      </c>
      <c r="W6060" s="183">
        <v>0</v>
      </c>
      <c r="X6060" s="183">
        <v>0</v>
      </c>
      <c r="Y6060" s="183">
        <v>0</v>
      </c>
    </row>
    <row r="6061" spans="1:25" x14ac:dyDescent="0.2">
      <c r="A6061" s="184">
        <v>14703018</v>
      </c>
      <c r="B6061" s="183" t="str">
        <f>[1]店マスタ!B6060</f>
        <v>モリ電気商会</v>
      </c>
      <c r="C6061" s="183">
        <v>1.5</v>
      </c>
      <c r="D6061" s="183">
        <v>3</v>
      </c>
      <c r="E6061" s="183">
        <f>_xlfn.XLOOKUP(A6061,[2]Sheet1!$R:$R,[2]Sheet1!$AB:$AB,"",0)</f>
        <v>1.5</v>
      </c>
      <c r="F6061" s="183" t="str">
        <f>_xlfn.XLOOKUP($A6061,[3]【2026年03月度_全社】RFM客層一覧表データ!$A:$A,[3]【2026年03月度_全社】RFM客層一覧表データ!C:C,"",0)</f>
        <v/>
      </c>
      <c r="G6061" s="183" t="str">
        <f>_xlfn.XLOOKUP($A6061,[3]【2026年03月度_全社】RFM客層一覧表データ!$A:$A,[3]【2026年03月度_全社】RFM客層一覧表データ!D:D,"",0)</f>
        <v/>
      </c>
      <c r="H6061" s="183" t="str">
        <f>_xlfn.XLOOKUP($A6061,[3]【2026年03月度_全社】RFM客層一覧表データ!$A:$A,[3]【2026年03月度_全社】RFM客層一覧表データ!E:E,"",0)</f>
        <v/>
      </c>
      <c r="I6061" s="183" t="str">
        <f>_xlfn.XLOOKUP($A6061,[3]【2026年03月度_全社】RFM客層一覧表データ!$A:$A,[3]【2026年03月度_全社】RFM客層一覧表データ!F:F,"",0)</f>
        <v/>
      </c>
      <c r="J6061" s="183">
        <v>0</v>
      </c>
      <c r="K6061" s="183">
        <v>0</v>
      </c>
      <c r="L6061" s="183">
        <v>0</v>
      </c>
      <c r="M6061" s="183">
        <v>0</v>
      </c>
      <c r="N6061" s="183">
        <v>0</v>
      </c>
      <c r="O6061" s="183">
        <v>0</v>
      </c>
      <c r="P6061" s="183">
        <v>0</v>
      </c>
      <c r="Q6061" s="183">
        <v>0</v>
      </c>
      <c r="R6061" s="183">
        <v>0</v>
      </c>
      <c r="S6061" s="183">
        <v>0</v>
      </c>
      <c r="T6061" s="183">
        <v>0</v>
      </c>
      <c r="U6061" s="183">
        <v>0</v>
      </c>
      <c r="V6061" s="183">
        <v>0</v>
      </c>
      <c r="W6061" s="183">
        <v>0</v>
      </c>
      <c r="X6061" s="183">
        <v>0</v>
      </c>
      <c r="Y6061" s="183">
        <v>0</v>
      </c>
    </row>
    <row r="6062" spans="1:25" x14ac:dyDescent="0.2">
      <c r="A6062" s="184">
        <v>14703027</v>
      </c>
      <c r="B6062" s="183" t="str">
        <f>[1]店マスタ!B6061</f>
        <v>トレンドとなみ　首里店</v>
      </c>
      <c r="C6062" s="183">
        <v>4.5</v>
      </c>
      <c r="D6062" s="183">
        <v>9</v>
      </c>
      <c r="E6062" s="183">
        <f>_xlfn.XLOOKUP(A6062,[2]Sheet1!$R:$R,[2]Sheet1!$AB:$AB,"",0)</f>
        <v>4.5</v>
      </c>
      <c r="F6062" s="183">
        <f>_xlfn.XLOOKUP($A6062,[3]【2026年03月度_全社】RFM客層一覧表データ!$A:$A,[3]【2026年03月度_全社】RFM客層一覧表データ!C:C,"",0)</f>
        <v>1655</v>
      </c>
      <c r="G6062" s="183">
        <f>_xlfn.XLOOKUP($A6062,[3]【2026年03月度_全社】RFM客層一覧表データ!$A:$A,[3]【2026年03月度_全社】RFM客層一覧表データ!D:D,"",0)</f>
        <v>709</v>
      </c>
      <c r="H6062" s="183">
        <f>_xlfn.XLOOKUP($A6062,[3]【2026年03月度_全社】RFM客層一覧表データ!$A:$A,[3]【2026年03月度_全社】RFM客層一覧表データ!E:E,"",0)</f>
        <v>728</v>
      </c>
      <c r="I6062" s="183">
        <f>_xlfn.XLOOKUP($A6062,[3]【2026年03月度_全社】RFM客層一覧表データ!$A:$A,[3]【2026年03月度_全社】RFM客層一覧表データ!F:F,"",0)</f>
        <v>170</v>
      </c>
      <c r="J6062" s="183">
        <v>1576</v>
      </c>
      <c r="K6062" s="183">
        <v>705</v>
      </c>
      <c r="L6062" s="183">
        <v>719</v>
      </c>
      <c r="M6062" s="183">
        <v>165</v>
      </c>
      <c r="N6062" s="183">
        <v>1504</v>
      </c>
      <c r="O6062" s="183">
        <v>712</v>
      </c>
      <c r="P6062" s="183">
        <v>721</v>
      </c>
      <c r="Q6062" s="183">
        <v>153</v>
      </c>
      <c r="R6062" s="183">
        <v>1430</v>
      </c>
      <c r="S6062" s="183">
        <v>719</v>
      </c>
      <c r="T6062" s="183">
        <v>697</v>
      </c>
      <c r="U6062" s="183">
        <v>165</v>
      </c>
      <c r="V6062" s="183">
        <v>1441</v>
      </c>
      <c r="W6062" s="183">
        <v>735</v>
      </c>
      <c r="X6062" s="183">
        <v>720</v>
      </c>
      <c r="Y6062" s="183">
        <v>220</v>
      </c>
    </row>
    <row r="6063" spans="1:25" x14ac:dyDescent="0.2">
      <c r="A6063" s="184">
        <v>14703097</v>
      </c>
      <c r="B6063" s="183" t="str">
        <f>[1]店マスタ!B6062</f>
        <v>電化の店　テルデン</v>
      </c>
      <c r="C6063" s="183">
        <v>1</v>
      </c>
      <c r="D6063" s="183">
        <v>2</v>
      </c>
      <c r="E6063" s="183">
        <f>_xlfn.XLOOKUP(A6063,[2]Sheet1!$R:$R,[2]Sheet1!$AB:$AB,"",0)</f>
        <v>1</v>
      </c>
      <c r="F6063" s="183" t="str">
        <f>_xlfn.XLOOKUP($A6063,[3]【2026年03月度_全社】RFM客層一覧表データ!$A:$A,[3]【2026年03月度_全社】RFM客層一覧表データ!C:C,"",0)</f>
        <v/>
      </c>
      <c r="G6063" s="183" t="str">
        <f>_xlfn.XLOOKUP($A6063,[3]【2026年03月度_全社】RFM客層一覧表データ!$A:$A,[3]【2026年03月度_全社】RFM客層一覧表データ!D:D,"",0)</f>
        <v/>
      </c>
      <c r="H6063" s="183" t="str">
        <f>_xlfn.XLOOKUP($A6063,[3]【2026年03月度_全社】RFM客層一覧表データ!$A:$A,[3]【2026年03月度_全社】RFM客層一覧表データ!E:E,"",0)</f>
        <v/>
      </c>
      <c r="I6063" s="183" t="str">
        <f>_xlfn.XLOOKUP($A6063,[3]【2026年03月度_全社】RFM客層一覧表データ!$A:$A,[3]【2026年03月度_全社】RFM客層一覧表データ!F:F,"",0)</f>
        <v/>
      </c>
      <c r="J6063" s="183">
        <v>0</v>
      </c>
      <c r="K6063" s="183">
        <v>0</v>
      </c>
      <c r="L6063" s="183">
        <v>0</v>
      </c>
      <c r="M6063" s="183">
        <v>0</v>
      </c>
      <c r="N6063" s="183">
        <v>0</v>
      </c>
      <c r="O6063" s="183">
        <v>0</v>
      </c>
      <c r="P6063" s="183">
        <v>0</v>
      </c>
      <c r="Q6063" s="183">
        <v>0</v>
      </c>
      <c r="R6063" s="183">
        <v>0</v>
      </c>
      <c r="S6063" s="183">
        <v>0</v>
      </c>
      <c r="T6063" s="183">
        <v>0</v>
      </c>
      <c r="U6063" s="183">
        <v>0</v>
      </c>
      <c r="V6063" s="183">
        <v>0</v>
      </c>
      <c r="W6063" s="183">
        <v>0</v>
      </c>
      <c r="X6063" s="183">
        <v>0</v>
      </c>
      <c r="Y6063" s="183">
        <v>0</v>
      </c>
    </row>
    <row r="6064" spans="1:25" x14ac:dyDescent="0.2">
      <c r="A6064" s="184">
        <v>14703101</v>
      </c>
      <c r="B6064" s="183" t="str">
        <f>[1]店マスタ!B6063</f>
        <v>アートデンキツボヤ店</v>
      </c>
      <c r="C6064" s="183">
        <v>1.5</v>
      </c>
      <c r="D6064" s="183">
        <v>3</v>
      </c>
      <c r="E6064" s="183">
        <f>_xlfn.XLOOKUP(A6064,[2]Sheet1!$R:$R,[2]Sheet1!$AB:$AB,"",0)</f>
        <v>1.5</v>
      </c>
      <c r="F6064" s="183" t="str">
        <f>_xlfn.XLOOKUP($A6064,[3]【2026年03月度_全社】RFM客層一覧表データ!$A:$A,[3]【2026年03月度_全社】RFM客層一覧表データ!C:C,"",0)</f>
        <v/>
      </c>
      <c r="G6064" s="183" t="str">
        <f>_xlfn.XLOOKUP($A6064,[3]【2026年03月度_全社】RFM客層一覧表データ!$A:$A,[3]【2026年03月度_全社】RFM客層一覧表データ!D:D,"",0)</f>
        <v/>
      </c>
      <c r="H6064" s="183" t="str">
        <f>_xlfn.XLOOKUP($A6064,[3]【2026年03月度_全社】RFM客層一覧表データ!$A:$A,[3]【2026年03月度_全社】RFM客層一覧表データ!E:E,"",0)</f>
        <v/>
      </c>
      <c r="I6064" s="183" t="str">
        <f>_xlfn.XLOOKUP($A6064,[3]【2026年03月度_全社】RFM客層一覧表データ!$A:$A,[3]【2026年03月度_全社】RFM客層一覧表データ!F:F,"",0)</f>
        <v/>
      </c>
      <c r="J6064" s="183">
        <v>0</v>
      </c>
      <c r="K6064" s="183">
        <v>0</v>
      </c>
      <c r="L6064" s="183">
        <v>0</v>
      </c>
      <c r="M6064" s="183">
        <v>0</v>
      </c>
      <c r="N6064" s="183">
        <v>0</v>
      </c>
      <c r="O6064" s="183">
        <v>0</v>
      </c>
      <c r="P6064" s="183">
        <v>0</v>
      </c>
      <c r="Q6064" s="183">
        <v>0</v>
      </c>
      <c r="R6064" s="183">
        <v>0</v>
      </c>
      <c r="S6064" s="183">
        <v>0</v>
      </c>
      <c r="T6064" s="183">
        <v>0</v>
      </c>
      <c r="U6064" s="183">
        <v>0</v>
      </c>
      <c r="V6064" s="183">
        <v>0</v>
      </c>
      <c r="W6064" s="183">
        <v>0</v>
      </c>
      <c r="X6064" s="183">
        <v>0</v>
      </c>
      <c r="Y6064" s="183">
        <v>0</v>
      </c>
    </row>
    <row r="6065" spans="1:25" x14ac:dyDescent="0.2">
      <c r="A6065" s="184">
        <v>14704021</v>
      </c>
      <c r="B6065" s="183" t="str">
        <f>[1]店マスタ!B6064</f>
        <v>トレンド　むらやま</v>
      </c>
      <c r="C6065" s="183">
        <v>4.5</v>
      </c>
      <c r="D6065" s="183">
        <v>9</v>
      </c>
      <c r="E6065" s="183">
        <f>_xlfn.XLOOKUP(A6065,[2]Sheet1!$R:$R,[2]Sheet1!$AB:$AB,"",0)</f>
        <v>4.5</v>
      </c>
      <c r="F6065" s="183">
        <f>_xlfn.XLOOKUP($A6065,[3]【2026年03月度_全社】RFM客層一覧表データ!$A:$A,[3]【2026年03月度_全社】RFM客層一覧表データ!C:C,"",0)</f>
        <v>978</v>
      </c>
      <c r="G6065" s="183">
        <f>_xlfn.XLOOKUP($A6065,[3]【2026年03月度_全社】RFM客層一覧表データ!$A:$A,[3]【2026年03月度_全社】RFM客層一覧表データ!D:D,"",0)</f>
        <v>413</v>
      </c>
      <c r="H6065" s="183">
        <f>_xlfn.XLOOKUP($A6065,[3]【2026年03月度_全社】RFM客層一覧表データ!$A:$A,[3]【2026年03月度_全社】RFM客層一覧表データ!E:E,"",0)</f>
        <v>462</v>
      </c>
      <c r="I6065" s="183">
        <f>_xlfn.XLOOKUP($A6065,[3]【2026年03月度_全社】RFM客層一覧表データ!$A:$A,[3]【2026年03月度_全社】RFM客層一覧表データ!F:F,"",0)</f>
        <v>73</v>
      </c>
      <c r="J6065" s="183">
        <v>1142</v>
      </c>
      <c r="K6065" s="183">
        <v>475</v>
      </c>
      <c r="L6065" s="183">
        <v>455</v>
      </c>
      <c r="M6065" s="183">
        <v>103</v>
      </c>
      <c r="N6065" s="183">
        <v>1242</v>
      </c>
      <c r="O6065" s="183">
        <v>443</v>
      </c>
      <c r="P6065" s="183">
        <v>536</v>
      </c>
      <c r="Q6065" s="183">
        <v>72</v>
      </c>
      <c r="R6065" s="183">
        <v>1317</v>
      </c>
      <c r="S6065" s="183">
        <v>432</v>
      </c>
      <c r="T6065" s="183">
        <v>607</v>
      </c>
      <c r="U6065" s="183">
        <v>57</v>
      </c>
      <c r="V6065" s="183">
        <v>1370</v>
      </c>
      <c r="W6065" s="183">
        <v>426</v>
      </c>
      <c r="X6065" s="183">
        <v>602</v>
      </c>
      <c r="Y6065" s="183">
        <v>73</v>
      </c>
    </row>
    <row r="6066" spans="1:25" x14ac:dyDescent="0.2">
      <c r="A6066" s="184">
        <v>14705017</v>
      </c>
      <c r="B6066" s="183" t="str">
        <f>[1]店マスタ!B6065</f>
        <v>照屋電器</v>
      </c>
      <c r="C6066" s="183">
        <v>1</v>
      </c>
      <c r="D6066" s="183">
        <v>2</v>
      </c>
      <c r="E6066" s="183">
        <f>_xlfn.XLOOKUP(A6066,[2]Sheet1!$R:$R,[2]Sheet1!$AB:$AB,"",0)</f>
        <v>1</v>
      </c>
      <c r="F6066" s="183" t="str">
        <f>_xlfn.XLOOKUP($A6066,[3]【2026年03月度_全社】RFM客層一覧表データ!$A:$A,[3]【2026年03月度_全社】RFM客層一覧表データ!C:C,"",0)</f>
        <v/>
      </c>
      <c r="G6066" s="183" t="str">
        <f>_xlfn.XLOOKUP($A6066,[3]【2026年03月度_全社】RFM客層一覧表データ!$A:$A,[3]【2026年03月度_全社】RFM客層一覧表データ!D:D,"",0)</f>
        <v/>
      </c>
      <c r="H6066" s="183" t="str">
        <f>_xlfn.XLOOKUP($A6066,[3]【2026年03月度_全社】RFM客層一覧表データ!$A:$A,[3]【2026年03月度_全社】RFM客層一覧表データ!E:E,"",0)</f>
        <v/>
      </c>
      <c r="I6066" s="183" t="str">
        <f>_xlfn.XLOOKUP($A6066,[3]【2026年03月度_全社】RFM客層一覧表データ!$A:$A,[3]【2026年03月度_全社】RFM客層一覧表データ!F:F,"",0)</f>
        <v/>
      </c>
      <c r="J6066" s="183">
        <v>0</v>
      </c>
      <c r="K6066" s="183">
        <v>0</v>
      </c>
      <c r="L6066" s="183">
        <v>0</v>
      </c>
      <c r="M6066" s="183">
        <v>0</v>
      </c>
      <c r="N6066" s="183">
        <v>0</v>
      </c>
      <c r="O6066" s="183">
        <v>0</v>
      </c>
      <c r="P6066" s="183">
        <v>0</v>
      </c>
      <c r="Q6066" s="183">
        <v>0</v>
      </c>
      <c r="R6066" s="183">
        <v>0</v>
      </c>
      <c r="S6066" s="183">
        <v>0</v>
      </c>
      <c r="T6066" s="183">
        <v>0</v>
      </c>
      <c r="U6066" s="183">
        <v>0</v>
      </c>
      <c r="V6066" s="183">
        <v>0</v>
      </c>
      <c r="W6066" s="183">
        <v>0</v>
      </c>
      <c r="X6066" s="183">
        <v>0</v>
      </c>
      <c r="Y6066" s="183">
        <v>0</v>
      </c>
    </row>
    <row r="6067" spans="1:25" x14ac:dyDescent="0.2">
      <c r="A6067" s="184">
        <v>14705034</v>
      </c>
      <c r="B6067" s="183" t="str">
        <f>[1]店マスタ!B6066</f>
        <v>トレンド　フジ</v>
      </c>
      <c r="C6067" s="183">
        <v>3.5</v>
      </c>
      <c r="D6067" s="183">
        <v>7</v>
      </c>
      <c r="E6067" s="183">
        <f>_xlfn.XLOOKUP(A6067,[2]Sheet1!$R:$R,[2]Sheet1!$AB:$AB,"",0)</f>
        <v>3.5</v>
      </c>
      <c r="F6067" s="183">
        <f>_xlfn.XLOOKUP($A6067,[3]【2026年03月度_全社】RFM客層一覧表データ!$A:$A,[3]【2026年03月度_全社】RFM客層一覧表データ!C:C,"",0)</f>
        <v>960</v>
      </c>
      <c r="G6067" s="183">
        <f>_xlfn.XLOOKUP($A6067,[3]【2026年03月度_全社】RFM客層一覧表データ!$A:$A,[3]【2026年03月度_全社】RFM客層一覧表データ!D:D,"",0)</f>
        <v>446</v>
      </c>
      <c r="H6067" s="183">
        <f>_xlfn.XLOOKUP($A6067,[3]【2026年03月度_全社】RFM客層一覧表データ!$A:$A,[3]【2026年03月度_全社】RFM客層一覧表データ!E:E,"",0)</f>
        <v>576</v>
      </c>
      <c r="I6067" s="183">
        <f>_xlfn.XLOOKUP($A6067,[3]【2026年03月度_全社】RFM客層一覧表データ!$A:$A,[3]【2026年03月度_全社】RFM客層一覧表データ!F:F,"",0)</f>
        <v>151</v>
      </c>
      <c r="J6067" s="183">
        <v>1018</v>
      </c>
      <c r="K6067" s="183">
        <v>500</v>
      </c>
      <c r="L6067" s="183">
        <v>585</v>
      </c>
      <c r="M6067" s="183">
        <v>92</v>
      </c>
      <c r="N6067" s="183">
        <v>594</v>
      </c>
      <c r="O6067" s="183">
        <v>345</v>
      </c>
      <c r="P6067" s="183">
        <v>376</v>
      </c>
      <c r="Q6067" s="183">
        <v>60</v>
      </c>
      <c r="R6067" s="183">
        <v>558</v>
      </c>
      <c r="S6067" s="183">
        <v>328</v>
      </c>
      <c r="T6067" s="183">
        <v>373</v>
      </c>
      <c r="U6067" s="183">
        <v>38</v>
      </c>
      <c r="V6067" s="183">
        <v>572</v>
      </c>
      <c r="W6067" s="183">
        <v>340</v>
      </c>
      <c r="X6067" s="183">
        <v>382</v>
      </c>
      <c r="Y6067" s="183">
        <v>35</v>
      </c>
    </row>
    <row r="6068" spans="1:25" x14ac:dyDescent="0.2">
      <c r="A6068" s="184">
        <v>14705055</v>
      </c>
      <c r="B6068" s="183" t="str">
        <f>[1]店マスタ!B6067</f>
        <v>トレンド　パナック</v>
      </c>
      <c r="C6068" s="183">
        <v>1.5</v>
      </c>
      <c r="D6068" s="183">
        <v>3</v>
      </c>
      <c r="E6068" s="183">
        <f>_xlfn.XLOOKUP(A6068,[2]Sheet1!$R:$R,[2]Sheet1!$AB:$AB,"",0)</f>
        <v>1.5</v>
      </c>
      <c r="F6068" s="183">
        <f>_xlfn.XLOOKUP($A6068,[3]【2026年03月度_全社】RFM客層一覧表データ!$A:$A,[3]【2026年03月度_全社】RFM客層一覧表データ!C:C,"",0)</f>
        <v>3</v>
      </c>
      <c r="G6068" s="183">
        <f>_xlfn.XLOOKUP($A6068,[3]【2026年03月度_全社】RFM客層一覧表データ!$A:$A,[3]【2026年03月度_全社】RFM客層一覧表データ!D:D,"",0)</f>
        <v>0</v>
      </c>
      <c r="H6068" s="183">
        <f>_xlfn.XLOOKUP($A6068,[3]【2026年03月度_全社】RFM客層一覧表データ!$A:$A,[3]【2026年03月度_全社】RFM客層一覧表データ!E:E,"",0)</f>
        <v>0</v>
      </c>
      <c r="I6068" s="183">
        <f>_xlfn.XLOOKUP($A6068,[3]【2026年03月度_全社】RFM客層一覧表データ!$A:$A,[3]【2026年03月度_全社】RFM客層一覧表データ!F:F,"",0)</f>
        <v>0</v>
      </c>
      <c r="J6068" s="183">
        <v>25</v>
      </c>
      <c r="K6068" s="183">
        <v>0</v>
      </c>
      <c r="L6068" s="183">
        <v>2</v>
      </c>
      <c r="M6068" s="183">
        <v>0</v>
      </c>
      <c r="N6068" s="183">
        <v>25</v>
      </c>
      <c r="O6068" s="183">
        <v>0</v>
      </c>
      <c r="P6068" s="183">
        <v>12</v>
      </c>
      <c r="Q6068" s="183">
        <v>0</v>
      </c>
      <c r="R6068" s="183">
        <v>26</v>
      </c>
      <c r="S6068" s="183">
        <v>0</v>
      </c>
      <c r="T6068" s="183">
        <v>12</v>
      </c>
      <c r="U6068" s="183">
        <v>0</v>
      </c>
      <c r="V6068" s="183">
        <v>28</v>
      </c>
      <c r="W6068" s="183">
        <v>2</v>
      </c>
      <c r="X6068" s="183">
        <v>12</v>
      </c>
      <c r="Y6068" s="183">
        <v>0</v>
      </c>
    </row>
    <row r="6069" spans="1:25" x14ac:dyDescent="0.2">
      <c r="A6069" s="184">
        <v>14705071</v>
      </c>
      <c r="B6069" s="183" t="str">
        <f>[1]店マスタ!B6068</f>
        <v>トレンド　大城</v>
      </c>
      <c r="C6069" s="183">
        <v>3.5</v>
      </c>
      <c r="D6069" s="183">
        <v>7</v>
      </c>
      <c r="E6069" s="183">
        <f>_xlfn.XLOOKUP(A6069,[2]Sheet1!$R:$R,[2]Sheet1!$AB:$AB,"",0)</f>
        <v>3.5</v>
      </c>
      <c r="F6069" s="183">
        <f>_xlfn.XLOOKUP($A6069,[3]【2026年03月度_全社】RFM客層一覧表データ!$A:$A,[3]【2026年03月度_全社】RFM客層一覧表データ!C:C,"",0)</f>
        <v>685</v>
      </c>
      <c r="G6069" s="183">
        <f>_xlfn.XLOOKUP($A6069,[3]【2026年03月度_全社】RFM客層一覧表データ!$A:$A,[3]【2026年03月度_全社】RFM客層一覧表データ!D:D,"",0)</f>
        <v>332</v>
      </c>
      <c r="H6069" s="183">
        <f>_xlfn.XLOOKUP($A6069,[3]【2026年03月度_全社】RFM客層一覧表データ!$A:$A,[3]【2026年03月度_全社】RFM客層一覧表データ!E:E,"",0)</f>
        <v>347</v>
      </c>
      <c r="I6069" s="183">
        <f>_xlfn.XLOOKUP($A6069,[3]【2026年03月度_全社】RFM客層一覧表データ!$A:$A,[3]【2026年03月度_全社】RFM客層一覧表データ!F:F,"",0)</f>
        <v>60</v>
      </c>
      <c r="J6069" s="183">
        <v>675</v>
      </c>
      <c r="K6069" s="183">
        <v>320</v>
      </c>
      <c r="L6069" s="183">
        <v>336</v>
      </c>
      <c r="M6069" s="183">
        <v>50</v>
      </c>
      <c r="N6069" s="183">
        <v>663</v>
      </c>
      <c r="O6069" s="183">
        <v>353</v>
      </c>
      <c r="P6069" s="183">
        <v>324</v>
      </c>
      <c r="Q6069" s="183">
        <v>90</v>
      </c>
      <c r="R6069" s="183">
        <v>637</v>
      </c>
      <c r="S6069" s="183">
        <v>335</v>
      </c>
      <c r="T6069" s="183">
        <v>312</v>
      </c>
      <c r="U6069" s="183">
        <v>48</v>
      </c>
      <c r="V6069" s="183">
        <v>610</v>
      </c>
      <c r="W6069" s="183">
        <v>306</v>
      </c>
      <c r="X6069" s="183">
        <v>313</v>
      </c>
      <c r="Y6069" s="183">
        <v>59</v>
      </c>
    </row>
    <row r="6070" spans="1:25" x14ac:dyDescent="0.2">
      <c r="A6070" s="184">
        <v>14706115</v>
      </c>
      <c r="B6070" s="183" t="str">
        <f>[1]店マスタ!B6069</f>
        <v>コネクト</v>
      </c>
      <c r="C6070" s="183">
        <v>1</v>
      </c>
      <c r="D6070" s="183">
        <v>2</v>
      </c>
      <c r="E6070" s="183">
        <f>_xlfn.XLOOKUP(A6070,[2]Sheet1!$R:$R,[2]Sheet1!$AB:$AB,"",0)</f>
        <v>1</v>
      </c>
      <c r="F6070" s="183" t="str">
        <f>_xlfn.XLOOKUP($A6070,[3]【2026年03月度_全社】RFM客層一覧表データ!$A:$A,[3]【2026年03月度_全社】RFM客層一覧表データ!C:C,"",0)</f>
        <v/>
      </c>
      <c r="G6070" s="183" t="str">
        <f>_xlfn.XLOOKUP($A6070,[3]【2026年03月度_全社】RFM客層一覧表データ!$A:$A,[3]【2026年03月度_全社】RFM客層一覧表データ!D:D,"",0)</f>
        <v/>
      </c>
      <c r="H6070" s="183" t="str">
        <f>_xlfn.XLOOKUP($A6070,[3]【2026年03月度_全社】RFM客層一覧表データ!$A:$A,[3]【2026年03月度_全社】RFM客層一覧表データ!E:E,"",0)</f>
        <v/>
      </c>
      <c r="I6070" s="183" t="str">
        <f>_xlfn.XLOOKUP($A6070,[3]【2026年03月度_全社】RFM客層一覧表データ!$A:$A,[3]【2026年03月度_全社】RFM客層一覧表データ!F:F,"",0)</f>
        <v/>
      </c>
      <c r="J6070" s="183">
        <v>0</v>
      </c>
      <c r="K6070" s="183">
        <v>0</v>
      </c>
      <c r="L6070" s="183">
        <v>0</v>
      </c>
      <c r="M6070" s="183">
        <v>0</v>
      </c>
      <c r="N6070" s="183">
        <v>0</v>
      </c>
      <c r="O6070" s="183">
        <v>0</v>
      </c>
      <c r="P6070" s="183">
        <v>0</v>
      </c>
      <c r="Q6070" s="183">
        <v>0</v>
      </c>
      <c r="R6070" s="183">
        <v>0</v>
      </c>
      <c r="S6070" s="183">
        <v>0</v>
      </c>
      <c r="T6070" s="183">
        <v>0</v>
      </c>
      <c r="U6070" s="183">
        <v>0</v>
      </c>
      <c r="V6070" s="183">
        <v>0</v>
      </c>
      <c r="W6070" s="183">
        <v>0</v>
      </c>
      <c r="X6070" s="183">
        <v>0</v>
      </c>
      <c r="Y6070" s="183">
        <v>0</v>
      </c>
    </row>
    <row r="6071" spans="1:25" x14ac:dyDescent="0.2">
      <c r="A6071" s="184">
        <v>14707000</v>
      </c>
      <c r="B6071" s="183" t="str">
        <f>[1]店マスタ!B6070</f>
        <v>大城電化店</v>
      </c>
      <c r="C6071" s="183">
        <v>1.5</v>
      </c>
      <c r="D6071" s="183">
        <v>3</v>
      </c>
      <c r="E6071" s="183">
        <f>_xlfn.XLOOKUP(A6071,[2]Sheet1!$R:$R,[2]Sheet1!$AB:$AB,"",0)</f>
        <v>1.5</v>
      </c>
      <c r="F6071" s="183" t="str">
        <f>_xlfn.XLOOKUP($A6071,[3]【2026年03月度_全社】RFM客層一覧表データ!$A:$A,[3]【2026年03月度_全社】RFM客層一覧表データ!C:C,"",0)</f>
        <v/>
      </c>
      <c r="G6071" s="183" t="str">
        <f>_xlfn.XLOOKUP($A6071,[3]【2026年03月度_全社】RFM客層一覧表データ!$A:$A,[3]【2026年03月度_全社】RFM客層一覧表データ!D:D,"",0)</f>
        <v/>
      </c>
      <c r="H6071" s="183" t="str">
        <f>_xlfn.XLOOKUP($A6071,[3]【2026年03月度_全社】RFM客層一覧表データ!$A:$A,[3]【2026年03月度_全社】RFM客層一覧表データ!E:E,"",0)</f>
        <v/>
      </c>
      <c r="I6071" s="183" t="str">
        <f>_xlfn.XLOOKUP($A6071,[3]【2026年03月度_全社】RFM客層一覧表データ!$A:$A,[3]【2026年03月度_全社】RFM客層一覧表データ!F:F,"",0)</f>
        <v/>
      </c>
      <c r="J6071" s="183">
        <v>0</v>
      </c>
      <c r="K6071" s="183">
        <v>0</v>
      </c>
      <c r="L6071" s="183">
        <v>0</v>
      </c>
      <c r="M6071" s="183">
        <v>0</v>
      </c>
      <c r="N6071" s="183">
        <v>0</v>
      </c>
      <c r="O6071" s="183">
        <v>0</v>
      </c>
      <c r="P6071" s="183">
        <v>0</v>
      </c>
      <c r="Q6071" s="183">
        <v>0</v>
      </c>
      <c r="R6071" s="183">
        <v>0</v>
      </c>
      <c r="S6071" s="183">
        <v>0</v>
      </c>
      <c r="T6071" s="183">
        <v>0</v>
      </c>
      <c r="U6071" s="183">
        <v>0</v>
      </c>
      <c r="V6071" s="183">
        <v>0</v>
      </c>
      <c r="W6071" s="183">
        <v>0</v>
      </c>
      <c r="X6071" s="183">
        <v>0</v>
      </c>
      <c r="Y6071" s="183">
        <v>0</v>
      </c>
    </row>
    <row r="6072" spans="1:25" x14ac:dyDescent="0.2">
      <c r="A6072" s="184">
        <v>14707012</v>
      </c>
      <c r="B6072" s="183" t="str">
        <f>[1]店マスタ!B6071</f>
        <v>玉城電化センタ―</v>
      </c>
      <c r="C6072" s="183">
        <v>1</v>
      </c>
      <c r="D6072" s="183">
        <v>2</v>
      </c>
      <c r="E6072" s="183">
        <f>_xlfn.XLOOKUP(A6072,[2]Sheet1!$R:$R,[2]Sheet1!$AB:$AB,"",0)</f>
        <v>1</v>
      </c>
      <c r="F6072" s="183" t="str">
        <f>_xlfn.XLOOKUP($A6072,[3]【2026年03月度_全社】RFM客層一覧表データ!$A:$A,[3]【2026年03月度_全社】RFM客層一覧表データ!C:C,"",0)</f>
        <v/>
      </c>
      <c r="G6072" s="183" t="str">
        <f>_xlfn.XLOOKUP($A6072,[3]【2026年03月度_全社】RFM客層一覧表データ!$A:$A,[3]【2026年03月度_全社】RFM客層一覧表データ!D:D,"",0)</f>
        <v/>
      </c>
      <c r="H6072" s="183" t="str">
        <f>_xlfn.XLOOKUP($A6072,[3]【2026年03月度_全社】RFM客層一覧表データ!$A:$A,[3]【2026年03月度_全社】RFM客層一覧表データ!E:E,"",0)</f>
        <v/>
      </c>
      <c r="I6072" s="183" t="str">
        <f>_xlfn.XLOOKUP($A6072,[3]【2026年03月度_全社】RFM客層一覧表データ!$A:$A,[3]【2026年03月度_全社】RFM客層一覧表データ!F:F,"",0)</f>
        <v/>
      </c>
      <c r="J6072" s="183">
        <v>0</v>
      </c>
      <c r="K6072" s="183">
        <v>0</v>
      </c>
      <c r="L6072" s="183">
        <v>0</v>
      </c>
      <c r="M6072" s="183">
        <v>0</v>
      </c>
      <c r="N6072" s="183">
        <v>0</v>
      </c>
      <c r="O6072" s="183">
        <v>0</v>
      </c>
      <c r="P6072" s="183">
        <v>0</v>
      </c>
      <c r="Q6072" s="183">
        <v>0</v>
      </c>
      <c r="R6072" s="183">
        <v>0</v>
      </c>
      <c r="S6072" s="183">
        <v>0</v>
      </c>
      <c r="T6072" s="183">
        <v>0</v>
      </c>
      <c r="U6072" s="183">
        <v>0</v>
      </c>
      <c r="V6072" s="183">
        <v>0</v>
      </c>
      <c r="W6072" s="183">
        <v>0</v>
      </c>
      <c r="X6072" s="183">
        <v>0</v>
      </c>
      <c r="Y6072" s="183">
        <v>0</v>
      </c>
    </row>
    <row r="6073" spans="1:25" x14ac:dyDescent="0.2">
      <c r="A6073" s="184">
        <v>14708215</v>
      </c>
      <c r="B6073" s="183" t="str">
        <f>[1]店マスタ!B6072</f>
        <v>（有）トレンド</v>
      </c>
      <c r="C6073" s="183">
        <v>0</v>
      </c>
      <c r="D6073" s="183">
        <v>0</v>
      </c>
      <c r="E6073" s="183" t="str">
        <f>_xlfn.XLOOKUP(A6073,[2]Sheet1!$R:$R,[2]Sheet1!$AB:$AB,"",0)</f>
        <v/>
      </c>
      <c r="F6073" s="183">
        <f>_xlfn.XLOOKUP($A6073,[3]【2026年03月度_全社】RFM客層一覧表データ!$A:$A,[3]【2026年03月度_全社】RFM客層一覧表データ!C:C,"",0)</f>
        <v>8</v>
      </c>
      <c r="G6073" s="183">
        <f>_xlfn.XLOOKUP($A6073,[3]【2026年03月度_全社】RFM客層一覧表データ!$A:$A,[3]【2026年03月度_全社】RFM客層一覧表データ!D:D,"",0)</f>
        <v>6</v>
      </c>
      <c r="H6073" s="183">
        <f>_xlfn.XLOOKUP($A6073,[3]【2026年03月度_全社】RFM客層一覧表データ!$A:$A,[3]【2026年03月度_全社】RFM客層一覧表データ!E:E,"",0)</f>
        <v>8</v>
      </c>
      <c r="I6073" s="183">
        <f>_xlfn.XLOOKUP($A6073,[3]【2026年03月度_全社】RFM客層一覧表データ!$A:$A,[3]【2026年03月度_全社】RFM客層一覧表データ!F:F,"",0)</f>
        <v>0</v>
      </c>
      <c r="J6073" s="183">
        <v>9</v>
      </c>
      <c r="K6073" s="183">
        <v>8</v>
      </c>
      <c r="L6073" s="183">
        <v>9</v>
      </c>
      <c r="M6073" s="183">
        <v>0</v>
      </c>
      <c r="N6073" s="183">
        <v>8</v>
      </c>
      <c r="O6073" s="183">
        <v>7</v>
      </c>
      <c r="P6073" s="183">
        <v>8</v>
      </c>
      <c r="Q6073" s="183">
        <v>0</v>
      </c>
      <c r="R6073" s="183">
        <v>9</v>
      </c>
      <c r="S6073" s="183">
        <v>9</v>
      </c>
      <c r="T6073" s="183">
        <v>9</v>
      </c>
      <c r="U6073" s="183">
        <v>0</v>
      </c>
      <c r="V6073" s="183">
        <v>9</v>
      </c>
      <c r="W6073" s="183">
        <v>9</v>
      </c>
      <c r="X6073" s="183">
        <v>9</v>
      </c>
      <c r="Y6073" s="183">
        <v>0</v>
      </c>
    </row>
    <row r="6074" spans="1:25" x14ac:dyDescent="0.2">
      <c r="A6074" s="184">
        <v>14709006</v>
      </c>
      <c r="B6074" s="183" t="str">
        <f>[1]店マスタ!B6073</f>
        <v>（有）八重山サンヨー</v>
      </c>
      <c r="C6074" s="183">
        <v>1</v>
      </c>
      <c r="D6074" s="183">
        <v>2</v>
      </c>
      <c r="E6074" s="183">
        <f>_xlfn.XLOOKUP(A6074,[2]Sheet1!$R:$R,[2]Sheet1!$AB:$AB,"",0)</f>
        <v>1</v>
      </c>
      <c r="F6074" s="183" t="str">
        <f>_xlfn.XLOOKUP($A6074,[3]【2026年03月度_全社】RFM客層一覧表データ!$A:$A,[3]【2026年03月度_全社】RFM客層一覧表データ!C:C,"",0)</f>
        <v/>
      </c>
      <c r="G6074" s="183" t="str">
        <f>_xlfn.XLOOKUP($A6074,[3]【2026年03月度_全社】RFM客層一覧表データ!$A:$A,[3]【2026年03月度_全社】RFM客層一覧表データ!D:D,"",0)</f>
        <v/>
      </c>
      <c r="H6074" s="183" t="str">
        <f>_xlfn.XLOOKUP($A6074,[3]【2026年03月度_全社】RFM客層一覧表データ!$A:$A,[3]【2026年03月度_全社】RFM客層一覧表データ!E:E,"",0)</f>
        <v/>
      </c>
      <c r="I6074" s="183" t="str">
        <f>_xlfn.XLOOKUP($A6074,[3]【2026年03月度_全社】RFM客層一覧表データ!$A:$A,[3]【2026年03月度_全社】RFM客層一覧表データ!F:F,"",0)</f>
        <v/>
      </c>
      <c r="J6074" s="183">
        <v>0</v>
      </c>
      <c r="K6074" s="183">
        <v>0</v>
      </c>
      <c r="L6074" s="183">
        <v>0</v>
      </c>
      <c r="M6074" s="183">
        <v>0</v>
      </c>
      <c r="N6074" s="183">
        <v>0</v>
      </c>
      <c r="O6074" s="183">
        <v>0</v>
      </c>
      <c r="P6074" s="183">
        <v>0</v>
      </c>
      <c r="Q6074" s="183">
        <v>0</v>
      </c>
      <c r="R6074" s="183">
        <v>0</v>
      </c>
      <c r="S6074" s="183">
        <v>0</v>
      </c>
      <c r="T6074" s="183">
        <v>0</v>
      </c>
      <c r="U6074" s="183">
        <v>0</v>
      </c>
      <c r="V6074" s="183">
        <v>0</v>
      </c>
      <c r="W6074" s="183">
        <v>0</v>
      </c>
      <c r="X6074" s="183">
        <v>0</v>
      </c>
      <c r="Y6074" s="183">
        <v>0</v>
      </c>
    </row>
    <row r="6075" spans="1:25" x14ac:dyDescent="0.2">
      <c r="A6075" s="184">
        <v>14709012</v>
      </c>
      <c r="B6075" s="183" t="str">
        <f>[1]店マスタ!B6074</f>
        <v>アスカ電器</v>
      </c>
      <c r="C6075" s="183">
        <v>1</v>
      </c>
      <c r="D6075" s="183">
        <v>2</v>
      </c>
      <c r="E6075" s="183">
        <f>_xlfn.XLOOKUP(A6075,[2]Sheet1!$R:$R,[2]Sheet1!$AB:$AB,"",0)</f>
        <v>1</v>
      </c>
      <c r="F6075" s="183" t="str">
        <f>_xlfn.XLOOKUP($A6075,[3]【2026年03月度_全社】RFM客層一覧表データ!$A:$A,[3]【2026年03月度_全社】RFM客層一覧表データ!C:C,"",0)</f>
        <v/>
      </c>
      <c r="G6075" s="183" t="str">
        <f>_xlfn.XLOOKUP($A6075,[3]【2026年03月度_全社】RFM客層一覧表データ!$A:$A,[3]【2026年03月度_全社】RFM客層一覧表データ!D:D,"",0)</f>
        <v/>
      </c>
      <c r="H6075" s="183" t="str">
        <f>_xlfn.XLOOKUP($A6075,[3]【2026年03月度_全社】RFM客層一覧表データ!$A:$A,[3]【2026年03月度_全社】RFM客層一覧表データ!E:E,"",0)</f>
        <v/>
      </c>
      <c r="I6075" s="183" t="str">
        <f>_xlfn.XLOOKUP($A6075,[3]【2026年03月度_全社】RFM客層一覧表データ!$A:$A,[3]【2026年03月度_全社】RFM客層一覧表データ!F:F,"",0)</f>
        <v/>
      </c>
      <c r="J6075" s="183">
        <v>0</v>
      </c>
      <c r="K6075" s="183">
        <v>0</v>
      </c>
      <c r="L6075" s="183">
        <v>0</v>
      </c>
      <c r="M6075" s="183">
        <v>0</v>
      </c>
      <c r="N6075" s="183">
        <v>0</v>
      </c>
      <c r="O6075" s="183">
        <v>0</v>
      </c>
      <c r="P6075" s="183">
        <v>0</v>
      </c>
      <c r="Q6075" s="183">
        <v>0</v>
      </c>
      <c r="R6075" s="183">
        <v>0</v>
      </c>
      <c r="S6075" s="183">
        <v>0</v>
      </c>
      <c r="T6075" s="183">
        <v>0</v>
      </c>
      <c r="U6075" s="183">
        <v>0</v>
      </c>
      <c r="V6075" s="183">
        <v>0</v>
      </c>
      <c r="W6075" s="183">
        <v>0</v>
      </c>
      <c r="X6075" s="183">
        <v>0</v>
      </c>
      <c r="Y6075" s="183">
        <v>0</v>
      </c>
    </row>
    <row r="6076" spans="1:25" x14ac:dyDescent="0.2">
      <c r="A6076" s="184">
        <v>14709018</v>
      </c>
      <c r="B6076" s="183" t="str">
        <f>[1]店マスタ!B6075</f>
        <v>城間電機</v>
      </c>
      <c r="C6076" s="183">
        <v>2.5</v>
      </c>
      <c r="D6076" s="183">
        <v>5</v>
      </c>
      <c r="E6076" s="183">
        <f>_xlfn.XLOOKUP(A6076,[2]Sheet1!$R:$R,[2]Sheet1!$AB:$AB,"",0)</f>
        <v>2.5</v>
      </c>
      <c r="F6076" s="183" t="str">
        <f>_xlfn.XLOOKUP($A6076,[3]【2026年03月度_全社】RFM客層一覧表データ!$A:$A,[3]【2026年03月度_全社】RFM客層一覧表データ!C:C,"",0)</f>
        <v/>
      </c>
      <c r="G6076" s="183" t="str">
        <f>_xlfn.XLOOKUP($A6076,[3]【2026年03月度_全社】RFM客層一覧表データ!$A:$A,[3]【2026年03月度_全社】RFM客層一覧表データ!D:D,"",0)</f>
        <v/>
      </c>
      <c r="H6076" s="183" t="str">
        <f>_xlfn.XLOOKUP($A6076,[3]【2026年03月度_全社】RFM客層一覧表データ!$A:$A,[3]【2026年03月度_全社】RFM客層一覧表データ!E:E,"",0)</f>
        <v/>
      </c>
      <c r="I6076" s="183" t="str">
        <f>_xlfn.XLOOKUP($A6076,[3]【2026年03月度_全社】RFM客層一覧表データ!$A:$A,[3]【2026年03月度_全社】RFM客層一覧表データ!F:F,"",0)</f>
        <v/>
      </c>
      <c r="J6076" s="183">
        <v>0</v>
      </c>
      <c r="K6076" s="183">
        <v>0</v>
      </c>
      <c r="L6076" s="183">
        <v>0</v>
      </c>
      <c r="M6076" s="183">
        <v>0</v>
      </c>
      <c r="N6076" s="183">
        <v>0</v>
      </c>
      <c r="O6076" s="183">
        <v>0</v>
      </c>
      <c r="P6076" s="183">
        <v>0</v>
      </c>
      <c r="Q6076" s="183">
        <v>0</v>
      </c>
      <c r="R6076" s="183">
        <v>0</v>
      </c>
      <c r="S6076" s="183">
        <v>0</v>
      </c>
      <c r="T6076" s="183">
        <v>0</v>
      </c>
      <c r="U6076" s="183">
        <v>0</v>
      </c>
      <c r="V6076" s="183">
        <v>0</v>
      </c>
      <c r="W6076" s="183">
        <v>0</v>
      </c>
      <c r="X6076" s="183">
        <v>0</v>
      </c>
      <c r="Y6076" s="183">
        <v>0</v>
      </c>
    </row>
    <row r="6077" spans="1:25" x14ac:dyDescent="0.2">
      <c r="A6077" s="184">
        <v>14709301</v>
      </c>
      <c r="B6077" s="183" t="str">
        <f>[1]店マスタ!B6076</f>
        <v>久米島総業</v>
      </c>
      <c r="C6077" s="183">
        <v>4</v>
      </c>
      <c r="D6077" s="183">
        <v>8</v>
      </c>
      <c r="E6077" s="183">
        <f>_xlfn.XLOOKUP(A6077,[2]Sheet1!$R:$R,[2]Sheet1!$AB:$AB,"",0)</f>
        <v>4</v>
      </c>
      <c r="F6077" s="183" t="str">
        <f>_xlfn.XLOOKUP($A6077,[3]【2026年03月度_全社】RFM客層一覧表データ!$A:$A,[3]【2026年03月度_全社】RFM客層一覧表データ!C:C,"",0)</f>
        <v/>
      </c>
      <c r="G6077" s="183" t="str">
        <f>_xlfn.XLOOKUP($A6077,[3]【2026年03月度_全社】RFM客層一覧表データ!$A:$A,[3]【2026年03月度_全社】RFM客層一覧表データ!D:D,"",0)</f>
        <v/>
      </c>
      <c r="H6077" s="183" t="str">
        <f>_xlfn.XLOOKUP($A6077,[3]【2026年03月度_全社】RFM客層一覧表データ!$A:$A,[3]【2026年03月度_全社】RFM客層一覧表データ!E:E,"",0)</f>
        <v/>
      </c>
      <c r="I6077" s="183" t="str">
        <f>_xlfn.XLOOKUP($A6077,[3]【2026年03月度_全社】RFM客層一覧表データ!$A:$A,[3]【2026年03月度_全社】RFM客層一覧表データ!F:F,"",0)</f>
        <v/>
      </c>
      <c r="J6077" s="183">
        <v>0</v>
      </c>
      <c r="K6077" s="183">
        <v>0</v>
      </c>
      <c r="L6077" s="183">
        <v>0</v>
      </c>
      <c r="M6077" s="183">
        <v>0</v>
      </c>
      <c r="N6077" s="183">
        <v>0</v>
      </c>
      <c r="O6077" s="183">
        <v>0</v>
      </c>
      <c r="P6077" s="183">
        <v>0</v>
      </c>
      <c r="Q6077" s="183">
        <v>0</v>
      </c>
      <c r="R6077" s="183">
        <v>0</v>
      </c>
      <c r="S6077" s="183">
        <v>0</v>
      </c>
      <c r="T6077" s="183">
        <v>0</v>
      </c>
      <c r="U6077" s="183">
        <v>0</v>
      </c>
      <c r="V6077" s="183">
        <v>0</v>
      </c>
      <c r="W6077" s="183">
        <v>0</v>
      </c>
      <c r="X6077" s="183">
        <v>0</v>
      </c>
      <c r="Y6077" s="183">
        <v>0</v>
      </c>
    </row>
    <row r="6078" spans="1:25" x14ac:dyDescent="0.2">
      <c r="A6078" s="184">
        <v>14709500</v>
      </c>
      <c r="B6078" s="183" t="str">
        <f>[1]店マスタ!B6077</f>
        <v>大東電気商会</v>
      </c>
      <c r="C6078" s="183">
        <v>1</v>
      </c>
      <c r="D6078" s="183">
        <v>2</v>
      </c>
      <c r="E6078" s="183">
        <f>_xlfn.XLOOKUP(A6078,[2]Sheet1!$R:$R,[2]Sheet1!$AB:$AB,"",0)</f>
        <v>1</v>
      </c>
      <c r="F6078" s="183" t="str">
        <f>_xlfn.XLOOKUP($A6078,[3]【2026年03月度_全社】RFM客層一覧表データ!$A:$A,[3]【2026年03月度_全社】RFM客層一覧表データ!C:C,"",0)</f>
        <v/>
      </c>
      <c r="G6078" s="183" t="str">
        <f>_xlfn.XLOOKUP($A6078,[3]【2026年03月度_全社】RFM客層一覧表データ!$A:$A,[3]【2026年03月度_全社】RFM客層一覧表データ!D:D,"",0)</f>
        <v/>
      </c>
      <c r="H6078" s="183" t="str">
        <f>_xlfn.XLOOKUP($A6078,[3]【2026年03月度_全社】RFM客層一覧表データ!$A:$A,[3]【2026年03月度_全社】RFM客層一覧表データ!E:E,"",0)</f>
        <v/>
      </c>
      <c r="I6078" s="183" t="str">
        <f>_xlfn.XLOOKUP($A6078,[3]【2026年03月度_全社】RFM客層一覧表データ!$A:$A,[3]【2026年03月度_全社】RFM客層一覧表データ!F:F,"",0)</f>
        <v/>
      </c>
      <c r="J6078" s="183">
        <v>0</v>
      </c>
      <c r="K6078" s="183">
        <v>0</v>
      </c>
      <c r="L6078" s="183">
        <v>0</v>
      </c>
      <c r="M6078" s="183">
        <v>0</v>
      </c>
      <c r="N6078" s="183">
        <v>0</v>
      </c>
      <c r="O6078" s="183">
        <v>0</v>
      </c>
      <c r="P6078" s="183">
        <v>0</v>
      </c>
      <c r="Q6078" s="183">
        <v>0</v>
      </c>
      <c r="R6078" s="183">
        <v>0</v>
      </c>
      <c r="S6078" s="183">
        <v>0</v>
      </c>
      <c r="T6078" s="183">
        <v>0</v>
      </c>
      <c r="U6078" s="183">
        <v>0</v>
      </c>
      <c r="V6078" s="183">
        <v>0</v>
      </c>
      <c r="W6078" s="183">
        <v>0</v>
      </c>
      <c r="X6078" s="183">
        <v>0</v>
      </c>
      <c r="Y6078" s="183">
        <v>0</v>
      </c>
    </row>
    <row r="6079" spans="1:25" x14ac:dyDescent="0.2">
      <c r="A6079" s="184">
        <v>14710000</v>
      </c>
      <c r="B6079" s="183" t="str">
        <f>[1]店マスタ!B6078</f>
        <v>パナプラザ　みなもと店</v>
      </c>
      <c r="C6079" s="183">
        <v>1.5</v>
      </c>
      <c r="D6079" s="183">
        <v>3</v>
      </c>
      <c r="E6079" s="183">
        <f>_xlfn.XLOOKUP(A6079,[2]Sheet1!$R:$R,[2]Sheet1!$AB:$AB,"",0)</f>
        <v>1.5</v>
      </c>
      <c r="F6079" s="183">
        <f>_xlfn.XLOOKUP($A6079,[3]【2026年03月度_全社】RFM客層一覧表データ!$A:$A,[3]【2026年03月度_全社】RFM客層一覧表データ!C:C,"",0)</f>
        <v>846</v>
      </c>
      <c r="G6079" s="183">
        <f>_xlfn.XLOOKUP($A6079,[3]【2026年03月度_全社】RFM客層一覧表データ!$A:$A,[3]【2026年03月度_全社】RFM客層一覧表データ!D:D,"",0)</f>
        <v>243</v>
      </c>
      <c r="H6079" s="183">
        <f>_xlfn.XLOOKUP($A6079,[3]【2026年03月度_全社】RFM客層一覧表データ!$A:$A,[3]【2026年03月度_全社】RFM客層一覧表データ!E:E,"",0)</f>
        <v>307</v>
      </c>
      <c r="I6079" s="183">
        <f>_xlfn.XLOOKUP($A6079,[3]【2026年03月度_全社】RFM客層一覧表データ!$A:$A,[3]【2026年03月度_全社】RFM客層一覧表データ!F:F,"",0)</f>
        <v>64</v>
      </c>
      <c r="J6079" s="183">
        <v>857</v>
      </c>
      <c r="K6079" s="183">
        <v>294</v>
      </c>
      <c r="L6079" s="183">
        <v>316</v>
      </c>
      <c r="M6079" s="183">
        <v>89</v>
      </c>
      <c r="N6079" s="183">
        <v>873</v>
      </c>
      <c r="O6079" s="183">
        <v>291</v>
      </c>
      <c r="P6079" s="183">
        <v>327</v>
      </c>
      <c r="Q6079" s="183">
        <v>68</v>
      </c>
      <c r="R6079" s="183">
        <v>888</v>
      </c>
      <c r="S6079" s="183">
        <v>328</v>
      </c>
      <c r="T6079" s="183">
        <v>323</v>
      </c>
      <c r="U6079" s="183">
        <v>83</v>
      </c>
      <c r="V6079" s="183">
        <v>877</v>
      </c>
      <c r="W6079" s="183">
        <v>317</v>
      </c>
      <c r="X6079" s="183">
        <v>311</v>
      </c>
      <c r="Y6079" s="183">
        <v>72</v>
      </c>
    </row>
    <row r="6080" spans="1:25" x14ac:dyDescent="0.2">
      <c r="A6080" s="184">
        <v>14710016</v>
      </c>
      <c r="B6080" s="183" t="str">
        <f>[1]店マスタ!B6079</f>
        <v>パナプラザ　ノヒナ店</v>
      </c>
      <c r="C6080" s="183">
        <v>2</v>
      </c>
      <c r="D6080" s="183">
        <v>4</v>
      </c>
      <c r="E6080" s="183">
        <f>_xlfn.XLOOKUP(A6080,[2]Sheet1!$R:$R,[2]Sheet1!$AB:$AB,"",0)</f>
        <v>2</v>
      </c>
      <c r="F6080" s="183">
        <f>_xlfn.XLOOKUP($A6080,[3]【2026年03月度_全社】RFM客層一覧表データ!$A:$A,[3]【2026年03月度_全社】RFM客層一覧表データ!C:C,"",0)</f>
        <v>348</v>
      </c>
      <c r="G6080" s="183">
        <f>_xlfn.XLOOKUP($A6080,[3]【2026年03月度_全社】RFM客層一覧表データ!$A:$A,[3]【2026年03月度_全社】RFM客層一覧表データ!D:D,"",0)</f>
        <v>0</v>
      </c>
      <c r="H6080" s="183">
        <f>_xlfn.XLOOKUP($A6080,[3]【2026年03月度_全社】RFM客層一覧表データ!$A:$A,[3]【2026年03月度_全社】RFM客層一覧表データ!E:E,"",0)</f>
        <v>165</v>
      </c>
      <c r="I6080" s="183">
        <f>_xlfn.XLOOKUP($A6080,[3]【2026年03月度_全社】RFM客層一覧表データ!$A:$A,[3]【2026年03月度_全社】RFM客層一覧表データ!F:F,"",0)</f>
        <v>0</v>
      </c>
      <c r="J6080" s="183">
        <v>396</v>
      </c>
      <c r="K6080" s="183">
        <v>102</v>
      </c>
      <c r="L6080" s="183">
        <v>189</v>
      </c>
      <c r="M6080" s="183">
        <v>8</v>
      </c>
      <c r="N6080" s="183">
        <v>436</v>
      </c>
      <c r="O6080" s="183">
        <v>121</v>
      </c>
      <c r="P6080" s="183">
        <v>197</v>
      </c>
      <c r="Q6080" s="183">
        <v>14</v>
      </c>
      <c r="R6080" s="183">
        <v>412</v>
      </c>
      <c r="S6080" s="183">
        <v>2</v>
      </c>
      <c r="T6080" s="183">
        <v>174</v>
      </c>
      <c r="U6080" s="183">
        <v>1</v>
      </c>
      <c r="V6080" s="183">
        <v>452</v>
      </c>
      <c r="W6080" s="183">
        <v>1</v>
      </c>
      <c r="X6080" s="183">
        <v>215</v>
      </c>
      <c r="Y6080" s="183">
        <v>0</v>
      </c>
    </row>
    <row r="6081" spans="1:25" x14ac:dyDescent="0.2">
      <c r="A6081" s="184">
        <v>14710020</v>
      </c>
      <c r="B6081" s="183" t="str">
        <f>[1]店マスタ!B6080</f>
        <v>（有）パナプラザ　本部</v>
      </c>
      <c r="C6081" s="183">
        <v>0</v>
      </c>
      <c r="D6081" s="183">
        <v>0</v>
      </c>
      <c r="E6081" s="183" t="str">
        <f>_xlfn.XLOOKUP(A6081,[2]Sheet1!$R:$R,[2]Sheet1!$AB:$AB,"",0)</f>
        <v/>
      </c>
      <c r="F6081" s="183" t="str">
        <f>_xlfn.XLOOKUP($A6081,[3]【2026年03月度_全社】RFM客層一覧表データ!$A:$A,[3]【2026年03月度_全社】RFM客層一覧表データ!C:C,"",0)</f>
        <v/>
      </c>
      <c r="G6081" s="183" t="str">
        <f>_xlfn.XLOOKUP($A6081,[3]【2026年03月度_全社】RFM客層一覧表データ!$A:$A,[3]【2026年03月度_全社】RFM客層一覧表データ!D:D,"",0)</f>
        <v/>
      </c>
      <c r="H6081" s="183" t="str">
        <f>_xlfn.XLOOKUP($A6081,[3]【2026年03月度_全社】RFM客層一覧表データ!$A:$A,[3]【2026年03月度_全社】RFM客層一覧表データ!E:E,"",0)</f>
        <v/>
      </c>
      <c r="I6081" s="183" t="str">
        <f>_xlfn.XLOOKUP($A6081,[3]【2026年03月度_全社】RFM客層一覧表データ!$A:$A,[3]【2026年03月度_全社】RFM客層一覧表データ!F:F,"",0)</f>
        <v/>
      </c>
      <c r="J6081" s="183">
        <v>0</v>
      </c>
      <c r="K6081" s="183">
        <v>0</v>
      </c>
      <c r="L6081" s="183">
        <v>0</v>
      </c>
      <c r="M6081" s="183">
        <v>0</v>
      </c>
      <c r="N6081" s="183">
        <v>0</v>
      </c>
      <c r="O6081" s="183">
        <v>0</v>
      </c>
      <c r="P6081" s="183">
        <v>0</v>
      </c>
      <c r="Q6081" s="183">
        <v>0</v>
      </c>
      <c r="R6081" s="183">
        <v>0</v>
      </c>
      <c r="S6081" s="183">
        <v>0</v>
      </c>
      <c r="T6081" s="183">
        <v>0</v>
      </c>
      <c r="U6081" s="183">
        <v>0</v>
      </c>
      <c r="V6081" s="183">
        <v>0</v>
      </c>
      <c r="W6081" s="183">
        <v>0</v>
      </c>
      <c r="X6081" s="183">
        <v>0</v>
      </c>
      <c r="Y6081" s="183">
        <v>0</v>
      </c>
    </row>
    <row r="6082" spans="1:25" x14ac:dyDescent="0.2">
      <c r="A6082" s="184">
        <v>14710201</v>
      </c>
      <c r="B6082" s="183" t="str">
        <f>[1]店マスタ!B6081</f>
        <v>下地電化サービス</v>
      </c>
      <c r="C6082" s="183">
        <v>1</v>
      </c>
      <c r="D6082" s="183">
        <v>2</v>
      </c>
      <c r="E6082" s="183">
        <f>_xlfn.XLOOKUP(A6082,[2]Sheet1!$R:$R,[2]Sheet1!$AB:$AB,"",0)</f>
        <v>1</v>
      </c>
      <c r="F6082" s="183" t="str">
        <f>_xlfn.XLOOKUP($A6082,[3]【2026年03月度_全社】RFM客層一覧表データ!$A:$A,[3]【2026年03月度_全社】RFM客層一覧表データ!C:C,"",0)</f>
        <v/>
      </c>
      <c r="G6082" s="183" t="str">
        <f>_xlfn.XLOOKUP($A6082,[3]【2026年03月度_全社】RFM客層一覧表データ!$A:$A,[3]【2026年03月度_全社】RFM客層一覧表データ!D:D,"",0)</f>
        <v/>
      </c>
      <c r="H6082" s="183" t="str">
        <f>_xlfn.XLOOKUP($A6082,[3]【2026年03月度_全社】RFM客層一覧表データ!$A:$A,[3]【2026年03月度_全社】RFM客層一覧表データ!E:E,"",0)</f>
        <v/>
      </c>
      <c r="I6082" s="183" t="str">
        <f>_xlfn.XLOOKUP($A6082,[3]【2026年03月度_全社】RFM客層一覧表データ!$A:$A,[3]【2026年03月度_全社】RFM客層一覧表データ!F:F,"",0)</f>
        <v/>
      </c>
      <c r="J6082" s="183">
        <v>0</v>
      </c>
      <c r="K6082" s="183">
        <v>0</v>
      </c>
      <c r="L6082" s="183">
        <v>0</v>
      </c>
      <c r="M6082" s="183">
        <v>0</v>
      </c>
      <c r="N6082" s="183">
        <v>0</v>
      </c>
      <c r="O6082" s="183">
        <v>0</v>
      </c>
      <c r="P6082" s="183">
        <v>0</v>
      </c>
      <c r="Q6082" s="183">
        <v>0</v>
      </c>
      <c r="R6082" s="183">
        <v>0</v>
      </c>
      <c r="S6082" s="183">
        <v>0</v>
      </c>
      <c r="T6082" s="183">
        <v>0</v>
      </c>
      <c r="U6082" s="183">
        <v>0</v>
      </c>
      <c r="V6082" s="183">
        <v>0</v>
      </c>
      <c r="W6082" s="183">
        <v>0</v>
      </c>
      <c r="X6082" s="183">
        <v>0</v>
      </c>
      <c r="Y6082" s="183">
        <v>0</v>
      </c>
    </row>
    <row r="6083" spans="1:25" x14ac:dyDescent="0.2">
      <c r="A6083" s="184">
        <v>14711000</v>
      </c>
      <c r="B6083" s="183" t="str">
        <f>[1]店マスタ!B6082</f>
        <v>（有）大田電機</v>
      </c>
      <c r="C6083" s="183">
        <v>3</v>
      </c>
      <c r="D6083" s="183">
        <v>6</v>
      </c>
      <c r="E6083" s="183">
        <f>_xlfn.XLOOKUP(A6083,[2]Sheet1!$R:$R,[2]Sheet1!$AB:$AB,"",0)</f>
        <v>3</v>
      </c>
      <c r="F6083" s="183">
        <f>_xlfn.XLOOKUP($A6083,[3]【2026年03月度_全社】RFM客層一覧表データ!$A:$A,[3]【2026年03月度_全社】RFM客層一覧表データ!C:C,"",0)</f>
        <v>317</v>
      </c>
      <c r="G6083" s="183">
        <f>_xlfn.XLOOKUP($A6083,[3]【2026年03月度_全社】RFM客層一覧表データ!$A:$A,[3]【2026年03月度_全社】RFM客層一覧表データ!D:D,"",0)</f>
        <v>98</v>
      </c>
      <c r="H6083" s="183">
        <f>_xlfn.XLOOKUP($A6083,[3]【2026年03月度_全社】RFM客層一覧表データ!$A:$A,[3]【2026年03月度_全社】RFM客層一覧表データ!E:E,"",0)</f>
        <v>164</v>
      </c>
      <c r="I6083" s="183">
        <f>_xlfn.XLOOKUP($A6083,[3]【2026年03月度_全社】RFM客層一覧表データ!$A:$A,[3]【2026年03月度_全社】RFM客層一覧表データ!F:F,"",0)</f>
        <v>9</v>
      </c>
      <c r="J6083" s="183">
        <v>348</v>
      </c>
      <c r="K6083" s="183">
        <v>106</v>
      </c>
      <c r="L6083" s="183">
        <v>177</v>
      </c>
      <c r="M6083" s="183">
        <v>9</v>
      </c>
      <c r="N6083" s="183">
        <v>373</v>
      </c>
      <c r="O6083" s="183">
        <v>140</v>
      </c>
      <c r="P6083" s="183">
        <v>183</v>
      </c>
      <c r="Q6083" s="183">
        <v>13</v>
      </c>
      <c r="R6083" s="183">
        <v>393</v>
      </c>
      <c r="S6083" s="183">
        <v>148</v>
      </c>
      <c r="T6083" s="183">
        <v>187</v>
      </c>
      <c r="U6083" s="183">
        <v>17</v>
      </c>
      <c r="V6083" s="183">
        <v>403</v>
      </c>
      <c r="W6083" s="183">
        <v>157</v>
      </c>
      <c r="X6083" s="183">
        <v>193</v>
      </c>
      <c r="Y6083" s="183">
        <v>14</v>
      </c>
    </row>
    <row r="6084" spans="1:25" x14ac:dyDescent="0.2">
      <c r="A6084" s="184">
        <v>14711002</v>
      </c>
      <c r="B6084" s="183" t="str">
        <f>[1]店マスタ!B6083</f>
        <v>島電気商会</v>
      </c>
      <c r="C6084" s="183">
        <v>1.5</v>
      </c>
      <c r="D6084" s="183">
        <v>3</v>
      </c>
      <c r="E6084" s="183">
        <f>_xlfn.XLOOKUP(A6084,[2]Sheet1!$R:$R,[2]Sheet1!$AB:$AB,"",0)</f>
        <v>1.5</v>
      </c>
      <c r="F6084" s="183" t="str">
        <f>_xlfn.XLOOKUP($A6084,[3]【2026年03月度_全社】RFM客層一覧表データ!$A:$A,[3]【2026年03月度_全社】RFM客層一覧表データ!C:C,"",0)</f>
        <v/>
      </c>
      <c r="G6084" s="183" t="str">
        <f>_xlfn.XLOOKUP($A6084,[3]【2026年03月度_全社】RFM客層一覧表データ!$A:$A,[3]【2026年03月度_全社】RFM客層一覧表データ!D:D,"",0)</f>
        <v/>
      </c>
      <c r="H6084" s="183" t="str">
        <f>_xlfn.XLOOKUP($A6084,[3]【2026年03月度_全社】RFM客層一覧表データ!$A:$A,[3]【2026年03月度_全社】RFM客層一覧表データ!E:E,"",0)</f>
        <v/>
      </c>
      <c r="I6084" s="183" t="str">
        <f>_xlfn.XLOOKUP($A6084,[3]【2026年03月度_全社】RFM客層一覧表データ!$A:$A,[3]【2026年03月度_全社】RFM客層一覧表データ!F:F,"",0)</f>
        <v/>
      </c>
      <c r="J6084" s="183">
        <v>0</v>
      </c>
      <c r="K6084" s="183">
        <v>0</v>
      </c>
      <c r="L6084" s="183">
        <v>0</v>
      </c>
      <c r="M6084" s="183">
        <v>0</v>
      </c>
      <c r="N6084" s="183">
        <v>0</v>
      </c>
      <c r="O6084" s="183">
        <v>0</v>
      </c>
      <c r="P6084" s="183">
        <v>0</v>
      </c>
      <c r="Q6084" s="183">
        <v>0</v>
      </c>
      <c r="R6084" s="183">
        <v>0</v>
      </c>
      <c r="S6084" s="183">
        <v>0</v>
      </c>
      <c r="T6084" s="183">
        <v>0</v>
      </c>
      <c r="U6084" s="183">
        <v>0</v>
      </c>
      <c r="V6084" s="183">
        <v>0</v>
      </c>
      <c r="W6084" s="183">
        <v>0</v>
      </c>
      <c r="X6084" s="183">
        <v>0</v>
      </c>
      <c r="Y6084" s="183">
        <v>0</v>
      </c>
    </row>
    <row r="6085" spans="1:25" x14ac:dyDescent="0.2">
      <c r="A6085" s="184">
        <v>14711006</v>
      </c>
      <c r="B6085" s="183" t="str">
        <f>[1]店マスタ!B6084</f>
        <v>平良電器サ―ビス</v>
      </c>
      <c r="C6085" s="183">
        <v>1</v>
      </c>
      <c r="D6085" s="183">
        <v>2</v>
      </c>
      <c r="E6085" s="183">
        <f>_xlfn.XLOOKUP(A6085,[2]Sheet1!$R:$R,[2]Sheet1!$AB:$AB,"",0)</f>
        <v>1</v>
      </c>
      <c r="F6085" s="183" t="str">
        <f>_xlfn.XLOOKUP($A6085,[3]【2026年03月度_全社】RFM客層一覧表データ!$A:$A,[3]【2026年03月度_全社】RFM客層一覧表データ!C:C,"",0)</f>
        <v/>
      </c>
      <c r="G6085" s="183" t="str">
        <f>_xlfn.XLOOKUP($A6085,[3]【2026年03月度_全社】RFM客層一覧表データ!$A:$A,[3]【2026年03月度_全社】RFM客層一覧表データ!D:D,"",0)</f>
        <v/>
      </c>
      <c r="H6085" s="183" t="str">
        <f>_xlfn.XLOOKUP($A6085,[3]【2026年03月度_全社】RFM客層一覧表データ!$A:$A,[3]【2026年03月度_全社】RFM客層一覧表データ!E:E,"",0)</f>
        <v/>
      </c>
      <c r="I6085" s="183" t="str">
        <f>_xlfn.XLOOKUP($A6085,[3]【2026年03月度_全社】RFM客層一覧表データ!$A:$A,[3]【2026年03月度_全社】RFM客層一覧表データ!F:F,"",0)</f>
        <v/>
      </c>
      <c r="J6085" s="183">
        <v>0</v>
      </c>
      <c r="K6085" s="183">
        <v>0</v>
      </c>
      <c r="L6085" s="183">
        <v>0</v>
      </c>
      <c r="M6085" s="183">
        <v>0</v>
      </c>
      <c r="N6085" s="183">
        <v>0</v>
      </c>
      <c r="O6085" s="183">
        <v>0</v>
      </c>
      <c r="P6085" s="183">
        <v>0</v>
      </c>
      <c r="Q6085" s="183">
        <v>0</v>
      </c>
      <c r="R6085" s="183">
        <v>0</v>
      </c>
      <c r="S6085" s="183">
        <v>0</v>
      </c>
      <c r="T6085" s="183">
        <v>0</v>
      </c>
      <c r="U6085" s="183">
        <v>0</v>
      </c>
      <c r="V6085" s="183">
        <v>0</v>
      </c>
      <c r="W6085" s="183">
        <v>0</v>
      </c>
      <c r="X6085" s="183">
        <v>0</v>
      </c>
      <c r="Y6085" s="183">
        <v>0</v>
      </c>
    </row>
    <row r="6086" spans="1:25" x14ac:dyDescent="0.2">
      <c r="A6086" s="184">
        <v>14711028</v>
      </c>
      <c r="B6086" s="183" t="str">
        <f>[1]店マスタ!B6085</f>
        <v>ごや電機</v>
      </c>
      <c r="C6086" s="183">
        <v>3.5</v>
      </c>
      <c r="D6086" s="183">
        <v>7</v>
      </c>
      <c r="E6086" s="183">
        <f>_xlfn.XLOOKUP(A6086,[2]Sheet1!$R:$R,[2]Sheet1!$AB:$AB,"",0)</f>
        <v>3.5</v>
      </c>
      <c r="F6086" s="183">
        <f>_xlfn.XLOOKUP($A6086,[3]【2026年03月度_全社】RFM客層一覧表データ!$A:$A,[3]【2026年03月度_全社】RFM客層一覧表データ!C:C,"",0)</f>
        <v>804</v>
      </c>
      <c r="G6086" s="183">
        <f>_xlfn.XLOOKUP($A6086,[3]【2026年03月度_全社】RFM客層一覧表データ!$A:$A,[3]【2026年03月度_全社】RFM客層一覧表データ!D:D,"",0)</f>
        <v>315</v>
      </c>
      <c r="H6086" s="183">
        <f>_xlfn.XLOOKUP($A6086,[3]【2026年03月度_全社】RFM客層一覧表データ!$A:$A,[3]【2026年03月度_全社】RFM客層一覧表データ!E:E,"",0)</f>
        <v>335</v>
      </c>
      <c r="I6086" s="183">
        <f>_xlfn.XLOOKUP($A6086,[3]【2026年03月度_全社】RFM客層一覧表データ!$A:$A,[3]【2026年03月度_全社】RFM客層一覧表データ!F:F,"",0)</f>
        <v>71</v>
      </c>
      <c r="J6086" s="183">
        <v>815</v>
      </c>
      <c r="K6086" s="183">
        <v>285</v>
      </c>
      <c r="L6086" s="183">
        <v>347</v>
      </c>
      <c r="M6086" s="183">
        <v>53</v>
      </c>
      <c r="N6086" s="183">
        <v>864</v>
      </c>
      <c r="O6086" s="183">
        <v>315</v>
      </c>
      <c r="P6086" s="183">
        <v>357</v>
      </c>
      <c r="Q6086" s="183">
        <v>66</v>
      </c>
      <c r="R6086" s="183">
        <v>907</v>
      </c>
      <c r="S6086" s="183">
        <v>318</v>
      </c>
      <c r="T6086" s="183">
        <v>356</v>
      </c>
      <c r="U6086" s="183">
        <v>66</v>
      </c>
      <c r="V6086" s="183">
        <v>900</v>
      </c>
      <c r="W6086" s="183">
        <v>306</v>
      </c>
      <c r="X6086" s="183">
        <v>396</v>
      </c>
      <c r="Y6086" s="183">
        <v>64</v>
      </c>
    </row>
    <row r="6087" spans="1:25" x14ac:dyDescent="0.2">
      <c r="A6087" s="184">
        <v>14711100</v>
      </c>
      <c r="B6087" s="183" t="str">
        <f>[1]店マスタ!B6086</f>
        <v>渡久地ラジオ</v>
      </c>
      <c r="C6087" s="183">
        <v>3</v>
      </c>
      <c r="D6087" s="183">
        <v>6</v>
      </c>
      <c r="E6087" s="183">
        <f>_xlfn.XLOOKUP(A6087,[2]Sheet1!$R:$R,[2]Sheet1!$AB:$AB,"",0)</f>
        <v>3</v>
      </c>
      <c r="F6087" s="183" t="str">
        <f>_xlfn.XLOOKUP($A6087,[3]【2026年03月度_全社】RFM客層一覧表データ!$A:$A,[3]【2026年03月度_全社】RFM客層一覧表データ!C:C,"",0)</f>
        <v/>
      </c>
      <c r="G6087" s="183" t="str">
        <f>_xlfn.XLOOKUP($A6087,[3]【2026年03月度_全社】RFM客層一覧表データ!$A:$A,[3]【2026年03月度_全社】RFM客層一覧表データ!D:D,"",0)</f>
        <v/>
      </c>
      <c r="H6087" s="183" t="str">
        <f>_xlfn.XLOOKUP($A6087,[3]【2026年03月度_全社】RFM客層一覧表データ!$A:$A,[3]【2026年03月度_全社】RFM客層一覧表データ!E:E,"",0)</f>
        <v/>
      </c>
      <c r="I6087" s="183" t="str">
        <f>_xlfn.XLOOKUP($A6087,[3]【2026年03月度_全社】RFM客層一覧表データ!$A:$A,[3]【2026年03月度_全社】RFM客層一覧表データ!F:F,"",0)</f>
        <v/>
      </c>
      <c r="J6087" s="183">
        <v>0</v>
      </c>
      <c r="K6087" s="183">
        <v>0</v>
      </c>
      <c r="L6087" s="183">
        <v>0</v>
      </c>
      <c r="M6087" s="183">
        <v>0</v>
      </c>
      <c r="N6087" s="183">
        <v>0</v>
      </c>
      <c r="O6087" s="183">
        <v>0</v>
      </c>
      <c r="P6087" s="183">
        <v>0</v>
      </c>
      <c r="Q6087" s="183">
        <v>0</v>
      </c>
      <c r="R6087" s="183">
        <v>0</v>
      </c>
      <c r="S6087" s="183">
        <v>0</v>
      </c>
      <c r="T6087" s="183">
        <v>0</v>
      </c>
      <c r="U6087" s="183">
        <v>0</v>
      </c>
      <c r="V6087" s="183">
        <v>0</v>
      </c>
      <c r="W6087" s="183">
        <v>0</v>
      </c>
      <c r="X6087" s="183">
        <v>0</v>
      </c>
      <c r="Y6087" s="183">
        <v>0</v>
      </c>
    </row>
    <row r="6088" spans="1:25" x14ac:dyDescent="0.2">
      <c r="A6088" s="184">
        <v>14711102</v>
      </c>
      <c r="B6088" s="183" t="str">
        <f>[1]店マスタ!B6087</f>
        <v>いずみ電器</v>
      </c>
      <c r="C6088" s="183">
        <v>1</v>
      </c>
      <c r="D6088" s="183">
        <v>2</v>
      </c>
      <c r="E6088" s="183">
        <f>_xlfn.XLOOKUP(A6088,[2]Sheet1!$R:$R,[2]Sheet1!$AB:$AB,"",0)</f>
        <v>1</v>
      </c>
      <c r="F6088" s="183" t="str">
        <f>_xlfn.XLOOKUP($A6088,[3]【2026年03月度_全社】RFM客層一覧表データ!$A:$A,[3]【2026年03月度_全社】RFM客層一覧表データ!C:C,"",0)</f>
        <v/>
      </c>
      <c r="G6088" s="183" t="str">
        <f>_xlfn.XLOOKUP($A6088,[3]【2026年03月度_全社】RFM客層一覧表データ!$A:$A,[3]【2026年03月度_全社】RFM客層一覧表データ!D:D,"",0)</f>
        <v/>
      </c>
      <c r="H6088" s="183" t="str">
        <f>_xlfn.XLOOKUP($A6088,[3]【2026年03月度_全社】RFM客層一覧表データ!$A:$A,[3]【2026年03月度_全社】RFM客層一覧表データ!E:E,"",0)</f>
        <v/>
      </c>
      <c r="I6088" s="183" t="str">
        <f>_xlfn.XLOOKUP($A6088,[3]【2026年03月度_全社】RFM客層一覧表データ!$A:$A,[3]【2026年03月度_全社】RFM客層一覧表データ!F:F,"",0)</f>
        <v/>
      </c>
      <c r="J6088" s="183">
        <v>0</v>
      </c>
      <c r="K6088" s="183">
        <v>0</v>
      </c>
      <c r="L6088" s="183">
        <v>0</v>
      </c>
      <c r="M6088" s="183">
        <v>0</v>
      </c>
      <c r="N6088" s="183">
        <v>0</v>
      </c>
      <c r="O6088" s="183">
        <v>0</v>
      </c>
      <c r="P6088" s="183">
        <v>0</v>
      </c>
      <c r="Q6088" s="183">
        <v>0</v>
      </c>
      <c r="R6088" s="183">
        <v>0</v>
      </c>
      <c r="S6088" s="183">
        <v>0</v>
      </c>
      <c r="T6088" s="183">
        <v>0</v>
      </c>
      <c r="U6088" s="183">
        <v>0</v>
      </c>
      <c r="V6088" s="183">
        <v>0</v>
      </c>
      <c r="W6088" s="183">
        <v>0</v>
      </c>
      <c r="X6088" s="183">
        <v>0</v>
      </c>
      <c r="Y6088" s="183">
        <v>0</v>
      </c>
    </row>
    <row r="6089" spans="1:25" x14ac:dyDescent="0.2">
      <c r="A6089" s="184">
        <v>14711300</v>
      </c>
      <c r="B6089" s="183" t="str">
        <f>[1]店マスタ!B6088</f>
        <v>塩屋電気</v>
      </c>
      <c r="C6089" s="183">
        <v>2</v>
      </c>
      <c r="D6089" s="183">
        <v>4</v>
      </c>
      <c r="E6089" s="183">
        <f>_xlfn.XLOOKUP(A6089,[2]Sheet1!$R:$R,[2]Sheet1!$AB:$AB,"",0)</f>
        <v>2</v>
      </c>
      <c r="F6089" s="183" t="str">
        <f>_xlfn.XLOOKUP($A6089,[3]【2026年03月度_全社】RFM客層一覧表データ!$A:$A,[3]【2026年03月度_全社】RFM客層一覧表データ!C:C,"",0)</f>
        <v/>
      </c>
      <c r="G6089" s="183" t="str">
        <f>_xlfn.XLOOKUP($A6089,[3]【2026年03月度_全社】RFM客層一覧表データ!$A:$A,[3]【2026年03月度_全社】RFM客層一覧表データ!D:D,"",0)</f>
        <v/>
      </c>
      <c r="H6089" s="183" t="str">
        <f>_xlfn.XLOOKUP($A6089,[3]【2026年03月度_全社】RFM客層一覧表データ!$A:$A,[3]【2026年03月度_全社】RFM客層一覧表データ!E:E,"",0)</f>
        <v/>
      </c>
      <c r="I6089" s="183" t="str">
        <f>_xlfn.XLOOKUP($A6089,[3]【2026年03月度_全社】RFM客層一覧表データ!$A:$A,[3]【2026年03月度_全社】RFM客層一覧表データ!F:F,"",0)</f>
        <v/>
      </c>
      <c r="J6089" s="183">
        <v>0</v>
      </c>
      <c r="K6089" s="183">
        <v>0</v>
      </c>
      <c r="L6089" s="183">
        <v>0</v>
      </c>
      <c r="M6089" s="183">
        <v>0</v>
      </c>
      <c r="N6089" s="183">
        <v>0</v>
      </c>
      <c r="O6089" s="183">
        <v>0</v>
      </c>
      <c r="P6089" s="183">
        <v>0</v>
      </c>
      <c r="Q6089" s="183">
        <v>0</v>
      </c>
      <c r="R6089" s="183">
        <v>0</v>
      </c>
      <c r="S6089" s="183">
        <v>0</v>
      </c>
      <c r="T6089" s="183">
        <v>0</v>
      </c>
      <c r="U6089" s="183">
        <v>0</v>
      </c>
      <c r="V6089" s="183">
        <v>0</v>
      </c>
      <c r="W6089" s="183">
        <v>0</v>
      </c>
      <c r="X6089" s="183">
        <v>0</v>
      </c>
      <c r="Y6089" s="183">
        <v>0</v>
      </c>
    </row>
    <row r="6090" spans="1:25" x14ac:dyDescent="0.2">
      <c r="A6090" s="184">
        <v>14711301</v>
      </c>
      <c r="B6090" s="183" t="str">
        <f>[1]店マスタ!B6089</f>
        <v>サトシ電器サービス</v>
      </c>
      <c r="C6090" s="183">
        <v>1</v>
      </c>
      <c r="D6090" s="183">
        <v>2</v>
      </c>
      <c r="E6090" s="183">
        <f>_xlfn.XLOOKUP(A6090,[2]Sheet1!$R:$R,[2]Sheet1!$AB:$AB,"",0)</f>
        <v>1</v>
      </c>
      <c r="F6090" s="183" t="str">
        <f>_xlfn.XLOOKUP($A6090,[3]【2026年03月度_全社】RFM客層一覧表データ!$A:$A,[3]【2026年03月度_全社】RFM客層一覧表データ!C:C,"",0)</f>
        <v/>
      </c>
      <c r="G6090" s="183" t="str">
        <f>_xlfn.XLOOKUP($A6090,[3]【2026年03月度_全社】RFM客層一覧表データ!$A:$A,[3]【2026年03月度_全社】RFM客層一覧表データ!D:D,"",0)</f>
        <v/>
      </c>
      <c r="H6090" s="183" t="str">
        <f>_xlfn.XLOOKUP($A6090,[3]【2026年03月度_全社】RFM客層一覧表データ!$A:$A,[3]【2026年03月度_全社】RFM客層一覧表データ!E:E,"",0)</f>
        <v/>
      </c>
      <c r="I6090" s="183" t="str">
        <f>_xlfn.XLOOKUP($A6090,[3]【2026年03月度_全社】RFM客層一覧表データ!$A:$A,[3]【2026年03月度_全社】RFM客層一覧表データ!F:F,"",0)</f>
        <v/>
      </c>
      <c r="J6090" s="183">
        <v>0</v>
      </c>
      <c r="K6090" s="183">
        <v>0</v>
      </c>
      <c r="L6090" s="183">
        <v>0</v>
      </c>
      <c r="M6090" s="183">
        <v>0</v>
      </c>
      <c r="N6090" s="183">
        <v>0</v>
      </c>
      <c r="O6090" s="183">
        <v>0</v>
      </c>
      <c r="P6090" s="183">
        <v>0</v>
      </c>
      <c r="Q6090" s="183">
        <v>0</v>
      </c>
      <c r="R6090" s="183">
        <v>0</v>
      </c>
      <c r="S6090" s="183">
        <v>0</v>
      </c>
      <c r="T6090" s="183">
        <v>0</v>
      </c>
      <c r="U6090" s="183">
        <v>0</v>
      </c>
      <c r="V6090" s="183">
        <v>0</v>
      </c>
      <c r="W6090" s="183">
        <v>0</v>
      </c>
      <c r="X6090" s="183">
        <v>0</v>
      </c>
      <c r="Y6090" s="183">
        <v>0</v>
      </c>
    </row>
    <row r="6091" spans="1:25" x14ac:dyDescent="0.2">
      <c r="A6091" s="184">
        <v>14711606</v>
      </c>
      <c r="B6091" s="183" t="str">
        <f>[1]店マスタ!B6090</f>
        <v>新城テレビ店</v>
      </c>
      <c r="C6091" s="183">
        <v>1.5</v>
      </c>
      <c r="D6091" s="183">
        <v>3</v>
      </c>
      <c r="E6091" s="183">
        <f>_xlfn.XLOOKUP(A6091,[2]Sheet1!$R:$R,[2]Sheet1!$AB:$AB,"",0)</f>
        <v>1.5</v>
      </c>
      <c r="F6091" s="183" t="str">
        <f>_xlfn.XLOOKUP($A6091,[3]【2026年03月度_全社】RFM客層一覧表データ!$A:$A,[3]【2026年03月度_全社】RFM客層一覧表データ!C:C,"",0)</f>
        <v/>
      </c>
      <c r="G6091" s="183" t="str">
        <f>_xlfn.XLOOKUP($A6091,[3]【2026年03月度_全社】RFM客層一覧表データ!$A:$A,[3]【2026年03月度_全社】RFM客層一覧表データ!D:D,"",0)</f>
        <v/>
      </c>
      <c r="H6091" s="183" t="str">
        <f>_xlfn.XLOOKUP($A6091,[3]【2026年03月度_全社】RFM客層一覧表データ!$A:$A,[3]【2026年03月度_全社】RFM客層一覧表データ!E:E,"",0)</f>
        <v/>
      </c>
      <c r="I6091" s="183" t="str">
        <f>_xlfn.XLOOKUP($A6091,[3]【2026年03月度_全社】RFM客層一覧表データ!$A:$A,[3]【2026年03月度_全社】RFM客層一覧表データ!F:F,"",0)</f>
        <v/>
      </c>
      <c r="J6091" s="183">
        <v>0</v>
      </c>
      <c r="K6091" s="183">
        <v>0</v>
      </c>
      <c r="L6091" s="183">
        <v>0</v>
      </c>
      <c r="M6091" s="183">
        <v>0</v>
      </c>
      <c r="N6091" s="183">
        <v>0</v>
      </c>
      <c r="O6091" s="183">
        <v>0</v>
      </c>
      <c r="P6091" s="183">
        <v>0</v>
      </c>
      <c r="Q6091" s="183">
        <v>0</v>
      </c>
      <c r="R6091" s="183">
        <v>0</v>
      </c>
      <c r="S6091" s="183">
        <v>0</v>
      </c>
      <c r="T6091" s="183">
        <v>0</v>
      </c>
      <c r="U6091" s="183">
        <v>0</v>
      </c>
      <c r="V6091" s="183">
        <v>0</v>
      </c>
      <c r="W6091" s="183">
        <v>0</v>
      </c>
      <c r="X6091" s="183">
        <v>0</v>
      </c>
      <c r="Y6091" s="183">
        <v>0</v>
      </c>
    </row>
    <row r="6092" spans="1:25" x14ac:dyDescent="0.2">
      <c r="A6092" s="184">
        <v>14711800</v>
      </c>
      <c r="B6092" s="183" t="str">
        <f>[1]店マスタ!B6091</f>
        <v>玉城電器</v>
      </c>
      <c r="C6092" s="183">
        <v>1.5</v>
      </c>
      <c r="D6092" s="183">
        <v>3</v>
      </c>
      <c r="E6092" s="183">
        <f>_xlfn.XLOOKUP(A6092,[2]Sheet1!$R:$R,[2]Sheet1!$AB:$AB,"",0)</f>
        <v>1.5</v>
      </c>
      <c r="F6092" s="183">
        <f>_xlfn.XLOOKUP($A6092,[3]【2026年03月度_全社】RFM客層一覧表データ!$A:$A,[3]【2026年03月度_全社】RFM客層一覧表データ!C:C,"",0)</f>
        <v>136</v>
      </c>
      <c r="G6092" s="183">
        <f>_xlfn.XLOOKUP($A6092,[3]【2026年03月度_全社】RFM客層一覧表データ!$A:$A,[3]【2026年03月度_全社】RFM客層一覧表データ!D:D,"",0)</f>
        <v>46</v>
      </c>
      <c r="H6092" s="183">
        <f>_xlfn.XLOOKUP($A6092,[3]【2026年03月度_全社】RFM客層一覧表データ!$A:$A,[3]【2026年03月度_全社】RFM客層一覧表データ!E:E,"",0)</f>
        <v>38</v>
      </c>
      <c r="I6092" s="183">
        <f>_xlfn.XLOOKUP($A6092,[3]【2026年03月度_全社】RFM客層一覧表データ!$A:$A,[3]【2026年03月度_全社】RFM客層一覧表データ!F:F,"",0)</f>
        <v>0</v>
      </c>
      <c r="J6092" s="183">
        <v>130</v>
      </c>
      <c r="K6092" s="183">
        <v>45</v>
      </c>
      <c r="L6092" s="183">
        <v>42</v>
      </c>
      <c r="M6092" s="183">
        <v>0</v>
      </c>
      <c r="N6092" s="183">
        <v>143</v>
      </c>
      <c r="O6092" s="183">
        <v>33</v>
      </c>
      <c r="P6092" s="183">
        <v>41</v>
      </c>
      <c r="Q6092" s="183">
        <v>0</v>
      </c>
      <c r="R6092" s="183">
        <v>159</v>
      </c>
      <c r="S6092" s="183">
        <v>54</v>
      </c>
      <c r="T6092" s="183">
        <v>37</v>
      </c>
      <c r="U6092" s="183">
        <v>0</v>
      </c>
      <c r="V6092" s="183">
        <v>160</v>
      </c>
      <c r="W6092" s="183">
        <v>50</v>
      </c>
      <c r="X6092" s="183">
        <v>38</v>
      </c>
      <c r="Y6092" s="183">
        <v>0</v>
      </c>
    </row>
    <row r="6093" spans="1:25" x14ac:dyDescent="0.2">
      <c r="A6093" s="184">
        <v>14711801</v>
      </c>
      <c r="B6093" s="183" t="str">
        <f>[1]店マスタ!B6092</f>
        <v>電化シヨップ　伊是名</v>
      </c>
      <c r="C6093" s="183">
        <v>1</v>
      </c>
      <c r="D6093" s="183">
        <v>2</v>
      </c>
      <c r="E6093" s="183">
        <f>_xlfn.XLOOKUP(A6093,[2]Sheet1!$R:$R,[2]Sheet1!$AB:$AB,"",0)</f>
        <v>1</v>
      </c>
      <c r="F6093" s="183" t="str">
        <f>_xlfn.XLOOKUP($A6093,[3]【2026年03月度_全社】RFM客層一覧表データ!$A:$A,[3]【2026年03月度_全社】RFM客層一覧表データ!C:C,"",0)</f>
        <v/>
      </c>
      <c r="G6093" s="183" t="str">
        <f>_xlfn.XLOOKUP($A6093,[3]【2026年03月度_全社】RFM客層一覧表データ!$A:$A,[3]【2026年03月度_全社】RFM客層一覧表データ!D:D,"",0)</f>
        <v/>
      </c>
      <c r="H6093" s="183" t="str">
        <f>_xlfn.XLOOKUP($A6093,[3]【2026年03月度_全社】RFM客層一覧表データ!$A:$A,[3]【2026年03月度_全社】RFM客層一覧表データ!E:E,"",0)</f>
        <v/>
      </c>
      <c r="I6093" s="183" t="str">
        <f>_xlfn.XLOOKUP($A6093,[3]【2026年03月度_全社】RFM客層一覧表データ!$A:$A,[3]【2026年03月度_全社】RFM客層一覧表データ!F:F,"",0)</f>
        <v/>
      </c>
      <c r="J6093" s="183">
        <v>0</v>
      </c>
      <c r="K6093" s="183">
        <v>0</v>
      </c>
      <c r="L6093" s="183">
        <v>0</v>
      </c>
      <c r="M6093" s="183">
        <v>0</v>
      </c>
      <c r="N6093" s="183">
        <v>0</v>
      </c>
      <c r="O6093" s="183">
        <v>0</v>
      </c>
      <c r="P6093" s="183">
        <v>0</v>
      </c>
      <c r="Q6093" s="183">
        <v>0</v>
      </c>
      <c r="R6093" s="183">
        <v>0</v>
      </c>
      <c r="S6093" s="183">
        <v>0</v>
      </c>
      <c r="T6093" s="183">
        <v>0</v>
      </c>
      <c r="U6093" s="183">
        <v>0</v>
      </c>
      <c r="V6093" s="183">
        <v>0</v>
      </c>
      <c r="W6093" s="183">
        <v>0</v>
      </c>
      <c r="X6093" s="183">
        <v>0</v>
      </c>
      <c r="Y6093" s="183">
        <v>0</v>
      </c>
    </row>
    <row r="6094" spans="1:25" x14ac:dyDescent="0.2">
      <c r="A6094" s="184">
        <v>14750137</v>
      </c>
      <c r="B6094" s="183" t="str">
        <f>[1]店マスタ!B6093</f>
        <v>エポック　１０１</v>
      </c>
      <c r="C6094" s="183">
        <v>1.5</v>
      </c>
      <c r="D6094" s="183">
        <v>3</v>
      </c>
      <c r="E6094" s="183">
        <f>_xlfn.XLOOKUP(A6094,[2]Sheet1!$R:$R,[2]Sheet1!$AB:$AB,"",0)</f>
        <v>1.5</v>
      </c>
      <c r="F6094" s="183">
        <f>_xlfn.XLOOKUP($A6094,[3]【2026年03月度_全社】RFM客層一覧表データ!$A:$A,[3]【2026年03月度_全社】RFM客層一覧表データ!C:C,"",0)</f>
        <v>260</v>
      </c>
      <c r="G6094" s="183">
        <f>_xlfn.XLOOKUP($A6094,[3]【2026年03月度_全社】RFM客層一覧表データ!$A:$A,[3]【2026年03月度_全社】RFM客層一覧表データ!D:D,"",0)</f>
        <v>110</v>
      </c>
      <c r="H6094" s="183">
        <f>_xlfn.XLOOKUP($A6094,[3]【2026年03月度_全社】RFM客層一覧表データ!$A:$A,[3]【2026年03月度_全社】RFM客層一覧表データ!E:E,"",0)</f>
        <v>141</v>
      </c>
      <c r="I6094" s="183">
        <f>_xlfn.XLOOKUP($A6094,[3]【2026年03月度_全社】RFM客層一覧表データ!$A:$A,[3]【2026年03月度_全社】RFM客層一覧表データ!F:F,"",0)</f>
        <v>9</v>
      </c>
      <c r="J6094" s="183">
        <v>268</v>
      </c>
      <c r="K6094" s="183">
        <v>116</v>
      </c>
      <c r="L6094" s="183">
        <v>146</v>
      </c>
      <c r="M6094" s="183">
        <v>18</v>
      </c>
      <c r="N6094" s="183">
        <v>281</v>
      </c>
      <c r="O6094" s="183">
        <v>124</v>
      </c>
      <c r="P6094" s="183">
        <v>146</v>
      </c>
      <c r="Q6094" s="183">
        <v>14</v>
      </c>
      <c r="R6094" s="183">
        <v>291</v>
      </c>
      <c r="S6094" s="183">
        <v>133</v>
      </c>
      <c r="T6094" s="183">
        <v>156</v>
      </c>
      <c r="U6094" s="183">
        <v>6</v>
      </c>
      <c r="V6094" s="183">
        <v>300</v>
      </c>
      <c r="W6094" s="183">
        <v>125</v>
      </c>
      <c r="X6094" s="183">
        <v>162</v>
      </c>
      <c r="Y6094" s="183">
        <v>13</v>
      </c>
    </row>
    <row r="6095" spans="1:25" x14ac:dyDescent="0.2">
      <c r="A6095" s="184">
        <v>14751103</v>
      </c>
      <c r="B6095" s="183" t="str">
        <f>[1]店マスタ!B6094</f>
        <v>末吉電器（同）パナハート諸見店</v>
      </c>
      <c r="C6095" s="183">
        <v>3</v>
      </c>
      <c r="D6095" s="183">
        <v>4</v>
      </c>
      <c r="E6095" s="183">
        <f>_xlfn.XLOOKUP(A6095,[2]Sheet1!$R:$R,[2]Sheet1!$AB:$AB,"",0)</f>
        <v>2</v>
      </c>
      <c r="F6095" s="183">
        <f>_xlfn.XLOOKUP($A6095,[3]【2026年03月度_全社】RFM客層一覧表データ!$A:$A,[3]【2026年03月度_全社】RFM客層一覧表データ!C:C,"",0)</f>
        <v>778</v>
      </c>
      <c r="G6095" s="183">
        <f>_xlfn.XLOOKUP($A6095,[3]【2026年03月度_全社】RFM客層一覧表データ!$A:$A,[3]【2026年03月度_全社】RFM客層一覧表データ!D:D,"",0)</f>
        <v>289</v>
      </c>
      <c r="H6095" s="183">
        <f>_xlfn.XLOOKUP($A6095,[3]【2026年03月度_全社】RFM客層一覧表データ!$A:$A,[3]【2026年03月度_全社】RFM客層一覧表データ!E:E,"",0)</f>
        <v>441</v>
      </c>
      <c r="I6095" s="183">
        <f>_xlfn.XLOOKUP($A6095,[3]【2026年03月度_全社】RFM客層一覧表データ!$A:$A,[3]【2026年03月度_全社】RFM客層一覧表データ!F:F,"",0)</f>
        <v>14</v>
      </c>
      <c r="J6095" s="183">
        <v>828</v>
      </c>
      <c r="K6095" s="183">
        <v>388</v>
      </c>
      <c r="L6095" s="183">
        <v>444</v>
      </c>
      <c r="M6095" s="183">
        <v>49</v>
      </c>
      <c r="N6095" s="183">
        <v>837</v>
      </c>
      <c r="O6095" s="183">
        <v>411</v>
      </c>
      <c r="P6095" s="183">
        <v>448</v>
      </c>
      <c r="Q6095" s="183">
        <v>58</v>
      </c>
      <c r="R6095" s="183">
        <v>817</v>
      </c>
      <c r="S6095" s="183">
        <v>387</v>
      </c>
      <c r="T6095" s="183">
        <v>467</v>
      </c>
      <c r="U6095" s="183">
        <v>55</v>
      </c>
      <c r="V6095" s="183">
        <v>800</v>
      </c>
      <c r="W6095" s="183">
        <v>387</v>
      </c>
      <c r="X6095" s="183">
        <v>459</v>
      </c>
      <c r="Y6095" s="183">
        <v>57</v>
      </c>
    </row>
    <row r="6096" spans="1:25" x14ac:dyDescent="0.2">
      <c r="A6096" s="184">
        <v>14751106</v>
      </c>
      <c r="B6096" s="183" t="str">
        <f>[1]店マスタ!B6095</f>
        <v>徳嶺電器</v>
      </c>
      <c r="C6096" s="183">
        <v>1</v>
      </c>
      <c r="D6096" s="183">
        <v>2</v>
      </c>
      <c r="E6096" s="183">
        <f>_xlfn.XLOOKUP(A6096,[2]Sheet1!$R:$R,[2]Sheet1!$AB:$AB,"",0)</f>
        <v>1</v>
      </c>
      <c r="F6096" s="183" t="str">
        <f>_xlfn.XLOOKUP($A6096,[3]【2026年03月度_全社】RFM客層一覧表データ!$A:$A,[3]【2026年03月度_全社】RFM客層一覧表データ!C:C,"",0)</f>
        <v/>
      </c>
      <c r="G6096" s="183" t="str">
        <f>_xlfn.XLOOKUP($A6096,[3]【2026年03月度_全社】RFM客層一覧表データ!$A:$A,[3]【2026年03月度_全社】RFM客層一覧表データ!D:D,"",0)</f>
        <v/>
      </c>
      <c r="H6096" s="183" t="str">
        <f>_xlfn.XLOOKUP($A6096,[3]【2026年03月度_全社】RFM客層一覧表データ!$A:$A,[3]【2026年03月度_全社】RFM客層一覧表データ!E:E,"",0)</f>
        <v/>
      </c>
      <c r="I6096" s="183" t="str">
        <f>_xlfn.XLOOKUP($A6096,[3]【2026年03月度_全社】RFM客層一覧表データ!$A:$A,[3]【2026年03月度_全社】RFM客層一覧表データ!F:F,"",0)</f>
        <v/>
      </c>
      <c r="J6096" s="183">
        <v>0</v>
      </c>
      <c r="K6096" s="183">
        <v>0</v>
      </c>
      <c r="L6096" s="183">
        <v>0</v>
      </c>
      <c r="M6096" s="183">
        <v>0</v>
      </c>
      <c r="N6096" s="183">
        <v>0</v>
      </c>
      <c r="O6096" s="183">
        <v>0</v>
      </c>
      <c r="P6096" s="183">
        <v>0</v>
      </c>
      <c r="Q6096" s="183">
        <v>0</v>
      </c>
      <c r="R6096" s="183">
        <v>0</v>
      </c>
      <c r="S6096" s="183">
        <v>0</v>
      </c>
      <c r="T6096" s="183">
        <v>0</v>
      </c>
      <c r="U6096" s="183">
        <v>0</v>
      </c>
      <c r="V6096" s="183">
        <v>0</v>
      </c>
      <c r="W6096" s="183">
        <v>0</v>
      </c>
      <c r="X6096" s="183">
        <v>0</v>
      </c>
      <c r="Y6096" s="183">
        <v>0</v>
      </c>
    </row>
    <row r="6097" spans="1:25" x14ac:dyDescent="0.2">
      <c r="A6097" s="184">
        <v>14751109</v>
      </c>
      <c r="B6097" s="183" t="str">
        <f>[1]店マスタ!B6096</f>
        <v>西島テレビ店</v>
      </c>
      <c r="C6097" s="183">
        <v>1</v>
      </c>
      <c r="D6097" s="183">
        <v>2</v>
      </c>
      <c r="E6097" s="183">
        <f>_xlfn.XLOOKUP(A6097,[2]Sheet1!$R:$R,[2]Sheet1!$AB:$AB,"",0)</f>
        <v>1</v>
      </c>
      <c r="F6097" s="183" t="str">
        <f>_xlfn.XLOOKUP($A6097,[3]【2026年03月度_全社】RFM客層一覧表データ!$A:$A,[3]【2026年03月度_全社】RFM客層一覧表データ!C:C,"",0)</f>
        <v/>
      </c>
      <c r="G6097" s="183" t="str">
        <f>_xlfn.XLOOKUP($A6097,[3]【2026年03月度_全社】RFM客層一覧表データ!$A:$A,[3]【2026年03月度_全社】RFM客層一覧表データ!D:D,"",0)</f>
        <v/>
      </c>
      <c r="H6097" s="183" t="str">
        <f>_xlfn.XLOOKUP($A6097,[3]【2026年03月度_全社】RFM客層一覧表データ!$A:$A,[3]【2026年03月度_全社】RFM客層一覧表データ!E:E,"",0)</f>
        <v/>
      </c>
      <c r="I6097" s="183" t="str">
        <f>_xlfn.XLOOKUP($A6097,[3]【2026年03月度_全社】RFM客層一覧表データ!$A:$A,[3]【2026年03月度_全社】RFM客層一覧表データ!F:F,"",0)</f>
        <v/>
      </c>
      <c r="J6097" s="183">
        <v>0</v>
      </c>
      <c r="K6097" s="183">
        <v>0</v>
      </c>
      <c r="L6097" s="183">
        <v>0</v>
      </c>
      <c r="M6097" s="183">
        <v>0</v>
      </c>
      <c r="N6097" s="183">
        <v>0</v>
      </c>
      <c r="O6097" s="183">
        <v>0</v>
      </c>
      <c r="P6097" s="183">
        <v>0</v>
      </c>
      <c r="Q6097" s="183">
        <v>0</v>
      </c>
      <c r="R6097" s="183">
        <v>0</v>
      </c>
      <c r="S6097" s="183">
        <v>0</v>
      </c>
      <c r="T6097" s="183">
        <v>0</v>
      </c>
      <c r="U6097" s="183">
        <v>0</v>
      </c>
      <c r="V6097" s="183">
        <v>0</v>
      </c>
      <c r="W6097" s="183">
        <v>0</v>
      </c>
      <c r="X6097" s="183">
        <v>0</v>
      </c>
      <c r="Y6097" s="183">
        <v>0</v>
      </c>
    </row>
    <row r="6098" spans="1:25" x14ac:dyDescent="0.2">
      <c r="A6098" s="184">
        <v>14751210</v>
      </c>
      <c r="B6098" s="183" t="str">
        <f>[1]店マスタ!B6097</f>
        <v>有限会社　エポック</v>
      </c>
      <c r="C6098" s="183">
        <v>0</v>
      </c>
      <c r="D6098" s="183">
        <v>0</v>
      </c>
      <c r="E6098" s="183" t="str">
        <f>_xlfn.XLOOKUP(A6098,[2]Sheet1!$R:$R,[2]Sheet1!$AB:$AB,"",0)</f>
        <v/>
      </c>
      <c r="F6098" s="183" t="str">
        <f>_xlfn.XLOOKUP($A6098,[3]【2026年03月度_全社】RFM客層一覧表データ!$A:$A,[3]【2026年03月度_全社】RFM客層一覧表データ!C:C,"",0)</f>
        <v/>
      </c>
      <c r="G6098" s="183" t="str">
        <f>_xlfn.XLOOKUP($A6098,[3]【2026年03月度_全社】RFM客層一覧表データ!$A:$A,[3]【2026年03月度_全社】RFM客層一覧表データ!D:D,"",0)</f>
        <v/>
      </c>
      <c r="H6098" s="183" t="str">
        <f>_xlfn.XLOOKUP($A6098,[3]【2026年03月度_全社】RFM客層一覧表データ!$A:$A,[3]【2026年03月度_全社】RFM客層一覧表データ!E:E,"",0)</f>
        <v/>
      </c>
      <c r="I6098" s="183" t="str">
        <f>_xlfn.XLOOKUP($A6098,[3]【2026年03月度_全社】RFM客層一覧表データ!$A:$A,[3]【2026年03月度_全社】RFM客層一覧表データ!F:F,"",0)</f>
        <v/>
      </c>
      <c r="J6098" s="183">
        <v>0</v>
      </c>
      <c r="K6098" s="183">
        <v>0</v>
      </c>
      <c r="L6098" s="183">
        <v>0</v>
      </c>
      <c r="M6098" s="183">
        <v>0</v>
      </c>
      <c r="N6098" s="183">
        <v>0</v>
      </c>
      <c r="O6098" s="183">
        <v>0</v>
      </c>
      <c r="P6098" s="183">
        <v>0</v>
      </c>
      <c r="Q6098" s="183">
        <v>0</v>
      </c>
      <c r="R6098" s="183">
        <v>0</v>
      </c>
      <c r="S6098" s="183">
        <v>0</v>
      </c>
      <c r="T6098" s="183">
        <v>0</v>
      </c>
      <c r="U6098" s="183">
        <v>0</v>
      </c>
      <c r="V6098" s="183">
        <v>0</v>
      </c>
      <c r="W6098" s="183">
        <v>0</v>
      </c>
      <c r="X6098" s="183">
        <v>0</v>
      </c>
      <c r="Y6098" s="183">
        <v>0</v>
      </c>
    </row>
    <row r="6099" spans="1:25" x14ac:dyDescent="0.2">
      <c r="A6099" s="184">
        <v>14751211</v>
      </c>
      <c r="B6099" s="183" t="str">
        <f>[1]店マスタ!B6098</f>
        <v>有限会社　パナハート</v>
      </c>
      <c r="C6099" s="183">
        <v>0</v>
      </c>
      <c r="D6099" s="183">
        <v>0</v>
      </c>
      <c r="E6099" s="183" t="str">
        <f>_xlfn.XLOOKUP(A6099,[2]Sheet1!$R:$R,[2]Sheet1!$AB:$AB,"",0)</f>
        <v/>
      </c>
      <c r="F6099" s="183" t="str">
        <f>_xlfn.XLOOKUP($A6099,[3]【2026年03月度_全社】RFM客層一覧表データ!$A:$A,[3]【2026年03月度_全社】RFM客層一覧表データ!C:C,"",0)</f>
        <v/>
      </c>
      <c r="G6099" s="183" t="str">
        <f>_xlfn.XLOOKUP($A6099,[3]【2026年03月度_全社】RFM客層一覧表データ!$A:$A,[3]【2026年03月度_全社】RFM客層一覧表データ!D:D,"",0)</f>
        <v/>
      </c>
      <c r="H6099" s="183" t="str">
        <f>_xlfn.XLOOKUP($A6099,[3]【2026年03月度_全社】RFM客層一覧表データ!$A:$A,[3]【2026年03月度_全社】RFM客層一覧表データ!E:E,"",0)</f>
        <v/>
      </c>
      <c r="I6099" s="183" t="str">
        <f>_xlfn.XLOOKUP($A6099,[3]【2026年03月度_全社】RFM客層一覧表データ!$A:$A,[3]【2026年03月度_全社】RFM客層一覧表データ!F:F,"",0)</f>
        <v/>
      </c>
      <c r="J6099" s="183">
        <v>0</v>
      </c>
      <c r="K6099" s="183">
        <v>0</v>
      </c>
      <c r="L6099" s="183">
        <v>0</v>
      </c>
      <c r="M6099" s="183">
        <v>0</v>
      </c>
      <c r="N6099" s="183">
        <v>0</v>
      </c>
      <c r="O6099" s="183">
        <v>0</v>
      </c>
      <c r="P6099" s="183">
        <v>0</v>
      </c>
      <c r="Q6099" s="183">
        <v>0</v>
      </c>
      <c r="R6099" s="183">
        <v>0</v>
      </c>
      <c r="S6099" s="183">
        <v>0</v>
      </c>
      <c r="T6099" s="183">
        <v>0</v>
      </c>
      <c r="U6099" s="183">
        <v>0</v>
      </c>
      <c r="V6099" s="183">
        <v>0</v>
      </c>
      <c r="W6099" s="183">
        <v>0</v>
      </c>
      <c r="X6099" s="183">
        <v>0</v>
      </c>
      <c r="Y6099" s="183">
        <v>0</v>
      </c>
    </row>
    <row r="6100" spans="1:25" x14ac:dyDescent="0.2">
      <c r="A6100" s="184">
        <v>14751216</v>
      </c>
      <c r="B6100" s="183" t="str">
        <f>[1]店マスタ!B6099</f>
        <v>ホーム電化</v>
      </c>
      <c r="C6100" s="183">
        <v>2.5</v>
      </c>
      <c r="D6100" s="183">
        <v>5</v>
      </c>
      <c r="E6100" s="183">
        <f>_xlfn.XLOOKUP(A6100,[2]Sheet1!$R:$R,[2]Sheet1!$AB:$AB,"",0)</f>
        <v>2.5</v>
      </c>
      <c r="F6100" s="183">
        <f>_xlfn.XLOOKUP($A6100,[3]【2026年03月度_全社】RFM客層一覧表データ!$A:$A,[3]【2026年03月度_全社】RFM客層一覧表データ!C:C,"",0)</f>
        <v>747</v>
      </c>
      <c r="G6100" s="183">
        <f>_xlfn.XLOOKUP($A6100,[3]【2026年03月度_全社】RFM客層一覧表データ!$A:$A,[3]【2026年03月度_全社】RFM客層一覧表データ!D:D,"",0)</f>
        <v>295</v>
      </c>
      <c r="H6100" s="183">
        <f>_xlfn.XLOOKUP($A6100,[3]【2026年03月度_全社】RFM客層一覧表データ!$A:$A,[3]【2026年03月度_全社】RFM客層一覧表データ!E:E,"",0)</f>
        <v>321</v>
      </c>
      <c r="I6100" s="183">
        <f>_xlfn.XLOOKUP($A6100,[3]【2026年03月度_全社】RFM客層一覧表データ!$A:$A,[3]【2026年03月度_全社】RFM客層一覧表データ!F:F,"",0)</f>
        <v>58</v>
      </c>
      <c r="J6100" s="183">
        <v>745</v>
      </c>
      <c r="K6100" s="183">
        <v>319</v>
      </c>
      <c r="L6100" s="183">
        <v>325</v>
      </c>
      <c r="M6100" s="183">
        <v>62</v>
      </c>
      <c r="N6100" s="183">
        <v>739</v>
      </c>
      <c r="O6100" s="183">
        <v>309</v>
      </c>
      <c r="P6100" s="183">
        <v>317</v>
      </c>
      <c r="Q6100" s="183">
        <v>43</v>
      </c>
      <c r="R6100" s="183">
        <v>749</v>
      </c>
      <c r="S6100" s="183">
        <v>323</v>
      </c>
      <c r="T6100" s="183">
        <v>323</v>
      </c>
      <c r="U6100" s="183">
        <v>71</v>
      </c>
      <c r="V6100" s="183">
        <v>717</v>
      </c>
      <c r="W6100" s="183">
        <v>337</v>
      </c>
      <c r="X6100" s="183">
        <v>322</v>
      </c>
      <c r="Y6100" s="183">
        <v>71</v>
      </c>
    </row>
    <row r="6101" spans="1:25" x14ac:dyDescent="0.2">
      <c r="A6101" s="184">
        <v>14752125</v>
      </c>
      <c r="B6101" s="183" t="str">
        <f>[1]店マスタ!B6100</f>
        <v>エポック　ヤマデン</v>
      </c>
      <c r="C6101" s="183">
        <v>1.5</v>
      </c>
      <c r="D6101" s="183">
        <v>3</v>
      </c>
      <c r="E6101" s="183">
        <f>_xlfn.XLOOKUP(A6101,[2]Sheet1!$R:$R,[2]Sheet1!$AB:$AB,"",0)</f>
        <v>1.5</v>
      </c>
      <c r="F6101" s="183">
        <f>_xlfn.XLOOKUP($A6101,[3]【2026年03月度_全社】RFM客層一覧表データ!$A:$A,[3]【2026年03月度_全社】RFM客層一覧表データ!C:C,"",0)</f>
        <v>337</v>
      </c>
      <c r="G6101" s="183">
        <f>_xlfn.XLOOKUP($A6101,[3]【2026年03月度_全社】RFM客層一覧表データ!$A:$A,[3]【2026年03月度_全社】RFM客層一覧表データ!D:D,"",0)</f>
        <v>148</v>
      </c>
      <c r="H6101" s="183">
        <f>_xlfn.XLOOKUP($A6101,[3]【2026年03月度_全社】RFM客層一覧表データ!$A:$A,[3]【2026年03月度_全社】RFM客層一覧表データ!E:E,"",0)</f>
        <v>184</v>
      </c>
      <c r="I6101" s="183">
        <f>_xlfn.XLOOKUP($A6101,[3]【2026年03月度_全社】RFM客層一覧表データ!$A:$A,[3]【2026年03月度_全社】RFM客層一覧表データ!F:F,"",0)</f>
        <v>18</v>
      </c>
      <c r="J6101" s="183">
        <v>341</v>
      </c>
      <c r="K6101" s="183">
        <v>152</v>
      </c>
      <c r="L6101" s="183">
        <v>187</v>
      </c>
      <c r="M6101" s="183">
        <v>18</v>
      </c>
      <c r="N6101" s="183">
        <v>336</v>
      </c>
      <c r="O6101" s="183">
        <v>163</v>
      </c>
      <c r="P6101" s="183">
        <v>196</v>
      </c>
      <c r="Q6101" s="183">
        <v>19</v>
      </c>
      <c r="R6101" s="183">
        <v>347</v>
      </c>
      <c r="S6101" s="183">
        <v>150</v>
      </c>
      <c r="T6101" s="183">
        <v>196</v>
      </c>
      <c r="U6101" s="183">
        <v>18</v>
      </c>
      <c r="V6101" s="183">
        <v>347</v>
      </c>
      <c r="W6101" s="183">
        <v>165</v>
      </c>
      <c r="X6101" s="183">
        <v>195</v>
      </c>
      <c r="Y6101" s="183">
        <v>19</v>
      </c>
    </row>
    <row r="6102" spans="1:25" x14ac:dyDescent="0.2">
      <c r="A6102" s="184">
        <v>14752128</v>
      </c>
      <c r="B6102" s="183" t="str">
        <f>[1]店マスタ!B6101</f>
        <v>パナハート　宮里店</v>
      </c>
      <c r="C6102" s="183">
        <v>2.5</v>
      </c>
      <c r="D6102" s="183">
        <v>3</v>
      </c>
      <c r="E6102" s="183">
        <f>_xlfn.XLOOKUP(A6102,[2]Sheet1!$R:$R,[2]Sheet1!$AB:$AB,"",0)</f>
        <v>1.5</v>
      </c>
      <c r="F6102" s="183">
        <f>_xlfn.XLOOKUP($A6102,[3]【2026年03月度_全社】RFM客層一覧表データ!$A:$A,[3]【2026年03月度_全社】RFM客層一覧表データ!C:C,"",0)</f>
        <v>440</v>
      </c>
      <c r="G6102" s="183">
        <f>_xlfn.XLOOKUP($A6102,[3]【2026年03月度_全社】RFM客層一覧表データ!$A:$A,[3]【2026年03月度_全社】RFM客層一覧表データ!D:D,"",0)</f>
        <v>185</v>
      </c>
      <c r="H6102" s="183">
        <f>_xlfn.XLOOKUP($A6102,[3]【2026年03月度_全社】RFM客層一覧表データ!$A:$A,[3]【2026年03月度_全社】RFM客層一覧表データ!E:E,"",0)</f>
        <v>215</v>
      </c>
      <c r="I6102" s="183">
        <f>_xlfn.XLOOKUP($A6102,[3]【2026年03月度_全社】RFM客層一覧表データ!$A:$A,[3]【2026年03月度_全社】RFM客層一覧表データ!F:F,"",0)</f>
        <v>31</v>
      </c>
      <c r="J6102" s="183">
        <v>458</v>
      </c>
      <c r="K6102" s="183">
        <v>191</v>
      </c>
      <c r="L6102" s="183">
        <v>220</v>
      </c>
      <c r="M6102" s="183">
        <v>38</v>
      </c>
      <c r="N6102" s="183">
        <v>450</v>
      </c>
      <c r="O6102" s="183">
        <v>215</v>
      </c>
      <c r="P6102" s="183">
        <v>214</v>
      </c>
      <c r="Q6102" s="183">
        <v>39</v>
      </c>
      <c r="R6102" s="183">
        <v>439</v>
      </c>
      <c r="S6102" s="183">
        <v>191</v>
      </c>
      <c r="T6102" s="183">
        <v>201</v>
      </c>
      <c r="U6102" s="183">
        <v>26</v>
      </c>
      <c r="V6102" s="183">
        <v>442</v>
      </c>
      <c r="W6102" s="183">
        <v>165</v>
      </c>
      <c r="X6102" s="183">
        <v>200</v>
      </c>
      <c r="Y6102" s="183">
        <v>27</v>
      </c>
    </row>
    <row r="6103" spans="1:25" x14ac:dyDescent="0.2">
      <c r="A6103" s="184">
        <v>14752132</v>
      </c>
      <c r="B6103" s="183" t="str">
        <f>[1]店マスタ!B6102</f>
        <v>電遊館・かようだ</v>
      </c>
      <c r="C6103" s="183">
        <v>1.5</v>
      </c>
      <c r="D6103" s="183">
        <v>3</v>
      </c>
      <c r="E6103" s="183">
        <f>_xlfn.XLOOKUP(A6103,[2]Sheet1!$R:$R,[2]Sheet1!$AB:$AB,"",0)</f>
        <v>1.5</v>
      </c>
      <c r="F6103" s="183">
        <f>_xlfn.XLOOKUP($A6103,[3]【2026年03月度_全社】RFM客層一覧表データ!$A:$A,[3]【2026年03月度_全社】RFM客層一覧表データ!C:C,"",0)</f>
        <v>310</v>
      </c>
      <c r="G6103" s="183">
        <f>_xlfn.XLOOKUP($A6103,[3]【2026年03月度_全社】RFM客層一覧表データ!$A:$A,[3]【2026年03月度_全社】RFM客層一覧表データ!D:D,"",0)</f>
        <v>97</v>
      </c>
      <c r="H6103" s="183">
        <f>_xlfn.XLOOKUP($A6103,[3]【2026年03月度_全社】RFM客層一覧表データ!$A:$A,[3]【2026年03月度_全社】RFM客層一覧表データ!E:E,"",0)</f>
        <v>113</v>
      </c>
      <c r="I6103" s="183">
        <f>_xlfn.XLOOKUP($A6103,[3]【2026年03月度_全社】RFM客層一覧表データ!$A:$A,[3]【2026年03月度_全社】RFM客層一覧表データ!F:F,"",0)</f>
        <v>0</v>
      </c>
      <c r="J6103" s="183">
        <v>328</v>
      </c>
      <c r="K6103" s="183">
        <v>104</v>
      </c>
      <c r="L6103" s="183">
        <v>113</v>
      </c>
      <c r="M6103" s="183">
        <v>0</v>
      </c>
      <c r="N6103" s="183">
        <v>340</v>
      </c>
      <c r="O6103" s="183">
        <v>108</v>
      </c>
      <c r="P6103" s="183">
        <v>119</v>
      </c>
      <c r="Q6103" s="183">
        <v>0</v>
      </c>
      <c r="R6103" s="183">
        <v>348</v>
      </c>
      <c r="S6103" s="183">
        <v>106</v>
      </c>
      <c r="T6103" s="183">
        <v>121</v>
      </c>
      <c r="U6103" s="183">
        <v>0</v>
      </c>
      <c r="V6103" s="183">
        <v>345</v>
      </c>
      <c r="W6103" s="183">
        <v>121</v>
      </c>
      <c r="X6103" s="183">
        <v>120</v>
      </c>
      <c r="Y6103" s="183">
        <v>0</v>
      </c>
    </row>
    <row r="6104" spans="1:25" x14ac:dyDescent="0.2">
      <c r="A6104" s="184">
        <v>14752222</v>
      </c>
      <c r="B6104" s="183" t="str">
        <f>[1]店マスタ!B6103</f>
        <v>パナハウス　ハッピー</v>
      </c>
      <c r="C6104" s="183">
        <v>2.5</v>
      </c>
      <c r="D6104" s="183">
        <v>5</v>
      </c>
      <c r="E6104" s="183">
        <f>_xlfn.XLOOKUP(A6104,[2]Sheet1!$R:$R,[2]Sheet1!$AB:$AB,"",0)</f>
        <v>2.5</v>
      </c>
      <c r="F6104" s="183">
        <f>_xlfn.XLOOKUP($A6104,[3]【2026年03月度_全社】RFM客層一覧表データ!$A:$A,[3]【2026年03月度_全社】RFM客層一覧表データ!C:C,"",0)</f>
        <v>361</v>
      </c>
      <c r="G6104" s="183">
        <f>_xlfn.XLOOKUP($A6104,[3]【2026年03月度_全社】RFM客層一覧表データ!$A:$A,[3]【2026年03月度_全社】RFM客層一覧表データ!D:D,"",0)</f>
        <v>148</v>
      </c>
      <c r="H6104" s="183">
        <f>_xlfn.XLOOKUP($A6104,[3]【2026年03月度_全社】RFM客層一覧表データ!$A:$A,[3]【2026年03月度_全社】RFM客層一覧表データ!E:E,"",0)</f>
        <v>229</v>
      </c>
      <c r="I6104" s="183">
        <f>_xlfn.XLOOKUP($A6104,[3]【2026年03月度_全社】RFM客層一覧表データ!$A:$A,[3]【2026年03月度_全社】RFM客層一覧表データ!F:F,"",0)</f>
        <v>11</v>
      </c>
      <c r="J6104" s="183">
        <v>382</v>
      </c>
      <c r="K6104" s="183">
        <v>163</v>
      </c>
      <c r="L6104" s="183">
        <v>246</v>
      </c>
      <c r="M6104" s="183">
        <v>7</v>
      </c>
      <c r="N6104" s="183">
        <v>401</v>
      </c>
      <c r="O6104" s="183">
        <v>191</v>
      </c>
      <c r="P6104" s="183">
        <v>252</v>
      </c>
      <c r="Q6104" s="183">
        <v>14</v>
      </c>
      <c r="R6104" s="183">
        <v>408</v>
      </c>
      <c r="S6104" s="183">
        <v>180</v>
      </c>
      <c r="T6104" s="183">
        <v>260</v>
      </c>
      <c r="U6104" s="183">
        <v>10</v>
      </c>
      <c r="V6104" s="183">
        <v>427</v>
      </c>
      <c r="W6104" s="183">
        <v>189</v>
      </c>
      <c r="X6104" s="183">
        <v>259</v>
      </c>
      <c r="Y6104" s="183">
        <v>18</v>
      </c>
    </row>
    <row r="6105" spans="1:25" x14ac:dyDescent="0.2">
      <c r="A6105" s="184">
        <v>14752242</v>
      </c>
      <c r="B6105" s="183" t="str">
        <f>[1]店マスタ!B6104</f>
        <v>エポック　カネシマ</v>
      </c>
      <c r="C6105" s="183">
        <v>1.5</v>
      </c>
      <c r="D6105" s="183">
        <v>3</v>
      </c>
      <c r="E6105" s="183">
        <f>_xlfn.XLOOKUP(A6105,[2]Sheet1!$R:$R,[2]Sheet1!$AB:$AB,"",0)</f>
        <v>1.5</v>
      </c>
      <c r="F6105" s="183">
        <f>_xlfn.XLOOKUP($A6105,[3]【2026年03月度_全社】RFM客層一覧表データ!$A:$A,[3]【2026年03月度_全社】RFM客層一覧表データ!C:C,"",0)</f>
        <v>11</v>
      </c>
      <c r="G6105" s="183">
        <f>_xlfn.XLOOKUP($A6105,[3]【2026年03月度_全社】RFM客層一覧表データ!$A:$A,[3]【2026年03月度_全社】RFM客層一覧表データ!D:D,"",0)</f>
        <v>0</v>
      </c>
      <c r="H6105" s="183">
        <f>_xlfn.XLOOKUP($A6105,[3]【2026年03月度_全社】RFM客層一覧表データ!$A:$A,[3]【2026年03月度_全社】RFM客層一覧表データ!E:E,"",0)</f>
        <v>0</v>
      </c>
      <c r="I6105" s="183">
        <f>_xlfn.XLOOKUP($A6105,[3]【2026年03月度_全社】RFM客層一覧表データ!$A:$A,[3]【2026年03月度_全社】RFM客層一覧表データ!F:F,"",0)</f>
        <v>0</v>
      </c>
      <c r="J6105" s="183">
        <v>11</v>
      </c>
      <c r="K6105" s="183">
        <v>0</v>
      </c>
      <c r="L6105" s="183">
        <v>1</v>
      </c>
      <c r="M6105" s="183">
        <v>0</v>
      </c>
      <c r="N6105" s="183">
        <v>53</v>
      </c>
      <c r="O6105" s="183">
        <v>1</v>
      </c>
      <c r="P6105" s="183">
        <v>1</v>
      </c>
      <c r="Q6105" s="183">
        <v>0</v>
      </c>
      <c r="R6105" s="183">
        <v>63</v>
      </c>
      <c r="S6105" s="183">
        <v>1</v>
      </c>
      <c r="T6105" s="183">
        <v>9</v>
      </c>
      <c r="U6105" s="183">
        <v>0</v>
      </c>
      <c r="V6105" s="183">
        <v>69</v>
      </c>
      <c r="W6105" s="183">
        <v>9</v>
      </c>
      <c r="X6105" s="183">
        <v>17</v>
      </c>
      <c r="Y6105" s="183">
        <v>5</v>
      </c>
    </row>
    <row r="6106" spans="1:25" x14ac:dyDescent="0.2">
      <c r="A6106" s="184">
        <v>14753101</v>
      </c>
      <c r="B6106" s="183" t="str">
        <f>[1]店マスタ!B6105</f>
        <v>パナハート　嘉手納店</v>
      </c>
      <c r="C6106" s="183">
        <v>3.5</v>
      </c>
      <c r="D6106" s="183">
        <v>7</v>
      </c>
      <c r="E6106" s="183">
        <f>_xlfn.XLOOKUP(A6106,[2]Sheet1!$R:$R,[2]Sheet1!$AB:$AB,"",0)</f>
        <v>3.5</v>
      </c>
      <c r="F6106" s="183">
        <f>_xlfn.XLOOKUP($A6106,[3]【2026年03月度_全社】RFM客層一覧表データ!$A:$A,[3]【2026年03月度_全社】RFM客層一覧表データ!C:C,"",0)</f>
        <v>790</v>
      </c>
      <c r="G6106" s="183">
        <f>_xlfn.XLOOKUP($A6106,[3]【2026年03月度_全社】RFM客層一覧表データ!$A:$A,[3]【2026年03月度_全社】RFM客層一覧表データ!D:D,"",0)</f>
        <v>292</v>
      </c>
      <c r="H6106" s="183">
        <f>_xlfn.XLOOKUP($A6106,[3]【2026年03月度_全社】RFM客層一覧表データ!$A:$A,[3]【2026年03月度_全社】RFM客層一覧表データ!E:E,"",0)</f>
        <v>311</v>
      </c>
      <c r="I6106" s="183">
        <f>_xlfn.XLOOKUP($A6106,[3]【2026年03月度_全社】RFM客層一覧表データ!$A:$A,[3]【2026年03月度_全社】RFM客層一覧表データ!F:F,"",0)</f>
        <v>69</v>
      </c>
      <c r="J6106" s="183">
        <v>773</v>
      </c>
      <c r="K6106" s="183">
        <v>294</v>
      </c>
      <c r="L6106" s="183">
        <v>322</v>
      </c>
      <c r="M6106" s="183">
        <v>53</v>
      </c>
      <c r="N6106" s="183">
        <v>769</v>
      </c>
      <c r="O6106" s="183">
        <v>319</v>
      </c>
      <c r="P6106" s="183">
        <v>332</v>
      </c>
      <c r="Q6106" s="183">
        <v>54</v>
      </c>
      <c r="R6106" s="183">
        <v>766</v>
      </c>
      <c r="S6106" s="183">
        <v>275</v>
      </c>
      <c r="T6106" s="183">
        <v>343</v>
      </c>
      <c r="U6106" s="183">
        <v>42</v>
      </c>
      <c r="V6106" s="183">
        <v>790</v>
      </c>
      <c r="W6106" s="183">
        <v>290</v>
      </c>
      <c r="X6106" s="183">
        <v>353</v>
      </c>
      <c r="Y6106" s="183">
        <v>47</v>
      </c>
    </row>
    <row r="6107" spans="1:25" x14ac:dyDescent="0.2">
      <c r="A6107" s="184">
        <v>14753177</v>
      </c>
      <c r="B6107" s="183" t="str">
        <f>[1]店マスタ!B6106</f>
        <v>パナプラザ　ちねん</v>
      </c>
      <c r="C6107" s="183">
        <v>2.5</v>
      </c>
      <c r="D6107" s="183">
        <v>5</v>
      </c>
      <c r="E6107" s="183">
        <f>_xlfn.XLOOKUP(A6107,[2]Sheet1!$R:$R,[2]Sheet1!$AB:$AB,"",0)</f>
        <v>2.5</v>
      </c>
      <c r="F6107" s="183">
        <f>_xlfn.XLOOKUP($A6107,[3]【2026年03月度_全社】RFM客層一覧表データ!$A:$A,[3]【2026年03月度_全社】RFM客層一覧表データ!C:C,"",0)</f>
        <v>474</v>
      </c>
      <c r="G6107" s="183">
        <f>_xlfn.XLOOKUP($A6107,[3]【2026年03月度_全社】RFM客層一覧表データ!$A:$A,[3]【2026年03月度_全社】RFM客層一覧表データ!D:D,"",0)</f>
        <v>122</v>
      </c>
      <c r="H6107" s="183">
        <f>_xlfn.XLOOKUP($A6107,[3]【2026年03月度_全社】RFM客層一覧表データ!$A:$A,[3]【2026年03月度_全社】RFM客層一覧表データ!E:E,"",0)</f>
        <v>175</v>
      </c>
      <c r="I6107" s="183">
        <f>_xlfn.XLOOKUP($A6107,[3]【2026年03月度_全社】RFM客層一覧表データ!$A:$A,[3]【2026年03月度_全社】RFM客層一覧表データ!F:F,"",0)</f>
        <v>22</v>
      </c>
      <c r="J6107" s="183">
        <v>509</v>
      </c>
      <c r="K6107" s="183">
        <v>141</v>
      </c>
      <c r="L6107" s="183">
        <v>170</v>
      </c>
      <c r="M6107" s="183">
        <v>16</v>
      </c>
      <c r="N6107" s="183">
        <v>523</v>
      </c>
      <c r="O6107" s="183">
        <v>210</v>
      </c>
      <c r="P6107" s="183">
        <v>169</v>
      </c>
      <c r="Q6107" s="183">
        <v>51</v>
      </c>
      <c r="R6107" s="183">
        <v>544</v>
      </c>
      <c r="S6107" s="183">
        <v>208</v>
      </c>
      <c r="T6107" s="183">
        <v>154</v>
      </c>
      <c r="U6107" s="183">
        <v>54</v>
      </c>
      <c r="V6107" s="183">
        <v>576</v>
      </c>
      <c r="W6107" s="183">
        <v>206</v>
      </c>
      <c r="X6107" s="183">
        <v>144</v>
      </c>
      <c r="Y6107" s="183">
        <v>59</v>
      </c>
    </row>
    <row r="6108" spans="1:25" x14ac:dyDescent="0.2">
      <c r="A6108" s="184">
        <v>14753212</v>
      </c>
      <c r="B6108" s="183" t="str">
        <f>[1]店マスタ!B6107</f>
        <v>よぎ電器</v>
      </c>
      <c r="C6108" s="183">
        <v>1</v>
      </c>
      <c r="D6108" s="183">
        <v>2</v>
      </c>
      <c r="E6108" s="183">
        <f>_xlfn.XLOOKUP(A6108,[2]Sheet1!$R:$R,[2]Sheet1!$AB:$AB,"",0)</f>
        <v>1</v>
      </c>
      <c r="F6108" s="183" t="str">
        <f>_xlfn.XLOOKUP($A6108,[3]【2026年03月度_全社】RFM客層一覧表データ!$A:$A,[3]【2026年03月度_全社】RFM客層一覧表データ!C:C,"",0)</f>
        <v/>
      </c>
      <c r="G6108" s="183" t="str">
        <f>_xlfn.XLOOKUP($A6108,[3]【2026年03月度_全社】RFM客層一覧表データ!$A:$A,[3]【2026年03月度_全社】RFM客層一覧表データ!D:D,"",0)</f>
        <v/>
      </c>
      <c r="H6108" s="183" t="str">
        <f>_xlfn.XLOOKUP($A6108,[3]【2026年03月度_全社】RFM客層一覧表データ!$A:$A,[3]【2026年03月度_全社】RFM客層一覧表データ!E:E,"",0)</f>
        <v/>
      </c>
      <c r="I6108" s="183" t="str">
        <f>_xlfn.XLOOKUP($A6108,[3]【2026年03月度_全社】RFM客層一覧表データ!$A:$A,[3]【2026年03月度_全社】RFM客層一覧表データ!F:F,"",0)</f>
        <v/>
      </c>
      <c r="J6108" s="183">
        <v>0</v>
      </c>
      <c r="K6108" s="183">
        <v>0</v>
      </c>
      <c r="L6108" s="183">
        <v>0</v>
      </c>
      <c r="M6108" s="183">
        <v>0</v>
      </c>
      <c r="N6108" s="183">
        <v>0</v>
      </c>
      <c r="O6108" s="183">
        <v>0</v>
      </c>
      <c r="P6108" s="183">
        <v>0</v>
      </c>
      <c r="Q6108" s="183">
        <v>0</v>
      </c>
      <c r="R6108" s="183">
        <v>0</v>
      </c>
      <c r="S6108" s="183">
        <v>0</v>
      </c>
      <c r="T6108" s="183">
        <v>0</v>
      </c>
      <c r="U6108" s="183">
        <v>0</v>
      </c>
      <c r="V6108" s="183">
        <v>0</v>
      </c>
      <c r="W6108" s="183">
        <v>0</v>
      </c>
      <c r="X6108" s="183">
        <v>0</v>
      </c>
      <c r="Y6108" s="183">
        <v>0</v>
      </c>
    </row>
    <row r="6109" spans="1:25" x14ac:dyDescent="0.2">
      <c r="A6109" s="184">
        <v>14754106</v>
      </c>
      <c r="B6109" s="183" t="str">
        <f>[1]店マスタ!B6108</f>
        <v>電遊館・くだか</v>
      </c>
      <c r="C6109" s="183">
        <v>3</v>
      </c>
      <c r="D6109" s="183">
        <v>6</v>
      </c>
      <c r="E6109" s="183">
        <f>_xlfn.XLOOKUP(A6109,[2]Sheet1!$R:$R,[2]Sheet1!$AB:$AB,"",0)</f>
        <v>3</v>
      </c>
      <c r="F6109" s="183">
        <f>_xlfn.XLOOKUP($A6109,[3]【2026年03月度_全社】RFM客層一覧表データ!$A:$A,[3]【2026年03月度_全社】RFM客層一覧表データ!C:C,"",0)</f>
        <v>341</v>
      </c>
      <c r="G6109" s="183">
        <f>_xlfn.XLOOKUP($A6109,[3]【2026年03月度_全社】RFM客層一覧表データ!$A:$A,[3]【2026年03月度_全社】RFM客層一覧表データ!D:D,"",0)</f>
        <v>85</v>
      </c>
      <c r="H6109" s="183">
        <f>_xlfn.XLOOKUP($A6109,[3]【2026年03月度_全社】RFM客層一覧表データ!$A:$A,[3]【2026年03月度_全社】RFM客層一覧表データ!E:E,"",0)</f>
        <v>155</v>
      </c>
      <c r="I6109" s="183">
        <f>_xlfn.XLOOKUP($A6109,[3]【2026年03月度_全社】RFM客層一覧表データ!$A:$A,[3]【2026年03月度_全社】RFM客層一覧表データ!F:F,"",0)</f>
        <v>16</v>
      </c>
      <c r="J6109" s="183">
        <v>391</v>
      </c>
      <c r="K6109" s="183">
        <v>121</v>
      </c>
      <c r="L6109" s="183">
        <v>163</v>
      </c>
      <c r="M6109" s="183">
        <v>31</v>
      </c>
      <c r="N6109" s="183">
        <v>414</v>
      </c>
      <c r="O6109" s="183">
        <v>119</v>
      </c>
      <c r="P6109" s="183">
        <v>170</v>
      </c>
      <c r="Q6109" s="183">
        <v>41</v>
      </c>
      <c r="R6109" s="183">
        <v>464</v>
      </c>
      <c r="S6109" s="183">
        <v>137</v>
      </c>
      <c r="T6109" s="183">
        <v>175</v>
      </c>
      <c r="U6109" s="183">
        <v>52</v>
      </c>
      <c r="V6109" s="183">
        <v>491</v>
      </c>
      <c r="W6109" s="183">
        <v>139</v>
      </c>
      <c r="X6109" s="183">
        <v>179</v>
      </c>
      <c r="Y6109" s="183">
        <v>48</v>
      </c>
    </row>
    <row r="6110" spans="1:25" x14ac:dyDescent="0.2">
      <c r="A6110" s="184">
        <v>14754110</v>
      </c>
      <c r="B6110" s="183" t="str">
        <f>[1]店マスタ!B6109</f>
        <v>（有）パナハート　ちばな店</v>
      </c>
      <c r="C6110" s="183">
        <v>4.5</v>
      </c>
      <c r="D6110" s="183">
        <v>9</v>
      </c>
      <c r="E6110" s="183">
        <f>_xlfn.XLOOKUP(A6110,[2]Sheet1!$R:$R,[2]Sheet1!$AB:$AB,"",0)</f>
        <v>4.5</v>
      </c>
      <c r="F6110" s="183">
        <f>_xlfn.XLOOKUP($A6110,[3]【2026年03月度_全社】RFM客層一覧表データ!$A:$A,[3]【2026年03月度_全社】RFM客層一覧表データ!C:C,"",0)</f>
        <v>765</v>
      </c>
      <c r="G6110" s="183">
        <f>_xlfn.XLOOKUP($A6110,[3]【2026年03月度_全社】RFM客層一覧表データ!$A:$A,[3]【2026年03月度_全社】RFM客層一覧表データ!D:D,"",0)</f>
        <v>288</v>
      </c>
      <c r="H6110" s="183">
        <f>_xlfn.XLOOKUP($A6110,[3]【2026年03月度_全社】RFM客層一覧表データ!$A:$A,[3]【2026年03月度_全社】RFM客層一覧表データ!E:E,"",0)</f>
        <v>285</v>
      </c>
      <c r="I6110" s="183">
        <f>_xlfn.XLOOKUP($A6110,[3]【2026年03月度_全社】RFM客層一覧表データ!$A:$A,[3]【2026年03月度_全社】RFM客層一覧表データ!F:F,"",0)</f>
        <v>66</v>
      </c>
      <c r="J6110" s="183">
        <v>773</v>
      </c>
      <c r="K6110" s="183">
        <v>294</v>
      </c>
      <c r="L6110" s="183">
        <v>286</v>
      </c>
      <c r="M6110" s="183">
        <v>60</v>
      </c>
      <c r="N6110" s="183">
        <v>775</v>
      </c>
      <c r="O6110" s="183">
        <v>291</v>
      </c>
      <c r="P6110" s="183">
        <v>276</v>
      </c>
      <c r="Q6110" s="183">
        <v>51</v>
      </c>
      <c r="R6110" s="183">
        <v>835</v>
      </c>
      <c r="S6110" s="183">
        <v>284</v>
      </c>
      <c r="T6110" s="183">
        <v>268</v>
      </c>
      <c r="U6110" s="183">
        <v>69</v>
      </c>
      <c r="V6110" s="183">
        <v>825</v>
      </c>
      <c r="W6110" s="183">
        <v>291</v>
      </c>
      <c r="X6110" s="183">
        <v>277</v>
      </c>
      <c r="Y6110" s="183">
        <v>74</v>
      </c>
    </row>
    <row r="6111" spans="1:25" x14ac:dyDescent="0.2">
      <c r="A6111" s="184">
        <v>14754117</v>
      </c>
      <c r="B6111" s="183" t="str">
        <f>[1]店マスタ!B6110</f>
        <v>パナハート　平良川店</v>
      </c>
      <c r="C6111" s="183">
        <v>1.5</v>
      </c>
      <c r="D6111" s="183">
        <v>3</v>
      </c>
      <c r="E6111" s="183">
        <f>_xlfn.XLOOKUP(A6111,[2]Sheet1!$R:$R,[2]Sheet1!$AB:$AB,"",0)</f>
        <v>1.5</v>
      </c>
      <c r="F6111" s="183">
        <f>_xlfn.XLOOKUP($A6111,[3]【2026年03月度_全社】RFM客層一覧表データ!$A:$A,[3]【2026年03月度_全社】RFM客層一覧表データ!C:C,"",0)</f>
        <v>189</v>
      </c>
      <c r="G6111" s="183">
        <f>_xlfn.XLOOKUP($A6111,[3]【2026年03月度_全社】RFM客層一覧表データ!$A:$A,[3]【2026年03月度_全社】RFM客層一覧表データ!D:D,"",0)</f>
        <v>57</v>
      </c>
      <c r="H6111" s="183">
        <f>_xlfn.XLOOKUP($A6111,[3]【2026年03月度_全社】RFM客層一覧表データ!$A:$A,[3]【2026年03月度_全社】RFM客層一覧表データ!E:E,"",0)</f>
        <v>84</v>
      </c>
      <c r="I6111" s="183">
        <f>_xlfn.XLOOKUP($A6111,[3]【2026年03月度_全社】RFM客層一覧表データ!$A:$A,[3]【2026年03月度_全社】RFM客層一覧表データ!F:F,"",0)</f>
        <v>8</v>
      </c>
      <c r="J6111" s="183">
        <v>207</v>
      </c>
      <c r="K6111" s="183">
        <v>74</v>
      </c>
      <c r="L6111" s="183">
        <v>87</v>
      </c>
      <c r="M6111" s="183">
        <v>18</v>
      </c>
      <c r="N6111" s="183">
        <v>209</v>
      </c>
      <c r="O6111" s="183">
        <v>83</v>
      </c>
      <c r="P6111" s="183">
        <v>91</v>
      </c>
      <c r="Q6111" s="183">
        <v>13</v>
      </c>
      <c r="R6111" s="183">
        <v>210</v>
      </c>
      <c r="S6111" s="183">
        <v>76</v>
      </c>
      <c r="T6111" s="183">
        <v>90</v>
      </c>
      <c r="U6111" s="183">
        <v>15</v>
      </c>
      <c r="V6111" s="183">
        <v>216</v>
      </c>
      <c r="W6111" s="183">
        <v>68</v>
      </c>
      <c r="X6111" s="183">
        <v>91</v>
      </c>
      <c r="Y6111" s="183">
        <v>17</v>
      </c>
    </row>
    <row r="6112" spans="1:25" x14ac:dyDescent="0.2">
      <c r="A6112" s="184">
        <v>14754137</v>
      </c>
      <c r="B6112" s="183" t="str">
        <f>[1]店マスタ!B6111</f>
        <v>たかや電気</v>
      </c>
      <c r="C6112" s="183">
        <v>1</v>
      </c>
      <c r="D6112" s="183">
        <v>2</v>
      </c>
      <c r="E6112" s="183">
        <f>_xlfn.XLOOKUP(A6112,[2]Sheet1!$R:$R,[2]Sheet1!$AB:$AB,"",0)</f>
        <v>1</v>
      </c>
      <c r="F6112" s="183" t="str">
        <f>_xlfn.XLOOKUP($A6112,[3]【2026年03月度_全社】RFM客層一覧表データ!$A:$A,[3]【2026年03月度_全社】RFM客層一覧表データ!C:C,"",0)</f>
        <v/>
      </c>
      <c r="G6112" s="183" t="str">
        <f>_xlfn.XLOOKUP($A6112,[3]【2026年03月度_全社】RFM客層一覧表データ!$A:$A,[3]【2026年03月度_全社】RFM客層一覧表データ!D:D,"",0)</f>
        <v/>
      </c>
      <c r="H6112" s="183" t="str">
        <f>_xlfn.XLOOKUP($A6112,[3]【2026年03月度_全社】RFM客層一覧表データ!$A:$A,[3]【2026年03月度_全社】RFM客層一覧表データ!E:E,"",0)</f>
        <v/>
      </c>
      <c r="I6112" s="183" t="str">
        <f>_xlfn.XLOOKUP($A6112,[3]【2026年03月度_全社】RFM客層一覧表データ!$A:$A,[3]【2026年03月度_全社】RFM客層一覧表データ!F:F,"",0)</f>
        <v/>
      </c>
      <c r="J6112" s="183">
        <v>0</v>
      </c>
      <c r="K6112" s="183">
        <v>0</v>
      </c>
      <c r="L6112" s="183">
        <v>0</v>
      </c>
      <c r="M6112" s="183">
        <v>0</v>
      </c>
      <c r="N6112" s="183">
        <v>0</v>
      </c>
      <c r="O6112" s="183">
        <v>0</v>
      </c>
      <c r="P6112" s="183">
        <v>0</v>
      </c>
      <c r="Q6112" s="183">
        <v>0</v>
      </c>
      <c r="R6112" s="183">
        <v>0</v>
      </c>
      <c r="S6112" s="183">
        <v>0</v>
      </c>
      <c r="T6112" s="183">
        <v>0</v>
      </c>
      <c r="U6112" s="183">
        <v>0</v>
      </c>
      <c r="V6112" s="183">
        <v>0</v>
      </c>
      <c r="W6112" s="183">
        <v>0</v>
      </c>
      <c r="X6112" s="183">
        <v>0</v>
      </c>
      <c r="Y6112" s="183">
        <v>0</v>
      </c>
    </row>
    <row r="6113" spans="1:25" x14ac:dyDescent="0.2">
      <c r="A6113" s="184">
        <v>14754144</v>
      </c>
      <c r="B6113" s="183" t="str">
        <f>[1]店マスタ!B6112</f>
        <v>小橋川テレビ店</v>
      </c>
      <c r="C6113" s="183">
        <v>2.5</v>
      </c>
      <c r="D6113" s="183">
        <v>5</v>
      </c>
      <c r="E6113" s="183">
        <f>_xlfn.XLOOKUP(A6113,[2]Sheet1!$R:$R,[2]Sheet1!$AB:$AB,"",0)</f>
        <v>2.5</v>
      </c>
      <c r="F6113" s="183" t="str">
        <f>_xlfn.XLOOKUP($A6113,[3]【2026年03月度_全社】RFM客層一覧表データ!$A:$A,[3]【2026年03月度_全社】RFM客層一覧表データ!C:C,"",0)</f>
        <v/>
      </c>
      <c r="G6113" s="183" t="str">
        <f>_xlfn.XLOOKUP($A6113,[3]【2026年03月度_全社】RFM客層一覧表データ!$A:$A,[3]【2026年03月度_全社】RFM客層一覧表データ!D:D,"",0)</f>
        <v/>
      </c>
      <c r="H6113" s="183" t="str">
        <f>_xlfn.XLOOKUP($A6113,[3]【2026年03月度_全社】RFM客層一覧表データ!$A:$A,[3]【2026年03月度_全社】RFM客層一覧表データ!E:E,"",0)</f>
        <v/>
      </c>
      <c r="I6113" s="183" t="str">
        <f>_xlfn.XLOOKUP($A6113,[3]【2026年03月度_全社】RFM客層一覧表データ!$A:$A,[3]【2026年03月度_全社】RFM客層一覧表データ!F:F,"",0)</f>
        <v/>
      </c>
      <c r="J6113" s="183">
        <v>0</v>
      </c>
      <c r="K6113" s="183">
        <v>0</v>
      </c>
      <c r="L6113" s="183">
        <v>0</v>
      </c>
      <c r="M6113" s="183">
        <v>0</v>
      </c>
      <c r="N6113" s="183">
        <v>0</v>
      </c>
      <c r="O6113" s="183">
        <v>0</v>
      </c>
      <c r="P6113" s="183">
        <v>0</v>
      </c>
      <c r="Q6113" s="183">
        <v>0</v>
      </c>
      <c r="R6113" s="183">
        <v>0</v>
      </c>
      <c r="S6113" s="183">
        <v>0</v>
      </c>
      <c r="T6113" s="183">
        <v>0</v>
      </c>
      <c r="U6113" s="183">
        <v>0</v>
      </c>
      <c r="V6113" s="183">
        <v>0</v>
      </c>
      <c r="W6113" s="183">
        <v>0</v>
      </c>
      <c r="X6113" s="183">
        <v>0</v>
      </c>
      <c r="Y6113" s="183">
        <v>0</v>
      </c>
    </row>
    <row r="6114" spans="1:25" x14ac:dyDescent="0.2">
      <c r="A6114" s="184">
        <v>14754202</v>
      </c>
      <c r="B6114" s="183" t="str">
        <f>[1]店マスタ!B6113</f>
        <v>（有）ライフ電子</v>
      </c>
      <c r="C6114" s="183">
        <v>2.5</v>
      </c>
      <c r="D6114" s="183">
        <v>5</v>
      </c>
      <c r="E6114" s="183">
        <f>_xlfn.XLOOKUP(A6114,[2]Sheet1!$R:$R,[2]Sheet1!$AB:$AB,"",0)</f>
        <v>2.5</v>
      </c>
      <c r="F6114" s="183">
        <f>_xlfn.XLOOKUP($A6114,[3]【2026年03月度_全社】RFM客層一覧表データ!$A:$A,[3]【2026年03月度_全社】RFM客層一覧表データ!C:C,"",0)</f>
        <v>629</v>
      </c>
      <c r="G6114" s="183">
        <f>_xlfn.XLOOKUP($A6114,[3]【2026年03月度_全社】RFM客層一覧表データ!$A:$A,[3]【2026年03月度_全社】RFM客層一覧表データ!D:D,"",0)</f>
        <v>147</v>
      </c>
      <c r="H6114" s="183">
        <f>_xlfn.XLOOKUP($A6114,[3]【2026年03月度_全社】RFM客層一覧表データ!$A:$A,[3]【2026年03月度_全社】RFM客層一覧表データ!E:E,"",0)</f>
        <v>236</v>
      </c>
      <c r="I6114" s="183">
        <f>_xlfn.XLOOKUP($A6114,[3]【2026年03月度_全社】RFM客層一覧表データ!$A:$A,[3]【2026年03月度_全社】RFM客層一覧表データ!F:F,"",0)</f>
        <v>24</v>
      </c>
      <c r="J6114" s="183">
        <v>741</v>
      </c>
      <c r="K6114" s="183">
        <v>189</v>
      </c>
      <c r="L6114" s="183">
        <v>263</v>
      </c>
      <c r="M6114" s="183">
        <v>37</v>
      </c>
      <c r="N6114" s="183">
        <v>755</v>
      </c>
      <c r="O6114" s="183">
        <v>223</v>
      </c>
      <c r="P6114" s="183">
        <v>269</v>
      </c>
      <c r="Q6114" s="183">
        <v>47</v>
      </c>
      <c r="R6114" s="183">
        <v>767</v>
      </c>
      <c r="S6114" s="183">
        <v>233</v>
      </c>
      <c r="T6114" s="183">
        <v>282</v>
      </c>
      <c r="U6114" s="183">
        <v>54</v>
      </c>
      <c r="V6114" s="183">
        <v>794</v>
      </c>
      <c r="W6114" s="183">
        <v>302</v>
      </c>
      <c r="X6114" s="183">
        <v>302</v>
      </c>
      <c r="Y6114" s="183">
        <v>100</v>
      </c>
    </row>
    <row r="6115" spans="1:25" x14ac:dyDescent="0.2">
      <c r="A6115" s="184">
        <v>14755109</v>
      </c>
      <c r="B6115" s="183" t="str">
        <f>[1]店マスタ!B6114</f>
        <v>パナハート　石川店</v>
      </c>
      <c r="C6115" s="183">
        <v>1.5</v>
      </c>
      <c r="D6115" s="183">
        <v>3</v>
      </c>
      <c r="E6115" s="183">
        <f>_xlfn.XLOOKUP(A6115,[2]Sheet1!$R:$R,[2]Sheet1!$AB:$AB,"",0)</f>
        <v>1.5</v>
      </c>
      <c r="F6115" s="183">
        <f>_xlfn.XLOOKUP($A6115,[3]【2026年03月度_全社】RFM客層一覧表データ!$A:$A,[3]【2026年03月度_全社】RFM客層一覧表データ!C:C,"",0)</f>
        <v>293</v>
      </c>
      <c r="G6115" s="183">
        <f>_xlfn.XLOOKUP($A6115,[3]【2026年03月度_全社】RFM客層一覧表データ!$A:$A,[3]【2026年03月度_全社】RFM客層一覧表データ!D:D,"",0)</f>
        <v>118</v>
      </c>
      <c r="H6115" s="183">
        <f>_xlfn.XLOOKUP($A6115,[3]【2026年03月度_全社】RFM客層一覧表データ!$A:$A,[3]【2026年03月度_全社】RFM客層一覧表データ!E:E,"",0)</f>
        <v>116</v>
      </c>
      <c r="I6115" s="183">
        <f>_xlfn.XLOOKUP($A6115,[3]【2026年03月度_全社】RFM客層一覧表データ!$A:$A,[3]【2026年03月度_全社】RFM客層一覧表データ!F:F,"",0)</f>
        <v>33</v>
      </c>
      <c r="J6115" s="183">
        <v>294</v>
      </c>
      <c r="K6115" s="183">
        <v>97</v>
      </c>
      <c r="L6115" s="183">
        <v>116</v>
      </c>
      <c r="M6115" s="183">
        <v>24</v>
      </c>
      <c r="N6115" s="183">
        <v>290</v>
      </c>
      <c r="O6115" s="183">
        <v>99</v>
      </c>
      <c r="P6115" s="183">
        <v>119</v>
      </c>
      <c r="Q6115" s="183">
        <v>16</v>
      </c>
      <c r="R6115" s="183">
        <v>303</v>
      </c>
      <c r="S6115" s="183">
        <v>106</v>
      </c>
      <c r="T6115" s="183">
        <v>124</v>
      </c>
      <c r="U6115" s="183">
        <v>17</v>
      </c>
      <c r="V6115" s="183">
        <v>305</v>
      </c>
      <c r="W6115" s="183">
        <v>102</v>
      </c>
      <c r="X6115" s="183">
        <v>128</v>
      </c>
      <c r="Y6115" s="183">
        <v>20</v>
      </c>
    </row>
    <row r="6116" spans="1:25" x14ac:dyDescent="0.2">
      <c r="A6116" s="184">
        <v>14755120</v>
      </c>
      <c r="B6116" s="183" t="str">
        <f>[1]店マスタ!B6115</f>
        <v>謝花電化堂</v>
      </c>
      <c r="C6116" s="183">
        <v>1.5</v>
      </c>
      <c r="D6116" s="183">
        <v>3</v>
      </c>
      <c r="E6116" s="183">
        <f>_xlfn.XLOOKUP(A6116,[2]Sheet1!$R:$R,[2]Sheet1!$AB:$AB,"",0)</f>
        <v>1.5</v>
      </c>
      <c r="F6116" s="183" t="str">
        <f>_xlfn.XLOOKUP($A6116,[3]【2026年03月度_全社】RFM客層一覧表データ!$A:$A,[3]【2026年03月度_全社】RFM客層一覧表データ!C:C,"",0)</f>
        <v/>
      </c>
      <c r="G6116" s="183" t="str">
        <f>_xlfn.XLOOKUP($A6116,[3]【2026年03月度_全社】RFM客層一覧表データ!$A:$A,[3]【2026年03月度_全社】RFM客層一覧表データ!D:D,"",0)</f>
        <v/>
      </c>
      <c r="H6116" s="183" t="str">
        <f>_xlfn.XLOOKUP($A6116,[3]【2026年03月度_全社】RFM客層一覧表データ!$A:$A,[3]【2026年03月度_全社】RFM客層一覧表データ!E:E,"",0)</f>
        <v/>
      </c>
      <c r="I6116" s="183" t="str">
        <f>_xlfn.XLOOKUP($A6116,[3]【2026年03月度_全社】RFM客層一覧表データ!$A:$A,[3]【2026年03月度_全社】RFM客層一覧表データ!F:F,"",0)</f>
        <v/>
      </c>
      <c r="J6116" s="183">
        <v>0</v>
      </c>
      <c r="K6116" s="183">
        <v>0</v>
      </c>
      <c r="L6116" s="183">
        <v>0</v>
      </c>
      <c r="M6116" s="183">
        <v>0</v>
      </c>
      <c r="N6116" s="183">
        <v>0</v>
      </c>
      <c r="O6116" s="183">
        <v>0</v>
      </c>
      <c r="P6116" s="183">
        <v>0</v>
      </c>
      <c r="Q6116" s="183">
        <v>0</v>
      </c>
      <c r="R6116" s="183">
        <v>0</v>
      </c>
      <c r="S6116" s="183">
        <v>0</v>
      </c>
      <c r="T6116" s="183">
        <v>0</v>
      </c>
      <c r="U6116" s="183">
        <v>0</v>
      </c>
      <c r="V6116" s="183">
        <v>0</v>
      </c>
      <c r="W6116" s="183">
        <v>0</v>
      </c>
      <c r="X6116" s="183">
        <v>0</v>
      </c>
      <c r="Y6116" s="183">
        <v>0</v>
      </c>
    </row>
    <row r="6117" spans="1:25" x14ac:dyDescent="0.2">
      <c r="A6117" s="184">
        <v>14756073</v>
      </c>
      <c r="B6117" s="183" t="str">
        <f>[1]店マスタ!B6116</f>
        <v>ＴＯＰ　フクハラ</v>
      </c>
      <c r="C6117" s="183">
        <v>2</v>
      </c>
      <c r="D6117" s="183">
        <v>4</v>
      </c>
      <c r="E6117" s="183">
        <f>_xlfn.XLOOKUP(A6117,[2]Sheet1!$R:$R,[2]Sheet1!$AB:$AB,"",0)</f>
        <v>2</v>
      </c>
      <c r="F6117" s="183">
        <f>_xlfn.XLOOKUP($A6117,[3]【2026年03月度_全社】RFM客層一覧表データ!$A:$A,[3]【2026年03月度_全社】RFM客層一覧表データ!C:C,"",0)</f>
        <v>0</v>
      </c>
      <c r="G6117" s="183">
        <f>_xlfn.XLOOKUP($A6117,[3]【2026年03月度_全社】RFM客層一覧表データ!$A:$A,[3]【2026年03月度_全社】RFM客層一覧表データ!D:D,"",0)</f>
        <v>0</v>
      </c>
      <c r="H6117" s="183">
        <f>_xlfn.XLOOKUP($A6117,[3]【2026年03月度_全社】RFM客層一覧表データ!$A:$A,[3]【2026年03月度_全社】RFM客層一覧表データ!E:E,"",0)</f>
        <v>0</v>
      </c>
      <c r="I6117" s="183">
        <f>_xlfn.XLOOKUP($A6117,[3]【2026年03月度_全社】RFM客層一覧表データ!$A:$A,[3]【2026年03月度_全社】RFM客層一覧表データ!F:F,"",0)</f>
        <v>0</v>
      </c>
      <c r="J6117" s="183">
        <v>0</v>
      </c>
      <c r="K6117" s="183">
        <v>0</v>
      </c>
      <c r="L6117" s="183">
        <v>0</v>
      </c>
      <c r="M6117" s="183">
        <v>0</v>
      </c>
      <c r="N6117" s="183">
        <v>9</v>
      </c>
      <c r="O6117" s="183">
        <v>0</v>
      </c>
      <c r="P6117" s="183">
        <v>0</v>
      </c>
      <c r="Q6117" s="183">
        <v>0</v>
      </c>
      <c r="R6117" s="183">
        <v>9</v>
      </c>
      <c r="S6117" s="183">
        <v>0</v>
      </c>
      <c r="T6117" s="183">
        <v>0</v>
      </c>
      <c r="U6117" s="183">
        <v>0</v>
      </c>
      <c r="V6117" s="183">
        <v>9</v>
      </c>
      <c r="W6117" s="183">
        <v>0</v>
      </c>
      <c r="X6117" s="183">
        <v>0</v>
      </c>
      <c r="Y6117" s="183">
        <v>0</v>
      </c>
    </row>
    <row r="6118" spans="1:25" x14ac:dyDescent="0.2">
      <c r="A6118" s="184">
        <v>14758158</v>
      </c>
      <c r="B6118" s="183" t="str">
        <f>[1]店マスタ!B6117</f>
        <v>エポック　ゴエク</v>
      </c>
      <c r="C6118" s="183">
        <v>1.5</v>
      </c>
      <c r="D6118" s="183">
        <v>3</v>
      </c>
      <c r="E6118" s="183">
        <f>_xlfn.XLOOKUP(A6118,[2]Sheet1!$R:$R,[2]Sheet1!$AB:$AB,"",0)</f>
        <v>1.5</v>
      </c>
      <c r="F6118" s="183">
        <f>_xlfn.XLOOKUP($A6118,[3]【2026年03月度_全社】RFM客層一覧表データ!$A:$A,[3]【2026年03月度_全社】RFM客層一覧表データ!C:C,"",0)</f>
        <v>299</v>
      </c>
      <c r="G6118" s="183">
        <f>_xlfn.XLOOKUP($A6118,[3]【2026年03月度_全社】RFM客層一覧表データ!$A:$A,[3]【2026年03月度_全社】RFM客層一覧表データ!D:D,"",0)</f>
        <v>128</v>
      </c>
      <c r="H6118" s="183">
        <f>_xlfn.XLOOKUP($A6118,[3]【2026年03月度_全社】RFM客層一覧表データ!$A:$A,[3]【2026年03月度_全社】RFM客層一覧表データ!E:E,"",0)</f>
        <v>167</v>
      </c>
      <c r="I6118" s="183">
        <f>_xlfn.XLOOKUP($A6118,[3]【2026年03月度_全社】RFM客層一覧表データ!$A:$A,[3]【2026年03月度_全社】RFM客層一覧表データ!F:F,"",0)</f>
        <v>10</v>
      </c>
      <c r="J6118" s="183">
        <v>315</v>
      </c>
      <c r="K6118" s="183">
        <v>111</v>
      </c>
      <c r="L6118" s="183">
        <v>159</v>
      </c>
      <c r="M6118" s="183">
        <v>13</v>
      </c>
      <c r="N6118" s="183">
        <v>334</v>
      </c>
      <c r="O6118" s="183">
        <v>150</v>
      </c>
      <c r="P6118" s="183">
        <v>165</v>
      </c>
      <c r="Q6118" s="183">
        <v>26</v>
      </c>
      <c r="R6118" s="183">
        <v>334</v>
      </c>
      <c r="S6118" s="183">
        <v>149</v>
      </c>
      <c r="T6118" s="183">
        <v>174</v>
      </c>
      <c r="U6118" s="183">
        <v>24</v>
      </c>
      <c r="V6118" s="183">
        <v>320</v>
      </c>
      <c r="W6118" s="183">
        <v>128</v>
      </c>
      <c r="X6118" s="183">
        <v>167</v>
      </c>
      <c r="Y6118" s="183">
        <v>23</v>
      </c>
    </row>
    <row r="6119" spans="1:25" x14ac:dyDescent="0.2">
      <c r="A6119" s="184">
        <v>0</v>
      </c>
      <c r="B6119" s="183">
        <f>[1]店マスタ!B6118</f>
        <v>0</v>
      </c>
      <c r="C6119" s="183">
        <v>0</v>
      </c>
      <c r="D6119" s="183">
        <v>0</v>
      </c>
      <c r="E6119" s="183" t="str">
        <f>_xlfn.XLOOKUP(A6119,[2]Sheet1!$R:$R,[2]Sheet1!$AB:$AB,"",0)</f>
        <v/>
      </c>
      <c r="F6119" s="183" t="str">
        <f>_xlfn.XLOOKUP($A6119,[3]【2026年03月度_全社】RFM客層一覧表データ!$A:$A,[3]【2026年03月度_全社】RFM客層一覧表データ!C:C,"",0)</f>
        <v/>
      </c>
      <c r="G6119" s="183" t="str">
        <f>_xlfn.XLOOKUP($A6119,[3]【2026年03月度_全社】RFM客層一覧表データ!$A:$A,[3]【2026年03月度_全社】RFM客層一覧表データ!D:D,"",0)</f>
        <v/>
      </c>
      <c r="H6119" s="183" t="str">
        <f>_xlfn.XLOOKUP($A6119,[3]【2026年03月度_全社】RFM客層一覧表データ!$A:$A,[3]【2026年03月度_全社】RFM客層一覧表データ!E:E,"",0)</f>
        <v/>
      </c>
      <c r="I6119" s="183" t="str">
        <f>_xlfn.XLOOKUP($A6119,[3]【2026年03月度_全社】RFM客層一覧表データ!$A:$A,[3]【2026年03月度_全社】RFM客層一覧表データ!F:F,"",0)</f>
        <v/>
      </c>
      <c r="J6119" s="183">
        <v>0</v>
      </c>
      <c r="K6119" s="183">
        <v>0</v>
      </c>
      <c r="L6119" s="183">
        <v>0</v>
      </c>
      <c r="M6119" s="183">
        <v>0</v>
      </c>
      <c r="N6119" s="183">
        <v>0</v>
      </c>
      <c r="O6119" s="183">
        <v>0</v>
      </c>
      <c r="P6119" s="183">
        <v>0</v>
      </c>
      <c r="Q6119" s="183">
        <v>0</v>
      </c>
      <c r="R6119" s="183">
        <v>0</v>
      </c>
      <c r="S6119" s="183">
        <v>0</v>
      </c>
      <c r="T6119" s="183">
        <v>0</v>
      </c>
      <c r="U6119" s="183">
        <v>0</v>
      </c>
      <c r="V6119" s="183">
        <v>0</v>
      </c>
      <c r="W6119" s="183">
        <v>0</v>
      </c>
      <c r="X6119" s="183">
        <v>0</v>
      </c>
      <c r="Y6119" s="183">
        <v>0</v>
      </c>
    </row>
    <row r="6120" spans="1:25" x14ac:dyDescent="0.2">
      <c r="A6120" s="184">
        <v>0</v>
      </c>
      <c r="B6120" s="183">
        <f>[1]店マスタ!B6119</f>
        <v>0</v>
      </c>
      <c r="C6120" s="183">
        <v>0</v>
      </c>
      <c r="D6120" s="183">
        <v>0</v>
      </c>
      <c r="E6120" s="183" t="str">
        <f>_xlfn.XLOOKUP(A6120,[2]Sheet1!$R:$R,[2]Sheet1!$AB:$AB,"",0)</f>
        <v/>
      </c>
      <c r="F6120" s="183" t="str">
        <f>_xlfn.XLOOKUP($A6120,[3]【2026年03月度_全社】RFM客層一覧表データ!$A:$A,[3]【2026年03月度_全社】RFM客層一覧表データ!C:C,"",0)</f>
        <v/>
      </c>
      <c r="G6120" s="183" t="str">
        <f>_xlfn.XLOOKUP($A6120,[3]【2026年03月度_全社】RFM客層一覧表データ!$A:$A,[3]【2026年03月度_全社】RFM客層一覧表データ!D:D,"",0)</f>
        <v/>
      </c>
      <c r="H6120" s="183" t="str">
        <f>_xlfn.XLOOKUP($A6120,[3]【2026年03月度_全社】RFM客層一覧表データ!$A:$A,[3]【2026年03月度_全社】RFM客層一覧表データ!E:E,"",0)</f>
        <v/>
      </c>
      <c r="I6120" s="183" t="str">
        <f>_xlfn.XLOOKUP($A6120,[3]【2026年03月度_全社】RFM客層一覧表データ!$A:$A,[3]【2026年03月度_全社】RFM客層一覧表データ!F:F,"",0)</f>
        <v/>
      </c>
      <c r="J6120" s="183">
        <v>0</v>
      </c>
      <c r="K6120" s="183">
        <v>0</v>
      </c>
      <c r="L6120" s="183">
        <v>0</v>
      </c>
      <c r="M6120" s="183">
        <v>0</v>
      </c>
      <c r="N6120" s="183">
        <v>0</v>
      </c>
      <c r="O6120" s="183">
        <v>0</v>
      </c>
      <c r="P6120" s="183">
        <v>0</v>
      </c>
      <c r="Q6120" s="183">
        <v>0</v>
      </c>
      <c r="R6120" s="183">
        <v>0</v>
      </c>
      <c r="S6120" s="183">
        <v>0</v>
      </c>
      <c r="T6120" s="183">
        <v>0</v>
      </c>
      <c r="U6120" s="183">
        <v>0</v>
      </c>
      <c r="V6120" s="183">
        <v>0</v>
      </c>
      <c r="W6120" s="183">
        <v>0</v>
      </c>
      <c r="X6120" s="183">
        <v>0</v>
      </c>
      <c r="Y6120" s="183">
        <v>0</v>
      </c>
    </row>
    <row r="6121" spans="1:25" x14ac:dyDescent="0.2">
      <c r="A6121" s="184">
        <v>0</v>
      </c>
      <c r="B6121" s="183">
        <f>[1]店マスタ!B6120</f>
        <v>0</v>
      </c>
      <c r="C6121" s="183">
        <v>0</v>
      </c>
      <c r="D6121" s="183">
        <v>0</v>
      </c>
      <c r="E6121" s="183" t="str">
        <f>_xlfn.XLOOKUP(A6121,[2]Sheet1!$R:$R,[2]Sheet1!$AB:$AB,"",0)</f>
        <v/>
      </c>
      <c r="F6121" s="183" t="str">
        <f>_xlfn.XLOOKUP($A6121,[3]【2026年03月度_全社】RFM客層一覧表データ!$A:$A,[3]【2026年03月度_全社】RFM客層一覧表データ!C:C,"",0)</f>
        <v/>
      </c>
      <c r="G6121" s="183" t="str">
        <f>_xlfn.XLOOKUP($A6121,[3]【2026年03月度_全社】RFM客層一覧表データ!$A:$A,[3]【2026年03月度_全社】RFM客層一覧表データ!D:D,"",0)</f>
        <v/>
      </c>
      <c r="H6121" s="183" t="str">
        <f>_xlfn.XLOOKUP($A6121,[3]【2026年03月度_全社】RFM客層一覧表データ!$A:$A,[3]【2026年03月度_全社】RFM客層一覧表データ!E:E,"",0)</f>
        <v/>
      </c>
      <c r="I6121" s="183" t="str">
        <f>_xlfn.XLOOKUP($A6121,[3]【2026年03月度_全社】RFM客層一覧表データ!$A:$A,[3]【2026年03月度_全社】RFM客層一覧表データ!F:F,"",0)</f>
        <v/>
      </c>
      <c r="J6121" s="183">
        <v>0</v>
      </c>
      <c r="K6121" s="183">
        <v>0</v>
      </c>
      <c r="L6121" s="183">
        <v>0</v>
      </c>
      <c r="M6121" s="183">
        <v>0</v>
      </c>
      <c r="N6121" s="183">
        <v>0</v>
      </c>
      <c r="O6121" s="183">
        <v>0</v>
      </c>
      <c r="P6121" s="183">
        <v>0</v>
      </c>
      <c r="Q6121" s="183">
        <v>0</v>
      </c>
      <c r="R6121" s="183">
        <v>0</v>
      </c>
      <c r="S6121" s="183">
        <v>0</v>
      </c>
      <c r="T6121" s="183">
        <v>0</v>
      </c>
      <c r="U6121" s="183">
        <v>0</v>
      </c>
      <c r="V6121" s="183">
        <v>0</v>
      </c>
      <c r="W6121" s="183">
        <v>0</v>
      </c>
      <c r="X6121" s="183">
        <v>0</v>
      </c>
      <c r="Y6121" s="183">
        <v>0</v>
      </c>
    </row>
    <row r="6122" spans="1:25" x14ac:dyDescent="0.2">
      <c r="A6122" s="184">
        <v>0</v>
      </c>
      <c r="B6122" s="183">
        <f>[1]店マスタ!B6121</f>
        <v>0</v>
      </c>
      <c r="C6122" s="183">
        <v>0</v>
      </c>
      <c r="D6122" s="183">
        <v>0</v>
      </c>
      <c r="E6122" s="183" t="str">
        <f>_xlfn.XLOOKUP(A6122,[2]Sheet1!$R:$R,[2]Sheet1!$AB:$AB,"",0)</f>
        <v/>
      </c>
      <c r="F6122" s="183" t="str">
        <f>_xlfn.XLOOKUP($A6122,[3]【2026年03月度_全社】RFM客層一覧表データ!$A:$A,[3]【2026年03月度_全社】RFM客層一覧表データ!C:C,"",0)</f>
        <v/>
      </c>
      <c r="G6122" s="183" t="str">
        <f>_xlfn.XLOOKUP($A6122,[3]【2026年03月度_全社】RFM客層一覧表データ!$A:$A,[3]【2026年03月度_全社】RFM客層一覧表データ!D:D,"",0)</f>
        <v/>
      </c>
      <c r="H6122" s="183" t="str">
        <f>_xlfn.XLOOKUP($A6122,[3]【2026年03月度_全社】RFM客層一覧表データ!$A:$A,[3]【2026年03月度_全社】RFM客層一覧表データ!E:E,"",0)</f>
        <v/>
      </c>
      <c r="I6122" s="183" t="str">
        <f>_xlfn.XLOOKUP($A6122,[3]【2026年03月度_全社】RFM客層一覧表データ!$A:$A,[3]【2026年03月度_全社】RFM客層一覧表データ!F:F,"",0)</f>
        <v/>
      </c>
      <c r="J6122" s="183">
        <v>0</v>
      </c>
      <c r="K6122" s="183">
        <v>0</v>
      </c>
      <c r="L6122" s="183">
        <v>0</v>
      </c>
      <c r="M6122" s="183">
        <v>0</v>
      </c>
      <c r="N6122" s="183">
        <v>0</v>
      </c>
      <c r="O6122" s="183">
        <v>0</v>
      </c>
      <c r="P6122" s="183">
        <v>0</v>
      </c>
      <c r="Q6122" s="183">
        <v>0</v>
      </c>
      <c r="R6122" s="183">
        <v>0</v>
      </c>
      <c r="S6122" s="183">
        <v>0</v>
      </c>
      <c r="T6122" s="183">
        <v>0</v>
      </c>
      <c r="U6122" s="183">
        <v>0</v>
      </c>
      <c r="V6122" s="183">
        <v>0</v>
      </c>
      <c r="W6122" s="183">
        <v>0</v>
      </c>
      <c r="X6122" s="183">
        <v>0</v>
      </c>
      <c r="Y6122" s="183">
        <v>0</v>
      </c>
    </row>
    <row r="6123" spans="1:25" x14ac:dyDescent="0.2">
      <c r="A6123" s="184">
        <v>0</v>
      </c>
      <c r="B6123" s="183">
        <f>[1]店マスタ!B6122</f>
        <v>0</v>
      </c>
      <c r="C6123" s="183">
        <v>0</v>
      </c>
      <c r="D6123" s="183">
        <v>0</v>
      </c>
      <c r="E6123" s="183" t="str">
        <f>_xlfn.XLOOKUP(A6123,[2]Sheet1!$R:$R,[2]Sheet1!$AB:$AB,"",0)</f>
        <v/>
      </c>
      <c r="F6123" s="183" t="str">
        <f>_xlfn.XLOOKUP($A6123,[3]【2026年03月度_全社】RFM客層一覧表データ!$A:$A,[3]【2026年03月度_全社】RFM客層一覧表データ!C:C,"",0)</f>
        <v/>
      </c>
      <c r="G6123" s="183" t="str">
        <f>_xlfn.XLOOKUP($A6123,[3]【2026年03月度_全社】RFM客層一覧表データ!$A:$A,[3]【2026年03月度_全社】RFM客層一覧表データ!D:D,"",0)</f>
        <v/>
      </c>
      <c r="H6123" s="183" t="str">
        <f>_xlfn.XLOOKUP($A6123,[3]【2026年03月度_全社】RFM客層一覧表データ!$A:$A,[3]【2026年03月度_全社】RFM客層一覧表データ!E:E,"",0)</f>
        <v/>
      </c>
      <c r="I6123" s="183" t="str">
        <f>_xlfn.XLOOKUP($A6123,[3]【2026年03月度_全社】RFM客層一覧表データ!$A:$A,[3]【2026年03月度_全社】RFM客層一覧表データ!F:F,"",0)</f>
        <v/>
      </c>
      <c r="J6123" s="183">
        <v>0</v>
      </c>
      <c r="K6123" s="183">
        <v>0</v>
      </c>
      <c r="L6123" s="183">
        <v>0</v>
      </c>
      <c r="M6123" s="183">
        <v>0</v>
      </c>
      <c r="N6123" s="183">
        <v>0</v>
      </c>
      <c r="O6123" s="183">
        <v>0</v>
      </c>
      <c r="P6123" s="183">
        <v>0</v>
      </c>
      <c r="Q6123" s="183">
        <v>0</v>
      </c>
      <c r="R6123" s="183">
        <v>0</v>
      </c>
      <c r="S6123" s="183">
        <v>0</v>
      </c>
      <c r="T6123" s="183">
        <v>0</v>
      </c>
      <c r="U6123" s="183">
        <v>0</v>
      </c>
      <c r="V6123" s="183">
        <v>0</v>
      </c>
      <c r="W6123" s="183">
        <v>0</v>
      </c>
      <c r="X6123" s="183">
        <v>0</v>
      </c>
      <c r="Y6123" s="183">
        <v>0</v>
      </c>
    </row>
    <row r="6124" spans="1:25" x14ac:dyDescent="0.2">
      <c r="A6124" s="184">
        <v>0</v>
      </c>
      <c r="B6124" s="183">
        <f>[1]店マスタ!B6123</f>
        <v>0</v>
      </c>
      <c r="C6124" s="183">
        <v>0</v>
      </c>
      <c r="D6124" s="183">
        <v>0</v>
      </c>
      <c r="E6124" s="183" t="str">
        <f>_xlfn.XLOOKUP(A6124,[2]Sheet1!$R:$R,[2]Sheet1!$AB:$AB,"",0)</f>
        <v/>
      </c>
      <c r="F6124" s="183" t="str">
        <f>_xlfn.XLOOKUP($A6124,[3]【2026年03月度_全社】RFM客層一覧表データ!$A:$A,[3]【2026年03月度_全社】RFM客層一覧表データ!C:C,"",0)</f>
        <v/>
      </c>
      <c r="G6124" s="183" t="str">
        <f>_xlfn.XLOOKUP($A6124,[3]【2026年03月度_全社】RFM客層一覧表データ!$A:$A,[3]【2026年03月度_全社】RFM客層一覧表データ!D:D,"",0)</f>
        <v/>
      </c>
      <c r="H6124" s="183" t="str">
        <f>_xlfn.XLOOKUP($A6124,[3]【2026年03月度_全社】RFM客層一覧表データ!$A:$A,[3]【2026年03月度_全社】RFM客層一覧表データ!E:E,"",0)</f>
        <v/>
      </c>
      <c r="I6124" s="183" t="str">
        <f>_xlfn.XLOOKUP($A6124,[3]【2026年03月度_全社】RFM客層一覧表データ!$A:$A,[3]【2026年03月度_全社】RFM客層一覧表データ!F:F,"",0)</f>
        <v/>
      </c>
      <c r="J6124" s="183">
        <v>0</v>
      </c>
      <c r="K6124" s="183">
        <v>0</v>
      </c>
      <c r="L6124" s="183">
        <v>0</v>
      </c>
      <c r="M6124" s="183">
        <v>0</v>
      </c>
      <c r="N6124" s="183">
        <v>0</v>
      </c>
      <c r="O6124" s="183">
        <v>0</v>
      </c>
      <c r="P6124" s="183">
        <v>0</v>
      </c>
      <c r="Q6124" s="183">
        <v>0</v>
      </c>
      <c r="R6124" s="183">
        <v>0</v>
      </c>
      <c r="S6124" s="183">
        <v>0</v>
      </c>
      <c r="T6124" s="183">
        <v>0</v>
      </c>
      <c r="U6124" s="183">
        <v>0</v>
      </c>
      <c r="V6124" s="183">
        <v>0</v>
      </c>
      <c r="W6124" s="183">
        <v>0</v>
      </c>
      <c r="X6124" s="183">
        <v>0</v>
      </c>
      <c r="Y6124" s="183">
        <v>0</v>
      </c>
    </row>
    <row r="6125" spans="1:25" x14ac:dyDescent="0.2">
      <c r="A6125" s="184">
        <v>0</v>
      </c>
      <c r="B6125" s="183">
        <f>[1]店マスタ!B6124</f>
        <v>0</v>
      </c>
      <c r="C6125" s="183">
        <v>0</v>
      </c>
      <c r="D6125" s="183">
        <v>0</v>
      </c>
      <c r="E6125" s="183" t="str">
        <f>_xlfn.XLOOKUP(A6125,[2]Sheet1!$R:$R,[2]Sheet1!$AB:$AB,"",0)</f>
        <v/>
      </c>
      <c r="F6125" s="183" t="str">
        <f>_xlfn.XLOOKUP($A6125,[3]【2026年03月度_全社】RFM客層一覧表データ!$A:$A,[3]【2026年03月度_全社】RFM客層一覧表データ!C:C,"",0)</f>
        <v/>
      </c>
      <c r="G6125" s="183" t="str">
        <f>_xlfn.XLOOKUP($A6125,[3]【2026年03月度_全社】RFM客層一覧表データ!$A:$A,[3]【2026年03月度_全社】RFM客層一覧表データ!D:D,"",0)</f>
        <v/>
      </c>
      <c r="H6125" s="183" t="str">
        <f>_xlfn.XLOOKUP($A6125,[3]【2026年03月度_全社】RFM客層一覧表データ!$A:$A,[3]【2026年03月度_全社】RFM客層一覧表データ!E:E,"",0)</f>
        <v/>
      </c>
      <c r="I6125" s="183" t="str">
        <f>_xlfn.XLOOKUP($A6125,[3]【2026年03月度_全社】RFM客層一覧表データ!$A:$A,[3]【2026年03月度_全社】RFM客層一覧表データ!F:F,"",0)</f>
        <v/>
      </c>
      <c r="J6125" s="183">
        <v>0</v>
      </c>
      <c r="K6125" s="183">
        <v>0</v>
      </c>
      <c r="L6125" s="183">
        <v>0</v>
      </c>
      <c r="M6125" s="183">
        <v>0</v>
      </c>
      <c r="N6125" s="183">
        <v>0</v>
      </c>
      <c r="O6125" s="183">
        <v>0</v>
      </c>
      <c r="P6125" s="183">
        <v>0</v>
      </c>
      <c r="Q6125" s="183">
        <v>0</v>
      </c>
      <c r="R6125" s="183">
        <v>0</v>
      </c>
      <c r="S6125" s="183">
        <v>0</v>
      </c>
      <c r="T6125" s="183">
        <v>0</v>
      </c>
      <c r="U6125" s="183">
        <v>0</v>
      </c>
      <c r="V6125" s="183">
        <v>0</v>
      </c>
      <c r="W6125" s="183">
        <v>0</v>
      </c>
      <c r="X6125" s="183">
        <v>0</v>
      </c>
      <c r="Y6125" s="183">
        <v>0</v>
      </c>
    </row>
    <row r="6126" spans="1:25" x14ac:dyDescent="0.2">
      <c r="A6126" s="184">
        <v>0</v>
      </c>
      <c r="B6126" s="183">
        <f>[1]店マスタ!B6125</f>
        <v>0</v>
      </c>
      <c r="C6126" s="183">
        <v>0</v>
      </c>
      <c r="D6126" s="183">
        <v>0</v>
      </c>
      <c r="E6126" s="183" t="str">
        <f>_xlfn.XLOOKUP(A6126,[2]Sheet1!$R:$R,[2]Sheet1!$AB:$AB,"",0)</f>
        <v/>
      </c>
      <c r="F6126" s="183" t="str">
        <f>_xlfn.XLOOKUP($A6126,[3]【2026年03月度_全社】RFM客層一覧表データ!$A:$A,[3]【2026年03月度_全社】RFM客層一覧表データ!C:C,"",0)</f>
        <v/>
      </c>
      <c r="G6126" s="183" t="str">
        <f>_xlfn.XLOOKUP($A6126,[3]【2026年03月度_全社】RFM客層一覧表データ!$A:$A,[3]【2026年03月度_全社】RFM客層一覧表データ!D:D,"",0)</f>
        <v/>
      </c>
      <c r="H6126" s="183" t="str">
        <f>_xlfn.XLOOKUP($A6126,[3]【2026年03月度_全社】RFM客層一覧表データ!$A:$A,[3]【2026年03月度_全社】RFM客層一覧表データ!E:E,"",0)</f>
        <v/>
      </c>
      <c r="I6126" s="183" t="str">
        <f>_xlfn.XLOOKUP($A6126,[3]【2026年03月度_全社】RFM客層一覧表データ!$A:$A,[3]【2026年03月度_全社】RFM客層一覧表データ!F:F,"",0)</f>
        <v/>
      </c>
      <c r="J6126" s="183">
        <v>0</v>
      </c>
      <c r="K6126" s="183">
        <v>0</v>
      </c>
      <c r="L6126" s="183">
        <v>0</v>
      </c>
      <c r="M6126" s="183">
        <v>0</v>
      </c>
      <c r="N6126" s="183">
        <v>0</v>
      </c>
      <c r="O6126" s="183">
        <v>0</v>
      </c>
      <c r="P6126" s="183">
        <v>0</v>
      </c>
      <c r="Q6126" s="183">
        <v>0</v>
      </c>
      <c r="R6126" s="183">
        <v>0</v>
      </c>
      <c r="S6126" s="183">
        <v>0</v>
      </c>
      <c r="T6126" s="183">
        <v>0</v>
      </c>
      <c r="U6126" s="183">
        <v>0</v>
      </c>
      <c r="V6126" s="183">
        <v>0</v>
      </c>
      <c r="W6126" s="183">
        <v>0</v>
      </c>
      <c r="X6126" s="183">
        <v>0</v>
      </c>
      <c r="Y6126" s="183">
        <v>0</v>
      </c>
    </row>
    <row r="6127" spans="1:25" x14ac:dyDescent="0.2">
      <c r="A6127" s="184">
        <v>0</v>
      </c>
      <c r="B6127" s="183">
        <f>[1]店マスタ!B6126</f>
        <v>0</v>
      </c>
      <c r="C6127" s="183">
        <v>0</v>
      </c>
      <c r="D6127" s="183">
        <v>0</v>
      </c>
      <c r="E6127" s="183" t="str">
        <f>_xlfn.XLOOKUP(A6127,[2]Sheet1!$R:$R,[2]Sheet1!$AB:$AB,"",0)</f>
        <v/>
      </c>
      <c r="F6127" s="183" t="str">
        <f>_xlfn.XLOOKUP($A6127,[3]【2026年03月度_全社】RFM客層一覧表データ!$A:$A,[3]【2026年03月度_全社】RFM客層一覧表データ!C:C,"",0)</f>
        <v/>
      </c>
      <c r="G6127" s="183" t="str">
        <f>_xlfn.XLOOKUP($A6127,[3]【2026年03月度_全社】RFM客層一覧表データ!$A:$A,[3]【2026年03月度_全社】RFM客層一覧表データ!D:D,"",0)</f>
        <v/>
      </c>
      <c r="H6127" s="183" t="str">
        <f>_xlfn.XLOOKUP($A6127,[3]【2026年03月度_全社】RFM客層一覧表データ!$A:$A,[3]【2026年03月度_全社】RFM客層一覧表データ!E:E,"",0)</f>
        <v/>
      </c>
      <c r="I6127" s="183" t="str">
        <f>_xlfn.XLOOKUP($A6127,[3]【2026年03月度_全社】RFM客層一覧表データ!$A:$A,[3]【2026年03月度_全社】RFM客層一覧表データ!F:F,"",0)</f>
        <v/>
      </c>
      <c r="J6127" s="183">
        <v>0</v>
      </c>
      <c r="K6127" s="183">
        <v>0</v>
      </c>
      <c r="L6127" s="183">
        <v>0</v>
      </c>
      <c r="M6127" s="183">
        <v>0</v>
      </c>
      <c r="N6127" s="183">
        <v>0</v>
      </c>
      <c r="O6127" s="183">
        <v>0</v>
      </c>
      <c r="P6127" s="183">
        <v>0</v>
      </c>
      <c r="Q6127" s="183">
        <v>0</v>
      </c>
      <c r="R6127" s="183">
        <v>0</v>
      </c>
      <c r="S6127" s="183">
        <v>0</v>
      </c>
      <c r="T6127" s="183">
        <v>0</v>
      </c>
      <c r="U6127" s="183">
        <v>0</v>
      </c>
      <c r="V6127" s="183">
        <v>0</v>
      </c>
      <c r="W6127" s="183">
        <v>0</v>
      </c>
      <c r="X6127" s="183">
        <v>0</v>
      </c>
      <c r="Y6127" s="183">
        <v>0</v>
      </c>
    </row>
    <row r="6128" spans="1:25" x14ac:dyDescent="0.2">
      <c r="A6128" s="184">
        <v>0</v>
      </c>
      <c r="B6128" s="183">
        <f>[1]店マスタ!B6127</f>
        <v>0</v>
      </c>
      <c r="C6128" s="183">
        <v>0</v>
      </c>
      <c r="D6128" s="183">
        <v>0</v>
      </c>
      <c r="E6128" s="183" t="str">
        <f>_xlfn.XLOOKUP(A6128,[2]Sheet1!$R:$R,[2]Sheet1!$AB:$AB,"",0)</f>
        <v/>
      </c>
      <c r="F6128" s="183" t="str">
        <f>_xlfn.XLOOKUP($A6128,[3]【2026年03月度_全社】RFM客層一覧表データ!$A:$A,[3]【2026年03月度_全社】RFM客層一覧表データ!C:C,"",0)</f>
        <v/>
      </c>
      <c r="G6128" s="183" t="str">
        <f>_xlfn.XLOOKUP($A6128,[3]【2026年03月度_全社】RFM客層一覧表データ!$A:$A,[3]【2026年03月度_全社】RFM客層一覧表データ!D:D,"",0)</f>
        <v/>
      </c>
      <c r="H6128" s="183" t="str">
        <f>_xlfn.XLOOKUP($A6128,[3]【2026年03月度_全社】RFM客層一覧表データ!$A:$A,[3]【2026年03月度_全社】RFM客層一覧表データ!E:E,"",0)</f>
        <v/>
      </c>
      <c r="I6128" s="183" t="str">
        <f>_xlfn.XLOOKUP($A6128,[3]【2026年03月度_全社】RFM客層一覧表データ!$A:$A,[3]【2026年03月度_全社】RFM客層一覧表データ!F:F,"",0)</f>
        <v/>
      </c>
      <c r="J6128" s="183">
        <v>0</v>
      </c>
      <c r="K6128" s="183">
        <v>0</v>
      </c>
      <c r="L6128" s="183">
        <v>0</v>
      </c>
      <c r="M6128" s="183">
        <v>0</v>
      </c>
      <c r="N6128" s="183">
        <v>0</v>
      </c>
      <c r="O6128" s="183">
        <v>0</v>
      </c>
      <c r="P6128" s="183">
        <v>0</v>
      </c>
      <c r="Q6128" s="183">
        <v>0</v>
      </c>
      <c r="R6128" s="183">
        <v>0</v>
      </c>
      <c r="S6128" s="183">
        <v>0</v>
      </c>
      <c r="T6128" s="183">
        <v>0</v>
      </c>
      <c r="U6128" s="183">
        <v>0</v>
      </c>
      <c r="V6128" s="183">
        <v>0</v>
      </c>
      <c r="W6128" s="183">
        <v>0</v>
      </c>
      <c r="X6128" s="183">
        <v>0</v>
      </c>
      <c r="Y6128" s="183">
        <v>0</v>
      </c>
    </row>
    <row r="6129" spans="1:25" x14ac:dyDescent="0.2">
      <c r="A6129" s="184">
        <v>0</v>
      </c>
      <c r="B6129" s="183">
        <f>[1]店マスタ!B6128</f>
        <v>0</v>
      </c>
      <c r="C6129" s="183">
        <v>0</v>
      </c>
      <c r="D6129" s="183">
        <v>0</v>
      </c>
      <c r="E6129" s="183" t="str">
        <f>_xlfn.XLOOKUP(A6129,[2]Sheet1!$R:$R,[2]Sheet1!$AB:$AB,"",0)</f>
        <v/>
      </c>
      <c r="F6129" s="183" t="str">
        <f>_xlfn.XLOOKUP($A6129,[3]【2026年03月度_全社】RFM客層一覧表データ!$A:$A,[3]【2026年03月度_全社】RFM客層一覧表データ!C:C,"",0)</f>
        <v/>
      </c>
      <c r="G6129" s="183" t="str">
        <f>_xlfn.XLOOKUP($A6129,[3]【2026年03月度_全社】RFM客層一覧表データ!$A:$A,[3]【2026年03月度_全社】RFM客層一覧表データ!D:D,"",0)</f>
        <v/>
      </c>
      <c r="H6129" s="183" t="str">
        <f>_xlfn.XLOOKUP($A6129,[3]【2026年03月度_全社】RFM客層一覧表データ!$A:$A,[3]【2026年03月度_全社】RFM客層一覧表データ!E:E,"",0)</f>
        <v/>
      </c>
      <c r="I6129" s="183" t="str">
        <f>_xlfn.XLOOKUP($A6129,[3]【2026年03月度_全社】RFM客層一覧表データ!$A:$A,[3]【2026年03月度_全社】RFM客層一覧表データ!F:F,"",0)</f>
        <v/>
      </c>
      <c r="J6129" s="183">
        <v>0</v>
      </c>
      <c r="K6129" s="183">
        <v>0</v>
      </c>
      <c r="L6129" s="183">
        <v>0</v>
      </c>
      <c r="M6129" s="183">
        <v>0</v>
      </c>
      <c r="N6129" s="183">
        <v>0</v>
      </c>
      <c r="O6129" s="183">
        <v>0</v>
      </c>
      <c r="P6129" s="183">
        <v>0</v>
      </c>
      <c r="Q6129" s="183">
        <v>0</v>
      </c>
      <c r="R6129" s="183">
        <v>0</v>
      </c>
      <c r="S6129" s="183">
        <v>0</v>
      </c>
      <c r="T6129" s="183">
        <v>0</v>
      </c>
      <c r="U6129" s="183">
        <v>0</v>
      </c>
      <c r="V6129" s="183">
        <v>0</v>
      </c>
      <c r="W6129" s="183">
        <v>0</v>
      </c>
      <c r="X6129" s="183">
        <v>0</v>
      </c>
      <c r="Y6129" s="183">
        <v>0</v>
      </c>
    </row>
    <row r="6130" spans="1:25" x14ac:dyDescent="0.2">
      <c r="A6130" s="184">
        <v>0</v>
      </c>
      <c r="B6130" s="183">
        <f>[1]店マスタ!B6129</f>
        <v>0</v>
      </c>
      <c r="C6130" s="183">
        <v>0</v>
      </c>
      <c r="D6130" s="183">
        <v>0</v>
      </c>
      <c r="E6130" s="183" t="str">
        <f>_xlfn.XLOOKUP(A6130,[2]Sheet1!$R:$R,[2]Sheet1!$AB:$AB,"",0)</f>
        <v/>
      </c>
      <c r="F6130" s="183" t="str">
        <f>_xlfn.XLOOKUP($A6130,[3]【2026年03月度_全社】RFM客層一覧表データ!$A:$A,[3]【2026年03月度_全社】RFM客層一覧表データ!C:C,"",0)</f>
        <v/>
      </c>
      <c r="G6130" s="183" t="str">
        <f>_xlfn.XLOOKUP($A6130,[3]【2026年03月度_全社】RFM客層一覧表データ!$A:$A,[3]【2026年03月度_全社】RFM客層一覧表データ!D:D,"",0)</f>
        <v/>
      </c>
      <c r="H6130" s="183" t="str">
        <f>_xlfn.XLOOKUP($A6130,[3]【2026年03月度_全社】RFM客層一覧表データ!$A:$A,[3]【2026年03月度_全社】RFM客層一覧表データ!E:E,"",0)</f>
        <v/>
      </c>
      <c r="I6130" s="183" t="str">
        <f>_xlfn.XLOOKUP($A6130,[3]【2026年03月度_全社】RFM客層一覧表データ!$A:$A,[3]【2026年03月度_全社】RFM客層一覧表データ!F:F,"",0)</f>
        <v/>
      </c>
      <c r="J6130" s="183">
        <v>0</v>
      </c>
      <c r="K6130" s="183">
        <v>0</v>
      </c>
      <c r="L6130" s="183">
        <v>0</v>
      </c>
      <c r="M6130" s="183">
        <v>0</v>
      </c>
      <c r="N6130" s="183">
        <v>0</v>
      </c>
      <c r="O6130" s="183">
        <v>0</v>
      </c>
      <c r="P6130" s="183">
        <v>0</v>
      </c>
      <c r="Q6130" s="183">
        <v>0</v>
      </c>
      <c r="R6130" s="183">
        <v>0</v>
      </c>
      <c r="S6130" s="183">
        <v>0</v>
      </c>
      <c r="T6130" s="183">
        <v>0</v>
      </c>
      <c r="U6130" s="183">
        <v>0</v>
      </c>
      <c r="V6130" s="183">
        <v>0</v>
      </c>
      <c r="W6130" s="183">
        <v>0</v>
      </c>
      <c r="X6130" s="183">
        <v>0</v>
      </c>
      <c r="Y6130" s="183">
        <v>0</v>
      </c>
    </row>
    <row r="6131" spans="1:25" x14ac:dyDescent="0.2">
      <c r="A6131" s="184">
        <v>0</v>
      </c>
      <c r="B6131" s="183">
        <f>[1]店マスタ!B6130</f>
        <v>0</v>
      </c>
      <c r="C6131" s="183">
        <v>0</v>
      </c>
      <c r="D6131" s="183">
        <v>0</v>
      </c>
      <c r="E6131" s="183" t="str">
        <f>_xlfn.XLOOKUP(A6131,[2]Sheet1!$R:$R,[2]Sheet1!$AB:$AB,"",0)</f>
        <v/>
      </c>
      <c r="F6131" s="183" t="str">
        <f>_xlfn.XLOOKUP($A6131,[3]【2026年03月度_全社】RFM客層一覧表データ!$A:$A,[3]【2026年03月度_全社】RFM客層一覧表データ!C:C,"",0)</f>
        <v/>
      </c>
      <c r="G6131" s="183" t="str">
        <f>_xlfn.XLOOKUP($A6131,[3]【2026年03月度_全社】RFM客層一覧表データ!$A:$A,[3]【2026年03月度_全社】RFM客層一覧表データ!D:D,"",0)</f>
        <v/>
      </c>
      <c r="H6131" s="183" t="str">
        <f>_xlfn.XLOOKUP($A6131,[3]【2026年03月度_全社】RFM客層一覧表データ!$A:$A,[3]【2026年03月度_全社】RFM客層一覧表データ!E:E,"",0)</f>
        <v/>
      </c>
      <c r="I6131" s="183" t="str">
        <f>_xlfn.XLOOKUP($A6131,[3]【2026年03月度_全社】RFM客層一覧表データ!$A:$A,[3]【2026年03月度_全社】RFM客層一覧表データ!F:F,"",0)</f>
        <v/>
      </c>
      <c r="J6131" s="183">
        <v>0</v>
      </c>
      <c r="K6131" s="183">
        <v>0</v>
      </c>
      <c r="L6131" s="183">
        <v>0</v>
      </c>
      <c r="M6131" s="183">
        <v>0</v>
      </c>
      <c r="N6131" s="183">
        <v>0</v>
      </c>
      <c r="O6131" s="183">
        <v>0</v>
      </c>
      <c r="P6131" s="183">
        <v>0</v>
      </c>
      <c r="Q6131" s="183">
        <v>0</v>
      </c>
      <c r="R6131" s="183">
        <v>0</v>
      </c>
      <c r="S6131" s="183">
        <v>0</v>
      </c>
      <c r="T6131" s="183">
        <v>0</v>
      </c>
      <c r="U6131" s="183">
        <v>0</v>
      </c>
      <c r="V6131" s="183">
        <v>0</v>
      </c>
      <c r="W6131" s="183">
        <v>0</v>
      </c>
      <c r="X6131" s="183">
        <v>0</v>
      </c>
      <c r="Y6131" s="183">
        <v>0</v>
      </c>
    </row>
    <row r="6132" spans="1:25" x14ac:dyDescent="0.2">
      <c r="A6132" s="184">
        <v>0</v>
      </c>
      <c r="B6132" s="183">
        <f>[1]店マスタ!B6131</f>
        <v>0</v>
      </c>
      <c r="C6132" s="183">
        <v>0</v>
      </c>
      <c r="D6132" s="183">
        <v>0</v>
      </c>
      <c r="E6132" s="183" t="str">
        <f>_xlfn.XLOOKUP(A6132,[2]Sheet1!$R:$R,[2]Sheet1!$AB:$AB,"",0)</f>
        <v/>
      </c>
      <c r="F6132" s="183" t="str">
        <f>_xlfn.XLOOKUP($A6132,[3]【2026年03月度_全社】RFM客層一覧表データ!$A:$A,[3]【2026年03月度_全社】RFM客層一覧表データ!C:C,"",0)</f>
        <v/>
      </c>
      <c r="G6132" s="183" t="str">
        <f>_xlfn.XLOOKUP($A6132,[3]【2026年03月度_全社】RFM客層一覧表データ!$A:$A,[3]【2026年03月度_全社】RFM客層一覧表データ!D:D,"",0)</f>
        <v/>
      </c>
      <c r="H6132" s="183" t="str">
        <f>_xlfn.XLOOKUP($A6132,[3]【2026年03月度_全社】RFM客層一覧表データ!$A:$A,[3]【2026年03月度_全社】RFM客層一覧表データ!E:E,"",0)</f>
        <v/>
      </c>
      <c r="I6132" s="183" t="str">
        <f>_xlfn.XLOOKUP($A6132,[3]【2026年03月度_全社】RFM客層一覧表データ!$A:$A,[3]【2026年03月度_全社】RFM客層一覧表データ!F:F,"",0)</f>
        <v/>
      </c>
      <c r="J6132" s="183">
        <v>0</v>
      </c>
      <c r="K6132" s="183">
        <v>0</v>
      </c>
      <c r="L6132" s="183">
        <v>0</v>
      </c>
      <c r="M6132" s="183">
        <v>0</v>
      </c>
      <c r="N6132" s="183">
        <v>0</v>
      </c>
      <c r="O6132" s="183">
        <v>0</v>
      </c>
      <c r="P6132" s="183">
        <v>0</v>
      </c>
      <c r="Q6132" s="183">
        <v>0</v>
      </c>
      <c r="R6132" s="183">
        <v>0</v>
      </c>
      <c r="S6132" s="183">
        <v>0</v>
      </c>
      <c r="T6132" s="183">
        <v>0</v>
      </c>
      <c r="U6132" s="183">
        <v>0</v>
      </c>
      <c r="V6132" s="183">
        <v>0</v>
      </c>
      <c r="W6132" s="183">
        <v>0</v>
      </c>
      <c r="X6132" s="183">
        <v>0</v>
      </c>
      <c r="Y6132" s="183">
        <v>0</v>
      </c>
    </row>
    <row r="6133" spans="1:25" x14ac:dyDescent="0.2">
      <c r="A6133" s="184">
        <v>0</v>
      </c>
      <c r="B6133" s="183">
        <f>[1]店マスタ!B6132</f>
        <v>0</v>
      </c>
      <c r="C6133" s="183">
        <v>0</v>
      </c>
      <c r="D6133" s="183">
        <v>0</v>
      </c>
      <c r="E6133" s="183" t="str">
        <f>_xlfn.XLOOKUP(A6133,[2]Sheet1!$R:$R,[2]Sheet1!$AB:$AB,"",0)</f>
        <v/>
      </c>
      <c r="F6133" s="183" t="str">
        <f>_xlfn.XLOOKUP($A6133,[3]【2026年03月度_全社】RFM客層一覧表データ!$A:$A,[3]【2026年03月度_全社】RFM客層一覧表データ!C:C,"",0)</f>
        <v/>
      </c>
      <c r="G6133" s="183" t="str">
        <f>_xlfn.XLOOKUP($A6133,[3]【2026年03月度_全社】RFM客層一覧表データ!$A:$A,[3]【2026年03月度_全社】RFM客層一覧表データ!D:D,"",0)</f>
        <v/>
      </c>
      <c r="H6133" s="183" t="str">
        <f>_xlfn.XLOOKUP($A6133,[3]【2026年03月度_全社】RFM客層一覧表データ!$A:$A,[3]【2026年03月度_全社】RFM客層一覧表データ!E:E,"",0)</f>
        <v/>
      </c>
      <c r="I6133" s="183" t="str">
        <f>_xlfn.XLOOKUP($A6133,[3]【2026年03月度_全社】RFM客層一覧表データ!$A:$A,[3]【2026年03月度_全社】RFM客層一覧表データ!F:F,"",0)</f>
        <v/>
      </c>
      <c r="J6133" s="183">
        <v>0</v>
      </c>
      <c r="K6133" s="183">
        <v>0</v>
      </c>
      <c r="L6133" s="183">
        <v>0</v>
      </c>
      <c r="M6133" s="183">
        <v>0</v>
      </c>
      <c r="N6133" s="183">
        <v>0</v>
      </c>
      <c r="O6133" s="183">
        <v>0</v>
      </c>
      <c r="P6133" s="183">
        <v>0</v>
      </c>
      <c r="Q6133" s="183">
        <v>0</v>
      </c>
      <c r="R6133" s="183">
        <v>0</v>
      </c>
      <c r="S6133" s="183">
        <v>0</v>
      </c>
      <c r="T6133" s="183">
        <v>0</v>
      </c>
      <c r="U6133" s="183">
        <v>0</v>
      </c>
      <c r="V6133" s="183">
        <v>0</v>
      </c>
      <c r="W6133" s="183">
        <v>0</v>
      </c>
      <c r="X6133" s="183">
        <v>0</v>
      </c>
      <c r="Y6133" s="183">
        <v>0</v>
      </c>
    </row>
    <row r="6134" spans="1:25" x14ac:dyDescent="0.2">
      <c r="A6134" s="184">
        <v>0</v>
      </c>
      <c r="B6134" s="183">
        <f>[1]店マスタ!B6133</f>
        <v>0</v>
      </c>
      <c r="C6134" s="183">
        <v>0</v>
      </c>
      <c r="D6134" s="183">
        <v>0</v>
      </c>
      <c r="E6134" s="183" t="str">
        <f>_xlfn.XLOOKUP(A6134,[2]Sheet1!$R:$R,[2]Sheet1!$AB:$AB,"",0)</f>
        <v/>
      </c>
      <c r="F6134" s="183" t="str">
        <f>_xlfn.XLOOKUP($A6134,[3]【2026年03月度_全社】RFM客層一覧表データ!$A:$A,[3]【2026年03月度_全社】RFM客層一覧表データ!C:C,"",0)</f>
        <v/>
      </c>
      <c r="G6134" s="183" t="str">
        <f>_xlfn.XLOOKUP($A6134,[3]【2026年03月度_全社】RFM客層一覧表データ!$A:$A,[3]【2026年03月度_全社】RFM客層一覧表データ!D:D,"",0)</f>
        <v/>
      </c>
      <c r="H6134" s="183" t="str">
        <f>_xlfn.XLOOKUP($A6134,[3]【2026年03月度_全社】RFM客層一覧表データ!$A:$A,[3]【2026年03月度_全社】RFM客層一覧表データ!E:E,"",0)</f>
        <v/>
      </c>
      <c r="I6134" s="183" t="str">
        <f>_xlfn.XLOOKUP($A6134,[3]【2026年03月度_全社】RFM客層一覧表データ!$A:$A,[3]【2026年03月度_全社】RFM客層一覧表データ!F:F,"",0)</f>
        <v/>
      </c>
      <c r="J6134" s="183">
        <v>0</v>
      </c>
      <c r="K6134" s="183">
        <v>0</v>
      </c>
      <c r="L6134" s="183">
        <v>0</v>
      </c>
      <c r="M6134" s="183">
        <v>0</v>
      </c>
      <c r="N6134" s="183">
        <v>0</v>
      </c>
      <c r="O6134" s="183">
        <v>0</v>
      </c>
      <c r="P6134" s="183">
        <v>0</v>
      </c>
      <c r="Q6134" s="183">
        <v>0</v>
      </c>
      <c r="R6134" s="183">
        <v>0</v>
      </c>
      <c r="S6134" s="183">
        <v>0</v>
      </c>
      <c r="T6134" s="183">
        <v>0</v>
      </c>
      <c r="U6134" s="183">
        <v>0</v>
      </c>
      <c r="V6134" s="183">
        <v>0</v>
      </c>
      <c r="W6134" s="183">
        <v>0</v>
      </c>
      <c r="X6134" s="183">
        <v>0</v>
      </c>
      <c r="Y6134" s="183">
        <v>0</v>
      </c>
    </row>
    <row r="6135" spans="1:25" x14ac:dyDescent="0.2">
      <c r="A6135" s="184">
        <v>0</v>
      </c>
      <c r="B6135" s="183">
        <f>[1]店マスタ!B6134</f>
        <v>0</v>
      </c>
      <c r="C6135" s="183">
        <v>0</v>
      </c>
      <c r="D6135" s="183">
        <v>0</v>
      </c>
      <c r="E6135" s="183" t="str">
        <f>_xlfn.XLOOKUP(A6135,[2]Sheet1!$R:$R,[2]Sheet1!$AB:$AB,"",0)</f>
        <v/>
      </c>
      <c r="F6135" s="183" t="str">
        <f>_xlfn.XLOOKUP($A6135,[3]【2026年03月度_全社】RFM客層一覧表データ!$A:$A,[3]【2026年03月度_全社】RFM客層一覧表データ!C:C,"",0)</f>
        <v/>
      </c>
      <c r="G6135" s="183" t="str">
        <f>_xlfn.XLOOKUP($A6135,[3]【2026年03月度_全社】RFM客層一覧表データ!$A:$A,[3]【2026年03月度_全社】RFM客層一覧表データ!D:D,"",0)</f>
        <v/>
      </c>
      <c r="H6135" s="183" t="str">
        <f>_xlfn.XLOOKUP($A6135,[3]【2026年03月度_全社】RFM客層一覧表データ!$A:$A,[3]【2026年03月度_全社】RFM客層一覧表データ!E:E,"",0)</f>
        <v/>
      </c>
      <c r="I6135" s="183" t="str">
        <f>_xlfn.XLOOKUP($A6135,[3]【2026年03月度_全社】RFM客層一覧表データ!$A:$A,[3]【2026年03月度_全社】RFM客層一覧表データ!F:F,"",0)</f>
        <v/>
      </c>
      <c r="J6135" s="183">
        <v>0</v>
      </c>
      <c r="K6135" s="183">
        <v>0</v>
      </c>
      <c r="L6135" s="183">
        <v>0</v>
      </c>
      <c r="M6135" s="183">
        <v>0</v>
      </c>
      <c r="N6135" s="183">
        <v>0</v>
      </c>
      <c r="O6135" s="183">
        <v>0</v>
      </c>
      <c r="P6135" s="183">
        <v>0</v>
      </c>
      <c r="Q6135" s="183">
        <v>0</v>
      </c>
      <c r="R6135" s="183">
        <v>0</v>
      </c>
      <c r="S6135" s="183">
        <v>0</v>
      </c>
      <c r="T6135" s="183">
        <v>0</v>
      </c>
      <c r="U6135" s="183">
        <v>0</v>
      </c>
      <c r="V6135" s="183">
        <v>0</v>
      </c>
      <c r="W6135" s="183">
        <v>0</v>
      </c>
      <c r="X6135" s="183">
        <v>0</v>
      </c>
      <c r="Y6135" s="183">
        <v>0</v>
      </c>
    </row>
    <row r="6136" spans="1:25" x14ac:dyDescent="0.2">
      <c r="A6136" s="184">
        <v>0</v>
      </c>
      <c r="B6136" s="183">
        <f>[1]店マスタ!B6135</f>
        <v>0</v>
      </c>
      <c r="C6136" s="183">
        <v>0</v>
      </c>
      <c r="D6136" s="183">
        <v>0</v>
      </c>
      <c r="E6136" s="183" t="str">
        <f>_xlfn.XLOOKUP(A6136,[2]Sheet1!$R:$R,[2]Sheet1!$AB:$AB,"",0)</f>
        <v/>
      </c>
      <c r="F6136" s="183" t="str">
        <f>_xlfn.XLOOKUP($A6136,[3]【2026年03月度_全社】RFM客層一覧表データ!$A:$A,[3]【2026年03月度_全社】RFM客層一覧表データ!C:C,"",0)</f>
        <v/>
      </c>
      <c r="G6136" s="183" t="str">
        <f>_xlfn.XLOOKUP($A6136,[3]【2026年03月度_全社】RFM客層一覧表データ!$A:$A,[3]【2026年03月度_全社】RFM客層一覧表データ!D:D,"",0)</f>
        <v/>
      </c>
      <c r="H6136" s="183" t="str">
        <f>_xlfn.XLOOKUP($A6136,[3]【2026年03月度_全社】RFM客層一覧表データ!$A:$A,[3]【2026年03月度_全社】RFM客層一覧表データ!E:E,"",0)</f>
        <v/>
      </c>
      <c r="I6136" s="183" t="str">
        <f>_xlfn.XLOOKUP($A6136,[3]【2026年03月度_全社】RFM客層一覧表データ!$A:$A,[3]【2026年03月度_全社】RFM客層一覧表データ!F:F,"",0)</f>
        <v/>
      </c>
      <c r="J6136" s="183">
        <v>0</v>
      </c>
      <c r="K6136" s="183">
        <v>0</v>
      </c>
      <c r="L6136" s="183">
        <v>0</v>
      </c>
      <c r="M6136" s="183">
        <v>0</v>
      </c>
      <c r="N6136" s="183">
        <v>0</v>
      </c>
      <c r="O6136" s="183">
        <v>0</v>
      </c>
      <c r="P6136" s="183">
        <v>0</v>
      </c>
      <c r="Q6136" s="183">
        <v>0</v>
      </c>
      <c r="R6136" s="183">
        <v>0</v>
      </c>
      <c r="S6136" s="183">
        <v>0</v>
      </c>
      <c r="T6136" s="183">
        <v>0</v>
      </c>
      <c r="U6136" s="183">
        <v>0</v>
      </c>
      <c r="V6136" s="183">
        <v>0</v>
      </c>
      <c r="W6136" s="183">
        <v>0</v>
      </c>
      <c r="X6136" s="183">
        <v>0</v>
      </c>
      <c r="Y6136" s="183">
        <v>0</v>
      </c>
    </row>
    <row r="6137" spans="1:25" x14ac:dyDescent="0.2">
      <c r="A6137" s="184">
        <v>0</v>
      </c>
      <c r="B6137" s="183">
        <f>[1]店マスタ!B6136</f>
        <v>0</v>
      </c>
      <c r="C6137" s="183">
        <v>0</v>
      </c>
      <c r="D6137" s="183">
        <v>0</v>
      </c>
      <c r="E6137" s="183" t="str">
        <f>_xlfn.XLOOKUP(A6137,[2]Sheet1!$R:$R,[2]Sheet1!$AB:$AB,"",0)</f>
        <v/>
      </c>
      <c r="F6137" s="183" t="str">
        <f>_xlfn.XLOOKUP($A6137,[3]【2026年03月度_全社】RFM客層一覧表データ!$A:$A,[3]【2026年03月度_全社】RFM客層一覧表データ!C:C,"",0)</f>
        <v/>
      </c>
      <c r="G6137" s="183" t="str">
        <f>_xlfn.XLOOKUP($A6137,[3]【2026年03月度_全社】RFM客層一覧表データ!$A:$A,[3]【2026年03月度_全社】RFM客層一覧表データ!D:D,"",0)</f>
        <v/>
      </c>
      <c r="H6137" s="183" t="str">
        <f>_xlfn.XLOOKUP($A6137,[3]【2026年03月度_全社】RFM客層一覧表データ!$A:$A,[3]【2026年03月度_全社】RFM客層一覧表データ!E:E,"",0)</f>
        <v/>
      </c>
      <c r="I6137" s="183" t="str">
        <f>_xlfn.XLOOKUP($A6137,[3]【2026年03月度_全社】RFM客層一覧表データ!$A:$A,[3]【2026年03月度_全社】RFM客層一覧表データ!F:F,"",0)</f>
        <v/>
      </c>
      <c r="J6137" s="183">
        <v>0</v>
      </c>
      <c r="K6137" s="183">
        <v>0</v>
      </c>
      <c r="L6137" s="183">
        <v>0</v>
      </c>
      <c r="M6137" s="183">
        <v>0</v>
      </c>
      <c r="N6137" s="183">
        <v>0</v>
      </c>
      <c r="O6137" s="183">
        <v>0</v>
      </c>
      <c r="P6137" s="183">
        <v>0</v>
      </c>
      <c r="Q6137" s="183">
        <v>0</v>
      </c>
      <c r="R6137" s="183">
        <v>0</v>
      </c>
      <c r="S6137" s="183">
        <v>0</v>
      </c>
      <c r="T6137" s="183">
        <v>0</v>
      </c>
      <c r="U6137" s="183">
        <v>0</v>
      </c>
      <c r="V6137" s="183">
        <v>0</v>
      </c>
      <c r="W6137" s="183">
        <v>0</v>
      </c>
      <c r="X6137" s="183">
        <v>0</v>
      </c>
      <c r="Y6137" s="183">
        <v>0</v>
      </c>
    </row>
    <row r="6138" spans="1:25" x14ac:dyDescent="0.2">
      <c r="A6138" s="184">
        <v>0</v>
      </c>
      <c r="B6138" s="183">
        <f>[1]店マスタ!B6137</f>
        <v>0</v>
      </c>
      <c r="C6138" s="183">
        <v>0</v>
      </c>
      <c r="D6138" s="183">
        <v>0</v>
      </c>
      <c r="E6138" s="183" t="str">
        <f>_xlfn.XLOOKUP(A6138,[2]Sheet1!$R:$R,[2]Sheet1!$AB:$AB,"",0)</f>
        <v/>
      </c>
      <c r="F6138" s="183" t="str">
        <f>_xlfn.XLOOKUP($A6138,[3]【2026年03月度_全社】RFM客層一覧表データ!$A:$A,[3]【2026年03月度_全社】RFM客層一覧表データ!C:C,"",0)</f>
        <v/>
      </c>
      <c r="G6138" s="183" t="str">
        <f>_xlfn.XLOOKUP($A6138,[3]【2026年03月度_全社】RFM客層一覧表データ!$A:$A,[3]【2026年03月度_全社】RFM客層一覧表データ!D:D,"",0)</f>
        <v/>
      </c>
      <c r="H6138" s="183" t="str">
        <f>_xlfn.XLOOKUP($A6138,[3]【2026年03月度_全社】RFM客層一覧表データ!$A:$A,[3]【2026年03月度_全社】RFM客層一覧表データ!E:E,"",0)</f>
        <v/>
      </c>
      <c r="I6138" s="183" t="str">
        <f>_xlfn.XLOOKUP($A6138,[3]【2026年03月度_全社】RFM客層一覧表データ!$A:$A,[3]【2026年03月度_全社】RFM客層一覧表データ!F:F,"",0)</f>
        <v/>
      </c>
      <c r="J6138" s="183">
        <v>0</v>
      </c>
      <c r="K6138" s="183">
        <v>0</v>
      </c>
      <c r="L6138" s="183">
        <v>0</v>
      </c>
      <c r="M6138" s="183">
        <v>0</v>
      </c>
      <c r="N6138" s="183">
        <v>0</v>
      </c>
      <c r="O6138" s="183">
        <v>0</v>
      </c>
      <c r="P6138" s="183">
        <v>0</v>
      </c>
      <c r="Q6138" s="183">
        <v>0</v>
      </c>
      <c r="R6138" s="183">
        <v>0</v>
      </c>
      <c r="S6138" s="183">
        <v>0</v>
      </c>
      <c r="T6138" s="183">
        <v>0</v>
      </c>
      <c r="U6138" s="183">
        <v>0</v>
      </c>
      <c r="V6138" s="183">
        <v>0</v>
      </c>
      <c r="W6138" s="183">
        <v>0</v>
      </c>
      <c r="X6138" s="183">
        <v>0</v>
      </c>
      <c r="Y6138" s="183">
        <v>0</v>
      </c>
    </row>
    <row r="6139" spans="1:25" x14ac:dyDescent="0.2">
      <c r="A6139" s="184">
        <v>0</v>
      </c>
      <c r="B6139" s="183">
        <f>[1]店マスタ!B6138</f>
        <v>0</v>
      </c>
      <c r="C6139" s="183">
        <v>0</v>
      </c>
      <c r="D6139" s="183">
        <v>0</v>
      </c>
      <c r="E6139" s="183" t="str">
        <f>_xlfn.XLOOKUP(A6139,[2]Sheet1!$R:$R,[2]Sheet1!$AB:$AB,"",0)</f>
        <v/>
      </c>
      <c r="F6139" s="183" t="str">
        <f>_xlfn.XLOOKUP($A6139,[3]【2026年03月度_全社】RFM客層一覧表データ!$A:$A,[3]【2026年03月度_全社】RFM客層一覧表データ!C:C,"",0)</f>
        <v/>
      </c>
      <c r="G6139" s="183" t="str">
        <f>_xlfn.XLOOKUP($A6139,[3]【2026年03月度_全社】RFM客層一覧表データ!$A:$A,[3]【2026年03月度_全社】RFM客層一覧表データ!D:D,"",0)</f>
        <v/>
      </c>
      <c r="H6139" s="183" t="str">
        <f>_xlfn.XLOOKUP($A6139,[3]【2026年03月度_全社】RFM客層一覧表データ!$A:$A,[3]【2026年03月度_全社】RFM客層一覧表データ!E:E,"",0)</f>
        <v/>
      </c>
      <c r="I6139" s="183" t="str">
        <f>_xlfn.XLOOKUP($A6139,[3]【2026年03月度_全社】RFM客層一覧表データ!$A:$A,[3]【2026年03月度_全社】RFM客層一覧表データ!F:F,"",0)</f>
        <v/>
      </c>
      <c r="J6139" s="183">
        <v>0</v>
      </c>
      <c r="K6139" s="183">
        <v>0</v>
      </c>
      <c r="L6139" s="183">
        <v>0</v>
      </c>
      <c r="M6139" s="183">
        <v>0</v>
      </c>
      <c r="N6139" s="183">
        <v>0</v>
      </c>
      <c r="O6139" s="183">
        <v>0</v>
      </c>
      <c r="P6139" s="183">
        <v>0</v>
      </c>
      <c r="Q6139" s="183">
        <v>0</v>
      </c>
      <c r="R6139" s="183">
        <v>0</v>
      </c>
      <c r="S6139" s="183">
        <v>0</v>
      </c>
      <c r="T6139" s="183">
        <v>0</v>
      </c>
      <c r="U6139" s="183">
        <v>0</v>
      </c>
      <c r="V6139" s="183">
        <v>0</v>
      </c>
      <c r="W6139" s="183">
        <v>0</v>
      </c>
      <c r="X6139" s="183">
        <v>0</v>
      </c>
      <c r="Y6139" s="183">
        <v>0</v>
      </c>
    </row>
    <row r="6140" spans="1:25" x14ac:dyDescent="0.2">
      <c r="A6140" s="184">
        <v>0</v>
      </c>
      <c r="B6140" s="183">
        <f>[1]店マスタ!B6139</f>
        <v>0</v>
      </c>
      <c r="C6140" s="183">
        <v>0</v>
      </c>
      <c r="D6140" s="183">
        <v>0</v>
      </c>
      <c r="E6140" s="183" t="str">
        <f>_xlfn.XLOOKUP(A6140,[2]Sheet1!$R:$R,[2]Sheet1!$AB:$AB,"",0)</f>
        <v/>
      </c>
      <c r="F6140" s="183" t="str">
        <f>_xlfn.XLOOKUP($A6140,[3]【2026年03月度_全社】RFM客層一覧表データ!$A:$A,[3]【2026年03月度_全社】RFM客層一覧表データ!C:C,"",0)</f>
        <v/>
      </c>
      <c r="G6140" s="183" t="str">
        <f>_xlfn.XLOOKUP($A6140,[3]【2026年03月度_全社】RFM客層一覧表データ!$A:$A,[3]【2026年03月度_全社】RFM客層一覧表データ!D:D,"",0)</f>
        <v/>
      </c>
      <c r="H6140" s="183" t="str">
        <f>_xlfn.XLOOKUP($A6140,[3]【2026年03月度_全社】RFM客層一覧表データ!$A:$A,[3]【2026年03月度_全社】RFM客層一覧表データ!E:E,"",0)</f>
        <v/>
      </c>
      <c r="I6140" s="183" t="str">
        <f>_xlfn.XLOOKUP($A6140,[3]【2026年03月度_全社】RFM客層一覧表データ!$A:$A,[3]【2026年03月度_全社】RFM客層一覧表データ!F:F,"",0)</f>
        <v/>
      </c>
      <c r="J6140" s="183">
        <v>0</v>
      </c>
      <c r="K6140" s="183">
        <v>0</v>
      </c>
      <c r="L6140" s="183">
        <v>0</v>
      </c>
      <c r="M6140" s="183">
        <v>0</v>
      </c>
      <c r="N6140" s="183">
        <v>0</v>
      </c>
      <c r="O6140" s="183">
        <v>0</v>
      </c>
      <c r="P6140" s="183">
        <v>0</v>
      </c>
      <c r="Q6140" s="183">
        <v>0</v>
      </c>
      <c r="R6140" s="183">
        <v>0</v>
      </c>
      <c r="S6140" s="183">
        <v>0</v>
      </c>
      <c r="T6140" s="183">
        <v>0</v>
      </c>
      <c r="U6140" s="183">
        <v>0</v>
      </c>
      <c r="V6140" s="183">
        <v>0</v>
      </c>
      <c r="W6140" s="183">
        <v>0</v>
      </c>
      <c r="X6140" s="183">
        <v>0</v>
      </c>
      <c r="Y6140" s="183">
        <v>0</v>
      </c>
    </row>
    <row r="6141" spans="1:25" x14ac:dyDescent="0.2">
      <c r="A6141" s="184">
        <v>0</v>
      </c>
      <c r="B6141" s="183">
        <f>[1]店マスタ!B6140</f>
        <v>0</v>
      </c>
      <c r="C6141" s="183">
        <v>0</v>
      </c>
      <c r="D6141" s="183">
        <v>0</v>
      </c>
      <c r="E6141" s="183" t="str">
        <f>_xlfn.XLOOKUP(A6141,[2]Sheet1!$R:$R,[2]Sheet1!$AB:$AB,"",0)</f>
        <v/>
      </c>
      <c r="F6141" s="183" t="str">
        <f>_xlfn.XLOOKUP($A6141,[3]【2026年03月度_全社】RFM客層一覧表データ!$A:$A,[3]【2026年03月度_全社】RFM客層一覧表データ!C:C,"",0)</f>
        <v/>
      </c>
      <c r="G6141" s="183" t="str">
        <f>_xlfn.XLOOKUP($A6141,[3]【2026年03月度_全社】RFM客層一覧表データ!$A:$A,[3]【2026年03月度_全社】RFM客層一覧表データ!D:D,"",0)</f>
        <v/>
      </c>
      <c r="H6141" s="183" t="str">
        <f>_xlfn.XLOOKUP($A6141,[3]【2026年03月度_全社】RFM客層一覧表データ!$A:$A,[3]【2026年03月度_全社】RFM客層一覧表データ!E:E,"",0)</f>
        <v/>
      </c>
      <c r="I6141" s="183" t="str">
        <f>_xlfn.XLOOKUP($A6141,[3]【2026年03月度_全社】RFM客層一覧表データ!$A:$A,[3]【2026年03月度_全社】RFM客層一覧表データ!F:F,"",0)</f>
        <v/>
      </c>
      <c r="J6141" s="183">
        <v>0</v>
      </c>
      <c r="K6141" s="183">
        <v>0</v>
      </c>
      <c r="L6141" s="183">
        <v>0</v>
      </c>
      <c r="M6141" s="183">
        <v>0</v>
      </c>
      <c r="N6141" s="183">
        <v>0</v>
      </c>
      <c r="O6141" s="183">
        <v>0</v>
      </c>
      <c r="P6141" s="183">
        <v>0</v>
      </c>
      <c r="Q6141" s="183">
        <v>0</v>
      </c>
      <c r="R6141" s="183">
        <v>0</v>
      </c>
      <c r="S6141" s="183">
        <v>0</v>
      </c>
      <c r="T6141" s="183">
        <v>0</v>
      </c>
      <c r="U6141" s="183">
        <v>0</v>
      </c>
      <c r="V6141" s="183">
        <v>0</v>
      </c>
      <c r="W6141" s="183">
        <v>0</v>
      </c>
      <c r="X6141" s="183">
        <v>0</v>
      </c>
      <c r="Y6141" s="183">
        <v>0</v>
      </c>
    </row>
    <row r="6142" spans="1:25" x14ac:dyDescent="0.2">
      <c r="A6142" s="184">
        <v>0</v>
      </c>
      <c r="B6142" s="183">
        <f>[1]店マスタ!B6141</f>
        <v>0</v>
      </c>
      <c r="C6142" s="183">
        <v>0</v>
      </c>
      <c r="D6142" s="183">
        <v>0</v>
      </c>
      <c r="E6142" s="183" t="str">
        <f>_xlfn.XLOOKUP(A6142,[2]Sheet1!$R:$R,[2]Sheet1!$AB:$AB,"",0)</f>
        <v/>
      </c>
      <c r="F6142" s="183" t="str">
        <f>_xlfn.XLOOKUP($A6142,[3]【2026年03月度_全社】RFM客層一覧表データ!$A:$A,[3]【2026年03月度_全社】RFM客層一覧表データ!C:C,"",0)</f>
        <v/>
      </c>
      <c r="G6142" s="183" t="str">
        <f>_xlfn.XLOOKUP($A6142,[3]【2026年03月度_全社】RFM客層一覧表データ!$A:$A,[3]【2026年03月度_全社】RFM客層一覧表データ!D:D,"",0)</f>
        <v/>
      </c>
      <c r="H6142" s="183" t="str">
        <f>_xlfn.XLOOKUP($A6142,[3]【2026年03月度_全社】RFM客層一覧表データ!$A:$A,[3]【2026年03月度_全社】RFM客層一覧表データ!E:E,"",0)</f>
        <v/>
      </c>
      <c r="I6142" s="183" t="str">
        <f>_xlfn.XLOOKUP($A6142,[3]【2026年03月度_全社】RFM客層一覧表データ!$A:$A,[3]【2026年03月度_全社】RFM客層一覧表データ!F:F,"",0)</f>
        <v/>
      </c>
      <c r="J6142" s="183">
        <v>0</v>
      </c>
      <c r="K6142" s="183">
        <v>0</v>
      </c>
      <c r="L6142" s="183">
        <v>0</v>
      </c>
      <c r="M6142" s="183">
        <v>0</v>
      </c>
      <c r="N6142" s="183">
        <v>0</v>
      </c>
      <c r="O6142" s="183">
        <v>0</v>
      </c>
      <c r="P6142" s="183">
        <v>0</v>
      </c>
      <c r="Q6142" s="183">
        <v>0</v>
      </c>
      <c r="R6142" s="183">
        <v>0</v>
      </c>
      <c r="S6142" s="183">
        <v>0</v>
      </c>
      <c r="T6142" s="183">
        <v>0</v>
      </c>
      <c r="U6142" s="183">
        <v>0</v>
      </c>
      <c r="V6142" s="183">
        <v>0</v>
      </c>
      <c r="W6142" s="183">
        <v>0</v>
      </c>
      <c r="X6142" s="183">
        <v>0</v>
      </c>
      <c r="Y6142" s="183">
        <v>0</v>
      </c>
    </row>
    <row r="6143" spans="1:25" x14ac:dyDescent="0.2">
      <c r="A6143" s="184">
        <v>0</v>
      </c>
      <c r="B6143" s="183">
        <f>[1]店マスタ!B6142</f>
        <v>0</v>
      </c>
      <c r="C6143" s="183">
        <v>0</v>
      </c>
      <c r="D6143" s="183">
        <v>0</v>
      </c>
      <c r="E6143" s="183" t="str">
        <f>_xlfn.XLOOKUP(A6143,[2]Sheet1!$R:$R,[2]Sheet1!$AB:$AB,"",0)</f>
        <v/>
      </c>
      <c r="F6143" s="183" t="str">
        <f>_xlfn.XLOOKUP($A6143,[3]【2026年03月度_全社】RFM客層一覧表データ!$A:$A,[3]【2026年03月度_全社】RFM客層一覧表データ!C:C,"",0)</f>
        <v/>
      </c>
      <c r="G6143" s="183" t="str">
        <f>_xlfn.XLOOKUP($A6143,[3]【2026年03月度_全社】RFM客層一覧表データ!$A:$A,[3]【2026年03月度_全社】RFM客層一覧表データ!D:D,"",0)</f>
        <v/>
      </c>
      <c r="H6143" s="183" t="str">
        <f>_xlfn.XLOOKUP($A6143,[3]【2026年03月度_全社】RFM客層一覧表データ!$A:$A,[3]【2026年03月度_全社】RFM客層一覧表データ!E:E,"",0)</f>
        <v/>
      </c>
      <c r="I6143" s="183" t="str">
        <f>_xlfn.XLOOKUP($A6143,[3]【2026年03月度_全社】RFM客層一覧表データ!$A:$A,[3]【2026年03月度_全社】RFM客層一覧表データ!F:F,"",0)</f>
        <v/>
      </c>
      <c r="J6143" s="183">
        <v>0</v>
      </c>
      <c r="K6143" s="183">
        <v>0</v>
      </c>
      <c r="L6143" s="183">
        <v>0</v>
      </c>
      <c r="M6143" s="183">
        <v>0</v>
      </c>
      <c r="N6143" s="183">
        <v>0</v>
      </c>
      <c r="O6143" s="183">
        <v>0</v>
      </c>
      <c r="P6143" s="183">
        <v>0</v>
      </c>
      <c r="Q6143" s="183">
        <v>0</v>
      </c>
      <c r="R6143" s="183">
        <v>0</v>
      </c>
      <c r="S6143" s="183">
        <v>0</v>
      </c>
      <c r="T6143" s="183">
        <v>0</v>
      </c>
      <c r="U6143" s="183">
        <v>0</v>
      </c>
      <c r="V6143" s="183">
        <v>0</v>
      </c>
      <c r="W6143" s="183">
        <v>0</v>
      </c>
      <c r="X6143" s="183">
        <v>0</v>
      </c>
      <c r="Y6143" s="183">
        <v>0</v>
      </c>
    </row>
    <row r="6144" spans="1:25" x14ac:dyDescent="0.2">
      <c r="A6144" s="184">
        <v>0</v>
      </c>
      <c r="B6144" s="183">
        <f>[1]店マスタ!B6143</f>
        <v>0</v>
      </c>
      <c r="C6144" s="183">
        <v>0</v>
      </c>
      <c r="D6144" s="183">
        <v>0</v>
      </c>
      <c r="E6144" s="183" t="str">
        <f>_xlfn.XLOOKUP(A6144,[2]Sheet1!$R:$R,[2]Sheet1!$AB:$AB,"",0)</f>
        <v/>
      </c>
      <c r="F6144" s="183" t="str">
        <f>_xlfn.XLOOKUP($A6144,[3]【2026年03月度_全社】RFM客層一覧表データ!$A:$A,[3]【2026年03月度_全社】RFM客層一覧表データ!C:C,"",0)</f>
        <v/>
      </c>
      <c r="G6144" s="183" t="str">
        <f>_xlfn.XLOOKUP($A6144,[3]【2026年03月度_全社】RFM客層一覧表データ!$A:$A,[3]【2026年03月度_全社】RFM客層一覧表データ!D:D,"",0)</f>
        <v/>
      </c>
      <c r="H6144" s="183" t="str">
        <f>_xlfn.XLOOKUP($A6144,[3]【2026年03月度_全社】RFM客層一覧表データ!$A:$A,[3]【2026年03月度_全社】RFM客層一覧表データ!E:E,"",0)</f>
        <v/>
      </c>
      <c r="I6144" s="183" t="str">
        <f>_xlfn.XLOOKUP($A6144,[3]【2026年03月度_全社】RFM客層一覧表データ!$A:$A,[3]【2026年03月度_全社】RFM客層一覧表データ!F:F,"",0)</f>
        <v/>
      </c>
      <c r="J6144" s="183">
        <v>0</v>
      </c>
      <c r="K6144" s="183">
        <v>0</v>
      </c>
      <c r="L6144" s="183">
        <v>0</v>
      </c>
      <c r="M6144" s="183">
        <v>0</v>
      </c>
      <c r="N6144" s="183">
        <v>0</v>
      </c>
      <c r="O6144" s="183">
        <v>0</v>
      </c>
      <c r="P6144" s="183">
        <v>0</v>
      </c>
      <c r="Q6144" s="183">
        <v>0</v>
      </c>
      <c r="R6144" s="183">
        <v>0</v>
      </c>
      <c r="S6144" s="183">
        <v>0</v>
      </c>
      <c r="T6144" s="183">
        <v>0</v>
      </c>
      <c r="U6144" s="183">
        <v>0</v>
      </c>
      <c r="V6144" s="183">
        <v>0</v>
      </c>
      <c r="W6144" s="183">
        <v>0</v>
      </c>
      <c r="X6144" s="183">
        <v>0</v>
      </c>
      <c r="Y6144" s="183">
        <v>0</v>
      </c>
    </row>
    <row r="6145" spans="1:25" x14ac:dyDescent="0.2">
      <c r="A6145" s="184">
        <v>0</v>
      </c>
      <c r="B6145" s="183">
        <f>[1]店マスタ!B6144</f>
        <v>0</v>
      </c>
      <c r="C6145" s="183">
        <v>0</v>
      </c>
      <c r="D6145" s="183">
        <v>0</v>
      </c>
      <c r="E6145" s="183" t="str">
        <f>_xlfn.XLOOKUP(A6145,[2]Sheet1!$R:$R,[2]Sheet1!$AB:$AB,"",0)</f>
        <v/>
      </c>
      <c r="F6145" s="183" t="str">
        <f>_xlfn.XLOOKUP($A6145,[3]【2026年03月度_全社】RFM客層一覧表データ!$A:$A,[3]【2026年03月度_全社】RFM客層一覧表データ!C:C,"",0)</f>
        <v/>
      </c>
      <c r="G6145" s="183" t="str">
        <f>_xlfn.XLOOKUP($A6145,[3]【2026年03月度_全社】RFM客層一覧表データ!$A:$A,[3]【2026年03月度_全社】RFM客層一覧表データ!D:D,"",0)</f>
        <v/>
      </c>
      <c r="H6145" s="183" t="str">
        <f>_xlfn.XLOOKUP($A6145,[3]【2026年03月度_全社】RFM客層一覧表データ!$A:$A,[3]【2026年03月度_全社】RFM客層一覧表データ!E:E,"",0)</f>
        <v/>
      </c>
      <c r="I6145" s="183" t="str">
        <f>_xlfn.XLOOKUP($A6145,[3]【2026年03月度_全社】RFM客層一覧表データ!$A:$A,[3]【2026年03月度_全社】RFM客層一覧表データ!F:F,"",0)</f>
        <v/>
      </c>
      <c r="J6145" s="183">
        <v>0</v>
      </c>
      <c r="K6145" s="183">
        <v>0</v>
      </c>
      <c r="L6145" s="183">
        <v>0</v>
      </c>
      <c r="M6145" s="183">
        <v>0</v>
      </c>
      <c r="N6145" s="183">
        <v>0</v>
      </c>
      <c r="O6145" s="183">
        <v>0</v>
      </c>
      <c r="P6145" s="183">
        <v>0</v>
      </c>
      <c r="Q6145" s="183">
        <v>0</v>
      </c>
      <c r="R6145" s="183">
        <v>0</v>
      </c>
      <c r="S6145" s="183">
        <v>0</v>
      </c>
      <c r="T6145" s="183">
        <v>0</v>
      </c>
      <c r="U6145" s="183">
        <v>0</v>
      </c>
      <c r="V6145" s="183">
        <v>0</v>
      </c>
      <c r="W6145" s="183">
        <v>0</v>
      </c>
      <c r="X6145" s="183">
        <v>0</v>
      </c>
      <c r="Y6145" s="183">
        <v>0</v>
      </c>
    </row>
    <row r="6146" spans="1:25" x14ac:dyDescent="0.2">
      <c r="A6146" s="184">
        <v>0</v>
      </c>
      <c r="B6146" s="183">
        <f>[1]店マスタ!B6145</f>
        <v>0</v>
      </c>
      <c r="C6146" s="183">
        <v>0</v>
      </c>
      <c r="D6146" s="183">
        <v>0</v>
      </c>
      <c r="E6146" s="183" t="str">
        <f>_xlfn.XLOOKUP(A6146,[2]Sheet1!$R:$R,[2]Sheet1!$AB:$AB,"",0)</f>
        <v/>
      </c>
      <c r="F6146" s="183" t="str">
        <f>_xlfn.XLOOKUP($A6146,[3]【2026年03月度_全社】RFM客層一覧表データ!$A:$A,[3]【2026年03月度_全社】RFM客層一覧表データ!C:C,"",0)</f>
        <v/>
      </c>
      <c r="G6146" s="183" t="str">
        <f>_xlfn.XLOOKUP($A6146,[3]【2026年03月度_全社】RFM客層一覧表データ!$A:$A,[3]【2026年03月度_全社】RFM客層一覧表データ!D:D,"",0)</f>
        <v/>
      </c>
      <c r="H6146" s="183" t="str">
        <f>_xlfn.XLOOKUP($A6146,[3]【2026年03月度_全社】RFM客層一覧表データ!$A:$A,[3]【2026年03月度_全社】RFM客層一覧表データ!E:E,"",0)</f>
        <v/>
      </c>
      <c r="I6146" s="183" t="str">
        <f>_xlfn.XLOOKUP($A6146,[3]【2026年03月度_全社】RFM客層一覧表データ!$A:$A,[3]【2026年03月度_全社】RFM客層一覧表データ!F:F,"",0)</f>
        <v/>
      </c>
      <c r="J6146" s="183">
        <v>0</v>
      </c>
      <c r="K6146" s="183">
        <v>0</v>
      </c>
      <c r="L6146" s="183">
        <v>0</v>
      </c>
      <c r="M6146" s="183">
        <v>0</v>
      </c>
      <c r="N6146" s="183">
        <v>0</v>
      </c>
      <c r="O6146" s="183">
        <v>0</v>
      </c>
      <c r="P6146" s="183">
        <v>0</v>
      </c>
      <c r="Q6146" s="183">
        <v>0</v>
      </c>
      <c r="R6146" s="183">
        <v>0</v>
      </c>
      <c r="S6146" s="183">
        <v>0</v>
      </c>
      <c r="T6146" s="183">
        <v>0</v>
      </c>
      <c r="U6146" s="183">
        <v>0</v>
      </c>
      <c r="V6146" s="183">
        <v>0</v>
      </c>
      <c r="W6146" s="183">
        <v>0</v>
      </c>
      <c r="X6146" s="183">
        <v>0</v>
      </c>
      <c r="Y6146" s="183">
        <v>0</v>
      </c>
    </row>
    <row r="6147" spans="1:25" x14ac:dyDescent="0.2">
      <c r="A6147" s="184">
        <v>0</v>
      </c>
      <c r="B6147" s="183">
        <f>[1]店マスタ!B6146</f>
        <v>0</v>
      </c>
      <c r="C6147" s="183">
        <v>0</v>
      </c>
      <c r="D6147" s="183">
        <v>0</v>
      </c>
      <c r="E6147" s="183" t="str">
        <f>_xlfn.XLOOKUP(A6147,[2]Sheet1!$R:$R,[2]Sheet1!$AB:$AB,"",0)</f>
        <v/>
      </c>
      <c r="F6147" s="183" t="str">
        <f>_xlfn.XLOOKUP($A6147,[3]【2026年03月度_全社】RFM客層一覧表データ!$A:$A,[3]【2026年03月度_全社】RFM客層一覧表データ!C:C,"",0)</f>
        <v/>
      </c>
      <c r="G6147" s="183" t="str">
        <f>_xlfn.XLOOKUP($A6147,[3]【2026年03月度_全社】RFM客層一覧表データ!$A:$A,[3]【2026年03月度_全社】RFM客層一覧表データ!D:D,"",0)</f>
        <v/>
      </c>
      <c r="H6147" s="183" t="str">
        <f>_xlfn.XLOOKUP($A6147,[3]【2026年03月度_全社】RFM客層一覧表データ!$A:$A,[3]【2026年03月度_全社】RFM客層一覧表データ!E:E,"",0)</f>
        <v/>
      </c>
      <c r="I6147" s="183" t="str">
        <f>_xlfn.XLOOKUP($A6147,[3]【2026年03月度_全社】RFM客層一覧表データ!$A:$A,[3]【2026年03月度_全社】RFM客層一覧表データ!F:F,"",0)</f>
        <v/>
      </c>
      <c r="J6147" s="183">
        <v>0</v>
      </c>
      <c r="K6147" s="183">
        <v>0</v>
      </c>
      <c r="L6147" s="183">
        <v>0</v>
      </c>
      <c r="M6147" s="183">
        <v>0</v>
      </c>
      <c r="N6147" s="183">
        <v>0</v>
      </c>
      <c r="O6147" s="183">
        <v>0</v>
      </c>
      <c r="P6147" s="183">
        <v>0</v>
      </c>
      <c r="Q6147" s="183">
        <v>0</v>
      </c>
      <c r="R6147" s="183">
        <v>0</v>
      </c>
      <c r="S6147" s="183">
        <v>0</v>
      </c>
      <c r="T6147" s="183">
        <v>0</v>
      </c>
      <c r="U6147" s="183">
        <v>0</v>
      </c>
      <c r="V6147" s="183">
        <v>0</v>
      </c>
      <c r="W6147" s="183">
        <v>0</v>
      </c>
      <c r="X6147" s="183">
        <v>0</v>
      </c>
      <c r="Y6147" s="183">
        <v>0</v>
      </c>
    </row>
    <row r="6148" spans="1:25" x14ac:dyDescent="0.2">
      <c r="A6148" s="184">
        <v>0</v>
      </c>
      <c r="B6148" s="183">
        <f>[1]店マスタ!B6147</f>
        <v>0</v>
      </c>
      <c r="C6148" s="183">
        <v>0</v>
      </c>
      <c r="D6148" s="183">
        <v>0</v>
      </c>
      <c r="E6148" s="183" t="str">
        <f>_xlfn.XLOOKUP(A6148,[2]Sheet1!$R:$R,[2]Sheet1!$AB:$AB,"",0)</f>
        <v/>
      </c>
      <c r="F6148" s="183" t="str">
        <f>_xlfn.XLOOKUP($A6148,[3]【2026年03月度_全社】RFM客層一覧表データ!$A:$A,[3]【2026年03月度_全社】RFM客層一覧表データ!C:C,"",0)</f>
        <v/>
      </c>
      <c r="G6148" s="183" t="str">
        <f>_xlfn.XLOOKUP($A6148,[3]【2026年03月度_全社】RFM客層一覧表データ!$A:$A,[3]【2026年03月度_全社】RFM客層一覧表データ!D:D,"",0)</f>
        <v/>
      </c>
      <c r="H6148" s="183" t="str">
        <f>_xlfn.XLOOKUP($A6148,[3]【2026年03月度_全社】RFM客層一覧表データ!$A:$A,[3]【2026年03月度_全社】RFM客層一覧表データ!E:E,"",0)</f>
        <v/>
      </c>
      <c r="I6148" s="183" t="str">
        <f>_xlfn.XLOOKUP($A6148,[3]【2026年03月度_全社】RFM客層一覧表データ!$A:$A,[3]【2026年03月度_全社】RFM客層一覧表データ!F:F,"",0)</f>
        <v/>
      </c>
      <c r="J6148" s="183">
        <v>0</v>
      </c>
      <c r="K6148" s="183">
        <v>0</v>
      </c>
      <c r="L6148" s="183">
        <v>0</v>
      </c>
      <c r="M6148" s="183">
        <v>0</v>
      </c>
      <c r="N6148" s="183">
        <v>0</v>
      </c>
      <c r="O6148" s="183">
        <v>0</v>
      </c>
      <c r="P6148" s="183">
        <v>0</v>
      </c>
      <c r="Q6148" s="183">
        <v>0</v>
      </c>
      <c r="R6148" s="183">
        <v>0</v>
      </c>
      <c r="S6148" s="183">
        <v>0</v>
      </c>
      <c r="T6148" s="183">
        <v>0</v>
      </c>
      <c r="U6148" s="183">
        <v>0</v>
      </c>
      <c r="V6148" s="183">
        <v>0</v>
      </c>
      <c r="W6148" s="183">
        <v>0</v>
      </c>
      <c r="X6148" s="183">
        <v>0</v>
      </c>
      <c r="Y6148" s="183">
        <v>0</v>
      </c>
    </row>
    <row r="6149" spans="1:25" x14ac:dyDescent="0.2">
      <c r="A6149" s="184">
        <v>0</v>
      </c>
      <c r="B6149" s="183">
        <f>[1]店マスタ!B6148</f>
        <v>0</v>
      </c>
      <c r="C6149" s="183">
        <v>0</v>
      </c>
      <c r="D6149" s="183">
        <v>0</v>
      </c>
      <c r="E6149" s="183" t="str">
        <f>_xlfn.XLOOKUP(A6149,[2]Sheet1!$R:$R,[2]Sheet1!$AB:$AB,"",0)</f>
        <v/>
      </c>
      <c r="F6149" s="183" t="str">
        <f>_xlfn.XLOOKUP($A6149,[3]【2026年03月度_全社】RFM客層一覧表データ!$A:$A,[3]【2026年03月度_全社】RFM客層一覧表データ!C:C,"",0)</f>
        <v/>
      </c>
      <c r="G6149" s="183" t="str">
        <f>_xlfn.XLOOKUP($A6149,[3]【2026年03月度_全社】RFM客層一覧表データ!$A:$A,[3]【2026年03月度_全社】RFM客層一覧表データ!D:D,"",0)</f>
        <v/>
      </c>
      <c r="H6149" s="183" t="str">
        <f>_xlfn.XLOOKUP($A6149,[3]【2026年03月度_全社】RFM客層一覧表データ!$A:$A,[3]【2026年03月度_全社】RFM客層一覧表データ!E:E,"",0)</f>
        <v/>
      </c>
      <c r="I6149" s="183" t="str">
        <f>_xlfn.XLOOKUP($A6149,[3]【2026年03月度_全社】RFM客層一覧表データ!$A:$A,[3]【2026年03月度_全社】RFM客層一覧表データ!F:F,"",0)</f>
        <v/>
      </c>
      <c r="J6149" s="183">
        <v>0</v>
      </c>
      <c r="K6149" s="183">
        <v>0</v>
      </c>
      <c r="L6149" s="183">
        <v>0</v>
      </c>
      <c r="M6149" s="183">
        <v>0</v>
      </c>
      <c r="N6149" s="183">
        <v>0</v>
      </c>
      <c r="O6149" s="183">
        <v>0</v>
      </c>
      <c r="P6149" s="183">
        <v>0</v>
      </c>
      <c r="Q6149" s="183">
        <v>0</v>
      </c>
      <c r="R6149" s="183">
        <v>0</v>
      </c>
      <c r="S6149" s="183">
        <v>0</v>
      </c>
      <c r="T6149" s="183">
        <v>0</v>
      </c>
      <c r="U6149" s="183">
        <v>0</v>
      </c>
      <c r="V6149" s="183">
        <v>0</v>
      </c>
      <c r="W6149" s="183">
        <v>0</v>
      </c>
      <c r="X6149" s="183">
        <v>0</v>
      </c>
      <c r="Y6149" s="183">
        <v>0</v>
      </c>
    </row>
    <row r="6150" spans="1:25" x14ac:dyDescent="0.2">
      <c r="A6150" s="184">
        <v>0</v>
      </c>
      <c r="B6150" s="183">
        <f>[1]店マスタ!B6149</f>
        <v>0</v>
      </c>
      <c r="C6150" s="183">
        <v>0</v>
      </c>
      <c r="D6150" s="183">
        <v>0</v>
      </c>
      <c r="E6150" s="183" t="str">
        <f>_xlfn.XLOOKUP(A6150,[2]Sheet1!$R:$R,[2]Sheet1!$AB:$AB,"",0)</f>
        <v/>
      </c>
      <c r="F6150" s="183" t="str">
        <f>_xlfn.XLOOKUP($A6150,[3]【2026年03月度_全社】RFM客層一覧表データ!$A:$A,[3]【2026年03月度_全社】RFM客層一覧表データ!C:C,"",0)</f>
        <v/>
      </c>
      <c r="G6150" s="183" t="str">
        <f>_xlfn.XLOOKUP($A6150,[3]【2026年03月度_全社】RFM客層一覧表データ!$A:$A,[3]【2026年03月度_全社】RFM客層一覧表データ!D:D,"",0)</f>
        <v/>
      </c>
      <c r="H6150" s="183" t="str">
        <f>_xlfn.XLOOKUP($A6150,[3]【2026年03月度_全社】RFM客層一覧表データ!$A:$A,[3]【2026年03月度_全社】RFM客層一覧表データ!E:E,"",0)</f>
        <v/>
      </c>
      <c r="I6150" s="183" t="str">
        <f>_xlfn.XLOOKUP($A6150,[3]【2026年03月度_全社】RFM客層一覧表データ!$A:$A,[3]【2026年03月度_全社】RFM客層一覧表データ!F:F,"",0)</f>
        <v/>
      </c>
      <c r="J6150" s="183">
        <v>0</v>
      </c>
      <c r="K6150" s="183">
        <v>0</v>
      </c>
      <c r="L6150" s="183">
        <v>0</v>
      </c>
      <c r="M6150" s="183">
        <v>0</v>
      </c>
      <c r="N6150" s="183">
        <v>0</v>
      </c>
      <c r="O6150" s="183">
        <v>0</v>
      </c>
      <c r="P6150" s="183">
        <v>0</v>
      </c>
      <c r="Q6150" s="183">
        <v>0</v>
      </c>
      <c r="R6150" s="183">
        <v>0</v>
      </c>
      <c r="S6150" s="183">
        <v>0</v>
      </c>
      <c r="T6150" s="183">
        <v>0</v>
      </c>
      <c r="U6150" s="183">
        <v>0</v>
      </c>
      <c r="V6150" s="183">
        <v>0</v>
      </c>
      <c r="W6150" s="183">
        <v>0</v>
      </c>
      <c r="X6150" s="183">
        <v>0</v>
      </c>
      <c r="Y6150" s="183">
        <v>0</v>
      </c>
    </row>
    <row r="6151" spans="1:25" x14ac:dyDescent="0.2">
      <c r="A6151" s="184">
        <v>0</v>
      </c>
      <c r="B6151" s="183">
        <f>[1]店マスタ!B6150</f>
        <v>0</v>
      </c>
      <c r="C6151" s="183">
        <v>0</v>
      </c>
      <c r="D6151" s="183">
        <v>0</v>
      </c>
      <c r="E6151" s="183" t="str">
        <f>_xlfn.XLOOKUP(A6151,[2]Sheet1!$R:$R,[2]Sheet1!$AB:$AB,"",0)</f>
        <v/>
      </c>
      <c r="F6151" s="183" t="str">
        <f>_xlfn.XLOOKUP($A6151,[3]【2026年03月度_全社】RFM客層一覧表データ!$A:$A,[3]【2026年03月度_全社】RFM客層一覧表データ!C:C,"",0)</f>
        <v/>
      </c>
      <c r="G6151" s="183" t="str">
        <f>_xlfn.XLOOKUP($A6151,[3]【2026年03月度_全社】RFM客層一覧表データ!$A:$A,[3]【2026年03月度_全社】RFM客層一覧表データ!D:D,"",0)</f>
        <v/>
      </c>
      <c r="H6151" s="183" t="str">
        <f>_xlfn.XLOOKUP($A6151,[3]【2026年03月度_全社】RFM客層一覧表データ!$A:$A,[3]【2026年03月度_全社】RFM客層一覧表データ!E:E,"",0)</f>
        <v/>
      </c>
      <c r="I6151" s="183" t="str">
        <f>_xlfn.XLOOKUP($A6151,[3]【2026年03月度_全社】RFM客層一覧表データ!$A:$A,[3]【2026年03月度_全社】RFM客層一覧表データ!F:F,"",0)</f>
        <v/>
      </c>
      <c r="J6151" s="183">
        <v>0</v>
      </c>
      <c r="K6151" s="183">
        <v>0</v>
      </c>
      <c r="L6151" s="183">
        <v>0</v>
      </c>
      <c r="M6151" s="183">
        <v>0</v>
      </c>
      <c r="N6151" s="183">
        <v>0</v>
      </c>
      <c r="O6151" s="183">
        <v>0</v>
      </c>
      <c r="P6151" s="183">
        <v>0</v>
      </c>
      <c r="Q6151" s="183">
        <v>0</v>
      </c>
      <c r="R6151" s="183">
        <v>0</v>
      </c>
      <c r="S6151" s="183">
        <v>0</v>
      </c>
      <c r="T6151" s="183">
        <v>0</v>
      </c>
      <c r="U6151" s="183">
        <v>0</v>
      </c>
      <c r="V6151" s="183">
        <v>0</v>
      </c>
      <c r="W6151" s="183">
        <v>0</v>
      </c>
      <c r="X6151" s="183">
        <v>0</v>
      </c>
      <c r="Y6151" s="183">
        <v>0</v>
      </c>
    </row>
    <row r="6152" spans="1:25" x14ac:dyDescent="0.2">
      <c r="A6152" s="184">
        <v>0</v>
      </c>
      <c r="B6152" s="183">
        <f>[1]店マスタ!B6151</f>
        <v>0</v>
      </c>
      <c r="C6152" s="183">
        <v>0</v>
      </c>
      <c r="D6152" s="183">
        <v>0</v>
      </c>
      <c r="E6152" s="183" t="str">
        <f>_xlfn.XLOOKUP(A6152,[2]Sheet1!$R:$R,[2]Sheet1!$AB:$AB,"",0)</f>
        <v/>
      </c>
      <c r="F6152" s="183" t="str">
        <f>_xlfn.XLOOKUP($A6152,[3]【2026年03月度_全社】RFM客層一覧表データ!$A:$A,[3]【2026年03月度_全社】RFM客層一覧表データ!C:C,"",0)</f>
        <v/>
      </c>
      <c r="G6152" s="183" t="str">
        <f>_xlfn.XLOOKUP($A6152,[3]【2026年03月度_全社】RFM客層一覧表データ!$A:$A,[3]【2026年03月度_全社】RFM客層一覧表データ!D:D,"",0)</f>
        <v/>
      </c>
      <c r="H6152" s="183" t="str">
        <f>_xlfn.XLOOKUP($A6152,[3]【2026年03月度_全社】RFM客層一覧表データ!$A:$A,[3]【2026年03月度_全社】RFM客層一覧表データ!E:E,"",0)</f>
        <v/>
      </c>
      <c r="I6152" s="183" t="str">
        <f>_xlfn.XLOOKUP($A6152,[3]【2026年03月度_全社】RFM客層一覧表データ!$A:$A,[3]【2026年03月度_全社】RFM客層一覧表データ!F:F,"",0)</f>
        <v/>
      </c>
      <c r="J6152" s="183">
        <v>0</v>
      </c>
      <c r="K6152" s="183">
        <v>0</v>
      </c>
      <c r="L6152" s="183">
        <v>0</v>
      </c>
      <c r="M6152" s="183">
        <v>0</v>
      </c>
      <c r="N6152" s="183">
        <v>0</v>
      </c>
      <c r="O6152" s="183">
        <v>0</v>
      </c>
      <c r="P6152" s="183">
        <v>0</v>
      </c>
      <c r="Q6152" s="183">
        <v>0</v>
      </c>
      <c r="R6152" s="183">
        <v>0</v>
      </c>
      <c r="S6152" s="183">
        <v>0</v>
      </c>
      <c r="T6152" s="183">
        <v>0</v>
      </c>
      <c r="U6152" s="183">
        <v>0</v>
      </c>
      <c r="V6152" s="183">
        <v>0</v>
      </c>
      <c r="W6152" s="183">
        <v>0</v>
      </c>
      <c r="X6152" s="183">
        <v>0</v>
      </c>
      <c r="Y6152" s="183">
        <v>0</v>
      </c>
    </row>
    <row r="6153" spans="1:25" x14ac:dyDescent="0.2">
      <c r="A6153" s="184">
        <v>0</v>
      </c>
      <c r="B6153" s="183">
        <f>[1]店マスタ!B6152</f>
        <v>0</v>
      </c>
      <c r="C6153" s="183">
        <v>0</v>
      </c>
      <c r="D6153" s="183">
        <v>0</v>
      </c>
      <c r="E6153" s="183" t="str">
        <f>_xlfn.XLOOKUP(A6153,[2]Sheet1!$R:$R,[2]Sheet1!$AB:$AB,"",0)</f>
        <v/>
      </c>
      <c r="F6153" s="183" t="str">
        <f>_xlfn.XLOOKUP($A6153,[3]【2026年03月度_全社】RFM客層一覧表データ!$A:$A,[3]【2026年03月度_全社】RFM客層一覧表データ!C:C,"",0)</f>
        <v/>
      </c>
      <c r="G6153" s="183" t="str">
        <f>_xlfn.XLOOKUP($A6153,[3]【2026年03月度_全社】RFM客層一覧表データ!$A:$A,[3]【2026年03月度_全社】RFM客層一覧表データ!D:D,"",0)</f>
        <v/>
      </c>
      <c r="H6153" s="183" t="str">
        <f>_xlfn.XLOOKUP($A6153,[3]【2026年03月度_全社】RFM客層一覧表データ!$A:$A,[3]【2026年03月度_全社】RFM客層一覧表データ!E:E,"",0)</f>
        <v/>
      </c>
      <c r="I6153" s="183" t="str">
        <f>_xlfn.XLOOKUP($A6153,[3]【2026年03月度_全社】RFM客層一覧表データ!$A:$A,[3]【2026年03月度_全社】RFM客層一覧表データ!F:F,"",0)</f>
        <v/>
      </c>
      <c r="J6153" s="183">
        <v>0</v>
      </c>
      <c r="K6153" s="183">
        <v>0</v>
      </c>
      <c r="L6153" s="183">
        <v>0</v>
      </c>
      <c r="M6153" s="183">
        <v>0</v>
      </c>
      <c r="N6153" s="183">
        <v>0</v>
      </c>
      <c r="O6153" s="183">
        <v>0</v>
      </c>
      <c r="P6153" s="183">
        <v>0</v>
      </c>
      <c r="Q6153" s="183">
        <v>0</v>
      </c>
      <c r="R6153" s="183">
        <v>0</v>
      </c>
      <c r="S6153" s="183">
        <v>0</v>
      </c>
      <c r="T6153" s="183">
        <v>0</v>
      </c>
      <c r="U6153" s="183">
        <v>0</v>
      </c>
      <c r="V6153" s="183">
        <v>0</v>
      </c>
      <c r="W6153" s="183">
        <v>0</v>
      </c>
      <c r="X6153" s="183">
        <v>0</v>
      </c>
      <c r="Y6153" s="183">
        <v>0</v>
      </c>
    </row>
    <row r="6154" spans="1:25" x14ac:dyDescent="0.2">
      <c r="A6154" s="184">
        <v>0</v>
      </c>
      <c r="B6154" s="183">
        <f>[1]店マスタ!B6153</f>
        <v>0</v>
      </c>
      <c r="C6154" s="183">
        <v>0</v>
      </c>
      <c r="D6154" s="183">
        <v>0</v>
      </c>
      <c r="E6154" s="183" t="str">
        <f>_xlfn.XLOOKUP(A6154,[2]Sheet1!$R:$R,[2]Sheet1!$AB:$AB,"",0)</f>
        <v/>
      </c>
      <c r="F6154" s="183" t="str">
        <f>_xlfn.XLOOKUP($A6154,[3]【2026年03月度_全社】RFM客層一覧表データ!$A:$A,[3]【2026年03月度_全社】RFM客層一覧表データ!C:C,"",0)</f>
        <v/>
      </c>
      <c r="G6154" s="183" t="str">
        <f>_xlfn.XLOOKUP($A6154,[3]【2026年03月度_全社】RFM客層一覧表データ!$A:$A,[3]【2026年03月度_全社】RFM客層一覧表データ!D:D,"",0)</f>
        <v/>
      </c>
      <c r="H6154" s="183" t="str">
        <f>_xlfn.XLOOKUP($A6154,[3]【2026年03月度_全社】RFM客層一覧表データ!$A:$A,[3]【2026年03月度_全社】RFM客層一覧表データ!E:E,"",0)</f>
        <v/>
      </c>
      <c r="I6154" s="183" t="str">
        <f>_xlfn.XLOOKUP($A6154,[3]【2026年03月度_全社】RFM客層一覧表データ!$A:$A,[3]【2026年03月度_全社】RFM客層一覧表データ!F:F,"",0)</f>
        <v/>
      </c>
      <c r="J6154" s="183">
        <v>0</v>
      </c>
      <c r="K6154" s="183">
        <v>0</v>
      </c>
      <c r="L6154" s="183">
        <v>0</v>
      </c>
      <c r="M6154" s="183">
        <v>0</v>
      </c>
      <c r="N6154" s="183">
        <v>0</v>
      </c>
      <c r="O6154" s="183">
        <v>0</v>
      </c>
      <c r="P6154" s="183">
        <v>0</v>
      </c>
      <c r="Q6154" s="183">
        <v>0</v>
      </c>
      <c r="R6154" s="183">
        <v>0</v>
      </c>
      <c r="S6154" s="183">
        <v>0</v>
      </c>
      <c r="T6154" s="183">
        <v>0</v>
      </c>
      <c r="U6154" s="183">
        <v>0</v>
      </c>
      <c r="V6154" s="183">
        <v>0</v>
      </c>
      <c r="W6154" s="183">
        <v>0</v>
      </c>
      <c r="X6154" s="183">
        <v>0</v>
      </c>
      <c r="Y6154" s="183">
        <v>0</v>
      </c>
    </row>
    <row r="6155" spans="1:25" x14ac:dyDescent="0.2">
      <c r="A6155" s="184">
        <v>0</v>
      </c>
      <c r="B6155" s="183">
        <f>[1]店マスタ!B6154</f>
        <v>0</v>
      </c>
      <c r="C6155" s="183">
        <v>0</v>
      </c>
      <c r="D6155" s="183">
        <v>0</v>
      </c>
      <c r="E6155" s="183" t="str">
        <f>_xlfn.XLOOKUP(A6155,[2]Sheet1!$R:$R,[2]Sheet1!$AB:$AB,"",0)</f>
        <v/>
      </c>
      <c r="F6155" s="183" t="str">
        <f>_xlfn.XLOOKUP($A6155,[3]【2026年03月度_全社】RFM客層一覧表データ!$A:$A,[3]【2026年03月度_全社】RFM客層一覧表データ!C:C,"",0)</f>
        <v/>
      </c>
      <c r="G6155" s="183" t="str">
        <f>_xlfn.XLOOKUP($A6155,[3]【2026年03月度_全社】RFM客層一覧表データ!$A:$A,[3]【2026年03月度_全社】RFM客層一覧表データ!D:D,"",0)</f>
        <v/>
      </c>
      <c r="H6155" s="183" t="str">
        <f>_xlfn.XLOOKUP($A6155,[3]【2026年03月度_全社】RFM客層一覧表データ!$A:$A,[3]【2026年03月度_全社】RFM客層一覧表データ!E:E,"",0)</f>
        <v/>
      </c>
      <c r="I6155" s="183" t="str">
        <f>_xlfn.XLOOKUP($A6155,[3]【2026年03月度_全社】RFM客層一覧表データ!$A:$A,[3]【2026年03月度_全社】RFM客層一覧表データ!F:F,"",0)</f>
        <v/>
      </c>
      <c r="J6155" s="183">
        <v>0</v>
      </c>
      <c r="K6155" s="183">
        <v>0</v>
      </c>
      <c r="L6155" s="183">
        <v>0</v>
      </c>
      <c r="M6155" s="183">
        <v>0</v>
      </c>
      <c r="N6155" s="183">
        <v>0</v>
      </c>
      <c r="O6155" s="183">
        <v>0</v>
      </c>
      <c r="P6155" s="183">
        <v>0</v>
      </c>
      <c r="Q6155" s="183">
        <v>0</v>
      </c>
      <c r="R6155" s="183">
        <v>0</v>
      </c>
      <c r="S6155" s="183">
        <v>0</v>
      </c>
      <c r="T6155" s="183">
        <v>0</v>
      </c>
      <c r="U6155" s="183">
        <v>0</v>
      </c>
      <c r="V6155" s="183">
        <v>0</v>
      </c>
      <c r="W6155" s="183">
        <v>0</v>
      </c>
      <c r="X6155" s="183">
        <v>0</v>
      </c>
      <c r="Y6155" s="183">
        <v>0</v>
      </c>
    </row>
    <row r="6156" spans="1:25" x14ac:dyDescent="0.2">
      <c r="A6156" s="184">
        <v>0</v>
      </c>
      <c r="B6156" s="183">
        <f>[1]店マスタ!B6155</f>
        <v>0</v>
      </c>
      <c r="C6156" s="183">
        <v>0</v>
      </c>
      <c r="D6156" s="183">
        <v>0</v>
      </c>
      <c r="E6156" s="183" t="str">
        <f>_xlfn.XLOOKUP(A6156,[2]Sheet1!$R:$R,[2]Sheet1!$AB:$AB,"",0)</f>
        <v/>
      </c>
      <c r="F6156" s="183" t="str">
        <f>_xlfn.XLOOKUP($A6156,[3]【2026年03月度_全社】RFM客層一覧表データ!$A:$A,[3]【2026年03月度_全社】RFM客層一覧表データ!C:C,"",0)</f>
        <v/>
      </c>
      <c r="G6156" s="183" t="str">
        <f>_xlfn.XLOOKUP($A6156,[3]【2026年03月度_全社】RFM客層一覧表データ!$A:$A,[3]【2026年03月度_全社】RFM客層一覧表データ!D:D,"",0)</f>
        <v/>
      </c>
      <c r="H6156" s="183" t="str">
        <f>_xlfn.XLOOKUP($A6156,[3]【2026年03月度_全社】RFM客層一覧表データ!$A:$A,[3]【2026年03月度_全社】RFM客層一覧表データ!E:E,"",0)</f>
        <v/>
      </c>
      <c r="I6156" s="183" t="str">
        <f>_xlfn.XLOOKUP($A6156,[3]【2026年03月度_全社】RFM客層一覧表データ!$A:$A,[3]【2026年03月度_全社】RFM客層一覧表データ!F:F,"",0)</f>
        <v/>
      </c>
      <c r="J6156" s="183">
        <v>0</v>
      </c>
      <c r="K6156" s="183">
        <v>0</v>
      </c>
      <c r="L6156" s="183">
        <v>0</v>
      </c>
      <c r="M6156" s="183">
        <v>0</v>
      </c>
      <c r="N6156" s="183">
        <v>0</v>
      </c>
      <c r="O6156" s="183">
        <v>0</v>
      </c>
      <c r="P6156" s="183">
        <v>0</v>
      </c>
      <c r="Q6156" s="183">
        <v>0</v>
      </c>
      <c r="R6156" s="183">
        <v>0</v>
      </c>
      <c r="S6156" s="183">
        <v>0</v>
      </c>
      <c r="T6156" s="183">
        <v>0</v>
      </c>
      <c r="U6156" s="183">
        <v>0</v>
      </c>
      <c r="V6156" s="183">
        <v>0</v>
      </c>
      <c r="W6156" s="183">
        <v>0</v>
      </c>
      <c r="X6156" s="183">
        <v>0</v>
      </c>
      <c r="Y6156" s="183">
        <v>0</v>
      </c>
    </row>
    <row r="6157" spans="1:25" x14ac:dyDescent="0.2">
      <c r="A6157" s="184">
        <v>0</v>
      </c>
      <c r="B6157" s="183">
        <f>[1]店マスタ!B6156</f>
        <v>0</v>
      </c>
      <c r="C6157" s="183">
        <v>0</v>
      </c>
      <c r="D6157" s="183">
        <v>0</v>
      </c>
      <c r="E6157" s="183" t="str">
        <f>_xlfn.XLOOKUP(A6157,[2]Sheet1!$R:$R,[2]Sheet1!$AB:$AB,"",0)</f>
        <v/>
      </c>
      <c r="F6157" s="183" t="str">
        <f>_xlfn.XLOOKUP($A6157,[3]【2026年03月度_全社】RFM客層一覧表データ!$A:$A,[3]【2026年03月度_全社】RFM客層一覧表データ!C:C,"",0)</f>
        <v/>
      </c>
      <c r="G6157" s="183" t="str">
        <f>_xlfn.XLOOKUP($A6157,[3]【2026年03月度_全社】RFM客層一覧表データ!$A:$A,[3]【2026年03月度_全社】RFM客層一覧表データ!D:D,"",0)</f>
        <v/>
      </c>
      <c r="H6157" s="183" t="str">
        <f>_xlfn.XLOOKUP($A6157,[3]【2026年03月度_全社】RFM客層一覧表データ!$A:$A,[3]【2026年03月度_全社】RFM客層一覧表データ!E:E,"",0)</f>
        <v/>
      </c>
      <c r="I6157" s="183" t="str">
        <f>_xlfn.XLOOKUP($A6157,[3]【2026年03月度_全社】RFM客層一覧表データ!$A:$A,[3]【2026年03月度_全社】RFM客層一覧表データ!F:F,"",0)</f>
        <v/>
      </c>
      <c r="J6157" s="183">
        <v>0</v>
      </c>
      <c r="K6157" s="183">
        <v>0</v>
      </c>
      <c r="L6157" s="183">
        <v>0</v>
      </c>
      <c r="M6157" s="183">
        <v>0</v>
      </c>
      <c r="N6157" s="183">
        <v>0</v>
      </c>
      <c r="O6157" s="183">
        <v>0</v>
      </c>
      <c r="P6157" s="183">
        <v>0</v>
      </c>
      <c r="Q6157" s="183">
        <v>0</v>
      </c>
      <c r="R6157" s="183">
        <v>0</v>
      </c>
      <c r="S6157" s="183">
        <v>0</v>
      </c>
      <c r="T6157" s="183">
        <v>0</v>
      </c>
      <c r="U6157" s="183">
        <v>0</v>
      </c>
      <c r="V6157" s="183">
        <v>0</v>
      </c>
      <c r="W6157" s="183">
        <v>0</v>
      </c>
      <c r="X6157" s="183">
        <v>0</v>
      </c>
      <c r="Y6157" s="183">
        <v>0</v>
      </c>
    </row>
    <row r="6158" spans="1:25" x14ac:dyDescent="0.2">
      <c r="A6158" s="184">
        <v>0</v>
      </c>
      <c r="B6158" s="183">
        <f>[1]店マスタ!B6157</f>
        <v>0</v>
      </c>
      <c r="C6158" s="183">
        <v>0</v>
      </c>
      <c r="D6158" s="183">
        <v>0</v>
      </c>
      <c r="E6158" s="183" t="str">
        <f>_xlfn.XLOOKUP(A6158,[2]Sheet1!$R:$R,[2]Sheet1!$AB:$AB,"",0)</f>
        <v/>
      </c>
      <c r="F6158" s="183" t="str">
        <f>_xlfn.XLOOKUP($A6158,[3]【2026年03月度_全社】RFM客層一覧表データ!$A:$A,[3]【2026年03月度_全社】RFM客層一覧表データ!C:C,"",0)</f>
        <v/>
      </c>
      <c r="G6158" s="183" t="str">
        <f>_xlfn.XLOOKUP($A6158,[3]【2026年03月度_全社】RFM客層一覧表データ!$A:$A,[3]【2026年03月度_全社】RFM客層一覧表データ!D:D,"",0)</f>
        <v/>
      </c>
      <c r="H6158" s="183" t="str">
        <f>_xlfn.XLOOKUP($A6158,[3]【2026年03月度_全社】RFM客層一覧表データ!$A:$A,[3]【2026年03月度_全社】RFM客層一覧表データ!E:E,"",0)</f>
        <v/>
      </c>
      <c r="I6158" s="183" t="str">
        <f>_xlfn.XLOOKUP($A6158,[3]【2026年03月度_全社】RFM客層一覧表データ!$A:$A,[3]【2026年03月度_全社】RFM客層一覧表データ!F:F,"",0)</f>
        <v/>
      </c>
      <c r="J6158" s="183">
        <v>0</v>
      </c>
      <c r="K6158" s="183">
        <v>0</v>
      </c>
      <c r="L6158" s="183">
        <v>0</v>
      </c>
      <c r="M6158" s="183">
        <v>0</v>
      </c>
      <c r="N6158" s="183">
        <v>0</v>
      </c>
      <c r="O6158" s="183">
        <v>0</v>
      </c>
      <c r="P6158" s="183">
        <v>0</v>
      </c>
      <c r="Q6158" s="183">
        <v>0</v>
      </c>
      <c r="R6158" s="183">
        <v>0</v>
      </c>
      <c r="S6158" s="183">
        <v>0</v>
      </c>
      <c r="T6158" s="183">
        <v>0</v>
      </c>
      <c r="U6158" s="183">
        <v>0</v>
      </c>
      <c r="V6158" s="183">
        <v>0</v>
      </c>
      <c r="W6158" s="183">
        <v>0</v>
      </c>
      <c r="X6158" s="183">
        <v>0</v>
      </c>
      <c r="Y6158" s="183">
        <v>0</v>
      </c>
    </row>
    <row r="6159" spans="1:25" x14ac:dyDescent="0.2">
      <c r="A6159" s="184">
        <v>0</v>
      </c>
      <c r="B6159" s="183">
        <f>[1]店マスタ!B6158</f>
        <v>0</v>
      </c>
      <c r="C6159" s="183">
        <v>0</v>
      </c>
      <c r="D6159" s="183">
        <v>0</v>
      </c>
      <c r="E6159" s="183" t="str">
        <f>_xlfn.XLOOKUP(A6159,[2]Sheet1!$R:$R,[2]Sheet1!$AB:$AB,"",0)</f>
        <v/>
      </c>
      <c r="F6159" s="183" t="str">
        <f>_xlfn.XLOOKUP($A6159,[3]【2026年03月度_全社】RFM客層一覧表データ!$A:$A,[3]【2026年03月度_全社】RFM客層一覧表データ!C:C,"",0)</f>
        <v/>
      </c>
      <c r="G6159" s="183" t="str">
        <f>_xlfn.XLOOKUP($A6159,[3]【2026年03月度_全社】RFM客層一覧表データ!$A:$A,[3]【2026年03月度_全社】RFM客層一覧表データ!D:D,"",0)</f>
        <v/>
      </c>
      <c r="H6159" s="183" t="str">
        <f>_xlfn.XLOOKUP($A6159,[3]【2026年03月度_全社】RFM客層一覧表データ!$A:$A,[3]【2026年03月度_全社】RFM客層一覧表データ!E:E,"",0)</f>
        <v/>
      </c>
      <c r="I6159" s="183" t="str">
        <f>_xlfn.XLOOKUP($A6159,[3]【2026年03月度_全社】RFM客層一覧表データ!$A:$A,[3]【2026年03月度_全社】RFM客層一覧表データ!F:F,"",0)</f>
        <v/>
      </c>
      <c r="J6159" s="183">
        <v>0</v>
      </c>
      <c r="K6159" s="183">
        <v>0</v>
      </c>
      <c r="L6159" s="183">
        <v>0</v>
      </c>
      <c r="M6159" s="183">
        <v>0</v>
      </c>
      <c r="N6159" s="183">
        <v>0</v>
      </c>
      <c r="O6159" s="183">
        <v>0</v>
      </c>
      <c r="P6159" s="183">
        <v>0</v>
      </c>
      <c r="Q6159" s="183">
        <v>0</v>
      </c>
      <c r="R6159" s="183">
        <v>0</v>
      </c>
      <c r="S6159" s="183">
        <v>0</v>
      </c>
      <c r="T6159" s="183">
        <v>0</v>
      </c>
      <c r="U6159" s="183">
        <v>0</v>
      </c>
      <c r="V6159" s="183">
        <v>0</v>
      </c>
      <c r="W6159" s="183">
        <v>0</v>
      </c>
      <c r="X6159" s="183">
        <v>0</v>
      </c>
      <c r="Y6159" s="183">
        <v>0</v>
      </c>
    </row>
    <row r="6160" spans="1:25" x14ac:dyDescent="0.2">
      <c r="A6160" s="184">
        <v>0</v>
      </c>
      <c r="B6160" s="183">
        <f>[1]店マスタ!B6159</f>
        <v>0</v>
      </c>
      <c r="C6160" s="183">
        <v>0</v>
      </c>
      <c r="D6160" s="183">
        <v>0</v>
      </c>
      <c r="E6160" s="183" t="str">
        <f>_xlfn.XLOOKUP(A6160,[2]Sheet1!$R:$R,[2]Sheet1!$AB:$AB,"",0)</f>
        <v/>
      </c>
      <c r="F6160" s="183" t="str">
        <f>_xlfn.XLOOKUP($A6160,[3]【2026年03月度_全社】RFM客層一覧表データ!$A:$A,[3]【2026年03月度_全社】RFM客層一覧表データ!C:C,"",0)</f>
        <v/>
      </c>
      <c r="G6160" s="183" t="str">
        <f>_xlfn.XLOOKUP($A6160,[3]【2026年03月度_全社】RFM客層一覧表データ!$A:$A,[3]【2026年03月度_全社】RFM客層一覧表データ!D:D,"",0)</f>
        <v/>
      </c>
      <c r="H6160" s="183" t="str">
        <f>_xlfn.XLOOKUP($A6160,[3]【2026年03月度_全社】RFM客層一覧表データ!$A:$A,[3]【2026年03月度_全社】RFM客層一覧表データ!E:E,"",0)</f>
        <v/>
      </c>
      <c r="I6160" s="183" t="str">
        <f>_xlfn.XLOOKUP($A6160,[3]【2026年03月度_全社】RFM客層一覧表データ!$A:$A,[3]【2026年03月度_全社】RFM客層一覧表データ!F:F,"",0)</f>
        <v/>
      </c>
      <c r="J6160" s="183">
        <v>0</v>
      </c>
      <c r="K6160" s="183">
        <v>0</v>
      </c>
      <c r="L6160" s="183">
        <v>0</v>
      </c>
      <c r="M6160" s="183">
        <v>0</v>
      </c>
      <c r="N6160" s="183">
        <v>0</v>
      </c>
      <c r="O6160" s="183">
        <v>0</v>
      </c>
      <c r="P6160" s="183">
        <v>0</v>
      </c>
      <c r="Q6160" s="183">
        <v>0</v>
      </c>
      <c r="R6160" s="183">
        <v>0</v>
      </c>
      <c r="S6160" s="183">
        <v>0</v>
      </c>
      <c r="T6160" s="183">
        <v>0</v>
      </c>
      <c r="U6160" s="183">
        <v>0</v>
      </c>
      <c r="V6160" s="183">
        <v>0</v>
      </c>
      <c r="W6160" s="183">
        <v>0</v>
      </c>
      <c r="X6160" s="183">
        <v>0</v>
      </c>
      <c r="Y6160" s="183">
        <v>0</v>
      </c>
    </row>
    <row r="6161" spans="1:25" x14ac:dyDescent="0.2">
      <c r="A6161" s="184">
        <v>0</v>
      </c>
      <c r="B6161" s="183">
        <f>[1]店マスタ!B6160</f>
        <v>0</v>
      </c>
      <c r="C6161" s="183">
        <v>0</v>
      </c>
      <c r="D6161" s="183">
        <v>0</v>
      </c>
      <c r="E6161" s="183" t="str">
        <f>_xlfn.XLOOKUP(A6161,[2]Sheet1!$R:$R,[2]Sheet1!$AB:$AB,"",0)</f>
        <v/>
      </c>
      <c r="F6161" s="183" t="str">
        <f>_xlfn.XLOOKUP($A6161,[3]【2026年03月度_全社】RFM客層一覧表データ!$A:$A,[3]【2026年03月度_全社】RFM客層一覧表データ!C:C,"",0)</f>
        <v/>
      </c>
      <c r="G6161" s="183" t="str">
        <f>_xlfn.XLOOKUP($A6161,[3]【2026年03月度_全社】RFM客層一覧表データ!$A:$A,[3]【2026年03月度_全社】RFM客層一覧表データ!D:D,"",0)</f>
        <v/>
      </c>
      <c r="H6161" s="183" t="str">
        <f>_xlfn.XLOOKUP($A6161,[3]【2026年03月度_全社】RFM客層一覧表データ!$A:$A,[3]【2026年03月度_全社】RFM客層一覧表データ!E:E,"",0)</f>
        <v/>
      </c>
      <c r="I6161" s="183" t="str">
        <f>_xlfn.XLOOKUP($A6161,[3]【2026年03月度_全社】RFM客層一覧表データ!$A:$A,[3]【2026年03月度_全社】RFM客層一覧表データ!F:F,"",0)</f>
        <v/>
      </c>
      <c r="J6161" s="183">
        <v>0</v>
      </c>
      <c r="K6161" s="183">
        <v>0</v>
      </c>
      <c r="L6161" s="183">
        <v>0</v>
      </c>
      <c r="M6161" s="183">
        <v>0</v>
      </c>
      <c r="N6161" s="183">
        <v>0</v>
      </c>
      <c r="O6161" s="183">
        <v>0</v>
      </c>
      <c r="P6161" s="183">
        <v>0</v>
      </c>
      <c r="Q6161" s="183">
        <v>0</v>
      </c>
      <c r="R6161" s="183">
        <v>0</v>
      </c>
      <c r="S6161" s="183">
        <v>0</v>
      </c>
      <c r="T6161" s="183">
        <v>0</v>
      </c>
      <c r="U6161" s="183">
        <v>0</v>
      </c>
      <c r="V6161" s="183">
        <v>0</v>
      </c>
      <c r="W6161" s="183">
        <v>0</v>
      </c>
      <c r="X6161" s="183">
        <v>0</v>
      </c>
      <c r="Y6161" s="183">
        <v>0</v>
      </c>
    </row>
    <row r="6162" spans="1:25" x14ac:dyDescent="0.2">
      <c r="A6162" s="184">
        <v>0</v>
      </c>
      <c r="B6162" s="183">
        <f>[1]店マスタ!B6161</f>
        <v>0</v>
      </c>
      <c r="C6162" s="183">
        <v>0</v>
      </c>
      <c r="D6162" s="183">
        <v>0</v>
      </c>
      <c r="E6162" s="183" t="str">
        <f>_xlfn.XLOOKUP(A6162,[2]Sheet1!$R:$R,[2]Sheet1!$AB:$AB,"",0)</f>
        <v/>
      </c>
      <c r="F6162" s="183" t="str">
        <f>_xlfn.XLOOKUP($A6162,[3]【2026年03月度_全社】RFM客層一覧表データ!$A:$A,[3]【2026年03月度_全社】RFM客層一覧表データ!C:C,"",0)</f>
        <v/>
      </c>
      <c r="G6162" s="183" t="str">
        <f>_xlfn.XLOOKUP($A6162,[3]【2026年03月度_全社】RFM客層一覧表データ!$A:$A,[3]【2026年03月度_全社】RFM客層一覧表データ!D:D,"",0)</f>
        <v/>
      </c>
      <c r="H6162" s="183" t="str">
        <f>_xlfn.XLOOKUP($A6162,[3]【2026年03月度_全社】RFM客層一覧表データ!$A:$A,[3]【2026年03月度_全社】RFM客層一覧表データ!E:E,"",0)</f>
        <v/>
      </c>
      <c r="I6162" s="183" t="str">
        <f>_xlfn.XLOOKUP($A6162,[3]【2026年03月度_全社】RFM客層一覧表データ!$A:$A,[3]【2026年03月度_全社】RFM客層一覧表データ!F:F,"",0)</f>
        <v/>
      </c>
      <c r="J6162" s="183">
        <v>0</v>
      </c>
      <c r="K6162" s="183">
        <v>0</v>
      </c>
      <c r="L6162" s="183">
        <v>0</v>
      </c>
      <c r="M6162" s="183">
        <v>0</v>
      </c>
      <c r="N6162" s="183">
        <v>0</v>
      </c>
      <c r="O6162" s="183">
        <v>0</v>
      </c>
      <c r="P6162" s="183">
        <v>0</v>
      </c>
      <c r="Q6162" s="183">
        <v>0</v>
      </c>
      <c r="R6162" s="183">
        <v>0</v>
      </c>
      <c r="S6162" s="183">
        <v>0</v>
      </c>
      <c r="T6162" s="183">
        <v>0</v>
      </c>
      <c r="U6162" s="183">
        <v>0</v>
      </c>
      <c r="V6162" s="183">
        <v>0</v>
      </c>
      <c r="W6162" s="183">
        <v>0</v>
      </c>
      <c r="X6162" s="183">
        <v>0</v>
      </c>
      <c r="Y6162" s="183">
        <v>0</v>
      </c>
    </row>
    <row r="6163" spans="1:25" x14ac:dyDescent="0.2">
      <c r="A6163" s="184">
        <v>0</v>
      </c>
      <c r="B6163" s="183">
        <f>[1]店マスタ!B6162</f>
        <v>0</v>
      </c>
      <c r="C6163" s="183">
        <v>0</v>
      </c>
      <c r="D6163" s="183">
        <v>0</v>
      </c>
      <c r="E6163" s="183" t="str">
        <f>_xlfn.XLOOKUP(A6163,[2]Sheet1!$R:$R,[2]Sheet1!$AB:$AB,"",0)</f>
        <v/>
      </c>
      <c r="F6163" s="183" t="str">
        <f>_xlfn.XLOOKUP($A6163,[3]【2026年03月度_全社】RFM客層一覧表データ!$A:$A,[3]【2026年03月度_全社】RFM客層一覧表データ!C:C,"",0)</f>
        <v/>
      </c>
      <c r="G6163" s="183" t="str">
        <f>_xlfn.XLOOKUP($A6163,[3]【2026年03月度_全社】RFM客層一覧表データ!$A:$A,[3]【2026年03月度_全社】RFM客層一覧表データ!D:D,"",0)</f>
        <v/>
      </c>
      <c r="H6163" s="183" t="str">
        <f>_xlfn.XLOOKUP($A6163,[3]【2026年03月度_全社】RFM客層一覧表データ!$A:$A,[3]【2026年03月度_全社】RFM客層一覧表データ!E:E,"",0)</f>
        <v/>
      </c>
      <c r="I6163" s="183" t="str">
        <f>_xlfn.XLOOKUP($A6163,[3]【2026年03月度_全社】RFM客層一覧表データ!$A:$A,[3]【2026年03月度_全社】RFM客層一覧表データ!F:F,"",0)</f>
        <v/>
      </c>
      <c r="J6163" s="183">
        <v>0</v>
      </c>
      <c r="K6163" s="183">
        <v>0</v>
      </c>
      <c r="L6163" s="183">
        <v>0</v>
      </c>
      <c r="M6163" s="183">
        <v>0</v>
      </c>
      <c r="N6163" s="183">
        <v>0</v>
      </c>
      <c r="O6163" s="183">
        <v>0</v>
      </c>
      <c r="P6163" s="183">
        <v>0</v>
      </c>
      <c r="Q6163" s="183">
        <v>0</v>
      </c>
      <c r="R6163" s="183">
        <v>0</v>
      </c>
      <c r="S6163" s="183">
        <v>0</v>
      </c>
      <c r="T6163" s="183">
        <v>0</v>
      </c>
      <c r="U6163" s="183">
        <v>0</v>
      </c>
      <c r="V6163" s="183">
        <v>0</v>
      </c>
      <c r="W6163" s="183">
        <v>0</v>
      </c>
      <c r="X6163" s="183">
        <v>0</v>
      </c>
      <c r="Y6163" s="183">
        <v>0</v>
      </c>
    </row>
    <row r="6164" spans="1:25" x14ac:dyDescent="0.2">
      <c r="A6164" s="184">
        <v>0</v>
      </c>
      <c r="B6164" s="183">
        <f>[1]店マスタ!B6163</f>
        <v>0</v>
      </c>
      <c r="C6164" s="183">
        <v>0</v>
      </c>
      <c r="D6164" s="183">
        <v>0</v>
      </c>
      <c r="E6164" s="183" t="str">
        <f>_xlfn.XLOOKUP(A6164,[2]Sheet1!$R:$R,[2]Sheet1!$AB:$AB,"",0)</f>
        <v/>
      </c>
      <c r="F6164" s="183" t="str">
        <f>_xlfn.XLOOKUP($A6164,[3]【2026年03月度_全社】RFM客層一覧表データ!$A:$A,[3]【2026年03月度_全社】RFM客層一覧表データ!C:C,"",0)</f>
        <v/>
      </c>
      <c r="G6164" s="183" t="str">
        <f>_xlfn.XLOOKUP($A6164,[3]【2026年03月度_全社】RFM客層一覧表データ!$A:$A,[3]【2026年03月度_全社】RFM客層一覧表データ!D:D,"",0)</f>
        <v/>
      </c>
      <c r="H6164" s="183" t="str">
        <f>_xlfn.XLOOKUP($A6164,[3]【2026年03月度_全社】RFM客層一覧表データ!$A:$A,[3]【2026年03月度_全社】RFM客層一覧表データ!E:E,"",0)</f>
        <v/>
      </c>
      <c r="I6164" s="183" t="str">
        <f>_xlfn.XLOOKUP($A6164,[3]【2026年03月度_全社】RFM客層一覧表データ!$A:$A,[3]【2026年03月度_全社】RFM客層一覧表データ!F:F,"",0)</f>
        <v/>
      </c>
      <c r="J6164" s="183">
        <v>0</v>
      </c>
      <c r="K6164" s="183">
        <v>0</v>
      </c>
      <c r="L6164" s="183">
        <v>0</v>
      </c>
      <c r="M6164" s="183">
        <v>0</v>
      </c>
      <c r="N6164" s="183">
        <v>0</v>
      </c>
      <c r="O6164" s="183">
        <v>0</v>
      </c>
      <c r="P6164" s="183">
        <v>0</v>
      </c>
      <c r="Q6164" s="183">
        <v>0</v>
      </c>
      <c r="R6164" s="183">
        <v>0</v>
      </c>
      <c r="S6164" s="183">
        <v>0</v>
      </c>
      <c r="T6164" s="183">
        <v>0</v>
      </c>
      <c r="U6164" s="183">
        <v>0</v>
      </c>
      <c r="V6164" s="183">
        <v>0</v>
      </c>
      <c r="W6164" s="183">
        <v>0</v>
      </c>
      <c r="X6164" s="183">
        <v>0</v>
      </c>
      <c r="Y6164" s="183">
        <v>0</v>
      </c>
    </row>
    <row r="6165" spans="1:25" x14ac:dyDescent="0.2">
      <c r="A6165" s="184">
        <v>0</v>
      </c>
      <c r="B6165" s="183">
        <f>[1]店マスタ!B6164</f>
        <v>0</v>
      </c>
      <c r="C6165" s="183">
        <v>0</v>
      </c>
      <c r="D6165" s="183">
        <v>0</v>
      </c>
      <c r="E6165" s="183" t="str">
        <f>_xlfn.XLOOKUP(A6165,[2]Sheet1!$R:$R,[2]Sheet1!$AB:$AB,"",0)</f>
        <v/>
      </c>
      <c r="F6165" s="183" t="str">
        <f>_xlfn.XLOOKUP($A6165,[3]【2026年03月度_全社】RFM客層一覧表データ!$A:$A,[3]【2026年03月度_全社】RFM客層一覧表データ!C:C,"",0)</f>
        <v/>
      </c>
      <c r="G6165" s="183" t="str">
        <f>_xlfn.XLOOKUP($A6165,[3]【2026年03月度_全社】RFM客層一覧表データ!$A:$A,[3]【2026年03月度_全社】RFM客層一覧表データ!D:D,"",0)</f>
        <v/>
      </c>
      <c r="H6165" s="183" t="str">
        <f>_xlfn.XLOOKUP($A6165,[3]【2026年03月度_全社】RFM客層一覧表データ!$A:$A,[3]【2026年03月度_全社】RFM客層一覧表データ!E:E,"",0)</f>
        <v/>
      </c>
      <c r="I6165" s="183" t="str">
        <f>_xlfn.XLOOKUP($A6165,[3]【2026年03月度_全社】RFM客層一覧表データ!$A:$A,[3]【2026年03月度_全社】RFM客層一覧表データ!F:F,"",0)</f>
        <v/>
      </c>
      <c r="J6165" s="183">
        <v>0</v>
      </c>
      <c r="K6165" s="183">
        <v>0</v>
      </c>
      <c r="L6165" s="183">
        <v>0</v>
      </c>
      <c r="M6165" s="183">
        <v>0</v>
      </c>
      <c r="N6165" s="183">
        <v>0</v>
      </c>
      <c r="O6165" s="183">
        <v>0</v>
      </c>
      <c r="P6165" s="183">
        <v>0</v>
      </c>
      <c r="Q6165" s="183">
        <v>0</v>
      </c>
      <c r="R6165" s="183">
        <v>0</v>
      </c>
      <c r="S6165" s="183">
        <v>0</v>
      </c>
      <c r="T6165" s="183">
        <v>0</v>
      </c>
      <c r="U6165" s="183">
        <v>0</v>
      </c>
      <c r="V6165" s="183">
        <v>0</v>
      </c>
      <c r="W6165" s="183">
        <v>0</v>
      </c>
      <c r="X6165" s="183">
        <v>0</v>
      </c>
      <c r="Y6165" s="183">
        <v>0</v>
      </c>
    </row>
    <row r="6166" spans="1:25" x14ac:dyDescent="0.2">
      <c r="A6166" s="184">
        <v>0</v>
      </c>
      <c r="B6166" s="183">
        <f>[1]店マスタ!B6165</f>
        <v>0</v>
      </c>
      <c r="C6166" s="183">
        <v>0</v>
      </c>
      <c r="D6166" s="183">
        <v>0</v>
      </c>
      <c r="E6166" s="183" t="str">
        <f>_xlfn.XLOOKUP(A6166,[2]Sheet1!$R:$R,[2]Sheet1!$AB:$AB,"",0)</f>
        <v/>
      </c>
      <c r="F6166" s="183" t="str">
        <f>_xlfn.XLOOKUP($A6166,[3]【2026年03月度_全社】RFM客層一覧表データ!$A:$A,[3]【2026年03月度_全社】RFM客層一覧表データ!C:C,"",0)</f>
        <v/>
      </c>
      <c r="G6166" s="183" t="str">
        <f>_xlfn.XLOOKUP($A6166,[3]【2026年03月度_全社】RFM客層一覧表データ!$A:$A,[3]【2026年03月度_全社】RFM客層一覧表データ!D:D,"",0)</f>
        <v/>
      </c>
      <c r="H6166" s="183" t="str">
        <f>_xlfn.XLOOKUP($A6166,[3]【2026年03月度_全社】RFM客層一覧表データ!$A:$A,[3]【2026年03月度_全社】RFM客層一覧表データ!E:E,"",0)</f>
        <v/>
      </c>
      <c r="I6166" s="183" t="str">
        <f>_xlfn.XLOOKUP($A6166,[3]【2026年03月度_全社】RFM客層一覧表データ!$A:$A,[3]【2026年03月度_全社】RFM客層一覧表データ!F:F,"",0)</f>
        <v/>
      </c>
      <c r="J6166" s="183">
        <v>0</v>
      </c>
      <c r="K6166" s="183">
        <v>0</v>
      </c>
      <c r="L6166" s="183">
        <v>0</v>
      </c>
      <c r="M6166" s="183">
        <v>0</v>
      </c>
      <c r="N6166" s="183">
        <v>0</v>
      </c>
      <c r="O6166" s="183">
        <v>0</v>
      </c>
      <c r="P6166" s="183">
        <v>0</v>
      </c>
      <c r="Q6166" s="183">
        <v>0</v>
      </c>
      <c r="R6166" s="183">
        <v>0</v>
      </c>
      <c r="S6166" s="183">
        <v>0</v>
      </c>
      <c r="T6166" s="183">
        <v>0</v>
      </c>
      <c r="U6166" s="183">
        <v>0</v>
      </c>
      <c r="V6166" s="183">
        <v>0</v>
      </c>
      <c r="W6166" s="183">
        <v>0</v>
      </c>
      <c r="X6166" s="183">
        <v>0</v>
      </c>
      <c r="Y6166" s="183">
        <v>0</v>
      </c>
    </row>
    <row r="6167" spans="1:25" x14ac:dyDescent="0.2">
      <c r="A6167" s="184">
        <v>0</v>
      </c>
      <c r="B6167" s="183">
        <f>[1]店マスタ!B6166</f>
        <v>0</v>
      </c>
      <c r="C6167" s="183">
        <v>0</v>
      </c>
      <c r="D6167" s="183">
        <v>0</v>
      </c>
      <c r="E6167" s="183" t="str">
        <f>_xlfn.XLOOKUP(A6167,[2]Sheet1!$R:$R,[2]Sheet1!$AB:$AB,"",0)</f>
        <v/>
      </c>
      <c r="F6167" s="183" t="str">
        <f>_xlfn.XLOOKUP($A6167,[3]【2026年03月度_全社】RFM客層一覧表データ!$A:$A,[3]【2026年03月度_全社】RFM客層一覧表データ!C:C,"",0)</f>
        <v/>
      </c>
      <c r="G6167" s="183" t="str">
        <f>_xlfn.XLOOKUP($A6167,[3]【2026年03月度_全社】RFM客層一覧表データ!$A:$A,[3]【2026年03月度_全社】RFM客層一覧表データ!D:D,"",0)</f>
        <v/>
      </c>
      <c r="H6167" s="183" t="str">
        <f>_xlfn.XLOOKUP($A6167,[3]【2026年03月度_全社】RFM客層一覧表データ!$A:$A,[3]【2026年03月度_全社】RFM客層一覧表データ!E:E,"",0)</f>
        <v/>
      </c>
      <c r="I6167" s="183" t="str">
        <f>_xlfn.XLOOKUP($A6167,[3]【2026年03月度_全社】RFM客層一覧表データ!$A:$A,[3]【2026年03月度_全社】RFM客層一覧表データ!F:F,"",0)</f>
        <v/>
      </c>
      <c r="J6167" s="183">
        <v>0</v>
      </c>
      <c r="K6167" s="183">
        <v>0</v>
      </c>
      <c r="L6167" s="183">
        <v>0</v>
      </c>
      <c r="M6167" s="183">
        <v>0</v>
      </c>
      <c r="N6167" s="183">
        <v>0</v>
      </c>
      <c r="O6167" s="183">
        <v>0</v>
      </c>
      <c r="P6167" s="183">
        <v>0</v>
      </c>
      <c r="Q6167" s="183">
        <v>0</v>
      </c>
      <c r="R6167" s="183">
        <v>0</v>
      </c>
      <c r="S6167" s="183">
        <v>0</v>
      </c>
      <c r="T6167" s="183">
        <v>0</v>
      </c>
      <c r="U6167" s="183">
        <v>0</v>
      </c>
      <c r="V6167" s="183">
        <v>0</v>
      </c>
      <c r="W6167" s="183">
        <v>0</v>
      </c>
      <c r="X6167" s="183">
        <v>0</v>
      </c>
      <c r="Y6167" s="183">
        <v>0</v>
      </c>
    </row>
    <row r="6168" spans="1:25" x14ac:dyDescent="0.2">
      <c r="A6168" s="184">
        <v>0</v>
      </c>
      <c r="B6168" s="183">
        <f>[1]店マスタ!B6167</f>
        <v>0</v>
      </c>
      <c r="C6168" s="183">
        <v>0</v>
      </c>
      <c r="D6168" s="183">
        <v>0</v>
      </c>
      <c r="E6168" s="183" t="str">
        <f>_xlfn.XLOOKUP(A6168,[2]Sheet1!$R:$R,[2]Sheet1!$AB:$AB,"",0)</f>
        <v/>
      </c>
      <c r="F6168" s="183" t="str">
        <f>_xlfn.XLOOKUP($A6168,[3]【2026年03月度_全社】RFM客層一覧表データ!$A:$A,[3]【2026年03月度_全社】RFM客層一覧表データ!C:C,"",0)</f>
        <v/>
      </c>
      <c r="G6168" s="183" t="str">
        <f>_xlfn.XLOOKUP($A6168,[3]【2026年03月度_全社】RFM客層一覧表データ!$A:$A,[3]【2026年03月度_全社】RFM客層一覧表データ!D:D,"",0)</f>
        <v/>
      </c>
      <c r="H6168" s="183" t="str">
        <f>_xlfn.XLOOKUP($A6168,[3]【2026年03月度_全社】RFM客層一覧表データ!$A:$A,[3]【2026年03月度_全社】RFM客層一覧表データ!E:E,"",0)</f>
        <v/>
      </c>
      <c r="I6168" s="183" t="str">
        <f>_xlfn.XLOOKUP($A6168,[3]【2026年03月度_全社】RFM客層一覧表データ!$A:$A,[3]【2026年03月度_全社】RFM客層一覧表データ!F:F,"",0)</f>
        <v/>
      </c>
      <c r="J6168" s="183">
        <v>0</v>
      </c>
      <c r="K6168" s="183">
        <v>0</v>
      </c>
      <c r="L6168" s="183">
        <v>0</v>
      </c>
      <c r="M6168" s="183">
        <v>0</v>
      </c>
      <c r="N6168" s="183">
        <v>0</v>
      </c>
      <c r="O6168" s="183">
        <v>0</v>
      </c>
      <c r="P6168" s="183">
        <v>0</v>
      </c>
      <c r="Q6168" s="183">
        <v>0</v>
      </c>
      <c r="R6168" s="183">
        <v>0</v>
      </c>
      <c r="S6168" s="183">
        <v>0</v>
      </c>
      <c r="T6168" s="183">
        <v>0</v>
      </c>
      <c r="U6168" s="183">
        <v>0</v>
      </c>
      <c r="V6168" s="183">
        <v>0</v>
      </c>
      <c r="W6168" s="183">
        <v>0</v>
      </c>
      <c r="X6168" s="183">
        <v>0</v>
      </c>
      <c r="Y6168" s="183">
        <v>0</v>
      </c>
    </row>
    <row r="6169" spans="1:25" x14ac:dyDescent="0.2">
      <c r="A6169" s="184">
        <v>0</v>
      </c>
      <c r="B6169" s="183">
        <f>[1]店マスタ!B6168</f>
        <v>0</v>
      </c>
      <c r="C6169" s="183">
        <v>0</v>
      </c>
      <c r="D6169" s="183">
        <v>0</v>
      </c>
      <c r="E6169" s="183" t="str">
        <f>_xlfn.XLOOKUP(A6169,[2]Sheet1!$R:$R,[2]Sheet1!$AB:$AB,"",0)</f>
        <v/>
      </c>
      <c r="F6169" s="183" t="str">
        <f>_xlfn.XLOOKUP($A6169,[3]【2026年03月度_全社】RFM客層一覧表データ!$A:$A,[3]【2026年03月度_全社】RFM客層一覧表データ!C:C,"",0)</f>
        <v/>
      </c>
      <c r="G6169" s="183" t="str">
        <f>_xlfn.XLOOKUP($A6169,[3]【2026年03月度_全社】RFM客層一覧表データ!$A:$A,[3]【2026年03月度_全社】RFM客層一覧表データ!D:D,"",0)</f>
        <v/>
      </c>
      <c r="H6169" s="183" t="str">
        <f>_xlfn.XLOOKUP($A6169,[3]【2026年03月度_全社】RFM客層一覧表データ!$A:$A,[3]【2026年03月度_全社】RFM客層一覧表データ!E:E,"",0)</f>
        <v/>
      </c>
      <c r="I6169" s="183" t="str">
        <f>_xlfn.XLOOKUP($A6169,[3]【2026年03月度_全社】RFM客層一覧表データ!$A:$A,[3]【2026年03月度_全社】RFM客層一覧表データ!F:F,"",0)</f>
        <v/>
      </c>
      <c r="J6169" s="183">
        <v>0</v>
      </c>
      <c r="K6169" s="183">
        <v>0</v>
      </c>
      <c r="L6169" s="183">
        <v>0</v>
      </c>
      <c r="M6169" s="183">
        <v>0</v>
      </c>
      <c r="N6169" s="183">
        <v>0</v>
      </c>
      <c r="O6169" s="183">
        <v>0</v>
      </c>
      <c r="P6169" s="183">
        <v>0</v>
      </c>
      <c r="Q6169" s="183">
        <v>0</v>
      </c>
      <c r="R6169" s="183">
        <v>0</v>
      </c>
      <c r="S6169" s="183">
        <v>0</v>
      </c>
      <c r="T6169" s="183">
        <v>0</v>
      </c>
      <c r="U6169" s="183">
        <v>0</v>
      </c>
      <c r="V6169" s="183">
        <v>0</v>
      </c>
      <c r="W6169" s="183">
        <v>0</v>
      </c>
      <c r="X6169" s="183">
        <v>0</v>
      </c>
      <c r="Y6169" s="183">
        <v>0</v>
      </c>
    </row>
    <row r="6170" spans="1:25" x14ac:dyDescent="0.2">
      <c r="A6170" s="184">
        <v>0</v>
      </c>
      <c r="B6170" s="183">
        <f>[1]店マスタ!B6169</f>
        <v>0</v>
      </c>
      <c r="C6170" s="183">
        <v>0</v>
      </c>
      <c r="D6170" s="183">
        <v>0</v>
      </c>
      <c r="E6170" s="183" t="str">
        <f>_xlfn.XLOOKUP(A6170,[2]Sheet1!$R:$R,[2]Sheet1!$AB:$AB,"",0)</f>
        <v/>
      </c>
      <c r="F6170" s="183" t="str">
        <f>_xlfn.XLOOKUP($A6170,[3]【2026年03月度_全社】RFM客層一覧表データ!$A:$A,[3]【2026年03月度_全社】RFM客層一覧表データ!C:C,"",0)</f>
        <v/>
      </c>
      <c r="G6170" s="183" t="str">
        <f>_xlfn.XLOOKUP($A6170,[3]【2026年03月度_全社】RFM客層一覧表データ!$A:$A,[3]【2026年03月度_全社】RFM客層一覧表データ!D:D,"",0)</f>
        <v/>
      </c>
      <c r="H6170" s="183" t="str">
        <f>_xlfn.XLOOKUP($A6170,[3]【2026年03月度_全社】RFM客層一覧表データ!$A:$A,[3]【2026年03月度_全社】RFM客層一覧表データ!E:E,"",0)</f>
        <v/>
      </c>
      <c r="I6170" s="183" t="str">
        <f>_xlfn.XLOOKUP($A6170,[3]【2026年03月度_全社】RFM客層一覧表データ!$A:$A,[3]【2026年03月度_全社】RFM客層一覧表データ!F:F,"",0)</f>
        <v/>
      </c>
      <c r="J6170" s="183">
        <v>0</v>
      </c>
      <c r="K6170" s="183">
        <v>0</v>
      </c>
      <c r="L6170" s="183">
        <v>0</v>
      </c>
      <c r="M6170" s="183">
        <v>0</v>
      </c>
      <c r="N6170" s="183">
        <v>0</v>
      </c>
      <c r="O6170" s="183">
        <v>0</v>
      </c>
      <c r="P6170" s="183">
        <v>0</v>
      </c>
      <c r="Q6170" s="183">
        <v>0</v>
      </c>
      <c r="R6170" s="183">
        <v>0</v>
      </c>
      <c r="S6170" s="183">
        <v>0</v>
      </c>
      <c r="T6170" s="183">
        <v>0</v>
      </c>
      <c r="U6170" s="183">
        <v>0</v>
      </c>
      <c r="V6170" s="183">
        <v>0</v>
      </c>
      <c r="W6170" s="183">
        <v>0</v>
      </c>
      <c r="X6170" s="183">
        <v>0</v>
      </c>
      <c r="Y6170" s="183">
        <v>0</v>
      </c>
    </row>
    <row r="6171" spans="1:25" x14ac:dyDescent="0.2">
      <c r="A6171" s="184">
        <v>0</v>
      </c>
      <c r="B6171" s="183">
        <f>[1]店マスタ!B6170</f>
        <v>0</v>
      </c>
      <c r="C6171" s="183">
        <v>0</v>
      </c>
      <c r="D6171" s="183">
        <v>0</v>
      </c>
      <c r="E6171" s="183" t="str">
        <f>_xlfn.XLOOKUP(A6171,[2]Sheet1!$R:$R,[2]Sheet1!$AB:$AB,"",0)</f>
        <v/>
      </c>
      <c r="F6171" s="183" t="str">
        <f>_xlfn.XLOOKUP($A6171,[3]【2026年03月度_全社】RFM客層一覧表データ!$A:$A,[3]【2026年03月度_全社】RFM客層一覧表データ!C:C,"",0)</f>
        <v/>
      </c>
      <c r="G6171" s="183" t="str">
        <f>_xlfn.XLOOKUP($A6171,[3]【2026年03月度_全社】RFM客層一覧表データ!$A:$A,[3]【2026年03月度_全社】RFM客層一覧表データ!D:D,"",0)</f>
        <v/>
      </c>
      <c r="H6171" s="183" t="str">
        <f>_xlfn.XLOOKUP($A6171,[3]【2026年03月度_全社】RFM客層一覧表データ!$A:$A,[3]【2026年03月度_全社】RFM客層一覧表データ!E:E,"",0)</f>
        <v/>
      </c>
      <c r="I6171" s="183" t="str">
        <f>_xlfn.XLOOKUP($A6171,[3]【2026年03月度_全社】RFM客層一覧表データ!$A:$A,[3]【2026年03月度_全社】RFM客層一覧表データ!F:F,"",0)</f>
        <v/>
      </c>
      <c r="J6171" s="183">
        <v>0</v>
      </c>
      <c r="K6171" s="183">
        <v>0</v>
      </c>
      <c r="L6171" s="183">
        <v>0</v>
      </c>
      <c r="M6171" s="183">
        <v>0</v>
      </c>
      <c r="N6171" s="183">
        <v>0</v>
      </c>
      <c r="O6171" s="183">
        <v>0</v>
      </c>
      <c r="P6171" s="183">
        <v>0</v>
      </c>
      <c r="Q6171" s="183">
        <v>0</v>
      </c>
      <c r="R6171" s="183">
        <v>0</v>
      </c>
      <c r="S6171" s="183">
        <v>0</v>
      </c>
      <c r="T6171" s="183">
        <v>0</v>
      </c>
      <c r="U6171" s="183">
        <v>0</v>
      </c>
      <c r="V6171" s="183">
        <v>0</v>
      </c>
      <c r="W6171" s="183">
        <v>0</v>
      </c>
      <c r="X6171" s="183">
        <v>0</v>
      </c>
      <c r="Y6171" s="183">
        <v>0</v>
      </c>
    </row>
    <row r="6172" spans="1:25" x14ac:dyDescent="0.2">
      <c r="A6172" s="184">
        <v>0</v>
      </c>
      <c r="B6172" s="183">
        <f>[1]店マスタ!B6171</f>
        <v>0</v>
      </c>
      <c r="C6172" s="183">
        <v>0</v>
      </c>
      <c r="D6172" s="183">
        <v>0</v>
      </c>
      <c r="E6172" s="183" t="str">
        <f>_xlfn.XLOOKUP(A6172,[2]Sheet1!$R:$R,[2]Sheet1!$AB:$AB,"",0)</f>
        <v/>
      </c>
      <c r="F6172" s="183" t="str">
        <f>_xlfn.XLOOKUP($A6172,[3]【2026年03月度_全社】RFM客層一覧表データ!$A:$A,[3]【2026年03月度_全社】RFM客層一覧表データ!C:C,"",0)</f>
        <v/>
      </c>
      <c r="G6172" s="183" t="str">
        <f>_xlfn.XLOOKUP($A6172,[3]【2026年03月度_全社】RFM客層一覧表データ!$A:$A,[3]【2026年03月度_全社】RFM客層一覧表データ!D:D,"",0)</f>
        <v/>
      </c>
      <c r="H6172" s="183" t="str">
        <f>_xlfn.XLOOKUP($A6172,[3]【2026年03月度_全社】RFM客層一覧表データ!$A:$A,[3]【2026年03月度_全社】RFM客層一覧表データ!E:E,"",0)</f>
        <v/>
      </c>
      <c r="I6172" s="183" t="str">
        <f>_xlfn.XLOOKUP($A6172,[3]【2026年03月度_全社】RFM客層一覧表データ!$A:$A,[3]【2026年03月度_全社】RFM客層一覧表データ!F:F,"",0)</f>
        <v/>
      </c>
      <c r="J6172" s="183">
        <v>0</v>
      </c>
      <c r="K6172" s="183">
        <v>0</v>
      </c>
      <c r="L6172" s="183">
        <v>0</v>
      </c>
      <c r="M6172" s="183">
        <v>0</v>
      </c>
      <c r="N6172" s="183">
        <v>0</v>
      </c>
      <c r="O6172" s="183">
        <v>0</v>
      </c>
      <c r="P6172" s="183">
        <v>0</v>
      </c>
      <c r="Q6172" s="183">
        <v>0</v>
      </c>
      <c r="R6172" s="183">
        <v>0</v>
      </c>
      <c r="S6172" s="183">
        <v>0</v>
      </c>
      <c r="T6172" s="183">
        <v>0</v>
      </c>
      <c r="U6172" s="183">
        <v>0</v>
      </c>
      <c r="V6172" s="183">
        <v>0</v>
      </c>
      <c r="W6172" s="183">
        <v>0</v>
      </c>
      <c r="X6172" s="183">
        <v>0</v>
      </c>
      <c r="Y6172" s="183">
        <v>0</v>
      </c>
    </row>
    <row r="6173" spans="1:25" x14ac:dyDescent="0.2">
      <c r="A6173" s="184">
        <v>0</v>
      </c>
      <c r="B6173" s="183">
        <f>[1]店マスタ!B6172</f>
        <v>0</v>
      </c>
      <c r="C6173" s="183">
        <v>0</v>
      </c>
      <c r="D6173" s="183">
        <v>0</v>
      </c>
      <c r="E6173" s="183" t="str">
        <f>_xlfn.XLOOKUP(A6173,[2]Sheet1!$R:$R,[2]Sheet1!$AB:$AB,"",0)</f>
        <v/>
      </c>
      <c r="F6173" s="183" t="str">
        <f>_xlfn.XLOOKUP($A6173,[3]【2026年03月度_全社】RFM客層一覧表データ!$A:$A,[3]【2026年03月度_全社】RFM客層一覧表データ!C:C,"",0)</f>
        <v/>
      </c>
      <c r="G6173" s="183" t="str">
        <f>_xlfn.XLOOKUP($A6173,[3]【2026年03月度_全社】RFM客層一覧表データ!$A:$A,[3]【2026年03月度_全社】RFM客層一覧表データ!D:D,"",0)</f>
        <v/>
      </c>
      <c r="H6173" s="183" t="str">
        <f>_xlfn.XLOOKUP($A6173,[3]【2026年03月度_全社】RFM客層一覧表データ!$A:$A,[3]【2026年03月度_全社】RFM客層一覧表データ!E:E,"",0)</f>
        <v/>
      </c>
      <c r="I6173" s="183" t="str">
        <f>_xlfn.XLOOKUP($A6173,[3]【2026年03月度_全社】RFM客層一覧表データ!$A:$A,[3]【2026年03月度_全社】RFM客層一覧表データ!F:F,"",0)</f>
        <v/>
      </c>
      <c r="J6173" s="183">
        <v>0</v>
      </c>
      <c r="K6173" s="183">
        <v>0</v>
      </c>
      <c r="L6173" s="183">
        <v>0</v>
      </c>
      <c r="M6173" s="183">
        <v>0</v>
      </c>
      <c r="N6173" s="183">
        <v>0</v>
      </c>
      <c r="O6173" s="183">
        <v>0</v>
      </c>
      <c r="P6173" s="183">
        <v>0</v>
      </c>
      <c r="Q6173" s="183">
        <v>0</v>
      </c>
      <c r="R6173" s="183">
        <v>0</v>
      </c>
      <c r="S6173" s="183">
        <v>0</v>
      </c>
      <c r="T6173" s="183">
        <v>0</v>
      </c>
      <c r="U6173" s="183">
        <v>0</v>
      </c>
      <c r="V6173" s="183">
        <v>0</v>
      </c>
      <c r="W6173" s="183">
        <v>0</v>
      </c>
      <c r="X6173" s="183">
        <v>0</v>
      </c>
      <c r="Y6173" s="183">
        <v>0</v>
      </c>
    </row>
    <row r="6174" spans="1:25" x14ac:dyDescent="0.2">
      <c r="A6174" s="184">
        <v>0</v>
      </c>
      <c r="B6174" s="183">
        <f>[1]店マスタ!B6173</f>
        <v>0</v>
      </c>
      <c r="C6174" s="183">
        <v>0</v>
      </c>
      <c r="D6174" s="183">
        <v>0</v>
      </c>
      <c r="E6174" s="183" t="str">
        <f>_xlfn.XLOOKUP(A6174,[2]Sheet1!$R:$R,[2]Sheet1!$AB:$AB,"",0)</f>
        <v/>
      </c>
      <c r="F6174" s="183" t="str">
        <f>_xlfn.XLOOKUP($A6174,[3]【2026年03月度_全社】RFM客層一覧表データ!$A:$A,[3]【2026年03月度_全社】RFM客層一覧表データ!C:C,"",0)</f>
        <v/>
      </c>
      <c r="G6174" s="183" t="str">
        <f>_xlfn.XLOOKUP($A6174,[3]【2026年03月度_全社】RFM客層一覧表データ!$A:$A,[3]【2026年03月度_全社】RFM客層一覧表データ!D:D,"",0)</f>
        <v/>
      </c>
      <c r="H6174" s="183" t="str">
        <f>_xlfn.XLOOKUP($A6174,[3]【2026年03月度_全社】RFM客層一覧表データ!$A:$A,[3]【2026年03月度_全社】RFM客層一覧表データ!E:E,"",0)</f>
        <v/>
      </c>
      <c r="I6174" s="183" t="str">
        <f>_xlfn.XLOOKUP($A6174,[3]【2026年03月度_全社】RFM客層一覧表データ!$A:$A,[3]【2026年03月度_全社】RFM客層一覧表データ!F:F,"",0)</f>
        <v/>
      </c>
      <c r="J6174" s="183">
        <v>0</v>
      </c>
      <c r="K6174" s="183">
        <v>0</v>
      </c>
      <c r="L6174" s="183">
        <v>0</v>
      </c>
      <c r="M6174" s="183">
        <v>0</v>
      </c>
      <c r="N6174" s="183">
        <v>0</v>
      </c>
      <c r="O6174" s="183">
        <v>0</v>
      </c>
      <c r="P6174" s="183">
        <v>0</v>
      </c>
      <c r="Q6174" s="183">
        <v>0</v>
      </c>
      <c r="R6174" s="183">
        <v>0</v>
      </c>
      <c r="S6174" s="183">
        <v>0</v>
      </c>
      <c r="T6174" s="183">
        <v>0</v>
      </c>
      <c r="U6174" s="183">
        <v>0</v>
      </c>
      <c r="V6174" s="183">
        <v>0</v>
      </c>
      <c r="W6174" s="183">
        <v>0</v>
      </c>
      <c r="X6174" s="183">
        <v>0</v>
      </c>
      <c r="Y6174" s="183">
        <v>0</v>
      </c>
    </row>
    <row r="6175" spans="1:25" x14ac:dyDescent="0.2">
      <c r="A6175" s="184">
        <v>0</v>
      </c>
      <c r="B6175" s="183">
        <f>[1]店マスタ!B6174</f>
        <v>0</v>
      </c>
      <c r="C6175" s="183">
        <v>0</v>
      </c>
      <c r="D6175" s="183">
        <v>0</v>
      </c>
      <c r="E6175" s="183" t="str">
        <f>_xlfn.XLOOKUP(A6175,[2]Sheet1!$R:$R,[2]Sheet1!$AB:$AB,"",0)</f>
        <v/>
      </c>
      <c r="F6175" s="183" t="str">
        <f>_xlfn.XLOOKUP($A6175,[3]【2026年03月度_全社】RFM客層一覧表データ!$A:$A,[3]【2026年03月度_全社】RFM客層一覧表データ!C:C,"",0)</f>
        <v/>
      </c>
      <c r="G6175" s="183" t="str">
        <f>_xlfn.XLOOKUP($A6175,[3]【2026年03月度_全社】RFM客層一覧表データ!$A:$A,[3]【2026年03月度_全社】RFM客層一覧表データ!D:D,"",0)</f>
        <v/>
      </c>
      <c r="H6175" s="183" t="str">
        <f>_xlfn.XLOOKUP($A6175,[3]【2026年03月度_全社】RFM客層一覧表データ!$A:$A,[3]【2026年03月度_全社】RFM客層一覧表データ!E:E,"",0)</f>
        <v/>
      </c>
      <c r="I6175" s="183" t="str">
        <f>_xlfn.XLOOKUP($A6175,[3]【2026年03月度_全社】RFM客層一覧表データ!$A:$A,[3]【2026年03月度_全社】RFM客層一覧表データ!F:F,"",0)</f>
        <v/>
      </c>
      <c r="J6175" s="183">
        <v>0</v>
      </c>
      <c r="K6175" s="183">
        <v>0</v>
      </c>
      <c r="L6175" s="183">
        <v>0</v>
      </c>
      <c r="M6175" s="183">
        <v>0</v>
      </c>
      <c r="N6175" s="183">
        <v>0</v>
      </c>
      <c r="O6175" s="183">
        <v>0</v>
      </c>
      <c r="P6175" s="183">
        <v>0</v>
      </c>
      <c r="Q6175" s="183">
        <v>0</v>
      </c>
      <c r="R6175" s="183">
        <v>0</v>
      </c>
      <c r="S6175" s="183">
        <v>0</v>
      </c>
      <c r="T6175" s="183">
        <v>0</v>
      </c>
      <c r="U6175" s="183">
        <v>0</v>
      </c>
      <c r="V6175" s="183">
        <v>0</v>
      </c>
      <c r="W6175" s="183">
        <v>0</v>
      </c>
      <c r="X6175" s="183">
        <v>0</v>
      </c>
      <c r="Y6175" s="183">
        <v>0</v>
      </c>
    </row>
    <row r="6176" spans="1:25" x14ac:dyDescent="0.2">
      <c r="A6176" s="184">
        <v>0</v>
      </c>
      <c r="B6176" s="183">
        <f>[1]店マスタ!B6175</f>
        <v>0</v>
      </c>
      <c r="C6176" s="183">
        <v>0</v>
      </c>
      <c r="D6176" s="183">
        <v>0</v>
      </c>
      <c r="E6176" s="183" t="str">
        <f>_xlfn.XLOOKUP(A6176,[2]Sheet1!$R:$R,[2]Sheet1!$AB:$AB,"",0)</f>
        <v/>
      </c>
      <c r="F6176" s="183" t="str">
        <f>_xlfn.XLOOKUP($A6176,[3]【2026年03月度_全社】RFM客層一覧表データ!$A:$A,[3]【2026年03月度_全社】RFM客層一覧表データ!C:C,"",0)</f>
        <v/>
      </c>
      <c r="G6176" s="183" t="str">
        <f>_xlfn.XLOOKUP($A6176,[3]【2026年03月度_全社】RFM客層一覧表データ!$A:$A,[3]【2026年03月度_全社】RFM客層一覧表データ!D:D,"",0)</f>
        <v/>
      </c>
      <c r="H6176" s="183" t="str">
        <f>_xlfn.XLOOKUP($A6176,[3]【2026年03月度_全社】RFM客層一覧表データ!$A:$A,[3]【2026年03月度_全社】RFM客層一覧表データ!E:E,"",0)</f>
        <v/>
      </c>
      <c r="I6176" s="183" t="str">
        <f>_xlfn.XLOOKUP($A6176,[3]【2026年03月度_全社】RFM客層一覧表データ!$A:$A,[3]【2026年03月度_全社】RFM客層一覧表データ!F:F,"",0)</f>
        <v/>
      </c>
      <c r="J6176" s="183">
        <v>0</v>
      </c>
      <c r="K6176" s="183">
        <v>0</v>
      </c>
      <c r="L6176" s="183">
        <v>0</v>
      </c>
      <c r="M6176" s="183">
        <v>0</v>
      </c>
      <c r="N6176" s="183">
        <v>0</v>
      </c>
      <c r="O6176" s="183">
        <v>0</v>
      </c>
      <c r="P6176" s="183">
        <v>0</v>
      </c>
      <c r="Q6176" s="183">
        <v>0</v>
      </c>
      <c r="R6176" s="183">
        <v>0</v>
      </c>
      <c r="S6176" s="183">
        <v>0</v>
      </c>
      <c r="T6176" s="183">
        <v>0</v>
      </c>
      <c r="U6176" s="183">
        <v>0</v>
      </c>
      <c r="V6176" s="183">
        <v>0</v>
      </c>
      <c r="W6176" s="183">
        <v>0</v>
      </c>
      <c r="X6176" s="183">
        <v>0</v>
      </c>
      <c r="Y6176" s="183">
        <v>0</v>
      </c>
    </row>
    <row r="6177" spans="1:25" x14ac:dyDescent="0.2">
      <c r="A6177" s="184">
        <v>0</v>
      </c>
      <c r="B6177" s="183">
        <f>[1]店マスタ!B6176</f>
        <v>0</v>
      </c>
      <c r="C6177" s="183">
        <v>0</v>
      </c>
      <c r="D6177" s="183">
        <v>0</v>
      </c>
      <c r="E6177" s="183" t="str">
        <f>_xlfn.XLOOKUP(A6177,[2]Sheet1!$R:$R,[2]Sheet1!$AB:$AB,"",0)</f>
        <v/>
      </c>
      <c r="F6177" s="183" t="str">
        <f>_xlfn.XLOOKUP($A6177,[3]【2026年03月度_全社】RFM客層一覧表データ!$A:$A,[3]【2026年03月度_全社】RFM客層一覧表データ!C:C,"",0)</f>
        <v/>
      </c>
      <c r="G6177" s="183" t="str">
        <f>_xlfn.XLOOKUP($A6177,[3]【2026年03月度_全社】RFM客層一覧表データ!$A:$A,[3]【2026年03月度_全社】RFM客層一覧表データ!D:D,"",0)</f>
        <v/>
      </c>
      <c r="H6177" s="183" t="str">
        <f>_xlfn.XLOOKUP($A6177,[3]【2026年03月度_全社】RFM客層一覧表データ!$A:$A,[3]【2026年03月度_全社】RFM客層一覧表データ!E:E,"",0)</f>
        <v/>
      </c>
      <c r="I6177" s="183" t="str">
        <f>_xlfn.XLOOKUP($A6177,[3]【2026年03月度_全社】RFM客層一覧表データ!$A:$A,[3]【2026年03月度_全社】RFM客層一覧表データ!F:F,"",0)</f>
        <v/>
      </c>
      <c r="J6177" s="183">
        <v>0</v>
      </c>
      <c r="K6177" s="183">
        <v>0</v>
      </c>
      <c r="L6177" s="183">
        <v>0</v>
      </c>
      <c r="M6177" s="183">
        <v>0</v>
      </c>
      <c r="N6177" s="183">
        <v>0</v>
      </c>
      <c r="O6177" s="183">
        <v>0</v>
      </c>
      <c r="P6177" s="183">
        <v>0</v>
      </c>
      <c r="Q6177" s="183">
        <v>0</v>
      </c>
      <c r="R6177" s="183">
        <v>0</v>
      </c>
      <c r="S6177" s="183">
        <v>0</v>
      </c>
      <c r="T6177" s="183">
        <v>0</v>
      </c>
      <c r="U6177" s="183">
        <v>0</v>
      </c>
      <c r="V6177" s="183">
        <v>0</v>
      </c>
      <c r="W6177" s="183">
        <v>0</v>
      </c>
      <c r="X6177" s="183">
        <v>0</v>
      </c>
      <c r="Y6177" s="183">
        <v>0</v>
      </c>
    </row>
    <row r="6178" spans="1:25" x14ac:dyDescent="0.2">
      <c r="A6178" s="184">
        <v>0</v>
      </c>
      <c r="B6178" s="183">
        <f>[1]店マスタ!B6177</f>
        <v>0</v>
      </c>
      <c r="C6178" s="183">
        <v>0</v>
      </c>
      <c r="D6178" s="183">
        <v>0</v>
      </c>
      <c r="E6178" s="183" t="str">
        <f>_xlfn.XLOOKUP(A6178,[2]Sheet1!$R:$R,[2]Sheet1!$AB:$AB,"",0)</f>
        <v/>
      </c>
      <c r="F6178" s="183" t="str">
        <f>_xlfn.XLOOKUP($A6178,[3]【2026年03月度_全社】RFM客層一覧表データ!$A:$A,[3]【2026年03月度_全社】RFM客層一覧表データ!C:C,"",0)</f>
        <v/>
      </c>
      <c r="G6178" s="183" t="str">
        <f>_xlfn.XLOOKUP($A6178,[3]【2026年03月度_全社】RFM客層一覧表データ!$A:$A,[3]【2026年03月度_全社】RFM客層一覧表データ!D:D,"",0)</f>
        <v/>
      </c>
      <c r="H6178" s="183" t="str">
        <f>_xlfn.XLOOKUP($A6178,[3]【2026年03月度_全社】RFM客層一覧表データ!$A:$A,[3]【2026年03月度_全社】RFM客層一覧表データ!E:E,"",0)</f>
        <v/>
      </c>
      <c r="I6178" s="183" t="str">
        <f>_xlfn.XLOOKUP($A6178,[3]【2026年03月度_全社】RFM客層一覧表データ!$A:$A,[3]【2026年03月度_全社】RFM客層一覧表データ!F:F,"",0)</f>
        <v/>
      </c>
      <c r="J6178" s="183">
        <v>0</v>
      </c>
      <c r="K6178" s="183">
        <v>0</v>
      </c>
      <c r="L6178" s="183">
        <v>0</v>
      </c>
      <c r="M6178" s="183">
        <v>0</v>
      </c>
      <c r="N6178" s="183">
        <v>0</v>
      </c>
      <c r="O6178" s="183">
        <v>0</v>
      </c>
      <c r="P6178" s="183">
        <v>0</v>
      </c>
      <c r="Q6178" s="183">
        <v>0</v>
      </c>
      <c r="R6178" s="183">
        <v>0</v>
      </c>
      <c r="S6178" s="183">
        <v>0</v>
      </c>
      <c r="T6178" s="183">
        <v>0</v>
      </c>
      <c r="U6178" s="183">
        <v>0</v>
      </c>
      <c r="V6178" s="183">
        <v>0</v>
      </c>
      <c r="W6178" s="183">
        <v>0</v>
      </c>
      <c r="X6178" s="183">
        <v>0</v>
      </c>
      <c r="Y6178" s="183">
        <v>0</v>
      </c>
    </row>
    <row r="6179" spans="1:25" x14ac:dyDescent="0.2">
      <c r="A6179" s="184">
        <v>0</v>
      </c>
      <c r="B6179" s="183">
        <f>[1]店マスタ!B6178</f>
        <v>0</v>
      </c>
      <c r="C6179" s="183">
        <v>0</v>
      </c>
      <c r="D6179" s="183">
        <v>0</v>
      </c>
      <c r="E6179" s="183" t="str">
        <f>_xlfn.XLOOKUP(A6179,[2]Sheet1!$R:$R,[2]Sheet1!$AB:$AB,"",0)</f>
        <v/>
      </c>
      <c r="F6179" s="183" t="str">
        <f>_xlfn.XLOOKUP($A6179,[3]【2026年03月度_全社】RFM客層一覧表データ!$A:$A,[3]【2026年03月度_全社】RFM客層一覧表データ!C:C,"",0)</f>
        <v/>
      </c>
      <c r="G6179" s="183" t="str">
        <f>_xlfn.XLOOKUP($A6179,[3]【2026年03月度_全社】RFM客層一覧表データ!$A:$A,[3]【2026年03月度_全社】RFM客層一覧表データ!D:D,"",0)</f>
        <v/>
      </c>
      <c r="H6179" s="183" t="str">
        <f>_xlfn.XLOOKUP($A6179,[3]【2026年03月度_全社】RFM客層一覧表データ!$A:$A,[3]【2026年03月度_全社】RFM客層一覧表データ!E:E,"",0)</f>
        <v/>
      </c>
      <c r="I6179" s="183" t="str">
        <f>_xlfn.XLOOKUP($A6179,[3]【2026年03月度_全社】RFM客層一覧表データ!$A:$A,[3]【2026年03月度_全社】RFM客層一覧表データ!F:F,"",0)</f>
        <v/>
      </c>
      <c r="J6179" s="183">
        <v>0</v>
      </c>
      <c r="K6179" s="183">
        <v>0</v>
      </c>
      <c r="L6179" s="183">
        <v>0</v>
      </c>
      <c r="M6179" s="183">
        <v>0</v>
      </c>
      <c r="N6179" s="183">
        <v>0</v>
      </c>
      <c r="O6179" s="183">
        <v>0</v>
      </c>
      <c r="P6179" s="183">
        <v>0</v>
      </c>
      <c r="Q6179" s="183">
        <v>0</v>
      </c>
      <c r="R6179" s="183">
        <v>0</v>
      </c>
      <c r="S6179" s="183">
        <v>0</v>
      </c>
      <c r="T6179" s="183">
        <v>0</v>
      </c>
      <c r="U6179" s="183">
        <v>0</v>
      </c>
      <c r="V6179" s="183">
        <v>0</v>
      </c>
      <c r="W6179" s="183">
        <v>0</v>
      </c>
      <c r="X6179" s="183">
        <v>0</v>
      </c>
      <c r="Y6179" s="183">
        <v>0</v>
      </c>
    </row>
    <row r="6180" spans="1:25" x14ac:dyDescent="0.2">
      <c r="A6180" s="184">
        <v>0</v>
      </c>
      <c r="B6180" s="183">
        <f>[1]店マスタ!B6179</f>
        <v>0</v>
      </c>
      <c r="C6180" s="183">
        <v>0</v>
      </c>
      <c r="D6180" s="183">
        <v>0</v>
      </c>
      <c r="E6180" s="183" t="str">
        <f>_xlfn.XLOOKUP(A6180,[2]Sheet1!$R:$R,[2]Sheet1!$AB:$AB,"",0)</f>
        <v/>
      </c>
      <c r="F6180" s="183" t="str">
        <f>_xlfn.XLOOKUP($A6180,[3]【2026年03月度_全社】RFM客層一覧表データ!$A:$A,[3]【2026年03月度_全社】RFM客層一覧表データ!C:C,"",0)</f>
        <v/>
      </c>
      <c r="G6180" s="183" t="str">
        <f>_xlfn.XLOOKUP($A6180,[3]【2026年03月度_全社】RFM客層一覧表データ!$A:$A,[3]【2026年03月度_全社】RFM客層一覧表データ!D:D,"",0)</f>
        <v/>
      </c>
      <c r="H6180" s="183" t="str">
        <f>_xlfn.XLOOKUP($A6180,[3]【2026年03月度_全社】RFM客層一覧表データ!$A:$A,[3]【2026年03月度_全社】RFM客層一覧表データ!E:E,"",0)</f>
        <v/>
      </c>
      <c r="I6180" s="183" t="str">
        <f>_xlfn.XLOOKUP($A6180,[3]【2026年03月度_全社】RFM客層一覧表データ!$A:$A,[3]【2026年03月度_全社】RFM客層一覧表データ!F:F,"",0)</f>
        <v/>
      </c>
      <c r="J6180" s="183">
        <v>0</v>
      </c>
      <c r="K6180" s="183">
        <v>0</v>
      </c>
      <c r="L6180" s="183">
        <v>0</v>
      </c>
      <c r="M6180" s="183">
        <v>0</v>
      </c>
      <c r="N6180" s="183">
        <v>0</v>
      </c>
      <c r="O6180" s="183">
        <v>0</v>
      </c>
      <c r="P6180" s="183">
        <v>0</v>
      </c>
      <c r="Q6180" s="183">
        <v>0</v>
      </c>
      <c r="R6180" s="183">
        <v>0</v>
      </c>
      <c r="S6180" s="183">
        <v>0</v>
      </c>
      <c r="T6180" s="183">
        <v>0</v>
      </c>
      <c r="U6180" s="183">
        <v>0</v>
      </c>
      <c r="V6180" s="183">
        <v>0</v>
      </c>
      <c r="W6180" s="183">
        <v>0</v>
      </c>
      <c r="X6180" s="183">
        <v>0</v>
      </c>
      <c r="Y6180" s="183">
        <v>0</v>
      </c>
    </row>
    <row r="6181" spans="1:25" x14ac:dyDescent="0.2">
      <c r="A6181" s="184">
        <v>0</v>
      </c>
      <c r="B6181" s="183">
        <f>[1]店マスタ!B6180</f>
        <v>0</v>
      </c>
      <c r="C6181" s="183">
        <v>0</v>
      </c>
      <c r="D6181" s="183">
        <v>0</v>
      </c>
      <c r="E6181" s="183" t="str">
        <f>_xlfn.XLOOKUP(A6181,[2]Sheet1!$R:$R,[2]Sheet1!$AB:$AB,"",0)</f>
        <v/>
      </c>
      <c r="F6181" s="183" t="str">
        <f>_xlfn.XLOOKUP($A6181,[3]【2026年03月度_全社】RFM客層一覧表データ!$A:$A,[3]【2026年03月度_全社】RFM客層一覧表データ!C:C,"",0)</f>
        <v/>
      </c>
      <c r="G6181" s="183" t="str">
        <f>_xlfn.XLOOKUP($A6181,[3]【2026年03月度_全社】RFM客層一覧表データ!$A:$A,[3]【2026年03月度_全社】RFM客層一覧表データ!D:D,"",0)</f>
        <v/>
      </c>
      <c r="H6181" s="183" t="str">
        <f>_xlfn.XLOOKUP($A6181,[3]【2026年03月度_全社】RFM客層一覧表データ!$A:$A,[3]【2026年03月度_全社】RFM客層一覧表データ!E:E,"",0)</f>
        <v/>
      </c>
      <c r="I6181" s="183" t="str">
        <f>_xlfn.XLOOKUP($A6181,[3]【2026年03月度_全社】RFM客層一覧表データ!$A:$A,[3]【2026年03月度_全社】RFM客層一覧表データ!F:F,"",0)</f>
        <v/>
      </c>
      <c r="J6181" s="183">
        <v>0</v>
      </c>
      <c r="K6181" s="183">
        <v>0</v>
      </c>
      <c r="L6181" s="183">
        <v>0</v>
      </c>
      <c r="M6181" s="183">
        <v>0</v>
      </c>
      <c r="N6181" s="183">
        <v>0</v>
      </c>
      <c r="O6181" s="183">
        <v>0</v>
      </c>
      <c r="P6181" s="183">
        <v>0</v>
      </c>
      <c r="Q6181" s="183">
        <v>0</v>
      </c>
      <c r="R6181" s="183">
        <v>0</v>
      </c>
      <c r="S6181" s="183">
        <v>0</v>
      </c>
      <c r="T6181" s="183">
        <v>0</v>
      </c>
      <c r="U6181" s="183">
        <v>0</v>
      </c>
      <c r="V6181" s="183">
        <v>0</v>
      </c>
      <c r="W6181" s="183">
        <v>0</v>
      </c>
      <c r="X6181" s="183">
        <v>0</v>
      </c>
      <c r="Y6181" s="183">
        <v>0</v>
      </c>
    </row>
    <row r="6182" spans="1:25" x14ac:dyDescent="0.2">
      <c r="A6182" s="184">
        <v>0</v>
      </c>
      <c r="B6182" s="183">
        <f>[1]店マスタ!B6181</f>
        <v>0</v>
      </c>
      <c r="C6182" s="183">
        <v>0</v>
      </c>
      <c r="D6182" s="183">
        <v>0</v>
      </c>
      <c r="E6182" s="183" t="str">
        <f>_xlfn.XLOOKUP(A6182,[2]Sheet1!$R:$R,[2]Sheet1!$AB:$AB,"",0)</f>
        <v/>
      </c>
      <c r="F6182" s="183" t="str">
        <f>_xlfn.XLOOKUP($A6182,[3]【2026年03月度_全社】RFM客層一覧表データ!$A:$A,[3]【2026年03月度_全社】RFM客層一覧表データ!C:C,"",0)</f>
        <v/>
      </c>
      <c r="G6182" s="183" t="str">
        <f>_xlfn.XLOOKUP($A6182,[3]【2026年03月度_全社】RFM客層一覧表データ!$A:$A,[3]【2026年03月度_全社】RFM客層一覧表データ!D:D,"",0)</f>
        <v/>
      </c>
      <c r="H6182" s="183" t="str">
        <f>_xlfn.XLOOKUP($A6182,[3]【2026年03月度_全社】RFM客層一覧表データ!$A:$A,[3]【2026年03月度_全社】RFM客層一覧表データ!E:E,"",0)</f>
        <v/>
      </c>
      <c r="I6182" s="183" t="str">
        <f>_xlfn.XLOOKUP($A6182,[3]【2026年03月度_全社】RFM客層一覧表データ!$A:$A,[3]【2026年03月度_全社】RFM客層一覧表データ!F:F,"",0)</f>
        <v/>
      </c>
      <c r="J6182" s="183">
        <v>0</v>
      </c>
      <c r="K6182" s="183">
        <v>0</v>
      </c>
      <c r="L6182" s="183">
        <v>0</v>
      </c>
      <c r="M6182" s="183">
        <v>0</v>
      </c>
      <c r="N6182" s="183">
        <v>0</v>
      </c>
      <c r="O6182" s="183">
        <v>0</v>
      </c>
      <c r="P6182" s="183">
        <v>0</v>
      </c>
      <c r="Q6182" s="183">
        <v>0</v>
      </c>
      <c r="R6182" s="183">
        <v>0</v>
      </c>
      <c r="S6182" s="183">
        <v>0</v>
      </c>
      <c r="T6182" s="183">
        <v>0</v>
      </c>
      <c r="U6182" s="183">
        <v>0</v>
      </c>
      <c r="V6182" s="183">
        <v>0</v>
      </c>
      <c r="W6182" s="183">
        <v>0</v>
      </c>
      <c r="X6182" s="183">
        <v>0</v>
      </c>
      <c r="Y6182" s="183">
        <v>0</v>
      </c>
    </row>
    <row r="6183" spans="1:25" x14ac:dyDescent="0.2">
      <c r="A6183" s="184">
        <v>0</v>
      </c>
      <c r="B6183" s="183">
        <f>[1]店マスタ!B6182</f>
        <v>0</v>
      </c>
      <c r="C6183" s="183">
        <v>0</v>
      </c>
      <c r="D6183" s="183">
        <v>0</v>
      </c>
      <c r="E6183" s="183" t="str">
        <f>_xlfn.XLOOKUP(A6183,[2]Sheet1!$R:$R,[2]Sheet1!$AB:$AB,"",0)</f>
        <v/>
      </c>
      <c r="F6183" s="183" t="str">
        <f>_xlfn.XLOOKUP($A6183,[3]【2026年03月度_全社】RFM客層一覧表データ!$A:$A,[3]【2026年03月度_全社】RFM客層一覧表データ!C:C,"",0)</f>
        <v/>
      </c>
      <c r="G6183" s="183" t="str">
        <f>_xlfn.XLOOKUP($A6183,[3]【2026年03月度_全社】RFM客層一覧表データ!$A:$A,[3]【2026年03月度_全社】RFM客層一覧表データ!D:D,"",0)</f>
        <v/>
      </c>
      <c r="H6183" s="183" t="str">
        <f>_xlfn.XLOOKUP($A6183,[3]【2026年03月度_全社】RFM客層一覧表データ!$A:$A,[3]【2026年03月度_全社】RFM客層一覧表データ!E:E,"",0)</f>
        <v/>
      </c>
      <c r="I6183" s="183" t="str">
        <f>_xlfn.XLOOKUP($A6183,[3]【2026年03月度_全社】RFM客層一覧表データ!$A:$A,[3]【2026年03月度_全社】RFM客層一覧表データ!F:F,"",0)</f>
        <v/>
      </c>
      <c r="J6183" s="183">
        <v>0</v>
      </c>
      <c r="K6183" s="183">
        <v>0</v>
      </c>
      <c r="L6183" s="183">
        <v>0</v>
      </c>
      <c r="M6183" s="183">
        <v>0</v>
      </c>
      <c r="N6183" s="183">
        <v>0</v>
      </c>
      <c r="O6183" s="183">
        <v>0</v>
      </c>
      <c r="P6183" s="183">
        <v>0</v>
      </c>
      <c r="Q6183" s="183">
        <v>0</v>
      </c>
      <c r="R6183" s="183">
        <v>0</v>
      </c>
      <c r="S6183" s="183">
        <v>0</v>
      </c>
      <c r="T6183" s="183">
        <v>0</v>
      </c>
      <c r="U6183" s="183">
        <v>0</v>
      </c>
      <c r="V6183" s="183">
        <v>0</v>
      </c>
      <c r="W6183" s="183">
        <v>0</v>
      </c>
      <c r="X6183" s="183">
        <v>0</v>
      </c>
      <c r="Y6183" s="183">
        <v>0</v>
      </c>
    </row>
    <row r="6184" spans="1:25" x14ac:dyDescent="0.2">
      <c r="A6184" s="184">
        <v>0</v>
      </c>
      <c r="B6184" s="183">
        <f>[1]店マスタ!B6183</f>
        <v>0</v>
      </c>
      <c r="C6184" s="183">
        <v>0</v>
      </c>
      <c r="D6184" s="183">
        <v>0</v>
      </c>
      <c r="E6184" s="183" t="str">
        <f>_xlfn.XLOOKUP(A6184,[2]Sheet1!$R:$R,[2]Sheet1!$AB:$AB,"",0)</f>
        <v/>
      </c>
      <c r="F6184" s="183" t="str">
        <f>_xlfn.XLOOKUP($A6184,[3]【2026年03月度_全社】RFM客層一覧表データ!$A:$A,[3]【2026年03月度_全社】RFM客層一覧表データ!C:C,"",0)</f>
        <v/>
      </c>
      <c r="G6184" s="183" t="str">
        <f>_xlfn.XLOOKUP($A6184,[3]【2026年03月度_全社】RFM客層一覧表データ!$A:$A,[3]【2026年03月度_全社】RFM客層一覧表データ!D:D,"",0)</f>
        <v/>
      </c>
      <c r="H6184" s="183" t="str">
        <f>_xlfn.XLOOKUP($A6184,[3]【2026年03月度_全社】RFM客層一覧表データ!$A:$A,[3]【2026年03月度_全社】RFM客層一覧表データ!E:E,"",0)</f>
        <v/>
      </c>
      <c r="I6184" s="183" t="str">
        <f>_xlfn.XLOOKUP($A6184,[3]【2026年03月度_全社】RFM客層一覧表データ!$A:$A,[3]【2026年03月度_全社】RFM客層一覧表データ!F:F,"",0)</f>
        <v/>
      </c>
      <c r="J6184" s="183">
        <v>0</v>
      </c>
      <c r="K6184" s="183">
        <v>0</v>
      </c>
      <c r="L6184" s="183">
        <v>0</v>
      </c>
      <c r="M6184" s="183">
        <v>0</v>
      </c>
      <c r="N6184" s="183">
        <v>0</v>
      </c>
      <c r="O6184" s="183">
        <v>0</v>
      </c>
      <c r="P6184" s="183">
        <v>0</v>
      </c>
      <c r="Q6184" s="183">
        <v>0</v>
      </c>
      <c r="R6184" s="183">
        <v>0</v>
      </c>
      <c r="S6184" s="183">
        <v>0</v>
      </c>
      <c r="T6184" s="183">
        <v>0</v>
      </c>
      <c r="U6184" s="183">
        <v>0</v>
      </c>
      <c r="V6184" s="183">
        <v>0</v>
      </c>
      <c r="W6184" s="183">
        <v>0</v>
      </c>
      <c r="X6184" s="183">
        <v>0</v>
      </c>
      <c r="Y6184" s="183">
        <v>0</v>
      </c>
    </row>
    <row r="6185" spans="1:25" x14ac:dyDescent="0.2">
      <c r="A6185" s="184">
        <v>0</v>
      </c>
      <c r="B6185" s="183">
        <f>[1]店マスタ!B6184</f>
        <v>0</v>
      </c>
      <c r="C6185" s="183">
        <v>0</v>
      </c>
      <c r="D6185" s="183">
        <v>0</v>
      </c>
      <c r="E6185" s="183" t="str">
        <f>_xlfn.XLOOKUP(A6185,[2]Sheet1!$R:$R,[2]Sheet1!$AB:$AB,"",0)</f>
        <v/>
      </c>
      <c r="F6185" s="183" t="str">
        <f>_xlfn.XLOOKUP($A6185,[3]【2026年03月度_全社】RFM客層一覧表データ!$A:$A,[3]【2026年03月度_全社】RFM客層一覧表データ!C:C,"",0)</f>
        <v/>
      </c>
      <c r="G6185" s="183" t="str">
        <f>_xlfn.XLOOKUP($A6185,[3]【2026年03月度_全社】RFM客層一覧表データ!$A:$A,[3]【2026年03月度_全社】RFM客層一覧表データ!D:D,"",0)</f>
        <v/>
      </c>
      <c r="H6185" s="183" t="str">
        <f>_xlfn.XLOOKUP($A6185,[3]【2026年03月度_全社】RFM客層一覧表データ!$A:$A,[3]【2026年03月度_全社】RFM客層一覧表データ!E:E,"",0)</f>
        <v/>
      </c>
      <c r="I6185" s="183" t="str">
        <f>_xlfn.XLOOKUP($A6185,[3]【2026年03月度_全社】RFM客層一覧表データ!$A:$A,[3]【2026年03月度_全社】RFM客層一覧表データ!F:F,"",0)</f>
        <v/>
      </c>
      <c r="J6185" s="183">
        <v>0</v>
      </c>
      <c r="K6185" s="183">
        <v>0</v>
      </c>
      <c r="L6185" s="183">
        <v>0</v>
      </c>
      <c r="M6185" s="183">
        <v>0</v>
      </c>
      <c r="N6185" s="183">
        <v>0</v>
      </c>
      <c r="O6185" s="183">
        <v>0</v>
      </c>
      <c r="P6185" s="183">
        <v>0</v>
      </c>
      <c r="Q6185" s="183">
        <v>0</v>
      </c>
      <c r="R6185" s="183">
        <v>0</v>
      </c>
      <c r="S6185" s="183">
        <v>0</v>
      </c>
      <c r="T6185" s="183">
        <v>0</v>
      </c>
      <c r="U6185" s="183">
        <v>0</v>
      </c>
      <c r="V6185" s="183">
        <v>0</v>
      </c>
      <c r="W6185" s="183">
        <v>0</v>
      </c>
      <c r="X6185" s="183">
        <v>0</v>
      </c>
      <c r="Y6185" s="183">
        <v>0</v>
      </c>
    </row>
    <row r="6186" spans="1:25" x14ac:dyDescent="0.2">
      <c r="A6186" s="184">
        <v>0</v>
      </c>
      <c r="B6186" s="183">
        <f>[1]店マスタ!B6185</f>
        <v>0</v>
      </c>
      <c r="C6186" s="183">
        <v>0</v>
      </c>
      <c r="D6186" s="183">
        <v>0</v>
      </c>
      <c r="E6186" s="183" t="str">
        <f>_xlfn.XLOOKUP(A6186,[2]Sheet1!$R:$R,[2]Sheet1!$AB:$AB,"",0)</f>
        <v/>
      </c>
      <c r="F6186" s="183" t="str">
        <f>_xlfn.XLOOKUP($A6186,[3]【2026年03月度_全社】RFM客層一覧表データ!$A:$A,[3]【2026年03月度_全社】RFM客層一覧表データ!C:C,"",0)</f>
        <v/>
      </c>
      <c r="G6186" s="183" t="str">
        <f>_xlfn.XLOOKUP($A6186,[3]【2026年03月度_全社】RFM客層一覧表データ!$A:$A,[3]【2026年03月度_全社】RFM客層一覧表データ!D:D,"",0)</f>
        <v/>
      </c>
      <c r="H6186" s="183" t="str">
        <f>_xlfn.XLOOKUP($A6186,[3]【2026年03月度_全社】RFM客層一覧表データ!$A:$A,[3]【2026年03月度_全社】RFM客層一覧表データ!E:E,"",0)</f>
        <v/>
      </c>
      <c r="I6186" s="183" t="str">
        <f>_xlfn.XLOOKUP($A6186,[3]【2026年03月度_全社】RFM客層一覧表データ!$A:$A,[3]【2026年03月度_全社】RFM客層一覧表データ!F:F,"",0)</f>
        <v/>
      </c>
      <c r="J6186" s="183">
        <v>0</v>
      </c>
      <c r="K6186" s="183">
        <v>0</v>
      </c>
      <c r="L6186" s="183">
        <v>0</v>
      </c>
      <c r="M6186" s="183">
        <v>0</v>
      </c>
      <c r="N6186" s="183">
        <v>0</v>
      </c>
      <c r="O6186" s="183">
        <v>0</v>
      </c>
      <c r="P6186" s="183">
        <v>0</v>
      </c>
      <c r="Q6186" s="183">
        <v>0</v>
      </c>
      <c r="R6186" s="183">
        <v>0</v>
      </c>
      <c r="S6186" s="183">
        <v>0</v>
      </c>
      <c r="T6186" s="183">
        <v>0</v>
      </c>
      <c r="U6186" s="183">
        <v>0</v>
      </c>
      <c r="V6186" s="183">
        <v>0</v>
      </c>
      <c r="W6186" s="183">
        <v>0</v>
      </c>
      <c r="X6186" s="183">
        <v>0</v>
      </c>
      <c r="Y6186" s="183">
        <v>0</v>
      </c>
    </row>
    <row r="6187" spans="1:25" x14ac:dyDescent="0.2">
      <c r="A6187" s="184">
        <v>0</v>
      </c>
      <c r="B6187" s="183">
        <f>[1]店マスタ!B6186</f>
        <v>0</v>
      </c>
      <c r="C6187" s="183">
        <v>0</v>
      </c>
      <c r="D6187" s="183">
        <v>0</v>
      </c>
      <c r="E6187" s="183" t="str">
        <f>_xlfn.XLOOKUP(A6187,[2]Sheet1!$R:$R,[2]Sheet1!$AB:$AB,"",0)</f>
        <v/>
      </c>
      <c r="F6187" s="183" t="str">
        <f>_xlfn.XLOOKUP($A6187,[3]【2026年03月度_全社】RFM客層一覧表データ!$A:$A,[3]【2026年03月度_全社】RFM客層一覧表データ!C:C,"",0)</f>
        <v/>
      </c>
      <c r="G6187" s="183" t="str">
        <f>_xlfn.XLOOKUP($A6187,[3]【2026年03月度_全社】RFM客層一覧表データ!$A:$A,[3]【2026年03月度_全社】RFM客層一覧表データ!D:D,"",0)</f>
        <v/>
      </c>
      <c r="H6187" s="183" t="str">
        <f>_xlfn.XLOOKUP($A6187,[3]【2026年03月度_全社】RFM客層一覧表データ!$A:$A,[3]【2026年03月度_全社】RFM客層一覧表データ!E:E,"",0)</f>
        <v/>
      </c>
      <c r="I6187" s="183" t="str">
        <f>_xlfn.XLOOKUP($A6187,[3]【2026年03月度_全社】RFM客層一覧表データ!$A:$A,[3]【2026年03月度_全社】RFM客層一覧表データ!F:F,"",0)</f>
        <v/>
      </c>
      <c r="J6187" s="183">
        <v>0</v>
      </c>
      <c r="K6187" s="183">
        <v>0</v>
      </c>
      <c r="L6187" s="183">
        <v>0</v>
      </c>
      <c r="M6187" s="183">
        <v>0</v>
      </c>
      <c r="N6187" s="183">
        <v>0</v>
      </c>
      <c r="O6187" s="183">
        <v>0</v>
      </c>
      <c r="P6187" s="183">
        <v>0</v>
      </c>
      <c r="Q6187" s="183">
        <v>0</v>
      </c>
      <c r="R6187" s="183">
        <v>0</v>
      </c>
      <c r="S6187" s="183">
        <v>0</v>
      </c>
      <c r="T6187" s="183">
        <v>0</v>
      </c>
      <c r="U6187" s="183">
        <v>0</v>
      </c>
      <c r="V6187" s="183">
        <v>0</v>
      </c>
      <c r="W6187" s="183">
        <v>0</v>
      </c>
      <c r="X6187" s="183">
        <v>0</v>
      </c>
      <c r="Y6187" s="183">
        <v>0</v>
      </c>
    </row>
    <row r="6188" spans="1:25" x14ac:dyDescent="0.2">
      <c r="A6188" s="184">
        <v>0</v>
      </c>
      <c r="B6188" s="183">
        <f>[1]店マスタ!B6187</f>
        <v>0</v>
      </c>
      <c r="C6188" s="183">
        <v>0</v>
      </c>
      <c r="D6188" s="183">
        <v>0</v>
      </c>
      <c r="E6188" s="183" t="str">
        <f>_xlfn.XLOOKUP(A6188,[2]Sheet1!$R:$R,[2]Sheet1!$AB:$AB,"",0)</f>
        <v/>
      </c>
      <c r="F6188" s="183" t="str">
        <f>_xlfn.XLOOKUP($A6188,[3]【2026年03月度_全社】RFM客層一覧表データ!$A:$A,[3]【2026年03月度_全社】RFM客層一覧表データ!C:C,"",0)</f>
        <v/>
      </c>
      <c r="G6188" s="183" t="str">
        <f>_xlfn.XLOOKUP($A6188,[3]【2026年03月度_全社】RFM客層一覧表データ!$A:$A,[3]【2026年03月度_全社】RFM客層一覧表データ!D:D,"",0)</f>
        <v/>
      </c>
      <c r="H6188" s="183" t="str">
        <f>_xlfn.XLOOKUP($A6188,[3]【2026年03月度_全社】RFM客層一覧表データ!$A:$A,[3]【2026年03月度_全社】RFM客層一覧表データ!E:E,"",0)</f>
        <v/>
      </c>
      <c r="I6188" s="183" t="str">
        <f>_xlfn.XLOOKUP($A6188,[3]【2026年03月度_全社】RFM客層一覧表データ!$A:$A,[3]【2026年03月度_全社】RFM客層一覧表データ!F:F,"",0)</f>
        <v/>
      </c>
      <c r="J6188" s="183">
        <v>0</v>
      </c>
      <c r="K6188" s="183">
        <v>0</v>
      </c>
      <c r="L6188" s="183">
        <v>0</v>
      </c>
      <c r="M6188" s="183">
        <v>0</v>
      </c>
      <c r="N6188" s="183">
        <v>0</v>
      </c>
      <c r="O6188" s="183">
        <v>0</v>
      </c>
      <c r="P6188" s="183">
        <v>0</v>
      </c>
      <c r="Q6188" s="183">
        <v>0</v>
      </c>
      <c r="R6188" s="183">
        <v>0</v>
      </c>
      <c r="S6188" s="183">
        <v>0</v>
      </c>
      <c r="T6188" s="183">
        <v>0</v>
      </c>
      <c r="U6188" s="183">
        <v>0</v>
      </c>
      <c r="V6188" s="183">
        <v>0</v>
      </c>
      <c r="W6188" s="183">
        <v>0</v>
      </c>
      <c r="X6188" s="183">
        <v>0</v>
      </c>
      <c r="Y6188" s="183">
        <v>0</v>
      </c>
    </row>
    <row r="6189" spans="1:25" x14ac:dyDescent="0.2">
      <c r="A6189" s="184">
        <v>0</v>
      </c>
      <c r="B6189" s="183">
        <f>[1]店マスタ!B6188</f>
        <v>0</v>
      </c>
      <c r="C6189" s="183">
        <v>0</v>
      </c>
      <c r="D6189" s="183">
        <v>0</v>
      </c>
      <c r="E6189" s="183" t="str">
        <f>_xlfn.XLOOKUP(A6189,[2]Sheet1!$R:$R,[2]Sheet1!$AB:$AB,"",0)</f>
        <v/>
      </c>
      <c r="F6189" s="183" t="str">
        <f>_xlfn.XLOOKUP($A6189,[3]【2026年03月度_全社】RFM客層一覧表データ!$A:$A,[3]【2026年03月度_全社】RFM客層一覧表データ!C:C,"",0)</f>
        <v/>
      </c>
      <c r="G6189" s="183" t="str">
        <f>_xlfn.XLOOKUP($A6189,[3]【2026年03月度_全社】RFM客層一覧表データ!$A:$A,[3]【2026年03月度_全社】RFM客層一覧表データ!D:D,"",0)</f>
        <v/>
      </c>
      <c r="H6189" s="183" t="str">
        <f>_xlfn.XLOOKUP($A6189,[3]【2026年03月度_全社】RFM客層一覧表データ!$A:$A,[3]【2026年03月度_全社】RFM客層一覧表データ!E:E,"",0)</f>
        <v/>
      </c>
      <c r="I6189" s="183" t="str">
        <f>_xlfn.XLOOKUP($A6189,[3]【2026年03月度_全社】RFM客層一覧表データ!$A:$A,[3]【2026年03月度_全社】RFM客層一覧表データ!F:F,"",0)</f>
        <v/>
      </c>
      <c r="J6189" s="183">
        <v>0</v>
      </c>
      <c r="K6189" s="183">
        <v>0</v>
      </c>
      <c r="L6189" s="183">
        <v>0</v>
      </c>
      <c r="M6189" s="183">
        <v>0</v>
      </c>
      <c r="N6189" s="183">
        <v>0</v>
      </c>
      <c r="O6189" s="183">
        <v>0</v>
      </c>
      <c r="P6189" s="183">
        <v>0</v>
      </c>
      <c r="Q6189" s="183">
        <v>0</v>
      </c>
      <c r="R6189" s="183">
        <v>0</v>
      </c>
      <c r="S6189" s="183">
        <v>0</v>
      </c>
      <c r="T6189" s="183">
        <v>0</v>
      </c>
      <c r="U6189" s="183">
        <v>0</v>
      </c>
      <c r="V6189" s="183">
        <v>0</v>
      </c>
      <c r="W6189" s="183">
        <v>0</v>
      </c>
      <c r="X6189" s="183">
        <v>0</v>
      </c>
      <c r="Y6189" s="183">
        <v>0</v>
      </c>
    </row>
    <row r="6190" spans="1:25" x14ac:dyDescent="0.2">
      <c r="A6190" s="184">
        <v>0</v>
      </c>
      <c r="B6190" s="183">
        <f>[1]店マスタ!B6189</f>
        <v>0</v>
      </c>
      <c r="C6190" s="183">
        <v>0</v>
      </c>
      <c r="D6190" s="183">
        <v>0</v>
      </c>
      <c r="E6190" s="183" t="str">
        <f>_xlfn.XLOOKUP(A6190,[2]Sheet1!$R:$R,[2]Sheet1!$AB:$AB,"",0)</f>
        <v/>
      </c>
      <c r="F6190" s="183" t="str">
        <f>_xlfn.XLOOKUP($A6190,[3]【2026年03月度_全社】RFM客層一覧表データ!$A:$A,[3]【2026年03月度_全社】RFM客層一覧表データ!C:C,"",0)</f>
        <v/>
      </c>
      <c r="G6190" s="183" t="str">
        <f>_xlfn.XLOOKUP($A6190,[3]【2026年03月度_全社】RFM客層一覧表データ!$A:$A,[3]【2026年03月度_全社】RFM客層一覧表データ!D:D,"",0)</f>
        <v/>
      </c>
      <c r="H6190" s="183" t="str">
        <f>_xlfn.XLOOKUP($A6190,[3]【2026年03月度_全社】RFM客層一覧表データ!$A:$A,[3]【2026年03月度_全社】RFM客層一覧表データ!E:E,"",0)</f>
        <v/>
      </c>
      <c r="I6190" s="183" t="str">
        <f>_xlfn.XLOOKUP($A6190,[3]【2026年03月度_全社】RFM客層一覧表データ!$A:$A,[3]【2026年03月度_全社】RFM客層一覧表データ!F:F,"",0)</f>
        <v/>
      </c>
      <c r="J6190" s="183">
        <v>0</v>
      </c>
      <c r="K6190" s="183">
        <v>0</v>
      </c>
      <c r="L6190" s="183">
        <v>0</v>
      </c>
      <c r="M6190" s="183">
        <v>0</v>
      </c>
      <c r="N6190" s="183">
        <v>0</v>
      </c>
      <c r="O6190" s="183">
        <v>0</v>
      </c>
      <c r="P6190" s="183">
        <v>0</v>
      </c>
      <c r="Q6190" s="183">
        <v>0</v>
      </c>
      <c r="R6190" s="183">
        <v>0</v>
      </c>
      <c r="S6190" s="183">
        <v>0</v>
      </c>
      <c r="T6190" s="183">
        <v>0</v>
      </c>
      <c r="U6190" s="183">
        <v>0</v>
      </c>
      <c r="V6190" s="183">
        <v>0</v>
      </c>
      <c r="W6190" s="183">
        <v>0</v>
      </c>
      <c r="X6190" s="183">
        <v>0</v>
      </c>
      <c r="Y6190" s="183">
        <v>0</v>
      </c>
    </row>
    <row r="6191" spans="1:25" x14ac:dyDescent="0.2">
      <c r="A6191" s="184">
        <v>0</v>
      </c>
      <c r="B6191" s="183">
        <f>[1]店マスタ!B6190</f>
        <v>0</v>
      </c>
      <c r="C6191" s="183">
        <v>0</v>
      </c>
      <c r="D6191" s="183">
        <v>0</v>
      </c>
      <c r="E6191" s="183" t="str">
        <f>_xlfn.XLOOKUP(A6191,[2]Sheet1!$R:$R,[2]Sheet1!$AB:$AB,"",0)</f>
        <v/>
      </c>
      <c r="F6191" s="183" t="str">
        <f>_xlfn.XLOOKUP($A6191,[3]【2026年03月度_全社】RFM客層一覧表データ!$A:$A,[3]【2026年03月度_全社】RFM客層一覧表データ!C:C,"",0)</f>
        <v/>
      </c>
      <c r="G6191" s="183" t="str">
        <f>_xlfn.XLOOKUP($A6191,[3]【2026年03月度_全社】RFM客層一覧表データ!$A:$A,[3]【2026年03月度_全社】RFM客層一覧表データ!D:D,"",0)</f>
        <v/>
      </c>
      <c r="H6191" s="183" t="str">
        <f>_xlfn.XLOOKUP($A6191,[3]【2026年03月度_全社】RFM客層一覧表データ!$A:$A,[3]【2026年03月度_全社】RFM客層一覧表データ!E:E,"",0)</f>
        <v/>
      </c>
      <c r="I6191" s="183" t="str">
        <f>_xlfn.XLOOKUP($A6191,[3]【2026年03月度_全社】RFM客層一覧表データ!$A:$A,[3]【2026年03月度_全社】RFM客層一覧表データ!F:F,"",0)</f>
        <v/>
      </c>
      <c r="J6191" s="183">
        <v>0</v>
      </c>
      <c r="K6191" s="183">
        <v>0</v>
      </c>
      <c r="L6191" s="183">
        <v>0</v>
      </c>
      <c r="M6191" s="183">
        <v>0</v>
      </c>
      <c r="N6191" s="183">
        <v>0</v>
      </c>
      <c r="O6191" s="183">
        <v>0</v>
      </c>
      <c r="P6191" s="183">
        <v>0</v>
      </c>
      <c r="Q6191" s="183">
        <v>0</v>
      </c>
      <c r="R6191" s="183">
        <v>0</v>
      </c>
      <c r="S6191" s="183">
        <v>0</v>
      </c>
      <c r="T6191" s="183">
        <v>0</v>
      </c>
      <c r="U6191" s="183">
        <v>0</v>
      </c>
      <c r="V6191" s="183">
        <v>0</v>
      </c>
      <c r="W6191" s="183">
        <v>0</v>
      </c>
      <c r="X6191" s="183">
        <v>0</v>
      </c>
      <c r="Y6191" s="183">
        <v>0</v>
      </c>
    </row>
    <row r="6192" spans="1:25" x14ac:dyDescent="0.2">
      <c r="A6192" s="184">
        <v>0</v>
      </c>
      <c r="B6192" s="183">
        <f>[1]店マスタ!B6191</f>
        <v>0</v>
      </c>
      <c r="C6192" s="183">
        <v>0</v>
      </c>
      <c r="D6192" s="183">
        <v>0</v>
      </c>
      <c r="E6192" s="183" t="str">
        <f>_xlfn.XLOOKUP(A6192,[2]Sheet1!$R:$R,[2]Sheet1!$AB:$AB,"",0)</f>
        <v/>
      </c>
      <c r="F6192" s="183" t="str">
        <f>_xlfn.XLOOKUP($A6192,[3]【2026年03月度_全社】RFM客層一覧表データ!$A:$A,[3]【2026年03月度_全社】RFM客層一覧表データ!C:C,"",0)</f>
        <v/>
      </c>
      <c r="G6192" s="183" t="str">
        <f>_xlfn.XLOOKUP($A6192,[3]【2026年03月度_全社】RFM客層一覧表データ!$A:$A,[3]【2026年03月度_全社】RFM客層一覧表データ!D:D,"",0)</f>
        <v/>
      </c>
      <c r="H6192" s="183" t="str">
        <f>_xlfn.XLOOKUP($A6192,[3]【2026年03月度_全社】RFM客層一覧表データ!$A:$A,[3]【2026年03月度_全社】RFM客層一覧表データ!E:E,"",0)</f>
        <v/>
      </c>
      <c r="I6192" s="183" t="str">
        <f>_xlfn.XLOOKUP($A6192,[3]【2026年03月度_全社】RFM客層一覧表データ!$A:$A,[3]【2026年03月度_全社】RFM客層一覧表データ!F:F,"",0)</f>
        <v/>
      </c>
      <c r="J6192" s="183">
        <v>0</v>
      </c>
      <c r="K6192" s="183">
        <v>0</v>
      </c>
      <c r="L6192" s="183">
        <v>0</v>
      </c>
      <c r="M6192" s="183">
        <v>0</v>
      </c>
      <c r="N6192" s="183">
        <v>0</v>
      </c>
      <c r="O6192" s="183">
        <v>0</v>
      </c>
      <c r="P6192" s="183">
        <v>0</v>
      </c>
      <c r="Q6192" s="183">
        <v>0</v>
      </c>
      <c r="R6192" s="183">
        <v>0</v>
      </c>
      <c r="S6192" s="183">
        <v>0</v>
      </c>
      <c r="T6192" s="183">
        <v>0</v>
      </c>
      <c r="U6192" s="183">
        <v>0</v>
      </c>
      <c r="V6192" s="183">
        <v>0</v>
      </c>
      <c r="W6192" s="183">
        <v>0</v>
      </c>
      <c r="X6192" s="183">
        <v>0</v>
      </c>
      <c r="Y6192" s="183">
        <v>0</v>
      </c>
    </row>
    <row r="6193" spans="1:25" x14ac:dyDescent="0.2">
      <c r="A6193" s="184">
        <v>0</v>
      </c>
      <c r="B6193" s="183">
        <f>[1]店マスタ!B6192</f>
        <v>0</v>
      </c>
      <c r="C6193" s="183">
        <v>0</v>
      </c>
      <c r="D6193" s="183">
        <v>0</v>
      </c>
      <c r="E6193" s="183" t="str">
        <f>_xlfn.XLOOKUP(A6193,[2]Sheet1!$R:$R,[2]Sheet1!$AB:$AB,"",0)</f>
        <v/>
      </c>
      <c r="F6193" s="183" t="str">
        <f>_xlfn.XLOOKUP($A6193,[3]【2026年03月度_全社】RFM客層一覧表データ!$A:$A,[3]【2026年03月度_全社】RFM客層一覧表データ!C:C,"",0)</f>
        <v/>
      </c>
      <c r="G6193" s="183" t="str">
        <f>_xlfn.XLOOKUP($A6193,[3]【2026年03月度_全社】RFM客層一覧表データ!$A:$A,[3]【2026年03月度_全社】RFM客層一覧表データ!D:D,"",0)</f>
        <v/>
      </c>
      <c r="H6193" s="183" t="str">
        <f>_xlfn.XLOOKUP($A6193,[3]【2026年03月度_全社】RFM客層一覧表データ!$A:$A,[3]【2026年03月度_全社】RFM客層一覧表データ!E:E,"",0)</f>
        <v/>
      </c>
      <c r="I6193" s="183" t="str">
        <f>_xlfn.XLOOKUP($A6193,[3]【2026年03月度_全社】RFM客層一覧表データ!$A:$A,[3]【2026年03月度_全社】RFM客層一覧表データ!F:F,"",0)</f>
        <v/>
      </c>
      <c r="J6193" s="183">
        <v>0</v>
      </c>
      <c r="K6193" s="183">
        <v>0</v>
      </c>
      <c r="L6193" s="183">
        <v>0</v>
      </c>
      <c r="M6193" s="183">
        <v>0</v>
      </c>
      <c r="N6193" s="183">
        <v>0</v>
      </c>
      <c r="O6193" s="183">
        <v>0</v>
      </c>
      <c r="P6193" s="183">
        <v>0</v>
      </c>
      <c r="Q6193" s="183">
        <v>0</v>
      </c>
      <c r="R6193" s="183">
        <v>0</v>
      </c>
      <c r="S6193" s="183">
        <v>0</v>
      </c>
      <c r="T6193" s="183">
        <v>0</v>
      </c>
      <c r="U6193" s="183">
        <v>0</v>
      </c>
      <c r="V6193" s="183">
        <v>0</v>
      </c>
      <c r="W6193" s="183">
        <v>0</v>
      </c>
      <c r="X6193" s="183">
        <v>0</v>
      </c>
      <c r="Y6193" s="183">
        <v>0</v>
      </c>
    </row>
    <row r="6194" spans="1:25" x14ac:dyDescent="0.2">
      <c r="A6194" s="184">
        <v>0</v>
      </c>
      <c r="B6194" s="183">
        <f>[1]店マスタ!B6193</f>
        <v>0</v>
      </c>
      <c r="C6194" s="183">
        <v>0</v>
      </c>
      <c r="D6194" s="183">
        <v>0</v>
      </c>
      <c r="E6194" s="183" t="str">
        <f>_xlfn.XLOOKUP(A6194,[2]Sheet1!$R:$R,[2]Sheet1!$AB:$AB,"",0)</f>
        <v/>
      </c>
      <c r="F6194" s="183" t="str">
        <f>_xlfn.XLOOKUP($A6194,[3]【2026年03月度_全社】RFM客層一覧表データ!$A:$A,[3]【2026年03月度_全社】RFM客層一覧表データ!C:C,"",0)</f>
        <v/>
      </c>
      <c r="G6194" s="183" t="str">
        <f>_xlfn.XLOOKUP($A6194,[3]【2026年03月度_全社】RFM客層一覧表データ!$A:$A,[3]【2026年03月度_全社】RFM客層一覧表データ!D:D,"",0)</f>
        <v/>
      </c>
      <c r="H6194" s="183" t="str">
        <f>_xlfn.XLOOKUP($A6194,[3]【2026年03月度_全社】RFM客層一覧表データ!$A:$A,[3]【2026年03月度_全社】RFM客層一覧表データ!E:E,"",0)</f>
        <v/>
      </c>
      <c r="I6194" s="183" t="str">
        <f>_xlfn.XLOOKUP($A6194,[3]【2026年03月度_全社】RFM客層一覧表データ!$A:$A,[3]【2026年03月度_全社】RFM客層一覧表データ!F:F,"",0)</f>
        <v/>
      </c>
      <c r="J6194" s="183">
        <v>0</v>
      </c>
      <c r="K6194" s="183">
        <v>0</v>
      </c>
      <c r="L6194" s="183">
        <v>0</v>
      </c>
      <c r="M6194" s="183">
        <v>0</v>
      </c>
      <c r="N6194" s="183">
        <v>0</v>
      </c>
      <c r="O6194" s="183">
        <v>0</v>
      </c>
      <c r="P6194" s="183">
        <v>0</v>
      </c>
      <c r="Q6194" s="183">
        <v>0</v>
      </c>
      <c r="R6194" s="183">
        <v>0</v>
      </c>
      <c r="S6194" s="183">
        <v>0</v>
      </c>
      <c r="T6194" s="183">
        <v>0</v>
      </c>
      <c r="U6194" s="183">
        <v>0</v>
      </c>
      <c r="V6194" s="183">
        <v>0</v>
      </c>
      <c r="W6194" s="183">
        <v>0</v>
      </c>
      <c r="X6194" s="183">
        <v>0</v>
      </c>
      <c r="Y6194" s="183">
        <v>0</v>
      </c>
    </row>
    <row r="6195" spans="1:25" x14ac:dyDescent="0.2">
      <c r="A6195" s="184">
        <v>0</v>
      </c>
      <c r="B6195" s="183">
        <f>[1]店マスタ!B6194</f>
        <v>0</v>
      </c>
      <c r="C6195" s="183">
        <v>0</v>
      </c>
      <c r="D6195" s="183">
        <v>0</v>
      </c>
      <c r="E6195" s="183" t="str">
        <f>_xlfn.XLOOKUP(A6195,[2]Sheet1!$R:$R,[2]Sheet1!$AB:$AB,"",0)</f>
        <v/>
      </c>
      <c r="F6195" s="183" t="str">
        <f>_xlfn.XLOOKUP($A6195,[3]【2026年03月度_全社】RFM客層一覧表データ!$A:$A,[3]【2026年03月度_全社】RFM客層一覧表データ!C:C,"",0)</f>
        <v/>
      </c>
      <c r="G6195" s="183" t="str">
        <f>_xlfn.XLOOKUP($A6195,[3]【2026年03月度_全社】RFM客層一覧表データ!$A:$A,[3]【2026年03月度_全社】RFM客層一覧表データ!D:D,"",0)</f>
        <v/>
      </c>
      <c r="H6195" s="183" t="str">
        <f>_xlfn.XLOOKUP($A6195,[3]【2026年03月度_全社】RFM客層一覧表データ!$A:$A,[3]【2026年03月度_全社】RFM客層一覧表データ!E:E,"",0)</f>
        <v/>
      </c>
      <c r="I6195" s="183" t="str">
        <f>_xlfn.XLOOKUP($A6195,[3]【2026年03月度_全社】RFM客層一覧表データ!$A:$A,[3]【2026年03月度_全社】RFM客層一覧表データ!F:F,"",0)</f>
        <v/>
      </c>
      <c r="J6195" s="183">
        <v>0</v>
      </c>
      <c r="K6195" s="183">
        <v>0</v>
      </c>
      <c r="L6195" s="183">
        <v>0</v>
      </c>
      <c r="M6195" s="183">
        <v>0</v>
      </c>
      <c r="N6195" s="183">
        <v>0</v>
      </c>
      <c r="O6195" s="183">
        <v>0</v>
      </c>
      <c r="P6195" s="183">
        <v>0</v>
      </c>
      <c r="Q6195" s="183">
        <v>0</v>
      </c>
      <c r="R6195" s="183">
        <v>0</v>
      </c>
      <c r="S6195" s="183">
        <v>0</v>
      </c>
      <c r="T6195" s="183">
        <v>0</v>
      </c>
      <c r="U6195" s="183">
        <v>0</v>
      </c>
      <c r="V6195" s="183">
        <v>0</v>
      </c>
      <c r="W6195" s="183">
        <v>0</v>
      </c>
      <c r="X6195" s="183">
        <v>0</v>
      </c>
      <c r="Y6195" s="183">
        <v>0</v>
      </c>
    </row>
    <row r="6196" spans="1:25" x14ac:dyDescent="0.2">
      <c r="A6196" s="184">
        <v>0</v>
      </c>
      <c r="B6196" s="183">
        <f>[1]店マスタ!B6195</f>
        <v>0</v>
      </c>
      <c r="C6196" s="183">
        <v>0</v>
      </c>
      <c r="D6196" s="183">
        <v>0</v>
      </c>
      <c r="E6196" s="183" t="str">
        <f>_xlfn.XLOOKUP(A6196,[2]Sheet1!$R:$R,[2]Sheet1!$AB:$AB,"",0)</f>
        <v/>
      </c>
      <c r="F6196" s="183" t="str">
        <f>_xlfn.XLOOKUP($A6196,[3]【2026年03月度_全社】RFM客層一覧表データ!$A:$A,[3]【2026年03月度_全社】RFM客層一覧表データ!C:C,"",0)</f>
        <v/>
      </c>
      <c r="G6196" s="183" t="str">
        <f>_xlfn.XLOOKUP($A6196,[3]【2026年03月度_全社】RFM客層一覧表データ!$A:$A,[3]【2026年03月度_全社】RFM客層一覧表データ!D:D,"",0)</f>
        <v/>
      </c>
      <c r="H6196" s="183" t="str">
        <f>_xlfn.XLOOKUP($A6196,[3]【2026年03月度_全社】RFM客層一覧表データ!$A:$A,[3]【2026年03月度_全社】RFM客層一覧表データ!E:E,"",0)</f>
        <v/>
      </c>
      <c r="I6196" s="183" t="str">
        <f>_xlfn.XLOOKUP($A6196,[3]【2026年03月度_全社】RFM客層一覧表データ!$A:$A,[3]【2026年03月度_全社】RFM客層一覧表データ!F:F,"",0)</f>
        <v/>
      </c>
      <c r="J6196" s="183">
        <v>0</v>
      </c>
      <c r="K6196" s="183">
        <v>0</v>
      </c>
      <c r="L6196" s="183">
        <v>0</v>
      </c>
      <c r="M6196" s="183">
        <v>0</v>
      </c>
      <c r="N6196" s="183">
        <v>0</v>
      </c>
      <c r="O6196" s="183">
        <v>0</v>
      </c>
      <c r="P6196" s="183">
        <v>0</v>
      </c>
      <c r="Q6196" s="183">
        <v>0</v>
      </c>
      <c r="R6196" s="183">
        <v>0</v>
      </c>
      <c r="S6196" s="183">
        <v>0</v>
      </c>
      <c r="T6196" s="183">
        <v>0</v>
      </c>
      <c r="U6196" s="183">
        <v>0</v>
      </c>
      <c r="V6196" s="183">
        <v>0</v>
      </c>
      <c r="W6196" s="183">
        <v>0</v>
      </c>
      <c r="X6196" s="183">
        <v>0</v>
      </c>
      <c r="Y6196" s="183">
        <v>0</v>
      </c>
    </row>
    <row r="6197" spans="1:25" x14ac:dyDescent="0.2">
      <c r="A6197" s="184">
        <v>0</v>
      </c>
      <c r="B6197" s="183">
        <f>[1]店マスタ!B6196</f>
        <v>0</v>
      </c>
      <c r="C6197" s="183">
        <v>0</v>
      </c>
      <c r="D6197" s="183">
        <v>0</v>
      </c>
      <c r="E6197" s="183" t="str">
        <f>_xlfn.XLOOKUP(A6197,[2]Sheet1!$R:$R,[2]Sheet1!$AB:$AB,"",0)</f>
        <v/>
      </c>
      <c r="F6197" s="183" t="str">
        <f>_xlfn.XLOOKUP($A6197,[3]【2026年03月度_全社】RFM客層一覧表データ!$A:$A,[3]【2026年03月度_全社】RFM客層一覧表データ!C:C,"",0)</f>
        <v/>
      </c>
      <c r="G6197" s="183" t="str">
        <f>_xlfn.XLOOKUP($A6197,[3]【2026年03月度_全社】RFM客層一覧表データ!$A:$A,[3]【2026年03月度_全社】RFM客層一覧表データ!D:D,"",0)</f>
        <v/>
      </c>
      <c r="H6197" s="183" t="str">
        <f>_xlfn.XLOOKUP($A6197,[3]【2026年03月度_全社】RFM客層一覧表データ!$A:$A,[3]【2026年03月度_全社】RFM客層一覧表データ!E:E,"",0)</f>
        <v/>
      </c>
      <c r="I6197" s="183" t="str">
        <f>_xlfn.XLOOKUP($A6197,[3]【2026年03月度_全社】RFM客層一覧表データ!$A:$A,[3]【2026年03月度_全社】RFM客層一覧表データ!F:F,"",0)</f>
        <v/>
      </c>
      <c r="J6197" s="183">
        <v>0</v>
      </c>
      <c r="K6197" s="183">
        <v>0</v>
      </c>
      <c r="L6197" s="183">
        <v>0</v>
      </c>
      <c r="M6197" s="183">
        <v>0</v>
      </c>
      <c r="N6197" s="183">
        <v>0</v>
      </c>
      <c r="O6197" s="183">
        <v>0</v>
      </c>
      <c r="P6197" s="183">
        <v>0</v>
      </c>
      <c r="Q6197" s="183">
        <v>0</v>
      </c>
      <c r="R6197" s="183">
        <v>0</v>
      </c>
      <c r="S6197" s="183">
        <v>0</v>
      </c>
      <c r="T6197" s="183">
        <v>0</v>
      </c>
      <c r="U6197" s="183">
        <v>0</v>
      </c>
      <c r="V6197" s="183">
        <v>0</v>
      </c>
      <c r="W6197" s="183">
        <v>0</v>
      </c>
      <c r="X6197" s="183">
        <v>0</v>
      </c>
      <c r="Y6197" s="183">
        <v>0</v>
      </c>
    </row>
    <row r="6198" spans="1:25" x14ac:dyDescent="0.2">
      <c r="A6198" s="184">
        <v>0</v>
      </c>
      <c r="B6198" s="183">
        <f>[1]店マスタ!B6197</f>
        <v>0</v>
      </c>
      <c r="C6198" s="183">
        <v>0</v>
      </c>
      <c r="D6198" s="183">
        <v>0</v>
      </c>
      <c r="E6198" s="183" t="str">
        <f>_xlfn.XLOOKUP(A6198,[2]Sheet1!$R:$R,[2]Sheet1!$AB:$AB,"",0)</f>
        <v/>
      </c>
      <c r="F6198" s="183" t="str">
        <f>_xlfn.XLOOKUP($A6198,[3]【2026年03月度_全社】RFM客層一覧表データ!$A:$A,[3]【2026年03月度_全社】RFM客層一覧表データ!C:C,"",0)</f>
        <v/>
      </c>
      <c r="G6198" s="183" t="str">
        <f>_xlfn.XLOOKUP($A6198,[3]【2026年03月度_全社】RFM客層一覧表データ!$A:$A,[3]【2026年03月度_全社】RFM客層一覧表データ!D:D,"",0)</f>
        <v/>
      </c>
      <c r="H6198" s="183" t="str">
        <f>_xlfn.XLOOKUP($A6198,[3]【2026年03月度_全社】RFM客層一覧表データ!$A:$A,[3]【2026年03月度_全社】RFM客層一覧表データ!E:E,"",0)</f>
        <v/>
      </c>
      <c r="I6198" s="183" t="str">
        <f>_xlfn.XLOOKUP($A6198,[3]【2026年03月度_全社】RFM客層一覧表データ!$A:$A,[3]【2026年03月度_全社】RFM客層一覧表データ!F:F,"",0)</f>
        <v/>
      </c>
      <c r="J6198" s="183">
        <v>0</v>
      </c>
      <c r="K6198" s="183">
        <v>0</v>
      </c>
      <c r="L6198" s="183">
        <v>0</v>
      </c>
      <c r="M6198" s="183">
        <v>0</v>
      </c>
      <c r="N6198" s="183">
        <v>0</v>
      </c>
      <c r="O6198" s="183">
        <v>0</v>
      </c>
      <c r="P6198" s="183">
        <v>0</v>
      </c>
      <c r="Q6198" s="183">
        <v>0</v>
      </c>
      <c r="R6198" s="183">
        <v>0</v>
      </c>
      <c r="S6198" s="183">
        <v>0</v>
      </c>
      <c r="T6198" s="183">
        <v>0</v>
      </c>
      <c r="U6198" s="183">
        <v>0</v>
      </c>
      <c r="V6198" s="183">
        <v>0</v>
      </c>
      <c r="W6198" s="183">
        <v>0</v>
      </c>
      <c r="X6198" s="183">
        <v>0</v>
      </c>
      <c r="Y6198" s="183">
        <v>0</v>
      </c>
    </row>
    <row r="6199" spans="1:25" x14ac:dyDescent="0.2">
      <c r="A6199" s="184">
        <v>0</v>
      </c>
      <c r="B6199" s="183">
        <f>[1]店マスタ!B6198</f>
        <v>0</v>
      </c>
      <c r="C6199" s="183">
        <v>0</v>
      </c>
      <c r="D6199" s="183">
        <v>0</v>
      </c>
      <c r="E6199" s="183" t="str">
        <f>_xlfn.XLOOKUP(A6199,[2]Sheet1!$R:$R,[2]Sheet1!$AB:$AB,"",0)</f>
        <v/>
      </c>
      <c r="F6199" s="183" t="str">
        <f>_xlfn.XLOOKUP($A6199,[3]【2026年03月度_全社】RFM客層一覧表データ!$A:$A,[3]【2026年03月度_全社】RFM客層一覧表データ!C:C,"",0)</f>
        <v/>
      </c>
      <c r="G6199" s="183" t="str">
        <f>_xlfn.XLOOKUP($A6199,[3]【2026年03月度_全社】RFM客層一覧表データ!$A:$A,[3]【2026年03月度_全社】RFM客層一覧表データ!D:D,"",0)</f>
        <v/>
      </c>
      <c r="H6199" s="183" t="str">
        <f>_xlfn.XLOOKUP($A6199,[3]【2026年03月度_全社】RFM客層一覧表データ!$A:$A,[3]【2026年03月度_全社】RFM客層一覧表データ!E:E,"",0)</f>
        <v/>
      </c>
      <c r="I6199" s="183" t="str">
        <f>_xlfn.XLOOKUP($A6199,[3]【2026年03月度_全社】RFM客層一覧表データ!$A:$A,[3]【2026年03月度_全社】RFM客層一覧表データ!F:F,"",0)</f>
        <v/>
      </c>
      <c r="J6199" s="183">
        <v>0</v>
      </c>
      <c r="K6199" s="183">
        <v>0</v>
      </c>
      <c r="L6199" s="183">
        <v>0</v>
      </c>
      <c r="M6199" s="183">
        <v>0</v>
      </c>
      <c r="N6199" s="183">
        <v>0</v>
      </c>
      <c r="O6199" s="183">
        <v>0</v>
      </c>
      <c r="P6199" s="183">
        <v>0</v>
      </c>
      <c r="Q6199" s="183">
        <v>0</v>
      </c>
      <c r="R6199" s="183">
        <v>0</v>
      </c>
      <c r="S6199" s="183">
        <v>0</v>
      </c>
      <c r="T6199" s="183">
        <v>0</v>
      </c>
      <c r="U6199" s="183">
        <v>0</v>
      </c>
      <c r="V6199" s="183">
        <v>0</v>
      </c>
      <c r="W6199" s="183">
        <v>0</v>
      </c>
      <c r="X6199" s="183">
        <v>0</v>
      </c>
      <c r="Y6199" s="183">
        <v>0</v>
      </c>
    </row>
    <row r="6200" spans="1:25" x14ac:dyDescent="0.2">
      <c r="A6200" s="184">
        <v>0</v>
      </c>
      <c r="B6200" s="183">
        <f>[1]店マスタ!B6199</f>
        <v>0</v>
      </c>
      <c r="C6200" s="183">
        <v>0</v>
      </c>
      <c r="D6200" s="183">
        <v>0</v>
      </c>
      <c r="E6200" s="183" t="str">
        <f>_xlfn.XLOOKUP(A6200,[2]Sheet1!$R:$R,[2]Sheet1!$AB:$AB,"",0)</f>
        <v/>
      </c>
      <c r="F6200" s="183" t="str">
        <f>_xlfn.XLOOKUP($A6200,[3]【2026年03月度_全社】RFM客層一覧表データ!$A:$A,[3]【2026年03月度_全社】RFM客層一覧表データ!C:C,"",0)</f>
        <v/>
      </c>
      <c r="G6200" s="183" t="str">
        <f>_xlfn.XLOOKUP($A6200,[3]【2026年03月度_全社】RFM客層一覧表データ!$A:$A,[3]【2026年03月度_全社】RFM客層一覧表データ!D:D,"",0)</f>
        <v/>
      </c>
      <c r="H6200" s="183" t="str">
        <f>_xlfn.XLOOKUP($A6200,[3]【2026年03月度_全社】RFM客層一覧表データ!$A:$A,[3]【2026年03月度_全社】RFM客層一覧表データ!E:E,"",0)</f>
        <v/>
      </c>
      <c r="I6200" s="183" t="str">
        <f>_xlfn.XLOOKUP($A6200,[3]【2026年03月度_全社】RFM客層一覧表データ!$A:$A,[3]【2026年03月度_全社】RFM客層一覧表データ!F:F,"",0)</f>
        <v/>
      </c>
      <c r="J6200" s="183">
        <v>0</v>
      </c>
      <c r="K6200" s="183">
        <v>0</v>
      </c>
      <c r="L6200" s="183">
        <v>0</v>
      </c>
      <c r="M6200" s="183">
        <v>0</v>
      </c>
      <c r="N6200" s="183">
        <v>0</v>
      </c>
      <c r="O6200" s="183">
        <v>0</v>
      </c>
      <c r="P6200" s="183">
        <v>0</v>
      </c>
      <c r="Q6200" s="183">
        <v>0</v>
      </c>
      <c r="R6200" s="183">
        <v>0</v>
      </c>
      <c r="S6200" s="183">
        <v>0</v>
      </c>
      <c r="T6200" s="183">
        <v>0</v>
      </c>
      <c r="U6200" s="183">
        <v>0</v>
      </c>
      <c r="V6200" s="183">
        <v>0</v>
      </c>
      <c r="W6200" s="183">
        <v>0</v>
      </c>
      <c r="X6200" s="183">
        <v>0</v>
      </c>
      <c r="Y6200" s="183">
        <v>0</v>
      </c>
    </row>
    <row r="6201" spans="1:25" x14ac:dyDescent="0.2">
      <c r="A6201" s="184">
        <v>0</v>
      </c>
      <c r="B6201" s="183">
        <f>[1]店マスタ!B6200</f>
        <v>0</v>
      </c>
      <c r="C6201" s="183">
        <v>0</v>
      </c>
      <c r="D6201" s="183">
        <v>0</v>
      </c>
      <c r="E6201" s="183" t="str">
        <f>_xlfn.XLOOKUP(A6201,[2]Sheet1!$R:$R,[2]Sheet1!$AB:$AB,"",0)</f>
        <v/>
      </c>
      <c r="F6201" s="183" t="str">
        <f>_xlfn.XLOOKUP($A6201,[3]【2026年03月度_全社】RFM客層一覧表データ!$A:$A,[3]【2026年03月度_全社】RFM客層一覧表データ!C:C,"",0)</f>
        <v/>
      </c>
      <c r="G6201" s="183" t="str">
        <f>_xlfn.XLOOKUP($A6201,[3]【2026年03月度_全社】RFM客層一覧表データ!$A:$A,[3]【2026年03月度_全社】RFM客層一覧表データ!D:D,"",0)</f>
        <v/>
      </c>
      <c r="H6201" s="183" t="str">
        <f>_xlfn.XLOOKUP($A6201,[3]【2026年03月度_全社】RFM客層一覧表データ!$A:$A,[3]【2026年03月度_全社】RFM客層一覧表データ!E:E,"",0)</f>
        <v/>
      </c>
      <c r="I6201" s="183" t="str">
        <f>_xlfn.XLOOKUP($A6201,[3]【2026年03月度_全社】RFM客層一覧表データ!$A:$A,[3]【2026年03月度_全社】RFM客層一覧表データ!F:F,"",0)</f>
        <v/>
      </c>
      <c r="J6201" s="183">
        <v>0</v>
      </c>
      <c r="K6201" s="183">
        <v>0</v>
      </c>
      <c r="L6201" s="183">
        <v>0</v>
      </c>
      <c r="M6201" s="183">
        <v>0</v>
      </c>
      <c r="N6201" s="183">
        <v>0</v>
      </c>
      <c r="O6201" s="183">
        <v>0</v>
      </c>
      <c r="P6201" s="183">
        <v>0</v>
      </c>
      <c r="Q6201" s="183">
        <v>0</v>
      </c>
      <c r="R6201" s="183">
        <v>0</v>
      </c>
      <c r="S6201" s="183">
        <v>0</v>
      </c>
      <c r="T6201" s="183">
        <v>0</v>
      </c>
      <c r="U6201" s="183">
        <v>0</v>
      </c>
      <c r="V6201" s="183">
        <v>0</v>
      </c>
      <c r="W6201" s="183">
        <v>0</v>
      </c>
      <c r="X6201" s="183">
        <v>0</v>
      </c>
      <c r="Y6201" s="183">
        <v>0</v>
      </c>
    </row>
    <row r="6202" spans="1:25" x14ac:dyDescent="0.2">
      <c r="A6202" s="184">
        <v>0</v>
      </c>
      <c r="B6202" s="183">
        <f>[1]店マスタ!B6201</f>
        <v>0</v>
      </c>
      <c r="C6202" s="183">
        <v>0</v>
      </c>
      <c r="D6202" s="183">
        <v>0</v>
      </c>
      <c r="E6202" s="183" t="str">
        <f>_xlfn.XLOOKUP(A6202,[2]Sheet1!$R:$R,[2]Sheet1!$AB:$AB,"",0)</f>
        <v/>
      </c>
      <c r="F6202" s="183" t="str">
        <f>_xlfn.XLOOKUP($A6202,[3]【2026年03月度_全社】RFM客層一覧表データ!$A:$A,[3]【2026年03月度_全社】RFM客層一覧表データ!C:C,"",0)</f>
        <v/>
      </c>
      <c r="G6202" s="183" t="str">
        <f>_xlfn.XLOOKUP($A6202,[3]【2026年03月度_全社】RFM客層一覧表データ!$A:$A,[3]【2026年03月度_全社】RFM客層一覧表データ!D:D,"",0)</f>
        <v/>
      </c>
      <c r="H6202" s="183" t="str">
        <f>_xlfn.XLOOKUP($A6202,[3]【2026年03月度_全社】RFM客層一覧表データ!$A:$A,[3]【2026年03月度_全社】RFM客層一覧表データ!E:E,"",0)</f>
        <v/>
      </c>
      <c r="I6202" s="183" t="str">
        <f>_xlfn.XLOOKUP($A6202,[3]【2026年03月度_全社】RFM客層一覧表データ!$A:$A,[3]【2026年03月度_全社】RFM客層一覧表データ!F:F,"",0)</f>
        <v/>
      </c>
      <c r="J6202" s="183">
        <v>0</v>
      </c>
      <c r="K6202" s="183">
        <v>0</v>
      </c>
      <c r="L6202" s="183">
        <v>0</v>
      </c>
      <c r="M6202" s="183">
        <v>0</v>
      </c>
      <c r="N6202" s="183">
        <v>0</v>
      </c>
      <c r="O6202" s="183">
        <v>0</v>
      </c>
      <c r="P6202" s="183">
        <v>0</v>
      </c>
      <c r="Q6202" s="183">
        <v>0</v>
      </c>
      <c r="R6202" s="183">
        <v>0</v>
      </c>
      <c r="S6202" s="183">
        <v>0</v>
      </c>
      <c r="T6202" s="183">
        <v>0</v>
      </c>
      <c r="U6202" s="183">
        <v>0</v>
      </c>
      <c r="V6202" s="183">
        <v>0</v>
      </c>
      <c r="W6202" s="183">
        <v>0</v>
      </c>
      <c r="X6202" s="183">
        <v>0</v>
      </c>
      <c r="Y6202" s="183">
        <v>0</v>
      </c>
    </row>
    <row r="6203" spans="1:25" x14ac:dyDescent="0.2">
      <c r="A6203" s="184">
        <v>0</v>
      </c>
      <c r="B6203" s="183">
        <f>[1]店マスタ!B6202</f>
        <v>0</v>
      </c>
      <c r="C6203" s="183">
        <v>0</v>
      </c>
      <c r="D6203" s="183">
        <v>0</v>
      </c>
      <c r="E6203" s="183" t="str">
        <f>_xlfn.XLOOKUP(A6203,[2]Sheet1!$R:$R,[2]Sheet1!$AB:$AB,"",0)</f>
        <v/>
      </c>
      <c r="F6203" s="183" t="str">
        <f>_xlfn.XLOOKUP($A6203,[3]【2026年03月度_全社】RFM客層一覧表データ!$A:$A,[3]【2026年03月度_全社】RFM客層一覧表データ!C:C,"",0)</f>
        <v/>
      </c>
      <c r="G6203" s="183" t="str">
        <f>_xlfn.XLOOKUP($A6203,[3]【2026年03月度_全社】RFM客層一覧表データ!$A:$A,[3]【2026年03月度_全社】RFM客層一覧表データ!D:D,"",0)</f>
        <v/>
      </c>
      <c r="H6203" s="183" t="str">
        <f>_xlfn.XLOOKUP($A6203,[3]【2026年03月度_全社】RFM客層一覧表データ!$A:$A,[3]【2026年03月度_全社】RFM客層一覧表データ!E:E,"",0)</f>
        <v/>
      </c>
      <c r="I6203" s="183" t="str">
        <f>_xlfn.XLOOKUP($A6203,[3]【2026年03月度_全社】RFM客層一覧表データ!$A:$A,[3]【2026年03月度_全社】RFM客層一覧表データ!F:F,"",0)</f>
        <v/>
      </c>
      <c r="J6203" s="183">
        <v>0</v>
      </c>
      <c r="K6203" s="183">
        <v>0</v>
      </c>
      <c r="L6203" s="183">
        <v>0</v>
      </c>
      <c r="M6203" s="183">
        <v>0</v>
      </c>
      <c r="N6203" s="183">
        <v>0</v>
      </c>
      <c r="O6203" s="183">
        <v>0</v>
      </c>
      <c r="P6203" s="183">
        <v>0</v>
      </c>
      <c r="Q6203" s="183">
        <v>0</v>
      </c>
      <c r="R6203" s="183">
        <v>0</v>
      </c>
      <c r="S6203" s="183">
        <v>0</v>
      </c>
      <c r="T6203" s="183">
        <v>0</v>
      </c>
      <c r="U6203" s="183">
        <v>0</v>
      </c>
      <c r="V6203" s="183">
        <v>0</v>
      </c>
      <c r="W6203" s="183">
        <v>0</v>
      </c>
      <c r="X6203" s="183">
        <v>0</v>
      </c>
      <c r="Y6203" s="183">
        <v>0</v>
      </c>
    </row>
    <row r="6204" spans="1:25" x14ac:dyDescent="0.2">
      <c r="A6204" s="184">
        <v>0</v>
      </c>
      <c r="B6204" s="183">
        <f>[1]店マスタ!B6203</f>
        <v>0</v>
      </c>
      <c r="C6204" s="183">
        <v>0</v>
      </c>
      <c r="D6204" s="183">
        <v>0</v>
      </c>
      <c r="E6204" s="183" t="str">
        <f>_xlfn.XLOOKUP(A6204,[2]Sheet1!$R:$R,[2]Sheet1!$AB:$AB,"",0)</f>
        <v/>
      </c>
      <c r="F6204" s="183" t="str">
        <f>_xlfn.XLOOKUP($A6204,[3]【2026年03月度_全社】RFM客層一覧表データ!$A:$A,[3]【2026年03月度_全社】RFM客層一覧表データ!C:C,"",0)</f>
        <v/>
      </c>
      <c r="G6204" s="183" t="str">
        <f>_xlfn.XLOOKUP($A6204,[3]【2026年03月度_全社】RFM客層一覧表データ!$A:$A,[3]【2026年03月度_全社】RFM客層一覧表データ!D:D,"",0)</f>
        <v/>
      </c>
      <c r="H6204" s="183" t="str">
        <f>_xlfn.XLOOKUP($A6204,[3]【2026年03月度_全社】RFM客層一覧表データ!$A:$A,[3]【2026年03月度_全社】RFM客層一覧表データ!E:E,"",0)</f>
        <v/>
      </c>
      <c r="I6204" s="183" t="str">
        <f>_xlfn.XLOOKUP($A6204,[3]【2026年03月度_全社】RFM客層一覧表データ!$A:$A,[3]【2026年03月度_全社】RFM客層一覧表データ!F:F,"",0)</f>
        <v/>
      </c>
      <c r="J6204" s="183">
        <v>0</v>
      </c>
      <c r="K6204" s="183">
        <v>0</v>
      </c>
      <c r="L6204" s="183">
        <v>0</v>
      </c>
      <c r="M6204" s="183">
        <v>0</v>
      </c>
      <c r="N6204" s="183">
        <v>0</v>
      </c>
      <c r="O6204" s="183">
        <v>0</v>
      </c>
      <c r="P6204" s="183">
        <v>0</v>
      </c>
      <c r="Q6204" s="183">
        <v>0</v>
      </c>
      <c r="R6204" s="183">
        <v>0</v>
      </c>
      <c r="S6204" s="183">
        <v>0</v>
      </c>
      <c r="T6204" s="183">
        <v>0</v>
      </c>
      <c r="U6204" s="183">
        <v>0</v>
      </c>
      <c r="V6204" s="183">
        <v>0</v>
      </c>
      <c r="W6204" s="183">
        <v>0</v>
      </c>
      <c r="X6204" s="183">
        <v>0</v>
      </c>
      <c r="Y6204" s="183">
        <v>0</v>
      </c>
    </row>
    <row r="6205" spans="1:25" x14ac:dyDescent="0.2">
      <c r="A6205" s="184">
        <v>0</v>
      </c>
      <c r="B6205" s="183">
        <f>[1]店マスタ!B6204</f>
        <v>0</v>
      </c>
      <c r="C6205" s="183">
        <v>0</v>
      </c>
      <c r="D6205" s="183">
        <v>0</v>
      </c>
      <c r="E6205" s="183" t="str">
        <f>_xlfn.XLOOKUP(A6205,[2]Sheet1!$R:$R,[2]Sheet1!$AB:$AB,"",0)</f>
        <v/>
      </c>
      <c r="F6205" s="183" t="str">
        <f>_xlfn.XLOOKUP($A6205,[3]【2026年03月度_全社】RFM客層一覧表データ!$A:$A,[3]【2026年03月度_全社】RFM客層一覧表データ!C:C,"",0)</f>
        <v/>
      </c>
      <c r="G6205" s="183" t="str">
        <f>_xlfn.XLOOKUP($A6205,[3]【2026年03月度_全社】RFM客層一覧表データ!$A:$A,[3]【2026年03月度_全社】RFM客層一覧表データ!D:D,"",0)</f>
        <v/>
      </c>
      <c r="H6205" s="183" t="str">
        <f>_xlfn.XLOOKUP($A6205,[3]【2026年03月度_全社】RFM客層一覧表データ!$A:$A,[3]【2026年03月度_全社】RFM客層一覧表データ!E:E,"",0)</f>
        <v/>
      </c>
      <c r="I6205" s="183" t="str">
        <f>_xlfn.XLOOKUP($A6205,[3]【2026年03月度_全社】RFM客層一覧表データ!$A:$A,[3]【2026年03月度_全社】RFM客層一覧表データ!F:F,"",0)</f>
        <v/>
      </c>
      <c r="J6205" s="183">
        <v>0</v>
      </c>
      <c r="K6205" s="183">
        <v>0</v>
      </c>
      <c r="L6205" s="183">
        <v>0</v>
      </c>
      <c r="M6205" s="183">
        <v>0</v>
      </c>
      <c r="N6205" s="183">
        <v>0</v>
      </c>
      <c r="O6205" s="183">
        <v>0</v>
      </c>
      <c r="P6205" s="183">
        <v>0</v>
      </c>
      <c r="Q6205" s="183">
        <v>0</v>
      </c>
      <c r="R6205" s="183">
        <v>0</v>
      </c>
      <c r="S6205" s="183">
        <v>0</v>
      </c>
      <c r="T6205" s="183">
        <v>0</v>
      </c>
      <c r="U6205" s="183">
        <v>0</v>
      </c>
      <c r="V6205" s="183">
        <v>0</v>
      </c>
      <c r="W6205" s="183">
        <v>0</v>
      </c>
      <c r="X6205" s="183">
        <v>0</v>
      </c>
      <c r="Y6205" s="183">
        <v>0</v>
      </c>
    </row>
    <row r="6206" spans="1:25" x14ac:dyDescent="0.2">
      <c r="A6206" s="184">
        <v>0</v>
      </c>
      <c r="B6206" s="183">
        <f>[1]店マスタ!B6205</f>
        <v>0</v>
      </c>
      <c r="C6206" s="183">
        <v>0</v>
      </c>
      <c r="D6206" s="183">
        <v>0</v>
      </c>
      <c r="E6206" s="183" t="str">
        <f>_xlfn.XLOOKUP(A6206,[2]Sheet1!$R:$R,[2]Sheet1!$AB:$AB,"",0)</f>
        <v/>
      </c>
      <c r="F6206" s="183" t="str">
        <f>_xlfn.XLOOKUP($A6206,[3]【2026年03月度_全社】RFM客層一覧表データ!$A:$A,[3]【2026年03月度_全社】RFM客層一覧表データ!C:C,"",0)</f>
        <v/>
      </c>
      <c r="G6206" s="183" t="str">
        <f>_xlfn.XLOOKUP($A6206,[3]【2026年03月度_全社】RFM客層一覧表データ!$A:$A,[3]【2026年03月度_全社】RFM客層一覧表データ!D:D,"",0)</f>
        <v/>
      </c>
      <c r="H6206" s="183" t="str">
        <f>_xlfn.XLOOKUP($A6206,[3]【2026年03月度_全社】RFM客層一覧表データ!$A:$A,[3]【2026年03月度_全社】RFM客層一覧表データ!E:E,"",0)</f>
        <v/>
      </c>
      <c r="I6206" s="183" t="str">
        <f>_xlfn.XLOOKUP($A6206,[3]【2026年03月度_全社】RFM客層一覧表データ!$A:$A,[3]【2026年03月度_全社】RFM客層一覧表データ!F:F,"",0)</f>
        <v/>
      </c>
      <c r="J6206" s="183">
        <v>0</v>
      </c>
      <c r="K6206" s="183">
        <v>0</v>
      </c>
      <c r="L6206" s="183">
        <v>0</v>
      </c>
      <c r="M6206" s="183">
        <v>0</v>
      </c>
      <c r="N6206" s="183">
        <v>0</v>
      </c>
      <c r="O6206" s="183">
        <v>0</v>
      </c>
      <c r="P6206" s="183">
        <v>0</v>
      </c>
      <c r="Q6206" s="183">
        <v>0</v>
      </c>
      <c r="R6206" s="183">
        <v>0</v>
      </c>
      <c r="S6206" s="183">
        <v>0</v>
      </c>
      <c r="T6206" s="183">
        <v>0</v>
      </c>
      <c r="U6206" s="183">
        <v>0</v>
      </c>
      <c r="V6206" s="183">
        <v>0</v>
      </c>
      <c r="W6206" s="183">
        <v>0</v>
      </c>
      <c r="X6206" s="183">
        <v>0</v>
      </c>
      <c r="Y6206" s="183">
        <v>0</v>
      </c>
    </row>
    <row r="6207" spans="1:25" x14ac:dyDescent="0.2">
      <c r="A6207" s="184">
        <v>0</v>
      </c>
      <c r="B6207" s="183">
        <f>[1]店マスタ!B6206</f>
        <v>0</v>
      </c>
      <c r="C6207" s="183">
        <v>0</v>
      </c>
      <c r="D6207" s="183">
        <v>0</v>
      </c>
      <c r="E6207" s="183" t="str">
        <f>_xlfn.XLOOKUP(A6207,[2]Sheet1!$R:$R,[2]Sheet1!$AB:$AB,"",0)</f>
        <v/>
      </c>
      <c r="F6207" s="183" t="str">
        <f>_xlfn.XLOOKUP($A6207,[3]【2026年03月度_全社】RFM客層一覧表データ!$A:$A,[3]【2026年03月度_全社】RFM客層一覧表データ!C:C,"",0)</f>
        <v/>
      </c>
      <c r="G6207" s="183" t="str">
        <f>_xlfn.XLOOKUP($A6207,[3]【2026年03月度_全社】RFM客層一覧表データ!$A:$A,[3]【2026年03月度_全社】RFM客層一覧表データ!D:D,"",0)</f>
        <v/>
      </c>
      <c r="H6207" s="183" t="str">
        <f>_xlfn.XLOOKUP($A6207,[3]【2026年03月度_全社】RFM客層一覧表データ!$A:$A,[3]【2026年03月度_全社】RFM客層一覧表データ!E:E,"",0)</f>
        <v/>
      </c>
      <c r="I6207" s="183" t="str">
        <f>_xlfn.XLOOKUP($A6207,[3]【2026年03月度_全社】RFM客層一覧表データ!$A:$A,[3]【2026年03月度_全社】RFM客層一覧表データ!F:F,"",0)</f>
        <v/>
      </c>
      <c r="J6207" s="183">
        <v>0</v>
      </c>
      <c r="K6207" s="183">
        <v>0</v>
      </c>
      <c r="L6207" s="183">
        <v>0</v>
      </c>
      <c r="M6207" s="183">
        <v>0</v>
      </c>
      <c r="N6207" s="183">
        <v>0</v>
      </c>
      <c r="O6207" s="183">
        <v>0</v>
      </c>
      <c r="P6207" s="183">
        <v>0</v>
      </c>
      <c r="Q6207" s="183">
        <v>0</v>
      </c>
      <c r="R6207" s="183">
        <v>0</v>
      </c>
      <c r="S6207" s="183">
        <v>0</v>
      </c>
      <c r="T6207" s="183">
        <v>0</v>
      </c>
      <c r="U6207" s="183">
        <v>0</v>
      </c>
      <c r="V6207" s="183">
        <v>0</v>
      </c>
      <c r="W6207" s="183">
        <v>0</v>
      </c>
      <c r="X6207" s="183">
        <v>0</v>
      </c>
      <c r="Y6207" s="183">
        <v>0</v>
      </c>
    </row>
    <row r="6208" spans="1:25" x14ac:dyDescent="0.2">
      <c r="A6208" s="184">
        <v>0</v>
      </c>
      <c r="B6208" s="183">
        <f>[1]店マスタ!B6207</f>
        <v>0</v>
      </c>
      <c r="C6208" s="183">
        <v>0</v>
      </c>
      <c r="D6208" s="183">
        <v>0</v>
      </c>
      <c r="E6208" s="183" t="str">
        <f>_xlfn.XLOOKUP(A6208,[2]Sheet1!$R:$R,[2]Sheet1!$AB:$AB,"",0)</f>
        <v/>
      </c>
      <c r="F6208" s="183" t="str">
        <f>_xlfn.XLOOKUP($A6208,[3]【2026年03月度_全社】RFM客層一覧表データ!$A:$A,[3]【2026年03月度_全社】RFM客層一覧表データ!C:C,"",0)</f>
        <v/>
      </c>
      <c r="G6208" s="183" t="str">
        <f>_xlfn.XLOOKUP($A6208,[3]【2026年03月度_全社】RFM客層一覧表データ!$A:$A,[3]【2026年03月度_全社】RFM客層一覧表データ!D:D,"",0)</f>
        <v/>
      </c>
      <c r="H6208" s="183" t="str">
        <f>_xlfn.XLOOKUP($A6208,[3]【2026年03月度_全社】RFM客層一覧表データ!$A:$A,[3]【2026年03月度_全社】RFM客層一覧表データ!E:E,"",0)</f>
        <v/>
      </c>
      <c r="I6208" s="183" t="str">
        <f>_xlfn.XLOOKUP($A6208,[3]【2026年03月度_全社】RFM客層一覧表データ!$A:$A,[3]【2026年03月度_全社】RFM客層一覧表データ!F:F,"",0)</f>
        <v/>
      </c>
      <c r="J6208" s="183">
        <v>0</v>
      </c>
      <c r="K6208" s="183">
        <v>0</v>
      </c>
      <c r="L6208" s="183">
        <v>0</v>
      </c>
      <c r="M6208" s="183">
        <v>0</v>
      </c>
      <c r="N6208" s="183">
        <v>0</v>
      </c>
      <c r="O6208" s="183">
        <v>0</v>
      </c>
      <c r="P6208" s="183">
        <v>0</v>
      </c>
      <c r="Q6208" s="183">
        <v>0</v>
      </c>
      <c r="R6208" s="183">
        <v>0</v>
      </c>
      <c r="S6208" s="183">
        <v>0</v>
      </c>
      <c r="T6208" s="183">
        <v>0</v>
      </c>
      <c r="U6208" s="183">
        <v>0</v>
      </c>
      <c r="V6208" s="183">
        <v>0</v>
      </c>
      <c r="W6208" s="183">
        <v>0</v>
      </c>
      <c r="X6208" s="183">
        <v>0</v>
      </c>
      <c r="Y6208" s="183">
        <v>0</v>
      </c>
    </row>
    <row r="6209" spans="1:25" x14ac:dyDescent="0.2">
      <c r="A6209" s="184">
        <v>0</v>
      </c>
      <c r="B6209" s="183">
        <f>[1]店マスタ!B6208</f>
        <v>0</v>
      </c>
      <c r="C6209" s="183">
        <v>0</v>
      </c>
      <c r="D6209" s="183">
        <v>0</v>
      </c>
      <c r="E6209" s="183" t="str">
        <f>_xlfn.XLOOKUP(A6209,[2]Sheet1!$R:$R,[2]Sheet1!$AB:$AB,"",0)</f>
        <v/>
      </c>
      <c r="F6209" s="183" t="str">
        <f>_xlfn.XLOOKUP($A6209,[3]【2026年03月度_全社】RFM客層一覧表データ!$A:$A,[3]【2026年03月度_全社】RFM客層一覧表データ!C:C,"",0)</f>
        <v/>
      </c>
      <c r="G6209" s="183" t="str">
        <f>_xlfn.XLOOKUP($A6209,[3]【2026年03月度_全社】RFM客層一覧表データ!$A:$A,[3]【2026年03月度_全社】RFM客層一覧表データ!D:D,"",0)</f>
        <v/>
      </c>
      <c r="H6209" s="183" t="str">
        <f>_xlfn.XLOOKUP($A6209,[3]【2026年03月度_全社】RFM客層一覧表データ!$A:$A,[3]【2026年03月度_全社】RFM客層一覧表データ!E:E,"",0)</f>
        <v/>
      </c>
      <c r="I6209" s="183" t="str">
        <f>_xlfn.XLOOKUP($A6209,[3]【2026年03月度_全社】RFM客層一覧表データ!$A:$A,[3]【2026年03月度_全社】RFM客層一覧表データ!F:F,"",0)</f>
        <v/>
      </c>
      <c r="J6209" s="183">
        <v>0</v>
      </c>
      <c r="K6209" s="183">
        <v>0</v>
      </c>
      <c r="L6209" s="183">
        <v>0</v>
      </c>
      <c r="M6209" s="183">
        <v>0</v>
      </c>
      <c r="N6209" s="183">
        <v>0</v>
      </c>
      <c r="O6209" s="183">
        <v>0</v>
      </c>
      <c r="P6209" s="183">
        <v>0</v>
      </c>
      <c r="Q6209" s="183">
        <v>0</v>
      </c>
      <c r="R6209" s="183">
        <v>0</v>
      </c>
      <c r="S6209" s="183">
        <v>0</v>
      </c>
      <c r="T6209" s="183">
        <v>0</v>
      </c>
      <c r="U6209" s="183">
        <v>0</v>
      </c>
      <c r="V6209" s="183">
        <v>0</v>
      </c>
      <c r="W6209" s="183">
        <v>0</v>
      </c>
      <c r="X6209" s="183">
        <v>0</v>
      </c>
      <c r="Y6209" s="183">
        <v>0</v>
      </c>
    </row>
    <row r="6210" spans="1:25" x14ac:dyDescent="0.2">
      <c r="A6210" s="184">
        <v>0</v>
      </c>
      <c r="B6210" s="183">
        <f>[1]店マスタ!B6209</f>
        <v>0</v>
      </c>
      <c r="C6210" s="183">
        <v>0</v>
      </c>
      <c r="D6210" s="183">
        <v>0</v>
      </c>
      <c r="E6210" s="183" t="str">
        <f>_xlfn.XLOOKUP(A6210,[2]Sheet1!$R:$R,[2]Sheet1!$AB:$AB,"",0)</f>
        <v/>
      </c>
      <c r="F6210" s="183" t="str">
        <f>_xlfn.XLOOKUP($A6210,[3]【2026年03月度_全社】RFM客層一覧表データ!$A:$A,[3]【2026年03月度_全社】RFM客層一覧表データ!C:C,"",0)</f>
        <v/>
      </c>
      <c r="G6210" s="183" t="str">
        <f>_xlfn.XLOOKUP($A6210,[3]【2026年03月度_全社】RFM客層一覧表データ!$A:$A,[3]【2026年03月度_全社】RFM客層一覧表データ!D:D,"",0)</f>
        <v/>
      </c>
      <c r="H6210" s="183" t="str">
        <f>_xlfn.XLOOKUP($A6210,[3]【2026年03月度_全社】RFM客層一覧表データ!$A:$A,[3]【2026年03月度_全社】RFM客層一覧表データ!E:E,"",0)</f>
        <v/>
      </c>
      <c r="I6210" s="183" t="str">
        <f>_xlfn.XLOOKUP($A6210,[3]【2026年03月度_全社】RFM客層一覧表データ!$A:$A,[3]【2026年03月度_全社】RFM客層一覧表データ!F:F,"",0)</f>
        <v/>
      </c>
      <c r="J6210" s="183">
        <v>0</v>
      </c>
      <c r="K6210" s="183">
        <v>0</v>
      </c>
      <c r="L6210" s="183">
        <v>0</v>
      </c>
      <c r="M6210" s="183">
        <v>0</v>
      </c>
      <c r="N6210" s="183">
        <v>0</v>
      </c>
      <c r="O6210" s="183">
        <v>0</v>
      </c>
      <c r="P6210" s="183">
        <v>0</v>
      </c>
      <c r="Q6210" s="183">
        <v>0</v>
      </c>
      <c r="R6210" s="183">
        <v>0</v>
      </c>
      <c r="S6210" s="183">
        <v>0</v>
      </c>
      <c r="T6210" s="183">
        <v>0</v>
      </c>
      <c r="U6210" s="183">
        <v>0</v>
      </c>
      <c r="V6210" s="183">
        <v>0</v>
      </c>
      <c r="W6210" s="183">
        <v>0</v>
      </c>
      <c r="X6210" s="183">
        <v>0</v>
      </c>
      <c r="Y6210" s="183">
        <v>0</v>
      </c>
    </row>
    <row r="6211" spans="1:25" x14ac:dyDescent="0.2">
      <c r="A6211" s="184">
        <v>0</v>
      </c>
      <c r="B6211" s="183">
        <f>[1]店マスタ!B6210</f>
        <v>0</v>
      </c>
      <c r="C6211" s="183">
        <v>0</v>
      </c>
      <c r="D6211" s="183">
        <v>0</v>
      </c>
      <c r="E6211" s="183" t="str">
        <f>_xlfn.XLOOKUP(A6211,[2]Sheet1!$R:$R,[2]Sheet1!$AB:$AB,"",0)</f>
        <v/>
      </c>
      <c r="F6211" s="183" t="str">
        <f>_xlfn.XLOOKUP($A6211,[3]【2026年03月度_全社】RFM客層一覧表データ!$A:$A,[3]【2026年03月度_全社】RFM客層一覧表データ!C:C,"",0)</f>
        <v/>
      </c>
      <c r="G6211" s="183" t="str">
        <f>_xlfn.XLOOKUP($A6211,[3]【2026年03月度_全社】RFM客層一覧表データ!$A:$A,[3]【2026年03月度_全社】RFM客層一覧表データ!D:D,"",0)</f>
        <v/>
      </c>
      <c r="H6211" s="183" t="str">
        <f>_xlfn.XLOOKUP($A6211,[3]【2026年03月度_全社】RFM客層一覧表データ!$A:$A,[3]【2026年03月度_全社】RFM客層一覧表データ!E:E,"",0)</f>
        <v/>
      </c>
      <c r="I6211" s="183" t="str">
        <f>_xlfn.XLOOKUP($A6211,[3]【2026年03月度_全社】RFM客層一覧表データ!$A:$A,[3]【2026年03月度_全社】RFM客層一覧表データ!F:F,"",0)</f>
        <v/>
      </c>
      <c r="J6211" s="183">
        <v>0</v>
      </c>
      <c r="K6211" s="183">
        <v>0</v>
      </c>
      <c r="L6211" s="183">
        <v>0</v>
      </c>
      <c r="M6211" s="183">
        <v>0</v>
      </c>
      <c r="N6211" s="183">
        <v>0</v>
      </c>
      <c r="O6211" s="183">
        <v>0</v>
      </c>
      <c r="P6211" s="183">
        <v>0</v>
      </c>
      <c r="Q6211" s="183">
        <v>0</v>
      </c>
      <c r="R6211" s="183">
        <v>0</v>
      </c>
      <c r="S6211" s="183">
        <v>0</v>
      </c>
      <c r="T6211" s="183">
        <v>0</v>
      </c>
      <c r="U6211" s="183">
        <v>0</v>
      </c>
      <c r="V6211" s="183">
        <v>0</v>
      </c>
      <c r="W6211" s="183">
        <v>0</v>
      </c>
      <c r="X6211" s="183">
        <v>0</v>
      </c>
      <c r="Y6211" s="183">
        <v>0</v>
      </c>
    </row>
    <row r="6212" spans="1:25" x14ac:dyDescent="0.2">
      <c r="A6212" s="184">
        <v>0</v>
      </c>
      <c r="B6212" s="183">
        <f>[1]店マスタ!B6211</f>
        <v>0</v>
      </c>
      <c r="C6212" s="183">
        <v>0</v>
      </c>
      <c r="D6212" s="183">
        <v>0</v>
      </c>
      <c r="E6212" s="183" t="str">
        <f>_xlfn.XLOOKUP(A6212,[2]Sheet1!$R:$R,[2]Sheet1!$AB:$AB,"",0)</f>
        <v/>
      </c>
      <c r="F6212" s="183" t="str">
        <f>_xlfn.XLOOKUP($A6212,[3]【2026年03月度_全社】RFM客層一覧表データ!$A:$A,[3]【2026年03月度_全社】RFM客層一覧表データ!C:C,"",0)</f>
        <v/>
      </c>
      <c r="G6212" s="183" t="str">
        <f>_xlfn.XLOOKUP($A6212,[3]【2026年03月度_全社】RFM客層一覧表データ!$A:$A,[3]【2026年03月度_全社】RFM客層一覧表データ!D:D,"",0)</f>
        <v/>
      </c>
      <c r="H6212" s="183" t="str">
        <f>_xlfn.XLOOKUP($A6212,[3]【2026年03月度_全社】RFM客層一覧表データ!$A:$A,[3]【2026年03月度_全社】RFM客層一覧表データ!E:E,"",0)</f>
        <v/>
      </c>
      <c r="I6212" s="183" t="str">
        <f>_xlfn.XLOOKUP($A6212,[3]【2026年03月度_全社】RFM客層一覧表データ!$A:$A,[3]【2026年03月度_全社】RFM客層一覧表データ!F:F,"",0)</f>
        <v/>
      </c>
      <c r="J6212" s="183">
        <v>0</v>
      </c>
      <c r="K6212" s="183">
        <v>0</v>
      </c>
      <c r="L6212" s="183">
        <v>0</v>
      </c>
      <c r="M6212" s="183">
        <v>0</v>
      </c>
      <c r="N6212" s="183">
        <v>0</v>
      </c>
      <c r="O6212" s="183">
        <v>0</v>
      </c>
      <c r="P6212" s="183">
        <v>0</v>
      </c>
      <c r="Q6212" s="183">
        <v>0</v>
      </c>
      <c r="R6212" s="183">
        <v>0</v>
      </c>
      <c r="S6212" s="183">
        <v>0</v>
      </c>
      <c r="T6212" s="183">
        <v>0</v>
      </c>
      <c r="U6212" s="183">
        <v>0</v>
      </c>
      <c r="V6212" s="183">
        <v>0</v>
      </c>
      <c r="W6212" s="183">
        <v>0</v>
      </c>
      <c r="X6212" s="183">
        <v>0</v>
      </c>
      <c r="Y6212" s="183">
        <v>0</v>
      </c>
    </row>
    <row r="6213" spans="1:25" x14ac:dyDescent="0.2">
      <c r="A6213" s="184">
        <v>0</v>
      </c>
      <c r="B6213" s="183">
        <f>[1]店マスタ!B6212</f>
        <v>0</v>
      </c>
      <c r="C6213" s="183">
        <v>0</v>
      </c>
      <c r="D6213" s="183">
        <v>0</v>
      </c>
      <c r="E6213" s="183" t="str">
        <f>_xlfn.XLOOKUP(A6213,[2]Sheet1!$R:$R,[2]Sheet1!$AB:$AB,"",0)</f>
        <v/>
      </c>
      <c r="F6213" s="183" t="str">
        <f>_xlfn.XLOOKUP($A6213,[3]【2026年03月度_全社】RFM客層一覧表データ!$A:$A,[3]【2026年03月度_全社】RFM客層一覧表データ!C:C,"",0)</f>
        <v/>
      </c>
      <c r="G6213" s="183" t="str">
        <f>_xlfn.XLOOKUP($A6213,[3]【2026年03月度_全社】RFM客層一覧表データ!$A:$A,[3]【2026年03月度_全社】RFM客層一覧表データ!D:D,"",0)</f>
        <v/>
      </c>
      <c r="H6213" s="183" t="str">
        <f>_xlfn.XLOOKUP($A6213,[3]【2026年03月度_全社】RFM客層一覧表データ!$A:$A,[3]【2026年03月度_全社】RFM客層一覧表データ!E:E,"",0)</f>
        <v/>
      </c>
      <c r="I6213" s="183" t="str">
        <f>_xlfn.XLOOKUP($A6213,[3]【2026年03月度_全社】RFM客層一覧表データ!$A:$A,[3]【2026年03月度_全社】RFM客層一覧表データ!F:F,"",0)</f>
        <v/>
      </c>
      <c r="J6213" s="183">
        <v>0</v>
      </c>
      <c r="K6213" s="183">
        <v>0</v>
      </c>
      <c r="L6213" s="183">
        <v>0</v>
      </c>
      <c r="M6213" s="183">
        <v>0</v>
      </c>
      <c r="N6213" s="183">
        <v>0</v>
      </c>
      <c r="O6213" s="183">
        <v>0</v>
      </c>
      <c r="P6213" s="183">
        <v>0</v>
      </c>
      <c r="Q6213" s="183">
        <v>0</v>
      </c>
      <c r="R6213" s="183">
        <v>0</v>
      </c>
      <c r="S6213" s="183">
        <v>0</v>
      </c>
      <c r="T6213" s="183">
        <v>0</v>
      </c>
      <c r="U6213" s="183">
        <v>0</v>
      </c>
      <c r="V6213" s="183">
        <v>0</v>
      </c>
      <c r="W6213" s="183">
        <v>0</v>
      </c>
      <c r="X6213" s="183">
        <v>0</v>
      </c>
      <c r="Y6213" s="183">
        <v>0</v>
      </c>
    </row>
    <row r="6214" spans="1:25" x14ac:dyDescent="0.2">
      <c r="A6214" s="184">
        <v>0</v>
      </c>
      <c r="B6214" s="183">
        <f>[1]店マスタ!B6213</f>
        <v>0</v>
      </c>
      <c r="C6214" s="183">
        <v>0</v>
      </c>
      <c r="D6214" s="183">
        <v>0</v>
      </c>
      <c r="E6214" s="183" t="str">
        <f>_xlfn.XLOOKUP(A6214,[2]Sheet1!$R:$R,[2]Sheet1!$AB:$AB,"",0)</f>
        <v/>
      </c>
      <c r="F6214" s="183" t="str">
        <f>_xlfn.XLOOKUP($A6214,[3]【2026年03月度_全社】RFM客層一覧表データ!$A:$A,[3]【2026年03月度_全社】RFM客層一覧表データ!C:C,"",0)</f>
        <v/>
      </c>
      <c r="G6214" s="183" t="str">
        <f>_xlfn.XLOOKUP($A6214,[3]【2026年03月度_全社】RFM客層一覧表データ!$A:$A,[3]【2026年03月度_全社】RFM客層一覧表データ!D:D,"",0)</f>
        <v/>
      </c>
      <c r="H6214" s="183" t="str">
        <f>_xlfn.XLOOKUP($A6214,[3]【2026年03月度_全社】RFM客層一覧表データ!$A:$A,[3]【2026年03月度_全社】RFM客層一覧表データ!E:E,"",0)</f>
        <v/>
      </c>
      <c r="I6214" s="183" t="str">
        <f>_xlfn.XLOOKUP($A6214,[3]【2026年03月度_全社】RFM客層一覧表データ!$A:$A,[3]【2026年03月度_全社】RFM客層一覧表データ!F:F,"",0)</f>
        <v/>
      </c>
      <c r="J6214" s="183">
        <v>0</v>
      </c>
      <c r="K6214" s="183">
        <v>0</v>
      </c>
      <c r="L6214" s="183">
        <v>0</v>
      </c>
      <c r="M6214" s="183">
        <v>0</v>
      </c>
      <c r="N6214" s="183">
        <v>0</v>
      </c>
      <c r="O6214" s="183">
        <v>0</v>
      </c>
      <c r="P6214" s="183">
        <v>0</v>
      </c>
      <c r="Q6214" s="183">
        <v>0</v>
      </c>
      <c r="R6214" s="183">
        <v>0</v>
      </c>
      <c r="S6214" s="183">
        <v>0</v>
      </c>
      <c r="T6214" s="183">
        <v>0</v>
      </c>
      <c r="U6214" s="183">
        <v>0</v>
      </c>
      <c r="V6214" s="183">
        <v>0</v>
      </c>
      <c r="W6214" s="183">
        <v>0</v>
      </c>
      <c r="X6214" s="183">
        <v>0</v>
      </c>
      <c r="Y6214" s="183">
        <v>0</v>
      </c>
    </row>
    <row r="6215" spans="1:25" x14ac:dyDescent="0.2">
      <c r="A6215" s="184">
        <v>0</v>
      </c>
      <c r="B6215" s="183">
        <f>[1]店マスタ!B6214</f>
        <v>0</v>
      </c>
      <c r="C6215" s="183">
        <v>0</v>
      </c>
      <c r="D6215" s="183">
        <v>0</v>
      </c>
      <c r="E6215" s="183" t="str">
        <f>_xlfn.XLOOKUP(A6215,[2]Sheet1!$R:$R,[2]Sheet1!$AB:$AB,"",0)</f>
        <v/>
      </c>
      <c r="F6215" s="183" t="str">
        <f>_xlfn.XLOOKUP($A6215,[3]【2026年03月度_全社】RFM客層一覧表データ!$A:$A,[3]【2026年03月度_全社】RFM客層一覧表データ!C:C,"",0)</f>
        <v/>
      </c>
      <c r="G6215" s="183" t="str">
        <f>_xlfn.XLOOKUP($A6215,[3]【2026年03月度_全社】RFM客層一覧表データ!$A:$A,[3]【2026年03月度_全社】RFM客層一覧表データ!D:D,"",0)</f>
        <v/>
      </c>
      <c r="H6215" s="183" t="str">
        <f>_xlfn.XLOOKUP($A6215,[3]【2026年03月度_全社】RFM客層一覧表データ!$A:$A,[3]【2026年03月度_全社】RFM客層一覧表データ!E:E,"",0)</f>
        <v/>
      </c>
      <c r="I6215" s="183" t="str">
        <f>_xlfn.XLOOKUP($A6215,[3]【2026年03月度_全社】RFM客層一覧表データ!$A:$A,[3]【2026年03月度_全社】RFM客層一覧表データ!F:F,"",0)</f>
        <v/>
      </c>
      <c r="J6215" s="183">
        <v>0</v>
      </c>
      <c r="K6215" s="183">
        <v>0</v>
      </c>
      <c r="L6215" s="183">
        <v>0</v>
      </c>
      <c r="M6215" s="183">
        <v>0</v>
      </c>
      <c r="N6215" s="183">
        <v>0</v>
      </c>
      <c r="O6215" s="183">
        <v>0</v>
      </c>
      <c r="P6215" s="183">
        <v>0</v>
      </c>
      <c r="Q6215" s="183">
        <v>0</v>
      </c>
      <c r="R6215" s="183">
        <v>0</v>
      </c>
      <c r="S6215" s="183">
        <v>0</v>
      </c>
      <c r="T6215" s="183">
        <v>0</v>
      </c>
      <c r="U6215" s="183">
        <v>0</v>
      </c>
      <c r="V6215" s="183">
        <v>0</v>
      </c>
      <c r="W6215" s="183">
        <v>0</v>
      </c>
      <c r="X6215" s="183">
        <v>0</v>
      </c>
      <c r="Y6215" s="183">
        <v>0</v>
      </c>
    </row>
    <row r="6216" spans="1:25" x14ac:dyDescent="0.2">
      <c r="A6216" s="184">
        <v>0</v>
      </c>
      <c r="B6216" s="183">
        <f>[1]店マスタ!B6215</f>
        <v>0</v>
      </c>
      <c r="C6216" s="183">
        <v>0</v>
      </c>
      <c r="D6216" s="183">
        <v>0</v>
      </c>
      <c r="E6216" s="183" t="str">
        <f>_xlfn.XLOOKUP(A6216,[2]Sheet1!$R:$R,[2]Sheet1!$AB:$AB,"",0)</f>
        <v/>
      </c>
      <c r="F6216" s="183" t="str">
        <f>_xlfn.XLOOKUP($A6216,[3]【2026年03月度_全社】RFM客層一覧表データ!$A:$A,[3]【2026年03月度_全社】RFM客層一覧表データ!C:C,"",0)</f>
        <v/>
      </c>
      <c r="G6216" s="183" t="str">
        <f>_xlfn.XLOOKUP($A6216,[3]【2026年03月度_全社】RFM客層一覧表データ!$A:$A,[3]【2026年03月度_全社】RFM客層一覧表データ!D:D,"",0)</f>
        <v/>
      </c>
      <c r="H6216" s="183" t="str">
        <f>_xlfn.XLOOKUP($A6216,[3]【2026年03月度_全社】RFM客層一覧表データ!$A:$A,[3]【2026年03月度_全社】RFM客層一覧表データ!E:E,"",0)</f>
        <v/>
      </c>
      <c r="I6216" s="183" t="str">
        <f>_xlfn.XLOOKUP($A6216,[3]【2026年03月度_全社】RFM客層一覧表データ!$A:$A,[3]【2026年03月度_全社】RFM客層一覧表データ!F:F,"",0)</f>
        <v/>
      </c>
      <c r="J6216" s="183">
        <v>0</v>
      </c>
      <c r="K6216" s="183">
        <v>0</v>
      </c>
      <c r="L6216" s="183">
        <v>0</v>
      </c>
      <c r="M6216" s="183">
        <v>0</v>
      </c>
      <c r="N6216" s="183">
        <v>0</v>
      </c>
      <c r="O6216" s="183">
        <v>0</v>
      </c>
      <c r="P6216" s="183">
        <v>0</v>
      </c>
      <c r="Q6216" s="183">
        <v>0</v>
      </c>
      <c r="R6216" s="183">
        <v>0</v>
      </c>
      <c r="S6216" s="183">
        <v>0</v>
      </c>
      <c r="T6216" s="183">
        <v>0</v>
      </c>
      <c r="U6216" s="183">
        <v>0</v>
      </c>
      <c r="V6216" s="183">
        <v>0</v>
      </c>
      <c r="W6216" s="183">
        <v>0</v>
      </c>
      <c r="X6216" s="183">
        <v>0</v>
      </c>
      <c r="Y6216" s="183">
        <v>0</v>
      </c>
    </row>
    <row r="6217" spans="1:25" x14ac:dyDescent="0.2">
      <c r="A6217" s="184">
        <v>0</v>
      </c>
      <c r="B6217" s="183">
        <f>[1]店マスタ!B6216</f>
        <v>0</v>
      </c>
      <c r="C6217" s="183">
        <v>0</v>
      </c>
      <c r="D6217" s="183">
        <v>0</v>
      </c>
      <c r="E6217" s="183" t="str">
        <f>_xlfn.XLOOKUP(A6217,[2]Sheet1!$R:$R,[2]Sheet1!$AB:$AB,"",0)</f>
        <v/>
      </c>
      <c r="F6217" s="183" t="str">
        <f>_xlfn.XLOOKUP($A6217,[3]【2026年03月度_全社】RFM客層一覧表データ!$A:$A,[3]【2026年03月度_全社】RFM客層一覧表データ!C:C,"",0)</f>
        <v/>
      </c>
      <c r="G6217" s="183" t="str">
        <f>_xlfn.XLOOKUP($A6217,[3]【2026年03月度_全社】RFM客層一覧表データ!$A:$A,[3]【2026年03月度_全社】RFM客層一覧表データ!D:D,"",0)</f>
        <v/>
      </c>
      <c r="H6217" s="183" t="str">
        <f>_xlfn.XLOOKUP($A6217,[3]【2026年03月度_全社】RFM客層一覧表データ!$A:$A,[3]【2026年03月度_全社】RFM客層一覧表データ!E:E,"",0)</f>
        <v/>
      </c>
      <c r="I6217" s="183" t="str">
        <f>_xlfn.XLOOKUP($A6217,[3]【2026年03月度_全社】RFM客層一覧表データ!$A:$A,[3]【2026年03月度_全社】RFM客層一覧表データ!F:F,"",0)</f>
        <v/>
      </c>
      <c r="J6217" s="183">
        <v>0</v>
      </c>
      <c r="K6217" s="183">
        <v>0</v>
      </c>
      <c r="L6217" s="183">
        <v>0</v>
      </c>
      <c r="M6217" s="183">
        <v>0</v>
      </c>
      <c r="N6217" s="183">
        <v>0</v>
      </c>
      <c r="O6217" s="183">
        <v>0</v>
      </c>
      <c r="P6217" s="183">
        <v>0</v>
      </c>
      <c r="Q6217" s="183">
        <v>0</v>
      </c>
      <c r="R6217" s="183">
        <v>0</v>
      </c>
      <c r="S6217" s="183">
        <v>0</v>
      </c>
      <c r="T6217" s="183">
        <v>0</v>
      </c>
      <c r="U6217" s="183">
        <v>0</v>
      </c>
      <c r="V6217" s="183">
        <v>0</v>
      </c>
      <c r="W6217" s="183">
        <v>0</v>
      </c>
      <c r="X6217" s="183">
        <v>0</v>
      </c>
      <c r="Y6217" s="183">
        <v>0</v>
      </c>
    </row>
    <row r="6218" spans="1:25" x14ac:dyDescent="0.2">
      <c r="A6218" s="184">
        <v>0</v>
      </c>
      <c r="B6218" s="183">
        <f>[1]店マスタ!B6217</f>
        <v>0</v>
      </c>
      <c r="C6218" s="183">
        <v>0</v>
      </c>
      <c r="D6218" s="183">
        <v>0</v>
      </c>
      <c r="E6218" s="183" t="str">
        <f>_xlfn.XLOOKUP(A6218,[2]Sheet1!$R:$R,[2]Sheet1!$AB:$AB,"",0)</f>
        <v/>
      </c>
      <c r="F6218" s="183" t="str">
        <f>_xlfn.XLOOKUP($A6218,[3]【2026年03月度_全社】RFM客層一覧表データ!$A:$A,[3]【2026年03月度_全社】RFM客層一覧表データ!C:C,"",0)</f>
        <v/>
      </c>
      <c r="G6218" s="183" t="str">
        <f>_xlfn.XLOOKUP($A6218,[3]【2026年03月度_全社】RFM客層一覧表データ!$A:$A,[3]【2026年03月度_全社】RFM客層一覧表データ!D:D,"",0)</f>
        <v/>
      </c>
      <c r="H6218" s="183" t="str">
        <f>_xlfn.XLOOKUP($A6218,[3]【2026年03月度_全社】RFM客層一覧表データ!$A:$A,[3]【2026年03月度_全社】RFM客層一覧表データ!E:E,"",0)</f>
        <v/>
      </c>
      <c r="I6218" s="183" t="str">
        <f>_xlfn.XLOOKUP($A6218,[3]【2026年03月度_全社】RFM客層一覧表データ!$A:$A,[3]【2026年03月度_全社】RFM客層一覧表データ!F:F,"",0)</f>
        <v/>
      </c>
      <c r="J6218" s="183">
        <v>0</v>
      </c>
      <c r="K6218" s="183">
        <v>0</v>
      </c>
      <c r="L6218" s="183">
        <v>0</v>
      </c>
      <c r="M6218" s="183">
        <v>0</v>
      </c>
      <c r="N6218" s="183">
        <v>0</v>
      </c>
      <c r="O6218" s="183">
        <v>0</v>
      </c>
      <c r="P6218" s="183">
        <v>0</v>
      </c>
      <c r="Q6218" s="183">
        <v>0</v>
      </c>
      <c r="R6218" s="183">
        <v>0</v>
      </c>
      <c r="S6218" s="183">
        <v>0</v>
      </c>
      <c r="T6218" s="183">
        <v>0</v>
      </c>
      <c r="U6218" s="183">
        <v>0</v>
      </c>
      <c r="V6218" s="183">
        <v>0</v>
      </c>
      <c r="W6218" s="183">
        <v>0</v>
      </c>
      <c r="X6218" s="183">
        <v>0</v>
      </c>
      <c r="Y6218" s="183">
        <v>0</v>
      </c>
    </row>
    <row r="6219" spans="1:25" x14ac:dyDescent="0.2">
      <c r="A6219" s="184">
        <v>0</v>
      </c>
      <c r="B6219" s="183">
        <f>[1]店マスタ!B6218</f>
        <v>0</v>
      </c>
      <c r="C6219" s="183">
        <v>0</v>
      </c>
      <c r="D6219" s="183">
        <v>0</v>
      </c>
      <c r="E6219" s="183" t="str">
        <f>_xlfn.XLOOKUP(A6219,[2]Sheet1!$R:$R,[2]Sheet1!$AB:$AB,"",0)</f>
        <v/>
      </c>
      <c r="F6219" s="183" t="str">
        <f>_xlfn.XLOOKUP($A6219,[3]【2026年03月度_全社】RFM客層一覧表データ!$A:$A,[3]【2026年03月度_全社】RFM客層一覧表データ!C:C,"",0)</f>
        <v/>
      </c>
      <c r="G6219" s="183" t="str">
        <f>_xlfn.XLOOKUP($A6219,[3]【2026年03月度_全社】RFM客層一覧表データ!$A:$A,[3]【2026年03月度_全社】RFM客層一覧表データ!D:D,"",0)</f>
        <v/>
      </c>
      <c r="H6219" s="183" t="str">
        <f>_xlfn.XLOOKUP($A6219,[3]【2026年03月度_全社】RFM客層一覧表データ!$A:$A,[3]【2026年03月度_全社】RFM客層一覧表データ!E:E,"",0)</f>
        <v/>
      </c>
      <c r="I6219" s="183" t="str">
        <f>_xlfn.XLOOKUP($A6219,[3]【2026年03月度_全社】RFM客層一覧表データ!$A:$A,[3]【2026年03月度_全社】RFM客層一覧表データ!F:F,"",0)</f>
        <v/>
      </c>
      <c r="J6219" s="183">
        <v>0</v>
      </c>
      <c r="K6219" s="183">
        <v>0</v>
      </c>
      <c r="L6219" s="183">
        <v>0</v>
      </c>
      <c r="M6219" s="183">
        <v>0</v>
      </c>
      <c r="N6219" s="183">
        <v>0</v>
      </c>
      <c r="O6219" s="183">
        <v>0</v>
      </c>
      <c r="P6219" s="183">
        <v>0</v>
      </c>
      <c r="Q6219" s="183">
        <v>0</v>
      </c>
      <c r="R6219" s="183">
        <v>0</v>
      </c>
      <c r="S6219" s="183">
        <v>0</v>
      </c>
      <c r="T6219" s="183">
        <v>0</v>
      </c>
      <c r="U6219" s="183">
        <v>0</v>
      </c>
      <c r="V6219" s="183">
        <v>0</v>
      </c>
      <c r="W6219" s="183">
        <v>0</v>
      </c>
      <c r="X6219" s="183">
        <v>0</v>
      </c>
      <c r="Y6219" s="183">
        <v>0</v>
      </c>
    </row>
    <row r="6220" spans="1:25" x14ac:dyDescent="0.2">
      <c r="A6220" s="184">
        <v>0</v>
      </c>
      <c r="B6220" s="183">
        <f>[1]店マスタ!B6219</f>
        <v>0</v>
      </c>
      <c r="C6220" s="183">
        <v>0</v>
      </c>
      <c r="D6220" s="183">
        <v>0</v>
      </c>
      <c r="E6220" s="183" t="str">
        <f>_xlfn.XLOOKUP(A6220,[2]Sheet1!$R:$R,[2]Sheet1!$AB:$AB,"",0)</f>
        <v/>
      </c>
      <c r="F6220" s="183" t="str">
        <f>_xlfn.XLOOKUP($A6220,[3]【2026年03月度_全社】RFM客層一覧表データ!$A:$A,[3]【2026年03月度_全社】RFM客層一覧表データ!C:C,"",0)</f>
        <v/>
      </c>
      <c r="G6220" s="183" t="str">
        <f>_xlfn.XLOOKUP($A6220,[3]【2026年03月度_全社】RFM客層一覧表データ!$A:$A,[3]【2026年03月度_全社】RFM客層一覧表データ!D:D,"",0)</f>
        <v/>
      </c>
      <c r="H6220" s="183" t="str">
        <f>_xlfn.XLOOKUP($A6220,[3]【2026年03月度_全社】RFM客層一覧表データ!$A:$A,[3]【2026年03月度_全社】RFM客層一覧表データ!E:E,"",0)</f>
        <v/>
      </c>
      <c r="I6220" s="183" t="str">
        <f>_xlfn.XLOOKUP($A6220,[3]【2026年03月度_全社】RFM客層一覧表データ!$A:$A,[3]【2026年03月度_全社】RFM客層一覧表データ!F:F,"",0)</f>
        <v/>
      </c>
      <c r="J6220" s="183">
        <v>2730127</v>
      </c>
      <c r="K6220" s="183">
        <v>3073667</v>
      </c>
      <c r="L6220" s="183">
        <v>0</v>
      </c>
      <c r="M6220" s="183">
        <v>0</v>
      </c>
      <c r="N6220" s="183">
        <v>0</v>
      </c>
      <c r="O6220" s="183">
        <v>0</v>
      </c>
      <c r="P6220" s="183">
        <v>0</v>
      </c>
      <c r="Q6220" s="183">
        <v>0</v>
      </c>
      <c r="R6220" s="183">
        <v>0</v>
      </c>
      <c r="S6220" s="183">
        <v>0</v>
      </c>
      <c r="T6220" s="183">
        <v>0</v>
      </c>
      <c r="U6220" s="183">
        <v>0</v>
      </c>
      <c r="V6220" s="183">
        <v>0</v>
      </c>
      <c r="W6220" s="183">
        <v>0</v>
      </c>
      <c r="X6220" s="183">
        <v>0</v>
      </c>
      <c r="Y6220" s="183">
        <v>0</v>
      </c>
    </row>
    <row r="6221" spans="1:25" x14ac:dyDescent="0.2">
      <c r="A6221" s="184">
        <v>0</v>
      </c>
      <c r="B6221" s="183">
        <f>[1]店マスタ!B6220</f>
        <v>0</v>
      </c>
      <c r="C6221" s="183">
        <v>0</v>
      </c>
      <c r="D6221" s="183">
        <v>0</v>
      </c>
      <c r="E6221" s="183" t="str">
        <f>_xlfn.XLOOKUP(A6221,[2]Sheet1!$R:$R,[2]Sheet1!$AB:$AB,"",0)</f>
        <v/>
      </c>
      <c r="F6221" s="183" t="str">
        <f>_xlfn.XLOOKUP($A6221,[3]【2026年03月度_全社】RFM客層一覧表データ!$A:$A,[3]【2026年03月度_全社】RFM客層一覧表データ!C:C,"",0)</f>
        <v/>
      </c>
      <c r="G6221" s="183" t="str">
        <f>_xlfn.XLOOKUP($A6221,[3]【2026年03月度_全社】RFM客層一覧表データ!$A:$A,[3]【2026年03月度_全社】RFM客層一覧表データ!D:D,"",0)</f>
        <v/>
      </c>
      <c r="H6221" s="183" t="str">
        <f>_xlfn.XLOOKUP($A6221,[3]【2026年03月度_全社】RFM客層一覧表データ!$A:$A,[3]【2026年03月度_全社】RFM客層一覧表データ!E:E,"",0)</f>
        <v/>
      </c>
      <c r="I6221" s="183" t="str">
        <f>_xlfn.XLOOKUP($A6221,[3]【2026年03月度_全社】RFM客層一覧表データ!$A:$A,[3]【2026年03月度_全社】RFM客層一覧表データ!F:F,"",0)</f>
        <v/>
      </c>
      <c r="J6221" s="183">
        <v>2730127</v>
      </c>
      <c r="K6221" s="183">
        <v>3073667</v>
      </c>
      <c r="L6221" s="183">
        <v>0</v>
      </c>
      <c r="M6221" s="183">
        <v>0</v>
      </c>
      <c r="N6221" s="183">
        <v>0</v>
      </c>
      <c r="O6221" s="183">
        <v>0</v>
      </c>
      <c r="P6221" s="183">
        <v>0</v>
      </c>
      <c r="Q6221" s="183">
        <v>0</v>
      </c>
      <c r="R6221" s="183">
        <v>0</v>
      </c>
      <c r="S6221" s="183">
        <v>0</v>
      </c>
      <c r="T6221" s="183">
        <v>0</v>
      </c>
      <c r="U6221" s="183">
        <v>0</v>
      </c>
      <c r="V6221" s="183">
        <v>0</v>
      </c>
      <c r="W6221" s="183">
        <v>0</v>
      </c>
      <c r="X6221" s="183">
        <v>0</v>
      </c>
      <c r="Y6221" s="183">
        <v>0</v>
      </c>
    </row>
    <row r="6222" spans="1:25" x14ac:dyDescent="0.2">
      <c r="A6222" s="184">
        <v>0</v>
      </c>
      <c r="B6222" s="183">
        <f>[1]店マスタ!B6221</f>
        <v>0</v>
      </c>
      <c r="C6222" s="183">
        <v>0</v>
      </c>
      <c r="D6222" s="183">
        <v>0</v>
      </c>
      <c r="E6222" s="183" t="str">
        <f>_xlfn.XLOOKUP(A6222,[2]Sheet1!$R:$R,[2]Sheet1!$AB:$AB,"",0)</f>
        <v/>
      </c>
      <c r="F6222" s="183" t="str">
        <f>_xlfn.XLOOKUP($A6222,[3]【2026年03月度_全社】RFM客層一覧表データ!$A:$A,[3]【2026年03月度_全社】RFM客層一覧表データ!C:C,"",0)</f>
        <v/>
      </c>
      <c r="G6222" s="183" t="str">
        <f>_xlfn.XLOOKUP($A6222,[3]【2026年03月度_全社】RFM客層一覧表データ!$A:$A,[3]【2026年03月度_全社】RFM客層一覧表データ!D:D,"",0)</f>
        <v/>
      </c>
      <c r="H6222" s="183" t="str">
        <f>_xlfn.XLOOKUP($A6222,[3]【2026年03月度_全社】RFM客層一覧表データ!$A:$A,[3]【2026年03月度_全社】RFM客層一覧表データ!E:E,"",0)</f>
        <v/>
      </c>
      <c r="I6222" s="183" t="str">
        <f>_xlfn.XLOOKUP($A6222,[3]【2026年03月度_全社】RFM客層一覧表データ!$A:$A,[3]【2026年03月度_全社】RFM客層一覧表データ!F:F,"",0)</f>
        <v/>
      </c>
      <c r="J6222" s="183">
        <v>2730127</v>
      </c>
      <c r="K6222" s="183">
        <v>3073667</v>
      </c>
      <c r="L6222" s="183">
        <v>0</v>
      </c>
      <c r="M6222" s="183">
        <v>0</v>
      </c>
      <c r="N6222" s="183">
        <v>0</v>
      </c>
      <c r="O6222" s="183">
        <v>0</v>
      </c>
      <c r="P6222" s="183">
        <v>0</v>
      </c>
      <c r="Q6222" s="183">
        <v>0</v>
      </c>
      <c r="R6222" s="183">
        <v>0</v>
      </c>
      <c r="S6222" s="183">
        <v>0</v>
      </c>
      <c r="T6222" s="183">
        <v>0</v>
      </c>
      <c r="U6222" s="183">
        <v>0</v>
      </c>
      <c r="V6222" s="183">
        <v>0</v>
      </c>
      <c r="W6222" s="183">
        <v>0</v>
      </c>
      <c r="X6222" s="183">
        <v>0</v>
      </c>
      <c r="Y6222" s="183">
        <v>0</v>
      </c>
    </row>
    <row r="6223" spans="1:25" x14ac:dyDescent="0.2">
      <c r="A6223" s="184">
        <v>0</v>
      </c>
      <c r="B6223" s="183">
        <f>[1]店マスタ!B6222</f>
        <v>0</v>
      </c>
      <c r="C6223" s="183">
        <v>0</v>
      </c>
      <c r="D6223" s="183">
        <v>0</v>
      </c>
      <c r="E6223" s="183" t="str">
        <f>_xlfn.XLOOKUP(A6223,[2]Sheet1!$R:$R,[2]Sheet1!$AB:$AB,"",0)</f>
        <v/>
      </c>
      <c r="F6223" s="183" t="str">
        <f>_xlfn.XLOOKUP($A6223,[3]【2026年03月度_全社】RFM客層一覧表データ!$A:$A,[3]【2026年03月度_全社】RFM客層一覧表データ!C:C,"",0)</f>
        <v/>
      </c>
      <c r="G6223" s="183" t="str">
        <f>_xlfn.XLOOKUP($A6223,[3]【2026年03月度_全社】RFM客層一覧表データ!$A:$A,[3]【2026年03月度_全社】RFM客層一覧表データ!D:D,"",0)</f>
        <v/>
      </c>
      <c r="H6223" s="183" t="str">
        <f>_xlfn.XLOOKUP($A6223,[3]【2026年03月度_全社】RFM客層一覧表データ!$A:$A,[3]【2026年03月度_全社】RFM客層一覧表データ!E:E,"",0)</f>
        <v/>
      </c>
      <c r="I6223" s="183" t="str">
        <f>_xlfn.XLOOKUP($A6223,[3]【2026年03月度_全社】RFM客層一覧表データ!$A:$A,[3]【2026年03月度_全社】RFM客層一覧表データ!F:F,"",0)</f>
        <v/>
      </c>
      <c r="J6223" s="183">
        <v>2730127</v>
      </c>
      <c r="K6223" s="183">
        <v>3073667</v>
      </c>
      <c r="L6223" s="183">
        <v>0</v>
      </c>
      <c r="M6223" s="183">
        <v>0</v>
      </c>
      <c r="N6223" s="183">
        <v>0</v>
      </c>
      <c r="O6223" s="183">
        <v>0</v>
      </c>
      <c r="P6223" s="183">
        <v>0</v>
      </c>
      <c r="Q6223" s="183">
        <v>0</v>
      </c>
      <c r="R6223" s="183">
        <v>0</v>
      </c>
      <c r="S6223" s="183">
        <v>0</v>
      </c>
      <c r="T6223" s="183">
        <v>0</v>
      </c>
      <c r="U6223" s="183">
        <v>0</v>
      </c>
      <c r="V6223" s="183">
        <v>0</v>
      </c>
      <c r="W6223" s="183">
        <v>0</v>
      </c>
      <c r="X6223" s="183">
        <v>0</v>
      </c>
      <c r="Y6223" s="183">
        <v>0</v>
      </c>
    </row>
    <row r="6224" spans="1:25" x14ac:dyDescent="0.2">
      <c r="A6224" s="184">
        <v>0</v>
      </c>
      <c r="B6224" s="183">
        <f>[1]店マスタ!B6223</f>
        <v>0</v>
      </c>
      <c r="C6224" s="183">
        <v>0</v>
      </c>
      <c r="D6224" s="183">
        <v>0</v>
      </c>
      <c r="E6224" s="183" t="str">
        <f>_xlfn.XLOOKUP(A6224,[2]Sheet1!$R:$R,[2]Sheet1!$AB:$AB,"",0)</f>
        <v/>
      </c>
      <c r="F6224" s="183" t="str">
        <f>_xlfn.XLOOKUP($A6224,[3]【2026年03月度_全社】RFM客層一覧表データ!$A:$A,[3]【2026年03月度_全社】RFM客層一覧表データ!C:C,"",0)</f>
        <v/>
      </c>
      <c r="G6224" s="183" t="str">
        <f>_xlfn.XLOOKUP($A6224,[3]【2026年03月度_全社】RFM客層一覧表データ!$A:$A,[3]【2026年03月度_全社】RFM客層一覧表データ!D:D,"",0)</f>
        <v/>
      </c>
      <c r="H6224" s="183" t="str">
        <f>_xlfn.XLOOKUP($A6224,[3]【2026年03月度_全社】RFM客層一覧表データ!$A:$A,[3]【2026年03月度_全社】RFM客層一覧表データ!E:E,"",0)</f>
        <v/>
      </c>
      <c r="I6224" s="183" t="str">
        <f>_xlfn.XLOOKUP($A6224,[3]【2026年03月度_全社】RFM客層一覧表データ!$A:$A,[3]【2026年03月度_全社】RFM客層一覧表データ!F:F,"",0)</f>
        <v/>
      </c>
      <c r="J6224" s="183">
        <v>2730127</v>
      </c>
      <c r="K6224" s="183">
        <v>3073667</v>
      </c>
      <c r="L6224" s="183">
        <v>0</v>
      </c>
      <c r="M6224" s="183">
        <v>0</v>
      </c>
      <c r="N6224" s="183">
        <v>0</v>
      </c>
      <c r="O6224" s="183">
        <v>0</v>
      </c>
      <c r="P6224" s="183">
        <v>0</v>
      </c>
      <c r="Q6224" s="183">
        <v>0</v>
      </c>
      <c r="R6224" s="183">
        <v>0</v>
      </c>
      <c r="S6224" s="183">
        <v>0</v>
      </c>
      <c r="T6224" s="183">
        <v>0</v>
      </c>
      <c r="U6224" s="183">
        <v>0</v>
      </c>
      <c r="V6224" s="183">
        <v>0</v>
      </c>
      <c r="W6224" s="183">
        <v>0</v>
      </c>
      <c r="X6224" s="183">
        <v>0</v>
      </c>
      <c r="Y6224" s="183">
        <v>0</v>
      </c>
    </row>
    <row r="6225" spans="1:25" x14ac:dyDescent="0.2">
      <c r="A6225" s="184">
        <v>0</v>
      </c>
      <c r="B6225" s="183">
        <f>[1]店マスタ!B6224</f>
        <v>0</v>
      </c>
      <c r="C6225" s="183">
        <v>0</v>
      </c>
      <c r="D6225" s="183">
        <v>0</v>
      </c>
      <c r="E6225" s="183" t="str">
        <f>_xlfn.XLOOKUP(A6225,[2]Sheet1!$R:$R,[2]Sheet1!$AB:$AB,"",0)</f>
        <v/>
      </c>
      <c r="F6225" s="183" t="str">
        <f>_xlfn.XLOOKUP($A6225,[3]【2026年03月度_全社】RFM客層一覧表データ!$A:$A,[3]【2026年03月度_全社】RFM客層一覧表データ!C:C,"",0)</f>
        <v/>
      </c>
      <c r="G6225" s="183" t="str">
        <f>_xlfn.XLOOKUP($A6225,[3]【2026年03月度_全社】RFM客層一覧表データ!$A:$A,[3]【2026年03月度_全社】RFM客層一覧表データ!D:D,"",0)</f>
        <v/>
      </c>
      <c r="H6225" s="183" t="str">
        <f>_xlfn.XLOOKUP($A6225,[3]【2026年03月度_全社】RFM客層一覧表データ!$A:$A,[3]【2026年03月度_全社】RFM客層一覧表データ!E:E,"",0)</f>
        <v/>
      </c>
      <c r="I6225" s="183" t="str">
        <f>_xlfn.XLOOKUP($A6225,[3]【2026年03月度_全社】RFM客層一覧表データ!$A:$A,[3]【2026年03月度_全社】RFM客層一覧表データ!F:F,"",0)</f>
        <v/>
      </c>
      <c r="J6225" s="183">
        <v>2730127</v>
      </c>
      <c r="K6225" s="183">
        <v>3073667</v>
      </c>
      <c r="L6225" s="183">
        <v>0</v>
      </c>
      <c r="M6225" s="183">
        <v>0</v>
      </c>
      <c r="N6225" s="183">
        <v>0</v>
      </c>
      <c r="O6225" s="183">
        <v>0</v>
      </c>
      <c r="P6225" s="183">
        <v>0</v>
      </c>
      <c r="Q6225" s="183">
        <v>0</v>
      </c>
      <c r="R6225" s="183">
        <v>0</v>
      </c>
      <c r="S6225" s="183">
        <v>0</v>
      </c>
      <c r="T6225" s="183">
        <v>0</v>
      </c>
      <c r="U6225" s="183">
        <v>0</v>
      </c>
      <c r="V6225" s="183">
        <v>0</v>
      </c>
      <c r="W6225" s="183">
        <v>0</v>
      </c>
      <c r="X6225" s="183">
        <v>0</v>
      </c>
      <c r="Y6225" s="183">
        <v>0</v>
      </c>
    </row>
    <row r="6226" spans="1:25" x14ac:dyDescent="0.2">
      <c r="A6226" s="184">
        <v>0</v>
      </c>
      <c r="B6226" s="183">
        <f>[1]店マスタ!B6225</f>
        <v>0</v>
      </c>
      <c r="C6226" s="183">
        <v>0</v>
      </c>
      <c r="D6226" s="183">
        <v>0</v>
      </c>
      <c r="E6226" s="183" t="str">
        <f>_xlfn.XLOOKUP(A6226,[2]Sheet1!$R:$R,[2]Sheet1!$AB:$AB,"",0)</f>
        <v/>
      </c>
      <c r="F6226" s="183" t="str">
        <f>_xlfn.XLOOKUP($A6226,[3]【2026年03月度_全社】RFM客層一覧表データ!$A:$A,[3]【2026年03月度_全社】RFM客層一覧表データ!C:C,"",0)</f>
        <v/>
      </c>
      <c r="G6226" s="183" t="str">
        <f>_xlfn.XLOOKUP($A6226,[3]【2026年03月度_全社】RFM客層一覧表データ!$A:$A,[3]【2026年03月度_全社】RFM客層一覧表データ!D:D,"",0)</f>
        <v/>
      </c>
      <c r="H6226" s="183" t="str">
        <f>_xlfn.XLOOKUP($A6226,[3]【2026年03月度_全社】RFM客層一覧表データ!$A:$A,[3]【2026年03月度_全社】RFM客層一覧表データ!E:E,"",0)</f>
        <v/>
      </c>
      <c r="I6226" s="183" t="str">
        <f>_xlfn.XLOOKUP($A6226,[3]【2026年03月度_全社】RFM客層一覧表データ!$A:$A,[3]【2026年03月度_全社】RFM客層一覧表データ!F:F,"",0)</f>
        <v/>
      </c>
      <c r="J6226" s="183">
        <v>2730127</v>
      </c>
      <c r="K6226" s="183">
        <v>3073667</v>
      </c>
      <c r="L6226" s="183">
        <v>0</v>
      </c>
      <c r="M6226" s="183">
        <v>0</v>
      </c>
      <c r="N6226" s="183">
        <v>0</v>
      </c>
      <c r="O6226" s="183">
        <v>0</v>
      </c>
      <c r="P6226" s="183">
        <v>0</v>
      </c>
      <c r="Q6226" s="183">
        <v>0</v>
      </c>
      <c r="R6226" s="183">
        <v>0</v>
      </c>
      <c r="S6226" s="183">
        <v>0</v>
      </c>
      <c r="T6226" s="183">
        <v>0</v>
      </c>
      <c r="U6226" s="183">
        <v>0</v>
      </c>
      <c r="V6226" s="183">
        <v>0</v>
      </c>
      <c r="W6226" s="183">
        <v>0</v>
      </c>
      <c r="X6226" s="183">
        <v>0</v>
      </c>
      <c r="Y6226" s="183">
        <v>0</v>
      </c>
    </row>
    <row r="6227" spans="1:25" x14ac:dyDescent="0.2">
      <c r="A6227" s="184">
        <v>0</v>
      </c>
      <c r="B6227" s="183">
        <f>[1]店マスタ!B6226</f>
        <v>0</v>
      </c>
      <c r="C6227" s="183">
        <v>0</v>
      </c>
      <c r="D6227" s="183">
        <v>0</v>
      </c>
      <c r="E6227" s="183" t="str">
        <f>_xlfn.XLOOKUP(A6227,[2]Sheet1!$R:$R,[2]Sheet1!$AB:$AB,"",0)</f>
        <v/>
      </c>
      <c r="F6227" s="183" t="str">
        <f>_xlfn.XLOOKUP($A6227,[3]【2026年03月度_全社】RFM客層一覧表データ!$A:$A,[3]【2026年03月度_全社】RFM客層一覧表データ!C:C,"",0)</f>
        <v/>
      </c>
      <c r="G6227" s="183" t="str">
        <f>_xlfn.XLOOKUP($A6227,[3]【2026年03月度_全社】RFM客層一覧表データ!$A:$A,[3]【2026年03月度_全社】RFM客層一覧表データ!D:D,"",0)</f>
        <v/>
      </c>
      <c r="H6227" s="183" t="str">
        <f>_xlfn.XLOOKUP($A6227,[3]【2026年03月度_全社】RFM客層一覧表データ!$A:$A,[3]【2026年03月度_全社】RFM客層一覧表データ!E:E,"",0)</f>
        <v/>
      </c>
      <c r="I6227" s="183" t="str">
        <f>_xlfn.XLOOKUP($A6227,[3]【2026年03月度_全社】RFM客層一覧表データ!$A:$A,[3]【2026年03月度_全社】RFM客層一覧表データ!F:F,"",0)</f>
        <v/>
      </c>
      <c r="J6227" s="183">
        <v>2730127</v>
      </c>
      <c r="K6227" s="183">
        <v>3073667</v>
      </c>
      <c r="L6227" s="183">
        <v>0</v>
      </c>
      <c r="M6227" s="183">
        <v>0</v>
      </c>
      <c r="N6227" s="183">
        <v>0</v>
      </c>
      <c r="O6227" s="183">
        <v>0</v>
      </c>
      <c r="P6227" s="183">
        <v>0</v>
      </c>
      <c r="Q6227" s="183">
        <v>0</v>
      </c>
      <c r="R6227" s="183">
        <v>0</v>
      </c>
      <c r="S6227" s="183">
        <v>0</v>
      </c>
      <c r="T6227" s="183">
        <v>0</v>
      </c>
      <c r="U6227" s="183">
        <v>0</v>
      </c>
      <c r="V6227" s="183">
        <v>0</v>
      </c>
      <c r="W6227" s="183">
        <v>0</v>
      </c>
      <c r="X6227" s="183">
        <v>0</v>
      </c>
      <c r="Y6227" s="183">
        <v>0</v>
      </c>
    </row>
    <row r="6228" spans="1:25" x14ac:dyDescent="0.2">
      <c r="A6228" s="184">
        <v>0</v>
      </c>
      <c r="B6228" s="183">
        <f>[1]店マスタ!B6227</f>
        <v>0</v>
      </c>
      <c r="C6228" s="183">
        <v>0</v>
      </c>
      <c r="D6228" s="183">
        <v>0</v>
      </c>
      <c r="E6228" s="183" t="str">
        <f>_xlfn.XLOOKUP(A6228,[2]Sheet1!$R:$R,[2]Sheet1!$AB:$AB,"",0)</f>
        <v/>
      </c>
      <c r="F6228" s="183" t="str">
        <f>_xlfn.XLOOKUP($A6228,[3]【2026年03月度_全社】RFM客層一覧表データ!$A:$A,[3]【2026年03月度_全社】RFM客層一覧表データ!C:C,"",0)</f>
        <v/>
      </c>
      <c r="G6228" s="183" t="str">
        <f>_xlfn.XLOOKUP($A6228,[3]【2026年03月度_全社】RFM客層一覧表データ!$A:$A,[3]【2026年03月度_全社】RFM客層一覧表データ!D:D,"",0)</f>
        <v/>
      </c>
      <c r="H6228" s="183" t="str">
        <f>_xlfn.XLOOKUP($A6228,[3]【2026年03月度_全社】RFM客層一覧表データ!$A:$A,[3]【2026年03月度_全社】RFM客層一覧表データ!E:E,"",0)</f>
        <v/>
      </c>
      <c r="I6228" s="183" t="str">
        <f>_xlfn.XLOOKUP($A6228,[3]【2026年03月度_全社】RFM客層一覧表データ!$A:$A,[3]【2026年03月度_全社】RFM客層一覧表データ!F:F,"",0)</f>
        <v/>
      </c>
      <c r="J6228" s="183">
        <v>2730127</v>
      </c>
      <c r="K6228" s="183">
        <v>3073667</v>
      </c>
      <c r="L6228" s="183">
        <v>0</v>
      </c>
      <c r="M6228" s="183">
        <v>0</v>
      </c>
      <c r="N6228" s="183">
        <v>0</v>
      </c>
      <c r="O6228" s="183">
        <v>0</v>
      </c>
      <c r="P6228" s="183">
        <v>0</v>
      </c>
      <c r="Q6228" s="183">
        <v>0</v>
      </c>
      <c r="R6228" s="183">
        <v>0</v>
      </c>
      <c r="S6228" s="183">
        <v>0</v>
      </c>
      <c r="T6228" s="183">
        <v>0</v>
      </c>
      <c r="U6228" s="183">
        <v>0</v>
      </c>
      <c r="V6228" s="183">
        <v>0</v>
      </c>
      <c r="W6228" s="183">
        <v>0</v>
      </c>
      <c r="X6228" s="183">
        <v>0</v>
      </c>
      <c r="Y6228" s="183">
        <v>0</v>
      </c>
    </row>
    <row r="6229" spans="1:25" x14ac:dyDescent="0.2">
      <c r="A6229" s="184">
        <v>0</v>
      </c>
      <c r="B6229" s="183">
        <f>[1]店マスタ!B6228</f>
        <v>0</v>
      </c>
      <c r="C6229" s="183">
        <v>0</v>
      </c>
      <c r="D6229" s="183">
        <v>0</v>
      </c>
      <c r="E6229" s="183" t="str">
        <f>_xlfn.XLOOKUP(A6229,[2]Sheet1!$R:$R,[2]Sheet1!$AB:$AB,"",0)</f>
        <v/>
      </c>
      <c r="F6229" s="183" t="str">
        <f>_xlfn.XLOOKUP($A6229,[3]【2026年03月度_全社】RFM客層一覧表データ!$A:$A,[3]【2026年03月度_全社】RFM客層一覧表データ!C:C,"",0)</f>
        <v/>
      </c>
      <c r="G6229" s="183" t="str">
        <f>_xlfn.XLOOKUP($A6229,[3]【2026年03月度_全社】RFM客層一覧表データ!$A:$A,[3]【2026年03月度_全社】RFM客層一覧表データ!D:D,"",0)</f>
        <v/>
      </c>
      <c r="H6229" s="183" t="str">
        <f>_xlfn.XLOOKUP($A6229,[3]【2026年03月度_全社】RFM客層一覧表データ!$A:$A,[3]【2026年03月度_全社】RFM客層一覧表データ!E:E,"",0)</f>
        <v/>
      </c>
      <c r="I6229" s="183" t="str">
        <f>_xlfn.XLOOKUP($A6229,[3]【2026年03月度_全社】RFM客層一覧表データ!$A:$A,[3]【2026年03月度_全社】RFM客層一覧表データ!F:F,"",0)</f>
        <v/>
      </c>
      <c r="J6229" s="183">
        <v>2730127</v>
      </c>
      <c r="K6229" s="183">
        <v>3073667</v>
      </c>
      <c r="L6229" s="183">
        <v>0</v>
      </c>
      <c r="M6229" s="183">
        <v>0</v>
      </c>
      <c r="N6229" s="183">
        <v>0</v>
      </c>
      <c r="O6229" s="183">
        <v>0</v>
      </c>
      <c r="P6229" s="183">
        <v>0</v>
      </c>
      <c r="Q6229" s="183">
        <v>0</v>
      </c>
      <c r="R6229" s="183">
        <v>0</v>
      </c>
      <c r="S6229" s="183">
        <v>0</v>
      </c>
      <c r="T6229" s="183">
        <v>0</v>
      </c>
      <c r="U6229" s="183">
        <v>0</v>
      </c>
      <c r="V6229" s="183">
        <v>0</v>
      </c>
      <c r="W6229" s="183">
        <v>0</v>
      </c>
      <c r="X6229" s="183">
        <v>0</v>
      </c>
      <c r="Y6229" s="183">
        <v>0</v>
      </c>
    </row>
    <row r="6230" spans="1:25" x14ac:dyDescent="0.2">
      <c r="A6230" s="184">
        <v>0</v>
      </c>
      <c r="B6230" s="183">
        <f>[1]店マスタ!B6229</f>
        <v>0</v>
      </c>
      <c r="C6230" s="183">
        <v>0</v>
      </c>
      <c r="D6230" s="183">
        <v>0</v>
      </c>
      <c r="E6230" s="183" t="str">
        <f>_xlfn.XLOOKUP(A6230,[2]Sheet1!$R:$R,[2]Sheet1!$AB:$AB,"",0)</f>
        <v/>
      </c>
      <c r="F6230" s="183" t="str">
        <f>_xlfn.XLOOKUP($A6230,[3]【2026年03月度_全社】RFM客層一覧表データ!$A:$A,[3]【2026年03月度_全社】RFM客層一覧表データ!C:C,"",0)</f>
        <v/>
      </c>
      <c r="G6230" s="183" t="str">
        <f>_xlfn.XLOOKUP($A6230,[3]【2026年03月度_全社】RFM客層一覧表データ!$A:$A,[3]【2026年03月度_全社】RFM客層一覧表データ!D:D,"",0)</f>
        <v/>
      </c>
      <c r="H6230" s="183" t="str">
        <f>_xlfn.XLOOKUP($A6230,[3]【2026年03月度_全社】RFM客層一覧表データ!$A:$A,[3]【2026年03月度_全社】RFM客層一覧表データ!E:E,"",0)</f>
        <v/>
      </c>
      <c r="I6230" s="183" t="str">
        <f>_xlfn.XLOOKUP($A6230,[3]【2026年03月度_全社】RFM客層一覧表データ!$A:$A,[3]【2026年03月度_全社】RFM客層一覧表データ!F:F,"",0)</f>
        <v/>
      </c>
      <c r="J6230" s="183">
        <v>2730127</v>
      </c>
      <c r="K6230" s="183">
        <v>3073667</v>
      </c>
      <c r="L6230" s="183">
        <v>0</v>
      </c>
      <c r="M6230" s="183">
        <v>0</v>
      </c>
      <c r="N6230" s="183">
        <v>0</v>
      </c>
      <c r="O6230" s="183">
        <v>0</v>
      </c>
      <c r="P6230" s="183">
        <v>0</v>
      </c>
      <c r="Q6230" s="183">
        <v>0</v>
      </c>
      <c r="R6230" s="183">
        <v>0</v>
      </c>
      <c r="S6230" s="183">
        <v>0</v>
      </c>
      <c r="T6230" s="183">
        <v>0</v>
      </c>
      <c r="U6230" s="183">
        <v>0</v>
      </c>
      <c r="V6230" s="183">
        <v>0</v>
      </c>
      <c r="W6230" s="183">
        <v>0</v>
      </c>
      <c r="X6230" s="183">
        <v>0</v>
      </c>
      <c r="Y6230" s="183">
        <v>0</v>
      </c>
    </row>
    <row r="6231" spans="1:25" x14ac:dyDescent="0.2">
      <c r="A6231" s="184">
        <v>0</v>
      </c>
      <c r="B6231" s="183">
        <f>[1]店マスタ!B6230</f>
        <v>0</v>
      </c>
      <c r="C6231" s="183">
        <v>0</v>
      </c>
      <c r="D6231" s="183">
        <v>0</v>
      </c>
      <c r="E6231" s="183" t="str">
        <f>_xlfn.XLOOKUP(A6231,[2]Sheet1!$R:$R,[2]Sheet1!$AB:$AB,"",0)</f>
        <v/>
      </c>
      <c r="F6231" s="183" t="str">
        <f>_xlfn.XLOOKUP($A6231,[3]【2026年03月度_全社】RFM客層一覧表データ!$A:$A,[3]【2026年03月度_全社】RFM客層一覧表データ!C:C,"",0)</f>
        <v/>
      </c>
      <c r="G6231" s="183" t="str">
        <f>_xlfn.XLOOKUP($A6231,[3]【2026年03月度_全社】RFM客層一覧表データ!$A:$A,[3]【2026年03月度_全社】RFM客層一覧表データ!D:D,"",0)</f>
        <v/>
      </c>
      <c r="H6231" s="183" t="str">
        <f>_xlfn.XLOOKUP($A6231,[3]【2026年03月度_全社】RFM客層一覧表データ!$A:$A,[3]【2026年03月度_全社】RFM客層一覧表データ!E:E,"",0)</f>
        <v/>
      </c>
      <c r="I6231" s="183" t="str">
        <f>_xlfn.XLOOKUP($A6231,[3]【2026年03月度_全社】RFM客層一覧表データ!$A:$A,[3]【2026年03月度_全社】RFM客層一覧表データ!F:F,"",0)</f>
        <v/>
      </c>
      <c r="J6231" s="183">
        <v>2730127</v>
      </c>
      <c r="K6231" s="183">
        <v>3073667</v>
      </c>
      <c r="L6231" s="183">
        <v>0</v>
      </c>
      <c r="M6231" s="183">
        <v>0</v>
      </c>
      <c r="N6231" s="183">
        <v>0</v>
      </c>
      <c r="O6231" s="183">
        <v>0</v>
      </c>
      <c r="P6231" s="183">
        <v>0</v>
      </c>
      <c r="Q6231" s="183">
        <v>0</v>
      </c>
      <c r="R6231" s="183">
        <v>0</v>
      </c>
      <c r="S6231" s="183">
        <v>0</v>
      </c>
      <c r="T6231" s="183">
        <v>0</v>
      </c>
      <c r="U6231" s="183">
        <v>0</v>
      </c>
      <c r="V6231" s="183">
        <v>0</v>
      </c>
      <c r="W6231" s="183">
        <v>0</v>
      </c>
      <c r="X6231" s="183">
        <v>0</v>
      </c>
      <c r="Y6231" s="183">
        <v>0</v>
      </c>
    </row>
    <row r="6232" spans="1:25" x14ac:dyDescent="0.2">
      <c r="A6232" s="184">
        <v>0</v>
      </c>
      <c r="B6232" s="183">
        <f>[1]店マスタ!B6231</f>
        <v>0</v>
      </c>
      <c r="C6232" s="183">
        <v>0</v>
      </c>
      <c r="D6232" s="183">
        <v>0</v>
      </c>
      <c r="E6232" s="183" t="str">
        <f>_xlfn.XLOOKUP(A6232,[2]Sheet1!$R:$R,[2]Sheet1!$AB:$AB,"",0)</f>
        <v/>
      </c>
      <c r="F6232" s="183" t="str">
        <f>_xlfn.XLOOKUP($A6232,[3]【2026年03月度_全社】RFM客層一覧表データ!$A:$A,[3]【2026年03月度_全社】RFM客層一覧表データ!C:C,"",0)</f>
        <v/>
      </c>
      <c r="G6232" s="183" t="str">
        <f>_xlfn.XLOOKUP($A6232,[3]【2026年03月度_全社】RFM客層一覧表データ!$A:$A,[3]【2026年03月度_全社】RFM客層一覧表データ!D:D,"",0)</f>
        <v/>
      </c>
      <c r="H6232" s="183" t="str">
        <f>_xlfn.XLOOKUP($A6232,[3]【2026年03月度_全社】RFM客層一覧表データ!$A:$A,[3]【2026年03月度_全社】RFM客層一覧表データ!E:E,"",0)</f>
        <v/>
      </c>
      <c r="I6232" s="183" t="str">
        <f>_xlfn.XLOOKUP($A6232,[3]【2026年03月度_全社】RFM客層一覧表データ!$A:$A,[3]【2026年03月度_全社】RFM客層一覧表データ!F:F,"",0)</f>
        <v/>
      </c>
      <c r="J6232" s="183">
        <v>2730127</v>
      </c>
      <c r="K6232" s="183">
        <v>3073667</v>
      </c>
      <c r="L6232" s="183">
        <v>0</v>
      </c>
      <c r="M6232" s="183">
        <v>0</v>
      </c>
      <c r="N6232" s="183">
        <v>0</v>
      </c>
      <c r="O6232" s="183">
        <v>0</v>
      </c>
      <c r="P6232" s="183">
        <v>0</v>
      </c>
      <c r="Q6232" s="183">
        <v>0</v>
      </c>
      <c r="R6232" s="183">
        <v>0</v>
      </c>
      <c r="S6232" s="183">
        <v>0</v>
      </c>
      <c r="T6232" s="183">
        <v>0</v>
      </c>
      <c r="U6232" s="183">
        <v>0</v>
      </c>
      <c r="V6232" s="183">
        <v>0</v>
      </c>
      <c r="W6232" s="183">
        <v>0</v>
      </c>
      <c r="X6232" s="183">
        <v>0</v>
      </c>
      <c r="Y6232" s="183">
        <v>0</v>
      </c>
    </row>
    <row r="6233" spans="1:25" x14ac:dyDescent="0.2">
      <c r="A6233" s="184">
        <v>0</v>
      </c>
      <c r="B6233" s="183">
        <f>[1]店マスタ!B6232</f>
        <v>0</v>
      </c>
      <c r="C6233" s="183">
        <v>0</v>
      </c>
      <c r="D6233" s="183">
        <v>0</v>
      </c>
      <c r="E6233" s="183" t="str">
        <f>_xlfn.XLOOKUP(A6233,[2]Sheet1!$R:$R,[2]Sheet1!$AB:$AB,"",0)</f>
        <v/>
      </c>
      <c r="F6233" s="183" t="str">
        <f>_xlfn.XLOOKUP($A6233,[3]【2026年03月度_全社】RFM客層一覧表データ!$A:$A,[3]【2026年03月度_全社】RFM客層一覧表データ!C:C,"",0)</f>
        <v/>
      </c>
      <c r="G6233" s="183" t="str">
        <f>_xlfn.XLOOKUP($A6233,[3]【2026年03月度_全社】RFM客層一覧表データ!$A:$A,[3]【2026年03月度_全社】RFM客層一覧表データ!D:D,"",0)</f>
        <v/>
      </c>
      <c r="H6233" s="183" t="str">
        <f>_xlfn.XLOOKUP($A6233,[3]【2026年03月度_全社】RFM客層一覧表データ!$A:$A,[3]【2026年03月度_全社】RFM客層一覧表データ!E:E,"",0)</f>
        <v/>
      </c>
      <c r="I6233" s="183" t="str">
        <f>_xlfn.XLOOKUP($A6233,[3]【2026年03月度_全社】RFM客層一覧表データ!$A:$A,[3]【2026年03月度_全社】RFM客層一覧表データ!F:F,"",0)</f>
        <v/>
      </c>
      <c r="J6233" s="183">
        <v>2730127</v>
      </c>
      <c r="K6233" s="183">
        <v>3073667</v>
      </c>
      <c r="L6233" s="183">
        <v>0</v>
      </c>
      <c r="M6233" s="183">
        <v>0</v>
      </c>
      <c r="N6233" s="183">
        <v>0</v>
      </c>
      <c r="O6233" s="183">
        <v>0</v>
      </c>
      <c r="P6233" s="183">
        <v>0</v>
      </c>
      <c r="Q6233" s="183">
        <v>0</v>
      </c>
      <c r="R6233" s="183">
        <v>0</v>
      </c>
      <c r="S6233" s="183">
        <v>0</v>
      </c>
      <c r="T6233" s="183">
        <v>0</v>
      </c>
      <c r="U6233" s="183">
        <v>0</v>
      </c>
      <c r="V6233" s="183">
        <v>0</v>
      </c>
      <c r="W6233" s="183">
        <v>0</v>
      </c>
      <c r="X6233" s="183">
        <v>0</v>
      </c>
      <c r="Y6233" s="183">
        <v>0</v>
      </c>
    </row>
    <row r="6234" spans="1:25" x14ac:dyDescent="0.2">
      <c r="A6234" s="184">
        <v>0</v>
      </c>
      <c r="B6234" s="183">
        <f>[1]店マスタ!B6233</f>
        <v>0</v>
      </c>
      <c r="C6234" s="183">
        <v>0</v>
      </c>
      <c r="D6234" s="183">
        <v>0</v>
      </c>
      <c r="E6234" s="183" t="str">
        <f>_xlfn.XLOOKUP(A6234,[2]Sheet1!$R:$R,[2]Sheet1!$AB:$AB,"",0)</f>
        <v/>
      </c>
      <c r="F6234" s="183" t="str">
        <f>_xlfn.XLOOKUP($A6234,[3]【2026年03月度_全社】RFM客層一覧表データ!$A:$A,[3]【2026年03月度_全社】RFM客層一覧表データ!C:C,"",0)</f>
        <v/>
      </c>
      <c r="G6234" s="183" t="str">
        <f>_xlfn.XLOOKUP($A6234,[3]【2026年03月度_全社】RFM客層一覧表データ!$A:$A,[3]【2026年03月度_全社】RFM客層一覧表データ!D:D,"",0)</f>
        <v/>
      </c>
      <c r="H6234" s="183" t="str">
        <f>_xlfn.XLOOKUP($A6234,[3]【2026年03月度_全社】RFM客層一覧表データ!$A:$A,[3]【2026年03月度_全社】RFM客層一覧表データ!E:E,"",0)</f>
        <v/>
      </c>
      <c r="I6234" s="183" t="str">
        <f>_xlfn.XLOOKUP($A6234,[3]【2026年03月度_全社】RFM客層一覧表データ!$A:$A,[3]【2026年03月度_全社】RFM客層一覧表データ!F:F,"",0)</f>
        <v/>
      </c>
      <c r="J6234" s="183">
        <v>2730127</v>
      </c>
      <c r="K6234" s="183">
        <v>3073667</v>
      </c>
      <c r="L6234" s="183">
        <v>0</v>
      </c>
      <c r="M6234" s="183">
        <v>0</v>
      </c>
      <c r="N6234" s="183">
        <v>0</v>
      </c>
      <c r="O6234" s="183">
        <v>0</v>
      </c>
      <c r="P6234" s="183">
        <v>0</v>
      </c>
      <c r="Q6234" s="183">
        <v>0</v>
      </c>
      <c r="R6234" s="183">
        <v>0</v>
      </c>
      <c r="S6234" s="183">
        <v>0</v>
      </c>
      <c r="T6234" s="183">
        <v>0</v>
      </c>
      <c r="U6234" s="183">
        <v>0</v>
      </c>
      <c r="V6234" s="183">
        <v>0</v>
      </c>
      <c r="W6234" s="183">
        <v>0</v>
      </c>
      <c r="X6234" s="183">
        <v>0</v>
      </c>
      <c r="Y6234" s="183">
        <v>0</v>
      </c>
    </row>
    <row r="6235" spans="1:25" x14ac:dyDescent="0.2">
      <c r="A6235" s="184">
        <v>0</v>
      </c>
      <c r="B6235" s="183">
        <f>[1]店マスタ!B6234</f>
        <v>0</v>
      </c>
      <c r="C6235" s="183">
        <v>0</v>
      </c>
      <c r="D6235" s="183">
        <v>0</v>
      </c>
      <c r="E6235" s="183" t="str">
        <f>_xlfn.XLOOKUP(A6235,[2]Sheet1!$R:$R,[2]Sheet1!$AB:$AB,"",0)</f>
        <v/>
      </c>
      <c r="F6235" s="183" t="str">
        <f>_xlfn.XLOOKUP($A6235,[3]【2026年03月度_全社】RFM客層一覧表データ!$A:$A,[3]【2026年03月度_全社】RFM客層一覧表データ!C:C,"",0)</f>
        <v/>
      </c>
      <c r="G6235" s="183" t="str">
        <f>_xlfn.XLOOKUP($A6235,[3]【2026年03月度_全社】RFM客層一覧表データ!$A:$A,[3]【2026年03月度_全社】RFM客層一覧表データ!D:D,"",0)</f>
        <v/>
      </c>
      <c r="H6235" s="183" t="str">
        <f>_xlfn.XLOOKUP($A6235,[3]【2026年03月度_全社】RFM客層一覧表データ!$A:$A,[3]【2026年03月度_全社】RFM客層一覧表データ!E:E,"",0)</f>
        <v/>
      </c>
      <c r="I6235" s="183" t="str">
        <f>_xlfn.XLOOKUP($A6235,[3]【2026年03月度_全社】RFM客層一覧表データ!$A:$A,[3]【2026年03月度_全社】RFM客層一覧表データ!F:F,"",0)</f>
        <v/>
      </c>
      <c r="J6235" s="183">
        <v>2730127</v>
      </c>
      <c r="K6235" s="183">
        <v>3073667</v>
      </c>
      <c r="L6235" s="183">
        <v>0</v>
      </c>
      <c r="M6235" s="183">
        <v>0</v>
      </c>
      <c r="N6235" s="183">
        <v>0</v>
      </c>
      <c r="O6235" s="183">
        <v>0</v>
      </c>
      <c r="P6235" s="183">
        <v>0</v>
      </c>
      <c r="Q6235" s="183">
        <v>0</v>
      </c>
      <c r="R6235" s="183">
        <v>0</v>
      </c>
      <c r="S6235" s="183">
        <v>0</v>
      </c>
      <c r="T6235" s="183">
        <v>0</v>
      </c>
      <c r="U6235" s="183">
        <v>0</v>
      </c>
      <c r="V6235" s="183">
        <v>0</v>
      </c>
      <c r="W6235" s="183">
        <v>0</v>
      </c>
      <c r="X6235" s="183">
        <v>0</v>
      </c>
      <c r="Y6235" s="183">
        <v>0</v>
      </c>
    </row>
    <row r="6236" spans="1:25" x14ac:dyDescent="0.2">
      <c r="A6236" s="184">
        <v>0</v>
      </c>
      <c r="B6236" s="183">
        <f>[1]店マスタ!B6235</f>
        <v>0</v>
      </c>
      <c r="C6236" s="183">
        <v>0</v>
      </c>
      <c r="D6236" s="183">
        <v>0</v>
      </c>
      <c r="E6236" s="183" t="str">
        <f>_xlfn.XLOOKUP(A6236,[2]Sheet1!$R:$R,[2]Sheet1!$AB:$AB,"",0)</f>
        <v/>
      </c>
      <c r="F6236" s="183" t="str">
        <f>_xlfn.XLOOKUP($A6236,[3]【2026年03月度_全社】RFM客層一覧表データ!$A:$A,[3]【2026年03月度_全社】RFM客層一覧表データ!C:C,"",0)</f>
        <v/>
      </c>
      <c r="G6236" s="183" t="str">
        <f>_xlfn.XLOOKUP($A6236,[3]【2026年03月度_全社】RFM客層一覧表データ!$A:$A,[3]【2026年03月度_全社】RFM客層一覧表データ!D:D,"",0)</f>
        <v/>
      </c>
      <c r="H6236" s="183" t="str">
        <f>_xlfn.XLOOKUP($A6236,[3]【2026年03月度_全社】RFM客層一覧表データ!$A:$A,[3]【2026年03月度_全社】RFM客層一覧表データ!E:E,"",0)</f>
        <v/>
      </c>
      <c r="I6236" s="183" t="str">
        <f>_xlfn.XLOOKUP($A6236,[3]【2026年03月度_全社】RFM客層一覧表データ!$A:$A,[3]【2026年03月度_全社】RFM客層一覧表データ!F:F,"",0)</f>
        <v/>
      </c>
      <c r="J6236" s="183">
        <v>2730127</v>
      </c>
      <c r="K6236" s="183">
        <v>3073667</v>
      </c>
      <c r="L6236" s="183">
        <v>0</v>
      </c>
      <c r="M6236" s="183">
        <v>0</v>
      </c>
      <c r="N6236" s="183">
        <v>0</v>
      </c>
      <c r="O6236" s="183">
        <v>0</v>
      </c>
      <c r="P6236" s="183">
        <v>0</v>
      </c>
      <c r="Q6236" s="183">
        <v>0</v>
      </c>
      <c r="R6236" s="183">
        <v>0</v>
      </c>
      <c r="S6236" s="183">
        <v>0</v>
      </c>
      <c r="T6236" s="183">
        <v>0</v>
      </c>
      <c r="U6236" s="183">
        <v>0</v>
      </c>
      <c r="V6236" s="183">
        <v>0</v>
      </c>
      <c r="W6236" s="183">
        <v>0</v>
      </c>
      <c r="X6236" s="183">
        <v>0</v>
      </c>
      <c r="Y6236" s="183">
        <v>0</v>
      </c>
    </row>
    <row r="6237" spans="1:25" x14ac:dyDescent="0.2">
      <c r="A6237" s="184">
        <v>0</v>
      </c>
      <c r="B6237" s="183">
        <f>[1]店マスタ!B6236</f>
        <v>0</v>
      </c>
      <c r="C6237" s="183">
        <v>0</v>
      </c>
      <c r="D6237" s="183">
        <v>0</v>
      </c>
      <c r="E6237" s="183" t="str">
        <f>_xlfn.XLOOKUP(A6237,[2]Sheet1!$R:$R,[2]Sheet1!$AB:$AB,"",0)</f>
        <v/>
      </c>
      <c r="F6237" s="183" t="str">
        <f>_xlfn.XLOOKUP($A6237,[3]【2026年03月度_全社】RFM客層一覧表データ!$A:$A,[3]【2026年03月度_全社】RFM客層一覧表データ!C:C,"",0)</f>
        <v/>
      </c>
      <c r="G6237" s="183" t="str">
        <f>_xlfn.XLOOKUP($A6237,[3]【2026年03月度_全社】RFM客層一覧表データ!$A:$A,[3]【2026年03月度_全社】RFM客層一覧表データ!D:D,"",0)</f>
        <v/>
      </c>
      <c r="H6237" s="183" t="str">
        <f>_xlfn.XLOOKUP($A6237,[3]【2026年03月度_全社】RFM客層一覧表データ!$A:$A,[3]【2026年03月度_全社】RFM客層一覧表データ!E:E,"",0)</f>
        <v/>
      </c>
      <c r="I6237" s="183" t="str">
        <f>_xlfn.XLOOKUP($A6237,[3]【2026年03月度_全社】RFM客層一覧表データ!$A:$A,[3]【2026年03月度_全社】RFM客層一覧表データ!F:F,"",0)</f>
        <v/>
      </c>
      <c r="J6237" s="183">
        <v>2730127</v>
      </c>
      <c r="K6237" s="183">
        <v>3073667</v>
      </c>
      <c r="L6237" s="183">
        <v>0</v>
      </c>
      <c r="M6237" s="183">
        <v>0</v>
      </c>
      <c r="N6237" s="183">
        <v>0</v>
      </c>
      <c r="O6237" s="183">
        <v>0</v>
      </c>
      <c r="P6237" s="183">
        <v>0</v>
      </c>
      <c r="Q6237" s="183">
        <v>0</v>
      </c>
      <c r="R6237" s="183">
        <v>0</v>
      </c>
      <c r="S6237" s="183">
        <v>0</v>
      </c>
      <c r="T6237" s="183">
        <v>0</v>
      </c>
      <c r="U6237" s="183">
        <v>0</v>
      </c>
      <c r="V6237" s="183">
        <v>0</v>
      </c>
      <c r="W6237" s="183">
        <v>0</v>
      </c>
      <c r="X6237" s="183">
        <v>0</v>
      </c>
      <c r="Y6237" s="183">
        <v>0</v>
      </c>
    </row>
    <row r="6238" spans="1:25" x14ac:dyDescent="0.2">
      <c r="A6238" s="184">
        <v>0</v>
      </c>
      <c r="B6238" s="183">
        <f>[1]店マスタ!B6237</f>
        <v>0</v>
      </c>
      <c r="C6238" s="183">
        <v>0</v>
      </c>
      <c r="D6238" s="183">
        <v>0</v>
      </c>
      <c r="E6238" s="183" t="str">
        <f>_xlfn.XLOOKUP(A6238,[2]Sheet1!$R:$R,[2]Sheet1!$AB:$AB,"",0)</f>
        <v/>
      </c>
      <c r="F6238" s="183" t="str">
        <f>_xlfn.XLOOKUP($A6238,[3]【2026年03月度_全社】RFM客層一覧表データ!$A:$A,[3]【2026年03月度_全社】RFM客層一覧表データ!C:C,"",0)</f>
        <v/>
      </c>
      <c r="G6238" s="183" t="str">
        <f>_xlfn.XLOOKUP($A6238,[3]【2026年03月度_全社】RFM客層一覧表データ!$A:$A,[3]【2026年03月度_全社】RFM客層一覧表データ!D:D,"",0)</f>
        <v/>
      </c>
      <c r="H6238" s="183" t="str">
        <f>_xlfn.XLOOKUP($A6238,[3]【2026年03月度_全社】RFM客層一覧表データ!$A:$A,[3]【2026年03月度_全社】RFM客層一覧表データ!E:E,"",0)</f>
        <v/>
      </c>
      <c r="I6238" s="183" t="str">
        <f>_xlfn.XLOOKUP($A6238,[3]【2026年03月度_全社】RFM客層一覧表データ!$A:$A,[3]【2026年03月度_全社】RFM客層一覧表データ!F:F,"",0)</f>
        <v/>
      </c>
      <c r="J6238" s="183">
        <v>2730127</v>
      </c>
      <c r="K6238" s="183">
        <v>3073667</v>
      </c>
      <c r="L6238" s="183">
        <v>0</v>
      </c>
      <c r="M6238" s="183">
        <v>0</v>
      </c>
      <c r="N6238" s="183">
        <v>0</v>
      </c>
      <c r="O6238" s="183">
        <v>0</v>
      </c>
      <c r="P6238" s="183">
        <v>0</v>
      </c>
      <c r="Q6238" s="183">
        <v>0</v>
      </c>
      <c r="R6238" s="183">
        <v>0</v>
      </c>
      <c r="S6238" s="183">
        <v>0</v>
      </c>
      <c r="T6238" s="183">
        <v>0</v>
      </c>
      <c r="U6238" s="183">
        <v>0</v>
      </c>
      <c r="V6238" s="183">
        <v>0</v>
      </c>
      <c r="W6238" s="183">
        <v>0</v>
      </c>
      <c r="X6238" s="183">
        <v>0</v>
      </c>
      <c r="Y6238" s="183">
        <v>0</v>
      </c>
    </row>
    <row r="6239" spans="1:25" x14ac:dyDescent="0.2">
      <c r="A6239" s="184">
        <v>0</v>
      </c>
      <c r="B6239" s="183">
        <f>[1]店マスタ!B6238</f>
        <v>0</v>
      </c>
      <c r="C6239" s="183">
        <v>0</v>
      </c>
      <c r="D6239" s="183">
        <v>0</v>
      </c>
      <c r="E6239" s="183" t="str">
        <f>_xlfn.XLOOKUP(A6239,[2]Sheet1!$R:$R,[2]Sheet1!$AB:$AB,"",0)</f>
        <v/>
      </c>
      <c r="F6239" s="183" t="str">
        <f>_xlfn.XLOOKUP($A6239,[3]【2026年03月度_全社】RFM客層一覧表データ!$A:$A,[3]【2026年03月度_全社】RFM客層一覧表データ!C:C,"",0)</f>
        <v/>
      </c>
      <c r="G6239" s="183" t="str">
        <f>_xlfn.XLOOKUP($A6239,[3]【2026年03月度_全社】RFM客層一覧表データ!$A:$A,[3]【2026年03月度_全社】RFM客層一覧表データ!D:D,"",0)</f>
        <v/>
      </c>
      <c r="H6239" s="183" t="str">
        <f>_xlfn.XLOOKUP($A6239,[3]【2026年03月度_全社】RFM客層一覧表データ!$A:$A,[3]【2026年03月度_全社】RFM客層一覧表データ!E:E,"",0)</f>
        <v/>
      </c>
      <c r="I6239" s="183" t="str">
        <f>_xlfn.XLOOKUP($A6239,[3]【2026年03月度_全社】RFM客層一覧表データ!$A:$A,[3]【2026年03月度_全社】RFM客層一覧表データ!F:F,"",0)</f>
        <v/>
      </c>
      <c r="J6239" s="183">
        <v>2730127</v>
      </c>
      <c r="K6239" s="183">
        <v>3073667</v>
      </c>
      <c r="L6239" s="183">
        <v>0</v>
      </c>
      <c r="M6239" s="183">
        <v>0</v>
      </c>
      <c r="N6239" s="183">
        <v>0</v>
      </c>
      <c r="O6239" s="183">
        <v>0</v>
      </c>
      <c r="P6239" s="183">
        <v>0</v>
      </c>
      <c r="Q6239" s="183">
        <v>0</v>
      </c>
      <c r="R6239" s="183">
        <v>0</v>
      </c>
      <c r="S6239" s="183">
        <v>0</v>
      </c>
      <c r="T6239" s="183">
        <v>0</v>
      </c>
      <c r="U6239" s="183">
        <v>0</v>
      </c>
      <c r="V6239" s="183">
        <v>0</v>
      </c>
      <c r="W6239" s="183">
        <v>0</v>
      </c>
      <c r="X6239" s="183">
        <v>0</v>
      </c>
      <c r="Y6239" s="183">
        <v>0</v>
      </c>
    </row>
    <row r="6240" spans="1:25" x14ac:dyDescent="0.2">
      <c r="A6240" s="184">
        <v>0</v>
      </c>
      <c r="B6240" s="183">
        <f>[1]店マスタ!B6239</f>
        <v>0</v>
      </c>
      <c r="C6240" s="183">
        <v>0</v>
      </c>
      <c r="D6240" s="183">
        <v>0</v>
      </c>
      <c r="E6240" s="183" t="str">
        <f>_xlfn.XLOOKUP(A6240,[2]Sheet1!$R:$R,[2]Sheet1!$AB:$AB,"",0)</f>
        <v/>
      </c>
      <c r="F6240" s="183" t="str">
        <f>_xlfn.XLOOKUP($A6240,[3]【2026年03月度_全社】RFM客層一覧表データ!$A:$A,[3]【2026年03月度_全社】RFM客層一覧表データ!C:C,"",0)</f>
        <v/>
      </c>
      <c r="G6240" s="183" t="str">
        <f>_xlfn.XLOOKUP($A6240,[3]【2026年03月度_全社】RFM客層一覧表データ!$A:$A,[3]【2026年03月度_全社】RFM客層一覧表データ!D:D,"",0)</f>
        <v/>
      </c>
      <c r="H6240" s="183" t="str">
        <f>_xlfn.XLOOKUP($A6240,[3]【2026年03月度_全社】RFM客層一覧表データ!$A:$A,[3]【2026年03月度_全社】RFM客層一覧表データ!E:E,"",0)</f>
        <v/>
      </c>
      <c r="I6240" s="183" t="str">
        <f>_xlfn.XLOOKUP($A6240,[3]【2026年03月度_全社】RFM客層一覧表データ!$A:$A,[3]【2026年03月度_全社】RFM客層一覧表データ!F:F,"",0)</f>
        <v/>
      </c>
      <c r="J6240" s="183">
        <v>2730127</v>
      </c>
      <c r="K6240" s="183">
        <v>3073667</v>
      </c>
      <c r="L6240" s="183">
        <v>0</v>
      </c>
      <c r="M6240" s="183">
        <v>0</v>
      </c>
      <c r="N6240" s="183">
        <v>0</v>
      </c>
      <c r="O6240" s="183">
        <v>0</v>
      </c>
      <c r="P6240" s="183">
        <v>0</v>
      </c>
      <c r="Q6240" s="183">
        <v>0</v>
      </c>
      <c r="R6240" s="183">
        <v>0</v>
      </c>
      <c r="S6240" s="183">
        <v>0</v>
      </c>
      <c r="T6240" s="183">
        <v>0</v>
      </c>
      <c r="U6240" s="183">
        <v>0</v>
      </c>
      <c r="V6240" s="183">
        <v>0</v>
      </c>
      <c r="W6240" s="183">
        <v>0</v>
      </c>
      <c r="X6240" s="183">
        <v>0</v>
      </c>
      <c r="Y6240" s="183">
        <v>0</v>
      </c>
    </row>
    <row r="6241" spans="1:25" x14ac:dyDescent="0.2">
      <c r="A6241" s="184">
        <v>0</v>
      </c>
      <c r="B6241" s="183">
        <f>[1]店マスタ!B6240</f>
        <v>0</v>
      </c>
      <c r="C6241" s="183">
        <v>0</v>
      </c>
      <c r="D6241" s="183">
        <v>0</v>
      </c>
      <c r="E6241" s="183" t="str">
        <f>_xlfn.XLOOKUP(A6241,[2]Sheet1!$R:$R,[2]Sheet1!$AB:$AB,"",0)</f>
        <v/>
      </c>
      <c r="F6241" s="183" t="str">
        <f>_xlfn.XLOOKUP($A6241,[3]【2026年03月度_全社】RFM客層一覧表データ!$A:$A,[3]【2026年03月度_全社】RFM客層一覧表データ!C:C,"",0)</f>
        <v/>
      </c>
      <c r="G6241" s="183" t="str">
        <f>_xlfn.XLOOKUP($A6241,[3]【2026年03月度_全社】RFM客層一覧表データ!$A:$A,[3]【2026年03月度_全社】RFM客層一覧表データ!D:D,"",0)</f>
        <v/>
      </c>
      <c r="H6241" s="183" t="str">
        <f>_xlfn.XLOOKUP($A6241,[3]【2026年03月度_全社】RFM客層一覧表データ!$A:$A,[3]【2026年03月度_全社】RFM客層一覧表データ!E:E,"",0)</f>
        <v/>
      </c>
      <c r="I6241" s="183" t="str">
        <f>_xlfn.XLOOKUP($A6241,[3]【2026年03月度_全社】RFM客層一覧表データ!$A:$A,[3]【2026年03月度_全社】RFM客層一覧表データ!F:F,"",0)</f>
        <v/>
      </c>
      <c r="J6241" s="183">
        <v>2730127</v>
      </c>
      <c r="K6241" s="183">
        <v>3073667</v>
      </c>
      <c r="L6241" s="183">
        <v>0</v>
      </c>
      <c r="M6241" s="183">
        <v>0</v>
      </c>
      <c r="N6241" s="183">
        <v>0</v>
      </c>
      <c r="O6241" s="183">
        <v>0</v>
      </c>
      <c r="P6241" s="183">
        <v>0</v>
      </c>
      <c r="Q6241" s="183">
        <v>0</v>
      </c>
      <c r="R6241" s="183">
        <v>0</v>
      </c>
      <c r="S6241" s="183">
        <v>0</v>
      </c>
      <c r="T6241" s="183">
        <v>0</v>
      </c>
      <c r="U6241" s="183">
        <v>0</v>
      </c>
      <c r="V6241" s="183">
        <v>0</v>
      </c>
      <c r="W6241" s="183">
        <v>0</v>
      </c>
      <c r="X6241" s="183">
        <v>0</v>
      </c>
      <c r="Y6241" s="183">
        <v>0</v>
      </c>
    </row>
    <row r="6242" spans="1:25" x14ac:dyDescent="0.2">
      <c r="A6242" s="184">
        <v>0</v>
      </c>
      <c r="B6242" s="183">
        <f>[1]店マスタ!B6241</f>
        <v>0</v>
      </c>
      <c r="C6242" s="183">
        <v>0</v>
      </c>
      <c r="D6242" s="183">
        <v>0</v>
      </c>
      <c r="E6242" s="183" t="str">
        <f>_xlfn.XLOOKUP(A6242,[2]Sheet1!$R:$R,[2]Sheet1!$AB:$AB,"",0)</f>
        <v/>
      </c>
      <c r="F6242" s="183" t="str">
        <f>_xlfn.XLOOKUP($A6242,[3]【2026年03月度_全社】RFM客層一覧表データ!$A:$A,[3]【2026年03月度_全社】RFM客層一覧表データ!C:C,"",0)</f>
        <v/>
      </c>
      <c r="G6242" s="183" t="str">
        <f>_xlfn.XLOOKUP($A6242,[3]【2026年03月度_全社】RFM客層一覧表データ!$A:$A,[3]【2026年03月度_全社】RFM客層一覧表データ!D:D,"",0)</f>
        <v/>
      </c>
      <c r="H6242" s="183" t="str">
        <f>_xlfn.XLOOKUP($A6242,[3]【2026年03月度_全社】RFM客層一覧表データ!$A:$A,[3]【2026年03月度_全社】RFM客層一覧表データ!E:E,"",0)</f>
        <v/>
      </c>
      <c r="I6242" s="183" t="str">
        <f>_xlfn.XLOOKUP($A6242,[3]【2026年03月度_全社】RFM客層一覧表データ!$A:$A,[3]【2026年03月度_全社】RFM客層一覧表データ!F:F,"",0)</f>
        <v/>
      </c>
      <c r="J6242" s="183">
        <v>2730127</v>
      </c>
      <c r="K6242" s="183">
        <v>3073667</v>
      </c>
      <c r="L6242" s="183">
        <v>0</v>
      </c>
      <c r="M6242" s="183">
        <v>0</v>
      </c>
      <c r="N6242" s="183">
        <v>0</v>
      </c>
      <c r="O6242" s="183">
        <v>0</v>
      </c>
      <c r="P6242" s="183">
        <v>0</v>
      </c>
      <c r="Q6242" s="183">
        <v>0</v>
      </c>
      <c r="R6242" s="183">
        <v>0</v>
      </c>
      <c r="S6242" s="183">
        <v>0</v>
      </c>
      <c r="T6242" s="183">
        <v>0</v>
      </c>
      <c r="U6242" s="183">
        <v>0</v>
      </c>
      <c r="V6242" s="183">
        <v>0</v>
      </c>
      <c r="W6242" s="183">
        <v>0</v>
      </c>
      <c r="X6242" s="183">
        <v>0</v>
      </c>
      <c r="Y6242" s="183">
        <v>0</v>
      </c>
    </row>
    <row r="6243" spans="1:25" x14ac:dyDescent="0.2">
      <c r="A6243" s="184">
        <v>0</v>
      </c>
      <c r="B6243" s="183">
        <f>[1]店マスタ!B6242</f>
        <v>0</v>
      </c>
      <c r="C6243" s="183">
        <v>0</v>
      </c>
      <c r="D6243" s="183">
        <v>0</v>
      </c>
      <c r="E6243" s="183" t="str">
        <f>_xlfn.XLOOKUP(A6243,[2]Sheet1!$R:$R,[2]Sheet1!$AB:$AB,"",0)</f>
        <v/>
      </c>
      <c r="F6243" s="183" t="str">
        <f>_xlfn.XLOOKUP($A6243,[3]【2026年03月度_全社】RFM客層一覧表データ!$A:$A,[3]【2026年03月度_全社】RFM客層一覧表データ!C:C,"",0)</f>
        <v/>
      </c>
      <c r="G6243" s="183" t="str">
        <f>_xlfn.XLOOKUP($A6243,[3]【2026年03月度_全社】RFM客層一覧表データ!$A:$A,[3]【2026年03月度_全社】RFM客層一覧表データ!D:D,"",0)</f>
        <v/>
      </c>
      <c r="H6243" s="183" t="str">
        <f>_xlfn.XLOOKUP($A6243,[3]【2026年03月度_全社】RFM客層一覧表データ!$A:$A,[3]【2026年03月度_全社】RFM客層一覧表データ!E:E,"",0)</f>
        <v/>
      </c>
      <c r="I6243" s="183" t="str">
        <f>_xlfn.XLOOKUP($A6243,[3]【2026年03月度_全社】RFM客層一覧表データ!$A:$A,[3]【2026年03月度_全社】RFM客層一覧表データ!F:F,"",0)</f>
        <v/>
      </c>
      <c r="J6243" s="183">
        <v>2730127</v>
      </c>
      <c r="K6243" s="183">
        <v>3073667</v>
      </c>
      <c r="L6243" s="183">
        <v>0</v>
      </c>
      <c r="M6243" s="183">
        <v>0</v>
      </c>
      <c r="N6243" s="183">
        <v>0</v>
      </c>
      <c r="O6243" s="183">
        <v>0</v>
      </c>
      <c r="P6243" s="183">
        <v>0</v>
      </c>
      <c r="Q6243" s="183">
        <v>0</v>
      </c>
      <c r="R6243" s="183">
        <v>0</v>
      </c>
      <c r="S6243" s="183">
        <v>0</v>
      </c>
      <c r="T6243" s="183">
        <v>0</v>
      </c>
      <c r="U6243" s="183">
        <v>0</v>
      </c>
      <c r="V6243" s="183">
        <v>0</v>
      </c>
      <c r="W6243" s="183">
        <v>0</v>
      </c>
      <c r="X6243" s="183">
        <v>0</v>
      </c>
      <c r="Y6243" s="183">
        <v>0</v>
      </c>
    </row>
    <row r="6244" spans="1:25" x14ac:dyDescent="0.2">
      <c r="A6244" s="184">
        <v>0</v>
      </c>
      <c r="B6244" s="183">
        <f>[1]店マスタ!B6243</f>
        <v>0</v>
      </c>
      <c r="C6244" s="183">
        <v>0</v>
      </c>
      <c r="D6244" s="183">
        <v>0</v>
      </c>
      <c r="E6244" s="183" t="str">
        <f>_xlfn.XLOOKUP(A6244,[2]Sheet1!$R:$R,[2]Sheet1!$AB:$AB,"",0)</f>
        <v/>
      </c>
      <c r="F6244" s="183" t="str">
        <f>_xlfn.XLOOKUP($A6244,[3]【2026年03月度_全社】RFM客層一覧表データ!$A:$A,[3]【2026年03月度_全社】RFM客層一覧表データ!C:C,"",0)</f>
        <v/>
      </c>
      <c r="G6244" s="183" t="str">
        <f>_xlfn.XLOOKUP($A6244,[3]【2026年03月度_全社】RFM客層一覧表データ!$A:$A,[3]【2026年03月度_全社】RFM客層一覧表データ!D:D,"",0)</f>
        <v/>
      </c>
      <c r="H6244" s="183" t="str">
        <f>_xlfn.XLOOKUP($A6244,[3]【2026年03月度_全社】RFM客層一覧表データ!$A:$A,[3]【2026年03月度_全社】RFM客層一覧表データ!E:E,"",0)</f>
        <v/>
      </c>
      <c r="I6244" s="183" t="str">
        <f>_xlfn.XLOOKUP($A6244,[3]【2026年03月度_全社】RFM客層一覧表データ!$A:$A,[3]【2026年03月度_全社】RFM客層一覧表データ!F:F,"",0)</f>
        <v/>
      </c>
      <c r="J6244" s="183">
        <v>2730127</v>
      </c>
      <c r="K6244" s="183">
        <v>3073667</v>
      </c>
      <c r="L6244" s="183">
        <v>0</v>
      </c>
      <c r="M6244" s="183">
        <v>0</v>
      </c>
      <c r="N6244" s="183">
        <v>0</v>
      </c>
      <c r="O6244" s="183">
        <v>0</v>
      </c>
      <c r="P6244" s="183">
        <v>0</v>
      </c>
      <c r="Q6244" s="183">
        <v>0</v>
      </c>
      <c r="R6244" s="183">
        <v>0</v>
      </c>
      <c r="S6244" s="183">
        <v>0</v>
      </c>
      <c r="T6244" s="183">
        <v>0</v>
      </c>
      <c r="U6244" s="183">
        <v>0</v>
      </c>
      <c r="V6244" s="183">
        <v>0</v>
      </c>
      <c r="W6244" s="183">
        <v>0</v>
      </c>
      <c r="X6244" s="183">
        <v>0</v>
      </c>
      <c r="Y6244" s="183">
        <v>0</v>
      </c>
    </row>
    <row r="6245" spans="1:25" x14ac:dyDescent="0.2">
      <c r="A6245" s="184">
        <v>0</v>
      </c>
      <c r="B6245" s="183">
        <f>[1]店マスタ!B6244</f>
        <v>0</v>
      </c>
      <c r="C6245" s="183">
        <v>0</v>
      </c>
      <c r="D6245" s="183">
        <v>0</v>
      </c>
      <c r="E6245" s="183" t="str">
        <f>_xlfn.XLOOKUP(A6245,[2]Sheet1!$R:$R,[2]Sheet1!$AB:$AB,"",0)</f>
        <v/>
      </c>
      <c r="F6245" s="183" t="str">
        <f>_xlfn.XLOOKUP($A6245,[3]【2026年03月度_全社】RFM客層一覧表データ!$A:$A,[3]【2026年03月度_全社】RFM客層一覧表データ!C:C,"",0)</f>
        <v/>
      </c>
      <c r="G6245" s="183" t="str">
        <f>_xlfn.XLOOKUP($A6245,[3]【2026年03月度_全社】RFM客層一覧表データ!$A:$A,[3]【2026年03月度_全社】RFM客層一覧表データ!D:D,"",0)</f>
        <v/>
      </c>
      <c r="H6245" s="183" t="str">
        <f>_xlfn.XLOOKUP($A6245,[3]【2026年03月度_全社】RFM客層一覧表データ!$A:$A,[3]【2026年03月度_全社】RFM客層一覧表データ!E:E,"",0)</f>
        <v/>
      </c>
      <c r="I6245" s="183" t="str">
        <f>_xlfn.XLOOKUP($A6245,[3]【2026年03月度_全社】RFM客層一覧表データ!$A:$A,[3]【2026年03月度_全社】RFM客層一覧表データ!F:F,"",0)</f>
        <v/>
      </c>
      <c r="J6245" s="183">
        <v>2730127</v>
      </c>
      <c r="K6245" s="183">
        <v>3073667</v>
      </c>
      <c r="L6245" s="183">
        <v>0</v>
      </c>
      <c r="M6245" s="183">
        <v>0</v>
      </c>
      <c r="N6245" s="183">
        <v>0</v>
      </c>
      <c r="O6245" s="183">
        <v>0</v>
      </c>
      <c r="P6245" s="183">
        <v>0</v>
      </c>
      <c r="Q6245" s="183">
        <v>0</v>
      </c>
      <c r="R6245" s="183">
        <v>0</v>
      </c>
      <c r="S6245" s="183">
        <v>0</v>
      </c>
      <c r="T6245" s="183">
        <v>0</v>
      </c>
      <c r="U6245" s="183">
        <v>0</v>
      </c>
      <c r="V6245" s="183">
        <v>0</v>
      </c>
      <c r="W6245" s="183">
        <v>0</v>
      </c>
      <c r="X6245" s="183">
        <v>0</v>
      </c>
      <c r="Y6245" s="183">
        <v>0</v>
      </c>
    </row>
    <row r="6246" spans="1:25" x14ac:dyDescent="0.2">
      <c r="A6246" s="184">
        <v>0</v>
      </c>
      <c r="B6246" s="183">
        <f>[1]店マスタ!B6245</f>
        <v>0</v>
      </c>
      <c r="C6246" s="183">
        <v>0</v>
      </c>
      <c r="D6246" s="183">
        <v>0</v>
      </c>
      <c r="E6246" s="183" t="str">
        <f>_xlfn.XLOOKUP(A6246,[2]Sheet1!$R:$R,[2]Sheet1!$AB:$AB,"",0)</f>
        <v/>
      </c>
      <c r="F6246" s="183" t="str">
        <f>_xlfn.XLOOKUP($A6246,[3]【2026年03月度_全社】RFM客層一覧表データ!$A:$A,[3]【2026年03月度_全社】RFM客層一覧表データ!C:C,"",0)</f>
        <v/>
      </c>
      <c r="G6246" s="183" t="str">
        <f>_xlfn.XLOOKUP($A6246,[3]【2026年03月度_全社】RFM客層一覧表データ!$A:$A,[3]【2026年03月度_全社】RFM客層一覧表データ!D:D,"",0)</f>
        <v/>
      </c>
      <c r="H6246" s="183" t="str">
        <f>_xlfn.XLOOKUP($A6246,[3]【2026年03月度_全社】RFM客層一覧表データ!$A:$A,[3]【2026年03月度_全社】RFM客層一覧表データ!E:E,"",0)</f>
        <v/>
      </c>
      <c r="I6246" s="183" t="str">
        <f>_xlfn.XLOOKUP($A6246,[3]【2026年03月度_全社】RFM客層一覧表データ!$A:$A,[3]【2026年03月度_全社】RFM客層一覧表データ!F:F,"",0)</f>
        <v/>
      </c>
      <c r="J6246" s="183">
        <v>2730127</v>
      </c>
      <c r="K6246" s="183">
        <v>3073667</v>
      </c>
      <c r="L6246" s="183">
        <v>0</v>
      </c>
      <c r="M6246" s="183">
        <v>0</v>
      </c>
      <c r="N6246" s="183">
        <v>0</v>
      </c>
      <c r="O6246" s="183">
        <v>0</v>
      </c>
      <c r="P6246" s="183">
        <v>0</v>
      </c>
      <c r="Q6246" s="183">
        <v>0</v>
      </c>
      <c r="R6246" s="183">
        <v>0</v>
      </c>
      <c r="S6246" s="183">
        <v>0</v>
      </c>
      <c r="T6246" s="183">
        <v>0</v>
      </c>
      <c r="U6246" s="183">
        <v>0</v>
      </c>
      <c r="V6246" s="183">
        <v>0</v>
      </c>
      <c r="W6246" s="183">
        <v>0</v>
      </c>
      <c r="X6246" s="183">
        <v>0</v>
      </c>
      <c r="Y6246" s="183">
        <v>0</v>
      </c>
    </row>
    <row r="6247" spans="1:25" x14ac:dyDescent="0.2">
      <c r="A6247" s="184">
        <v>0</v>
      </c>
      <c r="B6247" s="183">
        <f>[1]店マスタ!B6246</f>
        <v>0</v>
      </c>
      <c r="C6247" s="183">
        <v>0</v>
      </c>
      <c r="D6247" s="183">
        <v>0</v>
      </c>
      <c r="E6247" s="183" t="str">
        <f>_xlfn.XLOOKUP(A6247,[2]Sheet1!$R:$R,[2]Sheet1!$AB:$AB,"",0)</f>
        <v/>
      </c>
      <c r="F6247" s="183" t="str">
        <f>_xlfn.XLOOKUP($A6247,[3]【2026年03月度_全社】RFM客層一覧表データ!$A:$A,[3]【2026年03月度_全社】RFM客層一覧表データ!C:C,"",0)</f>
        <v/>
      </c>
      <c r="G6247" s="183" t="str">
        <f>_xlfn.XLOOKUP($A6247,[3]【2026年03月度_全社】RFM客層一覧表データ!$A:$A,[3]【2026年03月度_全社】RFM客層一覧表データ!D:D,"",0)</f>
        <v/>
      </c>
      <c r="H6247" s="183" t="str">
        <f>_xlfn.XLOOKUP($A6247,[3]【2026年03月度_全社】RFM客層一覧表データ!$A:$A,[3]【2026年03月度_全社】RFM客層一覧表データ!E:E,"",0)</f>
        <v/>
      </c>
      <c r="I6247" s="183" t="str">
        <f>_xlfn.XLOOKUP($A6247,[3]【2026年03月度_全社】RFM客層一覧表データ!$A:$A,[3]【2026年03月度_全社】RFM客層一覧表データ!F:F,"",0)</f>
        <v/>
      </c>
      <c r="J6247" s="183">
        <v>2730127</v>
      </c>
      <c r="K6247" s="183">
        <v>3073667</v>
      </c>
      <c r="L6247" s="183">
        <v>0</v>
      </c>
      <c r="M6247" s="183">
        <v>0</v>
      </c>
      <c r="N6247" s="183">
        <v>0</v>
      </c>
      <c r="O6247" s="183">
        <v>0</v>
      </c>
      <c r="P6247" s="183">
        <v>0</v>
      </c>
      <c r="Q6247" s="183">
        <v>0</v>
      </c>
      <c r="R6247" s="183">
        <v>0</v>
      </c>
      <c r="S6247" s="183">
        <v>0</v>
      </c>
      <c r="T6247" s="183">
        <v>0</v>
      </c>
      <c r="U6247" s="183">
        <v>0</v>
      </c>
      <c r="V6247" s="183">
        <v>0</v>
      </c>
      <c r="W6247" s="183">
        <v>0</v>
      </c>
      <c r="X6247" s="183">
        <v>0</v>
      </c>
      <c r="Y6247" s="183">
        <v>0</v>
      </c>
    </row>
    <row r="6248" spans="1:25" x14ac:dyDescent="0.2">
      <c r="A6248" s="184">
        <v>0</v>
      </c>
      <c r="B6248" s="183">
        <f>[1]店マスタ!B6247</f>
        <v>0</v>
      </c>
      <c r="C6248" s="183">
        <v>0</v>
      </c>
      <c r="D6248" s="183">
        <v>0</v>
      </c>
      <c r="E6248" s="183" t="str">
        <f>_xlfn.XLOOKUP(A6248,[2]Sheet1!$R:$R,[2]Sheet1!$AB:$AB,"",0)</f>
        <v/>
      </c>
      <c r="F6248" s="183" t="str">
        <f>_xlfn.XLOOKUP($A6248,[3]【2026年03月度_全社】RFM客層一覧表データ!$A:$A,[3]【2026年03月度_全社】RFM客層一覧表データ!C:C,"",0)</f>
        <v/>
      </c>
      <c r="G6248" s="183" t="str">
        <f>_xlfn.XLOOKUP($A6248,[3]【2026年03月度_全社】RFM客層一覧表データ!$A:$A,[3]【2026年03月度_全社】RFM客層一覧表データ!D:D,"",0)</f>
        <v/>
      </c>
      <c r="H6248" s="183" t="str">
        <f>_xlfn.XLOOKUP($A6248,[3]【2026年03月度_全社】RFM客層一覧表データ!$A:$A,[3]【2026年03月度_全社】RFM客層一覧表データ!E:E,"",0)</f>
        <v/>
      </c>
      <c r="I6248" s="183" t="str">
        <f>_xlfn.XLOOKUP($A6248,[3]【2026年03月度_全社】RFM客層一覧表データ!$A:$A,[3]【2026年03月度_全社】RFM客層一覧表データ!F:F,"",0)</f>
        <v/>
      </c>
      <c r="J6248" s="183">
        <v>2730127</v>
      </c>
      <c r="K6248" s="183">
        <v>3073667</v>
      </c>
      <c r="L6248" s="183">
        <v>0</v>
      </c>
      <c r="M6248" s="183">
        <v>0</v>
      </c>
      <c r="N6248" s="183">
        <v>0</v>
      </c>
      <c r="O6248" s="183">
        <v>0</v>
      </c>
      <c r="P6248" s="183">
        <v>0</v>
      </c>
      <c r="Q6248" s="183">
        <v>0</v>
      </c>
      <c r="R6248" s="183">
        <v>0</v>
      </c>
      <c r="S6248" s="183">
        <v>0</v>
      </c>
      <c r="T6248" s="183">
        <v>0</v>
      </c>
      <c r="U6248" s="183">
        <v>0</v>
      </c>
      <c r="V6248" s="183">
        <v>0</v>
      </c>
      <c r="W6248" s="183">
        <v>0</v>
      </c>
      <c r="X6248" s="183">
        <v>0</v>
      </c>
      <c r="Y6248" s="183">
        <v>0</v>
      </c>
    </row>
    <row r="6249" spans="1:25" x14ac:dyDescent="0.2">
      <c r="A6249" s="184">
        <v>0</v>
      </c>
      <c r="B6249" s="183">
        <f>[1]店マスタ!B6248</f>
        <v>0</v>
      </c>
      <c r="C6249" s="183">
        <v>0</v>
      </c>
      <c r="D6249" s="183">
        <v>0</v>
      </c>
      <c r="E6249" s="183" t="str">
        <f>_xlfn.XLOOKUP(A6249,[2]Sheet1!$R:$R,[2]Sheet1!$AB:$AB,"",0)</f>
        <v/>
      </c>
      <c r="F6249" s="183" t="str">
        <f>_xlfn.XLOOKUP($A6249,[3]【2026年03月度_全社】RFM客層一覧表データ!$A:$A,[3]【2026年03月度_全社】RFM客層一覧表データ!C:C,"",0)</f>
        <v/>
      </c>
      <c r="G6249" s="183" t="str">
        <f>_xlfn.XLOOKUP($A6249,[3]【2026年03月度_全社】RFM客層一覧表データ!$A:$A,[3]【2026年03月度_全社】RFM客層一覧表データ!D:D,"",0)</f>
        <v/>
      </c>
      <c r="H6249" s="183" t="str">
        <f>_xlfn.XLOOKUP($A6249,[3]【2026年03月度_全社】RFM客層一覧表データ!$A:$A,[3]【2026年03月度_全社】RFM客層一覧表データ!E:E,"",0)</f>
        <v/>
      </c>
      <c r="I6249" s="183" t="str">
        <f>_xlfn.XLOOKUP($A6249,[3]【2026年03月度_全社】RFM客層一覧表データ!$A:$A,[3]【2026年03月度_全社】RFM客層一覧表データ!F:F,"",0)</f>
        <v/>
      </c>
      <c r="J6249" s="183">
        <v>2730127</v>
      </c>
      <c r="K6249" s="183">
        <v>3073667</v>
      </c>
      <c r="L6249" s="183">
        <v>0</v>
      </c>
      <c r="M6249" s="183">
        <v>0</v>
      </c>
      <c r="N6249" s="183">
        <v>0</v>
      </c>
      <c r="O6249" s="183">
        <v>0</v>
      </c>
      <c r="P6249" s="183">
        <v>0</v>
      </c>
      <c r="Q6249" s="183">
        <v>0</v>
      </c>
      <c r="R6249" s="183">
        <v>0</v>
      </c>
      <c r="S6249" s="183">
        <v>0</v>
      </c>
      <c r="T6249" s="183">
        <v>0</v>
      </c>
      <c r="U6249" s="183">
        <v>0</v>
      </c>
      <c r="V6249" s="183">
        <v>0</v>
      </c>
      <c r="W6249" s="183">
        <v>0</v>
      </c>
      <c r="X6249" s="183">
        <v>0</v>
      </c>
      <c r="Y6249" s="183">
        <v>0</v>
      </c>
    </row>
    <row r="6250" spans="1:25" x14ac:dyDescent="0.2">
      <c r="A6250" s="184">
        <v>0</v>
      </c>
      <c r="B6250" s="183">
        <f>[1]店マスタ!B6249</f>
        <v>0</v>
      </c>
      <c r="C6250" s="183">
        <v>0</v>
      </c>
      <c r="D6250" s="183">
        <v>0</v>
      </c>
      <c r="E6250" s="183" t="str">
        <f>_xlfn.XLOOKUP(A6250,[2]Sheet1!$R:$R,[2]Sheet1!$AB:$AB,"",0)</f>
        <v/>
      </c>
      <c r="F6250" s="183" t="str">
        <f>_xlfn.XLOOKUP($A6250,[3]【2026年03月度_全社】RFM客層一覧表データ!$A:$A,[3]【2026年03月度_全社】RFM客層一覧表データ!C:C,"",0)</f>
        <v/>
      </c>
      <c r="G6250" s="183" t="str">
        <f>_xlfn.XLOOKUP($A6250,[3]【2026年03月度_全社】RFM客層一覧表データ!$A:$A,[3]【2026年03月度_全社】RFM客層一覧表データ!D:D,"",0)</f>
        <v/>
      </c>
      <c r="H6250" s="183" t="str">
        <f>_xlfn.XLOOKUP($A6250,[3]【2026年03月度_全社】RFM客層一覧表データ!$A:$A,[3]【2026年03月度_全社】RFM客層一覧表データ!E:E,"",0)</f>
        <v/>
      </c>
      <c r="I6250" s="183" t="str">
        <f>_xlfn.XLOOKUP($A6250,[3]【2026年03月度_全社】RFM客層一覧表データ!$A:$A,[3]【2026年03月度_全社】RFM客層一覧表データ!F:F,"",0)</f>
        <v/>
      </c>
      <c r="J6250" s="183">
        <v>2730127</v>
      </c>
      <c r="K6250" s="183">
        <v>3073667</v>
      </c>
      <c r="L6250" s="183">
        <v>0</v>
      </c>
      <c r="M6250" s="183">
        <v>0</v>
      </c>
      <c r="N6250" s="183">
        <v>0</v>
      </c>
      <c r="O6250" s="183">
        <v>0</v>
      </c>
      <c r="P6250" s="183">
        <v>0</v>
      </c>
      <c r="Q6250" s="183">
        <v>0</v>
      </c>
      <c r="R6250" s="183">
        <v>0</v>
      </c>
      <c r="S6250" s="183">
        <v>0</v>
      </c>
      <c r="T6250" s="183">
        <v>0</v>
      </c>
      <c r="U6250" s="183">
        <v>0</v>
      </c>
      <c r="V6250" s="183">
        <v>0</v>
      </c>
      <c r="W6250" s="183">
        <v>0</v>
      </c>
      <c r="X6250" s="183">
        <v>0</v>
      </c>
      <c r="Y6250" s="183">
        <v>0</v>
      </c>
    </row>
    <row r="6251" spans="1:25" x14ac:dyDescent="0.2">
      <c r="A6251" s="184">
        <v>0</v>
      </c>
      <c r="B6251" s="183">
        <f>[1]店マスタ!B6250</f>
        <v>0</v>
      </c>
      <c r="C6251" s="183">
        <v>0</v>
      </c>
      <c r="D6251" s="183">
        <v>0</v>
      </c>
      <c r="E6251" s="183" t="str">
        <f>_xlfn.XLOOKUP(A6251,[2]Sheet1!$R:$R,[2]Sheet1!$AB:$AB,"",0)</f>
        <v/>
      </c>
      <c r="F6251" s="183" t="str">
        <f>_xlfn.XLOOKUP($A6251,[3]【2026年03月度_全社】RFM客層一覧表データ!$A:$A,[3]【2026年03月度_全社】RFM客層一覧表データ!C:C,"",0)</f>
        <v/>
      </c>
      <c r="G6251" s="183" t="str">
        <f>_xlfn.XLOOKUP($A6251,[3]【2026年03月度_全社】RFM客層一覧表データ!$A:$A,[3]【2026年03月度_全社】RFM客層一覧表データ!D:D,"",0)</f>
        <v/>
      </c>
      <c r="H6251" s="183" t="str">
        <f>_xlfn.XLOOKUP($A6251,[3]【2026年03月度_全社】RFM客層一覧表データ!$A:$A,[3]【2026年03月度_全社】RFM客層一覧表データ!E:E,"",0)</f>
        <v/>
      </c>
      <c r="I6251" s="183" t="str">
        <f>_xlfn.XLOOKUP($A6251,[3]【2026年03月度_全社】RFM客層一覧表データ!$A:$A,[3]【2026年03月度_全社】RFM客層一覧表データ!F:F,"",0)</f>
        <v/>
      </c>
      <c r="J6251" s="183">
        <v>2730127</v>
      </c>
      <c r="K6251" s="183">
        <v>3073667</v>
      </c>
      <c r="L6251" s="183">
        <v>0</v>
      </c>
      <c r="M6251" s="183">
        <v>0</v>
      </c>
      <c r="N6251" s="183">
        <v>0</v>
      </c>
      <c r="O6251" s="183">
        <v>0</v>
      </c>
      <c r="P6251" s="183">
        <v>0</v>
      </c>
      <c r="Q6251" s="183">
        <v>0</v>
      </c>
      <c r="R6251" s="183">
        <v>0</v>
      </c>
      <c r="S6251" s="183">
        <v>0</v>
      </c>
      <c r="T6251" s="183">
        <v>0</v>
      </c>
      <c r="U6251" s="183">
        <v>0</v>
      </c>
      <c r="V6251" s="183">
        <v>0</v>
      </c>
      <c r="W6251" s="183">
        <v>0</v>
      </c>
      <c r="X6251" s="183">
        <v>0</v>
      </c>
      <c r="Y6251" s="183">
        <v>0</v>
      </c>
    </row>
  </sheetData>
  <autoFilter ref="A2:Y6251" xr:uid="{1A325569-45D7-466B-BA25-DA5ADB46671A}"/>
  <phoneticPr fontId="7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7D6E228C6BF9D40A1739ECC75BF117E" ma:contentTypeVersion="2" ma:contentTypeDescription="新しいドキュメントを作成します。" ma:contentTypeScope="" ma:versionID="0c12b2d7b9049439b599c49cdd570c4c">
  <xsd:schema xmlns:xsd="http://www.w3.org/2001/XMLSchema" xmlns:xs="http://www.w3.org/2001/XMLSchema" xmlns:p="http://schemas.microsoft.com/office/2006/metadata/properties" xmlns:ns2="d7897ac1-a9f2-4e1b-9e1c-381c111a38cf" targetNamespace="http://schemas.microsoft.com/office/2006/metadata/properties" ma:root="true" ma:fieldsID="a40f7fc65b724d214f16f8817f82950c" ns2:_="">
    <xsd:import namespace="d7897ac1-a9f2-4e1b-9e1c-381c111a38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897ac1-a9f2-4e1b-9e1c-381c111a38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94F0FC-47B8-49B2-8A6D-88B937102F78}">
  <ds:schemaRefs>
    <ds:schemaRef ds:uri="http://schemas.microsoft.com/office/2006/metadata/properties"/>
    <ds:schemaRef ds:uri="http://purl.org/dc/elements/1.1/"/>
    <ds:schemaRef ds:uri="d7897ac1-a9f2-4e1b-9e1c-381c111a38cf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8ABDD85-17FD-4869-AF1F-0DEFE0F654E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F81CF0-7A11-4215-85E3-5E35D4D40E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897ac1-a9f2-4e1b-9e1c-381c111a38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報告書</vt:lpstr>
      <vt:lpstr>Sheet1</vt:lpstr>
      <vt:lpstr>店別ランク</vt:lpstr>
      <vt:lpstr>平均粗利益率・PH</vt:lpstr>
      <vt:lpstr>貼り付けデータ</vt:lpstr>
      <vt:lpstr>報告書!経営談義資料</vt:lpstr>
      <vt:lpstr>報告書!報告書</vt:lpstr>
    </vt:vector>
  </TitlesOfParts>
  <Manager/>
  <Company>パナソニック株式会社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ＰＣＭＣ</dc:creator>
  <cp:keywords/>
  <dc:description/>
  <cp:lastModifiedBy>Hamamura Mitsuhiro (濱村 光洋)</cp:lastModifiedBy>
  <cp:revision/>
  <cp:lastPrinted>2025-07-18T04:31:14Z</cp:lastPrinted>
  <dcterms:created xsi:type="dcterms:W3CDTF">2018-03-22T01:20:26Z</dcterms:created>
  <dcterms:modified xsi:type="dcterms:W3CDTF">2026-07-31T02:20:58Z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0x01010057D6E228C6BF9D40A1739ECC75BF117E</vt:lpwstr>
  </property>
</Properties>
</file>